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mschile\Dropbox\ADBC SERC\Final Datasets\"/>
    </mc:Choice>
  </mc:AlternateContent>
  <bookViews>
    <workbookView xWindow="480" yWindow="330" windowWidth="18195" windowHeight="11520" firstSheet="1" activeTab="1"/>
  </bookViews>
  <sheets>
    <sheet name="Sheet1" sheetId="14" r:id="rId1"/>
    <sheet name="plot information" sheetId="1" r:id="rId2"/>
    <sheet name="soil carbon data" sheetId="10" r:id="rId3"/>
    <sheet name="soil weight &amp; bulk density data" sheetId="6" r:id="rId4"/>
    <sheet name="raw mature mangrove tree data" sheetId="7" r:id="rId5"/>
    <sheet name="raw mangrove seedling data" sheetId="8" r:id="rId6"/>
    <sheet name="planted mangrove data" sheetId="12" r:id="rId7"/>
    <sheet name="raw A. macrostachyum biomass" sheetId="9" r:id="rId8"/>
    <sheet name="seagrass % cover and biomass" sheetId="11" r:id="rId9"/>
    <sheet name="raw soil efflux data" sheetId="5" r:id="rId10"/>
    <sheet name="raw redox measurements" sheetId="4" r:id="rId11"/>
    <sheet name="RTK elevation survey data" sheetId="13" r:id="rId12"/>
  </sheets>
  <definedNames>
    <definedName name="_2013_01_15_mangrvplt1_soil1." localSheetId="9">'raw soil efflux data'!$C$1:$D$6</definedName>
    <definedName name="_2013_01_16_mantr2." localSheetId="9">'raw soil efflux data'!$C$7:$D$23</definedName>
    <definedName name="_2013_01_17_mantr3." localSheetId="9">'raw soil efflux data'!$C$24:$D$32</definedName>
    <definedName name="_2013_01_18_mantr4." localSheetId="9">'raw soil efflux data'!$C$33:$D$44</definedName>
    <definedName name="_2013_01_20_mantr5." localSheetId="9">'raw soil efflux data'!$C$45:$D$59</definedName>
    <definedName name="_2013_01_20_mantr6." localSheetId="9">'raw soil efflux data'!$C$60:$D$64</definedName>
    <definedName name="_2013_01_21_mantr7." localSheetId="9">'raw soil efflux data'!$C$65:$D$73</definedName>
    <definedName name="_2013_01_22_mantr10." localSheetId="9">'raw soil efflux data'!$C$79:$D$80</definedName>
    <definedName name="_2013_01_22_mantr8." localSheetId="9">'raw soil efflux data'!$C$74:$D$76</definedName>
    <definedName name="_2013_01_22_mantr9." localSheetId="9">'raw soil efflux data'!$C$77:$D$78</definedName>
    <definedName name="_2013_01_26_razzie_mantr12." localSheetId="9">'raw soil efflux data'!$C$81:$D$84</definedName>
    <definedName name="_2013_01_27_aryam_lowsabkha1." localSheetId="9">'raw soil efflux data'!$B$152:$C$155</definedName>
  </definedNames>
  <calcPr calcId="171027"/>
</workbook>
</file>

<file path=xl/calcChain.xml><?xml version="1.0" encoding="utf-8"?>
<calcChain xmlns="http://schemas.openxmlformats.org/spreadsheetml/2006/main">
  <c r="O192" i="10" l="1"/>
  <c r="T192" i="10" s="1"/>
  <c r="W192" i="10" l="1"/>
  <c r="Z192" i="10" s="1"/>
  <c r="AC192" i="10" s="1"/>
  <c r="M615" i="10" l="1"/>
  <c r="N615" i="10"/>
  <c r="L2" i="7" l="1"/>
  <c r="L3" i="7"/>
  <c r="L4" i="7"/>
  <c r="L5" i="7"/>
  <c r="L6" i="7"/>
  <c r="L7" i="7"/>
  <c r="G1570" i="7" l="1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5008" i="7"/>
  <c r="G5009" i="7"/>
  <c r="G5010" i="7"/>
  <c r="G5011" i="7"/>
  <c r="G5012" i="7"/>
  <c r="G5013" i="7"/>
  <c r="G5014" i="7"/>
  <c r="G5015" i="7"/>
  <c r="G5016" i="7"/>
  <c r="G5017" i="7"/>
  <c r="G5018" i="7"/>
  <c r="G5019" i="7"/>
  <c r="G5020" i="7"/>
  <c r="G5021" i="7"/>
  <c r="G5022" i="7"/>
  <c r="G5023" i="7"/>
  <c r="G5024" i="7"/>
  <c r="G5025" i="7"/>
  <c r="G5026" i="7"/>
  <c r="G5027" i="7"/>
  <c r="G5028" i="7"/>
  <c r="G5029" i="7"/>
  <c r="G5030" i="7"/>
  <c r="G5031" i="7"/>
  <c r="G5032" i="7"/>
  <c r="G5033" i="7"/>
  <c r="G5034" i="7"/>
  <c r="G5035" i="7"/>
  <c r="G5036" i="7"/>
  <c r="G5037" i="7"/>
  <c r="G5038" i="7"/>
  <c r="G5039" i="7"/>
  <c r="G5040" i="7"/>
  <c r="G5041" i="7"/>
  <c r="G5042" i="7"/>
  <c r="G5043" i="7"/>
  <c r="G5044" i="7"/>
  <c r="G5045" i="7"/>
  <c r="G5046" i="7"/>
  <c r="G5047" i="7"/>
  <c r="G5048" i="7"/>
  <c r="G5049" i="7"/>
  <c r="G5050" i="7"/>
  <c r="G5051" i="7"/>
  <c r="G5052" i="7"/>
  <c r="G5053" i="7"/>
  <c r="G5054" i="7"/>
  <c r="G5055" i="7"/>
  <c r="G5056" i="7"/>
  <c r="G5057" i="7"/>
  <c r="G5058" i="7"/>
  <c r="G5059" i="7"/>
  <c r="G5060" i="7"/>
  <c r="G5061" i="7"/>
  <c r="G5062" i="7"/>
  <c r="G5063" i="7"/>
  <c r="G5064" i="7"/>
  <c r="G5065" i="7"/>
  <c r="G5066" i="7"/>
  <c r="G5067" i="7"/>
  <c r="G5068" i="7"/>
  <c r="G5069" i="7"/>
  <c r="G5070" i="7"/>
  <c r="G5071" i="7"/>
  <c r="G5072" i="7"/>
  <c r="G5073" i="7"/>
  <c r="G5074" i="7"/>
  <c r="G5075" i="7"/>
  <c r="G5076" i="7"/>
  <c r="G5077" i="7"/>
  <c r="G5078" i="7"/>
  <c r="G5079" i="7"/>
  <c r="G5080" i="7"/>
  <c r="G5081" i="7"/>
  <c r="G5082" i="7"/>
  <c r="G5083" i="7"/>
  <c r="G5084" i="7"/>
  <c r="G5085" i="7"/>
  <c r="G5086" i="7"/>
  <c r="G5087" i="7"/>
  <c r="G5088" i="7"/>
  <c r="G5089" i="7"/>
  <c r="G5090" i="7"/>
  <c r="G5091" i="7"/>
  <c r="G5092" i="7"/>
  <c r="G5093" i="7"/>
  <c r="G5094" i="7"/>
  <c r="G5095" i="7"/>
  <c r="G5096" i="7"/>
  <c r="G5097" i="7"/>
  <c r="G5098" i="7"/>
  <c r="G5099" i="7"/>
  <c r="G5100" i="7"/>
  <c r="G5101" i="7"/>
  <c r="G5102" i="7"/>
  <c r="G5103" i="7"/>
  <c r="G5104" i="7"/>
  <c r="G5105" i="7"/>
  <c r="G5106" i="7"/>
  <c r="G5107" i="7"/>
  <c r="G5108" i="7"/>
  <c r="G5109" i="7"/>
  <c r="G5110" i="7"/>
  <c r="G5111" i="7"/>
  <c r="G5112" i="7"/>
  <c r="G5113" i="7"/>
  <c r="G5114" i="7"/>
  <c r="G5115" i="7"/>
  <c r="G5116" i="7"/>
  <c r="G5117" i="7"/>
  <c r="G5118" i="7"/>
  <c r="G5119" i="7"/>
  <c r="G5120" i="7"/>
  <c r="G5121" i="7"/>
  <c r="G5122" i="7"/>
  <c r="G5123" i="7"/>
  <c r="G5124" i="7"/>
  <c r="G5125" i="7"/>
  <c r="G5126" i="7"/>
  <c r="G5127" i="7"/>
  <c r="G5128" i="7"/>
  <c r="G5129" i="7"/>
  <c r="G5130" i="7"/>
  <c r="G5131" i="7"/>
  <c r="G5132" i="7"/>
  <c r="G5133" i="7"/>
  <c r="G5134" i="7"/>
  <c r="G5135" i="7"/>
  <c r="G5136" i="7"/>
  <c r="G5137" i="7"/>
  <c r="G5138" i="7"/>
  <c r="G5139" i="7"/>
  <c r="G5140" i="7"/>
  <c r="G5141" i="7"/>
  <c r="G5142" i="7"/>
  <c r="G5143" i="7"/>
  <c r="G5144" i="7"/>
  <c r="G5145" i="7"/>
  <c r="G5146" i="7"/>
  <c r="G5147" i="7"/>
  <c r="G5148" i="7"/>
  <c r="G5149" i="7"/>
  <c r="G5150" i="7"/>
  <c r="G5151" i="7"/>
  <c r="G5152" i="7"/>
  <c r="G5153" i="7"/>
  <c r="G5154" i="7"/>
  <c r="G5155" i="7"/>
  <c r="G5156" i="7"/>
  <c r="G5157" i="7"/>
  <c r="G5158" i="7"/>
  <c r="G5159" i="7"/>
  <c r="G5160" i="7"/>
  <c r="G5161" i="7"/>
  <c r="G5162" i="7"/>
  <c r="G5163" i="7"/>
  <c r="G5164" i="7"/>
  <c r="G5165" i="7"/>
  <c r="G5166" i="7"/>
  <c r="G5167" i="7"/>
  <c r="G5168" i="7"/>
  <c r="G5169" i="7"/>
  <c r="G5170" i="7"/>
  <c r="G5171" i="7"/>
  <c r="G5172" i="7"/>
  <c r="G5173" i="7"/>
  <c r="G5174" i="7"/>
  <c r="G5175" i="7"/>
  <c r="G5176" i="7"/>
  <c r="G5177" i="7"/>
  <c r="G5178" i="7"/>
  <c r="G5179" i="7"/>
  <c r="G5180" i="7"/>
  <c r="G5181" i="7"/>
  <c r="G5182" i="7"/>
  <c r="G5183" i="7"/>
  <c r="G5184" i="7"/>
  <c r="G5185" i="7"/>
  <c r="G5186" i="7"/>
  <c r="G5187" i="7"/>
  <c r="G5188" i="7"/>
  <c r="G5189" i="7"/>
  <c r="G5190" i="7"/>
  <c r="G5191" i="7"/>
  <c r="G5192" i="7"/>
  <c r="G5193" i="7"/>
  <c r="G5194" i="7"/>
  <c r="G5195" i="7"/>
  <c r="G5196" i="7"/>
  <c r="G5197" i="7"/>
  <c r="G5198" i="7"/>
  <c r="G5199" i="7"/>
  <c r="G5200" i="7"/>
  <c r="G5201" i="7"/>
  <c r="G5202" i="7"/>
  <c r="G5203" i="7"/>
  <c r="G5204" i="7"/>
  <c r="G5205" i="7"/>
  <c r="G5206" i="7"/>
  <c r="G5207" i="7"/>
  <c r="G5208" i="7"/>
  <c r="G5209" i="7"/>
  <c r="G5210" i="7"/>
  <c r="G5211" i="7"/>
  <c r="G5212" i="7"/>
  <c r="G5213" i="7"/>
  <c r="G5214" i="7"/>
  <c r="G5215" i="7"/>
  <c r="G5216" i="7"/>
  <c r="G5217" i="7"/>
  <c r="G5218" i="7"/>
  <c r="G5219" i="7"/>
  <c r="G5220" i="7"/>
  <c r="G5221" i="7"/>
  <c r="G5222" i="7"/>
  <c r="G5223" i="7"/>
  <c r="G5224" i="7"/>
  <c r="G5225" i="7"/>
  <c r="G5226" i="7"/>
  <c r="G5227" i="7"/>
  <c r="G5228" i="7"/>
  <c r="G5229" i="7"/>
  <c r="G5230" i="7"/>
  <c r="G5231" i="7"/>
  <c r="G5232" i="7"/>
  <c r="G5233" i="7"/>
  <c r="G5234" i="7"/>
  <c r="G5235" i="7"/>
  <c r="G5236" i="7"/>
  <c r="G5237" i="7"/>
  <c r="G5238" i="7"/>
  <c r="G5239" i="7"/>
  <c r="G5240" i="7"/>
  <c r="G5241" i="7"/>
  <c r="G5242" i="7"/>
  <c r="G5243" i="7"/>
  <c r="G5244" i="7"/>
  <c r="G5245" i="7"/>
  <c r="G5246" i="7"/>
  <c r="G5247" i="7"/>
  <c r="G5248" i="7"/>
  <c r="G5249" i="7"/>
  <c r="G5250" i="7"/>
  <c r="G5251" i="7"/>
  <c r="G5252" i="7"/>
  <c r="G5253" i="7"/>
  <c r="G5254" i="7"/>
  <c r="G5255" i="7"/>
  <c r="G5256" i="7"/>
  <c r="G5257" i="7"/>
  <c r="G5258" i="7"/>
  <c r="G5259" i="7"/>
  <c r="G5260" i="7"/>
  <c r="G5261" i="7"/>
  <c r="G5262" i="7"/>
  <c r="G5263" i="7"/>
  <c r="G5264" i="7"/>
  <c r="G5265" i="7"/>
  <c r="G5266" i="7"/>
  <c r="G5267" i="7"/>
  <c r="G5268" i="7"/>
  <c r="G5269" i="7"/>
  <c r="G5270" i="7"/>
  <c r="G5271" i="7"/>
  <c r="G5272" i="7"/>
  <c r="G5273" i="7"/>
  <c r="G5274" i="7"/>
  <c r="G5275" i="7"/>
  <c r="G5276" i="7"/>
  <c r="G5277" i="7"/>
  <c r="G5278" i="7"/>
  <c r="G5279" i="7"/>
  <c r="G5280" i="7"/>
  <c r="G5281" i="7"/>
  <c r="G5282" i="7"/>
  <c r="G5283" i="7"/>
  <c r="G5284" i="7"/>
  <c r="G5285" i="7"/>
  <c r="G5286" i="7"/>
  <c r="G5287" i="7"/>
  <c r="G5288" i="7"/>
  <c r="G5289" i="7"/>
  <c r="G5290" i="7"/>
  <c r="G5291" i="7"/>
  <c r="G5292" i="7"/>
  <c r="G5293" i="7"/>
  <c r="G5294" i="7"/>
  <c r="G5295" i="7"/>
  <c r="G5296" i="7"/>
  <c r="G5297" i="7"/>
  <c r="G5298" i="7"/>
  <c r="G5299" i="7"/>
  <c r="G5300" i="7"/>
  <c r="G5301" i="7"/>
  <c r="G5302" i="7"/>
  <c r="G5303" i="7"/>
  <c r="G5304" i="7"/>
  <c r="G5305" i="7"/>
  <c r="G5306" i="7"/>
  <c r="G5307" i="7"/>
  <c r="G5308" i="7"/>
  <c r="G5309" i="7"/>
  <c r="G5310" i="7"/>
  <c r="G5311" i="7"/>
  <c r="G5312" i="7"/>
  <c r="G5313" i="7"/>
  <c r="G5314" i="7"/>
  <c r="G5315" i="7"/>
  <c r="G5316" i="7"/>
  <c r="G5317" i="7"/>
  <c r="G5318" i="7"/>
  <c r="G5319" i="7"/>
  <c r="G5320" i="7"/>
  <c r="G5321" i="7"/>
  <c r="G5322" i="7"/>
  <c r="G5323" i="7"/>
  <c r="G5324" i="7"/>
  <c r="G5325" i="7"/>
  <c r="G5326" i="7"/>
  <c r="G5327" i="7"/>
  <c r="G5328" i="7"/>
  <c r="G5329" i="7"/>
  <c r="G5330" i="7"/>
  <c r="G5331" i="7"/>
  <c r="G5332" i="7"/>
  <c r="G5333" i="7"/>
  <c r="G5334" i="7"/>
  <c r="G5335" i="7"/>
  <c r="G5336" i="7"/>
  <c r="G5337" i="7"/>
  <c r="G5338" i="7"/>
  <c r="G5339" i="7"/>
  <c r="G5340" i="7"/>
  <c r="G5341" i="7"/>
  <c r="G5342" i="7"/>
  <c r="G5343" i="7"/>
  <c r="G5344" i="7"/>
  <c r="G5345" i="7"/>
  <c r="G5346" i="7"/>
  <c r="G5347" i="7"/>
  <c r="G5348" i="7"/>
  <c r="G5349" i="7"/>
  <c r="G5350" i="7"/>
  <c r="G5351" i="7"/>
  <c r="G5352" i="7"/>
  <c r="G5353" i="7"/>
  <c r="G5354" i="7"/>
  <c r="G5355" i="7"/>
  <c r="G5356" i="7"/>
  <c r="G5357" i="7"/>
  <c r="G5358" i="7"/>
  <c r="G5359" i="7"/>
  <c r="G5360" i="7"/>
  <c r="G5361" i="7"/>
  <c r="G5362" i="7"/>
  <c r="G5363" i="7"/>
  <c r="G5364" i="7"/>
  <c r="G5365" i="7"/>
  <c r="G5366" i="7"/>
  <c r="G5367" i="7"/>
  <c r="G5368" i="7"/>
  <c r="G5369" i="7"/>
  <c r="G5370" i="7"/>
  <c r="G5371" i="7"/>
  <c r="G5372" i="7"/>
  <c r="G5373" i="7"/>
  <c r="G5374" i="7"/>
  <c r="G5375" i="7"/>
  <c r="G5376" i="7"/>
  <c r="G5377" i="7"/>
  <c r="G5378" i="7"/>
  <c r="G5379" i="7"/>
  <c r="G5380" i="7"/>
  <c r="G5381" i="7"/>
  <c r="G5382" i="7"/>
  <c r="G5383" i="7"/>
  <c r="G5384" i="7"/>
  <c r="G5385" i="7"/>
  <c r="G5386" i="7"/>
  <c r="G5387" i="7"/>
  <c r="G5388" i="7"/>
  <c r="G5389" i="7"/>
  <c r="G5390" i="7"/>
  <c r="G5391" i="7"/>
  <c r="G5392" i="7"/>
  <c r="G5393" i="7"/>
  <c r="G5394" i="7"/>
  <c r="G5395" i="7"/>
  <c r="G5396" i="7"/>
  <c r="G5397" i="7"/>
  <c r="G5398" i="7"/>
  <c r="G5399" i="7"/>
  <c r="G5400" i="7"/>
  <c r="G5401" i="7"/>
  <c r="G5402" i="7"/>
  <c r="G5403" i="7"/>
  <c r="G5404" i="7"/>
  <c r="G5405" i="7"/>
  <c r="G5406" i="7"/>
  <c r="G5407" i="7"/>
  <c r="G5408" i="7"/>
  <c r="G5409" i="7"/>
  <c r="G5410" i="7"/>
  <c r="G5411" i="7"/>
  <c r="G5412" i="7"/>
  <c r="G5413" i="7"/>
  <c r="G5414" i="7"/>
  <c r="G5415" i="7"/>
  <c r="G5416" i="7"/>
  <c r="G5417" i="7"/>
  <c r="G5418" i="7"/>
  <c r="G5419" i="7"/>
  <c r="G5420" i="7"/>
  <c r="G5421" i="7"/>
  <c r="G5422" i="7"/>
  <c r="G5423" i="7"/>
  <c r="G5424" i="7"/>
  <c r="G5425" i="7"/>
  <c r="G5426" i="7"/>
  <c r="G5427" i="7"/>
  <c r="G5428" i="7"/>
  <c r="G5429" i="7"/>
  <c r="G5430" i="7"/>
  <c r="G5431" i="7"/>
  <c r="G5432" i="7"/>
  <c r="G5433" i="7"/>
  <c r="G5434" i="7"/>
  <c r="G5435" i="7"/>
  <c r="G5436" i="7"/>
  <c r="G5437" i="7"/>
  <c r="G5438" i="7"/>
  <c r="G5439" i="7"/>
  <c r="G5440" i="7"/>
  <c r="G5441" i="7"/>
  <c r="G5442" i="7"/>
  <c r="G5443" i="7"/>
  <c r="G5444" i="7"/>
  <c r="G5445" i="7"/>
  <c r="G5446" i="7"/>
  <c r="G5447" i="7"/>
  <c r="G5448" i="7"/>
  <c r="G5449" i="7"/>
  <c r="G5450" i="7"/>
  <c r="G5451" i="7"/>
  <c r="G5452" i="7"/>
  <c r="G5453" i="7"/>
  <c r="G5454" i="7"/>
  <c r="G5455" i="7"/>
  <c r="G5456" i="7"/>
  <c r="G5457" i="7"/>
  <c r="G5458" i="7"/>
  <c r="G5459" i="7"/>
  <c r="G5460" i="7"/>
  <c r="G5461" i="7"/>
  <c r="G5462" i="7"/>
  <c r="G5463" i="7"/>
  <c r="G5464" i="7"/>
  <c r="G5465" i="7"/>
  <c r="G5466" i="7"/>
  <c r="G5467" i="7"/>
  <c r="G5468" i="7"/>
  <c r="G5469" i="7"/>
  <c r="G5470" i="7"/>
  <c r="G5471" i="7"/>
  <c r="G5472" i="7"/>
  <c r="G5473" i="7"/>
  <c r="G5474" i="7"/>
  <c r="G5475" i="7"/>
  <c r="G5476" i="7"/>
  <c r="G5477" i="7"/>
  <c r="G5478" i="7"/>
  <c r="G5479" i="7"/>
  <c r="G5480" i="7"/>
  <c r="G5481" i="7"/>
  <c r="G5482" i="7"/>
  <c r="G5483" i="7"/>
  <c r="G5484" i="7"/>
  <c r="G5485" i="7"/>
  <c r="G5486" i="7"/>
  <c r="G5487" i="7"/>
  <c r="G5488" i="7"/>
  <c r="G5489" i="7"/>
  <c r="G5490" i="7"/>
  <c r="G5491" i="7"/>
  <c r="G5492" i="7"/>
  <c r="G5493" i="7"/>
  <c r="G5494" i="7"/>
  <c r="G5495" i="7"/>
  <c r="G5496" i="7"/>
  <c r="G5497" i="7"/>
  <c r="G5498" i="7"/>
  <c r="G5499" i="7"/>
  <c r="G5500" i="7"/>
  <c r="G5501" i="7"/>
  <c r="G5502" i="7"/>
  <c r="G5503" i="7"/>
  <c r="G5504" i="7"/>
  <c r="G5505" i="7"/>
  <c r="G5506" i="7"/>
  <c r="G5507" i="7"/>
  <c r="G5508" i="7"/>
  <c r="G5509" i="7"/>
  <c r="G5510" i="7"/>
  <c r="G5511" i="7"/>
  <c r="G5512" i="7"/>
  <c r="G5513" i="7"/>
  <c r="G5514" i="7"/>
  <c r="G5515" i="7"/>
  <c r="G5516" i="7"/>
  <c r="G5517" i="7"/>
  <c r="G5518" i="7"/>
  <c r="G5519" i="7"/>
  <c r="G5520" i="7"/>
  <c r="G5521" i="7"/>
  <c r="G5522" i="7"/>
  <c r="G5523" i="7"/>
  <c r="G5524" i="7"/>
  <c r="G5525" i="7"/>
  <c r="G5526" i="7"/>
  <c r="G5527" i="7"/>
  <c r="G5528" i="7"/>
  <c r="G5529" i="7"/>
  <c r="G5530" i="7"/>
  <c r="G5531" i="7"/>
  <c r="G5532" i="7"/>
  <c r="G5533" i="7"/>
  <c r="G5534" i="7"/>
  <c r="G5535" i="7"/>
  <c r="G5536" i="7"/>
  <c r="G5537" i="7"/>
  <c r="G5538" i="7"/>
  <c r="G5539" i="7"/>
  <c r="G5540" i="7"/>
  <c r="G5541" i="7"/>
  <c r="G5542" i="7"/>
  <c r="G5543" i="7"/>
  <c r="G5544" i="7"/>
  <c r="G5545" i="7"/>
  <c r="G5546" i="7"/>
  <c r="G5547" i="7"/>
  <c r="G5548" i="7"/>
  <c r="G5549" i="7"/>
  <c r="G5550" i="7"/>
  <c r="G5551" i="7"/>
  <c r="G5552" i="7"/>
  <c r="G5553" i="7"/>
  <c r="G5554" i="7"/>
  <c r="G5555" i="7"/>
  <c r="G5556" i="7"/>
  <c r="G5557" i="7"/>
  <c r="G5558" i="7"/>
  <c r="G5559" i="7"/>
  <c r="G5560" i="7"/>
  <c r="G5561" i="7"/>
  <c r="G5562" i="7"/>
  <c r="G5563" i="7"/>
  <c r="G5564" i="7"/>
  <c r="G5565" i="7"/>
  <c r="G5566" i="7"/>
  <c r="G5567" i="7"/>
  <c r="G5568" i="7"/>
  <c r="G5569" i="7"/>
  <c r="G5570" i="7"/>
  <c r="G5571" i="7"/>
  <c r="G5572" i="7"/>
  <c r="G5573" i="7"/>
  <c r="G5574" i="7"/>
  <c r="G5575" i="7"/>
  <c r="G5576" i="7"/>
  <c r="G5577" i="7"/>
  <c r="G5578" i="7"/>
  <c r="G5579" i="7"/>
  <c r="G5580" i="7"/>
  <c r="G5581" i="7"/>
  <c r="G5582" i="7"/>
  <c r="G5583" i="7"/>
  <c r="G5584" i="7"/>
  <c r="G5585" i="7"/>
  <c r="G5586" i="7"/>
  <c r="G5587" i="7"/>
  <c r="G5588" i="7"/>
  <c r="G5589" i="7"/>
  <c r="G5590" i="7"/>
  <c r="G5591" i="7"/>
  <c r="G5592" i="7"/>
  <c r="G5593" i="7"/>
  <c r="G5594" i="7"/>
  <c r="G5595" i="7"/>
  <c r="G5596" i="7"/>
  <c r="G5597" i="7"/>
  <c r="G5598" i="7"/>
  <c r="G5599" i="7"/>
  <c r="G5600" i="7"/>
  <c r="G5601" i="7"/>
  <c r="G5602" i="7"/>
  <c r="G5603" i="7"/>
  <c r="G5604" i="7"/>
  <c r="G5605" i="7"/>
  <c r="G5606" i="7"/>
  <c r="G5607" i="7"/>
  <c r="G5608" i="7"/>
  <c r="G5609" i="7"/>
  <c r="G5610" i="7"/>
  <c r="G5611" i="7"/>
  <c r="G5612" i="7"/>
  <c r="G5613" i="7"/>
  <c r="G5614" i="7"/>
  <c r="G5615" i="7"/>
  <c r="G5616" i="7"/>
  <c r="G5617" i="7"/>
  <c r="G5618" i="7"/>
  <c r="G5619" i="7"/>
  <c r="G5620" i="7"/>
  <c r="G5621" i="7"/>
  <c r="G5622" i="7"/>
  <c r="G5623" i="7"/>
  <c r="G5624" i="7"/>
  <c r="G5625" i="7"/>
  <c r="G5626" i="7"/>
  <c r="G5627" i="7"/>
  <c r="G5628" i="7"/>
  <c r="G5629" i="7"/>
  <c r="G5630" i="7"/>
  <c r="G5631" i="7"/>
  <c r="G5632" i="7"/>
  <c r="G5633" i="7"/>
  <c r="G5634" i="7"/>
  <c r="G5635" i="7"/>
  <c r="G5636" i="7"/>
  <c r="G5637" i="7"/>
  <c r="G5638" i="7"/>
  <c r="G5639" i="7"/>
  <c r="G5640" i="7"/>
  <c r="G5641" i="7"/>
  <c r="G5642" i="7"/>
  <c r="G5643" i="7"/>
  <c r="G5644" i="7"/>
  <c r="G5645" i="7"/>
  <c r="G5646" i="7"/>
  <c r="G5647" i="7"/>
  <c r="G5648" i="7"/>
  <c r="G5649" i="7"/>
  <c r="G5650" i="7"/>
  <c r="G5651" i="7"/>
  <c r="G5652" i="7"/>
  <c r="G5653" i="7"/>
  <c r="G5654" i="7"/>
  <c r="G5655" i="7"/>
  <c r="G5656" i="7"/>
  <c r="G5657" i="7"/>
  <c r="G5658" i="7"/>
  <c r="G5659" i="7"/>
  <c r="G5660" i="7"/>
  <c r="G5661" i="7"/>
  <c r="G5662" i="7"/>
  <c r="G5663" i="7"/>
  <c r="G5664" i="7"/>
  <c r="G5665" i="7"/>
  <c r="G5666" i="7"/>
  <c r="G5667" i="7"/>
  <c r="G5668" i="7"/>
  <c r="G5669" i="7"/>
  <c r="G5670" i="7"/>
  <c r="G5671" i="7"/>
  <c r="G5672" i="7"/>
  <c r="G5673" i="7"/>
  <c r="G5674" i="7"/>
  <c r="G5675" i="7"/>
  <c r="G5676" i="7"/>
  <c r="G5677" i="7"/>
  <c r="G5678" i="7"/>
  <c r="G5679" i="7"/>
  <c r="G5680" i="7"/>
  <c r="G5681" i="7"/>
  <c r="G5682" i="7"/>
  <c r="G5683" i="7"/>
  <c r="G5684" i="7"/>
  <c r="G5685" i="7"/>
  <c r="G5686" i="7"/>
  <c r="G5687" i="7"/>
  <c r="G5688" i="7"/>
  <c r="G5689" i="7"/>
  <c r="G5690" i="7"/>
  <c r="G5691" i="7"/>
  <c r="G5692" i="7"/>
  <c r="G5693" i="7"/>
  <c r="G5694" i="7"/>
  <c r="G5695" i="7"/>
  <c r="G5696" i="7"/>
  <c r="G5697" i="7"/>
  <c r="G5698" i="7"/>
  <c r="G5699" i="7"/>
  <c r="G5700" i="7"/>
  <c r="G5701" i="7"/>
  <c r="G5702" i="7"/>
  <c r="G5703" i="7"/>
  <c r="G5704" i="7"/>
  <c r="G5705" i="7"/>
  <c r="G5706" i="7"/>
  <c r="G5707" i="7"/>
  <c r="G5708" i="7"/>
  <c r="G5709" i="7"/>
  <c r="G5710" i="7"/>
  <c r="G5711" i="7"/>
  <c r="G5712" i="7"/>
  <c r="G5713" i="7"/>
  <c r="G5714" i="7"/>
  <c r="G5715" i="7"/>
  <c r="G5716" i="7"/>
  <c r="G5717" i="7"/>
  <c r="G5718" i="7"/>
  <c r="G5719" i="7"/>
  <c r="G5720" i="7"/>
  <c r="G5721" i="7"/>
  <c r="G5722" i="7"/>
  <c r="G5723" i="7"/>
  <c r="G5724" i="7"/>
  <c r="G5725" i="7"/>
  <c r="G5726" i="7"/>
  <c r="G5727" i="7"/>
  <c r="G5728" i="7"/>
  <c r="G5729" i="7"/>
  <c r="G5730" i="7"/>
  <c r="G5731" i="7"/>
  <c r="G5732" i="7"/>
  <c r="G5733" i="7"/>
  <c r="G5734" i="7"/>
  <c r="G5735" i="7"/>
  <c r="G5736" i="7"/>
  <c r="G5737" i="7"/>
  <c r="G5738" i="7"/>
  <c r="G5739" i="7"/>
  <c r="G5740" i="7"/>
  <c r="G5741" i="7"/>
  <c r="G5742" i="7"/>
  <c r="G5743" i="7"/>
  <c r="G5744" i="7"/>
  <c r="G5745" i="7"/>
  <c r="G5746" i="7"/>
  <c r="G5747" i="7"/>
  <c r="G5748" i="7"/>
  <c r="G5749" i="7"/>
  <c r="G5750" i="7"/>
  <c r="G5751" i="7"/>
  <c r="G5752" i="7"/>
  <c r="G5753" i="7"/>
  <c r="G5754" i="7"/>
  <c r="G5755" i="7"/>
  <c r="G5756" i="7"/>
  <c r="G5757" i="7"/>
  <c r="G5758" i="7"/>
  <c r="G5759" i="7"/>
  <c r="G5760" i="7"/>
  <c r="G5761" i="7"/>
  <c r="G5762" i="7"/>
  <c r="G5763" i="7"/>
  <c r="G5764" i="7"/>
  <c r="G5765" i="7"/>
  <c r="G5766" i="7"/>
  <c r="G5767" i="7"/>
  <c r="G5768" i="7"/>
  <c r="G5769" i="7"/>
  <c r="G5770" i="7"/>
  <c r="G5771" i="7"/>
  <c r="G5772" i="7"/>
  <c r="G5773" i="7"/>
  <c r="G5774" i="7"/>
  <c r="G5775" i="7"/>
  <c r="G5776" i="7"/>
  <c r="G5777" i="7"/>
  <c r="G5778" i="7"/>
  <c r="G5779" i="7"/>
  <c r="G5780" i="7"/>
  <c r="G5781" i="7"/>
  <c r="G5782" i="7"/>
  <c r="G5783" i="7"/>
  <c r="G5784" i="7"/>
  <c r="G5785" i="7"/>
  <c r="G5786" i="7"/>
  <c r="G5787" i="7"/>
  <c r="G5788" i="7"/>
  <c r="G5789" i="7"/>
  <c r="G5790" i="7"/>
  <c r="G5791" i="7"/>
  <c r="G5792" i="7"/>
  <c r="G5793" i="7"/>
  <c r="G5794" i="7"/>
  <c r="G5795" i="7"/>
  <c r="G5796" i="7"/>
  <c r="G5797" i="7"/>
  <c r="G5798" i="7"/>
  <c r="G5799" i="7"/>
  <c r="G5800" i="7"/>
  <c r="G5801" i="7"/>
  <c r="G5802" i="7"/>
  <c r="G5803" i="7"/>
  <c r="G5804" i="7"/>
  <c r="G5805" i="7"/>
  <c r="G5806" i="7"/>
  <c r="G5807" i="7"/>
  <c r="G5808" i="7"/>
  <c r="G5809" i="7"/>
  <c r="G5810" i="7"/>
  <c r="G5811" i="7"/>
  <c r="G5812" i="7"/>
  <c r="G5813" i="7"/>
  <c r="G5814" i="7"/>
  <c r="G5815" i="7"/>
  <c r="G5816" i="7"/>
  <c r="G5817" i="7"/>
  <c r="G5818" i="7"/>
  <c r="G5819" i="7"/>
  <c r="G5820" i="7"/>
  <c r="G5821" i="7"/>
  <c r="G5822" i="7"/>
  <c r="G5823" i="7"/>
  <c r="G5824" i="7"/>
  <c r="G5825" i="7"/>
  <c r="G5826" i="7"/>
  <c r="G5827" i="7"/>
  <c r="G5828" i="7"/>
  <c r="G5829" i="7"/>
  <c r="G5830" i="7"/>
  <c r="G5831" i="7"/>
  <c r="G5832" i="7"/>
  <c r="G5833" i="7"/>
  <c r="G5834" i="7"/>
  <c r="G5835" i="7"/>
  <c r="G5836" i="7"/>
  <c r="G5837" i="7"/>
  <c r="G5838" i="7"/>
  <c r="G5839" i="7"/>
  <c r="G5840" i="7"/>
  <c r="G5841" i="7"/>
  <c r="G5842" i="7"/>
  <c r="G5843" i="7"/>
  <c r="G5844" i="7"/>
  <c r="G5845" i="7"/>
  <c r="G5846" i="7"/>
  <c r="G5847" i="7"/>
  <c r="G5848" i="7"/>
  <c r="G5849" i="7"/>
  <c r="G5850" i="7"/>
  <c r="G5851" i="7"/>
  <c r="G5852" i="7"/>
  <c r="G5853" i="7"/>
  <c r="G5854" i="7"/>
  <c r="G5855" i="7"/>
  <c r="G5856" i="7"/>
  <c r="G5857" i="7"/>
  <c r="G5858" i="7"/>
  <c r="G5859" i="7"/>
  <c r="G5860" i="7"/>
  <c r="G5861" i="7"/>
  <c r="G5862" i="7"/>
  <c r="G5863" i="7"/>
  <c r="G5864" i="7"/>
  <c r="G5865" i="7"/>
  <c r="G5866" i="7"/>
  <c r="G5867" i="7"/>
  <c r="G5868" i="7"/>
  <c r="G5869" i="7"/>
  <c r="G5870" i="7"/>
  <c r="G5871" i="7"/>
  <c r="G5872" i="7"/>
  <c r="G5873" i="7"/>
  <c r="G5874" i="7"/>
  <c r="G5875" i="7"/>
  <c r="G5876" i="7"/>
  <c r="G5877" i="7"/>
  <c r="G5878" i="7"/>
  <c r="G5879" i="7"/>
  <c r="G5880" i="7"/>
  <c r="G5881" i="7"/>
  <c r="G5882" i="7"/>
  <c r="G5883" i="7"/>
  <c r="G5884" i="7"/>
  <c r="G5885" i="7"/>
  <c r="G5886" i="7"/>
  <c r="G5887" i="7"/>
  <c r="G5888" i="7"/>
  <c r="G5889" i="7"/>
  <c r="G5890" i="7"/>
  <c r="G5891" i="7"/>
  <c r="G5892" i="7"/>
  <c r="G5893" i="7"/>
  <c r="G5894" i="7"/>
  <c r="G5895" i="7"/>
  <c r="G5896" i="7"/>
  <c r="G5897" i="7"/>
  <c r="G5898" i="7"/>
  <c r="G5899" i="7"/>
  <c r="G5900" i="7"/>
  <c r="G5901" i="7"/>
  <c r="G5902" i="7"/>
  <c r="G5903" i="7"/>
  <c r="G5904" i="7"/>
  <c r="G5905" i="7"/>
  <c r="G5906" i="7"/>
  <c r="G5907" i="7"/>
  <c r="G5908" i="7"/>
  <c r="G5909" i="7"/>
  <c r="G5910" i="7"/>
  <c r="G5911" i="7"/>
  <c r="G5912" i="7"/>
  <c r="G5913" i="7"/>
  <c r="G5914" i="7"/>
  <c r="G5915" i="7"/>
  <c r="G5916" i="7"/>
  <c r="G5917" i="7"/>
  <c r="G5918" i="7"/>
  <c r="G5919" i="7"/>
  <c r="G5920" i="7"/>
  <c r="G5921" i="7"/>
  <c r="G5922" i="7"/>
  <c r="G5923" i="7"/>
  <c r="G5924" i="7"/>
  <c r="G5925" i="7"/>
  <c r="G5926" i="7"/>
  <c r="G5927" i="7"/>
  <c r="G5928" i="7"/>
  <c r="G5929" i="7"/>
  <c r="G5930" i="7"/>
  <c r="G5931" i="7"/>
  <c r="G5932" i="7"/>
  <c r="G5933" i="7"/>
  <c r="G5934" i="7"/>
  <c r="G5935" i="7"/>
  <c r="G5936" i="7"/>
  <c r="G5937" i="7"/>
  <c r="G5938" i="7"/>
  <c r="G5939" i="7"/>
  <c r="G5940" i="7"/>
  <c r="G5941" i="7"/>
  <c r="G5942" i="7"/>
  <c r="G5943" i="7"/>
  <c r="G5944" i="7"/>
  <c r="G5945" i="7"/>
  <c r="G5946" i="7"/>
  <c r="G5947" i="7"/>
  <c r="G5948" i="7"/>
  <c r="G5949" i="7"/>
  <c r="G5950" i="7"/>
  <c r="G5951" i="7"/>
  <c r="G5952" i="7"/>
  <c r="G5953" i="7"/>
  <c r="G5954" i="7"/>
  <c r="G5955" i="7"/>
  <c r="G5956" i="7"/>
  <c r="G5957" i="7"/>
  <c r="G5958" i="7"/>
  <c r="G5959" i="7"/>
  <c r="G5960" i="7"/>
  <c r="G5961" i="7"/>
  <c r="G5962" i="7"/>
  <c r="G5963" i="7"/>
  <c r="G5964" i="7"/>
  <c r="G5965" i="7"/>
  <c r="G5966" i="7"/>
  <c r="G5967" i="7"/>
  <c r="G5968" i="7"/>
  <c r="G5969" i="7"/>
  <c r="G5970" i="7"/>
  <c r="G5971" i="7"/>
  <c r="G5972" i="7"/>
  <c r="G5973" i="7"/>
  <c r="G5974" i="7"/>
  <c r="G5975" i="7"/>
  <c r="G5976" i="7"/>
  <c r="G5977" i="7"/>
  <c r="G5978" i="7"/>
  <c r="G5979" i="7"/>
  <c r="G5980" i="7"/>
  <c r="G5981" i="7"/>
  <c r="G5982" i="7"/>
  <c r="G5983" i="7"/>
  <c r="G5984" i="7"/>
  <c r="G5985" i="7"/>
  <c r="G5986" i="7"/>
  <c r="G5987" i="7"/>
  <c r="G5988" i="7"/>
  <c r="G5989" i="7"/>
  <c r="G5990" i="7"/>
  <c r="G5991" i="7"/>
  <c r="G5992" i="7"/>
  <c r="G5993" i="7"/>
  <c r="G5994" i="7"/>
  <c r="G5995" i="7"/>
  <c r="G5996" i="7"/>
  <c r="G5997" i="7"/>
  <c r="G5998" i="7"/>
  <c r="G5999" i="7"/>
  <c r="G6000" i="7"/>
  <c r="G6001" i="7"/>
  <c r="G6002" i="7"/>
  <c r="G6003" i="7"/>
  <c r="G6004" i="7"/>
  <c r="G6005" i="7"/>
  <c r="G6006" i="7"/>
  <c r="G6007" i="7"/>
  <c r="G6008" i="7"/>
  <c r="G6009" i="7"/>
  <c r="G6010" i="7"/>
  <c r="G6011" i="7"/>
  <c r="G6012" i="7"/>
  <c r="G6013" i="7"/>
  <c r="G6014" i="7"/>
  <c r="G6015" i="7"/>
  <c r="G6016" i="7"/>
  <c r="G6017" i="7"/>
  <c r="G6018" i="7"/>
  <c r="G6019" i="7"/>
  <c r="G6020" i="7"/>
  <c r="G6021" i="7"/>
  <c r="G6022" i="7"/>
  <c r="G6023" i="7"/>
  <c r="G6024" i="7"/>
  <c r="G6025" i="7"/>
  <c r="G6026" i="7"/>
  <c r="G6027" i="7"/>
  <c r="G6028" i="7"/>
  <c r="G6029" i="7"/>
  <c r="G6030" i="7"/>
  <c r="G6031" i="7"/>
  <c r="G6032" i="7"/>
  <c r="G6033" i="7"/>
  <c r="G6034" i="7"/>
  <c r="G6035" i="7"/>
  <c r="G6036" i="7"/>
  <c r="G6037" i="7"/>
  <c r="G6038" i="7"/>
  <c r="G6039" i="7"/>
  <c r="G6040" i="7"/>
  <c r="G6041" i="7"/>
  <c r="G6042" i="7"/>
  <c r="G6043" i="7"/>
  <c r="G6044" i="7"/>
  <c r="G6045" i="7"/>
  <c r="G6046" i="7"/>
  <c r="G6047" i="7"/>
  <c r="G6048" i="7"/>
  <c r="G6049" i="7"/>
  <c r="G6050" i="7"/>
  <c r="G6051" i="7"/>
  <c r="G6052" i="7"/>
  <c r="G6053" i="7"/>
  <c r="G6054" i="7"/>
  <c r="G6055" i="7"/>
  <c r="G6056" i="7"/>
  <c r="G6057" i="7"/>
  <c r="G6058" i="7"/>
  <c r="G6059" i="7"/>
  <c r="G6060" i="7"/>
  <c r="G6061" i="7"/>
  <c r="G6062" i="7"/>
  <c r="G6063" i="7"/>
  <c r="G6064" i="7"/>
  <c r="G6065" i="7"/>
  <c r="G6066" i="7"/>
  <c r="G6067" i="7"/>
  <c r="G6068" i="7"/>
  <c r="G6069" i="7"/>
  <c r="G6070" i="7"/>
  <c r="G6071" i="7"/>
  <c r="G6072" i="7"/>
  <c r="G6073" i="7"/>
  <c r="G6074" i="7"/>
  <c r="G6075" i="7"/>
  <c r="G6076" i="7"/>
  <c r="G6077" i="7"/>
  <c r="G6078" i="7"/>
  <c r="G6079" i="7"/>
  <c r="G6080" i="7"/>
  <c r="G6081" i="7"/>
  <c r="G6082" i="7"/>
  <c r="G6083" i="7"/>
  <c r="G6084" i="7"/>
  <c r="G6085" i="7"/>
  <c r="G6086" i="7"/>
  <c r="G6087" i="7"/>
  <c r="G6088" i="7"/>
  <c r="G6089" i="7"/>
  <c r="G6090" i="7"/>
  <c r="G6091" i="7"/>
  <c r="G6092" i="7"/>
  <c r="G6093" i="7"/>
  <c r="G6094" i="7"/>
  <c r="G6095" i="7"/>
  <c r="G6096" i="7"/>
  <c r="G6097" i="7"/>
  <c r="G6098" i="7"/>
  <c r="G6099" i="7"/>
  <c r="G6100" i="7"/>
  <c r="G6101" i="7"/>
  <c r="G6102" i="7"/>
  <c r="G6103" i="7"/>
  <c r="G6104" i="7"/>
  <c r="G6105" i="7"/>
  <c r="G6106" i="7"/>
  <c r="G6107" i="7"/>
  <c r="G6108" i="7"/>
  <c r="G6109" i="7"/>
  <c r="G6110" i="7"/>
  <c r="G6111" i="7"/>
  <c r="G6112" i="7"/>
  <c r="G6113" i="7"/>
  <c r="G6114" i="7"/>
  <c r="G6115" i="7"/>
  <c r="G6116" i="7"/>
  <c r="G6117" i="7"/>
  <c r="G6118" i="7"/>
  <c r="G6119" i="7"/>
  <c r="G6120" i="7"/>
  <c r="G6121" i="7"/>
  <c r="G6122" i="7"/>
  <c r="G6123" i="7"/>
  <c r="G6124" i="7"/>
  <c r="G6125" i="7"/>
  <c r="G6126" i="7"/>
  <c r="G6127" i="7"/>
  <c r="G6128" i="7"/>
  <c r="G6129" i="7"/>
  <c r="G6130" i="7"/>
  <c r="G6131" i="7"/>
  <c r="G6132" i="7"/>
  <c r="G6133" i="7"/>
  <c r="G6134" i="7"/>
  <c r="G6135" i="7"/>
  <c r="G6136" i="7"/>
  <c r="G6137" i="7"/>
  <c r="G6138" i="7"/>
  <c r="G6139" i="7"/>
  <c r="G6140" i="7"/>
  <c r="G6141" i="7"/>
  <c r="G6142" i="7"/>
  <c r="G6143" i="7"/>
  <c r="G6144" i="7"/>
  <c r="G6145" i="7"/>
  <c r="G6146" i="7"/>
  <c r="G6147" i="7"/>
  <c r="G6148" i="7"/>
  <c r="G6149" i="7"/>
  <c r="G6150" i="7"/>
  <c r="G6151" i="7"/>
  <c r="G6152" i="7"/>
  <c r="G6153" i="7"/>
  <c r="G6154" i="7"/>
  <c r="G6155" i="7"/>
  <c r="G6156" i="7"/>
  <c r="G6157" i="7"/>
  <c r="G6158" i="7"/>
  <c r="G6159" i="7"/>
  <c r="G6160" i="7"/>
  <c r="G6161" i="7"/>
  <c r="G6162" i="7"/>
  <c r="G6163" i="7"/>
  <c r="G6164" i="7"/>
  <c r="G6165" i="7"/>
  <c r="G6166" i="7"/>
  <c r="G6167" i="7"/>
  <c r="G6168" i="7"/>
  <c r="G6169" i="7"/>
  <c r="G6170" i="7"/>
  <c r="G6171" i="7"/>
  <c r="G6172" i="7"/>
  <c r="G6173" i="7"/>
  <c r="G6174" i="7"/>
  <c r="G6175" i="7"/>
  <c r="G6176" i="7"/>
  <c r="G6177" i="7"/>
  <c r="G6178" i="7"/>
  <c r="G6179" i="7"/>
  <c r="G6180" i="7"/>
  <c r="G6181" i="7"/>
  <c r="G6182" i="7"/>
  <c r="G6183" i="7"/>
  <c r="G6184" i="7"/>
  <c r="G6185" i="7"/>
  <c r="G6186" i="7"/>
  <c r="G6187" i="7"/>
  <c r="G6188" i="7"/>
  <c r="G6189" i="7"/>
  <c r="G6190" i="7"/>
  <c r="G6191" i="7"/>
  <c r="G6192" i="7"/>
  <c r="G6193" i="7"/>
  <c r="G6194" i="7"/>
  <c r="G6195" i="7"/>
  <c r="G6196" i="7"/>
  <c r="G6197" i="7"/>
  <c r="G6198" i="7"/>
  <c r="G6199" i="7"/>
  <c r="G6200" i="7"/>
  <c r="G6201" i="7"/>
  <c r="G6202" i="7"/>
  <c r="G6203" i="7"/>
  <c r="G6204" i="7"/>
  <c r="G6205" i="7"/>
  <c r="G6206" i="7"/>
  <c r="G6207" i="7"/>
  <c r="G6208" i="7"/>
  <c r="G6209" i="7"/>
  <c r="G6210" i="7"/>
  <c r="G6211" i="7"/>
  <c r="G6212" i="7"/>
  <c r="G6213" i="7"/>
  <c r="G6214" i="7"/>
  <c r="G6215" i="7"/>
  <c r="G6216" i="7"/>
  <c r="G6217" i="7"/>
  <c r="G6218" i="7"/>
  <c r="G6219" i="7"/>
  <c r="G6220" i="7"/>
  <c r="G6221" i="7"/>
  <c r="G6222" i="7"/>
  <c r="G6223" i="7"/>
  <c r="G6224" i="7"/>
  <c r="G6225" i="7"/>
  <c r="G6226" i="7"/>
  <c r="G6227" i="7"/>
  <c r="G6228" i="7"/>
  <c r="G6229" i="7"/>
  <c r="G6230" i="7"/>
  <c r="G6231" i="7"/>
  <c r="G6232" i="7"/>
  <c r="G6233" i="7"/>
  <c r="G6234" i="7"/>
  <c r="G6235" i="7"/>
  <c r="G6236" i="7"/>
  <c r="G6237" i="7"/>
  <c r="G6238" i="7"/>
  <c r="G6239" i="7"/>
  <c r="G6240" i="7"/>
  <c r="G6241" i="7"/>
  <c r="G6242" i="7"/>
  <c r="G6243" i="7"/>
  <c r="G6244" i="7"/>
  <c r="G6245" i="7"/>
  <c r="G6246" i="7"/>
  <c r="G6247" i="7"/>
  <c r="G6248" i="7"/>
  <c r="G6249" i="7"/>
  <c r="G6250" i="7"/>
  <c r="G6251" i="7"/>
  <c r="G6252" i="7"/>
  <c r="G6253" i="7"/>
  <c r="G6254" i="7"/>
  <c r="G6255" i="7"/>
  <c r="G6256" i="7"/>
  <c r="G6257" i="7"/>
  <c r="G6258" i="7"/>
  <c r="G6259" i="7"/>
  <c r="G6260" i="7"/>
  <c r="G6261" i="7"/>
  <c r="G6262" i="7"/>
  <c r="G6263" i="7"/>
  <c r="G6264" i="7"/>
  <c r="G6265" i="7"/>
  <c r="G6266" i="7"/>
  <c r="G6267" i="7"/>
  <c r="G6268" i="7"/>
  <c r="G6269" i="7"/>
  <c r="G6270" i="7"/>
  <c r="G6271" i="7"/>
  <c r="G6272" i="7"/>
  <c r="G6273" i="7"/>
  <c r="G6274" i="7"/>
  <c r="G6275" i="7"/>
  <c r="G6276" i="7"/>
  <c r="G6277" i="7"/>
  <c r="G6278" i="7"/>
  <c r="G6279" i="7"/>
  <c r="G6280" i="7"/>
  <c r="G6281" i="7"/>
  <c r="G6282" i="7"/>
  <c r="G6283" i="7"/>
  <c r="G6284" i="7"/>
  <c r="G6285" i="7"/>
  <c r="G6286" i="7"/>
  <c r="G6287" i="7"/>
  <c r="G6288" i="7"/>
  <c r="G6289" i="7"/>
  <c r="G6290" i="7"/>
  <c r="G6291" i="7"/>
  <c r="G6292" i="7"/>
  <c r="G6293" i="7"/>
  <c r="G6294" i="7"/>
  <c r="G6295" i="7"/>
  <c r="G6296" i="7"/>
  <c r="G6297" i="7"/>
  <c r="G6298" i="7"/>
  <c r="G6299" i="7"/>
  <c r="G6300" i="7"/>
  <c r="G6301" i="7"/>
  <c r="G6302" i="7"/>
  <c r="G6303" i="7"/>
  <c r="G6304" i="7"/>
  <c r="G6305" i="7"/>
  <c r="G6306" i="7"/>
  <c r="G6307" i="7"/>
  <c r="G6308" i="7"/>
  <c r="G6309" i="7"/>
  <c r="G6310" i="7"/>
  <c r="G6311" i="7"/>
  <c r="G6312" i="7"/>
  <c r="G6313" i="7"/>
  <c r="G6314" i="7"/>
  <c r="G6315" i="7"/>
  <c r="G6316" i="7"/>
  <c r="G6317" i="7"/>
  <c r="G6318" i="7"/>
  <c r="G6319" i="7"/>
  <c r="G6320" i="7"/>
  <c r="G6321" i="7"/>
  <c r="G6322" i="7"/>
  <c r="G6323" i="7"/>
  <c r="G6324" i="7"/>
  <c r="G6325" i="7"/>
  <c r="G6326" i="7"/>
  <c r="G6327" i="7"/>
  <c r="G6328" i="7"/>
  <c r="G6329" i="7"/>
  <c r="G6330" i="7"/>
  <c r="G6331" i="7"/>
  <c r="G6332" i="7"/>
  <c r="G6333" i="7"/>
  <c r="G6334" i="7"/>
  <c r="G6335" i="7"/>
  <c r="G6336" i="7"/>
  <c r="G6337" i="7"/>
  <c r="G6338" i="7"/>
  <c r="G6339" i="7"/>
  <c r="G6340" i="7"/>
  <c r="G6341" i="7"/>
  <c r="G6342" i="7"/>
  <c r="G6343" i="7"/>
  <c r="G6344" i="7"/>
  <c r="G6345" i="7"/>
  <c r="G6346" i="7"/>
  <c r="G6347" i="7"/>
  <c r="G6348" i="7"/>
  <c r="G6349" i="7"/>
  <c r="G6350" i="7"/>
  <c r="G6351" i="7"/>
  <c r="G6352" i="7"/>
  <c r="G6353" i="7"/>
  <c r="G6354" i="7"/>
  <c r="G6355" i="7"/>
  <c r="G6356" i="7"/>
  <c r="G6357" i="7"/>
  <c r="G6358" i="7"/>
  <c r="G6359" i="7"/>
  <c r="G6360" i="7"/>
  <c r="G6361" i="7"/>
  <c r="G6362" i="7"/>
  <c r="G6363" i="7"/>
  <c r="G6364" i="7"/>
  <c r="G6365" i="7"/>
  <c r="G6366" i="7"/>
  <c r="G6367" i="7"/>
  <c r="G6368" i="7"/>
  <c r="G6369" i="7"/>
  <c r="G6370" i="7"/>
  <c r="G6371" i="7"/>
  <c r="G6372" i="7"/>
  <c r="G6373" i="7"/>
  <c r="G6374" i="7"/>
  <c r="G6375" i="7"/>
  <c r="G6376" i="7"/>
  <c r="G6377" i="7"/>
  <c r="G6378" i="7"/>
  <c r="G6379" i="7"/>
  <c r="G6380" i="7"/>
  <c r="G6381" i="7"/>
  <c r="G6382" i="7"/>
  <c r="G6383" i="7"/>
  <c r="G6384" i="7"/>
  <c r="G6385" i="7"/>
  <c r="G6386" i="7"/>
  <c r="G6387" i="7"/>
  <c r="G6388" i="7"/>
  <c r="G6389" i="7"/>
  <c r="G6390" i="7"/>
  <c r="G6391" i="7"/>
  <c r="G6392" i="7"/>
  <c r="G6393" i="7"/>
  <c r="G6394" i="7"/>
  <c r="G6395" i="7"/>
  <c r="G6396" i="7"/>
  <c r="G6397" i="7"/>
  <c r="G6398" i="7"/>
  <c r="G6399" i="7"/>
  <c r="G6400" i="7"/>
  <c r="G6401" i="7"/>
  <c r="G6402" i="7"/>
  <c r="G6403" i="7"/>
  <c r="G6404" i="7"/>
  <c r="G6405" i="7"/>
  <c r="G6406" i="7"/>
  <c r="G6407" i="7"/>
  <c r="G6408" i="7"/>
  <c r="G6409" i="7"/>
  <c r="G6410" i="7"/>
  <c r="G6411" i="7"/>
  <c r="G6412" i="7"/>
  <c r="G6413" i="7"/>
  <c r="G6414" i="7"/>
  <c r="G6415" i="7"/>
  <c r="G6416" i="7"/>
  <c r="G6417" i="7"/>
  <c r="G6418" i="7"/>
  <c r="G6419" i="7"/>
  <c r="G6420" i="7"/>
  <c r="G6421" i="7"/>
  <c r="G6422" i="7"/>
  <c r="G6423" i="7"/>
  <c r="G6424" i="7"/>
  <c r="G6425" i="7"/>
  <c r="G6426" i="7"/>
  <c r="G6427" i="7"/>
  <c r="G6428" i="7"/>
  <c r="G6429" i="7"/>
  <c r="G6430" i="7"/>
  <c r="G6431" i="7"/>
  <c r="G6432" i="7"/>
  <c r="G6433" i="7"/>
  <c r="G6434" i="7"/>
  <c r="G6435" i="7"/>
  <c r="G6436" i="7"/>
  <c r="G6437" i="7"/>
  <c r="G6438" i="7"/>
  <c r="G6439" i="7"/>
  <c r="G6440" i="7"/>
  <c r="G6441" i="7"/>
  <c r="G6442" i="7"/>
  <c r="G6443" i="7"/>
  <c r="G6444" i="7"/>
  <c r="G6445" i="7"/>
  <c r="G6446" i="7"/>
  <c r="G6447" i="7"/>
  <c r="G6448" i="7"/>
  <c r="G6449" i="7"/>
  <c r="G6450" i="7"/>
  <c r="G6451" i="7"/>
  <c r="G6452" i="7"/>
  <c r="G6453" i="7"/>
  <c r="G6454" i="7"/>
  <c r="G6455" i="7"/>
  <c r="G6456" i="7"/>
  <c r="G6457" i="7"/>
  <c r="G6458" i="7"/>
  <c r="G6459" i="7"/>
  <c r="G6460" i="7"/>
  <c r="G6461" i="7"/>
  <c r="G6462" i="7"/>
  <c r="G6463" i="7"/>
  <c r="G6464" i="7"/>
  <c r="G6465" i="7"/>
  <c r="G6466" i="7"/>
  <c r="G6467" i="7"/>
  <c r="G6468" i="7"/>
  <c r="G6469" i="7"/>
  <c r="G6470" i="7"/>
  <c r="G6471" i="7"/>
  <c r="G6472" i="7"/>
  <c r="G6473" i="7"/>
  <c r="G6474" i="7"/>
  <c r="G6475" i="7"/>
  <c r="G6476" i="7"/>
  <c r="G6477" i="7"/>
  <c r="G6478" i="7"/>
  <c r="G6479" i="7"/>
  <c r="G6480" i="7"/>
  <c r="G6481" i="7"/>
  <c r="G6482" i="7"/>
  <c r="G6483" i="7"/>
  <c r="G6484" i="7"/>
  <c r="G6485" i="7"/>
  <c r="G6486" i="7"/>
  <c r="G6487" i="7"/>
  <c r="G6488" i="7"/>
  <c r="G6489" i="7"/>
  <c r="G6490" i="7"/>
  <c r="G6491" i="7"/>
  <c r="G6492" i="7"/>
  <c r="G6493" i="7"/>
  <c r="G6494" i="7"/>
  <c r="G6495" i="7"/>
  <c r="G6496" i="7"/>
  <c r="G6497" i="7"/>
  <c r="G6498" i="7"/>
  <c r="G6499" i="7"/>
  <c r="G6500" i="7"/>
  <c r="G6501" i="7"/>
  <c r="G6502" i="7"/>
  <c r="G6503" i="7"/>
  <c r="G6504" i="7"/>
  <c r="G6505" i="7"/>
  <c r="G6506" i="7"/>
  <c r="G6507" i="7"/>
  <c r="G6508" i="7"/>
  <c r="G6509" i="7"/>
  <c r="G6510" i="7"/>
  <c r="G6511" i="7"/>
  <c r="G6512" i="7"/>
  <c r="G6513" i="7"/>
  <c r="G6514" i="7"/>
  <c r="G6515" i="7"/>
  <c r="G6516" i="7"/>
  <c r="G6517" i="7"/>
  <c r="G6518" i="7"/>
  <c r="G6519" i="7"/>
  <c r="G6520" i="7"/>
  <c r="G6521" i="7"/>
  <c r="G6522" i="7"/>
  <c r="G6523" i="7"/>
  <c r="G6524" i="7"/>
  <c r="G6525" i="7"/>
  <c r="G6526" i="7"/>
  <c r="G6527" i="7"/>
  <c r="G6528" i="7"/>
  <c r="G6529" i="7"/>
  <c r="G6530" i="7"/>
  <c r="G6531" i="7"/>
  <c r="G6532" i="7"/>
  <c r="G6533" i="7"/>
  <c r="G6534" i="7"/>
  <c r="G6535" i="7"/>
  <c r="G6536" i="7"/>
  <c r="G6537" i="7"/>
  <c r="G6538" i="7"/>
  <c r="G6539" i="7"/>
  <c r="G6540" i="7"/>
  <c r="G6541" i="7"/>
  <c r="G6542" i="7"/>
  <c r="G6543" i="7"/>
  <c r="G6544" i="7"/>
  <c r="G6545" i="7"/>
  <c r="G6546" i="7"/>
  <c r="G6547" i="7"/>
  <c r="G6548" i="7"/>
  <c r="G6549" i="7"/>
  <c r="G6550" i="7"/>
  <c r="G6551" i="7"/>
  <c r="G6552" i="7"/>
  <c r="G6553" i="7"/>
  <c r="G6554" i="7"/>
  <c r="G6555" i="7"/>
  <c r="G6556" i="7"/>
  <c r="G6557" i="7"/>
  <c r="G6558" i="7"/>
  <c r="G6559" i="7"/>
  <c r="G6560" i="7"/>
  <c r="G6561" i="7"/>
  <c r="G6562" i="7"/>
  <c r="G6563" i="7"/>
  <c r="G6564" i="7"/>
  <c r="G6565" i="7"/>
  <c r="G6566" i="7"/>
  <c r="G6567" i="7"/>
  <c r="G6568" i="7"/>
  <c r="G6569" i="7"/>
  <c r="G6570" i="7"/>
  <c r="G6571" i="7"/>
  <c r="G6572" i="7"/>
  <c r="G6573" i="7"/>
  <c r="G6574" i="7"/>
  <c r="G6575" i="7"/>
  <c r="G6576" i="7"/>
  <c r="G6577" i="7"/>
  <c r="G6578" i="7"/>
  <c r="G6579" i="7"/>
  <c r="G6580" i="7"/>
  <c r="G6581" i="7"/>
  <c r="G6582" i="7"/>
  <c r="G6583" i="7"/>
  <c r="G6584" i="7"/>
  <c r="G6585" i="7"/>
  <c r="G6586" i="7"/>
  <c r="G6587" i="7"/>
  <c r="G6588" i="7"/>
  <c r="G6589" i="7"/>
  <c r="G6590" i="7"/>
  <c r="G6591" i="7"/>
  <c r="G6592" i="7"/>
  <c r="G6593" i="7"/>
  <c r="G6594" i="7"/>
  <c r="G6595" i="7"/>
  <c r="G6596" i="7"/>
  <c r="G6597" i="7"/>
  <c r="G6598" i="7"/>
  <c r="G6599" i="7"/>
  <c r="G6600" i="7"/>
  <c r="G6601" i="7"/>
  <c r="G6602" i="7"/>
  <c r="G6603" i="7"/>
  <c r="G6604" i="7"/>
  <c r="G6605" i="7"/>
  <c r="G6606" i="7"/>
  <c r="G6607" i="7"/>
  <c r="G6608" i="7"/>
  <c r="G6609" i="7"/>
  <c r="G6610" i="7"/>
  <c r="G6611" i="7"/>
  <c r="G6612" i="7"/>
  <c r="G6613" i="7"/>
  <c r="G6614" i="7"/>
  <c r="G6615" i="7"/>
  <c r="G6616" i="7"/>
  <c r="G6617" i="7"/>
  <c r="G6618" i="7"/>
  <c r="G6619" i="7"/>
  <c r="G6620" i="7"/>
  <c r="G6621" i="7"/>
  <c r="G6622" i="7"/>
  <c r="G6623" i="7"/>
  <c r="G6624" i="7"/>
  <c r="G6625" i="7"/>
  <c r="G6626" i="7"/>
  <c r="G6627" i="7"/>
  <c r="G6628" i="7"/>
  <c r="G6629" i="7"/>
  <c r="G6630" i="7"/>
  <c r="G6631" i="7"/>
  <c r="G6632" i="7"/>
  <c r="G6633" i="7"/>
  <c r="G6634" i="7"/>
  <c r="G6635" i="7"/>
  <c r="G6636" i="7"/>
  <c r="G6637" i="7"/>
  <c r="G6638" i="7"/>
  <c r="G6639" i="7"/>
  <c r="G6640" i="7"/>
  <c r="G6641" i="7"/>
  <c r="G6642" i="7"/>
  <c r="G6643" i="7"/>
  <c r="G6644" i="7"/>
  <c r="G6645" i="7"/>
  <c r="G6646" i="7"/>
  <c r="G6647" i="7"/>
  <c r="G6648" i="7"/>
  <c r="G6649" i="7"/>
  <c r="G6650" i="7"/>
  <c r="G6651" i="7"/>
  <c r="G6652" i="7"/>
  <c r="G6653" i="7"/>
  <c r="G6654" i="7"/>
  <c r="G6655" i="7"/>
  <c r="G6656" i="7"/>
  <c r="G6657" i="7"/>
  <c r="G6658" i="7"/>
  <c r="G6659" i="7"/>
  <c r="G6660" i="7"/>
  <c r="G6661" i="7"/>
  <c r="G6662" i="7"/>
  <c r="G6663" i="7"/>
  <c r="G6664" i="7"/>
  <c r="G6665" i="7"/>
  <c r="G6666" i="7"/>
  <c r="G6667" i="7"/>
  <c r="G6668" i="7"/>
  <c r="G6669" i="7"/>
  <c r="G6670" i="7"/>
  <c r="G6671" i="7"/>
  <c r="G6672" i="7"/>
  <c r="G6673" i="7"/>
  <c r="G6674" i="7"/>
  <c r="G6675" i="7"/>
  <c r="G6676" i="7"/>
  <c r="G6677" i="7"/>
  <c r="G6678" i="7"/>
  <c r="G6679" i="7"/>
  <c r="G6680" i="7"/>
  <c r="G6681" i="7"/>
  <c r="G6682" i="7"/>
  <c r="G6683" i="7"/>
  <c r="G6684" i="7"/>
  <c r="G6685" i="7"/>
  <c r="G6686" i="7"/>
  <c r="G6687" i="7"/>
  <c r="G6688" i="7"/>
  <c r="G6689" i="7"/>
  <c r="G6690" i="7"/>
  <c r="G6691" i="7"/>
  <c r="G6692" i="7"/>
  <c r="G6693" i="7"/>
  <c r="G6694" i="7"/>
  <c r="G6695" i="7"/>
  <c r="G6696" i="7"/>
  <c r="G6697" i="7"/>
  <c r="G6698" i="7"/>
  <c r="G6699" i="7"/>
  <c r="G6700" i="7"/>
  <c r="G6701" i="7"/>
  <c r="G6702" i="7"/>
  <c r="G6703" i="7"/>
  <c r="G6704" i="7"/>
  <c r="G6705" i="7"/>
  <c r="G6706" i="7"/>
  <c r="G6707" i="7"/>
  <c r="G6708" i="7"/>
  <c r="G6709" i="7"/>
  <c r="G6710" i="7"/>
  <c r="G6711" i="7"/>
  <c r="G6712" i="7"/>
  <c r="G6713" i="7"/>
  <c r="G6714" i="7"/>
  <c r="G6715" i="7"/>
  <c r="G6716" i="7"/>
  <c r="G6717" i="7"/>
  <c r="G6718" i="7"/>
  <c r="G6719" i="7"/>
  <c r="G6720" i="7"/>
  <c r="G6721" i="7"/>
  <c r="G6722" i="7"/>
  <c r="G6723" i="7"/>
  <c r="G6724" i="7"/>
  <c r="G6725" i="7"/>
  <c r="G6726" i="7"/>
  <c r="G6727" i="7"/>
  <c r="G6728" i="7"/>
  <c r="G6729" i="7"/>
  <c r="G6730" i="7"/>
  <c r="G6731" i="7"/>
  <c r="G6732" i="7"/>
  <c r="G6733" i="7"/>
  <c r="G6734" i="7"/>
  <c r="G6735" i="7"/>
  <c r="G6736" i="7"/>
  <c r="G6737" i="7"/>
  <c r="G6738" i="7"/>
  <c r="G6739" i="7"/>
  <c r="G6740" i="7"/>
  <c r="G6741" i="7"/>
  <c r="G6742" i="7"/>
  <c r="G6743" i="7"/>
  <c r="G6744" i="7"/>
  <c r="G6745" i="7"/>
  <c r="G6746" i="7"/>
  <c r="G6747" i="7"/>
  <c r="G6748" i="7"/>
  <c r="G6749" i="7"/>
  <c r="G6750" i="7"/>
  <c r="G6751" i="7"/>
  <c r="G6752" i="7"/>
  <c r="G6753" i="7"/>
  <c r="G6754" i="7"/>
  <c r="G6755" i="7"/>
  <c r="G6756" i="7"/>
  <c r="G6757" i="7"/>
  <c r="G6758" i="7"/>
  <c r="G6759" i="7"/>
  <c r="G6760" i="7"/>
  <c r="G6761" i="7"/>
  <c r="G6762" i="7"/>
  <c r="G6763" i="7"/>
  <c r="G6764" i="7"/>
  <c r="G6765" i="7"/>
  <c r="G6766" i="7"/>
  <c r="G6767" i="7"/>
  <c r="G6768" i="7"/>
  <c r="G6769" i="7"/>
  <c r="G6770" i="7"/>
  <c r="G6771" i="7"/>
  <c r="G6772" i="7"/>
  <c r="G6773" i="7"/>
  <c r="G6774" i="7"/>
  <c r="G6775" i="7"/>
  <c r="G6776" i="7"/>
  <c r="G6777" i="7"/>
  <c r="G6778" i="7"/>
  <c r="G6779" i="7"/>
  <c r="G6780" i="7"/>
  <c r="G6781" i="7"/>
  <c r="G6782" i="7"/>
  <c r="G6783" i="7"/>
  <c r="G6784" i="7"/>
  <c r="G6785" i="7"/>
  <c r="G6786" i="7"/>
  <c r="G6787" i="7"/>
  <c r="G6788" i="7"/>
  <c r="G6789" i="7"/>
  <c r="G6790" i="7"/>
  <c r="G6791" i="7"/>
  <c r="G6792" i="7"/>
  <c r="G6793" i="7"/>
  <c r="G6794" i="7"/>
  <c r="G6795" i="7"/>
  <c r="G6796" i="7"/>
  <c r="G6797" i="7"/>
  <c r="G6798" i="7"/>
  <c r="G6799" i="7"/>
  <c r="G6800" i="7"/>
  <c r="G6801" i="7"/>
  <c r="G6802" i="7"/>
  <c r="G6803" i="7"/>
  <c r="G6804" i="7"/>
  <c r="G6805" i="7"/>
  <c r="G6806" i="7"/>
  <c r="G6807" i="7"/>
  <c r="G6808" i="7"/>
  <c r="G6809" i="7"/>
  <c r="G6810" i="7"/>
  <c r="G6811" i="7"/>
  <c r="G6812" i="7"/>
  <c r="G6813" i="7"/>
  <c r="G6814" i="7"/>
  <c r="G6815" i="7"/>
  <c r="G6816" i="7"/>
  <c r="G6817" i="7"/>
  <c r="G6818" i="7"/>
  <c r="G6819" i="7"/>
  <c r="G6820" i="7"/>
  <c r="G6821" i="7"/>
  <c r="G6822" i="7"/>
  <c r="G6823" i="7"/>
  <c r="G6824" i="7"/>
  <c r="G6825" i="7"/>
  <c r="G6826" i="7"/>
  <c r="G6827" i="7"/>
  <c r="G6828" i="7"/>
  <c r="G6829" i="7"/>
  <c r="G6830" i="7"/>
  <c r="G6831" i="7"/>
  <c r="G6832" i="7"/>
  <c r="G6833" i="7"/>
  <c r="G6834" i="7"/>
  <c r="G6835" i="7"/>
  <c r="G6836" i="7"/>
  <c r="G6837" i="7"/>
  <c r="G6838" i="7"/>
  <c r="G6839" i="7"/>
  <c r="G6840" i="7"/>
  <c r="G6841" i="7"/>
  <c r="G6842" i="7"/>
  <c r="G6843" i="7"/>
  <c r="G6844" i="7"/>
  <c r="G6845" i="7"/>
  <c r="G6846" i="7"/>
  <c r="G6847" i="7"/>
  <c r="G6848" i="7"/>
  <c r="G6849" i="7"/>
  <c r="G6850" i="7"/>
  <c r="G6851" i="7"/>
  <c r="G6852" i="7"/>
  <c r="G6853" i="7"/>
  <c r="G6854" i="7"/>
  <c r="G6855" i="7"/>
  <c r="G6856" i="7"/>
  <c r="G6857" i="7"/>
  <c r="G6858" i="7"/>
  <c r="G6859" i="7"/>
  <c r="G6860" i="7"/>
  <c r="G6861" i="7"/>
  <c r="G6862" i="7"/>
  <c r="G6863" i="7"/>
  <c r="G6864" i="7"/>
  <c r="G6865" i="7"/>
  <c r="G6866" i="7"/>
  <c r="G6867" i="7"/>
  <c r="G6868" i="7"/>
  <c r="G6869" i="7"/>
  <c r="G6870" i="7"/>
  <c r="G6871" i="7"/>
  <c r="G6872" i="7"/>
  <c r="G6873" i="7"/>
  <c r="G6874" i="7"/>
  <c r="G6875" i="7"/>
  <c r="G6876" i="7"/>
  <c r="G6877" i="7"/>
  <c r="G6878" i="7"/>
  <c r="G6879" i="7"/>
  <c r="G6880" i="7"/>
  <c r="G6881" i="7"/>
  <c r="G6882" i="7"/>
  <c r="G6883" i="7"/>
  <c r="G6884" i="7"/>
  <c r="G6885" i="7"/>
  <c r="G6886" i="7"/>
  <c r="G6887" i="7"/>
  <c r="G6888" i="7"/>
  <c r="G6889" i="7"/>
  <c r="G6890" i="7"/>
  <c r="G6891" i="7"/>
  <c r="G6892" i="7"/>
  <c r="G6893" i="7"/>
  <c r="G6894" i="7"/>
  <c r="G6895" i="7"/>
  <c r="G6896" i="7"/>
  <c r="G6897" i="7"/>
  <c r="G6898" i="7"/>
  <c r="G6899" i="7"/>
  <c r="G6900" i="7"/>
  <c r="G6901" i="7"/>
  <c r="G6902" i="7"/>
  <c r="G6903" i="7"/>
  <c r="G6904" i="7"/>
  <c r="G6905" i="7"/>
  <c r="G6906" i="7"/>
  <c r="G6907" i="7"/>
  <c r="G6908" i="7"/>
  <c r="G6909" i="7"/>
  <c r="G6910" i="7"/>
  <c r="G6911" i="7"/>
  <c r="G6912" i="7"/>
  <c r="G6913" i="7"/>
  <c r="G6914" i="7"/>
  <c r="G6915" i="7"/>
  <c r="G6916" i="7"/>
  <c r="G6917" i="7"/>
  <c r="G6918" i="7"/>
  <c r="G6919" i="7"/>
  <c r="G6920" i="7"/>
  <c r="G6921" i="7"/>
  <c r="G6922" i="7"/>
  <c r="G6923" i="7"/>
  <c r="G6924" i="7"/>
  <c r="G6925" i="7"/>
  <c r="G6926" i="7"/>
  <c r="G6927" i="7"/>
  <c r="G6928" i="7"/>
  <c r="G6929" i="7"/>
  <c r="G6930" i="7"/>
  <c r="G6931" i="7"/>
  <c r="G6932" i="7"/>
  <c r="G6933" i="7"/>
  <c r="G6934" i="7"/>
  <c r="G6935" i="7"/>
  <c r="G6936" i="7"/>
  <c r="G6937" i="7"/>
  <c r="G6938" i="7"/>
  <c r="G6939" i="7"/>
  <c r="G6940" i="7"/>
  <c r="G6941" i="7"/>
  <c r="G6942" i="7"/>
  <c r="G6943" i="7"/>
  <c r="G6944" i="7"/>
  <c r="G6945" i="7"/>
  <c r="G6946" i="7"/>
  <c r="G6947" i="7"/>
  <c r="G6948" i="7"/>
  <c r="G6949" i="7"/>
  <c r="G6950" i="7"/>
  <c r="G6951" i="7"/>
  <c r="G6952" i="7"/>
  <c r="G6953" i="7"/>
  <c r="G6954" i="7"/>
  <c r="G6955" i="7"/>
  <c r="G6956" i="7"/>
  <c r="G6957" i="7"/>
  <c r="G6958" i="7"/>
  <c r="G6959" i="7"/>
  <c r="G6960" i="7"/>
  <c r="G6961" i="7"/>
  <c r="G6962" i="7"/>
  <c r="G6963" i="7"/>
  <c r="G6964" i="7"/>
  <c r="G6965" i="7"/>
  <c r="G6966" i="7"/>
  <c r="G6967" i="7"/>
  <c r="G6968" i="7"/>
  <c r="G6969" i="7"/>
  <c r="G6970" i="7"/>
  <c r="G6971" i="7"/>
  <c r="G6972" i="7"/>
  <c r="G6973" i="7"/>
  <c r="G6974" i="7"/>
  <c r="G6975" i="7"/>
  <c r="G6976" i="7"/>
  <c r="G6977" i="7"/>
  <c r="G6978" i="7"/>
  <c r="G6979" i="7"/>
  <c r="G1569" i="7"/>
  <c r="M7" i="7"/>
  <c r="Q7" i="7" s="1"/>
  <c r="L8" i="7"/>
  <c r="M8" i="7" s="1"/>
  <c r="Q8" i="7" s="1"/>
  <c r="L9" i="7"/>
  <c r="M9" i="7" s="1"/>
  <c r="Q9" i="7" s="1"/>
  <c r="L10" i="7"/>
  <c r="M10" i="7" s="1"/>
  <c r="Q10" i="7" s="1"/>
  <c r="L11" i="7"/>
  <c r="M11" i="7" s="1"/>
  <c r="Q11" i="7" s="1"/>
  <c r="L12" i="7"/>
  <c r="M12" i="7" s="1"/>
  <c r="Q12" i="7" s="1"/>
  <c r="L13" i="7"/>
  <c r="M13" i="7" s="1"/>
  <c r="Q13" i="7" s="1"/>
  <c r="L14" i="7"/>
  <c r="M14" i="7" s="1"/>
  <c r="Q14" i="7" s="1"/>
  <c r="L15" i="7"/>
  <c r="M15" i="7" s="1"/>
  <c r="Q15" i="7" s="1"/>
  <c r="L16" i="7"/>
  <c r="M16" i="7" s="1"/>
  <c r="Q16" i="7" s="1"/>
  <c r="L17" i="7"/>
  <c r="M17" i="7" s="1"/>
  <c r="Q17" i="7" s="1"/>
  <c r="L18" i="7"/>
  <c r="M18" i="7" s="1"/>
  <c r="Q18" i="7" s="1"/>
  <c r="L19" i="7"/>
  <c r="M19" i="7" s="1"/>
  <c r="Q19" i="7" s="1"/>
  <c r="L20" i="7"/>
  <c r="M20" i="7" s="1"/>
  <c r="Q20" i="7" s="1"/>
  <c r="L21" i="7"/>
  <c r="M21" i="7" s="1"/>
  <c r="Q21" i="7" s="1"/>
  <c r="L22" i="7"/>
  <c r="M22" i="7" s="1"/>
  <c r="Q22" i="7" s="1"/>
  <c r="L23" i="7"/>
  <c r="M23" i="7" s="1"/>
  <c r="Q23" i="7" s="1"/>
  <c r="L24" i="7"/>
  <c r="M24" i="7" s="1"/>
  <c r="Q24" i="7" s="1"/>
  <c r="L25" i="7"/>
  <c r="M25" i="7" s="1"/>
  <c r="Q25" i="7" s="1"/>
  <c r="L26" i="7"/>
  <c r="M26" i="7" s="1"/>
  <c r="Q26" i="7" s="1"/>
  <c r="L27" i="7"/>
  <c r="M27" i="7" s="1"/>
  <c r="Q27" i="7" s="1"/>
  <c r="L28" i="7"/>
  <c r="M28" i="7" s="1"/>
  <c r="Q28" i="7" s="1"/>
  <c r="L29" i="7"/>
  <c r="M29" i="7" s="1"/>
  <c r="Q29" i="7" s="1"/>
  <c r="L30" i="7"/>
  <c r="M30" i="7" s="1"/>
  <c r="Q30" i="7" s="1"/>
  <c r="L31" i="7"/>
  <c r="M31" i="7" s="1"/>
  <c r="Q31" i="7" s="1"/>
  <c r="L32" i="7"/>
  <c r="M32" i="7" s="1"/>
  <c r="Q32" i="7" s="1"/>
  <c r="L33" i="7"/>
  <c r="M33" i="7" s="1"/>
  <c r="Q33" i="7" s="1"/>
  <c r="L34" i="7"/>
  <c r="M34" i="7" s="1"/>
  <c r="Q34" i="7" s="1"/>
  <c r="L35" i="7"/>
  <c r="M35" i="7" s="1"/>
  <c r="Q35" i="7" s="1"/>
  <c r="L36" i="7"/>
  <c r="M36" i="7" s="1"/>
  <c r="Q36" i="7" s="1"/>
  <c r="L37" i="7"/>
  <c r="M37" i="7" s="1"/>
  <c r="Q37" i="7" s="1"/>
  <c r="L38" i="7"/>
  <c r="M38" i="7" s="1"/>
  <c r="Q38" i="7" s="1"/>
  <c r="L39" i="7"/>
  <c r="M39" i="7" s="1"/>
  <c r="Q39" i="7" s="1"/>
  <c r="L40" i="7"/>
  <c r="M40" i="7" s="1"/>
  <c r="Q40" i="7" s="1"/>
  <c r="L41" i="7"/>
  <c r="M41" i="7" s="1"/>
  <c r="Q41" i="7" s="1"/>
  <c r="L42" i="7"/>
  <c r="M42" i="7" s="1"/>
  <c r="Q42" i="7" s="1"/>
  <c r="L43" i="7"/>
  <c r="M43" i="7" s="1"/>
  <c r="Q43" i="7" s="1"/>
  <c r="L44" i="7"/>
  <c r="M44" i="7" s="1"/>
  <c r="Q44" i="7" s="1"/>
  <c r="L45" i="7"/>
  <c r="M45" i="7" s="1"/>
  <c r="Q45" i="7" s="1"/>
  <c r="L46" i="7"/>
  <c r="M46" i="7" s="1"/>
  <c r="Q46" i="7" s="1"/>
  <c r="L47" i="7"/>
  <c r="M47" i="7" s="1"/>
  <c r="Q47" i="7" s="1"/>
  <c r="L48" i="7"/>
  <c r="M48" i="7" s="1"/>
  <c r="Q48" i="7" s="1"/>
  <c r="L49" i="7"/>
  <c r="M49" i="7" s="1"/>
  <c r="Q49" i="7" s="1"/>
  <c r="L50" i="7"/>
  <c r="M50" i="7" s="1"/>
  <c r="Q50" i="7" s="1"/>
  <c r="L51" i="7"/>
  <c r="M51" i="7" s="1"/>
  <c r="Q51" i="7" s="1"/>
  <c r="L52" i="7"/>
  <c r="M52" i="7" s="1"/>
  <c r="Q52" i="7" s="1"/>
  <c r="L53" i="7"/>
  <c r="M53" i="7" s="1"/>
  <c r="Q53" i="7" s="1"/>
  <c r="L54" i="7"/>
  <c r="M54" i="7" s="1"/>
  <c r="Q54" i="7" s="1"/>
  <c r="L55" i="7"/>
  <c r="M55" i="7" s="1"/>
  <c r="Q55" i="7" s="1"/>
  <c r="L56" i="7"/>
  <c r="M56" i="7" s="1"/>
  <c r="Q56" i="7" s="1"/>
  <c r="L57" i="7"/>
  <c r="M57" i="7" s="1"/>
  <c r="Q57" i="7" s="1"/>
  <c r="L58" i="7"/>
  <c r="M58" i="7" s="1"/>
  <c r="Q58" i="7" s="1"/>
  <c r="L59" i="7"/>
  <c r="M59" i="7" s="1"/>
  <c r="Q59" i="7" s="1"/>
  <c r="L60" i="7"/>
  <c r="M60" i="7" s="1"/>
  <c r="Q60" i="7" s="1"/>
  <c r="L61" i="7"/>
  <c r="M61" i="7" s="1"/>
  <c r="Q61" i="7" s="1"/>
  <c r="L62" i="7"/>
  <c r="M62" i="7" s="1"/>
  <c r="Q62" i="7" s="1"/>
  <c r="L63" i="7"/>
  <c r="M63" i="7" s="1"/>
  <c r="Q63" i="7" s="1"/>
  <c r="L64" i="7"/>
  <c r="M64" i="7" s="1"/>
  <c r="Q64" i="7" s="1"/>
  <c r="L65" i="7"/>
  <c r="M65" i="7" s="1"/>
  <c r="Q65" i="7" s="1"/>
  <c r="L66" i="7"/>
  <c r="M66" i="7" s="1"/>
  <c r="Q66" i="7" s="1"/>
  <c r="L67" i="7"/>
  <c r="M67" i="7" s="1"/>
  <c r="Q67" i="7" s="1"/>
  <c r="L68" i="7"/>
  <c r="M68" i="7" s="1"/>
  <c r="Q68" i="7" s="1"/>
  <c r="L69" i="7"/>
  <c r="M69" i="7" s="1"/>
  <c r="Q69" i="7" s="1"/>
  <c r="L70" i="7"/>
  <c r="M70" i="7" s="1"/>
  <c r="Q70" i="7" s="1"/>
  <c r="L71" i="7"/>
  <c r="M71" i="7" s="1"/>
  <c r="Q71" i="7" s="1"/>
  <c r="L72" i="7"/>
  <c r="M72" i="7" s="1"/>
  <c r="Q72" i="7" s="1"/>
  <c r="L73" i="7"/>
  <c r="M73" i="7" s="1"/>
  <c r="Q73" i="7" s="1"/>
  <c r="L74" i="7"/>
  <c r="M74" i="7" s="1"/>
  <c r="Q74" i="7" s="1"/>
  <c r="L75" i="7"/>
  <c r="M75" i="7" s="1"/>
  <c r="Q75" i="7" s="1"/>
  <c r="L76" i="7"/>
  <c r="M76" i="7" s="1"/>
  <c r="Q76" i="7" s="1"/>
  <c r="L77" i="7"/>
  <c r="M77" i="7" s="1"/>
  <c r="Q77" i="7" s="1"/>
  <c r="L78" i="7"/>
  <c r="M78" i="7" s="1"/>
  <c r="Q78" i="7" s="1"/>
  <c r="L79" i="7"/>
  <c r="M79" i="7" s="1"/>
  <c r="Q79" i="7" s="1"/>
  <c r="L80" i="7"/>
  <c r="M80" i="7" s="1"/>
  <c r="Q80" i="7" s="1"/>
  <c r="L81" i="7"/>
  <c r="M81" i="7" s="1"/>
  <c r="Q81" i="7" s="1"/>
  <c r="L82" i="7"/>
  <c r="M82" i="7" s="1"/>
  <c r="Q82" i="7" s="1"/>
  <c r="L83" i="7"/>
  <c r="M83" i="7" s="1"/>
  <c r="Q83" i="7" s="1"/>
  <c r="L84" i="7"/>
  <c r="M84" i="7" s="1"/>
  <c r="Q84" i="7" s="1"/>
  <c r="L85" i="7"/>
  <c r="M85" i="7" s="1"/>
  <c r="Q85" i="7" s="1"/>
  <c r="L86" i="7"/>
  <c r="M86" i="7" s="1"/>
  <c r="Q86" i="7" s="1"/>
  <c r="L87" i="7"/>
  <c r="M87" i="7" s="1"/>
  <c r="Q87" i="7" s="1"/>
  <c r="L88" i="7"/>
  <c r="M88" i="7" s="1"/>
  <c r="Q88" i="7" s="1"/>
  <c r="L89" i="7"/>
  <c r="M89" i="7" s="1"/>
  <c r="Q89" i="7" s="1"/>
  <c r="L90" i="7"/>
  <c r="M90" i="7" s="1"/>
  <c r="Q90" i="7" s="1"/>
  <c r="L91" i="7"/>
  <c r="M91" i="7" s="1"/>
  <c r="Q91" i="7" s="1"/>
  <c r="L92" i="7"/>
  <c r="M92" i="7" s="1"/>
  <c r="Q92" i="7" s="1"/>
  <c r="L93" i="7"/>
  <c r="M93" i="7" s="1"/>
  <c r="Q93" i="7" s="1"/>
  <c r="L94" i="7"/>
  <c r="M94" i="7" s="1"/>
  <c r="Q94" i="7" s="1"/>
  <c r="L95" i="7"/>
  <c r="M95" i="7" s="1"/>
  <c r="Q95" i="7" s="1"/>
  <c r="L96" i="7"/>
  <c r="M96" i="7" s="1"/>
  <c r="Q96" i="7" s="1"/>
  <c r="L97" i="7"/>
  <c r="M97" i="7" s="1"/>
  <c r="Q97" i="7" s="1"/>
  <c r="L98" i="7"/>
  <c r="M98" i="7" s="1"/>
  <c r="Q98" i="7" s="1"/>
  <c r="L99" i="7"/>
  <c r="M99" i="7" s="1"/>
  <c r="Q99" i="7" s="1"/>
  <c r="L100" i="7"/>
  <c r="M100" i="7" s="1"/>
  <c r="Q100" i="7" s="1"/>
  <c r="L101" i="7"/>
  <c r="M101" i="7" s="1"/>
  <c r="Q101" i="7" s="1"/>
  <c r="L102" i="7"/>
  <c r="M102" i="7" s="1"/>
  <c r="Q102" i="7" s="1"/>
  <c r="L103" i="7"/>
  <c r="M103" i="7" s="1"/>
  <c r="Q103" i="7" s="1"/>
  <c r="L104" i="7"/>
  <c r="M104" i="7" s="1"/>
  <c r="Q104" i="7" s="1"/>
  <c r="L105" i="7"/>
  <c r="M105" i="7" s="1"/>
  <c r="Q105" i="7" s="1"/>
  <c r="L106" i="7"/>
  <c r="M106" i="7" s="1"/>
  <c r="Q106" i="7" s="1"/>
  <c r="L107" i="7"/>
  <c r="M107" i="7" s="1"/>
  <c r="Q107" i="7" s="1"/>
  <c r="L108" i="7"/>
  <c r="M108" i="7" s="1"/>
  <c r="Q108" i="7" s="1"/>
  <c r="L109" i="7"/>
  <c r="M109" i="7" s="1"/>
  <c r="Q109" i="7" s="1"/>
  <c r="L110" i="7"/>
  <c r="M110" i="7" s="1"/>
  <c r="Q110" i="7" s="1"/>
  <c r="L111" i="7"/>
  <c r="M111" i="7" s="1"/>
  <c r="Q111" i="7" s="1"/>
  <c r="L112" i="7"/>
  <c r="M112" i="7" s="1"/>
  <c r="Q112" i="7" s="1"/>
  <c r="L113" i="7"/>
  <c r="M113" i="7" s="1"/>
  <c r="Q113" i="7" s="1"/>
  <c r="L114" i="7"/>
  <c r="M114" i="7" s="1"/>
  <c r="Q114" i="7" s="1"/>
  <c r="L115" i="7"/>
  <c r="M115" i="7" s="1"/>
  <c r="Q115" i="7" s="1"/>
  <c r="L116" i="7"/>
  <c r="M116" i="7" s="1"/>
  <c r="Q116" i="7" s="1"/>
  <c r="L117" i="7"/>
  <c r="M117" i="7" s="1"/>
  <c r="Q117" i="7" s="1"/>
  <c r="L118" i="7"/>
  <c r="M118" i="7" s="1"/>
  <c r="Q118" i="7" s="1"/>
  <c r="L119" i="7"/>
  <c r="M119" i="7" s="1"/>
  <c r="Q119" i="7" s="1"/>
  <c r="L120" i="7"/>
  <c r="M120" i="7" s="1"/>
  <c r="Q120" i="7" s="1"/>
  <c r="L121" i="7"/>
  <c r="M121" i="7" s="1"/>
  <c r="Q121" i="7" s="1"/>
  <c r="L122" i="7"/>
  <c r="M122" i="7" s="1"/>
  <c r="Q122" i="7" s="1"/>
  <c r="L123" i="7"/>
  <c r="M123" i="7" s="1"/>
  <c r="Q123" i="7" s="1"/>
  <c r="L124" i="7"/>
  <c r="M124" i="7" s="1"/>
  <c r="Q124" i="7" s="1"/>
  <c r="L125" i="7"/>
  <c r="M125" i="7" s="1"/>
  <c r="Q125" i="7" s="1"/>
  <c r="L126" i="7"/>
  <c r="M126" i="7" s="1"/>
  <c r="Q126" i="7" s="1"/>
  <c r="L127" i="7"/>
  <c r="M127" i="7" s="1"/>
  <c r="Q127" i="7" s="1"/>
  <c r="L128" i="7"/>
  <c r="M128" i="7" s="1"/>
  <c r="Q128" i="7" s="1"/>
  <c r="L129" i="7"/>
  <c r="M129" i="7" s="1"/>
  <c r="Q129" i="7" s="1"/>
  <c r="L130" i="7"/>
  <c r="M130" i="7" s="1"/>
  <c r="Q130" i="7" s="1"/>
  <c r="L131" i="7"/>
  <c r="M131" i="7" s="1"/>
  <c r="Q131" i="7" s="1"/>
  <c r="L132" i="7"/>
  <c r="M132" i="7" s="1"/>
  <c r="Q132" i="7" s="1"/>
  <c r="L133" i="7"/>
  <c r="M133" i="7" s="1"/>
  <c r="Q133" i="7" s="1"/>
  <c r="L134" i="7"/>
  <c r="M134" i="7" s="1"/>
  <c r="Q134" i="7" s="1"/>
  <c r="L135" i="7"/>
  <c r="M135" i="7" s="1"/>
  <c r="Q135" i="7" s="1"/>
  <c r="L136" i="7"/>
  <c r="M136" i="7" s="1"/>
  <c r="Q136" i="7" s="1"/>
  <c r="L137" i="7"/>
  <c r="M137" i="7" s="1"/>
  <c r="Q137" i="7" s="1"/>
  <c r="L138" i="7"/>
  <c r="M138" i="7" s="1"/>
  <c r="Q138" i="7" s="1"/>
  <c r="L139" i="7"/>
  <c r="M139" i="7" s="1"/>
  <c r="Q139" i="7" s="1"/>
  <c r="L140" i="7"/>
  <c r="M140" i="7" s="1"/>
  <c r="Q140" i="7" s="1"/>
  <c r="L141" i="7"/>
  <c r="M141" i="7" s="1"/>
  <c r="Q141" i="7" s="1"/>
  <c r="L142" i="7"/>
  <c r="M142" i="7" s="1"/>
  <c r="Q142" i="7" s="1"/>
  <c r="L143" i="7"/>
  <c r="M143" i="7" s="1"/>
  <c r="Q143" i="7" s="1"/>
  <c r="L144" i="7"/>
  <c r="M144" i="7" s="1"/>
  <c r="Q144" i="7" s="1"/>
  <c r="L145" i="7"/>
  <c r="M145" i="7" s="1"/>
  <c r="Q145" i="7" s="1"/>
  <c r="L146" i="7"/>
  <c r="M146" i="7" s="1"/>
  <c r="Q146" i="7" s="1"/>
  <c r="L147" i="7"/>
  <c r="M147" i="7" s="1"/>
  <c r="Q147" i="7" s="1"/>
  <c r="L148" i="7"/>
  <c r="M148" i="7" s="1"/>
  <c r="Q148" i="7" s="1"/>
  <c r="L149" i="7"/>
  <c r="M149" i="7" s="1"/>
  <c r="Q149" i="7" s="1"/>
  <c r="L150" i="7"/>
  <c r="M150" i="7" s="1"/>
  <c r="Q150" i="7" s="1"/>
  <c r="L151" i="7"/>
  <c r="M151" i="7" s="1"/>
  <c r="Q151" i="7" s="1"/>
  <c r="L152" i="7"/>
  <c r="M152" i="7" s="1"/>
  <c r="Q152" i="7" s="1"/>
  <c r="L153" i="7"/>
  <c r="M153" i="7" s="1"/>
  <c r="Q153" i="7" s="1"/>
  <c r="L154" i="7"/>
  <c r="M154" i="7" s="1"/>
  <c r="Q154" i="7" s="1"/>
  <c r="L155" i="7"/>
  <c r="M155" i="7" s="1"/>
  <c r="Q155" i="7" s="1"/>
  <c r="L156" i="7"/>
  <c r="M156" i="7" s="1"/>
  <c r="Q156" i="7" s="1"/>
  <c r="L157" i="7"/>
  <c r="M157" i="7" s="1"/>
  <c r="Q157" i="7" s="1"/>
  <c r="L158" i="7"/>
  <c r="M158" i="7" s="1"/>
  <c r="Q158" i="7" s="1"/>
  <c r="L159" i="7"/>
  <c r="M159" i="7" s="1"/>
  <c r="Q159" i="7" s="1"/>
  <c r="L160" i="7"/>
  <c r="M160" i="7" s="1"/>
  <c r="Q160" i="7" s="1"/>
  <c r="L161" i="7"/>
  <c r="M161" i="7" s="1"/>
  <c r="Q161" i="7" s="1"/>
  <c r="L162" i="7"/>
  <c r="M162" i="7" s="1"/>
  <c r="Q162" i="7" s="1"/>
  <c r="L163" i="7"/>
  <c r="M163" i="7" s="1"/>
  <c r="Q163" i="7" s="1"/>
  <c r="L164" i="7"/>
  <c r="M164" i="7" s="1"/>
  <c r="Q164" i="7" s="1"/>
  <c r="L165" i="7"/>
  <c r="M165" i="7" s="1"/>
  <c r="Q165" i="7" s="1"/>
  <c r="L166" i="7"/>
  <c r="M166" i="7" s="1"/>
  <c r="Q166" i="7" s="1"/>
  <c r="L167" i="7"/>
  <c r="M167" i="7" s="1"/>
  <c r="Q167" i="7" s="1"/>
  <c r="L168" i="7"/>
  <c r="M168" i="7" s="1"/>
  <c r="Q168" i="7" s="1"/>
  <c r="L169" i="7"/>
  <c r="M169" i="7" s="1"/>
  <c r="Q169" i="7" s="1"/>
  <c r="L170" i="7"/>
  <c r="M170" i="7" s="1"/>
  <c r="Q170" i="7" s="1"/>
  <c r="L171" i="7"/>
  <c r="M171" i="7" s="1"/>
  <c r="Q171" i="7" s="1"/>
  <c r="L172" i="7"/>
  <c r="M172" i="7" s="1"/>
  <c r="Q172" i="7" s="1"/>
  <c r="L173" i="7"/>
  <c r="M173" i="7" s="1"/>
  <c r="Q173" i="7" s="1"/>
  <c r="L174" i="7"/>
  <c r="M174" i="7" s="1"/>
  <c r="Q174" i="7" s="1"/>
  <c r="L175" i="7"/>
  <c r="M175" i="7" s="1"/>
  <c r="Q175" i="7" s="1"/>
  <c r="L176" i="7"/>
  <c r="M176" i="7" s="1"/>
  <c r="Q176" i="7" s="1"/>
  <c r="L177" i="7"/>
  <c r="M177" i="7" s="1"/>
  <c r="Q177" i="7" s="1"/>
  <c r="L178" i="7"/>
  <c r="M178" i="7" s="1"/>
  <c r="Q178" i="7" s="1"/>
  <c r="L179" i="7"/>
  <c r="M179" i="7" s="1"/>
  <c r="Q179" i="7" s="1"/>
  <c r="L180" i="7"/>
  <c r="M180" i="7" s="1"/>
  <c r="Q180" i="7" s="1"/>
  <c r="L181" i="7"/>
  <c r="M181" i="7" s="1"/>
  <c r="Q181" i="7" s="1"/>
  <c r="L182" i="7"/>
  <c r="M182" i="7" s="1"/>
  <c r="Q182" i="7" s="1"/>
  <c r="L183" i="7"/>
  <c r="M183" i="7" s="1"/>
  <c r="Q183" i="7" s="1"/>
  <c r="L184" i="7"/>
  <c r="M184" i="7" s="1"/>
  <c r="Q184" i="7" s="1"/>
  <c r="L185" i="7"/>
  <c r="M185" i="7" s="1"/>
  <c r="Q185" i="7" s="1"/>
  <c r="L186" i="7"/>
  <c r="M186" i="7" s="1"/>
  <c r="Q186" i="7" s="1"/>
  <c r="L187" i="7"/>
  <c r="M187" i="7" s="1"/>
  <c r="Q187" i="7" s="1"/>
  <c r="L188" i="7"/>
  <c r="M188" i="7" s="1"/>
  <c r="Q188" i="7" s="1"/>
  <c r="L189" i="7"/>
  <c r="M189" i="7" s="1"/>
  <c r="Q189" i="7" s="1"/>
  <c r="L190" i="7"/>
  <c r="M190" i="7" s="1"/>
  <c r="Q190" i="7" s="1"/>
  <c r="L191" i="7"/>
  <c r="M191" i="7" s="1"/>
  <c r="Q191" i="7" s="1"/>
  <c r="L192" i="7"/>
  <c r="M192" i="7" s="1"/>
  <c r="Q192" i="7" s="1"/>
  <c r="L193" i="7"/>
  <c r="M193" i="7" s="1"/>
  <c r="Q193" i="7" s="1"/>
  <c r="L194" i="7"/>
  <c r="M194" i="7" s="1"/>
  <c r="Q194" i="7" s="1"/>
  <c r="L195" i="7"/>
  <c r="M195" i="7" s="1"/>
  <c r="Q195" i="7" s="1"/>
  <c r="L196" i="7"/>
  <c r="M196" i="7" s="1"/>
  <c r="Q196" i="7" s="1"/>
  <c r="L197" i="7"/>
  <c r="M197" i="7" s="1"/>
  <c r="Q197" i="7" s="1"/>
  <c r="L198" i="7"/>
  <c r="M198" i="7" s="1"/>
  <c r="Q198" i="7" s="1"/>
  <c r="L199" i="7"/>
  <c r="M199" i="7" s="1"/>
  <c r="Q199" i="7" s="1"/>
  <c r="L200" i="7"/>
  <c r="M200" i="7" s="1"/>
  <c r="Q200" i="7" s="1"/>
  <c r="L201" i="7"/>
  <c r="M201" i="7" s="1"/>
  <c r="Q201" i="7" s="1"/>
  <c r="L202" i="7"/>
  <c r="M202" i="7" s="1"/>
  <c r="Q202" i="7" s="1"/>
  <c r="L203" i="7"/>
  <c r="M203" i="7" s="1"/>
  <c r="Q203" i="7" s="1"/>
  <c r="L204" i="7"/>
  <c r="M204" i="7" s="1"/>
  <c r="Q204" i="7" s="1"/>
  <c r="L205" i="7"/>
  <c r="M205" i="7" s="1"/>
  <c r="Q205" i="7" s="1"/>
  <c r="L206" i="7"/>
  <c r="M206" i="7" s="1"/>
  <c r="Q206" i="7" s="1"/>
  <c r="L207" i="7"/>
  <c r="M207" i="7" s="1"/>
  <c r="Q207" i="7" s="1"/>
  <c r="L208" i="7"/>
  <c r="M208" i="7" s="1"/>
  <c r="Q208" i="7" s="1"/>
  <c r="L209" i="7"/>
  <c r="M209" i="7" s="1"/>
  <c r="Q209" i="7" s="1"/>
  <c r="L210" i="7"/>
  <c r="M210" i="7" s="1"/>
  <c r="Q210" i="7" s="1"/>
  <c r="L211" i="7"/>
  <c r="M211" i="7" s="1"/>
  <c r="Q211" i="7" s="1"/>
  <c r="L212" i="7"/>
  <c r="M212" i="7" s="1"/>
  <c r="Q212" i="7" s="1"/>
  <c r="L213" i="7"/>
  <c r="M213" i="7" s="1"/>
  <c r="Q213" i="7" s="1"/>
  <c r="L214" i="7"/>
  <c r="M214" i="7" s="1"/>
  <c r="Q214" i="7" s="1"/>
  <c r="L215" i="7"/>
  <c r="M215" i="7" s="1"/>
  <c r="Q215" i="7" s="1"/>
  <c r="L216" i="7"/>
  <c r="M216" i="7" s="1"/>
  <c r="Q216" i="7" s="1"/>
  <c r="L217" i="7"/>
  <c r="M217" i="7" s="1"/>
  <c r="Q217" i="7" s="1"/>
  <c r="L218" i="7"/>
  <c r="M218" i="7" s="1"/>
  <c r="Q218" i="7" s="1"/>
  <c r="L219" i="7"/>
  <c r="M219" i="7" s="1"/>
  <c r="Q219" i="7" s="1"/>
  <c r="L220" i="7"/>
  <c r="M220" i="7" s="1"/>
  <c r="Q220" i="7" s="1"/>
  <c r="L221" i="7"/>
  <c r="M221" i="7" s="1"/>
  <c r="Q221" i="7" s="1"/>
  <c r="L222" i="7"/>
  <c r="M222" i="7" s="1"/>
  <c r="Q222" i="7" s="1"/>
  <c r="L223" i="7"/>
  <c r="M223" i="7" s="1"/>
  <c r="Q223" i="7" s="1"/>
  <c r="L224" i="7"/>
  <c r="M224" i="7" s="1"/>
  <c r="Q224" i="7" s="1"/>
  <c r="L225" i="7"/>
  <c r="M225" i="7" s="1"/>
  <c r="Q225" i="7" s="1"/>
  <c r="L226" i="7"/>
  <c r="M226" i="7" s="1"/>
  <c r="Q226" i="7" s="1"/>
  <c r="L227" i="7"/>
  <c r="M227" i="7" s="1"/>
  <c r="Q227" i="7" s="1"/>
  <c r="L228" i="7"/>
  <c r="M228" i="7" s="1"/>
  <c r="Q228" i="7" s="1"/>
  <c r="L229" i="7"/>
  <c r="M229" i="7" s="1"/>
  <c r="Q229" i="7" s="1"/>
  <c r="L230" i="7"/>
  <c r="M230" i="7" s="1"/>
  <c r="Q230" i="7" s="1"/>
  <c r="L231" i="7"/>
  <c r="M231" i="7" s="1"/>
  <c r="Q231" i="7" s="1"/>
  <c r="L232" i="7"/>
  <c r="M232" i="7" s="1"/>
  <c r="Q232" i="7" s="1"/>
  <c r="L233" i="7"/>
  <c r="M233" i="7" s="1"/>
  <c r="Q233" i="7" s="1"/>
  <c r="L234" i="7"/>
  <c r="M234" i="7" s="1"/>
  <c r="Q234" i="7" s="1"/>
  <c r="L235" i="7"/>
  <c r="M235" i="7" s="1"/>
  <c r="Q235" i="7" s="1"/>
  <c r="L236" i="7"/>
  <c r="M236" i="7" s="1"/>
  <c r="Q236" i="7" s="1"/>
  <c r="L237" i="7"/>
  <c r="M237" i="7" s="1"/>
  <c r="Q237" i="7" s="1"/>
  <c r="L238" i="7"/>
  <c r="M238" i="7" s="1"/>
  <c r="Q238" i="7" s="1"/>
  <c r="L239" i="7"/>
  <c r="M239" i="7" s="1"/>
  <c r="Q239" i="7" s="1"/>
  <c r="L240" i="7"/>
  <c r="M240" i="7" s="1"/>
  <c r="Q240" i="7" s="1"/>
  <c r="L241" i="7"/>
  <c r="M241" i="7" s="1"/>
  <c r="Q241" i="7" s="1"/>
  <c r="L242" i="7"/>
  <c r="M242" i="7" s="1"/>
  <c r="Q242" i="7" s="1"/>
  <c r="L243" i="7"/>
  <c r="M243" i="7" s="1"/>
  <c r="Q243" i="7" s="1"/>
  <c r="L244" i="7"/>
  <c r="M244" i="7" s="1"/>
  <c r="Q244" i="7" s="1"/>
  <c r="L245" i="7"/>
  <c r="M245" i="7" s="1"/>
  <c r="Q245" i="7" s="1"/>
  <c r="L246" i="7"/>
  <c r="M246" i="7" s="1"/>
  <c r="Q246" i="7" s="1"/>
  <c r="L247" i="7"/>
  <c r="M247" i="7" s="1"/>
  <c r="Q247" i="7" s="1"/>
  <c r="L248" i="7"/>
  <c r="M248" i="7" s="1"/>
  <c r="Q248" i="7" s="1"/>
  <c r="L249" i="7"/>
  <c r="M249" i="7" s="1"/>
  <c r="Q249" i="7" s="1"/>
  <c r="L250" i="7"/>
  <c r="M250" i="7" s="1"/>
  <c r="Q250" i="7" s="1"/>
  <c r="L251" i="7"/>
  <c r="M251" i="7" s="1"/>
  <c r="Q251" i="7" s="1"/>
  <c r="L252" i="7"/>
  <c r="M252" i="7" s="1"/>
  <c r="Q252" i="7" s="1"/>
  <c r="L253" i="7"/>
  <c r="M253" i="7" s="1"/>
  <c r="Q253" i="7" s="1"/>
  <c r="L254" i="7"/>
  <c r="M254" i="7" s="1"/>
  <c r="Q254" i="7" s="1"/>
  <c r="L255" i="7"/>
  <c r="M255" i="7" s="1"/>
  <c r="Q255" i="7" s="1"/>
  <c r="L256" i="7"/>
  <c r="M256" i="7" s="1"/>
  <c r="Q256" i="7" s="1"/>
  <c r="L257" i="7"/>
  <c r="M257" i="7" s="1"/>
  <c r="Q257" i="7" s="1"/>
  <c r="L258" i="7"/>
  <c r="M258" i="7" s="1"/>
  <c r="Q258" i="7" s="1"/>
  <c r="L259" i="7"/>
  <c r="M259" i="7" s="1"/>
  <c r="Q259" i="7" s="1"/>
  <c r="L260" i="7"/>
  <c r="M260" i="7" s="1"/>
  <c r="Q260" i="7" s="1"/>
  <c r="L261" i="7"/>
  <c r="M261" i="7" s="1"/>
  <c r="Q261" i="7" s="1"/>
  <c r="L262" i="7"/>
  <c r="M262" i="7" s="1"/>
  <c r="Q262" i="7" s="1"/>
  <c r="L263" i="7"/>
  <c r="M263" i="7" s="1"/>
  <c r="Q263" i="7" s="1"/>
  <c r="L264" i="7"/>
  <c r="M264" i="7" s="1"/>
  <c r="Q264" i="7" s="1"/>
  <c r="L265" i="7"/>
  <c r="M265" i="7" s="1"/>
  <c r="Q265" i="7" s="1"/>
  <c r="L266" i="7"/>
  <c r="M266" i="7" s="1"/>
  <c r="Q266" i="7" s="1"/>
  <c r="L267" i="7"/>
  <c r="M267" i="7" s="1"/>
  <c r="Q267" i="7" s="1"/>
  <c r="L268" i="7"/>
  <c r="M268" i="7" s="1"/>
  <c r="Q268" i="7" s="1"/>
  <c r="L269" i="7"/>
  <c r="M269" i="7" s="1"/>
  <c r="Q269" i="7" s="1"/>
  <c r="L270" i="7"/>
  <c r="M270" i="7" s="1"/>
  <c r="Q270" i="7" s="1"/>
  <c r="L271" i="7"/>
  <c r="M271" i="7" s="1"/>
  <c r="Q271" i="7" s="1"/>
  <c r="L272" i="7"/>
  <c r="M272" i="7" s="1"/>
  <c r="Q272" i="7" s="1"/>
  <c r="L273" i="7"/>
  <c r="M273" i="7" s="1"/>
  <c r="Q273" i="7" s="1"/>
  <c r="L274" i="7"/>
  <c r="M274" i="7" s="1"/>
  <c r="Q274" i="7" s="1"/>
  <c r="L275" i="7"/>
  <c r="M275" i="7" s="1"/>
  <c r="Q275" i="7" s="1"/>
  <c r="L276" i="7"/>
  <c r="M276" i="7" s="1"/>
  <c r="Q276" i="7" s="1"/>
  <c r="L277" i="7"/>
  <c r="M277" i="7" s="1"/>
  <c r="Q277" i="7" s="1"/>
  <c r="L278" i="7"/>
  <c r="M278" i="7" s="1"/>
  <c r="Q278" i="7" s="1"/>
  <c r="L279" i="7"/>
  <c r="M279" i="7" s="1"/>
  <c r="Q279" i="7" s="1"/>
  <c r="L280" i="7"/>
  <c r="M280" i="7" s="1"/>
  <c r="Q280" i="7" s="1"/>
  <c r="L281" i="7"/>
  <c r="M281" i="7" s="1"/>
  <c r="Q281" i="7" s="1"/>
  <c r="L282" i="7"/>
  <c r="M282" i="7" s="1"/>
  <c r="Q282" i="7" s="1"/>
  <c r="L283" i="7"/>
  <c r="M283" i="7" s="1"/>
  <c r="Q283" i="7" s="1"/>
  <c r="L284" i="7"/>
  <c r="M284" i="7" s="1"/>
  <c r="Q284" i="7" s="1"/>
  <c r="L285" i="7"/>
  <c r="M285" i="7" s="1"/>
  <c r="Q285" i="7" s="1"/>
  <c r="L286" i="7"/>
  <c r="M286" i="7" s="1"/>
  <c r="Q286" i="7" s="1"/>
  <c r="L287" i="7"/>
  <c r="M287" i="7" s="1"/>
  <c r="Q287" i="7" s="1"/>
  <c r="L288" i="7"/>
  <c r="M288" i="7" s="1"/>
  <c r="Q288" i="7" s="1"/>
  <c r="L289" i="7"/>
  <c r="M289" i="7" s="1"/>
  <c r="Q289" i="7" s="1"/>
  <c r="L290" i="7"/>
  <c r="M290" i="7" s="1"/>
  <c r="Q290" i="7" s="1"/>
  <c r="L291" i="7"/>
  <c r="M291" i="7" s="1"/>
  <c r="Q291" i="7" s="1"/>
  <c r="L292" i="7"/>
  <c r="M292" i="7" s="1"/>
  <c r="Q292" i="7" s="1"/>
  <c r="L293" i="7"/>
  <c r="M293" i="7" s="1"/>
  <c r="Q293" i="7" s="1"/>
  <c r="L294" i="7"/>
  <c r="M294" i="7" s="1"/>
  <c r="Q294" i="7" s="1"/>
  <c r="L295" i="7"/>
  <c r="M295" i="7" s="1"/>
  <c r="Q295" i="7" s="1"/>
  <c r="L296" i="7"/>
  <c r="M296" i="7" s="1"/>
  <c r="Q296" i="7" s="1"/>
  <c r="L297" i="7"/>
  <c r="M297" i="7" s="1"/>
  <c r="Q297" i="7" s="1"/>
  <c r="L298" i="7"/>
  <c r="M298" i="7" s="1"/>
  <c r="Q298" i="7" s="1"/>
  <c r="L299" i="7"/>
  <c r="M299" i="7" s="1"/>
  <c r="Q299" i="7" s="1"/>
  <c r="L300" i="7"/>
  <c r="M300" i="7" s="1"/>
  <c r="Q300" i="7" s="1"/>
  <c r="L301" i="7"/>
  <c r="M301" i="7" s="1"/>
  <c r="Q301" i="7" s="1"/>
  <c r="L302" i="7"/>
  <c r="M302" i="7" s="1"/>
  <c r="Q302" i="7" s="1"/>
  <c r="L303" i="7"/>
  <c r="M303" i="7" s="1"/>
  <c r="Q303" i="7" s="1"/>
  <c r="L304" i="7"/>
  <c r="M304" i="7" s="1"/>
  <c r="Q304" i="7" s="1"/>
  <c r="L305" i="7"/>
  <c r="M305" i="7" s="1"/>
  <c r="Q305" i="7" s="1"/>
  <c r="L306" i="7"/>
  <c r="M306" i="7" s="1"/>
  <c r="Q306" i="7" s="1"/>
  <c r="L307" i="7"/>
  <c r="M307" i="7" s="1"/>
  <c r="Q307" i="7" s="1"/>
  <c r="L308" i="7"/>
  <c r="M308" i="7" s="1"/>
  <c r="Q308" i="7" s="1"/>
  <c r="L309" i="7"/>
  <c r="M309" i="7" s="1"/>
  <c r="Q309" i="7" s="1"/>
  <c r="L310" i="7"/>
  <c r="M310" i="7" s="1"/>
  <c r="Q310" i="7" s="1"/>
  <c r="L311" i="7"/>
  <c r="M311" i="7" s="1"/>
  <c r="Q311" i="7" s="1"/>
  <c r="L312" i="7"/>
  <c r="M312" i="7" s="1"/>
  <c r="Q312" i="7" s="1"/>
  <c r="L313" i="7"/>
  <c r="M313" i="7" s="1"/>
  <c r="Q313" i="7" s="1"/>
  <c r="L314" i="7"/>
  <c r="M314" i="7" s="1"/>
  <c r="Q314" i="7" s="1"/>
  <c r="L315" i="7"/>
  <c r="M315" i="7" s="1"/>
  <c r="Q315" i="7" s="1"/>
  <c r="L316" i="7"/>
  <c r="M316" i="7" s="1"/>
  <c r="Q316" i="7" s="1"/>
  <c r="L317" i="7"/>
  <c r="M317" i="7" s="1"/>
  <c r="Q317" i="7" s="1"/>
  <c r="L318" i="7"/>
  <c r="M318" i="7" s="1"/>
  <c r="Q318" i="7" s="1"/>
  <c r="L319" i="7"/>
  <c r="M319" i="7" s="1"/>
  <c r="Q319" i="7" s="1"/>
  <c r="L320" i="7"/>
  <c r="M320" i="7" s="1"/>
  <c r="Q320" i="7" s="1"/>
  <c r="L321" i="7"/>
  <c r="M321" i="7" s="1"/>
  <c r="Q321" i="7" s="1"/>
  <c r="L322" i="7"/>
  <c r="M322" i="7" s="1"/>
  <c r="Q322" i="7" s="1"/>
  <c r="L323" i="7"/>
  <c r="M323" i="7" s="1"/>
  <c r="Q323" i="7" s="1"/>
  <c r="L324" i="7"/>
  <c r="M324" i="7" s="1"/>
  <c r="Q324" i="7" s="1"/>
  <c r="L325" i="7"/>
  <c r="M325" i="7" s="1"/>
  <c r="Q325" i="7" s="1"/>
  <c r="L326" i="7"/>
  <c r="M326" i="7" s="1"/>
  <c r="Q326" i="7" s="1"/>
  <c r="L327" i="7"/>
  <c r="M327" i="7" s="1"/>
  <c r="Q327" i="7" s="1"/>
  <c r="L328" i="7"/>
  <c r="M328" i="7" s="1"/>
  <c r="Q328" i="7" s="1"/>
  <c r="L329" i="7"/>
  <c r="M329" i="7" s="1"/>
  <c r="Q329" i="7" s="1"/>
  <c r="L330" i="7"/>
  <c r="M330" i="7" s="1"/>
  <c r="Q330" i="7" s="1"/>
  <c r="L331" i="7"/>
  <c r="M331" i="7" s="1"/>
  <c r="Q331" i="7" s="1"/>
  <c r="L332" i="7"/>
  <c r="M332" i="7" s="1"/>
  <c r="Q332" i="7" s="1"/>
  <c r="L333" i="7"/>
  <c r="M333" i="7" s="1"/>
  <c r="Q333" i="7" s="1"/>
  <c r="L334" i="7"/>
  <c r="M334" i="7" s="1"/>
  <c r="Q334" i="7" s="1"/>
  <c r="L335" i="7"/>
  <c r="M335" i="7" s="1"/>
  <c r="Q335" i="7" s="1"/>
  <c r="L336" i="7"/>
  <c r="M336" i="7" s="1"/>
  <c r="Q336" i="7" s="1"/>
  <c r="L337" i="7"/>
  <c r="M337" i="7" s="1"/>
  <c r="Q337" i="7" s="1"/>
  <c r="L338" i="7"/>
  <c r="M338" i="7" s="1"/>
  <c r="Q338" i="7" s="1"/>
  <c r="L339" i="7"/>
  <c r="M339" i="7" s="1"/>
  <c r="Q339" i="7" s="1"/>
  <c r="L340" i="7"/>
  <c r="M340" i="7" s="1"/>
  <c r="Q340" i="7" s="1"/>
  <c r="L341" i="7"/>
  <c r="M341" i="7" s="1"/>
  <c r="Q341" i="7" s="1"/>
  <c r="L342" i="7"/>
  <c r="M342" i="7" s="1"/>
  <c r="Q342" i="7" s="1"/>
  <c r="L343" i="7"/>
  <c r="M343" i="7" s="1"/>
  <c r="Q343" i="7" s="1"/>
  <c r="L344" i="7"/>
  <c r="M344" i="7" s="1"/>
  <c r="Q344" i="7" s="1"/>
  <c r="L345" i="7"/>
  <c r="M345" i="7" s="1"/>
  <c r="Q345" i="7" s="1"/>
  <c r="L346" i="7"/>
  <c r="M346" i="7" s="1"/>
  <c r="Q346" i="7" s="1"/>
  <c r="L347" i="7"/>
  <c r="M347" i="7" s="1"/>
  <c r="Q347" i="7" s="1"/>
  <c r="L348" i="7"/>
  <c r="M348" i="7" s="1"/>
  <c r="Q348" i="7" s="1"/>
  <c r="L349" i="7"/>
  <c r="M349" i="7" s="1"/>
  <c r="Q349" i="7" s="1"/>
  <c r="L350" i="7"/>
  <c r="M350" i="7" s="1"/>
  <c r="Q350" i="7" s="1"/>
  <c r="L351" i="7"/>
  <c r="M351" i="7" s="1"/>
  <c r="Q351" i="7" s="1"/>
  <c r="L352" i="7"/>
  <c r="M352" i="7" s="1"/>
  <c r="Q352" i="7" s="1"/>
  <c r="L353" i="7"/>
  <c r="M353" i="7" s="1"/>
  <c r="Q353" i="7" s="1"/>
  <c r="L354" i="7"/>
  <c r="M354" i="7" s="1"/>
  <c r="Q354" i="7" s="1"/>
  <c r="L355" i="7"/>
  <c r="M355" i="7" s="1"/>
  <c r="Q355" i="7" s="1"/>
  <c r="L356" i="7"/>
  <c r="M356" i="7" s="1"/>
  <c r="Q356" i="7" s="1"/>
  <c r="L357" i="7"/>
  <c r="M357" i="7" s="1"/>
  <c r="Q357" i="7" s="1"/>
  <c r="L358" i="7"/>
  <c r="M358" i="7" s="1"/>
  <c r="Q358" i="7" s="1"/>
  <c r="L359" i="7"/>
  <c r="M359" i="7" s="1"/>
  <c r="Q359" i="7" s="1"/>
  <c r="L360" i="7"/>
  <c r="M360" i="7" s="1"/>
  <c r="Q360" i="7" s="1"/>
  <c r="L361" i="7"/>
  <c r="M361" i="7" s="1"/>
  <c r="Q361" i="7" s="1"/>
  <c r="L362" i="7"/>
  <c r="M362" i="7" s="1"/>
  <c r="Q362" i="7" s="1"/>
  <c r="L363" i="7"/>
  <c r="M363" i="7" s="1"/>
  <c r="Q363" i="7" s="1"/>
  <c r="L364" i="7"/>
  <c r="M364" i="7" s="1"/>
  <c r="Q364" i="7" s="1"/>
  <c r="L365" i="7"/>
  <c r="M365" i="7" s="1"/>
  <c r="Q365" i="7" s="1"/>
  <c r="L366" i="7"/>
  <c r="M366" i="7" s="1"/>
  <c r="Q366" i="7" s="1"/>
  <c r="L367" i="7"/>
  <c r="M367" i="7" s="1"/>
  <c r="Q367" i="7" s="1"/>
  <c r="L368" i="7"/>
  <c r="M368" i="7" s="1"/>
  <c r="Q368" i="7" s="1"/>
  <c r="L369" i="7"/>
  <c r="M369" i="7" s="1"/>
  <c r="Q369" i="7" s="1"/>
  <c r="L370" i="7"/>
  <c r="M370" i="7" s="1"/>
  <c r="Q370" i="7" s="1"/>
  <c r="L371" i="7"/>
  <c r="M371" i="7" s="1"/>
  <c r="Q371" i="7" s="1"/>
  <c r="L372" i="7"/>
  <c r="M372" i="7" s="1"/>
  <c r="Q372" i="7" s="1"/>
  <c r="L373" i="7"/>
  <c r="M373" i="7" s="1"/>
  <c r="Q373" i="7" s="1"/>
  <c r="L374" i="7"/>
  <c r="M374" i="7" s="1"/>
  <c r="Q374" i="7" s="1"/>
  <c r="L375" i="7"/>
  <c r="M375" i="7" s="1"/>
  <c r="Q375" i="7" s="1"/>
  <c r="L376" i="7"/>
  <c r="M376" i="7" s="1"/>
  <c r="Q376" i="7" s="1"/>
  <c r="L377" i="7"/>
  <c r="M377" i="7" s="1"/>
  <c r="Q377" i="7" s="1"/>
  <c r="L378" i="7"/>
  <c r="M378" i="7" s="1"/>
  <c r="Q378" i="7" s="1"/>
  <c r="L379" i="7"/>
  <c r="M379" i="7" s="1"/>
  <c r="Q379" i="7" s="1"/>
  <c r="L380" i="7"/>
  <c r="M380" i="7" s="1"/>
  <c r="Q380" i="7" s="1"/>
  <c r="L381" i="7"/>
  <c r="M381" i="7" s="1"/>
  <c r="Q381" i="7" s="1"/>
  <c r="L382" i="7"/>
  <c r="M382" i="7" s="1"/>
  <c r="Q382" i="7" s="1"/>
  <c r="L383" i="7"/>
  <c r="M383" i="7" s="1"/>
  <c r="Q383" i="7" s="1"/>
  <c r="L384" i="7"/>
  <c r="M384" i="7" s="1"/>
  <c r="Q384" i="7" s="1"/>
  <c r="L385" i="7"/>
  <c r="M385" i="7" s="1"/>
  <c r="Q385" i="7" s="1"/>
  <c r="L386" i="7"/>
  <c r="M386" i="7" s="1"/>
  <c r="Q386" i="7" s="1"/>
  <c r="L387" i="7"/>
  <c r="M387" i="7" s="1"/>
  <c r="Q387" i="7" s="1"/>
  <c r="L388" i="7"/>
  <c r="M388" i="7" s="1"/>
  <c r="Q388" i="7" s="1"/>
  <c r="L389" i="7"/>
  <c r="M389" i="7" s="1"/>
  <c r="Q389" i="7" s="1"/>
  <c r="L390" i="7"/>
  <c r="M390" i="7" s="1"/>
  <c r="Q390" i="7" s="1"/>
  <c r="L391" i="7"/>
  <c r="M391" i="7" s="1"/>
  <c r="Q391" i="7" s="1"/>
  <c r="L392" i="7"/>
  <c r="M392" i="7" s="1"/>
  <c r="Q392" i="7" s="1"/>
  <c r="L393" i="7"/>
  <c r="M393" i="7" s="1"/>
  <c r="Q393" i="7" s="1"/>
  <c r="L394" i="7"/>
  <c r="M394" i="7" s="1"/>
  <c r="Q394" i="7" s="1"/>
  <c r="L395" i="7"/>
  <c r="M395" i="7" s="1"/>
  <c r="Q395" i="7" s="1"/>
  <c r="L396" i="7"/>
  <c r="M396" i="7" s="1"/>
  <c r="Q396" i="7" s="1"/>
  <c r="L397" i="7"/>
  <c r="M397" i="7" s="1"/>
  <c r="Q397" i="7" s="1"/>
  <c r="L398" i="7"/>
  <c r="M398" i="7" s="1"/>
  <c r="Q398" i="7" s="1"/>
  <c r="L399" i="7"/>
  <c r="M399" i="7" s="1"/>
  <c r="Q399" i="7" s="1"/>
  <c r="L400" i="7"/>
  <c r="M400" i="7" s="1"/>
  <c r="Q400" i="7" s="1"/>
  <c r="L401" i="7"/>
  <c r="M401" i="7" s="1"/>
  <c r="Q401" i="7" s="1"/>
  <c r="L402" i="7"/>
  <c r="M402" i="7" s="1"/>
  <c r="Q402" i="7" s="1"/>
  <c r="L403" i="7"/>
  <c r="M403" i="7" s="1"/>
  <c r="Q403" i="7" s="1"/>
  <c r="L404" i="7"/>
  <c r="M404" i="7" s="1"/>
  <c r="Q404" i="7" s="1"/>
  <c r="L405" i="7"/>
  <c r="M405" i="7" s="1"/>
  <c r="Q405" i="7" s="1"/>
  <c r="L406" i="7"/>
  <c r="M406" i="7" s="1"/>
  <c r="Q406" i="7" s="1"/>
  <c r="L407" i="7"/>
  <c r="M407" i="7" s="1"/>
  <c r="Q407" i="7" s="1"/>
  <c r="L408" i="7"/>
  <c r="M408" i="7" s="1"/>
  <c r="Q408" i="7" s="1"/>
  <c r="L409" i="7"/>
  <c r="M409" i="7" s="1"/>
  <c r="Q409" i="7" s="1"/>
  <c r="L410" i="7"/>
  <c r="M410" i="7" s="1"/>
  <c r="Q410" i="7" s="1"/>
  <c r="L411" i="7"/>
  <c r="M411" i="7" s="1"/>
  <c r="Q411" i="7" s="1"/>
  <c r="L412" i="7"/>
  <c r="M412" i="7" s="1"/>
  <c r="Q412" i="7" s="1"/>
  <c r="L413" i="7"/>
  <c r="M413" i="7" s="1"/>
  <c r="Q413" i="7" s="1"/>
  <c r="L414" i="7"/>
  <c r="M414" i="7" s="1"/>
  <c r="Q414" i="7" s="1"/>
  <c r="L415" i="7"/>
  <c r="M415" i="7" s="1"/>
  <c r="Q415" i="7" s="1"/>
  <c r="L416" i="7"/>
  <c r="M416" i="7" s="1"/>
  <c r="Q416" i="7" s="1"/>
  <c r="L417" i="7"/>
  <c r="M417" i="7" s="1"/>
  <c r="Q417" i="7" s="1"/>
  <c r="L418" i="7"/>
  <c r="M418" i="7" s="1"/>
  <c r="Q418" i="7" s="1"/>
  <c r="L419" i="7"/>
  <c r="M419" i="7" s="1"/>
  <c r="Q419" i="7" s="1"/>
  <c r="L420" i="7"/>
  <c r="M420" i="7" s="1"/>
  <c r="Q420" i="7" s="1"/>
  <c r="L421" i="7"/>
  <c r="M421" i="7" s="1"/>
  <c r="Q421" i="7" s="1"/>
  <c r="L422" i="7"/>
  <c r="M422" i="7" s="1"/>
  <c r="Q422" i="7" s="1"/>
  <c r="L423" i="7"/>
  <c r="M423" i="7" s="1"/>
  <c r="Q423" i="7" s="1"/>
  <c r="L424" i="7"/>
  <c r="M424" i="7" s="1"/>
  <c r="Q424" i="7" s="1"/>
  <c r="L425" i="7"/>
  <c r="M425" i="7" s="1"/>
  <c r="Q425" i="7" s="1"/>
  <c r="L426" i="7"/>
  <c r="M426" i="7" s="1"/>
  <c r="Q426" i="7" s="1"/>
  <c r="L427" i="7"/>
  <c r="M427" i="7" s="1"/>
  <c r="Q427" i="7" s="1"/>
  <c r="L428" i="7"/>
  <c r="M428" i="7" s="1"/>
  <c r="Q428" i="7" s="1"/>
  <c r="L429" i="7"/>
  <c r="M429" i="7" s="1"/>
  <c r="Q429" i="7" s="1"/>
  <c r="L430" i="7"/>
  <c r="M430" i="7" s="1"/>
  <c r="Q430" i="7" s="1"/>
  <c r="L431" i="7"/>
  <c r="M431" i="7" s="1"/>
  <c r="Q431" i="7" s="1"/>
  <c r="L432" i="7"/>
  <c r="M432" i="7" s="1"/>
  <c r="Q432" i="7" s="1"/>
  <c r="L433" i="7"/>
  <c r="M433" i="7" s="1"/>
  <c r="Q433" i="7" s="1"/>
  <c r="L434" i="7"/>
  <c r="M434" i="7" s="1"/>
  <c r="Q434" i="7" s="1"/>
  <c r="L435" i="7"/>
  <c r="M435" i="7" s="1"/>
  <c r="Q435" i="7" s="1"/>
  <c r="L436" i="7"/>
  <c r="M436" i="7" s="1"/>
  <c r="Q436" i="7" s="1"/>
  <c r="L437" i="7"/>
  <c r="M437" i="7" s="1"/>
  <c r="Q437" i="7" s="1"/>
  <c r="L438" i="7"/>
  <c r="M438" i="7" s="1"/>
  <c r="Q438" i="7" s="1"/>
  <c r="L439" i="7"/>
  <c r="M439" i="7" s="1"/>
  <c r="Q439" i="7" s="1"/>
  <c r="L440" i="7"/>
  <c r="M440" i="7" s="1"/>
  <c r="Q440" i="7" s="1"/>
  <c r="L441" i="7"/>
  <c r="M441" i="7" s="1"/>
  <c r="Q441" i="7" s="1"/>
  <c r="L442" i="7"/>
  <c r="M442" i="7" s="1"/>
  <c r="Q442" i="7" s="1"/>
  <c r="L443" i="7"/>
  <c r="M443" i="7" s="1"/>
  <c r="Q443" i="7" s="1"/>
  <c r="L444" i="7"/>
  <c r="M444" i="7" s="1"/>
  <c r="Q444" i="7" s="1"/>
  <c r="L445" i="7"/>
  <c r="M445" i="7" s="1"/>
  <c r="Q445" i="7" s="1"/>
  <c r="L446" i="7"/>
  <c r="M446" i="7" s="1"/>
  <c r="Q446" i="7" s="1"/>
  <c r="L447" i="7"/>
  <c r="M447" i="7" s="1"/>
  <c r="Q447" i="7" s="1"/>
  <c r="L448" i="7"/>
  <c r="M448" i="7" s="1"/>
  <c r="Q448" i="7" s="1"/>
  <c r="L449" i="7"/>
  <c r="M449" i="7" s="1"/>
  <c r="Q449" i="7" s="1"/>
  <c r="L450" i="7"/>
  <c r="M450" i="7" s="1"/>
  <c r="Q450" i="7" s="1"/>
  <c r="L451" i="7"/>
  <c r="M451" i="7" s="1"/>
  <c r="Q451" i="7" s="1"/>
  <c r="L452" i="7"/>
  <c r="M452" i="7" s="1"/>
  <c r="Q452" i="7" s="1"/>
  <c r="L453" i="7"/>
  <c r="M453" i="7" s="1"/>
  <c r="Q453" i="7" s="1"/>
  <c r="L454" i="7"/>
  <c r="M454" i="7" s="1"/>
  <c r="Q454" i="7" s="1"/>
  <c r="L455" i="7"/>
  <c r="M455" i="7" s="1"/>
  <c r="Q455" i="7" s="1"/>
  <c r="L456" i="7"/>
  <c r="M456" i="7" s="1"/>
  <c r="Q456" i="7" s="1"/>
  <c r="L457" i="7"/>
  <c r="M457" i="7" s="1"/>
  <c r="Q457" i="7" s="1"/>
  <c r="L458" i="7"/>
  <c r="M458" i="7" s="1"/>
  <c r="Q458" i="7" s="1"/>
  <c r="L459" i="7"/>
  <c r="M459" i="7" s="1"/>
  <c r="Q459" i="7" s="1"/>
  <c r="L460" i="7"/>
  <c r="M460" i="7" s="1"/>
  <c r="Q460" i="7" s="1"/>
  <c r="L461" i="7"/>
  <c r="M461" i="7" s="1"/>
  <c r="Q461" i="7" s="1"/>
  <c r="L462" i="7"/>
  <c r="M462" i="7" s="1"/>
  <c r="Q462" i="7" s="1"/>
  <c r="L463" i="7"/>
  <c r="M463" i="7" s="1"/>
  <c r="Q463" i="7" s="1"/>
  <c r="L464" i="7"/>
  <c r="M464" i="7" s="1"/>
  <c r="Q464" i="7" s="1"/>
  <c r="L465" i="7"/>
  <c r="M465" i="7" s="1"/>
  <c r="Q465" i="7" s="1"/>
  <c r="L466" i="7"/>
  <c r="M466" i="7" s="1"/>
  <c r="Q466" i="7" s="1"/>
  <c r="L467" i="7"/>
  <c r="M467" i="7" s="1"/>
  <c r="Q467" i="7" s="1"/>
  <c r="L468" i="7"/>
  <c r="M468" i="7" s="1"/>
  <c r="Q468" i="7" s="1"/>
  <c r="L469" i="7"/>
  <c r="M469" i="7" s="1"/>
  <c r="Q469" i="7" s="1"/>
  <c r="L470" i="7"/>
  <c r="M470" i="7" s="1"/>
  <c r="Q470" i="7" s="1"/>
  <c r="L471" i="7"/>
  <c r="M471" i="7" s="1"/>
  <c r="Q471" i="7" s="1"/>
  <c r="L472" i="7"/>
  <c r="M472" i="7" s="1"/>
  <c r="Q472" i="7" s="1"/>
  <c r="L473" i="7"/>
  <c r="M473" i="7" s="1"/>
  <c r="Q473" i="7" s="1"/>
  <c r="L474" i="7"/>
  <c r="M474" i="7" s="1"/>
  <c r="Q474" i="7" s="1"/>
  <c r="L475" i="7"/>
  <c r="M475" i="7" s="1"/>
  <c r="Q475" i="7" s="1"/>
  <c r="L476" i="7"/>
  <c r="M476" i="7" s="1"/>
  <c r="Q476" i="7" s="1"/>
  <c r="L477" i="7"/>
  <c r="M477" i="7" s="1"/>
  <c r="Q477" i="7" s="1"/>
  <c r="L478" i="7"/>
  <c r="M478" i="7" s="1"/>
  <c r="Q478" i="7" s="1"/>
  <c r="L479" i="7"/>
  <c r="M479" i="7" s="1"/>
  <c r="Q479" i="7" s="1"/>
  <c r="L480" i="7"/>
  <c r="M480" i="7" s="1"/>
  <c r="Q480" i="7" s="1"/>
  <c r="L481" i="7"/>
  <c r="M481" i="7" s="1"/>
  <c r="Q481" i="7" s="1"/>
  <c r="L482" i="7"/>
  <c r="M482" i="7" s="1"/>
  <c r="Q482" i="7" s="1"/>
  <c r="L483" i="7"/>
  <c r="M483" i="7" s="1"/>
  <c r="Q483" i="7" s="1"/>
  <c r="L484" i="7"/>
  <c r="M484" i="7" s="1"/>
  <c r="Q484" i="7" s="1"/>
  <c r="L485" i="7"/>
  <c r="M485" i="7" s="1"/>
  <c r="Q485" i="7" s="1"/>
  <c r="L486" i="7"/>
  <c r="M486" i="7" s="1"/>
  <c r="Q486" i="7" s="1"/>
  <c r="L487" i="7"/>
  <c r="M487" i="7" s="1"/>
  <c r="Q487" i="7" s="1"/>
  <c r="L488" i="7"/>
  <c r="M488" i="7" s="1"/>
  <c r="Q488" i="7" s="1"/>
  <c r="L489" i="7"/>
  <c r="M489" i="7" s="1"/>
  <c r="Q489" i="7" s="1"/>
  <c r="L490" i="7"/>
  <c r="M490" i="7" s="1"/>
  <c r="Q490" i="7" s="1"/>
  <c r="L491" i="7"/>
  <c r="M491" i="7" s="1"/>
  <c r="Q491" i="7" s="1"/>
  <c r="L492" i="7"/>
  <c r="M492" i="7" s="1"/>
  <c r="Q492" i="7" s="1"/>
  <c r="L493" i="7"/>
  <c r="M493" i="7" s="1"/>
  <c r="Q493" i="7" s="1"/>
  <c r="L494" i="7"/>
  <c r="M494" i="7" s="1"/>
  <c r="Q494" i="7" s="1"/>
  <c r="L495" i="7"/>
  <c r="M495" i="7" s="1"/>
  <c r="Q495" i="7" s="1"/>
  <c r="L496" i="7"/>
  <c r="M496" i="7" s="1"/>
  <c r="Q496" i="7" s="1"/>
  <c r="L497" i="7"/>
  <c r="M497" i="7" s="1"/>
  <c r="Q497" i="7" s="1"/>
  <c r="L498" i="7"/>
  <c r="M498" i="7" s="1"/>
  <c r="Q498" i="7" s="1"/>
  <c r="L499" i="7"/>
  <c r="M499" i="7" s="1"/>
  <c r="Q499" i="7" s="1"/>
  <c r="L500" i="7"/>
  <c r="M500" i="7" s="1"/>
  <c r="Q500" i="7" s="1"/>
  <c r="L501" i="7"/>
  <c r="M501" i="7" s="1"/>
  <c r="Q501" i="7" s="1"/>
  <c r="L502" i="7"/>
  <c r="M502" i="7" s="1"/>
  <c r="Q502" i="7" s="1"/>
  <c r="L503" i="7"/>
  <c r="M503" i="7" s="1"/>
  <c r="Q503" i="7" s="1"/>
  <c r="L504" i="7"/>
  <c r="M504" i="7" s="1"/>
  <c r="Q504" i="7" s="1"/>
  <c r="L505" i="7"/>
  <c r="M505" i="7" s="1"/>
  <c r="Q505" i="7" s="1"/>
  <c r="L506" i="7"/>
  <c r="M506" i="7" s="1"/>
  <c r="Q506" i="7" s="1"/>
  <c r="L507" i="7"/>
  <c r="M507" i="7" s="1"/>
  <c r="Q507" i="7" s="1"/>
  <c r="L508" i="7"/>
  <c r="M508" i="7" s="1"/>
  <c r="Q508" i="7" s="1"/>
  <c r="L509" i="7"/>
  <c r="M509" i="7" s="1"/>
  <c r="Q509" i="7" s="1"/>
  <c r="L510" i="7"/>
  <c r="M510" i="7" s="1"/>
  <c r="Q510" i="7" s="1"/>
  <c r="L511" i="7"/>
  <c r="M511" i="7" s="1"/>
  <c r="Q511" i="7" s="1"/>
  <c r="L512" i="7"/>
  <c r="M512" i="7" s="1"/>
  <c r="Q512" i="7" s="1"/>
  <c r="L513" i="7"/>
  <c r="M513" i="7" s="1"/>
  <c r="Q513" i="7" s="1"/>
  <c r="L514" i="7"/>
  <c r="M514" i="7" s="1"/>
  <c r="Q514" i="7" s="1"/>
  <c r="L515" i="7"/>
  <c r="M515" i="7" s="1"/>
  <c r="Q515" i="7" s="1"/>
  <c r="L516" i="7"/>
  <c r="M516" i="7" s="1"/>
  <c r="Q516" i="7" s="1"/>
  <c r="L517" i="7"/>
  <c r="M517" i="7" s="1"/>
  <c r="Q517" i="7" s="1"/>
  <c r="L518" i="7"/>
  <c r="M518" i="7" s="1"/>
  <c r="Q518" i="7" s="1"/>
  <c r="L519" i="7"/>
  <c r="M519" i="7" s="1"/>
  <c r="Q519" i="7" s="1"/>
  <c r="L520" i="7"/>
  <c r="M520" i="7" s="1"/>
  <c r="Q520" i="7" s="1"/>
  <c r="L521" i="7"/>
  <c r="M521" i="7" s="1"/>
  <c r="Q521" i="7" s="1"/>
  <c r="L522" i="7"/>
  <c r="M522" i="7" s="1"/>
  <c r="Q522" i="7" s="1"/>
  <c r="L523" i="7"/>
  <c r="M523" i="7" s="1"/>
  <c r="Q523" i="7" s="1"/>
  <c r="L524" i="7"/>
  <c r="M524" i="7" s="1"/>
  <c r="Q524" i="7" s="1"/>
  <c r="L525" i="7"/>
  <c r="M525" i="7" s="1"/>
  <c r="Q525" i="7" s="1"/>
  <c r="L526" i="7"/>
  <c r="M526" i="7" s="1"/>
  <c r="Q526" i="7" s="1"/>
  <c r="L527" i="7"/>
  <c r="M527" i="7" s="1"/>
  <c r="Q527" i="7" s="1"/>
  <c r="L528" i="7"/>
  <c r="M528" i="7" s="1"/>
  <c r="Q528" i="7" s="1"/>
  <c r="L529" i="7"/>
  <c r="M529" i="7" s="1"/>
  <c r="Q529" i="7" s="1"/>
  <c r="L530" i="7"/>
  <c r="M530" i="7" s="1"/>
  <c r="Q530" i="7" s="1"/>
  <c r="L531" i="7"/>
  <c r="M531" i="7" s="1"/>
  <c r="Q531" i="7" s="1"/>
  <c r="L532" i="7"/>
  <c r="M532" i="7" s="1"/>
  <c r="Q532" i="7" s="1"/>
  <c r="L533" i="7"/>
  <c r="M533" i="7" s="1"/>
  <c r="Q533" i="7" s="1"/>
  <c r="L534" i="7"/>
  <c r="M534" i="7" s="1"/>
  <c r="Q534" i="7" s="1"/>
  <c r="L535" i="7"/>
  <c r="M535" i="7" s="1"/>
  <c r="Q535" i="7" s="1"/>
  <c r="L536" i="7"/>
  <c r="M536" i="7" s="1"/>
  <c r="Q536" i="7" s="1"/>
  <c r="L537" i="7"/>
  <c r="M537" i="7" s="1"/>
  <c r="Q537" i="7" s="1"/>
  <c r="L538" i="7"/>
  <c r="M538" i="7" s="1"/>
  <c r="Q538" i="7" s="1"/>
  <c r="L539" i="7"/>
  <c r="M539" i="7" s="1"/>
  <c r="Q539" i="7" s="1"/>
  <c r="L540" i="7"/>
  <c r="M540" i="7" s="1"/>
  <c r="Q540" i="7" s="1"/>
  <c r="L541" i="7"/>
  <c r="M541" i="7" s="1"/>
  <c r="Q541" i="7" s="1"/>
  <c r="L542" i="7"/>
  <c r="M542" i="7" s="1"/>
  <c r="Q542" i="7" s="1"/>
  <c r="L543" i="7"/>
  <c r="M543" i="7" s="1"/>
  <c r="Q543" i="7" s="1"/>
  <c r="L544" i="7"/>
  <c r="M544" i="7" s="1"/>
  <c r="Q544" i="7" s="1"/>
  <c r="L545" i="7"/>
  <c r="M545" i="7" s="1"/>
  <c r="Q545" i="7" s="1"/>
  <c r="L546" i="7"/>
  <c r="M546" i="7" s="1"/>
  <c r="Q546" i="7" s="1"/>
  <c r="L547" i="7"/>
  <c r="M547" i="7" s="1"/>
  <c r="Q547" i="7" s="1"/>
  <c r="L548" i="7"/>
  <c r="M548" i="7" s="1"/>
  <c r="Q548" i="7" s="1"/>
  <c r="L549" i="7"/>
  <c r="M549" i="7" s="1"/>
  <c r="Q549" i="7" s="1"/>
  <c r="L550" i="7"/>
  <c r="M550" i="7" s="1"/>
  <c r="Q550" i="7" s="1"/>
  <c r="L551" i="7"/>
  <c r="M551" i="7" s="1"/>
  <c r="Q551" i="7" s="1"/>
  <c r="L552" i="7"/>
  <c r="M552" i="7" s="1"/>
  <c r="Q552" i="7" s="1"/>
  <c r="L553" i="7"/>
  <c r="M553" i="7" s="1"/>
  <c r="Q553" i="7" s="1"/>
  <c r="L554" i="7"/>
  <c r="M554" i="7" s="1"/>
  <c r="Q554" i="7" s="1"/>
  <c r="L555" i="7"/>
  <c r="M555" i="7" s="1"/>
  <c r="Q555" i="7" s="1"/>
  <c r="L556" i="7"/>
  <c r="M556" i="7" s="1"/>
  <c r="Q556" i="7" s="1"/>
  <c r="L557" i="7"/>
  <c r="M557" i="7" s="1"/>
  <c r="Q557" i="7" s="1"/>
  <c r="L558" i="7"/>
  <c r="M558" i="7" s="1"/>
  <c r="Q558" i="7" s="1"/>
  <c r="L559" i="7"/>
  <c r="M559" i="7" s="1"/>
  <c r="Q559" i="7" s="1"/>
  <c r="L560" i="7"/>
  <c r="M560" i="7" s="1"/>
  <c r="Q560" i="7" s="1"/>
  <c r="L561" i="7"/>
  <c r="M561" i="7" s="1"/>
  <c r="Q561" i="7" s="1"/>
  <c r="L562" i="7"/>
  <c r="M562" i="7" s="1"/>
  <c r="Q562" i="7" s="1"/>
  <c r="L563" i="7"/>
  <c r="M563" i="7" s="1"/>
  <c r="Q563" i="7" s="1"/>
  <c r="L564" i="7"/>
  <c r="M564" i="7" s="1"/>
  <c r="Q564" i="7" s="1"/>
  <c r="L565" i="7"/>
  <c r="M565" i="7" s="1"/>
  <c r="Q565" i="7" s="1"/>
  <c r="L566" i="7"/>
  <c r="M566" i="7" s="1"/>
  <c r="Q566" i="7" s="1"/>
  <c r="L567" i="7"/>
  <c r="M567" i="7" s="1"/>
  <c r="Q567" i="7" s="1"/>
  <c r="L568" i="7"/>
  <c r="M568" i="7" s="1"/>
  <c r="Q568" i="7" s="1"/>
  <c r="L569" i="7"/>
  <c r="M569" i="7" s="1"/>
  <c r="Q569" i="7" s="1"/>
  <c r="L570" i="7"/>
  <c r="M570" i="7" s="1"/>
  <c r="Q570" i="7" s="1"/>
  <c r="L571" i="7"/>
  <c r="M571" i="7" s="1"/>
  <c r="Q571" i="7" s="1"/>
  <c r="L572" i="7"/>
  <c r="M572" i="7" s="1"/>
  <c r="Q572" i="7" s="1"/>
  <c r="L573" i="7"/>
  <c r="M573" i="7" s="1"/>
  <c r="Q573" i="7" s="1"/>
  <c r="L574" i="7"/>
  <c r="M574" i="7" s="1"/>
  <c r="Q574" i="7" s="1"/>
  <c r="L575" i="7"/>
  <c r="M575" i="7" s="1"/>
  <c r="Q575" i="7" s="1"/>
  <c r="L576" i="7"/>
  <c r="M576" i="7" s="1"/>
  <c r="Q576" i="7" s="1"/>
  <c r="L577" i="7"/>
  <c r="M577" i="7" s="1"/>
  <c r="Q577" i="7" s="1"/>
  <c r="L578" i="7"/>
  <c r="M578" i="7" s="1"/>
  <c r="Q578" i="7" s="1"/>
  <c r="L579" i="7"/>
  <c r="M579" i="7" s="1"/>
  <c r="Q579" i="7" s="1"/>
  <c r="L580" i="7"/>
  <c r="M580" i="7" s="1"/>
  <c r="Q580" i="7" s="1"/>
  <c r="L581" i="7"/>
  <c r="M581" i="7" s="1"/>
  <c r="Q581" i="7" s="1"/>
  <c r="L582" i="7"/>
  <c r="M582" i="7" s="1"/>
  <c r="Q582" i="7" s="1"/>
  <c r="L583" i="7"/>
  <c r="M583" i="7" s="1"/>
  <c r="Q583" i="7" s="1"/>
  <c r="L584" i="7"/>
  <c r="M584" i="7" s="1"/>
  <c r="Q584" i="7" s="1"/>
  <c r="L585" i="7"/>
  <c r="M585" i="7" s="1"/>
  <c r="Q585" i="7" s="1"/>
  <c r="L586" i="7"/>
  <c r="M586" i="7" s="1"/>
  <c r="Q586" i="7" s="1"/>
  <c r="L587" i="7"/>
  <c r="M587" i="7" s="1"/>
  <c r="Q587" i="7" s="1"/>
  <c r="L588" i="7"/>
  <c r="M588" i="7" s="1"/>
  <c r="Q588" i="7" s="1"/>
  <c r="L589" i="7"/>
  <c r="M589" i="7" s="1"/>
  <c r="Q589" i="7" s="1"/>
  <c r="L590" i="7"/>
  <c r="M590" i="7" s="1"/>
  <c r="Q590" i="7" s="1"/>
  <c r="L591" i="7"/>
  <c r="M591" i="7" s="1"/>
  <c r="Q591" i="7" s="1"/>
  <c r="L592" i="7"/>
  <c r="M592" i="7" s="1"/>
  <c r="Q592" i="7" s="1"/>
  <c r="L593" i="7"/>
  <c r="M593" i="7" s="1"/>
  <c r="Q593" i="7" s="1"/>
  <c r="L594" i="7"/>
  <c r="M594" i="7" s="1"/>
  <c r="Q594" i="7" s="1"/>
  <c r="L595" i="7"/>
  <c r="M595" i="7" s="1"/>
  <c r="Q595" i="7" s="1"/>
  <c r="L596" i="7"/>
  <c r="M596" i="7" s="1"/>
  <c r="Q596" i="7" s="1"/>
  <c r="L597" i="7"/>
  <c r="M597" i="7" s="1"/>
  <c r="Q597" i="7" s="1"/>
  <c r="L598" i="7"/>
  <c r="M598" i="7" s="1"/>
  <c r="Q598" i="7" s="1"/>
  <c r="L599" i="7"/>
  <c r="M599" i="7" s="1"/>
  <c r="Q599" i="7" s="1"/>
  <c r="L600" i="7"/>
  <c r="M600" i="7" s="1"/>
  <c r="Q600" i="7" s="1"/>
  <c r="L601" i="7"/>
  <c r="M601" i="7" s="1"/>
  <c r="Q601" i="7" s="1"/>
  <c r="L602" i="7"/>
  <c r="M602" i="7" s="1"/>
  <c r="Q602" i="7" s="1"/>
  <c r="L603" i="7"/>
  <c r="M603" i="7" s="1"/>
  <c r="Q603" i="7" s="1"/>
  <c r="L604" i="7"/>
  <c r="M604" i="7" s="1"/>
  <c r="Q604" i="7" s="1"/>
  <c r="L605" i="7"/>
  <c r="M605" i="7" s="1"/>
  <c r="Q605" i="7" s="1"/>
  <c r="L606" i="7"/>
  <c r="M606" i="7" s="1"/>
  <c r="Q606" i="7" s="1"/>
  <c r="L607" i="7"/>
  <c r="M607" i="7" s="1"/>
  <c r="Q607" i="7" s="1"/>
  <c r="L608" i="7"/>
  <c r="M608" i="7" s="1"/>
  <c r="Q608" i="7" s="1"/>
  <c r="L609" i="7"/>
  <c r="M609" i="7" s="1"/>
  <c r="Q609" i="7" s="1"/>
  <c r="L610" i="7"/>
  <c r="M610" i="7" s="1"/>
  <c r="Q610" i="7" s="1"/>
  <c r="L611" i="7"/>
  <c r="M611" i="7" s="1"/>
  <c r="Q611" i="7" s="1"/>
  <c r="L612" i="7"/>
  <c r="M612" i="7" s="1"/>
  <c r="Q612" i="7" s="1"/>
  <c r="L613" i="7"/>
  <c r="M613" i="7" s="1"/>
  <c r="Q613" i="7" s="1"/>
  <c r="L614" i="7"/>
  <c r="M614" i="7" s="1"/>
  <c r="Q614" i="7" s="1"/>
  <c r="L615" i="7"/>
  <c r="M615" i="7" s="1"/>
  <c r="Q615" i="7" s="1"/>
  <c r="L616" i="7"/>
  <c r="M616" i="7" s="1"/>
  <c r="Q616" i="7" s="1"/>
  <c r="L617" i="7"/>
  <c r="M617" i="7" s="1"/>
  <c r="Q617" i="7" s="1"/>
  <c r="L618" i="7"/>
  <c r="M618" i="7" s="1"/>
  <c r="Q618" i="7" s="1"/>
  <c r="L619" i="7"/>
  <c r="M619" i="7" s="1"/>
  <c r="Q619" i="7" s="1"/>
  <c r="L620" i="7"/>
  <c r="M620" i="7" s="1"/>
  <c r="Q620" i="7" s="1"/>
  <c r="L621" i="7"/>
  <c r="M621" i="7" s="1"/>
  <c r="Q621" i="7" s="1"/>
  <c r="L622" i="7"/>
  <c r="M622" i="7" s="1"/>
  <c r="Q622" i="7" s="1"/>
  <c r="L623" i="7"/>
  <c r="M623" i="7" s="1"/>
  <c r="Q623" i="7" s="1"/>
  <c r="L624" i="7"/>
  <c r="M624" i="7" s="1"/>
  <c r="Q624" i="7" s="1"/>
  <c r="L625" i="7"/>
  <c r="M625" i="7" s="1"/>
  <c r="Q625" i="7" s="1"/>
  <c r="L626" i="7"/>
  <c r="M626" i="7" s="1"/>
  <c r="Q626" i="7" s="1"/>
  <c r="L627" i="7"/>
  <c r="M627" i="7" s="1"/>
  <c r="Q627" i="7" s="1"/>
  <c r="L628" i="7"/>
  <c r="M628" i="7" s="1"/>
  <c r="Q628" i="7" s="1"/>
  <c r="L629" i="7"/>
  <c r="M629" i="7" s="1"/>
  <c r="Q629" i="7" s="1"/>
  <c r="L630" i="7"/>
  <c r="M630" i="7" s="1"/>
  <c r="Q630" i="7" s="1"/>
  <c r="L631" i="7"/>
  <c r="M631" i="7" s="1"/>
  <c r="Q631" i="7" s="1"/>
  <c r="L632" i="7"/>
  <c r="M632" i="7" s="1"/>
  <c r="Q632" i="7" s="1"/>
  <c r="L633" i="7"/>
  <c r="M633" i="7" s="1"/>
  <c r="Q633" i="7" s="1"/>
  <c r="L634" i="7"/>
  <c r="M634" i="7" s="1"/>
  <c r="Q634" i="7" s="1"/>
  <c r="L635" i="7"/>
  <c r="M635" i="7" s="1"/>
  <c r="Q635" i="7" s="1"/>
  <c r="L636" i="7"/>
  <c r="M636" i="7" s="1"/>
  <c r="Q636" i="7" s="1"/>
  <c r="L637" i="7"/>
  <c r="M637" i="7" s="1"/>
  <c r="Q637" i="7" s="1"/>
  <c r="L638" i="7"/>
  <c r="M638" i="7" s="1"/>
  <c r="Q638" i="7" s="1"/>
  <c r="L639" i="7"/>
  <c r="M639" i="7" s="1"/>
  <c r="Q639" i="7" s="1"/>
  <c r="L640" i="7"/>
  <c r="M640" i="7" s="1"/>
  <c r="Q640" i="7" s="1"/>
  <c r="L641" i="7"/>
  <c r="M641" i="7" s="1"/>
  <c r="Q641" i="7" s="1"/>
  <c r="L642" i="7"/>
  <c r="M642" i="7" s="1"/>
  <c r="Q642" i="7" s="1"/>
  <c r="L643" i="7"/>
  <c r="M643" i="7" s="1"/>
  <c r="Q643" i="7" s="1"/>
  <c r="L644" i="7"/>
  <c r="M644" i="7" s="1"/>
  <c r="Q644" i="7" s="1"/>
  <c r="L645" i="7"/>
  <c r="M645" i="7" s="1"/>
  <c r="Q645" i="7" s="1"/>
  <c r="L646" i="7"/>
  <c r="M646" i="7" s="1"/>
  <c r="Q646" i="7" s="1"/>
  <c r="L647" i="7"/>
  <c r="M647" i="7" s="1"/>
  <c r="Q647" i="7" s="1"/>
  <c r="L648" i="7"/>
  <c r="M648" i="7" s="1"/>
  <c r="Q648" i="7" s="1"/>
  <c r="L649" i="7"/>
  <c r="M649" i="7" s="1"/>
  <c r="Q649" i="7" s="1"/>
  <c r="L650" i="7"/>
  <c r="M650" i="7" s="1"/>
  <c r="Q650" i="7" s="1"/>
  <c r="L651" i="7"/>
  <c r="M651" i="7" s="1"/>
  <c r="Q651" i="7" s="1"/>
  <c r="L652" i="7"/>
  <c r="M652" i="7" s="1"/>
  <c r="Q652" i="7" s="1"/>
  <c r="L653" i="7"/>
  <c r="M653" i="7" s="1"/>
  <c r="Q653" i="7" s="1"/>
  <c r="L654" i="7"/>
  <c r="M654" i="7" s="1"/>
  <c r="Q654" i="7" s="1"/>
  <c r="L655" i="7"/>
  <c r="M655" i="7" s="1"/>
  <c r="Q655" i="7" s="1"/>
  <c r="L656" i="7"/>
  <c r="M656" i="7" s="1"/>
  <c r="Q656" i="7" s="1"/>
  <c r="L657" i="7"/>
  <c r="M657" i="7" s="1"/>
  <c r="Q657" i="7" s="1"/>
  <c r="L658" i="7"/>
  <c r="M658" i="7" s="1"/>
  <c r="Q658" i="7" s="1"/>
  <c r="L659" i="7"/>
  <c r="M659" i="7" s="1"/>
  <c r="Q659" i="7" s="1"/>
  <c r="L660" i="7"/>
  <c r="M660" i="7" s="1"/>
  <c r="Q660" i="7" s="1"/>
  <c r="L661" i="7"/>
  <c r="M661" i="7" s="1"/>
  <c r="Q661" i="7" s="1"/>
  <c r="L662" i="7"/>
  <c r="M662" i="7" s="1"/>
  <c r="Q662" i="7" s="1"/>
  <c r="L663" i="7"/>
  <c r="M663" i="7" s="1"/>
  <c r="Q663" i="7" s="1"/>
  <c r="L664" i="7"/>
  <c r="M664" i="7" s="1"/>
  <c r="Q664" i="7" s="1"/>
  <c r="L665" i="7"/>
  <c r="M665" i="7" s="1"/>
  <c r="Q665" i="7" s="1"/>
  <c r="L666" i="7"/>
  <c r="M666" i="7" s="1"/>
  <c r="Q666" i="7" s="1"/>
  <c r="L667" i="7"/>
  <c r="M667" i="7" s="1"/>
  <c r="Q667" i="7" s="1"/>
  <c r="L668" i="7"/>
  <c r="M668" i="7" s="1"/>
  <c r="Q668" i="7" s="1"/>
  <c r="L669" i="7"/>
  <c r="M669" i="7" s="1"/>
  <c r="Q669" i="7" s="1"/>
  <c r="L670" i="7"/>
  <c r="M670" i="7" s="1"/>
  <c r="Q670" i="7" s="1"/>
  <c r="L671" i="7"/>
  <c r="M671" i="7" s="1"/>
  <c r="Q671" i="7" s="1"/>
  <c r="L672" i="7"/>
  <c r="M672" i="7" s="1"/>
  <c r="Q672" i="7" s="1"/>
  <c r="L673" i="7"/>
  <c r="M673" i="7" s="1"/>
  <c r="Q673" i="7" s="1"/>
  <c r="L674" i="7"/>
  <c r="M674" i="7" s="1"/>
  <c r="Q674" i="7" s="1"/>
  <c r="L675" i="7"/>
  <c r="M675" i="7" s="1"/>
  <c r="Q675" i="7" s="1"/>
  <c r="L676" i="7"/>
  <c r="M676" i="7" s="1"/>
  <c r="Q676" i="7" s="1"/>
  <c r="L677" i="7"/>
  <c r="M677" i="7" s="1"/>
  <c r="Q677" i="7" s="1"/>
  <c r="L678" i="7"/>
  <c r="M678" i="7" s="1"/>
  <c r="Q678" i="7" s="1"/>
  <c r="L679" i="7"/>
  <c r="M679" i="7" s="1"/>
  <c r="Q679" i="7" s="1"/>
  <c r="L680" i="7"/>
  <c r="M680" i="7" s="1"/>
  <c r="Q680" i="7" s="1"/>
  <c r="L681" i="7"/>
  <c r="M681" i="7" s="1"/>
  <c r="Q681" i="7" s="1"/>
  <c r="L682" i="7"/>
  <c r="M682" i="7" s="1"/>
  <c r="Q682" i="7" s="1"/>
  <c r="L683" i="7"/>
  <c r="M683" i="7" s="1"/>
  <c r="Q683" i="7" s="1"/>
  <c r="L684" i="7"/>
  <c r="M684" i="7" s="1"/>
  <c r="Q684" i="7" s="1"/>
  <c r="L685" i="7"/>
  <c r="M685" i="7" s="1"/>
  <c r="Q685" i="7" s="1"/>
  <c r="L686" i="7"/>
  <c r="M686" i="7" s="1"/>
  <c r="Q686" i="7" s="1"/>
  <c r="L687" i="7"/>
  <c r="M687" i="7" s="1"/>
  <c r="Q687" i="7" s="1"/>
  <c r="L688" i="7"/>
  <c r="M688" i="7" s="1"/>
  <c r="Q688" i="7" s="1"/>
  <c r="L689" i="7"/>
  <c r="M689" i="7" s="1"/>
  <c r="Q689" i="7" s="1"/>
  <c r="L690" i="7"/>
  <c r="M690" i="7" s="1"/>
  <c r="Q690" i="7" s="1"/>
  <c r="L691" i="7"/>
  <c r="M691" i="7" s="1"/>
  <c r="Q691" i="7" s="1"/>
  <c r="L692" i="7"/>
  <c r="M692" i="7" s="1"/>
  <c r="Q692" i="7" s="1"/>
  <c r="L693" i="7"/>
  <c r="M693" i="7" s="1"/>
  <c r="Q693" i="7" s="1"/>
  <c r="L694" i="7"/>
  <c r="M694" i="7" s="1"/>
  <c r="Q694" i="7" s="1"/>
  <c r="L695" i="7"/>
  <c r="M695" i="7" s="1"/>
  <c r="Q695" i="7" s="1"/>
  <c r="L696" i="7"/>
  <c r="M696" i="7" s="1"/>
  <c r="Q696" i="7" s="1"/>
  <c r="L697" i="7"/>
  <c r="M697" i="7" s="1"/>
  <c r="Q697" i="7" s="1"/>
  <c r="L698" i="7"/>
  <c r="M698" i="7" s="1"/>
  <c r="Q698" i="7" s="1"/>
  <c r="L699" i="7"/>
  <c r="M699" i="7" s="1"/>
  <c r="Q699" i="7" s="1"/>
  <c r="L700" i="7"/>
  <c r="M700" i="7" s="1"/>
  <c r="Q700" i="7" s="1"/>
  <c r="L701" i="7"/>
  <c r="M701" i="7" s="1"/>
  <c r="Q701" i="7" s="1"/>
  <c r="L702" i="7"/>
  <c r="M702" i="7" s="1"/>
  <c r="Q702" i="7" s="1"/>
  <c r="L703" i="7"/>
  <c r="M703" i="7" s="1"/>
  <c r="Q703" i="7" s="1"/>
  <c r="L704" i="7"/>
  <c r="M704" i="7" s="1"/>
  <c r="Q704" i="7" s="1"/>
  <c r="L705" i="7"/>
  <c r="M705" i="7" s="1"/>
  <c r="Q705" i="7" s="1"/>
  <c r="L706" i="7"/>
  <c r="M706" i="7" s="1"/>
  <c r="Q706" i="7" s="1"/>
  <c r="L707" i="7"/>
  <c r="M707" i="7" s="1"/>
  <c r="Q707" i="7" s="1"/>
  <c r="L708" i="7"/>
  <c r="M708" i="7" s="1"/>
  <c r="Q708" i="7" s="1"/>
  <c r="L709" i="7"/>
  <c r="M709" i="7" s="1"/>
  <c r="Q709" i="7" s="1"/>
  <c r="L710" i="7"/>
  <c r="M710" i="7" s="1"/>
  <c r="Q710" i="7" s="1"/>
  <c r="L711" i="7"/>
  <c r="M711" i="7" s="1"/>
  <c r="Q711" i="7" s="1"/>
  <c r="L712" i="7"/>
  <c r="M712" i="7" s="1"/>
  <c r="Q712" i="7" s="1"/>
  <c r="L713" i="7"/>
  <c r="M713" i="7" s="1"/>
  <c r="Q713" i="7" s="1"/>
  <c r="L714" i="7"/>
  <c r="M714" i="7" s="1"/>
  <c r="Q714" i="7" s="1"/>
  <c r="L715" i="7"/>
  <c r="M715" i="7" s="1"/>
  <c r="Q715" i="7" s="1"/>
  <c r="L716" i="7"/>
  <c r="M716" i="7" s="1"/>
  <c r="Q716" i="7" s="1"/>
  <c r="L717" i="7"/>
  <c r="M717" i="7" s="1"/>
  <c r="Q717" i="7" s="1"/>
  <c r="L718" i="7"/>
  <c r="M718" i="7" s="1"/>
  <c r="Q718" i="7" s="1"/>
  <c r="L719" i="7"/>
  <c r="M719" i="7" s="1"/>
  <c r="Q719" i="7" s="1"/>
  <c r="L720" i="7"/>
  <c r="M720" i="7" s="1"/>
  <c r="Q720" i="7" s="1"/>
  <c r="L721" i="7"/>
  <c r="M721" i="7" s="1"/>
  <c r="Q721" i="7" s="1"/>
  <c r="L722" i="7"/>
  <c r="M722" i="7" s="1"/>
  <c r="Q722" i="7" s="1"/>
  <c r="L723" i="7"/>
  <c r="M723" i="7" s="1"/>
  <c r="Q723" i="7" s="1"/>
  <c r="L724" i="7"/>
  <c r="M724" i="7" s="1"/>
  <c r="Q724" i="7" s="1"/>
  <c r="L725" i="7"/>
  <c r="M725" i="7" s="1"/>
  <c r="Q725" i="7" s="1"/>
  <c r="L726" i="7"/>
  <c r="M726" i="7" s="1"/>
  <c r="Q726" i="7" s="1"/>
  <c r="L727" i="7"/>
  <c r="M727" i="7" s="1"/>
  <c r="Q727" i="7" s="1"/>
  <c r="L728" i="7"/>
  <c r="M728" i="7" s="1"/>
  <c r="Q728" i="7" s="1"/>
  <c r="L729" i="7"/>
  <c r="M729" i="7" s="1"/>
  <c r="Q729" i="7" s="1"/>
  <c r="L730" i="7"/>
  <c r="M730" i="7" s="1"/>
  <c r="Q730" i="7" s="1"/>
  <c r="L731" i="7"/>
  <c r="M731" i="7" s="1"/>
  <c r="Q731" i="7" s="1"/>
  <c r="L732" i="7"/>
  <c r="M732" i="7" s="1"/>
  <c r="Q732" i="7" s="1"/>
  <c r="L733" i="7"/>
  <c r="M733" i="7" s="1"/>
  <c r="Q733" i="7" s="1"/>
  <c r="L734" i="7"/>
  <c r="M734" i="7" s="1"/>
  <c r="Q734" i="7" s="1"/>
  <c r="L735" i="7"/>
  <c r="M735" i="7" s="1"/>
  <c r="Q735" i="7" s="1"/>
  <c r="L736" i="7"/>
  <c r="M736" i="7" s="1"/>
  <c r="Q736" i="7" s="1"/>
  <c r="L737" i="7"/>
  <c r="M737" i="7" s="1"/>
  <c r="Q737" i="7" s="1"/>
  <c r="L738" i="7"/>
  <c r="M738" i="7" s="1"/>
  <c r="Q738" i="7" s="1"/>
  <c r="L739" i="7"/>
  <c r="M739" i="7" s="1"/>
  <c r="Q739" i="7" s="1"/>
  <c r="L740" i="7"/>
  <c r="M740" i="7" s="1"/>
  <c r="Q740" i="7" s="1"/>
  <c r="L741" i="7"/>
  <c r="M741" i="7" s="1"/>
  <c r="Q741" i="7" s="1"/>
  <c r="L742" i="7"/>
  <c r="M742" i="7" s="1"/>
  <c r="Q742" i="7" s="1"/>
  <c r="L743" i="7"/>
  <c r="M743" i="7" s="1"/>
  <c r="Q743" i="7" s="1"/>
  <c r="L744" i="7"/>
  <c r="M744" i="7" s="1"/>
  <c r="Q744" i="7" s="1"/>
  <c r="L745" i="7"/>
  <c r="M745" i="7" s="1"/>
  <c r="Q745" i="7" s="1"/>
  <c r="L746" i="7"/>
  <c r="M746" i="7" s="1"/>
  <c r="Q746" i="7" s="1"/>
  <c r="L747" i="7"/>
  <c r="M747" i="7" s="1"/>
  <c r="Q747" i="7" s="1"/>
  <c r="L748" i="7"/>
  <c r="M748" i="7" s="1"/>
  <c r="Q748" i="7" s="1"/>
  <c r="L749" i="7"/>
  <c r="M749" i="7" s="1"/>
  <c r="Q749" i="7" s="1"/>
  <c r="L750" i="7"/>
  <c r="M750" i="7" s="1"/>
  <c r="Q750" i="7" s="1"/>
  <c r="L751" i="7"/>
  <c r="M751" i="7" s="1"/>
  <c r="Q751" i="7" s="1"/>
  <c r="L752" i="7"/>
  <c r="M752" i="7" s="1"/>
  <c r="Q752" i="7" s="1"/>
  <c r="L753" i="7"/>
  <c r="M753" i="7" s="1"/>
  <c r="Q753" i="7" s="1"/>
  <c r="L754" i="7"/>
  <c r="M754" i="7" s="1"/>
  <c r="Q754" i="7" s="1"/>
  <c r="L755" i="7"/>
  <c r="M755" i="7" s="1"/>
  <c r="Q755" i="7" s="1"/>
  <c r="L756" i="7"/>
  <c r="M756" i="7" s="1"/>
  <c r="Q756" i="7" s="1"/>
  <c r="L757" i="7"/>
  <c r="M757" i="7" s="1"/>
  <c r="Q757" i="7" s="1"/>
  <c r="L758" i="7"/>
  <c r="M758" i="7" s="1"/>
  <c r="Q758" i="7" s="1"/>
  <c r="L759" i="7"/>
  <c r="M759" i="7" s="1"/>
  <c r="Q759" i="7" s="1"/>
  <c r="L760" i="7"/>
  <c r="M760" i="7" s="1"/>
  <c r="Q760" i="7" s="1"/>
  <c r="L761" i="7"/>
  <c r="M761" i="7" s="1"/>
  <c r="Q761" i="7" s="1"/>
  <c r="L762" i="7"/>
  <c r="M762" i="7" s="1"/>
  <c r="Q762" i="7" s="1"/>
  <c r="L763" i="7"/>
  <c r="M763" i="7" s="1"/>
  <c r="Q763" i="7" s="1"/>
  <c r="L764" i="7"/>
  <c r="M764" i="7" s="1"/>
  <c r="Q764" i="7" s="1"/>
  <c r="L765" i="7"/>
  <c r="M765" i="7" s="1"/>
  <c r="Q765" i="7" s="1"/>
  <c r="L766" i="7"/>
  <c r="M766" i="7" s="1"/>
  <c r="Q766" i="7" s="1"/>
  <c r="L767" i="7"/>
  <c r="M767" i="7" s="1"/>
  <c r="Q767" i="7" s="1"/>
  <c r="L768" i="7"/>
  <c r="M768" i="7" s="1"/>
  <c r="Q768" i="7" s="1"/>
  <c r="L769" i="7"/>
  <c r="M769" i="7" s="1"/>
  <c r="Q769" i="7" s="1"/>
  <c r="L770" i="7"/>
  <c r="M770" i="7" s="1"/>
  <c r="Q770" i="7" s="1"/>
  <c r="L771" i="7"/>
  <c r="M771" i="7" s="1"/>
  <c r="Q771" i="7" s="1"/>
  <c r="L772" i="7"/>
  <c r="M772" i="7" s="1"/>
  <c r="Q772" i="7" s="1"/>
  <c r="L773" i="7"/>
  <c r="M773" i="7" s="1"/>
  <c r="Q773" i="7" s="1"/>
  <c r="L774" i="7"/>
  <c r="M774" i="7" s="1"/>
  <c r="Q774" i="7" s="1"/>
  <c r="L775" i="7"/>
  <c r="M775" i="7" s="1"/>
  <c r="Q775" i="7" s="1"/>
  <c r="L776" i="7"/>
  <c r="M776" i="7" s="1"/>
  <c r="Q776" i="7" s="1"/>
  <c r="L777" i="7"/>
  <c r="M777" i="7" s="1"/>
  <c r="Q777" i="7" s="1"/>
  <c r="L778" i="7"/>
  <c r="M778" i="7" s="1"/>
  <c r="Q778" i="7" s="1"/>
  <c r="L779" i="7"/>
  <c r="M779" i="7" s="1"/>
  <c r="Q779" i="7" s="1"/>
  <c r="L780" i="7"/>
  <c r="M780" i="7" s="1"/>
  <c r="Q780" i="7" s="1"/>
  <c r="L781" i="7"/>
  <c r="M781" i="7" s="1"/>
  <c r="Q781" i="7" s="1"/>
  <c r="L782" i="7"/>
  <c r="M782" i="7" s="1"/>
  <c r="Q782" i="7" s="1"/>
  <c r="L783" i="7"/>
  <c r="M783" i="7" s="1"/>
  <c r="Q783" i="7" s="1"/>
  <c r="L784" i="7"/>
  <c r="M784" i="7" s="1"/>
  <c r="Q784" i="7" s="1"/>
  <c r="L785" i="7"/>
  <c r="M785" i="7" s="1"/>
  <c r="Q785" i="7" s="1"/>
  <c r="L786" i="7"/>
  <c r="M786" i="7" s="1"/>
  <c r="Q786" i="7" s="1"/>
  <c r="L787" i="7"/>
  <c r="M787" i="7" s="1"/>
  <c r="Q787" i="7" s="1"/>
  <c r="L788" i="7"/>
  <c r="M788" i="7" s="1"/>
  <c r="Q788" i="7" s="1"/>
  <c r="L789" i="7"/>
  <c r="M789" i="7" s="1"/>
  <c r="Q789" i="7" s="1"/>
  <c r="L790" i="7"/>
  <c r="M790" i="7" s="1"/>
  <c r="Q790" i="7" s="1"/>
  <c r="L791" i="7"/>
  <c r="M791" i="7" s="1"/>
  <c r="Q791" i="7" s="1"/>
  <c r="L792" i="7"/>
  <c r="M792" i="7" s="1"/>
  <c r="Q792" i="7" s="1"/>
  <c r="L793" i="7"/>
  <c r="M793" i="7" s="1"/>
  <c r="Q793" i="7" s="1"/>
  <c r="L794" i="7"/>
  <c r="M794" i="7" s="1"/>
  <c r="Q794" i="7" s="1"/>
  <c r="L795" i="7"/>
  <c r="M795" i="7" s="1"/>
  <c r="Q795" i="7" s="1"/>
  <c r="L796" i="7"/>
  <c r="M796" i="7" s="1"/>
  <c r="Q796" i="7" s="1"/>
  <c r="L797" i="7"/>
  <c r="M797" i="7" s="1"/>
  <c r="Q797" i="7" s="1"/>
  <c r="L798" i="7"/>
  <c r="M798" i="7" s="1"/>
  <c r="Q798" i="7" s="1"/>
  <c r="L799" i="7"/>
  <c r="M799" i="7" s="1"/>
  <c r="Q799" i="7" s="1"/>
  <c r="L800" i="7"/>
  <c r="M800" i="7" s="1"/>
  <c r="Q800" i="7" s="1"/>
  <c r="L801" i="7"/>
  <c r="M801" i="7" s="1"/>
  <c r="Q801" i="7" s="1"/>
  <c r="L802" i="7"/>
  <c r="M802" i="7" s="1"/>
  <c r="Q802" i="7" s="1"/>
  <c r="L803" i="7"/>
  <c r="M803" i="7" s="1"/>
  <c r="Q803" i="7" s="1"/>
  <c r="L804" i="7"/>
  <c r="M804" i="7" s="1"/>
  <c r="Q804" i="7" s="1"/>
  <c r="L805" i="7"/>
  <c r="M805" i="7" s="1"/>
  <c r="Q805" i="7" s="1"/>
  <c r="L806" i="7"/>
  <c r="M806" i="7" s="1"/>
  <c r="Q806" i="7" s="1"/>
  <c r="L807" i="7"/>
  <c r="M807" i="7" s="1"/>
  <c r="Q807" i="7" s="1"/>
  <c r="L808" i="7"/>
  <c r="M808" i="7" s="1"/>
  <c r="Q808" i="7" s="1"/>
  <c r="L809" i="7"/>
  <c r="M809" i="7" s="1"/>
  <c r="Q809" i="7" s="1"/>
  <c r="L810" i="7"/>
  <c r="M810" i="7" s="1"/>
  <c r="Q810" i="7" s="1"/>
  <c r="L811" i="7"/>
  <c r="M811" i="7" s="1"/>
  <c r="Q811" i="7" s="1"/>
  <c r="L812" i="7"/>
  <c r="M812" i="7" s="1"/>
  <c r="Q812" i="7" s="1"/>
  <c r="L813" i="7"/>
  <c r="M813" i="7" s="1"/>
  <c r="Q813" i="7" s="1"/>
  <c r="L814" i="7"/>
  <c r="M814" i="7" s="1"/>
  <c r="Q814" i="7" s="1"/>
  <c r="L815" i="7"/>
  <c r="M815" i="7" s="1"/>
  <c r="Q815" i="7" s="1"/>
  <c r="L816" i="7"/>
  <c r="M816" i="7" s="1"/>
  <c r="Q816" i="7" s="1"/>
  <c r="L817" i="7"/>
  <c r="M817" i="7" s="1"/>
  <c r="Q817" i="7" s="1"/>
  <c r="L818" i="7"/>
  <c r="M818" i="7" s="1"/>
  <c r="Q818" i="7" s="1"/>
  <c r="L819" i="7"/>
  <c r="M819" i="7" s="1"/>
  <c r="Q819" i="7" s="1"/>
  <c r="L820" i="7"/>
  <c r="M820" i="7" s="1"/>
  <c r="Q820" i="7" s="1"/>
  <c r="L821" i="7"/>
  <c r="M821" i="7" s="1"/>
  <c r="Q821" i="7" s="1"/>
  <c r="L822" i="7"/>
  <c r="M822" i="7" s="1"/>
  <c r="Q822" i="7" s="1"/>
  <c r="L823" i="7"/>
  <c r="M823" i="7" s="1"/>
  <c r="Q823" i="7" s="1"/>
  <c r="L824" i="7"/>
  <c r="M824" i="7" s="1"/>
  <c r="Q824" i="7" s="1"/>
  <c r="L825" i="7"/>
  <c r="M825" i="7" s="1"/>
  <c r="Q825" i="7" s="1"/>
  <c r="L826" i="7"/>
  <c r="M826" i="7" s="1"/>
  <c r="Q826" i="7" s="1"/>
  <c r="L827" i="7"/>
  <c r="M827" i="7" s="1"/>
  <c r="Q827" i="7" s="1"/>
  <c r="L828" i="7"/>
  <c r="M828" i="7" s="1"/>
  <c r="Q828" i="7" s="1"/>
  <c r="L829" i="7"/>
  <c r="M829" i="7" s="1"/>
  <c r="Q829" i="7" s="1"/>
  <c r="L830" i="7"/>
  <c r="M830" i="7" s="1"/>
  <c r="Q830" i="7" s="1"/>
  <c r="L831" i="7"/>
  <c r="M831" i="7" s="1"/>
  <c r="Q831" i="7" s="1"/>
  <c r="L832" i="7"/>
  <c r="M832" i="7" s="1"/>
  <c r="Q832" i="7" s="1"/>
  <c r="L833" i="7"/>
  <c r="M833" i="7" s="1"/>
  <c r="Q833" i="7" s="1"/>
  <c r="L834" i="7"/>
  <c r="M834" i="7" s="1"/>
  <c r="Q834" i="7" s="1"/>
  <c r="L835" i="7"/>
  <c r="M835" i="7" s="1"/>
  <c r="Q835" i="7" s="1"/>
  <c r="L836" i="7"/>
  <c r="M836" i="7" s="1"/>
  <c r="Q836" i="7" s="1"/>
  <c r="L837" i="7"/>
  <c r="M837" i="7" s="1"/>
  <c r="Q837" i="7" s="1"/>
  <c r="L838" i="7"/>
  <c r="M838" i="7" s="1"/>
  <c r="Q838" i="7" s="1"/>
  <c r="L839" i="7"/>
  <c r="M839" i="7" s="1"/>
  <c r="Q839" i="7" s="1"/>
  <c r="L840" i="7"/>
  <c r="M840" i="7" s="1"/>
  <c r="Q840" i="7" s="1"/>
  <c r="L841" i="7"/>
  <c r="M841" i="7" s="1"/>
  <c r="Q841" i="7" s="1"/>
  <c r="L842" i="7"/>
  <c r="M842" i="7" s="1"/>
  <c r="Q842" i="7" s="1"/>
  <c r="L843" i="7"/>
  <c r="M843" i="7" s="1"/>
  <c r="Q843" i="7" s="1"/>
  <c r="L844" i="7"/>
  <c r="M844" i="7" s="1"/>
  <c r="Q844" i="7" s="1"/>
  <c r="L845" i="7"/>
  <c r="M845" i="7" s="1"/>
  <c r="Q845" i="7" s="1"/>
  <c r="L846" i="7"/>
  <c r="M846" i="7" s="1"/>
  <c r="Q846" i="7" s="1"/>
  <c r="L847" i="7"/>
  <c r="M847" i="7" s="1"/>
  <c r="Q847" i="7" s="1"/>
  <c r="L848" i="7"/>
  <c r="M848" i="7" s="1"/>
  <c r="Q848" i="7" s="1"/>
  <c r="L849" i="7"/>
  <c r="M849" i="7" s="1"/>
  <c r="Q849" i="7" s="1"/>
  <c r="L850" i="7"/>
  <c r="M850" i="7" s="1"/>
  <c r="Q850" i="7" s="1"/>
  <c r="L851" i="7"/>
  <c r="M851" i="7" s="1"/>
  <c r="Q851" i="7" s="1"/>
  <c r="L852" i="7"/>
  <c r="M852" i="7" s="1"/>
  <c r="Q852" i="7" s="1"/>
  <c r="L853" i="7"/>
  <c r="M853" i="7" s="1"/>
  <c r="Q853" i="7" s="1"/>
  <c r="L854" i="7"/>
  <c r="M854" i="7" s="1"/>
  <c r="Q854" i="7" s="1"/>
  <c r="L855" i="7"/>
  <c r="M855" i="7" s="1"/>
  <c r="Q855" i="7" s="1"/>
  <c r="L856" i="7"/>
  <c r="M856" i="7" s="1"/>
  <c r="Q856" i="7" s="1"/>
  <c r="L857" i="7"/>
  <c r="M857" i="7" s="1"/>
  <c r="Q857" i="7" s="1"/>
  <c r="L858" i="7"/>
  <c r="M858" i="7" s="1"/>
  <c r="Q858" i="7" s="1"/>
  <c r="L859" i="7"/>
  <c r="M859" i="7" s="1"/>
  <c r="Q859" i="7" s="1"/>
  <c r="L860" i="7"/>
  <c r="M860" i="7" s="1"/>
  <c r="Q860" i="7" s="1"/>
  <c r="L861" i="7"/>
  <c r="M861" i="7" s="1"/>
  <c r="Q861" i="7" s="1"/>
  <c r="L862" i="7"/>
  <c r="M862" i="7" s="1"/>
  <c r="Q862" i="7" s="1"/>
  <c r="L863" i="7"/>
  <c r="M863" i="7" s="1"/>
  <c r="Q863" i="7" s="1"/>
  <c r="L864" i="7"/>
  <c r="M864" i="7" s="1"/>
  <c r="Q864" i="7" s="1"/>
  <c r="L865" i="7"/>
  <c r="M865" i="7" s="1"/>
  <c r="Q865" i="7" s="1"/>
  <c r="L866" i="7"/>
  <c r="M866" i="7" s="1"/>
  <c r="Q866" i="7" s="1"/>
  <c r="L867" i="7"/>
  <c r="M867" i="7" s="1"/>
  <c r="Q867" i="7" s="1"/>
  <c r="L868" i="7"/>
  <c r="M868" i="7" s="1"/>
  <c r="Q868" i="7" s="1"/>
  <c r="L869" i="7"/>
  <c r="M869" i="7" s="1"/>
  <c r="Q869" i="7" s="1"/>
  <c r="L870" i="7"/>
  <c r="M870" i="7" s="1"/>
  <c r="Q870" i="7" s="1"/>
  <c r="L871" i="7"/>
  <c r="M871" i="7" s="1"/>
  <c r="Q871" i="7" s="1"/>
  <c r="L872" i="7"/>
  <c r="M872" i="7" s="1"/>
  <c r="Q872" i="7" s="1"/>
  <c r="L873" i="7"/>
  <c r="M873" i="7" s="1"/>
  <c r="Q873" i="7" s="1"/>
  <c r="L874" i="7"/>
  <c r="M874" i="7" s="1"/>
  <c r="Q874" i="7" s="1"/>
  <c r="L875" i="7"/>
  <c r="M875" i="7" s="1"/>
  <c r="Q875" i="7" s="1"/>
  <c r="L876" i="7"/>
  <c r="M876" i="7" s="1"/>
  <c r="Q876" i="7" s="1"/>
  <c r="L877" i="7"/>
  <c r="M877" i="7" s="1"/>
  <c r="Q877" i="7" s="1"/>
  <c r="L878" i="7"/>
  <c r="M878" i="7" s="1"/>
  <c r="Q878" i="7" s="1"/>
  <c r="L879" i="7"/>
  <c r="M879" i="7" s="1"/>
  <c r="Q879" i="7" s="1"/>
  <c r="L880" i="7"/>
  <c r="M880" i="7" s="1"/>
  <c r="Q880" i="7" s="1"/>
  <c r="L881" i="7"/>
  <c r="M881" i="7" s="1"/>
  <c r="Q881" i="7" s="1"/>
  <c r="L882" i="7"/>
  <c r="M882" i="7" s="1"/>
  <c r="Q882" i="7" s="1"/>
  <c r="L883" i="7"/>
  <c r="M883" i="7" s="1"/>
  <c r="Q883" i="7" s="1"/>
  <c r="L884" i="7"/>
  <c r="M884" i="7" s="1"/>
  <c r="Q884" i="7" s="1"/>
  <c r="L885" i="7"/>
  <c r="M885" i="7" s="1"/>
  <c r="Q885" i="7" s="1"/>
  <c r="L886" i="7"/>
  <c r="M886" i="7" s="1"/>
  <c r="Q886" i="7" s="1"/>
  <c r="L887" i="7"/>
  <c r="M887" i="7" s="1"/>
  <c r="Q887" i="7" s="1"/>
  <c r="L888" i="7"/>
  <c r="M888" i="7" s="1"/>
  <c r="Q888" i="7" s="1"/>
  <c r="L889" i="7"/>
  <c r="M889" i="7" s="1"/>
  <c r="Q889" i="7" s="1"/>
  <c r="L890" i="7"/>
  <c r="M890" i="7" s="1"/>
  <c r="Q890" i="7" s="1"/>
  <c r="L891" i="7"/>
  <c r="M891" i="7" s="1"/>
  <c r="Q891" i="7" s="1"/>
  <c r="L892" i="7"/>
  <c r="M892" i="7" s="1"/>
  <c r="Q892" i="7" s="1"/>
  <c r="L893" i="7"/>
  <c r="M893" i="7" s="1"/>
  <c r="Q893" i="7" s="1"/>
  <c r="L894" i="7"/>
  <c r="M894" i="7" s="1"/>
  <c r="Q894" i="7" s="1"/>
  <c r="L895" i="7"/>
  <c r="M895" i="7" s="1"/>
  <c r="Q895" i="7" s="1"/>
  <c r="L896" i="7"/>
  <c r="M896" i="7" s="1"/>
  <c r="Q896" i="7" s="1"/>
  <c r="L897" i="7"/>
  <c r="M897" i="7" s="1"/>
  <c r="Q897" i="7" s="1"/>
  <c r="L898" i="7"/>
  <c r="M898" i="7" s="1"/>
  <c r="Q898" i="7" s="1"/>
  <c r="L899" i="7"/>
  <c r="M899" i="7" s="1"/>
  <c r="Q899" i="7" s="1"/>
  <c r="L900" i="7"/>
  <c r="M900" i="7" s="1"/>
  <c r="Q900" i="7" s="1"/>
  <c r="L901" i="7"/>
  <c r="M901" i="7" s="1"/>
  <c r="Q901" i="7" s="1"/>
  <c r="L902" i="7"/>
  <c r="M902" i="7" s="1"/>
  <c r="Q902" i="7" s="1"/>
  <c r="L903" i="7"/>
  <c r="M903" i="7" s="1"/>
  <c r="Q903" i="7" s="1"/>
  <c r="L904" i="7"/>
  <c r="M904" i="7" s="1"/>
  <c r="Q904" i="7" s="1"/>
  <c r="L905" i="7"/>
  <c r="M905" i="7" s="1"/>
  <c r="Q905" i="7" s="1"/>
  <c r="L906" i="7"/>
  <c r="M906" i="7" s="1"/>
  <c r="Q906" i="7" s="1"/>
  <c r="L907" i="7"/>
  <c r="M907" i="7" s="1"/>
  <c r="Q907" i="7" s="1"/>
  <c r="L908" i="7"/>
  <c r="M908" i="7" s="1"/>
  <c r="Q908" i="7" s="1"/>
  <c r="L909" i="7"/>
  <c r="M909" i="7" s="1"/>
  <c r="Q909" i="7" s="1"/>
  <c r="L910" i="7"/>
  <c r="M910" i="7" s="1"/>
  <c r="Q910" i="7" s="1"/>
  <c r="L911" i="7"/>
  <c r="M911" i="7" s="1"/>
  <c r="Q911" i="7" s="1"/>
  <c r="L912" i="7"/>
  <c r="M912" i="7" s="1"/>
  <c r="Q912" i="7" s="1"/>
  <c r="L913" i="7"/>
  <c r="M913" i="7" s="1"/>
  <c r="Q913" i="7" s="1"/>
  <c r="L914" i="7"/>
  <c r="M914" i="7" s="1"/>
  <c r="Q914" i="7" s="1"/>
  <c r="L915" i="7"/>
  <c r="M915" i="7" s="1"/>
  <c r="Q915" i="7" s="1"/>
  <c r="L916" i="7"/>
  <c r="M916" i="7" s="1"/>
  <c r="Q916" i="7" s="1"/>
  <c r="L917" i="7"/>
  <c r="M917" i="7" s="1"/>
  <c r="Q917" i="7" s="1"/>
  <c r="L918" i="7"/>
  <c r="M918" i="7" s="1"/>
  <c r="Q918" i="7" s="1"/>
  <c r="L919" i="7"/>
  <c r="M919" i="7" s="1"/>
  <c r="Q919" i="7" s="1"/>
  <c r="L920" i="7"/>
  <c r="M920" i="7" s="1"/>
  <c r="Q920" i="7" s="1"/>
  <c r="L921" i="7"/>
  <c r="M921" i="7" s="1"/>
  <c r="Q921" i="7" s="1"/>
  <c r="L922" i="7"/>
  <c r="M922" i="7" s="1"/>
  <c r="Q922" i="7" s="1"/>
  <c r="L923" i="7"/>
  <c r="M923" i="7" s="1"/>
  <c r="Q923" i="7" s="1"/>
  <c r="L924" i="7"/>
  <c r="M924" i="7" s="1"/>
  <c r="Q924" i="7" s="1"/>
  <c r="L925" i="7"/>
  <c r="M925" i="7" s="1"/>
  <c r="Q925" i="7" s="1"/>
  <c r="L926" i="7"/>
  <c r="M926" i="7" s="1"/>
  <c r="Q926" i="7" s="1"/>
  <c r="L927" i="7"/>
  <c r="M927" i="7" s="1"/>
  <c r="Q927" i="7" s="1"/>
  <c r="L928" i="7"/>
  <c r="M928" i="7" s="1"/>
  <c r="Q928" i="7" s="1"/>
  <c r="L929" i="7"/>
  <c r="M929" i="7" s="1"/>
  <c r="Q929" i="7" s="1"/>
  <c r="L930" i="7"/>
  <c r="M930" i="7" s="1"/>
  <c r="Q930" i="7" s="1"/>
  <c r="L931" i="7"/>
  <c r="M931" i="7" s="1"/>
  <c r="Q931" i="7" s="1"/>
  <c r="L932" i="7"/>
  <c r="M932" i="7" s="1"/>
  <c r="Q932" i="7" s="1"/>
  <c r="L933" i="7"/>
  <c r="M933" i="7" s="1"/>
  <c r="Q933" i="7" s="1"/>
  <c r="L934" i="7"/>
  <c r="M934" i="7" s="1"/>
  <c r="Q934" i="7" s="1"/>
  <c r="L935" i="7"/>
  <c r="M935" i="7" s="1"/>
  <c r="Q935" i="7" s="1"/>
  <c r="L936" i="7"/>
  <c r="M936" i="7" s="1"/>
  <c r="Q936" i="7" s="1"/>
  <c r="L937" i="7"/>
  <c r="M937" i="7" s="1"/>
  <c r="Q937" i="7" s="1"/>
  <c r="L938" i="7"/>
  <c r="M938" i="7" s="1"/>
  <c r="Q938" i="7" s="1"/>
  <c r="L939" i="7"/>
  <c r="M939" i="7" s="1"/>
  <c r="Q939" i="7" s="1"/>
  <c r="L940" i="7"/>
  <c r="M940" i="7" s="1"/>
  <c r="Q940" i="7" s="1"/>
  <c r="L941" i="7"/>
  <c r="M941" i="7" s="1"/>
  <c r="Q941" i="7" s="1"/>
  <c r="L942" i="7"/>
  <c r="M942" i="7" s="1"/>
  <c r="Q942" i="7" s="1"/>
  <c r="L943" i="7"/>
  <c r="M943" i="7" s="1"/>
  <c r="Q943" i="7" s="1"/>
  <c r="L944" i="7"/>
  <c r="M944" i="7" s="1"/>
  <c r="Q944" i="7" s="1"/>
  <c r="L945" i="7"/>
  <c r="M945" i="7" s="1"/>
  <c r="Q945" i="7" s="1"/>
  <c r="L946" i="7"/>
  <c r="M946" i="7" s="1"/>
  <c r="Q946" i="7" s="1"/>
  <c r="L947" i="7"/>
  <c r="M947" i="7" s="1"/>
  <c r="Q947" i="7" s="1"/>
  <c r="L948" i="7"/>
  <c r="M948" i="7" s="1"/>
  <c r="Q948" i="7" s="1"/>
  <c r="L949" i="7"/>
  <c r="M949" i="7" s="1"/>
  <c r="Q949" i="7" s="1"/>
  <c r="L950" i="7"/>
  <c r="M950" i="7" s="1"/>
  <c r="Q950" i="7" s="1"/>
  <c r="L951" i="7"/>
  <c r="M951" i="7" s="1"/>
  <c r="Q951" i="7" s="1"/>
  <c r="L952" i="7"/>
  <c r="M952" i="7" s="1"/>
  <c r="Q952" i="7" s="1"/>
  <c r="L953" i="7"/>
  <c r="M953" i="7" s="1"/>
  <c r="Q953" i="7" s="1"/>
  <c r="L954" i="7"/>
  <c r="M954" i="7" s="1"/>
  <c r="Q954" i="7" s="1"/>
  <c r="L955" i="7"/>
  <c r="M955" i="7" s="1"/>
  <c r="Q955" i="7" s="1"/>
  <c r="L956" i="7"/>
  <c r="M956" i="7" s="1"/>
  <c r="Q956" i="7" s="1"/>
  <c r="L957" i="7"/>
  <c r="M957" i="7" s="1"/>
  <c r="Q957" i="7" s="1"/>
  <c r="L958" i="7"/>
  <c r="M958" i="7" s="1"/>
  <c r="Q958" i="7" s="1"/>
  <c r="L959" i="7"/>
  <c r="M959" i="7" s="1"/>
  <c r="Q959" i="7" s="1"/>
  <c r="L960" i="7"/>
  <c r="M960" i="7" s="1"/>
  <c r="Q960" i="7" s="1"/>
  <c r="L961" i="7"/>
  <c r="M961" i="7" s="1"/>
  <c r="Q961" i="7" s="1"/>
  <c r="L962" i="7"/>
  <c r="M962" i="7" s="1"/>
  <c r="Q962" i="7" s="1"/>
  <c r="L963" i="7"/>
  <c r="M963" i="7" s="1"/>
  <c r="Q963" i="7" s="1"/>
  <c r="L964" i="7"/>
  <c r="M964" i="7" s="1"/>
  <c r="Q964" i="7" s="1"/>
  <c r="L965" i="7"/>
  <c r="M965" i="7" s="1"/>
  <c r="Q965" i="7" s="1"/>
  <c r="L966" i="7"/>
  <c r="M966" i="7" s="1"/>
  <c r="Q966" i="7" s="1"/>
  <c r="L967" i="7"/>
  <c r="M967" i="7" s="1"/>
  <c r="Q967" i="7" s="1"/>
  <c r="L968" i="7"/>
  <c r="M968" i="7" s="1"/>
  <c r="Q968" i="7" s="1"/>
  <c r="L969" i="7"/>
  <c r="M969" i="7" s="1"/>
  <c r="Q969" i="7" s="1"/>
  <c r="L970" i="7"/>
  <c r="M970" i="7" s="1"/>
  <c r="Q970" i="7" s="1"/>
  <c r="L971" i="7"/>
  <c r="M971" i="7" s="1"/>
  <c r="Q971" i="7" s="1"/>
  <c r="L972" i="7"/>
  <c r="M972" i="7" s="1"/>
  <c r="Q972" i="7" s="1"/>
  <c r="L973" i="7"/>
  <c r="M973" i="7" s="1"/>
  <c r="Q973" i="7" s="1"/>
  <c r="L974" i="7"/>
  <c r="M974" i="7" s="1"/>
  <c r="Q974" i="7" s="1"/>
  <c r="L975" i="7"/>
  <c r="M975" i="7" s="1"/>
  <c r="Q975" i="7" s="1"/>
  <c r="L976" i="7"/>
  <c r="M976" i="7" s="1"/>
  <c r="Q976" i="7" s="1"/>
  <c r="L977" i="7"/>
  <c r="M977" i="7" s="1"/>
  <c r="Q977" i="7" s="1"/>
  <c r="L978" i="7"/>
  <c r="M978" i="7" s="1"/>
  <c r="Q978" i="7" s="1"/>
  <c r="L979" i="7"/>
  <c r="M979" i="7" s="1"/>
  <c r="Q979" i="7" s="1"/>
  <c r="L980" i="7"/>
  <c r="M980" i="7" s="1"/>
  <c r="Q980" i="7" s="1"/>
  <c r="L981" i="7"/>
  <c r="M981" i="7" s="1"/>
  <c r="Q981" i="7" s="1"/>
  <c r="L982" i="7"/>
  <c r="M982" i="7" s="1"/>
  <c r="Q982" i="7" s="1"/>
  <c r="L983" i="7"/>
  <c r="M983" i="7" s="1"/>
  <c r="Q983" i="7" s="1"/>
  <c r="L984" i="7"/>
  <c r="M984" i="7" s="1"/>
  <c r="Q984" i="7" s="1"/>
  <c r="L985" i="7"/>
  <c r="M985" i="7" s="1"/>
  <c r="Q985" i="7" s="1"/>
  <c r="L986" i="7"/>
  <c r="M986" i="7" s="1"/>
  <c r="Q986" i="7" s="1"/>
  <c r="L987" i="7"/>
  <c r="M987" i="7" s="1"/>
  <c r="Q987" i="7" s="1"/>
  <c r="L988" i="7"/>
  <c r="M988" i="7" s="1"/>
  <c r="Q988" i="7" s="1"/>
  <c r="L989" i="7"/>
  <c r="M989" i="7" s="1"/>
  <c r="Q989" i="7" s="1"/>
  <c r="L990" i="7"/>
  <c r="M990" i="7" s="1"/>
  <c r="Q990" i="7" s="1"/>
  <c r="L991" i="7"/>
  <c r="M991" i="7" s="1"/>
  <c r="Q991" i="7" s="1"/>
  <c r="L992" i="7"/>
  <c r="M992" i="7" s="1"/>
  <c r="Q992" i="7" s="1"/>
  <c r="L993" i="7"/>
  <c r="M993" i="7" s="1"/>
  <c r="Q993" i="7" s="1"/>
  <c r="L994" i="7"/>
  <c r="M994" i="7" s="1"/>
  <c r="Q994" i="7" s="1"/>
  <c r="L995" i="7"/>
  <c r="M995" i="7" s="1"/>
  <c r="Q995" i="7" s="1"/>
  <c r="L996" i="7"/>
  <c r="M996" i="7" s="1"/>
  <c r="Q996" i="7" s="1"/>
  <c r="L997" i="7"/>
  <c r="M997" i="7" s="1"/>
  <c r="Q997" i="7" s="1"/>
  <c r="L998" i="7"/>
  <c r="M998" i="7" s="1"/>
  <c r="Q998" i="7" s="1"/>
  <c r="L999" i="7"/>
  <c r="M999" i="7" s="1"/>
  <c r="Q999" i="7" s="1"/>
  <c r="L1000" i="7"/>
  <c r="M1000" i="7" s="1"/>
  <c r="Q1000" i="7" s="1"/>
  <c r="L1001" i="7"/>
  <c r="M1001" i="7" s="1"/>
  <c r="Q1001" i="7" s="1"/>
  <c r="L1002" i="7"/>
  <c r="M1002" i="7" s="1"/>
  <c r="Q1002" i="7" s="1"/>
  <c r="L1003" i="7"/>
  <c r="M1003" i="7" s="1"/>
  <c r="Q1003" i="7" s="1"/>
  <c r="L1004" i="7"/>
  <c r="M1004" i="7" s="1"/>
  <c r="Q1004" i="7" s="1"/>
  <c r="L1005" i="7"/>
  <c r="M1005" i="7" s="1"/>
  <c r="Q1005" i="7" s="1"/>
  <c r="L1006" i="7"/>
  <c r="M1006" i="7" s="1"/>
  <c r="Q1006" i="7" s="1"/>
  <c r="L1007" i="7"/>
  <c r="M1007" i="7" s="1"/>
  <c r="Q1007" i="7" s="1"/>
  <c r="L1008" i="7"/>
  <c r="M1008" i="7" s="1"/>
  <c r="Q1008" i="7" s="1"/>
  <c r="L1009" i="7"/>
  <c r="M1009" i="7" s="1"/>
  <c r="Q1009" i="7" s="1"/>
  <c r="L1010" i="7"/>
  <c r="M1010" i="7" s="1"/>
  <c r="Q1010" i="7" s="1"/>
  <c r="L1011" i="7"/>
  <c r="M1011" i="7" s="1"/>
  <c r="Q1011" i="7" s="1"/>
  <c r="L1012" i="7"/>
  <c r="M1012" i="7" s="1"/>
  <c r="Q1012" i="7" s="1"/>
  <c r="L1013" i="7"/>
  <c r="M1013" i="7" s="1"/>
  <c r="Q1013" i="7" s="1"/>
  <c r="L1014" i="7"/>
  <c r="M1014" i="7" s="1"/>
  <c r="Q1014" i="7" s="1"/>
  <c r="L1015" i="7"/>
  <c r="M1015" i="7" s="1"/>
  <c r="Q1015" i="7" s="1"/>
  <c r="L1016" i="7"/>
  <c r="M1016" i="7" s="1"/>
  <c r="Q1016" i="7" s="1"/>
  <c r="L1017" i="7"/>
  <c r="M1017" i="7" s="1"/>
  <c r="Q1017" i="7" s="1"/>
  <c r="L1018" i="7"/>
  <c r="M1018" i="7" s="1"/>
  <c r="Q1018" i="7" s="1"/>
  <c r="L1019" i="7"/>
  <c r="M1019" i="7" s="1"/>
  <c r="Q1019" i="7" s="1"/>
  <c r="L1020" i="7"/>
  <c r="M1020" i="7" s="1"/>
  <c r="Q1020" i="7" s="1"/>
  <c r="L1021" i="7"/>
  <c r="M1021" i="7" s="1"/>
  <c r="Q1021" i="7" s="1"/>
  <c r="L1022" i="7"/>
  <c r="M1022" i="7" s="1"/>
  <c r="Q1022" i="7" s="1"/>
  <c r="L1023" i="7"/>
  <c r="M1023" i="7" s="1"/>
  <c r="Q1023" i="7" s="1"/>
  <c r="L1024" i="7"/>
  <c r="M1024" i="7" s="1"/>
  <c r="Q1024" i="7" s="1"/>
  <c r="L1025" i="7"/>
  <c r="M1025" i="7" s="1"/>
  <c r="Q1025" i="7" s="1"/>
  <c r="L1026" i="7"/>
  <c r="M1026" i="7" s="1"/>
  <c r="Q1026" i="7" s="1"/>
  <c r="L1027" i="7"/>
  <c r="M1027" i="7" s="1"/>
  <c r="Q1027" i="7" s="1"/>
  <c r="L1028" i="7"/>
  <c r="M1028" i="7" s="1"/>
  <c r="Q1028" i="7" s="1"/>
  <c r="L1029" i="7"/>
  <c r="M1029" i="7" s="1"/>
  <c r="Q1029" i="7" s="1"/>
  <c r="L1030" i="7"/>
  <c r="M1030" i="7" s="1"/>
  <c r="Q1030" i="7" s="1"/>
  <c r="L1031" i="7"/>
  <c r="M1031" i="7" s="1"/>
  <c r="Q1031" i="7" s="1"/>
  <c r="L1032" i="7"/>
  <c r="M1032" i="7" s="1"/>
  <c r="Q1032" i="7" s="1"/>
  <c r="L1033" i="7"/>
  <c r="M1033" i="7" s="1"/>
  <c r="Q1033" i="7" s="1"/>
  <c r="L1034" i="7"/>
  <c r="M1034" i="7" s="1"/>
  <c r="Q1034" i="7" s="1"/>
  <c r="L1035" i="7"/>
  <c r="M1035" i="7" s="1"/>
  <c r="Q1035" i="7" s="1"/>
  <c r="L1036" i="7"/>
  <c r="M1036" i="7" s="1"/>
  <c r="Q1036" i="7" s="1"/>
  <c r="L1037" i="7"/>
  <c r="M1037" i="7" s="1"/>
  <c r="Q1037" i="7" s="1"/>
  <c r="L1038" i="7"/>
  <c r="M1038" i="7" s="1"/>
  <c r="Q1038" i="7" s="1"/>
  <c r="L1039" i="7"/>
  <c r="M1039" i="7" s="1"/>
  <c r="Q1039" i="7" s="1"/>
  <c r="L1040" i="7"/>
  <c r="M1040" i="7" s="1"/>
  <c r="Q1040" i="7" s="1"/>
  <c r="L1041" i="7"/>
  <c r="M1041" i="7" s="1"/>
  <c r="Q1041" i="7" s="1"/>
  <c r="L1042" i="7"/>
  <c r="M1042" i="7" s="1"/>
  <c r="Q1042" i="7" s="1"/>
  <c r="L1043" i="7"/>
  <c r="M1043" i="7" s="1"/>
  <c r="Q1043" i="7" s="1"/>
  <c r="L1044" i="7"/>
  <c r="M1044" i="7" s="1"/>
  <c r="Q1044" i="7" s="1"/>
  <c r="L1045" i="7"/>
  <c r="M1045" i="7" s="1"/>
  <c r="Q1045" i="7" s="1"/>
  <c r="L1046" i="7"/>
  <c r="M1046" i="7" s="1"/>
  <c r="Q1046" i="7" s="1"/>
  <c r="L1047" i="7"/>
  <c r="M1047" i="7" s="1"/>
  <c r="Q1047" i="7" s="1"/>
  <c r="L1048" i="7"/>
  <c r="M1048" i="7" s="1"/>
  <c r="Q1048" i="7" s="1"/>
  <c r="L1049" i="7"/>
  <c r="M1049" i="7" s="1"/>
  <c r="Q1049" i="7" s="1"/>
  <c r="L1050" i="7"/>
  <c r="M1050" i="7" s="1"/>
  <c r="Q1050" i="7" s="1"/>
  <c r="L1051" i="7"/>
  <c r="M1051" i="7" s="1"/>
  <c r="Q1051" i="7" s="1"/>
  <c r="L1052" i="7"/>
  <c r="M1052" i="7" s="1"/>
  <c r="Q1052" i="7" s="1"/>
  <c r="L1053" i="7"/>
  <c r="M1053" i="7" s="1"/>
  <c r="Q1053" i="7" s="1"/>
  <c r="L1054" i="7"/>
  <c r="M1054" i="7" s="1"/>
  <c r="Q1054" i="7" s="1"/>
  <c r="L1055" i="7"/>
  <c r="M1055" i="7" s="1"/>
  <c r="Q1055" i="7" s="1"/>
  <c r="L1056" i="7"/>
  <c r="M1056" i="7" s="1"/>
  <c r="Q1056" i="7" s="1"/>
  <c r="L1057" i="7"/>
  <c r="M1057" i="7" s="1"/>
  <c r="Q1057" i="7" s="1"/>
  <c r="L1058" i="7"/>
  <c r="M1058" i="7" s="1"/>
  <c r="Q1058" i="7" s="1"/>
  <c r="L1059" i="7"/>
  <c r="M1059" i="7" s="1"/>
  <c r="Q1059" i="7" s="1"/>
  <c r="L1060" i="7"/>
  <c r="M1060" i="7" s="1"/>
  <c r="Q1060" i="7" s="1"/>
  <c r="L1061" i="7"/>
  <c r="M1061" i="7" s="1"/>
  <c r="Q1061" i="7" s="1"/>
  <c r="L1062" i="7"/>
  <c r="M1062" i="7" s="1"/>
  <c r="Q1062" i="7" s="1"/>
  <c r="L1063" i="7"/>
  <c r="M1063" i="7" s="1"/>
  <c r="Q1063" i="7" s="1"/>
  <c r="L1064" i="7"/>
  <c r="M1064" i="7" s="1"/>
  <c r="Q1064" i="7" s="1"/>
  <c r="L1065" i="7"/>
  <c r="M1065" i="7" s="1"/>
  <c r="Q1065" i="7" s="1"/>
  <c r="L1066" i="7"/>
  <c r="M1066" i="7" s="1"/>
  <c r="Q1066" i="7" s="1"/>
  <c r="L1067" i="7"/>
  <c r="M1067" i="7" s="1"/>
  <c r="Q1067" i="7" s="1"/>
  <c r="L1068" i="7"/>
  <c r="M1068" i="7" s="1"/>
  <c r="Q1068" i="7" s="1"/>
  <c r="L1069" i="7"/>
  <c r="M1069" i="7" s="1"/>
  <c r="Q1069" i="7" s="1"/>
  <c r="L1070" i="7"/>
  <c r="M1070" i="7" s="1"/>
  <c r="Q1070" i="7" s="1"/>
  <c r="L1071" i="7"/>
  <c r="M1071" i="7" s="1"/>
  <c r="Q1071" i="7" s="1"/>
  <c r="L1072" i="7"/>
  <c r="M1072" i="7" s="1"/>
  <c r="Q1072" i="7" s="1"/>
  <c r="L1073" i="7"/>
  <c r="M1073" i="7" s="1"/>
  <c r="Q1073" i="7" s="1"/>
  <c r="L1074" i="7"/>
  <c r="M1074" i="7" s="1"/>
  <c r="Q1074" i="7" s="1"/>
  <c r="L1075" i="7"/>
  <c r="M1075" i="7" s="1"/>
  <c r="Q1075" i="7" s="1"/>
  <c r="L1076" i="7"/>
  <c r="M1076" i="7" s="1"/>
  <c r="Q1076" i="7" s="1"/>
  <c r="L1077" i="7"/>
  <c r="M1077" i="7" s="1"/>
  <c r="Q1077" i="7" s="1"/>
  <c r="L1078" i="7"/>
  <c r="M1078" i="7" s="1"/>
  <c r="Q1078" i="7" s="1"/>
  <c r="L1079" i="7"/>
  <c r="M1079" i="7" s="1"/>
  <c r="Q1079" i="7" s="1"/>
  <c r="L1080" i="7"/>
  <c r="M1080" i="7" s="1"/>
  <c r="Q1080" i="7" s="1"/>
  <c r="L1081" i="7"/>
  <c r="M1081" i="7" s="1"/>
  <c r="Q1081" i="7" s="1"/>
  <c r="L1082" i="7"/>
  <c r="M1082" i="7" s="1"/>
  <c r="Q1082" i="7" s="1"/>
  <c r="L1083" i="7"/>
  <c r="M1083" i="7" s="1"/>
  <c r="Q1083" i="7" s="1"/>
  <c r="L1084" i="7"/>
  <c r="M1084" i="7" s="1"/>
  <c r="Q1084" i="7" s="1"/>
  <c r="L1085" i="7"/>
  <c r="M1085" i="7" s="1"/>
  <c r="Q1085" i="7" s="1"/>
  <c r="L1086" i="7"/>
  <c r="M1086" i="7" s="1"/>
  <c r="Q1086" i="7" s="1"/>
  <c r="L1087" i="7"/>
  <c r="M1087" i="7" s="1"/>
  <c r="Q1087" i="7" s="1"/>
  <c r="L1088" i="7"/>
  <c r="M1088" i="7" s="1"/>
  <c r="Q1088" i="7" s="1"/>
  <c r="L1089" i="7"/>
  <c r="M1089" i="7" s="1"/>
  <c r="Q1089" i="7" s="1"/>
  <c r="L1090" i="7"/>
  <c r="M1090" i="7" s="1"/>
  <c r="Q1090" i="7" s="1"/>
  <c r="L1091" i="7"/>
  <c r="M1091" i="7" s="1"/>
  <c r="Q1091" i="7" s="1"/>
  <c r="L1092" i="7"/>
  <c r="M1092" i="7" s="1"/>
  <c r="Q1092" i="7" s="1"/>
  <c r="L1093" i="7"/>
  <c r="M1093" i="7" s="1"/>
  <c r="Q1093" i="7" s="1"/>
  <c r="L1094" i="7"/>
  <c r="M1094" i="7" s="1"/>
  <c r="Q1094" i="7" s="1"/>
  <c r="L1095" i="7"/>
  <c r="M1095" i="7" s="1"/>
  <c r="Q1095" i="7" s="1"/>
  <c r="L1096" i="7"/>
  <c r="M1096" i="7" s="1"/>
  <c r="Q1096" i="7" s="1"/>
  <c r="L1097" i="7"/>
  <c r="M1097" i="7" s="1"/>
  <c r="Q1097" i="7" s="1"/>
  <c r="L1098" i="7"/>
  <c r="M1098" i="7" s="1"/>
  <c r="Q1098" i="7" s="1"/>
  <c r="L1099" i="7"/>
  <c r="M1099" i="7" s="1"/>
  <c r="Q1099" i="7" s="1"/>
  <c r="L1100" i="7"/>
  <c r="M1100" i="7" s="1"/>
  <c r="Q1100" i="7" s="1"/>
  <c r="L1101" i="7"/>
  <c r="M1101" i="7" s="1"/>
  <c r="Q1101" i="7" s="1"/>
  <c r="L1102" i="7"/>
  <c r="M1102" i="7" s="1"/>
  <c r="Q1102" i="7" s="1"/>
  <c r="L1103" i="7"/>
  <c r="M1103" i="7" s="1"/>
  <c r="Q1103" i="7" s="1"/>
  <c r="L1104" i="7"/>
  <c r="M1104" i="7" s="1"/>
  <c r="Q1104" i="7" s="1"/>
  <c r="L1105" i="7"/>
  <c r="M1105" i="7" s="1"/>
  <c r="Q1105" i="7" s="1"/>
  <c r="L1106" i="7"/>
  <c r="M1106" i="7" s="1"/>
  <c r="Q1106" i="7" s="1"/>
  <c r="L1107" i="7"/>
  <c r="M1107" i="7" s="1"/>
  <c r="Q1107" i="7" s="1"/>
  <c r="L1108" i="7"/>
  <c r="M1108" i="7" s="1"/>
  <c r="Q1108" i="7" s="1"/>
  <c r="L1109" i="7"/>
  <c r="M1109" i="7" s="1"/>
  <c r="Q1109" i="7" s="1"/>
  <c r="L1110" i="7"/>
  <c r="M1110" i="7" s="1"/>
  <c r="Q1110" i="7" s="1"/>
  <c r="L1111" i="7"/>
  <c r="M1111" i="7" s="1"/>
  <c r="Q1111" i="7" s="1"/>
  <c r="L1112" i="7"/>
  <c r="M1112" i="7" s="1"/>
  <c r="Q1112" i="7" s="1"/>
  <c r="L1113" i="7"/>
  <c r="M1113" i="7" s="1"/>
  <c r="Q1113" i="7" s="1"/>
  <c r="L1114" i="7"/>
  <c r="M1114" i="7" s="1"/>
  <c r="Q1114" i="7" s="1"/>
  <c r="L1115" i="7"/>
  <c r="M1115" i="7" s="1"/>
  <c r="Q1115" i="7" s="1"/>
  <c r="L1116" i="7"/>
  <c r="M1116" i="7" s="1"/>
  <c r="Q1116" i="7" s="1"/>
  <c r="L1117" i="7"/>
  <c r="M1117" i="7" s="1"/>
  <c r="Q1117" i="7" s="1"/>
  <c r="L1118" i="7"/>
  <c r="M1118" i="7" s="1"/>
  <c r="Q1118" i="7" s="1"/>
  <c r="L1119" i="7"/>
  <c r="M1119" i="7" s="1"/>
  <c r="Q1119" i="7" s="1"/>
  <c r="L1120" i="7"/>
  <c r="M1120" i="7" s="1"/>
  <c r="Q1120" i="7" s="1"/>
  <c r="L1121" i="7"/>
  <c r="M1121" i="7" s="1"/>
  <c r="Q1121" i="7" s="1"/>
  <c r="L1122" i="7"/>
  <c r="M1122" i="7" s="1"/>
  <c r="Q1122" i="7" s="1"/>
  <c r="L1123" i="7"/>
  <c r="M1123" i="7" s="1"/>
  <c r="Q1123" i="7" s="1"/>
  <c r="L1124" i="7"/>
  <c r="M1124" i="7" s="1"/>
  <c r="Q1124" i="7" s="1"/>
  <c r="L1125" i="7"/>
  <c r="M1125" i="7" s="1"/>
  <c r="Q1125" i="7" s="1"/>
  <c r="L1126" i="7"/>
  <c r="M1126" i="7" s="1"/>
  <c r="Q1126" i="7" s="1"/>
  <c r="L1127" i="7"/>
  <c r="M1127" i="7" s="1"/>
  <c r="Q1127" i="7" s="1"/>
  <c r="L1128" i="7"/>
  <c r="M1128" i="7" s="1"/>
  <c r="Q1128" i="7" s="1"/>
  <c r="L1129" i="7"/>
  <c r="M1129" i="7" s="1"/>
  <c r="Q1129" i="7" s="1"/>
  <c r="L1130" i="7"/>
  <c r="M1130" i="7" s="1"/>
  <c r="Q1130" i="7" s="1"/>
  <c r="L1131" i="7"/>
  <c r="M1131" i="7" s="1"/>
  <c r="Q1131" i="7" s="1"/>
  <c r="L1132" i="7"/>
  <c r="M1132" i="7" s="1"/>
  <c r="Q1132" i="7" s="1"/>
  <c r="L1133" i="7"/>
  <c r="M1133" i="7" s="1"/>
  <c r="Q1133" i="7" s="1"/>
  <c r="L1134" i="7"/>
  <c r="M1134" i="7" s="1"/>
  <c r="Q1134" i="7" s="1"/>
  <c r="L1135" i="7"/>
  <c r="M1135" i="7" s="1"/>
  <c r="Q1135" i="7" s="1"/>
  <c r="L1136" i="7"/>
  <c r="M1136" i="7" s="1"/>
  <c r="Q1136" i="7" s="1"/>
  <c r="L1137" i="7"/>
  <c r="M1137" i="7" s="1"/>
  <c r="Q1137" i="7" s="1"/>
  <c r="L1138" i="7"/>
  <c r="M1138" i="7" s="1"/>
  <c r="Q1138" i="7" s="1"/>
  <c r="L1139" i="7"/>
  <c r="M1139" i="7" s="1"/>
  <c r="Q1139" i="7" s="1"/>
  <c r="L1140" i="7"/>
  <c r="M1140" i="7" s="1"/>
  <c r="Q1140" i="7" s="1"/>
  <c r="L1141" i="7"/>
  <c r="M1141" i="7" s="1"/>
  <c r="Q1141" i="7" s="1"/>
  <c r="L1142" i="7"/>
  <c r="M1142" i="7" s="1"/>
  <c r="Q1142" i="7" s="1"/>
  <c r="L1143" i="7"/>
  <c r="M1143" i="7" s="1"/>
  <c r="Q1143" i="7" s="1"/>
  <c r="L1144" i="7"/>
  <c r="M1144" i="7" s="1"/>
  <c r="Q1144" i="7" s="1"/>
  <c r="L1145" i="7"/>
  <c r="M1145" i="7" s="1"/>
  <c r="Q1145" i="7" s="1"/>
  <c r="L1146" i="7"/>
  <c r="M1146" i="7" s="1"/>
  <c r="Q1146" i="7" s="1"/>
  <c r="L1147" i="7"/>
  <c r="M1147" i="7" s="1"/>
  <c r="Q1147" i="7" s="1"/>
  <c r="L1148" i="7"/>
  <c r="M1148" i="7" s="1"/>
  <c r="Q1148" i="7" s="1"/>
  <c r="L1149" i="7"/>
  <c r="M1149" i="7" s="1"/>
  <c r="Q1149" i="7" s="1"/>
  <c r="L1150" i="7"/>
  <c r="M1150" i="7" s="1"/>
  <c r="Q1150" i="7" s="1"/>
  <c r="L1151" i="7"/>
  <c r="M1151" i="7" s="1"/>
  <c r="Q1151" i="7" s="1"/>
  <c r="L1152" i="7"/>
  <c r="M1152" i="7" s="1"/>
  <c r="Q1152" i="7" s="1"/>
  <c r="L1153" i="7"/>
  <c r="M1153" i="7" s="1"/>
  <c r="Q1153" i="7" s="1"/>
  <c r="L1154" i="7"/>
  <c r="M1154" i="7" s="1"/>
  <c r="Q1154" i="7" s="1"/>
  <c r="L1155" i="7"/>
  <c r="M1155" i="7" s="1"/>
  <c r="Q1155" i="7" s="1"/>
  <c r="L1156" i="7"/>
  <c r="M1156" i="7" s="1"/>
  <c r="Q1156" i="7" s="1"/>
  <c r="L1157" i="7"/>
  <c r="M1157" i="7" s="1"/>
  <c r="Q1157" i="7" s="1"/>
  <c r="L1158" i="7"/>
  <c r="M1158" i="7" s="1"/>
  <c r="Q1158" i="7" s="1"/>
  <c r="L1159" i="7"/>
  <c r="M1159" i="7" s="1"/>
  <c r="Q1159" i="7" s="1"/>
  <c r="L1160" i="7"/>
  <c r="M1160" i="7" s="1"/>
  <c r="Q1160" i="7" s="1"/>
  <c r="L1161" i="7"/>
  <c r="M1161" i="7" s="1"/>
  <c r="Q1161" i="7" s="1"/>
  <c r="L1162" i="7"/>
  <c r="M1162" i="7" s="1"/>
  <c r="Q1162" i="7" s="1"/>
  <c r="L1163" i="7"/>
  <c r="M1163" i="7" s="1"/>
  <c r="Q1163" i="7" s="1"/>
  <c r="L1164" i="7"/>
  <c r="M1164" i="7" s="1"/>
  <c r="Q1164" i="7" s="1"/>
  <c r="L1165" i="7"/>
  <c r="M1165" i="7" s="1"/>
  <c r="Q1165" i="7" s="1"/>
  <c r="L1166" i="7"/>
  <c r="M1166" i="7" s="1"/>
  <c r="Q1166" i="7" s="1"/>
  <c r="L1167" i="7"/>
  <c r="M1167" i="7" s="1"/>
  <c r="Q1167" i="7" s="1"/>
  <c r="L1168" i="7"/>
  <c r="M1168" i="7" s="1"/>
  <c r="Q1168" i="7" s="1"/>
  <c r="L1169" i="7"/>
  <c r="M1169" i="7" s="1"/>
  <c r="Q1169" i="7" s="1"/>
  <c r="L1170" i="7"/>
  <c r="M1170" i="7" s="1"/>
  <c r="Q1170" i="7" s="1"/>
  <c r="L1171" i="7"/>
  <c r="M1171" i="7" s="1"/>
  <c r="Q1171" i="7" s="1"/>
  <c r="L1172" i="7"/>
  <c r="M1172" i="7" s="1"/>
  <c r="Q1172" i="7" s="1"/>
  <c r="L1173" i="7"/>
  <c r="M1173" i="7" s="1"/>
  <c r="Q1173" i="7" s="1"/>
  <c r="L1174" i="7"/>
  <c r="M1174" i="7" s="1"/>
  <c r="Q1174" i="7" s="1"/>
  <c r="L1175" i="7"/>
  <c r="M1175" i="7" s="1"/>
  <c r="Q1175" i="7" s="1"/>
  <c r="L1176" i="7"/>
  <c r="M1176" i="7" s="1"/>
  <c r="Q1176" i="7" s="1"/>
  <c r="L1177" i="7"/>
  <c r="M1177" i="7" s="1"/>
  <c r="Q1177" i="7" s="1"/>
  <c r="L1178" i="7"/>
  <c r="M1178" i="7" s="1"/>
  <c r="Q1178" i="7" s="1"/>
  <c r="L1179" i="7"/>
  <c r="M1179" i="7" s="1"/>
  <c r="Q1179" i="7" s="1"/>
  <c r="L1180" i="7"/>
  <c r="M1180" i="7" s="1"/>
  <c r="Q1180" i="7" s="1"/>
  <c r="L1181" i="7"/>
  <c r="M1181" i="7" s="1"/>
  <c r="Q1181" i="7" s="1"/>
  <c r="L1182" i="7"/>
  <c r="M1182" i="7" s="1"/>
  <c r="Q1182" i="7" s="1"/>
  <c r="L1183" i="7"/>
  <c r="M1183" i="7" s="1"/>
  <c r="Q1183" i="7" s="1"/>
  <c r="L1184" i="7"/>
  <c r="M1184" i="7" s="1"/>
  <c r="Q1184" i="7" s="1"/>
  <c r="L1185" i="7"/>
  <c r="M1185" i="7" s="1"/>
  <c r="Q1185" i="7" s="1"/>
  <c r="L1186" i="7"/>
  <c r="M1186" i="7" s="1"/>
  <c r="Q1186" i="7" s="1"/>
  <c r="L1187" i="7"/>
  <c r="M1187" i="7" s="1"/>
  <c r="Q1187" i="7" s="1"/>
  <c r="L1188" i="7"/>
  <c r="M1188" i="7" s="1"/>
  <c r="Q1188" i="7" s="1"/>
  <c r="L1189" i="7"/>
  <c r="M1189" i="7" s="1"/>
  <c r="Q1189" i="7" s="1"/>
  <c r="L1190" i="7"/>
  <c r="M1190" i="7" s="1"/>
  <c r="Q1190" i="7" s="1"/>
  <c r="L1191" i="7"/>
  <c r="M1191" i="7" s="1"/>
  <c r="Q1191" i="7" s="1"/>
  <c r="L1192" i="7"/>
  <c r="M1192" i="7" s="1"/>
  <c r="Q1192" i="7" s="1"/>
  <c r="L1193" i="7"/>
  <c r="M1193" i="7" s="1"/>
  <c r="Q1193" i="7" s="1"/>
  <c r="L1194" i="7"/>
  <c r="M1194" i="7" s="1"/>
  <c r="Q1194" i="7" s="1"/>
  <c r="L1195" i="7"/>
  <c r="M1195" i="7" s="1"/>
  <c r="Q1195" i="7" s="1"/>
  <c r="L1196" i="7"/>
  <c r="M1196" i="7" s="1"/>
  <c r="Q1196" i="7" s="1"/>
  <c r="L1197" i="7"/>
  <c r="M1197" i="7" s="1"/>
  <c r="Q1197" i="7" s="1"/>
  <c r="L1198" i="7"/>
  <c r="M1198" i="7" s="1"/>
  <c r="Q1198" i="7" s="1"/>
  <c r="L1199" i="7"/>
  <c r="M1199" i="7" s="1"/>
  <c r="Q1199" i="7" s="1"/>
  <c r="L1200" i="7"/>
  <c r="M1200" i="7" s="1"/>
  <c r="Q1200" i="7" s="1"/>
  <c r="L1201" i="7"/>
  <c r="M1201" i="7" s="1"/>
  <c r="Q1201" i="7" s="1"/>
  <c r="L1202" i="7"/>
  <c r="M1202" i="7" s="1"/>
  <c r="Q1202" i="7" s="1"/>
  <c r="L1203" i="7"/>
  <c r="M1203" i="7" s="1"/>
  <c r="Q1203" i="7" s="1"/>
  <c r="L1204" i="7"/>
  <c r="M1204" i="7" s="1"/>
  <c r="Q1204" i="7" s="1"/>
  <c r="L1205" i="7"/>
  <c r="M1205" i="7" s="1"/>
  <c r="Q1205" i="7" s="1"/>
  <c r="L1206" i="7"/>
  <c r="M1206" i="7" s="1"/>
  <c r="Q1206" i="7" s="1"/>
  <c r="L1207" i="7"/>
  <c r="M1207" i="7" s="1"/>
  <c r="Q1207" i="7" s="1"/>
  <c r="L1208" i="7"/>
  <c r="M1208" i="7" s="1"/>
  <c r="Q1208" i="7" s="1"/>
  <c r="L1209" i="7"/>
  <c r="M1209" i="7" s="1"/>
  <c r="Q1209" i="7" s="1"/>
  <c r="L1210" i="7"/>
  <c r="M1210" i="7" s="1"/>
  <c r="Q1210" i="7" s="1"/>
  <c r="L1211" i="7"/>
  <c r="M1211" i="7" s="1"/>
  <c r="Q1211" i="7" s="1"/>
  <c r="L1212" i="7"/>
  <c r="M1212" i="7" s="1"/>
  <c r="Q1212" i="7" s="1"/>
  <c r="L1213" i="7"/>
  <c r="M1213" i="7" s="1"/>
  <c r="Q1213" i="7" s="1"/>
  <c r="L1214" i="7"/>
  <c r="M1214" i="7" s="1"/>
  <c r="Q1214" i="7" s="1"/>
  <c r="L1215" i="7"/>
  <c r="M1215" i="7" s="1"/>
  <c r="Q1215" i="7" s="1"/>
  <c r="L1216" i="7"/>
  <c r="M1216" i="7" s="1"/>
  <c r="Q1216" i="7" s="1"/>
  <c r="L1217" i="7"/>
  <c r="M1217" i="7" s="1"/>
  <c r="Q1217" i="7" s="1"/>
  <c r="L1218" i="7"/>
  <c r="M1218" i="7" s="1"/>
  <c r="Q1218" i="7" s="1"/>
  <c r="L1219" i="7"/>
  <c r="M1219" i="7" s="1"/>
  <c r="Q1219" i="7" s="1"/>
  <c r="L1220" i="7"/>
  <c r="M1220" i="7" s="1"/>
  <c r="Q1220" i="7" s="1"/>
  <c r="L1221" i="7"/>
  <c r="M1221" i="7" s="1"/>
  <c r="Q1221" i="7" s="1"/>
  <c r="L1222" i="7"/>
  <c r="M1222" i="7" s="1"/>
  <c r="Q1222" i="7" s="1"/>
  <c r="L1223" i="7"/>
  <c r="M1223" i="7" s="1"/>
  <c r="Q1223" i="7" s="1"/>
  <c r="L1224" i="7"/>
  <c r="M1224" i="7" s="1"/>
  <c r="Q1224" i="7" s="1"/>
  <c r="L1225" i="7"/>
  <c r="M1225" i="7" s="1"/>
  <c r="Q1225" i="7" s="1"/>
  <c r="L1226" i="7"/>
  <c r="M1226" i="7" s="1"/>
  <c r="Q1226" i="7" s="1"/>
  <c r="L1227" i="7"/>
  <c r="M1227" i="7" s="1"/>
  <c r="Q1227" i="7" s="1"/>
  <c r="L1228" i="7"/>
  <c r="M1228" i="7" s="1"/>
  <c r="Q1228" i="7" s="1"/>
  <c r="L1229" i="7"/>
  <c r="M1229" i="7" s="1"/>
  <c r="Q1229" i="7" s="1"/>
  <c r="L1230" i="7"/>
  <c r="M1230" i="7" s="1"/>
  <c r="Q1230" i="7" s="1"/>
  <c r="L1231" i="7"/>
  <c r="M1231" i="7" s="1"/>
  <c r="Q1231" i="7" s="1"/>
  <c r="L1232" i="7"/>
  <c r="M1232" i="7" s="1"/>
  <c r="Q1232" i="7" s="1"/>
  <c r="L1233" i="7"/>
  <c r="M1233" i="7" s="1"/>
  <c r="Q1233" i="7" s="1"/>
  <c r="L1234" i="7"/>
  <c r="M1234" i="7" s="1"/>
  <c r="Q1234" i="7" s="1"/>
  <c r="L1235" i="7"/>
  <c r="M1235" i="7" s="1"/>
  <c r="Q1235" i="7" s="1"/>
  <c r="L1236" i="7"/>
  <c r="M1236" i="7" s="1"/>
  <c r="Q1236" i="7" s="1"/>
  <c r="L1237" i="7"/>
  <c r="M1237" i="7" s="1"/>
  <c r="Q1237" i="7" s="1"/>
  <c r="L1238" i="7"/>
  <c r="M1238" i="7" s="1"/>
  <c r="Q1238" i="7" s="1"/>
  <c r="L1239" i="7"/>
  <c r="M1239" i="7" s="1"/>
  <c r="Q1239" i="7" s="1"/>
  <c r="L1240" i="7"/>
  <c r="M1240" i="7" s="1"/>
  <c r="Q1240" i="7" s="1"/>
  <c r="L1241" i="7"/>
  <c r="M1241" i="7" s="1"/>
  <c r="Q1241" i="7" s="1"/>
  <c r="L1242" i="7"/>
  <c r="M1242" i="7" s="1"/>
  <c r="Q1242" i="7" s="1"/>
  <c r="L1243" i="7"/>
  <c r="M1243" i="7" s="1"/>
  <c r="Q1243" i="7" s="1"/>
  <c r="L1244" i="7"/>
  <c r="M1244" i="7" s="1"/>
  <c r="Q1244" i="7" s="1"/>
  <c r="L1245" i="7"/>
  <c r="M1245" i="7" s="1"/>
  <c r="Q1245" i="7" s="1"/>
  <c r="L1246" i="7"/>
  <c r="M1246" i="7" s="1"/>
  <c r="Q1246" i="7" s="1"/>
  <c r="L1247" i="7"/>
  <c r="M1247" i="7" s="1"/>
  <c r="Q1247" i="7" s="1"/>
  <c r="L1248" i="7"/>
  <c r="M1248" i="7" s="1"/>
  <c r="Q1248" i="7" s="1"/>
  <c r="L1249" i="7"/>
  <c r="M1249" i="7" s="1"/>
  <c r="Q1249" i="7" s="1"/>
  <c r="L1250" i="7"/>
  <c r="M1250" i="7" s="1"/>
  <c r="Q1250" i="7" s="1"/>
  <c r="L1251" i="7"/>
  <c r="M1251" i="7" s="1"/>
  <c r="Q1251" i="7" s="1"/>
  <c r="L1252" i="7"/>
  <c r="M1252" i="7" s="1"/>
  <c r="Q1252" i="7" s="1"/>
  <c r="L1253" i="7"/>
  <c r="M1253" i="7" s="1"/>
  <c r="Q1253" i="7" s="1"/>
  <c r="L1254" i="7"/>
  <c r="M1254" i="7" s="1"/>
  <c r="Q1254" i="7" s="1"/>
  <c r="L1255" i="7"/>
  <c r="M1255" i="7" s="1"/>
  <c r="Q1255" i="7" s="1"/>
  <c r="L1256" i="7"/>
  <c r="M1256" i="7" s="1"/>
  <c r="Q1256" i="7" s="1"/>
  <c r="L1257" i="7"/>
  <c r="M1257" i="7" s="1"/>
  <c r="Q1257" i="7" s="1"/>
  <c r="L1258" i="7"/>
  <c r="M1258" i="7" s="1"/>
  <c r="Q1258" i="7" s="1"/>
  <c r="L1259" i="7"/>
  <c r="M1259" i="7" s="1"/>
  <c r="Q1259" i="7" s="1"/>
  <c r="L1260" i="7"/>
  <c r="M1260" i="7" s="1"/>
  <c r="Q1260" i="7" s="1"/>
  <c r="L1261" i="7"/>
  <c r="M1261" i="7" s="1"/>
  <c r="Q1261" i="7" s="1"/>
  <c r="L1262" i="7"/>
  <c r="M1262" i="7" s="1"/>
  <c r="Q1262" i="7" s="1"/>
  <c r="L1263" i="7"/>
  <c r="M1263" i="7" s="1"/>
  <c r="Q1263" i="7" s="1"/>
  <c r="L1264" i="7"/>
  <c r="M1264" i="7" s="1"/>
  <c r="Q1264" i="7" s="1"/>
  <c r="L1265" i="7"/>
  <c r="M1265" i="7" s="1"/>
  <c r="Q1265" i="7" s="1"/>
  <c r="L1266" i="7"/>
  <c r="M1266" i="7" s="1"/>
  <c r="Q1266" i="7" s="1"/>
  <c r="L1267" i="7"/>
  <c r="M1267" i="7" s="1"/>
  <c r="Q1267" i="7" s="1"/>
  <c r="L1268" i="7"/>
  <c r="M1268" i="7" s="1"/>
  <c r="Q1268" i="7" s="1"/>
  <c r="L1269" i="7"/>
  <c r="M1269" i="7" s="1"/>
  <c r="Q1269" i="7" s="1"/>
  <c r="L1270" i="7"/>
  <c r="M1270" i="7" s="1"/>
  <c r="Q1270" i="7" s="1"/>
  <c r="L1271" i="7"/>
  <c r="M1271" i="7" s="1"/>
  <c r="Q1271" i="7" s="1"/>
  <c r="L1272" i="7"/>
  <c r="M1272" i="7" s="1"/>
  <c r="Q1272" i="7" s="1"/>
  <c r="L1273" i="7"/>
  <c r="M1273" i="7" s="1"/>
  <c r="Q1273" i="7" s="1"/>
  <c r="L1274" i="7"/>
  <c r="M1274" i="7" s="1"/>
  <c r="Q1274" i="7" s="1"/>
  <c r="L1275" i="7"/>
  <c r="M1275" i="7" s="1"/>
  <c r="Q1275" i="7" s="1"/>
  <c r="L1276" i="7"/>
  <c r="M1276" i="7" s="1"/>
  <c r="Q1276" i="7" s="1"/>
  <c r="L1277" i="7"/>
  <c r="M1277" i="7" s="1"/>
  <c r="Q1277" i="7" s="1"/>
  <c r="L1278" i="7"/>
  <c r="M1278" i="7" s="1"/>
  <c r="Q1278" i="7" s="1"/>
  <c r="L1279" i="7"/>
  <c r="M1279" i="7" s="1"/>
  <c r="Q1279" i="7" s="1"/>
  <c r="L1280" i="7"/>
  <c r="M1280" i="7" s="1"/>
  <c r="Q1280" i="7" s="1"/>
  <c r="L1281" i="7"/>
  <c r="M1281" i="7" s="1"/>
  <c r="Q1281" i="7" s="1"/>
  <c r="L1282" i="7"/>
  <c r="M1282" i="7" s="1"/>
  <c r="Q1282" i="7" s="1"/>
  <c r="L1283" i="7"/>
  <c r="M1283" i="7" s="1"/>
  <c r="Q1283" i="7" s="1"/>
  <c r="L1284" i="7"/>
  <c r="M1284" i="7" s="1"/>
  <c r="Q1284" i="7" s="1"/>
  <c r="L1285" i="7"/>
  <c r="M1285" i="7" s="1"/>
  <c r="Q1285" i="7" s="1"/>
  <c r="L1286" i="7"/>
  <c r="M1286" i="7" s="1"/>
  <c r="Q1286" i="7" s="1"/>
  <c r="L1287" i="7"/>
  <c r="M1287" i="7" s="1"/>
  <c r="Q1287" i="7" s="1"/>
  <c r="L1288" i="7"/>
  <c r="M1288" i="7" s="1"/>
  <c r="Q1288" i="7" s="1"/>
  <c r="L1289" i="7"/>
  <c r="M1289" i="7" s="1"/>
  <c r="Q1289" i="7" s="1"/>
  <c r="L1290" i="7"/>
  <c r="M1290" i="7" s="1"/>
  <c r="Q1290" i="7" s="1"/>
  <c r="L1291" i="7"/>
  <c r="M1291" i="7" s="1"/>
  <c r="Q1291" i="7" s="1"/>
  <c r="L1292" i="7"/>
  <c r="M1292" i="7" s="1"/>
  <c r="Q1292" i="7" s="1"/>
  <c r="L1293" i="7"/>
  <c r="M1293" i="7" s="1"/>
  <c r="Q1293" i="7" s="1"/>
  <c r="L1294" i="7"/>
  <c r="M1294" i="7" s="1"/>
  <c r="Q1294" i="7" s="1"/>
  <c r="L1295" i="7"/>
  <c r="M1295" i="7" s="1"/>
  <c r="Q1295" i="7" s="1"/>
  <c r="L1296" i="7"/>
  <c r="M1296" i="7" s="1"/>
  <c r="Q1296" i="7" s="1"/>
  <c r="L1297" i="7"/>
  <c r="M1297" i="7" s="1"/>
  <c r="Q1297" i="7" s="1"/>
  <c r="L1298" i="7"/>
  <c r="M1298" i="7" s="1"/>
  <c r="Q1298" i="7" s="1"/>
  <c r="L1299" i="7"/>
  <c r="M1299" i="7" s="1"/>
  <c r="Q1299" i="7" s="1"/>
  <c r="L1300" i="7"/>
  <c r="M1300" i="7" s="1"/>
  <c r="Q1300" i="7" s="1"/>
  <c r="L1301" i="7"/>
  <c r="M1301" i="7" s="1"/>
  <c r="Q1301" i="7" s="1"/>
  <c r="L1302" i="7"/>
  <c r="M1302" i="7" s="1"/>
  <c r="Q1302" i="7" s="1"/>
  <c r="L1303" i="7"/>
  <c r="M1303" i="7" s="1"/>
  <c r="Q1303" i="7" s="1"/>
  <c r="L1304" i="7"/>
  <c r="M1304" i="7" s="1"/>
  <c r="Q1304" i="7" s="1"/>
  <c r="L1305" i="7"/>
  <c r="M1305" i="7" s="1"/>
  <c r="Q1305" i="7" s="1"/>
  <c r="L1306" i="7"/>
  <c r="M1306" i="7" s="1"/>
  <c r="Q1306" i="7" s="1"/>
  <c r="L1307" i="7"/>
  <c r="M1307" i="7" s="1"/>
  <c r="Q1307" i="7" s="1"/>
  <c r="L1308" i="7"/>
  <c r="M1308" i="7" s="1"/>
  <c r="Q1308" i="7" s="1"/>
  <c r="L1309" i="7"/>
  <c r="M1309" i="7" s="1"/>
  <c r="Q1309" i="7" s="1"/>
  <c r="L1310" i="7"/>
  <c r="M1310" i="7" s="1"/>
  <c r="Q1310" i="7" s="1"/>
  <c r="L1311" i="7"/>
  <c r="M1311" i="7" s="1"/>
  <c r="Q1311" i="7" s="1"/>
  <c r="L1312" i="7"/>
  <c r="M1312" i="7" s="1"/>
  <c r="Q1312" i="7" s="1"/>
  <c r="L1313" i="7"/>
  <c r="M1313" i="7" s="1"/>
  <c r="Q1313" i="7" s="1"/>
  <c r="L1314" i="7"/>
  <c r="M1314" i="7" s="1"/>
  <c r="Q1314" i="7" s="1"/>
  <c r="L1315" i="7"/>
  <c r="M1315" i="7" s="1"/>
  <c r="Q1315" i="7" s="1"/>
  <c r="L1316" i="7"/>
  <c r="M1316" i="7" s="1"/>
  <c r="Q1316" i="7" s="1"/>
  <c r="L1317" i="7"/>
  <c r="M1317" i="7" s="1"/>
  <c r="Q1317" i="7" s="1"/>
  <c r="L1318" i="7"/>
  <c r="M1318" i="7" s="1"/>
  <c r="Q1318" i="7" s="1"/>
  <c r="L1319" i="7"/>
  <c r="M1319" i="7" s="1"/>
  <c r="Q1319" i="7" s="1"/>
  <c r="L1320" i="7"/>
  <c r="M1320" i="7" s="1"/>
  <c r="Q1320" i="7" s="1"/>
  <c r="L1321" i="7"/>
  <c r="M1321" i="7" s="1"/>
  <c r="Q1321" i="7" s="1"/>
  <c r="L1322" i="7"/>
  <c r="M1322" i="7" s="1"/>
  <c r="Q1322" i="7" s="1"/>
  <c r="L1323" i="7"/>
  <c r="M1323" i="7" s="1"/>
  <c r="Q1323" i="7" s="1"/>
  <c r="L1324" i="7"/>
  <c r="M1324" i="7" s="1"/>
  <c r="Q1324" i="7" s="1"/>
  <c r="L1325" i="7"/>
  <c r="M1325" i="7" s="1"/>
  <c r="Q1325" i="7" s="1"/>
  <c r="L1326" i="7"/>
  <c r="M1326" i="7" s="1"/>
  <c r="Q1326" i="7" s="1"/>
  <c r="L1327" i="7"/>
  <c r="M1327" i="7" s="1"/>
  <c r="Q1327" i="7" s="1"/>
  <c r="L1328" i="7"/>
  <c r="M1328" i="7" s="1"/>
  <c r="Q1328" i="7" s="1"/>
  <c r="L1329" i="7"/>
  <c r="M1329" i="7" s="1"/>
  <c r="Q1329" i="7" s="1"/>
  <c r="L1330" i="7"/>
  <c r="M1330" i="7" s="1"/>
  <c r="Q1330" i="7" s="1"/>
  <c r="L1331" i="7"/>
  <c r="M1331" i="7" s="1"/>
  <c r="Q1331" i="7" s="1"/>
  <c r="L1332" i="7"/>
  <c r="M1332" i="7" s="1"/>
  <c r="Q1332" i="7" s="1"/>
  <c r="L1333" i="7"/>
  <c r="M1333" i="7" s="1"/>
  <c r="Q1333" i="7" s="1"/>
  <c r="L1334" i="7"/>
  <c r="M1334" i="7" s="1"/>
  <c r="Q1334" i="7" s="1"/>
  <c r="L1335" i="7"/>
  <c r="M1335" i="7" s="1"/>
  <c r="Q1335" i="7" s="1"/>
  <c r="L1336" i="7"/>
  <c r="M1336" i="7" s="1"/>
  <c r="Q1336" i="7" s="1"/>
  <c r="L1337" i="7"/>
  <c r="M1337" i="7" s="1"/>
  <c r="Q1337" i="7" s="1"/>
  <c r="L1338" i="7"/>
  <c r="M1338" i="7" s="1"/>
  <c r="Q1338" i="7" s="1"/>
  <c r="L1339" i="7"/>
  <c r="M1339" i="7" s="1"/>
  <c r="Q1339" i="7" s="1"/>
  <c r="L1340" i="7"/>
  <c r="M1340" i="7" s="1"/>
  <c r="Q1340" i="7" s="1"/>
  <c r="L1341" i="7"/>
  <c r="M1341" i="7" s="1"/>
  <c r="Q1341" i="7" s="1"/>
  <c r="L1342" i="7"/>
  <c r="M1342" i="7" s="1"/>
  <c r="Q1342" i="7" s="1"/>
  <c r="L1343" i="7"/>
  <c r="M1343" i="7" s="1"/>
  <c r="Q1343" i="7" s="1"/>
  <c r="L1344" i="7"/>
  <c r="M1344" i="7" s="1"/>
  <c r="Q1344" i="7" s="1"/>
  <c r="L1345" i="7"/>
  <c r="M1345" i="7" s="1"/>
  <c r="Q1345" i="7" s="1"/>
  <c r="L1346" i="7"/>
  <c r="M1346" i="7" s="1"/>
  <c r="Q1346" i="7" s="1"/>
  <c r="L1347" i="7"/>
  <c r="M1347" i="7" s="1"/>
  <c r="Q1347" i="7" s="1"/>
  <c r="L1348" i="7"/>
  <c r="M1348" i="7" s="1"/>
  <c r="Q1348" i="7" s="1"/>
  <c r="L1349" i="7"/>
  <c r="M1349" i="7" s="1"/>
  <c r="Q1349" i="7" s="1"/>
  <c r="L1350" i="7"/>
  <c r="M1350" i="7" s="1"/>
  <c r="Q1350" i="7" s="1"/>
  <c r="L1351" i="7"/>
  <c r="M1351" i="7" s="1"/>
  <c r="Q1351" i="7" s="1"/>
  <c r="L1352" i="7"/>
  <c r="M1352" i="7" s="1"/>
  <c r="Q1352" i="7" s="1"/>
  <c r="L1353" i="7"/>
  <c r="M1353" i="7" s="1"/>
  <c r="Q1353" i="7" s="1"/>
  <c r="L1354" i="7"/>
  <c r="M1354" i="7" s="1"/>
  <c r="Q1354" i="7" s="1"/>
  <c r="L1355" i="7"/>
  <c r="M1355" i="7" s="1"/>
  <c r="Q1355" i="7" s="1"/>
  <c r="L1356" i="7"/>
  <c r="M1356" i="7" s="1"/>
  <c r="Q1356" i="7" s="1"/>
  <c r="L1357" i="7"/>
  <c r="M1357" i="7" s="1"/>
  <c r="Q1357" i="7" s="1"/>
  <c r="L1358" i="7"/>
  <c r="M1358" i="7" s="1"/>
  <c r="Q1358" i="7" s="1"/>
  <c r="L1359" i="7"/>
  <c r="M1359" i="7" s="1"/>
  <c r="Q1359" i="7" s="1"/>
  <c r="L1360" i="7"/>
  <c r="M1360" i="7" s="1"/>
  <c r="Q1360" i="7" s="1"/>
  <c r="L1361" i="7"/>
  <c r="M1361" i="7" s="1"/>
  <c r="Q1361" i="7" s="1"/>
  <c r="L1362" i="7"/>
  <c r="M1362" i="7" s="1"/>
  <c r="Q1362" i="7" s="1"/>
  <c r="L1363" i="7"/>
  <c r="M1363" i="7" s="1"/>
  <c r="Q1363" i="7" s="1"/>
  <c r="L1364" i="7"/>
  <c r="M1364" i="7" s="1"/>
  <c r="Q1364" i="7" s="1"/>
  <c r="L1365" i="7"/>
  <c r="M1365" i="7" s="1"/>
  <c r="Q1365" i="7" s="1"/>
  <c r="L1366" i="7"/>
  <c r="M1366" i="7" s="1"/>
  <c r="Q1366" i="7" s="1"/>
  <c r="L1367" i="7"/>
  <c r="M1367" i="7" s="1"/>
  <c r="Q1367" i="7" s="1"/>
  <c r="L1368" i="7"/>
  <c r="M1368" i="7" s="1"/>
  <c r="Q1368" i="7" s="1"/>
  <c r="L1369" i="7"/>
  <c r="M1369" i="7" s="1"/>
  <c r="Q1369" i="7" s="1"/>
  <c r="L1370" i="7"/>
  <c r="M1370" i="7" s="1"/>
  <c r="Q1370" i="7" s="1"/>
  <c r="L1371" i="7"/>
  <c r="M1371" i="7" s="1"/>
  <c r="Q1371" i="7" s="1"/>
  <c r="L1372" i="7"/>
  <c r="M1372" i="7" s="1"/>
  <c r="Q1372" i="7" s="1"/>
  <c r="L1373" i="7"/>
  <c r="M1373" i="7" s="1"/>
  <c r="Q1373" i="7" s="1"/>
  <c r="L1374" i="7"/>
  <c r="M1374" i="7" s="1"/>
  <c r="Q1374" i="7" s="1"/>
  <c r="L1375" i="7"/>
  <c r="M1375" i="7" s="1"/>
  <c r="Q1375" i="7" s="1"/>
  <c r="L1376" i="7"/>
  <c r="M1376" i="7" s="1"/>
  <c r="Q1376" i="7" s="1"/>
  <c r="L1377" i="7"/>
  <c r="M1377" i="7" s="1"/>
  <c r="Q1377" i="7" s="1"/>
  <c r="L1378" i="7"/>
  <c r="M1378" i="7" s="1"/>
  <c r="Q1378" i="7" s="1"/>
  <c r="L1379" i="7"/>
  <c r="M1379" i="7" s="1"/>
  <c r="Q1379" i="7" s="1"/>
  <c r="L1380" i="7"/>
  <c r="M1380" i="7" s="1"/>
  <c r="Q1380" i="7" s="1"/>
  <c r="L1381" i="7"/>
  <c r="M1381" i="7" s="1"/>
  <c r="Q1381" i="7" s="1"/>
  <c r="L1382" i="7"/>
  <c r="M1382" i="7" s="1"/>
  <c r="Q1382" i="7" s="1"/>
  <c r="L1383" i="7"/>
  <c r="M1383" i="7" s="1"/>
  <c r="Q1383" i="7" s="1"/>
  <c r="L1384" i="7"/>
  <c r="M1384" i="7" s="1"/>
  <c r="Q1384" i="7" s="1"/>
  <c r="L1385" i="7"/>
  <c r="M1385" i="7" s="1"/>
  <c r="Q1385" i="7" s="1"/>
  <c r="L1386" i="7"/>
  <c r="M1386" i="7" s="1"/>
  <c r="Q1386" i="7" s="1"/>
  <c r="L1387" i="7"/>
  <c r="M1387" i="7" s="1"/>
  <c r="Q1387" i="7" s="1"/>
  <c r="L1388" i="7"/>
  <c r="M1388" i="7" s="1"/>
  <c r="Q1388" i="7" s="1"/>
  <c r="L1389" i="7"/>
  <c r="M1389" i="7" s="1"/>
  <c r="Q1389" i="7" s="1"/>
  <c r="L1390" i="7"/>
  <c r="M1390" i="7" s="1"/>
  <c r="Q1390" i="7" s="1"/>
  <c r="L1391" i="7"/>
  <c r="M1391" i="7" s="1"/>
  <c r="Q1391" i="7" s="1"/>
  <c r="L1392" i="7"/>
  <c r="M1392" i="7" s="1"/>
  <c r="Q1392" i="7" s="1"/>
  <c r="L1393" i="7"/>
  <c r="M1393" i="7" s="1"/>
  <c r="Q1393" i="7" s="1"/>
  <c r="L1394" i="7"/>
  <c r="M1394" i="7" s="1"/>
  <c r="Q1394" i="7" s="1"/>
  <c r="L1395" i="7"/>
  <c r="M1395" i="7" s="1"/>
  <c r="Q1395" i="7" s="1"/>
  <c r="L1396" i="7"/>
  <c r="M1396" i="7" s="1"/>
  <c r="Q1396" i="7" s="1"/>
  <c r="L1397" i="7"/>
  <c r="M1397" i="7" s="1"/>
  <c r="Q1397" i="7" s="1"/>
  <c r="L1398" i="7"/>
  <c r="M1398" i="7" s="1"/>
  <c r="Q1398" i="7" s="1"/>
  <c r="L1399" i="7"/>
  <c r="M1399" i="7" s="1"/>
  <c r="Q1399" i="7" s="1"/>
  <c r="L1400" i="7"/>
  <c r="M1400" i="7" s="1"/>
  <c r="Q1400" i="7" s="1"/>
  <c r="L1401" i="7"/>
  <c r="M1401" i="7" s="1"/>
  <c r="Q1401" i="7" s="1"/>
  <c r="L1402" i="7"/>
  <c r="M1402" i="7" s="1"/>
  <c r="Q1402" i="7" s="1"/>
  <c r="L1403" i="7"/>
  <c r="M1403" i="7" s="1"/>
  <c r="Q1403" i="7" s="1"/>
  <c r="L1404" i="7"/>
  <c r="M1404" i="7" s="1"/>
  <c r="Q1404" i="7" s="1"/>
  <c r="L1405" i="7"/>
  <c r="M1405" i="7" s="1"/>
  <c r="Q1405" i="7" s="1"/>
  <c r="L1406" i="7"/>
  <c r="M1406" i="7" s="1"/>
  <c r="Q1406" i="7" s="1"/>
  <c r="L1407" i="7"/>
  <c r="M1407" i="7" s="1"/>
  <c r="Q1407" i="7" s="1"/>
  <c r="L1408" i="7"/>
  <c r="M1408" i="7" s="1"/>
  <c r="Q1408" i="7" s="1"/>
  <c r="L1409" i="7"/>
  <c r="M1409" i="7" s="1"/>
  <c r="Q1409" i="7" s="1"/>
  <c r="L1410" i="7"/>
  <c r="M1410" i="7" s="1"/>
  <c r="Q1410" i="7" s="1"/>
  <c r="L1411" i="7"/>
  <c r="M1411" i="7" s="1"/>
  <c r="Q1411" i="7" s="1"/>
  <c r="L1412" i="7"/>
  <c r="M1412" i="7" s="1"/>
  <c r="Q1412" i="7" s="1"/>
  <c r="L1413" i="7"/>
  <c r="M1413" i="7" s="1"/>
  <c r="Q1413" i="7" s="1"/>
  <c r="L1414" i="7"/>
  <c r="M1414" i="7" s="1"/>
  <c r="Q1414" i="7" s="1"/>
  <c r="L1415" i="7"/>
  <c r="M1415" i="7" s="1"/>
  <c r="Q1415" i="7" s="1"/>
  <c r="L1416" i="7"/>
  <c r="M1416" i="7" s="1"/>
  <c r="Q1416" i="7" s="1"/>
  <c r="L1417" i="7"/>
  <c r="M1417" i="7" s="1"/>
  <c r="Q1417" i="7" s="1"/>
  <c r="L1418" i="7"/>
  <c r="M1418" i="7" s="1"/>
  <c r="Q1418" i="7" s="1"/>
  <c r="L1419" i="7"/>
  <c r="M1419" i="7" s="1"/>
  <c r="Q1419" i="7" s="1"/>
  <c r="L1420" i="7"/>
  <c r="M1420" i="7" s="1"/>
  <c r="Q1420" i="7" s="1"/>
  <c r="L1421" i="7"/>
  <c r="M1421" i="7" s="1"/>
  <c r="Q1421" i="7" s="1"/>
  <c r="L1422" i="7"/>
  <c r="M1422" i="7" s="1"/>
  <c r="Q1422" i="7" s="1"/>
  <c r="L1423" i="7"/>
  <c r="M1423" i="7" s="1"/>
  <c r="Q1423" i="7" s="1"/>
  <c r="L1424" i="7"/>
  <c r="M1424" i="7" s="1"/>
  <c r="Q1424" i="7" s="1"/>
  <c r="L1425" i="7"/>
  <c r="M1425" i="7" s="1"/>
  <c r="Q1425" i="7" s="1"/>
  <c r="L1426" i="7"/>
  <c r="M1426" i="7" s="1"/>
  <c r="Q1426" i="7" s="1"/>
  <c r="L1427" i="7"/>
  <c r="M1427" i="7" s="1"/>
  <c r="Q1427" i="7" s="1"/>
  <c r="L1428" i="7"/>
  <c r="M1428" i="7" s="1"/>
  <c r="Q1428" i="7" s="1"/>
  <c r="L1429" i="7"/>
  <c r="M1429" i="7" s="1"/>
  <c r="Q1429" i="7" s="1"/>
  <c r="L1430" i="7"/>
  <c r="M1430" i="7" s="1"/>
  <c r="Q1430" i="7" s="1"/>
  <c r="L1431" i="7"/>
  <c r="M1431" i="7" s="1"/>
  <c r="Q1431" i="7" s="1"/>
  <c r="L1432" i="7"/>
  <c r="M1432" i="7" s="1"/>
  <c r="Q1432" i="7" s="1"/>
  <c r="L1433" i="7"/>
  <c r="M1433" i="7" s="1"/>
  <c r="Q1433" i="7" s="1"/>
  <c r="L1434" i="7"/>
  <c r="M1434" i="7" s="1"/>
  <c r="Q1434" i="7" s="1"/>
  <c r="L1435" i="7"/>
  <c r="M1435" i="7" s="1"/>
  <c r="Q1435" i="7" s="1"/>
  <c r="L1436" i="7"/>
  <c r="M1436" i="7" s="1"/>
  <c r="Q1436" i="7" s="1"/>
  <c r="L1437" i="7"/>
  <c r="M1437" i="7" s="1"/>
  <c r="Q1437" i="7" s="1"/>
  <c r="L1438" i="7"/>
  <c r="M1438" i="7" s="1"/>
  <c r="Q1438" i="7" s="1"/>
  <c r="L1439" i="7"/>
  <c r="M1439" i="7" s="1"/>
  <c r="Q1439" i="7" s="1"/>
  <c r="L1440" i="7"/>
  <c r="M1440" i="7" s="1"/>
  <c r="Q1440" i="7" s="1"/>
  <c r="L1441" i="7"/>
  <c r="M1441" i="7" s="1"/>
  <c r="Q1441" i="7" s="1"/>
  <c r="L1442" i="7"/>
  <c r="M1442" i="7" s="1"/>
  <c r="Q1442" i="7" s="1"/>
  <c r="L1443" i="7"/>
  <c r="M1443" i="7" s="1"/>
  <c r="Q1443" i="7" s="1"/>
  <c r="L1444" i="7"/>
  <c r="M1444" i="7" s="1"/>
  <c r="Q1444" i="7" s="1"/>
  <c r="L1445" i="7"/>
  <c r="M1445" i="7" s="1"/>
  <c r="Q1445" i="7" s="1"/>
  <c r="L1446" i="7"/>
  <c r="M1446" i="7" s="1"/>
  <c r="Q1446" i="7" s="1"/>
  <c r="L1447" i="7"/>
  <c r="M1447" i="7" s="1"/>
  <c r="Q1447" i="7" s="1"/>
  <c r="L1448" i="7"/>
  <c r="M1448" i="7" s="1"/>
  <c r="Q1448" i="7" s="1"/>
  <c r="L1449" i="7"/>
  <c r="M1449" i="7" s="1"/>
  <c r="Q1449" i="7" s="1"/>
  <c r="L1450" i="7"/>
  <c r="M1450" i="7" s="1"/>
  <c r="Q1450" i="7" s="1"/>
  <c r="L1451" i="7"/>
  <c r="M1451" i="7" s="1"/>
  <c r="Q1451" i="7" s="1"/>
  <c r="L1452" i="7"/>
  <c r="M1452" i="7" s="1"/>
  <c r="Q1452" i="7" s="1"/>
  <c r="L1453" i="7"/>
  <c r="M1453" i="7" s="1"/>
  <c r="Q1453" i="7" s="1"/>
  <c r="L1454" i="7"/>
  <c r="M1454" i="7" s="1"/>
  <c r="Q1454" i="7" s="1"/>
  <c r="L1455" i="7"/>
  <c r="M1455" i="7" s="1"/>
  <c r="Q1455" i="7" s="1"/>
  <c r="L1456" i="7"/>
  <c r="M1456" i="7" s="1"/>
  <c r="Q1456" i="7" s="1"/>
  <c r="L1457" i="7"/>
  <c r="M1457" i="7" s="1"/>
  <c r="Q1457" i="7" s="1"/>
  <c r="L1458" i="7"/>
  <c r="M1458" i="7" s="1"/>
  <c r="Q1458" i="7" s="1"/>
  <c r="L1459" i="7"/>
  <c r="M1459" i="7" s="1"/>
  <c r="Q1459" i="7" s="1"/>
  <c r="L1460" i="7"/>
  <c r="M1460" i="7" s="1"/>
  <c r="Q1460" i="7" s="1"/>
  <c r="L1461" i="7"/>
  <c r="M1461" i="7" s="1"/>
  <c r="Q1461" i="7" s="1"/>
  <c r="L1462" i="7"/>
  <c r="M1462" i="7" s="1"/>
  <c r="Q1462" i="7" s="1"/>
  <c r="L1463" i="7"/>
  <c r="M1463" i="7" s="1"/>
  <c r="Q1463" i="7" s="1"/>
  <c r="L1464" i="7"/>
  <c r="M1464" i="7" s="1"/>
  <c r="Q1464" i="7" s="1"/>
  <c r="L1465" i="7"/>
  <c r="M1465" i="7" s="1"/>
  <c r="Q1465" i="7" s="1"/>
  <c r="L1466" i="7"/>
  <c r="M1466" i="7" s="1"/>
  <c r="Q1466" i="7" s="1"/>
  <c r="L1467" i="7"/>
  <c r="M1467" i="7" s="1"/>
  <c r="Q1467" i="7" s="1"/>
  <c r="L1468" i="7"/>
  <c r="M1468" i="7" s="1"/>
  <c r="Q1468" i="7" s="1"/>
  <c r="L1469" i="7"/>
  <c r="M1469" i="7" s="1"/>
  <c r="Q1469" i="7" s="1"/>
  <c r="L1470" i="7"/>
  <c r="M1470" i="7" s="1"/>
  <c r="Q1470" i="7" s="1"/>
  <c r="L1471" i="7"/>
  <c r="M1471" i="7" s="1"/>
  <c r="Q1471" i="7" s="1"/>
  <c r="L1472" i="7"/>
  <c r="M1472" i="7" s="1"/>
  <c r="Q1472" i="7" s="1"/>
  <c r="L1473" i="7"/>
  <c r="M1473" i="7" s="1"/>
  <c r="Q1473" i="7" s="1"/>
  <c r="L1474" i="7"/>
  <c r="M1474" i="7" s="1"/>
  <c r="Q1474" i="7" s="1"/>
  <c r="L1475" i="7"/>
  <c r="M1475" i="7" s="1"/>
  <c r="Q1475" i="7" s="1"/>
  <c r="L1476" i="7"/>
  <c r="M1476" i="7" s="1"/>
  <c r="Q1476" i="7" s="1"/>
  <c r="L1477" i="7"/>
  <c r="M1477" i="7" s="1"/>
  <c r="Q1477" i="7" s="1"/>
  <c r="L1478" i="7"/>
  <c r="M1478" i="7" s="1"/>
  <c r="Q1478" i="7" s="1"/>
  <c r="L1479" i="7"/>
  <c r="M1479" i="7" s="1"/>
  <c r="Q1479" i="7" s="1"/>
  <c r="L1480" i="7"/>
  <c r="M1480" i="7" s="1"/>
  <c r="Q1480" i="7" s="1"/>
  <c r="L1481" i="7"/>
  <c r="M1481" i="7" s="1"/>
  <c r="Q1481" i="7" s="1"/>
  <c r="L1482" i="7"/>
  <c r="M1482" i="7" s="1"/>
  <c r="Q1482" i="7" s="1"/>
  <c r="L1483" i="7"/>
  <c r="M1483" i="7" s="1"/>
  <c r="Q1483" i="7" s="1"/>
  <c r="L1484" i="7"/>
  <c r="M1484" i="7" s="1"/>
  <c r="Q1484" i="7" s="1"/>
  <c r="L1485" i="7"/>
  <c r="M1485" i="7" s="1"/>
  <c r="Q1485" i="7" s="1"/>
  <c r="L1486" i="7"/>
  <c r="M1486" i="7" s="1"/>
  <c r="Q1486" i="7" s="1"/>
  <c r="L1487" i="7"/>
  <c r="M1487" i="7" s="1"/>
  <c r="Q1487" i="7" s="1"/>
  <c r="L1488" i="7"/>
  <c r="M1488" i="7" s="1"/>
  <c r="Q1488" i="7" s="1"/>
  <c r="L1489" i="7"/>
  <c r="M1489" i="7" s="1"/>
  <c r="Q1489" i="7" s="1"/>
  <c r="L1490" i="7"/>
  <c r="M1490" i="7" s="1"/>
  <c r="Q1490" i="7" s="1"/>
  <c r="L1491" i="7"/>
  <c r="M1491" i="7" s="1"/>
  <c r="Q1491" i="7" s="1"/>
  <c r="L1492" i="7"/>
  <c r="M1492" i="7" s="1"/>
  <c r="Q1492" i="7" s="1"/>
  <c r="L1493" i="7"/>
  <c r="M1493" i="7" s="1"/>
  <c r="Q1493" i="7" s="1"/>
  <c r="L1494" i="7"/>
  <c r="M1494" i="7" s="1"/>
  <c r="Q1494" i="7" s="1"/>
  <c r="L1495" i="7"/>
  <c r="M1495" i="7" s="1"/>
  <c r="Q1495" i="7" s="1"/>
  <c r="L1496" i="7"/>
  <c r="M1496" i="7" s="1"/>
  <c r="Q1496" i="7" s="1"/>
  <c r="L1497" i="7"/>
  <c r="M1497" i="7" s="1"/>
  <c r="Q1497" i="7" s="1"/>
  <c r="L1498" i="7"/>
  <c r="M1498" i="7" s="1"/>
  <c r="Q1498" i="7" s="1"/>
  <c r="L1499" i="7"/>
  <c r="M1499" i="7" s="1"/>
  <c r="Q1499" i="7" s="1"/>
  <c r="L1500" i="7"/>
  <c r="M1500" i="7" s="1"/>
  <c r="Q1500" i="7" s="1"/>
  <c r="L1501" i="7"/>
  <c r="M1501" i="7" s="1"/>
  <c r="Q1501" i="7" s="1"/>
  <c r="L1502" i="7"/>
  <c r="M1502" i="7" s="1"/>
  <c r="Q1502" i="7" s="1"/>
  <c r="L1503" i="7"/>
  <c r="M1503" i="7" s="1"/>
  <c r="Q1503" i="7" s="1"/>
  <c r="L1504" i="7"/>
  <c r="M1504" i="7" s="1"/>
  <c r="Q1504" i="7" s="1"/>
  <c r="L1505" i="7"/>
  <c r="M1505" i="7" s="1"/>
  <c r="Q1505" i="7" s="1"/>
  <c r="L1506" i="7"/>
  <c r="M1506" i="7" s="1"/>
  <c r="Q1506" i="7" s="1"/>
  <c r="L1507" i="7"/>
  <c r="M1507" i="7" s="1"/>
  <c r="Q1507" i="7" s="1"/>
  <c r="L1508" i="7"/>
  <c r="M1508" i="7" s="1"/>
  <c r="Q1508" i="7" s="1"/>
  <c r="L1509" i="7"/>
  <c r="M1509" i="7" s="1"/>
  <c r="Q1509" i="7" s="1"/>
  <c r="L1510" i="7"/>
  <c r="M1510" i="7" s="1"/>
  <c r="Q1510" i="7" s="1"/>
  <c r="L1511" i="7"/>
  <c r="M1511" i="7" s="1"/>
  <c r="Q1511" i="7" s="1"/>
  <c r="L1512" i="7"/>
  <c r="M1512" i="7" s="1"/>
  <c r="Q1512" i="7" s="1"/>
  <c r="L1513" i="7"/>
  <c r="M1513" i="7" s="1"/>
  <c r="Q1513" i="7" s="1"/>
  <c r="L1514" i="7"/>
  <c r="M1514" i="7" s="1"/>
  <c r="Q1514" i="7" s="1"/>
  <c r="L1515" i="7"/>
  <c r="M1515" i="7" s="1"/>
  <c r="Q1515" i="7" s="1"/>
  <c r="L1516" i="7"/>
  <c r="M1516" i="7" s="1"/>
  <c r="Q1516" i="7" s="1"/>
  <c r="L1517" i="7"/>
  <c r="M1517" i="7" s="1"/>
  <c r="Q1517" i="7" s="1"/>
  <c r="L1518" i="7"/>
  <c r="M1518" i="7" s="1"/>
  <c r="Q1518" i="7" s="1"/>
  <c r="L1519" i="7"/>
  <c r="M1519" i="7" s="1"/>
  <c r="Q1519" i="7" s="1"/>
  <c r="L1520" i="7"/>
  <c r="M1520" i="7" s="1"/>
  <c r="Q1520" i="7" s="1"/>
  <c r="L1521" i="7"/>
  <c r="M1521" i="7" s="1"/>
  <c r="Q1521" i="7" s="1"/>
  <c r="L1522" i="7"/>
  <c r="M1522" i="7" s="1"/>
  <c r="Q1522" i="7" s="1"/>
  <c r="L1523" i="7"/>
  <c r="M1523" i="7" s="1"/>
  <c r="Q1523" i="7" s="1"/>
  <c r="L1524" i="7"/>
  <c r="M1524" i="7" s="1"/>
  <c r="Q1524" i="7" s="1"/>
  <c r="L1525" i="7"/>
  <c r="M1525" i="7" s="1"/>
  <c r="Q1525" i="7" s="1"/>
  <c r="L1526" i="7"/>
  <c r="M1526" i="7" s="1"/>
  <c r="Q1526" i="7" s="1"/>
  <c r="L1527" i="7"/>
  <c r="M1527" i="7" s="1"/>
  <c r="Q1527" i="7" s="1"/>
  <c r="L1528" i="7"/>
  <c r="M1528" i="7" s="1"/>
  <c r="Q1528" i="7" s="1"/>
  <c r="L1529" i="7"/>
  <c r="M1529" i="7" s="1"/>
  <c r="Q1529" i="7" s="1"/>
  <c r="L1530" i="7"/>
  <c r="M1530" i="7" s="1"/>
  <c r="Q1530" i="7" s="1"/>
  <c r="L1531" i="7"/>
  <c r="M1531" i="7" s="1"/>
  <c r="Q1531" i="7" s="1"/>
  <c r="L1532" i="7"/>
  <c r="M1532" i="7" s="1"/>
  <c r="Q1532" i="7" s="1"/>
  <c r="L1533" i="7"/>
  <c r="M1533" i="7" s="1"/>
  <c r="Q1533" i="7" s="1"/>
  <c r="L1534" i="7"/>
  <c r="M1534" i="7" s="1"/>
  <c r="Q1534" i="7" s="1"/>
  <c r="L1535" i="7"/>
  <c r="M1535" i="7" s="1"/>
  <c r="Q1535" i="7" s="1"/>
  <c r="L1536" i="7"/>
  <c r="M1536" i="7" s="1"/>
  <c r="Q1536" i="7" s="1"/>
  <c r="L1537" i="7"/>
  <c r="M1537" i="7" s="1"/>
  <c r="Q1537" i="7" s="1"/>
  <c r="L1538" i="7"/>
  <c r="M1538" i="7" s="1"/>
  <c r="Q1538" i="7" s="1"/>
  <c r="L1539" i="7"/>
  <c r="M1539" i="7" s="1"/>
  <c r="Q1539" i="7" s="1"/>
  <c r="L1540" i="7"/>
  <c r="M1540" i="7" s="1"/>
  <c r="Q1540" i="7" s="1"/>
  <c r="L1541" i="7"/>
  <c r="M1541" i="7" s="1"/>
  <c r="Q1541" i="7" s="1"/>
  <c r="L1542" i="7"/>
  <c r="M1542" i="7" s="1"/>
  <c r="Q1542" i="7" s="1"/>
  <c r="L1543" i="7"/>
  <c r="M1543" i="7" s="1"/>
  <c r="Q1543" i="7" s="1"/>
  <c r="L1544" i="7"/>
  <c r="M1544" i="7" s="1"/>
  <c r="Q1544" i="7" s="1"/>
  <c r="L1545" i="7"/>
  <c r="M1545" i="7" s="1"/>
  <c r="Q1545" i="7" s="1"/>
  <c r="L1546" i="7"/>
  <c r="M1546" i="7" s="1"/>
  <c r="Q1546" i="7" s="1"/>
  <c r="L1547" i="7"/>
  <c r="M1547" i="7" s="1"/>
  <c r="Q1547" i="7" s="1"/>
  <c r="L1548" i="7"/>
  <c r="M1548" i="7" s="1"/>
  <c r="Q1548" i="7" s="1"/>
  <c r="L1549" i="7"/>
  <c r="M1549" i="7" s="1"/>
  <c r="Q1549" i="7" s="1"/>
  <c r="L1550" i="7"/>
  <c r="M1550" i="7" s="1"/>
  <c r="Q1550" i="7" s="1"/>
  <c r="L1551" i="7"/>
  <c r="M1551" i="7" s="1"/>
  <c r="Q1551" i="7" s="1"/>
  <c r="L1552" i="7"/>
  <c r="M1552" i="7" s="1"/>
  <c r="Q1552" i="7" s="1"/>
  <c r="L1553" i="7"/>
  <c r="M1553" i="7" s="1"/>
  <c r="Q1553" i="7" s="1"/>
  <c r="L1554" i="7"/>
  <c r="M1554" i="7" s="1"/>
  <c r="Q1554" i="7" s="1"/>
  <c r="L1555" i="7"/>
  <c r="M1555" i="7" s="1"/>
  <c r="Q1555" i="7" s="1"/>
  <c r="L1556" i="7"/>
  <c r="M1556" i="7" s="1"/>
  <c r="Q1556" i="7" s="1"/>
  <c r="L1557" i="7"/>
  <c r="M1557" i="7" s="1"/>
  <c r="Q1557" i="7" s="1"/>
  <c r="L1558" i="7"/>
  <c r="M1558" i="7" s="1"/>
  <c r="Q1558" i="7" s="1"/>
  <c r="L1559" i="7"/>
  <c r="M1559" i="7" s="1"/>
  <c r="Q1559" i="7" s="1"/>
  <c r="L1560" i="7"/>
  <c r="M1560" i="7" s="1"/>
  <c r="Q1560" i="7" s="1"/>
  <c r="L1561" i="7"/>
  <c r="M1561" i="7" s="1"/>
  <c r="Q1561" i="7" s="1"/>
  <c r="L1562" i="7"/>
  <c r="M1562" i="7" s="1"/>
  <c r="Q1562" i="7" s="1"/>
  <c r="L1563" i="7"/>
  <c r="M1563" i="7" s="1"/>
  <c r="Q1563" i="7" s="1"/>
  <c r="L1564" i="7"/>
  <c r="M1564" i="7" s="1"/>
  <c r="Q1564" i="7" s="1"/>
  <c r="L1565" i="7"/>
  <c r="M1565" i="7" s="1"/>
  <c r="Q1565" i="7" s="1"/>
  <c r="L1566" i="7"/>
  <c r="M1566" i="7" s="1"/>
  <c r="Q1566" i="7" s="1"/>
  <c r="L1567" i="7"/>
  <c r="M1567" i="7" s="1"/>
  <c r="Q1567" i="7" s="1"/>
  <c r="L1568" i="7"/>
  <c r="M1568" i="7" l="1"/>
  <c r="Q1568" i="7" s="1"/>
  <c r="N6979" i="7"/>
  <c r="O6979" i="7" s="1"/>
  <c r="R6979" i="7" s="1"/>
  <c r="L6979" i="7"/>
  <c r="M6979" i="7" s="1"/>
  <c r="Q6979" i="7" s="1"/>
  <c r="J6979" i="7"/>
  <c r="K6979" i="7" s="1"/>
  <c r="N6978" i="7"/>
  <c r="O6978" i="7" s="1"/>
  <c r="R6978" i="7" s="1"/>
  <c r="L6978" i="7"/>
  <c r="M6978" i="7" s="1"/>
  <c r="Q6978" i="7" s="1"/>
  <c r="J6978" i="7"/>
  <c r="K6978" i="7" s="1"/>
  <c r="N6977" i="7"/>
  <c r="O6977" i="7" s="1"/>
  <c r="R6977" i="7" s="1"/>
  <c r="L6977" i="7"/>
  <c r="M6977" i="7" s="1"/>
  <c r="Q6977" i="7" s="1"/>
  <c r="J6977" i="7"/>
  <c r="K6977" i="7" s="1"/>
  <c r="N6976" i="7"/>
  <c r="O6976" i="7" s="1"/>
  <c r="R6976" i="7" s="1"/>
  <c r="L6976" i="7"/>
  <c r="M6976" i="7" s="1"/>
  <c r="Q6976" i="7" s="1"/>
  <c r="J6976" i="7"/>
  <c r="K6976" i="7" s="1"/>
  <c r="N6975" i="7"/>
  <c r="O6975" i="7" s="1"/>
  <c r="R6975" i="7" s="1"/>
  <c r="L6975" i="7"/>
  <c r="M6975" i="7" s="1"/>
  <c r="Q6975" i="7" s="1"/>
  <c r="J6975" i="7"/>
  <c r="K6975" i="7" s="1"/>
  <c r="N6974" i="7"/>
  <c r="O6974" i="7" s="1"/>
  <c r="R6974" i="7" s="1"/>
  <c r="L6974" i="7"/>
  <c r="M6974" i="7" s="1"/>
  <c r="Q6974" i="7" s="1"/>
  <c r="J6974" i="7"/>
  <c r="K6974" i="7" s="1"/>
  <c r="N6973" i="7"/>
  <c r="O6973" i="7" s="1"/>
  <c r="R6973" i="7" s="1"/>
  <c r="L6973" i="7"/>
  <c r="M6973" i="7" s="1"/>
  <c r="Q6973" i="7" s="1"/>
  <c r="J6973" i="7"/>
  <c r="K6973" i="7" s="1"/>
  <c r="N6972" i="7"/>
  <c r="O6972" i="7" s="1"/>
  <c r="R6972" i="7" s="1"/>
  <c r="L6972" i="7"/>
  <c r="M6972" i="7" s="1"/>
  <c r="Q6972" i="7" s="1"/>
  <c r="J6972" i="7"/>
  <c r="K6972" i="7" s="1"/>
  <c r="N6971" i="7"/>
  <c r="O6971" i="7" s="1"/>
  <c r="R6971" i="7" s="1"/>
  <c r="L6971" i="7"/>
  <c r="M6971" i="7" s="1"/>
  <c r="Q6971" i="7" s="1"/>
  <c r="J6971" i="7"/>
  <c r="K6971" i="7" s="1"/>
  <c r="N6970" i="7"/>
  <c r="O6970" i="7" s="1"/>
  <c r="R6970" i="7" s="1"/>
  <c r="L6970" i="7"/>
  <c r="M6970" i="7" s="1"/>
  <c r="Q6970" i="7" s="1"/>
  <c r="J6970" i="7"/>
  <c r="K6970" i="7" s="1"/>
  <c r="N6969" i="7"/>
  <c r="O6969" i="7" s="1"/>
  <c r="R6969" i="7" s="1"/>
  <c r="L6969" i="7"/>
  <c r="M6969" i="7" s="1"/>
  <c r="Q6969" i="7" s="1"/>
  <c r="J6969" i="7"/>
  <c r="K6969" i="7" s="1"/>
  <c r="N6968" i="7"/>
  <c r="O6968" i="7" s="1"/>
  <c r="R6968" i="7" s="1"/>
  <c r="L6968" i="7"/>
  <c r="M6968" i="7" s="1"/>
  <c r="Q6968" i="7" s="1"/>
  <c r="J6968" i="7"/>
  <c r="K6968" i="7" s="1"/>
  <c r="N6967" i="7"/>
  <c r="O6967" i="7" s="1"/>
  <c r="R6967" i="7" s="1"/>
  <c r="L6967" i="7"/>
  <c r="M6967" i="7" s="1"/>
  <c r="Q6967" i="7" s="1"/>
  <c r="J6967" i="7"/>
  <c r="K6967" i="7" s="1"/>
  <c r="N6966" i="7"/>
  <c r="O6966" i="7" s="1"/>
  <c r="R6966" i="7" s="1"/>
  <c r="L6966" i="7"/>
  <c r="M6966" i="7" s="1"/>
  <c r="Q6966" i="7" s="1"/>
  <c r="J6966" i="7"/>
  <c r="K6966" i="7" s="1"/>
  <c r="N6965" i="7"/>
  <c r="O6965" i="7" s="1"/>
  <c r="R6965" i="7" s="1"/>
  <c r="L6965" i="7"/>
  <c r="M6965" i="7" s="1"/>
  <c r="Q6965" i="7" s="1"/>
  <c r="J6965" i="7"/>
  <c r="K6965" i="7" s="1"/>
  <c r="N6964" i="7"/>
  <c r="O6964" i="7" s="1"/>
  <c r="R6964" i="7" s="1"/>
  <c r="L6964" i="7"/>
  <c r="M6964" i="7" s="1"/>
  <c r="Q6964" i="7" s="1"/>
  <c r="J6964" i="7"/>
  <c r="K6964" i="7" s="1"/>
  <c r="N6963" i="7"/>
  <c r="O6963" i="7" s="1"/>
  <c r="R6963" i="7" s="1"/>
  <c r="L6963" i="7"/>
  <c r="M6963" i="7" s="1"/>
  <c r="Q6963" i="7" s="1"/>
  <c r="J6963" i="7"/>
  <c r="K6963" i="7" s="1"/>
  <c r="N6962" i="7"/>
  <c r="O6962" i="7" s="1"/>
  <c r="R6962" i="7" s="1"/>
  <c r="L6962" i="7"/>
  <c r="M6962" i="7" s="1"/>
  <c r="Q6962" i="7" s="1"/>
  <c r="J6962" i="7"/>
  <c r="K6962" i="7" s="1"/>
  <c r="N6961" i="7"/>
  <c r="O6961" i="7" s="1"/>
  <c r="R6961" i="7" s="1"/>
  <c r="L6961" i="7"/>
  <c r="M6961" i="7" s="1"/>
  <c r="Q6961" i="7" s="1"/>
  <c r="J6961" i="7"/>
  <c r="K6961" i="7" s="1"/>
  <c r="N6960" i="7"/>
  <c r="O6960" i="7" s="1"/>
  <c r="R6960" i="7" s="1"/>
  <c r="L6960" i="7"/>
  <c r="M6960" i="7" s="1"/>
  <c r="Q6960" i="7" s="1"/>
  <c r="J6960" i="7"/>
  <c r="K6960" i="7" s="1"/>
  <c r="N6959" i="7"/>
  <c r="O6959" i="7" s="1"/>
  <c r="R6959" i="7" s="1"/>
  <c r="L6959" i="7"/>
  <c r="M6959" i="7" s="1"/>
  <c r="Q6959" i="7" s="1"/>
  <c r="J6959" i="7"/>
  <c r="K6959" i="7" s="1"/>
  <c r="N6958" i="7"/>
  <c r="O6958" i="7" s="1"/>
  <c r="R6958" i="7" s="1"/>
  <c r="L6958" i="7"/>
  <c r="M6958" i="7" s="1"/>
  <c r="Q6958" i="7" s="1"/>
  <c r="J6958" i="7"/>
  <c r="K6958" i="7" s="1"/>
  <c r="N6957" i="7"/>
  <c r="O6957" i="7" s="1"/>
  <c r="R6957" i="7" s="1"/>
  <c r="L6957" i="7"/>
  <c r="M6957" i="7" s="1"/>
  <c r="Q6957" i="7" s="1"/>
  <c r="J6957" i="7"/>
  <c r="K6957" i="7" s="1"/>
  <c r="N6956" i="7"/>
  <c r="O6956" i="7" s="1"/>
  <c r="R6956" i="7" s="1"/>
  <c r="L6956" i="7"/>
  <c r="M6956" i="7" s="1"/>
  <c r="Q6956" i="7" s="1"/>
  <c r="J6956" i="7"/>
  <c r="K6956" i="7" s="1"/>
  <c r="N6955" i="7"/>
  <c r="O6955" i="7" s="1"/>
  <c r="R6955" i="7" s="1"/>
  <c r="L6955" i="7"/>
  <c r="M6955" i="7" s="1"/>
  <c r="Q6955" i="7" s="1"/>
  <c r="J6955" i="7"/>
  <c r="K6955" i="7" s="1"/>
  <c r="N6954" i="7"/>
  <c r="O6954" i="7" s="1"/>
  <c r="R6954" i="7" s="1"/>
  <c r="L6954" i="7"/>
  <c r="M6954" i="7" s="1"/>
  <c r="Q6954" i="7" s="1"/>
  <c r="J6954" i="7"/>
  <c r="K6954" i="7" s="1"/>
  <c r="N6953" i="7"/>
  <c r="O6953" i="7" s="1"/>
  <c r="R6953" i="7" s="1"/>
  <c r="L6953" i="7"/>
  <c r="M6953" i="7" s="1"/>
  <c r="Q6953" i="7" s="1"/>
  <c r="J6953" i="7"/>
  <c r="K6953" i="7" s="1"/>
  <c r="N6952" i="7"/>
  <c r="O6952" i="7" s="1"/>
  <c r="R6952" i="7" s="1"/>
  <c r="L6952" i="7"/>
  <c r="M6952" i="7" s="1"/>
  <c r="Q6952" i="7" s="1"/>
  <c r="J6952" i="7"/>
  <c r="K6952" i="7" s="1"/>
  <c r="N6951" i="7"/>
  <c r="O6951" i="7" s="1"/>
  <c r="R6951" i="7" s="1"/>
  <c r="L6951" i="7"/>
  <c r="M6951" i="7" s="1"/>
  <c r="Q6951" i="7" s="1"/>
  <c r="J6951" i="7"/>
  <c r="K6951" i="7" s="1"/>
  <c r="N6950" i="7"/>
  <c r="O6950" i="7" s="1"/>
  <c r="R6950" i="7" s="1"/>
  <c r="L6950" i="7"/>
  <c r="M6950" i="7" s="1"/>
  <c r="Q6950" i="7" s="1"/>
  <c r="J6950" i="7"/>
  <c r="K6950" i="7" s="1"/>
  <c r="N6949" i="7"/>
  <c r="O6949" i="7" s="1"/>
  <c r="R6949" i="7" s="1"/>
  <c r="L6949" i="7"/>
  <c r="M6949" i="7" s="1"/>
  <c r="Q6949" i="7" s="1"/>
  <c r="J6949" i="7"/>
  <c r="K6949" i="7" s="1"/>
  <c r="N6948" i="7"/>
  <c r="O6948" i="7" s="1"/>
  <c r="R6948" i="7" s="1"/>
  <c r="L6948" i="7"/>
  <c r="M6948" i="7" s="1"/>
  <c r="Q6948" i="7" s="1"/>
  <c r="J6948" i="7"/>
  <c r="K6948" i="7" s="1"/>
  <c r="N6947" i="7"/>
  <c r="O6947" i="7" s="1"/>
  <c r="R6947" i="7" s="1"/>
  <c r="L6947" i="7"/>
  <c r="M6947" i="7" s="1"/>
  <c r="Q6947" i="7" s="1"/>
  <c r="J6947" i="7"/>
  <c r="K6947" i="7" s="1"/>
  <c r="N6946" i="7"/>
  <c r="O6946" i="7" s="1"/>
  <c r="R6946" i="7" s="1"/>
  <c r="L6946" i="7"/>
  <c r="M6946" i="7" s="1"/>
  <c r="Q6946" i="7" s="1"/>
  <c r="J6946" i="7"/>
  <c r="K6946" i="7" s="1"/>
  <c r="N6945" i="7"/>
  <c r="O6945" i="7" s="1"/>
  <c r="R6945" i="7" s="1"/>
  <c r="L6945" i="7"/>
  <c r="M6945" i="7" s="1"/>
  <c r="Q6945" i="7" s="1"/>
  <c r="J6945" i="7"/>
  <c r="K6945" i="7" s="1"/>
  <c r="N6944" i="7"/>
  <c r="O6944" i="7" s="1"/>
  <c r="R6944" i="7" s="1"/>
  <c r="L6944" i="7"/>
  <c r="M6944" i="7" s="1"/>
  <c r="Q6944" i="7" s="1"/>
  <c r="J6944" i="7"/>
  <c r="K6944" i="7" s="1"/>
  <c r="N6943" i="7"/>
  <c r="O6943" i="7" s="1"/>
  <c r="R6943" i="7" s="1"/>
  <c r="L6943" i="7"/>
  <c r="M6943" i="7" s="1"/>
  <c r="Q6943" i="7" s="1"/>
  <c r="J6943" i="7"/>
  <c r="K6943" i="7" s="1"/>
  <c r="N6942" i="7"/>
  <c r="O6942" i="7" s="1"/>
  <c r="R6942" i="7" s="1"/>
  <c r="L6942" i="7"/>
  <c r="M6942" i="7" s="1"/>
  <c r="Q6942" i="7" s="1"/>
  <c r="J6942" i="7"/>
  <c r="K6942" i="7" s="1"/>
  <c r="N6941" i="7"/>
  <c r="O6941" i="7" s="1"/>
  <c r="R6941" i="7" s="1"/>
  <c r="L6941" i="7"/>
  <c r="M6941" i="7" s="1"/>
  <c r="Q6941" i="7" s="1"/>
  <c r="J6941" i="7"/>
  <c r="K6941" i="7" s="1"/>
  <c r="N6940" i="7"/>
  <c r="O6940" i="7" s="1"/>
  <c r="R6940" i="7" s="1"/>
  <c r="L6940" i="7"/>
  <c r="M6940" i="7" s="1"/>
  <c r="Q6940" i="7" s="1"/>
  <c r="J6940" i="7"/>
  <c r="K6940" i="7" s="1"/>
  <c r="N6939" i="7"/>
  <c r="O6939" i="7" s="1"/>
  <c r="R6939" i="7" s="1"/>
  <c r="L6939" i="7"/>
  <c r="M6939" i="7" s="1"/>
  <c r="Q6939" i="7" s="1"/>
  <c r="J6939" i="7"/>
  <c r="K6939" i="7" s="1"/>
  <c r="N6938" i="7"/>
  <c r="O6938" i="7" s="1"/>
  <c r="R6938" i="7" s="1"/>
  <c r="L6938" i="7"/>
  <c r="M6938" i="7" s="1"/>
  <c r="Q6938" i="7" s="1"/>
  <c r="J6938" i="7"/>
  <c r="K6938" i="7" s="1"/>
  <c r="N6937" i="7"/>
  <c r="O6937" i="7" s="1"/>
  <c r="R6937" i="7" s="1"/>
  <c r="L6937" i="7"/>
  <c r="M6937" i="7" s="1"/>
  <c r="Q6937" i="7" s="1"/>
  <c r="J6937" i="7"/>
  <c r="K6937" i="7" s="1"/>
  <c r="N6936" i="7"/>
  <c r="O6936" i="7" s="1"/>
  <c r="R6936" i="7" s="1"/>
  <c r="L6936" i="7"/>
  <c r="M6936" i="7" s="1"/>
  <c r="Q6936" i="7" s="1"/>
  <c r="J6936" i="7"/>
  <c r="K6936" i="7" s="1"/>
  <c r="N6935" i="7"/>
  <c r="O6935" i="7" s="1"/>
  <c r="R6935" i="7" s="1"/>
  <c r="L6935" i="7"/>
  <c r="M6935" i="7" s="1"/>
  <c r="Q6935" i="7" s="1"/>
  <c r="J6935" i="7"/>
  <c r="K6935" i="7" s="1"/>
  <c r="N6934" i="7"/>
  <c r="O6934" i="7" s="1"/>
  <c r="R6934" i="7" s="1"/>
  <c r="L6934" i="7"/>
  <c r="M6934" i="7" s="1"/>
  <c r="Q6934" i="7" s="1"/>
  <c r="J6934" i="7"/>
  <c r="K6934" i="7" s="1"/>
  <c r="N6933" i="7"/>
  <c r="O6933" i="7" s="1"/>
  <c r="R6933" i="7" s="1"/>
  <c r="L6933" i="7"/>
  <c r="M6933" i="7" s="1"/>
  <c r="Q6933" i="7" s="1"/>
  <c r="J6933" i="7"/>
  <c r="K6933" i="7" s="1"/>
  <c r="N6932" i="7"/>
  <c r="O6932" i="7" s="1"/>
  <c r="R6932" i="7" s="1"/>
  <c r="L6932" i="7"/>
  <c r="M6932" i="7" s="1"/>
  <c r="Q6932" i="7" s="1"/>
  <c r="J6932" i="7"/>
  <c r="K6932" i="7" s="1"/>
  <c r="N6931" i="7"/>
  <c r="O6931" i="7" s="1"/>
  <c r="R6931" i="7" s="1"/>
  <c r="L6931" i="7"/>
  <c r="M6931" i="7" s="1"/>
  <c r="Q6931" i="7" s="1"/>
  <c r="J6931" i="7"/>
  <c r="K6931" i="7" s="1"/>
  <c r="N6930" i="7"/>
  <c r="O6930" i="7" s="1"/>
  <c r="R6930" i="7" s="1"/>
  <c r="L6930" i="7"/>
  <c r="M6930" i="7" s="1"/>
  <c r="Q6930" i="7" s="1"/>
  <c r="J6930" i="7"/>
  <c r="K6930" i="7" s="1"/>
  <c r="N6929" i="7"/>
  <c r="O6929" i="7" s="1"/>
  <c r="R6929" i="7" s="1"/>
  <c r="L6929" i="7"/>
  <c r="M6929" i="7" s="1"/>
  <c r="Q6929" i="7" s="1"/>
  <c r="J6929" i="7"/>
  <c r="K6929" i="7" s="1"/>
  <c r="N6928" i="7"/>
  <c r="O6928" i="7" s="1"/>
  <c r="R6928" i="7" s="1"/>
  <c r="L6928" i="7"/>
  <c r="M6928" i="7" s="1"/>
  <c r="Q6928" i="7" s="1"/>
  <c r="J6928" i="7"/>
  <c r="K6928" i="7" s="1"/>
  <c r="N6927" i="7"/>
  <c r="O6927" i="7" s="1"/>
  <c r="R6927" i="7" s="1"/>
  <c r="L6927" i="7"/>
  <c r="M6927" i="7" s="1"/>
  <c r="Q6927" i="7" s="1"/>
  <c r="J6927" i="7"/>
  <c r="K6927" i="7" s="1"/>
  <c r="N6926" i="7"/>
  <c r="O6926" i="7" s="1"/>
  <c r="R6926" i="7" s="1"/>
  <c r="L6926" i="7"/>
  <c r="M6926" i="7" s="1"/>
  <c r="Q6926" i="7" s="1"/>
  <c r="J6926" i="7"/>
  <c r="K6926" i="7" s="1"/>
  <c r="N6925" i="7"/>
  <c r="O6925" i="7" s="1"/>
  <c r="R6925" i="7" s="1"/>
  <c r="L6925" i="7"/>
  <c r="M6925" i="7" s="1"/>
  <c r="Q6925" i="7" s="1"/>
  <c r="S6925" i="7" s="1"/>
  <c r="J6925" i="7"/>
  <c r="K6925" i="7" s="1"/>
  <c r="N6924" i="7"/>
  <c r="O6924" i="7" s="1"/>
  <c r="R6924" i="7" s="1"/>
  <c r="L6924" i="7"/>
  <c r="M6924" i="7" s="1"/>
  <c r="Q6924" i="7" s="1"/>
  <c r="J6924" i="7"/>
  <c r="K6924" i="7" s="1"/>
  <c r="N6923" i="7"/>
  <c r="O6923" i="7" s="1"/>
  <c r="R6923" i="7" s="1"/>
  <c r="L6923" i="7"/>
  <c r="M6923" i="7" s="1"/>
  <c r="Q6923" i="7" s="1"/>
  <c r="J6923" i="7"/>
  <c r="K6923" i="7" s="1"/>
  <c r="N6922" i="7"/>
  <c r="O6922" i="7" s="1"/>
  <c r="R6922" i="7" s="1"/>
  <c r="L6922" i="7"/>
  <c r="M6922" i="7" s="1"/>
  <c r="Q6922" i="7" s="1"/>
  <c r="J6922" i="7"/>
  <c r="K6922" i="7" s="1"/>
  <c r="N6921" i="7"/>
  <c r="O6921" i="7" s="1"/>
  <c r="R6921" i="7" s="1"/>
  <c r="L6921" i="7"/>
  <c r="M6921" i="7" s="1"/>
  <c r="Q6921" i="7" s="1"/>
  <c r="S6921" i="7" s="1"/>
  <c r="J6921" i="7"/>
  <c r="K6921" i="7" s="1"/>
  <c r="N6920" i="7"/>
  <c r="O6920" i="7" s="1"/>
  <c r="R6920" i="7" s="1"/>
  <c r="L6920" i="7"/>
  <c r="M6920" i="7" s="1"/>
  <c r="Q6920" i="7" s="1"/>
  <c r="J6920" i="7"/>
  <c r="K6920" i="7" s="1"/>
  <c r="N6919" i="7"/>
  <c r="O6919" i="7" s="1"/>
  <c r="R6919" i="7" s="1"/>
  <c r="L6919" i="7"/>
  <c r="M6919" i="7" s="1"/>
  <c r="Q6919" i="7" s="1"/>
  <c r="J6919" i="7"/>
  <c r="K6919" i="7" s="1"/>
  <c r="N6918" i="7"/>
  <c r="O6918" i="7" s="1"/>
  <c r="R6918" i="7" s="1"/>
  <c r="L6918" i="7"/>
  <c r="M6918" i="7" s="1"/>
  <c r="Q6918" i="7" s="1"/>
  <c r="J6918" i="7"/>
  <c r="K6918" i="7" s="1"/>
  <c r="N6917" i="7"/>
  <c r="O6917" i="7" s="1"/>
  <c r="R6917" i="7" s="1"/>
  <c r="L6917" i="7"/>
  <c r="M6917" i="7" s="1"/>
  <c r="Q6917" i="7" s="1"/>
  <c r="S6917" i="7" s="1"/>
  <c r="J6917" i="7"/>
  <c r="K6917" i="7" s="1"/>
  <c r="N6916" i="7"/>
  <c r="O6916" i="7" s="1"/>
  <c r="R6916" i="7" s="1"/>
  <c r="L6916" i="7"/>
  <c r="M6916" i="7" s="1"/>
  <c r="Q6916" i="7" s="1"/>
  <c r="J6916" i="7"/>
  <c r="K6916" i="7" s="1"/>
  <c r="N6915" i="7"/>
  <c r="O6915" i="7" s="1"/>
  <c r="R6915" i="7" s="1"/>
  <c r="L6915" i="7"/>
  <c r="M6915" i="7" s="1"/>
  <c r="Q6915" i="7" s="1"/>
  <c r="J6915" i="7"/>
  <c r="K6915" i="7" s="1"/>
  <c r="N6914" i="7"/>
  <c r="O6914" i="7" s="1"/>
  <c r="R6914" i="7" s="1"/>
  <c r="L6914" i="7"/>
  <c r="M6914" i="7" s="1"/>
  <c r="Q6914" i="7" s="1"/>
  <c r="J6914" i="7"/>
  <c r="K6914" i="7" s="1"/>
  <c r="N6913" i="7"/>
  <c r="O6913" i="7" s="1"/>
  <c r="R6913" i="7" s="1"/>
  <c r="L6913" i="7"/>
  <c r="M6913" i="7" s="1"/>
  <c r="Q6913" i="7" s="1"/>
  <c r="S6913" i="7" s="1"/>
  <c r="J6913" i="7"/>
  <c r="K6913" i="7" s="1"/>
  <c r="N6912" i="7"/>
  <c r="O6912" i="7" s="1"/>
  <c r="R6912" i="7" s="1"/>
  <c r="L6912" i="7"/>
  <c r="M6912" i="7" s="1"/>
  <c r="Q6912" i="7" s="1"/>
  <c r="J6912" i="7"/>
  <c r="K6912" i="7" s="1"/>
  <c r="N6911" i="7"/>
  <c r="O6911" i="7" s="1"/>
  <c r="R6911" i="7" s="1"/>
  <c r="L6911" i="7"/>
  <c r="M6911" i="7" s="1"/>
  <c r="Q6911" i="7" s="1"/>
  <c r="J6911" i="7"/>
  <c r="K6911" i="7" s="1"/>
  <c r="N6910" i="7"/>
  <c r="O6910" i="7" s="1"/>
  <c r="R6910" i="7" s="1"/>
  <c r="L6910" i="7"/>
  <c r="M6910" i="7" s="1"/>
  <c r="Q6910" i="7" s="1"/>
  <c r="J6910" i="7"/>
  <c r="K6910" i="7" s="1"/>
  <c r="N6909" i="7"/>
  <c r="O6909" i="7" s="1"/>
  <c r="R6909" i="7" s="1"/>
  <c r="L6909" i="7"/>
  <c r="M6909" i="7" s="1"/>
  <c r="Q6909" i="7" s="1"/>
  <c r="S6909" i="7" s="1"/>
  <c r="J6909" i="7"/>
  <c r="K6909" i="7" s="1"/>
  <c r="N6908" i="7"/>
  <c r="O6908" i="7" s="1"/>
  <c r="R6908" i="7" s="1"/>
  <c r="L6908" i="7"/>
  <c r="M6908" i="7" s="1"/>
  <c r="Q6908" i="7" s="1"/>
  <c r="J6908" i="7"/>
  <c r="K6908" i="7" s="1"/>
  <c r="N6907" i="7"/>
  <c r="O6907" i="7" s="1"/>
  <c r="R6907" i="7" s="1"/>
  <c r="L6907" i="7"/>
  <c r="M6907" i="7" s="1"/>
  <c r="Q6907" i="7" s="1"/>
  <c r="J6907" i="7"/>
  <c r="K6907" i="7" s="1"/>
  <c r="N6906" i="7"/>
  <c r="O6906" i="7" s="1"/>
  <c r="R6906" i="7" s="1"/>
  <c r="L6906" i="7"/>
  <c r="M6906" i="7" s="1"/>
  <c r="Q6906" i="7" s="1"/>
  <c r="J6906" i="7"/>
  <c r="K6906" i="7" s="1"/>
  <c r="N6905" i="7"/>
  <c r="O6905" i="7" s="1"/>
  <c r="R6905" i="7" s="1"/>
  <c r="L6905" i="7"/>
  <c r="M6905" i="7" s="1"/>
  <c r="Q6905" i="7" s="1"/>
  <c r="S6905" i="7" s="1"/>
  <c r="J6905" i="7"/>
  <c r="K6905" i="7" s="1"/>
  <c r="N6904" i="7"/>
  <c r="O6904" i="7" s="1"/>
  <c r="R6904" i="7" s="1"/>
  <c r="L6904" i="7"/>
  <c r="M6904" i="7" s="1"/>
  <c r="Q6904" i="7" s="1"/>
  <c r="J6904" i="7"/>
  <c r="K6904" i="7" s="1"/>
  <c r="N6903" i="7"/>
  <c r="O6903" i="7" s="1"/>
  <c r="R6903" i="7" s="1"/>
  <c r="L6903" i="7"/>
  <c r="M6903" i="7" s="1"/>
  <c r="Q6903" i="7" s="1"/>
  <c r="J6903" i="7"/>
  <c r="K6903" i="7" s="1"/>
  <c r="N6902" i="7"/>
  <c r="O6902" i="7" s="1"/>
  <c r="R6902" i="7" s="1"/>
  <c r="L6902" i="7"/>
  <c r="M6902" i="7" s="1"/>
  <c r="Q6902" i="7" s="1"/>
  <c r="J6902" i="7"/>
  <c r="K6902" i="7" s="1"/>
  <c r="N6901" i="7"/>
  <c r="O6901" i="7" s="1"/>
  <c r="R6901" i="7" s="1"/>
  <c r="L6901" i="7"/>
  <c r="M6901" i="7" s="1"/>
  <c r="Q6901" i="7" s="1"/>
  <c r="S6901" i="7" s="1"/>
  <c r="J6901" i="7"/>
  <c r="K6901" i="7" s="1"/>
  <c r="N6900" i="7"/>
  <c r="O6900" i="7" s="1"/>
  <c r="R6900" i="7" s="1"/>
  <c r="L6900" i="7"/>
  <c r="M6900" i="7" s="1"/>
  <c r="Q6900" i="7" s="1"/>
  <c r="J6900" i="7"/>
  <c r="K6900" i="7" s="1"/>
  <c r="N6899" i="7"/>
  <c r="O6899" i="7" s="1"/>
  <c r="R6899" i="7" s="1"/>
  <c r="L6899" i="7"/>
  <c r="M6899" i="7" s="1"/>
  <c r="Q6899" i="7" s="1"/>
  <c r="J6899" i="7"/>
  <c r="K6899" i="7" s="1"/>
  <c r="N6898" i="7"/>
  <c r="O6898" i="7" s="1"/>
  <c r="R6898" i="7" s="1"/>
  <c r="L6898" i="7"/>
  <c r="M6898" i="7" s="1"/>
  <c r="Q6898" i="7" s="1"/>
  <c r="S6898" i="7" s="1"/>
  <c r="J6898" i="7"/>
  <c r="K6898" i="7" s="1"/>
  <c r="N6897" i="7"/>
  <c r="O6897" i="7" s="1"/>
  <c r="R6897" i="7" s="1"/>
  <c r="L6897" i="7"/>
  <c r="M6897" i="7" s="1"/>
  <c r="Q6897" i="7" s="1"/>
  <c r="J6897" i="7"/>
  <c r="K6897" i="7" s="1"/>
  <c r="N6896" i="7"/>
  <c r="O6896" i="7" s="1"/>
  <c r="R6896" i="7" s="1"/>
  <c r="L6896" i="7"/>
  <c r="M6896" i="7" s="1"/>
  <c r="Q6896" i="7" s="1"/>
  <c r="J6896" i="7"/>
  <c r="K6896" i="7" s="1"/>
  <c r="N6895" i="7"/>
  <c r="O6895" i="7" s="1"/>
  <c r="R6895" i="7" s="1"/>
  <c r="L6895" i="7"/>
  <c r="M6895" i="7" s="1"/>
  <c r="Q6895" i="7" s="1"/>
  <c r="J6895" i="7"/>
  <c r="K6895" i="7" s="1"/>
  <c r="N6894" i="7"/>
  <c r="O6894" i="7" s="1"/>
  <c r="R6894" i="7" s="1"/>
  <c r="L6894" i="7"/>
  <c r="M6894" i="7" s="1"/>
  <c r="Q6894" i="7" s="1"/>
  <c r="S6894" i="7" s="1"/>
  <c r="J6894" i="7"/>
  <c r="K6894" i="7" s="1"/>
  <c r="N6893" i="7"/>
  <c r="O6893" i="7" s="1"/>
  <c r="R6893" i="7" s="1"/>
  <c r="L6893" i="7"/>
  <c r="M6893" i="7" s="1"/>
  <c r="Q6893" i="7" s="1"/>
  <c r="J6893" i="7"/>
  <c r="K6893" i="7" s="1"/>
  <c r="N6892" i="7"/>
  <c r="O6892" i="7" s="1"/>
  <c r="R6892" i="7" s="1"/>
  <c r="L6892" i="7"/>
  <c r="M6892" i="7" s="1"/>
  <c r="Q6892" i="7" s="1"/>
  <c r="J6892" i="7"/>
  <c r="K6892" i="7" s="1"/>
  <c r="N6891" i="7"/>
  <c r="O6891" i="7" s="1"/>
  <c r="R6891" i="7" s="1"/>
  <c r="L6891" i="7"/>
  <c r="M6891" i="7" s="1"/>
  <c r="Q6891" i="7" s="1"/>
  <c r="J6891" i="7"/>
  <c r="K6891" i="7" s="1"/>
  <c r="N6890" i="7"/>
  <c r="O6890" i="7" s="1"/>
  <c r="R6890" i="7" s="1"/>
  <c r="L6890" i="7"/>
  <c r="M6890" i="7" s="1"/>
  <c r="Q6890" i="7" s="1"/>
  <c r="S6890" i="7" s="1"/>
  <c r="J6890" i="7"/>
  <c r="K6890" i="7" s="1"/>
  <c r="N6889" i="7"/>
  <c r="O6889" i="7" s="1"/>
  <c r="R6889" i="7" s="1"/>
  <c r="L6889" i="7"/>
  <c r="M6889" i="7" s="1"/>
  <c r="Q6889" i="7" s="1"/>
  <c r="J6889" i="7"/>
  <c r="K6889" i="7" s="1"/>
  <c r="N6888" i="7"/>
  <c r="O6888" i="7" s="1"/>
  <c r="R6888" i="7" s="1"/>
  <c r="L6888" i="7"/>
  <c r="M6888" i="7" s="1"/>
  <c r="Q6888" i="7" s="1"/>
  <c r="J6888" i="7"/>
  <c r="K6888" i="7" s="1"/>
  <c r="N6887" i="7"/>
  <c r="O6887" i="7" s="1"/>
  <c r="R6887" i="7" s="1"/>
  <c r="L6887" i="7"/>
  <c r="M6887" i="7" s="1"/>
  <c r="Q6887" i="7" s="1"/>
  <c r="J6887" i="7"/>
  <c r="K6887" i="7" s="1"/>
  <c r="N6886" i="7"/>
  <c r="O6886" i="7" s="1"/>
  <c r="R6886" i="7" s="1"/>
  <c r="L6886" i="7"/>
  <c r="M6886" i="7" s="1"/>
  <c r="Q6886" i="7" s="1"/>
  <c r="S6886" i="7" s="1"/>
  <c r="J6886" i="7"/>
  <c r="K6886" i="7" s="1"/>
  <c r="N6885" i="7"/>
  <c r="O6885" i="7" s="1"/>
  <c r="R6885" i="7" s="1"/>
  <c r="L6885" i="7"/>
  <c r="M6885" i="7" s="1"/>
  <c r="Q6885" i="7" s="1"/>
  <c r="J6885" i="7"/>
  <c r="K6885" i="7" s="1"/>
  <c r="N6884" i="7"/>
  <c r="O6884" i="7" s="1"/>
  <c r="R6884" i="7" s="1"/>
  <c r="L6884" i="7"/>
  <c r="M6884" i="7" s="1"/>
  <c r="Q6884" i="7" s="1"/>
  <c r="J6884" i="7"/>
  <c r="K6884" i="7" s="1"/>
  <c r="N6883" i="7"/>
  <c r="O6883" i="7" s="1"/>
  <c r="R6883" i="7" s="1"/>
  <c r="L6883" i="7"/>
  <c r="M6883" i="7" s="1"/>
  <c r="Q6883" i="7" s="1"/>
  <c r="J6883" i="7"/>
  <c r="K6883" i="7" s="1"/>
  <c r="N6882" i="7"/>
  <c r="O6882" i="7" s="1"/>
  <c r="R6882" i="7" s="1"/>
  <c r="L6882" i="7"/>
  <c r="M6882" i="7" s="1"/>
  <c r="Q6882" i="7" s="1"/>
  <c r="S6882" i="7" s="1"/>
  <c r="J6882" i="7"/>
  <c r="K6882" i="7" s="1"/>
  <c r="N6881" i="7"/>
  <c r="O6881" i="7" s="1"/>
  <c r="R6881" i="7" s="1"/>
  <c r="L6881" i="7"/>
  <c r="M6881" i="7" s="1"/>
  <c r="Q6881" i="7" s="1"/>
  <c r="J6881" i="7"/>
  <c r="K6881" i="7" s="1"/>
  <c r="N6880" i="7"/>
  <c r="O6880" i="7" s="1"/>
  <c r="R6880" i="7" s="1"/>
  <c r="L6880" i="7"/>
  <c r="M6880" i="7" s="1"/>
  <c r="Q6880" i="7" s="1"/>
  <c r="J6880" i="7"/>
  <c r="K6880" i="7" s="1"/>
  <c r="N6879" i="7"/>
  <c r="O6879" i="7" s="1"/>
  <c r="R6879" i="7" s="1"/>
  <c r="L6879" i="7"/>
  <c r="M6879" i="7" s="1"/>
  <c r="Q6879" i="7" s="1"/>
  <c r="J6879" i="7"/>
  <c r="K6879" i="7" s="1"/>
  <c r="N6878" i="7"/>
  <c r="O6878" i="7" s="1"/>
  <c r="R6878" i="7" s="1"/>
  <c r="L6878" i="7"/>
  <c r="M6878" i="7" s="1"/>
  <c r="Q6878" i="7" s="1"/>
  <c r="S6878" i="7" s="1"/>
  <c r="J6878" i="7"/>
  <c r="K6878" i="7" s="1"/>
  <c r="N6877" i="7"/>
  <c r="O6877" i="7" s="1"/>
  <c r="R6877" i="7" s="1"/>
  <c r="L6877" i="7"/>
  <c r="M6877" i="7" s="1"/>
  <c r="Q6877" i="7" s="1"/>
  <c r="J6877" i="7"/>
  <c r="K6877" i="7" s="1"/>
  <c r="N6876" i="7"/>
  <c r="O6876" i="7" s="1"/>
  <c r="R6876" i="7" s="1"/>
  <c r="L6876" i="7"/>
  <c r="M6876" i="7" s="1"/>
  <c r="Q6876" i="7" s="1"/>
  <c r="J6876" i="7"/>
  <c r="K6876" i="7" s="1"/>
  <c r="N6875" i="7"/>
  <c r="O6875" i="7" s="1"/>
  <c r="R6875" i="7" s="1"/>
  <c r="L6875" i="7"/>
  <c r="M6875" i="7" s="1"/>
  <c r="Q6875" i="7" s="1"/>
  <c r="J6875" i="7"/>
  <c r="K6875" i="7" s="1"/>
  <c r="N6874" i="7"/>
  <c r="O6874" i="7" s="1"/>
  <c r="R6874" i="7" s="1"/>
  <c r="L6874" i="7"/>
  <c r="M6874" i="7" s="1"/>
  <c r="Q6874" i="7" s="1"/>
  <c r="S6874" i="7" s="1"/>
  <c r="J6874" i="7"/>
  <c r="K6874" i="7" s="1"/>
  <c r="N6873" i="7"/>
  <c r="O6873" i="7" s="1"/>
  <c r="R6873" i="7" s="1"/>
  <c r="L6873" i="7"/>
  <c r="M6873" i="7" s="1"/>
  <c r="Q6873" i="7" s="1"/>
  <c r="J6873" i="7"/>
  <c r="K6873" i="7" s="1"/>
  <c r="N6872" i="7"/>
  <c r="O6872" i="7" s="1"/>
  <c r="R6872" i="7" s="1"/>
  <c r="L6872" i="7"/>
  <c r="M6872" i="7" s="1"/>
  <c r="Q6872" i="7" s="1"/>
  <c r="J6872" i="7"/>
  <c r="K6872" i="7" s="1"/>
  <c r="N6871" i="7"/>
  <c r="O6871" i="7" s="1"/>
  <c r="R6871" i="7" s="1"/>
  <c r="L6871" i="7"/>
  <c r="M6871" i="7" s="1"/>
  <c r="Q6871" i="7" s="1"/>
  <c r="J6871" i="7"/>
  <c r="K6871" i="7" s="1"/>
  <c r="N6870" i="7"/>
  <c r="O6870" i="7" s="1"/>
  <c r="R6870" i="7" s="1"/>
  <c r="L6870" i="7"/>
  <c r="M6870" i="7" s="1"/>
  <c r="Q6870" i="7" s="1"/>
  <c r="S6870" i="7" s="1"/>
  <c r="J6870" i="7"/>
  <c r="K6870" i="7" s="1"/>
  <c r="N6869" i="7"/>
  <c r="O6869" i="7" s="1"/>
  <c r="L6869" i="7"/>
  <c r="M6869" i="7" s="1"/>
  <c r="Q6869" i="7" s="1"/>
  <c r="J6869" i="7"/>
  <c r="K6869" i="7" s="1"/>
  <c r="N6868" i="7"/>
  <c r="O6868" i="7" s="1"/>
  <c r="R6868" i="7" s="1"/>
  <c r="L6868" i="7"/>
  <c r="M6868" i="7" s="1"/>
  <c r="Q6868" i="7" s="1"/>
  <c r="J6868" i="7"/>
  <c r="K6868" i="7" s="1"/>
  <c r="N6867" i="7"/>
  <c r="O6867" i="7" s="1"/>
  <c r="R6867" i="7" s="1"/>
  <c r="L6867" i="7"/>
  <c r="M6867" i="7" s="1"/>
  <c r="Q6867" i="7" s="1"/>
  <c r="J6867" i="7"/>
  <c r="K6867" i="7" s="1"/>
  <c r="N6866" i="7"/>
  <c r="O6866" i="7" s="1"/>
  <c r="L6866" i="7"/>
  <c r="M6866" i="7" s="1"/>
  <c r="Q6866" i="7" s="1"/>
  <c r="J6866" i="7"/>
  <c r="K6866" i="7" s="1"/>
  <c r="N6865" i="7"/>
  <c r="O6865" i="7" s="1"/>
  <c r="R6865" i="7" s="1"/>
  <c r="L6865" i="7"/>
  <c r="M6865" i="7" s="1"/>
  <c r="Q6865" i="7" s="1"/>
  <c r="J6865" i="7"/>
  <c r="K6865" i="7" s="1"/>
  <c r="N6864" i="7"/>
  <c r="O6864" i="7" s="1"/>
  <c r="R6864" i="7" s="1"/>
  <c r="L6864" i="7"/>
  <c r="M6864" i="7" s="1"/>
  <c r="Q6864" i="7" s="1"/>
  <c r="J6864" i="7"/>
  <c r="K6864" i="7" s="1"/>
  <c r="N6863" i="7"/>
  <c r="O6863" i="7" s="1"/>
  <c r="R6863" i="7" s="1"/>
  <c r="L6863" i="7"/>
  <c r="M6863" i="7" s="1"/>
  <c r="Q6863" i="7" s="1"/>
  <c r="J6863" i="7"/>
  <c r="K6863" i="7" s="1"/>
  <c r="N6862" i="7"/>
  <c r="O6862" i="7" s="1"/>
  <c r="R6862" i="7" s="1"/>
  <c r="L6862" i="7"/>
  <c r="M6862" i="7" s="1"/>
  <c r="Q6862" i="7" s="1"/>
  <c r="S6862" i="7" s="1"/>
  <c r="J6862" i="7"/>
  <c r="K6862" i="7" s="1"/>
  <c r="N6861" i="7"/>
  <c r="O6861" i="7" s="1"/>
  <c r="R6861" i="7" s="1"/>
  <c r="L6861" i="7"/>
  <c r="M6861" i="7" s="1"/>
  <c r="Q6861" i="7" s="1"/>
  <c r="J6861" i="7"/>
  <c r="K6861" i="7" s="1"/>
  <c r="N6860" i="7"/>
  <c r="O6860" i="7" s="1"/>
  <c r="R6860" i="7" s="1"/>
  <c r="L6860" i="7"/>
  <c r="M6860" i="7" s="1"/>
  <c r="Q6860" i="7" s="1"/>
  <c r="J6860" i="7"/>
  <c r="K6860" i="7" s="1"/>
  <c r="N6859" i="7"/>
  <c r="O6859" i="7" s="1"/>
  <c r="R6859" i="7" s="1"/>
  <c r="L6859" i="7"/>
  <c r="M6859" i="7" s="1"/>
  <c r="Q6859" i="7" s="1"/>
  <c r="J6859" i="7"/>
  <c r="K6859" i="7" s="1"/>
  <c r="N6858" i="7"/>
  <c r="O6858" i="7" s="1"/>
  <c r="R6858" i="7" s="1"/>
  <c r="L6858" i="7"/>
  <c r="M6858" i="7" s="1"/>
  <c r="Q6858" i="7" s="1"/>
  <c r="S6858" i="7" s="1"/>
  <c r="J6858" i="7"/>
  <c r="K6858" i="7" s="1"/>
  <c r="N6857" i="7"/>
  <c r="O6857" i="7" s="1"/>
  <c r="R6857" i="7" s="1"/>
  <c r="L6857" i="7"/>
  <c r="M6857" i="7" s="1"/>
  <c r="Q6857" i="7" s="1"/>
  <c r="J6857" i="7"/>
  <c r="K6857" i="7" s="1"/>
  <c r="N6856" i="7"/>
  <c r="O6856" i="7" s="1"/>
  <c r="R6856" i="7" s="1"/>
  <c r="L6856" i="7"/>
  <c r="M6856" i="7" s="1"/>
  <c r="Q6856" i="7" s="1"/>
  <c r="J6856" i="7"/>
  <c r="K6856" i="7" s="1"/>
  <c r="N6855" i="7"/>
  <c r="O6855" i="7" s="1"/>
  <c r="R6855" i="7" s="1"/>
  <c r="L6855" i="7"/>
  <c r="M6855" i="7" s="1"/>
  <c r="Q6855" i="7" s="1"/>
  <c r="J6855" i="7"/>
  <c r="K6855" i="7" s="1"/>
  <c r="N6854" i="7"/>
  <c r="O6854" i="7" s="1"/>
  <c r="R6854" i="7" s="1"/>
  <c r="L6854" i="7"/>
  <c r="M6854" i="7" s="1"/>
  <c r="Q6854" i="7" s="1"/>
  <c r="S6854" i="7" s="1"/>
  <c r="J6854" i="7"/>
  <c r="K6854" i="7" s="1"/>
  <c r="N6853" i="7"/>
  <c r="O6853" i="7" s="1"/>
  <c r="R6853" i="7" s="1"/>
  <c r="L6853" i="7"/>
  <c r="M6853" i="7" s="1"/>
  <c r="Q6853" i="7" s="1"/>
  <c r="J6853" i="7"/>
  <c r="K6853" i="7" s="1"/>
  <c r="N6852" i="7"/>
  <c r="O6852" i="7" s="1"/>
  <c r="R6852" i="7" s="1"/>
  <c r="L6852" i="7"/>
  <c r="M6852" i="7" s="1"/>
  <c r="Q6852" i="7" s="1"/>
  <c r="J6852" i="7"/>
  <c r="K6852" i="7" s="1"/>
  <c r="N6851" i="7"/>
  <c r="O6851" i="7" s="1"/>
  <c r="R6851" i="7" s="1"/>
  <c r="L6851" i="7"/>
  <c r="M6851" i="7" s="1"/>
  <c r="Q6851" i="7" s="1"/>
  <c r="J6851" i="7"/>
  <c r="K6851" i="7" s="1"/>
  <c r="N6850" i="7"/>
  <c r="O6850" i="7" s="1"/>
  <c r="R6850" i="7" s="1"/>
  <c r="L6850" i="7"/>
  <c r="M6850" i="7" s="1"/>
  <c r="Q6850" i="7" s="1"/>
  <c r="S6850" i="7" s="1"/>
  <c r="J6850" i="7"/>
  <c r="K6850" i="7" s="1"/>
  <c r="N6849" i="7"/>
  <c r="O6849" i="7" s="1"/>
  <c r="R6849" i="7" s="1"/>
  <c r="L6849" i="7"/>
  <c r="M6849" i="7" s="1"/>
  <c r="Q6849" i="7" s="1"/>
  <c r="J6849" i="7"/>
  <c r="K6849" i="7" s="1"/>
  <c r="N6848" i="7"/>
  <c r="O6848" i="7" s="1"/>
  <c r="R6848" i="7" s="1"/>
  <c r="L6848" i="7"/>
  <c r="M6848" i="7" s="1"/>
  <c r="Q6848" i="7" s="1"/>
  <c r="J6848" i="7"/>
  <c r="K6848" i="7" s="1"/>
  <c r="N6847" i="7"/>
  <c r="O6847" i="7" s="1"/>
  <c r="R6847" i="7" s="1"/>
  <c r="L6847" i="7"/>
  <c r="M6847" i="7" s="1"/>
  <c r="Q6847" i="7" s="1"/>
  <c r="J6847" i="7"/>
  <c r="K6847" i="7" s="1"/>
  <c r="N6846" i="7"/>
  <c r="O6846" i="7" s="1"/>
  <c r="R6846" i="7" s="1"/>
  <c r="L6846" i="7"/>
  <c r="M6846" i="7" s="1"/>
  <c r="Q6846" i="7" s="1"/>
  <c r="S6846" i="7" s="1"/>
  <c r="J6846" i="7"/>
  <c r="K6846" i="7" s="1"/>
  <c r="N6845" i="7"/>
  <c r="O6845" i="7" s="1"/>
  <c r="R6845" i="7" s="1"/>
  <c r="L6845" i="7"/>
  <c r="M6845" i="7" s="1"/>
  <c r="Q6845" i="7" s="1"/>
  <c r="J6845" i="7"/>
  <c r="K6845" i="7" s="1"/>
  <c r="N6844" i="7"/>
  <c r="O6844" i="7" s="1"/>
  <c r="R6844" i="7" s="1"/>
  <c r="L6844" i="7"/>
  <c r="M6844" i="7" s="1"/>
  <c r="Q6844" i="7" s="1"/>
  <c r="S6844" i="7" s="1"/>
  <c r="J6844" i="7"/>
  <c r="K6844" i="7" s="1"/>
  <c r="N6843" i="7"/>
  <c r="O6843" i="7" s="1"/>
  <c r="R6843" i="7" s="1"/>
  <c r="L6843" i="7"/>
  <c r="M6843" i="7" s="1"/>
  <c r="Q6843" i="7" s="1"/>
  <c r="J6843" i="7"/>
  <c r="K6843" i="7" s="1"/>
  <c r="N6842" i="7"/>
  <c r="O6842" i="7" s="1"/>
  <c r="R6842" i="7" s="1"/>
  <c r="L6842" i="7"/>
  <c r="M6842" i="7" s="1"/>
  <c r="Q6842" i="7" s="1"/>
  <c r="S6842" i="7" s="1"/>
  <c r="J6842" i="7"/>
  <c r="K6842" i="7" s="1"/>
  <c r="N6841" i="7"/>
  <c r="O6841" i="7" s="1"/>
  <c r="R6841" i="7" s="1"/>
  <c r="L6841" i="7"/>
  <c r="M6841" i="7" s="1"/>
  <c r="Q6841" i="7" s="1"/>
  <c r="J6841" i="7"/>
  <c r="K6841" i="7" s="1"/>
  <c r="N6840" i="7"/>
  <c r="O6840" i="7" s="1"/>
  <c r="R6840" i="7" s="1"/>
  <c r="L6840" i="7"/>
  <c r="M6840" i="7" s="1"/>
  <c r="Q6840" i="7" s="1"/>
  <c r="S6840" i="7" s="1"/>
  <c r="J6840" i="7"/>
  <c r="K6840" i="7" s="1"/>
  <c r="N6839" i="7"/>
  <c r="O6839" i="7" s="1"/>
  <c r="R6839" i="7" s="1"/>
  <c r="L6839" i="7"/>
  <c r="M6839" i="7" s="1"/>
  <c r="Q6839" i="7" s="1"/>
  <c r="J6839" i="7"/>
  <c r="K6839" i="7" s="1"/>
  <c r="N6838" i="7"/>
  <c r="O6838" i="7" s="1"/>
  <c r="R6838" i="7" s="1"/>
  <c r="L6838" i="7"/>
  <c r="M6838" i="7" s="1"/>
  <c r="Q6838" i="7" s="1"/>
  <c r="S6838" i="7" s="1"/>
  <c r="J6838" i="7"/>
  <c r="K6838" i="7" s="1"/>
  <c r="N6837" i="7"/>
  <c r="O6837" i="7" s="1"/>
  <c r="R6837" i="7" s="1"/>
  <c r="L6837" i="7"/>
  <c r="M6837" i="7" s="1"/>
  <c r="Q6837" i="7" s="1"/>
  <c r="J6837" i="7"/>
  <c r="K6837" i="7" s="1"/>
  <c r="N6836" i="7"/>
  <c r="O6836" i="7" s="1"/>
  <c r="R6836" i="7" s="1"/>
  <c r="L6836" i="7"/>
  <c r="M6836" i="7" s="1"/>
  <c r="Q6836" i="7" s="1"/>
  <c r="S6836" i="7" s="1"/>
  <c r="J6836" i="7"/>
  <c r="K6836" i="7" s="1"/>
  <c r="N6835" i="7"/>
  <c r="O6835" i="7" s="1"/>
  <c r="R6835" i="7" s="1"/>
  <c r="L6835" i="7"/>
  <c r="M6835" i="7" s="1"/>
  <c r="Q6835" i="7" s="1"/>
  <c r="J6835" i="7"/>
  <c r="K6835" i="7" s="1"/>
  <c r="N6834" i="7"/>
  <c r="O6834" i="7" s="1"/>
  <c r="R6834" i="7" s="1"/>
  <c r="L6834" i="7"/>
  <c r="M6834" i="7" s="1"/>
  <c r="Q6834" i="7" s="1"/>
  <c r="S6834" i="7" s="1"/>
  <c r="J6834" i="7"/>
  <c r="K6834" i="7" s="1"/>
  <c r="N6833" i="7"/>
  <c r="O6833" i="7" s="1"/>
  <c r="R6833" i="7" s="1"/>
  <c r="L6833" i="7"/>
  <c r="M6833" i="7" s="1"/>
  <c r="Q6833" i="7" s="1"/>
  <c r="J6833" i="7"/>
  <c r="K6833" i="7" s="1"/>
  <c r="N6832" i="7"/>
  <c r="O6832" i="7" s="1"/>
  <c r="R6832" i="7" s="1"/>
  <c r="L6832" i="7"/>
  <c r="M6832" i="7" s="1"/>
  <c r="Q6832" i="7" s="1"/>
  <c r="S6832" i="7" s="1"/>
  <c r="J6832" i="7"/>
  <c r="K6832" i="7" s="1"/>
  <c r="N6831" i="7"/>
  <c r="O6831" i="7" s="1"/>
  <c r="R6831" i="7" s="1"/>
  <c r="L6831" i="7"/>
  <c r="M6831" i="7" s="1"/>
  <c r="Q6831" i="7" s="1"/>
  <c r="J6831" i="7"/>
  <c r="K6831" i="7" s="1"/>
  <c r="N6830" i="7"/>
  <c r="O6830" i="7" s="1"/>
  <c r="R6830" i="7" s="1"/>
  <c r="L6830" i="7"/>
  <c r="M6830" i="7" s="1"/>
  <c r="Q6830" i="7" s="1"/>
  <c r="S6830" i="7" s="1"/>
  <c r="J6830" i="7"/>
  <c r="K6830" i="7" s="1"/>
  <c r="N6829" i="7"/>
  <c r="O6829" i="7" s="1"/>
  <c r="R6829" i="7" s="1"/>
  <c r="L6829" i="7"/>
  <c r="M6829" i="7" s="1"/>
  <c r="Q6829" i="7" s="1"/>
  <c r="J6829" i="7"/>
  <c r="K6829" i="7" s="1"/>
  <c r="N6828" i="7"/>
  <c r="O6828" i="7" s="1"/>
  <c r="R6828" i="7" s="1"/>
  <c r="L6828" i="7"/>
  <c r="M6828" i="7" s="1"/>
  <c r="Q6828" i="7" s="1"/>
  <c r="S6828" i="7" s="1"/>
  <c r="J6828" i="7"/>
  <c r="K6828" i="7" s="1"/>
  <c r="N6827" i="7"/>
  <c r="O6827" i="7" s="1"/>
  <c r="R6827" i="7" s="1"/>
  <c r="L6827" i="7"/>
  <c r="M6827" i="7" s="1"/>
  <c r="Q6827" i="7" s="1"/>
  <c r="J6827" i="7"/>
  <c r="K6827" i="7" s="1"/>
  <c r="N6826" i="7"/>
  <c r="O6826" i="7" s="1"/>
  <c r="R6826" i="7" s="1"/>
  <c r="L6826" i="7"/>
  <c r="M6826" i="7" s="1"/>
  <c r="Q6826" i="7" s="1"/>
  <c r="S6826" i="7" s="1"/>
  <c r="J6826" i="7"/>
  <c r="K6826" i="7" s="1"/>
  <c r="N6825" i="7"/>
  <c r="O6825" i="7" s="1"/>
  <c r="R6825" i="7" s="1"/>
  <c r="L6825" i="7"/>
  <c r="M6825" i="7" s="1"/>
  <c r="Q6825" i="7" s="1"/>
  <c r="J6825" i="7"/>
  <c r="K6825" i="7" s="1"/>
  <c r="N6824" i="7"/>
  <c r="O6824" i="7" s="1"/>
  <c r="R6824" i="7" s="1"/>
  <c r="L6824" i="7"/>
  <c r="M6824" i="7" s="1"/>
  <c r="Q6824" i="7" s="1"/>
  <c r="S6824" i="7" s="1"/>
  <c r="J6824" i="7"/>
  <c r="K6824" i="7" s="1"/>
  <c r="N6823" i="7"/>
  <c r="O6823" i="7" s="1"/>
  <c r="R6823" i="7" s="1"/>
  <c r="L6823" i="7"/>
  <c r="M6823" i="7" s="1"/>
  <c r="Q6823" i="7" s="1"/>
  <c r="J6823" i="7"/>
  <c r="K6823" i="7" s="1"/>
  <c r="N6822" i="7"/>
  <c r="O6822" i="7" s="1"/>
  <c r="R6822" i="7" s="1"/>
  <c r="L6822" i="7"/>
  <c r="M6822" i="7" s="1"/>
  <c r="Q6822" i="7" s="1"/>
  <c r="S6822" i="7" s="1"/>
  <c r="J6822" i="7"/>
  <c r="K6822" i="7" s="1"/>
  <c r="N6821" i="7"/>
  <c r="O6821" i="7" s="1"/>
  <c r="R6821" i="7" s="1"/>
  <c r="L6821" i="7"/>
  <c r="M6821" i="7" s="1"/>
  <c r="Q6821" i="7" s="1"/>
  <c r="J6821" i="7"/>
  <c r="K6821" i="7" s="1"/>
  <c r="N6820" i="7"/>
  <c r="O6820" i="7" s="1"/>
  <c r="R6820" i="7" s="1"/>
  <c r="L6820" i="7"/>
  <c r="M6820" i="7" s="1"/>
  <c r="Q6820" i="7" s="1"/>
  <c r="S6820" i="7" s="1"/>
  <c r="J6820" i="7"/>
  <c r="K6820" i="7" s="1"/>
  <c r="N6819" i="7"/>
  <c r="O6819" i="7" s="1"/>
  <c r="R6819" i="7" s="1"/>
  <c r="L6819" i="7"/>
  <c r="M6819" i="7" s="1"/>
  <c r="Q6819" i="7" s="1"/>
  <c r="J6819" i="7"/>
  <c r="K6819" i="7" s="1"/>
  <c r="N6818" i="7"/>
  <c r="O6818" i="7" s="1"/>
  <c r="R6818" i="7" s="1"/>
  <c r="L6818" i="7"/>
  <c r="M6818" i="7" s="1"/>
  <c r="Q6818" i="7" s="1"/>
  <c r="S6818" i="7" s="1"/>
  <c r="J6818" i="7"/>
  <c r="K6818" i="7" s="1"/>
  <c r="N6817" i="7"/>
  <c r="O6817" i="7" s="1"/>
  <c r="R6817" i="7" s="1"/>
  <c r="L6817" i="7"/>
  <c r="M6817" i="7" s="1"/>
  <c r="Q6817" i="7" s="1"/>
  <c r="J6817" i="7"/>
  <c r="K6817" i="7" s="1"/>
  <c r="N6816" i="7"/>
  <c r="O6816" i="7" s="1"/>
  <c r="R6816" i="7" s="1"/>
  <c r="L6816" i="7"/>
  <c r="M6816" i="7" s="1"/>
  <c r="Q6816" i="7" s="1"/>
  <c r="S6816" i="7" s="1"/>
  <c r="J6816" i="7"/>
  <c r="K6816" i="7" s="1"/>
  <c r="N6815" i="7"/>
  <c r="O6815" i="7" s="1"/>
  <c r="R6815" i="7" s="1"/>
  <c r="L6815" i="7"/>
  <c r="M6815" i="7" s="1"/>
  <c r="Q6815" i="7" s="1"/>
  <c r="J6815" i="7"/>
  <c r="K6815" i="7" s="1"/>
  <c r="N6814" i="7"/>
  <c r="O6814" i="7" s="1"/>
  <c r="R6814" i="7" s="1"/>
  <c r="L6814" i="7"/>
  <c r="M6814" i="7" s="1"/>
  <c r="Q6814" i="7" s="1"/>
  <c r="S6814" i="7" s="1"/>
  <c r="J6814" i="7"/>
  <c r="K6814" i="7" s="1"/>
  <c r="N6813" i="7"/>
  <c r="O6813" i="7" s="1"/>
  <c r="R6813" i="7" s="1"/>
  <c r="L6813" i="7"/>
  <c r="M6813" i="7" s="1"/>
  <c r="Q6813" i="7" s="1"/>
  <c r="J6813" i="7"/>
  <c r="K6813" i="7" s="1"/>
  <c r="N6812" i="7"/>
  <c r="O6812" i="7" s="1"/>
  <c r="R6812" i="7" s="1"/>
  <c r="L6812" i="7"/>
  <c r="M6812" i="7" s="1"/>
  <c r="Q6812" i="7" s="1"/>
  <c r="S6812" i="7" s="1"/>
  <c r="J6812" i="7"/>
  <c r="K6812" i="7" s="1"/>
  <c r="N6811" i="7"/>
  <c r="O6811" i="7" s="1"/>
  <c r="R6811" i="7" s="1"/>
  <c r="L6811" i="7"/>
  <c r="M6811" i="7" s="1"/>
  <c r="Q6811" i="7" s="1"/>
  <c r="J6811" i="7"/>
  <c r="K6811" i="7" s="1"/>
  <c r="N6810" i="7"/>
  <c r="O6810" i="7" s="1"/>
  <c r="R6810" i="7" s="1"/>
  <c r="L6810" i="7"/>
  <c r="M6810" i="7" s="1"/>
  <c r="Q6810" i="7" s="1"/>
  <c r="S6810" i="7" s="1"/>
  <c r="J6810" i="7"/>
  <c r="K6810" i="7" s="1"/>
  <c r="N6809" i="7"/>
  <c r="O6809" i="7" s="1"/>
  <c r="R6809" i="7" s="1"/>
  <c r="L6809" i="7"/>
  <c r="M6809" i="7" s="1"/>
  <c r="Q6809" i="7" s="1"/>
  <c r="J6809" i="7"/>
  <c r="K6809" i="7" s="1"/>
  <c r="N6808" i="7"/>
  <c r="O6808" i="7" s="1"/>
  <c r="R6808" i="7" s="1"/>
  <c r="L6808" i="7"/>
  <c r="M6808" i="7" s="1"/>
  <c r="Q6808" i="7" s="1"/>
  <c r="S6808" i="7" s="1"/>
  <c r="J6808" i="7"/>
  <c r="K6808" i="7" s="1"/>
  <c r="N6807" i="7"/>
  <c r="O6807" i="7" s="1"/>
  <c r="R6807" i="7" s="1"/>
  <c r="L6807" i="7"/>
  <c r="M6807" i="7" s="1"/>
  <c r="Q6807" i="7" s="1"/>
  <c r="J6807" i="7"/>
  <c r="K6807" i="7" s="1"/>
  <c r="N6806" i="7"/>
  <c r="O6806" i="7" s="1"/>
  <c r="R6806" i="7" s="1"/>
  <c r="L6806" i="7"/>
  <c r="M6806" i="7" s="1"/>
  <c r="Q6806" i="7" s="1"/>
  <c r="S6806" i="7" s="1"/>
  <c r="J6806" i="7"/>
  <c r="K6806" i="7" s="1"/>
  <c r="N6805" i="7"/>
  <c r="O6805" i="7" s="1"/>
  <c r="R6805" i="7" s="1"/>
  <c r="L6805" i="7"/>
  <c r="M6805" i="7" s="1"/>
  <c r="Q6805" i="7" s="1"/>
  <c r="J6805" i="7"/>
  <c r="K6805" i="7" s="1"/>
  <c r="N6804" i="7"/>
  <c r="O6804" i="7" s="1"/>
  <c r="R6804" i="7" s="1"/>
  <c r="L6804" i="7"/>
  <c r="M6804" i="7" s="1"/>
  <c r="Q6804" i="7" s="1"/>
  <c r="S6804" i="7" s="1"/>
  <c r="J6804" i="7"/>
  <c r="K6804" i="7" s="1"/>
  <c r="N6803" i="7"/>
  <c r="O6803" i="7" s="1"/>
  <c r="R6803" i="7" s="1"/>
  <c r="L6803" i="7"/>
  <c r="M6803" i="7" s="1"/>
  <c r="Q6803" i="7" s="1"/>
  <c r="J6803" i="7"/>
  <c r="K6803" i="7" s="1"/>
  <c r="N6802" i="7"/>
  <c r="O6802" i="7" s="1"/>
  <c r="R6802" i="7" s="1"/>
  <c r="L6802" i="7"/>
  <c r="M6802" i="7" s="1"/>
  <c r="Q6802" i="7" s="1"/>
  <c r="S6802" i="7" s="1"/>
  <c r="J6802" i="7"/>
  <c r="K6802" i="7" s="1"/>
  <c r="N6801" i="7"/>
  <c r="O6801" i="7" s="1"/>
  <c r="R6801" i="7" s="1"/>
  <c r="L6801" i="7"/>
  <c r="M6801" i="7" s="1"/>
  <c r="Q6801" i="7" s="1"/>
  <c r="J6801" i="7"/>
  <c r="K6801" i="7" s="1"/>
  <c r="N6800" i="7"/>
  <c r="O6800" i="7" s="1"/>
  <c r="R6800" i="7" s="1"/>
  <c r="L6800" i="7"/>
  <c r="M6800" i="7" s="1"/>
  <c r="Q6800" i="7" s="1"/>
  <c r="S6800" i="7" s="1"/>
  <c r="J6800" i="7"/>
  <c r="K6800" i="7" s="1"/>
  <c r="N6799" i="7"/>
  <c r="O6799" i="7" s="1"/>
  <c r="R6799" i="7" s="1"/>
  <c r="L6799" i="7"/>
  <c r="M6799" i="7" s="1"/>
  <c r="Q6799" i="7" s="1"/>
  <c r="J6799" i="7"/>
  <c r="K6799" i="7" s="1"/>
  <c r="N6798" i="7"/>
  <c r="O6798" i="7" s="1"/>
  <c r="R6798" i="7" s="1"/>
  <c r="L6798" i="7"/>
  <c r="M6798" i="7" s="1"/>
  <c r="Q6798" i="7" s="1"/>
  <c r="S6798" i="7" s="1"/>
  <c r="J6798" i="7"/>
  <c r="K6798" i="7" s="1"/>
  <c r="N6797" i="7"/>
  <c r="O6797" i="7" s="1"/>
  <c r="R6797" i="7" s="1"/>
  <c r="L6797" i="7"/>
  <c r="M6797" i="7" s="1"/>
  <c r="Q6797" i="7" s="1"/>
  <c r="J6797" i="7"/>
  <c r="K6797" i="7" s="1"/>
  <c r="N6796" i="7"/>
  <c r="O6796" i="7" s="1"/>
  <c r="R6796" i="7" s="1"/>
  <c r="L6796" i="7"/>
  <c r="M6796" i="7" s="1"/>
  <c r="Q6796" i="7" s="1"/>
  <c r="S6796" i="7" s="1"/>
  <c r="J6796" i="7"/>
  <c r="K6796" i="7" s="1"/>
  <c r="N6795" i="7"/>
  <c r="O6795" i="7" s="1"/>
  <c r="R6795" i="7" s="1"/>
  <c r="L6795" i="7"/>
  <c r="M6795" i="7" s="1"/>
  <c r="Q6795" i="7" s="1"/>
  <c r="J6795" i="7"/>
  <c r="K6795" i="7" s="1"/>
  <c r="N6794" i="7"/>
  <c r="O6794" i="7" s="1"/>
  <c r="R6794" i="7" s="1"/>
  <c r="L6794" i="7"/>
  <c r="M6794" i="7" s="1"/>
  <c r="Q6794" i="7" s="1"/>
  <c r="S6794" i="7" s="1"/>
  <c r="J6794" i="7"/>
  <c r="K6794" i="7" s="1"/>
  <c r="N6793" i="7"/>
  <c r="O6793" i="7" s="1"/>
  <c r="R6793" i="7" s="1"/>
  <c r="L6793" i="7"/>
  <c r="M6793" i="7" s="1"/>
  <c r="Q6793" i="7" s="1"/>
  <c r="J6793" i="7"/>
  <c r="K6793" i="7" s="1"/>
  <c r="N6792" i="7"/>
  <c r="O6792" i="7" s="1"/>
  <c r="R6792" i="7" s="1"/>
  <c r="L6792" i="7"/>
  <c r="M6792" i="7" s="1"/>
  <c r="Q6792" i="7" s="1"/>
  <c r="S6792" i="7" s="1"/>
  <c r="J6792" i="7"/>
  <c r="K6792" i="7" s="1"/>
  <c r="N6791" i="7"/>
  <c r="O6791" i="7" s="1"/>
  <c r="R6791" i="7" s="1"/>
  <c r="L6791" i="7"/>
  <c r="M6791" i="7" s="1"/>
  <c r="Q6791" i="7" s="1"/>
  <c r="J6791" i="7"/>
  <c r="K6791" i="7" s="1"/>
  <c r="N6790" i="7"/>
  <c r="O6790" i="7" s="1"/>
  <c r="R6790" i="7" s="1"/>
  <c r="L6790" i="7"/>
  <c r="M6790" i="7" s="1"/>
  <c r="Q6790" i="7" s="1"/>
  <c r="S6790" i="7" s="1"/>
  <c r="J6790" i="7"/>
  <c r="K6790" i="7" s="1"/>
  <c r="N6789" i="7"/>
  <c r="O6789" i="7" s="1"/>
  <c r="R6789" i="7" s="1"/>
  <c r="L6789" i="7"/>
  <c r="M6789" i="7" s="1"/>
  <c r="Q6789" i="7" s="1"/>
  <c r="J6789" i="7"/>
  <c r="K6789" i="7" s="1"/>
  <c r="N6788" i="7"/>
  <c r="O6788" i="7" s="1"/>
  <c r="R6788" i="7" s="1"/>
  <c r="L6788" i="7"/>
  <c r="M6788" i="7" s="1"/>
  <c r="Q6788" i="7" s="1"/>
  <c r="S6788" i="7" s="1"/>
  <c r="J6788" i="7"/>
  <c r="K6788" i="7" s="1"/>
  <c r="N6787" i="7"/>
  <c r="O6787" i="7" s="1"/>
  <c r="R6787" i="7" s="1"/>
  <c r="L6787" i="7"/>
  <c r="M6787" i="7" s="1"/>
  <c r="Q6787" i="7" s="1"/>
  <c r="J6787" i="7"/>
  <c r="K6787" i="7" s="1"/>
  <c r="N6786" i="7"/>
  <c r="O6786" i="7" s="1"/>
  <c r="R6786" i="7" s="1"/>
  <c r="L6786" i="7"/>
  <c r="M6786" i="7" s="1"/>
  <c r="Q6786" i="7" s="1"/>
  <c r="S6786" i="7" s="1"/>
  <c r="J6786" i="7"/>
  <c r="K6786" i="7" s="1"/>
  <c r="N6785" i="7"/>
  <c r="O6785" i="7" s="1"/>
  <c r="R6785" i="7" s="1"/>
  <c r="L6785" i="7"/>
  <c r="M6785" i="7" s="1"/>
  <c r="Q6785" i="7" s="1"/>
  <c r="J6785" i="7"/>
  <c r="K6785" i="7" s="1"/>
  <c r="N6784" i="7"/>
  <c r="O6784" i="7" s="1"/>
  <c r="R6784" i="7" s="1"/>
  <c r="L6784" i="7"/>
  <c r="M6784" i="7" s="1"/>
  <c r="Q6784" i="7" s="1"/>
  <c r="S6784" i="7" s="1"/>
  <c r="J6784" i="7"/>
  <c r="K6784" i="7" s="1"/>
  <c r="N6783" i="7"/>
  <c r="O6783" i="7" s="1"/>
  <c r="R6783" i="7" s="1"/>
  <c r="L6783" i="7"/>
  <c r="M6783" i="7" s="1"/>
  <c r="Q6783" i="7" s="1"/>
  <c r="J6783" i="7"/>
  <c r="K6783" i="7" s="1"/>
  <c r="N6782" i="7"/>
  <c r="O6782" i="7" s="1"/>
  <c r="R6782" i="7" s="1"/>
  <c r="L6782" i="7"/>
  <c r="M6782" i="7" s="1"/>
  <c r="Q6782" i="7" s="1"/>
  <c r="S6782" i="7" s="1"/>
  <c r="J6782" i="7"/>
  <c r="K6782" i="7" s="1"/>
  <c r="N6781" i="7"/>
  <c r="O6781" i="7" s="1"/>
  <c r="R6781" i="7" s="1"/>
  <c r="L6781" i="7"/>
  <c r="M6781" i="7" s="1"/>
  <c r="Q6781" i="7" s="1"/>
  <c r="J6781" i="7"/>
  <c r="K6781" i="7" s="1"/>
  <c r="N6780" i="7"/>
  <c r="O6780" i="7" s="1"/>
  <c r="R6780" i="7" s="1"/>
  <c r="L6780" i="7"/>
  <c r="M6780" i="7" s="1"/>
  <c r="Q6780" i="7" s="1"/>
  <c r="S6780" i="7" s="1"/>
  <c r="J6780" i="7"/>
  <c r="K6780" i="7" s="1"/>
  <c r="N6779" i="7"/>
  <c r="O6779" i="7" s="1"/>
  <c r="R6779" i="7" s="1"/>
  <c r="L6779" i="7"/>
  <c r="M6779" i="7" s="1"/>
  <c r="Q6779" i="7" s="1"/>
  <c r="J6779" i="7"/>
  <c r="K6779" i="7" s="1"/>
  <c r="N6778" i="7"/>
  <c r="O6778" i="7" s="1"/>
  <c r="R6778" i="7" s="1"/>
  <c r="L6778" i="7"/>
  <c r="M6778" i="7" s="1"/>
  <c r="Q6778" i="7" s="1"/>
  <c r="S6778" i="7" s="1"/>
  <c r="J6778" i="7"/>
  <c r="K6778" i="7" s="1"/>
  <c r="N6777" i="7"/>
  <c r="O6777" i="7" s="1"/>
  <c r="R6777" i="7" s="1"/>
  <c r="L6777" i="7"/>
  <c r="M6777" i="7" s="1"/>
  <c r="Q6777" i="7" s="1"/>
  <c r="J6777" i="7"/>
  <c r="K6777" i="7" s="1"/>
  <c r="N6776" i="7"/>
  <c r="O6776" i="7" s="1"/>
  <c r="R6776" i="7" s="1"/>
  <c r="L6776" i="7"/>
  <c r="M6776" i="7" s="1"/>
  <c r="Q6776" i="7" s="1"/>
  <c r="S6776" i="7" s="1"/>
  <c r="J6776" i="7"/>
  <c r="K6776" i="7" s="1"/>
  <c r="N6775" i="7"/>
  <c r="O6775" i="7" s="1"/>
  <c r="R6775" i="7" s="1"/>
  <c r="L6775" i="7"/>
  <c r="M6775" i="7" s="1"/>
  <c r="Q6775" i="7" s="1"/>
  <c r="J6775" i="7"/>
  <c r="K6775" i="7" s="1"/>
  <c r="N6774" i="7"/>
  <c r="O6774" i="7" s="1"/>
  <c r="R6774" i="7" s="1"/>
  <c r="L6774" i="7"/>
  <c r="M6774" i="7" s="1"/>
  <c r="Q6774" i="7" s="1"/>
  <c r="S6774" i="7" s="1"/>
  <c r="J6774" i="7"/>
  <c r="K6774" i="7" s="1"/>
  <c r="N6773" i="7"/>
  <c r="O6773" i="7" s="1"/>
  <c r="R6773" i="7" s="1"/>
  <c r="L6773" i="7"/>
  <c r="M6773" i="7" s="1"/>
  <c r="Q6773" i="7" s="1"/>
  <c r="J6773" i="7"/>
  <c r="K6773" i="7" s="1"/>
  <c r="N6772" i="7"/>
  <c r="O6772" i="7" s="1"/>
  <c r="R6772" i="7" s="1"/>
  <c r="L6772" i="7"/>
  <c r="M6772" i="7" s="1"/>
  <c r="Q6772" i="7" s="1"/>
  <c r="S6772" i="7" s="1"/>
  <c r="J6772" i="7"/>
  <c r="K6772" i="7" s="1"/>
  <c r="N6771" i="7"/>
  <c r="O6771" i="7" s="1"/>
  <c r="R6771" i="7" s="1"/>
  <c r="L6771" i="7"/>
  <c r="M6771" i="7" s="1"/>
  <c r="Q6771" i="7" s="1"/>
  <c r="J6771" i="7"/>
  <c r="K6771" i="7" s="1"/>
  <c r="N6770" i="7"/>
  <c r="O6770" i="7" s="1"/>
  <c r="R6770" i="7" s="1"/>
  <c r="L6770" i="7"/>
  <c r="M6770" i="7" s="1"/>
  <c r="Q6770" i="7" s="1"/>
  <c r="S6770" i="7" s="1"/>
  <c r="J6770" i="7"/>
  <c r="K6770" i="7" s="1"/>
  <c r="N6769" i="7"/>
  <c r="O6769" i="7" s="1"/>
  <c r="R6769" i="7" s="1"/>
  <c r="L6769" i="7"/>
  <c r="M6769" i="7" s="1"/>
  <c r="Q6769" i="7" s="1"/>
  <c r="J6769" i="7"/>
  <c r="K6769" i="7" s="1"/>
  <c r="N6768" i="7"/>
  <c r="O6768" i="7" s="1"/>
  <c r="R6768" i="7" s="1"/>
  <c r="L6768" i="7"/>
  <c r="M6768" i="7" s="1"/>
  <c r="Q6768" i="7" s="1"/>
  <c r="S6768" i="7" s="1"/>
  <c r="J6768" i="7"/>
  <c r="K6768" i="7" s="1"/>
  <c r="N6767" i="7"/>
  <c r="O6767" i="7" s="1"/>
  <c r="R6767" i="7" s="1"/>
  <c r="L6767" i="7"/>
  <c r="M6767" i="7" s="1"/>
  <c r="Q6767" i="7" s="1"/>
  <c r="J6767" i="7"/>
  <c r="K6767" i="7" s="1"/>
  <c r="N6766" i="7"/>
  <c r="O6766" i="7" s="1"/>
  <c r="R6766" i="7" s="1"/>
  <c r="L6766" i="7"/>
  <c r="M6766" i="7" s="1"/>
  <c r="Q6766" i="7" s="1"/>
  <c r="S6766" i="7" s="1"/>
  <c r="J6766" i="7"/>
  <c r="K6766" i="7" s="1"/>
  <c r="N6765" i="7"/>
  <c r="O6765" i="7" s="1"/>
  <c r="R6765" i="7" s="1"/>
  <c r="L6765" i="7"/>
  <c r="M6765" i="7" s="1"/>
  <c r="Q6765" i="7" s="1"/>
  <c r="J6765" i="7"/>
  <c r="K6765" i="7" s="1"/>
  <c r="N6764" i="7"/>
  <c r="O6764" i="7" s="1"/>
  <c r="R6764" i="7" s="1"/>
  <c r="L6764" i="7"/>
  <c r="M6764" i="7" s="1"/>
  <c r="Q6764" i="7" s="1"/>
  <c r="S6764" i="7" s="1"/>
  <c r="J6764" i="7"/>
  <c r="K6764" i="7" s="1"/>
  <c r="N6763" i="7"/>
  <c r="O6763" i="7" s="1"/>
  <c r="R6763" i="7" s="1"/>
  <c r="L6763" i="7"/>
  <c r="M6763" i="7" s="1"/>
  <c r="Q6763" i="7" s="1"/>
  <c r="J6763" i="7"/>
  <c r="K6763" i="7" s="1"/>
  <c r="N6762" i="7"/>
  <c r="O6762" i="7" s="1"/>
  <c r="R6762" i="7" s="1"/>
  <c r="L6762" i="7"/>
  <c r="M6762" i="7" s="1"/>
  <c r="Q6762" i="7" s="1"/>
  <c r="S6762" i="7" s="1"/>
  <c r="J6762" i="7"/>
  <c r="K6762" i="7" s="1"/>
  <c r="N6761" i="7"/>
  <c r="O6761" i="7" s="1"/>
  <c r="R6761" i="7" s="1"/>
  <c r="L6761" i="7"/>
  <c r="M6761" i="7" s="1"/>
  <c r="Q6761" i="7" s="1"/>
  <c r="J6761" i="7"/>
  <c r="K6761" i="7" s="1"/>
  <c r="N6760" i="7"/>
  <c r="O6760" i="7" s="1"/>
  <c r="L6760" i="7"/>
  <c r="M6760" i="7" s="1"/>
  <c r="Q6760" i="7" s="1"/>
  <c r="J6760" i="7"/>
  <c r="K6760" i="7" s="1"/>
  <c r="O6759" i="7"/>
  <c r="R6759" i="7" s="1"/>
  <c r="N6759" i="7"/>
  <c r="L6759" i="7"/>
  <c r="M6759" i="7" s="1"/>
  <c r="Q6759" i="7" s="1"/>
  <c r="J6759" i="7"/>
  <c r="K6759" i="7" s="1"/>
  <c r="N6758" i="7"/>
  <c r="O6758" i="7" s="1"/>
  <c r="R6758" i="7" s="1"/>
  <c r="L6758" i="7"/>
  <c r="M6758" i="7" s="1"/>
  <c r="Q6758" i="7" s="1"/>
  <c r="J6758" i="7"/>
  <c r="K6758" i="7" s="1"/>
  <c r="N6757" i="7"/>
  <c r="O6757" i="7" s="1"/>
  <c r="R6757" i="7" s="1"/>
  <c r="L6757" i="7"/>
  <c r="M6757" i="7" s="1"/>
  <c r="Q6757" i="7" s="1"/>
  <c r="S6757" i="7" s="1"/>
  <c r="J6757" i="7"/>
  <c r="K6757" i="7" s="1"/>
  <c r="N6756" i="7"/>
  <c r="O6756" i="7" s="1"/>
  <c r="R6756" i="7" s="1"/>
  <c r="L6756" i="7"/>
  <c r="M6756" i="7" s="1"/>
  <c r="Q6756" i="7" s="1"/>
  <c r="J6756" i="7"/>
  <c r="K6756" i="7" s="1"/>
  <c r="N6755" i="7"/>
  <c r="O6755" i="7" s="1"/>
  <c r="R6755" i="7" s="1"/>
  <c r="L6755" i="7"/>
  <c r="M6755" i="7" s="1"/>
  <c r="Q6755" i="7" s="1"/>
  <c r="S6755" i="7" s="1"/>
  <c r="J6755" i="7"/>
  <c r="K6755" i="7" s="1"/>
  <c r="N6754" i="7"/>
  <c r="O6754" i="7" s="1"/>
  <c r="R6754" i="7" s="1"/>
  <c r="L6754" i="7"/>
  <c r="M6754" i="7" s="1"/>
  <c r="Q6754" i="7" s="1"/>
  <c r="J6754" i="7"/>
  <c r="K6754" i="7" s="1"/>
  <c r="N6753" i="7"/>
  <c r="O6753" i="7" s="1"/>
  <c r="R6753" i="7" s="1"/>
  <c r="L6753" i="7"/>
  <c r="M6753" i="7" s="1"/>
  <c r="Q6753" i="7" s="1"/>
  <c r="S6753" i="7" s="1"/>
  <c r="J6753" i="7"/>
  <c r="K6753" i="7" s="1"/>
  <c r="N6752" i="7"/>
  <c r="O6752" i="7" s="1"/>
  <c r="R6752" i="7" s="1"/>
  <c r="L6752" i="7"/>
  <c r="M6752" i="7" s="1"/>
  <c r="Q6752" i="7" s="1"/>
  <c r="J6752" i="7"/>
  <c r="K6752" i="7" s="1"/>
  <c r="N6751" i="7"/>
  <c r="O6751" i="7" s="1"/>
  <c r="R6751" i="7" s="1"/>
  <c r="L6751" i="7"/>
  <c r="M6751" i="7" s="1"/>
  <c r="Q6751" i="7" s="1"/>
  <c r="S6751" i="7" s="1"/>
  <c r="J6751" i="7"/>
  <c r="K6751" i="7" s="1"/>
  <c r="N6750" i="7"/>
  <c r="O6750" i="7" s="1"/>
  <c r="R6750" i="7" s="1"/>
  <c r="L6750" i="7"/>
  <c r="M6750" i="7" s="1"/>
  <c r="Q6750" i="7" s="1"/>
  <c r="J6750" i="7"/>
  <c r="K6750" i="7" s="1"/>
  <c r="N6749" i="7"/>
  <c r="O6749" i="7" s="1"/>
  <c r="R6749" i="7" s="1"/>
  <c r="L6749" i="7"/>
  <c r="M6749" i="7" s="1"/>
  <c r="Q6749" i="7" s="1"/>
  <c r="S6749" i="7" s="1"/>
  <c r="J6749" i="7"/>
  <c r="K6749" i="7" s="1"/>
  <c r="N6748" i="7"/>
  <c r="O6748" i="7" s="1"/>
  <c r="R6748" i="7" s="1"/>
  <c r="L6748" i="7"/>
  <c r="M6748" i="7" s="1"/>
  <c r="Q6748" i="7" s="1"/>
  <c r="J6748" i="7"/>
  <c r="K6748" i="7" s="1"/>
  <c r="N6747" i="7"/>
  <c r="O6747" i="7" s="1"/>
  <c r="R6747" i="7" s="1"/>
  <c r="L6747" i="7"/>
  <c r="M6747" i="7" s="1"/>
  <c r="Q6747" i="7" s="1"/>
  <c r="S6747" i="7" s="1"/>
  <c r="J6747" i="7"/>
  <c r="K6747" i="7" s="1"/>
  <c r="N6746" i="7"/>
  <c r="O6746" i="7" s="1"/>
  <c r="R6746" i="7" s="1"/>
  <c r="L6746" i="7"/>
  <c r="M6746" i="7" s="1"/>
  <c r="Q6746" i="7" s="1"/>
  <c r="J6746" i="7"/>
  <c r="K6746" i="7" s="1"/>
  <c r="N6745" i="7"/>
  <c r="O6745" i="7" s="1"/>
  <c r="R6745" i="7" s="1"/>
  <c r="L6745" i="7"/>
  <c r="M6745" i="7" s="1"/>
  <c r="Q6745" i="7" s="1"/>
  <c r="S6745" i="7" s="1"/>
  <c r="J6745" i="7"/>
  <c r="K6745" i="7" s="1"/>
  <c r="N6744" i="7"/>
  <c r="O6744" i="7" s="1"/>
  <c r="R6744" i="7" s="1"/>
  <c r="L6744" i="7"/>
  <c r="M6744" i="7" s="1"/>
  <c r="Q6744" i="7" s="1"/>
  <c r="J6744" i="7"/>
  <c r="K6744" i="7" s="1"/>
  <c r="N6743" i="7"/>
  <c r="O6743" i="7" s="1"/>
  <c r="R6743" i="7" s="1"/>
  <c r="L6743" i="7"/>
  <c r="M6743" i="7" s="1"/>
  <c r="Q6743" i="7" s="1"/>
  <c r="S6743" i="7" s="1"/>
  <c r="J6743" i="7"/>
  <c r="K6743" i="7" s="1"/>
  <c r="N6742" i="7"/>
  <c r="O6742" i="7" s="1"/>
  <c r="R6742" i="7" s="1"/>
  <c r="L6742" i="7"/>
  <c r="M6742" i="7" s="1"/>
  <c r="Q6742" i="7" s="1"/>
  <c r="J6742" i="7"/>
  <c r="K6742" i="7" s="1"/>
  <c r="N6741" i="7"/>
  <c r="O6741" i="7" s="1"/>
  <c r="R6741" i="7" s="1"/>
  <c r="L6741" i="7"/>
  <c r="M6741" i="7" s="1"/>
  <c r="Q6741" i="7" s="1"/>
  <c r="S6741" i="7" s="1"/>
  <c r="J6741" i="7"/>
  <c r="K6741" i="7" s="1"/>
  <c r="N6740" i="7"/>
  <c r="O6740" i="7" s="1"/>
  <c r="R6740" i="7" s="1"/>
  <c r="L6740" i="7"/>
  <c r="M6740" i="7" s="1"/>
  <c r="Q6740" i="7" s="1"/>
  <c r="J6740" i="7"/>
  <c r="K6740" i="7" s="1"/>
  <c r="N6739" i="7"/>
  <c r="O6739" i="7" s="1"/>
  <c r="R6739" i="7" s="1"/>
  <c r="L6739" i="7"/>
  <c r="M6739" i="7" s="1"/>
  <c r="Q6739" i="7" s="1"/>
  <c r="S6739" i="7" s="1"/>
  <c r="J6739" i="7"/>
  <c r="K6739" i="7" s="1"/>
  <c r="N6738" i="7"/>
  <c r="O6738" i="7" s="1"/>
  <c r="R6738" i="7" s="1"/>
  <c r="L6738" i="7"/>
  <c r="M6738" i="7" s="1"/>
  <c r="J6738" i="7"/>
  <c r="K6738" i="7" s="1"/>
  <c r="N6737" i="7"/>
  <c r="O6737" i="7" s="1"/>
  <c r="R6737" i="7" s="1"/>
  <c r="L6737" i="7"/>
  <c r="M6737" i="7" s="1"/>
  <c r="Q6737" i="7" s="1"/>
  <c r="S6737" i="7" s="1"/>
  <c r="J6737" i="7"/>
  <c r="K6737" i="7" s="1"/>
  <c r="N6736" i="7"/>
  <c r="O6736" i="7" s="1"/>
  <c r="R6736" i="7" s="1"/>
  <c r="L6736" i="7"/>
  <c r="M6736" i="7" s="1"/>
  <c r="Q6736" i="7" s="1"/>
  <c r="J6736" i="7"/>
  <c r="K6736" i="7" s="1"/>
  <c r="N6735" i="7"/>
  <c r="O6735" i="7" s="1"/>
  <c r="R6735" i="7" s="1"/>
  <c r="L6735" i="7"/>
  <c r="M6735" i="7" s="1"/>
  <c r="Q6735" i="7" s="1"/>
  <c r="S6735" i="7" s="1"/>
  <c r="J6735" i="7"/>
  <c r="K6735" i="7" s="1"/>
  <c r="N6734" i="7"/>
  <c r="O6734" i="7" s="1"/>
  <c r="R6734" i="7" s="1"/>
  <c r="L6734" i="7"/>
  <c r="M6734" i="7" s="1"/>
  <c r="Q6734" i="7" s="1"/>
  <c r="K6734" i="7"/>
  <c r="J6734" i="7"/>
  <c r="N6733" i="7"/>
  <c r="O6733" i="7" s="1"/>
  <c r="R6733" i="7" s="1"/>
  <c r="L6733" i="7"/>
  <c r="M6733" i="7" s="1"/>
  <c r="Q6733" i="7" s="1"/>
  <c r="J6733" i="7"/>
  <c r="K6733" i="7" s="1"/>
  <c r="N6732" i="7"/>
  <c r="O6732" i="7" s="1"/>
  <c r="R6732" i="7" s="1"/>
  <c r="L6732" i="7"/>
  <c r="M6732" i="7" s="1"/>
  <c r="Q6732" i="7" s="1"/>
  <c r="J6732" i="7"/>
  <c r="K6732" i="7" s="1"/>
  <c r="N6731" i="7"/>
  <c r="O6731" i="7" s="1"/>
  <c r="R6731" i="7" s="1"/>
  <c r="L6731" i="7"/>
  <c r="M6731" i="7" s="1"/>
  <c r="Q6731" i="7" s="1"/>
  <c r="J6731" i="7"/>
  <c r="K6731" i="7" s="1"/>
  <c r="N6730" i="7"/>
  <c r="O6730" i="7" s="1"/>
  <c r="R6730" i="7" s="1"/>
  <c r="L6730" i="7"/>
  <c r="M6730" i="7" s="1"/>
  <c r="Q6730" i="7" s="1"/>
  <c r="S6730" i="7" s="1"/>
  <c r="J6730" i="7"/>
  <c r="K6730" i="7" s="1"/>
  <c r="N6729" i="7"/>
  <c r="O6729" i="7" s="1"/>
  <c r="R6729" i="7" s="1"/>
  <c r="L6729" i="7"/>
  <c r="M6729" i="7" s="1"/>
  <c r="Q6729" i="7" s="1"/>
  <c r="J6729" i="7"/>
  <c r="K6729" i="7" s="1"/>
  <c r="N6728" i="7"/>
  <c r="O6728" i="7" s="1"/>
  <c r="R6728" i="7" s="1"/>
  <c r="L6728" i="7"/>
  <c r="M6728" i="7" s="1"/>
  <c r="Q6728" i="7" s="1"/>
  <c r="J6728" i="7"/>
  <c r="K6728" i="7" s="1"/>
  <c r="N6727" i="7"/>
  <c r="O6727" i="7" s="1"/>
  <c r="R6727" i="7" s="1"/>
  <c r="L6727" i="7"/>
  <c r="M6727" i="7" s="1"/>
  <c r="Q6727" i="7" s="1"/>
  <c r="J6727" i="7"/>
  <c r="K6727" i="7" s="1"/>
  <c r="N6726" i="7"/>
  <c r="O6726" i="7" s="1"/>
  <c r="R6726" i="7" s="1"/>
  <c r="L6726" i="7"/>
  <c r="M6726" i="7" s="1"/>
  <c r="Q6726" i="7" s="1"/>
  <c r="J6726" i="7"/>
  <c r="K6726" i="7" s="1"/>
  <c r="N6725" i="7"/>
  <c r="O6725" i="7" s="1"/>
  <c r="R6725" i="7" s="1"/>
  <c r="L6725" i="7"/>
  <c r="M6725" i="7" s="1"/>
  <c r="Q6725" i="7" s="1"/>
  <c r="J6725" i="7"/>
  <c r="K6725" i="7" s="1"/>
  <c r="N6724" i="7"/>
  <c r="O6724" i="7" s="1"/>
  <c r="R6724" i="7" s="1"/>
  <c r="L6724" i="7"/>
  <c r="M6724" i="7" s="1"/>
  <c r="Q6724" i="7" s="1"/>
  <c r="J6724" i="7"/>
  <c r="K6724" i="7" s="1"/>
  <c r="N6723" i="7"/>
  <c r="O6723" i="7" s="1"/>
  <c r="R6723" i="7" s="1"/>
  <c r="L6723" i="7"/>
  <c r="M6723" i="7" s="1"/>
  <c r="Q6723" i="7" s="1"/>
  <c r="J6723" i="7"/>
  <c r="K6723" i="7" s="1"/>
  <c r="N6722" i="7"/>
  <c r="O6722" i="7" s="1"/>
  <c r="R6722" i="7" s="1"/>
  <c r="L6722" i="7"/>
  <c r="M6722" i="7" s="1"/>
  <c r="Q6722" i="7" s="1"/>
  <c r="J6722" i="7"/>
  <c r="K6722" i="7" s="1"/>
  <c r="N6721" i="7"/>
  <c r="O6721" i="7" s="1"/>
  <c r="R6721" i="7" s="1"/>
  <c r="L6721" i="7"/>
  <c r="M6721" i="7" s="1"/>
  <c r="Q6721" i="7" s="1"/>
  <c r="J6721" i="7"/>
  <c r="K6721" i="7" s="1"/>
  <c r="N6720" i="7"/>
  <c r="O6720" i="7" s="1"/>
  <c r="R6720" i="7" s="1"/>
  <c r="L6720" i="7"/>
  <c r="M6720" i="7" s="1"/>
  <c r="Q6720" i="7" s="1"/>
  <c r="J6720" i="7"/>
  <c r="K6720" i="7" s="1"/>
  <c r="N6719" i="7"/>
  <c r="O6719" i="7" s="1"/>
  <c r="R6719" i="7" s="1"/>
  <c r="L6719" i="7"/>
  <c r="M6719" i="7" s="1"/>
  <c r="Q6719" i="7" s="1"/>
  <c r="J6719" i="7"/>
  <c r="K6719" i="7" s="1"/>
  <c r="N6718" i="7"/>
  <c r="O6718" i="7" s="1"/>
  <c r="R6718" i="7" s="1"/>
  <c r="L6718" i="7"/>
  <c r="M6718" i="7" s="1"/>
  <c r="Q6718" i="7" s="1"/>
  <c r="J6718" i="7"/>
  <c r="K6718" i="7" s="1"/>
  <c r="N6717" i="7"/>
  <c r="O6717" i="7" s="1"/>
  <c r="R6717" i="7" s="1"/>
  <c r="L6717" i="7"/>
  <c r="M6717" i="7" s="1"/>
  <c r="Q6717" i="7" s="1"/>
  <c r="J6717" i="7"/>
  <c r="K6717" i="7" s="1"/>
  <c r="N6716" i="7"/>
  <c r="O6716" i="7" s="1"/>
  <c r="R6716" i="7" s="1"/>
  <c r="L6716" i="7"/>
  <c r="M6716" i="7" s="1"/>
  <c r="Q6716" i="7" s="1"/>
  <c r="J6716" i="7"/>
  <c r="K6716" i="7" s="1"/>
  <c r="N6715" i="7"/>
  <c r="O6715" i="7" s="1"/>
  <c r="R6715" i="7" s="1"/>
  <c r="L6715" i="7"/>
  <c r="M6715" i="7" s="1"/>
  <c r="Q6715" i="7" s="1"/>
  <c r="J6715" i="7"/>
  <c r="K6715" i="7" s="1"/>
  <c r="N6714" i="7"/>
  <c r="O6714" i="7" s="1"/>
  <c r="R6714" i="7" s="1"/>
  <c r="L6714" i="7"/>
  <c r="M6714" i="7" s="1"/>
  <c r="Q6714" i="7" s="1"/>
  <c r="S6714" i="7" s="1"/>
  <c r="J6714" i="7"/>
  <c r="K6714" i="7" s="1"/>
  <c r="N6713" i="7"/>
  <c r="O6713" i="7" s="1"/>
  <c r="R6713" i="7" s="1"/>
  <c r="L6713" i="7"/>
  <c r="M6713" i="7" s="1"/>
  <c r="Q6713" i="7" s="1"/>
  <c r="J6713" i="7"/>
  <c r="K6713" i="7" s="1"/>
  <c r="N6712" i="7"/>
  <c r="O6712" i="7" s="1"/>
  <c r="R6712" i="7" s="1"/>
  <c r="L6712" i="7"/>
  <c r="M6712" i="7" s="1"/>
  <c r="Q6712" i="7" s="1"/>
  <c r="S6712" i="7" s="1"/>
  <c r="J6712" i="7"/>
  <c r="K6712" i="7" s="1"/>
  <c r="N6711" i="7"/>
  <c r="O6711" i="7" s="1"/>
  <c r="R6711" i="7" s="1"/>
  <c r="L6711" i="7"/>
  <c r="M6711" i="7" s="1"/>
  <c r="Q6711" i="7" s="1"/>
  <c r="J6711" i="7"/>
  <c r="K6711" i="7" s="1"/>
  <c r="N6710" i="7"/>
  <c r="O6710" i="7" s="1"/>
  <c r="R6710" i="7" s="1"/>
  <c r="L6710" i="7"/>
  <c r="M6710" i="7" s="1"/>
  <c r="Q6710" i="7" s="1"/>
  <c r="J6710" i="7"/>
  <c r="K6710" i="7" s="1"/>
  <c r="N6709" i="7"/>
  <c r="O6709" i="7" s="1"/>
  <c r="R6709" i="7" s="1"/>
  <c r="L6709" i="7"/>
  <c r="M6709" i="7" s="1"/>
  <c r="Q6709" i="7" s="1"/>
  <c r="J6709" i="7"/>
  <c r="K6709" i="7" s="1"/>
  <c r="N6708" i="7"/>
  <c r="O6708" i="7" s="1"/>
  <c r="R6708" i="7" s="1"/>
  <c r="L6708" i="7"/>
  <c r="M6708" i="7" s="1"/>
  <c r="Q6708" i="7" s="1"/>
  <c r="J6708" i="7"/>
  <c r="K6708" i="7" s="1"/>
  <c r="N6707" i="7"/>
  <c r="O6707" i="7" s="1"/>
  <c r="R6707" i="7" s="1"/>
  <c r="L6707" i="7"/>
  <c r="M6707" i="7" s="1"/>
  <c r="Q6707" i="7" s="1"/>
  <c r="J6707" i="7"/>
  <c r="K6707" i="7" s="1"/>
  <c r="N6706" i="7"/>
  <c r="O6706" i="7" s="1"/>
  <c r="R6706" i="7" s="1"/>
  <c r="L6706" i="7"/>
  <c r="M6706" i="7" s="1"/>
  <c r="Q6706" i="7" s="1"/>
  <c r="J6706" i="7"/>
  <c r="K6706" i="7" s="1"/>
  <c r="N6705" i="7"/>
  <c r="O6705" i="7" s="1"/>
  <c r="R6705" i="7" s="1"/>
  <c r="L6705" i="7"/>
  <c r="M6705" i="7" s="1"/>
  <c r="Q6705" i="7" s="1"/>
  <c r="J6705" i="7"/>
  <c r="K6705" i="7" s="1"/>
  <c r="N6704" i="7"/>
  <c r="O6704" i="7" s="1"/>
  <c r="R6704" i="7" s="1"/>
  <c r="L6704" i="7"/>
  <c r="M6704" i="7" s="1"/>
  <c r="Q6704" i="7" s="1"/>
  <c r="J6704" i="7"/>
  <c r="K6704" i="7" s="1"/>
  <c r="N6703" i="7"/>
  <c r="O6703" i="7" s="1"/>
  <c r="R6703" i="7" s="1"/>
  <c r="L6703" i="7"/>
  <c r="M6703" i="7" s="1"/>
  <c r="Q6703" i="7" s="1"/>
  <c r="J6703" i="7"/>
  <c r="K6703" i="7" s="1"/>
  <c r="N6702" i="7"/>
  <c r="O6702" i="7" s="1"/>
  <c r="R6702" i="7" s="1"/>
  <c r="L6702" i="7"/>
  <c r="M6702" i="7" s="1"/>
  <c r="Q6702" i="7" s="1"/>
  <c r="J6702" i="7"/>
  <c r="K6702" i="7" s="1"/>
  <c r="N6701" i="7"/>
  <c r="O6701" i="7" s="1"/>
  <c r="R6701" i="7" s="1"/>
  <c r="L6701" i="7"/>
  <c r="M6701" i="7" s="1"/>
  <c r="Q6701" i="7" s="1"/>
  <c r="J6701" i="7"/>
  <c r="K6701" i="7" s="1"/>
  <c r="N6700" i="7"/>
  <c r="O6700" i="7" s="1"/>
  <c r="R6700" i="7" s="1"/>
  <c r="L6700" i="7"/>
  <c r="M6700" i="7" s="1"/>
  <c r="Q6700" i="7" s="1"/>
  <c r="J6700" i="7"/>
  <c r="K6700" i="7" s="1"/>
  <c r="N6699" i="7"/>
  <c r="O6699" i="7" s="1"/>
  <c r="R6699" i="7" s="1"/>
  <c r="L6699" i="7"/>
  <c r="M6699" i="7" s="1"/>
  <c r="Q6699" i="7" s="1"/>
  <c r="J6699" i="7"/>
  <c r="K6699" i="7" s="1"/>
  <c r="N6698" i="7"/>
  <c r="O6698" i="7" s="1"/>
  <c r="R6698" i="7" s="1"/>
  <c r="L6698" i="7"/>
  <c r="M6698" i="7" s="1"/>
  <c r="Q6698" i="7" s="1"/>
  <c r="J6698" i="7"/>
  <c r="K6698" i="7" s="1"/>
  <c r="N6697" i="7"/>
  <c r="O6697" i="7" s="1"/>
  <c r="R6697" i="7" s="1"/>
  <c r="L6697" i="7"/>
  <c r="M6697" i="7" s="1"/>
  <c r="Q6697" i="7" s="1"/>
  <c r="J6697" i="7"/>
  <c r="K6697" i="7" s="1"/>
  <c r="N6696" i="7"/>
  <c r="O6696" i="7" s="1"/>
  <c r="R6696" i="7" s="1"/>
  <c r="L6696" i="7"/>
  <c r="M6696" i="7" s="1"/>
  <c r="Q6696" i="7" s="1"/>
  <c r="S6696" i="7" s="1"/>
  <c r="J6696" i="7"/>
  <c r="K6696" i="7" s="1"/>
  <c r="N6695" i="7"/>
  <c r="O6695" i="7" s="1"/>
  <c r="R6695" i="7" s="1"/>
  <c r="L6695" i="7"/>
  <c r="M6695" i="7" s="1"/>
  <c r="Q6695" i="7" s="1"/>
  <c r="J6695" i="7"/>
  <c r="K6695" i="7" s="1"/>
  <c r="N6694" i="7"/>
  <c r="O6694" i="7" s="1"/>
  <c r="R6694" i="7" s="1"/>
  <c r="L6694" i="7"/>
  <c r="M6694" i="7" s="1"/>
  <c r="Q6694" i="7" s="1"/>
  <c r="J6694" i="7"/>
  <c r="K6694" i="7" s="1"/>
  <c r="N6693" i="7"/>
  <c r="O6693" i="7" s="1"/>
  <c r="R6693" i="7" s="1"/>
  <c r="L6693" i="7"/>
  <c r="M6693" i="7" s="1"/>
  <c r="Q6693" i="7" s="1"/>
  <c r="J6693" i="7"/>
  <c r="K6693" i="7" s="1"/>
  <c r="N6692" i="7"/>
  <c r="O6692" i="7" s="1"/>
  <c r="R6692" i="7" s="1"/>
  <c r="L6692" i="7"/>
  <c r="M6692" i="7" s="1"/>
  <c r="Q6692" i="7" s="1"/>
  <c r="S6692" i="7" s="1"/>
  <c r="J6692" i="7"/>
  <c r="K6692" i="7" s="1"/>
  <c r="N6691" i="7"/>
  <c r="O6691" i="7" s="1"/>
  <c r="R6691" i="7" s="1"/>
  <c r="L6691" i="7"/>
  <c r="M6691" i="7" s="1"/>
  <c r="Q6691" i="7" s="1"/>
  <c r="J6691" i="7"/>
  <c r="K6691" i="7" s="1"/>
  <c r="N6690" i="7"/>
  <c r="O6690" i="7" s="1"/>
  <c r="R6690" i="7" s="1"/>
  <c r="L6690" i="7"/>
  <c r="M6690" i="7" s="1"/>
  <c r="Q6690" i="7" s="1"/>
  <c r="J6690" i="7"/>
  <c r="K6690" i="7" s="1"/>
  <c r="N6689" i="7"/>
  <c r="O6689" i="7" s="1"/>
  <c r="R6689" i="7" s="1"/>
  <c r="L6689" i="7"/>
  <c r="M6689" i="7" s="1"/>
  <c r="Q6689" i="7" s="1"/>
  <c r="J6689" i="7"/>
  <c r="K6689" i="7" s="1"/>
  <c r="N6688" i="7"/>
  <c r="O6688" i="7" s="1"/>
  <c r="R6688" i="7" s="1"/>
  <c r="L6688" i="7"/>
  <c r="M6688" i="7" s="1"/>
  <c r="Q6688" i="7" s="1"/>
  <c r="S6688" i="7" s="1"/>
  <c r="J6688" i="7"/>
  <c r="K6688" i="7" s="1"/>
  <c r="N6687" i="7"/>
  <c r="O6687" i="7" s="1"/>
  <c r="R6687" i="7" s="1"/>
  <c r="L6687" i="7"/>
  <c r="M6687" i="7" s="1"/>
  <c r="Q6687" i="7" s="1"/>
  <c r="J6687" i="7"/>
  <c r="K6687" i="7" s="1"/>
  <c r="N6686" i="7"/>
  <c r="O6686" i="7" s="1"/>
  <c r="R6686" i="7" s="1"/>
  <c r="L6686" i="7"/>
  <c r="M6686" i="7" s="1"/>
  <c r="Q6686" i="7" s="1"/>
  <c r="S6686" i="7" s="1"/>
  <c r="J6686" i="7"/>
  <c r="K6686" i="7" s="1"/>
  <c r="O6685" i="7"/>
  <c r="R6685" i="7" s="1"/>
  <c r="N6685" i="7"/>
  <c r="L6685" i="7"/>
  <c r="M6685" i="7" s="1"/>
  <c r="Q6685" i="7" s="1"/>
  <c r="J6685" i="7"/>
  <c r="K6685" i="7" s="1"/>
  <c r="N6684" i="7"/>
  <c r="O6684" i="7" s="1"/>
  <c r="R6684" i="7" s="1"/>
  <c r="L6684" i="7"/>
  <c r="M6684" i="7" s="1"/>
  <c r="Q6684" i="7" s="1"/>
  <c r="J6684" i="7"/>
  <c r="K6684" i="7" s="1"/>
  <c r="N6683" i="7"/>
  <c r="O6683" i="7" s="1"/>
  <c r="R6683" i="7" s="1"/>
  <c r="L6683" i="7"/>
  <c r="M6683" i="7" s="1"/>
  <c r="Q6683" i="7" s="1"/>
  <c r="J6683" i="7"/>
  <c r="K6683" i="7" s="1"/>
  <c r="N6682" i="7"/>
  <c r="O6682" i="7" s="1"/>
  <c r="R6682" i="7" s="1"/>
  <c r="L6682" i="7"/>
  <c r="M6682" i="7" s="1"/>
  <c r="Q6682" i="7" s="1"/>
  <c r="J6682" i="7"/>
  <c r="K6682" i="7" s="1"/>
  <c r="N6681" i="7"/>
  <c r="O6681" i="7" s="1"/>
  <c r="R6681" i="7" s="1"/>
  <c r="L6681" i="7"/>
  <c r="M6681" i="7" s="1"/>
  <c r="Q6681" i="7" s="1"/>
  <c r="S6681" i="7" s="1"/>
  <c r="J6681" i="7"/>
  <c r="K6681" i="7" s="1"/>
  <c r="N6680" i="7"/>
  <c r="O6680" i="7" s="1"/>
  <c r="R6680" i="7" s="1"/>
  <c r="L6680" i="7"/>
  <c r="M6680" i="7" s="1"/>
  <c r="Q6680" i="7" s="1"/>
  <c r="J6680" i="7"/>
  <c r="K6680" i="7" s="1"/>
  <c r="N6679" i="7"/>
  <c r="O6679" i="7" s="1"/>
  <c r="R6679" i="7" s="1"/>
  <c r="L6679" i="7"/>
  <c r="M6679" i="7" s="1"/>
  <c r="Q6679" i="7" s="1"/>
  <c r="J6679" i="7"/>
  <c r="K6679" i="7" s="1"/>
  <c r="N6678" i="7"/>
  <c r="O6678" i="7" s="1"/>
  <c r="R6678" i="7" s="1"/>
  <c r="L6678" i="7"/>
  <c r="M6678" i="7" s="1"/>
  <c r="Q6678" i="7" s="1"/>
  <c r="J6678" i="7"/>
  <c r="K6678" i="7" s="1"/>
  <c r="N6677" i="7"/>
  <c r="O6677" i="7" s="1"/>
  <c r="R6677" i="7" s="1"/>
  <c r="L6677" i="7"/>
  <c r="M6677" i="7" s="1"/>
  <c r="Q6677" i="7" s="1"/>
  <c r="S6677" i="7" s="1"/>
  <c r="J6677" i="7"/>
  <c r="K6677" i="7" s="1"/>
  <c r="N6676" i="7"/>
  <c r="O6676" i="7" s="1"/>
  <c r="R6676" i="7" s="1"/>
  <c r="L6676" i="7"/>
  <c r="M6676" i="7" s="1"/>
  <c r="Q6676" i="7" s="1"/>
  <c r="J6676" i="7"/>
  <c r="K6676" i="7" s="1"/>
  <c r="N6675" i="7"/>
  <c r="O6675" i="7" s="1"/>
  <c r="R6675" i="7" s="1"/>
  <c r="L6675" i="7"/>
  <c r="M6675" i="7" s="1"/>
  <c r="Q6675" i="7" s="1"/>
  <c r="J6675" i="7"/>
  <c r="K6675" i="7" s="1"/>
  <c r="N6674" i="7"/>
  <c r="O6674" i="7" s="1"/>
  <c r="R6674" i="7" s="1"/>
  <c r="L6674" i="7"/>
  <c r="M6674" i="7" s="1"/>
  <c r="Q6674" i="7" s="1"/>
  <c r="J6674" i="7"/>
  <c r="K6674" i="7" s="1"/>
  <c r="N6673" i="7"/>
  <c r="O6673" i="7" s="1"/>
  <c r="R6673" i="7" s="1"/>
  <c r="L6673" i="7"/>
  <c r="M6673" i="7" s="1"/>
  <c r="Q6673" i="7" s="1"/>
  <c r="S6673" i="7" s="1"/>
  <c r="J6673" i="7"/>
  <c r="K6673" i="7" s="1"/>
  <c r="N6672" i="7"/>
  <c r="O6672" i="7" s="1"/>
  <c r="R6672" i="7" s="1"/>
  <c r="L6672" i="7"/>
  <c r="M6672" i="7" s="1"/>
  <c r="Q6672" i="7" s="1"/>
  <c r="J6672" i="7"/>
  <c r="K6672" i="7" s="1"/>
  <c r="N6671" i="7"/>
  <c r="O6671" i="7" s="1"/>
  <c r="R6671" i="7" s="1"/>
  <c r="L6671" i="7"/>
  <c r="M6671" i="7" s="1"/>
  <c r="Q6671" i="7" s="1"/>
  <c r="J6671" i="7"/>
  <c r="K6671" i="7" s="1"/>
  <c r="N6670" i="7"/>
  <c r="O6670" i="7" s="1"/>
  <c r="R6670" i="7" s="1"/>
  <c r="L6670" i="7"/>
  <c r="M6670" i="7" s="1"/>
  <c r="Q6670" i="7" s="1"/>
  <c r="J6670" i="7"/>
  <c r="K6670" i="7" s="1"/>
  <c r="N6669" i="7"/>
  <c r="O6669" i="7" s="1"/>
  <c r="R6669" i="7" s="1"/>
  <c r="L6669" i="7"/>
  <c r="M6669" i="7" s="1"/>
  <c r="Q6669" i="7" s="1"/>
  <c r="S6669" i="7" s="1"/>
  <c r="J6669" i="7"/>
  <c r="K6669" i="7" s="1"/>
  <c r="N6668" i="7"/>
  <c r="O6668" i="7" s="1"/>
  <c r="R6668" i="7" s="1"/>
  <c r="L6668" i="7"/>
  <c r="M6668" i="7" s="1"/>
  <c r="Q6668" i="7" s="1"/>
  <c r="J6668" i="7"/>
  <c r="K6668" i="7" s="1"/>
  <c r="N6667" i="7"/>
  <c r="O6667" i="7" s="1"/>
  <c r="R6667" i="7" s="1"/>
  <c r="M6667" i="7"/>
  <c r="Q6667" i="7" s="1"/>
  <c r="L6667" i="7"/>
  <c r="J6667" i="7"/>
  <c r="K6667" i="7" s="1"/>
  <c r="N6666" i="7"/>
  <c r="O6666" i="7" s="1"/>
  <c r="R6666" i="7" s="1"/>
  <c r="L6666" i="7"/>
  <c r="M6666" i="7" s="1"/>
  <c r="Q6666" i="7" s="1"/>
  <c r="J6666" i="7"/>
  <c r="K6666" i="7" s="1"/>
  <c r="N6665" i="7"/>
  <c r="O6665" i="7" s="1"/>
  <c r="R6665" i="7" s="1"/>
  <c r="L6665" i="7"/>
  <c r="M6665" i="7" s="1"/>
  <c r="Q6665" i="7" s="1"/>
  <c r="J6665" i="7"/>
  <c r="K6665" i="7" s="1"/>
  <c r="N6664" i="7"/>
  <c r="O6664" i="7" s="1"/>
  <c r="R6664" i="7" s="1"/>
  <c r="L6664" i="7"/>
  <c r="M6664" i="7" s="1"/>
  <c r="Q6664" i="7" s="1"/>
  <c r="S6664" i="7" s="1"/>
  <c r="J6664" i="7"/>
  <c r="K6664" i="7" s="1"/>
  <c r="N6663" i="7"/>
  <c r="O6663" i="7" s="1"/>
  <c r="R6663" i="7" s="1"/>
  <c r="L6663" i="7"/>
  <c r="M6663" i="7" s="1"/>
  <c r="Q6663" i="7" s="1"/>
  <c r="J6663" i="7"/>
  <c r="K6663" i="7" s="1"/>
  <c r="N6662" i="7"/>
  <c r="O6662" i="7" s="1"/>
  <c r="R6662" i="7" s="1"/>
  <c r="L6662" i="7"/>
  <c r="M6662" i="7" s="1"/>
  <c r="Q6662" i="7" s="1"/>
  <c r="J6662" i="7"/>
  <c r="K6662" i="7" s="1"/>
  <c r="N6661" i="7"/>
  <c r="O6661" i="7" s="1"/>
  <c r="R6661" i="7" s="1"/>
  <c r="L6661" i="7"/>
  <c r="M6661" i="7" s="1"/>
  <c r="Q6661" i="7" s="1"/>
  <c r="J6661" i="7"/>
  <c r="K6661" i="7" s="1"/>
  <c r="N6660" i="7"/>
  <c r="O6660" i="7" s="1"/>
  <c r="R6660" i="7" s="1"/>
  <c r="L6660" i="7"/>
  <c r="M6660" i="7" s="1"/>
  <c r="Q6660" i="7" s="1"/>
  <c r="S6660" i="7" s="1"/>
  <c r="J6660" i="7"/>
  <c r="K6660" i="7" s="1"/>
  <c r="N6659" i="7"/>
  <c r="O6659" i="7" s="1"/>
  <c r="R6659" i="7" s="1"/>
  <c r="L6659" i="7"/>
  <c r="M6659" i="7" s="1"/>
  <c r="Q6659" i="7" s="1"/>
  <c r="J6659" i="7"/>
  <c r="K6659" i="7" s="1"/>
  <c r="N6658" i="7"/>
  <c r="O6658" i="7" s="1"/>
  <c r="R6658" i="7" s="1"/>
  <c r="L6658" i="7"/>
  <c r="M6658" i="7" s="1"/>
  <c r="Q6658" i="7" s="1"/>
  <c r="J6658" i="7"/>
  <c r="K6658" i="7" s="1"/>
  <c r="N6657" i="7"/>
  <c r="O6657" i="7" s="1"/>
  <c r="R6657" i="7" s="1"/>
  <c r="L6657" i="7"/>
  <c r="M6657" i="7" s="1"/>
  <c r="Q6657" i="7" s="1"/>
  <c r="K6657" i="7"/>
  <c r="J6657" i="7"/>
  <c r="N6656" i="7"/>
  <c r="O6656" i="7" s="1"/>
  <c r="R6656" i="7" s="1"/>
  <c r="L6656" i="7"/>
  <c r="M6656" i="7" s="1"/>
  <c r="Q6656" i="7" s="1"/>
  <c r="J6656" i="7"/>
  <c r="K6656" i="7" s="1"/>
  <c r="N6655" i="7"/>
  <c r="O6655" i="7" s="1"/>
  <c r="R6655" i="7" s="1"/>
  <c r="L6655" i="7"/>
  <c r="M6655" i="7" s="1"/>
  <c r="Q6655" i="7" s="1"/>
  <c r="S6655" i="7" s="1"/>
  <c r="J6655" i="7"/>
  <c r="K6655" i="7" s="1"/>
  <c r="N6654" i="7"/>
  <c r="O6654" i="7" s="1"/>
  <c r="R6654" i="7" s="1"/>
  <c r="L6654" i="7"/>
  <c r="M6654" i="7" s="1"/>
  <c r="Q6654" i="7" s="1"/>
  <c r="J6654" i="7"/>
  <c r="K6654" i="7" s="1"/>
  <c r="N6653" i="7"/>
  <c r="O6653" i="7" s="1"/>
  <c r="R6653" i="7" s="1"/>
  <c r="L6653" i="7"/>
  <c r="M6653" i="7" s="1"/>
  <c r="Q6653" i="7" s="1"/>
  <c r="J6653" i="7"/>
  <c r="K6653" i="7" s="1"/>
  <c r="N6652" i="7"/>
  <c r="O6652" i="7" s="1"/>
  <c r="R6652" i="7" s="1"/>
  <c r="L6652" i="7"/>
  <c r="M6652" i="7" s="1"/>
  <c r="Q6652" i="7" s="1"/>
  <c r="J6652" i="7"/>
  <c r="K6652" i="7" s="1"/>
  <c r="N6651" i="7"/>
  <c r="O6651" i="7" s="1"/>
  <c r="R6651" i="7" s="1"/>
  <c r="L6651" i="7"/>
  <c r="M6651" i="7" s="1"/>
  <c r="Q6651" i="7" s="1"/>
  <c r="J6651" i="7"/>
  <c r="K6651" i="7" s="1"/>
  <c r="N6650" i="7"/>
  <c r="O6650" i="7" s="1"/>
  <c r="R6650" i="7" s="1"/>
  <c r="L6650" i="7"/>
  <c r="M6650" i="7" s="1"/>
  <c r="Q6650" i="7" s="1"/>
  <c r="J6650" i="7"/>
  <c r="K6650" i="7" s="1"/>
  <c r="N6649" i="7"/>
  <c r="O6649" i="7" s="1"/>
  <c r="R6649" i="7" s="1"/>
  <c r="L6649" i="7"/>
  <c r="M6649" i="7" s="1"/>
  <c r="Q6649" i="7" s="1"/>
  <c r="J6649" i="7"/>
  <c r="K6649" i="7" s="1"/>
  <c r="N6648" i="7"/>
  <c r="O6648" i="7" s="1"/>
  <c r="R6648" i="7" s="1"/>
  <c r="L6648" i="7"/>
  <c r="M6648" i="7" s="1"/>
  <c r="Q6648" i="7" s="1"/>
  <c r="J6648" i="7"/>
  <c r="K6648" i="7" s="1"/>
  <c r="N6647" i="7"/>
  <c r="O6647" i="7" s="1"/>
  <c r="R6647" i="7" s="1"/>
  <c r="L6647" i="7"/>
  <c r="M6647" i="7" s="1"/>
  <c r="Q6647" i="7" s="1"/>
  <c r="J6647" i="7"/>
  <c r="K6647" i="7" s="1"/>
  <c r="N6646" i="7"/>
  <c r="O6646" i="7" s="1"/>
  <c r="R6646" i="7" s="1"/>
  <c r="L6646" i="7"/>
  <c r="M6646" i="7" s="1"/>
  <c r="Q6646" i="7" s="1"/>
  <c r="J6646" i="7"/>
  <c r="K6646" i="7" s="1"/>
  <c r="N6645" i="7"/>
  <c r="O6645" i="7" s="1"/>
  <c r="R6645" i="7" s="1"/>
  <c r="L6645" i="7"/>
  <c r="M6645" i="7" s="1"/>
  <c r="Q6645" i="7" s="1"/>
  <c r="J6645" i="7"/>
  <c r="K6645" i="7" s="1"/>
  <c r="N6644" i="7"/>
  <c r="O6644" i="7" s="1"/>
  <c r="R6644" i="7" s="1"/>
  <c r="L6644" i="7"/>
  <c r="M6644" i="7" s="1"/>
  <c r="Q6644" i="7" s="1"/>
  <c r="J6644" i="7"/>
  <c r="K6644" i="7" s="1"/>
  <c r="N6643" i="7"/>
  <c r="O6643" i="7" s="1"/>
  <c r="R6643" i="7" s="1"/>
  <c r="L6643" i="7"/>
  <c r="M6643" i="7" s="1"/>
  <c r="Q6643" i="7" s="1"/>
  <c r="K6643" i="7"/>
  <c r="J6643" i="7"/>
  <c r="N6642" i="7"/>
  <c r="O6642" i="7" s="1"/>
  <c r="R6642" i="7" s="1"/>
  <c r="L6642" i="7"/>
  <c r="M6642" i="7" s="1"/>
  <c r="Q6642" i="7" s="1"/>
  <c r="S6642" i="7" s="1"/>
  <c r="J6642" i="7"/>
  <c r="K6642" i="7" s="1"/>
  <c r="N6641" i="7"/>
  <c r="O6641" i="7" s="1"/>
  <c r="R6641" i="7" s="1"/>
  <c r="L6641" i="7"/>
  <c r="M6641" i="7" s="1"/>
  <c r="Q6641" i="7" s="1"/>
  <c r="J6641" i="7"/>
  <c r="K6641" i="7" s="1"/>
  <c r="N6640" i="7"/>
  <c r="O6640" i="7" s="1"/>
  <c r="R6640" i="7" s="1"/>
  <c r="L6640" i="7"/>
  <c r="M6640" i="7" s="1"/>
  <c r="Q6640" i="7" s="1"/>
  <c r="J6640" i="7"/>
  <c r="K6640" i="7" s="1"/>
  <c r="N6639" i="7"/>
  <c r="O6639" i="7" s="1"/>
  <c r="R6639" i="7" s="1"/>
  <c r="L6639" i="7"/>
  <c r="M6639" i="7" s="1"/>
  <c r="Q6639" i="7" s="1"/>
  <c r="J6639" i="7"/>
  <c r="K6639" i="7" s="1"/>
  <c r="N6638" i="7"/>
  <c r="O6638" i="7" s="1"/>
  <c r="R6638" i="7" s="1"/>
  <c r="L6638" i="7"/>
  <c r="M6638" i="7" s="1"/>
  <c r="Q6638" i="7" s="1"/>
  <c r="J6638" i="7"/>
  <c r="K6638" i="7" s="1"/>
  <c r="N6637" i="7"/>
  <c r="O6637" i="7" s="1"/>
  <c r="R6637" i="7" s="1"/>
  <c r="L6637" i="7"/>
  <c r="M6637" i="7" s="1"/>
  <c r="Q6637" i="7" s="1"/>
  <c r="J6637" i="7"/>
  <c r="K6637" i="7" s="1"/>
  <c r="N6636" i="7"/>
  <c r="O6636" i="7" s="1"/>
  <c r="R6636" i="7" s="1"/>
  <c r="L6636" i="7"/>
  <c r="M6636" i="7" s="1"/>
  <c r="Q6636" i="7" s="1"/>
  <c r="S6636" i="7" s="1"/>
  <c r="J6636" i="7"/>
  <c r="K6636" i="7" s="1"/>
  <c r="O6635" i="7"/>
  <c r="R6635" i="7" s="1"/>
  <c r="N6635" i="7"/>
  <c r="L6635" i="7"/>
  <c r="M6635" i="7" s="1"/>
  <c r="Q6635" i="7" s="1"/>
  <c r="J6635" i="7"/>
  <c r="K6635" i="7" s="1"/>
  <c r="N6634" i="7"/>
  <c r="O6634" i="7" s="1"/>
  <c r="R6634" i="7" s="1"/>
  <c r="L6634" i="7"/>
  <c r="M6634" i="7" s="1"/>
  <c r="Q6634" i="7" s="1"/>
  <c r="J6634" i="7"/>
  <c r="K6634" i="7" s="1"/>
  <c r="N6633" i="7"/>
  <c r="O6633" i="7" s="1"/>
  <c r="R6633" i="7" s="1"/>
  <c r="L6633" i="7"/>
  <c r="M6633" i="7" s="1"/>
  <c r="Q6633" i="7" s="1"/>
  <c r="J6633" i="7"/>
  <c r="K6633" i="7" s="1"/>
  <c r="N6632" i="7"/>
  <c r="O6632" i="7" s="1"/>
  <c r="R6632" i="7" s="1"/>
  <c r="L6632" i="7"/>
  <c r="M6632" i="7" s="1"/>
  <c r="Q6632" i="7" s="1"/>
  <c r="S6632" i="7" s="1"/>
  <c r="J6632" i="7"/>
  <c r="K6632" i="7" s="1"/>
  <c r="N6631" i="7"/>
  <c r="O6631" i="7" s="1"/>
  <c r="R6631" i="7" s="1"/>
  <c r="L6631" i="7"/>
  <c r="M6631" i="7" s="1"/>
  <c r="Q6631" i="7" s="1"/>
  <c r="J6631" i="7"/>
  <c r="K6631" i="7" s="1"/>
  <c r="N6630" i="7"/>
  <c r="O6630" i="7" s="1"/>
  <c r="R6630" i="7" s="1"/>
  <c r="L6630" i="7"/>
  <c r="M6630" i="7" s="1"/>
  <c r="Q6630" i="7" s="1"/>
  <c r="J6630" i="7"/>
  <c r="K6630" i="7" s="1"/>
  <c r="N6629" i="7"/>
  <c r="O6629" i="7" s="1"/>
  <c r="R6629" i="7" s="1"/>
  <c r="L6629" i="7"/>
  <c r="M6629" i="7" s="1"/>
  <c r="Q6629" i="7" s="1"/>
  <c r="J6629" i="7"/>
  <c r="K6629" i="7" s="1"/>
  <c r="N6628" i="7"/>
  <c r="O6628" i="7" s="1"/>
  <c r="R6628" i="7" s="1"/>
  <c r="L6628" i="7"/>
  <c r="M6628" i="7" s="1"/>
  <c r="Q6628" i="7" s="1"/>
  <c r="J6628" i="7"/>
  <c r="K6628" i="7" s="1"/>
  <c r="N6627" i="7"/>
  <c r="O6627" i="7" s="1"/>
  <c r="R6627" i="7" s="1"/>
  <c r="L6627" i="7"/>
  <c r="M6627" i="7" s="1"/>
  <c r="Q6627" i="7" s="1"/>
  <c r="J6627" i="7"/>
  <c r="K6627" i="7" s="1"/>
  <c r="N6626" i="7"/>
  <c r="O6626" i="7" s="1"/>
  <c r="R6626" i="7" s="1"/>
  <c r="L6626" i="7"/>
  <c r="M6626" i="7" s="1"/>
  <c r="Q6626" i="7" s="1"/>
  <c r="J6626" i="7"/>
  <c r="K6626" i="7" s="1"/>
  <c r="N6625" i="7"/>
  <c r="O6625" i="7" s="1"/>
  <c r="R6625" i="7" s="1"/>
  <c r="L6625" i="7"/>
  <c r="M6625" i="7" s="1"/>
  <c r="Q6625" i="7" s="1"/>
  <c r="J6625" i="7"/>
  <c r="K6625" i="7" s="1"/>
  <c r="N6624" i="7"/>
  <c r="O6624" i="7" s="1"/>
  <c r="R6624" i="7" s="1"/>
  <c r="L6624" i="7"/>
  <c r="M6624" i="7" s="1"/>
  <c r="Q6624" i="7" s="1"/>
  <c r="J6624" i="7"/>
  <c r="K6624" i="7" s="1"/>
  <c r="N6623" i="7"/>
  <c r="O6623" i="7" s="1"/>
  <c r="R6623" i="7" s="1"/>
  <c r="L6623" i="7"/>
  <c r="M6623" i="7" s="1"/>
  <c r="Q6623" i="7" s="1"/>
  <c r="J6623" i="7"/>
  <c r="K6623" i="7" s="1"/>
  <c r="N6622" i="7"/>
  <c r="O6622" i="7" s="1"/>
  <c r="R6622" i="7" s="1"/>
  <c r="L6622" i="7"/>
  <c r="M6622" i="7" s="1"/>
  <c r="Q6622" i="7" s="1"/>
  <c r="J6622" i="7"/>
  <c r="K6622" i="7" s="1"/>
  <c r="N6621" i="7"/>
  <c r="O6621" i="7" s="1"/>
  <c r="R6621" i="7" s="1"/>
  <c r="L6621" i="7"/>
  <c r="M6621" i="7" s="1"/>
  <c r="Q6621" i="7" s="1"/>
  <c r="J6621" i="7"/>
  <c r="K6621" i="7" s="1"/>
  <c r="N6620" i="7"/>
  <c r="O6620" i="7" s="1"/>
  <c r="R6620" i="7" s="1"/>
  <c r="L6620" i="7"/>
  <c r="M6620" i="7" s="1"/>
  <c r="Q6620" i="7" s="1"/>
  <c r="J6620" i="7"/>
  <c r="K6620" i="7" s="1"/>
  <c r="N6619" i="7"/>
  <c r="O6619" i="7" s="1"/>
  <c r="R6619" i="7" s="1"/>
  <c r="L6619" i="7"/>
  <c r="M6619" i="7" s="1"/>
  <c r="Q6619" i="7" s="1"/>
  <c r="J6619" i="7"/>
  <c r="K6619" i="7" s="1"/>
  <c r="N6618" i="7"/>
  <c r="O6618" i="7" s="1"/>
  <c r="R6618" i="7" s="1"/>
  <c r="L6618" i="7"/>
  <c r="M6618" i="7" s="1"/>
  <c r="Q6618" i="7" s="1"/>
  <c r="J6618" i="7"/>
  <c r="K6618" i="7" s="1"/>
  <c r="O6617" i="7"/>
  <c r="R6617" i="7" s="1"/>
  <c r="N6617" i="7"/>
  <c r="L6617" i="7"/>
  <c r="M6617" i="7" s="1"/>
  <c r="Q6617" i="7" s="1"/>
  <c r="J6617" i="7"/>
  <c r="K6617" i="7" s="1"/>
  <c r="N6616" i="7"/>
  <c r="O6616" i="7" s="1"/>
  <c r="R6616" i="7" s="1"/>
  <c r="L6616" i="7"/>
  <c r="M6616" i="7" s="1"/>
  <c r="J6616" i="7"/>
  <c r="K6616" i="7" s="1"/>
  <c r="N6615" i="7"/>
  <c r="O6615" i="7" s="1"/>
  <c r="R6615" i="7" s="1"/>
  <c r="L6615" i="7"/>
  <c r="M6615" i="7" s="1"/>
  <c r="Q6615" i="7" s="1"/>
  <c r="J6615" i="7"/>
  <c r="K6615" i="7" s="1"/>
  <c r="N6614" i="7"/>
  <c r="O6614" i="7" s="1"/>
  <c r="R6614" i="7" s="1"/>
  <c r="L6614" i="7"/>
  <c r="M6614" i="7" s="1"/>
  <c r="Q6614" i="7" s="1"/>
  <c r="J6614" i="7"/>
  <c r="K6614" i="7" s="1"/>
  <c r="N6613" i="7"/>
  <c r="O6613" i="7" s="1"/>
  <c r="R6613" i="7" s="1"/>
  <c r="L6613" i="7"/>
  <c r="M6613" i="7" s="1"/>
  <c r="Q6613" i="7" s="1"/>
  <c r="J6613" i="7"/>
  <c r="K6613" i="7" s="1"/>
  <c r="N6612" i="7"/>
  <c r="O6612" i="7" s="1"/>
  <c r="R6612" i="7" s="1"/>
  <c r="L6612" i="7"/>
  <c r="M6612" i="7" s="1"/>
  <c r="Q6612" i="7" s="1"/>
  <c r="J6612" i="7"/>
  <c r="K6612" i="7" s="1"/>
  <c r="N6611" i="7"/>
  <c r="O6611" i="7" s="1"/>
  <c r="R6611" i="7" s="1"/>
  <c r="L6611" i="7"/>
  <c r="M6611" i="7" s="1"/>
  <c r="Q6611" i="7" s="1"/>
  <c r="J6611" i="7"/>
  <c r="K6611" i="7" s="1"/>
  <c r="N6610" i="7"/>
  <c r="O6610" i="7" s="1"/>
  <c r="R6610" i="7" s="1"/>
  <c r="L6610" i="7"/>
  <c r="M6610" i="7" s="1"/>
  <c r="Q6610" i="7" s="1"/>
  <c r="S6610" i="7" s="1"/>
  <c r="J6610" i="7"/>
  <c r="K6610" i="7" s="1"/>
  <c r="N6609" i="7"/>
  <c r="O6609" i="7" s="1"/>
  <c r="R6609" i="7" s="1"/>
  <c r="L6609" i="7"/>
  <c r="M6609" i="7" s="1"/>
  <c r="Q6609" i="7" s="1"/>
  <c r="J6609" i="7"/>
  <c r="K6609" i="7" s="1"/>
  <c r="N6608" i="7"/>
  <c r="O6608" i="7" s="1"/>
  <c r="R6608" i="7" s="1"/>
  <c r="L6608" i="7"/>
  <c r="M6608" i="7" s="1"/>
  <c r="Q6608" i="7" s="1"/>
  <c r="J6608" i="7"/>
  <c r="K6608" i="7" s="1"/>
  <c r="N6607" i="7"/>
  <c r="O6607" i="7" s="1"/>
  <c r="R6607" i="7" s="1"/>
  <c r="L6607" i="7"/>
  <c r="M6607" i="7" s="1"/>
  <c r="Q6607" i="7" s="1"/>
  <c r="J6607" i="7"/>
  <c r="K6607" i="7" s="1"/>
  <c r="N6606" i="7"/>
  <c r="O6606" i="7" s="1"/>
  <c r="R6606" i="7" s="1"/>
  <c r="L6606" i="7"/>
  <c r="M6606" i="7" s="1"/>
  <c r="Q6606" i="7" s="1"/>
  <c r="S6606" i="7" s="1"/>
  <c r="J6606" i="7"/>
  <c r="K6606" i="7" s="1"/>
  <c r="N6605" i="7"/>
  <c r="O6605" i="7" s="1"/>
  <c r="R6605" i="7" s="1"/>
  <c r="L6605" i="7"/>
  <c r="M6605" i="7" s="1"/>
  <c r="Q6605" i="7" s="1"/>
  <c r="J6605" i="7"/>
  <c r="K6605" i="7" s="1"/>
  <c r="N6604" i="7"/>
  <c r="O6604" i="7" s="1"/>
  <c r="R6604" i="7" s="1"/>
  <c r="L6604" i="7"/>
  <c r="M6604" i="7" s="1"/>
  <c r="Q6604" i="7" s="1"/>
  <c r="J6604" i="7"/>
  <c r="K6604" i="7" s="1"/>
  <c r="N6603" i="7"/>
  <c r="O6603" i="7" s="1"/>
  <c r="R6603" i="7" s="1"/>
  <c r="L6603" i="7"/>
  <c r="M6603" i="7" s="1"/>
  <c r="Q6603" i="7" s="1"/>
  <c r="J6603" i="7"/>
  <c r="K6603" i="7" s="1"/>
  <c r="N6602" i="7"/>
  <c r="O6602" i="7" s="1"/>
  <c r="R6602" i="7" s="1"/>
  <c r="L6602" i="7"/>
  <c r="M6602" i="7" s="1"/>
  <c r="Q6602" i="7" s="1"/>
  <c r="J6602" i="7"/>
  <c r="K6602" i="7" s="1"/>
  <c r="N6601" i="7"/>
  <c r="O6601" i="7" s="1"/>
  <c r="R6601" i="7" s="1"/>
  <c r="L6601" i="7"/>
  <c r="M6601" i="7" s="1"/>
  <c r="Q6601" i="7" s="1"/>
  <c r="J6601" i="7"/>
  <c r="K6601" i="7" s="1"/>
  <c r="N6600" i="7"/>
  <c r="O6600" i="7" s="1"/>
  <c r="R6600" i="7" s="1"/>
  <c r="L6600" i="7"/>
  <c r="M6600" i="7" s="1"/>
  <c r="J6600" i="7"/>
  <c r="K6600" i="7" s="1"/>
  <c r="N6599" i="7"/>
  <c r="O6599" i="7" s="1"/>
  <c r="R6599" i="7" s="1"/>
  <c r="L6599" i="7"/>
  <c r="M6599" i="7" s="1"/>
  <c r="Q6599" i="7" s="1"/>
  <c r="J6599" i="7"/>
  <c r="K6599" i="7" s="1"/>
  <c r="N6598" i="7"/>
  <c r="O6598" i="7" s="1"/>
  <c r="R6598" i="7" s="1"/>
  <c r="L6598" i="7"/>
  <c r="M6598" i="7" s="1"/>
  <c r="Q6598" i="7" s="1"/>
  <c r="J6598" i="7"/>
  <c r="K6598" i="7" s="1"/>
  <c r="N6597" i="7"/>
  <c r="O6597" i="7" s="1"/>
  <c r="R6597" i="7" s="1"/>
  <c r="L6597" i="7"/>
  <c r="M6597" i="7" s="1"/>
  <c r="Q6597" i="7" s="1"/>
  <c r="S6597" i="7" s="1"/>
  <c r="J6597" i="7"/>
  <c r="K6597" i="7" s="1"/>
  <c r="N6596" i="7"/>
  <c r="O6596" i="7" s="1"/>
  <c r="R6596" i="7" s="1"/>
  <c r="L6596" i="7"/>
  <c r="M6596" i="7" s="1"/>
  <c r="Q6596" i="7" s="1"/>
  <c r="J6596" i="7"/>
  <c r="K6596" i="7" s="1"/>
  <c r="N6595" i="7"/>
  <c r="O6595" i="7" s="1"/>
  <c r="R6595" i="7" s="1"/>
  <c r="L6595" i="7"/>
  <c r="M6595" i="7" s="1"/>
  <c r="Q6595" i="7" s="1"/>
  <c r="J6595" i="7"/>
  <c r="K6595" i="7" s="1"/>
  <c r="N6594" i="7"/>
  <c r="O6594" i="7" s="1"/>
  <c r="R6594" i="7" s="1"/>
  <c r="L6594" i="7"/>
  <c r="M6594" i="7" s="1"/>
  <c r="Q6594" i="7" s="1"/>
  <c r="J6594" i="7"/>
  <c r="K6594" i="7" s="1"/>
  <c r="N6593" i="7"/>
  <c r="O6593" i="7" s="1"/>
  <c r="R6593" i="7" s="1"/>
  <c r="L6593" i="7"/>
  <c r="M6593" i="7" s="1"/>
  <c r="Q6593" i="7" s="1"/>
  <c r="S6593" i="7" s="1"/>
  <c r="J6593" i="7"/>
  <c r="K6593" i="7" s="1"/>
  <c r="N6592" i="7"/>
  <c r="O6592" i="7" s="1"/>
  <c r="R6592" i="7" s="1"/>
  <c r="L6592" i="7"/>
  <c r="M6592" i="7" s="1"/>
  <c r="Q6592" i="7" s="1"/>
  <c r="J6592" i="7"/>
  <c r="K6592" i="7" s="1"/>
  <c r="N6591" i="7"/>
  <c r="O6591" i="7" s="1"/>
  <c r="R6591" i="7" s="1"/>
  <c r="L6591" i="7"/>
  <c r="M6591" i="7" s="1"/>
  <c r="Q6591" i="7" s="1"/>
  <c r="J6591" i="7"/>
  <c r="K6591" i="7" s="1"/>
  <c r="N6590" i="7"/>
  <c r="O6590" i="7" s="1"/>
  <c r="R6590" i="7" s="1"/>
  <c r="L6590" i="7"/>
  <c r="M6590" i="7" s="1"/>
  <c r="Q6590" i="7" s="1"/>
  <c r="J6590" i="7"/>
  <c r="K6590" i="7" s="1"/>
  <c r="N6589" i="7"/>
  <c r="O6589" i="7" s="1"/>
  <c r="R6589" i="7" s="1"/>
  <c r="L6589" i="7"/>
  <c r="M6589" i="7" s="1"/>
  <c r="Q6589" i="7" s="1"/>
  <c r="S6589" i="7" s="1"/>
  <c r="J6589" i="7"/>
  <c r="K6589" i="7" s="1"/>
  <c r="N6588" i="7"/>
  <c r="O6588" i="7" s="1"/>
  <c r="R6588" i="7" s="1"/>
  <c r="L6588" i="7"/>
  <c r="M6588" i="7" s="1"/>
  <c r="Q6588" i="7" s="1"/>
  <c r="S6588" i="7" s="1"/>
  <c r="J6588" i="7"/>
  <c r="K6588" i="7" s="1"/>
  <c r="N6587" i="7"/>
  <c r="O6587" i="7" s="1"/>
  <c r="R6587" i="7" s="1"/>
  <c r="L6587" i="7"/>
  <c r="M6587" i="7" s="1"/>
  <c r="Q6587" i="7" s="1"/>
  <c r="J6587" i="7"/>
  <c r="K6587" i="7" s="1"/>
  <c r="N6586" i="7"/>
  <c r="O6586" i="7" s="1"/>
  <c r="R6586" i="7" s="1"/>
  <c r="L6586" i="7"/>
  <c r="M6586" i="7" s="1"/>
  <c r="Q6586" i="7" s="1"/>
  <c r="J6586" i="7"/>
  <c r="K6586" i="7" s="1"/>
  <c r="N6585" i="7"/>
  <c r="O6585" i="7" s="1"/>
  <c r="R6585" i="7" s="1"/>
  <c r="L6585" i="7"/>
  <c r="M6585" i="7" s="1"/>
  <c r="Q6585" i="7" s="1"/>
  <c r="J6585" i="7"/>
  <c r="K6585" i="7" s="1"/>
  <c r="N6584" i="7"/>
  <c r="O6584" i="7" s="1"/>
  <c r="R6584" i="7" s="1"/>
  <c r="L6584" i="7"/>
  <c r="M6584" i="7" s="1"/>
  <c r="Q6584" i="7" s="1"/>
  <c r="S6584" i="7" s="1"/>
  <c r="J6584" i="7"/>
  <c r="K6584" i="7" s="1"/>
  <c r="N6583" i="7"/>
  <c r="O6583" i="7" s="1"/>
  <c r="R6583" i="7" s="1"/>
  <c r="L6583" i="7"/>
  <c r="M6583" i="7" s="1"/>
  <c r="Q6583" i="7" s="1"/>
  <c r="J6583" i="7"/>
  <c r="K6583" i="7" s="1"/>
  <c r="N6582" i="7"/>
  <c r="O6582" i="7" s="1"/>
  <c r="R6582" i="7" s="1"/>
  <c r="L6582" i="7"/>
  <c r="M6582" i="7" s="1"/>
  <c r="Q6582" i="7" s="1"/>
  <c r="J6582" i="7"/>
  <c r="K6582" i="7" s="1"/>
  <c r="N6581" i="7"/>
  <c r="O6581" i="7" s="1"/>
  <c r="R6581" i="7" s="1"/>
  <c r="L6581" i="7"/>
  <c r="M6581" i="7" s="1"/>
  <c r="Q6581" i="7" s="1"/>
  <c r="J6581" i="7"/>
  <c r="K6581" i="7" s="1"/>
  <c r="N6580" i="7"/>
  <c r="O6580" i="7" s="1"/>
  <c r="R6580" i="7" s="1"/>
  <c r="L6580" i="7"/>
  <c r="M6580" i="7" s="1"/>
  <c r="Q6580" i="7" s="1"/>
  <c r="S6580" i="7" s="1"/>
  <c r="J6580" i="7"/>
  <c r="K6580" i="7" s="1"/>
  <c r="N6579" i="7"/>
  <c r="O6579" i="7" s="1"/>
  <c r="R6579" i="7" s="1"/>
  <c r="L6579" i="7"/>
  <c r="M6579" i="7" s="1"/>
  <c r="Q6579" i="7" s="1"/>
  <c r="J6579" i="7"/>
  <c r="K6579" i="7" s="1"/>
  <c r="N6578" i="7"/>
  <c r="O6578" i="7" s="1"/>
  <c r="R6578" i="7" s="1"/>
  <c r="L6578" i="7"/>
  <c r="M6578" i="7" s="1"/>
  <c r="Q6578" i="7" s="1"/>
  <c r="J6578" i="7"/>
  <c r="K6578" i="7" s="1"/>
  <c r="N6577" i="7"/>
  <c r="O6577" i="7" s="1"/>
  <c r="R6577" i="7" s="1"/>
  <c r="L6577" i="7"/>
  <c r="M6577" i="7" s="1"/>
  <c r="Q6577" i="7" s="1"/>
  <c r="J6577" i="7"/>
  <c r="K6577" i="7" s="1"/>
  <c r="N6576" i="7"/>
  <c r="O6576" i="7" s="1"/>
  <c r="R6576" i="7" s="1"/>
  <c r="L6576" i="7"/>
  <c r="M6576" i="7" s="1"/>
  <c r="Q6576" i="7" s="1"/>
  <c r="S6576" i="7" s="1"/>
  <c r="J6576" i="7"/>
  <c r="K6576" i="7" s="1"/>
  <c r="N6575" i="7"/>
  <c r="O6575" i="7" s="1"/>
  <c r="R6575" i="7" s="1"/>
  <c r="L6575" i="7"/>
  <c r="M6575" i="7" s="1"/>
  <c r="Q6575" i="7" s="1"/>
  <c r="J6575" i="7"/>
  <c r="K6575" i="7" s="1"/>
  <c r="N6574" i="7"/>
  <c r="O6574" i="7" s="1"/>
  <c r="R6574" i="7" s="1"/>
  <c r="L6574" i="7"/>
  <c r="M6574" i="7" s="1"/>
  <c r="Q6574" i="7" s="1"/>
  <c r="J6574" i="7"/>
  <c r="K6574" i="7" s="1"/>
  <c r="N6573" i="7"/>
  <c r="O6573" i="7" s="1"/>
  <c r="R6573" i="7" s="1"/>
  <c r="L6573" i="7"/>
  <c r="M6573" i="7" s="1"/>
  <c r="Q6573" i="7" s="1"/>
  <c r="J6573" i="7"/>
  <c r="K6573" i="7" s="1"/>
  <c r="N6572" i="7"/>
  <c r="O6572" i="7" s="1"/>
  <c r="R6572" i="7" s="1"/>
  <c r="L6572" i="7"/>
  <c r="M6572" i="7" s="1"/>
  <c r="Q6572" i="7" s="1"/>
  <c r="S6572" i="7" s="1"/>
  <c r="J6572" i="7"/>
  <c r="K6572" i="7" s="1"/>
  <c r="N6571" i="7"/>
  <c r="O6571" i="7" s="1"/>
  <c r="R6571" i="7" s="1"/>
  <c r="L6571" i="7"/>
  <c r="M6571" i="7" s="1"/>
  <c r="Q6571" i="7" s="1"/>
  <c r="J6571" i="7"/>
  <c r="K6571" i="7" s="1"/>
  <c r="N6570" i="7"/>
  <c r="O6570" i="7" s="1"/>
  <c r="R6570" i="7" s="1"/>
  <c r="L6570" i="7"/>
  <c r="M6570" i="7" s="1"/>
  <c r="Q6570" i="7" s="1"/>
  <c r="J6570" i="7"/>
  <c r="K6570" i="7" s="1"/>
  <c r="N6569" i="7"/>
  <c r="O6569" i="7" s="1"/>
  <c r="R6569" i="7" s="1"/>
  <c r="L6569" i="7"/>
  <c r="M6569" i="7" s="1"/>
  <c r="Q6569" i="7" s="1"/>
  <c r="J6569" i="7"/>
  <c r="K6569" i="7" s="1"/>
  <c r="N6568" i="7"/>
  <c r="O6568" i="7" s="1"/>
  <c r="R6568" i="7" s="1"/>
  <c r="L6568" i="7"/>
  <c r="M6568" i="7" s="1"/>
  <c r="Q6568" i="7" s="1"/>
  <c r="S6568" i="7" s="1"/>
  <c r="J6568" i="7"/>
  <c r="K6568" i="7" s="1"/>
  <c r="N6567" i="7"/>
  <c r="O6567" i="7" s="1"/>
  <c r="R6567" i="7" s="1"/>
  <c r="L6567" i="7"/>
  <c r="M6567" i="7" s="1"/>
  <c r="Q6567" i="7" s="1"/>
  <c r="J6567" i="7"/>
  <c r="K6567" i="7" s="1"/>
  <c r="N6566" i="7"/>
  <c r="O6566" i="7" s="1"/>
  <c r="R6566" i="7" s="1"/>
  <c r="L6566" i="7"/>
  <c r="M6566" i="7" s="1"/>
  <c r="Q6566" i="7" s="1"/>
  <c r="J6566" i="7"/>
  <c r="K6566" i="7" s="1"/>
  <c r="N6565" i="7"/>
  <c r="O6565" i="7" s="1"/>
  <c r="R6565" i="7" s="1"/>
  <c r="L6565" i="7"/>
  <c r="M6565" i="7" s="1"/>
  <c r="Q6565" i="7" s="1"/>
  <c r="K6565" i="7"/>
  <c r="J6565" i="7"/>
  <c r="N6564" i="7"/>
  <c r="O6564" i="7" s="1"/>
  <c r="R6564" i="7" s="1"/>
  <c r="L6564" i="7"/>
  <c r="M6564" i="7" s="1"/>
  <c r="Q6564" i="7" s="1"/>
  <c r="J6564" i="7"/>
  <c r="K6564" i="7" s="1"/>
  <c r="N6563" i="7"/>
  <c r="O6563" i="7" s="1"/>
  <c r="R6563" i="7" s="1"/>
  <c r="L6563" i="7"/>
  <c r="M6563" i="7" s="1"/>
  <c r="Q6563" i="7" s="1"/>
  <c r="S6563" i="7" s="1"/>
  <c r="J6563" i="7"/>
  <c r="K6563" i="7" s="1"/>
  <c r="N6562" i="7"/>
  <c r="O6562" i="7" s="1"/>
  <c r="R6562" i="7" s="1"/>
  <c r="L6562" i="7"/>
  <c r="M6562" i="7" s="1"/>
  <c r="Q6562" i="7" s="1"/>
  <c r="J6562" i="7"/>
  <c r="K6562" i="7" s="1"/>
  <c r="N6561" i="7"/>
  <c r="O6561" i="7" s="1"/>
  <c r="R6561" i="7" s="1"/>
  <c r="L6561" i="7"/>
  <c r="M6561" i="7" s="1"/>
  <c r="Q6561" i="7" s="1"/>
  <c r="J6561" i="7"/>
  <c r="K6561" i="7" s="1"/>
  <c r="N6560" i="7"/>
  <c r="O6560" i="7" s="1"/>
  <c r="R6560" i="7" s="1"/>
  <c r="L6560" i="7"/>
  <c r="M6560" i="7" s="1"/>
  <c r="Q6560" i="7" s="1"/>
  <c r="J6560" i="7"/>
  <c r="K6560" i="7" s="1"/>
  <c r="N6559" i="7"/>
  <c r="O6559" i="7" s="1"/>
  <c r="R6559" i="7" s="1"/>
  <c r="L6559" i="7"/>
  <c r="M6559" i="7" s="1"/>
  <c r="Q6559" i="7" s="1"/>
  <c r="S6559" i="7" s="1"/>
  <c r="J6559" i="7"/>
  <c r="K6559" i="7" s="1"/>
  <c r="N6558" i="7"/>
  <c r="O6558" i="7" s="1"/>
  <c r="R6558" i="7" s="1"/>
  <c r="L6558" i="7"/>
  <c r="M6558" i="7" s="1"/>
  <c r="Q6558" i="7" s="1"/>
  <c r="J6558" i="7"/>
  <c r="K6558" i="7" s="1"/>
  <c r="N6557" i="7"/>
  <c r="O6557" i="7" s="1"/>
  <c r="R6557" i="7" s="1"/>
  <c r="L6557" i="7"/>
  <c r="M6557" i="7" s="1"/>
  <c r="Q6557" i="7" s="1"/>
  <c r="J6557" i="7"/>
  <c r="K6557" i="7" s="1"/>
  <c r="N6556" i="7"/>
  <c r="O6556" i="7" s="1"/>
  <c r="R6556" i="7" s="1"/>
  <c r="L6556" i="7"/>
  <c r="M6556" i="7" s="1"/>
  <c r="Q6556" i="7" s="1"/>
  <c r="J6556" i="7"/>
  <c r="K6556" i="7" s="1"/>
  <c r="N6555" i="7"/>
  <c r="O6555" i="7" s="1"/>
  <c r="R6555" i="7" s="1"/>
  <c r="L6555" i="7"/>
  <c r="M6555" i="7" s="1"/>
  <c r="Q6555" i="7" s="1"/>
  <c r="S6555" i="7" s="1"/>
  <c r="J6555" i="7"/>
  <c r="K6555" i="7" s="1"/>
  <c r="N6554" i="7"/>
  <c r="O6554" i="7" s="1"/>
  <c r="R6554" i="7" s="1"/>
  <c r="L6554" i="7"/>
  <c r="M6554" i="7" s="1"/>
  <c r="Q6554" i="7" s="1"/>
  <c r="J6554" i="7"/>
  <c r="K6554" i="7" s="1"/>
  <c r="N6553" i="7"/>
  <c r="O6553" i="7" s="1"/>
  <c r="R6553" i="7" s="1"/>
  <c r="L6553" i="7"/>
  <c r="M6553" i="7" s="1"/>
  <c r="Q6553" i="7" s="1"/>
  <c r="J6553" i="7"/>
  <c r="K6553" i="7" s="1"/>
  <c r="N6552" i="7"/>
  <c r="O6552" i="7" s="1"/>
  <c r="R6552" i="7" s="1"/>
  <c r="L6552" i="7"/>
  <c r="M6552" i="7" s="1"/>
  <c r="Q6552" i="7" s="1"/>
  <c r="S6552" i="7" s="1"/>
  <c r="J6552" i="7"/>
  <c r="K6552" i="7" s="1"/>
  <c r="N6551" i="7"/>
  <c r="O6551" i="7" s="1"/>
  <c r="R6551" i="7" s="1"/>
  <c r="L6551" i="7"/>
  <c r="M6551" i="7" s="1"/>
  <c r="Q6551" i="7" s="1"/>
  <c r="J6551" i="7"/>
  <c r="K6551" i="7" s="1"/>
  <c r="N6550" i="7"/>
  <c r="O6550" i="7" s="1"/>
  <c r="R6550" i="7" s="1"/>
  <c r="L6550" i="7"/>
  <c r="M6550" i="7" s="1"/>
  <c r="Q6550" i="7" s="1"/>
  <c r="J6550" i="7"/>
  <c r="K6550" i="7" s="1"/>
  <c r="N6549" i="7"/>
  <c r="O6549" i="7" s="1"/>
  <c r="R6549" i="7" s="1"/>
  <c r="L6549" i="7"/>
  <c r="M6549" i="7" s="1"/>
  <c r="Q6549" i="7" s="1"/>
  <c r="J6549" i="7"/>
  <c r="K6549" i="7" s="1"/>
  <c r="N6548" i="7"/>
  <c r="O6548" i="7" s="1"/>
  <c r="R6548" i="7" s="1"/>
  <c r="L6548" i="7"/>
  <c r="M6548" i="7" s="1"/>
  <c r="Q6548" i="7" s="1"/>
  <c r="S6548" i="7" s="1"/>
  <c r="J6548" i="7"/>
  <c r="K6548" i="7" s="1"/>
  <c r="N6547" i="7"/>
  <c r="O6547" i="7" s="1"/>
  <c r="R6547" i="7" s="1"/>
  <c r="L6547" i="7"/>
  <c r="M6547" i="7" s="1"/>
  <c r="Q6547" i="7" s="1"/>
  <c r="J6547" i="7"/>
  <c r="K6547" i="7" s="1"/>
  <c r="N6546" i="7"/>
  <c r="O6546" i="7" s="1"/>
  <c r="R6546" i="7" s="1"/>
  <c r="L6546" i="7"/>
  <c r="M6546" i="7" s="1"/>
  <c r="Q6546" i="7" s="1"/>
  <c r="J6546" i="7"/>
  <c r="K6546" i="7" s="1"/>
  <c r="N6545" i="7"/>
  <c r="O6545" i="7" s="1"/>
  <c r="R6545" i="7" s="1"/>
  <c r="L6545" i="7"/>
  <c r="M6545" i="7" s="1"/>
  <c r="Q6545" i="7" s="1"/>
  <c r="J6545" i="7"/>
  <c r="K6545" i="7" s="1"/>
  <c r="N6544" i="7"/>
  <c r="O6544" i="7" s="1"/>
  <c r="R6544" i="7" s="1"/>
  <c r="L6544" i="7"/>
  <c r="M6544" i="7" s="1"/>
  <c r="Q6544" i="7" s="1"/>
  <c r="S6544" i="7" s="1"/>
  <c r="J6544" i="7"/>
  <c r="K6544" i="7" s="1"/>
  <c r="N6543" i="7"/>
  <c r="O6543" i="7" s="1"/>
  <c r="R6543" i="7" s="1"/>
  <c r="L6543" i="7"/>
  <c r="M6543" i="7" s="1"/>
  <c r="Q6543" i="7" s="1"/>
  <c r="J6543" i="7"/>
  <c r="K6543" i="7" s="1"/>
  <c r="N6542" i="7"/>
  <c r="O6542" i="7" s="1"/>
  <c r="R6542" i="7" s="1"/>
  <c r="L6542" i="7"/>
  <c r="M6542" i="7" s="1"/>
  <c r="Q6542" i="7" s="1"/>
  <c r="J6542" i="7"/>
  <c r="K6542" i="7" s="1"/>
  <c r="N6541" i="7"/>
  <c r="O6541" i="7" s="1"/>
  <c r="R6541" i="7" s="1"/>
  <c r="L6541" i="7"/>
  <c r="M6541" i="7" s="1"/>
  <c r="Q6541" i="7" s="1"/>
  <c r="J6541" i="7"/>
  <c r="K6541" i="7" s="1"/>
  <c r="N6540" i="7"/>
  <c r="O6540" i="7" s="1"/>
  <c r="R6540" i="7" s="1"/>
  <c r="L6540" i="7"/>
  <c r="M6540" i="7" s="1"/>
  <c r="Q6540" i="7" s="1"/>
  <c r="S6540" i="7" s="1"/>
  <c r="J6540" i="7"/>
  <c r="K6540" i="7" s="1"/>
  <c r="N6539" i="7"/>
  <c r="O6539" i="7" s="1"/>
  <c r="R6539" i="7" s="1"/>
  <c r="L6539" i="7"/>
  <c r="M6539" i="7" s="1"/>
  <c r="Q6539" i="7" s="1"/>
  <c r="J6539" i="7"/>
  <c r="K6539" i="7" s="1"/>
  <c r="N6538" i="7"/>
  <c r="O6538" i="7" s="1"/>
  <c r="R6538" i="7" s="1"/>
  <c r="L6538" i="7"/>
  <c r="M6538" i="7" s="1"/>
  <c r="Q6538" i="7" s="1"/>
  <c r="J6538" i="7"/>
  <c r="K6538" i="7" s="1"/>
  <c r="N6537" i="7"/>
  <c r="O6537" i="7" s="1"/>
  <c r="R6537" i="7" s="1"/>
  <c r="L6537" i="7"/>
  <c r="M6537" i="7" s="1"/>
  <c r="Q6537" i="7" s="1"/>
  <c r="J6537" i="7"/>
  <c r="K6537" i="7" s="1"/>
  <c r="N6536" i="7"/>
  <c r="O6536" i="7" s="1"/>
  <c r="R6536" i="7" s="1"/>
  <c r="L6536" i="7"/>
  <c r="M6536" i="7" s="1"/>
  <c r="Q6536" i="7" s="1"/>
  <c r="S6536" i="7" s="1"/>
  <c r="J6536" i="7"/>
  <c r="K6536" i="7" s="1"/>
  <c r="N6535" i="7"/>
  <c r="O6535" i="7" s="1"/>
  <c r="R6535" i="7" s="1"/>
  <c r="L6535" i="7"/>
  <c r="M6535" i="7" s="1"/>
  <c r="Q6535" i="7" s="1"/>
  <c r="J6535" i="7"/>
  <c r="K6535" i="7" s="1"/>
  <c r="N6534" i="7"/>
  <c r="O6534" i="7" s="1"/>
  <c r="R6534" i="7" s="1"/>
  <c r="L6534" i="7"/>
  <c r="M6534" i="7" s="1"/>
  <c r="Q6534" i="7" s="1"/>
  <c r="J6534" i="7"/>
  <c r="K6534" i="7" s="1"/>
  <c r="N6533" i="7"/>
  <c r="O6533" i="7" s="1"/>
  <c r="R6533" i="7" s="1"/>
  <c r="L6533" i="7"/>
  <c r="M6533" i="7" s="1"/>
  <c r="Q6533" i="7" s="1"/>
  <c r="J6533" i="7"/>
  <c r="K6533" i="7" s="1"/>
  <c r="N6532" i="7"/>
  <c r="O6532" i="7" s="1"/>
  <c r="R6532" i="7" s="1"/>
  <c r="L6532" i="7"/>
  <c r="M6532" i="7" s="1"/>
  <c r="Q6532" i="7" s="1"/>
  <c r="S6532" i="7" s="1"/>
  <c r="J6532" i="7"/>
  <c r="K6532" i="7" s="1"/>
  <c r="N6531" i="7"/>
  <c r="O6531" i="7" s="1"/>
  <c r="R6531" i="7" s="1"/>
  <c r="L6531" i="7"/>
  <c r="M6531" i="7" s="1"/>
  <c r="Q6531" i="7" s="1"/>
  <c r="J6531" i="7"/>
  <c r="K6531" i="7" s="1"/>
  <c r="N6530" i="7"/>
  <c r="O6530" i="7" s="1"/>
  <c r="R6530" i="7" s="1"/>
  <c r="L6530" i="7"/>
  <c r="M6530" i="7" s="1"/>
  <c r="Q6530" i="7" s="1"/>
  <c r="J6530" i="7"/>
  <c r="K6530" i="7" s="1"/>
  <c r="N6529" i="7"/>
  <c r="O6529" i="7" s="1"/>
  <c r="R6529" i="7" s="1"/>
  <c r="L6529" i="7"/>
  <c r="M6529" i="7" s="1"/>
  <c r="Q6529" i="7" s="1"/>
  <c r="J6529" i="7"/>
  <c r="K6529" i="7" s="1"/>
  <c r="N6528" i="7"/>
  <c r="O6528" i="7" s="1"/>
  <c r="R6528" i="7" s="1"/>
  <c r="L6528" i="7"/>
  <c r="M6528" i="7" s="1"/>
  <c r="Q6528" i="7" s="1"/>
  <c r="S6528" i="7" s="1"/>
  <c r="J6528" i="7"/>
  <c r="K6528" i="7" s="1"/>
  <c r="N6527" i="7"/>
  <c r="O6527" i="7" s="1"/>
  <c r="R6527" i="7" s="1"/>
  <c r="L6527" i="7"/>
  <c r="M6527" i="7" s="1"/>
  <c r="Q6527" i="7" s="1"/>
  <c r="J6527" i="7"/>
  <c r="K6527" i="7" s="1"/>
  <c r="N6526" i="7"/>
  <c r="O6526" i="7" s="1"/>
  <c r="R6526" i="7" s="1"/>
  <c r="L6526" i="7"/>
  <c r="M6526" i="7" s="1"/>
  <c r="Q6526" i="7" s="1"/>
  <c r="J6526" i="7"/>
  <c r="K6526" i="7" s="1"/>
  <c r="N6525" i="7"/>
  <c r="O6525" i="7" s="1"/>
  <c r="R6525" i="7" s="1"/>
  <c r="L6525" i="7"/>
  <c r="M6525" i="7" s="1"/>
  <c r="Q6525" i="7" s="1"/>
  <c r="J6525" i="7"/>
  <c r="K6525" i="7" s="1"/>
  <c r="N6524" i="7"/>
  <c r="O6524" i="7" s="1"/>
  <c r="R6524" i="7" s="1"/>
  <c r="L6524" i="7"/>
  <c r="M6524" i="7" s="1"/>
  <c r="Q6524" i="7" s="1"/>
  <c r="S6524" i="7" s="1"/>
  <c r="J6524" i="7"/>
  <c r="K6524" i="7" s="1"/>
  <c r="N6523" i="7"/>
  <c r="O6523" i="7" s="1"/>
  <c r="R6523" i="7" s="1"/>
  <c r="L6523" i="7"/>
  <c r="M6523" i="7" s="1"/>
  <c r="Q6523" i="7" s="1"/>
  <c r="J6523" i="7"/>
  <c r="K6523" i="7" s="1"/>
  <c r="N6522" i="7"/>
  <c r="O6522" i="7" s="1"/>
  <c r="R6522" i="7" s="1"/>
  <c r="L6522" i="7"/>
  <c r="M6522" i="7" s="1"/>
  <c r="Q6522" i="7" s="1"/>
  <c r="J6522" i="7"/>
  <c r="K6522" i="7" s="1"/>
  <c r="N6521" i="7"/>
  <c r="O6521" i="7" s="1"/>
  <c r="R6521" i="7" s="1"/>
  <c r="L6521" i="7"/>
  <c r="M6521" i="7" s="1"/>
  <c r="Q6521" i="7" s="1"/>
  <c r="J6521" i="7"/>
  <c r="K6521" i="7" s="1"/>
  <c r="N6520" i="7"/>
  <c r="O6520" i="7" s="1"/>
  <c r="R6520" i="7" s="1"/>
  <c r="L6520" i="7"/>
  <c r="M6520" i="7" s="1"/>
  <c r="J6520" i="7"/>
  <c r="K6520" i="7" s="1"/>
  <c r="N6519" i="7"/>
  <c r="O6519" i="7" s="1"/>
  <c r="R6519" i="7" s="1"/>
  <c r="L6519" i="7"/>
  <c r="M6519" i="7" s="1"/>
  <c r="Q6519" i="7" s="1"/>
  <c r="J6519" i="7"/>
  <c r="K6519" i="7" s="1"/>
  <c r="N6518" i="7"/>
  <c r="O6518" i="7" s="1"/>
  <c r="R6518" i="7" s="1"/>
  <c r="L6518" i="7"/>
  <c r="M6518" i="7" s="1"/>
  <c r="Q6518" i="7" s="1"/>
  <c r="J6518" i="7"/>
  <c r="K6518" i="7" s="1"/>
  <c r="N6517" i="7"/>
  <c r="O6517" i="7" s="1"/>
  <c r="R6517" i="7" s="1"/>
  <c r="L6517" i="7"/>
  <c r="M6517" i="7" s="1"/>
  <c r="Q6517" i="7" s="1"/>
  <c r="J6517" i="7"/>
  <c r="K6517" i="7" s="1"/>
  <c r="N6516" i="7"/>
  <c r="O6516" i="7" s="1"/>
  <c r="R6516" i="7" s="1"/>
  <c r="L6516" i="7"/>
  <c r="M6516" i="7" s="1"/>
  <c r="Q6516" i="7" s="1"/>
  <c r="S6516" i="7" s="1"/>
  <c r="J6516" i="7"/>
  <c r="K6516" i="7" s="1"/>
  <c r="N6515" i="7"/>
  <c r="O6515" i="7" s="1"/>
  <c r="R6515" i="7" s="1"/>
  <c r="L6515" i="7"/>
  <c r="M6515" i="7" s="1"/>
  <c r="Q6515" i="7" s="1"/>
  <c r="J6515" i="7"/>
  <c r="K6515" i="7" s="1"/>
  <c r="N6514" i="7"/>
  <c r="O6514" i="7" s="1"/>
  <c r="R6514" i="7" s="1"/>
  <c r="L6514" i="7"/>
  <c r="M6514" i="7" s="1"/>
  <c r="Q6514" i="7" s="1"/>
  <c r="J6514" i="7"/>
  <c r="K6514" i="7" s="1"/>
  <c r="N6513" i="7"/>
  <c r="O6513" i="7" s="1"/>
  <c r="R6513" i="7" s="1"/>
  <c r="L6513" i="7"/>
  <c r="M6513" i="7" s="1"/>
  <c r="Q6513" i="7" s="1"/>
  <c r="J6513" i="7"/>
  <c r="K6513" i="7" s="1"/>
  <c r="N6512" i="7"/>
  <c r="O6512" i="7" s="1"/>
  <c r="R6512" i="7" s="1"/>
  <c r="L6512" i="7"/>
  <c r="M6512" i="7" s="1"/>
  <c r="Q6512" i="7" s="1"/>
  <c r="S6512" i="7" s="1"/>
  <c r="J6512" i="7"/>
  <c r="K6512" i="7" s="1"/>
  <c r="N6511" i="7"/>
  <c r="O6511" i="7" s="1"/>
  <c r="R6511" i="7" s="1"/>
  <c r="L6511" i="7"/>
  <c r="M6511" i="7" s="1"/>
  <c r="Q6511" i="7" s="1"/>
  <c r="J6511" i="7"/>
  <c r="K6511" i="7" s="1"/>
  <c r="N6510" i="7"/>
  <c r="O6510" i="7" s="1"/>
  <c r="R6510" i="7" s="1"/>
  <c r="L6510" i="7"/>
  <c r="M6510" i="7" s="1"/>
  <c r="Q6510" i="7" s="1"/>
  <c r="J6510" i="7"/>
  <c r="K6510" i="7" s="1"/>
  <c r="N6509" i="7"/>
  <c r="O6509" i="7" s="1"/>
  <c r="R6509" i="7" s="1"/>
  <c r="L6509" i="7"/>
  <c r="M6509" i="7" s="1"/>
  <c r="Q6509" i="7" s="1"/>
  <c r="J6509" i="7"/>
  <c r="K6509" i="7" s="1"/>
  <c r="N6508" i="7"/>
  <c r="O6508" i="7" s="1"/>
  <c r="R6508" i="7" s="1"/>
  <c r="L6508" i="7"/>
  <c r="M6508" i="7" s="1"/>
  <c r="Q6508" i="7" s="1"/>
  <c r="S6508" i="7" s="1"/>
  <c r="J6508" i="7"/>
  <c r="K6508" i="7" s="1"/>
  <c r="N6507" i="7"/>
  <c r="O6507" i="7" s="1"/>
  <c r="R6507" i="7" s="1"/>
  <c r="L6507" i="7"/>
  <c r="M6507" i="7" s="1"/>
  <c r="Q6507" i="7" s="1"/>
  <c r="J6507" i="7"/>
  <c r="K6507" i="7" s="1"/>
  <c r="N6506" i="7"/>
  <c r="O6506" i="7" s="1"/>
  <c r="R6506" i="7" s="1"/>
  <c r="L6506" i="7"/>
  <c r="M6506" i="7" s="1"/>
  <c r="Q6506" i="7" s="1"/>
  <c r="J6506" i="7"/>
  <c r="K6506" i="7" s="1"/>
  <c r="N6505" i="7"/>
  <c r="O6505" i="7" s="1"/>
  <c r="R6505" i="7" s="1"/>
  <c r="L6505" i="7"/>
  <c r="M6505" i="7" s="1"/>
  <c r="Q6505" i="7" s="1"/>
  <c r="J6505" i="7"/>
  <c r="K6505" i="7" s="1"/>
  <c r="N6504" i="7"/>
  <c r="O6504" i="7" s="1"/>
  <c r="R6504" i="7" s="1"/>
  <c r="L6504" i="7"/>
  <c r="M6504" i="7" s="1"/>
  <c r="Q6504" i="7" s="1"/>
  <c r="S6504" i="7" s="1"/>
  <c r="J6504" i="7"/>
  <c r="K6504" i="7" s="1"/>
  <c r="N6503" i="7"/>
  <c r="O6503" i="7" s="1"/>
  <c r="R6503" i="7" s="1"/>
  <c r="L6503" i="7"/>
  <c r="M6503" i="7" s="1"/>
  <c r="Q6503" i="7" s="1"/>
  <c r="J6503" i="7"/>
  <c r="K6503" i="7" s="1"/>
  <c r="N6502" i="7"/>
  <c r="O6502" i="7" s="1"/>
  <c r="R6502" i="7" s="1"/>
  <c r="L6502" i="7"/>
  <c r="M6502" i="7" s="1"/>
  <c r="Q6502" i="7" s="1"/>
  <c r="J6502" i="7"/>
  <c r="K6502" i="7" s="1"/>
  <c r="N6501" i="7"/>
  <c r="O6501" i="7" s="1"/>
  <c r="R6501" i="7" s="1"/>
  <c r="L6501" i="7"/>
  <c r="M6501" i="7" s="1"/>
  <c r="Q6501" i="7" s="1"/>
  <c r="J6501" i="7"/>
  <c r="K6501" i="7" s="1"/>
  <c r="N6500" i="7"/>
  <c r="O6500" i="7" s="1"/>
  <c r="R6500" i="7" s="1"/>
  <c r="L6500" i="7"/>
  <c r="M6500" i="7" s="1"/>
  <c r="Q6500" i="7" s="1"/>
  <c r="S6500" i="7" s="1"/>
  <c r="J6500" i="7"/>
  <c r="K6500" i="7" s="1"/>
  <c r="N6499" i="7"/>
  <c r="O6499" i="7" s="1"/>
  <c r="R6499" i="7" s="1"/>
  <c r="L6499" i="7"/>
  <c r="M6499" i="7" s="1"/>
  <c r="Q6499" i="7" s="1"/>
  <c r="J6499" i="7"/>
  <c r="K6499" i="7" s="1"/>
  <c r="N6498" i="7"/>
  <c r="O6498" i="7" s="1"/>
  <c r="R6498" i="7" s="1"/>
  <c r="L6498" i="7"/>
  <c r="M6498" i="7" s="1"/>
  <c r="Q6498" i="7" s="1"/>
  <c r="J6498" i="7"/>
  <c r="K6498" i="7" s="1"/>
  <c r="N6497" i="7"/>
  <c r="O6497" i="7" s="1"/>
  <c r="R6497" i="7" s="1"/>
  <c r="L6497" i="7"/>
  <c r="M6497" i="7" s="1"/>
  <c r="Q6497" i="7" s="1"/>
  <c r="J6497" i="7"/>
  <c r="K6497" i="7" s="1"/>
  <c r="N6496" i="7"/>
  <c r="O6496" i="7" s="1"/>
  <c r="R6496" i="7" s="1"/>
  <c r="L6496" i="7"/>
  <c r="M6496" i="7" s="1"/>
  <c r="Q6496" i="7" s="1"/>
  <c r="S6496" i="7" s="1"/>
  <c r="J6496" i="7"/>
  <c r="K6496" i="7" s="1"/>
  <c r="N6495" i="7"/>
  <c r="O6495" i="7" s="1"/>
  <c r="R6495" i="7" s="1"/>
  <c r="L6495" i="7"/>
  <c r="M6495" i="7" s="1"/>
  <c r="Q6495" i="7" s="1"/>
  <c r="J6495" i="7"/>
  <c r="K6495" i="7" s="1"/>
  <c r="N6494" i="7"/>
  <c r="O6494" i="7" s="1"/>
  <c r="R6494" i="7" s="1"/>
  <c r="L6494" i="7"/>
  <c r="M6494" i="7" s="1"/>
  <c r="Q6494" i="7" s="1"/>
  <c r="J6494" i="7"/>
  <c r="K6494" i="7" s="1"/>
  <c r="N6493" i="7"/>
  <c r="O6493" i="7" s="1"/>
  <c r="R6493" i="7" s="1"/>
  <c r="L6493" i="7"/>
  <c r="M6493" i="7" s="1"/>
  <c r="Q6493" i="7" s="1"/>
  <c r="J6493" i="7"/>
  <c r="K6493" i="7" s="1"/>
  <c r="N6492" i="7"/>
  <c r="O6492" i="7" s="1"/>
  <c r="R6492" i="7" s="1"/>
  <c r="L6492" i="7"/>
  <c r="M6492" i="7" s="1"/>
  <c r="Q6492" i="7" s="1"/>
  <c r="S6492" i="7" s="1"/>
  <c r="J6492" i="7"/>
  <c r="K6492" i="7" s="1"/>
  <c r="N6491" i="7"/>
  <c r="O6491" i="7" s="1"/>
  <c r="R6491" i="7" s="1"/>
  <c r="L6491" i="7"/>
  <c r="M6491" i="7" s="1"/>
  <c r="Q6491" i="7" s="1"/>
  <c r="K6491" i="7"/>
  <c r="J6491" i="7"/>
  <c r="N6490" i="7"/>
  <c r="O6490" i="7" s="1"/>
  <c r="R6490" i="7" s="1"/>
  <c r="L6490" i="7"/>
  <c r="M6490" i="7" s="1"/>
  <c r="Q6490" i="7" s="1"/>
  <c r="J6490" i="7"/>
  <c r="K6490" i="7" s="1"/>
  <c r="N6489" i="7"/>
  <c r="O6489" i="7" s="1"/>
  <c r="R6489" i="7" s="1"/>
  <c r="L6489" i="7"/>
  <c r="M6489" i="7" s="1"/>
  <c r="Q6489" i="7" s="1"/>
  <c r="J6489" i="7"/>
  <c r="K6489" i="7" s="1"/>
  <c r="N6488" i="7"/>
  <c r="O6488" i="7" s="1"/>
  <c r="R6488" i="7" s="1"/>
  <c r="L6488" i="7"/>
  <c r="M6488" i="7" s="1"/>
  <c r="Q6488" i="7" s="1"/>
  <c r="J6488" i="7"/>
  <c r="K6488" i="7" s="1"/>
  <c r="N6487" i="7"/>
  <c r="O6487" i="7" s="1"/>
  <c r="R6487" i="7" s="1"/>
  <c r="L6487" i="7"/>
  <c r="M6487" i="7" s="1"/>
  <c r="Q6487" i="7" s="1"/>
  <c r="S6487" i="7" s="1"/>
  <c r="J6487" i="7"/>
  <c r="K6487" i="7" s="1"/>
  <c r="N6486" i="7"/>
  <c r="O6486" i="7" s="1"/>
  <c r="R6486" i="7" s="1"/>
  <c r="L6486" i="7"/>
  <c r="M6486" i="7" s="1"/>
  <c r="Q6486" i="7" s="1"/>
  <c r="J6486" i="7"/>
  <c r="K6486" i="7" s="1"/>
  <c r="N6485" i="7"/>
  <c r="O6485" i="7" s="1"/>
  <c r="R6485" i="7" s="1"/>
  <c r="L6485" i="7"/>
  <c r="M6485" i="7" s="1"/>
  <c r="Q6485" i="7" s="1"/>
  <c r="J6485" i="7"/>
  <c r="K6485" i="7" s="1"/>
  <c r="N6484" i="7"/>
  <c r="O6484" i="7" s="1"/>
  <c r="R6484" i="7" s="1"/>
  <c r="L6484" i="7"/>
  <c r="M6484" i="7" s="1"/>
  <c r="Q6484" i="7" s="1"/>
  <c r="J6484" i="7"/>
  <c r="K6484" i="7" s="1"/>
  <c r="N6483" i="7"/>
  <c r="O6483" i="7" s="1"/>
  <c r="R6483" i="7" s="1"/>
  <c r="L6483" i="7"/>
  <c r="M6483" i="7" s="1"/>
  <c r="Q6483" i="7" s="1"/>
  <c r="S6483" i="7" s="1"/>
  <c r="J6483" i="7"/>
  <c r="K6483" i="7" s="1"/>
  <c r="N6482" i="7"/>
  <c r="O6482" i="7" s="1"/>
  <c r="R6482" i="7" s="1"/>
  <c r="L6482" i="7"/>
  <c r="M6482" i="7" s="1"/>
  <c r="Q6482" i="7" s="1"/>
  <c r="J6482" i="7"/>
  <c r="K6482" i="7" s="1"/>
  <c r="N6481" i="7"/>
  <c r="O6481" i="7" s="1"/>
  <c r="R6481" i="7" s="1"/>
  <c r="L6481" i="7"/>
  <c r="M6481" i="7" s="1"/>
  <c r="Q6481" i="7" s="1"/>
  <c r="J6481" i="7"/>
  <c r="K6481" i="7" s="1"/>
  <c r="N6480" i="7"/>
  <c r="O6480" i="7" s="1"/>
  <c r="R6480" i="7" s="1"/>
  <c r="L6480" i="7"/>
  <c r="M6480" i="7" s="1"/>
  <c r="Q6480" i="7" s="1"/>
  <c r="J6480" i="7"/>
  <c r="K6480" i="7" s="1"/>
  <c r="N6479" i="7"/>
  <c r="O6479" i="7" s="1"/>
  <c r="R6479" i="7" s="1"/>
  <c r="L6479" i="7"/>
  <c r="M6479" i="7" s="1"/>
  <c r="Q6479" i="7" s="1"/>
  <c r="S6479" i="7" s="1"/>
  <c r="J6479" i="7"/>
  <c r="K6479" i="7" s="1"/>
  <c r="N6478" i="7"/>
  <c r="O6478" i="7" s="1"/>
  <c r="R6478" i="7" s="1"/>
  <c r="L6478" i="7"/>
  <c r="M6478" i="7" s="1"/>
  <c r="Q6478" i="7" s="1"/>
  <c r="J6478" i="7"/>
  <c r="K6478" i="7" s="1"/>
  <c r="N6477" i="7"/>
  <c r="O6477" i="7" s="1"/>
  <c r="R6477" i="7" s="1"/>
  <c r="L6477" i="7"/>
  <c r="M6477" i="7" s="1"/>
  <c r="Q6477" i="7" s="1"/>
  <c r="J6477" i="7"/>
  <c r="K6477" i="7" s="1"/>
  <c r="N6476" i="7"/>
  <c r="O6476" i="7" s="1"/>
  <c r="R6476" i="7" s="1"/>
  <c r="L6476" i="7"/>
  <c r="M6476" i="7" s="1"/>
  <c r="Q6476" i="7" s="1"/>
  <c r="J6476" i="7"/>
  <c r="K6476" i="7" s="1"/>
  <c r="N6475" i="7"/>
  <c r="O6475" i="7" s="1"/>
  <c r="R6475" i="7" s="1"/>
  <c r="L6475" i="7"/>
  <c r="M6475" i="7" s="1"/>
  <c r="Q6475" i="7" s="1"/>
  <c r="S6475" i="7" s="1"/>
  <c r="J6475" i="7"/>
  <c r="K6475" i="7" s="1"/>
  <c r="N6474" i="7"/>
  <c r="O6474" i="7" s="1"/>
  <c r="R6474" i="7" s="1"/>
  <c r="L6474" i="7"/>
  <c r="M6474" i="7" s="1"/>
  <c r="Q6474" i="7" s="1"/>
  <c r="J6474" i="7"/>
  <c r="K6474" i="7" s="1"/>
  <c r="N6473" i="7"/>
  <c r="O6473" i="7" s="1"/>
  <c r="R6473" i="7" s="1"/>
  <c r="L6473" i="7"/>
  <c r="M6473" i="7" s="1"/>
  <c r="Q6473" i="7" s="1"/>
  <c r="J6473" i="7"/>
  <c r="K6473" i="7" s="1"/>
  <c r="N6472" i="7"/>
  <c r="O6472" i="7" s="1"/>
  <c r="R6472" i="7" s="1"/>
  <c r="L6472" i="7"/>
  <c r="M6472" i="7" s="1"/>
  <c r="Q6472" i="7" s="1"/>
  <c r="J6472" i="7"/>
  <c r="K6472" i="7" s="1"/>
  <c r="N6471" i="7"/>
  <c r="O6471" i="7" s="1"/>
  <c r="R6471" i="7" s="1"/>
  <c r="L6471" i="7"/>
  <c r="M6471" i="7" s="1"/>
  <c r="Q6471" i="7" s="1"/>
  <c r="S6471" i="7" s="1"/>
  <c r="J6471" i="7"/>
  <c r="K6471" i="7" s="1"/>
  <c r="N6470" i="7"/>
  <c r="O6470" i="7" s="1"/>
  <c r="R6470" i="7" s="1"/>
  <c r="L6470" i="7"/>
  <c r="M6470" i="7" s="1"/>
  <c r="Q6470" i="7" s="1"/>
  <c r="J6470" i="7"/>
  <c r="K6470" i="7" s="1"/>
  <c r="N6469" i="7"/>
  <c r="O6469" i="7" s="1"/>
  <c r="R6469" i="7" s="1"/>
  <c r="L6469" i="7"/>
  <c r="M6469" i="7" s="1"/>
  <c r="Q6469" i="7" s="1"/>
  <c r="J6469" i="7"/>
  <c r="K6469" i="7" s="1"/>
  <c r="N6468" i="7"/>
  <c r="O6468" i="7" s="1"/>
  <c r="R6468" i="7" s="1"/>
  <c r="L6468" i="7"/>
  <c r="M6468" i="7" s="1"/>
  <c r="Q6468" i="7" s="1"/>
  <c r="J6468" i="7"/>
  <c r="K6468" i="7" s="1"/>
  <c r="N6467" i="7"/>
  <c r="O6467" i="7" s="1"/>
  <c r="R6467" i="7" s="1"/>
  <c r="L6467" i="7"/>
  <c r="M6467" i="7" s="1"/>
  <c r="Q6467" i="7" s="1"/>
  <c r="S6467" i="7" s="1"/>
  <c r="J6467" i="7"/>
  <c r="K6467" i="7" s="1"/>
  <c r="N6466" i="7"/>
  <c r="O6466" i="7" s="1"/>
  <c r="R6466" i="7" s="1"/>
  <c r="L6466" i="7"/>
  <c r="M6466" i="7" s="1"/>
  <c r="Q6466" i="7" s="1"/>
  <c r="J6466" i="7"/>
  <c r="K6466" i="7" s="1"/>
  <c r="N6465" i="7"/>
  <c r="O6465" i="7" s="1"/>
  <c r="R6465" i="7" s="1"/>
  <c r="L6465" i="7"/>
  <c r="M6465" i="7" s="1"/>
  <c r="Q6465" i="7" s="1"/>
  <c r="J6465" i="7"/>
  <c r="K6465" i="7" s="1"/>
  <c r="N6464" i="7"/>
  <c r="O6464" i="7" s="1"/>
  <c r="R6464" i="7" s="1"/>
  <c r="L6464" i="7"/>
  <c r="M6464" i="7" s="1"/>
  <c r="Q6464" i="7" s="1"/>
  <c r="J6464" i="7"/>
  <c r="K6464" i="7" s="1"/>
  <c r="N6463" i="7"/>
  <c r="O6463" i="7" s="1"/>
  <c r="R6463" i="7" s="1"/>
  <c r="L6463" i="7"/>
  <c r="M6463" i="7" s="1"/>
  <c r="Q6463" i="7" s="1"/>
  <c r="S6463" i="7" s="1"/>
  <c r="J6463" i="7"/>
  <c r="K6463" i="7" s="1"/>
  <c r="N6462" i="7"/>
  <c r="O6462" i="7" s="1"/>
  <c r="R6462" i="7" s="1"/>
  <c r="L6462" i="7"/>
  <c r="M6462" i="7" s="1"/>
  <c r="Q6462" i="7" s="1"/>
  <c r="J6462" i="7"/>
  <c r="K6462" i="7" s="1"/>
  <c r="N6461" i="7"/>
  <c r="O6461" i="7" s="1"/>
  <c r="R6461" i="7" s="1"/>
  <c r="L6461" i="7"/>
  <c r="M6461" i="7" s="1"/>
  <c r="Q6461" i="7" s="1"/>
  <c r="J6461" i="7"/>
  <c r="K6461" i="7" s="1"/>
  <c r="N6460" i="7"/>
  <c r="O6460" i="7" s="1"/>
  <c r="R6460" i="7" s="1"/>
  <c r="L6460" i="7"/>
  <c r="M6460" i="7" s="1"/>
  <c r="Q6460" i="7" s="1"/>
  <c r="J6460" i="7"/>
  <c r="K6460" i="7" s="1"/>
  <c r="N6459" i="7"/>
  <c r="O6459" i="7" s="1"/>
  <c r="R6459" i="7" s="1"/>
  <c r="L6459" i="7"/>
  <c r="M6459" i="7" s="1"/>
  <c r="Q6459" i="7" s="1"/>
  <c r="S6459" i="7" s="1"/>
  <c r="J6459" i="7"/>
  <c r="K6459" i="7" s="1"/>
  <c r="N6458" i="7"/>
  <c r="O6458" i="7" s="1"/>
  <c r="R6458" i="7" s="1"/>
  <c r="L6458" i="7"/>
  <c r="M6458" i="7" s="1"/>
  <c r="Q6458" i="7" s="1"/>
  <c r="J6458" i="7"/>
  <c r="K6458" i="7" s="1"/>
  <c r="N6457" i="7"/>
  <c r="O6457" i="7" s="1"/>
  <c r="R6457" i="7" s="1"/>
  <c r="L6457" i="7"/>
  <c r="M6457" i="7" s="1"/>
  <c r="Q6457" i="7" s="1"/>
  <c r="J6457" i="7"/>
  <c r="K6457" i="7" s="1"/>
  <c r="N6456" i="7"/>
  <c r="O6456" i="7" s="1"/>
  <c r="R6456" i="7" s="1"/>
  <c r="L6456" i="7"/>
  <c r="M6456" i="7" s="1"/>
  <c r="Q6456" i="7" s="1"/>
  <c r="J6456" i="7"/>
  <c r="K6456" i="7" s="1"/>
  <c r="N6455" i="7"/>
  <c r="O6455" i="7" s="1"/>
  <c r="R6455" i="7" s="1"/>
  <c r="L6455" i="7"/>
  <c r="M6455" i="7" s="1"/>
  <c r="Q6455" i="7" s="1"/>
  <c r="S6455" i="7" s="1"/>
  <c r="J6455" i="7"/>
  <c r="K6455" i="7" s="1"/>
  <c r="N6454" i="7"/>
  <c r="O6454" i="7" s="1"/>
  <c r="R6454" i="7" s="1"/>
  <c r="L6454" i="7"/>
  <c r="M6454" i="7" s="1"/>
  <c r="Q6454" i="7" s="1"/>
  <c r="S6454" i="7" s="1"/>
  <c r="J6454" i="7"/>
  <c r="K6454" i="7" s="1"/>
  <c r="N6453" i="7"/>
  <c r="O6453" i="7" s="1"/>
  <c r="R6453" i="7" s="1"/>
  <c r="L6453" i="7"/>
  <c r="M6453" i="7" s="1"/>
  <c r="Q6453" i="7" s="1"/>
  <c r="J6453" i="7"/>
  <c r="K6453" i="7" s="1"/>
  <c r="N6452" i="7"/>
  <c r="O6452" i="7" s="1"/>
  <c r="R6452" i="7" s="1"/>
  <c r="L6452" i="7"/>
  <c r="M6452" i="7" s="1"/>
  <c r="Q6452" i="7" s="1"/>
  <c r="J6452" i="7"/>
  <c r="K6452" i="7" s="1"/>
  <c r="N6451" i="7"/>
  <c r="O6451" i="7" s="1"/>
  <c r="R6451" i="7" s="1"/>
  <c r="L6451" i="7"/>
  <c r="M6451" i="7" s="1"/>
  <c r="Q6451" i="7" s="1"/>
  <c r="J6451" i="7"/>
  <c r="K6451" i="7" s="1"/>
  <c r="N6450" i="7"/>
  <c r="O6450" i="7" s="1"/>
  <c r="R6450" i="7" s="1"/>
  <c r="L6450" i="7"/>
  <c r="M6450" i="7" s="1"/>
  <c r="Q6450" i="7" s="1"/>
  <c r="S6450" i="7" s="1"/>
  <c r="J6450" i="7"/>
  <c r="K6450" i="7" s="1"/>
  <c r="N6449" i="7"/>
  <c r="O6449" i="7" s="1"/>
  <c r="R6449" i="7" s="1"/>
  <c r="L6449" i="7"/>
  <c r="M6449" i="7" s="1"/>
  <c r="Q6449" i="7" s="1"/>
  <c r="J6449" i="7"/>
  <c r="K6449" i="7" s="1"/>
  <c r="N6448" i="7"/>
  <c r="O6448" i="7" s="1"/>
  <c r="R6448" i="7" s="1"/>
  <c r="L6448" i="7"/>
  <c r="M6448" i="7" s="1"/>
  <c r="Q6448" i="7" s="1"/>
  <c r="J6448" i="7"/>
  <c r="K6448" i="7" s="1"/>
  <c r="N6447" i="7"/>
  <c r="O6447" i="7" s="1"/>
  <c r="R6447" i="7" s="1"/>
  <c r="L6447" i="7"/>
  <c r="M6447" i="7" s="1"/>
  <c r="Q6447" i="7" s="1"/>
  <c r="J6447" i="7"/>
  <c r="K6447" i="7" s="1"/>
  <c r="N6446" i="7"/>
  <c r="O6446" i="7" s="1"/>
  <c r="R6446" i="7" s="1"/>
  <c r="L6446" i="7"/>
  <c r="M6446" i="7" s="1"/>
  <c r="Q6446" i="7" s="1"/>
  <c r="S6446" i="7" s="1"/>
  <c r="J6446" i="7"/>
  <c r="K6446" i="7" s="1"/>
  <c r="N6445" i="7"/>
  <c r="O6445" i="7" s="1"/>
  <c r="R6445" i="7" s="1"/>
  <c r="L6445" i="7"/>
  <c r="M6445" i="7" s="1"/>
  <c r="Q6445" i="7" s="1"/>
  <c r="J6445" i="7"/>
  <c r="K6445" i="7" s="1"/>
  <c r="N6444" i="7"/>
  <c r="O6444" i="7" s="1"/>
  <c r="R6444" i="7" s="1"/>
  <c r="L6444" i="7"/>
  <c r="M6444" i="7" s="1"/>
  <c r="Q6444" i="7" s="1"/>
  <c r="J6444" i="7"/>
  <c r="K6444" i="7" s="1"/>
  <c r="N6443" i="7"/>
  <c r="O6443" i="7" s="1"/>
  <c r="R6443" i="7" s="1"/>
  <c r="L6443" i="7"/>
  <c r="M6443" i="7" s="1"/>
  <c r="Q6443" i="7" s="1"/>
  <c r="J6443" i="7"/>
  <c r="K6443" i="7" s="1"/>
  <c r="N6442" i="7"/>
  <c r="O6442" i="7" s="1"/>
  <c r="R6442" i="7" s="1"/>
  <c r="L6442" i="7"/>
  <c r="M6442" i="7" s="1"/>
  <c r="Q6442" i="7" s="1"/>
  <c r="S6442" i="7" s="1"/>
  <c r="J6442" i="7"/>
  <c r="K6442" i="7" s="1"/>
  <c r="N6441" i="7"/>
  <c r="O6441" i="7" s="1"/>
  <c r="R6441" i="7" s="1"/>
  <c r="L6441" i="7"/>
  <c r="M6441" i="7" s="1"/>
  <c r="Q6441" i="7" s="1"/>
  <c r="J6441" i="7"/>
  <c r="K6441" i="7" s="1"/>
  <c r="N6440" i="7"/>
  <c r="O6440" i="7" s="1"/>
  <c r="R6440" i="7" s="1"/>
  <c r="L6440" i="7"/>
  <c r="M6440" i="7" s="1"/>
  <c r="Q6440" i="7" s="1"/>
  <c r="J6440" i="7"/>
  <c r="K6440" i="7" s="1"/>
  <c r="N6439" i="7"/>
  <c r="O6439" i="7" s="1"/>
  <c r="R6439" i="7" s="1"/>
  <c r="L6439" i="7"/>
  <c r="M6439" i="7" s="1"/>
  <c r="Q6439" i="7" s="1"/>
  <c r="J6439" i="7"/>
  <c r="K6439" i="7" s="1"/>
  <c r="N6438" i="7"/>
  <c r="O6438" i="7" s="1"/>
  <c r="R6438" i="7" s="1"/>
  <c r="L6438" i="7"/>
  <c r="M6438" i="7" s="1"/>
  <c r="Q6438" i="7" s="1"/>
  <c r="S6438" i="7" s="1"/>
  <c r="J6438" i="7"/>
  <c r="K6438" i="7" s="1"/>
  <c r="N6437" i="7"/>
  <c r="O6437" i="7" s="1"/>
  <c r="R6437" i="7" s="1"/>
  <c r="L6437" i="7"/>
  <c r="M6437" i="7" s="1"/>
  <c r="Q6437" i="7" s="1"/>
  <c r="J6437" i="7"/>
  <c r="K6437" i="7" s="1"/>
  <c r="N6436" i="7"/>
  <c r="O6436" i="7" s="1"/>
  <c r="R6436" i="7" s="1"/>
  <c r="L6436" i="7"/>
  <c r="M6436" i="7" s="1"/>
  <c r="Q6436" i="7" s="1"/>
  <c r="J6436" i="7"/>
  <c r="K6436" i="7" s="1"/>
  <c r="N6435" i="7"/>
  <c r="O6435" i="7" s="1"/>
  <c r="R6435" i="7" s="1"/>
  <c r="L6435" i="7"/>
  <c r="M6435" i="7" s="1"/>
  <c r="Q6435" i="7" s="1"/>
  <c r="J6435" i="7"/>
  <c r="K6435" i="7" s="1"/>
  <c r="N6434" i="7"/>
  <c r="O6434" i="7" s="1"/>
  <c r="R6434" i="7" s="1"/>
  <c r="L6434" i="7"/>
  <c r="M6434" i="7" s="1"/>
  <c r="Q6434" i="7" s="1"/>
  <c r="S6434" i="7" s="1"/>
  <c r="J6434" i="7"/>
  <c r="K6434" i="7" s="1"/>
  <c r="N6433" i="7"/>
  <c r="O6433" i="7" s="1"/>
  <c r="R6433" i="7" s="1"/>
  <c r="L6433" i="7"/>
  <c r="M6433" i="7" s="1"/>
  <c r="Q6433" i="7" s="1"/>
  <c r="J6433" i="7"/>
  <c r="K6433" i="7" s="1"/>
  <c r="N6432" i="7"/>
  <c r="O6432" i="7" s="1"/>
  <c r="R6432" i="7" s="1"/>
  <c r="L6432" i="7"/>
  <c r="M6432" i="7" s="1"/>
  <c r="Q6432" i="7" s="1"/>
  <c r="J6432" i="7"/>
  <c r="K6432" i="7" s="1"/>
  <c r="N6431" i="7"/>
  <c r="O6431" i="7" s="1"/>
  <c r="R6431" i="7" s="1"/>
  <c r="L6431" i="7"/>
  <c r="M6431" i="7" s="1"/>
  <c r="Q6431" i="7" s="1"/>
  <c r="J6431" i="7"/>
  <c r="K6431" i="7" s="1"/>
  <c r="N6430" i="7"/>
  <c r="O6430" i="7" s="1"/>
  <c r="R6430" i="7" s="1"/>
  <c r="L6430" i="7"/>
  <c r="M6430" i="7" s="1"/>
  <c r="Q6430" i="7" s="1"/>
  <c r="S6430" i="7" s="1"/>
  <c r="J6430" i="7"/>
  <c r="K6430" i="7" s="1"/>
  <c r="N6429" i="7"/>
  <c r="O6429" i="7" s="1"/>
  <c r="R6429" i="7" s="1"/>
  <c r="L6429" i="7"/>
  <c r="M6429" i="7" s="1"/>
  <c r="Q6429" i="7" s="1"/>
  <c r="J6429" i="7"/>
  <c r="K6429" i="7" s="1"/>
  <c r="N6428" i="7"/>
  <c r="O6428" i="7" s="1"/>
  <c r="R6428" i="7" s="1"/>
  <c r="L6428" i="7"/>
  <c r="M6428" i="7" s="1"/>
  <c r="Q6428" i="7" s="1"/>
  <c r="J6428" i="7"/>
  <c r="K6428" i="7" s="1"/>
  <c r="N6427" i="7"/>
  <c r="O6427" i="7" s="1"/>
  <c r="R6427" i="7" s="1"/>
  <c r="L6427" i="7"/>
  <c r="M6427" i="7" s="1"/>
  <c r="Q6427" i="7" s="1"/>
  <c r="J6427" i="7"/>
  <c r="K6427" i="7" s="1"/>
  <c r="N6426" i="7"/>
  <c r="O6426" i="7" s="1"/>
  <c r="R6426" i="7" s="1"/>
  <c r="L6426" i="7"/>
  <c r="M6426" i="7" s="1"/>
  <c r="Q6426" i="7" s="1"/>
  <c r="S6426" i="7" s="1"/>
  <c r="J6426" i="7"/>
  <c r="K6426" i="7" s="1"/>
  <c r="N6425" i="7"/>
  <c r="O6425" i="7" s="1"/>
  <c r="R6425" i="7" s="1"/>
  <c r="L6425" i="7"/>
  <c r="M6425" i="7" s="1"/>
  <c r="Q6425" i="7" s="1"/>
  <c r="J6425" i="7"/>
  <c r="K6425" i="7" s="1"/>
  <c r="N6424" i="7"/>
  <c r="O6424" i="7" s="1"/>
  <c r="R6424" i="7" s="1"/>
  <c r="L6424" i="7"/>
  <c r="M6424" i="7" s="1"/>
  <c r="Q6424" i="7" s="1"/>
  <c r="J6424" i="7"/>
  <c r="K6424" i="7" s="1"/>
  <c r="N6423" i="7"/>
  <c r="O6423" i="7" s="1"/>
  <c r="R6423" i="7" s="1"/>
  <c r="L6423" i="7"/>
  <c r="M6423" i="7" s="1"/>
  <c r="Q6423" i="7" s="1"/>
  <c r="J6423" i="7"/>
  <c r="K6423" i="7" s="1"/>
  <c r="N6422" i="7"/>
  <c r="O6422" i="7" s="1"/>
  <c r="R6422" i="7" s="1"/>
  <c r="L6422" i="7"/>
  <c r="M6422" i="7" s="1"/>
  <c r="Q6422" i="7" s="1"/>
  <c r="S6422" i="7" s="1"/>
  <c r="J6422" i="7"/>
  <c r="K6422" i="7" s="1"/>
  <c r="N6421" i="7"/>
  <c r="O6421" i="7" s="1"/>
  <c r="R6421" i="7" s="1"/>
  <c r="L6421" i="7"/>
  <c r="M6421" i="7" s="1"/>
  <c r="Q6421" i="7" s="1"/>
  <c r="J6421" i="7"/>
  <c r="K6421" i="7" s="1"/>
  <c r="N6420" i="7"/>
  <c r="O6420" i="7" s="1"/>
  <c r="R6420" i="7" s="1"/>
  <c r="L6420" i="7"/>
  <c r="M6420" i="7" s="1"/>
  <c r="Q6420" i="7" s="1"/>
  <c r="J6420" i="7"/>
  <c r="K6420" i="7" s="1"/>
  <c r="N6419" i="7"/>
  <c r="O6419" i="7" s="1"/>
  <c r="R6419" i="7" s="1"/>
  <c r="L6419" i="7"/>
  <c r="M6419" i="7" s="1"/>
  <c r="Q6419" i="7" s="1"/>
  <c r="J6419" i="7"/>
  <c r="K6419" i="7" s="1"/>
  <c r="N6418" i="7"/>
  <c r="O6418" i="7" s="1"/>
  <c r="R6418" i="7" s="1"/>
  <c r="L6418" i="7"/>
  <c r="M6418" i="7" s="1"/>
  <c r="Q6418" i="7" s="1"/>
  <c r="S6418" i="7" s="1"/>
  <c r="J6418" i="7"/>
  <c r="K6418" i="7" s="1"/>
  <c r="N6417" i="7"/>
  <c r="O6417" i="7" s="1"/>
  <c r="R6417" i="7" s="1"/>
  <c r="L6417" i="7"/>
  <c r="M6417" i="7" s="1"/>
  <c r="Q6417" i="7" s="1"/>
  <c r="J6417" i="7"/>
  <c r="K6417" i="7" s="1"/>
  <c r="N6416" i="7"/>
  <c r="O6416" i="7" s="1"/>
  <c r="R6416" i="7" s="1"/>
  <c r="L6416" i="7"/>
  <c r="M6416" i="7" s="1"/>
  <c r="Q6416" i="7" s="1"/>
  <c r="J6416" i="7"/>
  <c r="K6416" i="7" s="1"/>
  <c r="N6415" i="7"/>
  <c r="O6415" i="7" s="1"/>
  <c r="R6415" i="7" s="1"/>
  <c r="L6415" i="7"/>
  <c r="M6415" i="7" s="1"/>
  <c r="Q6415" i="7" s="1"/>
  <c r="J6415" i="7"/>
  <c r="K6415" i="7" s="1"/>
  <c r="N6414" i="7"/>
  <c r="O6414" i="7" s="1"/>
  <c r="R6414" i="7" s="1"/>
  <c r="L6414" i="7"/>
  <c r="M6414" i="7" s="1"/>
  <c r="Q6414" i="7" s="1"/>
  <c r="S6414" i="7" s="1"/>
  <c r="J6414" i="7"/>
  <c r="K6414" i="7" s="1"/>
  <c r="N6413" i="7"/>
  <c r="O6413" i="7" s="1"/>
  <c r="R6413" i="7" s="1"/>
  <c r="L6413" i="7"/>
  <c r="M6413" i="7" s="1"/>
  <c r="Q6413" i="7" s="1"/>
  <c r="J6413" i="7"/>
  <c r="K6413" i="7" s="1"/>
  <c r="N6412" i="7"/>
  <c r="O6412" i="7" s="1"/>
  <c r="R6412" i="7" s="1"/>
  <c r="L6412" i="7"/>
  <c r="M6412" i="7" s="1"/>
  <c r="Q6412" i="7" s="1"/>
  <c r="J6412" i="7"/>
  <c r="K6412" i="7" s="1"/>
  <c r="N6411" i="7"/>
  <c r="O6411" i="7" s="1"/>
  <c r="R6411" i="7" s="1"/>
  <c r="L6411" i="7"/>
  <c r="M6411" i="7" s="1"/>
  <c r="Q6411" i="7" s="1"/>
  <c r="J6411" i="7"/>
  <c r="K6411" i="7" s="1"/>
  <c r="N6410" i="7"/>
  <c r="O6410" i="7" s="1"/>
  <c r="R6410" i="7" s="1"/>
  <c r="L6410" i="7"/>
  <c r="M6410" i="7" s="1"/>
  <c r="Q6410" i="7" s="1"/>
  <c r="S6410" i="7" s="1"/>
  <c r="J6410" i="7"/>
  <c r="K6410" i="7" s="1"/>
  <c r="N6409" i="7"/>
  <c r="O6409" i="7" s="1"/>
  <c r="R6409" i="7" s="1"/>
  <c r="L6409" i="7"/>
  <c r="M6409" i="7" s="1"/>
  <c r="Q6409" i="7" s="1"/>
  <c r="J6409" i="7"/>
  <c r="K6409" i="7" s="1"/>
  <c r="N6408" i="7"/>
  <c r="O6408" i="7" s="1"/>
  <c r="R6408" i="7" s="1"/>
  <c r="L6408" i="7"/>
  <c r="M6408" i="7" s="1"/>
  <c r="Q6408" i="7" s="1"/>
  <c r="J6408" i="7"/>
  <c r="K6408" i="7" s="1"/>
  <c r="N6407" i="7"/>
  <c r="O6407" i="7" s="1"/>
  <c r="R6407" i="7" s="1"/>
  <c r="L6407" i="7"/>
  <c r="M6407" i="7" s="1"/>
  <c r="Q6407" i="7" s="1"/>
  <c r="J6407" i="7"/>
  <c r="K6407" i="7" s="1"/>
  <c r="N6406" i="7"/>
  <c r="O6406" i="7" s="1"/>
  <c r="R6406" i="7" s="1"/>
  <c r="L6406" i="7"/>
  <c r="M6406" i="7" s="1"/>
  <c r="Q6406" i="7" s="1"/>
  <c r="S6406" i="7" s="1"/>
  <c r="J6406" i="7"/>
  <c r="K6406" i="7" s="1"/>
  <c r="N6405" i="7"/>
  <c r="O6405" i="7" s="1"/>
  <c r="R6405" i="7" s="1"/>
  <c r="L6405" i="7"/>
  <c r="M6405" i="7" s="1"/>
  <c r="Q6405" i="7" s="1"/>
  <c r="J6405" i="7"/>
  <c r="K6405" i="7" s="1"/>
  <c r="N6404" i="7"/>
  <c r="O6404" i="7" s="1"/>
  <c r="R6404" i="7" s="1"/>
  <c r="L6404" i="7"/>
  <c r="M6404" i="7" s="1"/>
  <c r="Q6404" i="7" s="1"/>
  <c r="J6404" i="7"/>
  <c r="K6404" i="7" s="1"/>
  <c r="N6403" i="7"/>
  <c r="O6403" i="7" s="1"/>
  <c r="R6403" i="7" s="1"/>
  <c r="L6403" i="7"/>
  <c r="M6403" i="7" s="1"/>
  <c r="Q6403" i="7" s="1"/>
  <c r="J6403" i="7"/>
  <c r="K6403" i="7" s="1"/>
  <c r="N6402" i="7"/>
  <c r="O6402" i="7" s="1"/>
  <c r="R6402" i="7" s="1"/>
  <c r="L6402" i="7"/>
  <c r="M6402" i="7" s="1"/>
  <c r="Q6402" i="7" s="1"/>
  <c r="S6402" i="7" s="1"/>
  <c r="J6402" i="7"/>
  <c r="K6402" i="7" s="1"/>
  <c r="N6401" i="7"/>
  <c r="O6401" i="7" s="1"/>
  <c r="R6401" i="7" s="1"/>
  <c r="L6401" i="7"/>
  <c r="M6401" i="7" s="1"/>
  <c r="Q6401" i="7" s="1"/>
  <c r="J6401" i="7"/>
  <c r="K6401" i="7" s="1"/>
  <c r="N6400" i="7"/>
  <c r="O6400" i="7" s="1"/>
  <c r="R6400" i="7" s="1"/>
  <c r="L6400" i="7"/>
  <c r="M6400" i="7" s="1"/>
  <c r="Q6400" i="7" s="1"/>
  <c r="J6400" i="7"/>
  <c r="K6400" i="7" s="1"/>
  <c r="N6399" i="7"/>
  <c r="O6399" i="7" s="1"/>
  <c r="R6399" i="7" s="1"/>
  <c r="L6399" i="7"/>
  <c r="M6399" i="7" s="1"/>
  <c r="Q6399" i="7" s="1"/>
  <c r="J6399" i="7"/>
  <c r="K6399" i="7" s="1"/>
  <c r="N6398" i="7"/>
  <c r="O6398" i="7" s="1"/>
  <c r="R6398" i="7" s="1"/>
  <c r="L6398" i="7"/>
  <c r="M6398" i="7" s="1"/>
  <c r="Q6398" i="7" s="1"/>
  <c r="S6398" i="7" s="1"/>
  <c r="J6398" i="7"/>
  <c r="K6398" i="7" s="1"/>
  <c r="N6397" i="7"/>
  <c r="O6397" i="7" s="1"/>
  <c r="R6397" i="7" s="1"/>
  <c r="L6397" i="7"/>
  <c r="M6397" i="7" s="1"/>
  <c r="Q6397" i="7" s="1"/>
  <c r="J6397" i="7"/>
  <c r="K6397" i="7" s="1"/>
  <c r="N6396" i="7"/>
  <c r="O6396" i="7" s="1"/>
  <c r="R6396" i="7" s="1"/>
  <c r="L6396" i="7"/>
  <c r="M6396" i="7" s="1"/>
  <c r="Q6396" i="7" s="1"/>
  <c r="J6396" i="7"/>
  <c r="K6396" i="7" s="1"/>
  <c r="N6395" i="7"/>
  <c r="O6395" i="7" s="1"/>
  <c r="R6395" i="7" s="1"/>
  <c r="L6395" i="7"/>
  <c r="M6395" i="7" s="1"/>
  <c r="Q6395" i="7" s="1"/>
  <c r="S6395" i="7" s="1"/>
  <c r="J6395" i="7"/>
  <c r="K6395" i="7" s="1"/>
  <c r="N6394" i="7"/>
  <c r="O6394" i="7" s="1"/>
  <c r="R6394" i="7" s="1"/>
  <c r="L6394" i="7"/>
  <c r="M6394" i="7" s="1"/>
  <c r="Q6394" i="7" s="1"/>
  <c r="J6394" i="7"/>
  <c r="K6394" i="7" s="1"/>
  <c r="N6393" i="7"/>
  <c r="O6393" i="7" s="1"/>
  <c r="R6393" i="7" s="1"/>
  <c r="L6393" i="7"/>
  <c r="M6393" i="7" s="1"/>
  <c r="Q6393" i="7" s="1"/>
  <c r="J6393" i="7"/>
  <c r="K6393" i="7" s="1"/>
  <c r="N6392" i="7"/>
  <c r="O6392" i="7" s="1"/>
  <c r="R6392" i="7" s="1"/>
  <c r="L6392" i="7"/>
  <c r="M6392" i="7" s="1"/>
  <c r="Q6392" i="7" s="1"/>
  <c r="J6392" i="7"/>
  <c r="K6392" i="7" s="1"/>
  <c r="N6391" i="7"/>
  <c r="O6391" i="7" s="1"/>
  <c r="R6391" i="7" s="1"/>
  <c r="L6391" i="7"/>
  <c r="M6391" i="7" s="1"/>
  <c r="Q6391" i="7" s="1"/>
  <c r="S6391" i="7" s="1"/>
  <c r="J6391" i="7"/>
  <c r="K6391" i="7" s="1"/>
  <c r="N6390" i="7"/>
  <c r="O6390" i="7" s="1"/>
  <c r="R6390" i="7" s="1"/>
  <c r="L6390" i="7"/>
  <c r="M6390" i="7" s="1"/>
  <c r="Q6390" i="7" s="1"/>
  <c r="J6390" i="7"/>
  <c r="K6390" i="7" s="1"/>
  <c r="N6389" i="7"/>
  <c r="O6389" i="7" s="1"/>
  <c r="R6389" i="7" s="1"/>
  <c r="L6389" i="7"/>
  <c r="M6389" i="7" s="1"/>
  <c r="Q6389" i="7" s="1"/>
  <c r="J6389" i="7"/>
  <c r="K6389" i="7" s="1"/>
  <c r="N6388" i="7"/>
  <c r="O6388" i="7" s="1"/>
  <c r="R6388" i="7" s="1"/>
  <c r="L6388" i="7"/>
  <c r="M6388" i="7" s="1"/>
  <c r="Q6388" i="7" s="1"/>
  <c r="J6388" i="7"/>
  <c r="K6388" i="7" s="1"/>
  <c r="N6387" i="7"/>
  <c r="O6387" i="7" s="1"/>
  <c r="R6387" i="7" s="1"/>
  <c r="L6387" i="7"/>
  <c r="M6387" i="7" s="1"/>
  <c r="Q6387" i="7" s="1"/>
  <c r="S6387" i="7" s="1"/>
  <c r="J6387" i="7"/>
  <c r="K6387" i="7" s="1"/>
  <c r="N6386" i="7"/>
  <c r="O6386" i="7" s="1"/>
  <c r="R6386" i="7" s="1"/>
  <c r="L6386" i="7"/>
  <c r="M6386" i="7" s="1"/>
  <c r="Q6386" i="7" s="1"/>
  <c r="J6386" i="7"/>
  <c r="K6386" i="7" s="1"/>
  <c r="N6385" i="7"/>
  <c r="O6385" i="7" s="1"/>
  <c r="R6385" i="7" s="1"/>
  <c r="L6385" i="7"/>
  <c r="M6385" i="7" s="1"/>
  <c r="Q6385" i="7" s="1"/>
  <c r="J6385" i="7"/>
  <c r="K6385" i="7" s="1"/>
  <c r="N6384" i="7"/>
  <c r="O6384" i="7" s="1"/>
  <c r="R6384" i="7" s="1"/>
  <c r="L6384" i="7"/>
  <c r="M6384" i="7" s="1"/>
  <c r="Q6384" i="7" s="1"/>
  <c r="J6384" i="7"/>
  <c r="K6384" i="7" s="1"/>
  <c r="N6383" i="7"/>
  <c r="O6383" i="7" s="1"/>
  <c r="R6383" i="7" s="1"/>
  <c r="L6383" i="7"/>
  <c r="M6383" i="7" s="1"/>
  <c r="Q6383" i="7" s="1"/>
  <c r="S6383" i="7" s="1"/>
  <c r="J6383" i="7"/>
  <c r="K6383" i="7" s="1"/>
  <c r="N6382" i="7"/>
  <c r="O6382" i="7" s="1"/>
  <c r="R6382" i="7" s="1"/>
  <c r="L6382" i="7"/>
  <c r="M6382" i="7" s="1"/>
  <c r="Q6382" i="7" s="1"/>
  <c r="J6382" i="7"/>
  <c r="K6382" i="7" s="1"/>
  <c r="N6381" i="7"/>
  <c r="O6381" i="7" s="1"/>
  <c r="R6381" i="7" s="1"/>
  <c r="L6381" i="7"/>
  <c r="M6381" i="7" s="1"/>
  <c r="Q6381" i="7" s="1"/>
  <c r="J6381" i="7"/>
  <c r="K6381" i="7" s="1"/>
  <c r="N6380" i="7"/>
  <c r="O6380" i="7" s="1"/>
  <c r="R6380" i="7" s="1"/>
  <c r="L6380" i="7"/>
  <c r="M6380" i="7" s="1"/>
  <c r="Q6380" i="7" s="1"/>
  <c r="J6380" i="7"/>
  <c r="K6380" i="7" s="1"/>
  <c r="N6379" i="7"/>
  <c r="O6379" i="7" s="1"/>
  <c r="R6379" i="7" s="1"/>
  <c r="L6379" i="7"/>
  <c r="M6379" i="7" s="1"/>
  <c r="Q6379" i="7" s="1"/>
  <c r="S6379" i="7" s="1"/>
  <c r="J6379" i="7"/>
  <c r="K6379" i="7" s="1"/>
  <c r="N6378" i="7"/>
  <c r="O6378" i="7" s="1"/>
  <c r="R6378" i="7" s="1"/>
  <c r="L6378" i="7"/>
  <c r="M6378" i="7" s="1"/>
  <c r="Q6378" i="7" s="1"/>
  <c r="J6378" i="7"/>
  <c r="K6378" i="7" s="1"/>
  <c r="N6377" i="7"/>
  <c r="O6377" i="7" s="1"/>
  <c r="R6377" i="7" s="1"/>
  <c r="L6377" i="7"/>
  <c r="M6377" i="7" s="1"/>
  <c r="Q6377" i="7" s="1"/>
  <c r="J6377" i="7"/>
  <c r="K6377" i="7" s="1"/>
  <c r="N6376" i="7"/>
  <c r="O6376" i="7" s="1"/>
  <c r="R6376" i="7" s="1"/>
  <c r="L6376" i="7"/>
  <c r="M6376" i="7" s="1"/>
  <c r="Q6376" i="7" s="1"/>
  <c r="J6376" i="7"/>
  <c r="K6376" i="7" s="1"/>
  <c r="N6375" i="7"/>
  <c r="O6375" i="7" s="1"/>
  <c r="R6375" i="7" s="1"/>
  <c r="L6375" i="7"/>
  <c r="M6375" i="7" s="1"/>
  <c r="Q6375" i="7" s="1"/>
  <c r="S6375" i="7" s="1"/>
  <c r="J6375" i="7"/>
  <c r="K6375" i="7" s="1"/>
  <c r="N6374" i="7"/>
  <c r="O6374" i="7" s="1"/>
  <c r="R6374" i="7" s="1"/>
  <c r="L6374" i="7"/>
  <c r="M6374" i="7" s="1"/>
  <c r="Q6374" i="7" s="1"/>
  <c r="J6374" i="7"/>
  <c r="K6374" i="7" s="1"/>
  <c r="N6373" i="7"/>
  <c r="O6373" i="7" s="1"/>
  <c r="R6373" i="7" s="1"/>
  <c r="L6373" i="7"/>
  <c r="M6373" i="7" s="1"/>
  <c r="Q6373" i="7" s="1"/>
  <c r="J6373" i="7"/>
  <c r="K6373" i="7" s="1"/>
  <c r="N6372" i="7"/>
  <c r="O6372" i="7" s="1"/>
  <c r="R6372" i="7" s="1"/>
  <c r="L6372" i="7"/>
  <c r="M6372" i="7" s="1"/>
  <c r="Q6372" i="7" s="1"/>
  <c r="J6372" i="7"/>
  <c r="K6372" i="7" s="1"/>
  <c r="N6371" i="7"/>
  <c r="O6371" i="7" s="1"/>
  <c r="R6371" i="7" s="1"/>
  <c r="L6371" i="7"/>
  <c r="M6371" i="7" s="1"/>
  <c r="Q6371" i="7" s="1"/>
  <c r="S6371" i="7" s="1"/>
  <c r="J6371" i="7"/>
  <c r="K6371" i="7" s="1"/>
  <c r="N6370" i="7"/>
  <c r="O6370" i="7" s="1"/>
  <c r="R6370" i="7" s="1"/>
  <c r="L6370" i="7"/>
  <c r="M6370" i="7" s="1"/>
  <c r="Q6370" i="7" s="1"/>
  <c r="J6370" i="7"/>
  <c r="K6370" i="7" s="1"/>
  <c r="N6369" i="7"/>
  <c r="O6369" i="7" s="1"/>
  <c r="R6369" i="7" s="1"/>
  <c r="L6369" i="7"/>
  <c r="M6369" i="7" s="1"/>
  <c r="Q6369" i="7" s="1"/>
  <c r="J6369" i="7"/>
  <c r="K6369" i="7" s="1"/>
  <c r="N6368" i="7"/>
  <c r="O6368" i="7" s="1"/>
  <c r="R6368" i="7" s="1"/>
  <c r="L6368" i="7"/>
  <c r="M6368" i="7" s="1"/>
  <c r="Q6368" i="7" s="1"/>
  <c r="J6368" i="7"/>
  <c r="K6368" i="7" s="1"/>
  <c r="N6367" i="7"/>
  <c r="O6367" i="7" s="1"/>
  <c r="R6367" i="7" s="1"/>
  <c r="L6367" i="7"/>
  <c r="M6367" i="7" s="1"/>
  <c r="Q6367" i="7" s="1"/>
  <c r="S6367" i="7" s="1"/>
  <c r="J6367" i="7"/>
  <c r="K6367" i="7" s="1"/>
  <c r="N6366" i="7"/>
  <c r="O6366" i="7" s="1"/>
  <c r="R6366" i="7" s="1"/>
  <c r="L6366" i="7"/>
  <c r="M6366" i="7" s="1"/>
  <c r="Q6366" i="7" s="1"/>
  <c r="J6366" i="7"/>
  <c r="K6366" i="7" s="1"/>
  <c r="N6365" i="7"/>
  <c r="O6365" i="7" s="1"/>
  <c r="R6365" i="7" s="1"/>
  <c r="L6365" i="7"/>
  <c r="M6365" i="7" s="1"/>
  <c r="Q6365" i="7" s="1"/>
  <c r="J6365" i="7"/>
  <c r="K6365" i="7" s="1"/>
  <c r="N6364" i="7"/>
  <c r="O6364" i="7" s="1"/>
  <c r="R6364" i="7" s="1"/>
  <c r="L6364" i="7"/>
  <c r="M6364" i="7" s="1"/>
  <c r="Q6364" i="7" s="1"/>
  <c r="J6364" i="7"/>
  <c r="K6364" i="7" s="1"/>
  <c r="N6363" i="7"/>
  <c r="O6363" i="7" s="1"/>
  <c r="R6363" i="7" s="1"/>
  <c r="L6363" i="7"/>
  <c r="M6363" i="7" s="1"/>
  <c r="Q6363" i="7" s="1"/>
  <c r="J6363" i="7"/>
  <c r="K6363" i="7" s="1"/>
  <c r="N6362" i="7"/>
  <c r="O6362" i="7" s="1"/>
  <c r="R6362" i="7" s="1"/>
  <c r="L6362" i="7"/>
  <c r="M6362" i="7" s="1"/>
  <c r="Q6362" i="7" s="1"/>
  <c r="S6362" i="7" s="1"/>
  <c r="J6362" i="7"/>
  <c r="K6362" i="7" s="1"/>
  <c r="N6361" i="7"/>
  <c r="O6361" i="7" s="1"/>
  <c r="R6361" i="7" s="1"/>
  <c r="L6361" i="7"/>
  <c r="M6361" i="7" s="1"/>
  <c r="Q6361" i="7" s="1"/>
  <c r="J6361" i="7"/>
  <c r="K6361" i="7" s="1"/>
  <c r="N6360" i="7"/>
  <c r="O6360" i="7" s="1"/>
  <c r="R6360" i="7" s="1"/>
  <c r="L6360" i="7"/>
  <c r="M6360" i="7" s="1"/>
  <c r="Q6360" i="7" s="1"/>
  <c r="J6360" i="7"/>
  <c r="K6360" i="7" s="1"/>
  <c r="N6359" i="7"/>
  <c r="O6359" i="7" s="1"/>
  <c r="R6359" i="7" s="1"/>
  <c r="L6359" i="7"/>
  <c r="M6359" i="7" s="1"/>
  <c r="Q6359" i="7" s="1"/>
  <c r="J6359" i="7"/>
  <c r="K6359" i="7" s="1"/>
  <c r="N6358" i="7"/>
  <c r="O6358" i="7" s="1"/>
  <c r="R6358" i="7" s="1"/>
  <c r="L6358" i="7"/>
  <c r="M6358" i="7" s="1"/>
  <c r="Q6358" i="7" s="1"/>
  <c r="S6358" i="7" s="1"/>
  <c r="J6358" i="7"/>
  <c r="K6358" i="7" s="1"/>
  <c r="N6357" i="7"/>
  <c r="O6357" i="7" s="1"/>
  <c r="R6357" i="7" s="1"/>
  <c r="L6357" i="7"/>
  <c r="M6357" i="7" s="1"/>
  <c r="Q6357" i="7" s="1"/>
  <c r="J6357" i="7"/>
  <c r="K6357" i="7" s="1"/>
  <c r="N6356" i="7"/>
  <c r="O6356" i="7" s="1"/>
  <c r="R6356" i="7" s="1"/>
  <c r="L6356" i="7"/>
  <c r="M6356" i="7" s="1"/>
  <c r="Q6356" i="7" s="1"/>
  <c r="J6356" i="7"/>
  <c r="K6356" i="7" s="1"/>
  <c r="N6355" i="7"/>
  <c r="O6355" i="7" s="1"/>
  <c r="R6355" i="7" s="1"/>
  <c r="L6355" i="7"/>
  <c r="M6355" i="7" s="1"/>
  <c r="Q6355" i="7" s="1"/>
  <c r="J6355" i="7"/>
  <c r="K6355" i="7" s="1"/>
  <c r="N6354" i="7"/>
  <c r="O6354" i="7" s="1"/>
  <c r="R6354" i="7" s="1"/>
  <c r="L6354" i="7"/>
  <c r="M6354" i="7" s="1"/>
  <c r="Q6354" i="7" s="1"/>
  <c r="S6354" i="7" s="1"/>
  <c r="J6354" i="7"/>
  <c r="K6354" i="7" s="1"/>
  <c r="N6353" i="7"/>
  <c r="O6353" i="7" s="1"/>
  <c r="R6353" i="7" s="1"/>
  <c r="L6353" i="7"/>
  <c r="M6353" i="7" s="1"/>
  <c r="Q6353" i="7" s="1"/>
  <c r="J6353" i="7"/>
  <c r="K6353" i="7" s="1"/>
  <c r="N6352" i="7"/>
  <c r="O6352" i="7" s="1"/>
  <c r="R6352" i="7" s="1"/>
  <c r="L6352" i="7"/>
  <c r="M6352" i="7" s="1"/>
  <c r="Q6352" i="7" s="1"/>
  <c r="J6352" i="7"/>
  <c r="K6352" i="7" s="1"/>
  <c r="N6351" i="7"/>
  <c r="O6351" i="7" s="1"/>
  <c r="R6351" i="7" s="1"/>
  <c r="L6351" i="7"/>
  <c r="M6351" i="7" s="1"/>
  <c r="Q6351" i="7" s="1"/>
  <c r="J6351" i="7"/>
  <c r="K6351" i="7" s="1"/>
  <c r="N6350" i="7"/>
  <c r="O6350" i="7" s="1"/>
  <c r="R6350" i="7" s="1"/>
  <c r="L6350" i="7"/>
  <c r="M6350" i="7" s="1"/>
  <c r="Q6350" i="7" s="1"/>
  <c r="S6350" i="7" s="1"/>
  <c r="J6350" i="7"/>
  <c r="K6350" i="7" s="1"/>
  <c r="N6349" i="7"/>
  <c r="O6349" i="7" s="1"/>
  <c r="R6349" i="7" s="1"/>
  <c r="L6349" i="7"/>
  <c r="M6349" i="7" s="1"/>
  <c r="Q6349" i="7" s="1"/>
  <c r="J6349" i="7"/>
  <c r="K6349" i="7" s="1"/>
  <c r="N6348" i="7"/>
  <c r="O6348" i="7" s="1"/>
  <c r="R6348" i="7" s="1"/>
  <c r="L6348" i="7"/>
  <c r="M6348" i="7" s="1"/>
  <c r="Q6348" i="7" s="1"/>
  <c r="J6348" i="7"/>
  <c r="K6348" i="7" s="1"/>
  <c r="N6347" i="7"/>
  <c r="O6347" i="7" s="1"/>
  <c r="R6347" i="7" s="1"/>
  <c r="L6347" i="7"/>
  <c r="M6347" i="7" s="1"/>
  <c r="Q6347" i="7" s="1"/>
  <c r="J6347" i="7"/>
  <c r="K6347" i="7" s="1"/>
  <c r="N6346" i="7"/>
  <c r="O6346" i="7" s="1"/>
  <c r="R6346" i="7" s="1"/>
  <c r="L6346" i="7"/>
  <c r="M6346" i="7" s="1"/>
  <c r="Q6346" i="7" s="1"/>
  <c r="S6346" i="7" s="1"/>
  <c r="J6346" i="7"/>
  <c r="K6346" i="7" s="1"/>
  <c r="N6345" i="7"/>
  <c r="O6345" i="7" s="1"/>
  <c r="R6345" i="7" s="1"/>
  <c r="L6345" i="7"/>
  <c r="M6345" i="7" s="1"/>
  <c r="Q6345" i="7" s="1"/>
  <c r="J6345" i="7"/>
  <c r="K6345" i="7" s="1"/>
  <c r="N6344" i="7"/>
  <c r="O6344" i="7" s="1"/>
  <c r="R6344" i="7" s="1"/>
  <c r="L6344" i="7"/>
  <c r="M6344" i="7" s="1"/>
  <c r="Q6344" i="7" s="1"/>
  <c r="J6344" i="7"/>
  <c r="K6344" i="7" s="1"/>
  <c r="N6343" i="7"/>
  <c r="O6343" i="7" s="1"/>
  <c r="R6343" i="7" s="1"/>
  <c r="L6343" i="7"/>
  <c r="M6343" i="7" s="1"/>
  <c r="Q6343" i="7" s="1"/>
  <c r="J6343" i="7"/>
  <c r="K6343" i="7" s="1"/>
  <c r="N6342" i="7"/>
  <c r="O6342" i="7" s="1"/>
  <c r="R6342" i="7" s="1"/>
  <c r="L6342" i="7"/>
  <c r="M6342" i="7" s="1"/>
  <c r="Q6342" i="7" s="1"/>
  <c r="S6342" i="7" s="1"/>
  <c r="J6342" i="7"/>
  <c r="K6342" i="7" s="1"/>
  <c r="N6341" i="7"/>
  <c r="O6341" i="7" s="1"/>
  <c r="R6341" i="7" s="1"/>
  <c r="L6341" i="7"/>
  <c r="M6341" i="7" s="1"/>
  <c r="Q6341" i="7" s="1"/>
  <c r="J6341" i="7"/>
  <c r="K6341" i="7" s="1"/>
  <c r="N6340" i="7"/>
  <c r="O6340" i="7" s="1"/>
  <c r="R6340" i="7" s="1"/>
  <c r="L6340" i="7"/>
  <c r="M6340" i="7" s="1"/>
  <c r="Q6340" i="7" s="1"/>
  <c r="J6340" i="7"/>
  <c r="K6340" i="7" s="1"/>
  <c r="N6339" i="7"/>
  <c r="O6339" i="7" s="1"/>
  <c r="R6339" i="7" s="1"/>
  <c r="L6339" i="7"/>
  <c r="M6339" i="7" s="1"/>
  <c r="Q6339" i="7" s="1"/>
  <c r="J6339" i="7"/>
  <c r="K6339" i="7" s="1"/>
  <c r="N6338" i="7"/>
  <c r="O6338" i="7" s="1"/>
  <c r="R6338" i="7" s="1"/>
  <c r="L6338" i="7"/>
  <c r="M6338" i="7" s="1"/>
  <c r="Q6338" i="7" s="1"/>
  <c r="S6338" i="7" s="1"/>
  <c r="J6338" i="7"/>
  <c r="K6338" i="7" s="1"/>
  <c r="N6337" i="7"/>
  <c r="O6337" i="7" s="1"/>
  <c r="R6337" i="7" s="1"/>
  <c r="L6337" i="7"/>
  <c r="M6337" i="7" s="1"/>
  <c r="Q6337" i="7" s="1"/>
  <c r="J6337" i="7"/>
  <c r="K6337" i="7" s="1"/>
  <c r="N6336" i="7"/>
  <c r="O6336" i="7" s="1"/>
  <c r="R6336" i="7" s="1"/>
  <c r="L6336" i="7"/>
  <c r="M6336" i="7" s="1"/>
  <c r="Q6336" i="7" s="1"/>
  <c r="J6336" i="7"/>
  <c r="K6336" i="7" s="1"/>
  <c r="N6335" i="7"/>
  <c r="O6335" i="7" s="1"/>
  <c r="R6335" i="7" s="1"/>
  <c r="L6335" i="7"/>
  <c r="M6335" i="7" s="1"/>
  <c r="Q6335" i="7" s="1"/>
  <c r="J6335" i="7"/>
  <c r="K6335" i="7" s="1"/>
  <c r="N6334" i="7"/>
  <c r="O6334" i="7" s="1"/>
  <c r="R6334" i="7" s="1"/>
  <c r="L6334" i="7"/>
  <c r="M6334" i="7" s="1"/>
  <c r="Q6334" i="7" s="1"/>
  <c r="S6334" i="7" s="1"/>
  <c r="J6334" i="7"/>
  <c r="K6334" i="7" s="1"/>
  <c r="N6333" i="7"/>
  <c r="O6333" i="7" s="1"/>
  <c r="R6333" i="7" s="1"/>
  <c r="L6333" i="7"/>
  <c r="M6333" i="7" s="1"/>
  <c r="J6333" i="7"/>
  <c r="K6333" i="7" s="1"/>
  <c r="N6332" i="7"/>
  <c r="O6332" i="7" s="1"/>
  <c r="R6332" i="7" s="1"/>
  <c r="L6332" i="7"/>
  <c r="M6332" i="7" s="1"/>
  <c r="J6332" i="7"/>
  <c r="K6332" i="7" s="1"/>
  <c r="N6331" i="7"/>
  <c r="O6331" i="7" s="1"/>
  <c r="R6331" i="7" s="1"/>
  <c r="L6331" i="7"/>
  <c r="M6331" i="7" s="1"/>
  <c r="Q6331" i="7" s="1"/>
  <c r="J6331" i="7"/>
  <c r="K6331" i="7" s="1"/>
  <c r="N6330" i="7"/>
  <c r="O6330" i="7" s="1"/>
  <c r="R6330" i="7" s="1"/>
  <c r="L6330" i="7"/>
  <c r="M6330" i="7" s="1"/>
  <c r="Q6330" i="7" s="1"/>
  <c r="J6330" i="7"/>
  <c r="K6330" i="7" s="1"/>
  <c r="N6329" i="7"/>
  <c r="O6329" i="7" s="1"/>
  <c r="R6329" i="7" s="1"/>
  <c r="L6329" i="7"/>
  <c r="M6329" i="7" s="1"/>
  <c r="Q6329" i="7" s="1"/>
  <c r="J6329" i="7"/>
  <c r="K6329" i="7" s="1"/>
  <c r="N6328" i="7"/>
  <c r="O6328" i="7" s="1"/>
  <c r="R6328" i="7" s="1"/>
  <c r="L6328" i="7"/>
  <c r="M6328" i="7" s="1"/>
  <c r="Q6328" i="7" s="1"/>
  <c r="J6328" i="7"/>
  <c r="K6328" i="7" s="1"/>
  <c r="N6327" i="7"/>
  <c r="O6327" i="7" s="1"/>
  <c r="R6327" i="7" s="1"/>
  <c r="L6327" i="7"/>
  <c r="M6327" i="7" s="1"/>
  <c r="Q6327" i="7" s="1"/>
  <c r="J6327" i="7"/>
  <c r="K6327" i="7" s="1"/>
  <c r="N6326" i="7"/>
  <c r="O6326" i="7" s="1"/>
  <c r="R6326" i="7" s="1"/>
  <c r="L6326" i="7"/>
  <c r="M6326" i="7" s="1"/>
  <c r="Q6326" i="7" s="1"/>
  <c r="S6326" i="7" s="1"/>
  <c r="J6326" i="7"/>
  <c r="K6326" i="7" s="1"/>
  <c r="N6325" i="7"/>
  <c r="O6325" i="7" s="1"/>
  <c r="R6325" i="7" s="1"/>
  <c r="L6325" i="7"/>
  <c r="M6325" i="7" s="1"/>
  <c r="Q6325" i="7" s="1"/>
  <c r="J6325" i="7"/>
  <c r="K6325" i="7" s="1"/>
  <c r="N6324" i="7"/>
  <c r="O6324" i="7" s="1"/>
  <c r="R6324" i="7" s="1"/>
  <c r="L6324" i="7"/>
  <c r="M6324" i="7" s="1"/>
  <c r="Q6324" i="7" s="1"/>
  <c r="J6324" i="7"/>
  <c r="K6324" i="7" s="1"/>
  <c r="N6323" i="7"/>
  <c r="O6323" i="7" s="1"/>
  <c r="R6323" i="7" s="1"/>
  <c r="L6323" i="7"/>
  <c r="M6323" i="7" s="1"/>
  <c r="Q6323" i="7" s="1"/>
  <c r="J6323" i="7"/>
  <c r="K6323" i="7" s="1"/>
  <c r="N6322" i="7"/>
  <c r="O6322" i="7" s="1"/>
  <c r="R6322" i="7" s="1"/>
  <c r="L6322" i="7"/>
  <c r="M6322" i="7" s="1"/>
  <c r="Q6322" i="7" s="1"/>
  <c r="S6322" i="7" s="1"/>
  <c r="J6322" i="7"/>
  <c r="K6322" i="7" s="1"/>
  <c r="N6321" i="7"/>
  <c r="O6321" i="7" s="1"/>
  <c r="R6321" i="7" s="1"/>
  <c r="L6321" i="7"/>
  <c r="M6321" i="7" s="1"/>
  <c r="Q6321" i="7" s="1"/>
  <c r="J6321" i="7"/>
  <c r="K6321" i="7" s="1"/>
  <c r="N6320" i="7"/>
  <c r="O6320" i="7" s="1"/>
  <c r="R6320" i="7" s="1"/>
  <c r="L6320" i="7"/>
  <c r="M6320" i="7" s="1"/>
  <c r="Q6320" i="7" s="1"/>
  <c r="J6320" i="7"/>
  <c r="K6320" i="7" s="1"/>
  <c r="N6319" i="7"/>
  <c r="O6319" i="7" s="1"/>
  <c r="R6319" i="7" s="1"/>
  <c r="L6319" i="7"/>
  <c r="M6319" i="7" s="1"/>
  <c r="Q6319" i="7" s="1"/>
  <c r="J6319" i="7"/>
  <c r="K6319" i="7" s="1"/>
  <c r="N6318" i="7"/>
  <c r="O6318" i="7" s="1"/>
  <c r="R6318" i="7" s="1"/>
  <c r="L6318" i="7"/>
  <c r="M6318" i="7" s="1"/>
  <c r="Q6318" i="7" s="1"/>
  <c r="S6318" i="7" s="1"/>
  <c r="J6318" i="7"/>
  <c r="K6318" i="7" s="1"/>
  <c r="N6317" i="7"/>
  <c r="O6317" i="7" s="1"/>
  <c r="R6317" i="7" s="1"/>
  <c r="L6317" i="7"/>
  <c r="M6317" i="7" s="1"/>
  <c r="Q6317" i="7" s="1"/>
  <c r="J6317" i="7"/>
  <c r="K6317" i="7" s="1"/>
  <c r="N6316" i="7"/>
  <c r="O6316" i="7" s="1"/>
  <c r="R6316" i="7" s="1"/>
  <c r="L6316" i="7"/>
  <c r="M6316" i="7" s="1"/>
  <c r="Q6316" i="7" s="1"/>
  <c r="J6316" i="7"/>
  <c r="K6316" i="7" s="1"/>
  <c r="N6315" i="7"/>
  <c r="O6315" i="7" s="1"/>
  <c r="R6315" i="7" s="1"/>
  <c r="L6315" i="7"/>
  <c r="M6315" i="7" s="1"/>
  <c r="Q6315" i="7" s="1"/>
  <c r="J6315" i="7"/>
  <c r="K6315" i="7" s="1"/>
  <c r="N6314" i="7"/>
  <c r="O6314" i="7" s="1"/>
  <c r="R6314" i="7" s="1"/>
  <c r="L6314" i="7"/>
  <c r="M6314" i="7" s="1"/>
  <c r="Q6314" i="7" s="1"/>
  <c r="S6314" i="7" s="1"/>
  <c r="J6314" i="7"/>
  <c r="K6314" i="7" s="1"/>
  <c r="N6313" i="7"/>
  <c r="O6313" i="7" s="1"/>
  <c r="R6313" i="7" s="1"/>
  <c r="L6313" i="7"/>
  <c r="M6313" i="7" s="1"/>
  <c r="Q6313" i="7" s="1"/>
  <c r="J6313" i="7"/>
  <c r="K6313" i="7" s="1"/>
  <c r="N6312" i="7"/>
  <c r="O6312" i="7" s="1"/>
  <c r="R6312" i="7" s="1"/>
  <c r="L6312" i="7"/>
  <c r="M6312" i="7" s="1"/>
  <c r="Q6312" i="7" s="1"/>
  <c r="J6312" i="7"/>
  <c r="K6312" i="7" s="1"/>
  <c r="N6311" i="7"/>
  <c r="O6311" i="7" s="1"/>
  <c r="R6311" i="7" s="1"/>
  <c r="L6311" i="7"/>
  <c r="M6311" i="7" s="1"/>
  <c r="Q6311" i="7" s="1"/>
  <c r="J6311" i="7"/>
  <c r="K6311" i="7" s="1"/>
  <c r="N6310" i="7"/>
  <c r="O6310" i="7" s="1"/>
  <c r="R6310" i="7" s="1"/>
  <c r="L6310" i="7"/>
  <c r="M6310" i="7" s="1"/>
  <c r="Q6310" i="7" s="1"/>
  <c r="S6310" i="7" s="1"/>
  <c r="J6310" i="7"/>
  <c r="K6310" i="7" s="1"/>
  <c r="N6309" i="7"/>
  <c r="O6309" i="7" s="1"/>
  <c r="R6309" i="7" s="1"/>
  <c r="L6309" i="7"/>
  <c r="M6309" i="7" s="1"/>
  <c r="J6309" i="7"/>
  <c r="K6309" i="7" s="1"/>
  <c r="N6308" i="7"/>
  <c r="O6308" i="7" s="1"/>
  <c r="R6308" i="7" s="1"/>
  <c r="L6308" i="7"/>
  <c r="M6308" i="7" s="1"/>
  <c r="Q6308" i="7" s="1"/>
  <c r="J6308" i="7"/>
  <c r="K6308" i="7" s="1"/>
  <c r="N6307" i="7"/>
  <c r="O6307" i="7" s="1"/>
  <c r="R6307" i="7" s="1"/>
  <c r="L6307" i="7"/>
  <c r="M6307" i="7" s="1"/>
  <c r="Q6307" i="7" s="1"/>
  <c r="J6307" i="7"/>
  <c r="K6307" i="7" s="1"/>
  <c r="N6306" i="7"/>
  <c r="O6306" i="7" s="1"/>
  <c r="R6306" i="7" s="1"/>
  <c r="L6306" i="7"/>
  <c r="M6306" i="7" s="1"/>
  <c r="Q6306" i="7" s="1"/>
  <c r="S6306" i="7" s="1"/>
  <c r="J6306" i="7"/>
  <c r="K6306" i="7" s="1"/>
  <c r="N6305" i="7"/>
  <c r="O6305" i="7" s="1"/>
  <c r="R6305" i="7" s="1"/>
  <c r="L6305" i="7"/>
  <c r="M6305" i="7" s="1"/>
  <c r="Q6305" i="7" s="1"/>
  <c r="J6305" i="7"/>
  <c r="K6305" i="7" s="1"/>
  <c r="N6304" i="7"/>
  <c r="O6304" i="7" s="1"/>
  <c r="R6304" i="7" s="1"/>
  <c r="L6304" i="7"/>
  <c r="M6304" i="7" s="1"/>
  <c r="Q6304" i="7" s="1"/>
  <c r="J6304" i="7"/>
  <c r="K6304" i="7" s="1"/>
  <c r="N6303" i="7"/>
  <c r="O6303" i="7" s="1"/>
  <c r="R6303" i="7" s="1"/>
  <c r="L6303" i="7"/>
  <c r="M6303" i="7" s="1"/>
  <c r="Q6303" i="7" s="1"/>
  <c r="J6303" i="7"/>
  <c r="K6303" i="7" s="1"/>
  <c r="N6302" i="7"/>
  <c r="O6302" i="7" s="1"/>
  <c r="R6302" i="7" s="1"/>
  <c r="L6302" i="7"/>
  <c r="M6302" i="7" s="1"/>
  <c r="Q6302" i="7" s="1"/>
  <c r="S6302" i="7" s="1"/>
  <c r="J6302" i="7"/>
  <c r="K6302" i="7" s="1"/>
  <c r="N6301" i="7"/>
  <c r="O6301" i="7" s="1"/>
  <c r="R6301" i="7" s="1"/>
  <c r="L6301" i="7"/>
  <c r="M6301" i="7" s="1"/>
  <c r="Q6301" i="7" s="1"/>
  <c r="J6301" i="7"/>
  <c r="K6301" i="7" s="1"/>
  <c r="N6300" i="7"/>
  <c r="O6300" i="7" s="1"/>
  <c r="R6300" i="7" s="1"/>
  <c r="L6300" i="7"/>
  <c r="M6300" i="7" s="1"/>
  <c r="Q6300" i="7" s="1"/>
  <c r="J6300" i="7"/>
  <c r="K6300" i="7" s="1"/>
  <c r="N6299" i="7"/>
  <c r="O6299" i="7" s="1"/>
  <c r="R6299" i="7" s="1"/>
  <c r="L6299" i="7"/>
  <c r="M6299" i="7" s="1"/>
  <c r="Q6299" i="7" s="1"/>
  <c r="J6299" i="7"/>
  <c r="K6299" i="7" s="1"/>
  <c r="N6298" i="7"/>
  <c r="O6298" i="7" s="1"/>
  <c r="R6298" i="7" s="1"/>
  <c r="L6298" i="7"/>
  <c r="M6298" i="7" s="1"/>
  <c r="Q6298" i="7" s="1"/>
  <c r="S6298" i="7" s="1"/>
  <c r="J6298" i="7"/>
  <c r="K6298" i="7" s="1"/>
  <c r="N6297" i="7"/>
  <c r="O6297" i="7" s="1"/>
  <c r="R6297" i="7" s="1"/>
  <c r="L6297" i="7"/>
  <c r="M6297" i="7" s="1"/>
  <c r="Q6297" i="7" s="1"/>
  <c r="J6297" i="7"/>
  <c r="K6297" i="7" s="1"/>
  <c r="N6296" i="7"/>
  <c r="O6296" i="7" s="1"/>
  <c r="R6296" i="7" s="1"/>
  <c r="L6296" i="7"/>
  <c r="M6296" i="7" s="1"/>
  <c r="Q6296" i="7" s="1"/>
  <c r="J6296" i="7"/>
  <c r="K6296" i="7" s="1"/>
  <c r="N6295" i="7"/>
  <c r="O6295" i="7" s="1"/>
  <c r="R6295" i="7" s="1"/>
  <c r="L6295" i="7"/>
  <c r="M6295" i="7" s="1"/>
  <c r="Q6295" i="7" s="1"/>
  <c r="J6295" i="7"/>
  <c r="K6295" i="7" s="1"/>
  <c r="N6294" i="7"/>
  <c r="O6294" i="7" s="1"/>
  <c r="R6294" i="7" s="1"/>
  <c r="L6294" i="7"/>
  <c r="M6294" i="7" s="1"/>
  <c r="Q6294" i="7" s="1"/>
  <c r="S6294" i="7" s="1"/>
  <c r="J6294" i="7"/>
  <c r="K6294" i="7" s="1"/>
  <c r="N6293" i="7"/>
  <c r="O6293" i="7" s="1"/>
  <c r="R6293" i="7" s="1"/>
  <c r="L6293" i="7"/>
  <c r="M6293" i="7" s="1"/>
  <c r="Q6293" i="7" s="1"/>
  <c r="J6293" i="7"/>
  <c r="K6293" i="7" s="1"/>
  <c r="N6292" i="7"/>
  <c r="O6292" i="7" s="1"/>
  <c r="R6292" i="7" s="1"/>
  <c r="L6292" i="7"/>
  <c r="M6292" i="7" s="1"/>
  <c r="Q6292" i="7" s="1"/>
  <c r="J6292" i="7"/>
  <c r="K6292" i="7" s="1"/>
  <c r="N6291" i="7"/>
  <c r="O6291" i="7" s="1"/>
  <c r="R6291" i="7" s="1"/>
  <c r="L6291" i="7"/>
  <c r="M6291" i="7" s="1"/>
  <c r="Q6291" i="7" s="1"/>
  <c r="J6291" i="7"/>
  <c r="K6291" i="7" s="1"/>
  <c r="N6290" i="7"/>
  <c r="O6290" i="7" s="1"/>
  <c r="R6290" i="7" s="1"/>
  <c r="L6290" i="7"/>
  <c r="M6290" i="7" s="1"/>
  <c r="Q6290" i="7" s="1"/>
  <c r="S6290" i="7" s="1"/>
  <c r="J6290" i="7"/>
  <c r="K6290" i="7" s="1"/>
  <c r="N6289" i="7"/>
  <c r="O6289" i="7" s="1"/>
  <c r="R6289" i="7" s="1"/>
  <c r="L6289" i="7"/>
  <c r="M6289" i="7" s="1"/>
  <c r="Q6289" i="7" s="1"/>
  <c r="J6289" i="7"/>
  <c r="K6289" i="7" s="1"/>
  <c r="N6288" i="7"/>
  <c r="O6288" i="7" s="1"/>
  <c r="R6288" i="7" s="1"/>
  <c r="L6288" i="7"/>
  <c r="M6288" i="7" s="1"/>
  <c r="Q6288" i="7" s="1"/>
  <c r="J6288" i="7"/>
  <c r="K6288" i="7" s="1"/>
  <c r="N6287" i="7"/>
  <c r="O6287" i="7" s="1"/>
  <c r="R6287" i="7" s="1"/>
  <c r="L6287" i="7"/>
  <c r="M6287" i="7" s="1"/>
  <c r="Q6287" i="7" s="1"/>
  <c r="J6287" i="7"/>
  <c r="K6287" i="7" s="1"/>
  <c r="N6286" i="7"/>
  <c r="O6286" i="7" s="1"/>
  <c r="R6286" i="7" s="1"/>
  <c r="L6286" i="7"/>
  <c r="M6286" i="7" s="1"/>
  <c r="Q6286" i="7" s="1"/>
  <c r="S6286" i="7" s="1"/>
  <c r="J6286" i="7"/>
  <c r="K6286" i="7" s="1"/>
  <c r="N6285" i="7"/>
  <c r="O6285" i="7" s="1"/>
  <c r="R6285" i="7" s="1"/>
  <c r="L6285" i="7"/>
  <c r="M6285" i="7" s="1"/>
  <c r="Q6285" i="7" s="1"/>
  <c r="J6285" i="7"/>
  <c r="K6285" i="7" s="1"/>
  <c r="N6284" i="7"/>
  <c r="O6284" i="7" s="1"/>
  <c r="R6284" i="7" s="1"/>
  <c r="L6284" i="7"/>
  <c r="M6284" i="7" s="1"/>
  <c r="Q6284" i="7" s="1"/>
  <c r="J6284" i="7"/>
  <c r="K6284" i="7" s="1"/>
  <c r="N6283" i="7"/>
  <c r="O6283" i="7" s="1"/>
  <c r="R6283" i="7" s="1"/>
  <c r="L6283" i="7"/>
  <c r="M6283" i="7" s="1"/>
  <c r="Q6283" i="7" s="1"/>
  <c r="J6283" i="7"/>
  <c r="K6283" i="7" s="1"/>
  <c r="N6282" i="7"/>
  <c r="O6282" i="7" s="1"/>
  <c r="R6282" i="7" s="1"/>
  <c r="L6282" i="7"/>
  <c r="M6282" i="7" s="1"/>
  <c r="Q6282" i="7" s="1"/>
  <c r="S6282" i="7" s="1"/>
  <c r="J6282" i="7"/>
  <c r="K6282" i="7" s="1"/>
  <c r="N6281" i="7"/>
  <c r="O6281" i="7" s="1"/>
  <c r="R6281" i="7" s="1"/>
  <c r="L6281" i="7"/>
  <c r="M6281" i="7" s="1"/>
  <c r="Q6281" i="7" s="1"/>
  <c r="J6281" i="7"/>
  <c r="K6281" i="7" s="1"/>
  <c r="N6280" i="7"/>
  <c r="O6280" i="7" s="1"/>
  <c r="R6280" i="7" s="1"/>
  <c r="L6280" i="7"/>
  <c r="M6280" i="7" s="1"/>
  <c r="Q6280" i="7" s="1"/>
  <c r="J6280" i="7"/>
  <c r="K6280" i="7" s="1"/>
  <c r="N6279" i="7"/>
  <c r="O6279" i="7" s="1"/>
  <c r="R6279" i="7" s="1"/>
  <c r="L6279" i="7"/>
  <c r="M6279" i="7" s="1"/>
  <c r="Q6279" i="7" s="1"/>
  <c r="J6279" i="7"/>
  <c r="K6279" i="7" s="1"/>
  <c r="N6278" i="7"/>
  <c r="O6278" i="7" s="1"/>
  <c r="R6278" i="7" s="1"/>
  <c r="L6278" i="7"/>
  <c r="M6278" i="7" s="1"/>
  <c r="Q6278" i="7" s="1"/>
  <c r="S6278" i="7" s="1"/>
  <c r="J6278" i="7"/>
  <c r="K6278" i="7" s="1"/>
  <c r="N6277" i="7"/>
  <c r="O6277" i="7" s="1"/>
  <c r="R6277" i="7" s="1"/>
  <c r="L6277" i="7"/>
  <c r="M6277" i="7" s="1"/>
  <c r="Q6277" i="7" s="1"/>
  <c r="J6277" i="7"/>
  <c r="K6277" i="7" s="1"/>
  <c r="N6276" i="7"/>
  <c r="O6276" i="7" s="1"/>
  <c r="R6276" i="7" s="1"/>
  <c r="L6276" i="7"/>
  <c r="M6276" i="7" s="1"/>
  <c r="Q6276" i="7" s="1"/>
  <c r="J6276" i="7"/>
  <c r="K6276" i="7" s="1"/>
  <c r="N6275" i="7"/>
  <c r="O6275" i="7" s="1"/>
  <c r="R6275" i="7" s="1"/>
  <c r="L6275" i="7"/>
  <c r="M6275" i="7" s="1"/>
  <c r="Q6275" i="7" s="1"/>
  <c r="J6275" i="7"/>
  <c r="K6275" i="7" s="1"/>
  <c r="N6274" i="7"/>
  <c r="O6274" i="7" s="1"/>
  <c r="R6274" i="7" s="1"/>
  <c r="L6274" i="7"/>
  <c r="M6274" i="7" s="1"/>
  <c r="Q6274" i="7" s="1"/>
  <c r="S6274" i="7" s="1"/>
  <c r="J6274" i="7"/>
  <c r="K6274" i="7" s="1"/>
  <c r="N6273" i="7"/>
  <c r="O6273" i="7" s="1"/>
  <c r="R6273" i="7" s="1"/>
  <c r="L6273" i="7"/>
  <c r="M6273" i="7" s="1"/>
  <c r="Q6273" i="7" s="1"/>
  <c r="K6273" i="7"/>
  <c r="J6273" i="7"/>
  <c r="N6272" i="7"/>
  <c r="O6272" i="7" s="1"/>
  <c r="R6272" i="7" s="1"/>
  <c r="L6272" i="7"/>
  <c r="M6272" i="7" s="1"/>
  <c r="Q6272" i="7" s="1"/>
  <c r="J6272" i="7"/>
  <c r="K6272" i="7" s="1"/>
  <c r="N6271" i="7"/>
  <c r="O6271" i="7" s="1"/>
  <c r="R6271" i="7" s="1"/>
  <c r="L6271" i="7"/>
  <c r="M6271" i="7" s="1"/>
  <c r="Q6271" i="7" s="1"/>
  <c r="J6271" i="7"/>
  <c r="K6271" i="7" s="1"/>
  <c r="N6270" i="7"/>
  <c r="O6270" i="7" s="1"/>
  <c r="R6270" i="7" s="1"/>
  <c r="L6270" i="7"/>
  <c r="M6270" i="7" s="1"/>
  <c r="Q6270" i="7" s="1"/>
  <c r="J6270" i="7"/>
  <c r="K6270" i="7" s="1"/>
  <c r="N6269" i="7"/>
  <c r="O6269" i="7" s="1"/>
  <c r="R6269" i="7" s="1"/>
  <c r="L6269" i="7"/>
  <c r="M6269" i="7" s="1"/>
  <c r="Q6269" i="7" s="1"/>
  <c r="S6269" i="7" s="1"/>
  <c r="J6269" i="7"/>
  <c r="K6269" i="7" s="1"/>
  <c r="N6268" i="7"/>
  <c r="O6268" i="7" s="1"/>
  <c r="R6268" i="7" s="1"/>
  <c r="L6268" i="7"/>
  <c r="M6268" i="7" s="1"/>
  <c r="Q6268" i="7" s="1"/>
  <c r="J6268" i="7"/>
  <c r="K6268" i="7" s="1"/>
  <c r="N6267" i="7"/>
  <c r="O6267" i="7" s="1"/>
  <c r="R6267" i="7" s="1"/>
  <c r="L6267" i="7"/>
  <c r="M6267" i="7" s="1"/>
  <c r="Q6267" i="7" s="1"/>
  <c r="J6267" i="7"/>
  <c r="K6267" i="7" s="1"/>
  <c r="N6266" i="7"/>
  <c r="O6266" i="7" s="1"/>
  <c r="R6266" i="7" s="1"/>
  <c r="L6266" i="7"/>
  <c r="M6266" i="7" s="1"/>
  <c r="Q6266" i="7" s="1"/>
  <c r="J6266" i="7"/>
  <c r="K6266" i="7" s="1"/>
  <c r="N6265" i="7"/>
  <c r="O6265" i="7" s="1"/>
  <c r="R6265" i="7" s="1"/>
  <c r="L6265" i="7"/>
  <c r="M6265" i="7" s="1"/>
  <c r="Q6265" i="7" s="1"/>
  <c r="S6265" i="7" s="1"/>
  <c r="J6265" i="7"/>
  <c r="K6265" i="7" s="1"/>
  <c r="N6264" i="7"/>
  <c r="O6264" i="7" s="1"/>
  <c r="R6264" i="7" s="1"/>
  <c r="L6264" i="7"/>
  <c r="M6264" i="7" s="1"/>
  <c r="Q6264" i="7" s="1"/>
  <c r="J6264" i="7"/>
  <c r="K6264" i="7" s="1"/>
  <c r="N6263" i="7"/>
  <c r="O6263" i="7" s="1"/>
  <c r="R6263" i="7" s="1"/>
  <c r="L6263" i="7"/>
  <c r="M6263" i="7" s="1"/>
  <c r="Q6263" i="7" s="1"/>
  <c r="J6263" i="7"/>
  <c r="K6263" i="7" s="1"/>
  <c r="N6262" i="7"/>
  <c r="O6262" i="7" s="1"/>
  <c r="R6262" i="7" s="1"/>
  <c r="L6262" i="7"/>
  <c r="M6262" i="7" s="1"/>
  <c r="Q6262" i="7" s="1"/>
  <c r="J6262" i="7"/>
  <c r="K6262" i="7" s="1"/>
  <c r="N6261" i="7"/>
  <c r="O6261" i="7" s="1"/>
  <c r="R6261" i="7" s="1"/>
  <c r="L6261" i="7"/>
  <c r="M6261" i="7" s="1"/>
  <c r="Q6261" i="7" s="1"/>
  <c r="S6261" i="7" s="1"/>
  <c r="J6261" i="7"/>
  <c r="K6261" i="7" s="1"/>
  <c r="N6260" i="7"/>
  <c r="O6260" i="7" s="1"/>
  <c r="R6260" i="7" s="1"/>
  <c r="L6260" i="7"/>
  <c r="M6260" i="7" s="1"/>
  <c r="Q6260" i="7" s="1"/>
  <c r="J6260" i="7"/>
  <c r="K6260" i="7" s="1"/>
  <c r="N6259" i="7"/>
  <c r="O6259" i="7" s="1"/>
  <c r="R6259" i="7" s="1"/>
  <c r="L6259" i="7"/>
  <c r="M6259" i="7" s="1"/>
  <c r="J6259" i="7"/>
  <c r="K6259" i="7" s="1"/>
  <c r="N6258" i="7"/>
  <c r="O6258" i="7" s="1"/>
  <c r="R6258" i="7" s="1"/>
  <c r="L6258" i="7"/>
  <c r="M6258" i="7" s="1"/>
  <c r="Q6258" i="7" s="1"/>
  <c r="J6258" i="7"/>
  <c r="K6258" i="7" s="1"/>
  <c r="N6257" i="7"/>
  <c r="O6257" i="7" s="1"/>
  <c r="R6257" i="7" s="1"/>
  <c r="L6257" i="7"/>
  <c r="M6257" i="7" s="1"/>
  <c r="Q6257" i="7" s="1"/>
  <c r="S6257" i="7" s="1"/>
  <c r="J6257" i="7"/>
  <c r="K6257" i="7" s="1"/>
  <c r="N6256" i="7"/>
  <c r="O6256" i="7" s="1"/>
  <c r="R6256" i="7" s="1"/>
  <c r="L6256" i="7"/>
  <c r="M6256" i="7" s="1"/>
  <c r="Q6256" i="7" s="1"/>
  <c r="J6256" i="7"/>
  <c r="K6256" i="7" s="1"/>
  <c r="N6255" i="7"/>
  <c r="O6255" i="7" s="1"/>
  <c r="R6255" i="7" s="1"/>
  <c r="L6255" i="7"/>
  <c r="M6255" i="7" s="1"/>
  <c r="Q6255" i="7" s="1"/>
  <c r="J6255" i="7"/>
  <c r="K6255" i="7" s="1"/>
  <c r="N6254" i="7"/>
  <c r="O6254" i="7" s="1"/>
  <c r="R6254" i="7" s="1"/>
  <c r="L6254" i="7"/>
  <c r="M6254" i="7" s="1"/>
  <c r="Q6254" i="7" s="1"/>
  <c r="J6254" i="7"/>
  <c r="K6254" i="7" s="1"/>
  <c r="N6253" i="7"/>
  <c r="O6253" i="7" s="1"/>
  <c r="R6253" i="7" s="1"/>
  <c r="L6253" i="7"/>
  <c r="M6253" i="7" s="1"/>
  <c r="Q6253" i="7" s="1"/>
  <c r="S6253" i="7" s="1"/>
  <c r="J6253" i="7"/>
  <c r="K6253" i="7" s="1"/>
  <c r="N6252" i="7"/>
  <c r="O6252" i="7" s="1"/>
  <c r="R6252" i="7" s="1"/>
  <c r="L6252" i="7"/>
  <c r="M6252" i="7" s="1"/>
  <c r="Q6252" i="7" s="1"/>
  <c r="J6252" i="7"/>
  <c r="K6252" i="7" s="1"/>
  <c r="N6251" i="7"/>
  <c r="O6251" i="7" s="1"/>
  <c r="R6251" i="7" s="1"/>
  <c r="L6251" i="7"/>
  <c r="M6251" i="7" s="1"/>
  <c r="Q6251" i="7" s="1"/>
  <c r="J6251" i="7"/>
  <c r="K6251" i="7" s="1"/>
  <c r="N6250" i="7"/>
  <c r="O6250" i="7" s="1"/>
  <c r="R6250" i="7" s="1"/>
  <c r="L6250" i="7"/>
  <c r="M6250" i="7" s="1"/>
  <c r="Q6250" i="7" s="1"/>
  <c r="J6250" i="7"/>
  <c r="K6250" i="7" s="1"/>
  <c r="N6249" i="7"/>
  <c r="O6249" i="7" s="1"/>
  <c r="R6249" i="7" s="1"/>
  <c r="L6249" i="7"/>
  <c r="M6249" i="7" s="1"/>
  <c r="Q6249" i="7" s="1"/>
  <c r="S6249" i="7" s="1"/>
  <c r="J6249" i="7"/>
  <c r="K6249" i="7" s="1"/>
  <c r="N6248" i="7"/>
  <c r="O6248" i="7" s="1"/>
  <c r="R6248" i="7" s="1"/>
  <c r="L6248" i="7"/>
  <c r="M6248" i="7" s="1"/>
  <c r="Q6248" i="7" s="1"/>
  <c r="J6248" i="7"/>
  <c r="K6248" i="7" s="1"/>
  <c r="N6247" i="7"/>
  <c r="O6247" i="7" s="1"/>
  <c r="R6247" i="7" s="1"/>
  <c r="L6247" i="7"/>
  <c r="M6247" i="7" s="1"/>
  <c r="Q6247" i="7" s="1"/>
  <c r="J6247" i="7"/>
  <c r="K6247" i="7" s="1"/>
  <c r="N6246" i="7"/>
  <c r="O6246" i="7" s="1"/>
  <c r="R6246" i="7" s="1"/>
  <c r="L6246" i="7"/>
  <c r="M6246" i="7" s="1"/>
  <c r="Q6246" i="7" s="1"/>
  <c r="J6246" i="7"/>
  <c r="K6246" i="7" s="1"/>
  <c r="N6245" i="7"/>
  <c r="O6245" i="7" s="1"/>
  <c r="R6245" i="7" s="1"/>
  <c r="L6245" i="7"/>
  <c r="M6245" i="7" s="1"/>
  <c r="Q6245" i="7" s="1"/>
  <c r="S6245" i="7" s="1"/>
  <c r="J6245" i="7"/>
  <c r="K6245" i="7" s="1"/>
  <c r="N6244" i="7"/>
  <c r="O6244" i="7" s="1"/>
  <c r="R6244" i="7" s="1"/>
  <c r="L6244" i="7"/>
  <c r="M6244" i="7" s="1"/>
  <c r="Q6244" i="7" s="1"/>
  <c r="J6244" i="7"/>
  <c r="K6244" i="7" s="1"/>
  <c r="N6243" i="7"/>
  <c r="O6243" i="7" s="1"/>
  <c r="R6243" i="7" s="1"/>
  <c r="L6243" i="7"/>
  <c r="M6243" i="7" s="1"/>
  <c r="Q6243" i="7" s="1"/>
  <c r="J6243" i="7"/>
  <c r="K6243" i="7" s="1"/>
  <c r="N6242" i="7"/>
  <c r="O6242" i="7" s="1"/>
  <c r="R6242" i="7" s="1"/>
  <c r="L6242" i="7"/>
  <c r="M6242" i="7" s="1"/>
  <c r="Q6242" i="7" s="1"/>
  <c r="J6242" i="7"/>
  <c r="K6242" i="7" s="1"/>
  <c r="N6241" i="7"/>
  <c r="O6241" i="7" s="1"/>
  <c r="R6241" i="7" s="1"/>
  <c r="L6241" i="7"/>
  <c r="M6241" i="7" s="1"/>
  <c r="Q6241" i="7" s="1"/>
  <c r="S6241" i="7" s="1"/>
  <c r="J6241" i="7"/>
  <c r="K6241" i="7" s="1"/>
  <c r="N6240" i="7"/>
  <c r="O6240" i="7" s="1"/>
  <c r="R6240" i="7" s="1"/>
  <c r="L6240" i="7"/>
  <c r="M6240" i="7" s="1"/>
  <c r="Q6240" i="7" s="1"/>
  <c r="J6240" i="7"/>
  <c r="K6240" i="7" s="1"/>
  <c r="N6239" i="7"/>
  <c r="O6239" i="7" s="1"/>
  <c r="R6239" i="7" s="1"/>
  <c r="L6239" i="7"/>
  <c r="M6239" i="7" s="1"/>
  <c r="Q6239" i="7" s="1"/>
  <c r="J6239" i="7"/>
  <c r="K6239" i="7" s="1"/>
  <c r="N6238" i="7"/>
  <c r="O6238" i="7" s="1"/>
  <c r="R6238" i="7" s="1"/>
  <c r="L6238" i="7"/>
  <c r="M6238" i="7" s="1"/>
  <c r="Q6238" i="7" s="1"/>
  <c r="J6238" i="7"/>
  <c r="K6238" i="7" s="1"/>
  <c r="N6237" i="7"/>
  <c r="O6237" i="7" s="1"/>
  <c r="R6237" i="7" s="1"/>
  <c r="L6237" i="7"/>
  <c r="M6237" i="7" s="1"/>
  <c r="Q6237" i="7" s="1"/>
  <c r="S6237" i="7" s="1"/>
  <c r="J6237" i="7"/>
  <c r="K6237" i="7" s="1"/>
  <c r="N6236" i="7"/>
  <c r="O6236" i="7" s="1"/>
  <c r="R6236" i="7" s="1"/>
  <c r="L6236" i="7"/>
  <c r="M6236" i="7" s="1"/>
  <c r="Q6236" i="7" s="1"/>
  <c r="J6236" i="7"/>
  <c r="K6236" i="7" s="1"/>
  <c r="N6235" i="7"/>
  <c r="O6235" i="7" s="1"/>
  <c r="R6235" i="7" s="1"/>
  <c r="L6235" i="7"/>
  <c r="M6235" i="7" s="1"/>
  <c r="Q6235" i="7" s="1"/>
  <c r="J6235" i="7"/>
  <c r="K6235" i="7" s="1"/>
  <c r="N6234" i="7"/>
  <c r="O6234" i="7" s="1"/>
  <c r="R6234" i="7" s="1"/>
  <c r="L6234" i="7"/>
  <c r="M6234" i="7" s="1"/>
  <c r="Q6234" i="7" s="1"/>
  <c r="J6234" i="7"/>
  <c r="K6234" i="7" s="1"/>
  <c r="N6233" i="7"/>
  <c r="O6233" i="7" s="1"/>
  <c r="R6233" i="7" s="1"/>
  <c r="L6233" i="7"/>
  <c r="M6233" i="7" s="1"/>
  <c r="Q6233" i="7" s="1"/>
  <c r="S6233" i="7" s="1"/>
  <c r="J6233" i="7"/>
  <c r="K6233" i="7" s="1"/>
  <c r="N6232" i="7"/>
  <c r="O6232" i="7" s="1"/>
  <c r="R6232" i="7" s="1"/>
  <c r="L6232" i="7"/>
  <c r="M6232" i="7" s="1"/>
  <c r="Q6232" i="7" s="1"/>
  <c r="J6232" i="7"/>
  <c r="K6232" i="7" s="1"/>
  <c r="N6231" i="7"/>
  <c r="O6231" i="7" s="1"/>
  <c r="R6231" i="7" s="1"/>
  <c r="L6231" i="7"/>
  <c r="M6231" i="7" s="1"/>
  <c r="Q6231" i="7" s="1"/>
  <c r="J6231" i="7"/>
  <c r="K6231" i="7" s="1"/>
  <c r="N6230" i="7"/>
  <c r="O6230" i="7" s="1"/>
  <c r="R6230" i="7" s="1"/>
  <c r="L6230" i="7"/>
  <c r="M6230" i="7" s="1"/>
  <c r="Q6230" i="7" s="1"/>
  <c r="J6230" i="7"/>
  <c r="K6230" i="7" s="1"/>
  <c r="N6229" i="7"/>
  <c r="O6229" i="7" s="1"/>
  <c r="R6229" i="7" s="1"/>
  <c r="L6229" i="7"/>
  <c r="M6229" i="7" s="1"/>
  <c r="Q6229" i="7" s="1"/>
  <c r="S6229" i="7" s="1"/>
  <c r="J6229" i="7"/>
  <c r="K6229" i="7" s="1"/>
  <c r="N6228" i="7"/>
  <c r="O6228" i="7" s="1"/>
  <c r="R6228" i="7" s="1"/>
  <c r="L6228" i="7"/>
  <c r="M6228" i="7" s="1"/>
  <c r="Q6228" i="7" s="1"/>
  <c r="J6228" i="7"/>
  <c r="K6228" i="7" s="1"/>
  <c r="N6227" i="7"/>
  <c r="O6227" i="7" s="1"/>
  <c r="R6227" i="7" s="1"/>
  <c r="L6227" i="7"/>
  <c r="M6227" i="7" s="1"/>
  <c r="Q6227" i="7" s="1"/>
  <c r="J6227" i="7"/>
  <c r="K6227" i="7" s="1"/>
  <c r="N6226" i="7"/>
  <c r="O6226" i="7" s="1"/>
  <c r="R6226" i="7" s="1"/>
  <c r="L6226" i="7"/>
  <c r="M6226" i="7" s="1"/>
  <c r="Q6226" i="7" s="1"/>
  <c r="J6226" i="7"/>
  <c r="K6226" i="7" s="1"/>
  <c r="N6225" i="7"/>
  <c r="O6225" i="7" s="1"/>
  <c r="R6225" i="7" s="1"/>
  <c r="L6225" i="7"/>
  <c r="M6225" i="7" s="1"/>
  <c r="Q6225" i="7" s="1"/>
  <c r="S6225" i="7" s="1"/>
  <c r="J6225" i="7"/>
  <c r="K6225" i="7" s="1"/>
  <c r="N6224" i="7"/>
  <c r="O6224" i="7" s="1"/>
  <c r="R6224" i="7" s="1"/>
  <c r="L6224" i="7"/>
  <c r="M6224" i="7" s="1"/>
  <c r="Q6224" i="7" s="1"/>
  <c r="J6224" i="7"/>
  <c r="K6224" i="7" s="1"/>
  <c r="N6223" i="7"/>
  <c r="O6223" i="7" s="1"/>
  <c r="R6223" i="7" s="1"/>
  <c r="L6223" i="7"/>
  <c r="M6223" i="7" s="1"/>
  <c r="Q6223" i="7" s="1"/>
  <c r="J6223" i="7"/>
  <c r="K6223" i="7" s="1"/>
  <c r="N6222" i="7"/>
  <c r="O6222" i="7" s="1"/>
  <c r="R6222" i="7" s="1"/>
  <c r="L6222" i="7"/>
  <c r="M6222" i="7" s="1"/>
  <c r="Q6222" i="7" s="1"/>
  <c r="J6222" i="7"/>
  <c r="K6222" i="7" s="1"/>
  <c r="N6221" i="7"/>
  <c r="O6221" i="7" s="1"/>
  <c r="R6221" i="7" s="1"/>
  <c r="L6221" i="7"/>
  <c r="M6221" i="7" s="1"/>
  <c r="Q6221" i="7" s="1"/>
  <c r="S6221" i="7" s="1"/>
  <c r="J6221" i="7"/>
  <c r="K6221" i="7" s="1"/>
  <c r="N6220" i="7"/>
  <c r="O6220" i="7" s="1"/>
  <c r="R6220" i="7" s="1"/>
  <c r="L6220" i="7"/>
  <c r="M6220" i="7" s="1"/>
  <c r="Q6220" i="7" s="1"/>
  <c r="J6220" i="7"/>
  <c r="K6220" i="7" s="1"/>
  <c r="N6219" i="7"/>
  <c r="O6219" i="7" s="1"/>
  <c r="R6219" i="7" s="1"/>
  <c r="L6219" i="7"/>
  <c r="M6219" i="7" s="1"/>
  <c r="Q6219" i="7" s="1"/>
  <c r="J6219" i="7"/>
  <c r="K6219" i="7" s="1"/>
  <c r="N6218" i="7"/>
  <c r="O6218" i="7" s="1"/>
  <c r="R6218" i="7" s="1"/>
  <c r="L6218" i="7"/>
  <c r="M6218" i="7" s="1"/>
  <c r="Q6218" i="7" s="1"/>
  <c r="J6218" i="7"/>
  <c r="K6218" i="7" s="1"/>
  <c r="N6217" i="7"/>
  <c r="O6217" i="7" s="1"/>
  <c r="R6217" i="7" s="1"/>
  <c r="L6217" i="7"/>
  <c r="M6217" i="7" s="1"/>
  <c r="Q6217" i="7" s="1"/>
  <c r="S6217" i="7" s="1"/>
  <c r="J6217" i="7"/>
  <c r="K6217" i="7" s="1"/>
  <c r="N6216" i="7"/>
  <c r="O6216" i="7" s="1"/>
  <c r="R6216" i="7" s="1"/>
  <c r="L6216" i="7"/>
  <c r="M6216" i="7" s="1"/>
  <c r="Q6216" i="7" s="1"/>
  <c r="J6216" i="7"/>
  <c r="K6216" i="7" s="1"/>
  <c r="N6215" i="7"/>
  <c r="O6215" i="7" s="1"/>
  <c r="R6215" i="7" s="1"/>
  <c r="L6215" i="7"/>
  <c r="M6215" i="7" s="1"/>
  <c r="Q6215" i="7" s="1"/>
  <c r="J6215" i="7"/>
  <c r="K6215" i="7" s="1"/>
  <c r="N6214" i="7"/>
  <c r="O6214" i="7" s="1"/>
  <c r="R6214" i="7" s="1"/>
  <c r="L6214" i="7"/>
  <c r="M6214" i="7" s="1"/>
  <c r="Q6214" i="7" s="1"/>
  <c r="J6214" i="7"/>
  <c r="K6214" i="7" s="1"/>
  <c r="N6213" i="7"/>
  <c r="O6213" i="7" s="1"/>
  <c r="R6213" i="7" s="1"/>
  <c r="L6213" i="7"/>
  <c r="M6213" i="7" s="1"/>
  <c r="Q6213" i="7" s="1"/>
  <c r="S6213" i="7" s="1"/>
  <c r="J6213" i="7"/>
  <c r="K6213" i="7" s="1"/>
  <c r="N6212" i="7"/>
  <c r="O6212" i="7" s="1"/>
  <c r="R6212" i="7" s="1"/>
  <c r="L6212" i="7"/>
  <c r="M6212" i="7" s="1"/>
  <c r="Q6212" i="7" s="1"/>
  <c r="J6212" i="7"/>
  <c r="K6212" i="7" s="1"/>
  <c r="N6211" i="7"/>
  <c r="O6211" i="7" s="1"/>
  <c r="R6211" i="7" s="1"/>
  <c r="L6211" i="7"/>
  <c r="M6211" i="7" s="1"/>
  <c r="Q6211" i="7" s="1"/>
  <c r="J6211" i="7"/>
  <c r="K6211" i="7" s="1"/>
  <c r="N6210" i="7"/>
  <c r="O6210" i="7" s="1"/>
  <c r="R6210" i="7" s="1"/>
  <c r="L6210" i="7"/>
  <c r="M6210" i="7" s="1"/>
  <c r="Q6210" i="7" s="1"/>
  <c r="J6210" i="7"/>
  <c r="K6210" i="7" s="1"/>
  <c r="N6209" i="7"/>
  <c r="O6209" i="7" s="1"/>
  <c r="R6209" i="7" s="1"/>
  <c r="L6209" i="7"/>
  <c r="M6209" i="7" s="1"/>
  <c r="Q6209" i="7" s="1"/>
  <c r="S6209" i="7" s="1"/>
  <c r="J6209" i="7"/>
  <c r="K6209" i="7" s="1"/>
  <c r="N6208" i="7"/>
  <c r="O6208" i="7" s="1"/>
  <c r="R6208" i="7" s="1"/>
  <c r="L6208" i="7"/>
  <c r="M6208" i="7" s="1"/>
  <c r="Q6208" i="7" s="1"/>
  <c r="J6208" i="7"/>
  <c r="K6208" i="7" s="1"/>
  <c r="N6207" i="7"/>
  <c r="O6207" i="7" s="1"/>
  <c r="R6207" i="7" s="1"/>
  <c r="L6207" i="7"/>
  <c r="M6207" i="7" s="1"/>
  <c r="Q6207" i="7" s="1"/>
  <c r="J6207" i="7"/>
  <c r="K6207" i="7" s="1"/>
  <c r="N6206" i="7"/>
  <c r="O6206" i="7" s="1"/>
  <c r="R6206" i="7" s="1"/>
  <c r="L6206" i="7"/>
  <c r="M6206" i="7" s="1"/>
  <c r="Q6206" i="7" s="1"/>
  <c r="J6206" i="7"/>
  <c r="K6206" i="7" s="1"/>
  <c r="N6205" i="7"/>
  <c r="O6205" i="7" s="1"/>
  <c r="R6205" i="7" s="1"/>
  <c r="L6205" i="7"/>
  <c r="M6205" i="7" s="1"/>
  <c r="Q6205" i="7" s="1"/>
  <c r="S6205" i="7" s="1"/>
  <c r="J6205" i="7"/>
  <c r="K6205" i="7" s="1"/>
  <c r="N6204" i="7"/>
  <c r="O6204" i="7" s="1"/>
  <c r="R6204" i="7" s="1"/>
  <c r="L6204" i="7"/>
  <c r="M6204" i="7" s="1"/>
  <c r="Q6204" i="7" s="1"/>
  <c r="J6204" i="7"/>
  <c r="K6204" i="7" s="1"/>
  <c r="N6203" i="7"/>
  <c r="O6203" i="7" s="1"/>
  <c r="R6203" i="7" s="1"/>
  <c r="L6203" i="7"/>
  <c r="M6203" i="7" s="1"/>
  <c r="Q6203" i="7" s="1"/>
  <c r="J6203" i="7"/>
  <c r="K6203" i="7" s="1"/>
  <c r="N6202" i="7"/>
  <c r="O6202" i="7" s="1"/>
  <c r="R6202" i="7" s="1"/>
  <c r="L6202" i="7"/>
  <c r="M6202" i="7" s="1"/>
  <c r="Q6202" i="7" s="1"/>
  <c r="J6202" i="7"/>
  <c r="K6202" i="7" s="1"/>
  <c r="N6201" i="7"/>
  <c r="O6201" i="7" s="1"/>
  <c r="R6201" i="7" s="1"/>
  <c r="L6201" i="7"/>
  <c r="M6201" i="7" s="1"/>
  <c r="Q6201" i="7" s="1"/>
  <c r="S6201" i="7" s="1"/>
  <c r="J6201" i="7"/>
  <c r="K6201" i="7" s="1"/>
  <c r="N6200" i="7"/>
  <c r="O6200" i="7" s="1"/>
  <c r="R6200" i="7" s="1"/>
  <c r="L6200" i="7"/>
  <c r="M6200" i="7" s="1"/>
  <c r="Q6200" i="7" s="1"/>
  <c r="J6200" i="7"/>
  <c r="K6200" i="7" s="1"/>
  <c r="N6199" i="7"/>
  <c r="O6199" i="7" s="1"/>
  <c r="R6199" i="7" s="1"/>
  <c r="L6199" i="7"/>
  <c r="M6199" i="7" s="1"/>
  <c r="Q6199" i="7" s="1"/>
  <c r="J6199" i="7"/>
  <c r="K6199" i="7" s="1"/>
  <c r="N6198" i="7"/>
  <c r="O6198" i="7" s="1"/>
  <c r="R6198" i="7" s="1"/>
  <c r="L6198" i="7"/>
  <c r="M6198" i="7" s="1"/>
  <c r="Q6198" i="7" s="1"/>
  <c r="J6198" i="7"/>
  <c r="K6198" i="7" s="1"/>
  <c r="N6197" i="7"/>
  <c r="O6197" i="7" s="1"/>
  <c r="R6197" i="7" s="1"/>
  <c r="L6197" i="7"/>
  <c r="M6197" i="7" s="1"/>
  <c r="Q6197" i="7" s="1"/>
  <c r="J6197" i="7"/>
  <c r="K6197" i="7" s="1"/>
  <c r="N6196" i="7"/>
  <c r="O6196" i="7" s="1"/>
  <c r="R6196" i="7" s="1"/>
  <c r="L6196" i="7"/>
  <c r="M6196" i="7" s="1"/>
  <c r="Q6196" i="7" s="1"/>
  <c r="J6196" i="7"/>
  <c r="K6196" i="7" s="1"/>
  <c r="N6195" i="7"/>
  <c r="O6195" i="7" s="1"/>
  <c r="R6195" i="7" s="1"/>
  <c r="L6195" i="7"/>
  <c r="M6195" i="7" s="1"/>
  <c r="Q6195" i="7" s="1"/>
  <c r="J6195" i="7"/>
  <c r="K6195" i="7" s="1"/>
  <c r="N6194" i="7"/>
  <c r="O6194" i="7" s="1"/>
  <c r="R6194" i="7" s="1"/>
  <c r="L6194" i="7"/>
  <c r="M6194" i="7" s="1"/>
  <c r="Q6194" i="7" s="1"/>
  <c r="J6194" i="7"/>
  <c r="K6194" i="7" s="1"/>
  <c r="N6193" i="7"/>
  <c r="O6193" i="7" s="1"/>
  <c r="R6193" i="7" s="1"/>
  <c r="L6193" i="7"/>
  <c r="M6193" i="7" s="1"/>
  <c r="Q6193" i="7" s="1"/>
  <c r="J6193" i="7"/>
  <c r="K6193" i="7" s="1"/>
  <c r="N6192" i="7"/>
  <c r="O6192" i="7" s="1"/>
  <c r="R6192" i="7" s="1"/>
  <c r="L6192" i="7"/>
  <c r="M6192" i="7" s="1"/>
  <c r="Q6192" i="7" s="1"/>
  <c r="J6192" i="7"/>
  <c r="K6192" i="7" s="1"/>
  <c r="N6191" i="7"/>
  <c r="O6191" i="7" s="1"/>
  <c r="R6191" i="7" s="1"/>
  <c r="L6191" i="7"/>
  <c r="M6191" i="7" s="1"/>
  <c r="Q6191" i="7" s="1"/>
  <c r="J6191" i="7"/>
  <c r="K6191" i="7" s="1"/>
  <c r="N6190" i="7"/>
  <c r="O6190" i="7" s="1"/>
  <c r="R6190" i="7" s="1"/>
  <c r="L6190" i="7"/>
  <c r="M6190" i="7" s="1"/>
  <c r="Q6190" i="7" s="1"/>
  <c r="J6190" i="7"/>
  <c r="K6190" i="7" s="1"/>
  <c r="N6189" i="7"/>
  <c r="O6189" i="7" s="1"/>
  <c r="R6189" i="7" s="1"/>
  <c r="L6189" i="7"/>
  <c r="M6189" i="7" s="1"/>
  <c r="Q6189" i="7" s="1"/>
  <c r="J6189" i="7"/>
  <c r="K6189" i="7" s="1"/>
  <c r="N6188" i="7"/>
  <c r="O6188" i="7" s="1"/>
  <c r="R6188" i="7" s="1"/>
  <c r="L6188" i="7"/>
  <c r="M6188" i="7" s="1"/>
  <c r="Q6188" i="7" s="1"/>
  <c r="J6188" i="7"/>
  <c r="K6188" i="7" s="1"/>
  <c r="N6187" i="7"/>
  <c r="O6187" i="7" s="1"/>
  <c r="R6187" i="7" s="1"/>
  <c r="L6187" i="7"/>
  <c r="M6187" i="7" s="1"/>
  <c r="Q6187" i="7" s="1"/>
  <c r="J6187" i="7"/>
  <c r="K6187" i="7" s="1"/>
  <c r="N6186" i="7"/>
  <c r="O6186" i="7" s="1"/>
  <c r="R6186" i="7" s="1"/>
  <c r="L6186" i="7"/>
  <c r="M6186" i="7" s="1"/>
  <c r="Q6186" i="7" s="1"/>
  <c r="J6186" i="7"/>
  <c r="K6186" i="7" s="1"/>
  <c r="N6185" i="7"/>
  <c r="O6185" i="7" s="1"/>
  <c r="R6185" i="7" s="1"/>
  <c r="L6185" i="7"/>
  <c r="M6185" i="7" s="1"/>
  <c r="Q6185" i="7" s="1"/>
  <c r="J6185" i="7"/>
  <c r="K6185" i="7" s="1"/>
  <c r="N6184" i="7"/>
  <c r="O6184" i="7" s="1"/>
  <c r="R6184" i="7" s="1"/>
  <c r="L6184" i="7"/>
  <c r="M6184" i="7" s="1"/>
  <c r="Q6184" i="7" s="1"/>
  <c r="J6184" i="7"/>
  <c r="K6184" i="7" s="1"/>
  <c r="N6183" i="7"/>
  <c r="O6183" i="7" s="1"/>
  <c r="R6183" i="7" s="1"/>
  <c r="L6183" i="7"/>
  <c r="M6183" i="7" s="1"/>
  <c r="Q6183" i="7" s="1"/>
  <c r="J6183" i="7"/>
  <c r="K6183" i="7" s="1"/>
  <c r="N6182" i="7"/>
  <c r="O6182" i="7" s="1"/>
  <c r="R6182" i="7" s="1"/>
  <c r="L6182" i="7"/>
  <c r="M6182" i="7" s="1"/>
  <c r="Q6182" i="7" s="1"/>
  <c r="J6182" i="7"/>
  <c r="K6182" i="7" s="1"/>
  <c r="N6181" i="7"/>
  <c r="O6181" i="7" s="1"/>
  <c r="R6181" i="7" s="1"/>
  <c r="L6181" i="7"/>
  <c r="M6181" i="7" s="1"/>
  <c r="Q6181" i="7" s="1"/>
  <c r="J6181" i="7"/>
  <c r="K6181" i="7" s="1"/>
  <c r="N6180" i="7"/>
  <c r="O6180" i="7" s="1"/>
  <c r="R6180" i="7" s="1"/>
  <c r="L6180" i="7"/>
  <c r="M6180" i="7" s="1"/>
  <c r="Q6180" i="7" s="1"/>
  <c r="J6180" i="7"/>
  <c r="K6180" i="7" s="1"/>
  <c r="N6179" i="7"/>
  <c r="O6179" i="7" s="1"/>
  <c r="R6179" i="7" s="1"/>
  <c r="L6179" i="7"/>
  <c r="M6179" i="7" s="1"/>
  <c r="Q6179" i="7" s="1"/>
  <c r="J6179" i="7"/>
  <c r="K6179" i="7" s="1"/>
  <c r="N6178" i="7"/>
  <c r="O6178" i="7" s="1"/>
  <c r="R6178" i="7" s="1"/>
  <c r="L6178" i="7"/>
  <c r="M6178" i="7" s="1"/>
  <c r="Q6178" i="7" s="1"/>
  <c r="J6178" i="7"/>
  <c r="K6178" i="7" s="1"/>
  <c r="N6177" i="7"/>
  <c r="O6177" i="7" s="1"/>
  <c r="R6177" i="7" s="1"/>
  <c r="L6177" i="7"/>
  <c r="M6177" i="7" s="1"/>
  <c r="Q6177" i="7" s="1"/>
  <c r="J6177" i="7"/>
  <c r="K6177" i="7" s="1"/>
  <c r="N6176" i="7"/>
  <c r="O6176" i="7" s="1"/>
  <c r="R6176" i="7" s="1"/>
  <c r="L6176" i="7"/>
  <c r="M6176" i="7" s="1"/>
  <c r="Q6176" i="7" s="1"/>
  <c r="J6176" i="7"/>
  <c r="K6176" i="7" s="1"/>
  <c r="N6175" i="7"/>
  <c r="O6175" i="7" s="1"/>
  <c r="R6175" i="7" s="1"/>
  <c r="L6175" i="7"/>
  <c r="M6175" i="7" s="1"/>
  <c r="Q6175" i="7" s="1"/>
  <c r="J6175" i="7"/>
  <c r="K6175" i="7" s="1"/>
  <c r="N6174" i="7"/>
  <c r="O6174" i="7" s="1"/>
  <c r="R6174" i="7" s="1"/>
  <c r="L6174" i="7"/>
  <c r="M6174" i="7" s="1"/>
  <c r="Q6174" i="7" s="1"/>
  <c r="J6174" i="7"/>
  <c r="K6174" i="7" s="1"/>
  <c r="N6173" i="7"/>
  <c r="O6173" i="7" s="1"/>
  <c r="R6173" i="7" s="1"/>
  <c r="L6173" i="7"/>
  <c r="M6173" i="7" s="1"/>
  <c r="Q6173" i="7" s="1"/>
  <c r="J6173" i="7"/>
  <c r="K6173" i="7" s="1"/>
  <c r="N6172" i="7"/>
  <c r="O6172" i="7" s="1"/>
  <c r="R6172" i="7" s="1"/>
  <c r="L6172" i="7"/>
  <c r="M6172" i="7" s="1"/>
  <c r="Q6172" i="7" s="1"/>
  <c r="J6172" i="7"/>
  <c r="K6172" i="7" s="1"/>
  <c r="N6171" i="7"/>
  <c r="O6171" i="7" s="1"/>
  <c r="R6171" i="7" s="1"/>
  <c r="L6171" i="7"/>
  <c r="M6171" i="7" s="1"/>
  <c r="Q6171" i="7" s="1"/>
  <c r="J6171" i="7"/>
  <c r="K6171" i="7" s="1"/>
  <c r="N6170" i="7"/>
  <c r="O6170" i="7" s="1"/>
  <c r="R6170" i="7" s="1"/>
  <c r="L6170" i="7"/>
  <c r="M6170" i="7" s="1"/>
  <c r="Q6170" i="7" s="1"/>
  <c r="J6170" i="7"/>
  <c r="K6170" i="7" s="1"/>
  <c r="N6169" i="7"/>
  <c r="O6169" i="7" s="1"/>
  <c r="R6169" i="7" s="1"/>
  <c r="L6169" i="7"/>
  <c r="M6169" i="7" s="1"/>
  <c r="Q6169" i="7" s="1"/>
  <c r="J6169" i="7"/>
  <c r="K6169" i="7" s="1"/>
  <c r="N6168" i="7"/>
  <c r="O6168" i="7" s="1"/>
  <c r="R6168" i="7" s="1"/>
  <c r="L6168" i="7"/>
  <c r="M6168" i="7" s="1"/>
  <c r="Q6168" i="7" s="1"/>
  <c r="J6168" i="7"/>
  <c r="K6168" i="7" s="1"/>
  <c r="N6167" i="7"/>
  <c r="O6167" i="7" s="1"/>
  <c r="R6167" i="7" s="1"/>
  <c r="L6167" i="7"/>
  <c r="M6167" i="7" s="1"/>
  <c r="Q6167" i="7" s="1"/>
  <c r="J6167" i="7"/>
  <c r="K6167" i="7" s="1"/>
  <c r="N6166" i="7"/>
  <c r="O6166" i="7" s="1"/>
  <c r="R6166" i="7" s="1"/>
  <c r="L6166" i="7"/>
  <c r="M6166" i="7" s="1"/>
  <c r="J6166" i="7"/>
  <c r="K6166" i="7" s="1"/>
  <c r="N6165" i="7"/>
  <c r="O6165" i="7" s="1"/>
  <c r="R6165" i="7" s="1"/>
  <c r="L6165" i="7"/>
  <c r="M6165" i="7" s="1"/>
  <c r="Q6165" i="7" s="1"/>
  <c r="J6165" i="7"/>
  <c r="K6165" i="7" s="1"/>
  <c r="N6164" i="7"/>
  <c r="O6164" i="7" s="1"/>
  <c r="R6164" i="7" s="1"/>
  <c r="L6164" i="7"/>
  <c r="M6164" i="7" s="1"/>
  <c r="Q6164" i="7" s="1"/>
  <c r="J6164" i="7"/>
  <c r="K6164" i="7" s="1"/>
  <c r="N6163" i="7"/>
  <c r="O6163" i="7" s="1"/>
  <c r="R6163" i="7" s="1"/>
  <c r="L6163" i="7"/>
  <c r="M6163" i="7" s="1"/>
  <c r="Q6163" i="7" s="1"/>
  <c r="J6163" i="7"/>
  <c r="K6163" i="7" s="1"/>
  <c r="N6162" i="7"/>
  <c r="O6162" i="7" s="1"/>
  <c r="R6162" i="7" s="1"/>
  <c r="L6162" i="7"/>
  <c r="M6162" i="7" s="1"/>
  <c r="Q6162" i="7" s="1"/>
  <c r="J6162" i="7"/>
  <c r="K6162" i="7" s="1"/>
  <c r="N6161" i="7"/>
  <c r="O6161" i="7" s="1"/>
  <c r="R6161" i="7" s="1"/>
  <c r="L6161" i="7"/>
  <c r="M6161" i="7" s="1"/>
  <c r="Q6161" i="7" s="1"/>
  <c r="J6161" i="7"/>
  <c r="K6161" i="7" s="1"/>
  <c r="N6160" i="7"/>
  <c r="O6160" i="7" s="1"/>
  <c r="R6160" i="7" s="1"/>
  <c r="L6160" i="7"/>
  <c r="M6160" i="7" s="1"/>
  <c r="Q6160" i="7" s="1"/>
  <c r="J6160" i="7"/>
  <c r="K6160" i="7" s="1"/>
  <c r="N6159" i="7"/>
  <c r="O6159" i="7" s="1"/>
  <c r="R6159" i="7" s="1"/>
  <c r="L6159" i="7"/>
  <c r="M6159" i="7" s="1"/>
  <c r="Q6159" i="7" s="1"/>
  <c r="J6159" i="7"/>
  <c r="K6159" i="7" s="1"/>
  <c r="N6158" i="7"/>
  <c r="O6158" i="7" s="1"/>
  <c r="R6158" i="7" s="1"/>
  <c r="L6158" i="7"/>
  <c r="M6158" i="7" s="1"/>
  <c r="Q6158" i="7" s="1"/>
  <c r="J6158" i="7"/>
  <c r="K6158" i="7" s="1"/>
  <c r="N6157" i="7"/>
  <c r="O6157" i="7" s="1"/>
  <c r="R6157" i="7" s="1"/>
  <c r="L6157" i="7"/>
  <c r="M6157" i="7" s="1"/>
  <c r="Q6157" i="7" s="1"/>
  <c r="J6157" i="7"/>
  <c r="K6157" i="7" s="1"/>
  <c r="N6156" i="7"/>
  <c r="O6156" i="7" s="1"/>
  <c r="R6156" i="7" s="1"/>
  <c r="L6156" i="7"/>
  <c r="M6156" i="7" s="1"/>
  <c r="Q6156" i="7" s="1"/>
  <c r="J6156" i="7"/>
  <c r="K6156" i="7" s="1"/>
  <c r="N6155" i="7"/>
  <c r="O6155" i="7" s="1"/>
  <c r="R6155" i="7" s="1"/>
  <c r="L6155" i="7"/>
  <c r="M6155" i="7" s="1"/>
  <c r="Q6155" i="7" s="1"/>
  <c r="J6155" i="7"/>
  <c r="K6155" i="7" s="1"/>
  <c r="N6154" i="7"/>
  <c r="O6154" i="7" s="1"/>
  <c r="R6154" i="7" s="1"/>
  <c r="L6154" i="7"/>
  <c r="M6154" i="7" s="1"/>
  <c r="Q6154" i="7" s="1"/>
  <c r="J6154" i="7"/>
  <c r="K6154" i="7" s="1"/>
  <c r="N6153" i="7"/>
  <c r="O6153" i="7" s="1"/>
  <c r="R6153" i="7" s="1"/>
  <c r="L6153" i="7"/>
  <c r="M6153" i="7" s="1"/>
  <c r="Q6153" i="7" s="1"/>
  <c r="J6153" i="7"/>
  <c r="K6153" i="7" s="1"/>
  <c r="N6152" i="7"/>
  <c r="O6152" i="7" s="1"/>
  <c r="R6152" i="7" s="1"/>
  <c r="L6152" i="7"/>
  <c r="M6152" i="7" s="1"/>
  <c r="Q6152" i="7" s="1"/>
  <c r="J6152" i="7"/>
  <c r="K6152" i="7" s="1"/>
  <c r="N6151" i="7"/>
  <c r="O6151" i="7" s="1"/>
  <c r="R6151" i="7" s="1"/>
  <c r="L6151" i="7"/>
  <c r="M6151" i="7" s="1"/>
  <c r="Q6151" i="7" s="1"/>
  <c r="J6151" i="7"/>
  <c r="K6151" i="7" s="1"/>
  <c r="N6150" i="7"/>
  <c r="O6150" i="7" s="1"/>
  <c r="R6150" i="7" s="1"/>
  <c r="L6150" i="7"/>
  <c r="M6150" i="7" s="1"/>
  <c r="Q6150" i="7" s="1"/>
  <c r="J6150" i="7"/>
  <c r="K6150" i="7" s="1"/>
  <c r="N6149" i="7"/>
  <c r="O6149" i="7" s="1"/>
  <c r="R6149" i="7" s="1"/>
  <c r="L6149" i="7"/>
  <c r="M6149" i="7" s="1"/>
  <c r="Q6149" i="7" s="1"/>
  <c r="J6149" i="7"/>
  <c r="K6149" i="7" s="1"/>
  <c r="N6148" i="7"/>
  <c r="O6148" i="7" s="1"/>
  <c r="R6148" i="7" s="1"/>
  <c r="L6148" i="7"/>
  <c r="M6148" i="7" s="1"/>
  <c r="Q6148" i="7" s="1"/>
  <c r="J6148" i="7"/>
  <c r="K6148" i="7" s="1"/>
  <c r="N6147" i="7"/>
  <c r="O6147" i="7" s="1"/>
  <c r="R6147" i="7" s="1"/>
  <c r="L6147" i="7"/>
  <c r="M6147" i="7" s="1"/>
  <c r="Q6147" i="7" s="1"/>
  <c r="J6147" i="7"/>
  <c r="K6147" i="7" s="1"/>
  <c r="N6146" i="7"/>
  <c r="O6146" i="7" s="1"/>
  <c r="R6146" i="7" s="1"/>
  <c r="L6146" i="7"/>
  <c r="M6146" i="7" s="1"/>
  <c r="Q6146" i="7" s="1"/>
  <c r="J6146" i="7"/>
  <c r="K6146" i="7" s="1"/>
  <c r="N6145" i="7"/>
  <c r="O6145" i="7" s="1"/>
  <c r="R6145" i="7" s="1"/>
  <c r="L6145" i="7"/>
  <c r="M6145" i="7" s="1"/>
  <c r="Q6145" i="7" s="1"/>
  <c r="J6145" i="7"/>
  <c r="K6145" i="7" s="1"/>
  <c r="N6144" i="7"/>
  <c r="O6144" i="7" s="1"/>
  <c r="R6144" i="7" s="1"/>
  <c r="L6144" i="7"/>
  <c r="M6144" i="7" s="1"/>
  <c r="Q6144" i="7" s="1"/>
  <c r="J6144" i="7"/>
  <c r="K6144" i="7" s="1"/>
  <c r="N6143" i="7"/>
  <c r="O6143" i="7" s="1"/>
  <c r="R6143" i="7" s="1"/>
  <c r="L6143" i="7"/>
  <c r="M6143" i="7" s="1"/>
  <c r="Q6143" i="7" s="1"/>
  <c r="J6143" i="7"/>
  <c r="K6143" i="7" s="1"/>
  <c r="N6142" i="7"/>
  <c r="O6142" i="7" s="1"/>
  <c r="R6142" i="7" s="1"/>
  <c r="L6142" i="7"/>
  <c r="M6142" i="7" s="1"/>
  <c r="Q6142" i="7" s="1"/>
  <c r="J6142" i="7"/>
  <c r="K6142" i="7" s="1"/>
  <c r="N6141" i="7"/>
  <c r="O6141" i="7" s="1"/>
  <c r="R6141" i="7" s="1"/>
  <c r="L6141" i="7"/>
  <c r="M6141" i="7" s="1"/>
  <c r="Q6141" i="7" s="1"/>
  <c r="J6141" i="7"/>
  <c r="K6141" i="7" s="1"/>
  <c r="N6140" i="7"/>
  <c r="O6140" i="7" s="1"/>
  <c r="R6140" i="7" s="1"/>
  <c r="L6140" i="7"/>
  <c r="M6140" i="7" s="1"/>
  <c r="Q6140" i="7" s="1"/>
  <c r="J6140" i="7"/>
  <c r="K6140" i="7" s="1"/>
  <c r="N6139" i="7"/>
  <c r="O6139" i="7" s="1"/>
  <c r="R6139" i="7" s="1"/>
  <c r="L6139" i="7"/>
  <c r="M6139" i="7" s="1"/>
  <c r="Q6139" i="7" s="1"/>
  <c r="J6139" i="7"/>
  <c r="K6139" i="7" s="1"/>
  <c r="N6138" i="7"/>
  <c r="O6138" i="7" s="1"/>
  <c r="R6138" i="7" s="1"/>
  <c r="L6138" i="7"/>
  <c r="M6138" i="7" s="1"/>
  <c r="Q6138" i="7" s="1"/>
  <c r="J6138" i="7"/>
  <c r="K6138" i="7" s="1"/>
  <c r="N6137" i="7"/>
  <c r="O6137" i="7" s="1"/>
  <c r="R6137" i="7" s="1"/>
  <c r="L6137" i="7"/>
  <c r="M6137" i="7" s="1"/>
  <c r="Q6137" i="7" s="1"/>
  <c r="J6137" i="7"/>
  <c r="K6137" i="7" s="1"/>
  <c r="N6136" i="7"/>
  <c r="O6136" i="7" s="1"/>
  <c r="R6136" i="7" s="1"/>
  <c r="L6136" i="7"/>
  <c r="M6136" i="7" s="1"/>
  <c r="Q6136" i="7" s="1"/>
  <c r="S6136" i="7" s="1"/>
  <c r="J6136" i="7"/>
  <c r="K6136" i="7" s="1"/>
  <c r="N6135" i="7"/>
  <c r="O6135" i="7" s="1"/>
  <c r="R6135" i="7" s="1"/>
  <c r="L6135" i="7"/>
  <c r="M6135" i="7" s="1"/>
  <c r="Q6135" i="7" s="1"/>
  <c r="J6135" i="7"/>
  <c r="K6135" i="7" s="1"/>
  <c r="N6134" i="7"/>
  <c r="O6134" i="7" s="1"/>
  <c r="R6134" i="7" s="1"/>
  <c r="L6134" i="7"/>
  <c r="M6134" i="7" s="1"/>
  <c r="Q6134" i="7" s="1"/>
  <c r="J6134" i="7"/>
  <c r="K6134" i="7" s="1"/>
  <c r="N6133" i="7"/>
  <c r="O6133" i="7" s="1"/>
  <c r="R6133" i="7" s="1"/>
  <c r="L6133" i="7"/>
  <c r="M6133" i="7" s="1"/>
  <c r="Q6133" i="7" s="1"/>
  <c r="J6133" i="7"/>
  <c r="K6133" i="7" s="1"/>
  <c r="N6132" i="7"/>
  <c r="O6132" i="7" s="1"/>
  <c r="R6132" i="7" s="1"/>
  <c r="L6132" i="7"/>
  <c r="M6132" i="7" s="1"/>
  <c r="Q6132" i="7" s="1"/>
  <c r="S6132" i="7" s="1"/>
  <c r="J6132" i="7"/>
  <c r="K6132" i="7" s="1"/>
  <c r="N6131" i="7"/>
  <c r="O6131" i="7" s="1"/>
  <c r="R6131" i="7" s="1"/>
  <c r="L6131" i="7"/>
  <c r="M6131" i="7" s="1"/>
  <c r="Q6131" i="7" s="1"/>
  <c r="J6131" i="7"/>
  <c r="K6131" i="7" s="1"/>
  <c r="N6130" i="7"/>
  <c r="O6130" i="7" s="1"/>
  <c r="R6130" i="7" s="1"/>
  <c r="L6130" i="7"/>
  <c r="M6130" i="7" s="1"/>
  <c r="Q6130" i="7" s="1"/>
  <c r="J6130" i="7"/>
  <c r="K6130" i="7" s="1"/>
  <c r="N6129" i="7"/>
  <c r="O6129" i="7" s="1"/>
  <c r="R6129" i="7" s="1"/>
  <c r="L6129" i="7"/>
  <c r="M6129" i="7" s="1"/>
  <c r="Q6129" i="7" s="1"/>
  <c r="J6129" i="7"/>
  <c r="K6129" i="7" s="1"/>
  <c r="N6128" i="7"/>
  <c r="O6128" i="7" s="1"/>
  <c r="R6128" i="7" s="1"/>
  <c r="L6128" i="7"/>
  <c r="M6128" i="7" s="1"/>
  <c r="Q6128" i="7" s="1"/>
  <c r="S6128" i="7" s="1"/>
  <c r="J6128" i="7"/>
  <c r="K6128" i="7" s="1"/>
  <c r="N6127" i="7"/>
  <c r="O6127" i="7" s="1"/>
  <c r="R6127" i="7" s="1"/>
  <c r="L6127" i="7"/>
  <c r="M6127" i="7" s="1"/>
  <c r="Q6127" i="7" s="1"/>
  <c r="J6127" i="7"/>
  <c r="K6127" i="7" s="1"/>
  <c r="N6126" i="7"/>
  <c r="O6126" i="7" s="1"/>
  <c r="R6126" i="7" s="1"/>
  <c r="L6126" i="7"/>
  <c r="M6126" i="7" s="1"/>
  <c r="Q6126" i="7" s="1"/>
  <c r="J6126" i="7"/>
  <c r="K6126" i="7" s="1"/>
  <c r="N6125" i="7"/>
  <c r="O6125" i="7" s="1"/>
  <c r="R6125" i="7" s="1"/>
  <c r="L6125" i="7"/>
  <c r="M6125" i="7" s="1"/>
  <c r="Q6125" i="7" s="1"/>
  <c r="J6125" i="7"/>
  <c r="K6125" i="7" s="1"/>
  <c r="N6124" i="7"/>
  <c r="O6124" i="7" s="1"/>
  <c r="R6124" i="7" s="1"/>
  <c r="L6124" i="7"/>
  <c r="M6124" i="7" s="1"/>
  <c r="Q6124" i="7" s="1"/>
  <c r="S6124" i="7" s="1"/>
  <c r="J6124" i="7"/>
  <c r="K6124" i="7" s="1"/>
  <c r="N6123" i="7"/>
  <c r="O6123" i="7" s="1"/>
  <c r="R6123" i="7" s="1"/>
  <c r="L6123" i="7"/>
  <c r="M6123" i="7" s="1"/>
  <c r="Q6123" i="7" s="1"/>
  <c r="J6123" i="7"/>
  <c r="K6123" i="7" s="1"/>
  <c r="N6122" i="7"/>
  <c r="O6122" i="7" s="1"/>
  <c r="R6122" i="7" s="1"/>
  <c r="L6122" i="7"/>
  <c r="M6122" i="7" s="1"/>
  <c r="Q6122" i="7" s="1"/>
  <c r="J6122" i="7"/>
  <c r="K6122" i="7" s="1"/>
  <c r="N6121" i="7"/>
  <c r="O6121" i="7" s="1"/>
  <c r="R6121" i="7" s="1"/>
  <c r="L6121" i="7"/>
  <c r="M6121" i="7" s="1"/>
  <c r="Q6121" i="7" s="1"/>
  <c r="J6121" i="7"/>
  <c r="K6121" i="7" s="1"/>
  <c r="N6120" i="7"/>
  <c r="O6120" i="7" s="1"/>
  <c r="R6120" i="7" s="1"/>
  <c r="L6120" i="7"/>
  <c r="M6120" i="7" s="1"/>
  <c r="Q6120" i="7" s="1"/>
  <c r="S6120" i="7" s="1"/>
  <c r="J6120" i="7"/>
  <c r="K6120" i="7" s="1"/>
  <c r="N6119" i="7"/>
  <c r="O6119" i="7" s="1"/>
  <c r="R6119" i="7" s="1"/>
  <c r="L6119" i="7"/>
  <c r="M6119" i="7" s="1"/>
  <c r="Q6119" i="7" s="1"/>
  <c r="J6119" i="7"/>
  <c r="K6119" i="7" s="1"/>
  <c r="N6118" i="7"/>
  <c r="O6118" i="7" s="1"/>
  <c r="R6118" i="7" s="1"/>
  <c r="L6118" i="7"/>
  <c r="M6118" i="7" s="1"/>
  <c r="Q6118" i="7" s="1"/>
  <c r="J6118" i="7"/>
  <c r="K6118" i="7" s="1"/>
  <c r="N6117" i="7"/>
  <c r="O6117" i="7" s="1"/>
  <c r="R6117" i="7" s="1"/>
  <c r="L6117" i="7"/>
  <c r="M6117" i="7" s="1"/>
  <c r="Q6117" i="7" s="1"/>
  <c r="J6117" i="7"/>
  <c r="K6117" i="7" s="1"/>
  <c r="N6116" i="7"/>
  <c r="O6116" i="7" s="1"/>
  <c r="R6116" i="7" s="1"/>
  <c r="L6116" i="7"/>
  <c r="M6116" i="7" s="1"/>
  <c r="Q6116" i="7" s="1"/>
  <c r="J6116" i="7"/>
  <c r="K6116" i="7" s="1"/>
  <c r="N6115" i="7"/>
  <c r="O6115" i="7" s="1"/>
  <c r="R6115" i="7" s="1"/>
  <c r="L6115" i="7"/>
  <c r="M6115" i="7" s="1"/>
  <c r="Q6115" i="7" s="1"/>
  <c r="J6115" i="7"/>
  <c r="K6115" i="7" s="1"/>
  <c r="N6114" i="7"/>
  <c r="O6114" i="7" s="1"/>
  <c r="R6114" i="7" s="1"/>
  <c r="L6114" i="7"/>
  <c r="M6114" i="7" s="1"/>
  <c r="Q6114" i="7" s="1"/>
  <c r="S6114" i="7" s="1"/>
  <c r="J6114" i="7"/>
  <c r="K6114" i="7" s="1"/>
  <c r="N6113" i="7"/>
  <c r="O6113" i="7" s="1"/>
  <c r="R6113" i="7" s="1"/>
  <c r="L6113" i="7"/>
  <c r="M6113" i="7" s="1"/>
  <c r="Q6113" i="7" s="1"/>
  <c r="J6113" i="7"/>
  <c r="K6113" i="7" s="1"/>
  <c r="N6112" i="7"/>
  <c r="O6112" i="7" s="1"/>
  <c r="R6112" i="7" s="1"/>
  <c r="L6112" i="7"/>
  <c r="M6112" i="7" s="1"/>
  <c r="Q6112" i="7" s="1"/>
  <c r="J6112" i="7"/>
  <c r="K6112" i="7" s="1"/>
  <c r="N6111" i="7"/>
  <c r="O6111" i="7" s="1"/>
  <c r="R6111" i="7" s="1"/>
  <c r="L6111" i="7"/>
  <c r="M6111" i="7" s="1"/>
  <c r="Q6111" i="7" s="1"/>
  <c r="J6111" i="7"/>
  <c r="K6111" i="7" s="1"/>
  <c r="N6110" i="7"/>
  <c r="O6110" i="7" s="1"/>
  <c r="R6110" i="7" s="1"/>
  <c r="L6110" i="7"/>
  <c r="M6110" i="7" s="1"/>
  <c r="Q6110" i="7" s="1"/>
  <c r="S6110" i="7" s="1"/>
  <c r="J6110" i="7"/>
  <c r="K6110" i="7" s="1"/>
  <c r="N6109" i="7"/>
  <c r="O6109" i="7" s="1"/>
  <c r="R6109" i="7" s="1"/>
  <c r="L6109" i="7"/>
  <c r="M6109" i="7" s="1"/>
  <c r="Q6109" i="7" s="1"/>
  <c r="J6109" i="7"/>
  <c r="K6109" i="7" s="1"/>
  <c r="N6108" i="7"/>
  <c r="O6108" i="7" s="1"/>
  <c r="R6108" i="7" s="1"/>
  <c r="L6108" i="7"/>
  <c r="M6108" i="7" s="1"/>
  <c r="Q6108" i="7" s="1"/>
  <c r="J6108" i="7"/>
  <c r="K6108" i="7" s="1"/>
  <c r="N6107" i="7"/>
  <c r="O6107" i="7" s="1"/>
  <c r="R6107" i="7" s="1"/>
  <c r="L6107" i="7"/>
  <c r="M6107" i="7" s="1"/>
  <c r="Q6107" i="7" s="1"/>
  <c r="J6107" i="7"/>
  <c r="K6107" i="7" s="1"/>
  <c r="N6106" i="7"/>
  <c r="O6106" i="7" s="1"/>
  <c r="R6106" i="7" s="1"/>
  <c r="L6106" i="7"/>
  <c r="M6106" i="7" s="1"/>
  <c r="Q6106" i="7" s="1"/>
  <c r="S6106" i="7" s="1"/>
  <c r="J6106" i="7"/>
  <c r="K6106" i="7" s="1"/>
  <c r="N6105" i="7"/>
  <c r="O6105" i="7" s="1"/>
  <c r="R6105" i="7" s="1"/>
  <c r="L6105" i="7"/>
  <c r="M6105" i="7" s="1"/>
  <c r="Q6105" i="7" s="1"/>
  <c r="J6105" i="7"/>
  <c r="K6105" i="7" s="1"/>
  <c r="N6104" i="7"/>
  <c r="O6104" i="7" s="1"/>
  <c r="R6104" i="7" s="1"/>
  <c r="L6104" i="7"/>
  <c r="M6104" i="7" s="1"/>
  <c r="Q6104" i="7" s="1"/>
  <c r="J6104" i="7"/>
  <c r="K6104" i="7" s="1"/>
  <c r="N6103" i="7"/>
  <c r="O6103" i="7" s="1"/>
  <c r="R6103" i="7" s="1"/>
  <c r="L6103" i="7"/>
  <c r="M6103" i="7" s="1"/>
  <c r="Q6103" i="7" s="1"/>
  <c r="J6103" i="7"/>
  <c r="K6103" i="7" s="1"/>
  <c r="N6102" i="7"/>
  <c r="O6102" i="7" s="1"/>
  <c r="R6102" i="7" s="1"/>
  <c r="L6102" i="7"/>
  <c r="M6102" i="7" s="1"/>
  <c r="Q6102" i="7" s="1"/>
  <c r="S6102" i="7" s="1"/>
  <c r="J6102" i="7"/>
  <c r="K6102" i="7" s="1"/>
  <c r="N6101" i="7"/>
  <c r="O6101" i="7" s="1"/>
  <c r="R6101" i="7" s="1"/>
  <c r="L6101" i="7"/>
  <c r="M6101" i="7" s="1"/>
  <c r="Q6101" i="7" s="1"/>
  <c r="J6101" i="7"/>
  <c r="K6101" i="7" s="1"/>
  <c r="N6100" i="7"/>
  <c r="O6100" i="7" s="1"/>
  <c r="R6100" i="7" s="1"/>
  <c r="L6100" i="7"/>
  <c r="M6100" i="7" s="1"/>
  <c r="Q6100" i="7" s="1"/>
  <c r="J6100" i="7"/>
  <c r="K6100" i="7" s="1"/>
  <c r="N6099" i="7"/>
  <c r="O6099" i="7" s="1"/>
  <c r="R6099" i="7" s="1"/>
  <c r="L6099" i="7"/>
  <c r="M6099" i="7" s="1"/>
  <c r="Q6099" i="7" s="1"/>
  <c r="J6099" i="7"/>
  <c r="K6099" i="7" s="1"/>
  <c r="N6098" i="7"/>
  <c r="O6098" i="7" s="1"/>
  <c r="R6098" i="7" s="1"/>
  <c r="L6098" i="7"/>
  <c r="M6098" i="7" s="1"/>
  <c r="Q6098" i="7" s="1"/>
  <c r="S6098" i="7" s="1"/>
  <c r="J6098" i="7"/>
  <c r="K6098" i="7" s="1"/>
  <c r="N6097" i="7"/>
  <c r="O6097" i="7" s="1"/>
  <c r="R6097" i="7" s="1"/>
  <c r="L6097" i="7"/>
  <c r="M6097" i="7" s="1"/>
  <c r="Q6097" i="7" s="1"/>
  <c r="J6097" i="7"/>
  <c r="K6097" i="7" s="1"/>
  <c r="N6096" i="7"/>
  <c r="O6096" i="7" s="1"/>
  <c r="R6096" i="7" s="1"/>
  <c r="L6096" i="7"/>
  <c r="M6096" i="7" s="1"/>
  <c r="Q6096" i="7" s="1"/>
  <c r="J6096" i="7"/>
  <c r="K6096" i="7" s="1"/>
  <c r="N6095" i="7"/>
  <c r="O6095" i="7" s="1"/>
  <c r="R6095" i="7" s="1"/>
  <c r="L6095" i="7"/>
  <c r="M6095" i="7" s="1"/>
  <c r="Q6095" i="7" s="1"/>
  <c r="J6095" i="7"/>
  <c r="K6095" i="7" s="1"/>
  <c r="N6094" i="7"/>
  <c r="O6094" i="7" s="1"/>
  <c r="R6094" i="7" s="1"/>
  <c r="L6094" i="7"/>
  <c r="M6094" i="7" s="1"/>
  <c r="Q6094" i="7" s="1"/>
  <c r="S6094" i="7" s="1"/>
  <c r="J6094" i="7"/>
  <c r="K6094" i="7" s="1"/>
  <c r="N6093" i="7"/>
  <c r="O6093" i="7" s="1"/>
  <c r="R6093" i="7" s="1"/>
  <c r="L6093" i="7"/>
  <c r="M6093" i="7" s="1"/>
  <c r="Q6093" i="7" s="1"/>
  <c r="J6093" i="7"/>
  <c r="K6093" i="7" s="1"/>
  <c r="N6092" i="7"/>
  <c r="O6092" i="7" s="1"/>
  <c r="R6092" i="7" s="1"/>
  <c r="L6092" i="7"/>
  <c r="M6092" i="7" s="1"/>
  <c r="Q6092" i="7" s="1"/>
  <c r="J6092" i="7"/>
  <c r="K6092" i="7" s="1"/>
  <c r="N6091" i="7"/>
  <c r="O6091" i="7" s="1"/>
  <c r="R6091" i="7" s="1"/>
  <c r="L6091" i="7"/>
  <c r="M6091" i="7" s="1"/>
  <c r="Q6091" i="7" s="1"/>
  <c r="J6091" i="7"/>
  <c r="K6091" i="7" s="1"/>
  <c r="N6090" i="7"/>
  <c r="O6090" i="7" s="1"/>
  <c r="R6090" i="7" s="1"/>
  <c r="L6090" i="7"/>
  <c r="M6090" i="7" s="1"/>
  <c r="Q6090" i="7" s="1"/>
  <c r="S6090" i="7" s="1"/>
  <c r="J6090" i="7"/>
  <c r="K6090" i="7" s="1"/>
  <c r="N6089" i="7"/>
  <c r="O6089" i="7" s="1"/>
  <c r="R6089" i="7" s="1"/>
  <c r="L6089" i="7"/>
  <c r="M6089" i="7" s="1"/>
  <c r="Q6089" i="7" s="1"/>
  <c r="J6089" i="7"/>
  <c r="K6089" i="7" s="1"/>
  <c r="N6088" i="7"/>
  <c r="O6088" i="7" s="1"/>
  <c r="R6088" i="7" s="1"/>
  <c r="L6088" i="7"/>
  <c r="M6088" i="7" s="1"/>
  <c r="Q6088" i="7" s="1"/>
  <c r="J6088" i="7"/>
  <c r="K6088" i="7" s="1"/>
  <c r="N6087" i="7"/>
  <c r="O6087" i="7" s="1"/>
  <c r="R6087" i="7" s="1"/>
  <c r="L6087" i="7"/>
  <c r="M6087" i="7" s="1"/>
  <c r="Q6087" i="7" s="1"/>
  <c r="J6087" i="7"/>
  <c r="K6087" i="7" s="1"/>
  <c r="N6086" i="7"/>
  <c r="O6086" i="7" s="1"/>
  <c r="R6086" i="7" s="1"/>
  <c r="L6086" i="7"/>
  <c r="M6086" i="7" s="1"/>
  <c r="Q6086" i="7" s="1"/>
  <c r="S6086" i="7" s="1"/>
  <c r="J6086" i="7"/>
  <c r="K6086" i="7" s="1"/>
  <c r="N6085" i="7"/>
  <c r="O6085" i="7" s="1"/>
  <c r="R6085" i="7" s="1"/>
  <c r="L6085" i="7"/>
  <c r="M6085" i="7" s="1"/>
  <c r="Q6085" i="7" s="1"/>
  <c r="J6085" i="7"/>
  <c r="K6085" i="7" s="1"/>
  <c r="N6084" i="7"/>
  <c r="O6084" i="7" s="1"/>
  <c r="R6084" i="7" s="1"/>
  <c r="L6084" i="7"/>
  <c r="M6084" i="7" s="1"/>
  <c r="Q6084" i="7" s="1"/>
  <c r="J6084" i="7"/>
  <c r="K6084" i="7" s="1"/>
  <c r="N6083" i="7"/>
  <c r="O6083" i="7" s="1"/>
  <c r="R6083" i="7" s="1"/>
  <c r="L6083" i="7"/>
  <c r="M6083" i="7" s="1"/>
  <c r="Q6083" i="7" s="1"/>
  <c r="J6083" i="7"/>
  <c r="K6083" i="7" s="1"/>
  <c r="N6082" i="7"/>
  <c r="O6082" i="7" s="1"/>
  <c r="R6082" i="7" s="1"/>
  <c r="L6082" i="7"/>
  <c r="M6082" i="7" s="1"/>
  <c r="Q6082" i="7" s="1"/>
  <c r="J6082" i="7"/>
  <c r="K6082" i="7" s="1"/>
  <c r="N6081" i="7"/>
  <c r="O6081" i="7" s="1"/>
  <c r="R6081" i="7" s="1"/>
  <c r="L6081" i="7"/>
  <c r="M6081" i="7" s="1"/>
  <c r="Q6081" i="7" s="1"/>
  <c r="J6081" i="7"/>
  <c r="K6081" i="7" s="1"/>
  <c r="N6080" i="7"/>
  <c r="O6080" i="7" s="1"/>
  <c r="R6080" i="7" s="1"/>
  <c r="L6080" i="7"/>
  <c r="M6080" i="7" s="1"/>
  <c r="Q6080" i="7" s="1"/>
  <c r="J6080" i="7"/>
  <c r="K6080" i="7" s="1"/>
  <c r="N6079" i="7"/>
  <c r="O6079" i="7" s="1"/>
  <c r="R6079" i="7" s="1"/>
  <c r="L6079" i="7"/>
  <c r="M6079" i="7" s="1"/>
  <c r="Q6079" i="7" s="1"/>
  <c r="J6079" i="7"/>
  <c r="K6079" i="7" s="1"/>
  <c r="N6078" i="7"/>
  <c r="O6078" i="7" s="1"/>
  <c r="R6078" i="7" s="1"/>
  <c r="L6078" i="7"/>
  <c r="M6078" i="7" s="1"/>
  <c r="Q6078" i="7" s="1"/>
  <c r="J6078" i="7"/>
  <c r="K6078" i="7" s="1"/>
  <c r="N6077" i="7"/>
  <c r="O6077" i="7" s="1"/>
  <c r="R6077" i="7" s="1"/>
  <c r="L6077" i="7"/>
  <c r="M6077" i="7" s="1"/>
  <c r="Q6077" i="7" s="1"/>
  <c r="J6077" i="7"/>
  <c r="K6077" i="7" s="1"/>
  <c r="N6076" i="7"/>
  <c r="O6076" i="7" s="1"/>
  <c r="R6076" i="7" s="1"/>
  <c r="L6076" i="7"/>
  <c r="M6076" i="7" s="1"/>
  <c r="Q6076" i="7" s="1"/>
  <c r="J6076" i="7"/>
  <c r="K6076" i="7" s="1"/>
  <c r="N6075" i="7"/>
  <c r="O6075" i="7" s="1"/>
  <c r="R6075" i="7" s="1"/>
  <c r="L6075" i="7"/>
  <c r="M6075" i="7" s="1"/>
  <c r="Q6075" i="7" s="1"/>
  <c r="J6075" i="7"/>
  <c r="K6075" i="7" s="1"/>
  <c r="N6074" i="7"/>
  <c r="O6074" i="7" s="1"/>
  <c r="R6074" i="7" s="1"/>
  <c r="L6074" i="7"/>
  <c r="M6074" i="7" s="1"/>
  <c r="Q6074" i="7" s="1"/>
  <c r="J6074" i="7"/>
  <c r="K6074" i="7" s="1"/>
  <c r="N6073" i="7"/>
  <c r="O6073" i="7" s="1"/>
  <c r="R6073" i="7" s="1"/>
  <c r="L6073" i="7"/>
  <c r="M6073" i="7" s="1"/>
  <c r="Q6073" i="7" s="1"/>
  <c r="J6073" i="7"/>
  <c r="K6073" i="7" s="1"/>
  <c r="N6072" i="7"/>
  <c r="O6072" i="7" s="1"/>
  <c r="R6072" i="7" s="1"/>
  <c r="L6072" i="7"/>
  <c r="M6072" i="7" s="1"/>
  <c r="Q6072" i="7" s="1"/>
  <c r="J6072" i="7"/>
  <c r="K6072" i="7" s="1"/>
  <c r="N6071" i="7"/>
  <c r="O6071" i="7" s="1"/>
  <c r="R6071" i="7" s="1"/>
  <c r="L6071" i="7"/>
  <c r="M6071" i="7" s="1"/>
  <c r="Q6071" i="7" s="1"/>
  <c r="J6071" i="7"/>
  <c r="K6071" i="7" s="1"/>
  <c r="N6070" i="7"/>
  <c r="O6070" i="7" s="1"/>
  <c r="R6070" i="7" s="1"/>
  <c r="L6070" i="7"/>
  <c r="M6070" i="7" s="1"/>
  <c r="Q6070" i="7" s="1"/>
  <c r="J6070" i="7"/>
  <c r="K6070" i="7" s="1"/>
  <c r="N6069" i="7"/>
  <c r="O6069" i="7" s="1"/>
  <c r="R6069" i="7" s="1"/>
  <c r="L6069" i="7"/>
  <c r="M6069" i="7" s="1"/>
  <c r="Q6069" i="7" s="1"/>
  <c r="J6069" i="7"/>
  <c r="K6069" i="7" s="1"/>
  <c r="N6068" i="7"/>
  <c r="O6068" i="7" s="1"/>
  <c r="R6068" i="7" s="1"/>
  <c r="L6068" i="7"/>
  <c r="M6068" i="7" s="1"/>
  <c r="Q6068" i="7" s="1"/>
  <c r="J6068" i="7"/>
  <c r="K6068" i="7" s="1"/>
  <c r="N6067" i="7"/>
  <c r="O6067" i="7" s="1"/>
  <c r="R6067" i="7" s="1"/>
  <c r="L6067" i="7"/>
  <c r="M6067" i="7" s="1"/>
  <c r="Q6067" i="7" s="1"/>
  <c r="J6067" i="7"/>
  <c r="K6067" i="7" s="1"/>
  <c r="N6066" i="7"/>
  <c r="O6066" i="7" s="1"/>
  <c r="R6066" i="7" s="1"/>
  <c r="L6066" i="7"/>
  <c r="M6066" i="7" s="1"/>
  <c r="Q6066" i="7" s="1"/>
  <c r="J6066" i="7"/>
  <c r="K6066" i="7" s="1"/>
  <c r="N6065" i="7"/>
  <c r="O6065" i="7" s="1"/>
  <c r="R6065" i="7" s="1"/>
  <c r="L6065" i="7"/>
  <c r="M6065" i="7" s="1"/>
  <c r="Q6065" i="7" s="1"/>
  <c r="J6065" i="7"/>
  <c r="K6065" i="7" s="1"/>
  <c r="N6064" i="7"/>
  <c r="O6064" i="7" s="1"/>
  <c r="R6064" i="7" s="1"/>
  <c r="L6064" i="7"/>
  <c r="M6064" i="7" s="1"/>
  <c r="Q6064" i="7" s="1"/>
  <c r="J6064" i="7"/>
  <c r="K6064" i="7" s="1"/>
  <c r="N6063" i="7"/>
  <c r="O6063" i="7" s="1"/>
  <c r="R6063" i="7" s="1"/>
  <c r="L6063" i="7"/>
  <c r="M6063" i="7" s="1"/>
  <c r="Q6063" i="7" s="1"/>
  <c r="J6063" i="7"/>
  <c r="K6063" i="7" s="1"/>
  <c r="N6062" i="7"/>
  <c r="O6062" i="7" s="1"/>
  <c r="R6062" i="7" s="1"/>
  <c r="L6062" i="7"/>
  <c r="M6062" i="7" s="1"/>
  <c r="Q6062" i="7" s="1"/>
  <c r="J6062" i="7"/>
  <c r="K6062" i="7" s="1"/>
  <c r="N6061" i="7"/>
  <c r="O6061" i="7" s="1"/>
  <c r="R6061" i="7" s="1"/>
  <c r="L6061" i="7"/>
  <c r="M6061" i="7" s="1"/>
  <c r="Q6061" i="7" s="1"/>
  <c r="J6061" i="7"/>
  <c r="K6061" i="7" s="1"/>
  <c r="N6060" i="7"/>
  <c r="O6060" i="7" s="1"/>
  <c r="R6060" i="7" s="1"/>
  <c r="L6060" i="7"/>
  <c r="M6060" i="7" s="1"/>
  <c r="Q6060" i="7" s="1"/>
  <c r="J6060" i="7"/>
  <c r="K6060" i="7" s="1"/>
  <c r="N6059" i="7"/>
  <c r="O6059" i="7" s="1"/>
  <c r="R6059" i="7" s="1"/>
  <c r="L6059" i="7"/>
  <c r="M6059" i="7" s="1"/>
  <c r="Q6059" i="7" s="1"/>
  <c r="J6059" i="7"/>
  <c r="K6059" i="7" s="1"/>
  <c r="N6058" i="7"/>
  <c r="O6058" i="7" s="1"/>
  <c r="R6058" i="7" s="1"/>
  <c r="L6058" i="7"/>
  <c r="M6058" i="7" s="1"/>
  <c r="Q6058" i="7" s="1"/>
  <c r="J6058" i="7"/>
  <c r="K6058" i="7" s="1"/>
  <c r="N6057" i="7"/>
  <c r="O6057" i="7" s="1"/>
  <c r="R6057" i="7" s="1"/>
  <c r="L6057" i="7"/>
  <c r="M6057" i="7" s="1"/>
  <c r="Q6057" i="7" s="1"/>
  <c r="J6057" i="7"/>
  <c r="K6057" i="7" s="1"/>
  <c r="N6056" i="7"/>
  <c r="O6056" i="7" s="1"/>
  <c r="R6056" i="7" s="1"/>
  <c r="L6056" i="7"/>
  <c r="M6056" i="7" s="1"/>
  <c r="Q6056" i="7" s="1"/>
  <c r="J6056" i="7"/>
  <c r="K6056" i="7" s="1"/>
  <c r="N6055" i="7"/>
  <c r="O6055" i="7" s="1"/>
  <c r="R6055" i="7" s="1"/>
  <c r="L6055" i="7"/>
  <c r="M6055" i="7" s="1"/>
  <c r="Q6055" i="7" s="1"/>
  <c r="J6055" i="7"/>
  <c r="K6055" i="7" s="1"/>
  <c r="N6054" i="7"/>
  <c r="O6054" i="7" s="1"/>
  <c r="R6054" i="7" s="1"/>
  <c r="L6054" i="7"/>
  <c r="M6054" i="7" s="1"/>
  <c r="Q6054" i="7" s="1"/>
  <c r="J6054" i="7"/>
  <c r="K6054" i="7" s="1"/>
  <c r="N6053" i="7"/>
  <c r="O6053" i="7" s="1"/>
  <c r="R6053" i="7" s="1"/>
  <c r="L6053" i="7"/>
  <c r="M6053" i="7" s="1"/>
  <c r="Q6053" i="7" s="1"/>
  <c r="J6053" i="7"/>
  <c r="K6053" i="7" s="1"/>
  <c r="N6052" i="7"/>
  <c r="O6052" i="7" s="1"/>
  <c r="R6052" i="7" s="1"/>
  <c r="L6052" i="7"/>
  <c r="M6052" i="7" s="1"/>
  <c r="Q6052" i="7" s="1"/>
  <c r="J6052" i="7"/>
  <c r="K6052" i="7" s="1"/>
  <c r="N6051" i="7"/>
  <c r="O6051" i="7" s="1"/>
  <c r="R6051" i="7" s="1"/>
  <c r="L6051" i="7"/>
  <c r="M6051" i="7" s="1"/>
  <c r="Q6051" i="7" s="1"/>
  <c r="J6051" i="7"/>
  <c r="K6051" i="7" s="1"/>
  <c r="N6050" i="7"/>
  <c r="O6050" i="7" s="1"/>
  <c r="R6050" i="7" s="1"/>
  <c r="L6050" i="7"/>
  <c r="M6050" i="7" s="1"/>
  <c r="Q6050" i="7" s="1"/>
  <c r="J6050" i="7"/>
  <c r="K6050" i="7" s="1"/>
  <c r="N6049" i="7"/>
  <c r="O6049" i="7" s="1"/>
  <c r="R6049" i="7" s="1"/>
  <c r="L6049" i="7"/>
  <c r="M6049" i="7" s="1"/>
  <c r="Q6049" i="7" s="1"/>
  <c r="J6049" i="7"/>
  <c r="K6049" i="7" s="1"/>
  <c r="N6048" i="7"/>
  <c r="O6048" i="7" s="1"/>
  <c r="R6048" i="7" s="1"/>
  <c r="L6048" i="7"/>
  <c r="M6048" i="7" s="1"/>
  <c r="Q6048" i="7" s="1"/>
  <c r="J6048" i="7"/>
  <c r="K6048" i="7" s="1"/>
  <c r="N6047" i="7"/>
  <c r="O6047" i="7" s="1"/>
  <c r="R6047" i="7" s="1"/>
  <c r="L6047" i="7"/>
  <c r="M6047" i="7" s="1"/>
  <c r="Q6047" i="7" s="1"/>
  <c r="J6047" i="7"/>
  <c r="K6047" i="7" s="1"/>
  <c r="N6046" i="7"/>
  <c r="O6046" i="7" s="1"/>
  <c r="R6046" i="7" s="1"/>
  <c r="L6046" i="7"/>
  <c r="M6046" i="7" s="1"/>
  <c r="Q6046" i="7" s="1"/>
  <c r="J6046" i="7"/>
  <c r="K6046" i="7" s="1"/>
  <c r="N6045" i="7"/>
  <c r="O6045" i="7" s="1"/>
  <c r="R6045" i="7" s="1"/>
  <c r="L6045" i="7"/>
  <c r="M6045" i="7" s="1"/>
  <c r="Q6045" i="7" s="1"/>
  <c r="J6045" i="7"/>
  <c r="K6045" i="7" s="1"/>
  <c r="N6044" i="7"/>
  <c r="O6044" i="7" s="1"/>
  <c r="R6044" i="7" s="1"/>
  <c r="L6044" i="7"/>
  <c r="M6044" i="7" s="1"/>
  <c r="Q6044" i="7" s="1"/>
  <c r="S6044" i="7" s="1"/>
  <c r="J6044" i="7"/>
  <c r="K6044" i="7" s="1"/>
  <c r="N6043" i="7"/>
  <c r="O6043" i="7" s="1"/>
  <c r="R6043" i="7" s="1"/>
  <c r="L6043" i="7"/>
  <c r="M6043" i="7" s="1"/>
  <c r="Q6043" i="7" s="1"/>
  <c r="J6043" i="7"/>
  <c r="K6043" i="7" s="1"/>
  <c r="N6042" i="7"/>
  <c r="O6042" i="7" s="1"/>
  <c r="R6042" i="7" s="1"/>
  <c r="L6042" i="7"/>
  <c r="M6042" i="7" s="1"/>
  <c r="Q6042" i="7" s="1"/>
  <c r="J6042" i="7"/>
  <c r="K6042" i="7" s="1"/>
  <c r="N6041" i="7"/>
  <c r="O6041" i="7" s="1"/>
  <c r="R6041" i="7" s="1"/>
  <c r="L6041" i="7"/>
  <c r="M6041" i="7" s="1"/>
  <c r="Q6041" i="7" s="1"/>
  <c r="J6041" i="7"/>
  <c r="K6041" i="7" s="1"/>
  <c r="N6040" i="7"/>
  <c r="O6040" i="7" s="1"/>
  <c r="R6040" i="7" s="1"/>
  <c r="L6040" i="7"/>
  <c r="M6040" i="7" s="1"/>
  <c r="Q6040" i="7" s="1"/>
  <c r="S6040" i="7" s="1"/>
  <c r="J6040" i="7"/>
  <c r="K6040" i="7" s="1"/>
  <c r="N6039" i="7"/>
  <c r="O6039" i="7" s="1"/>
  <c r="R6039" i="7" s="1"/>
  <c r="L6039" i="7"/>
  <c r="M6039" i="7" s="1"/>
  <c r="Q6039" i="7" s="1"/>
  <c r="J6039" i="7"/>
  <c r="K6039" i="7" s="1"/>
  <c r="N6038" i="7"/>
  <c r="O6038" i="7" s="1"/>
  <c r="R6038" i="7" s="1"/>
  <c r="L6038" i="7"/>
  <c r="M6038" i="7" s="1"/>
  <c r="J6038" i="7"/>
  <c r="K6038" i="7" s="1"/>
  <c r="N6037" i="7"/>
  <c r="O6037" i="7" s="1"/>
  <c r="R6037" i="7" s="1"/>
  <c r="L6037" i="7"/>
  <c r="M6037" i="7" s="1"/>
  <c r="Q6037" i="7" s="1"/>
  <c r="J6037" i="7"/>
  <c r="K6037" i="7" s="1"/>
  <c r="N6036" i="7"/>
  <c r="O6036" i="7" s="1"/>
  <c r="R6036" i="7" s="1"/>
  <c r="L6036" i="7"/>
  <c r="M6036" i="7" s="1"/>
  <c r="Q6036" i="7" s="1"/>
  <c r="S6036" i="7" s="1"/>
  <c r="J6036" i="7"/>
  <c r="K6036" i="7" s="1"/>
  <c r="N6035" i="7"/>
  <c r="O6035" i="7" s="1"/>
  <c r="R6035" i="7" s="1"/>
  <c r="L6035" i="7"/>
  <c r="M6035" i="7" s="1"/>
  <c r="Q6035" i="7" s="1"/>
  <c r="J6035" i="7"/>
  <c r="K6035" i="7" s="1"/>
  <c r="N6034" i="7"/>
  <c r="O6034" i="7" s="1"/>
  <c r="R6034" i="7" s="1"/>
  <c r="L6034" i="7"/>
  <c r="M6034" i="7" s="1"/>
  <c r="Q6034" i="7" s="1"/>
  <c r="J6034" i="7"/>
  <c r="K6034" i="7" s="1"/>
  <c r="N6033" i="7"/>
  <c r="O6033" i="7" s="1"/>
  <c r="R6033" i="7" s="1"/>
  <c r="L6033" i="7"/>
  <c r="M6033" i="7" s="1"/>
  <c r="Q6033" i="7" s="1"/>
  <c r="J6033" i="7"/>
  <c r="K6033" i="7" s="1"/>
  <c r="N6032" i="7"/>
  <c r="O6032" i="7" s="1"/>
  <c r="R6032" i="7" s="1"/>
  <c r="L6032" i="7"/>
  <c r="M6032" i="7" s="1"/>
  <c r="Q6032" i="7" s="1"/>
  <c r="S6032" i="7" s="1"/>
  <c r="J6032" i="7"/>
  <c r="K6032" i="7" s="1"/>
  <c r="N6031" i="7"/>
  <c r="O6031" i="7" s="1"/>
  <c r="R6031" i="7" s="1"/>
  <c r="L6031" i="7"/>
  <c r="M6031" i="7" s="1"/>
  <c r="Q6031" i="7" s="1"/>
  <c r="J6031" i="7"/>
  <c r="K6031" i="7" s="1"/>
  <c r="N6030" i="7"/>
  <c r="O6030" i="7" s="1"/>
  <c r="R6030" i="7" s="1"/>
  <c r="L6030" i="7"/>
  <c r="M6030" i="7" s="1"/>
  <c r="Q6030" i="7" s="1"/>
  <c r="J6030" i="7"/>
  <c r="K6030" i="7" s="1"/>
  <c r="N6029" i="7"/>
  <c r="O6029" i="7" s="1"/>
  <c r="R6029" i="7" s="1"/>
  <c r="L6029" i="7"/>
  <c r="M6029" i="7" s="1"/>
  <c r="Q6029" i="7" s="1"/>
  <c r="J6029" i="7"/>
  <c r="K6029" i="7" s="1"/>
  <c r="N6028" i="7"/>
  <c r="O6028" i="7" s="1"/>
  <c r="R6028" i="7" s="1"/>
  <c r="L6028" i="7"/>
  <c r="M6028" i="7" s="1"/>
  <c r="Q6028" i="7" s="1"/>
  <c r="S6028" i="7" s="1"/>
  <c r="J6028" i="7"/>
  <c r="K6028" i="7" s="1"/>
  <c r="N6027" i="7"/>
  <c r="O6027" i="7" s="1"/>
  <c r="R6027" i="7" s="1"/>
  <c r="L6027" i="7"/>
  <c r="M6027" i="7" s="1"/>
  <c r="Q6027" i="7" s="1"/>
  <c r="J6027" i="7"/>
  <c r="K6027" i="7" s="1"/>
  <c r="N6026" i="7"/>
  <c r="O6026" i="7" s="1"/>
  <c r="R6026" i="7" s="1"/>
  <c r="L6026" i="7"/>
  <c r="M6026" i="7" s="1"/>
  <c r="Q6026" i="7" s="1"/>
  <c r="J6026" i="7"/>
  <c r="K6026" i="7" s="1"/>
  <c r="N6025" i="7"/>
  <c r="O6025" i="7" s="1"/>
  <c r="R6025" i="7" s="1"/>
  <c r="L6025" i="7"/>
  <c r="M6025" i="7" s="1"/>
  <c r="Q6025" i="7" s="1"/>
  <c r="J6025" i="7"/>
  <c r="K6025" i="7" s="1"/>
  <c r="N6024" i="7"/>
  <c r="O6024" i="7" s="1"/>
  <c r="R6024" i="7" s="1"/>
  <c r="L6024" i="7"/>
  <c r="M6024" i="7" s="1"/>
  <c r="Q6024" i="7" s="1"/>
  <c r="S6024" i="7" s="1"/>
  <c r="J6024" i="7"/>
  <c r="K6024" i="7" s="1"/>
  <c r="N6023" i="7"/>
  <c r="O6023" i="7" s="1"/>
  <c r="R6023" i="7" s="1"/>
  <c r="L6023" i="7"/>
  <c r="M6023" i="7" s="1"/>
  <c r="Q6023" i="7" s="1"/>
  <c r="J6023" i="7"/>
  <c r="K6023" i="7" s="1"/>
  <c r="N6022" i="7"/>
  <c r="O6022" i="7" s="1"/>
  <c r="R6022" i="7" s="1"/>
  <c r="L6022" i="7"/>
  <c r="M6022" i="7" s="1"/>
  <c r="Q6022" i="7" s="1"/>
  <c r="J6022" i="7"/>
  <c r="K6022" i="7" s="1"/>
  <c r="N6021" i="7"/>
  <c r="O6021" i="7" s="1"/>
  <c r="R6021" i="7" s="1"/>
  <c r="L6021" i="7"/>
  <c r="M6021" i="7" s="1"/>
  <c r="Q6021" i="7" s="1"/>
  <c r="J6021" i="7"/>
  <c r="K6021" i="7" s="1"/>
  <c r="N6020" i="7"/>
  <c r="O6020" i="7" s="1"/>
  <c r="R6020" i="7" s="1"/>
  <c r="L6020" i="7"/>
  <c r="M6020" i="7" s="1"/>
  <c r="Q6020" i="7" s="1"/>
  <c r="S6020" i="7" s="1"/>
  <c r="J6020" i="7"/>
  <c r="K6020" i="7" s="1"/>
  <c r="N6019" i="7"/>
  <c r="O6019" i="7" s="1"/>
  <c r="R6019" i="7" s="1"/>
  <c r="L6019" i="7"/>
  <c r="M6019" i="7" s="1"/>
  <c r="Q6019" i="7" s="1"/>
  <c r="J6019" i="7"/>
  <c r="K6019" i="7" s="1"/>
  <c r="N6018" i="7"/>
  <c r="O6018" i="7" s="1"/>
  <c r="R6018" i="7" s="1"/>
  <c r="L6018" i="7"/>
  <c r="M6018" i="7" s="1"/>
  <c r="Q6018" i="7" s="1"/>
  <c r="J6018" i="7"/>
  <c r="K6018" i="7" s="1"/>
  <c r="N6017" i="7"/>
  <c r="O6017" i="7" s="1"/>
  <c r="R6017" i="7" s="1"/>
  <c r="L6017" i="7"/>
  <c r="M6017" i="7" s="1"/>
  <c r="Q6017" i="7" s="1"/>
  <c r="J6017" i="7"/>
  <c r="K6017" i="7" s="1"/>
  <c r="N6016" i="7"/>
  <c r="O6016" i="7" s="1"/>
  <c r="R6016" i="7" s="1"/>
  <c r="L6016" i="7"/>
  <c r="M6016" i="7" s="1"/>
  <c r="Q6016" i="7" s="1"/>
  <c r="S6016" i="7" s="1"/>
  <c r="J6016" i="7"/>
  <c r="K6016" i="7" s="1"/>
  <c r="N6015" i="7"/>
  <c r="O6015" i="7" s="1"/>
  <c r="R6015" i="7" s="1"/>
  <c r="L6015" i="7"/>
  <c r="M6015" i="7" s="1"/>
  <c r="Q6015" i="7" s="1"/>
  <c r="J6015" i="7"/>
  <c r="K6015" i="7" s="1"/>
  <c r="N6014" i="7"/>
  <c r="O6014" i="7" s="1"/>
  <c r="R6014" i="7" s="1"/>
  <c r="L6014" i="7"/>
  <c r="M6014" i="7" s="1"/>
  <c r="Q6014" i="7" s="1"/>
  <c r="J6014" i="7"/>
  <c r="K6014" i="7" s="1"/>
  <c r="N6013" i="7"/>
  <c r="O6013" i="7" s="1"/>
  <c r="R6013" i="7" s="1"/>
  <c r="L6013" i="7"/>
  <c r="M6013" i="7" s="1"/>
  <c r="Q6013" i="7" s="1"/>
  <c r="J6013" i="7"/>
  <c r="K6013" i="7" s="1"/>
  <c r="N6012" i="7"/>
  <c r="O6012" i="7" s="1"/>
  <c r="R6012" i="7" s="1"/>
  <c r="L6012" i="7"/>
  <c r="M6012" i="7" s="1"/>
  <c r="Q6012" i="7" s="1"/>
  <c r="S6012" i="7" s="1"/>
  <c r="J6012" i="7"/>
  <c r="K6012" i="7" s="1"/>
  <c r="N6011" i="7"/>
  <c r="O6011" i="7" s="1"/>
  <c r="R6011" i="7" s="1"/>
  <c r="L6011" i="7"/>
  <c r="M6011" i="7" s="1"/>
  <c r="Q6011" i="7" s="1"/>
  <c r="J6011" i="7"/>
  <c r="K6011" i="7" s="1"/>
  <c r="N6010" i="7"/>
  <c r="O6010" i="7" s="1"/>
  <c r="R6010" i="7" s="1"/>
  <c r="L6010" i="7"/>
  <c r="M6010" i="7" s="1"/>
  <c r="Q6010" i="7" s="1"/>
  <c r="J6010" i="7"/>
  <c r="K6010" i="7" s="1"/>
  <c r="N6009" i="7"/>
  <c r="O6009" i="7" s="1"/>
  <c r="R6009" i="7" s="1"/>
  <c r="L6009" i="7"/>
  <c r="M6009" i="7" s="1"/>
  <c r="Q6009" i="7" s="1"/>
  <c r="J6009" i="7"/>
  <c r="K6009" i="7" s="1"/>
  <c r="N6008" i="7"/>
  <c r="O6008" i="7" s="1"/>
  <c r="R6008" i="7" s="1"/>
  <c r="L6008" i="7"/>
  <c r="M6008" i="7" s="1"/>
  <c r="Q6008" i="7" s="1"/>
  <c r="S6008" i="7" s="1"/>
  <c r="J6008" i="7"/>
  <c r="K6008" i="7" s="1"/>
  <c r="N6007" i="7"/>
  <c r="O6007" i="7" s="1"/>
  <c r="R6007" i="7" s="1"/>
  <c r="L6007" i="7"/>
  <c r="M6007" i="7" s="1"/>
  <c r="Q6007" i="7" s="1"/>
  <c r="J6007" i="7"/>
  <c r="K6007" i="7" s="1"/>
  <c r="N6006" i="7"/>
  <c r="O6006" i="7" s="1"/>
  <c r="R6006" i="7" s="1"/>
  <c r="L6006" i="7"/>
  <c r="M6006" i="7" s="1"/>
  <c r="Q6006" i="7" s="1"/>
  <c r="J6006" i="7"/>
  <c r="K6006" i="7" s="1"/>
  <c r="N6005" i="7"/>
  <c r="O6005" i="7" s="1"/>
  <c r="R6005" i="7" s="1"/>
  <c r="L6005" i="7"/>
  <c r="M6005" i="7" s="1"/>
  <c r="Q6005" i="7" s="1"/>
  <c r="J6005" i="7"/>
  <c r="K6005" i="7" s="1"/>
  <c r="N6004" i="7"/>
  <c r="O6004" i="7" s="1"/>
  <c r="R6004" i="7" s="1"/>
  <c r="L6004" i="7"/>
  <c r="M6004" i="7" s="1"/>
  <c r="Q6004" i="7" s="1"/>
  <c r="S6004" i="7" s="1"/>
  <c r="J6004" i="7"/>
  <c r="K6004" i="7" s="1"/>
  <c r="N6003" i="7"/>
  <c r="O6003" i="7" s="1"/>
  <c r="R6003" i="7" s="1"/>
  <c r="L6003" i="7"/>
  <c r="M6003" i="7" s="1"/>
  <c r="Q6003" i="7" s="1"/>
  <c r="J6003" i="7"/>
  <c r="K6003" i="7" s="1"/>
  <c r="N6002" i="7"/>
  <c r="O6002" i="7" s="1"/>
  <c r="R6002" i="7" s="1"/>
  <c r="L6002" i="7"/>
  <c r="M6002" i="7" s="1"/>
  <c r="Q6002" i="7" s="1"/>
  <c r="J6002" i="7"/>
  <c r="K6002" i="7" s="1"/>
  <c r="N6001" i="7"/>
  <c r="O6001" i="7" s="1"/>
  <c r="R6001" i="7" s="1"/>
  <c r="L6001" i="7"/>
  <c r="M6001" i="7" s="1"/>
  <c r="Q6001" i="7" s="1"/>
  <c r="J6001" i="7"/>
  <c r="K6001" i="7" s="1"/>
  <c r="N6000" i="7"/>
  <c r="O6000" i="7" s="1"/>
  <c r="R6000" i="7" s="1"/>
  <c r="L6000" i="7"/>
  <c r="M6000" i="7" s="1"/>
  <c r="Q6000" i="7" s="1"/>
  <c r="S6000" i="7" s="1"/>
  <c r="J6000" i="7"/>
  <c r="K6000" i="7" s="1"/>
  <c r="N5999" i="7"/>
  <c r="O5999" i="7" s="1"/>
  <c r="R5999" i="7" s="1"/>
  <c r="L5999" i="7"/>
  <c r="M5999" i="7" s="1"/>
  <c r="Q5999" i="7" s="1"/>
  <c r="J5999" i="7"/>
  <c r="K5999" i="7" s="1"/>
  <c r="N5998" i="7"/>
  <c r="O5998" i="7" s="1"/>
  <c r="R5998" i="7" s="1"/>
  <c r="L5998" i="7"/>
  <c r="M5998" i="7" s="1"/>
  <c r="Q5998" i="7" s="1"/>
  <c r="J5998" i="7"/>
  <c r="K5998" i="7" s="1"/>
  <c r="N5997" i="7"/>
  <c r="O5997" i="7" s="1"/>
  <c r="R5997" i="7" s="1"/>
  <c r="L5997" i="7"/>
  <c r="M5997" i="7" s="1"/>
  <c r="Q5997" i="7" s="1"/>
  <c r="J5997" i="7"/>
  <c r="K5997" i="7" s="1"/>
  <c r="N5996" i="7"/>
  <c r="O5996" i="7" s="1"/>
  <c r="R5996" i="7" s="1"/>
  <c r="L5996" i="7"/>
  <c r="M5996" i="7" s="1"/>
  <c r="Q5996" i="7" s="1"/>
  <c r="S5996" i="7" s="1"/>
  <c r="J5996" i="7"/>
  <c r="K5996" i="7" s="1"/>
  <c r="N5995" i="7"/>
  <c r="O5995" i="7" s="1"/>
  <c r="R5995" i="7" s="1"/>
  <c r="L5995" i="7"/>
  <c r="M5995" i="7" s="1"/>
  <c r="Q5995" i="7" s="1"/>
  <c r="J5995" i="7"/>
  <c r="K5995" i="7" s="1"/>
  <c r="N5994" i="7"/>
  <c r="O5994" i="7" s="1"/>
  <c r="R5994" i="7" s="1"/>
  <c r="L5994" i="7"/>
  <c r="M5994" i="7" s="1"/>
  <c r="Q5994" i="7" s="1"/>
  <c r="J5994" i="7"/>
  <c r="K5994" i="7" s="1"/>
  <c r="N5993" i="7"/>
  <c r="O5993" i="7" s="1"/>
  <c r="R5993" i="7" s="1"/>
  <c r="L5993" i="7"/>
  <c r="M5993" i="7" s="1"/>
  <c r="Q5993" i="7" s="1"/>
  <c r="J5993" i="7"/>
  <c r="K5993" i="7" s="1"/>
  <c r="N5992" i="7"/>
  <c r="O5992" i="7" s="1"/>
  <c r="R5992" i="7" s="1"/>
  <c r="L5992" i="7"/>
  <c r="M5992" i="7" s="1"/>
  <c r="Q5992" i="7" s="1"/>
  <c r="S5992" i="7" s="1"/>
  <c r="J5992" i="7"/>
  <c r="K5992" i="7" s="1"/>
  <c r="N5991" i="7"/>
  <c r="O5991" i="7" s="1"/>
  <c r="R5991" i="7" s="1"/>
  <c r="L5991" i="7"/>
  <c r="M5991" i="7" s="1"/>
  <c r="Q5991" i="7" s="1"/>
  <c r="J5991" i="7"/>
  <c r="K5991" i="7" s="1"/>
  <c r="N5990" i="7"/>
  <c r="O5990" i="7" s="1"/>
  <c r="R5990" i="7" s="1"/>
  <c r="L5990" i="7"/>
  <c r="M5990" i="7" s="1"/>
  <c r="Q5990" i="7" s="1"/>
  <c r="J5990" i="7"/>
  <c r="K5990" i="7" s="1"/>
  <c r="N5989" i="7"/>
  <c r="O5989" i="7" s="1"/>
  <c r="R5989" i="7" s="1"/>
  <c r="L5989" i="7"/>
  <c r="M5989" i="7" s="1"/>
  <c r="Q5989" i="7" s="1"/>
  <c r="J5989" i="7"/>
  <c r="K5989" i="7" s="1"/>
  <c r="N5988" i="7"/>
  <c r="O5988" i="7" s="1"/>
  <c r="R5988" i="7" s="1"/>
  <c r="L5988" i="7"/>
  <c r="M5988" i="7" s="1"/>
  <c r="Q5988" i="7" s="1"/>
  <c r="S5988" i="7" s="1"/>
  <c r="J5988" i="7"/>
  <c r="K5988" i="7" s="1"/>
  <c r="N5987" i="7"/>
  <c r="O5987" i="7" s="1"/>
  <c r="R5987" i="7" s="1"/>
  <c r="L5987" i="7"/>
  <c r="M5987" i="7" s="1"/>
  <c r="Q5987" i="7" s="1"/>
  <c r="J5987" i="7"/>
  <c r="K5987" i="7" s="1"/>
  <c r="N5986" i="7"/>
  <c r="O5986" i="7" s="1"/>
  <c r="R5986" i="7" s="1"/>
  <c r="L5986" i="7"/>
  <c r="M5986" i="7" s="1"/>
  <c r="Q5986" i="7" s="1"/>
  <c r="J5986" i="7"/>
  <c r="K5986" i="7" s="1"/>
  <c r="N5985" i="7"/>
  <c r="O5985" i="7" s="1"/>
  <c r="R5985" i="7" s="1"/>
  <c r="L5985" i="7"/>
  <c r="M5985" i="7" s="1"/>
  <c r="Q5985" i="7" s="1"/>
  <c r="J5985" i="7"/>
  <c r="K5985" i="7" s="1"/>
  <c r="N5984" i="7"/>
  <c r="O5984" i="7" s="1"/>
  <c r="R5984" i="7" s="1"/>
  <c r="L5984" i="7"/>
  <c r="M5984" i="7" s="1"/>
  <c r="Q5984" i="7" s="1"/>
  <c r="S5984" i="7" s="1"/>
  <c r="J5984" i="7"/>
  <c r="K5984" i="7" s="1"/>
  <c r="N5983" i="7"/>
  <c r="O5983" i="7" s="1"/>
  <c r="R5983" i="7" s="1"/>
  <c r="L5983" i="7"/>
  <c r="M5983" i="7" s="1"/>
  <c r="Q5983" i="7" s="1"/>
  <c r="J5983" i="7"/>
  <c r="K5983" i="7" s="1"/>
  <c r="N5982" i="7"/>
  <c r="O5982" i="7" s="1"/>
  <c r="R5982" i="7" s="1"/>
  <c r="L5982" i="7"/>
  <c r="M5982" i="7" s="1"/>
  <c r="Q5982" i="7" s="1"/>
  <c r="J5982" i="7"/>
  <c r="K5982" i="7" s="1"/>
  <c r="N5981" i="7"/>
  <c r="O5981" i="7" s="1"/>
  <c r="R5981" i="7" s="1"/>
  <c r="L5981" i="7"/>
  <c r="M5981" i="7" s="1"/>
  <c r="Q5981" i="7" s="1"/>
  <c r="J5981" i="7"/>
  <c r="K5981" i="7" s="1"/>
  <c r="N5980" i="7"/>
  <c r="O5980" i="7" s="1"/>
  <c r="R5980" i="7" s="1"/>
  <c r="L5980" i="7"/>
  <c r="M5980" i="7" s="1"/>
  <c r="Q5980" i="7" s="1"/>
  <c r="S5980" i="7" s="1"/>
  <c r="J5980" i="7"/>
  <c r="K5980" i="7" s="1"/>
  <c r="N5979" i="7"/>
  <c r="O5979" i="7" s="1"/>
  <c r="R5979" i="7" s="1"/>
  <c r="L5979" i="7"/>
  <c r="M5979" i="7" s="1"/>
  <c r="Q5979" i="7" s="1"/>
  <c r="J5979" i="7"/>
  <c r="K5979" i="7" s="1"/>
  <c r="N5978" i="7"/>
  <c r="O5978" i="7" s="1"/>
  <c r="R5978" i="7" s="1"/>
  <c r="L5978" i="7"/>
  <c r="M5978" i="7" s="1"/>
  <c r="Q5978" i="7" s="1"/>
  <c r="J5978" i="7"/>
  <c r="K5978" i="7" s="1"/>
  <c r="N5977" i="7"/>
  <c r="O5977" i="7" s="1"/>
  <c r="R5977" i="7" s="1"/>
  <c r="L5977" i="7"/>
  <c r="M5977" i="7" s="1"/>
  <c r="Q5977" i="7" s="1"/>
  <c r="J5977" i="7"/>
  <c r="K5977" i="7" s="1"/>
  <c r="N5976" i="7"/>
  <c r="O5976" i="7" s="1"/>
  <c r="R5976" i="7" s="1"/>
  <c r="L5976" i="7"/>
  <c r="M5976" i="7" s="1"/>
  <c r="Q5976" i="7" s="1"/>
  <c r="S5976" i="7" s="1"/>
  <c r="J5976" i="7"/>
  <c r="K5976" i="7" s="1"/>
  <c r="N5975" i="7"/>
  <c r="O5975" i="7" s="1"/>
  <c r="R5975" i="7" s="1"/>
  <c r="L5975" i="7"/>
  <c r="M5975" i="7" s="1"/>
  <c r="Q5975" i="7" s="1"/>
  <c r="J5975" i="7"/>
  <c r="K5975" i="7" s="1"/>
  <c r="N5974" i="7"/>
  <c r="O5974" i="7" s="1"/>
  <c r="R5974" i="7" s="1"/>
  <c r="L5974" i="7"/>
  <c r="M5974" i="7" s="1"/>
  <c r="Q5974" i="7" s="1"/>
  <c r="J5974" i="7"/>
  <c r="K5974" i="7" s="1"/>
  <c r="N5973" i="7"/>
  <c r="O5973" i="7" s="1"/>
  <c r="R5973" i="7" s="1"/>
  <c r="L5973" i="7"/>
  <c r="M5973" i="7" s="1"/>
  <c r="Q5973" i="7" s="1"/>
  <c r="J5973" i="7"/>
  <c r="K5973" i="7" s="1"/>
  <c r="N5972" i="7"/>
  <c r="O5972" i="7" s="1"/>
  <c r="R5972" i="7" s="1"/>
  <c r="L5972" i="7"/>
  <c r="M5972" i="7" s="1"/>
  <c r="Q5972" i="7" s="1"/>
  <c r="S5972" i="7" s="1"/>
  <c r="J5972" i="7"/>
  <c r="K5972" i="7" s="1"/>
  <c r="N5971" i="7"/>
  <c r="O5971" i="7" s="1"/>
  <c r="R5971" i="7" s="1"/>
  <c r="L5971" i="7"/>
  <c r="M5971" i="7" s="1"/>
  <c r="Q5971" i="7" s="1"/>
  <c r="J5971" i="7"/>
  <c r="K5971" i="7" s="1"/>
  <c r="N5970" i="7"/>
  <c r="O5970" i="7" s="1"/>
  <c r="R5970" i="7" s="1"/>
  <c r="L5970" i="7"/>
  <c r="M5970" i="7" s="1"/>
  <c r="Q5970" i="7" s="1"/>
  <c r="J5970" i="7"/>
  <c r="K5970" i="7" s="1"/>
  <c r="N5969" i="7"/>
  <c r="O5969" i="7" s="1"/>
  <c r="R5969" i="7" s="1"/>
  <c r="L5969" i="7"/>
  <c r="M5969" i="7" s="1"/>
  <c r="Q5969" i="7" s="1"/>
  <c r="J5969" i="7"/>
  <c r="K5969" i="7" s="1"/>
  <c r="N5968" i="7"/>
  <c r="O5968" i="7" s="1"/>
  <c r="R5968" i="7" s="1"/>
  <c r="L5968" i="7"/>
  <c r="M5968" i="7" s="1"/>
  <c r="Q5968" i="7" s="1"/>
  <c r="S5968" i="7" s="1"/>
  <c r="J5968" i="7"/>
  <c r="K5968" i="7" s="1"/>
  <c r="N5967" i="7"/>
  <c r="O5967" i="7" s="1"/>
  <c r="R5967" i="7" s="1"/>
  <c r="L5967" i="7"/>
  <c r="M5967" i="7" s="1"/>
  <c r="Q5967" i="7" s="1"/>
  <c r="J5967" i="7"/>
  <c r="K5967" i="7" s="1"/>
  <c r="N5966" i="7"/>
  <c r="O5966" i="7" s="1"/>
  <c r="R5966" i="7" s="1"/>
  <c r="L5966" i="7"/>
  <c r="M5966" i="7" s="1"/>
  <c r="Q5966" i="7" s="1"/>
  <c r="J5966" i="7"/>
  <c r="K5966" i="7" s="1"/>
  <c r="N5965" i="7"/>
  <c r="O5965" i="7" s="1"/>
  <c r="R5965" i="7" s="1"/>
  <c r="L5965" i="7"/>
  <c r="M5965" i="7" s="1"/>
  <c r="Q5965" i="7" s="1"/>
  <c r="J5965" i="7"/>
  <c r="K5965" i="7" s="1"/>
  <c r="N5964" i="7"/>
  <c r="O5964" i="7" s="1"/>
  <c r="R5964" i="7" s="1"/>
  <c r="L5964" i="7"/>
  <c r="M5964" i="7" s="1"/>
  <c r="Q5964" i="7" s="1"/>
  <c r="S5964" i="7" s="1"/>
  <c r="J5964" i="7"/>
  <c r="K5964" i="7" s="1"/>
  <c r="N5963" i="7"/>
  <c r="O5963" i="7" s="1"/>
  <c r="R5963" i="7" s="1"/>
  <c r="L5963" i="7"/>
  <c r="M5963" i="7" s="1"/>
  <c r="Q5963" i="7" s="1"/>
  <c r="J5963" i="7"/>
  <c r="K5963" i="7" s="1"/>
  <c r="N5962" i="7"/>
  <c r="O5962" i="7" s="1"/>
  <c r="R5962" i="7" s="1"/>
  <c r="L5962" i="7"/>
  <c r="M5962" i="7" s="1"/>
  <c r="Q5962" i="7" s="1"/>
  <c r="J5962" i="7"/>
  <c r="K5962" i="7" s="1"/>
  <c r="N5961" i="7"/>
  <c r="O5961" i="7" s="1"/>
  <c r="R5961" i="7" s="1"/>
  <c r="L5961" i="7"/>
  <c r="M5961" i="7" s="1"/>
  <c r="Q5961" i="7" s="1"/>
  <c r="J5961" i="7"/>
  <c r="K5961" i="7" s="1"/>
  <c r="N5960" i="7"/>
  <c r="O5960" i="7" s="1"/>
  <c r="R5960" i="7" s="1"/>
  <c r="L5960" i="7"/>
  <c r="M5960" i="7" s="1"/>
  <c r="Q5960" i="7" s="1"/>
  <c r="S5960" i="7" s="1"/>
  <c r="J5960" i="7"/>
  <c r="K5960" i="7" s="1"/>
  <c r="N5959" i="7"/>
  <c r="O5959" i="7" s="1"/>
  <c r="R5959" i="7" s="1"/>
  <c r="L5959" i="7"/>
  <c r="M5959" i="7" s="1"/>
  <c r="Q5959" i="7" s="1"/>
  <c r="J5959" i="7"/>
  <c r="K5959" i="7" s="1"/>
  <c r="N5958" i="7"/>
  <c r="O5958" i="7" s="1"/>
  <c r="R5958" i="7" s="1"/>
  <c r="L5958" i="7"/>
  <c r="M5958" i="7" s="1"/>
  <c r="Q5958" i="7" s="1"/>
  <c r="J5958" i="7"/>
  <c r="K5958" i="7" s="1"/>
  <c r="N5957" i="7"/>
  <c r="O5957" i="7" s="1"/>
  <c r="R5957" i="7" s="1"/>
  <c r="L5957" i="7"/>
  <c r="M5957" i="7" s="1"/>
  <c r="Q5957" i="7" s="1"/>
  <c r="J5957" i="7"/>
  <c r="K5957" i="7" s="1"/>
  <c r="N5956" i="7"/>
  <c r="O5956" i="7" s="1"/>
  <c r="R5956" i="7" s="1"/>
  <c r="L5956" i="7"/>
  <c r="M5956" i="7" s="1"/>
  <c r="Q5956" i="7" s="1"/>
  <c r="S5956" i="7" s="1"/>
  <c r="J5956" i="7"/>
  <c r="K5956" i="7" s="1"/>
  <c r="N5955" i="7"/>
  <c r="O5955" i="7" s="1"/>
  <c r="R5955" i="7" s="1"/>
  <c r="L5955" i="7"/>
  <c r="M5955" i="7" s="1"/>
  <c r="Q5955" i="7" s="1"/>
  <c r="J5955" i="7"/>
  <c r="K5955" i="7" s="1"/>
  <c r="N5954" i="7"/>
  <c r="O5954" i="7" s="1"/>
  <c r="R5954" i="7" s="1"/>
  <c r="L5954" i="7"/>
  <c r="M5954" i="7" s="1"/>
  <c r="Q5954" i="7" s="1"/>
  <c r="J5954" i="7"/>
  <c r="K5954" i="7" s="1"/>
  <c r="N5953" i="7"/>
  <c r="O5953" i="7" s="1"/>
  <c r="R5953" i="7" s="1"/>
  <c r="L5953" i="7"/>
  <c r="M5953" i="7" s="1"/>
  <c r="Q5953" i="7" s="1"/>
  <c r="J5953" i="7"/>
  <c r="K5953" i="7" s="1"/>
  <c r="N5952" i="7"/>
  <c r="O5952" i="7" s="1"/>
  <c r="R5952" i="7" s="1"/>
  <c r="L5952" i="7"/>
  <c r="M5952" i="7" s="1"/>
  <c r="Q5952" i="7" s="1"/>
  <c r="S5952" i="7" s="1"/>
  <c r="J5952" i="7"/>
  <c r="K5952" i="7" s="1"/>
  <c r="N5951" i="7"/>
  <c r="O5951" i="7" s="1"/>
  <c r="R5951" i="7" s="1"/>
  <c r="L5951" i="7"/>
  <c r="M5951" i="7" s="1"/>
  <c r="Q5951" i="7" s="1"/>
  <c r="J5951" i="7"/>
  <c r="K5951" i="7" s="1"/>
  <c r="N5950" i="7"/>
  <c r="O5950" i="7" s="1"/>
  <c r="R5950" i="7" s="1"/>
  <c r="L5950" i="7"/>
  <c r="M5950" i="7" s="1"/>
  <c r="Q5950" i="7" s="1"/>
  <c r="J5950" i="7"/>
  <c r="K5950" i="7" s="1"/>
  <c r="N5949" i="7"/>
  <c r="O5949" i="7" s="1"/>
  <c r="R5949" i="7" s="1"/>
  <c r="L5949" i="7"/>
  <c r="M5949" i="7" s="1"/>
  <c r="Q5949" i="7" s="1"/>
  <c r="J5949" i="7"/>
  <c r="K5949" i="7" s="1"/>
  <c r="N5948" i="7"/>
  <c r="O5948" i="7" s="1"/>
  <c r="R5948" i="7" s="1"/>
  <c r="L5948" i="7"/>
  <c r="M5948" i="7" s="1"/>
  <c r="Q5948" i="7" s="1"/>
  <c r="S5948" i="7" s="1"/>
  <c r="J5948" i="7"/>
  <c r="K5948" i="7" s="1"/>
  <c r="N5947" i="7"/>
  <c r="O5947" i="7" s="1"/>
  <c r="R5947" i="7" s="1"/>
  <c r="L5947" i="7"/>
  <c r="M5947" i="7" s="1"/>
  <c r="Q5947" i="7" s="1"/>
  <c r="J5947" i="7"/>
  <c r="K5947" i="7" s="1"/>
  <c r="N5946" i="7"/>
  <c r="O5946" i="7" s="1"/>
  <c r="R5946" i="7" s="1"/>
  <c r="L5946" i="7"/>
  <c r="M5946" i="7" s="1"/>
  <c r="Q5946" i="7" s="1"/>
  <c r="J5946" i="7"/>
  <c r="K5946" i="7" s="1"/>
  <c r="N5945" i="7"/>
  <c r="O5945" i="7" s="1"/>
  <c r="R5945" i="7" s="1"/>
  <c r="L5945" i="7"/>
  <c r="M5945" i="7" s="1"/>
  <c r="Q5945" i="7" s="1"/>
  <c r="J5945" i="7"/>
  <c r="K5945" i="7" s="1"/>
  <c r="N5944" i="7"/>
  <c r="O5944" i="7" s="1"/>
  <c r="R5944" i="7" s="1"/>
  <c r="L5944" i="7"/>
  <c r="M5944" i="7" s="1"/>
  <c r="J5944" i="7"/>
  <c r="K5944" i="7" s="1"/>
  <c r="N5943" i="7"/>
  <c r="O5943" i="7" s="1"/>
  <c r="R5943" i="7" s="1"/>
  <c r="L5943" i="7"/>
  <c r="M5943" i="7" s="1"/>
  <c r="Q5943" i="7" s="1"/>
  <c r="J5943" i="7"/>
  <c r="K5943" i="7" s="1"/>
  <c r="N5942" i="7"/>
  <c r="O5942" i="7" s="1"/>
  <c r="R5942" i="7" s="1"/>
  <c r="L5942" i="7"/>
  <c r="M5942" i="7" s="1"/>
  <c r="Q5942" i="7" s="1"/>
  <c r="J5942" i="7"/>
  <c r="K5942" i="7" s="1"/>
  <c r="N5941" i="7"/>
  <c r="O5941" i="7" s="1"/>
  <c r="R5941" i="7" s="1"/>
  <c r="L5941" i="7"/>
  <c r="M5941" i="7" s="1"/>
  <c r="Q5941" i="7" s="1"/>
  <c r="J5941" i="7"/>
  <c r="K5941" i="7" s="1"/>
  <c r="N5940" i="7"/>
  <c r="O5940" i="7" s="1"/>
  <c r="R5940" i="7" s="1"/>
  <c r="L5940" i="7"/>
  <c r="M5940" i="7" s="1"/>
  <c r="J5940" i="7"/>
  <c r="K5940" i="7" s="1"/>
  <c r="N5939" i="7"/>
  <c r="O5939" i="7" s="1"/>
  <c r="R5939" i="7" s="1"/>
  <c r="L5939" i="7"/>
  <c r="M5939" i="7" s="1"/>
  <c r="Q5939" i="7" s="1"/>
  <c r="J5939" i="7"/>
  <c r="K5939" i="7" s="1"/>
  <c r="N5938" i="7"/>
  <c r="O5938" i="7" s="1"/>
  <c r="R5938" i="7" s="1"/>
  <c r="L5938" i="7"/>
  <c r="M5938" i="7" s="1"/>
  <c r="Q5938" i="7" s="1"/>
  <c r="J5938" i="7"/>
  <c r="K5938" i="7" s="1"/>
  <c r="N5937" i="7"/>
  <c r="O5937" i="7" s="1"/>
  <c r="R5937" i="7" s="1"/>
  <c r="L5937" i="7"/>
  <c r="M5937" i="7" s="1"/>
  <c r="Q5937" i="7" s="1"/>
  <c r="J5937" i="7"/>
  <c r="K5937" i="7" s="1"/>
  <c r="N5936" i="7"/>
  <c r="O5936" i="7" s="1"/>
  <c r="R5936" i="7" s="1"/>
  <c r="L5936" i="7"/>
  <c r="M5936" i="7" s="1"/>
  <c r="J5936" i="7"/>
  <c r="K5936" i="7" s="1"/>
  <c r="N5935" i="7"/>
  <c r="O5935" i="7" s="1"/>
  <c r="R5935" i="7" s="1"/>
  <c r="L5935" i="7"/>
  <c r="M5935" i="7" s="1"/>
  <c r="Q5935" i="7" s="1"/>
  <c r="J5935" i="7"/>
  <c r="K5935" i="7" s="1"/>
  <c r="N5934" i="7"/>
  <c r="O5934" i="7" s="1"/>
  <c r="R5934" i="7" s="1"/>
  <c r="L5934" i="7"/>
  <c r="M5934" i="7" s="1"/>
  <c r="Q5934" i="7" s="1"/>
  <c r="J5934" i="7"/>
  <c r="K5934" i="7" s="1"/>
  <c r="N5933" i="7"/>
  <c r="O5933" i="7" s="1"/>
  <c r="R5933" i="7" s="1"/>
  <c r="L5933" i="7"/>
  <c r="M5933" i="7" s="1"/>
  <c r="Q5933" i="7" s="1"/>
  <c r="J5933" i="7"/>
  <c r="K5933" i="7" s="1"/>
  <c r="N5932" i="7"/>
  <c r="O5932" i="7" s="1"/>
  <c r="R5932" i="7" s="1"/>
  <c r="L5932" i="7"/>
  <c r="M5932" i="7" s="1"/>
  <c r="Q5932" i="7" s="1"/>
  <c r="S5932" i="7" s="1"/>
  <c r="J5932" i="7"/>
  <c r="K5932" i="7" s="1"/>
  <c r="N5931" i="7"/>
  <c r="O5931" i="7" s="1"/>
  <c r="R5931" i="7" s="1"/>
  <c r="L5931" i="7"/>
  <c r="M5931" i="7" s="1"/>
  <c r="Q5931" i="7" s="1"/>
  <c r="J5931" i="7"/>
  <c r="K5931" i="7" s="1"/>
  <c r="N5930" i="7"/>
  <c r="O5930" i="7" s="1"/>
  <c r="R5930" i="7" s="1"/>
  <c r="L5930" i="7"/>
  <c r="M5930" i="7" s="1"/>
  <c r="Q5930" i="7" s="1"/>
  <c r="J5930" i="7"/>
  <c r="K5930" i="7" s="1"/>
  <c r="N5929" i="7"/>
  <c r="O5929" i="7" s="1"/>
  <c r="R5929" i="7" s="1"/>
  <c r="L5929" i="7"/>
  <c r="M5929" i="7" s="1"/>
  <c r="Q5929" i="7" s="1"/>
  <c r="J5929" i="7"/>
  <c r="K5929" i="7" s="1"/>
  <c r="N5928" i="7"/>
  <c r="O5928" i="7" s="1"/>
  <c r="R5928" i="7" s="1"/>
  <c r="L5928" i="7"/>
  <c r="M5928" i="7" s="1"/>
  <c r="Q5928" i="7" s="1"/>
  <c r="S5928" i="7" s="1"/>
  <c r="J5928" i="7"/>
  <c r="K5928" i="7" s="1"/>
  <c r="N5927" i="7"/>
  <c r="O5927" i="7" s="1"/>
  <c r="R5927" i="7" s="1"/>
  <c r="L5927" i="7"/>
  <c r="M5927" i="7" s="1"/>
  <c r="Q5927" i="7" s="1"/>
  <c r="J5927" i="7"/>
  <c r="K5927" i="7" s="1"/>
  <c r="N5926" i="7"/>
  <c r="O5926" i="7" s="1"/>
  <c r="R5926" i="7" s="1"/>
  <c r="L5926" i="7"/>
  <c r="M5926" i="7" s="1"/>
  <c r="Q5926" i="7" s="1"/>
  <c r="J5926" i="7"/>
  <c r="K5926" i="7" s="1"/>
  <c r="N5925" i="7"/>
  <c r="O5925" i="7" s="1"/>
  <c r="R5925" i="7" s="1"/>
  <c r="L5925" i="7"/>
  <c r="M5925" i="7" s="1"/>
  <c r="Q5925" i="7" s="1"/>
  <c r="J5925" i="7"/>
  <c r="K5925" i="7" s="1"/>
  <c r="N5924" i="7"/>
  <c r="O5924" i="7" s="1"/>
  <c r="R5924" i="7" s="1"/>
  <c r="L5924" i="7"/>
  <c r="M5924" i="7" s="1"/>
  <c r="Q5924" i="7" s="1"/>
  <c r="S5924" i="7" s="1"/>
  <c r="J5924" i="7"/>
  <c r="K5924" i="7" s="1"/>
  <c r="N5923" i="7"/>
  <c r="O5923" i="7" s="1"/>
  <c r="R5923" i="7" s="1"/>
  <c r="L5923" i="7"/>
  <c r="M5923" i="7" s="1"/>
  <c r="Q5923" i="7" s="1"/>
  <c r="J5923" i="7"/>
  <c r="K5923" i="7" s="1"/>
  <c r="N5922" i="7"/>
  <c r="O5922" i="7" s="1"/>
  <c r="R5922" i="7" s="1"/>
  <c r="L5922" i="7"/>
  <c r="M5922" i="7" s="1"/>
  <c r="Q5922" i="7" s="1"/>
  <c r="J5922" i="7"/>
  <c r="K5922" i="7" s="1"/>
  <c r="N5921" i="7"/>
  <c r="O5921" i="7" s="1"/>
  <c r="R5921" i="7" s="1"/>
  <c r="L5921" i="7"/>
  <c r="M5921" i="7" s="1"/>
  <c r="Q5921" i="7" s="1"/>
  <c r="J5921" i="7"/>
  <c r="K5921" i="7" s="1"/>
  <c r="N5920" i="7"/>
  <c r="O5920" i="7" s="1"/>
  <c r="R5920" i="7" s="1"/>
  <c r="L5920" i="7"/>
  <c r="M5920" i="7" s="1"/>
  <c r="Q5920" i="7" s="1"/>
  <c r="S5920" i="7" s="1"/>
  <c r="J5920" i="7"/>
  <c r="K5920" i="7" s="1"/>
  <c r="N5919" i="7"/>
  <c r="O5919" i="7" s="1"/>
  <c r="R5919" i="7" s="1"/>
  <c r="L5919" i="7"/>
  <c r="M5919" i="7" s="1"/>
  <c r="Q5919" i="7" s="1"/>
  <c r="J5919" i="7"/>
  <c r="K5919" i="7" s="1"/>
  <c r="N5918" i="7"/>
  <c r="O5918" i="7" s="1"/>
  <c r="R5918" i="7" s="1"/>
  <c r="L5918" i="7"/>
  <c r="M5918" i="7" s="1"/>
  <c r="Q5918" i="7" s="1"/>
  <c r="J5918" i="7"/>
  <c r="K5918" i="7" s="1"/>
  <c r="N5917" i="7"/>
  <c r="O5917" i="7" s="1"/>
  <c r="R5917" i="7" s="1"/>
  <c r="L5917" i="7"/>
  <c r="M5917" i="7" s="1"/>
  <c r="Q5917" i="7" s="1"/>
  <c r="J5917" i="7"/>
  <c r="K5917" i="7" s="1"/>
  <c r="N5916" i="7"/>
  <c r="O5916" i="7" s="1"/>
  <c r="R5916" i="7" s="1"/>
  <c r="L5916" i="7"/>
  <c r="M5916" i="7" s="1"/>
  <c r="Q5916" i="7" s="1"/>
  <c r="S5916" i="7" s="1"/>
  <c r="J5916" i="7"/>
  <c r="K5916" i="7" s="1"/>
  <c r="N5915" i="7"/>
  <c r="O5915" i="7" s="1"/>
  <c r="R5915" i="7" s="1"/>
  <c r="L5915" i="7"/>
  <c r="M5915" i="7" s="1"/>
  <c r="Q5915" i="7" s="1"/>
  <c r="J5915" i="7"/>
  <c r="K5915" i="7" s="1"/>
  <c r="N5914" i="7"/>
  <c r="O5914" i="7" s="1"/>
  <c r="R5914" i="7" s="1"/>
  <c r="L5914" i="7"/>
  <c r="M5914" i="7" s="1"/>
  <c r="Q5914" i="7" s="1"/>
  <c r="J5914" i="7"/>
  <c r="K5914" i="7" s="1"/>
  <c r="N5913" i="7"/>
  <c r="O5913" i="7" s="1"/>
  <c r="R5913" i="7" s="1"/>
  <c r="L5913" i="7"/>
  <c r="M5913" i="7" s="1"/>
  <c r="Q5913" i="7" s="1"/>
  <c r="J5913" i="7"/>
  <c r="K5913" i="7" s="1"/>
  <c r="N5912" i="7"/>
  <c r="O5912" i="7" s="1"/>
  <c r="R5912" i="7" s="1"/>
  <c r="L5912" i="7"/>
  <c r="M5912" i="7" s="1"/>
  <c r="J5912" i="7"/>
  <c r="K5912" i="7" s="1"/>
  <c r="N5911" i="7"/>
  <c r="O5911" i="7" s="1"/>
  <c r="R5911" i="7" s="1"/>
  <c r="L5911" i="7"/>
  <c r="M5911" i="7" s="1"/>
  <c r="Q5911" i="7" s="1"/>
  <c r="J5911" i="7"/>
  <c r="K5911" i="7" s="1"/>
  <c r="N5910" i="7"/>
  <c r="O5910" i="7" s="1"/>
  <c r="R5910" i="7" s="1"/>
  <c r="L5910" i="7"/>
  <c r="M5910" i="7" s="1"/>
  <c r="Q5910" i="7" s="1"/>
  <c r="J5910" i="7"/>
  <c r="K5910" i="7" s="1"/>
  <c r="N5909" i="7"/>
  <c r="O5909" i="7" s="1"/>
  <c r="R5909" i="7" s="1"/>
  <c r="L5909" i="7"/>
  <c r="M5909" i="7" s="1"/>
  <c r="Q5909" i="7" s="1"/>
  <c r="J5909" i="7"/>
  <c r="K5909" i="7" s="1"/>
  <c r="N5908" i="7"/>
  <c r="O5908" i="7" s="1"/>
  <c r="R5908" i="7" s="1"/>
  <c r="L5908" i="7"/>
  <c r="M5908" i="7" s="1"/>
  <c r="Q5908" i="7" s="1"/>
  <c r="S5908" i="7" s="1"/>
  <c r="J5908" i="7"/>
  <c r="K5908" i="7" s="1"/>
  <c r="N5907" i="7"/>
  <c r="O5907" i="7" s="1"/>
  <c r="R5907" i="7" s="1"/>
  <c r="L5907" i="7"/>
  <c r="M5907" i="7" s="1"/>
  <c r="Q5907" i="7" s="1"/>
  <c r="J5907" i="7"/>
  <c r="K5907" i="7" s="1"/>
  <c r="N5906" i="7"/>
  <c r="O5906" i="7" s="1"/>
  <c r="R5906" i="7" s="1"/>
  <c r="L5906" i="7"/>
  <c r="M5906" i="7" s="1"/>
  <c r="Q5906" i="7" s="1"/>
  <c r="J5906" i="7"/>
  <c r="K5906" i="7" s="1"/>
  <c r="N5905" i="7"/>
  <c r="O5905" i="7" s="1"/>
  <c r="R5905" i="7" s="1"/>
  <c r="L5905" i="7"/>
  <c r="M5905" i="7" s="1"/>
  <c r="Q5905" i="7" s="1"/>
  <c r="J5905" i="7"/>
  <c r="K5905" i="7" s="1"/>
  <c r="N5904" i="7"/>
  <c r="O5904" i="7" s="1"/>
  <c r="R5904" i="7" s="1"/>
  <c r="L5904" i="7"/>
  <c r="M5904" i="7" s="1"/>
  <c r="J5904" i="7"/>
  <c r="K5904" i="7" s="1"/>
  <c r="N5903" i="7"/>
  <c r="O5903" i="7" s="1"/>
  <c r="R5903" i="7" s="1"/>
  <c r="L5903" i="7"/>
  <c r="M5903" i="7" s="1"/>
  <c r="Q5903" i="7" s="1"/>
  <c r="S5903" i="7" s="1"/>
  <c r="J5903" i="7"/>
  <c r="K5903" i="7" s="1"/>
  <c r="N5902" i="7"/>
  <c r="O5902" i="7" s="1"/>
  <c r="R5902" i="7" s="1"/>
  <c r="L5902" i="7"/>
  <c r="M5902" i="7" s="1"/>
  <c r="Q5902" i="7" s="1"/>
  <c r="J5902" i="7"/>
  <c r="K5902" i="7" s="1"/>
  <c r="N5901" i="7"/>
  <c r="O5901" i="7" s="1"/>
  <c r="R5901" i="7" s="1"/>
  <c r="L5901" i="7"/>
  <c r="M5901" i="7" s="1"/>
  <c r="Q5901" i="7" s="1"/>
  <c r="J5901" i="7"/>
  <c r="K5901" i="7" s="1"/>
  <c r="N5900" i="7"/>
  <c r="O5900" i="7" s="1"/>
  <c r="R5900" i="7" s="1"/>
  <c r="L5900" i="7"/>
  <c r="M5900" i="7" s="1"/>
  <c r="Q5900" i="7" s="1"/>
  <c r="J5900" i="7"/>
  <c r="K5900" i="7" s="1"/>
  <c r="N5899" i="7"/>
  <c r="O5899" i="7" s="1"/>
  <c r="R5899" i="7" s="1"/>
  <c r="L5899" i="7"/>
  <c r="M5899" i="7" s="1"/>
  <c r="Q5899" i="7" s="1"/>
  <c r="S5899" i="7" s="1"/>
  <c r="J5899" i="7"/>
  <c r="K5899" i="7" s="1"/>
  <c r="N5898" i="7"/>
  <c r="O5898" i="7" s="1"/>
  <c r="R5898" i="7" s="1"/>
  <c r="L5898" i="7"/>
  <c r="M5898" i="7" s="1"/>
  <c r="Q5898" i="7" s="1"/>
  <c r="J5898" i="7"/>
  <c r="K5898" i="7" s="1"/>
  <c r="N5897" i="7"/>
  <c r="O5897" i="7" s="1"/>
  <c r="R5897" i="7" s="1"/>
  <c r="L5897" i="7"/>
  <c r="M5897" i="7" s="1"/>
  <c r="Q5897" i="7" s="1"/>
  <c r="J5897" i="7"/>
  <c r="K5897" i="7" s="1"/>
  <c r="N5896" i="7"/>
  <c r="O5896" i="7" s="1"/>
  <c r="R5896" i="7" s="1"/>
  <c r="L5896" i="7"/>
  <c r="M5896" i="7" s="1"/>
  <c r="Q5896" i="7" s="1"/>
  <c r="J5896" i="7"/>
  <c r="K5896" i="7" s="1"/>
  <c r="N5895" i="7"/>
  <c r="O5895" i="7" s="1"/>
  <c r="R5895" i="7" s="1"/>
  <c r="L5895" i="7"/>
  <c r="M5895" i="7" s="1"/>
  <c r="Q5895" i="7" s="1"/>
  <c r="S5895" i="7" s="1"/>
  <c r="J5895" i="7"/>
  <c r="K5895" i="7" s="1"/>
  <c r="N5894" i="7"/>
  <c r="O5894" i="7" s="1"/>
  <c r="R5894" i="7" s="1"/>
  <c r="L5894" i="7"/>
  <c r="M5894" i="7" s="1"/>
  <c r="Q5894" i="7" s="1"/>
  <c r="J5894" i="7"/>
  <c r="K5894" i="7" s="1"/>
  <c r="N5893" i="7"/>
  <c r="O5893" i="7" s="1"/>
  <c r="R5893" i="7" s="1"/>
  <c r="L5893" i="7"/>
  <c r="M5893" i="7" s="1"/>
  <c r="Q5893" i="7" s="1"/>
  <c r="J5893" i="7"/>
  <c r="K5893" i="7" s="1"/>
  <c r="N5892" i="7"/>
  <c r="O5892" i="7" s="1"/>
  <c r="R5892" i="7" s="1"/>
  <c r="L5892" i="7"/>
  <c r="M5892" i="7" s="1"/>
  <c r="Q5892" i="7" s="1"/>
  <c r="J5892" i="7"/>
  <c r="K5892" i="7" s="1"/>
  <c r="N5891" i="7"/>
  <c r="O5891" i="7" s="1"/>
  <c r="R5891" i="7" s="1"/>
  <c r="L5891" i="7"/>
  <c r="M5891" i="7" s="1"/>
  <c r="Q5891" i="7" s="1"/>
  <c r="S5891" i="7" s="1"/>
  <c r="J5891" i="7"/>
  <c r="K5891" i="7" s="1"/>
  <c r="N5890" i="7"/>
  <c r="O5890" i="7" s="1"/>
  <c r="R5890" i="7" s="1"/>
  <c r="L5890" i="7"/>
  <c r="M5890" i="7" s="1"/>
  <c r="Q5890" i="7" s="1"/>
  <c r="J5890" i="7"/>
  <c r="K5890" i="7" s="1"/>
  <c r="N5889" i="7"/>
  <c r="O5889" i="7" s="1"/>
  <c r="R5889" i="7" s="1"/>
  <c r="L5889" i="7"/>
  <c r="M5889" i="7" s="1"/>
  <c r="Q5889" i="7" s="1"/>
  <c r="J5889" i="7"/>
  <c r="K5889" i="7" s="1"/>
  <c r="N5888" i="7"/>
  <c r="O5888" i="7" s="1"/>
  <c r="R5888" i="7" s="1"/>
  <c r="L5888" i="7"/>
  <c r="M5888" i="7" s="1"/>
  <c r="Q5888" i="7" s="1"/>
  <c r="J5888" i="7"/>
  <c r="K5888" i="7" s="1"/>
  <c r="N5887" i="7"/>
  <c r="O5887" i="7" s="1"/>
  <c r="R5887" i="7" s="1"/>
  <c r="L5887" i="7"/>
  <c r="M5887" i="7" s="1"/>
  <c r="Q5887" i="7" s="1"/>
  <c r="S5887" i="7" s="1"/>
  <c r="J5887" i="7"/>
  <c r="K5887" i="7" s="1"/>
  <c r="N5886" i="7"/>
  <c r="O5886" i="7" s="1"/>
  <c r="R5886" i="7" s="1"/>
  <c r="L5886" i="7"/>
  <c r="M5886" i="7" s="1"/>
  <c r="Q5886" i="7" s="1"/>
  <c r="J5886" i="7"/>
  <c r="K5886" i="7" s="1"/>
  <c r="N5885" i="7"/>
  <c r="O5885" i="7" s="1"/>
  <c r="R5885" i="7" s="1"/>
  <c r="L5885" i="7"/>
  <c r="M5885" i="7" s="1"/>
  <c r="Q5885" i="7" s="1"/>
  <c r="J5885" i="7"/>
  <c r="K5885" i="7" s="1"/>
  <c r="N5884" i="7"/>
  <c r="O5884" i="7" s="1"/>
  <c r="R5884" i="7" s="1"/>
  <c r="L5884" i="7"/>
  <c r="M5884" i="7" s="1"/>
  <c r="Q5884" i="7" s="1"/>
  <c r="J5884" i="7"/>
  <c r="K5884" i="7" s="1"/>
  <c r="N5883" i="7"/>
  <c r="O5883" i="7" s="1"/>
  <c r="R5883" i="7" s="1"/>
  <c r="L5883" i="7"/>
  <c r="M5883" i="7" s="1"/>
  <c r="Q5883" i="7" s="1"/>
  <c r="S5883" i="7" s="1"/>
  <c r="J5883" i="7"/>
  <c r="K5883" i="7" s="1"/>
  <c r="N5882" i="7"/>
  <c r="O5882" i="7" s="1"/>
  <c r="R5882" i="7" s="1"/>
  <c r="L5882" i="7"/>
  <c r="M5882" i="7" s="1"/>
  <c r="Q5882" i="7" s="1"/>
  <c r="J5882" i="7"/>
  <c r="K5882" i="7" s="1"/>
  <c r="N5881" i="7"/>
  <c r="O5881" i="7" s="1"/>
  <c r="R5881" i="7" s="1"/>
  <c r="L5881" i="7"/>
  <c r="M5881" i="7" s="1"/>
  <c r="Q5881" i="7" s="1"/>
  <c r="J5881" i="7"/>
  <c r="K5881" i="7" s="1"/>
  <c r="N5880" i="7"/>
  <c r="O5880" i="7" s="1"/>
  <c r="R5880" i="7" s="1"/>
  <c r="L5880" i="7"/>
  <c r="M5880" i="7" s="1"/>
  <c r="Q5880" i="7" s="1"/>
  <c r="K5880" i="7"/>
  <c r="J5880" i="7"/>
  <c r="N5879" i="7"/>
  <c r="O5879" i="7" s="1"/>
  <c r="R5879" i="7" s="1"/>
  <c r="L5879" i="7"/>
  <c r="M5879" i="7" s="1"/>
  <c r="Q5879" i="7" s="1"/>
  <c r="S5879" i="7" s="1"/>
  <c r="J5879" i="7"/>
  <c r="K5879" i="7" s="1"/>
  <c r="N5878" i="7"/>
  <c r="O5878" i="7" s="1"/>
  <c r="R5878" i="7" s="1"/>
  <c r="L5878" i="7"/>
  <c r="M5878" i="7" s="1"/>
  <c r="Q5878" i="7" s="1"/>
  <c r="J5878" i="7"/>
  <c r="K5878" i="7" s="1"/>
  <c r="N5877" i="7"/>
  <c r="O5877" i="7" s="1"/>
  <c r="R5877" i="7" s="1"/>
  <c r="L5877" i="7"/>
  <c r="M5877" i="7" s="1"/>
  <c r="Q5877" i="7" s="1"/>
  <c r="J5877" i="7"/>
  <c r="K5877" i="7" s="1"/>
  <c r="N5876" i="7"/>
  <c r="O5876" i="7" s="1"/>
  <c r="R5876" i="7" s="1"/>
  <c r="L5876" i="7"/>
  <c r="M5876" i="7" s="1"/>
  <c r="Q5876" i="7" s="1"/>
  <c r="J5876" i="7"/>
  <c r="K5876" i="7" s="1"/>
  <c r="N5875" i="7"/>
  <c r="O5875" i="7" s="1"/>
  <c r="R5875" i="7" s="1"/>
  <c r="L5875" i="7"/>
  <c r="M5875" i="7" s="1"/>
  <c r="Q5875" i="7" s="1"/>
  <c r="J5875" i="7"/>
  <c r="K5875" i="7" s="1"/>
  <c r="N5874" i="7"/>
  <c r="O5874" i="7" s="1"/>
  <c r="R5874" i="7" s="1"/>
  <c r="L5874" i="7"/>
  <c r="M5874" i="7" s="1"/>
  <c r="Q5874" i="7" s="1"/>
  <c r="S5874" i="7" s="1"/>
  <c r="J5874" i="7"/>
  <c r="K5874" i="7" s="1"/>
  <c r="N5873" i="7"/>
  <c r="O5873" i="7" s="1"/>
  <c r="R5873" i="7" s="1"/>
  <c r="L5873" i="7"/>
  <c r="M5873" i="7" s="1"/>
  <c r="Q5873" i="7" s="1"/>
  <c r="J5873" i="7"/>
  <c r="K5873" i="7" s="1"/>
  <c r="N5872" i="7"/>
  <c r="O5872" i="7" s="1"/>
  <c r="R5872" i="7" s="1"/>
  <c r="L5872" i="7"/>
  <c r="M5872" i="7" s="1"/>
  <c r="Q5872" i="7" s="1"/>
  <c r="J5872" i="7"/>
  <c r="K5872" i="7" s="1"/>
  <c r="N5871" i="7"/>
  <c r="O5871" i="7" s="1"/>
  <c r="R5871" i="7" s="1"/>
  <c r="L5871" i="7"/>
  <c r="M5871" i="7" s="1"/>
  <c r="Q5871" i="7" s="1"/>
  <c r="J5871" i="7"/>
  <c r="K5871" i="7" s="1"/>
  <c r="N5870" i="7"/>
  <c r="O5870" i="7" s="1"/>
  <c r="R5870" i="7" s="1"/>
  <c r="L5870" i="7"/>
  <c r="M5870" i="7" s="1"/>
  <c r="Q5870" i="7" s="1"/>
  <c r="S5870" i="7" s="1"/>
  <c r="J5870" i="7"/>
  <c r="K5870" i="7" s="1"/>
  <c r="N5869" i="7"/>
  <c r="O5869" i="7" s="1"/>
  <c r="R5869" i="7" s="1"/>
  <c r="L5869" i="7"/>
  <c r="M5869" i="7" s="1"/>
  <c r="J5869" i="7"/>
  <c r="K5869" i="7" s="1"/>
  <c r="N5868" i="7"/>
  <c r="O5868" i="7" s="1"/>
  <c r="R5868" i="7" s="1"/>
  <c r="L5868" i="7"/>
  <c r="M5868" i="7" s="1"/>
  <c r="J5868" i="7"/>
  <c r="K5868" i="7" s="1"/>
  <c r="N5867" i="7"/>
  <c r="O5867" i="7" s="1"/>
  <c r="R5867" i="7" s="1"/>
  <c r="L5867" i="7"/>
  <c r="M5867" i="7" s="1"/>
  <c r="J5867" i="7"/>
  <c r="K5867" i="7" s="1"/>
  <c r="N5866" i="7"/>
  <c r="O5866" i="7" s="1"/>
  <c r="R5866" i="7" s="1"/>
  <c r="L5866" i="7"/>
  <c r="M5866" i="7" s="1"/>
  <c r="J5866" i="7"/>
  <c r="K5866" i="7" s="1"/>
  <c r="N5865" i="7"/>
  <c r="O5865" i="7" s="1"/>
  <c r="R5865" i="7" s="1"/>
  <c r="L5865" i="7"/>
  <c r="M5865" i="7" s="1"/>
  <c r="J5865" i="7"/>
  <c r="K5865" i="7" s="1"/>
  <c r="N5864" i="7"/>
  <c r="O5864" i="7" s="1"/>
  <c r="R5864" i="7" s="1"/>
  <c r="L5864" i="7"/>
  <c r="M5864" i="7" s="1"/>
  <c r="J5864" i="7"/>
  <c r="K5864" i="7" s="1"/>
  <c r="N5863" i="7"/>
  <c r="O5863" i="7" s="1"/>
  <c r="R5863" i="7" s="1"/>
  <c r="L5863" i="7"/>
  <c r="M5863" i="7" s="1"/>
  <c r="J5863" i="7"/>
  <c r="K5863" i="7" s="1"/>
  <c r="N5862" i="7"/>
  <c r="O5862" i="7" s="1"/>
  <c r="R5862" i="7" s="1"/>
  <c r="L5862" i="7"/>
  <c r="M5862" i="7" s="1"/>
  <c r="J5862" i="7"/>
  <c r="K5862" i="7" s="1"/>
  <c r="N5861" i="7"/>
  <c r="O5861" i="7" s="1"/>
  <c r="R5861" i="7" s="1"/>
  <c r="L5861" i="7"/>
  <c r="M5861" i="7" s="1"/>
  <c r="J5861" i="7"/>
  <c r="K5861" i="7" s="1"/>
  <c r="N5860" i="7"/>
  <c r="O5860" i="7" s="1"/>
  <c r="R5860" i="7" s="1"/>
  <c r="L5860" i="7"/>
  <c r="M5860" i="7" s="1"/>
  <c r="J5860" i="7"/>
  <c r="K5860" i="7" s="1"/>
  <c r="N5859" i="7"/>
  <c r="O5859" i="7" s="1"/>
  <c r="R5859" i="7" s="1"/>
  <c r="L5859" i="7"/>
  <c r="M5859" i="7" s="1"/>
  <c r="J5859" i="7"/>
  <c r="K5859" i="7" s="1"/>
  <c r="N5858" i="7"/>
  <c r="O5858" i="7" s="1"/>
  <c r="R5858" i="7" s="1"/>
  <c r="L5858" i="7"/>
  <c r="M5858" i="7" s="1"/>
  <c r="Q5858" i="7" s="1"/>
  <c r="S5858" i="7" s="1"/>
  <c r="J5858" i="7"/>
  <c r="K5858" i="7" s="1"/>
  <c r="N5857" i="7"/>
  <c r="O5857" i="7" s="1"/>
  <c r="R5857" i="7" s="1"/>
  <c r="L5857" i="7"/>
  <c r="M5857" i="7" s="1"/>
  <c r="Q5857" i="7" s="1"/>
  <c r="J5857" i="7"/>
  <c r="K5857" i="7" s="1"/>
  <c r="N5856" i="7"/>
  <c r="O5856" i="7" s="1"/>
  <c r="R5856" i="7" s="1"/>
  <c r="L5856" i="7"/>
  <c r="M5856" i="7" s="1"/>
  <c r="Q5856" i="7" s="1"/>
  <c r="J5856" i="7"/>
  <c r="K5856" i="7" s="1"/>
  <c r="N5855" i="7"/>
  <c r="O5855" i="7" s="1"/>
  <c r="R5855" i="7" s="1"/>
  <c r="L5855" i="7"/>
  <c r="M5855" i="7" s="1"/>
  <c r="Q5855" i="7" s="1"/>
  <c r="J5855" i="7"/>
  <c r="K5855" i="7" s="1"/>
  <c r="N5854" i="7"/>
  <c r="O5854" i="7" s="1"/>
  <c r="R5854" i="7" s="1"/>
  <c r="L5854" i="7"/>
  <c r="M5854" i="7" s="1"/>
  <c r="Q5854" i="7" s="1"/>
  <c r="S5854" i="7" s="1"/>
  <c r="J5854" i="7"/>
  <c r="K5854" i="7" s="1"/>
  <c r="N5853" i="7"/>
  <c r="O5853" i="7" s="1"/>
  <c r="R5853" i="7" s="1"/>
  <c r="L5853" i="7"/>
  <c r="M5853" i="7" s="1"/>
  <c r="Q5853" i="7" s="1"/>
  <c r="J5853" i="7"/>
  <c r="K5853" i="7" s="1"/>
  <c r="N5852" i="7"/>
  <c r="O5852" i="7" s="1"/>
  <c r="R5852" i="7" s="1"/>
  <c r="L5852" i="7"/>
  <c r="M5852" i="7" s="1"/>
  <c r="Q5852" i="7" s="1"/>
  <c r="J5852" i="7"/>
  <c r="K5852" i="7" s="1"/>
  <c r="N5851" i="7"/>
  <c r="O5851" i="7" s="1"/>
  <c r="R5851" i="7" s="1"/>
  <c r="L5851" i="7"/>
  <c r="M5851" i="7" s="1"/>
  <c r="Q5851" i="7" s="1"/>
  <c r="J5851" i="7"/>
  <c r="K5851" i="7" s="1"/>
  <c r="N5850" i="7"/>
  <c r="O5850" i="7" s="1"/>
  <c r="R5850" i="7" s="1"/>
  <c r="L5850" i="7"/>
  <c r="M5850" i="7" s="1"/>
  <c r="Q5850" i="7" s="1"/>
  <c r="S5850" i="7" s="1"/>
  <c r="J5850" i="7"/>
  <c r="K5850" i="7" s="1"/>
  <c r="N5849" i="7"/>
  <c r="O5849" i="7" s="1"/>
  <c r="R5849" i="7" s="1"/>
  <c r="L5849" i="7"/>
  <c r="M5849" i="7" s="1"/>
  <c r="Q5849" i="7" s="1"/>
  <c r="J5849" i="7"/>
  <c r="K5849" i="7" s="1"/>
  <c r="N5848" i="7"/>
  <c r="O5848" i="7" s="1"/>
  <c r="R5848" i="7" s="1"/>
  <c r="L5848" i="7"/>
  <c r="M5848" i="7" s="1"/>
  <c r="Q5848" i="7" s="1"/>
  <c r="J5848" i="7"/>
  <c r="K5848" i="7" s="1"/>
  <c r="N5847" i="7"/>
  <c r="O5847" i="7" s="1"/>
  <c r="R5847" i="7" s="1"/>
  <c r="L5847" i="7"/>
  <c r="M5847" i="7" s="1"/>
  <c r="J5847" i="7"/>
  <c r="K5847" i="7" s="1"/>
  <c r="N5846" i="7"/>
  <c r="O5846" i="7" s="1"/>
  <c r="R5846" i="7" s="1"/>
  <c r="L5846" i="7"/>
  <c r="M5846" i="7" s="1"/>
  <c r="Q5846" i="7" s="1"/>
  <c r="S5846" i="7" s="1"/>
  <c r="J5846" i="7"/>
  <c r="K5846" i="7" s="1"/>
  <c r="N5845" i="7"/>
  <c r="O5845" i="7" s="1"/>
  <c r="R5845" i="7" s="1"/>
  <c r="L5845" i="7"/>
  <c r="M5845" i="7" s="1"/>
  <c r="Q5845" i="7" s="1"/>
  <c r="J5845" i="7"/>
  <c r="K5845" i="7" s="1"/>
  <c r="N5844" i="7"/>
  <c r="O5844" i="7" s="1"/>
  <c r="R5844" i="7" s="1"/>
  <c r="L5844" i="7"/>
  <c r="M5844" i="7" s="1"/>
  <c r="Q5844" i="7" s="1"/>
  <c r="J5844" i="7"/>
  <c r="K5844" i="7" s="1"/>
  <c r="N5843" i="7"/>
  <c r="O5843" i="7" s="1"/>
  <c r="R5843" i="7" s="1"/>
  <c r="L5843" i="7"/>
  <c r="M5843" i="7" s="1"/>
  <c r="Q5843" i="7" s="1"/>
  <c r="J5843" i="7"/>
  <c r="K5843" i="7" s="1"/>
  <c r="N5842" i="7"/>
  <c r="O5842" i="7" s="1"/>
  <c r="R5842" i="7" s="1"/>
  <c r="L5842" i="7"/>
  <c r="M5842" i="7" s="1"/>
  <c r="Q5842" i="7" s="1"/>
  <c r="S5842" i="7" s="1"/>
  <c r="J5842" i="7"/>
  <c r="K5842" i="7" s="1"/>
  <c r="N5841" i="7"/>
  <c r="O5841" i="7" s="1"/>
  <c r="R5841" i="7" s="1"/>
  <c r="L5841" i="7"/>
  <c r="M5841" i="7" s="1"/>
  <c r="Q5841" i="7" s="1"/>
  <c r="J5841" i="7"/>
  <c r="K5841" i="7" s="1"/>
  <c r="N5840" i="7"/>
  <c r="O5840" i="7" s="1"/>
  <c r="R5840" i="7" s="1"/>
  <c r="L5840" i="7"/>
  <c r="M5840" i="7" s="1"/>
  <c r="Q5840" i="7" s="1"/>
  <c r="J5840" i="7"/>
  <c r="K5840" i="7" s="1"/>
  <c r="N5839" i="7"/>
  <c r="O5839" i="7" s="1"/>
  <c r="R5839" i="7" s="1"/>
  <c r="L5839" i="7"/>
  <c r="M5839" i="7" s="1"/>
  <c r="Q5839" i="7" s="1"/>
  <c r="J5839" i="7"/>
  <c r="K5839" i="7" s="1"/>
  <c r="N5838" i="7"/>
  <c r="O5838" i="7" s="1"/>
  <c r="R5838" i="7" s="1"/>
  <c r="L5838" i="7"/>
  <c r="M5838" i="7" s="1"/>
  <c r="Q5838" i="7" s="1"/>
  <c r="S5838" i="7" s="1"/>
  <c r="J5838" i="7"/>
  <c r="K5838" i="7" s="1"/>
  <c r="N5837" i="7"/>
  <c r="O5837" i="7" s="1"/>
  <c r="R5837" i="7" s="1"/>
  <c r="L5837" i="7"/>
  <c r="M5837" i="7" s="1"/>
  <c r="Q5837" i="7" s="1"/>
  <c r="J5837" i="7"/>
  <c r="K5837" i="7" s="1"/>
  <c r="N5836" i="7"/>
  <c r="O5836" i="7" s="1"/>
  <c r="R5836" i="7" s="1"/>
  <c r="L5836" i="7"/>
  <c r="M5836" i="7" s="1"/>
  <c r="Q5836" i="7" s="1"/>
  <c r="J5836" i="7"/>
  <c r="K5836" i="7" s="1"/>
  <c r="N5835" i="7"/>
  <c r="O5835" i="7" s="1"/>
  <c r="R5835" i="7" s="1"/>
  <c r="L5835" i="7"/>
  <c r="M5835" i="7" s="1"/>
  <c r="Q5835" i="7" s="1"/>
  <c r="J5835" i="7"/>
  <c r="K5835" i="7" s="1"/>
  <c r="N5834" i="7"/>
  <c r="O5834" i="7" s="1"/>
  <c r="R5834" i="7" s="1"/>
  <c r="L5834" i="7"/>
  <c r="M5834" i="7" s="1"/>
  <c r="Q5834" i="7" s="1"/>
  <c r="S5834" i="7" s="1"/>
  <c r="J5834" i="7"/>
  <c r="K5834" i="7" s="1"/>
  <c r="N5833" i="7"/>
  <c r="O5833" i="7" s="1"/>
  <c r="R5833" i="7" s="1"/>
  <c r="L5833" i="7"/>
  <c r="M5833" i="7" s="1"/>
  <c r="Q5833" i="7" s="1"/>
  <c r="J5833" i="7"/>
  <c r="K5833" i="7" s="1"/>
  <c r="N5832" i="7"/>
  <c r="O5832" i="7" s="1"/>
  <c r="R5832" i="7" s="1"/>
  <c r="L5832" i="7"/>
  <c r="M5832" i="7" s="1"/>
  <c r="Q5832" i="7" s="1"/>
  <c r="J5832" i="7"/>
  <c r="K5832" i="7" s="1"/>
  <c r="N5831" i="7"/>
  <c r="O5831" i="7" s="1"/>
  <c r="R5831" i="7" s="1"/>
  <c r="L5831" i="7"/>
  <c r="M5831" i="7" s="1"/>
  <c r="Q5831" i="7" s="1"/>
  <c r="J5831" i="7"/>
  <c r="K5831" i="7" s="1"/>
  <c r="N5830" i="7"/>
  <c r="O5830" i="7" s="1"/>
  <c r="R5830" i="7" s="1"/>
  <c r="L5830" i="7"/>
  <c r="M5830" i="7" s="1"/>
  <c r="Q5830" i="7" s="1"/>
  <c r="S5830" i="7" s="1"/>
  <c r="J5830" i="7"/>
  <c r="K5830" i="7" s="1"/>
  <c r="N5829" i="7"/>
  <c r="O5829" i="7" s="1"/>
  <c r="R5829" i="7" s="1"/>
  <c r="L5829" i="7"/>
  <c r="M5829" i="7" s="1"/>
  <c r="Q5829" i="7" s="1"/>
  <c r="J5829" i="7"/>
  <c r="K5829" i="7" s="1"/>
  <c r="N5828" i="7"/>
  <c r="O5828" i="7" s="1"/>
  <c r="R5828" i="7" s="1"/>
  <c r="L5828" i="7"/>
  <c r="M5828" i="7" s="1"/>
  <c r="Q5828" i="7" s="1"/>
  <c r="J5828" i="7"/>
  <c r="K5828" i="7" s="1"/>
  <c r="O5827" i="7"/>
  <c r="R5827" i="7" s="1"/>
  <c r="N5827" i="7"/>
  <c r="L5827" i="7"/>
  <c r="M5827" i="7" s="1"/>
  <c r="Q5827" i="7" s="1"/>
  <c r="J5827" i="7"/>
  <c r="K5827" i="7" s="1"/>
  <c r="N5826" i="7"/>
  <c r="O5826" i="7" s="1"/>
  <c r="R5826" i="7" s="1"/>
  <c r="L5826" i="7"/>
  <c r="M5826" i="7" s="1"/>
  <c r="Q5826" i="7" s="1"/>
  <c r="J5826" i="7"/>
  <c r="K5826" i="7" s="1"/>
  <c r="N5825" i="7"/>
  <c r="O5825" i="7" s="1"/>
  <c r="R5825" i="7" s="1"/>
  <c r="L5825" i="7"/>
  <c r="M5825" i="7" s="1"/>
  <c r="Q5825" i="7" s="1"/>
  <c r="S5825" i="7" s="1"/>
  <c r="J5825" i="7"/>
  <c r="K5825" i="7" s="1"/>
  <c r="N5824" i="7"/>
  <c r="O5824" i="7" s="1"/>
  <c r="R5824" i="7" s="1"/>
  <c r="L5824" i="7"/>
  <c r="M5824" i="7" s="1"/>
  <c r="Q5824" i="7" s="1"/>
  <c r="J5824" i="7"/>
  <c r="K5824" i="7" s="1"/>
  <c r="N5823" i="7"/>
  <c r="O5823" i="7" s="1"/>
  <c r="R5823" i="7" s="1"/>
  <c r="L5823" i="7"/>
  <c r="M5823" i="7" s="1"/>
  <c r="Q5823" i="7" s="1"/>
  <c r="J5823" i="7"/>
  <c r="K5823" i="7" s="1"/>
  <c r="N5822" i="7"/>
  <c r="O5822" i="7" s="1"/>
  <c r="R5822" i="7" s="1"/>
  <c r="L5822" i="7"/>
  <c r="M5822" i="7" s="1"/>
  <c r="Q5822" i="7" s="1"/>
  <c r="J5822" i="7"/>
  <c r="K5822" i="7" s="1"/>
  <c r="N5821" i="7"/>
  <c r="O5821" i="7" s="1"/>
  <c r="R5821" i="7" s="1"/>
  <c r="L5821" i="7"/>
  <c r="M5821" i="7" s="1"/>
  <c r="Q5821" i="7" s="1"/>
  <c r="S5821" i="7" s="1"/>
  <c r="J5821" i="7"/>
  <c r="K5821" i="7" s="1"/>
  <c r="N5820" i="7"/>
  <c r="O5820" i="7" s="1"/>
  <c r="R5820" i="7" s="1"/>
  <c r="L5820" i="7"/>
  <c r="M5820" i="7" s="1"/>
  <c r="Q5820" i="7" s="1"/>
  <c r="J5820" i="7"/>
  <c r="K5820" i="7" s="1"/>
  <c r="N5819" i="7"/>
  <c r="O5819" i="7" s="1"/>
  <c r="R5819" i="7" s="1"/>
  <c r="L5819" i="7"/>
  <c r="M5819" i="7" s="1"/>
  <c r="Q5819" i="7" s="1"/>
  <c r="J5819" i="7"/>
  <c r="K5819" i="7" s="1"/>
  <c r="N5818" i="7"/>
  <c r="O5818" i="7" s="1"/>
  <c r="R5818" i="7" s="1"/>
  <c r="L5818" i="7"/>
  <c r="M5818" i="7" s="1"/>
  <c r="Q5818" i="7" s="1"/>
  <c r="J5818" i="7"/>
  <c r="K5818" i="7" s="1"/>
  <c r="N5817" i="7"/>
  <c r="O5817" i="7" s="1"/>
  <c r="R5817" i="7" s="1"/>
  <c r="L5817" i="7"/>
  <c r="M5817" i="7" s="1"/>
  <c r="Q5817" i="7" s="1"/>
  <c r="S5817" i="7" s="1"/>
  <c r="J5817" i="7"/>
  <c r="K5817" i="7" s="1"/>
  <c r="N5816" i="7"/>
  <c r="O5816" i="7" s="1"/>
  <c r="R5816" i="7" s="1"/>
  <c r="L5816" i="7"/>
  <c r="M5816" i="7" s="1"/>
  <c r="Q5816" i="7" s="1"/>
  <c r="J5816" i="7"/>
  <c r="K5816" i="7" s="1"/>
  <c r="N5815" i="7"/>
  <c r="O5815" i="7" s="1"/>
  <c r="R5815" i="7" s="1"/>
  <c r="L5815" i="7"/>
  <c r="M5815" i="7" s="1"/>
  <c r="Q5815" i="7" s="1"/>
  <c r="J5815" i="7"/>
  <c r="K5815" i="7" s="1"/>
  <c r="N5814" i="7"/>
  <c r="O5814" i="7" s="1"/>
  <c r="R5814" i="7" s="1"/>
  <c r="L5814" i="7"/>
  <c r="M5814" i="7" s="1"/>
  <c r="Q5814" i="7" s="1"/>
  <c r="J5814" i="7"/>
  <c r="K5814" i="7" s="1"/>
  <c r="N5813" i="7"/>
  <c r="O5813" i="7" s="1"/>
  <c r="R5813" i="7" s="1"/>
  <c r="L5813" i="7"/>
  <c r="M5813" i="7" s="1"/>
  <c r="Q5813" i="7" s="1"/>
  <c r="S5813" i="7" s="1"/>
  <c r="J5813" i="7"/>
  <c r="K5813" i="7" s="1"/>
  <c r="N5812" i="7"/>
  <c r="O5812" i="7" s="1"/>
  <c r="R5812" i="7" s="1"/>
  <c r="L5812" i="7"/>
  <c r="M5812" i="7" s="1"/>
  <c r="Q5812" i="7" s="1"/>
  <c r="J5812" i="7"/>
  <c r="K5812" i="7" s="1"/>
  <c r="N5811" i="7"/>
  <c r="O5811" i="7" s="1"/>
  <c r="R5811" i="7" s="1"/>
  <c r="L5811" i="7"/>
  <c r="M5811" i="7" s="1"/>
  <c r="Q5811" i="7" s="1"/>
  <c r="J5811" i="7"/>
  <c r="K5811" i="7" s="1"/>
  <c r="N5810" i="7"/>
  <c r="O5810" i="7" s="1"/>
  <c r="R5810" i="7" s="1"/>
  <c r="L5810" i="7"/>
  <c r="M5810" i="7" s="1"/>
  <c r="Q5810" i="7" s="1"/>
  <c r="J5810" i="7"/>
  <c r="K5810" i="7" s="1"/>
  <c r="N5809" i="7"/>
  <c r="O5809" i="7" s="1"/>
  <c r="R5809" i="7" s="1"/>
  <c r="L5809" i="7"/>
  <c r="M5809" i="7" s="1"/>
  <c r="Q5809" i="7" s="1"/>
  <c r="S5809" i="7" s="1"/>
  <c r="J5809" i="7"/>
  <c r="K5809" i="7" s="1"/>
  <c r="N5808" i="7"/>
  <c r="O5808" i="7" s="1"/>
  <c r="R5808" i="7" s="1"/>
  <c r="L5808" i="7"/>
  <c r="M5808" i="7" s="1"/>
  <c r="Q5808" i="7" s="1"/>
  <c r="J5808" i="7"/>
  <c r="K5808" i="7" s="1"/>
  <c r="N5807" i="7"/>
  <c r="O5807" i="7" s="1"/>
  <c r="R5807" i="7" s="1"/>
  <c r="L5807" i="7"/>
  <c r="M5807" i="7" s="1"/>
  <c r="Q5807" i="7" s="1"/>
  <c r="J5807" i="7"/>
  <c r="K5807" i="7" s="1"/>
  <c r="N5806" i="7"/>
  <c r="O5806" i="7" s="1"/>
  <c r="R5806" i="7" s="1"/>
  <c r="L5806" i="7"/>
  <c r="M5806" i="7" s="1"/>
  <c r="Q5806" i="7" s="1"/>
  <c r="J5806" i="7"/>
  <c r="K5806" i="7" s="1"/>
  <c r="N5805" i="7"/>
  <c r="O5805" i="7" s="1"/>
  <c r="R5805" i="7" s="1"/>
  <c r="L5805" i="7"/>
  <c r="M5805" i="7" s="1"/>
  <c r="Q5805" i="7" s="1"/>
  <c r="S5805" i="7" s="1"/>
  <c r="J5805" i="7"/>
  <c r="K5805" i="7" s="1"/>
  <c r="N5804" i="7"/>
  <c r="O5804" i="7" s="1"/>
  <c r="R5804" i="7" s="1"/>
  <c r="L5804" i="7"/>
  <c r="M5804" i="7" s="1"/>
  <c r="Q5804" i="7" s="1"/>
  <c r="J5804" i="7"/>
  <c r="K5804" i="7" s="1"/>
  <c r="N5803" i="7"/>
  <c r="O5803" i="7" s="1"/>
  <c r="R5803" i="7" s="1"/>
  <c r="L5803" i="7"/>
  <c r="M5803" i="7" s="1"/>
  <c r="Q5803" i="7" s="1"/>
  <c r="J5803" i="7"/>
  <c r="K5803" i="7" s="1"/>
  <c r="N5802" i="7"/>
  <c r="O5802" i="7" s="1"/>
  <c r="R5802" i="7" s="1"/>
  <c r="L5802" i="7"/>
  <c r="M5802" i="7" s="1"/>
  <c r="Q5802" i="7" s="1"/>
  <c r="J5802" i="7"/>
  <c r="K5802" i="7" s="1"/>
  <c r="N5801" i="7"/>
  <c r="O5801" i="7" s="1"/>
  <c r="R5801" i="7" s="1"/>
  <c r="L5801" i="7"/>
  <c r="M5801" i="7" s="1"/>
  <c r="Q5801" i="7" s="1"/>
  <c r="S5801" i="7" s="1"/>
  <c r="J5801" i="7"/>
  <c r="K5801" i="7" s="1"/>
  <c r="N5800" i="7"/>
  <c r="O5800" i="7" s="1"/>
  <c r="R5800" i="7" s="1"/>
  <c r="L5800" i="7"/>
  <c r="M5800" i="7" s="1"/>
  <c r="Q5800" i="7" s="1"/>
  <c r="J5800" i="7"/>
  <c r="K5800" i="7" s="1"/>
  <c r="N5799" i="7"/>
  <c r="O5799" i="7" s="1"/>
  <c r="R5799" i="7" s="1"/>
  <c r="L5799" i="7"/>
  <c r="M5799" i="7" s="1"/>
  <c r="Q5799" i="7" s="1"/>
  <c r="J5799" i="7"/>
  <c r="K5799" i="7" s="1"/>
  <c r="N5798" i="7"/>
  <c r="O5798" i="7" s="1"/>
  <c r="R5798" i="7" s="1"/>
  <c r="L5798" i="7"/>
  <c r="M5798" i="7" s="1"/>
  <c r="Q5798" i="7" s="1"/>
  <c r="J5798" i="7"/>
  <c r="K5798" i="7" s="1"/>
  <c r="N5797" i="7"/>
  <c r="O5797" i="7" s="1"/>
  <c r="R5797" i="7" s="1"/>
  <c r="L5797" i="7"/>
  <c r="M5797" i="7" s="1"/>
  <c r="Q5797" i="7" s="1"/>
  <c r="S5797" i="7" s="1"/>
  <c r="J5797" i="7"/>
  <c r="K5797" i="7" s="1"/>
  <c r="N5796" i="7"/>
  <c r="O5796" i="7" s="1"/>
  <c r="R5796" i="7" s="1"/>
  <c r="L5796" i="7"/>
  <c r="M5796" i="7" s="1"/>
  <c r="Q5796" i="7" s="1"/>
  <c r="J5796" i="7"/>
  <c r="K5796" i="7" s="1"/>
  <c r="N5795" i="7"/>
  <c r="O5795" i="7" s="1"/>
  <c r="R5795" i="7" s="1"/>
  <c r="L5795" i="7"/>
  <c r="M5795" i="7" s="1"/>
  <c r="Q5795" i="7" s="1"/>
  <c r="J5795" i="7"/>
  <c r="K5795" i="7" s="1"/>
  <c r="N5794" i="7"/>
  <c r="O5794" i="7" s="1"/>
  <c r="R5794" i="7" s="1"/>
  <c r="L5794" i="7"/>
  <c r="M5794" i="7" s="1"/>
  <c r="Q5794" i="7" s="1"/>
  <c r="J5794" i="7"/>
  <c r="K5794" i="7" s="1"/>
  <c r="N5793" i="7"/>
  <c r="O5793" i="7" s="1"/>
  <c r="R5793" i="7" s="1"/>
  <c r="L5793" i="7"/>
  <c r="M5793" i="7" s="1"/>
  <c r="Q5793" i="7" s="1"/>
  <c r="J5793" i="7"/>
  <c r="K5793" i="7" s="1"/>
  <c r="N5792" i="7"/>
  <c r="O5792" i="7" s="1"/>
  <c r="R5792" i="7" s="1"/>
  <c r="L5792" i="7"/>
  <c r="M5792" i="7" s="1"/>
  <c r="Q5792" i="7" s="1"/>
  <c r="S5792" i="7" s="1"/>
  <c r="J5792" i="7"/>
  <c r="K5792" i="7" s="1"/>
  <c r="N5791" i="7"/>
  <c r="O5791" i="7" s="1"/>
  <c r="R5791" i="7" s="1"/>
  <c r="L5791" i="7"/>
  <c r="M5791" i="7" s="1"/>
  <c r="Q5791" i="7" s="1"/>
  <c r="J5791" i="7"/>
  <c r="K5791" i="7" s="1"/>
  <c r="N5790" i="7"/>
  <c r="O5790" i="7" s="1"/>
  <c r="R5790" i="7" s="1"/>
  <c r="L5790" i="7"/>
  <c r="M5790" i="7" s="1"/>
  <c r="Q5790" i="7" s="1"/>
  <c r="J5790" i="7"/>
  <c r="K5790" i="7" s="1"/>
  <c r="N5789" i="7"/>
  <c r="O5789" i="7" s="1"/>
  <c r="R5789" i="7" s="1"/>
  <c r="L5789" i="7"/>
  <c r="M5789" i="7" s="1"/>
  <c r="Q5789" i="7" s="1"/>
  <c r="J5789" i="7"/>
  <c r="K5789" i="7" s="1"/>
  <c r="N5788" i="7"/>
  <c r="O5788" i="7" s="1"/>
  <c r="R5788" i="7" s="1"/>
  <c r="L5788" i="7"/>
  <c r="M5788" i="7" s="1"/>
  <c r="Q5788" i="7" s="1"/>
  <c r="S5788" i="7" s="1"/>
  <c r="J5788" i="7"/>
  <c r="K5788" i="7" s="1"/>
  <c r="N5787" i="7"/>
  <c r="O5787" i="7" s="1"/>
  <c r="R5787" i="7" s="1"/>
  <c r="L5787" i="7"/>
  <c r="M5787" i="7" s="1"/>
  <c r="Q5787" i="7" s="1"/>
  <c r="J5787" i="7"/>
  <c r="K5787" i="7" s="1"/>
  <c r="N5786" i="7"/>
  <c r="O5786" i="7" s="1"/>
  <c r="R5786" i="7" s="1"/>
  <c r="L5786" i="7"/>
  <c r="M5786" i="7" s="1"/>
  <c r="Q5786" i="7" s="1"/>
  <c r="J5786" i="7"/>
  <c r="K5786" i="7" s="1"/>
  <c r="N5785" i="7"/>
  <c r="O5785" i="7" s="1"/>
  <c r="R5785" i="7" s="1"/>
  <c r="L5785" i="7"/>
  <c r="M5785" i="7" s="1"/>
  <c r="Q5785" i="7" s="1"/>
  <c r="J5785" i="7"/>
  <c r="K5785" i="7" s="1"/>
  <c r="N5784" i="7"/>
  <c r="O5784" i="7" s="1"/>
  <c r="R5784" i="7" s="1"/>
  <c r="L5784" i="7"/>
  <c r="M5784" i="7" s="1"/>
  <c r="Q5784" i="7" s="1"/>
  <c r="S5784" i="7" s="1"/>
  <c r="J5784" i="7"/>
  <c r="K5784" i="7" s="1"/>
  <c r="N5783" i="7"/>
  <c r="O5783" i="7" s="1"/>
  <c r="R5783" i="7" s="1"/>
  <c r="L5783" i="7"/>
  <c r="M5783" i="7" s="1"/>
  <c r="Q5783" i="7" s="1"/>
  <c r="J5783" i="7"/>
  <c r="K5783" i="7" s="1"/>
  <c r="N5782" i="7"/>
  <c r="O5782" i="7" s="1"/>
  <c r="R5782" i="7" s="1"/>
  <c r="L5782" i="7"/>
  <c r="M5782" i="7" s="1"/>
  <c r="Q5782" i="7" s="1"/>
  <c r="J5782" i="7"/>
  <c r="K5782" i="7" s="1"/>
  <c r="N5781" i="7"/>
  <c r="O5781" i="7" s="1"/>
  <c r="R5781" i="7" s="1"/>
  <c r="L5781" i="7"/>
  <c r="M5781" i="7" s="1"/>
  <c r="Q5781" i="7" s="1"/>
  <c r="J5781" i="7"/>
  <c r="K5781" i="7" s="1"/>
  <c r="N5780" i="7"/>
  <c r="O5780" i="7" s="1"/>
  <c r="R5780" i="7" s="1"/>
  <c r="L5780" i="7"/>
  <c r="M5780" i="7" s="1"/>
  <c r="Q5780" i="7" s="1"/>
  <c r="S5780" i="7" s="1"/>
  <c r="J5780" i="7"/>
  <c r="K5780" i="7" s="1"/>
  <c r="N5779" i="7"/>
  <c r="O5779" i="7" s="1"/>
  <c r="R5779" i="7" s="1"/>
  <c r="L5779" i="7"/>
  <c r="M5779" i="7" s="1"/>
  <c r="Q5779" i="7" s="1"/>
  <c r="J5779" i="7"/>
  <c r="K5779" i="7" s="1"/>
  <c r="N5778" i="7"/>
  <c r="O5778" i="7" s="1"/>
  <c r="R5778" i="7" s="1"/>
  <c r="L5778" i="7"/>
  <c r="M5778" i="7" s="1"/>
  <c r="Q5778" i="7" s="1"/>
  <c r="J5778" i="7"/>
  <c r="K5778" i="7" s="1"/>
  <c r="N5777" i="7"/>
  <c r="O5777" i="7" s="1"/>
  <c r="R5777" i="7" s="1"/>
  <c r="L5777" i="7"/>
  <c r="M5777" i="7" s="1"/>
  <c r="Q5777" i="7" s="1"/>
  <c r="J5777" i="7"/>
  <c r="K5777" i="7" s="1"/>
  <c r="N5776" i="7"/>
  <c r="O5776" i="7" s="1"/>
  <c r="R5776" i="7" s="1"/>
  <c r="L5776" i="7"/>
  <c r="M5776" i="7" s="1"/>
  <c r="Q5776" i="7" s="1"/>
  <c r="S5776" i="7" s="1"/>
  <c r="J5776" i="7"/>
  <c r="K5776" i="7" s="1"/>
  <c r="N5775" i="7"/>
  <c r="O5775" i="7" s="1"/>
  <c r="R5775" i="7" s="1"/>
  <c r="L5775" i="7"/>
  <c r="M5775" i="7" s="1"/>
  <c r="Q5775" i="7" s="1"/>
  <c r="J5775" i="7"/>
  <c r="K5775" i="7" s="1"/>
  <c r="N5774" i="7"/>
  <c r="O5774" i="7" s="1"/>
  <c r="R5774" i="7" s="1"/>
  <c r="L5774" i="7"/>
  <c r="M5774" i="7" s="1"/>
  <c r="Q5774" i="7" s="1"/>
  <c r="J5774" i="7"/>
  <c r="K5774" i="7" s="1"/>
  <c r="N5773" i="7"/>
  <c r="O5773" i="7" s="1"/>
  <c r="R5773" i="7" s="1"/>
  <c r="L5773" i="7"/>
  <c r="M5773" i="7" s="1"/>
  <c r="Q5773" i="7" s="1"/>
  <c r="J5773" i="7"/>
  <c r="K5773" i="7" s="1"/>
  <c r="N5772" i="7"/>
  <c r="O5772" i="7" s="1"/>
  <c r="R5772" i="7" s="1"/>
  <c r="L5772" i="7"/>
  <c r="M5772" i="7" s="1"/>
  <c r="Q5772" i="7" s="1"/>
  <c r="S5772" i="7" s="1"/>
  <c r="J5772" i="7"/>
  <c r="K5772" i="7" s="1"/>
  <c r="N5771" i="7"/>
  <c r="O5771" i="7" s="1"/>
  <c r="R5771" i="7" s="1"/>
  <c r="L5771" i="7"/>
  <c r="M5771" i="7" s="1"/>
  <c r="Q5771" i="7" s="1"/>
  <c r="J5771" i="7"/>
  <c r="K5771" i="7" s="1"/>
  <c r="N5770" i="7"/>
  <c r="O5770" i="7" s="1"/>
  <c r="R5770" i="7" s="1"/>
  <c r="L5770" i="7"/>
  <c r="M5770" i="7" s="1"/>
  <c r="Q5770" i="7" s="1"/>
  <c r="J5770" i="7"/>
  <c r="K5770" i="7" s="1"/>
  <c r="N5769" i="7"/>
  <c r="O5769" i="7" s="1"/>
  <c r="R5769" i="7" s="1"/>
  <c r="L5769" i="7"/>
  <c r="M5769" i="7" s="1"/>
  <c r="Q5769" i="7" s="1"/>
  <c r="J5769" i="7"/>
  <c r="K5769" i="7" s="1"/>
  <c r="N5768" i="7"/>
  <c r="O5768" i="7" s="1"/>
  <c r="R5768" i="7" s="1"/>
  <c r="L5768" i="7"/>
  <c r="M5768" i="7" s="1"/>
  <c r="Q5768" i="7" s="1"/>
  <c r="S5768" i="7" s="1"/>
  <c r="J5768" i="7"/>
  <c r="K5768" i="7" s="1"/>
  <c r="N5767" i="7"/>
  <c r="O5767" i="7" s="1"/>
  <c r="R5767" i="7" s="1"/>
  <c r="L5767" i="7"/>
  <c r="M5767" i="7" s="1"/>
  <c r="Q5767" i="7" s="1"/>
  <c r="J5767" i="7"/>
  <c r="K5767" i="7" s="1"/>
  <c r="N5766" i="7"/>
  <c r="O5766" i="7" s="1"/>
  <c r="R5766" i="7" s="1"/>
  <c r="L5766" i="7"/>
  <c r="M5766" i="7" s="1"/>
  <c r="Q5766" i="7" s="1"/>
  <c r="J5766" i="7"/>
  <c r="K5766" i="7" s="1"/>
  <c r="N5765" i="7"/>
  <c r="O5765" i="7" s="1"/>
  <c r="R5765" i="7" s="1"/>
  <c r="L5765" i="7"/>
  <c r="M5765" i="7" s="1"/>
  <c r="Q5765" i="7" s="1"/>
  <c r="J5765" i="7"/>
  <c r="K5765" i="7" s="1"/>
  <c r="N5764" i="7"/>
  <c r="O5764" i="7" s="1"/>
  <c r="R5764" i="7" s="1"/>
  <c r="L5764" i="7"/>
  <c r="M5764" i="7" s="1"/>
  <c r="Q5764" i="7" s="1"/>
  <c r="S5764" i="7" s="1"/>
  <c r="J5764" i="7"/>
  <c r="K5764" i="7" s="1"/>
  <c r="N5763" i="7"/>
  <c r="O5763" i="7" s="1"/>
  <c r="R5763" i="7" s="1"/>
  <c r="L5763" i="7"/>
  <c r="M5763" i="7" s="1"/>
  <c r="Q5763" i="7" s="1"/>
  <c r="J5763" i="7"/>
  <c r="K5763" i="7" s="1"/>
  <c r="N5762" i="7"/>
  <c r="O5762" i="7" s="1"/>
  <c r="R5762" i="7" s="1"/>
  <c r="L5762" i="7"/>
  <c r="M5762" i="7" s="1"/>
  <c r="Q5762" i="7" s="1"/>
  <c r="J5762" i="7"/>
  <c r="K5762" i="7" s="1"/>
  <c r="N5761" i="7"/>
  <c r="O5761" i="7" s="1"/>
  <c r="R5761" i="7" s="1"/>
  <c r="L5761" i="7"/>
  <c r="M5761" i="7" s="1"/>
  <c r="Q5761" i="7" s="1"/>
  <c r="J5761" i="7"/>
  <c r="K5761" i="7" s="1"/>
  <c r="N5760" i="7"/>
  <c r="O5760" i="7" s="1"/>
  <c r="R5760" i="7" s="1"/>
  <c r="M5760" i="7"/>
  <c r="Q5760" i="7" s="1"/>
  <c r="S5760" i="7" s="1"/>
  <c r="L5760" i="7"/>
  <c r="J5760" i="7"/>
  <c r="K5760" i="7" s="1"/>
  <c r="N5759" i="7"/>
  <c r="O5759" i="7" s="1"/>
  <c r="R5759" i="7" s="1"/>
  <c r="L5759" i="7"/>
  <c r="M5759" i="7" s="1"/>
  <c r="Q5759" i="7" s="1"/>
  <c r="S5759" i="7" s="1"/>
  <c r="J5759" i="7"/>
  <c r="K5759" i="7" s="1"/>
  <c r="N5758" i="7"/>
  <c r="O5758" i="7" s="1"/>
  <c r="R5758" i="7" s="1"/>
  <c r="L5758" i="7"/>
  <c r="M5758" i="7" s="1"/>
  <c r="Q5758" i="7" s="1"/>
  <c r="J5758" i="7"/>
  <c r="K5758" i="7" s="1"/>
  <c r="N5757" i="7"/>
  <c r="O5757" i="7" s="1"/>
  <c r="R5757" i="7" s="1"/>
  <c r="L5757" i="7"/>
  <c r="M5757" i="7" s="1"/>
  <c r="Q5757" i="7" s="1"/>
  <c r="J5757" i="7"/>
  <c r="K5757" i="7" s="1"/>
  <c r="N5756" i="7"/>
  <c r="O5756" i="7" s="1"/>
  <c r="R5756" i="7" s="1"/>
  <c r="L5756" i="7"/>
  <c r="M5756" i="7" s="1"/>
  <c r="Q5756" i="7" s="1"/>
  <c r="J5756" i="7"/>
  <c r="K5756" i="7" s="1"/>
  <c r="N5755" i="7"/>
  <c r="O5755" i="7" s="1"/>
  <c r="R5755" i="7" s="1"/>
  <c r="L5755" i="7"/>
  <c r="M5755" i="7" s="1"/>
  <c r="Q5755" i="7" s="1"/>
  <c r="S5755" i="7" s="1"/>
  <c r="J5755" i="7"/>
  <c r="K5755" i="7" s="1"/>
  <c r="N5754" i="7"/>
  <c r="O5754" i="7" s="1"/>
  <c r="R5754" i="7" s="1"/>
  <c r="L5754" i="7"/>
  <c r="M5754" i="7" s="1"/>
  <c r="Q5754" i="7" s="1"/>
  <c r="J5754" i="7"/>
  <c r="K5754" i="7" s="1"/>
  <c r="N5753" i="7"/>
  <c r="O5753" i="7" s="1"/>
  <c r="R5753" i="7" s="1"/>
  <c r="L5753" i="7"/>
  <c r="M5753" i="7" s="1"/>
  <c r="Q5753" i="7" s="1"/>
  <c r="S5753" i="7" s="1"/>
  <c r="J5753" i="7"/>
  <c r="K5753" i="7" s="1"/>
  <c r="N5752" i="7"/>
  <c r="O5752" i="7" s="1"/>
  <c r="R5752" i="7" s="1"/>
  <c r="L5752" i="7"/>
  <c r="M5752" i="7" s="1"/>
  <c r="Q5752" i="7" s="1"/>
  <c r="J5752" i="7"/>
  <c r="K5752" i="7" s="1"/>
  <c r="N5751" i="7"/>
  <c r="O5751" i="7" s="1"/>
  <c r="R5751" i="7" s="1"/>
  <c r="L5751" i="7"/>
  <c r="M5751" i="7" s="1"/>
  <c r="Q5751" i="7" s="1"/>
  <c r="S5751" i="7" s="1"/>
  <c r="J5751" i="7"/>
  <c r="K5751" i="7" s="1"/>
  <c r="N5750" i="7"/>
  <c r="O5750" i="7" s="1"/>
  <c r="R5750" i="7" s="1"/>
  <c r="L5750" i="7"/>
  <c r="M5750" i="7" s="1"/>
  <c r="Q5750" i="7" s="1"/>
  <c r="J5750" i="7"/>
  <c r="K5750" i="7" s="1"/>
  <c r="N5749" i="7"/>
  <c r="O5749" i="7" s="1"/>
  <c r="R5749" i="7" s="1"/>
  <c r="L5749" i="7"/>
  <c r="M5749" i="7" s="1"/>
  <c r="Q5749" i="7" s="1"/>
  <c r="S5749" i="7" s="1"/>
  <c r="J5749" i="7"/>
  <c r="K5749" i="7" s="1"/>
  <c r="N5748" i="7"/>
  <c r="O5748" i="7" s="1"/>
  <c r="R5748" i="7" s="1"/>
  <c r="L5748" i="7"/>
  <c r="M5748" i="7" s="1"/>
  <c r="Q5748" i="7" s="1"/>
  <c r="J5748" i="7"/>
  <c r="K5748" i="7" s="1"/>
  <c r="N5747" i="7"/>
  <c r="O5747" i="7" s="1"/>
  <c r="R5747" i="7" s="1"/>
  <c r="L5747" i="7"/>
  <c r="M5747" i="7" s="1"/>
  <c r="Q5747" i="7" s="1"/>
  <c r="S5747" i="7" s="1"/>
  <c r="J5747" i="7"/>
  <c r="K5747" i="7" s="1"/>
  <c r="N5746" i="7"/>
  <c r="O5746" i="7" s="1"/>
  <c r="R5746" i="7" s="1"/>
  <c r="L5746" i="7"/>
  <c r="M5746" i="7" s="1"/>
  <c r="Q5746" i="7" s="1"/>
  <c r="J5746" i="7"/>
  <c r="K5746" i="7" s="1"/>
  <c r="N5745" i="7"/>
  <c r="O5745" i="7" s="1"/>
  <c r="R5745" i="7" s="1"/>
  <c r="L5745" i="7"/>
  <c r="M5745" i="7" s="1"/>
  <c r="Q5745" i="7" s="1"/>
  <c r="S5745" i="7" s="1"/>
  <c r="J5745" i="7"/>
  <c r="K5745" i="7" s="1"/>
  <c r="N5744" i="7"/>
  <c r="O5744" i="7" s="1"/>
  <c r="R5744" i="7" s="1"/>
  <c r="L5744" i="7"/>
  <c r="M5744" i="7" s="1"/>
  <c r="Q5744" i="7" s="1"/>
  <c r="J5744" i="7"/>
  <c r="K5744" i="7" s="1"/>
  <c r="N5743" i="7"/>
  <c r="O5743" i="7" s="1"/>
  <c r="R5743" i="7" s="1"/>
  <c r="L5743" i="7"/>
  <c r="M5743" i="7" s="1"/>
  <c r="Q5743" i="7" s="1"/>
  <c r="S5743" i="7" s="1"/>
  <c r="J5743" i="7"/>
  <c r="K5743" i="7" s="1"/>
  <c r="N5742" i="7"/>
  <c r="O5742" i="7" s="1"/>
  <c r="R5742" i="7" s="1"/>
  <c r="L5742" i="7"/>
  <c r="M5742" i="7" s="1"/>
  <c r="Q5742" i="7" s="1"/>
  <c r="J5742" i="7"/>
  <c r="K5742" i="7" s="1"/>
  <c r="N5741" i="7"/>
  <c r="O5741" i="7" s="1"/>
  <c r="R5741" i="7" s="1"/>
  <c r="L5741" i="7"/>
  <c r="M5741" i="7" s="1"/>
  <c r="Q5741" i="7" s="1"/>
  <c r="S5741" i="7" s="1"/>
  <c r="J5741" i="7"/>
  <c r="K5741" i="7" s="1"/>
  <c r="N5740" i="7"/>
  <c r="O5740" i="7" s="1"/>
  <c r="R5740" i="7" s="1"/>
  <c r="L5740" i="7"/>
  <c r="M5740" i="7" s="1"/>
  <c r="Q5740" i="7" s="1"/>
  <c r="J5740" i="7"/>
  <c r="K5740" i="7" s="1"/>
  <c r="N5739" i="7"/>
  <c r="O5739" i="7" s="1"/>
  <c r="R5739" i="7" s="1"/>
  <c r="L5739" i="7"/>
  <c r="M5739" i="7" s="1"/>
  <c r="Q5739" i="7" s="1"/>
  <c r="J5739" i="7"/>
  <c r="K5739" i="7" s="1"/>
  <c r="N5738" i="7"/>
  <c r="O5738" i="7" s="1"/>
  <c r="R5738" i="7" s="1"/>
  <c r="L5738" i="7"/>
  <c r="M5738" i="7" s="1"/>
  <c r="Q5738" i="7" s="1"/>
  <c r="J5738" i="7"/>
  <c r="K5738" i="7" s="1"/>
  <c r="N5737" i="7"/>
  <c r="O5737" i="7" s="1"/>
  <c r="R5737" i="7" s="1"/>
  <c r="L5737" i="7"/>
  <c r="M5737" i="7" s="1"/>
  <c r="Q5737" i="7" s="1"/>
  <c r="S5737" i="7" s="1"/>
  <c r="J5737" i="7"/>
  <c r="K5737" i="7" s="1"/>
  <c r="N5736" i="7"/>
  <c r="O5736" i="7" s="1"/>
  <c r="R5736" i="7" s="1"/>
  <c r="L5736" i="7"/>
  <c r="M5736" i="7" s="1"/>
  <c r="Q5736" i="7" s="1"/>
  <c r="J5736" i="7"/>
  <c r="K5736" i="7" s="1"/>
  <c r="N5735" i="7"/>
  <c r="O5735" i="7" s="1"/>
  <c r="R5735" i="7" s="1"/>
  <c r="L5735" i="7"/>
  <c r="M5735" i="7" s="1"/>
  <c r="Q5735" i="7" s="1"/>
  <c r="J5735" i="7"/>
  <c r="K5735" i="7" s="1"/>
  <c r="N5734" i="7"/>
  <c r="O5734" i="7" s="1"/>
  <c r="R5734" i="7" s="1"/>
  <c r="L5734" i="7"/>
  <c r="M5734" i="7" s="1"/>
  <c r="Q5734" i="7" s="1"/>
  <c r="J5734" i="7"/>
  <c r="K5734" i="7" s="1"/>
  <c r="N5733" i="7"/>
  <c r="O5733" i="7" s="1"/>
  <c r="R5733" i="7" s="1"/>
  <c r="L5733" i="7"/>
  <c r="M5733" i="7" s="1"/>
  <c r="Q5733" i="7" s="1"/>
  <c r="S5733" i="7" s="1"/>
  <c r="J5733" i="7"/>
  <c r="K5733" i="7" s="1"/>
  <c r="N5732" i="7"/>
  <c r="O5732" i="7" s="1"/>
  <c r="R5732" i="7" s="1"/>
  <c r="L5732" i="7"/>
  <c r="M5732" i="7" s="1"/>
  <c r="Q5732" i="7" s="1"/>
  <c r="J5732" i="7"/>
  <c r="K5732" i="7" s="1"/>
  <c r="N5731" i="7"/>
  <c r="O5731" i="7" s="1"/>
  <c r="R5731" i="7" s="1"/>
  <c r="L5731" i="7"/>
  <c r="M5731" i="7" s="1"/>
  <c r="Q5731" i="7" s="1"/>
  <c r="J5731" i="7"/>
  <c r="K5731" i="7" s="1"/>
  <c r="N5730" i="7"/>
  <c r="O5730" i="7" s="1"/>
  <c r="R5730" i="7" s="1"/>
  <c r="L5730" i="7"/>
  <c r="M5730" i="7" s="1"/>
  <c r="Q5730" i="7" s="1"/>
  <c r="J5730" i="7"/>
  <c r="K5730" i="7" s="1"/>
  <c r="N5729" i="7"/>
  <c r="O5729" i="7" s="1"/>
  <c r="R5729" i="7" s="1"/>
  <c r="L5729" i="7"/>
  <c r="M5729" i="7" s="1"/>
  <c r="Q5729" i="7" s="1"/>
  <c r="S5729" i="7" s="1"/>
  <c r="J5729" i="7"/>
  <c r="K5729" i="7" s="1"/>
  <c r="N5728" i="7"/>
  <c r="O5728" i="7" s="1"/>
  <c r="R5728" i="7" s="1"/>
  <c r="L5728" i="7"/>
  <c r="M5728" i="7" s="1"/>
  <c r="Q5728" i="7" s="1"/>
  <c r="J5728" i="7"/>
  <c r="K5728" i="7" s="1"/>
  <c r="N5727" i="7"/>
  <c r="O5727" i="7" s="1"/>
  <c r="R5727" i="7" s="1"/>
  <c r="L5727" i="7"/>
  <c r="M5727" i="7" s="1"/>
  <c r="Q5727" i="7" s="1"/>
  <c r="J5727" i="7"/>
  <c r="K5727" i="7" s="1"/>
  <c r="N5726" i="7"/>
  <c r="O5726" i="7" s="1"/>
  <c r="R5726" i="7" s="1"/>
  <c r="L5726" i="7"/>
  <c r="M5726" i="7" s="1"/>
  <c r="Q5726" i="7" s="1"/>
  <c r="J5726" i="7"/>
  <c r="K5726" i="7" s="1"/>
  <c r="N5725" i="7"/>
  <c r="O5725" i="7" s="1"/>
  <c r="R5725" i="7" s="1"/>
  <c r="L5725" i="7"/>
  <c r="M5725" i="7" s="1"/>
  <c r="Q5725" i="7" s="1"/>
  <c r="S5725" i="7" s="1"/>
  <c r="J5725" i="7"/>
  <c r="K5725" i="7" s="1"/>
  <c r="N5724" i="7"/>
  <c r="O5724" i="7" s="1"/>
  <c r="R5724" i="7" s="1"/>
  <c r="L5724" i="7"/>
  <c r="M5724" i="7" s="1"/>
  <c r="Q5724" i="7" s="1"/>
  <c r="J5724" i="7"/>
  <c r="K5724" i="7" s="1"/>
  <c r="N5723" i="7"/>
  <c r="O5723" i="7" s="1"/>
  <c r="R5723" i="7" s="1"/>
  <c r="L5723" i="7"/>
  <c r="M5723" i="7" s="1"/>
  <c r="Q5723" i="7" s="1"/>
  <c r="J5723" i="7"/>
  <c r="K5723" i="7" s="1"/>
  <c r="N5722" i="7"/>
  <c r="O5722" i="7" s="1"/>
  <c r="R5722" i="7" s="1"/>
  <c r="L5722" i="7"/>
  <c r="M5722" i="7" s="1"/>
  <c r="Q5722" i="7" s="1"/>
  <c r="J5722" i="7"/>
  <c r="K5722" i="7" s="1"/>
  <c r="N5721" i="7"/>
  <c r="O5721" i="7" s="1"/>
  <c r="R5721" i="7" s="1"/>
  <c r="L5721" i="7"/>
  <c r="M5721" i="7" s="1"/>
  <c r="Q5721" i="7" s="1"/>
  <c r="S5721" i="7" s="1"/>
  <c r="J5721" i="7"/>
  <c r="K5721" i="7" s="1"/>
  <c r="N5720" i="7"/>
  <c r="O5720" i="7" s="1"/>
  <c r="R5720" i="7" s="1"/>
  <c r="L5720" i="7"/>
  <c r="M5720" i="7" s="1"/>
  <c r="Q5720" i="7" s="1"/>
  <c r="J5720" i="7"/>
  <c r="K5720" i="7" s="1"/>
  <c r="N5719" i="7"/>
  <c r="O5719" i="7" s="1"/>
  <c r="R5719" i="7" s="1"/>
  <c r="L5719" i="7"/>
  <c r="M5719" i="7" s="1"/>
  <c r="Q5719" i="7" s="1"/>
  <c r="J5719" i="7"/>
  <c r="K5719" i="7" s="1"/>
  <c r="N5718" i="7"/>
  <c r="O5718" i="7" s="1"/>
  <c r="R5718" i="7" s="1"/>
  <c r="L5718" i="7"/>
  <c r="M5718" i="7" s="1"/>
  <c r="Q5718" i="7" s="1"/>
  <c r="J5718" i="7"/>
  <c r="K5718" i="7" s="1"/>
  <c r="N5717" i="7"/>
  <c r="O5717" i="7" s="1"/>
  <c r="R5717" i="7" s="1"/>
  <c r="L5717" i="7"/>
  <c r="M5717" i="7" s="1"/>
  <c r="Q5717" i="7" s="1"/>
  <c r="S5717" i="7" s="1"/>
  <c r="J5717" i="7"/>
  <c r="K5717" i="7" s="1"/>
  <c r="N5716" i="7"/>
  <c r="O5716" i="7" s="1"/>
  <c r="R5716" i="7" s="1"/>
  <c r="L5716" i="7"/>
  <c r="M5716" i="7" s="1"/>
  <c r="Q5716" i="7" s="1"/>
  <c r="J5716" i="7"/>
  <c r="K5716" i="7" s="1"/>
  <c r="N5715" i="7"/>
  <c r="O5715" i="7" s="1"/>
  <c r="R5715" i="7" s="1"/>
  <c r="L5715" i="7"/>
  <c r="M5715" i="7" s="1"/>
  <c r="Q5715" i="7" s="1"/>
  <c r="J5715" i="7"/>
  <c r="K5715" i="7" s="1"/>
  <c r="N5714" i="7"/>
  <c r="O5714" i="7" s="1"/>
  <c r="R5714" i="7" s="1"/>
  <c r="L5714" i="7"/>
  <c r="M5714" i="7" s="1"/>
  <c r="Q5714" i="7" s="1"/>
  <c r="J5714" i="7"/>
  <c r="K5714" i="7" s="1"/>
  <c r="N5713" i="7"/>
  <c r="O5713" i="7" s="1"/>
  <c r="R5713" i="7" s="1"/>
  <c r="L5713" i="7"/>
  <c r="M5713" i="7" s="1"/>
  <c r="Q5713" i="7" s="1"/>
  <c r="S5713" i="7" s="1"/>
  <c r="J5713" i="7"/>
  <c r="K5713" i="7" s="1"/>
  <c r="N5712" i="7"/>
  <c r="O5712" i="7" s="1"/>
  <c r="R5712" i="7" s="1"/>
  <c r="L5712" i="7"/>
  <c r="M5712" i="7" s="1"/>
  <c r="Q5712" i="7" s="1"/>
  <c r="J5712" i="7"/>
  <c r="K5712" i="7" s="1"/>
  <c r="N5711" i="7"/>
  <c r="O5711" i="7" s="1"/>
  <c r="R5711" i="7" s="1"/>
  <c r="L5711" i="7"/>
  <c r="M5711" i="7" s="1"/>
  <c r="Q5711" i="7" s="1"/>
  <c r="J5711" i="7"/>
  <c r="K5711" i="7" s="1"/>
  <c r="N5710" i="7"/>
  <c r="O5710" i="7" s="1"/>
  <c r="R5710" i="7" s="1"/>
  <c r="L5710" i="7"/>
  <c r="M5710" i="7" s="1"/>
  <c r="Q5710" i="7" s="1"/>
  <c r="S5710" i="7" s="1"/>
  <c r="J5710" i="7"/>
  <c r="K5710" i="7" s="1"/>
  <c r="N5709" i="7"/>
  <c r="O5709" i="7" s="1"/>
  <c r="R5709" i="7" s="1"/>
  <c r="L5709" i="7"/>
  <c r="M5709" i="7" s="1"/>
  <c r="Q5709" i="7" s="1"/>
  <c r="J5709" i="7"/>
  <c r="K5709" i="7" s="1"/>
  <c r="N5708" i="7"/>
  <c r="O5708" i="7" s="1"/>
  <c r="R5708" i="7" s="1"/>
  <c r="L5708" i="7"/>
  <c r="M5708" i="7" s="1"/>
  <c r="Q5708" i="7" s="1"/>
  <c r="S5708" i="7" s="1"/>
  <c r="J5708" i="7"/>
  <c r="K5708" i="7" s="1"/>
  <c r="N5707" i="7"/>
  <c r="O5707" i="7" s="1"/>
  <c r="R5707" i="7" s="1"/>
  <c r="L5707" i="7"/>
  <c r="M5707" i="7" s="1"/>
  <c r="Q5707" i="7" s="1"/>
  <c r="J5707" i="7"/>
  <c r="K5707" i="7" s="1"/>
  <c r="N5706" i="7"/>
  <c r="O5706" i="7" s="1"/>
  <c r="R5706" i="7" s="1"/>
  <c r="L5706" i="7"/>
  <c r="M5706" i="7" s="1"/>
  <c r="Q5706" i="7" s="1"/>
  <c r="S5706" i="7" s="1"/>
  <c r="J5706" i="7"/>
  <c r="K5706" i="7" s="1"/>
  <c r="N5705" i="7"/>
  <c r="O5705" i="7" s="1"/>
  <c r="R5705" i="7" s="1"/>
  <c r="L5705" i="7"/>
  <c r="M5705" i="7" s="1"/>
  <c r="Q5705" i="7" s="1"/>
  <c r="J5705" i="7"/>
  <c r="K5705" i="7" s="1"/>
  <c r="N5704" i="7"/>
  <c r="O5704" i="7" s="1"/>
  <c r="R5704" i="7" s="1"/>
  <c r="L5704" i="7"/>
  <c r="M5704" i="7" s="1"/>
  <c r="Q5704" i="7" s="1"/>
  <c r="S5704" i="7" s="1"/>
  <c r="J5704" i="7"/>
  <c r="K5704" i="7" s="1"/>
  <c r="N5703" i="7"/>
  <c r="O5703" i="7" s="1"/>
  <c r="R5703" i="7" s="1"/>
  <c r="L5703" i="7"/>
  <c r="M5703" i="7" s="1"/>
  <c r="Q5703" i="7" s="1"/>
  <c r="J5703" i="7"/>
  <c r="K5703" i="7" s="1"/>
  <c r="N5702" i="7"/>
  <c r="O5702" i="7" s="1"/>
  <c r="R5702" i="7" s="1"/>
  <c r="L5702" i="7"/>
  <c r="M5702" i="7" s="1"/>
  <c r="Q5702" i="7" s="1"/>
  <c r="S5702" i="7" s="1"/>
  <c r="J5702" i="7"/>
  <c r="K5702" i="7" s="1"/>
  <c r="N5701" i="7"/>
  <c r="O5701" i="7" s="1"/>
  <c r="R5701" i="7" s="1"/>
  <c r="L5701" i="7"/>
  <c r="M5701" i="7" s="1"/>
  <c r="Q5701" i="7" s="1"/>
  <c r="J5701" i="7"/>
  <c r="K5701" i="7" s="1"/>
  <c r="N5700" i="7"/>
  <c r="O5700" i="7" s="1"/>
  <c r="R5700" i="7" s="1"/>
  <c r="L5700" i="7"/>
  <c r="M5700" i="7" s="1"/>
  <c r="Q5700" i="7" s="1"/>
  <c r="S5700" i="7" s="1"/>
  <c r="J5700" i="7"/>
  <c r="K5700" i="7" s="1"/>
  <c r="N5699" i="7"/>
  <c r="O5699" i="7" s="1"/>
  <c r="R5699" i="7" s="1"/>
  <c r="L5699" i="7"/>
  <c r="M5699" i="7" s="1"/>
  <c r="Q5699" i="7" s="1"/>
  <c r="J5699" i="7"/>
  <c r="K5699" i="7" s="1"/>
  <c r="N5698" i="7"/>
  <c r="O5698" i="7" s="1"/>
  <c r="R5698" i="7" s="1"/>
  <c r="L5698" i="7"/>
  <c r="M5698" i="7" s="1"/>
  <c r="Q5698" i="7" s="1"/>
  <c r="S5698" i="7" s="1"/>
  <c r="J5698" i="7"/>
  <c r="K5698" i="7" s="1"/>
  <c r="N5697" i="7"/>
  <c r="O5697" i="7" s="1"/>
  <c r="R5697" i="7" s="1"/>
  <c r="L5697" i="7"/>
  <c r="M5697" i="7" s="1"/>
  <c r="Q5697" i="7" s="1"/>
  <c r="J5697" i="7"/>
  <c r="K5697" i="7" s="1"/>
  <c r="N5696" i="7"/>
  <c r="O5696" i="7" s="1"/>
  <c r="R5696" i="7" s="1"/>
  <c r="L5696" i="7"/>
  <c r="M5696" i="7" s="1"/>
  <c r="Q5696" i="7" s="1"/>
  <c r="S5696" i="7" s="1"/>
  <c r="J5696" i="7"/>
  <c r="K5696" i="7" s="1"/>
  <c r="N5695" i="7"/>
  <c r="O5695" i="7" s="1"/>
  <c r="R5695" i="7" s="1"/>
  <c r="L5695" i="7"/>
  <c r="M5695" i="7" s="1"/>
  <c r="Q5695" i="7" s="1"/>
  <c r="J5695" i="7"/>
  <c r="K5695" i="7" s="1"/>
  <c r="N5694" i="7"/>
  <c r="O5694" i="7" s="1"/>
  <c r="R5694" i="7" s="1"/>
  <c r="L5694" i="7"/>
  <c r="M5694" i="7" s="1"/>
  <c r="Q5694" i="7" s="1"/>
  <c r="S5694" i="7" s="1"/>
  <c r="J5694" i="7"/>
  <c r="K5694" i="7" s="1"/>
  <c r="N5693" i="7"/>
  <c r="O5693" i="7" s="1"/>
  <c r="R5693" i="7" s="1"/>
  <c r="L5693" i="7"/>
  <c r="M5693" i="7" s="1"/>
  <c r="Q5693" i="7" s="1"/>
  <c r="J5693" i="7"/>
  <c r="K5693" i="7" s="1"/>
  <c r="N5692" i="7"/>
  <c r="O5692" i="7" s="1"/>
  <c r="R5692" i="7" s="1"/>
  <c r="L5692" i="7"/>
  <c r="M5692" i="7" s="1"/>
  <c r="Q5692" i="7" s="1"/>
  <c r="S5692" i="7" s="1"/>
  <c r="J5692" i="7"/>
  <c r="K5692" i="7" s="1"/>
  <c r="N5691" i="7"/>
  <c r="O5691" i="7" s="1"/>
  <c r="R5691" i="7" s="1"/>
  <c r="L5691" i="7"/>
  <c r="M5691" i="7" s="1"/>
  <c r="Q5691" i="7" s="1"/>
  <c r="J5691" i="7"/>
  <c r="K5691" i="7" s="1"/>
  <c r="N5690" i="7"/>
  <c r="O5690" i="7" s="1"/>
  <c r="R5690" i="7" s="1"/>
  <c r="L5690" i="7"/>
  <c r="M5690" i="7" s="1"/>
  <c r="Q5690" i="7" s="1"/>
  <c r="S5690" i="7" s="1"/>
  <c r="J5690" i="7"/>
  <c r="K5690" i="7" s="1"/>
  <c r="N5689" i="7"/>
  <c r="O5689" i="7" s="1"/>
  <c r="R5689" i="7" s="1"/>
  <c r="L5689" i="7"/>
  <c r="M5689" i="7" s="1"/>
  <c r="Q5689" i="7" s="1"/>
  <c r="J5689" i="7"/>
  <c r="K5689" i="7" s="1"/>
  <c r="N5688" i="7"/>
  <c r="O5688" i="7" s="1"/>
  <c r="R5688" i="7" s="1"/>
  <c r="L5688" i="7"/>
  <c r="M5688" i="7" s="1"/>
  <c r="Q5688" i="7" s="1"/>
  <c r="S5688" i="7" s="1"/>
  <c r="J5688" i="7"/>
  <c r="K5688" i="7" s="1"/>
  <c r="N5687" i="7"/>
  <c r="O5687" i="7" s="1"/>
  <c r="R5687" i="7" s="1"/>
  <c r="L5687" i="7"/>
  <c r="M5687" i="7" s="1"/>
  <c r="Q5687" i="7" s="1"/>
  <c r="J5687" i="7"/>
  <c r="K5687" i="7" s="1"/>
  <c r="N5686" i="7"/>
  <c r="O5686" i="7" s="1"/>
  <c r="R5686" i="7" s="1"/>
  <c r="L5686" i="7"/>
  <c r="M5686" i="7" s="1"/>
  <c r="Q5686" i="7" s="1"/>
  <c r="S5686" i="7" s="1"/>
  <c r="J5686" i="7"/>
  <c r="K5686" i="7" s="1"/>
  <c r="N5685" i="7"/>
  <c r="O5685" i="7" s="1"/>
  <c r="R5685" i="7" s="1"/>
  <c r="L5685" i="7"/>
  <c r="M5685" i="7" s="1"/>
  <c r="Q5685" i="7" s="1"/>
  <c r="J5685" i="7"/>
  <c r="K5685" i="7" s="1"/>
  <c r="N5684" i="7"/>
  <c r="O5684" i="7" s="1"/>
  <c r="R5684" i="7" s="1"/>
  <c r="L5684" i="7"/>
  <c r="M5684" i="7" s="1"/>
  <c r="Q5684" i="7" s="1"/>
  <c r="S5684" i="7" s="1"/>
  <c r="J5684" i="7"/>
  <c r="K5684" i="7" s="1"/>
  <c r="N5683" i="7"/>
  <c r="O5683" i="7" s="1"/>
  <c r="R5683" i="7" s="1"/>
  <c r="L5683" i="7"/>
  <c r="M5683" i="7" s="1"/>
  <c r="Q5683" i="7" s="1"/>
  <c r="J5683" i="7"/>
  <c r="K5683" i="7" s="1"/>
  <c r="N5682" i="7"/>
  <c r="O5682" i="7" s="1"/>
  <c r="R5682" i="7" s="1"/>
  <c r="L5682" i="7"/>
  <c r="M5682" i="7" s="1"/>
  <c r="Q5682" i="7" s="1"/>
  <c r="S5682" i="7" s="1"/>
  <c r="J5682" i="7"/>
  <c r="K5682" i="7" s="1"/>
  <c r="N5681" i="7"/>
  <c r="O5681" i="7" s="1"/>
  <c r="R5681" i="7" s="1"/>
  <c r="L5681" i="7"/>
  <c r="M5681" i="7" s="1"/>
  <c r="Q5681" i="7" s="1"/>
  <c r="J5681" i="7"/>
  <c r="K5681" i="7" s="1"/>
  <c r="N5680" i="7"/>
  <c r="O5680" i="7" s="1"/>
  <c r="R5680" i="7" s="1"/>
  <c r="L5680" i="7"/>
  <c r="M5680" i="7" s="1"/>
  <c r="Q5680" i="7" s="1"/>
  <c r="S5680" i="7" s="1"/>
  <c r="J5680" i="7"/>
  <c r="K5680" i="7" s="1"/>
  <c r="N5679" i="7"/>
  <c r="O5679" i="7" s="1"/>
  <c r="R5679" i="7" s="1"/>
  <c r="L5679" i="7"/>
  <c r="M5679" i="7" s="1"/>
  <c r="Q5679" i="7" s="1"/>
  <c r="J5679" i="7"/>
  <c r="K5679" i="7" s="1"/>
  <c r="N5678" i="7"/>
  <c r="O5678" i="7" s="1"/>
  <c r="R5678" i="7" s="1"/>
  <c r="L5678" i="7"/>
  <c r="M5678" i="7" s="1"/>
  <c r="Q5678" i="7" s="1"/>
  <c r="J5678" i="7"/>
  <c r="K5678" i="7" s="1"/>
  <c r="N5677" i="7"/>
  <c r="O5677" i="7" s="1"/>
  <c r="R5677" i="7" s="1"/>
  <c r="L5677" i="7"/>
  <c r="M5677" i="7" s="1"/>
  <c r="Q5677" i="7" s="1"/>
  <c r="S5677" i="7" s="1"/>
  <c r="J5677" i="7"/>
  <c r="K5677" i="7" s="1"/>
  <c r="N5676" i="7"/>
  <c r="O5676" i="7" s="1"/>
  <c r="R5676" i="7" s="1"/>
  <c r="L5676" i="7"/>
  <c r="M5676" i="7" s="1"/>
  <c r="Q5676" i="7" s="1"/>
  <c r="S5676" i="7" s="1"/>
  <c r="J5676" i="7"/>
  <c r="K5676" i="7" s="1"/>
  <c r="N5675" i="7"/>
  <c r="O5675" i="7" s="1"/>
  <c r="R5675" i="7" s="1"/>
  <c r="L5675" i="7"/>
  <c r="M5675" i="7" s="1"/>
  <c r="J5675" i="7"/>
  <c r="K5675" i="7" s="1"/>
  <c r="N5674" i="7"/>
  <c r="O5674" i="7" s="1"/>
  <c r="R5674" i="7" s="1"/>
  <c r="L5674" i="7"/>
  <c r="M5674" i="7" s="1"/>
  <c r="J5674" i="7"/>
  <c r="K5674" i="7" s="1"/>
  <c r="N5673" i="7"/>
  <c r="O5673" i="7" s="1"/>
  <c r="R5673" i="7" s="1"/>
  <c r="L5673" i="7"/>
  <c r="M5673" i="7" s="1"/>
  <c r="Q5673" i="7" s="1"/>
  <c r="J5673" i="7"/>
  <c r="K5673" i="7" s="1"/>
  <c r="N5672" i="7"/>
  <c r="O5672" i="7" s="1"/>
  <c r="R5672" i="7" s="1"/>
  <c r="L5672" i="7"/>
  <c r="M5672" i="7" s="1"/>
  <c r="Q5672" i="7" s="1"/>
  <c r="S5672" i="7" s="1"/>
  <c r="J5672" i="7"/>
  <c r="K5672" i="7" s="1"/>
  <c r="N5671" i="7"/>
  <c r="O5671" i="7" s="1"/>
  <c r="R5671" i="7" s="1"/>
  <c r="L5671" i="7"/>
  <c r="M5671" i="7" s="1"/>
  <c r="J5671" i="7"/>
  <c r="K5671" i="7" s="1"/>
  <c r="N5670" i="7"/>
  <c r="O5670" i="7" s="1"/>
  <c r="R5670" i="7" s="1"/>
  <c r="L5670" i="7"/>
  <c r="M5670" i="7" s="1"/>
  <c r="Q5670" i="7" s="1"/>
  <c r="J5670" i="7"/>
  <c r="K5670" i="7" s="1"/>
  <c r="N5669" i="7"/>
  <c r="O5669" i="7" s="1"/>
  <c r="R5669" i="7" s="1"/>
  <c r="L5669" i="7"/>
  <c r="M5669" i="7" s="1"/>
  <c r="J5669" i="7"/>
  <c r="K5669" i="7" s="1"/>
  <c r="N5668" i="7"/>
  <c r="O5668" i="7" s="1"/>
  <c r="R5668" i="7" s="1"/>
  <c r="L5668" i="7"/>
  <c r="M5668" i="7" s="1"/>
  <c r="Q5668" i="7" s="1"/>
  <c r="S5668" i="7" s="1"/>
  <c r="J5668" i="7"/>
  <c r="K5668" i="7" s="1"/>
  <c r="N5667" i="7"/>
  <c r="O5667" i="7" s="1"/>
  <c r="R5667" i="7" s="1"/>
  <c r="L5667" i="7"/>
  <c r="M5667" i="7" s="1"/>
  <c r="Q5667" i="7" s="1"/>
  <c r="J5667" i="7"/>
  <c r="K5667" i="7" s="1"/>
  <c r="N5666" i="7"/>
  <c r="O5666" i="7" s="1"/>
  <c r="R5666" i="7" s="1"/>
  <c r="L5666" i="7"/>
  <c r="M5666" i="7" s="1"/>
  <c r="Q5666" i="7" s="1"/>
  <c r="J5666" i="7"/>
  <c r="K5666" i="7" s="1"/>
  <c r="N5665" i="7"/>
  <c r="O5665" i="7" s="1"/>
  <c r="R5665" i="7" s="1"/>
  <c r="L5665" i="7"/>
  <c r="M5665" i="7" s="1"/>
  <c r="Q5665" i="7" s="1"/>
  <c r="J5665" i="7"/>
  <c r="K5665" i="7" s="1"/>
  <c r="N5664" i="7"/>
  <c r="O5664" i="7" s="1"/>
  <c r="R5664" i="7" s="1"/>
  <c r="L5664" i="7"/>
  <c r="M5664" i="7" s="1"/>
  <c r="J5664" i="7"/>
  <c r="K5664" i="7" s="1"/>
  <c r="N5663" i="7"/>
  <c r="O5663" i="7" s="1"/>
  <c r="R5663" i="7" s="1"/>
  <c r="L5663" i="7"/>
  <c r="M5663" i="7" s="1"/>
  <c r="Q5663" i="7" s="1"/>
  <c r="J5663" i="7"/>
  <c r="K5663" i="7" s="1"/>
  <c r="N5662" i="7"/>
  <c r="O5662" i="7" s="1"/>
  <c r="R5662" i="7" s="1"/>
  <c r="L5662" i="7"/>
  <c r="M5662" i="7" s="1"/>
  <c r="Q5662" i="7" s="1"/>
  <c r="J5662" i="7"/>
  <c r="K5662" i="7" s="1"/>
  <c r="N5661" i="7"/>
  <c r="O5661" i="7" s="1"/>
  <c r="R5661" i="7" s="1"/>
  <c r="L5661" i="7"/>
  <c r="M5661" i="7" s="1"/>
  <c r="Q5661" i="7" s="1"/>
  <c r="J5661" i="7"/>
  <c r="K5661" i="7" s="1"/>
  <c r="N5660" i="7"/>
  <c r="O5660" i="7" s="1"/>
  <c r="R5660" i="7" s="1"/>
  <c r="L5660" i="7"/>
  <c r="M5660" i="7" s="1"/>
  <c r="Q5660" i="7" s="1"/>
  <c r="S5660" i="7" s="1"/>
  <c r="J5660" i="7"/>
  <c r="K5660" i="7" s="1"/>
  <c r="N5659" i="7"/>
  <c r="O5659" i="7" s="1"/>
  <c r="R5659" i="7" s="1"/>
  <c r="L5659" i="7"/>
  <c r="M5659" i="7" s="1"/>
  <c r="Q5659" i="7" s="1"/>
  <c r="J5659" i="7"/>
  <c r="K5659" i="7" s="1"/>
  <c r="N5658" i="7"/>
  <c r="O5658" i="7" s="1"/>
  <c r="R5658" i="7" s="1"/>
  <c r="L5658" i="7"/>
  <c r="M5658" i="7" s="1"/>
  <c r="Q5658" i="7" s="1"/>
  <c r="J5658" i="7"/>
  <c r="K5658" i="7" s="1"/>
  <c r="N5657" i="7"/>
  <c r="O5657" i="7" s="1"/>
  <c r="R5657" i="7" s="1"/>
  <c r="L5657" i="7"/>
  <c r="M5657" i="7" s="1"/>
  <c r="Q5657" i="7" s="1"/>
  <c r="J5657" i="7"/>
  <c r="K5657" i="7" s="1"/>
  <c r="N5656" i="7"/>
  <c r="O5656" i="7" s="1"/>
  <c r="R5656" i="7" s="1"/>
  <c r="L5656" i="7"/>
  <c r="M5656" i="7" s="1"/>
  <c r="Q5656" i="7" s="1"/>
  <c r="S5656" i="7" s="1"/>
  <c r="J5656" i="7"/>
  <c r="K5656" i="7" s="1"/>
  <c r="N5655" i="7"/>
  <c r="O5655" i="7" s="1"/>
  <c r="R5655" i="7" s="1"/>
  <c r="L5655" i="7"/>
  <c r="M5655" i="7" s="1"/>
  <c r="Q5655" i="7" s="1"/>
  <c r="J5655" i="7"/>
  <c r="K5655" i="7" s="1"/>
  <c r="N5654" i="7"/>
  <c r="O5654" i="7" s="1"/>
  <c r="R5654" i="7" s="1"/>
  <c r="L5654" i="7"/>
  <c r="M5654" i="7" s="1"/>
  <c r="Q5654" i="7" s="1"/>
  <c r="J5654" i="7"/>
  <c r="K5654" i="7" s="1"/>
  <c r="N5653" i="7"/>
  <c r="O5653" i="7" s="1"/>
  <c r="R5653" i="7" s="1"/>
  <c r="L5653" i="7"/>
  <c r="M5653" i="7" s="1"/>
  <c r="Q5653" i="7" s="1"/>
  <c r="J5653" i="7"/>
  <c r="K5653" i="7" s="1"/>
  <c r="N5652" i="7"/>
  <c r="O5652" i="7" s="1"/>
  <c r="R5652" i="7" s="1"/>
  <c r="L5652" i="7"/>
  <c r="M5652" i="7" s="1"/>
  <c r="Q5652" i="7" s="1"/>
  <c r="J5652" i="7"/>
  <c r="K5652" i="7" s="1"/>
  <c r="N5651" i="7"/>
  <c r="O5651" i="7" s="1"/>
  <c r="R5651" i="7" s="1"/>
  <c r="L5651" i="7"/>
  <c r="M5651" i="7" s="1"/>
  <c r="Q5651" i="7" s="1"/>
  <c r="J5651" i="7"/>
  <c r="K5651" i="7" s="1"/>
  <c r="N5650" i="7"/>
  <c r="O5650" i="7" s="1"/>
  <c r="R5650" i="7" s="1"/>
  <c r="L5650" i="7"/>
  <c r="M5650" i="7" s="1"/>
  <c r="Q5650" i="7" s="1"/>
  <c r="S5650" i="7" s="1"/>
  <c r="J5650" i="7"/>
  <c r="K5650" i="7" s="1"/>
  <c r="N5649" i="7"/>
  <c r="O5649" i="7" s="1"/>
  <c r="R5649" i="7" s="1"/>
  <c r="L5649" i="7"/>
  <c r="M5649" i="7" s="1"/>
  <c r="Q5649" i="7" s="1"/>
  <c r="J5649" i="7"/>
  <c r="K5649" i="7" s="1"/>
  <c r="N5648" i="7"/>
  <c r="O5648" i="7" s="1"/>
  <c r="R5648" i="7" s="1"/>
  <c r="L5648" i="7"/>
  <c r="M5648" i="7" s="1"/>
  <c r="Q5648" i="7" s="1"/>
  <c r="J5648" i="7"/>
  <c r="K5648" i="7" s="1"/>
  <c r="N5647" i="7"/>
  <c r="O5647" i="7" s="1"/>
  <c r="R5647" i="7" s="1"/>
  <c r="L5647" i="7"/>
  <c r="M5647" i="7" s="1"/>
  <c r="Q5647" i="7" s="1"/>
  <c r="J5647" i="7"/>
  <c r="K5647" i="7" s="1"/>
  <c r="N5646" i="7"/>
  <c r="O5646" i="7" s="1"/>
  <c r="R5646" i="7" s="1"/>
  <c r="L5646" i="7"/>
  <c r="M5646" i="7" s="1"/>
  <c r="Q5646" i="7" s="1"/>
  <c r="S5646" i="7" s="1"/>
  <c r="J5646" i="7"/>
  <c r="K5646" i="7" s="1"/>
  <c r="N5645" i="7"/>
  <c r="O5645" i="7" s="1"/>
  <c r="R5645" i="7" s="1"/>
  <c r="L5645" i="7"/>
  <c r="M5645" i="7" s="1"/>
  <c r="Q5645" i="7" s="1"/>
  <c r="J5645" i="7"/>
  <c r="K5645" i="7" s="1"/>
  <c r="N5644" i="7"/>
  <c r="O5644" i="7" s="1"/>
  <c r="R5644" i="7" s="1"/>
  <c r="L5644" i="7"/>
  <c r="M5644" i="7" s="1"/>
  <c r="Q5644" i="7" s="1"/>
  <c r="J5644" i="7"/>
  <c r="K5644" i="7" s="1"/>
  <c r="N5643" i="7"/>
  <c r="O5643" i="7" s="1"/>
  <c r="R5643" i="7" s="1"/>
  <c r="L5643" i="7"/>
  <c r="M5643" i="7" s="1"/>
  <c r="Q5643" i="7" s="1"/>
  <c r="J5643" i="7"/>
  <c r="K5643" i="7" s="1"/>
  <c r="N5642" i="7"/>
  <c r="O5642" i="7" s="1"/>
  <c r="R5642" i="7" s="1"/>
  <c r="L5642" i="7"/>
  <c r="M5642" i="7" s="1"/>
  <c r="Q5642" i="7" s="1"/>
  <c r="S5642" i="7" s="1"/>
  <c r="J5642" i="7"/>
  <c r="K5642" i="7" s="1"/>
  <c r="N5641" i="7"/>
  <c r="O5641" i="7" s="1"/>
  <c r="R5641" i="7" s="1"/>
  <c r="L5641" i="7"/>
  <c r="M5641" i="7" s="1"/>
  <c r="Q5641" i="7" s="1"/>
  <c r="J5641" i="7"/>
  <c r="K5641" i="7" s="1"/>
  <c r="N5640" i="7"/>
  <c r="O5640" i="7" s="1"/>
  <c r="R5640" i="7" s="1"/>
  <c r="L5640" i="7"/>
  <c r="M5640" i="7" s="1"/>
  <c r="Q5640" i="7" s="1"/>
  <c r="J5640" i="7"/>
  <c r="K5640" i="7" s="1"/>
  <c r="N5639" i="7"/>
  <c r="O5639" i="7" s="1"/>
  <c r="R5639" i="7" s="1"/>
  <c r="L5639" i="7"/>
  <c r="M5639" i="7" s="1"/>
  <c r="Q5639" i="7" s="1"/>
  <c r="J5639" i="7"/>
  <c r="K5639" i="7" s="1"/>
  <c r="N5638" i="7"/>
  <c r="O5638" i="7" s="1"/>
  <c r="R5638" i="7" s="1"/>
  <c r="L5638" i="7"/>
  <c r="M5638" i="7" s="1"/>
  <c r="Q5638" i="7" s="1"/>
  <c r="S5638" i="7" s="1"/>
  <c r="J5638" i="7"/>
  <c r="K5638" i="7" s="1"/>
  <c r="N5637" i="7"/>
  <c r="O5637" i="7" s="1"/>
  <c r="R5637" i="7" s="1"/>
  <c r="L5637" i="7"/>
  <c r="M5637" i="7" s="1"/>
  <c r="Q5637" i="7" s="1"/>
  <c r="J5637" i="7"/>
  <c r="K5637" i="7" s="1"/>
  <c r="N5636" i="7"/>
  <c r="O5636" i="7" s="1"/>
  <c r="R5636" i="7" s="1"/>
  <c r="L5636" i="7"/>
  <c r="M5636" i="7" s="1"/>
  <c r="Q5636" i="7" s="1"/>
  <c r="J5636" i="7"/>
  <c r="K5636" i="7" s="1"/>
  <c r="N5635" i="7"/>
  <c r="O5635" i="7" s="1"/>
  <c r="R5635" i="7" s="1"/>
  <c r="L5635" i="7"/>
  <c r="M5635" i="7" s="1"/>
  <c r="Q5635" i="7" s="1"/>
  <c r="J5635" i="7"/>
  <c r="K5635" i="7" s="1"/>
  <c r="N5634" i="7"/>
  <c r="O5634" i="7" s="1"/>
  <c r="R5634" i="7" s="1"/>
  <c r="L5634" i="7"/>
  <c r="M5634" i="7" s="1"/>
  <c r="Q5634" i="7" s="1"/>
  <c r="S5634" i="7" s="1"/>
  <c r="J5634" i="7"/>
  <c r="K5634" i="7" s="1"/>
  <c r="N5633" i="7"/>
  <c r="O5633" i="7" s="1"/>
  <c r="R5633" i="7" s="1"/>
  <c r="L5633" i="7"/>
  <c r="M5633" i="7" s="1"/>
  <c r="Q5633" i="7" s="1"/>
  <c r="J5633" i="7"/>
  <c r="K5633" i="7" s="1"/>
  <c r="N5632" i="7"/>
  <c r="O5632" i="7" s="1"/>
  <c r="R5632" i="7" s="1"/>
  <c r="L5632" i="7"/>
  <c r="M5632" i="7" s="1"/>
  <c r="Q5632" i="7" s="1"/>
  <c r="J5632" i="7"/>
  <c r="K5632" i="7" s="1"/>
  <c r="N5631" i="7"/>
  <c r="O5631" i="7" s="1"/>
  <c r="R5631" i="7" s="1"/>
  <c r="L5631" i="7"/>
  <c r="M5631" i="7" s="1"/>
  <c r="Q5631" i="7" s="1"/>
  <c r="J5631" i="7"/>
  <c r="K5631" i="7" s="1"/>
  <c r="N5630" i="7"/>
  <c r="O5630" i="7" s="1"/>
  <c r="R5630" i="7" s="1"/>
  <c r="L5630" i="7"/>
  <c r="M5630" i="7" s="1"/>
  <c r="Q5630" i="7" s="1"/>
  <c r="S5630" i="7" s="1"/>
  <c r="J5630" i="7"/>
  <c r="K5630" i="7" s="1"/>
  <c r="N5629" i="7"/>
  <c r="O5629" i="7" s="1"/>
  <c r="R5629" i="7" s="1"/>
  <c r="L5629" i="7"/>
  <c r="M5629" i="7" s="1"/>
  <c r="Q5629" i="7" s="1"/>
  <c r="J5629" i="7"/>
  <c r="K5629" i="7" s="1"/>
  <c r="N5628" i="7"/>
  <c r="O5628" i="7" s="1"/>
  <c r="R5628" i="7" s="1"/>
  <c r="L5628" i="7"/>
  <c r="M5628" i="7" s="1"/>
  <c r="Q5628" i="7" s="1"/>
  <c r="J5628" i="7"/>
  <c r="K5628" i="7" s="1"/>
  <c r="N5627" i="7"/>
  <c r="O5627" i="7" s="1"/>
  <c r="R5627" i="7" s="1"/>
  <c r="L5627" i="7"/>
  <c r="M5627" i="7" s="1"/>
  <c r="Q5627" i="7" s="1"/>
  <c r="J5627" i="7"/>
  <c r="K5627" i="7" s="1"/>
  <c r="N5626" i="7"/>
  <c r="O5626" i="7" s="1"/>
  <c r="R5626" i="7" s="1"/>
  <c r="L5626" i="7"/>
  <c r="M5626" i="7" s="1"/>
  <c r="Q5626" i="7" s="1"/>
  <c r="S5626" i="7" s="1"/>
  <c r="J5626" i="7"/>
  <c r="K5626" i="7" s="1"/>
  <c r="N5625" i="7"/>
  <c r="O5625" i="7" s="1"/>
  <c r="R5625" i="7" s="1"/>
  <c r="L5625" i="7"/>
  <c r="M5625" i="7" s="1"/>
  <c r="Q5625" i="7" s="1"/>
  <c r="J5625" i="7"/>
  <c r="K5625" i="7" s="1"/>
  <c r="N5624" i="7"/>
  <c r="O5624" i="7" s="1"/>
  <c r="R5624" i="7" s="1"/>
  <c r="L5624" i="7"/>
  <c r="M5624" i="7" s="1"/>
  <c r="Q5624" i="7" s="1"/>
  <c r="J5624" i="7"/>
  <c r="K5624" i="7" s="1"/>
  <c r="N5623" i="7"/>
  <c r="O5623" i="7" s="1"/>
  <c r="R5623" i="7" s="1"/>
  <c r="L5623" i="7"/>
  <c r="M5623" i="7" s="1"/>
  <c r="Q5623" i="7" s="1"/>
  <c r="J5623" i="7"/>
  <c r="K5623" i="7" s="1"/>
  <c r="N5622" i="7"/>
  <c r="O5622" i="7" s="1"/>
  <c r="R5622" i="7" s="1"/>
  <c r="L5622" i="7"/>
  <c r="M5622" i="7" s="1"/>
  <c r="Q5622" i="7" s="1"/>
  <c r="S5622" i="7" s="1"/>
  <c r="J5622" i="7"/>
  <c r="K5622" i="7" s="1"/>
  <c r="N5621" i="7"/>
  <c r="O5621" i="7" s="1"/>
  <c r="R5621" i="7" s="1"/>
  <c r="L5621" i="7"/>
  <c r="M5621" i="7" s="1"/>
  <c r="Q5621" i="7" s="1"/>
  <c r="J5621" i="7"/>
  <c r="K5621" i="7" s="1"/>
  <c r="N5620" i="7"/>
  <c r="O5620" i="7" s="1"/>
  <c r="R5620" i="7" s="1"/>
  <c r="L5620" i="7"/>
  <c r="M5620" i="7" s="1"/>
  <c r="Q5620" i="7" s="1"/>
  <c r="J5620" i="7"/>
  <c r="K5620" i="7" s="1"/>
  <c r="N5619" i="7"/>
  <c r="O5619" i="7" s="1"/>
  <c r="R5619" i="7" s="1"/>
  <c r="L5619" i="7"/>
  <c r="M5619" i="7" s="1"/>
  <c r="Q5619" i="7" s="1"/>
  <c r="J5619" i="7"/>
  <c r="K5619" i="7" s="1"/>
  <c r="N5618" i="7"/>
  <c r="O5618" i="7" s="1"/>
  <c r="R5618" i="7" s="1"/>
  <c r="L5618" i="7"/>
  <c r="M5618" i="7" s="1"/>
  <c r="Q5618" i="7" s="1"/>
  <c r="S5618" i="7" s="1"/>
  <c r="J5618" i="7"/>
  <c r="K5618" i="7" s="1"/>
  <c r="N5617" i="7"/>
  <c r="O5617" i="7" s="1"/>
  <c r="R5617" i="7" s="1"/>
  <c r="L5617" i="7"/>
  <c r="M5617" i="7" s="1"/>
  <c r="Q5617" i="7" s="1"/>
  <c r="J5617" i="7"/>
  <c r="K5617" i="7" s="1"/>
  <c r="N5616" i="7"/>
  <c r="O5616" i="7" s="1"/>
  <c r="R5616" i="7" s="1"/>
  <c r="L5616" i="7"/>
  <c r="M5616" i="7" s="1"/>
  <c r="Q5616" i="7" s="1"/>
  <c r="J5616" i="7"/>
  <c r="K5616" i="7" s="1"/>
  <c r="N5615" i="7"/>
  <c r="O5615" i="7" s="1"/>
  <c r="R5615" i="7" s="1"/>
  <c r="L5615" i="7"/>
  <c r="M5615" i="7" s="1"/>
  <c r="Q5615" i="7" s="1"/>
  <c r="J5615" i="7"/>
  <c r="K5615" i="7" s="1"/>
  <c r="N5614" i="7"/>
  <c r="O5614" i="7" s="1"/>
  <c r="R5614" i="7" s="1"/>
  <c r="L5614" i="7"/>
  <c r="M5614" i="7" s="1"/>
  <c r="Q5614" i="7" s="1"/>
  <c r="S5614" i="7" s="1"/>
  <c r="J5614" i="7"/>
  <c r="K5614" i="7" s="1"/>
  <c r="N5613" i="7"/>
  <c r="O5613" i="7" s="1"/>
  <c r="R5613" i="7" s="1"/>
  <c r="L5613" i="7"/>
  <c r="M5613" i="7" s="1"/>
  <c r="Q5613" i="7" s="1"/>
  <c r="J5613" i="7"/>
  <c r="K5613" i="7" s="1"/>
  <c r="N5612" i="7"/>
  <c r="O5612" i="7" s="1"/>
  <c r="R5612" i="7" s="1"/>
  <c r="L5612" i="7"/>
  <c r="M5612" i="7" s="1"/>
  <c r="Q5612" i="7" s="1"/>
  <c r="J5612" i="7"/>
  <c r="K5612" i="7" s="1"/>
  <c r="N5611" i="7"/>
  <c r="O5611" i="7" s="1"/>
  <c r="R5611" i="7" s="1"/>
  <c r="L5611" i="7"/>
  <c r="M5611" i="7" s="1"/>
  <c r="Q5611" i="7" s="1"/>
  <c r="J5611" i="7"/>
  <c r="K5611" i="7" s="1"/>
  <c r="N5610" i="7"/>
  <c r="O5610" i="7" s="1"/>
  <c r="R5610" i="7" s="1"/>
  <c r="L5610" i="7"/>
  <c r="M5610" i="7" s="1"/>
  <c r="Q5610" i="7" s="1"/>
  <c r="S5610" i="7" s="1"/>
  <c r="J5610" i="7"/>
  <c r="K5610" i="7" s="1"/>
  <c r="N5609" i="7"/>
  <c r="O5609" i="7" s="1"/>
  <c r="R5609" i="7" s="1"/>
  <c r="L5609" i="7"/>
  <c r="M5609" i="7" s="1"/>
  <c r="Q5609" i="7" s="1"/>
  <c r="J5609" i="7"/>
  <c r="K5609" i="7" s="1"/>
  <c r="N5608" i="7"/>
  <c r="O5608" i="7" s="1"/>
  <c r="R5608" i="7" s="1"/>
  <c r="L5608" i="7"/>
  <c r="M5608" i="7" s="1"/>
  <c r="Q5608" i="7" s="1"/>
  <c r="J5608" i="7"/>
  <c r="K5608" i="7" s="1"/>
  <c r="N5607" i="7"/>
  <c r="O5607" i="7" s="1"/>
  <c r="R5607" i="7" s="1"/>
  <c r="L5607" i="7"/>
  <c r="M5607" i="7" s="1"/>
  <c r="Q5607" i="7" s="1"/>
  <c r="J5607" i="7"/>
  <c r="K5607" i="7" s="1"/>
  <c r="N5606" i="7"/>
  <c r="O5606" i="7" s="1"/>
  <c r="R5606" i="7" s="1"/>
  <c r="L5606" i="7"/>
  <c r="M5606" i="7" s="1"/>
  <c r="Q5606" i="7" s="1"/>
  <c r="S5606" i="7" s="1"/>
  <c r="J5606" i="7"/>
  <c r="K5606" i="7" s="1"/>
  <c r="N5605" i="7"/>
  <c r="O5605" i="7" s="1"/>
  <c r="R5605" i="7" s="1"/>
  <c r="L5605" i="7"/>
  <c r="M5605" i="7" s="1"/>
  <c r="Q5605" i="7" s="1"/>
  <c r="J5605" i="7"/>
  <c r="K5605" i="7" s="1"/>
  <c r="N5604" i="7"/>
  <c r="O5604" i="7" s="1"/>
  <c r="R5604" i="7" s="1"/>
  <c r="L5604" i="7"/>
  <c r="M5604" i="7" s="1"/>
  <c r="Q5604" i="7" s="1"/>
  <c r="J5604" i="7"/>
  <c r="K5604" i="7" s="1"/>
  <c r="N5603" i="7"/>
  <c r="O5603" i="7" s="1"/>
  <c r="R5603" i="7" s="1"/>
  <c r="L5603" i="7"/>
  <c r="M5603" i="7" s="1"/>
  <c r="Q5603" i="7" s="1"/>
  <c r="J5603" i="7"/>
  <c r="K5603" i="7" s="1"/>
  <c r="N5602" i="7"/>
  <c r="O5602" i="7" s="1"/>
  <c r="R5602" i="7" s="1"/>
  <c r="L5602" i="7"/>
  <c r="M5602" i="7" s="1"/>
  <c r="Q5602" i="7" s="1"/>
  <c r="S5602" i="7" s="1"/>
  <c r="J5602" i="7"/>
  <c r="K5602" i="7" s="1"/>
  <c r="N5601" i="7"/>
  <c r="O5601" i="7" s="1"/>
  <c r="R5601" i="7" s="1"/>
  <c r="L5601" i="7"/>
  <c r="M5601" i="7" s="1"/>
  <c r="Q5601" i="7" s="1"/>
  <c r="J5601" i="7"/>
  <c r="K5601" i="7" s="1"/>
  <c r="N5600" i="7"/>
  <c r="O5600" i="7" s="1"/>
  <c r="L5600" i="7"/>
  <c r="M5600" i="7" s="1"/>
  <c r="Q5600" i="7" s="1"/>
  <c r="J5600" i="7"/>
  <c r="K5600" i="7" s="1"/>
  <c r="N5599" i="7"/>
  <c r="O5599" i="7" s="1"/>
  <c r="R5599" i="7" s="1"/>
  <c r="L5599" i="7"/>
  <c r="M5599" i="7" s="1"/>
  <c r="Q5599" i="7" s="1"/>
  <c r="J5599" i="7"/>
  <c r="K5599" i="7" s="1"/>
  <c r="N5598" i="7"/>
  <c r="O5598" i="7" s="1"/>
  <c r="R5598" i="7" s="1"/>
  <c r="L5598" i="7"/>
  <c r="M5598" i="7" s="1"/>
  <c r="Q5598" i="7" s="1"/>
  <c r="S5598" i="7" s="1"/>
  <c r="J5598" i="7"/>
  <c r="K5598" i="7" s="1"/>
  <c r="N5597" i="7"/>
  <c r="O5597" i="7" s="1"/>
  <c r="R5597" i="7" s="1"/>
  <c r="L5597" i="7"/>
  <c r="M5597" i="7" s="1"/>
  <c r="Q5597" i="7" s="1"/>
  <c r="J5597" i="7"/>
  <c r="K5597" i="7" s="1"/>
  <c r="N5596" i="7"/>
  <c r="O5596" i="7" s="1"/>
  <c r="R5596" i="7" s="1"/>
  <c r="L5596" i="7"/>
  <c r="M5596" i="7" s="1"/>
  <c r="Q5596" i="7" s="1"/>
  <c r="J5596" i="7"/>
  <c r="K5596" i="7" s="1"/>
  <c r="N5595" i="7"/>
  <c r="O5595" i="7" s="1"/>
  <c r="R5595" i="7" s="1"/>
  <c r="L5595" i="7"/>
  <c r="M5595" i="7" s="1"/>
  <c r="Q5595" i="7" s="1"/>
  <c r="J5595" i="7"/>
  <c r="K5595" i="7" s="1"/>
  <c r="N5594" i="7"/>
  <c r="O5594" i="7" s="1"/>
  <c r="R5594" i="7" s="1"/>
  <c r="L5594" i="7"/>
  <c r="M5594" i="7" s="1"/>
  <c r="Q5594" i="7" s="1"/>
  <c r="S5594" i="7" s="1"/>
  <c r="J5594" i="7"/>
  <c r="K5594" i="7" s="1"/>
  <c r="N5593" i="7"/>
  <c r="O5593" i="7" s="1"/>
  <c r="R5593" i="7" s="1"/>
  <c r="L5593" i="7"/>
  <c r="M5593" i="7" s="1"/>
  <c r="Q5593" i="7" s="1"/>
  <c r="J5593" i="7"/>
  <c r="K5593" i="7" s="1"/>
  <c r="N5592" i="7"/>
  <c r="O5592" i="7" s="1"/>
  <c r="R5592" i="7" s="1"/>
  <c r="L5592" i="7"/>
  <c r="M5592" i="7" s="1"/>
  <c r="Q5592" i="7" s="1"/>
  <c r="J5592" i="7"/>
  <c r="K5592" i="7" s="1"/>
  <c r="N5591" i="7"/>
  <c r="O5591" i="7" s="1"/>
  <c r="R5591" i="7" s="1"/>
  <c r="L5591" i="7"/>
  <c r="M5591" i="7" s="1"/>
  <c r="Q5591" i="7" s="1"/>
  <c r="J5591" i="7"/>
  <c r="K5591" i="7" s="1"/>
  <c r="N5590" i="7"/>
  <c r="O5590" i="7" s="1"/>
  <c r="R5590" i="7" s="1"/>
  <c r="L5590" i="7"/>
  <c r="M5590" i="7" s="1"/>
  <c r="Q5590" i="7" s="1"/>
  <c r="S5590" i="7" s="1"/>
  <c r="J5590" i="7"/>
  <c r="K5590" i="7" s="1"/>
  <c r="N5589" i="7"/>
  <c r="O5589" i="7" s="1"/>
  <c r="R5589" i="7" s="1"/>
  <c r="L5589" i="7"/>
  <c r="M5589" i="7" s="1"/>
  <c r="Q5589" i="7" s="1"/>
  <c r="J5589" i="7"/>
  <c r="K5589" i="7" s="1"/>
  <c r="N5588" i="7"/>
  <c r="O5588" i="7" s="1"/>
  <c r="R5588" i="7" s="1"/>
  <c r="L5588" i="7"/>
  <c r="M5588" i="7" s="1"/>
  <c r="Q5588" i="7" s="1"/>
  <c r="J5588" i="7"/>
  <c r="K5588" i="7" s="1"/>
  <c r="N5587" i="7"/>
  <c r="O5587" i="7" s="1"/>
  <c r="R5587" i="7" s="1"/>
  <c r="L5587" i="7"/>
  <c r="M5587" i="7" s="1"/>
  <c r="Q5587" i="7" s="1"/>
  <c r="J5587" i="7"/>
  <c r="K5587" i="7" s="1"/>
  <c r="N5586" i="7"/>
  <c r="O5586" i="7" s="1"/>
  <c r="R5586" i="7" s="1"/>
  <c r="L5586" i="7"/>
  <c r="M5586" i="7" s="1"/>
  <c r="Q5586" i="7" s="1"/>
  <c r="S5586" i="7" s="1"/>
  <c r="J5586" i="7"/>
  <c r="K5586" i="7" s="1"/>
  <c r="N5585" i="7"/>
  <c r="O5585" i="7" s="1"/>
  <c r="R5585" i="7" s="1"/>
  <c r="L5585" i="7"/>
  <c r="M5585" i="7" s="1"/>
  <c r="Q5585" i="7" s="1"/>
  <c r="J5585" i="7"/>
  <c r="K5585" i="7" s="1"/>
  <c r="N5584" i="7"/>
  <c r="O5584" i="7" s="1"/>
  <c r="R5584" i="7" s="1"/>
  <c r="L5584" i="7"/>
  <c r="M5584" i="7" s="1"/>
  <c r="Q5584" i="7" s="1"/>
  <c r="J5584" i="7"/>
  <c r="K5584" i="7" s="1"/>
  <c r="N5583" i="7"/>
  <c r="O5583" i="7" s="1"/>
  <c r="R5583" i="7" s="1"/>
  <c r="L5583" i="7"/>
  <c r="M5583" i="7" s="1"/>
  <c r="Q5583" i="7" s="1"/>
  <c r="J5583" i="7"/>
  <c r="K5583" i="7" s="1"/>
  <c r="N5582" i="7"/>
  <c r="O5582" i="7" s="1"/>
  <c r="R5582" i="7" s="1"/>
  <c r="L5582" i="7"/>
  <c r="M5582" i="7" s="1"/>
  <c r="Q5582" i="7" s="1"/>
  <c r="S5582" i="7" s="1"/>
  <c r="J5582" i="7"/>
  <c r="K5582" i="7" s="1"/>
  <c r="N5581" i="7"/>
  <c r="O5581" i="7" s="1"/>
  <c r="R5581" i="7" s="1"/>
  <c r="L5581" i="7"/>
  <c r="M5581" i="7" s="1"/>
  <c r="Q5581" i="7" s="1"/>
  <c r="J5581" i="7"/>
  <c r="K5581" i="7" s="1"/>
  <c r="N5580" i="7"/>
  <c r="O5580" i="7" s="1"/>
  <c r="R5580" i="7" s="1"/>
  <c r="L5580" i="7"/>
  <c r="M5580" i="7" s="1"/>
  <c r="Q5580" i="7" s="1"/>
  <c r="J5580" i="7"/>
  <c r="K5580" i="7" s="1"/>
  <c r="N5579" i="7"/>
  <c r="O5579" i="7" s="1"/>
  <c r="R5579" i="7" s="1"/>
  <c r="L5579" i="7"/>
  <c r="M5579" i="7" s="1"/>
  <c r="Q5579" i="7" s="1"/>
  <c r="J5579" i="7"/>
  <c r="K5579" i="7" s="1"/>
  <c r="N5578" i="7"/>
  <c r="O5578" i="7" s="1"/>
  <c r="R5578" i="7" s="1"/>
  <c r="L5578" i="7"/>
  <c r="M5578" i="7" s="1"/>
  <c r="Q5578" i="7" s="1"/>
  <c r="S5578" i="7" s="1"/>
  <c r="J5578" i="7"/>
  <c r="K5578" i="7" s="1"/>
  <c r="N5577" i="7"/>
  <c r="O5577" i="7" s="1"/>
  <c r="R5577" i="7" s="1"/>
  <c r="L5577" i="7"/>
  <c r="M5577" i="7" s="1"/>
  <c r="Q5577" i="7" s="1"/>
  <c r="J5577" i="7"/>
  <c r="K5577" i="7" s="1"/>
  <c r="N5576" i="7"/>
  <c r="O5576" i="7" s="1"/>
  <c r="R5576" i="7" s="1"/>
  <c r="L5576" i="7"/>
  <c r="M5576" i="7" s="1"/>
  <c r="Q5576" i="7" s="1"/>
  <c r="J5576" i="7"/>
  <c r="K5576" i="7" s="1"/>
  <c r="N5575" i="7"/>
  <c r="O5575" i="7" s="1"/>
  <c r="R5575" i="7" s="1"/>
  <c r="L5575" i="7"/>
  <c r="M5575" i="7" s="1"/>
  <c r="Q5575" i="7" s="1"/>
  <c r="J5575" i="7"/>
  <c r="K5575" i="7" s="1"/>
  <c r="N5574" i="7"/>
  <c r="O5574" i="7" s="1"/>
  <c r="R5574" i="7" s="1"/>
  <c r="L5574" i="7"/>
  <c r="M5574" i="7" s="1"/>
  <c r="Q5574" i="7" s="1"/>
  <c r="S5574" i="7" s="1"/>
  <c r="J5574" i="7"/>
  <c r="K5574" i="7" s="1"/>
  <c r="N5573" i="7"/>
  <c r="O5573" i="7" s="1"/>
  <c r="R5573" i="7" s="1"/>
  <c r="L5573" i="7"/>
  <c r="M5573" i="7" s="1"/>
  <c r="Q5573" i="7" s="1"/>
  <c r="J5573" i="7"/>
  <c r="K5573" i="7" s="1"/>
  <c r="N5572" i="7"/>
  <c r="O5572" i="7" s="1"/>
  <c r="R5572" i="7" s="1"/>
  <c r="L5572" i="7"/>
  <c r="M5572" i="7" s="1"/>
  <c r="Q5572" i="7" s="1"/>
  <c r="J5572" i="7"/>
  <c r="K5572" i="7" s="1"/>
  <c r="N5571" i="7"/>
  <c r="O5571" i="7" s="1"/>
  <c r="R5571" i="7" s="1"/>
  <c r="L5571" i="7"/>
  <c r="M5571" i="7" s="1"/>
  <c r="Q5571" i="7" s="1"/>
  <c r="J5571" i="7"/>
  <c r="K5571" i="7" s="1"/>
  <c r="N5570" i="7"/>
  <c r="O5570" i="7" s="1"/>
  <c r="R5570" i="7" s="1"/>
  <c r="L5570" i="7"/>
  <c r="M5570" i="7" s="1"/>
  <c r="Q5570" i="7" s="1"/>
  <c r="S5570" i="7" s="1"/>
  <c r="J5570" i="7"/>
  <c r="K5570" i="7" s="1"/>
  <c r="N5569" i="7"/>
  <c r="O5569" i="7" s="1"/>
  <c r="R5569" i="7" s="1"/>
  <c r="L5569" i="7"/>
  <c r="M5569" i="7" s="1"/>
  <c r="Q5569" i="7" s="1"/>
  <c r="J5569" i="7"/>
  <c r="K5569" i="7" s="1"/>
  <c r="N5568" i="7"/>
  <c r="O5568" i="7" s="1"/>
  <c r="R5568" i="7" s="1"/>
  <c r="L5568" i="7"/>
  <c r="M5568" i="7" s="1"/>
  <c r="Q5568" i="7" s="1"/>
  <c r="J5568" i="7"/>
  <c r="K5568" i="7" s="1"/>
  <c r="N5567" i="7"/>
  <c r="O5567" i="7" s="1"/>
  <c r="R5567" i="7" s="1"/>
  <c r="L5567" i="7"/>
  <c r="M5567" i="7" s="1"/>
  <c r="Q5567" i="7" s="1"/>
  <c r="J5567" i="7"/>
  <c r="K5567" i="7" s="1"/>
  <c r="N5566" i="7"/>
  <c r="O5566" i="7" s="1"/>
  <c r="R5566" i="7" s="1"/>
  <c r="L5566" i="7"/>
  <c r="M5566" i="7" s="1"/>
  <c r="Q5566" i="7" s="1"/>
  <c r="S5566" i="7" s="1"/>
  <c r="J5566" i="7"/>
  <c r="K5566" i="7" s="1"/>
  <c r="N5565" i="7"/>
  <c r="O5565" i="7" s="1"/>
  <c r="R5565" i="7" s="1"/>
  <c r="L5565" i="7"/>
  <c r="M5565" i="7" s="1"/>
  <c r="Q5565" i="7" s="1"/>
  <c r="J5565" i="7"/>
  <c r="K5565" i="7" s="1"/>
  <c r="N5564" i="7"/>
  <c r="O5564" i="7" s="1"/>
  <c r="R5564" i="7" s="1"/>
  <c r="L5564" i="7"/>
  <c r="M5564" i="7" s="1"/>
  <c r="Q5564" i="7" s="1"/>
  <c r="J5564" i="7"/>
  <c r="K5564" i="7" s="1"/>
  <c r="N5563" i="7"/>
  <c r="O5563" i="7" s="1"/>
  <c r="R5563" i="7" s="1"/>
  <c r="L5563" i="7"/>
  <c r="M5563" i="7" s="1"/>
  <c r="Q5563" i="7" s="1"/>
  <c r="J5563" i="7"/>
  <c r="K5563" i="7" s="1"/>
  <c r="N5562" i="7"/>
  <c r="O5562" i="7" s="1"/>
  <c r="R5562" i="7" s="1"/>
  <c r="L5562" i="7"/>
  <c r="M5562" i="7" s="1"/>
  <c r="Q5562" i="7" s="1"/>
  <c r="S5562" i="7" s="1"/>
  <c r="J5562" i="7"/>
  <c r="K5562" i="7" s="1"/>
  <c r="N5561" i="7"/>
  <c r="O5561" i="7" s="1"/>
  <c r="R5561" i="7" s="1"/>
  <c r="L5561" i="7"/>
  <c r="M5561" i="7" s="1"/>
  <c r="Q5561" i="7" s="1"/>
  <c r="J5561" i="7"/>
  <c r="K5561" i="7" s="1"/>
  <c r="N5560" i="7"/>
  <c r="O5560" i="7" s="1"/>
  <c r="R5560" i="7" s="1"/>
  <c r="L5560" i="7"/>
  <c r="M5560" i="7" s="1"/>
  <c r="Q5560" i="7" s="1"/>
  <c r="J5560" i="7"/>
  <c r="K5560" i="7" s="1"/>
  <c r="N5559" i="7"/>
  <c r="O5559" i="7" s="1"/>
  <c r="R5559" i="7" s="1"/>
  <c r="L5559" i="7"/>
  <c r="M5559" i="7" s="1"/>
  <c r="Q5559" i="7" s="1"/>
  <c r="J5559" i="7"/>
  <c r="K5559" i="7" s="1"/>
  <c r="N5558" i="7"/>
  <c r="O5558" i="7" s="1"/>
  <c r="R5558" i="7" s="1"/>
  <c r="L5558" i="7"/>
  <c r="M5558" i="7" s="1"/>
  <c r="Q5558" i="7" s="1"/>
  <c r="S5558" i="7" s="1"/>
  <c r="J5558" i="7"/>
  <c r="K5558" i="7" s="1"/>
  <c r="N5557" i="7"/>
  <c r="O5557" i="7" s="1"/>
  <c r="R5557" i="7" s="1"/>
  <c r="L5557" i="7"/>
  <c r="M5557" i="7" s="1"/>
  <c r="Q5557" i="7" s="1"/>
  <c r="J5557" i="7"/>
  <c r="K5557" i="7" s="1"/>
  <c r="N5556" i="7"/>
  <c r="O5556" i="7" s="1"/>
  <c r="R5556" i="7" s="1"/>
  <c r="L5556" i="7"/>
  <c r="M5556" i="7" s="1"/>
  <c r="Q5556" i="7" s="1"/>
  <c r="J5556" i="7"/>
  <c r="K5556" i="7" s="1"/>
  <c r="N5555" i="7"/>
  <c r="O5555" i="7" s="1"/>
  <c r="R5555" i="7" s="1"/>
  <c r="L5555" i="7"/>
  <c r="M5555" i="7" s="1"/>
  <c r="Q5555" i="7" s="1"/>
  <c r="J5555" i="7"/>
  <c r="K5555" i="7" s="1"/>
  <c r="N5554" i="7"/>
  <c r="O5554" i="7" s="1"/>
  <c r="R5554" i="7" s="1"/>
  <c r="L5554" i="7"/>
  <c r="M5554" i="7" s="1"/>
  <c r="Q5554" i="7" s="1"/>
  <c r="S5554" i="7" s="1"/>
  <c r="J5554" i="7"/>
  <c r="K5554" i="7" s="1"/>
  <c r="N5553" i="7"/>
  <c r="O5553" i="7" s="1"/>
  <c r="R5553" i="7" s="1"/>
  <c r="L5553" i="7"/>
  <c r="M5553" i="7" s="1"/>
  <c r="Q5553" i="7" s="1"/>
  <c r="J5553" i="7"/>
  <c r="K5553" i="7" s="1"/>
  <c r="N5552" i="7"/>
  <c r="O5552" i="7" s="1"/>
  <c r="R5552" i="7" s="1"/>
  <c r="L5552" i="7"/>
  <c r="M5552" i="7" s="1"/>
  <c r="Q5552" i="7" s="1"/>
  <c r="J5552" i="7"/>
  <c r="K5552" i="7" s="1"/>
  <c r="N5551" i="7"/>
  <c r="O5551" i="7" s="1"/>
  <c r="R5551" i="7" s="1"/>
  <c r="L5551" i="7"/>
  <c r="M5551" i="7" s="1"/>
  <c r="Q5551" i="7" s="1"/>
  <c r="J5551" i="7"/>
  <c r="K5551" i="7" s="1"/>
  <c r="N5550" i="7"/>
  <c r="O5550" i="7" s="1"/>
  <c r="R5550" i="7" s="1"/>
  <c r="L5550" i="7"/>
  <c r="M5550" i="7" s="1"/>
  <c r="Q5550" i="7" s="1"/>
  <c r="S5550" i="7" s="1"/>
  <c r="J5550" i="7"/>
  <c r="K5550" i="7" s="1"/>
  <c r="N5549" i="7"/>
  <c r="O5549" i="7" s="1"/>
  <c r="R5549" i="7" s="1"/>
  <c r="L5549" i="7"/>
  <c r="M5549" i="7" s="1"/>
  <c r="Q5549" i="7" s="1"/>
  <c r="J5549" i="7"/>
  <c r="K5549" i="7" s="1"/>
  <c r="N5548" i="7"/>
  <c r="O5548" i="7" s="1"/>
  <c r="R5548" i="7" s="1"/>
  <c r="L5548" i="7"/>
  <c r="M5548" i="7" s="1"/>
  <c r="Q5548" i="7" s="1"/>
  <c r="J5548" i="7"/>
  <c r="K5548" i="7" s="1"/>
  <c r="N5547" i="7"/>
  <c r="O5547" i="7" s="1"/>
  <c r="R5547" i="7" s="1"/>
  <c r="L5547" i="7"/>
  <c r="M5547" i="7" s="1"/>
  <c r="Q5547" i="7" s="1"/>
  <c r="J5547" i="7"/>
  <c r="K5547" i="7" s="1"/>
  <c r="N5546" i="7"/>
  <c r="O5546" i="7" s="1"/>
  <c r="R5546" i="7" s="1"/>
  <c r="L5546" i="7"/>
  <c r="M5546" i="7" s="1"/>
  <c r="Q5546" i="7" s="1"/>
  <c r="S5546" i="7" s="1"/>
  <c r="J5546" i="7"/>
  <c r="K5546" i="7" s="1"/>
  <c r="N5545" i="7"/>
  <c r="O5545" i="7" s="1"/>
  <c r="R5545" i="7" s="1"/>
  <c r="L5545" i="7"/>
  <c r="M5545" i="7" s="1"/>
  <c r="Q5545" i="7" s="1"/>
  <c r="J5545" i="7"/>
  <c r="K5545" i="7" s="1"/>
  <c r="N5544" i="7"/>
  <c r="O5544" i="7" s="1"/>
  <c r="R5544" i="7" s="1"/>
  <c r="L5544" i="7"/>
  <c r="M5544" i="7" s="1"/>
  <c r="Q5544" i="7" s="1"/>
  <c r="J5544" i="7"/>
  <c r="K5544" i="7" s="1"/>
  <c r="N5543" i="7"/>
  <c r="O5543" i="7" s="1"/>
  <c r="R5543" i="7" s="1"/>
  <c r="L5543" i="7"/>
  <c r="M5543" i="7" s="1"/>
  <c r="Q5543" i="7" s="1"/>
  <c r="J5543" i="7"/>
  <c r="K5543" i="7" s="1"/>
  <c r="N5542" i="7"/>
  <c r="O5542" i="7" s="1"/>
  <c r="R5542" i="7" s="1"/>
  <c r="L5542" i="7"/>
  <c r="M5542" i="7" s="1"/>
  <c r="Q5542" i="7" s="1"/>
  <c r="S5542" i="7" s="1"/>
  <c r="J5542" i="7"/>
  <c r="K5542" i="7" s="1"/>
  <c r="N5541" i="7"/>
  <c r="O5541" i="7" s="1"/>
  <c r="R5541" i="7" s="1"/>
  <c r="L5541" i="7"/>
  <c r="M5541" i="7" s="1"/>
  <c r="Q5541" i="7" s="1"/>
  <c r="J5541" i="7"/>
  <c r="K5541" i="7" s="1"/>
  <c r="N5540" i="7"/>
  <c r="O5540" i="7" s="1"/>
  <c r="R5540" i="7" s="1"/>
  <c r="L5540" i="7"/>
  <c r="M5540" i="7" s="1"/>
  <c r="Q5540" i="7" s="1"/>
  <c r="J5540" i="7"/>
  <c r="K5540" i="7" s="1"/>
  <c r="N5539" i="7"/>
  <c r="O5539" i="7" s="1"/>
  <c r="R5539" i="7" s="1"/>
  <c r="L5539" i="7"/>
  <c r="M5539" i="7" s="1"/>
  <c r="Q5539" i="7" s="1"/>
  <c r="J5539" i="7"/>
  <c r="K5539" i="7" s="1"/>
  <c r="N5538" i="7"/>
  <c r="O5538" i="7" s="1"/>
  <c r="R5538" i="7" s="1"/>
  <c r="L5538" i="7"/>
  <c r="M5538" i="7" s="1"/>
  <c r="Q5538" i="7" s="1"/>
  <c r="S5538" i="7" s="1"/>
  <c r="J5538" i="7"/>
  <c r="K5538" i="7" s="1"/>
  <c r="N5537" i="7"/>
  <c r="O5537" i="7" s="1"/>
  <c r="R5537" i="7" s="1"/>
  <c r="L5537" i="7"/>
  <c r="M5537" i="7" s="1"/>
  <c r="Q5537" i="7" s="1"/>
  <c r="J5537" i="7"/>
  <c r="K5537" i="7" s="1"/>
  <c r="N5536" i="7"/>
  <c r="O5536" i="7" s="1"/>
  <c r="L5536" i="7"/>
  <c r="M5536" i="7" s="1"/>
  <c r="Q5536" i="7" s="1"/>
  <c r="J5536" i="7"/>
  <c r="K5536" i="7" s="1"/>
  <c r="N5535" i="7"/>
  <c r="O5535" i="7" s="1"/>
  <c r="R5535" i="7" s="1"/>
  <c r="L5535" i="7"/>
  <c r="M5535" i="7" s="1"/>
  <c r="Q5535" i="7" s="1"/>
  <c r="J5535" i="7"/>
  <c r="K5535" i="7" s="1"/>
  <c r="N5534" i="7"/>
  <c r="O5534" i="7" s="1"/>
  <c r="R5534" i="7" s="1"/>
  <c r="L5534" i="7"/>
  <c r="M5534" i="7" s="1"/>
  <c r="Q5534" i="7" s="1"/>
  <c r="S5534" i="7" s="1"/>
  <c r="J5534" i="7"/>
  <c r="K5534" i="7" s="1"/>
  <c r="N5533" i="7"/>
  <c r="O5533" i="7" s="1"/>
  <c r="R5533" i="7" s="1"/>
  <c r="L5533" i="7"/>
  <c r="M5533" i="7" s="1"/>
  <c r="Q5533" i="7" s="1"/>
  <c r="J5533" i="7"/>
  <c r="K5533" i="7" s="1"/>
  <c r="N5532" i="7"/>
  <c r="O5532" i="7" s="1"/>
  <c r="R5532" i="7" s="1"/>
  <c r="L5532" i="7"/>
  <c r="M5532" i="7" s="1"/>
  <c r="Q5532" i="7" s="1"/>
  <c r="J5532" i="7"/>
  <c r="K5532" i="7" s="1"/>
  <c r="N5531" i="7"/>
  <c r="O5531" i="7" s="1"/>
  <c r="R5531" i="7" s="1"/>
  <c r="L5531" i="7"/>
  <c r="M5531" i="7" s="1"/>
  <c r="Q5531" i="7" s="1"/>
  <c r="J5531" i="7"/>
  <c r="K5531" i="7" s="1"/>
  <c r="N5530" i="7"/>
  <c r="O5530" i="7" s="1"/>
  <c r="R5530" i="7" s="1"/>
  <c r="L5530" i="7"/>
  <c r="M5530" i="7" s="1"/>
  <c r="Q5530" i="7" s="1"/>
  <c r="S5530" i="7" s="1"/>
  <c r="J5530" i="7"/>
  <c r="K5530" i="7" s="1"/>
  <c r="N5529" i="7"/>
  <c r="O5529" i="7" s="1"/>
  <c r="R5529" i="7" s="1"/>
  <c r="L5529" i="7"/>
  <c r="M5529" i="7" s="1"/>
  <c r="Q5529" i="7" s="1"/>
  <c r="J5529" i="7"/>
  <c r="K5529" i="7" s="1"/>
  <c r="N5528" i="7"/>
  <c r="O5528" i="7" s="1"/>
  <c r="R5528" i="7" s="1"/>
  <c r="L5528" i="7"/>
  <c r="M5528" i="7" s="1"/>
  <c r="Q5528" i="7" s="1"/>
  <c r="J5528" i="7"/>
  <c r="K5528" i="7" s="1"/>
  <c r="N5527" i="7"/>
  <c r="O5527" i="7" s="1"/>
  <c r="R5527" i="7" s="1"/>
  <c r="L5527" i="7"/>
  <c r="M5527" i="7" s="1"/>
  <c r="Q5527" i="7" s="1"/>
  <c r="J5527" i="7"/>
  <c r="K5527" i="7" s="1"/>
  <c r="N5526" i="7"/>
  <c r="O5526" i="7" s="1"/>
  <c r="R5526" i="7" s="1"/>
  <c r="L5526" i="7"/>
  <c r="M5526" i="7" s="1"/>
  <c r="Q5526" i="7" s="1"/>
  <c r="S5526" i="7" s="1"/>
  <c r="J5526" i="7"/>
  <c r="K5526" i="7" s="1"/>
  <c r="N5525" i="7"/>
  <c r="O5525" i="7" s="1"/>
  <c r="R5525" i="7" s="1"/>
  <c r="L5525" i="7"/>
  <c r="M5525" i="7" s="1"/>
  <c r="Q5525" i="7" s="1"/>
  <c r="J5525" i="7"/>
  <c r="K5525" i="7" s="1"/>
  <c r="N5524" i="7"/>
  <c r="O5524" i="7" s="1"/>
  <c r="R5524" i="7" s="1"/>
  <c r="L5524" i="7"/>
  <c r="M5524" i="7" s="1"/>
  <c r="Q5524" i="7" s="1"/>
  <c r="J5524" i="7"/>
  <c r="K5524" i="7" s="1"/>
  <c r="N5523" i="7"/>
  <c r="O5523" i="7" s="1"/>
  <c r="R5523" i="7" s="1"/>
  <c r="L5523" i="7"/>
  <c r="M5523" i="7" s="1"/>
  <c r="Q5523" i="7" s="1"/>
  <c r="J5523" i="7"/>
  <c r="K5523" i="7" s="1"/>
  <c r="N5522" i="7"/>
  <c r="O5522" i="7" s="1"/>
  <c r="R5522" i="7" s="1"/>
  <c r="L5522" i="7"/>
  <c r="M5522" i="7" s="1"/>
  <c r="Q5522" i="7" s="1"/>
  <c r="S5522" i="7" s="1"/>
  <c r="J5522" i="7"/>
  <c r="K5522" i="7" s="1"/>
  <c r="N5521" i="7"/>
  <c r="O5521" i="7" s="1"/>
  <c r="R5521" i="7" s="1"/>
  <c r="L5521" i="7"/>
  <c r="M5521" i="7" s="1"/>
  <c r="Q5521" i="7" s="1"/>
  <c r="J5521" i="7"/>
  <c r="K5521" i="7" s="1"/>
  <c r="N5520" i="7"/>
  <c r="O5520" i="7" s="1"/>
  <c r="R5520" i="7" s="1"/>
  <c r="L5520" i="7"/>
  <c r="M5520" i="7" s="1"/>
  <c r="Q5520" i="7" s="1"/>
  <c r="J5520" i="7"/>
  <c r="K5520" i="7" s="1"/>
  <c r="N5519" i="7"/>
  <c r="O5519" i="7" s="1"/>
  <c r="R5519" i="7" s="1"/>
  <c r="L5519" i="7"/>
  <c r="M5519" i="7" s="1"/>
  <c r="Q5519" i="7" s="1"/>
  <c r="J5519" i="7"/>
  <c r="K5519" i="7" s="1"/>
  <c r="N5518" i="7"/>
  <c r="O5518" i="7" s="1"/>
  <c r="R5518" i="7" s="1"/>
  <c r="L5518" i="7"/>
  <c r="M5518" i="7" s="1"/>
  <c r="Q5518" i="7" s="1"/>
  <c r="S5518" i="7" s="1"/>
  <c r="J5518" i="7"/>
  <c r="K5518" i="7" s="1"/>
  <c r="N5517" i="7"/>
  <c r="O5517" i="7" s="1"/>
  <c r="R5517" i="7" s="1"/>
  <c r="L5517" i="7"/>
  <c r="M5517" i="7" s="1"/>
  <c r="Q5517" i="7" s="1"/>
  <c r="J5517" i="7"/>
  <c r="K5517" i="7" s="1"/>
  <c r="N5516" i="7"/>
  <c r="O5516" i="7" s="1"/>
  <c r="R5516" i="7" s="1"/>
  <c r="L5516" i="7"/>
  <c r="M5516" i="7" s="1"/>
  <c r="J5516" i="7"/>
  <c r="K5516" i="7" s="1"/>
  <c r="N5515" i="7"/>
  <c r="O5515" i="7" s="1"/>
  <c r="R5515" i="7" s="1"/>
  <c r="L5515" i="7"/>
  <c r="M5515" i="7" s="1"/>
  <c r="Q5515" i="7" s="1"/>
  <c r="J5515" i="7"/>
  <c r="K5515" i="7" s="1"/>
  <c r="N5514" i="7"/>
  <c r="O5514" i="7" s="1"/>
  <c r="R5514" i="7" s="1"/>
  <c r="L5514" i="7"/>
  <c r="M5514" i="7" s="1"/>
  <c r="Q5514" i="7" s="1"/>
  <c r="S5514" i="7" s="1"/>
  <c r="J5514" i="7"/>
  <c r="K5514" i="7" s="1"/>
  <c r="N5513" i="7"/>
  <c r="O5513" i="7" s="1"/>
  <c r="R5513" i="7" s="1"/>
  <c r="L5513" i="7"/>
  <c r="M5513" i="7" s="1"/>
  <c r="Q5513" i="7" s="1"/>
  <c r="J5513" i="7"/>
  <c r="K5513" i="7" s="1"/>
  <c r="N5512" i="7"/>
  <c r="O5512" i="7" s="1"/>
  <c r="R5512" i="7" s="1"/>
  <c r="L5512" i="7"/>
  <c r="M5512" i="7" s="1"/>
  <c r="Q5512" i="7" s="1"/>
  <c r="J5512" i="7"/>
  <c r="K5512" i="7" s="1"/>
  <c r="N5511" i="7"/>
  <c r="O5511" i="7" s="1"/>
  <c r="R5511" i="7" s="1"/>
  <c r="L5511" i="7"/>
  <c r="M5511" i="7" s="1"/>
  <c r="Q5511" i="7" s="1"/>
  <c r="J5511" i="7"/>
  <c r="K5511" i="7" s="1"/>
  <c r="N5510" i="7"/>
  <c r="O5510" i="7" s="1"/>
  <c r="R5510" i="7" s="1"/>
  <c r="L5510" i="7"/>
  <c r="M5510" i="7" s="1"/>
  <c r="Q5510" i="7" s="1"/>
  <c r="S5510" i="7" s="1"/>
  <c r="J5510" i="7"/>
  <c r="K5510" i="7" s="1"/>
  <c r="N5509" i="7"/>
  <c r="O5509" i="7" s="1"/>
  <c r="R5509" i="7" s="1"/>
  <c r="L5509" i="7"/>
  <c r="M5509" i="7" s="1"/>
  <c r="Q5509" i="7" s="1"/>
  <c r="J5509" i="7"/>
  <c r="K5509" i="7" s="1"/>
  <c r="N5508" i="7"/>
  <c r="O5508" i="7" s="1"/>
  <c r="R5508" i="7" s="1"/>
  <c r="L5508" i="7"/>
  <c r="M5508" i="7" s="1"/>
  <c r="Q5508" i="7" s="1"/>
  <c r="J5508" i="7"/>
  <c r="K5508" i="7" s="1"/>
  <c r="N5507" i="7"/>
  <c r="O5507" i="7" s="1"/>
  <c r="R5507" i="7" s="1"/>
  <c r="L5507" i="7"/>
  <c r="M5507" i="7" s="1"/>
  <c r="Q5507" i="7" s="1"/>
  <c r="J5507" i="7"/>
  <c r="K5507" i="7" s="1"/>
  <c r="N5506" i="7"/>
  <c r="O5506" i="7" s="1"/>
  <c r="R5506" i="7" s="1"/>
  <c r="L5506" i="7"/>
  <c r="M5506" i="7" s="1"/>
  <c r="Q5506" i="7" s="1"/>
  <c r="S5506" i="7" s="1"/>
  <c r="J5506" i="7"/>
  <c r="K5506" i="7" s="1"/>
  <c r="N5505" i="7"/>
  <c r="O5505" i="7" s="1"/>
  <c r="R5505" i="7" s="1"/>
  <c r="L5505" i="7"/>
  <c r="M5505" i="7" s="1"/>
  <c r="Q5505" i="7" s="1"/>
  <c r="J5505" i="7"/>
  <c r="K5505" i="7" s="1"/>
  <c r="N5504" i="7"/>
  <c r="O5504" i="7" s="1"/>
  <c r="R5504" i="7" s="1"/>
  <c r="L5504" i="7"/>
  <c r="M5504" i="7" s="1"/>
  <c r="Q5504" i="7" s="1"/>
  <c r="J5504" i="7"/>
  <c r="K5504" i="7" s="1"/>
  <c r="N5503" i="7"/>
  <c r="O5503" i="7" s="1"/>
  <c r="R5503" i="7" s="1"/>
  <c r="L5503" i="7"/>
  <c r="M5503" i="7" s="1"/>
  <c r="Q5503" i="7" s="1"/>
  <c r="J5503" i="7"/>
  <c r="K5503" i="7" s="1"/>
  <c r="N5502" i="7"/>
  <c r="O5502" i="7" s="1"/>
  <c r="R5502" i="7" s="1"/>
  <c r="L5502" i="7"/>
  <c r="M5502" i="7" s="1"/>
  <c r="Q5502" i="7" s="1"/>
  <c r="S5502" i="7" s="1"/>
  <c r="J5502" i="7"/>
  <c r="K5502" i="7" s="1"/>
  <c r="N5501" i="7"/>
  <c r="O5501" i="7" s="1"/>
  <c r="R5501" i="7" s="1"/>
  <c r="L5501" i="7"/>
  <c r="M5501" i="7" s="1"/>
  <c r="Q5501" i="7" s="1"/>
  <c r="J5501" i="7"/>
  <c r="K5501" i="7" s="1"/>
  <c r="N5500" i="7"/>
  <c r="O5500" i="7" s="1"/>
  <c r="R5500" i="7" s="1"/>
  <c r="L5500" i="7"/>
  <c r="M5500" i="7" s="1"/>
  <c r="Q5500" i="7" s="1"/>
  <c r="J5500" i="7"/>
  <c r="K5500" i="7" s="1"/>
  <c r="N5499" i="7"/>
  <c r="O5499" i="7" s="1"/>
  <c r="R5499" i="7" s="1"/>
  <c r="L5499" i="7"/>
  <c r="M5499" i="7" s="1"/>
  <c r="Q5499" i="7" s="1"/>
  <c r="J5499" i="7"/>
  <c r="K5499" i="7" s="1"/>
  <c r="N5498" i="7"/>
  <c r="O5498" i="7" s="1"/>
  <c r="R5498" i="7" s="1"/>
  <c r="L5498" i="7"/>
  <c r="M5498" i="7" s="1"/>
  <c r="Q5498" i="7" s="1"/>
  <c r="S5498" i="7" s="1"/>
  <c r="J5498" i="7"/>
  <c r="K5498" i="7" s="1"/>
  <c r="N5497" i="7"/>
  <c r="O5497" i="7" s="1"/>
  <c r="R5497" i="7" s="1"/>
  <c r="L5497" i="7"/>
  <c r="M5497" i="7" s="1"/>
  <c r="Q5497" i="7" s="1"/>
  <c r="J5497" i="7"/>
  <c r="K5497" i="7" s="1"/>
  <c r="N5496" i="7"/>
  <c r="O5496" i="7" s="1"/>
  <c r="R5496" i="7" s="1"/>
  <c r="L5496" i="7"/>
  <c r="M5496" i="7" s="1"/>
  <c r="Q5496" i="7" s="1"/>
  <c r="J5496" i="7"/>
  <c r="K5496" i="7" s="1"/>
  <c r="N5495" i="7"/>
  <c r="O5495" i="7" s="1"/>
  <c r="R5495" i="7" s="1"/>
  <c r="L5495" i="7"/>
  <c r="M5495" i="7" s="1"/>
  <c r="Q5495" i="7" s="1"/>
  <c r="J5495" i="7"/>
  <c r="K5495" i="7" s="1"/>
  <c r="N5494" i="7"/>
  <c r="O5494" i="7" s="1"/>
  <c r="R5494" i="7" s="1"/>
  <c r="L5494" i="7"/>
  <c r="M5494" i="7" s="1"/>
  <c r="Q5494" i="7" s="1"/>
  <c r="S5494" i="7" s="1"/>
  <c r="J5494" i="7"/>
  <c r="K5494" i="7" s="1"/>
  <c r="N5493" i="7"/>
  <c r="O5493" i="7" s="1"/>
  <c r="R5493" i="7" s="1"/>
  <c r="L5493" i="7"/>
  <c r="M5493" i="7" s="1"/>
  <c r="Q5493" i="7" s="1"/>
  <c r="J5493" i="7"/>
  <c r="K5493" i="7" s="1"/>
  <c r="N5492" i="7"/>
  <c r="O5492" i="7" s="1"/>
  <c r="R5492" i="7" s="1"/>
  <c r="L5492" i="7"/>
  <c r="M5492" i="7" s="1"/>
  <c r="Q5492" i="7" s="1"/>
  <c r="J5492" i="7"/>
  <c r="K5492" i="7" s="1"/>
  <c r="N5491" i="7"/>
  <c r="O5491" i="7" s="1"/>
  <c r="R5491" i="7" s="1"/>
  <c r="L5491" i="7"/>
  <c r="M5491" i="7" s="1"/>
  <c r="Q5491" i="7" s="1"/>
  <c r="J5491" i="7"/>
  <c r="K5491" i="7" s="1"/>
  <c r="N5490" i="7"/>
  <c r="O5490" i="7" s="1"/>
  <c r="R5490" i="7" s="1"/>
  <c r="L5490" i="7"/>
  <c r="M5490" i="7" s="1"/>
  <c r="Q5490" i="7" s="1"/>
  <c r="S5490" i="7" s="1"/>
  <c r="J5490" i="7"/>
  <c r="K5490" i="7" s="1"/>
  <c r="N5489" i="7"/>
  <c r="O5489" i="7" s="1"/>
  <c r="R5489" i="7" s="1"/>
  <c r="L5489" i="7"/>
  <c r="M5489" i="7" s="1"/>
  <c r="Q5489" i="7" s="1"/>
  <c r="J5489" i="7"/>
  <c r="K5489" i="7" s="1"/>
  <c r="N5488" i="7"/>
  <c r="O5488" i="7" s="1"/>
  <c r="R5488" i="7" s="1"/>
  <c r="L5488" i="7"/>
  <c r="M5488" i="7" s="1"/>
  <c r="Q5488" i="7" s="1"/>
  <c r="J5488" i="7"/>
  <c r="K5488" i="7" s="1"/>
  <c r="N5487" i="7"/>
  <c r="O5487" i="7" s="1"/>
  <c r="R5487" i="7" s="1"/>
  <c r="L5487" i="7"/>
  <c r="M5487" i="7" s="1"/>
  <c r="Q5487" i="7" s="1"/>
  <c r="J5487" i="7"/>
  <c r="K5487" i="7" s="1"/>
  <c r="N5486" i="7"/>
  <c r="O5486" i="7" s="1"/>
  <c r="R5486" i="7" s="1"/>
  <c r="L5486" i="7"/>
  <c r="M5486" i="7" s="1"/>
  <c r="Q5486" i="7" s="1"/>
  <c r="S5486" i="7" s="1"/>
  <c r="J5486" i="7"/>
  <c r="K5486" i="7" s="1"/>
  <c r="N5485" i="7"/>
  <c r="O5485" i="7" s="1"/>
  <c r="R5485" i="7" s="1"/>
  <c r="L5485" i="7"/>
  <c r="M5485" i="7" s="1"/>
  <c r="Q5485" i="7" s="1"/>
  <c r="J5485" i="7"/>
  <c r="K5485" i="7" s="1"/>
  <c r="N5484" i="7"/>
  <c r="O5484" i="7" s="1"/>
  <c r="R5484" i="7" s="1"/>
  <c r="L5484" i="7"/>
  <c r="M5484" i="7" s="1"/>
  <c r="Q5484" i="7" s="1"/>
  <c r="J5484" i="7"/>
  <c r="K5484" i="7" s="1"/>
  <c r="N5483" i="7"/>
  <c r="O5483" i="7" s="1"/>
  <c r="R5483" i="7" s="1"/>
  <c r="L5483" i="7"/>
  <c r="M5483" i="7" s="1"/>
  <c r="Q5483" i="7" s="1"/>
  <c r="J5483" i="7"/>
  <c r="K5483" i="7" s="1"/>
  <c r="N5482" i="7"/>
  <c r="O5482" i="7" s="1"/>
  <c r="R5482" i="7" s="1"/>
  <c r="L5482" i="7"/>
  <c r="M5482" i="7" s="1"/>
  <c r="Q5482" i="7" s="1"/>
  <c r="S5482" i="7" s="1"/>
  <c r="J5482" i="7"/>
  <c r="K5482" i="7" s="1"/>
  <c r="N5481" i="7"/>
  <c r="O5481" i="7" s="1"/>
  <c r="R5481" i="7" s="1"/>
  <c r="L5481" i="7"/>
  <c r="M5481" i="7" s="1"/>
  <c r="Q5481" i="7" s="1"/>
  <c r="J5481" i="7"/>
  <c r="K5481" i="7" s="1"/>
  <c r="N5480" i="7"/>
  <c r="O5480" i="7" s="1"/>
  <c r="R5480" i="7" s="1"/>
  <c r="L5480" i="7"/>
  <c r="M5480" i="7" s="1"/>
  <c r="Q5480" i="7" s="1"/>
  <c r="J5480" i="7"/>
  <c r="K5480" i="7" s="1"/>
  <c r="N5479" i="7"/>
  <c r="O5479" i="7" s="1"/>
  <c r="R5479" i="7" s="1"/>
  <c r="L5479" i="7"/>
  <c r="M5479" i="7" s="1"/>
  <c r="Q5479" i="7" s="1"/>
  <c r="J5479" i="7"/>
  <c r="K5479" i="7" s="1"/>
  <c r="N5478" i="7"/>
  <c r="O5478" i="7" s="1"/>
  <c r="R5478" i="7" s="1"/>
  <c r="L5478" i="7"/>
  <c r="M5478" i="7" s="1"/>
  <c r="Q5478" i="7" s="1"/>
  <c r="S5478" i="7" s="1"/>
  <c r="J5478" i="7"/>
  <c r="K5478" i="7" s="1"/>
  <c r="N5477" i="7"/>
  <c r="O5477" i="7" s="1"/>
  <c r="R5477" i="7" s="1"/>
  <c r="L5477" i="7"/>
  <c r="M5477" i="7" s="1"/>
  <c r="Q5477" i="7" s="1"/>
  <c r="J5477" i="7"/>
  <c r="K5477" i="7" s="1"/>
  <c r="N5476" i="7"/>
  <c r="O5476" i="7" s="1"/>
  <c r="R5476" i="7" s="1"/>
  <c r="L5476" i="7"/>
  <c r="M5476" i="7" s="1"/>
  <c r="Q5476" i="7" s="1"/>
  <c r="J5476" i="7"/>
  <c r="K5476" i="7" s="1"/>
  <c r="N5475" i="7"/>
  <c r="O5475" i="7" s="1"/>
  <c r="R5475" i="7" s="1"/>
  <c r="L5475" i="7"/>
  <c r="M5475" i="7" s="1"/>
  <c r="Q5475" i="7" s="1"/>
  <c r="J5475" i="7"/>
  <c r="K5475" i="7" s="1"/>
  <c r="N5474" i="7"/>
  <c r="O5474" i="7" s="1"/>
  <c r="R5474" i="7" s="1"/>
  <c r="L5474" i="7"/>
  <c r="M5474" i="7" s="1"/>
  <c r="Q5474" i="7" s="1"/>
  <c r="S5474" i="7" s="1"/>
  <c r="J5474" i="7"/>
  <c r="K5474" i="7" s="1"/>
  <c r="N5473" i="7"/>
  <c r="O5473" i="7" s="1"/>
  <c r="R5473" i="7" s="1"/>
  <c r="L5473" i="7"/>
  <c r="M5473" i="7" s="1"/>
  <c r="Q5473" i="7" s="1"/>
  <c r="J5473" i="7"/>
  <c r="K5473" i="7" s="1"/>
  <c r="N5472" i="7"/>
  <c r="O5472" i="7" s="1"/>
  <c r="R5472" i="7" s="1"/>
  <c r="L5472" i="7"/>
  <c r="M5472" i="7" s="1"/>
  <c r="Q5472" i="7" s="1"/>
  <c r="J5472" i="7"/>
  <c r="K5472" i="7" s="1"/>
  <c r="N5471" i="7"/>
  <c r="O5471" i="7" s="1"/>
  <c r="R5471" i="7" s="1"/>
  <c r="L5471" i="7"/>
  <c r="M5471" i="7" s="1"/>
  <c r="Q5471" i="7" s="1"/>
  <c r="J5471" i="7"/>
  <c r="K5471" i="7" s="1"/>
  <c r="N5470" i="7"/>
  <c r="O5470" i="7" s="1"/>
  <c r="R5470" i="7" s="1"/>
  <c r="L5470" i="7"/>
  <c r="M5470" i="7" s="1"/>
  <c r="Q5470" i="7" s="1"/>
  <c r="S5470" i="7" s="1"/>
  <c r="J5470" i="7"/>
  <c r="K5470" i="7" s="1"/>
  <c r="N5469" i="7"/>
  <c r="O5469" i="7" s="1"/>
  <c r="R5469" i="7" s="1"/>
  <c r="L5469" i="7"/>
  <c r="M5469" i="7" s="1"/>
  <c r="Q5469" i="7" s="1"/>
  <c r="J5469" i="7"/>
  <c r="K5469" i="7" s="1"/>
  <c r="N5468" i="7"/>
  <c r="O5468" i="7" s="1"/>
  <c r="R5468" i="7" s="1"/>
  <c r="L5468" i="7"/>
  <c r="M5468" i="7" s="1"/>
  <c r="Q5468" i="7" s="1"/>
  <c r="J5468" i="7"/>
  <c r="K5468" i="7" s="1"/>
  <c r="N5467" i="7"/>
  <c r="O5467" i="7" s="1"/>
  <c r="R5467" i="7" s="1"/>
  <c r="L5467" i="7"/>
  <c r="M5467" i="7" s="1"/>
  <c r="Q5467" i="7" s="1"/>
  <c r="J5467" i="7"/>
  <c r="K5467" i="7" s="1"/>
  <c r="N5466" i="7"/>
  <c r="O5466" i="7" s="1"/>
  <c r="R5466" i="7" s="1"/>
  <c r="L5466" i="7"/>
  <c r="M5466" i="7" s="1"/>
  <c r="Q5466" i="7" s="1"/>
  <c r="S5466" i="7" s="1"/>
  <c r="J5466" i="7"/>
  <c r="K5466" i="7" s="1"/>
  <c r="N5465" i="7"/>
  <c r="O5465" i="7" s="1"/>
  <c r="R5465" i="7" s="1"/>
  <c r="L5465" i="7"/>
  <c r="M5465" i="7" s="1"/>
  <c r="Q5465" i="7" s="1"/>
  <c r="J5465" i="7"/>
  <c r="K5465" i="7" s="1"/>
  <c r="N5464" i="7"/>
  <c r="O5464" i="7" s="1"/>
  <c r="R5464" i="7" s="1"/>
  <c r="L5464" i="7"/>
  <c r="M5464" i="7" s="1"/>
  <c r="Q5464" i="7" s="1"/>
  <c r="J5464" i="7"/>
  <c r="K5464" i="7" s="1"/>
  <c r="N5463" i="7"/>
  <c r="O5463" i="7" s="1"/>
  <c r="R5463" i="7" s="1"/>
  <c r="L5463" i="7"/>
  <c r="M5463" i="7" s="1"/>
  <c r="Q5463" i="7" s="1"/>
  <c r="J5463" i="7"/>
  <c r="K5463" i="7" s="1"/>
  <c r="N5462" i="7"/>
  <c r="O5462" i="7" s="1"/>
  <c r="R5462" i="7" s="1"/>
  <c r="L5462" i="7"/>
  <c r="M5462" i="7" s="1"/>
  <c r="Q5462" i="7" s="1"/>
  <c r="S5462" i="7" s="1"/>
  <c r="J5462" i="7"/>
  <c r="K5462" i="7" s="1"/>
  <c r="N5461" i="7"/>
  <c r="O5461" i="7" s="1"/>
  <c r="R5461" i="7" s="1"/>
  <c r="L5461" i="7"/>
  <c r="M5461" i="7" s="1"/>
  <c r="Q5461" i="7" s="1"/>
  <c r="J5461" i="7"/>
  <c r="K5461" i="7" s="1"/>
  <c r="N5460" i="7"/>
  <c r="O5460" i="7" s="1"/>
  <c r="R5460" i="7" s="1"/>
  <c r="L5460" i="7"/>
  <c r="M5460" i="7" s="1"/>
  <c r="Q5460" i="7" s="1"/>
  <c r="J5460" i="7"/>
  <c r="K5460" i="7" s="1"/>
  <c r="N5459" i="7"/>
  <c r="O5459" i="7" s="1"/>
  <c r="R5459" i="7" s="1"/>
  <c r="L5459" i="7"/>
  <c r="M5459" i="7" s="1"/>
  <c r="Q5459" i="7" s="1"/>
  <c r="J5459" i="7"/>
  <c r="K5459" i="7" s="1"/>
  <c r="N5458" i="7"/>
  <c r="O5458" i="7" s="1"/>
  <c r="R5458" i="7" s="1"/>
  <c r="L5458" i="7"/>
  <c r="M5458" i="7" s="1"/>
  <c r="Q5458" i="7" s="1"/>
  <c r="S5458" i="7" s="1"/>
  <c r="J5458" i="7"/>
  <c r="K5458" i="7" s="1"/>
  <c r="N5457" i="7"/>
  <c r="O5457" i="7" s="1"/>
  <c r="R5457" i="7" s="1"/>
  <c r="L5457" i="7"/>
  <c r="M5457" i="7" s="1"/>
  <c r="Q5457" i="7" s="1"/>
  <c r="J5457" i="7"/>
  <c r="K5457" i="7" s="1"/>
  <c r="N5456" i="7"/>
  <c r="O5456" i="7" s="1"/>
  <c r="R5456" i="7" s="1"/>
  <c r="L5456" i="7"/>
  <c r="M5456" i="7" s="1"/>
  <c r="J5456" i="7"/>
  <c r="K5456" i="7" s="1"/>
  <c r="N5455" i="7"/>
  <c r="O5455" i="7" s="1"/>
  <c r="R5455" i="7" s="1"/>
  <c r="L5455" i="7"/>
  <c r="M5455" i="7" s="1"/>
  <c r="Q5455" i="7" s="1"/>
  <c r="J5455" i="7"/>
  <c r="K5455" i="7" s="1"/>
  <c r="N5454" i="7"/>
  <c r="O5454" i="7" s="1"/>
  <c r="R5454" i="7" s="1"/>
  <c r="L5454" i="7"/>
  <c r="M5454" i="7" s="1"/>
  <c r="Q5454" i="7" s="1"/>
  <c r="S5454" i="7" s="1"/>
  <c r="J5454" i="7"/>
  <c r="K5454" i="7" s="1"/>
  <c r="N5453" i="7"/>
  <c r="O5453" i="7" s="1"/>
  <c r="R5453" i="7" s="1"/>
  <c r="L5453" i="7"/>
  <c r="M5453" i="7" s="1"/>
  <c r="Q5453" i="7" s="1"/>
  <c r="J5453" i="7"/>
  <c r="K5453" i="7" s="1"/>
  <c r="N5452" i="7"/>
  <c r="O5452" i="7" s="1"/>
  <c r="R5452" i="7" s="1"/>
  <c r="L5452" i="7"/>
  <c r="M5452" i="7" s="1"/>
  <c r="Q5452" i="7" s="1"/>
  <c r="J5452" i="7"/>
  <c r="K5452" i="7" s="1"/>
  <c r="N5451" i="7"/>
  <c r="O5451" i="7" s="1"/>
  <c r="R5451" i="7" s="1"/>
  <c r="L5451" i="7"/>
  <c r="M5451" i="7" s="1"/>
  <c r="Q5451" i="7" s="1"/>
  <c r="J5451" i="7"/>
  <c r="K5451" i="7" s="1"/>
  <c r="N5450" i="7"/>
  <c r="O5450" i="7" s="1"/>
  <c r="R5450" i="7" s="1"/>
  <c r="L5450" i="7"/>
  <c r="M5450" i="7" s="1"/>
  <c r="Q5450" i="7" s="1"/>
  <c r="S5450" i="7" s="1"/>
  <c r="J5450" i="7"/>
  <c r="K5450" i="7" s="1"/>
  <c r="N5449" i="7"/>
  <c r="O5449" i="7" s="1"/>
  <c r="R5449" i="7" s="1"/>
  <c r="L5449" i="7"/>
  <c r="M5449" i="7" s="1"/>
  <c r="Q5449" i="7" s="1"/>
  <c r="J5449" i="7"/>
  <c r="K5449" i="7" s="1"/>
  <c r="N5448" i="7"/>
  <c r="O5448" i="7" s="1"/>
  <c r="R5448" i="7" s="1"/>
  <c r="L5448" i="7"/>
  <c r="M5448" i="7" s="1"/>
  <c r="Q5448" i="7" s="1"/>
  <c r="J5448" i="7"/>
  <c r="K5448" i="7" s="1"/>
  <c r="N5447" i="7"/>
  <c r="O5447" i="7" s="1"/>
  <c r="R5447" i="7" s="1"/>
  <c r="L5447" i="7"/>
  <c r="M5447" i="7" s="1"/>
  <c r="Q5447" i="7" s="1"/>
  <c r="J5447" i="7"/>
  <c r="K5447" i="7" s="1"/>
  <c r="N5446" i="7"/>
  <c r="O5446" i="7" s="1"/>
  <c r="R5446" i="7" s="1"/>
  <c r="L5446" i="7"/>
  <c r="M5446" i="7" s="1"/>
  <c r="Q5446" i="7" s="1"/>
  <c r="S5446" i="7" s="1"/>
  <c r="J5446" i="7"/>
  <c r="K5446" i="7" s="1"/>
  <c r="N5445" i="7"/>
  <c r="O5445" i="7" s="1"/>
  <c r="R5445" i="7" s="1"/>
  <c r="L5445" i="7"/>
  <c r="M5445" i="7" s="1"/>
  <c r="Q5445" i="7" s="1"/>
  <c r="J5445" i="7"/>
  <c r="K5445" i="7" s="1"/>
  <c r="N5444" i="7"/>
  <c r="O5444" i="7" s="1"/>
  <c r="R5444" i="7" s="1"/>
  <c r="L5444" i="7"/>
  <c r="M5444" i="7" s="1"/>
  <c r="Q5444" i="7" s="1"/>
  <c r="J5444" i="7"/>
  <c r="K5444" i="7" s="1"/>
  <c r="N5443" i="7"/>
  <c r="O5443" i="7" s="1"/>
  <c r="R5443" i="7" s="1"/>
  <c r="L5443" i="7"/>
  <c r="M5443" i="7" s="1"/>
  <c r="Q5443" i="7" s="1"/>
  <c r="J5443" i="7"/>
  <c r="K5443" i="7" s="1"/>
  <c r="N5442" i="7"/>
  <c r="O5442" i="7" s="1"/>
  <c r="R5442" i="7" s="1"/>
  <c r="L5442" i="7"/>
  <c r="M5442" i="7" s="1"/>
  <c r="Q5442" i="7" s="1"/>
  <c r="J5442" i="7"/>
  <c r="K5442" i="7" s="1"/>
  <c r="N5441" i="7"/>
  <c r="O5441" i="7" s="1"/>
  <c r="R5441" i="7" s="1"/>
  <c r="L5441" i="7"/>
  <c r="M5441" i="7" s="1"/>
  <c r="Q5441" i="7" s="1"/>
  <c r="S5441" i="7" s="1"/>
  <c r="J5441" i="7"/>
  <c r="K5441" i="7" s="1"/>
  <c r="N5440" i="7"/>
  <c r="O5440" i="7" s="1"/>
  <c r="R5440" i="7" s="1"/>
  <c r="L5440" i="7"/>
  <c r="M5440" i="7" s="1"/>
  <c r="J5440" i="7"/>
  <c r="K5440" i="7" s="1"/>
  <c r="N5439" i="7"/>
  <c r="O5439" i="7" s="1"/>
  <c r="R5439" i="7" s="1"/>
  <c r="L5439" i="7"/>
  <c r="M5439" i="7" s="1"/>
  <c r="Q5439" i="7" s="1"/>
  <c r="J5439" i="7"/>
  <c r="K5439" i="7" s="1"/>
  <c r="N5438" i="7"/>
  <c r="O5438" i="7" s="1"/>
  <c r="R5438" i="7" s="1"/>
  <c r="L5438" i="7"/>
  <c r="M5438" i="7" s="1"/>
  <c r="Q5438" i="7" s="1"/>
  <c r="J5438" i="7"/>
  <c r="K5438" i="7" s="1"/>
  <c r="N5437" i="7"/>
  <c r="O5437" i="7" s="1"/>
  <c r="R5437" i="7" s="1"/>
  <c r="L5437" i="7"/>
  <c r="M5437" i="7" s="1"/>
  <c r="Q5437" i="7" s="1"/>
  <c r="S5437" i="7" s="1"/>
  <c r="J5437" i="7"/>
  <c r="K5437" i="7" s="1"/>
  <c r="N5436" i="7"/>
  <c r="O5436" i="7" s="1"/>
  <c r="R5436" i="7" s="1"/>
  <c r="L5436" i="7"/>
  <c r="M5436" i="7" s="1"/>
  <c r="Q5436" i="7" s="1"/>
  <c r="J5436" i="7"/>
  <c r="K5436" i="7" s="1"/>
  <c r="N5435" i="7"/>
  <c r="O5435" i="7" s="1"/>
  <c r="R5435" i="7" s="1"/>
  <c r="L5435" i="7"/>
  <c r="M5435" i="7" s="1"/>
  <c r="Q5435" i="7" s="1"/>
  <c r="S5435" i="7" s="1"/>
  <c r="J5435" i="7"/>
  <c r="K5435" i="7" s="1"/>
  <c r="N5434" i="7"/>
  <c r="O5434" i="7" s="1"/>
  <c r="R5434" i="7" s="1"/>
  <c r="L5434" i="7"/>
  <c r="M5434" i="7" s="1"/>
  <c r="Q5434" i="7" s="1"/>
  <c r="J5434" i="7"/>
  <c r="K5434" i="7" s="1"/>
  <c r="N5433" i="7"/>
  <c r="O5433" i="7" s="1"/>
  <c r="R5433" i="7" s="1"/>
  <c r="L5433" i="7"/>
  <c r="M5433" i="7" s="1"/>
  <c r="Q5433" i="7" s="1"/>
  <c r="S5433" i="7" s="1"/>
  <c r="J5433" i="7"/>
  <c r="K5433" i="7" s="1"/>
  <c r="N5432" i="7"/>
  <c r="O5432" i="7" s="1"/>
  <c r="R5432" i="7" s="1"/>
  <c r="L5432" i="7"/>
  <c r="M5432" i="7" s="1"/>
  <c r="Q5432" i="7" s="1"/>
  <c r="J5432" i="7"/>
  <c r="K5432" i="7" s="1"/>
  <c r="N5431" i="7"/>
  <c r="O5431" i="7" s="1"/>
  <c r="R5431" i="7" s="1"/>
  <c r="L5431" i="7"/>
  <c r="M5431" i="7" s="1"/>
  <c r="Q5431" i="7" s="1"/>
  <c r="J5431" i="7"/>
  <c r="K5431" i="7" s="1"/>
  <c r="N5430" i="7"/>
  <c r="O5430" i="7" s="1"/>
  <c r="R5430" i="7" s="1"/>
  <c r="L5430" i="7"/>
  <c r="M5430" i="7" s="1"/>
  <c r="Q5430" i="7" s="1"/>
  <c r="J5430" i="7"/>
  <c r="K5430" i="7" s="1"/>
  <c r="N5429" i="7"/>
  <c r="O5429" i="7" s="1"/>
  <c r="R5429" i="7" s="1"/>
  <c r="L5429" i="7"/>
  <c r="M5429" i="7" s="1"/>
  <c r="Q5429" i="7" s="1"/>
  <c r="S5429" i="7" s="1"/>
  <c r="J5429" i="7"/>
  <c r="K5429" i="7" s="1"/>
  <c r="N5428" i="7"/>
  <c r="O5428" i="7" s="1"/>
  <c r="R5428" i="7" s="1"/>
  <c r="L5428" i="7"/>
  <c r="M5428" i="7" s="1"/>
  <c r="J5428" i="7"/>
  <c r="K5428" i="7" s="1"/>
  <c r="N5427" i="7"/>
  <c r="O5427" i="7" s="1"/>
  <c r="R5427" i="7" s="1"/>
  <c r="L5427" i="7"/>
  <c r="M5427" i="7" s="1"/>
  <c r="Q5427" i="7" s="1"/>
  <c r="J5427" i="7"/>
  <c r="K5427" i="7" s="1"/>
  <c r="N5426" i="7"/>
  <c r="O5426" i="7" s="1"/>
  <c r="R5426" i="7" s="1"/>
  <c r="L5426" i="7"/>
  <c r="M5426" i="7" s="1"/>
  <c r="Q5426" i="7" s="1"/>
  <c r="J5426" i="7"/>
  <c r="K5426" i="7" s="1"/>
  <c r="N5425" i="7"/>
  <c r="O5425" i="7" s="1"/>
  <c r="R5425" i="7" s="1"/>
  <c r="L5425" i="7"/>
  <c r="M5425" i="7" s="1"/>
  <c r="Q5425" i="7" s="1"/>
  <c r="S5425" i="7" s="1"/>
  <c r="J5425" i="7"/>
  <c r="K5425" i="7" s="1"/>
  <c r="N5424" i="7"/>
  <c r="O5424" i="7" s="1"/>
  <c r="R5424" i="7" s="1"/>
  <c r="L5424" i="7"/>
  <c r="M5424" i="7" s="1"/>
  <c r="Q5424" i="7" s="1"/>
  <c r="J5424" i="7"/>
  <c r="K5424" i="7" s="1"/>
  <c r="N5423" i="7"/>
  <c r="O5423" i="7" s="1"/>
  <c r="R5423" i="7" s="1"/>
  <c r="L5423" i="7"/>
  <c r="M5423" i="7" s="1"/>
  <c r="Q5423" i="7" s="1"/>
  <c r="J5423" i="7"/>
  <c r="K5423" i="7" s="1"/>
  <c r="N5422" i="7"/>
  <c r="O5422" i="7" s="1"/>
  <c r="R5422" i="7" s="1"/>
  <c r="L5422" i="7"/>
  <c r="M5422" i="7" s="1"/>
  <c r="Q5422" i="7" s="1"/>
  <c r="J5422" i="7"/>
  <c r="K5422" i="7" s="1"/>
  <c r="N5421" i="7"/>
  <c r="O5421" i="7" s="1"/>
  <c r="R5421" i="7" s="1"/>
  <c r="L5421" i="7"/>
  <c r="M5421" i="7" s="1"/>
  <c r="Q5421" i="7" s="1"/>
  <c r="S5421" i="7" s="1"/>
  <c r="J5421" i="7"/>
  <c r="K5421" i="7" s="1"/>
  <c r="N5420" i="7"/>
  <c r="O5420" i="7" s="1"/>
  <c r="R5420" i="7" s="1"/>
  <c r="L5420" i="7"/>
  <c r="M5420" i="7" s="1"/>
  <c r="Q5420" i="7" s="1"/>
  <c r="J5420" i="7"/>
  <c r="K5420" i="7" s="1"/>
  <c r="N5419" i="7"/>
  <c r="O5419" i="7" s="1"/>
  <c r="R5419" i="7" s="1"/>
  <c r="L5419" i="7"/>
  <c r="M5419" i="7" s="1"/>
  <c r="Q5419" i="7" s="1"/>
  <c r="J5419" i="7"/>
  <c r="K5419" i="7" s="1"/>
  <c r="N5418" i="7"/>
  <c r="O5418" i="7" s="1"/>
  <c r="R5418" i="7" s="1"/>
  <c r="L5418" i="7"/>
  <c r="M5418" i="7" s="1"/>
  <c r="Q5418" i="7" s="1"/>
  <c r="J5418" i="7"/>
  <c r="K5418" i="7" s="1"/>
  <c r="N5417" i="7"/>
  <c r="O5417" i="7" s="1"/>
  <c r="R5417" i="7" s="1"/>
  <c r="L5417" i="7"/>
  <c r="M5417" i="7" s="1"/>
  <c r="Q5417" i="7" s="1"/>
  <c r="S5417" i="7" s="1"/>
  <c r="J5417" i="7"/>
  <c r="K5417" i="7" s="1"/>
  <c r="N5416" i="7"/>
  <c r="O5416" i="7" s="1"/>
  <c r="R5416" i="7" s="1"/>
  <c r="L5416" i="7"/>
  <c r="M5416" i="7" s="1"/>
  <c r="Q5416" i="7" s="1"/>
  <c r="J5416" i="7"/>
  <c r="K5416" i="7" s="1"/>
  <c r="N5415" i="7"/>
  <c r="O5415" i="7" s="1"/>
  <c r="R5415" i="7" s="1"/>
  <c r="L5415" i="7"/>
  <c r="M5415" i="7" s="1"/>
  <c r="Q5415" i="7" s="1"/>
  <c r="J5415" i="7"/>
  <c r="K5415" i="7" s="1"/>
  <c r="N5414" i="7"/>
  <c r="O5414" i="7" s="1"/>
  <c r="R5414" i="7" s="1"/>
  <c r="L5414" i="7"/>
  <c r="M5414" i="7" s="1"/>
  <c r="Q5414" i="7" s="1"/>
  <c r="J5414" i="7"/>
  <c r="K5414" i="7" s="1"/>
  <c r="N5413" i="7"/>
  <c r="O5413" i="7" s="1"/>
  <c r="R5413" i="7" s="1"/>
  <c r="L5413" i="7"/>
  <c r="M5413" i="7" s="1"/>
  <c r="Q5413" i="7" s="1"/>
  <c r="S5413" i="7" s="1"/>
  <c r="J5413" i="7"/>
  <c r="K5413" i="7" s="1"/>
  <c r="N5412" i="7"/>
  <c r="O5412" i="7" s="1"/>
  <c r="R5412" i="7" s="1"/>
  <c r="L5412" i="7"/>
  <c r="M5412" i="7" s="1"/>
  <c r="Q5412" i="7" s="1"/>
  <c r="J5412" i="7"/>
  <c r="K5412" i="7" s="1"/>
  <c r="N5411" i="7"/>
  <c r="O5411" i="7" s="1"/>
  <c r="R5411" i="7" s="1"/>
  <c r="L5411" i="7"/>
  <c r="M5411" i="7" s="1"/>
  <c r="Q5411" i="7" s="1"/>
  <c r="S5411" i="7" s="1"/>
  <c r="J5411" i="7"/>
  <c r="K5411" i="7" s="1"/>
  <c r="N5410" i="7"/>
  <c r="O5410" i="7" s="1"/>
  <c r="R5410" i="7" s="1"/>
  <c r="L5410" i="7"/>
  <c r="M5410" i="7" s="1"/>
  <c r="Q5410" i="7" s="1"/>
  <c r="J5410" i="7"/>
  <c r="K5410" i="7" s="1"/>
  <c r="N5409" i="7"/>
  <c r="O5409" i="7" s="1"/>
  <c r="R5409" i="7" s="1"/>
  <c r="L5409" i="7"/>
  <c r="M5409" i="7" s="1"/>
  <c r="Q5409" i="7" s="1"/>
  <c r="J5409" i="7"/>
  <c r="K5409" i="7" s="1"/>
  <c r="N5408" i="7"/>
  <c r="O5408" i="7" s="1"/>
  <c r="R5408" i="7" s="1"/>
  <c r="L5408" i="7"/>
  <c r="M5408" i="7" s="1"/>
  <c r="J5408" i="7"/>
  <c r="K5408" i="7" s="1"/>
  <c r="N5407" i="7"/>
  <c r="O5407" i="7" s="1"/>
  <c r="R5407" i="7" s="1"/>
  <c r="L5407" i="7"/>
  <c r="M5407" i="7" s="1"/>
  <c r="Q5407" i="7" s="1"/>
  <c r="S5407" i="7" s="1"/>
  <c r="J5407" i="7"/>
  <c r="K5407" i="7" s="1"/>
  <c r="N5406" i="7"/>
  <c r="O5406" i="7" s="1"/>
  <c r="R5406" i="7" s="1"/>
  <c r="L5406" i="7"/>
  <c r="M5406" i="7" s="1"/>
  <c r="Q5406" i="7" s="1"/>
  <c r="J5406" i="7"/>
  <c r="K5406" i="7" s="1"/>
  <c r="N5405" i="7"/>
  <c r="O5405" i="7" s="1"/>
  <c r="R5405" i="7" s="1"/>
  <c r="L5405" i="7"/>
  <c r="M5405" i="7" s="1"/>
  <c r="Q5405" i="7" s="1"/>
  <c r="J5405" i="7"/>
  <c r="K5405" i="7" s="1"/>
  <c r="N5404" i="7"/>
  <c r="O5404" i="7" s="1"/>
  <c r="R5404" i="7" s="1"/>
  <c r="L5404" i="7"/>
  <c r="M5404" i="7" s="1"/>
  <c r="Q5404" i="7" s="1"/>
  <c r="J5404" i="7"/>
  <c r="K5404" i="7" s="1"/>
  <c r="N5403" i="7"/>
  <c r="O5403" i="7" s="1"/>
  <c r="R5403" i="7" s="1"/>
  <c r="L5403" i="7"/>
  <c r="M5403" i="7" s="1"/>
  <c r="Q5403" i="7" s="1"/>
  <c r="S5403" i="7" s="1"/>
  <c r="J5403" i="7"/>
  <c r="K5403" i="7" s="1"/>
  <c r="N5402" i="7"/>
  <c r="O5402" i="7" s="1"/>
  <c r="R5402" i="7" s="1"/>
  <c r="L5402" i="7"/>
  <c r="M5402" i="7" s="1"/>
  <c r="Q5402" i="7" s="1"/>
  <c r="J5402" i="7"/>
  <c r="K5402" i="7" s="1"/>
  <c r="N5401" i="7"/>
  <c r="O5401" i="7" s="1"/>
  <c r="R5401" i="7" s="1"/>
  <c r="L5401" i="7"/>
  <c r="M5401" i="7" s="1"/>
  <c r="Q5401" i="7" s="1"/>
  <c r="J5401" i="7"/>
  <c r="K5401" i="7" s="1"/>
  <c r="N5400" i="7"/>
  <c r="O5400" i="7" s="1"/>
  <c r="R5400" i="7" s="1"/>
  <c r="L5400" i="7"/>
  <c r="M5400" i="7" s="1"/>
  <c r="Q5400" i="7" s="1"/>
  <c r="J5400" i="7"/>
  <c r="K5400" i="7" s="1"/>
  <c r="N5399" i="7"/>
  <c r="O5399" i="7" s="1"/>
  <c r="R5399" i="7" s="1"/>
  <c r="L5399" i="7"/>
  <c r="M5399" i="7" s="1"/>
  <c r="Q5399" i="7" s="1"/>
  <c r="S5399" i="7" s="1"/>
  <c r="J5399" i="7"/>
  <c r="K5399" i="7" s="1"/>
  <c r="N5398" i="7"/>
  <c r="O5398" i="7" s="1"/>
  <c r="R5398" i="7" s="1"/>
  <c r="L5398" i="7"/>
  <c r="M5398" i="7" s="1"/>
  <c r="Q5398" i="7" s="1"/>
  <c r="J5398" i="7"/>
  <c r="K5398" i="7" s="1"/>
  <c r="N5397" i="7"/>
  <c r="O5397" i="7" s="1"/>
  <c r="R5397" i="7" s="1"/>
  <c r="L5397" i="7"/>
  <c r="M5397" i="7" s="1"/>
  <c r="Q5397" i="7" s="1"/>
  <c r="J5397" i="7"/>
  <c r="K5397" i="7" s="1"/>
  <c r="N5396" i="7"/>
  <c r="O5396" i="7" s="1"/>
  <c r="R5396" i="7" s="1"/>
  <c r="L5396" i="7"/>
  <c r="M5396" i="7" s="1"/>
  <c r="Q5396" i="7" s="1"/>
  <c r="J5396" i="7"/>
  <c r="K5396" i="7" s="1"/>
  <c r="N5395" i="7"/>
  <c r="O5395" i="7" s="1"/>
  <c r="R5395" i="7" s="1"/>
  <c r="L5395" i="7"/>
  <c r="M5395" i="7" s="1"/>
  <c r="Q5395" i="7" s="1"/>
  <c r="S5395" i="7" s="1"/>
  <c r="J5395" i="7"/>
  <c r="K5395" i="7" s="1"/>
  <c r="N5394" i="7"/>
  <c r="O5394" i="7" s="1"/>
  <c r="R5394" i="7" s="1"/>
  <c r="L5394" i="7"/>
  <c r="M5394" i="7" s="1"/>
  <c r="Q5394" i="7" s="1"/>
  <c r="J5394" i="7"/>
  <c r="K5394" i="7" s="1"/>
  <c r="N5393" i="7"/>
  <c r="O5393" i="7" s="1"/>
  <c r="R5393" i="7" s="1"/>
  <c r="L5393" i="7"/>
  <c r="M5393" i="7" s="1"/>
  <c r="Q5393" i="7" s="1"/>
  <c r="J5393" i="7"/>
  <c r="K5393" i="7" s="1"/>
  <c r="N5392" i="7"/>
  <c r="O5392" i="7" s="1"/>
  <c r="R5392" i="7" s="1"/>
  <c r="L5392" i="7"/>
  <c r="M5392" i="7" s="1"/>
  <c r="Q5392" i="7" s="1"/>
  <c r="J5392" i="7"/>
  <c r="K5392" i="7" s="1"/>
  <c r="N5391" i="7"/>
  <c r="O5391" i="7" s="1"/>
  <c r="R5391" i="7" s="1"/>
  <c r="L5391" i="7"/>
  <c r="M5391" i="7" s="1"/>
  <c r="Q5391" i="7" s="1"/>
  <c r="S5391" i="7" s="1"/>
  <c r="J5391" i="7"/>
  <c r="K5391" i="7" s="1"/>
  <c r="N5390" i="7"/>
  <c r="O5390" i="7" s="1"/>
  <c r="R5390" i="7" s="1"/>
  <c r="L5390" i="7"/>
  <c r="M5390" i="7" s="1"/>
  <c r="Q5390" i="7" s="1"/>
  <c r="J5390" i="7"/>
  <c r="K5390" i="7" s="1"/>
  <c r="N5389" i="7"/>
  <c r="O5389" i="7" s="1"/>
  <c r="R5389" i="7" s="1"/>
  <c r="L5389" i="7"/>
  <c r="M5389" i="7" s="1"/>
  <c r="Q5389" i="7" s="1"/>
  <c r="J5389" i="7"/>
  <c r="K5389" i="7" s="1"/>
  <c r="N5388" i="7"/>
  <c r="O5388" i="7" s="1"/>
  <c r="R5388" i="7" s="1"/>
  <c r="L5388" i="7"/>
  <c r="M5388" i="7" s="1"/>
  <c r="Q5388" i="7" s="1"/>
  <c r="J5388" i="7"/>
  <c r="K5388" i="7" s="1"/>
  <c r="N5387" i="7"/>
  <c r="O5387" i="7" s="1"/>
  <c r="R5387" i="7" s="1"/>
  <c r="L5387" i="7"/>
  <c r="M5387" i="7" s="1"/>
  <c r="Q5387" i="7" s="1"/>
  <c r="S5387" i="7" s="1"/>
  <c r="J5387" i="7"/>
  <c r="K5387" i="7" s="1"/>
  <c r="N5386" i="7"/>
  <c r="O5386" i="7" s="1"/>
  <c r="R5386" i="7" s="1"/>
  <c r="L5386" i="7"/>
  <c r="M5386" i="7" s="1"/>
  <c r="Q5386" i="7" s="1"/>
  <c r="J5386" i="7"/>
  <c r="K5386" i="7" s="1"/>
  <c r="N5385" i="7"/>
  <c r="O5385" i="7" s="1"/>
  <c r="R5385" i="7" s="1"/>
  <c r="L5385" i="7"/>
  <c r="M5385" i="7" s="1"/>
  <c r="Q5385" i="7" s="1"/>
  <c r="J5385" i="7"/>
  <c r="K5385" i="7" s="1"/>
  <c r="N5384" i="7"/>
  <c r="O5384" i="7" s="1"/>
  <c r="R5384" i="7" s="1"/>
  <c r="L5384" i="7"/>
  <c r="M5384" i="7" s="1"/>
  <c r="Q5384" i="7" s="1"/>
  <c r="J5384" i="7"/>
  <c r="K5384" i="7" s="1"/>
  <c r="N5383" i="7"/>
  <c r="O5383" i="7" s="1"/>
  <c r="R5383" i="7" s="1"/>
  <c r="L5383" i="7"/>
  <c r="M5383" i="7" s="1"/>
  <c r="Q5383" i="7" s="1"/>
  <c r="S5383" i="7" s="1"/>
  <c r="J5383" i="7"/>
  <c r="K5383" i="7" s="1"/>
  <c r="N5382" i="7"/>
  <c r="O5382" i="7" s="1"/>
  <c r="R5382" i="7" s="1"/>
  <c r="L5382" i="7"/>
  <c r="M5382" i="7" s="1"/>
  <c r="Q5382" i="7" s="1"/>
  <c r="J5382" i="7"/>
  <c r="K5382" i="7" s="1"/>
  <c r="N5381" i="7"/>
  <c r="O5381" i="7" s="1"/>
  <c r="R5381" i="7" s="1"/>
  <c r="L5381" i="7"/>
  <c r="M5381" i="7" s="1"/>
  <c r="Q5381" i="7" s="1"/>
  <c r="J5381" i="7"/>
  <c r="K5381" i="7" s="1"/>
  <c r="N5380" i="7"/>
  <c r="O5380" i="7" s="1"/>
  <c r="R5380" i="7" s="1"/>
  <c r="L5380" i="7"/>
  <c r="M5380" i="7" s="1"/>
  <c r="Q5380" i="7" s="1"/>
  <c r="J5380" i="7"/>
  <c r="K5380" i="7" s="1"/>
  <c r="N5379" i="7"/>
  <c r="O5379" i="7" s="1"/>
  <c r="R5379" i="7" s="1"/>
  <c r="L5379" i="7"/>
  <c r="M5379" i="7" s="1"/>
  <c r="Q5379" i="7" s="1"/>
  <c r="J5379" i="7"/>
  <c r="K5379" i="7" s="1"/>
  <c r="N5378" i="7"/>
  <c r="O5378" i="7" s="1"/>
  <c r="R5378" i="7" s="1"/>
  <c r="L5378" i="7"/>
  <c r="M5378" i="7" s="1"/>
  <c r="Q5378" i="7" s="1"/>
  <c r="J5378" i="7"/>
  <c r="K5378" i="7" s="1"/>
  <c r="N5377" i="7"/>
  <c r="O5377" i="7" s="1"/>
  <c r="R5377" i="7" s="1"/>
  <c r="L5377" i="7"/>
  <c r="M5377" i="7" s="1"/>
  <c r="Q5377" i="7" s="1"/>
  <c r="J5377" i="7"/>
  <c r="K5377" i="7" s="1"/>
  <c r="N5376" i="7"/>
  <c r="O5376" i="7" s="1"/>
  <c r="R5376" i="7" s="1"/>
  <c r="M5376" i="7"/>
  <c r="Q5376" i="7" s="1"/>
  <c r="L5376" i="7"/>
  <c r="J5376" i="7"/>
  <c r="K5376" i="7" s="1"/>
  <c r="N5375" i="7"/>
  <c r="O5375" i="7" s="1"/>
  <c r="R5375" i="7" s="1"/>
  <c r="L5375" i="7"/>
  <c r="M5375" i="7" s="1"/>
  <c r="Q5375" i="7" s="1"/>
  <c r="J5375" i="7"/>
  <c r="K5375" i="7" s="1"/>
  <c r="N5374" i="7"/>
  <c r="O5374" i="7" s="1"/>
  <c r="R5374" i="7" s="1"/>
  <c r="L5374" i="7"/>
  <c r="M5374" i="7" s="1"/>
  <c r="Q5374" i="7" s="1"/>
  <c r="J5374" i="7"/>
  <c r="K5374" i="7" s="1"/>
  <c r="N5373" i="7"/>
  <c r="O5373" i="7" s="1"/>
  <c r="R5373" i="7" s="1"/>
  <c r="L5373" i="7"/>
  <c r="M5373" i="7" s="1"/>
  <c r="Q5373" i="7" s="1"/>
  <c r="J5373" i="7"/>
  <c r="K5373" i="7" s="1"/>
  <c r="N5372" i="7"/>
  <c r="O5372" i="7" s="1"/>
  <c r="R5372" i="7" s="1"/>
  <c r="L5372" i="7"/>
  <c r="M5372" i="7" s="1"/>
  <c r="Q5372" i="7" s="1"/>
  <c r="J5372" i="7"/>
  <c r="K5372" i="7" s="1"/>
  <c r="N5371" i="7"/>
  <c r="O5371" i="7" s="1"/>
  <c r="R5371" i="7" s="1"/>
  <c r="L5371" i="7"/>
  <c r="M5371" i="7" s="1"/>
  <c r="Q5371" i="7" s="1"/>
  <c r="J5371" i="7"/>
  <c r="K5371" i="7" s="1"/>
  <c r="N5370" i="7"/>
  <c r="O5370" i="7" s="1"/>
  <c r="R5370" i="7" s="1"/>
  <c r="L5370" i="7"/>
  <c r="M5370" i="7" s="1"/>
  <c r="Q5370" i="7" s="1"/>
  <c r="J5370" i="7"/>
  <c r="K5370" i="7" s="1"/>
  <c r="N5369" i="7"/>
  <c r="O5369" i="7" s="1"/>
  <c r="R5369" i="7" s="1"/>
  <c r="L5369" i="7"/>
  <c r="M5369" i="7" s="1"/>
  <c r="Q5369" i="7" s="1"/>
  <c r="J5369" i="7"/>
  <c r="K5369" i="7" s="1"/>
  <c r="N5368" i="7"/>
  <c r="O5368" i="7" s="1"/>
  <c r="R5368" i="7" s="1"/>
  <c r="L5368" i="7"/>
  <c r="M5368" i="7" s="1"/>
  <c r="Q5368" i="7" s="1"/>
  <c r="J5368" i="7"/>
  <c r="K5368" i="7" s="1"/>
  <c r="N5367" i="7"/>
  <c r="O5367" i="7" s="1"/>
  <c r="R5367" i="7" s="1"/>
  <c r="L5367" i="7"/>
  <c r="M5367" i="7" s="1"/>
  <c r="Q5367" i="7" s="1"/>
  <c r="J5367" i="7"/>
  <c r="K5367" i="7" s="1"/>
  <c r="N5366" i="7"/>
  <c r="O5366" i="7" s="1"/>
  <c r="R5366" i="7" s="1"/>
  <c r="L5366" i="7"/>
  <c r="M5366" i="7" s="1"/>
  <c r="Q5366" i="7" s="1"/>
  <c r="J5366" i="7"/>
  <c r="K5366" i="7" s="1"/>
  <c r="N5365" i="7"/>
  <c r="O5365" i="7" s="1"/>
  <c r="R5365" i="7" s="1"/>
  <c r="L5365" i="7"/>
  <c r="M5365" i="7" s="1"/>
  <c r="Q5365" i="7" s="1"/>
  <c r="J5365" i="7"/>
  <c r="K5365" i="7" s="1"/>
  <c r="N5364" i="7"/>
  <c r="O5364" i="7" s="1"/>
  <c r="R5364" i="7" s="1"/>
  <c r="L5364" i="7"/>
  <c r="M5364" i="7" s="1"/>
  <c r="Q5364" i="7" s="1"/>
  <c r="J5364" i="7"/>
  <c r="K5364" i="7" s="1"/>
  <c r="N5363" i="7"/>
  <c r="O5363" i="7" s="1"/>
  <c r="R5363" i="7" s="1"/>
  <c r="L5363" i="7"/>
  <c r="M5363" i="7" s="1"/>
  <c r="Q5363" i="7" s="1"/>
  <c r="J5363" i="7"/>
  <c r="K5363" i="7" s="1"/>
  <c r="N5362" i="7"/>
  <c r="O5362" i="7" s="1"/>
  <c r="R5362" i="7" s="1"/>
  <c r="L5362" i="7"/>
  <c r="M5362" i="7" s="1"/>
  <c r="Q5362" i="7" s="1"/>
  <c r="J5362" i="7"/>
  <c r="K5362" i="7" s="1"/>
  <c r="N5361" i="7"/>
  <c r="O5361" i="7" s="1"/>
  <c r="R5361" i="7" s="1"/>
  <c r="L5361" i="7"/>
  <c r="M5361" i="7" s="1"/>
  <c r="Q5361" i="7" s="1"/>
  <c r="J5361" i="7"/>
  <c r="K5361" i="7" s="1"/>
  <c r="N5360" i="7"/>
  <c r="O5360" i="7" s="1"/>
  <c r="R5360" i="7" s="1"/>
  <c r="L5360" i="7"/>
  <c r="M5360" i="7" s="1"/>
  <c r="Q5360" i="7" s="1"/>
  <c r="J5360" i="7"/>
  <c r="K5360" i="7" s="1"/>
  <c r="N5359" i="7"/>
  <c r="O5359" i="7" s="1"/>
  <c r="R5359" i="7" s="1"/>
  <c r="L5359" i="7"/>
  <c r="M5359" i="7" s="1"/>
  <c r="Q5359" i="7" s="1"/>
  <c r="J5359" i="7"/>
  <c r="K5359" i="7" s="1"/>
  <c r="N5358" i="7"/>
  <c r="O5358" i="7" s="1"/>
  <c r="R5358" i="7" s="1"/>
  <c r="L5358" i="7"/>
  <c r="M5358" i="7" s="1"/>
  <c r="Q5358" i="7" s="1"/>
  <c r="J5358" i="7"/>
  <c r="K5358" i="7" s="1"/>
  <c r="N5357" i="7"/>
  <c r="O5357" i="7" s="1"/>
  <c r="R5357" i="7" s="1"/>
  <c r="L5357" i="7"/>
  <c r="M5357" i="7" s="1"/>
  <c r="Q5357" i="7" s="1"/>
  <c r="J5357" i="7"/>
  <c r="K5357" i="7" s="1"/>
  <c r="N5356" i="7"/>
  <c r="O5356" i="7" s="1"/>
  <c r="R5356" i="7" s="1"/>
  <c r="L5356" i="7"/>
  <c r="M5356" i="7" s="1"/>
  <c r="Q5356" i="7" s="1"/>
  <c r="J5356" i="7"/>
  <c r="K5356" i="7" s="1"/>
  <c r="N5355" i="7"/>
  <c r="O5355" i="7" s="1"/>
  <c r="R5355" i="7" s="1"/>
  <c r="L5355" i="7"/>
  <c r="M5355" i="7" s="1"/>
  <c r="Q5355" i="7" s="1"/>
  <c r="J5355" i="7"/>
  <c r="K5355" i="7" s="1"/>
  <c r="N5354" i="7"/>
  <c r="O5354" i="7" s="1"/>
  <c r="R5354" i="7" s="1"/>
  <c r="L5354" i="7"/>
  <c r="M5354" i="7" s="1"/>
  <c r="Q5354" i="7" s="1"/>
  <c r="J5354" i="7"/>
  <c r="K5354" i="7" s="1"/>
  <c r="N5353" i="7"/>
  <c r="O5353" i="7" s="1"/>
  <c r="R5353" i="7" s="1"/>
  <c r="L5353" i="7"/>
  <c r="M5353" i="7" s="1"/>
  <c r="Q5353" i="7" s="1"/>
  <c r="J5353" i="7"/>
  <c r="K5353" i="7" s="1"/>
  <c r="N5352" i="7"/>
  <c r="O5352" i="7" s="1"/>
  <c r="R5352" i="7" s="1"/>
  <c r="L5352" i="7"/>
  <c r="M5352" i="7" s="1"/>
  <c r="Q5352" i="7" s="1"/>
  <c r="J5352" i="7"/>
  <c r="K5352" i="7" s="1"/>
  <c r="N5351" i="7"/>
  <c r="O5351" i="7" s="1"/>
  <c r="R5351" i="7" s="1"/>
  <c r="L5351" i="7"/>
  <c r="M5351" i="7" s="1"/>
  <c r="Q5351" i="7" s="1"/>
  <c r="J5351" i="7"/>
  <c r="K5351" i="7" s="1"/>
  <c r="N5350" i="7"/>
  <c r="O5350" i="7" s="1"/>
  <c r="R5350" i="7" s="1"/>
  <c r="L5350" i="7"/>
  <c r="M5350" i="7" s="1"/>
  <c r="Q5350" i="7" s="1"/>
  <c r="J5350" i="7"/>
  <c r="K5350" i="7" s="1"/>
  <c r="N5349" i="7"/>
  <c r="O5349" i="7" s="1"/>
  <c r="R5349" i="7" s="1"/>
  <c r="L5349" i="7"/>
  <c r="M5349" i="7" s="1"/>
  <c r="Q5349" i="7" s="1"/>
  <c r="J5349" i="7"/>
  <c r="K5349" i="7" s="1"/>
  <c r="N5348" i="7"/>
  <c r="O5348" i="7" s="1"/>
  <c r="R5348" i="7" s="1"/>
  <c r="L5348" i="7"/>
  <c r="M5348" i="7" s="1"/>
  <c r="Q5348" i="7" s="1"/>
  <c r="J5348" i="7"/>
  <c r="K5348" i="7" s="1"/>
  <c r="N5347" i="7"/>
  <c r="O5347" i="7" s="1"/>
  <c r="R5347" i="7" s="1"/>
  <c r="L5347" i="7"/>
  <c r="M5347" i="7" s="1"/>
  <c r="Q5347" i="7" s="1"/>
  <c r="J5347" i="7"/>
  <c r="K5347" i="7" s="1"/>
  <c r="N5346" i="7"/>
  <c r="O5346" i="7" s="1"/>
  <c r="R5346" i="7" s="1"/>
  <c r="M5346" i="7"/>
  <c r="Q5346" i="7" s="1"/>
  <c r="L5346" i="7"/>
  <c r="J5346" i="7"/>
  <c r="K5346" i="7" s="1"/>
  <c r="N5345" i="7"/>
  <c r="O5345" i="7" s="1"/>
  <c r="R5345" i="7" s="1"/>
  <c r="L5345" i="7"/>
  <c r="M5345" i="7" s="1"/>
  <c r="Q5345" i="7" s="1"/>
  <c r="J5345" i="7"/>
  <c r="K5345" i="7" s="1"/>
  <c r="N5344" i="7"/>
  <c r="O5344" i="7" s="1"/>
  <c r="R5344" i="7" s="1"/>
  <c r="L5344" i="7"/>
  <c r="M5344" i="7" s="1"/>
  <c r="Q5344" i="7" s="1"/>
  <c r="S5344" i="7" s="1"/>
  <c r="J5344" i="7"/>
  <c r="K5344" i="7" s="1"/>
  <c r="N5343" i="7"/>
  <c r="O5343" i="7" s="1"/>
  <c r="R5343" i="7" s="1"/>
  <c r="L5343" i="7"/>
  <c r="M5343" i="7" s="1"/>
  <c r="Q5343" i="7" s="1"/>
  <c r="J5343" i="7"/>
  <c r="K5343" i="7" s="1"/>
  <c r="N5342" i="7"/>
  <c r="O5342" i="7" s="1"/>
  <c r="R5342" i="7" s="1"/>
  <c r="L5342" i="7"/>
  <c r="M5342" i="7" s="1"/>
  <c r="Q5342" i="7" s="1"/>
  <c r="J5342" i="7"/>
  <c r="K5342" i="7" s="1"/>
  <c r="N5341" i="7"/>
  <c r="O5341" i="7" s="1"/>
  <c r="R5341" i="7" s="1"/>
  <c r="L5341" i="7"/>
  <c r="M5341" i="7" s="1"/>
  <c r="Q5341" i="7" s="1"/>
  <c r="J5341" i="7"/>
  <c r="K5341" i="7" s="1"/>
  <c r="N5340" i="7"/>
  <c r="O5340" i="7" s="1"/>
  <c r="R5340" i="7" s="1"/>
  <c r="L5340" i="7"/>
  <c r="M5340" i="7" s="1"/>
  <c r="Q5340" i="7" s="1"/>
  <c r="S5340" i="7" s="1"/>
  <c r="J5340" i="7"/>
  <c r="K5340" i="7" s="1"/>
  <c r="N5339" i="7"/>
  <c r="O5339" i="7" s="1"/>
  <c r="R5339" i="7" s="1"/>
  <c r="L5339" i="7"/>
  <c r="M5339" i="7" s="1"/>
  <c r="Q5339" i="7" s="1"/>
  <c r="J5339" i="7"/>
  <c r="K5339" i="7" s="1"/>
  <c r="N5338" i="7"/>
  <c r="O5338" i="7" s="1"/>
  <c r="R5338" i="7" s="1"/>
  <c r="L5338" i="7"/>
  <c r="M5338" i="7" s="1"/>
  <c r="Q5338" i="7" s="1"/>
  <c r="J5338" i="7"/>
  <c r="K5338" i="7" s="1"/>
  <c r="N5337" i="7"/>
  <c r="O5337" i="7" s="1"/>
  <c r="R5337" i="7" s="1"/>
  <c r="L5337" i="7"/>
  <c r="M5337" i="7" s="1"/>
  <c r="Q5337" i="7" s="1"/>
  <c r="J5337" i="7"/>
  <c r="K5337" i="7" s="1"/>
  <c r="N5336" i="7"/>
  <c r="O5336" i="7" s="1"/>
  <c r="R5336" i="7" s="1"/>
  <c r="L5336" i="7"/>
  <c r="M5336" i="7" s="1"/>
  <c r="Q5336" i="7" s="1"/>
  <c r="S5336" i="7" s="1"/>
  <c r="J5336" i="7"/>
  <c r="K5336" i="7" s="1"/>
  <c r="N5335" i="7"/>
  <c r="O5335" i="7" s="1"/>
  <c r="R5335" i="7" s="1"/>
  <c r="L5335" i="7"/>
  <c r="M5335" i="7" s="1"/>
  <c r="Q5335" i="7" s="1"/>
  <c r="J5335" i="7"/>
  <c r="K5335" i="7" s="1"/>
  <c r="N5334" i="7"/>
  <c r="O5334" i="7" s="1"/>
  <c r="R5334" i="7" s="1"/>
  <c r="L5334" i="7"/>
  <c r="M5334" i="7" s="1"/>
  <c r="Q5334" i="7" s="1"/>
  <c r="J5334" i="7"/>
  <c r="K5334" i="7" s="1"/>
  <c r="N5333" i="7"/>
  <c r="O5333" i="7" s="1"/>
  <c r="R5333" i="7" s="1"/>
  <c r="L5333" i="7"/>
  <c r="M5333" i="7" s="1"/>
  <c r="Q5333" i="7" s="1"/>
  <c r="J5333" i="7"/>
  <c r="K5333" i="7" s="1"/>
  <c r="N5332" i="7"/>
  <c r="O5332" i="7" s="1"/>
  <c r="R5332" i="7" s="1"/>
  <c r="L5332" i="7"/>
  <c r="M5332" i="7" s="1"/>
  <c r="Q5332" i="7" s="1"/>
  <c r="S5332" i="7" s="1"/>
  <c r="J5332" i="7"/>
  <c r="K5332" i="7" s="1"/>
  <c r="N5331" i="7"/>
  <c r="O5331" i="7" s="1"/>
  <c r="R5331" i="7" s="1"/>
  <c r="L5331" i="7"/>
  <c r="M5331" i="7" s="1"/>
  <c r="Q5331" i="7" s="1"/>
  <c r="J5331" i="7"/>
  <c r="K5331" i="7" s="1"/>
  <c r="N5330" i="7"/>
  <c r="O5330" i="7" s="1"/>
  <c r="R5330" i="7" s="1"/>
  <c r="L5330" i="7"/>
  <c r="M5330" i="7" s="1"/>
  <c r="Q5330" i="7" s="1"/>
  <c r="J5330" i="7"/>
  <c r="K5330" i="7" s="1"/>
  <c r="N5329" i="7"/>
  <c r="O5329" i="7" s="1"/>
  <c r="R5329" i="7" s="1"/>
  <c r="L5329" i="7"/>
  <c r="M5329" i="7" s="1"/>
  <c r="Q5329" i="7" s="1"/>
  <c r="J5329" i="7"/>
  <c r="K5329" i="7" s="1"/>
  <c r="N5328" i="7"/>
  <c r="O5328" i="7" s="1"/>
  <c r="R5328" i="7" s="1"/>
  <c r="L5328" i="7"/>
  <c r="M5328" i="7" s="1"/>
  <c r="Q5328" i="7" s="1"/>
  <c r="S5328" i="7" s="1"/>
  <c r="J5328" i="7"/>
  <c r="K5328" i="7" s="1"/>
  <c r="N5327" i="7"/>
  <c r="O5327" i="7" s="1"/>
  <c r="R5327" i="7" s="1"/>
  <c r="L5327" i="7"/>
  <c r="M5327" i="7" s="1"/>
  <c r="Q5327" i="7" s="1"/>
  <c r="J5327" i="7"/>
  <c r="K5327" i="7" s="1"/>
  <c r="N5326" i="7"/>
  <c r="O5326" i="7" s="1"/>
  <c r="R5326" i="7" s="1"/>
  <c r="L5326" i="7"/>
  <c r="M5326" i="7" s="1"/>
  <c r="Q5326" i="7" s="1"/>
  <c r="J5326" i="7"/>
  <c r="K5326" i="7" s="1"/>
  <c r="N5325" i="7"/>
  <c r="O5325" i="7" s="1"/>
  <c r="R5325" i="7" s="1"/>
  <c r="L5325" i="7"/>
  <c r="M5325" i="7" s="1"/>
  <c r="Q5325" i="7" s="1"/>
  <c r="J5325" i="7"/>
  <c r="K5325" i="7" s="1"/>
  <c r="N5324" i="7"/>
  <c r="O5324" i="7" s="1"/>
  <c r="R5324" i="7" s="1"/>
  <c r="L5324" i="7"/>
  <c r="M5324" i="7" s="1"/>
  <c r="Q5324" i="7" s="1"/>
  <c r="S5324" i="7" s="1"/>
  <c r="J5324" i="7"/>
  <c r="K5324" i="7" s="1"/>
  <c r="N5323" i="7"/>
  <c r="O5323" i="7" s="1"/>
  <c r="R5323" i="7" s="1"/>
  <c r="L5323" i="7"/>
  <c r="M5323" i="7" s="1"/>
  <c r="Q5323" i="7" s="1"/>
  <c r="J5323" i="7"/>
  <c r="K5323" i="7" s="1"/>
  <c r="N5322" i="7"/>
  <c r="O5322" i="7" s="1"/>
  <c r="R5322" i="7" s="1"/>
  <c r="L5322" i="7"/>
  <c r="M5322" i="7" s="1"/>
  <c r="Q5322" i="7" s="1"/>
  <c r="J5322" i="7"/>
  <c r="K5322" i="7" s="1"/>
  <c r="N5321" i="7"/>
  <c r="O5321" i="7" s="1"/>
  <c r="R5321" i="7" s="1"/>
  <c r="L5321" i="7"/>
  <c r="M5321" i="7" s="1"/>
  <c r="Q5321" i="7" s="1"/>
  <c r="J5321" i="7"/>
  <c r="K5321" i="7" s="1"/>
  <c r="N5320" i="7"/>
  <c r="O5320" i="7" s="1"/>
  <c r="R5320" i="7" s="1"/>
  <c r="L5320" i="7"/>
  <c r="M5320" i="7" s="1"/>
  <c r="Q5320" i="7" s="1"/>
  <c r="S5320" i="7" s="1"/>
  <c r="J5320" i="7"/>
  <c r="K5320" i="7" s="1"/>
  <c r="N5319" i="7"/>
  <c r="O5319" i="7" s="1"/>
  <c r="R5319" i="7" s="1"/>
  <c r="L5319" i="7"/>
  <c r="M5319" i="7" s="1"/>
  <c r="Q5319" i="7" s="1"/>
  <c r="J5319" i="7"/>
  <c r="K5319" i="7" s="1"/>
  <c r="N5318" i="7"/>
  <c r="O5318" i="7" s="1"/>
  <c r="R5318" i="7" s="1"/>
  <c r="L5318" i="7"/>
  <c r="M5318" i="7" s="1"/>
  <c r="Q5318" i="7" s="1"/>
  <c r="J5318" i="7"/>
  <c r="K5318" i="7" s="1"/>
  <c r="N5317" i="7"/>
  <c r="O5317" i="7" s="1"/>
  <c r="R5317" i="7" s="1"/>
  <c r="L5317" i="7"/>
  <c r="M5317" i="7" s="1"/>
  <c r="Q5317" i="7" s="1"/>
  <c r="J5317" i="7"/>
  <c r="K5317" i="7" s="1"/>
  <c r="N5316" i="7"/>
  <c r="O5316" i="7" s="1"/>
  <c r="R5316" i="7" s="1"/>
  <c r="L5316" i="7"/>
  <c r="M5316" i="7" s="1"/>
  <c r="Q5316" i="7" s="1"/>
  <c r="S5316" i="7" s="1"/>
  <c r="J5316" i="7"/>
  <c r="K5316" i="7" s="1"/>
  <c r="N5315" i="7"/>
  <c r="O5315" i="7" s="1"/>
  <c r="R5315" i="7" s="1"/>
  <c r="L5315" i="7"/>
  <c r="M5315" i="7" s="1"/>
  <c r="Q5315" i="7" s="1"/>
  <c r="J5315" i="7"/>
  <c r="K5315" i="7" s="1"/>
  <c r="N5314" i="7"/>
  <c r="O5314" i="7" s="1"/>
  <c r="R5314" i="7" s="1"/>
  <c r="L5314" i="7"/>
  <c r="M5314" i="7" s="1"/>
  <c r="Q5314" i="7" s="1"/>
  <c r="J5314" i="7"/>
  <c r="K5314" i="7" s="1"/>
  <c r="N5313" i="7"/>
  <c r="O5313" i="7" s="1"/>
  <c r="R5313" i="7" s="1"/>
  <c r="L5313" i="7"/>
  <c r="M5313" i="7" s="1"/>
  <c r="Q5313" i="7" s="1"/>
  <c r="J5313" i="7"/>
  <c r="K5313" i="7" s="1"/>
  <c r="N5312" i="7"/>
  <c r="O5312" i="7" s="1"/>
  <c r="R5312" i="7" s="1"/>
  <c r="L5312" i="7"/>
  <c r="M5312" i="7" s="1"/>
  <c r="Q5312" i="7" s="1"/>
  <c r="S5312" i="7" s="1"/>
  <c r="J5312" i="7"/>
  <c r="K5312" i="7" s="1"/>
  <c r="N5311" i="7"/>
  <c r="O5311" i="7" s="1"/>
  <c r="R5311" i="7" s="1"/>
  <c r="L5311" i="7"/>
  <c r="M5311" i="7" s="1"/>
  <c r="Q5311" i="7" s="1"/>
  <c r="J5311" i="7"/>
  <c r="K5311" i="7" s="1"/>
  <c r="N5310" i="7"/>
  <c r="O5310" i="7" s="1"/>
  <c r="R5310" i="7" s="1"/>
  <c r="L5310" i="7"/>
  <c r="M5310" i="7" s="1"/>
  <c r="Q5310" i="7" s="1"/>
  <c r="J5310" i="7"/>
  <c r="K5310" i="7" s="1"/>
  <c r="N5309" i="7"/>
  <c r="O5309" i="7" s="1"/>
  <c r="R5309" i="7" s="1"/>
  <c r="L5309" i="7"/>
  <c r="M5309" i="7" s="1"/>
  <c r="Q5309" i="7" s="1"/>
  <c r="J5309" i="7"/>
  <c r="K5309" i="7" s="1"/>
  <c r="N5308" i="7"/>
  <c r="O5308" i="7" s="1"/>
  <c r="R5308" i="7" s="1"/>
  <c r="L5308" i="7"/>
  <c r="M5308" i="7" s="1"/>
  <c r="Q5308" i="7" s="1"/>
  <c r="S5308" i="7" s="1"/>
  <c r="J5308" i="7"/>
  <c r="K5308" i="7" s="1"/>
  <c r="N5307" i="7"/>
  <c r="O5307" i="7" s="1"/>
  <c r="R5307" i="7" s="1"/>
  <c r="L5307" i="7"/>
  <c r="M5307" i="7" s="1"/>
  <c r="Q5307" i="7" s="1"/>
  <c r="J5307" i="7"/>
  <c r="K5307" i="7" s="1"/>
  <c r="N5306" i="7"/>
  <c r="O5306" i="7" s="1"/>
  <c r="R5306" i="7" s="1"/>
  <c r="L5306" i="7"/>
  <c r="M5306" i="7" s="1"/>
  <c r="Q5306" i="7" s="1"/>
  <c r="J5306" i="7"/>
  <c r="K5306" i="7" s="1"/>
  <c r="N5305" i="7"/>
  <c r="O5305" i="7" s="1"/>
  <c r="R5305" i="7" s="1"/>
  <c r="L5305" i="7"/>
  <c r="M5305" i="7" s="1"/>
  <c r="Q5305" i="7" s="1"/>
  <c r="J5305" i="7"/>
  <c r="K5305" i="7" s="1"/>
  <c r="N5304" i="7"/>
  <c r="O5304" i="7" s="1"/>
  <c r="R5304" i="7" s="1"/>
  <c r="L5304" i="7"/>
  <c r="M5304" i="7" s="1"/>
  <c r="Q5304" i="7" s="1"/>
  <c r="S5304" i="7" s="1"/>
  <c r="J5304" i="7"/>
  <c r="K5304" i="7" s="1"/>
  <c r="N5303" i="7"/>
  <c r="O5303" i="7" s="1"/>
  <c r="R5303" i="7" s="1"/>
  <c r="L5303" i="7"/>
  <c r="M5303" i="7" s="1"/>
  <c r="Q5303" i="7" s="1"/>
  <c r="J5303" i="7"/>
  <c r="K5303" i="7" s="1"/>
  <c r="N5302" i="7"/>
  <c r="O5302" i="7" s="1"/>
  <c r="R5302" i="7" s="1"/>
  <c r="L5302" i="7"/>
  <c r="M5302" i="7" s="1"/>
  <c r="Q5302" i="7" s="1"/>
  <c r="J5302" i="7"/>
  <c r="K5302" i="7" s="1"/>
  <c r="N5301" i="7"/>
  <c r="O5301" i="7" s="1"/>
  <c r="R5301" i="7" s="1"/>
  <c r="L5301" i="7"/>
  <c r="M5301" i="7" s="1"/>
  <c r="Q5301" i="7" s="1"/>
  <c r="J5301" i="7"/>
  <c r="K5301" i="7" s="1"/>
  <c r="N5300" i="7"/>
  <c r="O5300" i="7" s="1"/>
  <c r="R5300" i="7" s="1"/>
  <c r="L5300" i="7"/>
  <c r="M5300" i="7" s="1"/>
  <c r="Q5300" i="7" s="1"/>
  <c r="S5300" i="7" s="1"/>
  <c r="J5300" i="7"/>
  <c r="K5300" i="7" s="1"/>
  <c r="N5299" i="7"/>
  <c r="O5299" i="7" s="1"/>
  <c r="R5299" i="7" s="1"/>
  <c r="L5299" i="7"/>
  <c r="M5299" i="7" s="1"/>
  <c r="Q5299" i="7" s="1"/>
  <c r="J5299" i="7"/>
  <c r="K5299" i="7" s="1"/>
  <c r="N5298" i="7"/>
  <c r="O5298" i="7" s="1"/>
  <c r="R5298" i="7" s="1"/>
  <c r="L5298" i="7"/>
  <c r="M5298" i="7" s="1"/>
  <c r="Q5298" i="7" s="1"/>
  <c r="J5298" i="7"/>
  <c r="K5298" i="7" s="1"/>
  <c r="N5297" i="7"/>
  <c r="O5297" i="7" s="1"/>
  <c r="R5297" i="7" s="1"/>
  <c r="L5297" i="7"/>
  <c r="M5297" i="7" s="1"/>
  <c r="Q5297" i="7" s="1"/>
  <c r="J5297" i="7"/>
  <c r="K5297" i="7" s="1"/>
  <c r="N5296" i="7"/>
  <c r="O5296" i="7" s="1"/>
  <c r="R5296" i="7" s="1"/>
  <c r="L5296" i="7"/>
  <c r="M5296" i="7" s="1"/>
  <c r="Q5296" i="7" s="1"/>
  <c r="S5296" i="7" s="1"/>
  <c r="J5296" i="7"/>
  <c r="K5296" i="7" s="1"/>
  <c r="N5295" i="7"/>
  <c r="O5295" i="7" s="1"/>
  <c r="R5295" i="7" s="1"/>
  <c r="L5295" i="7"/>
  <c r="M5295" i="7" s="1"/>
  <c r="Q5295" i="7" s="1"/>
  <c r="J5295" i="7"/>
  <c r="K5295" i="7" s="1"/>
  <c r="N5294" i="7"/>
  <c r="O5294" i="7" s="1"/>
  <c r="R5294" i="7" s="1"/>
  <c r="L5294" i="7"/>
  <c r="M5294" i="7" s="1"/>
  <c r="Q5294" i="7" s="1"/>
  <c r="J5294" i="7"/>
  <c r="K5294" i="7" s="1"/>
  <c r="N5293" i="7"/>
  <c r="O5293" i="7" s="1"/>
  <c r="R5293" i="7" s="1"/>
  <c r="L5293" i="7"/>
  <c r="M5293" i="7" s="1"/>
  <c r="Q5293" i="7" s="1"/>
  <c r="J5293" i="7"/>
  <c r="K5293" i="7" s="1"/>
  <c r="N5292" i="7"/>
  <c r="O5292" i="7" s="1"/>
  <c r="R5292" i="7" s="1"/>
  <c r="L5292" i="7"/>
  <c r="M5292" i="7" s="1"/>
  <c r="J5292" i="7"/>
  <c r="K5292" i="7" s="1"/>
  <c r="N5291" i="7"/>
  <c r="O5291" i="7" s="1"/>
  <c r="R5291" i="7" s="1"/>
  <c r="L5291" i="7"/>
  <c r="M5291" i="7" s="1"/>
  <c r="Q5291" i="7" s="1"/>
  <c r="J5291" i="7"/>
  <c r="K5291" i="7" s="1"/>
  <c r="N5290" i="7"/>
  <c r="O5290" i="7" s="1"/>
  <c r="R5290" i="7" s="1"/>
  <c r="L5290" i="7"/>
  <c r="M5290" i="7" s="1"/>
  <c r="Q5290" i="7" s="1"/>
  <c r="J5290" i="7"/>
  <c r="K5290" i="7" s="1"/>
  <c r="N5289" i="7"/>
  <c r="O5289" i="7" s="1"/>
  <c r="R5289" i="7" s="1"/>
  <c r="L5289" i="7"/>
  <c r="M5289" i="7" s="1"/>
  <c r="Q5289" i="7" s="1"/>
  <c r="J5289" i="7"/>
  <c r="K5289" i="7" s="1"/>
  <c r="N5288" i="7"/>
  <c r="O5288" i="7" s="1"/>
  <c r="R5288" i="7" s="1"/>
  <c r="L5288" i="7"/>
  <c r="M5288" i="7" s="1"/>
  <c r="Q5288" i="7" s="1"/>
  <c r="S5288" i="7" s="1"/>
  <c r="J5288" i="7"/>
  <c r="K5288" i="7" s="1"/>
  <c r="N5287" i="7"/>
  <c r="O5287" i="7" s="1"/>
  <c r="R5287" i="7" s="1"/>
  <c r="L5287" i="7"/>
  <c r="M5287" i="7" s="1"/>
  <c r="Q5287" i="7" s="1"/>
  <c r="J5287" i="7"/>
  <c r="K5287" i="7" s="1"/>
  <c r="N5286" i="7"/>
  <c r="O5286" i="7" s="1"/>
  <c r="R5286" i="7" s="1"/>
  <c r="L5286" i="7"/>
  <c r="M5286" i="7" s="1"/>
  <c r="Q5286" i="7" s="1"/>
  <c r="J5286" i="7"/>
  <c r="K5286" i="7" s="1"/>
  <c r="N5285" i="7"/>
  <c r="O5285" i="7" s="1"/>
  <c r="R5285" i="7" s="1"/>
  <c r="L5285" i="7"/>
  <c r="M5285" i="7" s="1"/>
  <c r="Q5285" i="7" s="1"/>
  <c r="J5285" i="7"/>
  <c r="K5285" i="7" s="1"/>
  <c r="N5284" i="7"/>
  <c r="O5284" i="7" s="1"/>
  <c r="R5284" i="7" s="1"/>
  <c r="L5284" i="7"/>
  <c r="M5284" i="7" s="1"/>
  <c r="Q5284" i="7" s="1"/>
  <c r="S5284" i="7" s="1"/>
  <c r="J5284" i="7"/>
  <c r="K5284" i="7" s="1"/>
  <c r="N5283" i="7"/>
  <c r="O5283" i="7" s="1"/>
  <c r="R5283" i="7" s="1"/>
  <c r="L5283" i="7"/>
  <c r="M5283" i="7" s="1"/>
  <c r="Q5283" i="7" s="1"/>
  <c r="J5283" i="7"/>
  <c r="K5283" i="7" s="1"/>
  <c r="N5282" i="7"/>
  <c r="O5282" i="7" s="1"/>
  <c r="R5282" i="7" s="1"/>
  <c r="L5282" i="7"/>
  <c r="M5282" i="7" s="1"/>
  <c r="J5282" i="7"/>
  <c r="K5282" i="7" s="1"/>
  <c r="N5281" i="7"/>
  <c r="O5281" i="7" s="1"/>
  <c r="R5281" i="7" s="1"/>
  <c r="L5281" i="7"/>
  <c r="M5281" i="7" s="1"/>
  <c r="Q5281" i="7" s="1"/>
  <c r="J5281" i="7"/>
  <c r="K5281" i="7" s="1"/>
  <c r="N5280" i="7"/>
  <c r="O5280" i="7" s="1"/>
  <c r="R5280" i="7" s="1"/>
  <c r="L5280" i="7"/>
  <c r="M5280" i="7" s="1"/>
  <c r="J5280" i="7"/>
  <c r="K5280" i="7" s="1"/>
  <c r="N5279" i="7"/>
  <c r="O5279" i="7" s="1"/>
  <c r="R5279" i="7" s="1"/>
  <c r="L5279" i="7"/>
  <c r="M5279" i="7" s="1"/>
  <c r="Q5279" i="7" s="1"/>
  <c r="J5279" i="7"/>
  <c r="K5279" i="7" s="1"/>
  <c r="N5278" i="7"/>
  <c r="O5278" i="7" s="1"/>
  <c r="R5278" i="7" s="1"/>
  <c r="L5278" i="7"/>
  <c r="M5278" i="7" s="1"/>
  <c r="J5278" i="7"/>
  <c r="K5278" i="7" s="1"/>
  <c r="N5277" i="7"/>
  <c r="O5277" i="7" s="1"/>
  <c r="R5277" i="7" s="1"/>
  <c r="L5277" i="7"/>
  <c r="M5277" i="7" s="1"/>
  <c r="Q5277" i="7" s="1"/>
  <c r="J5277" i="7"/>
  <c r="K5277" i="7" s="1"/>
  <c r="N5276" i="7"/>
  <c r="O5276" i="7" s="1"/>
  <c r="R5276" i="7" s="1"/>
  <c r="L5276" i="7"/>
  <c r="M5276" i="7" s="1"/>
  <c r="J5276" i="7"/>
  <c r="K5276" i="7" s="1"/>
  <c r="N5275" i="7"/>
  <c r="O5275" i="7" s="1"/>
  <c r="R5275" i="7" s="1"/>
  <c r="L5275" i="7"/>
  <c r="M5275" i="7" s="1"/>
  <c r="Q5275" i="7" s="1"/>
  <c r="J5275" i="7"/>
  <c r="K5275" i="7" s="1"/>
  <c r="N5274" i="7"/>
  <c r="O5274" i="7" s="1"/>
  <c r="R5274" i="7" s="1"/>
  <c r="L5274" i="7"/>
  <c r="M5274" i="7" s="1"/>
  <c r="Q5274" i="7" s="1"/>
  <c r="J5274" i="7"/>
  <c r="K5274" i="7" s="1"/>
  <c r="N5273" i="7"/>
  <c r="O5273" i="7" s="1"/>
  <c r="R5273" i="7" s="1"/>
  <c r="L5273" i="7"/>
  <c r="M5273" i="7" s="1"/>
  <c r="Q5273" i="7" s="1"/>
  <c r="J5273" i="7"/>
  <c r="K5273" i="7" s="1"/>
  <c r="N5272" i="7"/>
  <c r="O5272" i="7" s="1"/>
  <c r="R5272" i="7" s="1"/>
  <c r="L5272" i="7"/>
  <c r="M5272" i="7" s="1"/>
  <c r="Q5272" i="7" s="1"/>
  <c r="S5272" i="7" s="1"/>
  <c r="J5272" i="7"/>
  <c r="K5272" i="7" s="1"/>
  <c r="N5271" i="7"/>
  <c r="O5271" i="7" s="1"/>
  <c r="R5271" i="7" s="1"/>
  <c r="L5271" i="7"/>
  <c r="M5271" i="7" s="1"/>
  <c r="Q5271" i="7" s="1"/>
  <c r="J5271" i="7"/>
  <c r="K5271" i="7" s="1"/>
  <c r="N5270" i="7"/>
  <c r="O5270" i="7" s="1"/>
  <c r="R5270" i="7" s="1"/>
  <c r="L5270" i="7"/>
  <c r="M5270" i="7" s="1"/>
  <c r="Q5270" i="7" s="1"/>
  <c r="J5270" i="7"/>
  <c r="K5270" i="7" s="1"/>
  <c r="N5269" i="7"/>
  <c r="O5269" i="7" s="1"/>
  <c r="R5269" i="7" s="1"/>
  <c r="L5269" i="7"/>
  <c r="M5269" i="7" s="1"/>
  <c r="Q5269" i="7" s="1"/>
  <c r="J5269" i="7"/>
  <c r="K5269" i="7" s="1"/>
  <c r="N5268" i="7"/>
  <c r="O5268" i="7" s="1"/>
  <c r="R5268" i="7" s="1"/>
  <c r="L5268" i="7"/>
  <c r="M5268" i="7" s="1"/>
  <c r="Q5268" i="7" s="1"/>
  <c r="S5268" i="7" s="1"/>
  <c r="J5268" i="7"/>
  <c r="K5268" i="7" s="1"/>
  <c r="N5267" i="7"/>
  <c r="O5267" i="7" s="1"/>
  <c r="R5267" i="7" s="1"/>
  <c r="L5267" i="7"/>
  <c r="M5267" i="7" s="1"/>
  <c r="Q5267" i="7" s="1"/>
  <c r="J5267" i="7"/>
  <c r="K5267" i="7" s="1"/>
  <c r="N5266" i="7"/>
  <c r="O5266" i="7" s="1"/>
  <c r="R5266" i="7" s="1"/>
  <c r="L5266" i="7"/>
  <c r="M5266" i="7" s="1"/>
  <c r="Q5266" i="7" s="1"/>
  <c r="J5266" i="7"/>
  <c r="K5266" i="7" s="1"/>
  <c r="N5265" i="7"/>
  <c r="O5265" i="7" s="1"/>
  <c r="R5265" i="7" s="1"/>
  <c r="L5265" i="7"/>
  <c r="M5265" i="7" s="1"/>
  <c r="Q5265" i="7" s="1"/>
  <c r="J5265" i="7"/>
  <c r="K5265" i="7" s="1"/>
  <c r="N5264" i="7"/>
  <c r="O5264" i="7" s="1"/>
  <c r="R5264" i="7" s="1"/>
  <c r="L5264" i="7"/>
  <c r="M5264" i="7" s="1"/>
  <c r="Q5264" i="7" s="1"/>
  <c r="S5264" i="7" s="1"/>
  <c r="J5264" i="7"/>
  <c r="K5264" i="7" s="1"/>
  <c r="N5263" i="7"/>
  <c r="O5263" i="7" s="1"/>
  <c r="R5263" i="7" s="1"/>
  <c r="L5263" i="7"/>
  <c r="M5263" i="7" s="1"/>
  <c r="Q5263" i="7" s="1"/>
  <c r="J5263" i="7"/>
  <c r="K5263" i="7" s="1"/>
  <c r="N5262" i="7"/>
  <c r="O5262" i="7" s="1"/>
  <c r="R5262" i="7" s="1"/>
  <c r="L5262" i="7"/>
  <c r="M5262" i="7" s="1"/>
  <c r="Q5262" i="7" s="1"/>
  <c r="J5262" i="7"/>
  <c r="K5262" i="7" s="1"/>
  <c r="N5261" i="7"/>
  <c r="O5261" i="7" s="1"/>
  <c r="R5261" i="7" s="1"/>
  <c r="L5261" i="7"/>
  <c r="M5261" i="7" s="1"/>
  <c r="Q5261" i="7" s="1"/>
  <c r="J5261" i="7"/>
  <c r="K5261" i="7" s="1"/>
  <c r="N5260" i="7"/>
  <c r="O5260" i="7" s="1"/>
  <c r="R5260" i="7" s="1"/>
  <c r="L5260" i="7"/>
  <c r="M5260" i="7" s="1"/>
  <c r="Q5260" i="7" s="1"/>
  <c r="S5260" i="7" s="1"/>
  <c r="J5260" i="7"/>
  <c r="K5260" i="7" s="1"/>
  <c r="N5259" i="7"/>
  <c r="O5259" i="7" s="1"/>
  <c r="R5259" i="7" s="1"/>
  <c r="L5259" i="7"/>
  <c r="M5259" i="7" s="1"/>
  <c r="Q5259" i="7" s="1"/>
  <c r="J5259" i="7"/>
  <c r="K5259" i="7" s="1"/>
  <c r="N5258" i="7"/>
  <c r="O5258" i="7" s="1"/>
  <c r="R5258" i="7" s="1"/>
  <c r="L5258" i="7"/>
  <c r="M5258" i="7" s="1"/>
  <c r="Q5258" i="7" s="1"/>
  <c r="J5258" i="7"/>
  <c r="K5258" i="7" s="1"/>
  <c r="N5257" i="7"/>
  <c r="O5257" i="7" s="1"/>
  <c r="R5257" i="7" s="1"/>
  <c r="L5257" i="7"/>
  <c r="M5257" i="7" s="1"/>
  <c r="Q5257" i="7" s="1"/>
  <c r="J5257" i="7"/>
  <c r="K5257" i="7" s="1"/>
  <c r="N5256" i="7"/>
  <c r="O5256" i="7" s="1"/>
  <c r="R5256" i="7" s="1"/>
  <c r="L5256" i="7"/>
  <c r="M5256" i="7" s="1"/>
  <c r="Q5256" i="7" s="1"/>
  <c r="S5256" i="7" s="1"/>
  <c r="J5256" i="7"/>
  <c r="K5256" i="7" s="1"/>
  <c r="N5255" i="7"/>
  <c r="O5255" i="7" s="1"/>
  <c r="R5255" i="7" s="1"/>
  <c r="L5255" i="7"/>
  <c r="M5255" i="7" s="1"/>
  <c r="Q5255" i="7" s="1"/>
  <c r="J5255" i="7"/>
  <c r="K5255" i="7" s="1"/>
  <c r="N5254" i="7"/>
  <c r="O5254" i="7" s="1"/>
  <c r="R5254" i="7" s="1"/>
  <c r="L5254" i="7"/>
  <c r="M5254" i="7" s="1"/>
  <c r="Q5254" i="7" s="1"/>
  <c r="J5254" i="7"/>
  <c r="K5254" i="7" s="1"/>
  <c r="N5253" i="7"/>
  <c r="O5253" i="7" s="1"/>
  <c r="R5253" i="7" s="1"/>
  <c r="L5253" i="7"/>
  <c r="M5253" i="7" s="1"/>
  <c r="Q5253" i="7" s="1"/>
  <c r="J5253" i="7"/>
  <c r="K5253" i="7" s="1"/>
  <c r="N5252" i="7"/>
  <c r="O5252" i="7" s="1"/>
  <c r="R5252" i="7" s="1"/>
  <c r="L5252" i="7"/>
  <c r="M5252" i="7" s="1"/>
  <c r="Q5252" i="7" s="1"/>
  <c r="S5252" i="7" s="1"/>
  <c r="J5252" i="7"/>
  <c r="K5252" i="7" s="1"/>
  <c r="N5251" i="7"/>
  <c r="O5251" i="7" s="1"/>
  <c r="R5251" i="7" s="1"/>
  <c r="L5251" i="7"/>
  <c r="M5251" i="7" s="1"/>
  <c r="Q5251" i="7" s="1"/>
  <c r="J5251" i="7"/>
  <c r="K5251" i="7" s="1"/>
  <c r="N5250" i="7"/>
  <c r="O5250" i="7" s="1"/>
  <c r="R5250" i="7" s="1"/>
  <c r="L5250" i="7"/>
  <c r="M5250" i="7" s="1"/>
  <c r="Q5250" i="7" s="1"/>
  <c r="J5250" i="7"/>
  <c r="K5250" i="7" s="1"/>
  <c r="N5249" i="7"/>
  <c r="O5249" i="7" s="1"/>
  <c r="R5249" i="7" s="1"/>
  <c r="L5249" i="7"/>
  <c r="M5249" i="7" s="1"/>
  <c r="Q5249" i="7" s="1"/>
  <c r="J5249" i="7"/>
  <c r="K5249" i="7" s="1"/>
  <c r="N5248" i="7"/>
  <c r="O5248" i="7" s="1"/>
  <c r="R5248" i="7" s="1"/>
  <c r="L5248" i="7"/>
  <c r="M5248" i="7" s="1"/>
  <c r="Q5248" i="7" s="1"/>
  <c r="S5248" i="7" s="1"/>
  <c r="J5248" i="7"/>
  <c r="K5248" i="7" s="1"/>
  <c r="N5247" i="7"/>
  <c r="O5247" i="7" s="1"/>
  <c r="R5247" i="7" s="1"/>
  <c r="L5247" i="7"/>
  <c r="M5247" i="7" s="1"/>
  <c r="Q5247" i="7" s="1"/>
  <c r="J5247" i="7"/>
  <c r="K5247" i="7" s="1"/>
  <c r="N5246" i="7"/>
  <c r="O5246" i="7" s="1"/>
  <c r="R5246" i="7" s="1"/>
  <c r="L5246" i="7"/>
  <c r="M5246" i="7" s="1"/>
  <c r="Q5246" i="7" s="1"/>
  <c r="J5246" i="7"/>
  <c r="K5246" i="7" s="1"/>
  <c r="N5245" i="7"/>
  <c r="O5245" i="7" s="1"/>
  <c r="R5245" i="7" s="1"/>
  <c r="L5245" i="7"/>
  <c r="M5245" i="7" s="1"/>
  <c r="Q5245" i="7" s="1"/>
  <c r="J5245" i="7"/>
  <c r="K5245" i="7" s="1"/>
  <c r="N5244" i="7"/>
  <c r="O5244" i="7" s="1"/>
  <c r="R5244" i="7" s="1"/>
  <c r="L5244" i="7"/>
  <c r="M5244" i="7" s="1"/>
  <c r="Q5244" i="7" s="1"/>
  <c r="S5244" i="7" s="1"/>
  <c r="J5244" i="7"/>
  <c r="K5244" i="7" s="1"/>
  <c r="N5243" i="7"/>
  <c r="O5243" i="7" s="1"/>
  <c r="R5243" i="7" s="1"/>
  <c r="L5243" i="7"/>
  <c r="M5243" i="7" s="1"/>
  <c r="Q5243" i="7" s="1"/>
  <c r="J5243" i="7"/>
  <c r="K5243" i="7" s="1"/>
  <c r="N5242" i="7"/>
  <c r="O5242" i="7" s="1"/>
  <c r="R5242" i="7" s="1"/>
  <c r="L5242" i="7"/>
  <c r="M5242" i="7" s="1"/>
  <c r="Q5242" i="7" s="1"/>
  <c r="J5242" i="7"/>
  <c r="K5242" i="7" s="1"/>
  <c r="N5241" i="7"/>
  <c r="O5241" i="7" s="1"/>
  <c r="R5241" i="7" s="1"/>
  <c r="L5241" i="7"/>
  <c r="M5241" i="7" s="1"/>
  <c r="Q5241" i="7" s="1"/>
  <c r="J5241" i="7"/>
  <c r="K5241" i="7" s="1"/>
  <c r="N5240" i="7"/>
  <c r="O5240" i="7" s="1"/>
  <c r="R5240" i="7" s="1"/>
  <c r="L5240" i="7"/>
  <c r="M5240" i="7" s="1"/>
  <c r="Q5240" i="7" s="1"/>
  <c r="S5240" i="7" s="1"/>
  <c r="J5240" i="7"/>
  <c r="K5240" i="7" s="1"/>
  <c r="N5239" i="7"/>
  <c r="O5239" i="7" s="1"/>
  <c r="R5239" i="7" s="1"/>
  <c r="L5239" i="7"/>
  <c r="M5239" i="7" s="1"/>
  <c r="Q5239" i="7" s="1"/>
  <c r="J5239" i="7"/>
  <c r="K5239" i="7" s="1"/>
  <c r="N5238" i="7"/>
  <c r="O5238" i="7" s="1"/>
  <c r="R5238" i="7" s="1"/>
  <c r="L5238" i="7"/>
  <c r="M5238" i="7" s="1"/>
  <c r="Q5238" i="7" s="1"/>
  <c r="J5238" i="7"/>
  <c r="K5238" i="7" s="1"/>
  <c r="N5237" i="7"/>
  <c r="O5237" i="7" s="1"/>
  <c r="R5237" i="7" s="1"/>
  <c r="L5237" i="7"/>
  <c r="M5237" i="7" s="1"/>
  <c r="Q5237" i="7" s="1"/>
  <c r="J5237" i="7"/>
  <c r="K5237" i="7" s="1"/>
  <c r="N5236" i="7"/>
  <c r="O5236" i="7" s="1"/>
  <c r="R5236" i="7" s="1"/>
  <c r="L5236" i="7"/>
  <c r="M5236" i="7" s="1"/>
  <c r="Q5236" i="7" s="1"/>
  <c r="S5236" i="7" s="1"/>
  <c r="J5236" i="7"/>
  <c r="K5236" i="7" s="1"/>
  <c r="N5235" i="7"/>
  <c r="O5235" i="7" s="1"/>
  <c r="R5235" i="7" s="1"/>
  <c r="L5235" i="7"/>
  <c r="M5235" i="7" s="1"/>
  <c r="Q5235" i="7" s="1"/>
  <c r="J5235" i="7"/>
  <c r="K5235" i="7" s="1"/>
  <c r="N5234" i="7"/>
  <c r="O5234" i="7" s="1"/>
  <c r="R5234" i="7" s="1"/>
  <c r="L5234" i="7"/>
  <c r="M5234" i="7" s="1"/>
  <c r="Q5234" i="7" s="1"/>
  <c r="J5234" i="7"/>
  <c r="K5234" i="7" s="1"/>
  <c r="N5233" i="7"/>
  <c r="O5233" i="7" s="1"/>
  <c r="R5233" i="7" s="1"/>
  <c r="L5233" i="7"/>
  <c r="M5233" i="7" s="1"/>
  <c r="Q5233" i="7" s="1"/>
  <c r="J5233" i="7"/>
  <c r="K5233" i="7" s="1"/>
  <c r="N5232" i="7"/>
  <c r="O5232" i="7" s="1"/>
  <c r="R5232" i="7" s="1"/>
  <c r="L5232" i="7"/>
  <c r="M5232" i="7" s="1"/>
  <c r="Q5232" i="7" s="1"/>
  <c r="S5232" i="7" s="1"/>
  <c r="J5232" i="7"/>
  <c r="K5232" i="7" s="1"/>
  <c r="N5231" i="7"/>
  <c r="O5231" i="7" s="1"/>
  <c r="R5231" i="7" s="1"/>
  <c r="L5231" i="7"/>
  <c r="M5231" i="7" s="1"/>
  <c r="Q5231" i="7" s="1"/>
  <c r="J5231" i="7"/>
  <c r="K5231" i="7" s="1"/>
  <c r="N5230" i="7"/>
  <c r="O5230" i="7" s="1"/>
  <c r="R5230" i="7" s="1"/>
  <c r="L5230" i="7"/>
  <c r="M5230" i="7" s="1"/>
  <c r="Q5230" i="7" s="1"/>
  <c r="J5230" i="7"/>
  <c r="K5230" i="7" s="1"/>
  <c r="N5229" i="7"/>
  <c r="O5229" i="7" s="1"/>
  <c r="R5229" i="7" s="1"/>
  <c r="L5229" i="7"/>
  <c r="M5229" i="7" s="1"/>
  <c r="Q5229" i="7" s="1"/>
  <c r="J5229" i="7"/>
  <c r="K5229" i="7" s="1"/>
  <c r="N5228" i="7"/>
  <c r="O5228" i="7" s="1"/>
  <c r="R5228" i="7" s="1"/>
  <c r="L5228" i="7"/>
  <c r="M5228" i="7" s="1"/>
  <c r="Q5228" i="7" s="1"/>
  <c r="S5228" i="7" s="1"/>
  <c r="J5228" i="7"/>
  <c r="K5228" i="7" s="1"/>
  <c r="N5227" i="7"/>
  <c r="O5227" i="7" s="1"/>
  <c r="R5227" i="7" s="1"/>
  <c r="L5227" i="7"/>
  <c r="M5227" i="7" s="1"/>
  <c r="Q5227" i="7" s="1"/>
  <c r="J5227" i="7"/>
  <c r="K5227" i="7" s="1"/>
  <c r="N5226" i="7"/>
  <c r="O5226" i="7" s="1"/>
  <c r="R5226" i="7" s="1"/>
  <c r="L5226" i="7"/>
  <c r="M5226" i="7" s="1"/>
  <c r="Q5226" i="7" s="1"/>
  <c r="J5226" i="7"/>
  <c r="K5226" i="7" s="1"/>
  <c r="N5225" i="7"/>
  <c r="O5225" i="7" s="1"/>
  <c r="R5225" i="7" s="1"/>
  <c r="L5225" i="7"/>
  <c r="M5225" i="7" s="1"/>
  <c r="Q5225" i="7" s="1"/>
  <c r="J5225" i="7"/>
  <c r="K5225" i="7" s="1"/>
  <c r="N5224" i="7"/>
  <c r="O5224" i="7" s="1"/>
  <c r="R5224" i="7" s="1"/>
  <c r="L5224" i="7"/>
  <c r="M5224" i="7" s="1"/>
  <c r="Q5224" i="7" s="1"/>
  <c r="S5224" i="7" s="1"/>
  <c r="J5224" i="7"/>
  <c r="K5224" i="7" s="1"/>
  <c r="N5223" i="7"/>
  <c r="O5223" i="7" s="1"/>
  <c r="R5223" i="7" s="1"/>
  <c r="L5223" i="7"/>
  <c r="M5223" i="7" s="1"/>
  <c r="Q5223" i="7" s="1"/>
  <c r="J5223" i="7"/>
  <c r="K5223" i="7" s="1"/>
  <c r="N5222" i="7"/>
  <c r="O5222" i="7" s="1"/>
  <c r="R5222" i="7" s="1"/>
  <c r="L5222" i="7"/>
  <c r="M5222" i="7" s="1"/>
  <c r="Q5222" i="7" s="1"/>
  <c r="J5222" i="7"/>
  <c r="K5222" i="7" s="1"/>
  <c r="N5221" i="7"/>
  <c r="O5221" i="7" s="1"/>
  <c r="R5221" i="7" s="1"/>
  <c r="L5221" i="7"/>
  <c r="M5221" i="7" s="1"/>
  <c r="Q5221" i="7" s="1"/>
  <c r="J5221" i="7"/>
  <c r="K5221" i="7" s="1"/>
  <c r="N5220" i="7"/>
  <c r="O5220" i="7" s="1"/>
  <c r="R5220" i="7" s="1"/>
  <c r="L5220" i="7"/>
  <c r="M5220" i="7" s="1"/>
  <c r="Q5220" i="7" s="1"/>
  <c r="S5220" i="7" s="1"/>
  <c r="J5220" i="7"/>
  <c r="K5220" i="7" s="1"/>
  <c r="N5219" i="7"/>
  <c r="O5219" i="7" s="1"/>
  <c r="R5219" i="7" s="1"/>
  <c r="L5219" i="7"/>
  <c r="M5219" i="7" s="1"/>
  <c r="Q5219" i="7" s="1"/>
  <c r="J5219" i="7"/>
  <c r="K5219" i="7" s="1"/>
  <c r="N5218" i="7"/>
  <c r="O5218" i="7" s="1"/>
  <c r="R5218" i="7" s="1"/>
  <c r="L5218" i="7"/>
  <c r="M5218" i="7" s="1"/>
  <c r="Q5218" i="7" s="1"/>
  <c r="J5218" i="7"/>
  <c r="K5218" i="7" s="1"/>
  <c r="N5217" i="7"/>
  <c r="O5217" i="7" s="1"/>
  <c r="R5217" i="7" s="1"/>
  <c r="L5217" i="7"/>
  <c r="M5217" i="7" s="1"/>
  <c r="Q5217" i="7" s="1"/>
  <c r="J5217" i="7"/>
  <c r="K5217" i="7" s="1"/>
  <c r="N5216" i="7"/>
  <c r="O5216" i="7" s="1"/>
  <c r="R5216" i="7" s="1"/>
  <c r="L5216" i="7"/>
  <c r="M5216" i="7" s="1"/>
  <c r="Q5216" i="7" s="1"/>
  <c r="S5216" i="7" s="1"/>
  <c r="J5216" i="7"/>
  <c r="K5216" i="7" s="1"/>
  <c r="N5215" i="7"/>
  <c r="O5215" i="7" s="1"/>
  <c r="R5215" i="7" s="1"/>
  <c r="L5215" i="7"/>
  <c r="M5215" i="7" s="1"/>
  <c r="Q5215" i="7" s="1"/>
  <c r="J5215" i="7"/>
  <c r="K5215" i="7" s="1"/>
  <c r="N5214" i="7"/>
  <c r="O5214" i="7" s="1"/>
  <c r="R5214" i="7" s="1"/>
  <c r="L5214" i="7"/>
  <c r="M5214" i="7" s="1"/>
  <c r="Q5214" i="7" s="1"/>
  <c r="J5214" i="7"/>
  <c r="K5214" i="7" s="1"/>
  <c r="N5213" i="7"/>
  <c r="O5213" i="7" s="1"/>
  <c r="R5213" i="7" s="1"/>
  <c r="L5213" i="7"/>
  <c r="M5213" i="7" s="1"/>
  <c r="Q5213" i="7" s="1"/>
  <c r="J5213" i="7"/>
  <c r="K5213" i="7" s="1"/>
  <c r="N5212" i="7"/>
  <c r="O5212" i="7" s="1"/>
  <c r="R5212" i="7" s="1"/>
  <c r="L5212" i="7"/>
  <c r="M5212" i="7" s="1"/>
  <c r="Q5212" i="7" s="1"/>
  <c r="S5212" i="7" s="1"/>
  <c r="J5212" i="7"/>
  <c r="K5212" i="7" s="1"/>
  <c r="N5211" i="7"/>
  <c r="O5211" i="7" s="1"/>
  <c r="R5211" i="7" s="1"/>
  <c r="L5211" i="7"/>
  <c r="M5211" i="7" s="1"/>
  <c r="Q5211" i="7" s="1"/>
  <c r="J5211" i="7"/>
  <c r="K5211" i="7" s="1"/>
  <c r="N5210" i="7"/>
  <c r="O5210" i="7" s="1"/>
  <c r="R5210" i="7" s="1"/>
  <c r="L5210" i="7"/>
  <c r="M5210" i="7" s="1"/>
  <c r="Q5210" i="7" s="1"/>
  <c r="J5210" i="7"/>
  <c r="K5210" i="7" s="1"/>
  <c r="N5209" i="7"/>
  <c r="O5209" i="7" s="1"/>
  <c r="R5209" i="7" s="1"/>
  <c r="L5209" i="7"/>
  <c r="M5209" i="7" s="1"/>
  <c r="Q5209" i="7" s="1"/>
  <c r="J5209" i="7"/>
  <c r="K5209" i="7" s="1"/>
  <c r="N5208" i="7"/>
  <c r="O5208" i="7" s="1"/>
  <c r="R5208" i="7" s="1"/>
  <c r="L5208" i="7"/>
  <c r="M5208" i="7" s="1"/>
  <c r="Q5208" i="7" s="1"/>
  <c r="S5208" i="7" s="1"/>
  <c r="J5208" i="7"/>
  <c r="K5208" i="7" s="1"/>
  <c r="N5207" i="7"/>
  <c r="O5207" i="7" s="1"/>
  <c r="R5207" i="7" s="1"/>
  <c r="L5207" i="7"/>
  <c r="M5207" i="7" s="1"/>
  <c r="Q5207" i="7" s="1"/>
  <c r="J5207" i="7"/>
  <c r="K5207" i="7" s="1"/>
  <c r="N5206" i="7"/>
  <c r="O5206" i="7" s="1"/>
  <c r="R5206" i="7" s="1"/>
  <c r="L5206" i="7"/>
  <c r="M5206" i="7" s="1"/>
  <c r="Q5206" i="7" s="1"/>
  <c r="J5206" i="7"/>
  <c r="K5206" i="7" s="1"/>
  <c r="N5205" i="7"/>
  <c r="O5205" i="7" s="1"/>
  <c r="R5205" i="7" s="1"/>
  <c r="L5205" i="7"/>
  <c r="M5205" i="7" s="1"/>
  <c r="Q5205" i="7" s="1"/>
  <c r="J5205" i="7"/>
  <c r="K5205" i="7" s="1"/>
  <c r="N5204" i="7"/>
  <c r="O5204" i="7" s="1"/>
  <c r="R5204" i="7" s="1"/>
  <c r="L5204" i="7"/>
  <c r="M5204" i="7" s="1"/>
  <c r="Q5204" i="7" s="1"/>
  <c r="S5204" i="7" s="1"/>
  <c r="J5204" i="7"/>
  <c r="K5204" i="7" s="1"/>
  <c r="N5203" i="7"/>
  <c r="O5203" i="7" s="1"/>
  <c r="R5203" i="7" s="1"/>
  <c r="L5203" i="7"/>
  <c r="M5203" i="7" s="1"/>
  <c r="Q5203" i="7" s="1"/>
  <c r="J5203" i="7"/>
  <c r="K5203" i="7" s="1"/>
  <c r="N5202" i="7"/>
  <c r="O5202" i="7" s="1"/>
  <c r="R5202" i="7" s="1"/>
  <c r="L5202" i="7"/>
  <c r="M5202" i="7" s="1"/>
  <c r="Q5202" i="7" s="1"/>
  <c r="J5202" i="7"/>
  <c r="K5202" i="7" s="1"/>
  <c r="N5201" i="7"/>
  <c r="O5201" i="7" s="1"/>
  <c r="R5201" i="7" s="1"/>
  <c r="L5201" i="7"/>
  <c r="M5201" i="7" s="1"/>
  <c r="Q5201" i="7" s="1"/>
  <c r="J5201" i="7"/>
  <c r="K5201" i="7" s="1"/>
  <c r="N5200" i="7"/>
  <c r="O5200" i="7" s="1"/>
  <c r="R5200" i="7" s="1"/>
  <c r="L5200" i="7"/>
  <c r="M5200" i="7" s="1"/>
  <c r="Q5200" i="7" s="1"/>
  <c r="S5200" i="7" s="1"/>
  <c r="J5200" i="7"/>
  <c r="K5200" i="7" s="1"/>
  <c r="N5199" i="7"/>
  <c r="O5199" i="7" s="1"/>
  <c r="R5199" i="7" s="1"/>
  <c r="L5199" i="7"/>
  <c r="M5199" i="7" s="1"/>
  <c r="Q5199" i="7" s="1"/>
  <c r="J5199" i="7"/>
  <c r="K5199" i="7" s="1"/>
  <c r="N5198" i="7"/>
  <c r="O5198" i="7" s="1"/>
  <c r="R5198" i="7" s="1"/>
  <c r="L5198" i="7"/>
  <c r="M5198" i="7" s="1"/>
  <c r="Q5198" i="7" s="1"/>
  <c r="S5198" i="7" s="1"/>
  <c r="J5198" i="7"/>
  <c r="K5198" i="7" s="1"/>
  <c r="N5197" i="7"/>
  <c r="O5197" i="7" s="1"/>
  <c r="R5197" i="7" s="1"/>
  <c r="L5197" i="7"/>
  <c r="M5197" i="7" s="1"/>
  <c r="Q5197" i="7" s="1"/>
  <c r="J5197" i="7"/>
  <c r="K5197" i="7" s="1"/>
  <c r="N5196" i="7"/>
  <c r="O5196" i="7" s="1"/>
  <c r="R5196" i="7" s="1"/>
  <c r="L5196" i="7"/>
  <c r="M5196" i="7" s="1"/>
  <c r="Q5196" i="7" s="1"/>
  <c r="S5196" i="7" s="1"/>
  <c r="J5196" i="7"/>
  <c r="K5196" i="7" s="1"/>
  <c r="N5195" i="7"/>
  <c r="O5195" i="7" s="1"/>
  <c r="R5195" i="7" s="1"/>
  <c r="L5195" i="7"/>
  <c r="M5195" i="7" s="1"/>
  <c r="Q5195" i="7" s="1"/>
  <c r="J5195" i="7"/>
  <c r="K5195" i="7" s="1"/>
  <c r="N5194" i="7"/>
  <c r="O5194" i="7" s="1"/>
  <c r="R5194" i="7" s="1"/>
  <c r="L5194" i="7"/>
  <c r="M5194" i="7" s="1"/>
  <c r="Q5194" i="7" s="1"/>
  <c r="S5194" i="7" s="1"/>
  <c r="J5194" i="7"/>
  <c r="K5194" i="7" s="1"/>
  <c r="N5193" i="7"/>
  <c r="O5193" i="7" s="1"/>
  <c r="R5193" i="7" s="1"/>
  <c r="S5193" i="7" s="1"/>
  <c r="L5193" i="7"/>
  <c r="M5193" i="7" s="1"/>
  <c r="Q5193" i="7" s="1"/>
  <c r="J5193" i="7"/>
  <c r="K5193" i="7" s="1"/>
  <c r="N5192" i="7"/>
  <c r="O5192" i="7" s="1"/>
  <c r="R5192" i="7" s="1"/>
  <c r="L5192" i="7"/>
  <c r="M5192" i="7" s="1"/>
  <c r="Q5192" i="7" s="1"/>
  <c r="S5192" i="7" s="1"/>
  <c r="J5192" i="7"/>
  <c r="K5192" i="7" s="1"/>
  <c r="N5191" i="7"/>
  <c r="O5191" i="7" s="1"/>
  <c r="R5191" i="7" s="1"/>
  <c r="L5191" i="7"/>
  <c r="M5191" i="7" s="1"/>
  <c r="Q5191" i="7" s="1"/>
  <c r="J5191" i="7"/>
  <c r="K5191" i="7" s="1"/>
  <c r="N5190" i="7"/>
  <c r="O5190" i="7" s="1"/>
  <c r="R5190" i="7" s="1"/>
  <c r="L5190" i="7"/>
  <c r="M5190" i="7" s="1"/>
  <c r="Q5190" i="7" s="1"/>
  <c r="S5190" i="7" s="1"/>
  <c r="J5190" i="7"/>
  <c r="K5190" i="7" s="1"/>
  <c r="N5189" i="7"/>
  <c r="O5189" i="7" s="1"/>
  <c r="R5189" i="7" s="1"/>
  <c r="L5189" i="7"/>
  <c r="M5189" i="7" s="1"/>
  <c r="Q5189" i="7" s="1"/>
  <c r="J5189" i="7"/>
  <c r="K5189" i="7" s="1"/>
  <c r="N5188" i="7"/>
  <c r="O5188" i="7" s="1"/>
  <c r="R5188" i="7" s="1"/>
  <c r="L5188" i="7"/>
  <c r="M5188" i="7" s="1"/>
  <c r="Q5188" i="7" s="1"/>
  <c r="S5188" i="7" s="1"/>
  <c r="J5188" i="7"/>
  <c r="K5188" i="7" s="1"/>
  <c r="N5187" i="7"/>
  <c r="O5187" i="7" s="1"/>
  <c r="L5187" i="7"/>
  <c r="M5187" i="7" s="1"/>
  <c r="Q5187" i="7" s="1"/>
  <c r="J5187" i="7"/>
  <c r="K5187" i="7" s="1"/>
  <c r="N5186" i="7"/>
  <c r="O5186" i="7" s="1"/>
  <c r="R5186" i="7" s="1"/>
  <c r="L5186" i="7"/>
  <c r="M5186" i="7" s="1"/>
  <c r="Q5186" i="7" s="1"/>
  <c r="S5186" i="7" s="1"/>
  <c r="J5186" i="7"/>
  <c r="K5186" i="7" s="1"/>
  <c r="N5185" i="7"/>
  <c r="O5185" i="7" s="1"/>
  <c r="R5185" i="7" s="1"/>
  <c r="L5185" i="7"/>
  <c r="M5185" i="7" s="1"/>
  <c r="Q5185" i="7" s="1"/>
  <c r="J5185" i="7"/>
  <c r="K5185" i="7" s="1"/>
  <c r="N5184" i="7"/>
  <c r="O5184" i="7" s="1"/>
  <c r="R5184" i="7" s="1"/>
  <c r="L5184" i="7"/>
  <c r="M5184" i="7" s="1"/>
  <c r="Q5184" i="7" s="1"/>
  <c r="S5184" i="7" s="1"/>
  <c r="J5184" i="7"/>
  <c r="K5184" i="7" s="1"/>
  <c r="N5183" i="7"/>
  <c r="O5183" i="7" s="1"/>
  <c r="R5183" i="7" s="1"/>
  <c r="L5183" i="7"/>
  <c r="M5183" i="7" s="1"/>
  <c r="Q5183" i="7" s="1"/>
  <c r="K5183" i="7"/>
  <c r="J5183" i="7"/>
  <c r="N5182" i="7"/>
  <c r="O5182" i="7" s="1"/>
  <c r="R5182" i="7" s="1"/>
  <c r="L5182" i="7"/>
  <c r="M5182" i="7" s="1"/>
  <c r="J5182" i="7"/>
  <c r="K5182" i="7" s="1"/>
  <c r="N5181" i="7"/>
  <c r="O5181" i="7" s="1"/>
  <c r="R5181" i="7" s="1"/>
  <c r="L5181" i="7"/>
  <c r="M5181" i="7" s="1"/>
  <c r="Q5181" i="7" s="1"/>
  <c r="S5181" i="7" s="1"/>
  <c r="J5181" i="7"/>
  <c r="K5181" i="7" s="1"/>
  <c r="N5180" i="7"/>
  <c r="O5180" i="7" s="1"/>
  <c r="R5180" i="7" s="1"/>
  <c r="L5180" i="7"/>
  <c r="M5180" i="7" s="1"/>
  <c r="Q5180" i="7" s="1"/>
  <c r="J5180" i="7"/>
  <c r="K5180" i="7" s="1"/>
  <c r="N5179" i="7"/>
  <c r="O5179" i="7" s="1"/>
  <c r="R5179" i="7" s="1"/>
  <c r="L5179" i="7"/>
  <c r="M5179" i="7" s="1"/>
  <c r="Q5179" i="7" s="1"/>
  <c r="S5179" i="7" s="1"/>
  <c r="J5179" i="7"/>
  <c r="K5179" i="7" s="1"/>
  <c r="N5178" i="7"/>
  <c r="O5178" i="7" s="1"/>
  <c r="R5178" i="7" s="1"/>
  <c r="L5178" i="7"/>
  <c r="M5178" i="7" s="1"/>
  <c r="Q5178" i="7" s="1"/>
  <c r="J5178" i="7"/>
  <c r="K5178" i="7" s="1"/>
  <c r="N5177" i="7"/>
  <c r="O5177" i="7" s="1"/>
  <c r="R5177" i="7" s="1"/>
  <c r="L5177" i="7"/>
  <c r="M5177" i="7" s="1"/>
  <c r="Q5177" i="7" s="1"/>
  <c r="J5177" i="7"/>
  <c r="K5177" i="7" s="1"/>
  <c r="N5176" i="7"/>
  <c r="O5176" i="7" s="1"/>
  <c r="R5176" i="7" s="1"/>
  <c r="L5176" i="7"/>
  <c r="M5176" i="7" s="1"/>
  <c r="Q5176" i="7" s="1"/>
  <c r="J5176" i="7"/>
  <c r="K5176" i="7" s="1"/>
  <c r="N5175" i="7"/>
  <c r="O5175" i="7" s="1"/>
  <c r="R5175" i="7" s="1"/>
  <c r="L5175" i="7"/>
  <c r="M5175" i="7" s="1"/>
  <c r="Q5175" i="7" s="1"/>
  <c r="S5175" i="7" s="1"/>
  <c r="J5175" i="7"/>
  <c r="K5175" i="7" s="1"/>
  <c r="N5174" i="7"/>
  <c r="O5174" i="7" s="1"/>
  <c r="R5174" i="7" s="1"/>
  <c r="L5174" i="7"/>
  <c r="M5174" i="7" s="1"/>
  <c r="Q5174" i="7" s="1"/>
  <c r="J5174" i="7"/>
  <c r="K5174" i="7" s="1"/>
  <c r="N5173" i="7"/>
  <c r="O5173" i="7" s="1"/>
  <c r="R5173" i="7" s="1"/>
  <c r="L5173" i="7"/>
  <c r="M5173" i="7" s="1"/>
  <c r="Q5173" i="7" s="1"/>
  <c r="S5173" i="7" s="1"/>
  <c r="J5173" i="7"/>
  <c r="K5173" i="7" s="1"/>
  <c r="N5172" i="7"/>
  <c r="O5172" i="7" s="1"/>
  <c r="R5172" i="7" s="1"/>
  <c r="L5172" i="7"/>
  <c r="M5172" i="7" s="1"/>
  <c r="Q5172" i="7" s="1"/>
  <c r="J5172" i="7"/>
  <c r="K5172" i="7" s="1"/>
  <c r="N5171" i="7"/>
  <c r="O5171" i="7" s="1"/>
  <c r="R5171" i="7" s="1"/>
  <c r="L5171" i="7"/>
  <c r="M5171" i="7" s="1"/>
  <c r="Q5171" i="7" s="1"/>
  <c r="S5171" i="7" s="1"/>
  <c r="J5171" i="7"/>
  <c r="K5171" i="7" s="1"/>
  <c r="N5170" i="7"/>
  <c r="O5170" i="7" s="1"/>
  <c r="R5170" i="7" s="1"/>
  <c r="L5170" i="7"/>
  <c r="M5170" i="7" s="1"/>
  <c r="Q5170" i="7" s="1"/>
  <c r="J5170" i="7"/>
  <c r="K5170" i="7" s="1"/>
  <c r="N5169" i="7"/>
  <c r="O5169" i="7" s="1"/>
  <c r="R5169" i="7" s="1"/>
  <c r="L5169" i="7"/>
  <c r="M5169" i="7" s="1"/>
  <c r="Q5169" i="7" s="1"/>
  <c r="S5169" i="7" s="1"/>
  <c r="J5169" i="7"/>
  <c r="K5169" i="7" s="1"/>
  <c r="N5168" i="7"/>
  <c r="O5168" i="7" s="1"/>
  <c r="R5168" i="7" s="1"/>
  <c r="L5168" i="7"/>
  <c r="M5168" i="7" s="1"/>
  <c r="Q5168" i="7" s="1"/>
  <c r="J5168" i="7"/>
  <c r="K5168" i="7" s="1"/>
  <c r="N5167" i="7"/>
  <c r="O5167" i="7" s="1"/>
  <c r="R5167" i="7" s="1"/>
  <c r="L5167" i="7"/>
  <c r="M5167" i="7" s="1"/>
  <c r="Q5167" i="7" s="1"/>
  <c r="S5167" i="7" s="1"/>
  <c r="J5167" i="7"/>
  <c r="K5167" i="7" s="1"/>
  <c r="N5166" i="7"/>
  <c r="O5166" i="7" s="1"/>
  <c r="R5166" i="7" s="1"/>
  <c r="L5166" i="7"/>
  <c r="M5166" i="7" s="1"/>
  <c r="Q5166" i="7" s="1"/>
  <c r="J5166" i="7"/>
  <c r="K5166" i="7" s="1"/>
  <c r="N5165" i="7"/>
  <c r="O5165" i="7" s="1"/>
  <c r="R5165" i="7" s="1"/>
  <c r="L5165" i="7"/>
  <c r="M5165" i="7" s="1"/>
  <c r="Q5165" i="7" s="1"/>
  <c r="S5165" i="7" s="1"/>
  <c r="J5165" i="7"/>
  <c r="K5165" i="7" s="1"/>
  <c r="N5164" i="7"/>
  <c r="O5164" i="7" s="1"/>
  <c r="R5164" i="7" s="1"/>
  <c r="L5164" i="7"/>
  <c r="M5164" i="7" s="1"/>
  <c r="Q5164" i="7" s="1"/>
  <c r="J5164" i="7"/>
  <c r="K5164" i="7" s="1"/>
  <c r="N5163" i="7"/>
  <c r="O5163" i="7" s="1"/>
  <c r="R5163" i="7" s="1"/>
  <c r="L5163" i="7"/>
  <c r="M5163" i="7" s="1"/>
  <c r="Q5163" i="7" s="1"/>
  <c r="S5163" i="7" s="1"/>
  <c r="J5163" i="7"/>
  <c r="K5163" i="7" s="1"/>
  <c r="N5162" i="7"/>
  <c r="O5162" i="7" s="1"/>
  <c r="R5162" i="7" s="1"/>
  <c r="L5162" i="7"/>
  <c r="M5162" i="7" s="1"/>
  <c r="Q5162" i="7" s="1"/>
  <c r="J5162" i="7"/>
  <c r="K5162" i="7" s="1"/>
  <c r="N5161" i="7"/>
  <c r="O5161" i="7" s="1"/>
  <c r="R5161" i="7" s="1"/>
  <c r="L5161" i="7"/>
  <c r="M5161" i="7" s="1"/>
  <c r="Q5161" i="7" s="1"/>
  <c r="J5161" i="7"/>
  <c r="K5161" i="7" s="1"/>
  <c r="N5160" i="7"/>
  <c r="O5160" i="7" s="1"/>
  <c r="R5160" i="7" s="1"/>
  <c r="L5160" i="7"/>
  <c r="M5160" i="7" s="1"/>
  <c r="J5160" i="7"/>
  <c r="K5160" i="7" s="1"/>
  <c r="N5159" i="7"/>
  <c r="O5159" i="7" s="1"/>
  <c r="R5159" i="7" s="1"/>
  <c r="L5159" i="7"/>
  <c r="M5159" i="7" s="1"/>
  <c r="J5159" i="7"/>
  <c r="K5159" i="7" s="1"/>
  <c r="N5158" i="7"/>
  <c r="O5158" i="7" s="1"/>
  <c r="R5158" i="7" s="1"/>
  <c r="L5158" i="7"/>
  <c r="M5158" i="7" s="1"/>
  <c r="J5158" i="7"/>
  <c r="K5158" i="7" s="1"/>
  <c r="N5157" i="7"/>
  <c r="O5157" i="7" s="1"/>
  <c r="R5157" i="7" s="1"/>
  <c r="L5157" i="7"/>
  <c r="M5157" i="7" s="1"/>
  <c r="Q5157" i="7" s="1"/>
  <c r="S5157" i="7" s="1"/>
  <c r="J5157" i="7"/>
  <c r="K5157" i="7" s="1"/>
  <c r="N5156" i="7"/>
  <c r="O5156" i="7" s="1"/>
  <c r="R5156" i="7" s="1"/>
  <c r="L5156" i="7"/>
  <c r="M5156" i="7" s="1"/>
  <c r="J5156" i="7"/>
  <c r="K5156" i="7" s="1"/>
  <c r="N5155" i="7"/>
  <c r="O5155" i="7" s="1"/>
  <c r="R5155" i="7" s="1"/>
  <c r="L5155" i="7"/>
  <c r="M5155" i="7" s="1"/>
  <c r="J5155" i="7"/>
  <c r="K5155" i="7" s="1"/>
  <c r="N5154" i="7"/>
  <c r="O5154" i="7" s="1"/>
  <c r="R5154" i="7" s="1"/>
  <c r="L5154" i="7"/>
  <c r="M5154" i="7" s="1"/>
  <c r="J5154" i="7"/>
  <c r="K5154" i="7" s="1"/>
  <c r="N5153" i="7"/>
  <c r="O5153" i="7" s="1"/>
  <c r="R5153" i="7" s="1"/>
  <c r="L5153" i="7"/>
  <c r="M5153" i="7" s="1"/>
  <c r="Q5153" i="7" s="1"/>
  <c r="S5153" i="7" s="1"/>
  <c r="J5153" i="7"/>
  <c r="K5153" i="7" s="1"/>
  <c r="N5152" i="7"/>
  <c r="O5152" i="7" s="1"/>
  <c r="R5152" i="7" s="1"/>
  <c r="L5152" i="7"/>
  <c r="M5152" i="7" s="1"/>
  <c r="J5152" i="7"/>
  <c r="K5152" i="7" s="1"/>
  <c r="N5151" i="7"/>
  <c r="O5151" i="7" s="1"/>
  <c r="R5151" i="7" s="1"/>
  <c r="L5151" i="7"/>
  <c r="M5151" i="7" s="1"/>
  <c r="J5151" i="7"/>
  <c r="K5151" i="7" s="1"/>
  <c r="N5150" i="7"/>
  <c r="O5150" i="7" s="1"/>
  <c r="R5150" i="7" s="1"/>
  <c r="L5150" i="7"/>
  <c r="M5150" i="7" s="1"/>
  <c r="J5150" i="7"/>
  <c r="K5150" i="7" s="1"/>
  <c r="N5149" i="7"/>
  <c r="O5149" i="7" s="1"/>
  <c r="R5149" i="7" s="1"/>
  <c r="L5149" i="7"/>
  <c r="M5149" i="7" s="1"/>
  <c r="Q5149" i="7" s="1"/>
  <c r="S5149" i="7" s="1"/>
  <c r="J5149" i="7"/>
  <c r="K5149" i="7" s="1"/>
  <c r="N5148" i="7"/>
  <c r="O5148" i="7" s="1"/>
  <c r="R5148" i="7" s="1"/>
  <c r="L5148" i="7"/>
  <c r="M5148" i="7" s="1"/>
  <c r="Q5148" i="7" s="1"/>
  <c r="J5148" i="7"/>
  <c r="K5148" i="7" s="1"/>
  <c r="N5147" i="7"/>
  <c r="O5147" i="7" s="1"/>
  <c r="R5147" i="7" s="1"/>
  <c r="L5147" i="7"/>
  <c r="M5147" i="7" s="1"/>
  <c r="Q5147" i="7" s="1"/>
  <c r="S5147" i="7" s="1"/>
  <c r="J5147" i="7"/>
  <c r="K5147" i="7" s="1"/>
  <c r="N5146" i="7"/>
  <c r="O5146" i="7" s="1"/>
  <c r="R5146" i="7" s="1"/>
  <c r="L5146" i="7"/>
  <c r="M5146" i="7" s="1"/>
  <c r="Q5146" i="7" s="1"/>
  <c r="J5146" i="7"/>
  <c r="K5146" i="7" s="1"/>
  <c r="N5145" i="7"/>
  <c r="O5145" i="7" s="1"/>
  <c r="R5145" i="7" s="1"/>
  <c r="L5145" i="7"/>
  <c r="M5145" i="7" s="1"/>
  <c r="Q5145" i="7" s="1"/>
  <c r="J5145" i="7"/>
  <c r="K5145" i="7" s="1"/>
  <c r="N5144" i="7"/>
  <c r="O5144" i="7" s="1"/>
  <c r="R5144" i="7" s="1"/>
  <c r="L5144" i="7"/>
  <c r="M5144" i="7" s="1"/>
  <c r="J5144" i="7"/>
  <c r="K5144" i="7" s="1"/>
  <c r="N5143" i="7"/>
  <c r="O5143" i="7" s="1"/>
  <c r="R5143" i="7" s="1"/>
  <c r="L5143" i="7"/>
  <c r="M5143" i="7" s="1"/>
  <c r="Q5143" i="7" s="1"/>
  <c r="S5143" i="7" s="1"/>
  <c r="J5143" i="7"/>
  <c r="K5143" i="7" s="1"/>
  <c r="N5142" i="7"/>
  <c r="O5142" i="7" s="1"/>
  <c r="R5142" i="7" s="1"/>
  <c r="L5142" i="7"/>
  <c r="M5142" i="7" s="1"/>
  <c r="Q5142" i="7" s="1"/>
  <c r="J5142" i="7"/>
  <c r="K5142" i="7" s="1"/>
  <c r="N5141" i="7"/>
  <c r="O5141" i="7" s="1"/>
  <c r="R5141" i="7" s="1"/>
  <c r="L5141" i="7"/>
  <c r="M5141" i="7" s="1"/>
  <c r="Q5141" i="7" s="1"/>
  <c r="S5141" i="7" s="1"/>
  <c r="J5141" i="7"/>
  <c r="K5141" i="7" s="1"/>
  <c r="N5140" i="7"/>
  <c r="O5140" i="7" s="1"/>
  <c r="R5140" i="7" s="1"/>
  <c r="L5140" i="7"/>
  <c r="M5140" i="7" s="1"/>
  <c r="Q5140" i="7" s="1"/>
  <c r="J5140" i="7"/>
  <c r="K5140" i="7" s="1"/>
  <c r="N5139" i="7"/>
  <c r="O5139" i="7" s="1"/>
  <c r="R5139" i="7" s="1"/>
  <c r="L5139" i="7"/>
  <c r="M5139" i="7" s="1"/>
  <c r="Q5139" i="7" s="1"/>
  <c r="S5139" i="7" s="1"/>
  <c r="J5139" i="7"/>
  <c r="K5139" i="7" s="1"/>
  <c r="N5138" i="7"/>
  <c r="O5138" i="7" s="1"/>
  <c r="R5138" i="7" s="1"/>
  <c r="L5138" i="7"/>
  <c r="M5138" i="7" s="1"/>
  <c r="Q5138" i="7" s="1"/>
  <c r="J5138" i="7"/>
  <c r="K5138" i="7" s="1"/>
  <c r="N5137" i="7"/>
  <c r="O5137" i="7" s="1"/>
  <c r="R5137" i="7" s="1"/>
  <c r="L5137" i="7"/>
  <c r="M5137" i="7" s="1"/>
  <c r="Q5137" i="7" s="1"/>
  <c r="S5137" i="7" s="1"/>
  <c r="J5137" i="7"/>
  <c r="K5137" i="7" s="1"/>
  <c r="N5136" i="7"/>
  <c r="O5136" i="7" s="1"/>
  <c r="R5136" i="7" s="1"/>
  <c r="L5136" i="7"/>
  <c r="M5136" i="7" s="1"/>
  <c r="Q5136" i="7" s="1"/>
  <c r="J5136" i="7"/>
  <c r="K5136" i="7" s="1"/>
  <c r="N5135" i="7"/>
  <c r="O5135" i="7" s="1"/>
  <c r="R5135" i="7" s="1"/>
  <c r="L5135" i="7"/>
  <c r="M5135" i="7" s="1"/>
  <c r="Q5135" i="7" s="1"/>
  <c r="S5135" i="7" s="1"/>
  <c r="J5135" i="7"/>
  <c r="K5135" i="7" s="1"/>
  <c r="N5134" i="7"/>
  <c r="O5134" i="7" s="1"/>
  <c r="R5134" i="7" s="1"/>
  <c r="L5134" i="7"/>
  <c r="M5134" i="7" s="1"/>
  <c r="Q5134" i="7" s="1"/>
  <c r="J5134" i="7"/>
  <c r="K5134" i="7" s="1"/>
  <c r="N5133" i="7"/>
  <c r="O5133" i="7" s="1"/>
  <c r="R5133" i="7" s="1"/>
  <c r="L5133" i="7"/>
  <c r="M5133" i="7" s="1"/>
  <c r="Q5133" i="7" s="1"/>
  <c r="S5133" i="7" s="1"/>
  <c r="J5133" i="7"/>
  <c r="K5133" i="7" s="1"/>
  <c r="N5132" i="7"/>
  <c r="O5132" i="7" s="1"/>
  <c r="R5132" i="7" s="1"/>
  <c r="L5132" i="7"/>
  <c r="M5132" i="7" s="1"/>
  <c r="Q5132" i="7" s="1"/>
  <c r="J5132" i="7"/>
  <c r="K5132" i="7" s="1"/>
  <c r="N5131" i="7"/>
  <c r="O5131" i="7" s="1"/>
  <c r="R5131" i="7" s="1"/>
  <c r="L5131" i="7"/>
  <c r="M5131" i="7" s="1"/>
  <c r="Q5131" i="7" s="1"/>
  <c r="S5131" i="7" s="1"/>
  <c r="J5131" i="7"/>
  <c r="K5131" i="7" s="1"/>
  <c r="N5130" i="7"/>
  <c r="O5130" i="7" s="1"/>
  <c r="R5130" i="7" s="1"/>
  <c r="L5130" i="7"/>
  <c r="M5130" i="7" s="1"/>
  <c r="Q5130" i="7" s="1"/>
  <c r="J5130" i="7"/>
  <c r="K5130" i="7" s="1"/>
  <c r="N5129" i="7"/>
  <c r="O5129" i="7" s="1"/>
  <c r="R5129" i="7" s="1"/>
  <c r="L5129" i="7"/>
  <c r="M5129" i="7" s="1"/>
  <c r="Q5129" i="7" s="1"/>
  <c r="J5129" i="7"/>
  <c r="K5129" i="7" s="1"/>
  <c r="N5128" i="7"/>
  <c r="O5128" i="7" s="1"/>
  <c r="R5128" i="7" s="1"/>
  <c r="L5128" i="7"/>
  <c r="M5128" i="7" s="1"/>
  <c r="Q5128" i="7" s="1"/>
  <c r="J5128" i="7"/>
  <c r="K5128" i="7" s="1"/>
  <c r="N5127" i="7"/>
  <c r="O5127" i="7" s="1"/>
  <c r="R5127" i="7" s="1"/>
  <c r="L5127" i="7"/>
  <c r="M5127" i="7" s="1"/>
  <c r="Q5127" i="7" s="1"/>
  <c r="S5127" i="7" s="1"/>
  <c r="J5127" i="7"/>
  <c r="K5127" i="7" s="1"/>
  <c r="N5126" i="7"/>
  <c r="O5126" i="7" s="1"/>
  <c r="R5126" i="7" s="1"/>
  <c r="L5126" i="7"/>
  <c r="M5126" i="7" s="1"/>
  <c r="Q5126" i="7" s="1"/>
  <c r="J5126" i="7"/>
  <c r="K5126" i="7" s="1"/>
  <c r="N5125" i="7"/>
  <c r="O5125" i="7" s="1"/>
  <c r="R5125" i="7" s="1"/>
  <c r="L5125" i="7"/>
  <c r="M5125" i="7" s="1"/>
  <c r="Q5125" i="7" s="1"/>
  <c r="S5125" i="7" s="1"/>
  <c r="J5125" i="7"/>
  <c r="K5125" i="7" s="1"/>
  <c r="N5124" i="7"/>
  <c r="O5124" i="7" s="1"/>
  <c r="R5124" i="7" s="1"/>
  <c r="L5124" i="7"/>
  <c r="M5124" i="7" s="1"/>
  <c r="Q5124" i="7" s="1"/>
  <c r="J5124" i="7"/>
  <c r="K5124" i="7" s="1"/>
  <c r="N5123" i="7"/>
  <c r="O5123" i="7" s="1"/>
  <c r="R5123" i="7" s="1"/>
  <c r="L5123" i="7"/>
  <c r="M5123" i="7" s="1"/>
  <c r="Q5123" i="7" s="1"/>
  <c r="S5123" i="7" s="1"/>
  <c r="J5123" i="7"/>
  <c r="K5123" i="7" s="1"/>
  <c r="N5122" i="7"/>
  <c r="O5122" i="7" s="1"/>
  <c r="R5122" i="7" s="1"/>
  <c r="L5122" i="7"/>
  <c r="M5122" i="7" s="1"/>
  <c r="Q5122" i="7" s="1"/>
  <c r="J5122" i="7"/>
  <c r="K5122" i="7" s="1"/>
  <c r="N5121" i="7"/>
  <c r="O5121" i="7" s="1"/>
  <c r="R5121" i="7" s="1"/>
  <c r="L5121" i="7"/>
  <c r="M5121" i="7" s="1"/>
  <c r="Q5121" i="7" s="1"/>
  <c r="S5121" i="7" s="1"/>
  <c r="J5121" i="7"/>
  <c r="K5121" i="7" s="1"/>
  <c r="N5120" i="7"/>
  <c r="O5120" i="7" s="1"/>
  <c r="R5120" i="7" s="1"/>
  <c r="L5120" i="7"/>
  <c r="M5120" i="7" s="1"/>
  <c r="Q5120" i="7" s="1"/>
  <c r="J5120" i="7"/>
  <c r="K5120" i="7" s="1"/>
  <c r="N5119" i="7"/>
  <c r="O5119" i="7" s="1"/>
  <c r="R5119" i="7" s="1"/>
  <c r="L5119" i="7"/>
  <c r="M5119" i="7" s="1"/>
  <c r="Q5119" i="7" s="1"/>
  <c r="S5119" i="7" s="1"/>
  <c r="J5119" i="7"/>
  <c r="K5119" i="7" s="1"/>
  <c r="N5118" i="7"/>
  <c r="O5118" i="7" s="1"/>
  <c r="R5118" i="7" s="1"/>
  <c r="L5118" i="7"/>
  <c r="M5118" i="7" s="1"/>
  <c r="Q5118" i="7" s="1"/>
  <c r="J5118" i="7"/>
  <c r="K5118" i="7" s="1"/>
  <c r="N5117" i="7"/>
  <c r="O5117" i="7" s="1"/>
  <c r="R5117" i="7" s="1"/>
  <c r="L5117" i="7"/>
  <c r="M5117" i="7" s="1"/>
  <c r="Q5117" i="7" s="1"/>
  <c r="S5117" i="7" s="1"/>
  <c r="J5117" i="7"/>
  <c r="K5117" i="7" s="1"/>
  <c r="N5116" i="7"/>
  <c r="O5116" i="7" s="1"/>
  <c r="R5116" i="7" s="1"/>
  <c r="L5116" i="7"/>
  <c r="M5116" i="7" s="1"/>
  <c r="Q5116" i="7" s="1"/>
  <c r="J5116" i="7"/>
  <c r="K5116" i="7" s="1"/>
  <c r="N5115" i="7"/>
  <c r="O5115" i="7" s="1"/>
  <c r="R5115" i="7" s="1"/>
  <c r="L5115" i="7"/>
  <c r="M5115" i="7" s="1"/>
  <c r="Q5115" i="7" s="1"/>
  <c r="S5115" i="7" s="1"/>
  <c r="J5115" i="7"/>
  <c r="K5115" i="7" s="1"/>
  <c r="N5114" i="7"/>
  <c r="O5114" i="7" s="1"/>
  <c r="R5114" i="7" s="1"/>
  <c r="L5114" i="7"/>
  <c r="M5114" i="7" s="1"/>
  <c r="Q5114" i="7" s="1"/>
  <c r="J5114" i="7"/>
  <c r="K5114" i="7" s="1"/>
  <c r="N5113" i="7"/>
  <c r="O5113" i="7" s="1"/>
  <c r="R5113" i="7" s="1"/>
  <c r="L5113" i="7"/>
  <c r="M5113" i="7" s="1"/>
  <c r="Q5113" i="7" s="1"/>
  <c r="J5113" i="7"/>
  <c r="K5113" i="7" s="1"/>
  <c r="N5112" i="7"/>
  <c r="O5112" i="7" s="1"/>
  <c r="R5112" i="7" s="1"/>
  <c r="L5112" i="7"/>
  <c r="M5112" i="7" s="1"/>
  <c r="Q5112" i="7" s="1"/>
  <c r="J5112" i="7"/>
  <c r="K5112" i="7" s="1"/>
  <c r="N5111" i="7"/>
  <c r="O5111" i="7" s="1"/>
  <c r="R5111" i="7" s="1"/>
  <c r="L5111" i="7"/>
  <c r="M5111" i="7" s="1"/>
  <c r="Q5111" i="7" s="1"/>
  <c r="S5111" i="7" s="1"/>
  <c r="J5111" i="7"/>
  <c r="K5111" i="7" s="1"/>
  <c r="N5110" i="7"/>
  <c r="O5110" i="7" s="1"/>
  <c r="R5110" i="7" s="1"/>
  <c r="L5110" i="7"/>
  <c r="M5110" i="7" s="1"/>
  <c r="Q5110" i="7" s="1"/>
  <c r="J5110" i="7"/>
  <c r="K5110" i="7" s="1"/>
  <c r="N5109" i="7"/>
  <c r="O5109" i="7" s="1"/>
  <c r="R5109" i="7" s="1"/>
  <c r="L5109" i="7"/>
  <c r="M5109" i="7" s="1"/>
  <c r="Q5109" i="7" s="1"/>
  <c r="S5109" i="7" s="1"/>
  <c r="J5109" i="7"/>
  <c r="K5109" i="7" s="1"/>
  <c r="N5108" i="7"/>
  <c r="O5108" i="7" s="1"/>
  <c r="R5108" i="7" s="1"/>
  <c r="L5108" i="7"/>
  <c r="M5108" i="7" s="1"/>
  <c r="Q5108" i="7" s="1"/>
  <c r="J5108" i="7"/>
  <c r="K5108" i="7" s="1"/>
  <c r="N5107" i="7"/>
  <c r="O5107" i="7" s="1"/>
  <c r="R5107" i="7" s="1"/>
  <c r="L5107" i="7"/>
  <c r="M5107" i="7" s="1"/>
  <c r="Q5107" i="7" s="1"/>
  <c r="S5107" i="7" s="1"/>
  <c r="J5107" i="7"/>
  <c r="K5107" i="7" s="1"/>
  <c r="N5106" i="7"/>
  <c r="O5106" i="7" s="1"/>
  <c r="R5106" i="7" s="1"/>
  <c r="L5106" i="7"/>
  <c r="M5106" i="7" s="1"/>
  <c r="Q5106" i="7" s="1"/>
  <c r="J5106" i="7"/>
  <c r="K5106" i="7" s="1"/>
  <c r="N5105" i="7"/>
  <c r="O5105" i="7" s="1"/>
  <c r="R5105" i="7" s="1"/>
  <c r="L5105" i="7"/>
  <c r="M5105" i="7" s="1"/>
  <c r="Q5105" i="7" s="1"/>
  <c r="S5105" i="7" s="1"/>
  <c r="J5105" i="7"/>
  <c r="K5105" i="7" s="1"/>
  <c r="N5104" i="7"/>
  <c r="O5104" i="7" s="1"/>
  <c r="R5104" i="7" s="1"/>
  <c r="L5104" i="7"/>
  <c r="M5104" i="7" s="1"/>
  <c r="Q5104" i="7" s="1"/>
  <c r="J5104" i="7"/>
  <c r="K5104" i="7" s="1"/>
  <c r="N5103" i="7"/>
  <c r="O5103" i="7" s="1"/>
  <c r="R5103" i="7" s="1"/>
  <c r="L5103" i="7"/>
  <c r="M5103" i="7" s="1"/>
  <c r="Q5103" i="7" s="1"/>
  <c r="S5103" i="7" s="1"/>
  <c r="J5103" i="7"/>
  <c r="K5103" i="7" s="1"/>
  <c r="N5102" i="7"/>
  <c r="O5102" i="7" s="1"/>
  <c r="R5102" i="7" s="1"/>
  <c r="L5102" i="7"/>
  <c r="M5102" i="7" s="1"/>
  <c r="Q5102" i="7" s="1"/>
  <c r="J5102" i="7"/>
  <c r="K5102" i="7" s="1"/>
  <c r="N5101" i="7"/>
  <c r="O5101" i="7" s="1"/>
  <c r="R5101" i="7" s="1"/>
  <c r="L5101" i="7"/>
  <c r="M5101" i="7" s="1"/>
  <c r="Q5101" i="7" s="1"/>
  <c r="S5101" i="7" s="1"/>
  <c r="J5101" i="7"/>
  <c r="K5101" i="7" s="1"/>
  <c r="N5100" i="7"/>
  <c r="O5100" i="7" s="1"/>
  <c r="R5100" i="7" s="1"/>
  <c r="L5100" i="7"/>
  <c r="M5100" i="7" s="1"/>
  <c r="Q5100" i="7" s="1"/>
  <c r="J5100" i="7"/>
  <c r="K5100" i="7" s="1"/>
  <c r="N5099" i="7"/>
  <c r="O5099" i="7" s="1"/>
  <c r="R5099" i="7" s="1"/>
  <c r="L5099" i="7"/>
  <c r="M5099" i="7" s="1"/>
  <c r="Q5099" i="7" s="1"/>
  <c r="S5099" i="7" s="1"/>
  <c r="J5099" i="7"/>
  <c r="K5099" i="7" s="1"/>
  <c r="N5098" i="7"/>
  <c r="O5098" i="7" s="1"/>
  <c r="R5098" i="7" s="1"/>
  <c r="L5098" i="7"/>
  <c r="M5098" i="7" s="1"/>
  <c r="Q5098" i="7" s="1"/>
  <c r="J5098" i="7"/>
  <c r="K5098" i="7" s="1"/>
  <c r="N5097" i="7"/>
  <c r="O5097" i="7" s="1"/>
  <c r="R5097" i="7" s="1"/>
  <c r="L5097" i="7"/>
  <c r="M5097" i="7" s="1"/>
  <c r="Q5097" i="7" s="1"/>
  <c r="J5097" i="7"/>
  <c r="K5097" i="7" s="1"/>
  <c r="N5096" i="7"/>
  <c r="O5096" i="7" s="1"/>
  <c r="R5096" i="7" s="1"/>
  <c r="L5096" i="7"/>
  <c r="M5096" i="7" s="1"/>
  <c r="J5096" i="7"/>
  <c r="K5096" i="7" s="1"/>
  <c r="N5095" i="7"/>
  <c r="O5095" i="7" s="1"/>
  <c r="R5095" i="7" s="1"/>
  <c r="L5095" i="7"/>
  <c r="M5095" i="7" s="1"/>
  <c r="J5095" i="7"/>
  <c r="K5095" i="7" s="1"/>
  <c r="N5094" i="7"/>
  <c r="O5094" i="7" s="1"/>
  <c r="R5094" i="7" s="1"/>
  <c r="L5094" i="7"/>
  <c r="M5094" i="7" s="1"/>
  <c r="J5094" i="7"/>
  <c r="K5094" i="7" s="1"/>
  <c r="N5093" i="7"/>
  <c r="O5093" i="7" s="1"/>
  <c r="R5093" i="7" s="1"/>
  <c r="L5093" i="7"/>
  <c r="M5093" i="7" s="1"/>
  <c r="Q5093" i="7" s="1"/>
  <c r="S5093" i="7" s="1"/>
  <c r="J5093" i="7"/>
  <c r="K5093" i="7" s="1"/>
  <c r="N5092" i="7"/>
  <c r="O5092" i="7" s="1"/>
  <c r="R5092" i="7" s="1"/>
  <c r="L5092" i="7"/>
  <c r="M5092" i="7" s="1"/>
  <c r="J5092" i="7"/>
  <c r="K5092" i="7" s="1"/>
  <c r="N5091" i="7"/>
  <c r="O5091" i="7" s="1"/>
  <c r="R5091" i="7" s="1"/>
  <c r="L5091" i="7"/>
  <c r="M5091" i="7" s="1"/>
  <c r="J5091" i="7"/>
  <c r="K5091" i="7" s="1"/>
  <c r="N5090" i="7"/>
  <c r="O5090" i="7" s="1"/>
  <c r="R5090" i="7" s="1"/>
  <c r="L5090" i="7"/>
  <c r="M5090" i="7" s="1"/>
  <c r="J5090" i="7"/>
  <c r="K5090" i="7" s="1"/>
  <c r="N5089" i="7"/>
  <c r="O5089" i="7" s="1"/>
  <c r="R5089" i="7" s="1"/>
  <c r="L5089" i="7"/>
  <c r="M5089" i="7" s="1"/>
  <c r="Q5089" i="7" s="1"/>
  <c r="S5089" i="7" s="1"/>
  <c r="J5089" i="7"/>
  <c r="K5089" i="7" s="1"/>
  <c r="N5088" i="7"/>
  <c r="O5088" i="7" s="1"/>
  <c r="R5088" i="7" s="1"/>
  <c r="L5088" i="7"/>
  <c r="M5088" i="7" s="1"/>
  <c r="J5088" i="7"/>
  <c r="K5088" i="7" s="1"/>
  <c r="N5087" i="7"/>
  <c r="O5087" i="7" s="1"/>
  <c r="R5087" i="7" s="1"/>
  <c r="L5087" i="7"/>
  <c r="M5087" i="7" s="1"/>
  <c r="J5087" i="7"/>
  <c r="K5087" i="7" s="1"/>
  <c r="N5086" i="7"/>
  <c r="O5086" i="7" s="1"/>
  <c r="R5086" i="7" s="1"/>
  <c r="L5086" i="7"/>
  <c r="M5086" i="7" s="1"/>
  <c r="J5086" i="7"/>
  <c r="K5086" i="7" s="1"/>
  <c r="N5085" i="7"/>
  <c r="O5085" i="7" s="1"/>
  <c r="R5085" i="7" s="1"/>
  <c r="L5085" i="7"/>
  <c r="M5085" i="7" s="1"/>
  <c r="Q5085" i="7" s="1"/>
  <c r="S5085" i="7" s="1"/>
  <c r="J5085" i="7"/>
  <c r="K5085" i="7" s="1"/>
  <c r="N5084" i="7"/>
  <c r="O5084" i="7" s="1"/>
  <c r="R5084" i="7" s="1"/>
  <c r="L5084" i="7"/>
  <c r="M5084" i="7" s="1"/>
  <c r="Q5084" i="7" s="1"/>
  <c r="J5084" i="7"/>
  <c r="K5084" i="7" s="1"/>
  <c r="N5083" i="7"/>
  <c r="O5083" i="7" s="1"/>
  <c r="R5083" i="7" s="1"/>
  <c r="L5083" i="7"/>
  <c r="M5083" i="7" s="1"/>
  <c r="Q5083" i="7" s="1"/>
  <c r="S5083" i="7" s="1"/>
  <c r="J5083" i="7"/>
  <c r="K5083" i="7" s="1"/>
  <c r="N5082" i="7"/>
  <c r="O5082" i="7" s="1"/>
  <c r="R5082" i="7" s="1"/>
  <c r="L5082" i="7"/>
  <c r="M5082" i="7" s="1"/>
  <c r="Q5082" i="7" s="1"/>
  <c r="J5082" i="7"/>
  <c r="K5082" i="7" s="1"/>
  <c r="N5081" i="7"/>
  <c r="O5081" i="7" s="1"/>
  <c r="R5081" i="7" s="1"/>
  <c r="L5081" i="7"/>
  <c r="M5081" i="7" s="1"/>
  <c r="Q5081" i="7" s="1"/>
  <c r="J5081" i="7"/>
  <c r="K5081" i="7" s="1"/>
  <c r="N5080" i="7"/>
  <c r="O5080" i="7" s="1"/>
  <c r="R5080" i="7" s="1"/>
  <c r="L5080" i="7"/>
  <c r="M5080" i="7" s="1"/>
  <c r="J5080" i="7"/>
  <c r="K5080" i="7" s="1"/>
  <c r="N5079" i="7"/>
  <c r="O5079" i="7" s="1"/>
  <c r="R5079" i="7" s="1"/>
  <c r="L5079" i="7"/>
  <c r="M5079" i="7" s="1"/>
  <c r="Q5079" i="7" s="1"/>
  <c r="S5079" i="7" s="1"/>
  <c r="J5079" i="7"/>
  <c r="K5079" i="7" s="1"/>
  <c r="N5078" i="7"/>
  <c r="O5078" i="7" s="1"/>
  <c r="R5078" i="7" s="1"/>
  <c r="L5078" i="7"/>
  <c r="M5078" i="7" s="1"/>
  <c r="Q5078" i="7" s="1"/>
  <c r="J5078" i="7"/>
  <c r="K5078" i="7" s="1"/>
  <c r="N5077" i="7"/>
  <c r="O5077" i="7" s="1"/>
  <c r="R5077" i="7" s="1"/>
  <c r="L5077" i="7"/>
  <c r="M5077" i="7" s="1"/>
  <c r="Q5077" i="7" s="1"/>
  <c r="S5077" i="7" s="1"/>
  <c r="J5077" i="7"/>
  <c r="K5077" i="7" s="1"/>
  <c r="N5076" i="7"/>
  <c r="O5076" i="7" s="1"/>
  <c r="R5076" i="7" s="1"/>
  <c r="L5076" i="7"/>
  <c r="M5076" i="7" s="1"/>
  <c r="Q5076" i="7" s="1"/>
  <c r="J5076" i="7"/>
  <c r="K5076" i="7" s="1"/>
  <c r="N5075" i="7"/>
  <c r="O5075" i="7" s="1"/>
  <c r="R5075" i="7" s="1"/>
  <c r="L5075" i="7"/>
  <c r="M5075" i="7" s="1"/>
  <c r="Q5075" i="7" s="1"/>
  <c r="S5075" i="7" s="1"/>
  <c r="J5075" i="7"/>
  <c r="K5075" i="7" s="1"/>
  <c r="N5074" i="7"/>
  <c r="O5074" i="7" s="1"/>
  <c r="R5074" i="7" s="1"/>
  <c r="L5074" i="7"/>
  <c r="M5074" i="7" s="1"/>
  <c r="Q5074" i="7" s="1"/>
  <c r="J5074" i="7"/>
  <c r="K5074" i="7" s="1"/>
  <c r="N5073" i="7"/>
  <c r="O5073" i="7" s="1"/>
  <c r="R5073" i="7" s="1"/>
  <c r="L5073" i="7"/>
  <c r="M5073" i="7" s="1"/>
  <c r="Q5073" i="7" s="1"/>
  <c r="S5073" i="7" s="1"/>
  <c r="J5073" i="7"/>
  <c r="K5073" i="7" s="1"/>
  <c r="N5072" i="7"/>
  <c r="O5072" i="7" s="1"/>
  <c r="R5072" i="7" s="1"/>
  <c r="L5072" i="7"/>
  <c r="M5072" i="7" s="1"/>
  <c r="Q5072" i="7" s="1"/>
  <c r="J5072" i="7"/>
  <c r="K5072" i="7" s="1"/>
  <c r="N5071" i="7"/>
  <c r="O5071" i="7" s="1"/>
  <c r="R5071" i="7" s="1"/>
  <c r="L5071" i="7"/>
  <c r="M5071" i="7" s="1"/>
  <c r="Q5071" i="7" s="1"/>
  <c r="S5071" i="7" s="1"/>
  <c r="J5071" i="7"/>
  <c r="K5071" i="7" s="1"/>
  <c r="N5070" i="7"/>
  <c r="O5070" i="7" s="1"/>
  <c r="R5070" i="7" s="1"/>
  <c r="L5070" i="7"/>
  <c r="M5070" i="7" s="1"/>
  <c r="Q5070" i="7" s="1"/>
  <c r="J5070" i="7"/>
  <c r="K5070" i="7" s="1"/>
  <c r="N5069" i="7"/>
  <c r="O5069" i="7" s="1"/>
  <c r="R5069" i="7" s="1"/>
  <c r="L5069" i="7"/>
  <c r="M5069" i="7" s="1"/>
  <c r="Q5069" i="7" s="1"/>
  <c r="S5069" i="7" s="1"/>
  <c r="J5069" i="7"/>
  <c r="K5069" i="7" s="1"/>
  <c r="N5068" i="7"/>
  <c r="O5068" i="7" s="1"/>
  <c r="R5068" i="7" s="1"/>
  <c r="L5068" i="7"/>
  <c r="M5068" i="7" s="1"/>
  <c r="Q5068" i="7" s="1"/>
  <c r="J5068" i="7"/>
  <c r="K5068" i="7" s="1"/>
  <c r="N5067" i="7"/>
  <c r="O5067" i="7" s="1"/>
  <c r="R5067" i="7" s="1"/>
  <c r="L5067" i="7"/>
  <c r="M5067" i="7" s="1"/>
  <c r="Q5067" i="7" s="1"/>
  <c r="S5067" i="7" s="1"/>
  <c r="J5067" i="7"/>
  <c r="K5067" i="7" s="1"/>
  <c r="N5066" i="7"/>
  <c r="O5066" i="7" s="1"/>
  <c r="R5066" i="7" s="1"/>
  <c r="L5066" i="7"/>
  <c r="M5066" i="7" s="1"/>
  <c r="Q5066" i="7" s="1"/>
  <c r="J5066" i="7"/>
  <c r="K5066" i="7" s="1"/>
  <c r="N5065" i="7"/>
  <c r="O5065" i="7" s="1"/>
  <c r="R5065" i="7" s="1"/>
  <c r="L5065" i="7"/>
  <c r="M5065" i="7" s="1"/>
  <c r="Q5065" i="7" s="1"/>
  <c r="J5065" i="7"/>
  <c r="K5065" i="7" s="1"/>
  <c r="N5064" i="7"/>
  <c r="O5064" i="7" s="1"/>
  <c r="R5064" i="7" s="1"/>
  <c r="L5064" i="7"/>
  <c r="M5064" i="7" s="1"/>
  <c r="Q5064" i="7" s="1"/>
  <c r="J5064" i="7"/>
  <c r="K5064" i="7" s="1"/>
  <c r="N5063" i="7"/>
  <c r="O5063" i="7" s="1"/>
  <c r="R5063" i="7" s="1"/>
  <c r="L5063" i="7"/>
  <c r="M5063" i="7" s="1"/>
  <c r="Q5063" i="7" s="1"/>
  <c r="S5063" i="7" s="1"/>
  <c r="J5063" i="7"/>
  <c r="K5063" i="7" s="1"/>
  <c r="N5062" i="7"/>
  <c r="O5062" i="7" s="1"/>
  <c r="R5062" i="7" s="1"/>
  <c r="L5062" i="7"/>
  <c r="M5062" i="7" s="1"/>
  <c r="Q5062" i="7" s="1"/>
  <c r="J5062" i="7"/>
  <c r="K5062" i="7" s="1"/>
  <c r="N5061" i="7"/>
  <c r="O5061" i="7" s="1"/>
  <c r="R5061" i="7" s="1"/>
  <c r="L5061" i="7"/>
  <c r="M5061" i="7" s="1"/>
  <c r="Q5061" i="7" s="1"/>
  <c r="S5061" i="7" s="1"/>
  <c r="J5061" i="7"/>
  <c r="K5061" i="7" s="1"/>
  <c r="N5060" i="7"/>
  <c r="O5060" i="7" s="1"/>
  <c r="R5060" i="7" s="1"/>
  <c r="L5060" i="7"/>
  <c r="M5060" i="7" s="1"/>
  <c r="Q5060" i="7" s="1"/>
  <c r="J5060" i="7"/>
  <c r="K5060" i="7" s="1"/>
  <c r="N5059" i="7"/>
  <c r="O5059" i="7" s="1"/>
  <c r="R5059" i="7" s="1"/>
  <c r="L5059" i="7"/>
  <c r="M5059" i="7" s="1"/>
  <c r="Q5059" i="7" s="1"/>
  <c r="S5059" i="7" s="1"/>
  <c r="J5059" i="7"/>
  <c r="K5059" i="7" s="1"/>
  <c r="N5058" i="7"/>
  <c r="O5058" i="7" s="1"/>
  <c r="R5058" i="7" s="1"/>
  <c r="L5058" i="7"/>
  <c r="M5058" i="7" s="1"/>
  <c r="Q5058" i="7" s="1"/>
  <c r="J5058" i="7"/>
  <c r="K5058" i="7" s="1"/>
  <c r="N5057" i="7"/>
  <c r="O5057" i="7" s="1"/>
  <c r="R5057" i="7" s="1"/>
  <c r="L5057" i="7"/>
  <c r="M5057" i="7" s="1"/>
  <c r="Q5057" i="7" s="1"/>
  <c r="S5057" i="7" s="1"/>
  <c r="J5057" i="7"/>
  <c r="K5057" i="7" s="1"/>
  <c r="N5056" i="7"/>
  <c r="O5056" i="7" s="1"/>
  <c r="R5056" i="7" s="1"/>
  <c r="L5056" i="7"/>
  <c r="M5056" i="7" s="1"/>
  <c r="Q5056" i="7" s="1"/>
  <c r="J5056" i="7"/>
  <c r="K5056" i="7" s="1"/>
  <c r="N5055" i="7"/>
  <c r="O5055" i="7" s="1"/>
  <c r="R5055" i="7" s="1"/>
  <c r="L5055" i="7"/>
  <c r="M5055" i="7" s="1"/>
  <c r="Q5055" i="7" s="1"/>
  <c r="S5055" i="7" s="1"/>
  <c r="J5055" i="7"/>
  <c r="K5055" i="7" s="1"/>
  <c r="N5054" i="7"/>
  <c r="O5054" i="7" s="1"/>
  <c r="R5054" i="7" s="1"/>
  <c r="L5054" i="7"/>
  <c r="M5054" i="7" s="1"/>
  <c r="Q5054" i="7" s="1"/>
  <c r="J5054" i="7"/>
  <c r="K5054" i="7" s="1"/>
  <c r="N5053" i="7"/>
  <c r="O5053" i="7" s="1"/>
  <c r="R5053" i="7" s="1"/>
  <c r="L5053" i="7"/>
  <c r="M5053" i="7" s="1"/>
  <c r="Q5053" i="7" s="1"/>
  <c r="S5053" i="7" s="1"/>
  <c r="J5053" i="7"/>
  <c r="K5053" i="7" s="1"/>
  <c r="N5052" i="7"/>
  <c r="O5052" i="7" s="1"/>
  <c r="R5052" i="7" s="1"/>
  <c r="L5052" i="7"/>
  <c r="M5052" i="7" s="1"/>
  <c r="Q5052" i="7" s="1"/>
  <c r="J5052" i="7"/>
  <c r="K5052" i="7" s="1"/>
  <c r="N5051" i="7"/>
  <c r="O5051" i="7" s="1"/>
  <c r="R5051" i="7" s="1"/>
  <c r="L5051" i="7"/>
  <c r="M5051" i="7" s="1"/>
  <c r="Q5051" i="7" s="1"/>
  <c r="S5051" i="7" s="1"/>
  <c r="J5051" i="7"/>
  <c r="K5051" i="7" s="1"/>
  <c r="N5050" i="7"/>
  <c r="O5050" i="7" s="1"/>
  <c r="R5050" i="7" s="1"/>
  <c r="L5050" i="7"/>
  <c r="M5050" i="7" s="1"/>
  <c r="Q5050" i="7" s="1"/>
  <c r="J5050" i="7"/>
  <c r="K5050" i="7" s="1"/>
  <c r="N5049" i="7"/>
  <c r="O5049" i="7" s="1"/>
  <c r="R5049" i="7" s="1"/>
  <c r="L5049" i="7"/>
  <c r="M5049" i="7" s="1"/>
  <c r="Q5049" i="7" s="1"/>
  <c r="J5049" i="7"/>
  <c r="K5049" i="7" s="1"/>
  <c r="N5048" i="7"/>
  <c r="O5048" i="7" s="1"/>
  <c r="R5048" i="7" s="1"/>
  <c r="L5048" i="7"/>
  <c r="M5048" i="7" s="1"/>
  <c r="Q5048" i="7" s="1"/>
  <c r="J5048" i="7"/>
  <c r="K5048" i="7" s="1"/>
  <c r="N5047" i="7"/>
  <c r="O5047" i="7" s="1"/>
  <c r="R5047" i="7" s="1"/>
  <c r="L5047" i="7"/>
  <c r="M5047" i="7" s="1"/>
  <c r="Q5047" i="7" s="1"/>
  <c r="S5047" i="7" s="1"/>
  <c r="J5047" i="7"/>
  <c r="K5047" i="7" s="1"/>
  <c r="N5046" i="7"/>
  <c r="O5046" i="7" s="1"/>
  <c r="R5046" i="7" s="1"/>
  <c r="L5046" i="7"/>
  <c r="M5046" i="7" s="1"/>
  <c r="Q5046" i="7" s="1"/>
  <c r="J5046" i="7"/>
  <c r="K5046" i="7" s="1"/>
  <c r="N5045" i="7"/>
  <c r="O5045" i="7" s="1"/>
  <c r="R5045" i="7" s="1"/>
  <c r="L5045" i="7"/>
  <c r="M5045" i="7" s="1"/>
  <c r="Q5045" i="7" s="1"/>
  <c r="S5045" i="7" s="1"/>
  <c r="J5045" i="7"/>
  <c r="K5045" i="7" s="1"/>
  <c r="N5044" i="7"/>
  <c r="O5044" i="7" s="1"/>
  <c r="R5044" i="7" s="1"/>
  <c r="L5044" i="7"/>
  <c r="M5044" i="7" s="1"/>
  <c r="Q5044" i="7" s="1"/>
  <c r="J5044" i="7"/>
  <c r="K5044" i="7" s="1"/>
  <c r="N5043" i="7"/>
  <c r="O5043" i="7" s="1"/>
  <c r="R5043" i="7" s="1"/>
  <c r="L5043" i="7"/>
  <c r="M5043" i="7" s="1"/>
  <c r="Q5043" i="7" s="1"/>
  <c r="S5043" i="7" s="1"/>
  <c r="J5043" i="7"/>
  <c r="K5043" i="7" s="1"/>
  <c r="N5042" i="7"/>
  <c r="O5042" i="7" s="1"/>
  <c r="R5042" i="7" s="1"/>
  <c r="L5042" i="7"/>
  <c r="M5042" i="7" s="1"/>
  <c r="Q5042" i="7" s="1"/>
  <c r="J5042" i="7"/>
  <c r="K5042" i="7" s="1"/>
  <c r="N5041" i="7"/>
  <c r="O5041" i="7" s="1"/>
  <c r="R5041" i="7" s="1"/>
  <c r="L5041" i="7"/>
  <c r="M5041" i="7" s="1"/>
  <c r="Q5041" i="7" s="1"/>
  <c r="S5041" i="7" s="1"/>
  <c r="J5041" i="7"/>
  <c r="K5041" i="7" s="1"/>
  <c r="N5040" i="7"/>
  <c r="O5040" i="7" s="1"/>
  <c r="R5040" i="7" s="1"/>
  <c r="L5040" i="7"/>
  <c r="M5040" i="7" s="1"/>
  <c r="Q5040" i="7" s="1"/>
  <c r="J5040" i="7"/>
  <c r="K5040" i="7" s="1"/>
  <c r="N5039" i="7"/>
  <c r="O5039" i="7" s="1"/>
  <c r="R5039" i="7" s="1"/>
  <c r="L5039" i="7"/>
  <c r="M5039" i="7" s="1"/>
  <c r="Q5039" i="7" s="1"/>
  <c r="S5039" i="7" s="1"/>
  <c r="J5039" i="7"/>
  <c r="K5039" i="7" s="1"/>
  <c r="N5038" i="7"/>
  <c r="O5038" i="7" s="1"/>
  <c r="R5038" i="7" s="1"/>
  <c r="L5038" i="7"/>
  <c r="M5038" i="7" s="1"/>
  <c r="Q5038" i="7" s="1"/>
  <c r="J5038" i="7"/>
  <c r="K5038" i="7" s="1"/>
  <c r="N5037" i="7"/>
  <c r="O5037" i="7" s="1"/>
  <c r="R5037" i="7" s="1"/>
  <c r="L5037" i="7"/>
  <c r="M5037" i="7" s="1"/>
  <c r="Q5037" i="7" s="1"/>
  <c r="S5037" i="7" s="1"/>
  <c r="J5037" i="7"/>
  <c r="K5037" i="7" s="1"/>
  <c r="N5036" i="7"/>
  <c r="O5036" i="7" s="1"/>
  <c r="R5036" i="7" s="1"/>
  <c r="L5036" i="7"/>
  <c r="M5036" i="7" s="1"/>
  <c r="Q5036" i="7" s="1"/>
  <c r="J5036" i="7"/>
  <c r="K5036" i="7" s="1"/>
  <c r="N5035" i="7"/>
  <c r="O5035" i="7" s="1"/>
  <c r="R5035" i="7" s="1"/>
  <c r="L5035" i="7"/>
  <c r="M5035" i="7" s="1"/>
  <c r="Q5035" i="7" s="1"/>
  <c r="S5035" i="7" s="1"/>
  <c r="J5035" i="7"/>
  <c r="K5035" i="7" s="1"/>
  <c r="N5034" i="7"/>
  <c r="O5034" i="7" s="1"/>
  <c r="R5034" i="7" s="1"/>
  <c r="L5034" i="7"/>
  <c r="M5034" i="7" s="1"/>
  <c r="Q5034" i="7" s="1"/>
  <c r="J5034" i="7"/>
  <c r="K5034" i="7" s="1"/>
  <c r="N5033" i="7"/>
  <c r="O5033" i="7" s="1"/>
  <c r="R5033" i="7" s="1"/>
  <c r="L5033" i="7"/>
  <c r="M5033" i="7" s="1"/>
  <c r="Q5033" i="7" s="1"/>
  <c r="J5033" i="7"/>
  <c r="K5033" i="7" s="1"/>
  <c r="N5032" i="7"/>
  <c r="O5032" i="7" s="1"/>
  <c r="R5032" i="7" s="1"/>
  <c r="L5032" i="7"/>
  <c r="M5032" i="7" s="1"/>
  <c r="Q5032" i="7" s="1"/>
  <c r="J5032" i="7"/>
  <c r="K5032" i="7" s="1"/>
  <c r="N5031" i="7"/>
  <c r="O5031" i="7" s="1"/>
  <c r="R5031" i="7" s="1"/>
  <c r="L5031" i="7"/>
  <c r="M5031" i="7" s="1"/>
  <c r="Q5031" i="7" s="1"/>
  <c r="S5031" i="7" s="1"/>
  <c r="J5031" i="7"/>
  <c r="K5031" i="7" s="1"/>
  <c r="N5030" i="7"/>
  <c r="O5030" i="7" s="1"/>
  <c r="R5030" i="7" s="1"/>
  <c r="L5030" i="7"/>
  <c r="M5030" i="7" s="1"/>
  <c r="Q5030" i="7" s="1"/>
  <c r="J5030" i="7"/>
  <c r="K5030" i="7" s="1"/>
  <c r="N5029" i="7"/>
  <c r="O5029" i="7" s="1"/>
  <c r="R5029" i="7" s="1"/>
  <c r="L5029" i="7"/>
  <c r="M5029" i="7" s="1"/>
  <c r="Q5029" i="7" s="1"/>
  <c r="S5029" i="7" s="1"/>
  <c r="J5029" i="7"/>
  <c r="K5029" i="7" s="1"/>
  <c r="N5028" i="7"/>
  <c r="O5028" i="7" s="1"/>
  <c r="R5028" i="7" s="1"/>
  <c r="L5028" i="7"/>
  <c r="M5028" i="7" s="1"/>
  <c r="Q5028" i="7" s="1"/>
  <c r="J5028" i="7"/>
  <c r="K5028" i="7" s="1"/>
  <c r="N5027" i="7"/>
  <c r="O5027" i="7" s="1"/>
  <c r="R5027" i="7" s="1"/>
  <c r="L5027" i="7"/>
  <c r="M5027" i="7" s="1"/>
  <c r="Q5027" i="7" s="1"/>
  <c r="S5027" i="7" s="1"/>
  <c r="J5027" i="7"/>
  <c r="K5027" i="7" s="1"/>
  <c r="N5026" i="7"/>
  <c r="O5026" i="7" s="1"/>
  <c r="R5026" i="7" s="1"/>
  <c r="L5026" i="7"/>
  <c r="M5026" i="7" s="1"/>
  <c r="Q5026" i="7" s="1"/>
  <c r="J5026" i="7"/>
  <c r="K5026" i="7" s="1"/>
  <c r="N5025" i="7"/>
  <c r="O5025" i="7" s="1"/>
  <c r="R5025" i="7" s="1"/>
  <c r="L5025" i="7"/>
  <c r="M5025" i="7" s="1"/>
  <c r="Q5025" i="7" s="1"/>
  <c r="S5025" i="7" s="1"/>
  <c r="J5025" i="7"/>
  <c r="K5025" i="7" s="1"/>
  <c r="N5024" i="7"/>
  <c r="O5024" i="7" s="1"/>
  <c r="R5024" i="7" s="1"/>
  <c r="L5024" i="7"/>
  <c r="M5024" i="7" s="1"/>
  <c r="Q5024" i="7" s="1"/>
  <c r="J5024" i="7"/>
  <c r="K5024" i="7" s="1"/>
  <c r="N5023" i="7"/>
  <c r="O5023" i="7" s="1"/>
  <c r="R5023" i="7" s="1"/>
  <c r="L5023" i="7"/>
  <c r="M5023" i="7" s="1"/>
  <c r="Q5023" i="7" s="1"/>
  <c r="S5023" i="7" s="1"/>
  <c r="J5023" i="7"/>
  <c r="K5023" i="7" s="1"/>
  <c r="N5022" i="7"/>
  <c r="O5022" i="7" s="1"/>
  <c r="R5022" i="7" s="1"/>
  <c r="L5022" i="7"/>
  <c r="M5022" i="7" s="1"/>
  <c r="Q5022" i="7" s="1"/>
  <c r="J5022" i="7"/>
  <c r="K5022" i="7" s="1"/>
  <c r="N5021" i="7"/>
  <c r="O5021" i="7" s="1"/>
  <c r="R5021" i="7" s="1"/>
  <c r="L5021" i="7"/>
  <c r="M5021" i="7" s="1"/>
  <c r="Q5021" i="7" s="1"/>
  <c r="S5021" i="7" s="1"/>
  <c r="J5021" i="7"/>
  <c r="K5021" i="7" s="1"/>
  <c r="N5020" i="7"/>
  <c r="O5020" i="7" s="1"/>
  <c r="R5020" i="7" s="1"/>
  <c r="L5020" i="7"/>
  <c r="M5020" i="7" s="1"/>
  <c r="Q5020" i="7" s="1"/>
  <c r="J5020" i="7"/>
  <c r="K5020" i="7" s="1"/>
  <c r="N5019" i="7"/>
  <c r="O5019" i="7" s="1"/>
  <c r="R5019" i="7" s="1"/>
  <c r="L5019" i="7"/>
  <c r="M5019" i="7" s="1"/>
  <c r="Q5019" i="7" s="1"/>
  <c r="S5019" i="7" s="1"/>
  <c r="J5019" i="7"/>
  <c r="K5019" i="7" s="1"/>
  <c r="N5018" i="7"/>
  <c r="O5018" i="7" s="1"/>
  <c r="R5018" i="7" s="1"/>
  <c r="L5018" i="7"/>
  <c r="M5018" i="7" s="1"/>
  <c r="Q5018" i="7" s="1"/>
  <c r="J5018" i="7"/>
  <c r="K5018" i="7" s="1"/>
  <c r="N5017" i="7"/>
  <c r="O5017" i="7" s="1"/>
  <c r="R5017" i="7" s="1"/>
  <c r="L5017" i="7"/>
  <c r="M5017" i="7" s="1"/>
  <c r="Q5017" i="7" s="1"/>
  <c r="S5017" i="7" s="1"/>
  <c r="J5017" i="7"/>
  <c r="K5017" i="7" s="1"/>
  <c r="N5016" i="7"/>
  <c r="O5016" i="7" s="1"/>
  <c r="R5016" i="7" s="1"/>
  <c r="L5016" i="7"/>
  <c r="M5016" i="7" s="1"/>
  <c r="Q5016" i="7" s="1"/>
  <c r="J5016" i="7"/>
  <c r="K5016" i="7" s="1"/>
  <c r="N5015" i="7"/>
  <c r="O5015" i="7" s="1"/>
  <c r="R5015" i="7" s="1"/>
  <c r="L5015" i="7"/>
  <c r="M5015" i="7" s="1"/>
  <c r="Q5015" i="7" s="1"/>
  <c r="S5015" i="7" s="1"/>
  <c r="J5015" i="7"/>
  <c r="K5015" i="7" s="1"/>
  <c r="N5014" i="7"/>
  <c r="O5014" i="7" s="1"/>
  <c r="R5014" i="7" s="1"/>
  <c r="L5014" i="7"/>
  <c r="M5014" i="7" s="1"/>
  <c r="Q5014" i="7" s="1"/>
  <c r="J5014" i="7"/>
  <c r="K5014" i="7" s="1"/>
  <c r="N5013" i="7"/>
  <c r="O5013" i="7" s="1"/>
  <c r="R5013" i="7" s="1"/>
  <c r="L5013" i="7"/>
  <c r="M5013" i="7" s="1"/>
  <c r="Q5013" i="7" s="1"/>
  <c r="S5013" i="7" s="1"/>
  <c r="J5013" i="7"/>
  <c r="K5013" i="7" s="1"/>
  <c r="N5012" i="7"/>
  <c r="O5012" i="7" s="1"/>
  <c r="R5012" i="7" s="1"/>
  <c r="L5012" i="7"/>
  <c r="M5012" i="7" s="1"/>
  <c r="Q5012" i="7" s="1"/>
  <c r="J5012" i="7"/>
  <c r="K5012" i="7" s="1"/>
  <c r="N5011" i="7"/>
  <c r="O5011" i="7" s="1"/>
  <c r="R5011" i="7" s="1"/>
  <c r="L5011" i="7"/>
  <c r="M5011" i="7" s="1"/>
  <c r="Q5011" i="7" s="1"/>
  <c r="S5011" i="7" s="1"/>
  <c r="J5011" i="7"/>
  <c r="K5011" i="7" s="1"/>
  <c r="N5010" i="7"/>
  <c r="O5010" i="7" s="1"/>
  <c r="R5010" i="7" s="1"/>
  <c r="L5010" i="7"/>
  <c r="M5010" i="7" s="1"/>
  <c r="Q5010" i="7" s="1"/>
  <c r="J5010" i="7"/>
  <c r="K5010" i="7" s="1"/>
  <c r="N5009" i="7"/>
  <c r="O5009" i="7" s="1"/>
  <c r="R5009" i="7" s="1"/>
  <c r="L5009" i="7"/>
  <c r="M5009" i="7" s="1"/>
  <c r="Q5009" i="7" s="1"/>
  <c r="S5009" i="7" s="1"/>
  <c r="J5009" i="7"/>
  <c r="K5009" i="7" s="1"/>
  <c r="N5008" i="7"/>
  <c r="O5008" i="7" s="1"/>
  <c r="R5008" i="7" s="1"/>
  <c r="L5008" i="7"/>
  <c r="M5008" i="7" s="1"/>
  <c r="Q5008" i="7" s="1"/>
  <c r="J5008" i="7"/>
  <c r="K5008" i="7" s="1"/>
  <c r="N5007" i="7"/>
  <c r="O5007" i="7" s="1"/>
  <c r="R5007" i="7" s="1"/>
  <c r="L5007" i="7"/>
  <c r="M5007" i="7" s="1"/>
  <c r="Q5007" i="7" s="1"/>
  <c r="S5007" i="7" s="1"/>
  <c r="J5007" i="7"/>
  <c r="K5007" i="7" s="1"/>
  <c r="N5006" i="7"/>
  <c r="O5006" i="7" s="1"/>
  <c r="R5006" i="7" s="1"/>
  <c r="L5006" i="7"/>
  <c r="M5006" i="7" s="1"/>
  <c r="Q5006" i="7" s="1"/>
  <c r="J5006" i="7"/>
  <c r="K5006" i="7" s="1"/>
  <c r="N5005" i="7"/>
  <c r="O5005" i="7" s="1"/>
  <c r="R5005" i="7" s="1"/>
  <c r="L5005" i="7"/>
  <c r="M5005" i="7" s="1"/>
  <c r="Q5005" i="7" s="1"/>
  <c r="S5005" i="7" s="1"/>
  <c r="J5005" i="7"/>
  <c r="K5005" i="7" s="1"/>
  <c r="N5004" i="7"/>
  <c r="O5004" i="7" s="1"/>
  <c r="R5004" i="7" s="1"/>
  <c r="L5004" i="7"/>
  <c r="M5004" i="7" s="1"/>
  <c r="Q5004" i="7" s="1"/>
  <c r="J5004" i="7"/>
  <c r="K5004" i="7" s="1"/>
  <c r="N5003" i="7"/>
  <c r="O5003" i="7" s="1"/>
  <c r="R5003" i="7" s="1"/>
  <c r="L5003" i="7"/>
  <c r="M5003" i="7" s="1"/>
  <c r="Q5003" i="7" s="1"/>
  <c r="S5003" i="7" s="1"/>
  <c r="J5003" i="7"/>
  <c r="K5003" i="7" s="1"/>
  <c r="N5002" i="7"/>
  <c r="O5002" i="7" s="1"/>
  <c r="R5002" i="7" s="1"/>
  <c r="L5002" i="7"/>
  <c r="M5002" i="7" s="1"/>
  <c r="Q5002" i="7" s="1"/>
  <c r="J5002" i="7"/>
  <c r="K5002" i="7" s="1"/>
  <c r="N5001" i="7"/>
  <c r="O5001" i="7" s="1"/>
  <c r="R5001" i="7" s="1"/>
  <c r="L5001" i="7"/>
  <c r="M5001" i="7" s="1"/>
  <c r="Q5001" i="7" s="1"/>
  <c r="S5001" i="7" s="1"/>
  <c r="J5001" i="7"/>
  <c r="K5001" i="7" s="1"/>
  <c r="N5000" i="7"/>
  <c r="O5000" i="7" s="1"/>
  <c r="R5000" i="7" s="1"/>
  <c r="L5000" i="7"/>
  <c r="M5000" i="7" s="1"/>
  <c r="Q5000" i="7" s="1"/>
  <c r="J5000" i="7"/>
  <c r="K5000" i="7" s="1"/>
  <c r="N4999" i="7"/>
  <c r="O4999" i="7" s="1"/>
  <c r="R4999" i="7" s="1"/>
  <c r="L4999" i="7"/>
  <c r="M4999" i="7" s="1"/>
  <c r="Q4999" i="7" s="1"/>
  <c r="S4999" i="7" s="1"/>
  <c r="J4999" i="7"/>
  <c r="K4999" i="7" s="1"/>
  <c r="N4998" i="7"/>
  <c r="O4998" i="7" s="1"/>
  <c r="R4998" i="7" s="1"/>
  <c r="L4998" i="7"/>
  <c r="M4998" i="7" s="1"/>
  <c r="Q4998" i="7" s="1"/>
  <c r="J4998" i="7"/>
  <c r="K4998" i="7" s="1"/>
  <c r="N4997" i="7"/>
  <c r="O4997" i="7" s="1"/>
  <c r="R4997" i="7" s="1"/>
  <c r="L4997" i="7"/>
  <c r="M4997" i="7" s="1"/>
  <c r="Q4997" i="7" s="1"/>
  <c r="S4997" i="7" s="1"/>
  <c r="J4997" i="7"/>
  <c r="K4997" i="7" s="1"/>
  <c r="N4996" i="7"/>
  <c r="O4996" i="7" s="1"/>
  <c r="R4996" i="7" s="1"/>
  <c r="L4996" i="7"/>
  <c r="M4996" i="7" s="1"/>
  <c r="Q4996" i="7" s="1"/>
  <c r="J4996" i="7"/>
  <c r="K4996" i="7" s="1"/>
  <c r="N4995" i="7"/>
  <c r="O4995" i="7" s="1"/>
  <c r="R4995" i="7" s="1"/>
  <c r="L4995" i="7"/>
  <c r="M4995" i="7" s="1"/>
  <c r="Q4995" i="7" s="1"/>
  <c r="S4995" i="7" s="1"/>
  <c r="J4995" i="7"/>
  <c r="K4995" i="7" s="1"/>
  <c r="N4994" i="7"/>
  <c r="O4994" i="7" s="1"/>
  <c r="R4994" i="7" s="1"/>
  <c r="L4994" i="7"/>
  <c r="M4994" i="7" s="1"/>
  <c r="Q4994" i="7" s="1"/>
  <c r="J4994" i="7"/>
  <c r="K4994" i="7" s="1"/>
  <c r="N4993" i="7"/>
  <c r="O4993" i="7" s="1"/>
  <c r="R4993" i="7" s="1"/>
  <c r="L4993" i="7"/>
  <c r="M4993" i="7" s="1"/>
  <c r="Q4993" i="7" s="1"/>
  <c r="S4993" i="7" s="1"/>
  <c r="J4993" i="7"/>
  <c r="K4993" i="7" s="1"/>
  <c r="N4992" i="7"/>
  <c r="O4992" i="7" s="1"/>
  <c r="R4992" i="7" s="1"/>
  <c r="L4992" i="7"/>
  <c r="M4992" i="7" s="1"/>
  <c r="Q4992" i="7" s="1"/>
  <c r="J4992" i="7"/>
  <c r="K4992" i="7" s="1"/>
  <c r="N4991" i="7"/>
  <c r="O4991" i="7" s="1"/>
  <c r="R4991" i="7" s="1"/>
  <c r="L4991" i="7"/>
  <c r="M4991" i="7" s="1"/>
  <c r="Q4991" i="7" s="1"/>
  <c r="S4991" i="7" s="1"/>
  <c r="J4991" i="7"/>
  <c r="K4991" i="7" s="1"/>
  <c r="N4990" i="7"/>
  <c r="O4990" i="7" s="1"/>
  <c r="R4990" i="7" s="1"/>
  <c r="L4990" i="7"/>
  <c r="M4990" i="7" s="1"/>
  <c r="Q4990" i="7" s="1"/>
  <c r="J4990" i="7"/>
  <c r="K4990" i="7" s="1"/>
  <c r="N4989" i="7"/>
  <c r="O4989" i="7" s="1"/>
  <c r="R4989" i="7" s="1"/>
  <c r="L4989" i="7"/>
  <c r="M4989" i="7" s="1"/>
  <c r="Q4989" i="7" s="1"/>
  <c r="S4989" i="7" s="1"/>
  <c r="J4989" i="7"/>
  <c r="K4989" i="7" s="1"/>
  <c r="N4988" i="7"/>
  <c r="O4988" i="7" s="1"/>
  <c r="R4988" i="7" s="1"/>
  <c r="L4988" i="7"/>
  <c r="M4988" i="7" s="1"/>
  <c r="Q4988" i="7" s="1"/>
  <c r="J4988" i="7"/>
  <c r="K4988" i="7" s="1"/>
  <c r="N4987" i="7"/>
  <c r="O4987" i="7" s="1"/>
  <c r="R4987" i="7" s="1"/>
  <c r="L4987" i="7"/>
  <c r="M4987" i="7" s="1"/>
  <c r="Q4987" i="7" s="1"/>
  <c r="S4987" i="7" s="1"/>
  <c r="J4987" i="7"/>
  <c r="K4987" i="7" s="1"/>
  <c r="N4986" i="7"/>
  <c r="O4986" i="7" s="1"/>
  <c r="R4986" i="7" s="1"/>
  <c r="L4986" i="7"/>
  <c r="M4986" i="7" s="1"/>
  <c r="Q4986" i="7" s="1"/>
  <c r="J4986" i="7"/>
  <c r="K4986" i="7" s="1"/>
  <c r="N4985" i="7"/>
  <c r="O4985" i="7" s="1"/>
  <c r="R4985" i="7" s="1"/>
  <c r="L4985" i="7"/>
  <c r="M4985" i="7" s="1"/>
  <c r="Q4985" i="7" s="1"/>
  <c r="S4985" i="7" s="1"/>
  <c r="J4985" i="7"/>
  <c r="K4985" i="7" s="1"/>
  <c r="N4984" i="7"/>
  <c r="O4984" i="7" s="1"/>
  <c r="R4984" i="7" s="1"/>
  <c r="L4984" i="7"/>
  <c r="M4984" i="7" s="1"/>
  <c r="Q4984" i="7" s="1"/>
  <c r="J4984" i="7"/>
  <c r="K4984" i="7" s="1"/>
  <c r="N4983" i="7"/>
  <c r="O4983" i="7" s="1"/>
  <c r="R4983" i="7" s="1"/>
  <c r="L4983" i="7"/>
  <c r="M4983" i="7" s="1"/>
  <c r="Q4983" i="7" s="1"/>
  <c r="S4983" i="7" s="1"/>
  <c r="J4983" i="7"/>
  <c r="K4983" i="7" s="1"/>
  <c r="N4982" i="7"/>
  <c r="O4982" i="7" s="1"/>
  <c r="R4982" i="7" s="1"/>
  <c r="L4982" i="7"/>
  <c r="M4982" i="7" s="1"/>
  <c r="Q4982" i="7" s="1"/>
  <c r="J4982" i="7"/>
  <c r="K4982" i="7" s="1"/>
  <c r="N4981" i="7"/>
  <c r="O4981" i="7" s="1"/>
  <c r="R4981" i="7" s="1"/>
  <c r="L4981" i="7"/>
  <c r="M4981" i="7" s="1"/>
  <c r="Q4981" i="7" s="1"/>
  <c r="S4981" i="7" s="1"/>
  <c r="J4981" i="7"/>
  <c r="K4981" i="7" s="1"/>
  <c r="N4980" i="7"/>
  <c r="O4980" i="7" s="1"/>
  <c r="R4980" i="7" s="1"/>
  <c r="L4980" i="7"/>
  <c r="M4980" i="7" s="1"/>
  <c r="Q4980" i="7" s="1"/>
  <c r="J4980" i="7"/>
  <c r="K4980" i="7" s="1"/>
  <c r="N4979" i="7"/>
  <c r="O4979" i="7" s="1"/>
  <c r="R4979" i="7" s="1"/>
  <c r="L4979" i="7"/>
  <c r="M4979" i="7" s="1"/>
  <c r="Q4979" i="7" s="1"/>
  <c r="S4979" i="7" s="1"/>
  <c r="J4979" i="7"/>
  <c r="K4979" i="7" s="1"/>
  <c r="N4978" i="7"/>
  <c r="O4978" i="7" s="1"/>
  <c r="R4978" i="7" s="1"/>
  <c r="L4978" i="7"/>
  <c r="M4978" i="7" s="1"/>
  <c r="Q4978" i="7" s="1"/>
  <c r="J4978" i="7"/>
  <c r="K4978" i="7" s="1"/>
  <c r="N4977" i="7"/>
  <c r="O4977" i="7" s="1"/>
  <c r="R4977" i="7" s="1"/>
  <c r="L4977" i="7"/>
  <c r="M4977" i="7" s="1"/>
  <c r="Q4977" i="7" s="1"/>
  <c r="S4977" i="7" s="1"/>
  <c r="J4977" i="7"/>
  <c r="K4977" i="7" s="1"/>
  <c r="N4976" i="7"/>
  <c r="O4976" i="7" s="1"/>
  <c r="R4976" i="7" s="1"/>
  <c r="L4976" i="7"/>
  <c r="M4976" i="7" s="1"/>
  <c r="Q4976" i="7" s="1"/>
  <c r="J4976" i="7"/>
  <c r="K4976" i="7" s="1"/>
  <c r="N4975" i="7"/>
  <c r="O4975" i="7" s="1"/>
  <c r="R4975" i="7" s="1"/>
  <c r="L4975" i="7"/>
  <c r="M4975" i="7" s="1"/>
  <c r="Q4975" i="7" s="1"/>
  <c r="S4975" i="7" s="1"/>
  <c r="J4975" i="7"/>
  <c r="K4975" i="7" s="1"/>
  <c r="N4974" i="7"/>
  <c r="O4974" i="7" s="1"/>
  <c r="R4974" i="7" s="1"/>
  <c r="L4974" i="7"/>
  <c r="M4974" i="7" s="1"/>
  <c r="Q4974" i="7" s="1"/>
  <c r="J4974" i="7"/>
  <c r="K4974" i="7" s="1"/>
  <c r="N4973" i="7"/>
  <c r="O4973" i="7" s="1"/>
  <c r="R4973" i="7" s="1"/>
  <c r="L4973" i="7"/>
  <c r="M4973" i="7" s="1"/>
  <c r="Q4973" i="7" s="1"/>
  <c r="S4973" i="7" s="1"/>
  <c r="J4973" i="7"/>
  <c r="K4973" i="7" s="1"/>
  <c r="N4972" i="7"/>
  <c r="O4972" i="7" s="1"/>
  <c r="R4972" i="7" s="1"/>
  <c r="L4972" i="7"/>
  <c r="M4972" i="7" s="1"/>
  <c r="Q4972" i="7" s="1"/>
  <c r="J4972" i="7"/>
  <c r="K4972" i="7" s="1"/>
  <c r="N4971" i="7"/>
  <c r="O4971" i="7" s="1"/>
  <c r="R4971" i="7" s="1"/>
  <c r="L4971" i="7"/>
  <c r="M4971" i="7" s="1"/>
  <c r="Q4971" i="7" s="1"/>
  <c r="S4971" i="7" s="1"/>
  <c r="J4971" i="7"/>
  <c r="K4971" i="7" s="1"/>
  <c r="N4970" i="7"/>
  <c r="O4970" i="7" s="1"/>
  <c r="R4970" i="7" s="1"/>
  <c r="L4970" i="7"/>
  <c r="M4970" i="7" s="1"/>
  <c r="Q4970" i="7" s="1"/>
  <c r="J4970" i="7"/>
  <c r="K4970" i="7" s="1"/>
  <c r="N4969" i="7"/>
  <c r="O4969" i="7" s="1"/>
  <c r="R4969" i="7" s="1"/>
  <c r="L4969" i="7"/>
  <c r="M4969" i="7" s="1"/>
  <c r="Q4969" i="7" s="1"/>
  <c r="S4969" i="7" s="1"/>
  <c r="J4969" i="7"/>
  <c r="K4969" i="7" s="1"/>
  <c r="N4968" i="7"/>
  <c r="O4968" i="7" s="1"/>
  <c r="R4968" i="7" s="1"/>
  <c r="L4968" i="7"/>
  <c r="M4968" i="7" s="1"/>
  <c r="Q4968" i="7" s="1"/>
  <c r="J4968" i="7"/>
  <c r="K4968" i="7" s="1"/>
  <c r="N4967" i="7"/>
  <c r="O4967" i="7" s="1"/>
  <c r="R4967" i="7" s="1"/>
  <c r="L4967" i="7"/>
  <c r="M4967" i="7" s="1"/>
  <c r="Q4967" i="7" s="1"/>
  <c r="S4967" i="7" s="1"/>
  <c r="J4967" i="7"/>
  <c r="K4967" i="7" s="1"/>
  <c r="N4966" i="7"/>
  <c r="O4966" i="7" s="1"/>
  <c r="R4966" i="7" s="1"/>
  <c r="L4966" i="7"/>
  <c r="M4966" i="7" s="1"/>
  <c r="Q4966" i="7" s="1"/>
  <c r="J4966" i="7"/>
  <c r="K4966" i="7" s="1"/>
  <c r="N4965" i="7"/>
  <c r="O4965" i="7" s="1"/>
  <c r="R4965" i="7" s="1"/>
  <c r="L4965" i="7"/>
  <c r="M4965" i="7" s="1"/>
  <c r="Q4965" i="7" s="1"/>
  <c r="S4965" i="7" s="1"/>
  <c r="J4965" i="7"/>
  <c r="K4965" i="7" s="1"/>
  <c r="N4964" i="7"/>
  <c r="O4964" i="7" s="1"/>
  <c r="R4964" i="7" s="1"/>
  <c r="L4964" i="7"/>
  <c r="M4964" i="7" s="1"/>
  <c r="Q4964" i="7" s="1"/>
  <c r="J4964" i="7"/>
  <c r="K4964" i="7" s="1"/>
  <c r="N4963" i="7"/>
  <c r="O4963" i="7" s="1"/>
  <c r="R4963" i="7" s="1"/>
  <c r="L4963" i="7"/>
  <c r="M4963" i="7" s="1"/>
  <c r="Q4963" i="7" s="1"/>
  <c r="S4963" i="7" s="1"/>
  <c r="J4963" i="7"/>
  <c r="K4963" i="7" s="1"/>
  <c r="N4962" i="7"/>
  <c r="O4962" i="7" s="1"/>
  <c r="R4962" i="7" s="1"/>
  <c r="L4962" i="7"/>
  <c r="M4962" i="7" s="1"/>
  <c r="Q4962" i="7" s="1"/>
  <c r="J4962" i="7"/>
  <c r="K4962" i="7" s="1"/>
  <c r="N4961" i="7"/>
  <c r="O4961" i="7" s="1"/>
  <c r="R4961" i="7" s="1"/>
  <c r="L4961" i="7"/>
  <c r="M4961" i="7" s="1"/>
  <c r="Q4961" i="7" s="1"/>
  <c r="S4961" i="7" s="1"/>
  <c r="J4961" i="7"/>
  <c r="K4961" i="7" s="1"/>
  <c r="N4960" i="7"/>
  <c r="O4960" i="7" s="1"/>
  <c r="R4960" i="7" s="1"/>
  <c r="L4960" i="7"/>
  <c r="M4960" i="7" s="1"/>
  <c r="Q4960" i="7" s="1"/>
  <c r="J4960" i="7"/>
  <c r="K4960" i="7" s="1"/>
  <c r="N4959" i="7"/>
  <c r="O4959" i="7" s="1"/>
  <c r="R4959" i="7" s="1"/>
  <c r="L4959" i="7"/>
  <c r="M4959" i="7" s="1"/>
  <c r="Q4959" i="7" s="1"/>
  <c r="S4959" i="7" s="1"/>
  <c r="J4959" i="7"/>
  <c r="K4959" i="7" s="1"/>
  <c r="N4958" i="7"/>
  <c r="O4958" i="7" s="1"/>
  <c r="R4958" i="7" s="1"/>
  <c r="L4958" i="7"/>
  <c r="M4958" i="7" s="1"/>
  <c r="Q4958" i="7" s="1"/>
  <c r="J4958" i="7"/>
  <c r="K4958" i="7" s="1"/>
  <c r="N4957" i="7"/>
  <c r="O4957" i="7" s="1"/>
  <c r="R4957" i="7" s="1"/>
  <c r="L4957" i="7"/>
  <c r="M4957" i="7" s="1"/>
  <c r="Q4957" i="7" s="1"/>
  <c r="S4957" i="7" s="1"/>
  <c r="J4957" i="7"/>
  <c r="K4957" i="7" s="1"/>
  <c r="N4956" i="7"/>
  <c r="O4956" i="7" s="1"/>
  <c r="R4956" i="7" s="1"/>
  <c r="L4956" i="7"/>
  <c r="M4956" i="7" s="1"/>
  <c r="J4956" i="7"/>
  <c r="K4956" i="7" s="1"/>
  <c r="N4955" i="7"/>
  <c r="O4955" i="7" s="1"/>
  <c r="R4955" i="7" s="1"/>
  <c r="L4955" i="7"/>
  <c r="M4955" i="7" s="1"/>
  <c r="Q4955" i="7" s="1"/>
  <c r="J4955" i="7"/>
  <c r="K4955" i="7" s="1"/>
  <c r="N4954" i="7"/>
  <c r="O4954" i="7" s="1"/>
  <c r="R4954" i="7" s="1"/>
  <c r="L4954" i="7"/>
  <c r="M4954" i="7" s="1"/>
  <c r="Q4954" i="7" s="1"/>
  <c r="J4954" i="7"/>
  <c r="K4954" i="7" s="1"/>
  <c r="N4953" i="7"/>
  <c r="O4953" i="7" s="1"/>
  <c r="R4953" i="7" s="1"/>
  <c r="L4953" i="7"/>
  <c r="M4953" i="7" s="1"/>
  <c r="Q4953" i="7" s="1"/>
  <c r="J4953" i="7"/>
  <c r="K4953" i="7" s="1"/>
  <c r="N4952" i="7"/>
  <c r="O4952" i="7" s="1"/>
  <c r="R4952" i="7" s="1"/>
  <c r="L4952" i="7"/>
  <c r="M4952" i="7" s="1"/>
  <c r="J4952" i="7"/>
  <c r="K4952" i="7" s="1"/>
  <c r="N4951" i="7"/>
  <c r="O4951" i="7" s="1"/>
  <c r="R4951" i="7" s="1"/>
  <c r="L4951" i="7"/>
  <c r="M4951" i="7" s="1"/>
  <c r="Q4951" i="7" s="1"/>
  <c r="J4951" i="7"/>
  <c r="K4951" i="7" s="1"/>
  <c r="N4950" i="7"/>
  <c r="O4950" i="7" s="1"/>
  <c r="R4950" i="7" s="1"/>
  <c r="L4950" i="7"/>
  <c r="M4950" i="7" s="1"/>
  <c r="Q4950" i="7" s="1"/>
  <c r="J4950" i="7"/>
  <c r="K4950" i="7" s="1"/>
  <c r="N4949" i="7"/>
  <c r="O4949" i="7" s="1"/>
  <c r="R4949" i="7" s="1"/>
  <c r="L4949" i="7"/>
  <c r="M4949" i="7" s="1"/>
  <c r="Q4949" i="7" s="1"/>
  <c r="J4949" i="7"/>
  <c r="K4949" i="7" s="1"/>
  <c r="N4948" i="7"/>
  <c r="O4948" i="7" s="1"/>
  <c r="R4948" i="7" s="1"/>
  <c r="L4948" i="7"/>
  <c r="M4948" i="7" s="1"/>
  <c r="J4948" i="7"/>
  <c r="K4948" i="7" s="1"/>
  <c r="N4947" i="7"/>
  <c r="O4947" i="7" s="1"/>
  <c r="R4947" i="7" s="1"/>
  <c r="L4947" i="7"/>
  <c r="M4947" i="7" s="1"/>
  <c r="Q4947" i="7" s="1"/>
  <c r="J4947" i="7"/>
  <c r="K4947" i="7" s="1"/>
  <c r="N4946" i="7"/>
  <c r="O4946" i="7" s="1"/>
  <c r="R4946" i="7" s="1"/>
  <c r="L4946" i="7"/>
  <c r="M4946" i="7" s="1"/>
  <c r="Q4946" i="7" s="1"/>
  <c r="J4946" i="7"/>
  <c r="K4946" i="7" s="1"/>
  <c r="N4945" i="7"/>
  <c r="O4945" i="7" s="1"/>
  <c r="R4945" i="7" s="1"/>
  <c r="L4945" i="7"/>
  <c r="M4945" i="7" s="1"/>
  <c r="Q4945" i="7" s="1"/>
  <c r="J4945" i="7"/>
  <c r="K4945" i="7" s="1"/>
  <c r="N4944" i="7"/>
  <c r="O4944" i="7" s="1"/>
  <c r="R4944" i="7" s="1"/>
  <c r="L4944" i="7"/>
  <c r="M4944" i="7" s="1"/>
  <c r="Q4944" i="7" s="1"/>
  <c r="J4944" i="7"/>
  <c r="K4944" i="7" s="1"/>
  <c r="N4943" i="7"/>
  <c r="O4943" i="7" s="1"/>
  <c r="R4943" i="7" s="1"/>
  <c r="L4943" i="7"/>
  <c r="M4943" i="7" s="1"/>
  <c r="Q4943" i="7" s="1"/>
  <c r="J4943" i="7"/>
  <c r="K4943" i="7" s="1"/>
  <c r="N4942" i="7"/>
  <c r="O4942" i="7" s="1"/>
  <c r="R4942" i="7" s="1"/>
  <c r="L4942" i="7"/>
  <c r="M4942" i="7" s="1"/>
  <c r="Q4942" i="7" s="1"/>
  <c r="J4942" i="7"/>
  <c r="K4942" i="7" s="1"/>
  <c r="N4941" i="7"/>
  <c r="O4941" i="7" s="1"/>
  <c r="R4941" i="7" s="1"/>
  <c r="L4941" i="7"/>
  <c r="M4941" i="7" s="1"/>
  <c r="Q4941" i="7" s="1"/>
  <c r="J4941" i="7"/>
  <c r="K4941" i="7" s="1"/>
  <c r="N4940" i="7"/>
  <c r="O4940" i="7" s="1"/>
  <c r="R4940" i="7" s="1"/>
  <c r="L4940" i="7"/>
  <c r="M4940" i="7" s="1"/>
  <c r="J4940" i="7"/>
  <c r="K4940" i="7" s="1"/>
  <c r="N4939" i="7"/>
  <c r="O4939" i="7" s="1"/>
  <c r="R4939" i="7" s="1"/>
  <c r="L4939" i="7"/>
  <c r="M4939" i="7" s="1"/>
  <c r="Q4939" i="7" s="1"/>
  <c r="J4939" i="7"/>
  <c r="K4939" i="7" s="1"/>
  <c r="N4938" i="7"/>
  <c r="O4938" i="7" s="1"/>
  <c r="R4938" i="7" s="1"/>
  <c r="L4938" i="7"/>
  <c r="M4938" i="7" s="1"/>
  <c r="Q4938" i="7" s="1"/>
  <c r="J4938" i="7"/>
  <c r="K4938" i="7" s="1"/>
  <c r="N4937" i="7"/>
  <c r="O4937" i="7" s="1"/>
  <c r="R4937" i="7" s="1"/>
  <c r="L4937" i="7"/>
  <c r="M4937" i="7" s="1"/>
  <c r="Q4937" i="7" s="1"/>
  <c r="J4937" i="7"/>
  <c r="K4937" i="7" s="1"/>
  <c r="N4936" i="7"/>
  <c r="O4936" i="7" s="1"/>
  <c r="R4936" i="7" s="1"/>
  <c r="L4936" i="7"/>
  <c r="M4936" i="7" s="1"/>
  <c r="Q4936" i="7" s="1"/>
  <c r="J4936" i="7"/>
  <c r="K4936" i="7" s="1"/>
  <c r="N4935" i="7"/>
  <c r="O4935" i="7" s="1"/>
  <c r="R4935" i="7" s="1"/>
  <c r="L4935" i="7"/>
  <c r="M4935" i="7" s="1"/>
  <c r="Q4935" i="7" s="1"/>
  <c r="J4935" i="7"/>
  <c r="K4935" i="7" s="1"/>
  <c r="N4934" i="7"/>
  <c r="O4934" i="7" s="1"/>
  <c r="R4934" i="7" s="1"/>
  <c r="L4934" i="7"/>
  <c r="M4934" i="7" s="1"/>
  <c r="Q4934" i="7" s="1"/>
  <c r="J4934" i="7"/>
  <c r="K4934" i="7" s="1"/>
  <c r="N4933" i="7"/>
  <c r="O4933" i="7" s="1"/>
  <c r="R4933" i="7" s="1"/>
  <c r="L4933" i="7"/>
  <c r="M4933" i="7" s="1"/>
  <c r="Q4933" i="7" s="1"/>
  <c r="J4933" i="7"/>
  <c r="K4933" i="7" s="1"/>
  <c r="N4932" i="7"/>
  <c r="O4932" i="7" s="1"/>
  <c r="R4932" i="7" s="1"/>
  <c r="L4932" i="7"/>
  <c r="M4932" i="7" s="1"/>
  <c r="Q4932" i="7" s="1"/>
  <c r="J4932" i="7"/>
  <c r="K4932" i="7" s="1"/>
  <c r="N4931" i="7"/>
  <c r="O4931" i="7" s="1"/>
  <c r="R4931" i="7" s="1"/>
  <c r="L4931" i="7"/>
  <c r="M4931" i="7" s="1"/>
  <c r="Q4931" i="7" s="1"/>
  <c r="J4931" i="7"/>
  <c r="K4931" i="7" s="1"/>
  <c r="N4930" i="7"/>
  <c r="O4930" i="7" s="1"/>
  <c r="R4930" i="7" s="1"/>
  <c r="L4930" i="7"/>
  <c r="M4930" i="7" s="1"/>
  <c r="Q4930" i="7" s="1"/>
  <c r="J4930" i="7"/>
  <c r="K4930" i="7" s="1"/>
  <c r="N4929" i="7"/>
  <c r="O4929" i="7" s="1"/>
  <c r="R4929" i="7" s="1"/>
  <c r="L4929" i="7"/>
  <c r="M4929" i="7" s="1"/>
  <c r="Q4929" i="7" s="1"/>
  <c r="J4929" i="7"/>
  <c r="K4929" i="7" s="1"/>
  <c r="N4928" i="7"/>
  <c r="O4928" i="7" s="1"/>
  <c r="R4928" i="7" s="1"/>
  <c r="L4928" i="7"/>
  <c r="M4928" i="7" s="1"/>
  <c r="Q4928" i="7" s="1"/>
  <c r="J4928" i="7"/>
  <c r="K4928" i="7" s="1"/>
  <c r="N4927" i="7"/>
  <c r="O4927" i="7" s="1"/>
  <c r="R4927" i="7" s="1"/>
  <c r="L4927" i="7"/>
  <c r="M4927" i="7" s="1"/>
  <c r="Q4927" i="7" s="1"/>
  <c r="J4927" i="7"/>
  <c r="K4927" i="7" s="1"/>
  <c r="N4926" i="7"/>
  <c r="O4926" i="7" s="1"/>
  <c r="R4926" i="7" s="1"/>
  <c r="L4926" i="7"/>
  <c r="M4926" i="7" s="1"/>
  <c r="Q4926" i="7" s="1"/>
  <c r="J4926" i="7"/>
  <c r="K4926" i="7" s="1"/>
  <c r="N4925" i="7"/>
  <c r="O4925" i="7" s="1"/>
  <c r="R4925" i="7" s="1"/>
  <c r="L4925" i="7"/>
  <c r="M4925" i="7" s="1"/>
  <c r="Q4925" i="7" s="1"/>
  <c r="J4925" i="7"/>
  <c r="K4925" i="7" s="1"/>
  <c r="N4924" i="7"/>
  <c r="O4924" i="7" s="1"/>
  <c r="R4924" i="7" s="1"/>
  <c r="L4924" i="7"/>
  <c r="M4924" i="7" s="1"/>
  <c r="J4924" i="7"/>
  <c r="K4924" i="7" s="1"/>
  <c r="N4923" i="7"/>
  <c r="O4923" i="7" s="1"/>
  <c r="R4923" i="7" s="1"/>
  <c r="L4923" i="7"/>
  <c r="M4923" i="7" s="1"/>
  <c r="Q4923" i="7" s="1"/>
  <c r="J4923" i="7"/>
  <c r="K4923" i="7" s="1"/>
  <c r="N4922" i="7"/>
  <c r="O4922" i="7" s="1"/>
  <c r="R4922" i="7" s="1"/>
  <c r="L4922" i="7"/>
  <c r="M4922" i="7" s="1"/>
  <c r="Q4922" i="7" s="1"/>
  <c r="J4922" i="7"/>
  <c r="K4922" i="7" s="1"/>
  <c r="N4921" i="7"/>
  <c r="O4921" i="7" s="1"/>
  <c r="R4921" i="7" s="1"/>
  <c r="L4921" i="7"/>
  <c r="M4921" i="7" s="1"/>
  <c r="Q4921" i="7" s="1"/>
  <c r="J4921" i="7"/>
  <c r="K4921" i="7" s="1"/>
  <c r="N4920" i="7"/>
  <c r="O4920" i="7" s="1"/>
  <c r="R4920" i="7" s="1"/>
  <c r="L4920" i="7"/>
  <c r="M4920" i="7" s="1"/>
  <c r="J4920" i="7"/>
  <c r="K4920" i="7" s="1"/>
  <c r="N4919" i="7"/>
  <c r="O4919" i="7" s="1"/>
  <c r="R4919" i="7" s="1"/>
  <c r="L4919" i="7"/>
  <c r="M4919" i="7" s="1"/>
  <c r="Q4919" i="7" s="1"/>
  <c r="J4919" i="7"/>
  <c r="K4919" i="7" s="1"/>
  <c r="N4918" i="7"/>
  <c r="O4918" i="7" s="1"/>
  <c r="R4918" i="7" s="1"/>
  <c r="L4918" i="7"/>
  <c r="M4918" i="7" s="1"/>
  <c r="Q4918" i="7" s="1"/>
  <c r="J4918" i="7"/>
  <c r="K4918" i="7" s="1"/>
  <c r="N4917" i="7"/>
  <c r="O4917" i="7" s="1"/>
  <c r="R4917" i="7" s="1"/>
  <c r="L4917" i="7"/>
  <c r="M4917" i="7" s="1"/>
  <c r="Q4917" i="7" s="1"/>
  <c r="J4917" i="7"/>
  <c r="K4917" i="7" s="1"/>
  <c r="N4916" i="7"/>
  <c r="O4916" i="7" s="1"/>
  <c r="R4916" i="7" s="1"/>
  <c r="L4916" i="7"/>
  <c r="M4916" i="7" s="1"/>
  <c r="J4916" i="7"/>
  <c r="K4916" i="7" s="1"/>
  <c r="N4915" i="7"/>
  <c r="O4915" i="7" s="1"/>
  <c r="R4915" i="7" s="1"/>
  <c r="L4915" i="7"/>
  <c r="M4915" i="7" s="1"/>
  <c r="Q4915" i="7" s="1"/>
  <c r="J4915" i="7"/>
  <c r="K4915" i="7" s="1"/>
  <c r="N4914" i="7"/>
  <c r="O4914" i="7" s="1"/>
  <c r="R4914" i="7" s="1"/>
  <c r="L4914" i="7"/>
  <c r="M4914" i="7" s="1"/>
  <c r="Q4914" i="7" s="1"/>
  <c r="J4914" i="7"/>
  <c r="K4914" i="7" s="1"/>
  <c r="N4913" i="7"/>
  <c r="O4913" i="7" s="1"/>
  <c r="R4913" i="7" s="1"/>
  <c r="L4913" i="7"/>
  <c r="M4913" i="7" s="1"/>
  <c r="Q4913" i="7" s="1"/>
  <c r="J4913" i="7"/>
  <c r="K4913" i="7" s="1"/>
  <c r="N4912" i="7"/>
  <c r="O4912" i="7" s="1"/>
  <c r="R4912" i="7" s="1"/>
  <c r="L4912" i="7"/>
  <c r="M4912" i="7" s="1"/>
  <c r="Q4912" i="7" s="1"/>
  <c r="J4912" i="7"/>
  <c r="K4912" i="7" s="1"/>
  <c r="N4911" i="7"/>
  <c r="O4911" i="7" s="1"/>
  <c r="R4911" i="7" s="1"/>
  <c r="L4911" i="7"/>
  <c r="M4911" i="7" s="1"/>
  <c r="Q4911" i="7" s="1"/>
  <c r="J4911" i="7"/>
  <c r="K4911" i="7" s="1"/>
  <c r="N4910" i="7"/>
  <c r="O4910" i="7" s="1"/>
  <c r="R4910" i="7" s="1"/>
  <c r="L4910" i="7"/>
  <c r="M4910" i="7" s="1"/>
  <c r="Q4910" i="7" s="1"/>
  <c r="J4910" i="7"/>
  <c r="K4910" i="7" s="1"/>
  <c r="N4909" i="7"/>
  <c r="O4909" i="7" s="1"/>
  <c r="R4909" i="7" s="1"/>
  <c r="L4909" i="7"/>
  <c r="M4909" i="7" s="1"/>
  <c r="Q4909" i="7" s="1"/>
  <c r="J4909" i="7"/>
  <c r="K4909" i="7" s="1"/>
  <c r="N4908" i="7"/>
  <c r="O4908" i="7" s="1"/>
  <c r="R4908" i="7" s="1"/>
  <c r="L4908" i="7"/>
  <c r="M4908" i="7" s="1"/>
  <c r="J4908" i="7"/>
  <c r="K4908" i="7" s="1"/>
  <c r="N4907" i="7"/>
  <c r="O4907" i="7" s="1"/>
  <c r="R4907" i="7" s="1"/>
  <c r="L4907" i="7"/>
  <c r="M4907" i="7" s="1"/>
  <c r="Q4907" i="7" s="1"/>
  <c r="S4907" i="7" s="1"/>
  <c r="J4907" i="7"/>
  <c r="K4907" i="7" s="1"/>
  <c r="N4906" i="7"/>
  <c r="O4906" i="7" s="1"/>
  <c r="R4906" i="7" s="1"/>
  <c r="L4906" i="7"/>
  <c r="M4906" i="7" s="1"/>
  <c r="Q4906" i="7" s="1"/>
  <c r="J4906" i="7"/>
  <c r="K4906" i="7" s="1"/>
  <c r="N4905" i="7"/>
  <c r="O4905" i="7" s="1"/>
  <c r="R4905" i="7" s="1"/>
  <c r="L4905" i="7"/>
  <c r="M4905" i="7" s="1"/>
  <c r="Q4905" i="7" s="1"/>
  <c r="J4905" i="7"/>
  <c r="K4905" i="7" s="1"/>
  <c r="N4904" i="7"/>
  <c r="O4904" i="7" s="1"/>
  <c r="R4904" i="7" s="1"/>
  <c r="L4904" i="7"/>
  <c r="M4904" i="7" s="1"/>
  <c r="Q4904" i="7" s="1"/>
  <c r="J4904" i="7"/>
  <c r="K4904" i="7" s="1"/>
  <c r="N4903" i="7"/>
  <c r="O4903" i="7" s="1"/>
  <c r="R4903" i="7" s="1"/>
  <c r="L4903" i="7"/>
  <c r="M4903" i="7" s="1"/>
  <c r="Q4903" i="7" s="1"/>
  <c r="S4903" i="7" s="1"/>
  <c r="J4903" i="7"/>
  <c r="K4903" i="7" s="1"/>
  <c r="N4902" i="7"/>
  <c r="O4902" i="7" s="1"/>
  <c r="R4902" i="7" s="1"/>
  <c r="L4902" i="7"/>
  <c r="M4902" i="7" s="1"/>
  <c r="Q4902" i="7" s="1"/>
  <c r="J4902" i="7"/>
  <c r="K4902" i="7" s="1"/>
  <c r="N4901" i="7"/>
  <c r="O4901" i="7" s="1"/>
  <c r="R4901" i="7" s="1"/>
  <c r="L4901" i="7"/>
  <c r="M4901" i="7" s="1"/>
  <c r="Q4901" i="7" s="1"/>
  <c r="J4901" i="7"/>
  <c r="K4901" i="7" s="1"/>
  <c r="N4900" i="7"/>
  <c r="O4900" i="7" s="1"/>
  <c r="R4900" i="7" s="1"/>
  <c r="L4900" i="7"/>
  <c r="M4900" i="7" s="1"/>
  <c r="Q4900" i="7" s="1"/>
  <c r="J4900" i="7"/>
  <c r="K4900" i="7" s="1"/>
  <c r="N4899" i="7"/>
  <c r="O4899" i="7" s="1"/>
  <c r="R4899" i="7" s="1"/>
  <c r="L4899" i="7"/>
  <c r="M4899" i="7" s="1"/>
  <c r="Q4899" i="7" s="1"/>
  <c r="S4899" i="7" s="1"/>
  <c r="J4899" i="7"/>
  <c r="K4899" i="7" s="1"/>
  <c r="N4898" i="7"/>
  <c r="O4898" i="7" s="1"/>
  <c r="R4898" i="7" s="1"/>
  <c r="L4898" i="7"/>
  <c r="M4898" i="7" s="1"/>
  <c r="Q4898" i="7" s="1"/>
  <c r="J4898" i="7"/>
  <c r="K4898" i="7" s="1"/>
  <c r="N4897" i="7"/>
  <c r="O4897" i="7" s="1"/>
  <c r="R4897" i="7" s="1"/>
  <c r="L4897" i="7"/>
  <c r="M4897" i="7" s="1"/>
  <c r="Q4897" i="7" s="1"/>
  <c r="J4897" i="7"/>
  <c r="K4897" i="7" s="1"/>
  <c r="N4896" i="7"/>
  <c r="O4896" i="7" s="1"/>
  <c r="R4896" i="7" s="1"/>
  <c r="L4896" i="7"/>
  <c r="M4896" i="7" s="1"/>
  <c r="Q4896" i="7" s="1"/>
  <c r="J4896" i="7"/>
  <c r="K4896" i="7" s="1"/>
  <c r="N4895" i="7"/>
  <c r="O4895" i="7" s="1"/>
  <c r="R4895" i="7" s="1"/>
  <c r="L4895" i="7"/>
  <c r="M4895" i="7" s="1"/>
  <c r="Q4895" i="7" s="1"/>
  <c r="S4895" i="7" s="1"/>
  <c r="J4895" i="7"/>
  <c r="K4895" i="7" s="1"/>
  <c r="N4894" i="7"/>
  <c r="O4894" i="7" s="1"/>
  <c r="R4894" i="7" s="1"/>
  <c r="L4894" i="7"/>
  <c r="M4894" i="7" s="1"/>
  <c r="Q4894" i="7" s="1"/>
  <c r="J4894" i="7"/>
  <c r="K4894" i="7" s="1"/>
  <c r="N4893" i="7"/>
  <c r="O4893" i="7" s="1"/>
  <c r="R4893" i="7" s="1"/>
  <c r="L4893" i="7"/>
  <c r="M4893" i="7" s="1"/>
  <c r="Q4893" i="7" s="1"/>
  <c r="J4893" i="7"/>
  <c r="K4893" i="7" s="1"/>
  <c r="N4892" i="7"/>
  <c r="O4892" i="7" s="1"/>
  <c r="R4892" i="7" s="1"/>
  <c r="L4892" i="7"/>
  <c r="M4892" i="7" s="1"/>
  <c r="Q4892" i="7" s="1"/>
  <c r="J4892" i="7"/>
  <c r="K4892" i="7" s="1"/>
  <c r="N4891" i="7"/>
  <c r="O4891" i="7" s="1"/>
  <c r="R4891" i="7" s="1"/>
  <c r="L4891" i="7"/>
  <c r="M4891" i="7" s="1"/>
  <c r="Q4891" i="7" s="1"/>
  <c r="S4891" i="7" s="1"/>
  <c r="J4891" i="7"/>
  <c r="K4891" i="7" s="1"/>
  <c r="N4890" i="7"/>
  <c r="O4890" i="7" s="1"/>
  <c r="R4890" i="7" s="1"/>
  <c r="L4890" i="7"/>
  <c r="M4890" i="7" s="1"/>
  <c r="Q4890" i="7" s="1"/>
  <c r="J4890" i="7"/>
  <c r="K4890" i="7" s="1"/>
  <c r="N4889" i="7"/>
  <c r="O4889" i="7" s="1"/>
  <c r="R4889" i="7" s="1"/>
  <c r="L4889" i="7"/>
  <c r="M4889" i="7" s="1"/>
  <c r="Q4889" i="7" s="1"/>
  <c r="J4889" i="7"/>
  <c r="K4889" i="7" s="1"/>
  <c r="N4888" i="7"/>
  <c r="O4888" i="7" s="1"/>
  <c r="R4888" i="7" s="1"/>
  <c r="L4888" i="7"/>
  <c r="M4888" i="7" s="1"/>
  <c r="Q4888" i="7" s="1"/>
  <c r="J4888" i="7"/>
  <c r="K4888" i="7" s="1"/>
  <c r="N4887" i="7"/>
  <c r="O4887" i="7" s="1"/>
  <c r="R4887" i="7" s="1"/>
  <c r="L4887" i="7"/>
  <c r="M4887" i="7" s="1"/>
  <c r="Q4887" i="7" s="1"/>
  <c r="J4887" i="7"/>
  <c r="K4887" i="7" s="1"/>
  <c r="N4886" i="7"/>
  <c r="O4886" i="7" s="1"/>
  <c r="R4886" i="7" s="1"/>
  <c r="L4886" i="7"/>
  <c r="M4886" i="7" s="1"/>
  <c r="Q4886" i="7" s="1"/>
  <c r="S4886" i="7" s="1"/>
  <c r="J4886" i="7"/>
  <c r="K4886" i="7" s="1"/>
  <c r="N4885" i="7"/>
  <c r="O4885" i="7" s="1"/>
  <c r="R4885" i="7" s="1"/>
  <c r="L4885" i="7"/>
  <c r="M4885" i="7" s="1"/>
  <c r="Q4885" i="7" s="1"/>
  <c r="J4885" i="7"/>
  <c r="K4885" i="7" s="1"/>
  <c r="N4884" i="7"/>
  <c r="O4884" i="7" s="1"/>
  <c r="R4884" i="7" s="1"/>
  <c r="L4884" i="7"/>
  <c r="M4884" i="7" s="1"/>
  <c r="Q4884" i="7" s="1"/>
  <c r="J4884" i="7"/>
  <c r="K4884" i="7" s="1"/>
  <c r="N4883" i="7"/>
  <c r="O4883" i="7" s="1"/>
  <c r="R4883" i="7" s="1"/>
  <c r="L4883" i="7"/>
  <c r="M4883" i="7" s="1"/>
  <c r="Q4883" i="7" s="1"/>
  <c r="J4883" i="7"/>
  <c r="K4883" i="7" s="1"/>
  <c r="N4882" i="7"/>
  <c r="O4882" i="7" s="1"/>
  <c r="R4882" i="7" s="1"/>
  <c r="L4882" i="7"/>
  <c r="M4882" i="7" s="1"/>
  <c r="Q4882" i="7" s="1"/>
  <c r="S4882" i="7" s="1"/>
  <c r="J4882" i="7"/>
  <c r="K4882" i="7" s="1"/>
  <c r="N4881" i="7"/>
  <c r="O4881" i="7" s="1"/>
  <c r="R4881" i="7" s="1"/>
  <c r="L4881" i="7"/>
  <c r="M4881" i="7" s="1"/>
  <c r="Q4881" i="7" s="1"/>
  <c r="J4881" i="7"/>
  <c r="K4881" i="7" s="1"/>
  <c r="N4880" i="7"/>
  <c r="O4880" i="7" s="1"/>
  <c r="R4880" i="7" s="1"/>
  <c r="L4880" i="7"/>
  <c r="M4880" i="7" s="1"/>
  <c r="Q4880" i="7" s="1"/>
  <c r="S4880" i="7" s="1"/>
  <c r="J4880" i="7"/>
  <c r="K4880" i="7" s="1"/>
  <c r="N4879" i="7"/>
  <c r="O4879" i="7" s="1"/>
  <c r="R4879" i="7" s="1"/>
  <c r="L4879" i="7"/>
  <c r="M4879" i="7" s="1"/>
  <c r="Q4879" i="7" s="1"/>
  <c r="J4879" i="7"/>
  <c r="K4879" i="7" s="1"/>
  <c r="N4878" i="7"/>
  <c r="O4878" i="7" s="1"/>
  <c r="R4878" i="7" s="1"/>
  <c r="L4878" i="7"/>
  <c r="M4878" i="7" s="1"/>
  <c r="Q4878" i="7" s="1"/>
  <c r="S4878" i="7" s="1"/>
  <c r="J4878" i="7"/>
  <c r="K4878" i="7" s="1"/>
  <c r="N4877" i="7"/>
  <c r="O4877" i="7" s="1"/>
  <c r="R4877" i="7" s="1"/>
  <c r="L4877" i="7"/>
  <c r="M4877" i="7" s="1"/>
  <c r="Q4877" i="7" s="1"/>
  <c r="J4877" i="7"/>
  <c r="K4877" i="7" s="1"/>
  <c r="N4876" i="7"/>
  <c r="O4876" i="7" s="1"/>
  <c r="R4876" i="7" s="1"/>
  <c r="L4876" i="7"/>
  <c r="M4876" i="7" s="1"/>
  <c r="Q4876" i="7" s="1"/>
  <c r="S4876" i="7" s="1"/>
  <c r="J4876" i="7"/>
  <c r="K4876" i="7" s="1"/>
  <c r="N4875" i="7"/>
  <c r="O4875" i="7" s="1"/>
  <c r="R4875" i="7" s="1"/>
  <c r="L4875" i="7"/>
  <c r="M4875" i="7" s="1"/>
  <c r="Q4875" i="7" s="1"/>
  <c r="J4875" i="7"/>
  <c r="K4875" i="7" s="1"/>
  <c r="N4874" i="7"/>
  <c r="O4874" i="7" s="1"/>
  <c r="R4874" i="7" s="1"/>
  <c r="L4874" i="7"/>
  <c r="M4874" i="7" s="1"/>
  <c r="Q4874" i="7" s="1"/>
  <c r="S4874" i="7" s="1"/>
  <c r="J4874" i="7"/>
  <c r="K4874" i="7" s="1"/>
  <c r="N4873" i="7"/>
  <c r="O4873" i="7" s="1"/>
  <c r="R4873" i="7" s="1"/>
  <c r="L4873" i="7"/>
  <c r="M4873" i="7" s="1"/>
  <c r="Q4873" i="7" s="1"/>
  <c r="J4873" i="7"/>
  <c r="K4873" i="7" s="1"/>
  <c r="N4872" i="7"/>
  <c r="O4872" i="7" s="1"/>
  <c r="R4872" i="7" s="1"/>
  <c r="L4872" i="7"/>
  <c r="M4872" i="7" s="1"/>
  <c r="Q4872" i="7" s="1"/>
  <c r="S4872" i="7" s="1"/>
  <c r="J4872" i="7"/>
  <c r="K4872" i="7" s="1"/>
  <c r="N4871" i="7"/>
  <c r="O4871" i="7" s="1"/>
  <c r="R4871" i="7" s="1"/>
  <c r="L4871" i="7"/>
  <c r="M4871" i="7" s="1"/>
  <c r="Q4871" i="7" s="1"/>
  <c r="J4871" i="7"/>
  <c r="K4871" i="7" s="1"/>
  <c r="N4870" i="7"/>
  <c r="O4870" i="7" s="1"/>
  <c r="R4870" i="7" s="1"/>
  <c r="L4870" i="7"/>
  <c r="M4870" i="7" s="1"/>
  <c r="Q4870" i="7" s="1"/>
  <c r="S4870" i="7" s="1"/>
  <c r="J4870" i="7"/>
  <c r="K4870" i="7" s="1"/>
  <c r="N4869" i="7"/>
  <c r="O4869" i="7" s="1"/>
  <c r="R4869" i="7" s="1"/>
  <c r="L4869" i="7"/>
  <c r="M4869" i="7" s="1"/>
  <c r="Q4869" i="7" s="1"/>
  <c r="J4869" i="7"/>
  <c r="K4869" i="7" s="1"/>
  <c r="N4868" i="7"/>
  <c r="O4868" i="7" s="1"/>
  <c r="R4868" i="7" s="1"/>
  <c r="L4868" i="7"/>
  <c r="M4868" i="7" s="1"/>
  <c r="Q4868" i="7" s="1"/>
  <c r="S4868" i="7" s="1"/>
  <c r="J4868" i="7"/>
  <c r="K4868" i="7" s="1"/>
  <c r="N4867" i="7"/>
  <c r="O4867" i="7" s="1"/>
  <c r="R4867" i="7" s="1"/>
  <c r="L4867" i="7"/>
  <c r="M4867" i="7" s="1"/>
  <c r="Q4867" i="7" s="1"/>
  <c r="J4867" i="7"/>
  <c r="K4867" i="7" s="1"/>
  <c r="N4866" i="7"/>
  <c r="O4866" i="7" s="1"/>
  <c r="R4866" i="7" s="1"/>
  <c r="L4866" i="7"/>
  <c r="M4866" i="7" s="1"/>
  <c r="Q4866" i="7" s="1"/>
  <c r="S4866" i="7" s="1"/>
  <c r="J4866" i="7"/>
  <c r="K4866" i="7" s="1"/>
  <c r="N4865" i="7"/>
  <c r="O4865" i="7" s="1"/>
  <c r="R4865" i="7" s="1"/>
  <c r="L4865" i="7"/>
  <c r="M4865" i="7" s="1"/>
  <c r="Q4865" i="7" s="1"/>
  <c r="J4865" i="7"/>
  <c r="K4865" i="7" s="1"/>
  <c r="N4864" i="7"/>
  <c r="O4864" i="7" s="1"/>
  <c r="R4864" i="7" s="1"/>
  <c r="L4864" i="7"/>
  <c r="M4864" i="7" s="1"/>
  <c r="Q4864" i="7" s="1"/>
  <c r="S4864" i="7" s="1"/>
  <c r="J4864" i="7"/>
  <c r="K4864" i="7" s="1"/>
  <c r="N4863" i="7"/>
  <c r="O4863" i="7" s="1"/>
  <c r="R4863" i="7" s="1"/>
  <c r="L4863" i="7"/>
  <c r="M4863" i="7" s="1"/>
  <c r="Q4863" i="7" s="1"/>
  <c r="J4863" i="7"/>
  <c r="K4863" i="7" s="1"/>
  <c r="N4862" i="7"/>
  <c r="O4862" i="7" s="1"/>
  <c r="R4862" i="7" s="1"/>
  <c r="L4862" i="7"/>
  <c r="M4862" i="7" s="1"/>
  <c r="Q4862" i="7" s="1"/>
  <c r="S4862" i="7" s="1"/>
  <c r="J4862" i="7"/>
  <c r="K4862" i="7" s="1"/>
  <c r="N4861" i="7"/>
  <c r="O4861" i="7" s="1"/>
  <c r="R4861" i="7" s="1"/>
  <c r="L4861" i="7"/>
  <c r="M4861" i="7" s="1"/>
  <c r="Q4861" i="7" s="1"/>
  <c r="J4861" i="7"/>
  <c r="K4861" i="7" s="1"/>
  <c r="N4860" i="7"/>
  <c r="O4860" i="7" s="1"/>
  <c r="R4860" i="7" s="1"/>
  <c r="L4860" i="7"/>
  <c r="M4860" i="7" s="1"/>
  <c r="Q4860" i="7" s="1"/>
  <c r="S4860" i="7" s="1"/>
  <c r="J4860" i="7"/>
  <c r="K4860" i="7" s="1"/>
  <c r="N4859" i="7"/>
  <c r="O4859" i="7" s="1"/>
  <c r="R4859" i="7" s="1"/>
  <c r="L4859" i="7"/>
  <c r="M4859" i="7" s="1"/>
  <c r="Q4859" i="7" s="1"/>
  <c r="J4859" i="7"/>
  <c r="K4859" i="7" s="1"/>
  <c r="N4858" i="7"/>
  <c r="O4858" i="7" s="1"/>
  <c r="R4858" i="7" s="1"/>
  <c r="L4858" i="7"/>
  <c r="M4858" i="7" s="1"/>
  <c r="Q4858" i="7" s="1"/>
  <c r="S4858" i="7" s="1"/>
  <c r="J4858" i="7"/>
  <c r="K4858" i="7" s="1"/>
  <c r="N4857" i="7"/>
  <c r="O4857" i="7" s="1"/>
  <c r="R4857" i="7" s="1"/>
  <c r="L4857" i="7"/>
  <c r="M4857" i="7" s="1"/>
  <c r="Q4857" i="7" s="1"/>
  <c r="J4857" i="7"/>
  <c r="K4857" i="7" s="1"/>
  <c r="N4856" i="7"/>
  <c r="O4856" i="7" s="1"/>
  <c r="R4856" i="7" s="1"/>
  <c r="L4856" i="7"/>
  <c r="M4856" i="7" s="1"/>
  <c r="Q4856" i="7" s="1"/>
  <c r="S4856" i="7" s="1"/>
  <c r="J4856" i="7"/>
  <c r="K4856" i="7" s="1"/>
  <c r="N4855" i="7"/>
  <c r="O4855" i="7" s="1"/>
  <c r="R4855" i="7" s="1"/>
  <c r="L4855" i="7"/>
  <c r="M4855" i="7" s="1"/>
  <c r="Q4855" i="7" s="1"/>
  <c r="J4855" i="7"/>
  <c r="K4855" i="7" s="1"/>
  <c r="N4854" i="7"/>
  <c r="O4854" i="7" s="1"/>
  <c r="R4854" i="7" s="1"/>
  <c r="L4854" i="7"/>
  <c r="M4854" i="7" s="1"/>
  <c r="Q4854" i="7" s="1"/>
  <c r="S4854" i="7" s="1"/>
  <c r="J4854" i="7"/>
  <c r="K4854" i="7" s="1"/>
  <c r="N4853" i="7"/>
  <c r="O4853" i="7" s="1"/>
  <c r="R4853" i="7" s="1"/>
  <c r="L4853" i="7"/>
  <c r="M4853" i="7" s="1"/>
  <c r="Q4853" i="7" s="1"/>
  <c r="J4853" i="7"/>
  <c r="K4853" i="7" s="1"/>
  <c r="N4852" i="7"/>
  <c r="O4852" i="7" s="1"/>
  <c r="R4852" i="7" s="1"/>
  <c r="L4852" i="7"/>
  <c r="M4852" i="7" s="1"/>
  <c r="Q4852" i="7" s="1"/>
  <c r="S4852" i="7" s="1"/>
  <c r="J4852" i="7"/>
  <c r="K4852" i="7" s="1"/>
  <c r="N4851" i="7"/>
  <c r="O4851" i="7" s="1"/>
  <c r="R4851" i="7" s="1"/>
  <c r="L4851" i="7"/>
  <c r="M4851" i="7" s="1"/>
  <c r="Q4851" i="7" s="1"/>
  <c r="J4851" i="7"/>
  <c r="K4851" i="7" s="1"/>
  <c r="N4850" i="7"/>
  <c r="O4850" i="7" s="1"/>
  <c r="R4850" i="7" s="1"/>
  <c r="L4850" i="7"/>
  <c r="M4850" i="7" s="1"/>
  <c r="Q4850" i="7" s="1"/>
  <c r="S4850" i="7" s="1"/>
  <c r="J4850" i="7"/>
  <c r="K4850" i="7" s="1"/>
  <c r="N4849" i="7"/>
  <c r="O4849" i="7" s="1"/>
  <c r="R4849" i="7" s="1"/>
  <c r="L4849" i="7"/>
  <c r="M4849" i="7" s="1"/>
  <c r="Q4849" i="7" s="1"/>
  <c r="J4849" i="7"/>
  <c r="K4849" i="7" s="1"/>
  <c r="N4848" i="7"/>
  <c r="O4848" i="7" s="1"/>
  <c r="R4848" i="7" s="1"/>
  <c r="L4848" i="7"/>
  <c r="M4848" i="7" s="1"/>
  <c r="Q4848" i="7" s="1"/>
  <c r="S4848" i="7" s="1"/>
  <c r="J4848" i="7"/>
  <c r="K4848" i="7" s="1"/>
  <c r="N4847" i="7"/>
  <c r="O4847" i="7" s="1"/>
  <c r="R4847" i="7" s="1"/>
  <c r="L4847" i="7"/>
  <c r="M4847" i="7" s="1"/>
  <c r="Q4847" i="7" s="1"/>
  <c r="J4847" i="7"/>
  <c r="K4847" i="7" s="1"/>
  <c r="N4846" i="7"/>
  <c r="O4846" i="7" s="1"/>
  <c r="R4846" i="7" s="1"/>
  <c r="L4846" i="7"/>
  <c r="M4846" i="7" s="1"/>
  <c r="Q4846" i="7" s="1"/>
  <c r="S4846" i="7" s="1"/>
  <c r="J4846" i="7"/>
  <c r="K4846" i="7" s="1"/>
  <c r="N4845" i="7"/>
  <c r="O4845" i="7" s="1"/>
  <c r="R4845" i="7" s="1"/>
  <c r="L4845" i="7"/>
  <c r="M4845" i="7" s="1"/>
  <c r="Q4845" i="7" s="1"/>
  <c r="J4845" i="7"/>
  <c r="K4845" i="7" s="1"/>
  <c r="N4844" i="7"/>
  <c r="O4844" i="7" s="1"/>
  <c r="R4844" i="7" s="1"/>
  <c r="L4844" i="7"/>
  <c r="M4844" i="7" s="1"/>
  <c r="Q4844" i="7" s="1"/>
  <c r="S4844" i="7" s="1"/>
  <c r="J4844" i="7"/>
  <c r="K4844" i="7" s="1"/>
  <c r="N4843" i="7"/>
  <c r="O4843" i="7" s="1"/>
  <c r="R4843" i="7" s="1"/>
  <c r="L4843" i="7"/>
  <c r="M4843" i="7" s="1"/>
  <c r="Q4843" i="7" s="1"/>
  <c r="J4843" i="7"/>
  <c r="K4843" i="7" s="1"/>
  <c r="N4842" i="7"/>
  <c r="O4842" i="7" s="1"/>
  <c r="R4842" i="7" s="1"/>
  <c r="L4842" i="7"/>
  <c r="M4842" i="7" s="1"/>
  <c r="Q4842" i="7" s="1"/>
  <c r="S4842" i="7" s="1"/>
  <c r="J4842" i="7"/>
  <c r="K4842" i="7" s="1"/>
  <c r="N4841" i="7"/>
  <c r="O4841" i="7" s="1"/>
  <c r="R4841" i="7" s="1"/>
  <c r="L4841" i="7"/>
  <c r="M4841" i="7" s="1"/>
  <c r="Q4841" i="7" s="1"/>
  <c r="J4841" i="7"/>
  <c r="K4841" i="7" s="1"/>
  <c r="N4840" i="7"/>
  <c r="O4840" i="7" s="1"/>
  <c r="R4840" i="7" s="1"/>
  <c r="L4840" i="7"/>
  <c r="M4840" i="7" s="1"/>
  <c r="Q4840" i="7" s="1"/>
  <c r="S4840" i="7" s="1"/>
  <c r="J4840" i="7"/>
  <c r="K4840" i="7" s="1"/>
  <c r="N4839" i="7"/>
  <c r="O4839" i="7" s="1"/>
  <c r="R4839" i="7" s="1"/>
  <c r="L4839" i="7"/>
  <c r="M4839" i="7" s="1"/>
  <c r="Q4839" i="7" s="1"/>
  <c r="J4839" i="7"/>
  <c r="K4839" i="7" s="1"/>
  <c r="N4838" i="7"/>
  <c r="O4838" i="7" s="1"/>
  <c r="R4838" i="7" s="1"/>
  <c r="L4838" i="7"/>
  <c r="M4838" i="7" s="1"/>
  <c r="Q4838" i="7" s="1"/>
  <c r="S4838" i="7" s="1"/>
  <c r="J4838" i="7"/>
  <c r="K4838" i="7" s="1"/>
  <c r="N4837" i="7"/>
  <c r="O4837" i="7" s="1"/>
  <c r="R4837" i="7" s="1"/>
  <c r="L4837" i="7"/>
  <c r="M4837" i="7" s="1"/>
  <c r="Q4837" i="7" s="1"/>
  <c r="J4837" i="7"/>
  <c r="K4837" i="7" s="1"/>
  <c r="N4836" i="7"/>
  <c r="O4836" i="7" s="1"/>
  <c r="R4836" i="7" s="1"/>
  <c r="L4836" i="7"/>
  <c r="M4836" i="7" s="1"/>
  <c r="Q4836" i="7" s="1"/>
  <c r="S4836" i="7" s="1"/>
  <c r="J4836" i="7"/>
  <c r="K4836" i="7" s="1"/>
  <c r="N4835" i="7"/>
  <c r="O4835" i="7" s="1"/>
  <c r="R4835" i="7" s="1"/>
  <c r="L4835" i="7"/>
  <c r="M4835" i="7" s="1"/>
  <c r="Q4835" i="7" s="1"/>
  <c r="J4835" i="7"/>
  <c r="K4835" i="7" s="1"/>
  <c r="N4834" i="7"/>
  <c r="O4834" i="7" s="1"/>
  <c r="R4834" i="7" s="1"/>
  <c r="L4834" i="7"/>
  <c r="M4834" i="7" s="1"/>
  <c r="Q4834" i="7" s="1"/>
  <c r="S4834" i="7" s="1"/>
  <c r="J4834" i="7"/>
  <c r="K4834" i="7" s="1"/>
  <c r="N4833" i="7"/>
  <c r="O4833" i="7" s="1"/>
  <c r="R4833" i="7" s="1"/>
  <c r="L4833" i="7"/>
  <c r="M4833" i="7" s="1"/>
  <c r="Q4833" i="7" s="1"/>
  <c r="J4833" i="7"/>
  <c r="K4833" i="7" s="1"/>
  <c r="N4832" i="7"/>
  <c r="O4832" i="7" s="1"/>
  <c r="R4832" i="7" s="1"/>
  <c r="L4832" i="7"/>
  <c r="M4832" i="7" s="1"/>
  <c r="Q4832" i="7" s="1"/>
  <c r="S4832" i="7" s="1"/>
  <c r="J4832" i="7"/>
  <c r="K4832" i="7" s="1"/>
  <c r="N4831" i="7"/>
  <c r="O4831" i="7" s="1"/>
  <c r="R4831" i="7" s="1"/>
  <c r="L4831" i="7"/>
  <c r="M4831" i="7" s="1"/>
  <c r="Q4831" i="7" s="1"/>
  <c r="J4831" i="7"/>
  <c r="K4831" i="7" s="1"/>
  <c r="N4830" i="7"/>
  <c r="O4830" i="7" s="1"/>
  <c r="R4830" i="7" s="1"/>
  <c r="L4830" i="7"/>
  <c r="M4830" i="7" s="1"/>
  <c r="Q4830" i="7" s="1"/>
  <c r="S4830" i="7" s="1"/>
  <c r="J4830" i="7"/>
  <c r="K4830" i="7" s="1"/>
  <c r="N4829" i="7"/>
  <c r="O4829" i="7" s="1"/>
  <c r="R4829" i="7" s="1"/>
  <c r="L4829" i="7"/>
  <c r="M4829" i="7" s="1"/>
  <c r="Q4829" i="7" s="1"/>
  <c r="J4829" i="7"/>
  <c r="K4829" i="7" s="1"/>
  <c r="N4828" i="7"/>
  <c r="O4828" i="7" s="1"/>
  <c r="R4828" i="7" s="1"/>
  <c r="L4828" i="7"/>
  <c r="M4828" i="7" s="1"/>
  <c r="Q4828" i="7" s="1"/>
  <c r="S4828" i="7" s="1"/>
  <c r="J4828" i="7"/>
  <c r="K4828" i="7" s="1"/>
  <c r="N4827" i="7"/>
  <c r="O4827" i="7" s="1"/>
  <c r="R4827" i="7" s="1"/>
  <c r="L4827" i="7"/>
  <c r="M4827" i="7" s="1"/>
  <c r="Q4827" i="7" s="1"/>
  <c r="J4827" i="7"/>
  <c r="K4827" i="7" s="1"/>
  <c r="N4826" i="7"/>
  <c r="O4826" i="7" s="1"/>
  <c r="R4826" i="7" s="1"/>
  <c r="L4826" i="7"/>
  <c r="M4826" i="7" s="1"/>
  <c r="Q4826" i="7" s="1"/>
  <c r="S4826" i="7" s="1"/>
  <c r="J4826" i="7"/>
  <c r="K4826" i="7" s="1"/>
  <c r="N4825" i="7"/>
  <c r="O4825" i="7" s="1"/>
  <c r="R4825" i="7" s="1"/>
  <c r="L4825" i="7"/>
  <c r="M4825" i="7" s="1"/>
  <c r="J4825" i="7"/>
  <c r="K4825" i="7" s="1"/>
  <c r="N4824" i="7"/>
  <c r="O4824" i="7" s="1"/>
  <c r="R4824" i="7" s="1"/>
  <c r="L4824" i="7"/>
  <c r="M4824" i="7" s="1"/>
  <c r="J4824" i="7"/>
  <c r="K4824" i="7" s="1"/>
  <c r="N4823" i="7"/>
  <c r="O4823" i="7" s="1"/>
  <c r="R4823" i="7" s="1"/>
  <c r="L4823" i="7"/>
  <c r="M4823" i="7" s="1"/>
  <c r="J4823" i="7"/>
  <c r="K4823" i="7" s="1"/>
  <c r="N4822" i="7"/>
  <c r="O4822" i="7" s="1"/>
  <c r="R4822" i="7" s="1"/>
  <c r="L4822" i="7"/>
  <c r="M4822" i="7" s="1"/>
  <c r="Q4822" i="7" s="1"/>
  <c r="S4822" i="7" s="1"/>
  <c r="J4822" i="7"/>
  <c r="K4822" i="7" s="1"/>
  <c r="N4821" i="7"/>
  <c r="O4821" i="7" s="1"/>
  <c r="R4821" i="7" s="1"/>
  <c r="L4821" i="7"/>
  <c r="M4821" i="7" s="1"/>
  <c r="Q4821" i="7" s="1"/>
  <c r="J4821" i="7"/>
  <c r="K4821" i="7" s="1"/>
  <c r="N4820" i="7"/>
  <c r="O4820" i="7" s="1"/>
  <c r="R4820" i="7" s="1"/>
  <c r="L4820" i="7"/>
  <c r="M4820" i="7" s="1"/>
  <c r="J4820" i="7"/>
  <c r="K4820" i="7" s="1"/>
  <c r="N4819" i="7"/>
  <c r="O4819" i="7" s="1"/>
  <c r="R4819" i="7" s="1"/>
  <c r="L4819" i="7"/>
  <c r="M4819" i="7" s="1"/>
  <c r="Q4819" i="7" s="1"/>
  <c r="J4819" i="7"/>
  <c r="K4819" i="7" s="1"/>
  <c r="N4818" i="7"/>
  <c r="O4818" i="7" s="1"/>
  <c r="R4818" i="7" s="1"/>
  <c r="L4818" i="7"/>
  <c r="M4818" i="7" s="1"/>
  <c r="J4818" i="7"/>
  <c r="K4818" i="7" s="1"/>
  <c r="N4817" i="7"/>
  <c r="O4817" i="7" s="1"/>
  <c r="R4817" i="7" s="1"/>
  <c r="L4817" i="7"/>
  <c r="M4817" i="7" s="1"/>
  <c r="J4817" i="7"/>
  <c r="K4817" i="7" s="1"/>
  <c r="N4816" i="7"/>
  <c r="O4816" i="7" s="1"/>
  <c r="R4816" i="7" s="1"/>
  <c r="L4816" i="7"/>
  <c r="M4816" i="7" s="1"/>
  <c r="Q4816" i="7" s="1"/>
  <c r="J4816" i="7"/>
  <c r="K4816" i="7" s="1"/>
  <c r="N4815" i="7"/>
  <c r="O4815" i="7" s="1"/>
  <c r="R4815" i="7" s="1"/>
  <c r="L4815" i="7"/>
  <c r="M4815" i="7" s="1"/>
  <c r="Q4815" i="7" s="1"/>
  <c r="J4815" i="7"/>
  <c r="K4815" i="7" s="1"/>
  <c r="N4814" i="7"/>
  <c r="O4814" i="7" s="1"/>
  <c r="R4814" i="7" s="1"/>
  <c r="L4814" i="7"/>
  <c r="M4814" i="7" s="1"/>
  <c r="Q4814" i="7" s="1"/>
  <c r="J4814" i="7"/>
  <c r="K4814" i="7" s="1"/>
  <c r="N4813" i="7"/>
  <c r="O4813" i="7" s="1"/>
  <c r="R4813" i="7" s="1"/>
  <c r="L4813" i="7"/>
  <c r="M4813" i="7" s="1"/>
  <c r="Q4813" i="7" s="1"/>
  <c r="J4813" i="7"/>
  <c r="K4813" i="7" s="1"/>
  <c r="N4812" i="7"/>
  <c r="O4812" i="7" s="1"/>
  <c r="R4812" i="7" s="1"/>
  <c r="L4812" i="7"/>
  <c r="M4812" i="7" s="1"/>
  <c r="Q4812" i="7" s="1"/>
  <c r="J4812" i="7"/>
  <c r="K4812" i="7" s="1"/>
  <c r="N4811" i="7"/>
  <c r="O4811" i="7" s="1"/>
  <c r="R4811" i="7" s="1"/>
  <c r="L4811" i="7"/>
  <c r="M4811" i="7" s="1"/>
  <c r="Q4811" i="7" s="1"/>
  <c r="J4811" i="7"/>
  <c r="K4811" i="7" s="1"/>
  <c r="N4810" i="7"/>
  <c r="O4810" i="7" s="1"/>
  <c r="R4810" i="7" s="1"/>
  <c r="L4810" i="7"/>
  <c r="M4810" i="7" s="1"/>
  <c r="Q4810" i="7" s="1"/>
  <c r="J4810" i="7"/>
  <c r="K4810" i="7" s="1"/>
  <c r="N4809" i="7"/>
  <c r="O4809" i="7" s="1"/>
  <c r="R4809" i="7" s="1"/>
  <c r="L4809" i="7"/>
  <c r="M4809" i="7" s="1"/>
  <c r="Q4809" i="7" s="1"/>
  <c r="J4809" i="7"/>
  <c r="K4809" i="7" s="1"/>
  <c r="N4808" i="7"/>
  <c r="O4808" i="7" s="1"/>
  <c r="R4808" i="7" s="1"/>
  <c r="L4808" i="7"/>
  <c r="M4808" i="7" s="1"/>
  <c r="Q4808" i="7" s="1"/>
  <c r="J4808" i="7"/>
  <c r="K4808" i="7" s="1"/>
  <c r="N4807" i="7"/>
  <c r="O4807" i="7" s="1"/>
  <c r="R4807" i="7" s="1"/>
  <c r="L4807" i="7"/>
  <c r="M4807" i="7" s="1"/>
  <c r="Q4807" i="7" s="1"/>
  <c r="J4807" i="7"/>
  <c r="K4807" i="7" s="1"/>
  <c r="N4806" i="7"/>
  <c r="O4806" i="7" s="1"/>
  <c r="R4806" i="7" s="1"/>
  <c r="L4806" i="7"/>
  <c r="M4806" i="7" s="1"/>
  <c r="Q4806" i="7" s="1"/>
  <c r="J4806" i="7"/>
  <c r="K4806" i="7" s="1"/>
  <c r="N4805" i="7"/>
  <c r="O4805" i="7" s="1"/>
  <c r="R4805" i="7" s="1"/>
  <c r="L4805" i="7"/>
  <c r="M4805" i="7" s="1"/>
  <c r="Q4805" i="7" s="1"/>
  <c r="J4805" i="7"/>
  <c r="K4805" i="7" s="1"/>
  <c r="N4804" i="7"/>
  <c r="O4804" i="7" s="1"/>
  <c r="R4804" i="7" s="1"/>
  <c r="L4804" i="7"/>
  <c r="M4804" i="7" s="1"/>
  <c r="Q4804" i="7" s="1"/>
  <c r="J4804" i="7"/>
  <c r="K4804" i="7" s="1"/>
  <c r="N4803" i="7"/>
  <c r="O4803" i="7" s="1"/>
  <c r="R4803" i="7" s="1"/>
  <c r="L4803" i="7"/>
  <c r="M4803" i="7" s="1"/>
  <c r="Q4803" i="7" s="1"/>
  <c r="J4803" i="7"/>
  <c r="K4803" i="7" s="1"/>
  <c r="N4802" i="7"/>
  <c r="O4802" i="7" s="1"/>
  <c r="R4802" i="7" s="1"/>
  <c r="L4802" i="7"/>
  <c r="M4802" i="7" s="1"/>
  <c r="Q4802" i="7" s="1"/>
  <c r="J4802" i="7"/>
  <c r="K4802" i="7" s="1"/>
  <c r="N4801" i="7"/>
  <c r="O4801" i="7" s="1"/>
  <c r="R4801" i="7" s="1"/>
  <c r="L4801" i="7"/>
  <c r="M4801" i="7" s="1"/>
  <c r="Q4801" i="7" s="1"/>
  <c r="J4801" i="7"/>
  <c r="K4801" i="7" s="1"/>
  <c r="N4800" i="7"/>
  <c r="O4800" i="7" s="1"/>
  <c r="R4800" i="7" s="1"/>
  <c r="L4800" i="7"/>
  <c r="M4800" i="7" s="1"/>
  <c r="Q4800" i="7" s="1"/>
  <c r="J4800" i="7"/>
  <c r="K4800" i="7" s="1"/>
  <c r="N4799" i="7"/>
  <c r="O4799" i="7" s="1"/>
  <c r="R4799" i="7" s="1"/>
  <c r="L4799" i="7"/>
  <c r="M4799" i="7" s="1"/>
  <c r="Q4799" i="7" s="1"/>
  <c r="J4799" i="7"/>
  <c r="K4799" i="7" s="1"/>
  <c r="N4798" i="7"/>
  <c r="O4798" i="7" s="1"/>
  <c r="R4798" i="7" s="1"/>
  <c r="L4798" i="7"/>
  <c r="M4798" i="7" s="1"/>
  <c r="Q4798" i="7" s="1"/>
  <c r="J4798" i="7"/>
  <c r="K4798" i="7" s="1"/>
  <c r="N4797" i="7"/>
  <c r="O4797" i="7" s="1"/>
  <c r="R4797" i="7" s="1"/>
  <c r="L4797" i="7"/>
  <c r="M4797" i="7" s="1"/>
  <c r="Q4797" i="7" s="1"/>
  <c r="J4797" i="7"/>
  <c r="K4797" i="7" s="1"/>
  <c r="N4796" i="7"/>
  <c r="O4796" i="7" s="1"/>
  <c r="R4796" i="7" s="1"/>
  <c r="L4796" i="7"/>
  <c r="M4796" i="7" s="1"/>
  <c r="Q4796" i="7" s="1"/>
  <c r="J4796" i="7"/>
  <c r="K4796" i="7" s="1"/>
  <c r="N4795" i="7"/>
  <c r="O4795" i="7" s="1"/>
  <c r="R4795" i="7" s="1"/>
  <c r="L4795" i="7"/>
  <c r="M4795" i="7" s="1"/>
  <c r="Q4795" i="7" s="1"/>
  <c r="J4795" i="7"/>
  <c r="K4795" i="7" s="1"/>
  <c r="N4794" i="7"/>
  <c r="O4794" i="7" s="1"/>
  <c r="R4794" i="7" s="1"/>
  <c r="L4794" i="7"/>
  <c r="M4794" i="7" s="1"/>
  <c r="Q4794" i="7" s="1"/>
  <c r="J4794" i="7"/>
  <c r="K4794" i="7" s="1"/>
  <c r="N4793" i="7"/>
  <c r="O4793" i="7" s="1"/>
  <c r="R4793" i="7" s="1"/>
  <c r="L4793" i="7"/>
  <c r="M4793" i="7" s="1"/>
  <c r="Q4793" i="7" s="1"/>
  <c r="S4793" i="7" s="1"/>
  <c r="J4793" i="7"/>
  <c r="K4793" i="7" s="1"/>
  <c r="N4792" i="7"/>
  <c r="O4792" i="7" s="1"/>
  <c r="R4792" i="7" s="1"/>
  <c r="L4792" i="7"/>
  <c r="M4792" i="7" s="1"/>
  <c r="Q4792" i="7" s="1"/>
  <c r="J4792" i="7"/>
  <c r="K4792" i="7" s="1"/>
  <c r="N4791" i="7"/>
  <c r="O4791" i="7" s="1"/>
  <c r="R4791" i="7" s="1"/>
  <c r="L4791" i="7"/>
  <c r="M4791" i="7" s="1"/>
  <c r="Q4791" i="7" s="1"/>
  <c r="J4791" i="7"/>
  <c r="K4791" i="7" s="1"/>
  <c r="N4790" i="7"/>
  <c r="O4790" i="7" s="1"/>
  <c r="R4790" i="7" s="1"/>
  <c r="L4790" i="7"/>
  <c r="M4790" i="7" s="1"/>
  <c r="Q4790" i="7" s="1"/>
  <c r="S4790" i="7" s="1"/>
  <c r="J4790" i="7"/>
  <c r="K4790" i="7" s="1"/>
  <c r="N4789" i="7"/>
  <c r="O4789" i="7" s="1"/>
  <c r="R4789" i="7" s="1"/>
  <c r="L4789" i="7"/>
  <c r="M4789" i="7" s="1"/>
  <c r="Q4789" i="7" s="1"/>
  <c r="S4789" i="7" s="1"/>
  <c r="J4789" i="7"/>
  <c r="K4789" i="7" s="1"/>
  <c r="N4788" i="7"/>
  <c r="O4788" i="7" s="1"/>
  <c r="R4788" i="7" s="1"/>
  <c r="L4788" i="7"/>
  <c r="M4788" i="7" s="1"/>
  <c r="Q4788" i="7" s="1"/>
  <c r="K4788" i="7"/>
  <c r="J4788" i="7"/>
  <c r="N4787" i="7"/>
  <c r="O4787" i="7" s="1"/>
  <c r="R4787" i="7" s="1"/>
  <c r="L4787" i="7"/>
  <c r="M4787" i="7" s="1"/>
  <c r="Q4787" i="7" s="1"/>
  <c r="J4787" i="7"/>
  <c r="K4787" i="7" s="1"/>
  <c r="N4786" i="7"/>
  <c r="O4786" i="7" s="1"/>
  <c r="R4786" i="7" s="1"/>
  <c r="L4786" i="7"/>
  <c r="M4786" i="7" s="1"/>
  <c r="Q4786" i="7" s="1"/>
  <c r="S4786" i="7" s="1"/>
  <c r="J4786" i="7"/>
  <c r="K4786" i="7" s="1"/>
  <c r="N4785" i="7"/>
  <c r="O4785" i="7" s="1"/>
  <c r="R4785" i="7" s="1"/>
  <c r="L4785" i="7"/>
  <c r="M4785" i="7" s="1"/>
  <c r="Q4785" i="7" s="1"/>
  <c r="J4785" i="7"/>
  <c r="K4785" i="7" s="1"/>
  <c r="N4784" i="7"/>
  <c r="O4784" i="7" s="1"/>
  <c r="R4784" i="7" s="1"/>
  <c r="M4784" i="7"/>
  <c r="Q4784" i="7" s="1"/>
  <c r="L4784" i="7"/>
  <c r="J4784" i="7"/>
  <c r="K4784" i="7" s="1"/>
  <c r="N4783" i="7"/>
  <c r="O4783" i="7" s="1"/>
  <c r="R4783" i="7" s="1"/>
  <c r="L4783" i="7"/>
  <c r="M4783" i="7" s="1"/>
  <c r="Q4783" i="7" s="1"/>
  <c r="S4783" i="7" s="1"/>
  <c r="J4783" i="7"/>
  <c r="K4783" i="7" s="1"/>
  <c r="N4782" i="7"/>
  <c r="O4782" i="7" s="1"/>
  <c r="R4782" i="7" s="1"/>
  <c r="L4782" i="7"/>
  <c r="M4782" i="7" s="1"/>
  <c r="Q4782" i="7" s="1"/>
  <c r="J4782" i="7"/>
  <c r="K4782" i="7" s="1"/>
  <c r="N4781" i="7"/>
  <c r="O4781" i="7" s="1"/>
  <c r="R4781" i="7" s="1"/>
  <c r="L4781" i="7"/>
  <c r="M4781" i="7" s="1"/>
  <c r="Q4781" i="7" s="1"/>
  <c r="S4781" i="7" s="1"/>
  <c r="J4781" i="7"/>
  <c r="K4781" i="7" s="1"/>
  <c r="N4780" i="7"/>
  <c r="O4780" i="7" s="1"/>
  <c r="R4780" i="7" s="1"/>
  <c r="L4780" i="7"/>
  <c r="M4780" i="7" s="1"/>
  <c r="Q4780" i="7" s="1"/>
  <c r="J4780" i="7"/>
  <c r="K4780" i="7" s="1"/>
  <c r="N4779" i="7"/>
  <c r="O4779" i="7" s="1"/>
  <c r="R4779" i="7" s="1"/>
  <c r="L4779" i="7"/>
  <c r="M4779" i="7" s="1"/>
  <c r="Q4779" i="7" s="1"/>
  <c r="S4779" i="7" s="1"/>
  <c r="J4779" i="7"/>
  <c r="K4779" i="7" s="1"/>
  <c r="N4778" i="7"/>
  <c r="O4778" i="7" s="1"/>
  <c r="R4778" i="7" s="1"/>
  <c r="L4778" i="7"/>
  <c r="M4778" i="7" s="1"/>
  <c r="Q4778" i="7" s="1"/>
  <c r="J4778" i="7"/>
  <c r="K4778" i="7" s="1"/>
  <c r="N4777" i="7"/>
  <c r="O4777" i="7" s="1"/>
  <c r="R4777" i="7" s="1"/>
  <c r="L4777" i="7"/>
  <c r="M4777" i="7" s="1"/>
  <c r="Q4777" i="7" s="1"/>
  <c r="S4777" i="7" s="1"/>
  <c r="J4777" i="7"/>
  <c r="K4777" i="7" s="1"/>
  <c r="N4776" i="7"/>
  <c r="O4776" i="7" s="1"/>
  <c r="R4776" i="7" s="1"/>
  <c r="L4776" i="7"/>
  <c r="M4776" i="7" s="1"/>
  <c r="Q4776" i="7" s="1"/>
  <c r="J4776" i="7"/>
  <c r="K4776" i="7" s="1"/>
  <c r="N4775" i="7"/>
  <c r="O4775" i="7" s="1"/>
  <c r="R4775" i="7" s="1"/>
  <c r="L4775" i="7"/>
  <c r="M4775" i="7" s="1"/>
  <c r="Q4775" i="7" s="1"/>
  <c r="S4775" i="7" s="1"/>
  <c r="J4775" i="7"/>
  <c r="K4775" i="7" s="1"/>
  <c r="N4774" i="7"/>
  <c r="O4774" i="7" s="1"/>
  <c r="R4774" i="7" s="1"/>
  <c r="L4774" i="7"/>
  <c r="M4774" i="7" s="1"/>
  <c r="Q4774" i="7" s="1"/>
  <c r="J4774" i="7"/>
  <c r="K4774" i="7" s="1"/>
  <c r="N4773" i="7"/>
  <c r="O4773" i="7" s="1"/>
  <c r="R4773" i="7" s="1"/>
  <c r="L4773" i="7"/>
  <c r="M4773" i="7" s="1"/>
  <c r="Q4773" i="7" s="1"/>
  <c r="S4773" i="7" s="1"/>
  <c r="J4773" i="7"/>
  <c r="K4773" i="7" s="1"/>
  <c r="N4772" i="7"/>
  <c r="O4772" i="7" s="1"/>
  <c r="R4772" i="7" s="1"/>
  <c r="L4772" i="7"/>
  <c r="M4772" i="7" s="1"/>
  <c r="Q4772" i="7" s="1"/>
  <c r="J4772" i="7"/>
  <c r="K4772" i="7" s="1"/>
  <c r="N4771" i="7"/>
  <c r="O4771" i="7" s="1"/>
  <c r="R4771" i="7" s="1"/>
  <c r="L4771" i="7"/>
  <c r="M4771" i="7" s="1"/>
  <c r="Q4771" i="7" s="1"/>
  <c r="S4771" i="7" s="1"/>
  <c r="J4771" i="7"/>
  <c r="K4771" i="7" s="1"/>
  <c r="N4770" i="7"/>
  <c r="O4770" i="7" s="1"/>
  <c r="R4770" i="7" s="1"/>
  <c r="L4770" i="7"/>
  <c r="M4770" i="7" s="1"/>
  <c r="Q4770" i="7" s="1"/>
  <c r="J4770" i="7"/>
  <c r="K4770" i="7" s="1"/>
  <c r="N4769" i="7"/>
  <c r="O4769" i="7" s="1"/>
  <c r="R4769" i="7" s="1"/>
  <c r="L4769" i="7"/>
  <c r="M4769" i="7" s="1"/>
  <c r="Q4769" i="7" s="1"/>
  <c r="S4769" i="7" s="1"/>
  <c r="J4769" i="7"/>
  <c r="K4769" i="7" s="1"/>
  <c r="N4768" i="7"/>
  <c r="O4768" i="7" s="1"/>
  <c r="R4768" i="7" s="1"/>
  <c r="L4768" i="7"/>
  <c r="M4768" i="7" s="1"/>
  <c r="Q4768" i="7" s="1"/>
  <c r="J4768" i="7"/>
  <c r="K4768" i="7" s="1"/>
  <c r="N4767" i="7"/>
  <c r="O4767" i="7" s="1"/>
  <c r="R4767" i="7" s="1"/>
  <c r="L4767" i="7"/>
  <c r="M4767" i="7" s="1"/>
  <c r="Q4767" i="7" s="1"/>
  <c r="S4767" i="7" s="1"/>
  <c r="J4767" i="7"/>
  <c r="K4767" i="7" s="1"/>
  <c r="N4766" i="7"/>
  <c r="O4766" i="7" s="1"/>
  <c r="R4766" i="7" s="1"/>
  <c r="L4766" i="7"/>
  <c r="M4766" i="7" s="1"/>
  <c r="Q4766" i="7" s="1"/>
  <c r="J4766" i="7"/>
  <c r="K4766" i="7" s="1"/>
  <c r="N4765" i="7"/>
  <c r="O4765" i="7" s="1"/>
  <c r="R4765" i="7" s="1"/>
  <c r="L4765" i="7"/>
  <c r="M4765" i="7" s="1"/>
  <c r="Q4765" i="7" s="1"/>
  <c r="S4765" i="7" s="1"/>
  <c r="J4765" i="7"/>
  <c r="K4765" i="7" s="1"/>
  <c r="N4764" i="7"/>
  <c r="O4764" i="7" s="1"/>
  <c r="R4764" i="7" s="1"/>
  <c r="L4764" i="7"/>
  <c r="M4764" i="7" s="1"/>
  <c r="Q4764" i="7" s="1"/>
  <c r="J4764" i="7"/>
  <c r="K4764" i="7" s="1"/>
  <c r="N4763" i="7"/>
  <c r="O4763" i="7" s="1"/>
  <c r="R4763" i="7" s="1"/>
  <c r="L4763" i="7"/>
  <c r="M4763" i="7" s="1"/>
  <c r="Q4763" i="7" s="1"/>
  <c r="J4763" i="7"/>
  <c r="K4763" i="7" s="1"/>
  <c r="N4762" i="7"/>
  <c r="O4762" i="7" s="1"/>
  <c r="R4762" i="7" s="1"/>
  <c r="L4762" i="7"/>
  <c r="M4762" i="7" s="1"/>
  <c r="Q4762" i="7" s="1"/>
  <c r="J4762" i="7"/>
  <c r="K4762" i="7" s="1"/>
  <c r="N4761" i="7"/>
  <c r="O4761" i="7" s="1"/>
  <c r="R4761" i="7" s="1"/>
  <c r="L4761" i="7"/>
  <c r="M4761" i="7" s="1"/>
  <c r="Q4761" i="7" s="1"/>
  <c r="J4761" i="7"/>
  <c r="K4761" i="7" s="1"/>
  <c r="N4760" i="7"/>
  <c r="O4760" i="7" s="1"/>
  <c r="R4760" i="7" s="1"/>
  <c r="L4760" i="7"/>
  <c r="M4760" i="7" s="1"/>
  <c r="Q4760" i="7" s="1"/>
  <c r="J4760" i="7"/>
  <c r="K4760" i="7" s="1"/>
  <c r="N4759" i="7"/>
  <c r="O4759" i="7" s="1"/>
  <c r="R4759" i="7" s="1"/>
  <c r="L4759" i="7"/>
  <c r="M4759" i="7" s="1"/>
  <c r="Q4759" i="7" s="1"/>
  <c r="J4759" i="7"/>
  <c r="K4759" i="7" s="1"/>
  <c r="N4758" i="7"/>
  <c r="O4758" i="7" s="1"/>
  <c r="R4758" i="7" s="1"/>
  <c r="L4758" i="7"/>
  <c r="M4758" i="7" s="1"/>
  <c r="Q4758" i="7" s="1"/>
  <c r="J4758" i="7"/>
  <c r="K4758" i="7" s="1"/>
  <c r="N4757" i="7"/>
  <c r="O4757" i="7" s="1"/>
  <c r="R4757" i="7" s="1"/>
  <c r="L4757" i="7"/>
  <c r="M4757" i="7" s="1"/>
  <c r="Q4757" i="7" s="1"/>
  <c r="J4757" i="7"/>
  <c r="K4757" i="7" s="1"/>
  <c r="N4756" i="7"/>
  <c r="O4756" i="7" s="1"/>
  <c r="R4756" i="7" s="1"/>
  <c r="L4756" i="7"/>
  <c r="M4756" i="7" s="1"/>
  <c r="Q4756" i="7" s="1"/>
  <c r="J4756" i="7"/>
  <c r="K4756" i="7" s="1"/>
  <c r="N4755" i="7"/>
  <c r="O4755" i="7" s="1"/>
  <c r="R4755" i="7" s="1"/>
  <c r="L4755" i="7"/>
  <c r="M4755" i="7" s="1"/>
  <c r="Q4755" i="7" s="1"/>
  <c r="J4755" i="7"/>
  <c r="K4755" i="7" s="1"/>
  <c r="N4754" i="7"/>
  <c r="O4754" i="7" s="1"/>
  <c r="R4754" i="7" s="1"/>
  <c r="L4754" i="7"/>
  <c r="M4754" i="7" s="1"/>
  <c r="Q4754" i="7" s="1"/>
  <c r="J4754" i="7"/>
  <c r="K4754" i="7" s="1"/>
  <c r="N4753" i="7"/>
  <c r="O4753" i="7" s="1"/>
  <c r="R4753" i="7" s="1"/>
  <c r="L4753" i="7"/>
  <c r="M4753" i="7" s="1"/>
  <c r="Q4753" i="7" s="1"/>
  <c r="J4753" i="7"/>
  <c r="K4753" i="7" s="1"/>
  <c r="N4752" i="7"/>
  <c r="O4752" i="7" s="1"/>
  <c r="R4752" i="7" s="1"/>
  <c r="L4752" i="7"/>
  <c r="M4752" i="7" s="1"/>
  <c r="Q4752" i="7" s="1"/>
  <c r="J4752" i="7"/>
  <c r="K4752" i="7" s="1"/>
  <c r="N4751" i="7"/>
  <c r="O4751" i="7" s="1"/>
  <c r="R4751" i="7" s="1"/>
  <c r="L4751" i="7"/>
  <c r="M4751" i="7" s="1"/>
  <c r="Q4751" i="7" s="1"/>
  <c r="J4751" i="7"/>
  <c r="K4751" i="7" s="1"/>
  <c r="N4750" i="7"/>
  <c r="O4750" i="7" s="1"/>
  <c r="R4750" i="7" s="1"/>
  <c r="L4750" i="7"/>
  <c r="M4750" i="7" s="1"/>
  <c r="Q4750" i="7" s="1"/>
  <c r="J4750" i="7"/>
  <c r="K4750" i="7" s="1"/>
  <c r="N4749" i="7"/>
  <c r="O4749" i="7" s="1"/>
  <c r="R4749" i="7" s="1"/>
  <c r="L4749" i="7"/>
  <c r="M4749" i="7" s="1"/>
  <c r="Q4749" i="7" s="1"/>
  <c r="J4749" i="7"/>
  <c r="K4749" i="7" s="1"/>
  <c r="N4748" i="7"/>
  <c r="O4748" i="7" s="1"/>
  <c r="R4748" i="7" s="1"/>
  <c r="L4748" i="7"/>
  <c r="M4748" i="7" s="1"/>
  <c r="Q4748" i="7" s="1"/>
  <c r="J4748" i="7"/>
  <c r="K4748" i="7" s="1"/>
  <c r="N4747" i="7"/>
  <c r="O4747" i="7" s="1"/>
  <c r="R4747" i="7" s="1"/>
  <c r="L4747" i="7"/>
  <c r="M4747" i="7" s="1"/>
  <c r="Q4747" i="7" s="1"/>
  <c r="J4747" i="7"/>
  <c r="K4747" i="7" s="1"/>
  <c r="N4746" i="7"/>
  <c r="O4746" i="7" s="1"/>
  <c r="R4746" i="7" s="1"/>
  <c r="L4746" i="7"/>
  <c r="M4746" i="7" s="1"/>
  <c r="Q4746" i="7" s="1"/>
  <c r="S4746" i="7" s="1"/>
  <c r="J4746" i="7"/>
  <c r="K4746" i="7" s="1"/>
  <c r="N4745" i="7"/>
  <c r="O4745" i="7" s="1"/>
  <c r="R4745" i="7" s="1"/>
  <c r="L4745" i="7"/>
  <c r="M4745" i="7" s="1"/>
  <c r="Q4745" i="7" s="1"/>
  <c r="S4745" i="7" s="1"/>
  <c r="J4745" i="7"/>
  <c r="K4745" i="7" s="1"/>
  <c r="O4744" i="7"/>
  <c r="R4744" i="7" s="1"/>
  <c r="N4744" i="7"/>
  <c r="L4744" i="7"/>
  <c r="M4744" i="7" s="1"/>
  <c r="Q4744" i="7" s="1"/>
  <c r="K4744" i="7"/>
  <c r="J4744" i="7"/>
  <c r="N4743" i="7"/>
  <c r="O4743" i="7" s="1"/>
  <c r="R4743" i="7" s="1"/>
  <c r="L4743" i="7"/>
  <c r="M4743" i="7" s="1"/>
  <c r="Q4743" i="7" s="1"/>
  <c r="J4743" i="7"/>
  <c r="K4743" i="7" s="1"/>
  <c r="N4742" i="7"/>
  <c r="O4742" i="7" s="1"/>
  <c r="R4742" i="7" s="1"/>
  <c r="L4742" i="7"/>
  <c r="M4742" i="7" s="1"/>
  <c r="Q4742" i="7" s="1"/>
  <c r="S4742" i="7" s="1"/>
  <c r="J4742" i="7"/>
  <c r="K4742" i="7" s="1"/>
  <c r="N4741" i="7"/>
  <c r="O4741" i="7" s="1"/>
  <c r="R4741" i="7" s="1"/>
  <c r="L4741" i="7"/>
  <c r="M4741" i="7" s="1"/>
  <c r="Q4741" i="7" s="1"/>
  <c r="J4741" i="7"/>
  <c r="K4741" i="7" s="1"/>
  <c r="N4740" i="7"/>
  <c r="O4740" i="7" s="1"/>
  <c r="R4740" i="7" s="1"/>
  <c r="L4740" i="7"/>
  <c r="M4740" i="7" s="1"/>
  <c r="Q4740" i="7" s="1"/>
  <c r="S4740" i="7" s="1"/>
  <c r="J4740" i="7"/>
  <c r="K4740" i="7" s="1"/>
  <c r="N4739" i="7"/>
  <c r="O4739" i="7" s="1"/>
  <c r="R4739" i="7" s="1"/>
  <c r="L4739" i="7"/>
  <c r="M4739" i="7" s="1"/>
  <c r="Q4739" i="7" s="1"/>
  <c r="J4739" i="7"/>
  <c r="K4739" i="7" s="1"/>
  <c r="N4738" i="7"/>
  <c r="O4738" i="7" s="1"/>
  <c r="R4738" i="7" s="1"/>
  <c r="L4738" i="7"/>
  <c r="M4738" i="7" s="1"/>
  <c r="Q4738" i="7" s="1"/>
  <c r="S4738" i="7" s="1"/>
  <c r="J4738" i="7"/>
  <c r="K4738" i="7" s="1"/>
  <c r="N4737" i="7"/>
  <c r="O4737" i="7" s="1"/>
  <c r="R4737" i="7" s="1"/>
  <c r="L4737" i="7"/>
  <c r="M4737" i="7" s="1"/>
  <c r="Q4737" i="7" s="1"/>
  <c r="S4737" i="7" s="1"/>
  <c r="J4737" i="7"/>
  <c r="K4737" i="7" s="1"/>
  <c r="N4736" i="7"/>
  <c r="O4736" i="7" s="1"/>
  <c r="R4736" i="7" s="1"/>
  <c r="L4736" i="7"/>
  <c r="M4736" i="7" s="1"/>
  <c r="Q4736" i="7" s="1"/>
  <c r="J4736" i="7"/>
  <c r="K4736" i="7" s="1"/>
  <c r="N4735" i="7"/>
  <c r="O4735" i="7" s="1"/>
  <c r="R4735" i="7" s="1"/>
  <c r="L4735" i="7"/>
  <c r="M4735" i="7" s="1"/>
  <c r="Q4735" i="7" s="1"/>
  <c r="S4735" i="7" s="1"/>
  <c r="J4735" i="7"/>
  <c r="K4735" i="7" s="1"/>
  <c r="N4734" i="7"/>
  <c r="O4734" i="7" s="1"/>
  <c r="R4734" i="7" s="1"/>
  <c r="L4734" i="7"/>
  <c r="M4734" i="7" s="1"/>
  <c r="Q4734" i="7" s="1"/>
  <c r="J4734" i="7"/>
  <c r="K4734" i="7" s="1"/>
  <c r="N4733" i="7"/>
  <c r="O4733" i="7" s="1"/>
  <c r="R4733" i="7" s="1"/>
  <c r="L4733" i="7"/>
  <c r="M4733" i="7" s="1"/>
  <c r="Q4733" i="7" s="1"/>
  <c r="S4733" i="7" s="1"/>
  <c r="J4733" i="7"/>
  <c r="K4733" i="7" s="1"/>
  <c r="N4732" i="7"/>
  <c r="O4732" i="7" s="1"/>
  <c r="R4732" i="7" s="1"/>
  <c r="L4732" i="7"/>
  <c r="M4732" i="7" s="1"/>
  <c r="Q4732" i="7" s="1"/>
  <c r="J4732" i="7"/>
  <c r="K4732" i="7" s="1"/>
  <c r="N4731" i="7"/>
  <c r="O4731" i="7" s="1"/>
  <c r="R4731" i="7" s="1"/>
  <c r="L4731" i="7"/>
  <c r="M4731" i="7" s="1"/>
  <c r="Q4731" i="7" s="1"/>
  <c r="S4731" i="7" s="1"/>
  <c r="J4731" i="7"/>
  <c r="K4731" i="7" s="1"/>
  <c r="N4730" i="7"/>
  <c r="O4730" i="7" s="1"/>
  <c r="R4730" i="7" s="1"/>
  <c r="L4730" i="7"/>
  <c r="M4730" i="7" s="1"/>
  <c r="Q4730" i="7" s="1"/>
  <c r="J4730" i="7"/>
  <c r="K4730" i="7" s="1"/>
  <c r="N4729" i="7"/>
  <c r="O4729" i="7" s="1"/>
  <c r="R4729" i="7" s="1"/>
  <c r="L4729" i="7"/>
  <c r="M4729" i="7" s="1"/>
  <c r="Q4729" i="7" s="1"/>
  <c r="J4729" i="7"/>
  <c r="K4729" i="7" s="1"/>
  <c r="N4728" i="7"/>
  <c r="O4728" i="7" s="1"/>
  <c r="R4728" i="7" s="1"/>
  <c r="L4728" i="7"/>
  <c r="M4728" i="7" s="1"/>
  <c r="Q4728" i="7" s="1"/>
  <c r="S4728" i="7" s="1"/>
  <c r="J4728" i="7"/>
  <c r="K4728" i="7" s="1"/>
  <c r="N4727" i="7"/>
  <c r="O4727" i="7" s="1"/>
  <c r="R4727" i="7" s="1"/>
  <c r="L4727" i="7"/>
  <c r="M4727" i="7" s="1"/>
  <c r="Q4727" i="7" s="1"/>
  <c r="J4727" i="7"/>
  <c r="K4727" i="7" s="1"/>
  <c r="N4726" i="7"/>
  <c r="O4726" i="7" s="1"/>
  <c r="R4726" i="7" s="1"/>
  <c r="L4726" i="7"/>
  <c r="M4726" i="7" s="1"/>
  <c r="Q4726" i="7" s="1"/>
  <c r="J4726" i="7"/>
  <c r="K4726" i="7" s="1"/>
  <c r="N4725" i="7"/>
  <c r="O4725" i="7" s="1"/>
  <c r="R4725" i="7" s="1"/>
  <c r="L4725" i="7"/>
  <c r="M4725" i="7" s="1"/>
  <c r="Q4725" i="7" s="1"/>
  <c r="J4725" i="7"/>
  <c r="K4725" i="7" s="1"/>
  <c r="N4724" i="7"/>
  <c r="O4724" i="7" s="1"/>
  <c r="R4724" i="7" s="1"/>
  <c r="L4724" i="7"/>
  <c r="M4724" i="7" s="1"/>
  <c r="Q4724" i="7" s="1"/>
  <c r="J4724" i="7"/>
  <c r="K4724" i="7" s="1"/>
  <c r="N4723" i="7"/>
  <c r="O4723" i="7" s="1"/>
  <c r="R4723" i="7" s="1"/>
  <c r="L4723" i="7"/>
  <c r="M4723" i="7" s="1"/>
  <c r="Q4723" i="7" s="1"/>
  <c r="J4723" i="7"/>
  <c r="K4723" i="7" s="1"/>
  <c r="N4722" i="7"/>
  <c r="O4722" i="7" s="1"/>
  <c r="R4722" i="7" s="1"/>
  <c r="L4722" i="7"/>
  <c r="M4722" i="7" s="1"/>
  <c r="Q4722" i="7" s="1"/>
  <c r="J4722" i="7"/>
  <c r="K4722" i="7" s="1"/>
  <c r="N4721" i="7"/>
  <c r="O4721" i="7" s="1"/>
  <c r="R4721" i="7" s="1"/>
  <c r="L4721" i="7"/>
  <c r="M4721" i="7" s="1"/>
  <c r="Q4721" i="7" s="1"/>
  <c r="J4721" i="7"/>
  <c r="K4721" i="7" s="1"/>
  <c r="N4720" i="7"/>
  <c r="O4720" i="7" s="1"/>
  <c r="R4720" i="7" s="1"/>
  <c r="L4720" i="7"/>
  <c r="M4720" i="7" s="1"/>
  <c r="Q4720" i="7" s="1"/>
  <c r="J4720" i="7"/>
  <c r="K4720" i="7" s="1"/>
  <c r="N4719" i="7"/>
  <c r="O4719" i="7" s="1"/>
  <c r="R4719" i="7" s="1"/>
  <c r="L4719" i="7"/>
  <c r="M4719" i="7" s="1"/>
  <c r="Q4719" i="7" s="1"/>
  <c r="J4719" i="7"/>
  <c r="K4719" i="7" s="1"/>
  <c r="N4718" i="7"/>
  <c r="O4718" i="7" s="1"/>
  <c r="R4718" i="7" s="1"/>
  <c r="L4718" i="7"/>
  <c r="M4718" i="7" s="1"/>
  <c r="Q4718" i="7" s="1"/>
  <c r="J4718" i="7"/>
  <c r="K4718" i="7" s="1"/>
  <c r="N4717" i="7"/>
  <c r="O4717" i="7" s="1"/>
  <c r="R4717" i="7" s="1"/>
  <c r="L4717" i="7"/>
  <c r="M4717" i="7" s="1"/>
  <c r="Q4717" i="7" s="1"/>
  <c r="J4717" i="7"/>
  <c r="K4717" i="7" s="1"/>
  <c r="N4716" i="7"/>
  <c r="O4716" i="7" s="1"/>
  <c r="R4716" i="7" s="1"/>
  <c r="L4716" i="7"/>
  <c r="M4716" i="7" s="1"/>
  <c r="Q4716" i="7" s="1"/>
  <c r="J4716" i="7"/>
  <c r="K4716" i="7" s="1"/>
  <c r="N4715" i="7"/>
  <c r="O4715" i="7" s="1"/>
  <c r="R4715" i="7" s="1"/>
  <c r="L4715" i="7"/>
  <c r="M4715" i="7" s="1"/>
  <c r="Q4715" i="7" s="1"/>
  <c r="J4715" i="7"/>
  <c r="K4715" i="7" s="1"/>
  <c r="N4714" i="7"/>
  <c r="O4714" i="7" s="1"/>
  <c r="R4714" i="7" s="1"/>
  <c r="L4714" i="7"/>
  <c r="M4714" i="7" s="1"/>
  <c r="Q4714" i="7" s="1"/>
  <c r="S4714" i="7" s="1"/>
  <c r="J4714" i="7"/>
  <c r="K4714" i="7" s="1"/>
  <c r="N4713" i="7"/>
  <c r="O4713" i="7" s="1"/>
  <c r="R4713" i="7" s="1"/>
  <c r="L4713" i="7"/>
  <c r="M4713" i="7" s="1"/>
  <c r="Q4713" i="7" s="1"/>
  <c r="J4713" i="7"/>
  <c r="K4713" i="7" s="1"/>
  <c r="N4712" i="7"/>
  <c r="O4712" i="7" s="1"/>
  <c r="R4712" i="7" s="1"/>
  <c r="L4712" i="7"/>
  <c r="M4712" i="7" s="1"/>
  <c r="Q4712" i="7" s="1"/>
  <c r="J4712" i="7"/>
  <c r="K4712" i="7" s="1"/>
  <c r="N4711" i="7"/>
  <c r="O4711" i="7" s="1"/>
  <c r="R4711" i="7" s="1"/>
  <c r="L4711" i="7"/>
  <c r="M4711" i="7" s="1"/>
  <c r="Q4711" i="7" s="1"/>
  <c r="J4711" i="7"/>
  <c r="K4711" i="7" s="1"/>
  <c r="N4710" i="7"/>
  <c r="O4710" i="7" s="1"/>
  <c r="R4710" i="7" s="1"/>
  <c r="L4710" i="7"/>
  <c r="M4710" i="7" s="1"/>
  <c r="Q4710" i="7" s="1"/>
  <c r="J4710" i="7"/>
  <c r="K4710" i="7" s="1"/>
  <c r="N4709" i="7"/>
  <c r="O4709" i="7" s="1"/>
  <c r="R4709" i="7" s="1"/>
  <c r="L4709" i="7"/>
  <c r="M4709" i="7" s="1"/>
  <c r="Q4709" i="7" s="1"/>
  <c r="J4709" i="7"/>
  <c r="K4709" i="7" s="1"/>
  <c r="N4708" i="7"/>
  <c r="O4708" i="7" s="1"/>
  <c r="R4708" i="7" s="1"/>
  <c r="L4708" i="7"/>
  <c r="M4708" i="7" s="1"/>
  <c r="Q4708" i="7" s="1"/>
  <c r="J4708" i="7"/>
  <c r="K4708" i="7" s="1"/>
  <c r="N4707" i="7"/>
  <c r="O4707" i="7" s="1"/>
  <c r="R4707" i="7" s="1"/>
  <c r="L4707" i="7"/>
  <c r="M4707" i="7" s="1"/>
  <c r="Q4707" i="7" s="1"/>
  <c r="J4707" i="7"/>
  <c r="K4707" i="7" s="1"/>
  <c r="N4706" i="7"/>
  <c r="O4706" i="7" s="1"/>
  <c r="R4706" i="7" s="1"/>
  <c r="L4706" i="7"/>
  <c r="M4706" i="7" s="1"/>
  <c r="Q4706" i="7" s="1"/>
  <c r="J4706" i="7"/>
  <c r="K4706" i="7" s="1"/>
  <c r="N4705" i="7"/>
  <c r="O4705" i="7" s="1"/>
  <c r="R4705" i="7" s="1"/>
  <c r="L4705" i="7"/>
  <c r="M4705" i="7" s="1"/>
  <c r="Q4705" i="7" s="1"/>
  <c r="J4705" i="7"/>
  <c r="K4705" i="7" s="1"/>
  <c r="N4704" i="7"/>
  <c r="O4704" i="7" s="1"/>
  <c r="R4704" i="7" s="1"/>
  <c r="L4704" i="7"/>
  <c r="M4704" i="7" s="1"/>
  <c r="Q4704" i="7" s="1"/>
  <c r="S4704" i="7" s="1"/>
  <c r="J4704" i="7"/>
  <c r="K4704" i="7" s="1"/>
  <c r="N4703" i="7"/>
  <c r="O4703" i="7" s="1"/>
  <c r="R4703" i="7" s="1"/>
  <c r="L4703" i="7"/>
  <c r="M4703" i="7" s="1"/>
  <c r="Q4703" i="7" s="1"/>
  <c r="J4703" i="7"/>
  <c r="K4703" i="7" s="1"/>
  <c r="N4702" i="7"/>
  <c r="O4702" i="7" s="1"/>
  <c r="R4702" i="7" s="1"/>
  <c r="L4702" i="7"/>
  <c r="M4702" i="7" s="1"/>
  <c r="Q4702" i="7" s="1"/>
  <c r="S4702" i="7" s="1"/>
  <c r="J4702" i="7"/>
  <c r="K4702" i="7" s="1"/>
  <c r="N4701" i="7"/>
  <c r="O4701" i="7" s="1"/>
  <c r="R4701" i="7" s="1"/>
  <c r="L4701" i="7"/>
  <c r="M4701" i="7" s="1"/>
  <c r="Q4701" i="7" s="1"/>
  <c r="J4701" i="7"/>
  <c r="K4701" i="7" s="1"/>
  <c r="N4700" i="7"/>
  <c r="O4700" i="7" s="1"/>
  <c r="R4700" i="7" s="1"/>
  <c r="L4700" i="7"/>
  <c r="M4700" i="7" s="1"/>
  <c r="Q4700" i="7" s="1"/>
  <c r="J4700" i="7"/>
  <c r="K4700" i="7" s="1"/>
  <c r="N4699" i="7"/>
  <c r="O4699" i="7" s="1"/>
  <c r="R4699" i="7" s="1"/>
  <c r="L4699" i="7"/>
  <c r="M4699" i="7" s="1"/>
  <c r="Q4699" i="7" s="1"/>
  <c r="J4699" i="7"/>
  <c r="K4699" i="7" s="1"/>
  <c r="N4698" i="7"/>
  <c r="O4698" i="7" s="1"/>
  <c r="R4698" i="7" s="1"/>
  <c r="L4698" i="7"/>
  <c r="M4698" i="7" s="1"/>
  <c r="Q4698" i="7" s="1"/>
  <c r="S4698" i="7" s="1"/>
  <c r="J4698" i="7"/>
  <c r="K4698" i="7" s="1"/>
  <c r="N4697" i="7"/>
  <c r="O4697" i="7" s="1"/>
  <c r="R4697" i="7" s="1"/>
  <c r="L4697" i="7"/>
  <c r="M4697" i="7" s="1"/>
  <c r="Q4697" i="7" s="1"/>
  <c r="S4697" i="7" s="1"/>
  <c r="J4697" i="7"/>
  <c r="K4697" i="7" s="1"/>
  <c r="N4696" i="7"/>
  <c r="O4696" i="7" s="1"/>
  <c r="R4696" i="7" s="1"/>
  <c r="L4696" i="7"/>
  <c r="M4696" i="7" s="1"/>
  <c r="Q4696" i="7" s="1"/>
  <c r="J4696" i="7"/>
  <c r="K4696" i="7" s="1"/>
  <c r="N4695" i="7"/>
  <c r="O4695" i="7" s="1"/>
  <c r="R4695" i="7" s="1"/>
  <c r="L4695" i="7"/>
  <c r="M4695" i="7" s="1"/>
  <c r="Q4695" i="7" s="1"/>
  <c r="J4695" i="7"/>
  <c r="K4695" i="7" s="1"/>
  <c r="N4694" i="7"/>
  <c r="O4694" i="7" s="1"/>
  <c r="R4694" i="7" s="1"/>
  <c r="L4694" i="7"/>
  <c r="M4694" i="7" s="1"/>
  <c r="Q4694" i="7" s="1"/>
  <c r="J4694" i="7"/>
  <c r="K4694" i="7" s="1"/>
  <c r="N4693" i="7"/>
  <c r="O4693" i="7" s="1"/>
  <c r="R4693" i="7" s="1"/>
  <c r="L4693" i="7"/>
  <c r="M4693" i="7" s="1"/>
  <c r="Q4693" i="7" s="1"/>
  <c r="S4693" i="7" s="1"/>
  <c r="J4693" i="7"/>
  <c r="K4693" i="7" s="1"/>
  <c r="N4692" i="7"/>
  <c r="O4692" i="7" s="1"/>
  <c r="R4692" i="7" s="1"/>
  <c r="L4692" i="7"/>
  <c r="M4692" i="7" s="1"/>
  <c r="Q4692" i="7" s="1"/>
  <c r="J4692" i="7"/>
  <c r="K4692" i="7" s="1"/>
  <c r="N4691" i="7"/>
  <c r="O4691" i="7" s="1"/>
  <c r="R4691" i="7" s="1"/>
  <c r="L4691" i="7"/>
  <c r="M4691" i="7" s="1"/>
  <c r="Q4691" i="7" s="1"/>
  <c r="J4691" i="7"/>
  <c r="K4691" i="7" s="1"/>
  <c r="N4690" i="7"/>
  <c r="O4690" i="7" s="1"/>
  <c r="R4690" i="7" s="1"/>
  <c r="L4690" i="7"/>
  <c r="M4690" i="7" s="1"/>
  <c r="Q4690" i="7" s="1"/>
  <c r="J4690" i="7"/>
  <c r="K4690" i="7" s="1"/>
  <c r="N4689" i="7"/>
  <c r="O4689" i="7" s="1"/>
  <c r="R4689" i="7" s="1"/>
  <c r="L4689" i="7"/>
  <c r="M4689" i="7" s="1"/>
  <c r="Q4689" i="7" s="1"/>
  <c r="S4689" i="7" s="1"/>
  <c r="J4689" i="7"/>
  <c r="K4689" i="7" s="1"/>
  <c r="N4688" i="7"/>
  <c r="O4688" i="7" s="1"/>
  <c r="R4688" i="7" s="1"/>
  <c r="L4688" i="7"/>
  <c r="M4688" i="7" s="1"/>
  <c r="Q4688" i="7" s="1"/>
  <c r="J4688" i="7"/>
  <c r="K4688" i="7" s="1"/>
  <c r="N4687" i="7"/>
  <c r="O4687" i="7" s="1"/>
  <c r="R4687" i="7" s="1"/>
  <c r="L4687" i="7"/>
  <c r="M4687" i="7" s="1"/>
  <c r="Q4687" i="7" s="1"/>
  <c r="J4687" i="7"/>
  <c r="K4687" i="7" s="1"/>
  <c r="N4686" i="7"/>
  <c r="O4686" i="7" s="1"/>
  <c r="R4686" i="7" s="1"/>
  <c r="L4686" i="7"/>
  <c r="M4686" i="7" s="1"/>
  <c r="Q4686" i="7" s="1"/>
  <c r="J4686" i="7"/>
  <c r="K4686" i="7" s="1"/>
  <c r="N4685" i="7"/>
  <c r="O4685" i="7" s="1"/>
  <c r="R4685" i="7" s="1"/>
  <c r="L4685" i="7"/>
  <c r="M4685" i="7" s="1"/>
  <c r="Q4685" i="7" s="1"/>
  <c r="S4685" i="7" s="1"/>
  <c r="J4685" i="7"/>
  <c r="K4685" i="7" s="1"/>
  <c r="N4684" i="7"/>
  <c r="O4684" i="7" s="1"/>
  <c r="R4684" i="7" s="1"/>
  <c r="L4684" i="7"/>
  <c r="M4684" i="7" s="1"/>
  <c r="Q4684" i="7" s="1"/>
  <c r="J4684" i="7"/>
  <c r="K4684" i="7" s="1"/>
  <c r="N4683" i="7"/>
  <c r="O4683" i="7" s="1"/>
  <c r="R4683" i="7" s="1"/>
  <c r="L4683" i="7"/>
  <c r="M4683" i="7" s="1"/>
  <c r="Q4683" i="7" s="1"/>
  <c r="J4683" i="7"/>
  <c r="K4683" i="7" s="1"/>
  <c r="N4682" i="7"/>
  <c r="O4682" i="7" s="1"/>
  <c r="R4682" i="7" s="1"/>
  <c r="M4682" i="7"/>
  <c r="Q4682" i="7" s="1"/>
  <c r="L4682" i="7"/>
  <c r="J4682" i="7"/>
  <c r="K4682" i="7" s="1"/>
  <c r="N4681" i="7"/>
  <c r="O4681" i="7" s="1"/>
  <c r="R4681" i="7" s="1"/>
  <c r="L4681" i="7"/>
  <c r="M4681" i="7" s="1"/>
  <c r="Q4681" i="7" s="1"/>
  <c r="J4681" i="7"/>
  <c r="K4681" i="7" s="1"/>
  <c r="N4680" i="7"/>
  <c r="O4680" i="7" s="1"/>
  <c r="R4680" i="7" s="1"/>
  <c r="L4680" i="7"/>
  <c r="M4680" i="7" s="1"/>
  <c r="Q4680" i="7" s="1"/>
  <c r="J4680" i="7"/>
  <c r="K4680" i="7" s="1"/>
  <c r="N4679" i="7"/>
  <c r="O4679" i="7" s="1"/>
  <c r="R4679" i="7" s="1"/>
  <c r="L4679" i="7"/>
  <c r="M4679" i="7" s="1"/>
  <c r="Q4679" i="7" s="1"/>
  <c r="J4679" i="7"/>
  <c r="K4679" i="7" s="1"/>
  <c r="N4678" i="7"/>
  <c r="O4678" i="7" s="1"/>
  <c r="R4678" i="7" s="1"/>
  <c r="L4678" i="7"/>
  <c r="M4678" i="7" s="1"/>
  <c r="Q4678" i="7" s="1"/>
  <c r="J4678" i="7"/>
  <c r="K4678" i="7" s="1"/>
  <c r="N4677" i="7"/>
  <c r="O4677" i="7" s="1"/>
  <c r="R4677" i="7" s="1"/>
  <c r="L4677" i="7"/>
  <c r="M4677" i="7" s="1"/>
  <c r="Q4677" i="7" s="1"/>
  <c r="J4677" i="7"/>
  <c r="K4677" i="7" s="1"/>
  <c r="N4676" i="7"/>
  <c r="O4676" i="7" s="1"/>
  <c r="R4676" i="7" s="1"/>
  <c r="L4676" i="7"/>
  <c r="M4676" i="7" s="1"/>
  <c r="Q4676" i="7" s="1"/>
  <c r="J4676" i="7"/>
  <c r="K4676" i="7" s="1"/>
  <c r="N4675" i="7"/>
  <c r="O4675" i="7" s="1"/>
  <c r="R4675" i="7" s="1"/>
  <c r="L4675" i="7"/>
  <c r="M4675" i="7" s="1"/>
  <c r="Q4675" i="7" s="1"/>
  <c r="J4675" i="7"/>
  <c r="K4675" i="7" s="1"/>
  <c r="N4674" i="7"/>
  <c r="O4674" i="7" s="1"/>
  <c r="R4674" i="7" s="1"/>
  <c r="L4674" i="7"/>
  <c r="M4674" i="7" s="1"/>
  <c r="Q4674" i="7" s="1"/>
  <c r="S4674" i="7" s="1"/>
  <c r="J4674" i="7"/>
  <c r="K4674" i="7" s="1"/>
  <c r="N4673" i="7"/>
  <c r="O4673" i="7" s="1"/>
  <c r="R4673" i="7" s="1"/>
  <c r="L4673" i="7"/>
  <c r="M4673" i="7" s="1"/>
  <c r="Q4673" i="7" s="1"/>
  <c r="J4673" i="7"/>
  <c r="K4673" i="7" s="1"/>
  <c r="N4672" i="7"/>
  <c r="O4672" i="7" s="1"/>
  <c r="R4672" i="7" s="1"/>
  <c r="L4672" i="7"/>
  <c r="M4672" i="7" s="1"/>
  <c r="Q4672" i="7" s="1"/>
  <c r="J4672" i="7"/>
  <c r="K4672" i="7" s="1"/>
  <c r="N4671" i="7"/>
  <c r="O4671" i="7" s="1"/>
  <c r="R4671" i="7" s="1"/>
  <c r="L4671" i="7"/>
  <c r="M4671" i="7" s="1"/>
  <c r="Q4671" i="7" s="1"/>
  <c r="J4671" i="7"/>
  <c r="K4671" i="7" s="1"/>
  <c r="N4670" i="7"/>
  <c r="O4670" i="7" s="1"/>
  <c r="R4670" i="7" s="1"/>
  <c r="L4670" i="7"/>
  <c r="M4670" i="7" s="1"/>
  <c r="Q4670" i="7" s="1"/>
  <c r="J4670" i="7"/>
  <c r="K4670" i="7" s="1"/>
  <c r="N4669" i="7"/>
  <c r="O4669" i="7" s="1"/>
  <c r="R4669" i="7" s="1"/>
  <c r="L4669" i="7"/>
  <c r="M4669" i="7" s="1"/>
  <c r="Q4669" i="7" s="1"/>
  <c r="J4669" i="7"/>
  <c r="K4669" i="7" s="1"/>
  <c r="N4668" i="7"/>
  <c r="O4668" i="7" s="1"/>
  <c r="R4668" i="7" s="1"/>
  <c r="L4668" i="7"/>
  <c r="M4668" i="7" s="1"/>
  <c r="Q4668" i="7" s="1"/>
  <c r="J4668" i="7"/>
  <c r="K4668" i="7" s="1"/>
  <c r="N4667" i="7"/>
  <c r="O4667" i="7" s="1"/>
  <c r="R4667" i="7" s="1"/>
  <c r="L4667" i="7"/>
  <c r="M4667" i="7" s="1"/>
  <c r="Q4667" i="7" s="1"/>
  <c r="J4667" i="7"/>
  <c r="K4667" i="7" s="1"/>
  <c r="N4666" i="7"/>
  <c r="O4666" i="7" s="1"/>
  <c r="R4666" i="7" s="1"/>
  <c r="L4666" i="7"/>
  <c r="M4666" i="7" s="1"/>
  <c r="Q4666" i="7" s="1"/>
  <c r="J4666" i="7"/>
  <c r="K4666" i="7" s="1"/>
  <c r="N4665" i="7"/>
  <c r="O4665" i="7" s="1"/>
  <c r="R4665" i="7" s="1"/>
  <c r="L4665" i="7"/>
  <c r="M4665" i="7" s="1"/>
  <c r="Q4665" i="7" s="1"/>
  <c r="J4665" i="7"/>
  <c r="K4665" i="7" s="1"/>
  <c r="N4664" i="7"/>
  <c r="O4664" i="7" s="1"/>
  <c r="R4664" i="7" s="1"/>
  <c r="L4664" i="7"/>
  <c r="M4664" i="7" s="1"/>
  <c r="Q4664" i="7" s="1"/>
  <c r="J4664" i="7"/>
  <c r="K4664" i="7" s="1"/>
  <c r="N4663" i="7"/>
  <c r="O4663" i="7" s="1"/>
  <c r="R4663" i="7" s="1"/>
  <c r="L4663" i="7"/>
  <c r="M4663" i="7" s="1"/>
  <c r="Q4663" i="7" s="1"/>
  <c r="J4663" i="7"/>
  <c r="K4663" i="7" s="1"/>
  <c r="N4662" i="7"/>
  <c r="O4662" i="7" s="1"/>
  <c r="R4662" i="7" s="1"/>
  <c r="L4662" i="7"/>
  <c r="M4662" i="7" s="1"/>
  <c r="Q4662" i="7" s="1"/>
  <c r="J4662" i="7"/>
  <c r="K4662" i="7" s="1"/>
  <c r="N4661" i="7"/>
  <c r="O4661" i="7" s="1"/>
  <c r="R4661" i="7" s="1"/>
  <c r="L4661" i="7"/>
  <c r="M4661" i="7" s="1"/>
  <c r="Q4661" i="7" s="1"/>
  <c r="J4661" i="7"/>
  <c r="K4661" i="7" s="1"/>
  <c r="N4660" i="7"/>
  <c r="O4660" i="7" s="1"/>
  <c r="R4660" i="7" s="1"/>
  <c r="L4660" i="7"/>
  <c r="M4660" i="7" s="1"/>
  <c r="Q4660" i="7" s="1"/>
  <c r="J4660" i="7"/>
  <c r="K4660" i="7" s="1"/>
  <c r="N4659" i="7"/>
  <c r="O4659" i="7" s="1"/>
  <c r="R4659" i="7" s="1"/>
  <c r="L4659" i="7"/>
  <c r="M4659" i="7" s="1"/>
  <c r="Q4659" i="7" s="1"/>
  <c r="J4659" i="7"/>
  <c r="K4659" i="7" s="1"/>
  <c r="N4658" i="7"/>
  <c r="O4658" i="7" s="1"/>
  <c r="R4658" i="7" s="1"/>
  <c r="L4658" i="7"/>
  <c r="M4658" i="7" s="1"/>
  <c r="Q4658" i="7" s="1"/>
  <c r="J4658" i="7"/>
  <c r="K4658" i="7" s="1"/>
  <c r="N4657" i="7"/>
  <c r="O4657" i="7" s="1"/>
  <c r="R4657" i="7" s="1"/>
  <c r="L4657" i="7"/>
  <c r="M4657" i="7" s="1"/>
  <c r="Q4657" i="7" s="1"/>
  <c r="J4657" i="7"/>
  <c r="K4657" i="7" s="1"/>
  <c r="N4656" i="7"/>
  <c r="O4656" i="7" s="1"/>
  <c r="R4656" i="7" s="1"/>
  <c r="L4656" i="7"/>
  <c r="M4656" i="7" s="1"/>
  <c r="Q4656" i="7" s="1"/>
  <c r="J4656" i="7"/>
  <c r="K4656" i="7" s="1"/>
  <c r="N4655" i="7"/>
  <c r="O4655" i="7" s="1"/>
  <c r="R4655" i="7" s="1"/>
  <c r="L4655" i="7"/>
  <c r="M4655" i="7" s="1"/>
  <c r="Q4655" i="7" s="1"/>
  <c r="J4655" i="7"/>
  <c r="K4655" i="7" s="1"/>
  <c r="N4654" i="7"/>
  <c r="O4654" i="7" s="1"/>
  <c r="R4654" i="7" s="1"/>
  <c r="L4654" i="7"/>
  <c r="M4654" i="7" s="1"/>
  <c r="Q4654" i="7" s="1"/>
  <c r="J4654" i="7"/>
  <c r="K4654" i="7" s="1"/>
  <c r="N4653" i="7"/>
  <c r="O4653" i="7" s="1"/>
  <c r="R4653" i="7" s="1"/>
  <c r="L4653" i="7"/>
  <c r="M4653" i="7" s="1"/>
  <c r="Q4653" i="7" s="1"/>
  <c r="J4653" i="7"/>
  <c r="K4653" i="7" s="1"/>
  <c r="N4652" i="7"/>
  <c r="O4652" i="7" s="1"/>
  <c r="R4652" i="7" s="1"/>
  <c r="L4652" i="7"/>
  <c r="M4652" i="7" s="1"/>
  <c r="Q4652" i="7" s="1"/>
  <c r="J4652" i="7"/>
  <c r="K4652" i="7" s="1"/>
  <c r="N4651" i="7"/>
  <c r="O4651" i="7" s="1"/>
  <c r="R4651" i="7" s="1"/>
  <c r="L4651" i="7"/>
  <c r="M4651" i="7" s="1"/>
  <c r="Q4651" i="7" s="1"/>
  <c r="J4651" i="7"/>
  <c r="K4651" i="7" s="1"/>
  <c r="N4650" i="7"/>
  <c r="O4650" i="7" s="1"/>
  <c r="R4650" i="7" s="1"/>
  <c r="L4650" i="7"/>
  <c r="M4650" i="7" s="1"/>
  <c r="Q4650" i="7" s="1"/>
  <c r="J4650" i="7"/>
  <c r="K4650" i="7" s="1"/>
  <c r="N4649" i="7"/>
  <c r="O4649" i="7" s="1"/>
  <c r="R4649" i="7" s="1"/>
  <c r="L4649" i="7"/>
  <c r="M4649" i="7" s="1"/>
  <c r="Q4649" i="7" s="1"/>
  <c r="J4649" i="7"/>
  <c r="K4649" i="7" s="1"/>
  <c r="N4648" i="7"/>
  <c r="O4648" i="7" s="1"/>
  <c r="R4648" i="7" s="1"/>
  <c r="L4648" i="7"/>
  <c r="M4648" i="7" s="1"/>
  <c r="Q4648" i="7" s="1"/>
  <c r="J4648" i="7"/>
  <c r="K4648" i="7" s="1"/>
  <c r="N4647" i="7"/>
  <c r="O4647" i="7" s="1"/>
  <c r="R4647" i="7" s="1"/>
  <c r="L4647" i="7"/>
  <c r="M4647" i="7" s="1"/>
  <c r="Q4647" i="7" s="1"/>
  <c r="J4647" i="7"/>
  <c r="K4647" i="7" s="1"/>
  <c r="N4646" i="7"/>
  <c r="O4646" i="7" s="1"/>
  <c r="R4646" i="7" s="1"/>
  <c r="L4646" i="7"/>
  <c r="M4646" i="7" s="1"/>
  <c r="Q4646" i="7" s="1"/>
  <c r="J4646" i="7"/>
  <c r="K4646" i="7" s="1"/>
  <c r="N4645" i="7"/>
  <c r="O4645" i="7" s="1"/>
  <c r="R4645" i="7" s="1"/>
  <c r="L4645" i="7"/>
  <c r="M4645" i="7" s="1"/>
  <c r="Q4645" i="7" s="1"/>
  <c r="J4645" i="7"/>
  <c r="K4645" i="7" s="1"/>
  <c r="N4644" i="7"/>
  <c r="O4644" i="7" s="1"/>
  <c r="R4644" i="7" s="1"/>
  <c r="L4644" i="7"/>
  <c r="M4644" i="7" s="1"/>
  <c r="Q4644" i="7" s="1"/>
  <c r="J4644" i="7"/>
  <c r="K4644" i="7" s="1"/>
  <c r="N4643" i="7"/>
  <c r="O4643" i="7" s="1"/>
  <c r="R4643" i="7" s="1"/>
  <c r="L4643" i="7"/>
  <c r="M4643" i="7" s="1"/>
  <c r="Q4643" i="7" s="1"/>
  <c r="J4643" i="7"/>
  <c r="K4643" i="7" s="1"/>
  <c r="N4642" i="7"/>
  <c r="O4642" i="7" s="1"/>
  <c r="R4642" i="7" s="1"/>
  <c r="L4642" i="7"/>
  <c r="M4642" i="7" s="1"/>
  <c r="Q4642" i="7" s="1"/>
  <c r="J4642" i="7"/>
  <c r="K4642" i="7" s="1"/>
  <c r="N4641" i="7"/>
  <c r="O4641" i="7" s="1"/>
  <c r="R4641" i="7" s="1"/>
  <c r="L4641" i="7"/>
  <c r="M4641" i="7" s="1"/>
  <c r="Q4641" i="7" s="1"/>
  <c r="S4641" i="7" s="1"/>
  <c r="J4641" i="7"/>
  <c r="K4641" i="7" s="1"/>
  <c r="N4640" i="7"/>
  <c r="O4640" i="7" s="1"/>
  <c r="R4640" i="7" s="1"/>
  <c r="L4640" i="7"/>
  <c r="M4640" i="7" s="1"/>
  <c r="Q4640" i="7" s="1"/>
  <c r="J4640" i="7"/>
  <c r="K4640" i="7" s="1"/>
  <c r="N4639" i="7"/>
  <c r="O4639" i="7" s="1"/>
  <c r="R4639" i="7" s="1"/>
  <c r="L4639" i="7"/>
  <c r="M4639" i="7" s="1"/>
  <c r="Q4639" i="7" s="1"/>
  <c r="J4639" i="7"/>
  <c r="K4639" i="7" s="1"/>
  <c r="N4638" i="7"/>
  <c r="O4638" i="7" s="1"/>
  <c r="R4638" i="7" s="1"/>
  <c r="L4638" i="7"/>
  <c r="M4638" i="7" s="1"/>
  <c r="Q4638" i="7" s="1"/>
  <c r="J4638" i="7"/>
  <c r="K4638" i="7" s="1"/>
  <c r="N4637" i="7"/>
  <c r="O4637" i="7" s="1"/>
  <c r="R4637" i="7" s="1"/>
  <c r="L4637" i="7"/>
  <c r="M4637" i="7" s="1"/>
  <c r="Q4637" i="7" s="1"/>
  <c r="J4637" i="7"/>
  <c r="K4637" i="7" s="1"/>
  <c r="N4636" i="7"/>
  <c r="O4636" i="7" s="1"/>
  <c r="R4636" i="7" s="1"/>
  <c r="L4636" i="7"/>
  <c r="M4636" i="7" s="1"/>
  <c r="Q4636" i="7" s="1"/>
  <c r="J4636" i="7"/>
  <c r="K4636" i="7" s="1"/>
  <c r="N4635" i="7"/>
  <c r="O4635" i="7" s="1"/>
  <c r="R4635" i="7" s="1"/>
  <c r="L4635" i="7"/>
  <c r="M4635" i="7" s="1"/>
  <c r="Q4635" i="7" s="1"/>
  <c r="J4635" i="7"/>
  <c r="K4635" i="7" s="1"/>
  <c r="N4634" i="7"/>
  <c r="O4634" i="7" s="1"/>
  <c r="R4634" i="7" s="1"/>
  <c r="L4634" i="7"/>
  <c r="M4634" i="7" s="1"/>
  <c r="Q4634" i="7" s="1"/>
  <c r="J4634" i="7"/>
  <c r="K4634" i="7" s="1"/>
  <c r="N4633" i="7"/>
  <c r="O4633" i="7" s="1"/>
  <c r="R4633" i="7" s="1"/>
  <c r="L4633" i="7"/>
  <c r="M4633" i="7" s="1"/>
  <c r="Q4633" i="7" s="1"/>
  <c r="J4633" i="7"/>
  <c r="K4633" i="7" s="1"/>
  <c r="N4632" i="7"/>
  <c r="O4632" i="7" s="1"/>
  <c r="R4632" i="7" s="1"/>
  <c r="L4632" i="7"/>
  <c r="M4632" i="7" s="1"/>
  <c r="Q4632" i="7" s="1"/>
  <c r="J4632" i="7"/>
  <c r="K4632" i="7" s="1"/>
  <c r="N4631" i="7"/>
  <c r="O4631" i="7" s="1"/>
  <c r="R4631" i="7" s="1"/>
  <c r="L4631" i="7"/>
  <c r="M4631" i="7" s="1"/>
  <c r="Q4631" i="7" s="1"/>
  <c r="J4631" i="7"/>
  <c r="K4631" i="7" s="1"/>
  <c r="N4630" i="7"/>
  <c r="O4630" i="7" s="1"/>
  <c r="R4630" i="7" s="1"/>
  <c r="L4630" i="7"/>
  <c r="M4630" i="7" s="1"/>
  <c r="Q4630" i="7" s="1"/>
  <c r="J4630" i="7"/>
  <c r="K4630" i="7" s="1"/>
  <c r="N4629" i="7"/>
  <c r="O4629" i="7" s="1"/>
  <c r="R4629" i="7" s="1"/>
  <c r="L4629" i="7"/>
  <c r="M4629" i="7" s="1"/>
  <c r="Q4629" i="7" s="1"/>
  <c r="J4629" i="7"/>
  <c r="K4629" i="7" s="1"/>
  <c r="N4628" i="7"/>
  <c r="O4628" i="7" s="1"/>
  <c r="R4628" i="7" s="1"/>
  <c r="L4628" i="7"/>
  <c r="M4628" i="7" s="1"/>
  <c r="Q4628" i="7" s="1"/>
  <c r="J4628" i="7"/>
  <c r="K4628" i="7" s="1"/>
  <c r="N4627" i="7"/>
  <c r="O4627" i="7" s="1"/>
  <c r="R4627" i="7" s="1"/>
  <c r="L4627" i="7"/>
  <c r="M4627" i="7" s="1"/>
  <c r="Q4627" i="7" s="1"/>
  <c r="J4627" i="7"/>
  <c r="K4627" i="7" s="1"/>
  <c r="N4626" i="7"/>
  <c r="O4626" i="7" s="1"/>
  <c r="R4626" i="7" s="1"/>
  <c r="L4626" i="7"/>
  <c r="M4626" i="7" s="1"/>
  <c r="Q4626" i="7" s="1"/>
  <c r="J4626" i="7"/>
  <c r="K4626" i="7" s="1"/>
  <c r="N4625" i="7"/>
  <c r="O4625" i="7" s="1"/>
  <c r="R4625" i="7" s="1"/>
  <c r="L4625" i="7"/>
  <c r="M4625" i="7" s="1"/>
  <c r="Q4625" i="7" s="1"/>
  <c r="J4625" i="7"/>
  <c r="K4625" i="7" s="1"/>
  <c r="N4624" i="7"/>
  <c r="O4624" i="7" s="1"/>
  <c r="R4624" i="7" s="1"/>
  <c r="L4624" i="7"/>
  <c r="M4624" i="7" s="1"/>
  <c r="Q4624" i="7" s="1"/>
  <c r="J4624" i="7"/>
  <c r="K4624" i="7" s="1"/>
  <c r="N4623" i="7"/>
  <c r="O4623" i="7" s="1"/>
  <c r="R4623" i="7" s="1"/>
  <c r="L4623" i="7"/>
  <c r="M4623" i="7" s="1"/>
  <c r="Q4623" i="7" s="1"/>
  <c r="J4623" i="7"/>
  <c r="K4623" i="7" s="1"/>
  <c r="N4622" i="7"/>
  <c r="O4622" i="7" s="1"/>
  <c r="R4622" i="7" s="1"/>
  <c r="L4622" i="7"/>
  <c r="M4622" i="7" s="1"/>
  <c r="Q4622" i="7" s="1"/>
  <c r="J4622" i="7"/>
  <c r="K4622" i="7" s="1"/>
  <c r="N4621" i="7"/>
  <c r="O4621" i="7" s="1"/>
  <c r="R4621" i="7" s="1"/>
  <c r="L4621" i="7"/>
  <c r="M4621" i="7" s="1"/>
  <c r="Q4621" i="7" s="1"/>
  <c r="J4621" i="7"/>
  <c r="K4621" i="7" s="1"/>
  <c r="N4620" i="7"/>
  <c r="O4620" i="7" s="1"/>
  <c r="R4620" i="7" s="1"/>
  <c r="L4620" i="7"/>
  <c r="M4620" i="7" s="1"/>
  <c r="Q4620" i="7" s="1"/>
  <c r="J4620" i="7"/>
  <c r="K4620" i="7" s="1"/>
  <c r="N4619" i="7"/>
  <c r="O4619" i="7" s="1"/>
  <c r="R4619" i="7" s="1"/>
  <c r="L4619" i="7"/>
  <c r="M4619" i="7" s="1"/>
  <c r="Q4619" i="7" s="1"/>
  <c r="J4619" i="7"/>
  <c r="K4619" i="7" s="1"/>
  <c r="N4618" i="7"/>
  <c r="O4618" i="7" s="1"/>
  <c r="R4618" i="7" s="1"/>
  <c r="L4618" i="7"/>
  <c r="M4618" i="7" s="1"/>
  <c r="Q4618" i="7" s="1"/>
  <c r="J4618" i="7"/>
  <c r="K4618" i="7" s="1"/>
  <c r="N4617" i="7"/>
  <c r="O4617" i="7" s="1"/>
  <c r="R4617" i="7" s="1"/>
  <c r="L4617" i="7"/>
  <c r="M4617" i="7" s="1"/>
  <c r="Q4617" i="7" s="1"/>
  <c r="J4617" i="7"/>
  <c r="K4617" i="7" s="1"/>
  <c r="N4616" i="7"/>
  <c r="O4616" i="7" s="1"/>
  <c r="R4616" i="7" s="1"/>
  <c r="L4616" i="7"/>
  <c r="M4616" i="7" s="1"/>
  <c r="Q4616" i="7" s="1"/>
  <c r="J4616" i="7"/>
  <c r="K4616" i="7" s="1"/>
  <c r="N4615" i="7"/>
  <c r="O4615" i="7" s="1"/>
  <c r="R4615" i="7" s="1"/>
  <c r="L4615" i="7"/>
  <c r="M4615" i="7" s="1"/>
  <c r="Q4615" i="7" s="1"/>
  <c r="J4615" i="7"/>
  <c r="K4615" i="7" s="1"/>
  <c r="N4614" i="7"/>
  <c r="O4614" i="7" s="1"/>
  <c r="R4614" i="7" s="1"/>
  <c r="L4614" i="7"/>
  <c r="M4614" i="7" s="1"/>
  <c r="Q4614" i="7" s="1"/>
  <c r="J4614" i="7"/>
  <c r="K4614" i="7" s="1"/>
  <c r="N4613" i="7"/>
  <c r="O4613" i="7" s="1"/>
  <c r="R4613" i="7" s="1"/>
  <c r="L4613" i="7"/>
  <c r="M4613" i="7" s="1"/>
  <c r="Q4613" i="7" s="1"/>
  <c r="J4613" i="7"/>
  <c r="K4613" i="7" s="1"/>
  <c r="N4612" i="7"/>
  <c r="O4612" i="7" s="1"/>
  <c r="R4612" i="7" s="1"/>
  <c r="L4612" i="7"/>
  <c r="M4612" i="7" s="1"/>
  <c r="Q4612" i="7" s="1"/>
  <c r="J4612" i="7"/>
  <c r="K4612" i="7" s="1"/>
  <c r="N4611" i="7"/>
  <c r="O4611" i="7" s="1"/>
  <c r="R4611" i="7" s="1"/>
  <c r="L4611" i="7"/>
  <c r="M4611" i="7" s="1"/>
  <c r="Q4611" i="7" s="1"/>
  <c r="J4611" i="7"/>
  <c r="K4611" i="7" s="1"/>
  <c r="N4610" i="7"/>
  <c r="O4610" i="7" s="1"/>
  <c r="R4610" i="7" s="1"/>
  <c r="L4610" i="7"/>
  <c r="M4610" i="7" s="1"/>
  <c r="Q4610" i="7" s="1"/>
  <c r="J4610" i="7"/>
  <c r="K4610" i="7" s="1"/>
  <c r="N4609" i="7"/>
  <c r="O4609" i="7" s="1"/>
  <c r="R4609" i="7" s="1"/>
  <c r="L4609" i="7"/>
  <c r="M4609" i="7" s="1"/>
  <c r="Q4609" i="7" s="1"/>
  <c r="J4609" i="7"/>
  <c r="K4609" i="7" s="1"/>
  <c r="N4608" i="7"/>
  <c r="O4608" i="7" s="1"/>
  <c r="R4608" i="7" s="1"/>
  <c r="L4608" i="7"/>
  <c r="M4608" i="7" s="1"/>
  <c r="Q4608" i="7" s="1"/>
  <c r="J4608" i="7"/>
  <c r="K4608" i="7" s="1"/>
  <c r="N4607" i="7"/>
  <c r="O4607" i="7" s="1"/>
  <c r="R4607" i="7" s="1"/>
  <c r="L4607" i="7"/>
  <c r="M4607" i="7" s="1"/>
  <c r="Q4607" i="7" s="1"/>
  <c r="J4607" i="7"/>
  <c r="K4607" i="7" s="1"/>
  <c r="N4606" i="7"/>
  <c r="O4606" i="7" s="1"/>
  <c r="R4606" i="7" s="1"/>
  <c r="L4606" i="7"/>
  <c r="M4606" i="7" s="1"/>
  <c r="Q4606" i="7" s="1"/>
  <c r="J4606" i="7"/>
  <c r="K4606" i="7" s="1"/>
  <c r="N4605" i="7"/>
  <c r="O4605" i="7" s="1"/>
  <c r="R4605" i="7" s="1"/>
  <c r="L4605" i="7"/>
  <c r="M4605" i="7" s="1"/>
  <c r="Q4605" i="7" s="1"/>
  <c r="J4605" i="7"/>
  <c r="K4605" i="7" s="1"/>
  <c r="N4604" i="7"/>
  <c r="O4604" i="7" s="1"/>
  <c r="R4604" i="7" s="1"/>
  <c r="L4604" i="7"/>
  <c r="M4604" i="7" s="1"/>
  <c r="Q4604" i="7" s="1"/>
  <c r="J4604" i="7"/>
  <c r="K4604" i="7" s="1"/>
  <c r="N4603" i="7"/>
  <c r="O4603" i="7" s="1"/>
  <c r="R4603" i="7" s="1"/>
  <c r="L4603" i="7"/>
  <c r="M4603" i="7" s="1"/>
  <c r="Q4603" i="7" s="1"/>
  <c r="J4603" i="7"/>
  <c r="K4603" i="7" s="1"/>
  <c r="N4602" i="7"/>
  <c r="O4602" i="7" s="1"/>
  <c r="R4602" i="7" s="1"/>
  <c r="L4602" i="7"/>
  <c r="M4602" i="7" s="1"/>
  <c r="Q4602" i="7" s="1"/>
  <c r="J4602" i="7"/>
  <c r="K4602" i="7" s="1"/>
  <c r="N4601" i="7"/>
  <c r="O4601" i="7" s="1"/>
  <c r="R4601" i="7" s="1"/>
  <c r="L4601" i="7"/>
  <c r="M4601" i="7" s="1"/>
  <c r="Q4601" i="7" s="1"/>
  <c r="J4601" i="7"/>
  <c r="K4601" i="7" s="1"/>
  <c r="N4600" i="7"/>
  <c r="O4600" i="7" s="1"/>
  <c r="R4600" i="7" s="1"/>
  <c r="L4600" i="7"/>
  <c r="M4600" i="7" s="1"/>
  <c r="Q4600" i="7" s="1"/>
  <c r="J4600" i="7"/>
  <c r="K4600" i="7" s="1"/>
  <c r="N4599" i="7"/>
  <c r="O4599" i="7" s="1"/>
  <c r="R4599" i="7" s="1"/>
  <c r="L4599" i="7"/>
  <c r="M4599" i="7" s="1"/>
  <c r="Q4599" i="7" s="1"/>
  <c r="J4599" i="7"/>
  <c r="K4599" i="7" s="1"/>
  <c r="N4598" i="7"/>
  <c r="O4598" i="7" s="1"/>
  <c r="R4598" i="7" s="1"/>
  <c r="L4598" i="7"/>
  <c r="M4598" i="7" s="1"/>
  <c r="Q4598" i="7" s="1"/>
  <c r="J4598" i="7"/>
  <c r="K4598" i="7" s="1"/>
  <c r="N4597" i="7"/>
  <c r="O4597" i="7" s="1"/>
  <c r="R4597" i="7" s="1"/>
  <c r="L4597" i="7"/>
  <c r="M4597" i="7" s="1"/>
  <c r="Q4597" i="7" s="1"/>
  <c r="J4597" i="7"/>
  <c r="K4597" i="7" s="1"/>
  <c r="N4596" i="7"/>
  <c r="O4596" i="7" s="1"/>
  <c r="R4596" i="7" s="1"/>
  <c r="L4596" i="7"/>
  <c r="M4596" i="7" s="1"/>
  <c r="Q4596" i="7" s="1"/>
  <c r="J4596" i="7"/>
  <c r="K4596" i="7" s="1"/>
  <c r="N4595" i="7"/>
  <c r="O4595" i="7" s="1"/>
  <c r="R4595" i="7" s="1"/>
  <c r="L4595" i="7"/>
  <c r="M4595" i="7" s="1"/>
  <c r="Q4595" i="7" s="1"/>
  <c r="J4595" i="7"/>
  <c r="K4595" i="7" s="1"/>
  <c r="N4594" i="7"/>
  <c r="O4594" i="7" s="1"/>
  <c r="R4594" i="7" s="1"/>
  <c r="L4594" i="7"/>
  <c r="M4594" i="7" s="1"/>
  <c r="Q4594" i="7" s="1"/>
  <c r="J4594" i="7"/>
  <c r="K4594" i="7" s="1"/>
  <c r="N4593" i="7"/>
  <c r="O4593" i="7" s="1"/>
  <c r="R4593" i="7" s="1"/>
  <c r="L4593" i="7"/>
  <c r="M4593" i="7" s="1"/>
  <c r="Q4593" i="7" s="1"/>
  <c r="J4593" i="7"/>
  <c r="K4593" i="7" s="1"/>
  <c r="N4592" i="7"/>
  <c r="O4592" i="7" s="1"/>
  <c r="R4592" i="7" s="1"/>
  <c r="L4592" i="7"/>
  <c r="M4592" i="7" s="1"/>
  <c r="Q4592" i="7" s="1"/>
  <c r="J4592" i="7"/>
  <c r="K4592" i="7" s="1"/>
  <c r="N4591" i="7"/>
  <c r="O4591" i="7" s="1"/>
  <c r="R4591" i="7" s="1"/>
  <c r="L4591" i="7"/>
  <c r="M4591" i="7" s="1"/>
  <c r="Q4591" i="7" s="1"/>
  <c r="J4591" i="7"/>
  <c r="K4591" i="7" s="1"/>
  <c r="N4590" i="7"/>
  <c r="O4590" i="7" s="1"/>
  <c r="R4590" i="7" s="1"/>
  <c r="L4590" i="7"/>
  <c r="M4590" i="7" s="1"/>
  <c r="Q4590" i="7" s="1"/>
  <c r="J4590" i="7"/>
  <c r="K4590" i="7" s="1"/>
  <c r="N4589" i="7"/>
  <c r="O4589" i="7" s="1"/>
  <c r="R4589" i="7" s="1"/>
  <c r="L4589" i="7"/>
  <c r="M4589" i="7" s="1"/>
  <c r="Q4589" i="7" s="1"/>
  <c r="J4589" i="7"/>
  <c r="K4589" i="7" s="1"/>
  <c r="N4588" i="7"/>
  <c r="O4588" i="7" s="1"/>
  <c r="R4588" i="7" s="1"/>
  <c r="L4588" i="7"/>
  <c r="M4588" i="7" s="1"/>
  <c r="Q4588" i="7" s="1"/>
  <c r="J4588" i="7"/>
  <c r="K4588" i="7" s="1"/>
  <c r="N4587" i="7"/>
  <c r="O4587" i="7" s="1"/>
  <c r="R4587" i="7" s="1"/>
  <c r="L4587" i="7"/>
  <c r="M4587" i="7" s="1"/>
  <c r="Q4587" i="7" s="1"/>
  <c r="J4587" i="7"/>
  <c r="K4587" i="7" s="1"/>
  <c r="N4586" i="7"/>
  <c r="O4586" i="7" s="1"/>
  <c r="R4586" i="7" s="1"/>
  <c r="L4586" i="7"/>
  <c r="M4586" i="7" s="1"/>
  <c r="Q4586" i="7" s="1"/>
  <c r="J4586" i="7"/>
  <c r="K4586" i="7" s="1"/>
  <c r="N4585" i="7"/>
  <c r="O4585" i="7" s="1"/>
  <c r="R4585" i="7" s="1"/>
  <c r="L4585" i="7"/>
  <c r="M4585" i="7" s="1"/>
  <c r="Q4585" i="7" s="1"/>
  <c r="J4585" i="7"/>
  <c r="K4585" i="7" s="1"/>
  <c r="N4584" i="7"/>
  <c r="O4584" i="7" s="1"/>
  <c r="R4584" i="7" s="1"/>
  <c r="L4584" i="7"/>
  <c r="M4584" i="7" s="1"/>
  <c r="Q4584" i="7" s="1"/>
  <c r="J4584" i="7"/>
  <c r="K4584" i="7" s="1"/>
  <c r="N4583" i="7"/>
  <c r="O4583" i="7" s="1"/>
  <c r="R4583" i="7" s="1"/>
  <c r="L4583" i="7"/>
  <c r="M4583" i="7" s="1"/>
  <c r="Q4583" i="7" s="1"/>
  <c r="J4583" i="7"/>
  <c r="K4583" i="7" s="1"/>
  <c r="N4582" i="7"/>
  <c r="O4582" i="7" s="1"/>
  <c r="R4582" i="7" s="1"/>
  <c r="L4582" i="7"/>
  <c r="M4582" i="7" s="1"/>
  <c r="Q4582" i="7" s="1"/>
  <c r="J4582" i="7"/>
  <c r="K4582" i="7" s="1"/>
  <c r="N4581" i="7"/>
  <c r="O4581" i="7" s="1"/>
  <c r="R4581" i="7" s="1"/>
  <c r="L4581" i="7"/>
  <c r="M4581" i="7" s="1"/>
  <c r="Q4581" i="7" s="1"/>
  <c r="J4581" i="7"/>
  <c r="K4581" i="7" s="1"/>
  <c r="N4580" i="7"/>
  <c r="O4580" i="7" s="1"/>
  <c r="R4580" i="7" s="1"/>
  <c r="L4580" i="7"/>
  <c r="M4580" i="7" s="1"/>
  <c r="Q4580" i="7" s="1"/>
  <c r="J4580" i="7"/>
  <c r="K4580" i="7" s="1"/>
  <c r="N4579" i="7"/>
  <c r="O4579" i="7" s="1"/>
  <c r="R4579" i="7" s="1"/>
  <c r="L4579" i="7"/>
  <c r="M4579" i="7" s="1"/>
  <c r="Q4579" i="7" s="1"/>
  <c r="J4579" i="7"/>
  <c r="K4579" i="7" s="1"/>
  <c r="N4578" i="7"/>
  <c r="O4578" i="7" s="1"/>
  <c r="R4578" i="7" s="1"/>
  <c r="L4578" i="7"/>
  <c r="M4578" i="7" s="1"/>
  <c r="Q4578" i="7" s="1"/>
  <c r="J4578" i="7"/>
  <c r="K4578" i="7" s="1"/>
  <c r="N4577" i="7"/>
  <c r="O4577" i="7" s="1"/>
  <c r="R4577" i="7" s="1"/>
  <c r="L4577" i="7"/>
  <c r="M4577" i="7" s="1"/>
  <c r="Q4577" i="7" s="1"/>
  <c r="S4577" i="7" s="1"/>
  <c r="J4577" i="7"/>
  <c r="K4577" i="7" s="1"/>
  <c r="N4576" i="7"/>
  <c r="O4576" i="7" s="1"/>
  <c r="R4576" i="7" s="1"/>
  <c r="L4576" i="7"/>
  <c r="M4576" i="7" s="1"/>
  <c r="Q4576" i="7" s="1"/>
  <c r="J4576" i="7"/>
  <c r="K4576" i="7" s="1"/>
  <c r="N4575" i="7"/>
  <c r="O4575" i="7" s="1"/>
  <c r="R4575" i="7" s="1"/>
  <c r="L4575" i="7"/>
  <c r="M4575" i="7" s="1"/>
  <c r="Q4575" i="7" s="1"/>
  <c r="J4575" i="7"/>
  <c r="K4575" i="7" s="1"/>
  <c r="N4574" i="7"/>
  <c r="O4574" i="7" s="1"/>
  <c r="R4574" i="7" s="1"/>
  <c r="L4574" i="7"/>
  <c r="M4574" i="7" s="1"/>
  <c r="Q4574" i="7" s="1"/>
  <c r="J4574" i="7"/>
  <c r="K4574" i="7" s="1"/>
  <c r="N4573" i="7"/>
  <c r="O4573" i="7" s="1"/>
  <c r="R4573" i="7" s="1"/>
  <c r="L4573" i="7"/>
  <c r="M4573" i="7" s="1"/>
  <c r="Q4573" i="7" s="1"/>
  <c r="J4573" i="7"/>
  <c r="K4573" i="7" s="1"/>
  <c r="N4572" i="7"/>
  <c r="O4572" i="7" s="1"/>
  <c r="R4572" i="7" s="1"/>
  <c r="L4572" i="7"/>
  <c r="M4572" i="7" s="1"/>
  <c r="Q4572" i="7" s="1"/>
  <c r="J4572" i="7"/>
  <c r="K4572" i="7" s="1"/>
  <c r="N4571" i="7"/>
  <c r="O4571" i="7" s="1"/>
  <c r="R4571" i="7" s="1"/>
  <c r="L4571" i="7"/>
  <c r="M4571" i="7" s="1"/>
  <c r="Q4571" i="7" s="1"/>
  <c r="J4571" i="7"/>
  <c r="K4571" i="7" s="1"/>
  <c r="N4570" i="7"/>
  <c r="O4570" i="7" s="1"/>
  <c r="R4570" i="7" s="1"/>
  <c r="L4570" i="7"/>
  <c r="M4570" i="7" s="1"/>
  <c r="Q4570" i="7" s="1"/>
  <c r="J4570" i="7"/>
  <c r="K4570" i="7" s="1"/>
  <c r="N4569" i="7"/>
  <c r="O4569" i="7" s="1"/>
  <c r="R4569" i="7" s="1"/>
  <c r="L4569" i="7"/>
  <c r="M4569" i="7" s="1"/>
  <c r="Q4569" i="7" s="1"/>
  <c r="J4569" i="7"/>
  <c r="K4569" i="7" s="1"/>
  <c r="N4568" i="7"/>
  <c r="O4568" i="7" s="1"/>
  <c r="R4568" i="7" s="1"/>
  <c r="L4568" i="7"/>
  <c r="M4568" i="7" s="1"/>
  <c r="Q4568" i="7" s="1"/>
  <c r="J4568" i="7"/>
  <c r="K4568" i="7" s="1"/>
  <c r="N4567" i="7"/>
  <c r="O4567" i="7" s="1"/>
  <c r="R4567" i="7" s="1"/>
  <c r="L4567" i="7"/>
  <c r="M4567" i="7" s="1"/>
  <c r="Q4567" i="7" s="1"/>
  <c r="J4567" i="7"/>
  <c r="K4567" i="7" s="1"/>
  <c r="N4566" i="7"/>
  <c r="O4566" i="7" s="1"/>
  <c r="R4566" i="7" s="1"/>
  <c r="L4566" i="7"/>
  <c r="M4566" i="7" s="1"/>
  <c r="Q4566" i="7" s="1"/>
  <c r="J4566" i="7"/>
  <c r="K4566" i="7" s="1"/>
  <c r="N4565" i="7"/>
  <c r="O4565" i="7" s="1"/>
  <c r="R4565" i="7" s="1"/>
  <c r="L4565" i="7"/>
  <c r="M4565" i="7" s="1"/>
  <c r="Q4565" i="7" s="1"/>
  <c r="J4565" i="7"/>
  <c r="K4565" i="7" s="1"/>
  <c r="N4564" i="7"/>
  <c r="O4564" i="7" s="1"/>
  <c r="R4564" i="7" s="1"/>
  <c r="L4564" i="7"/>
  <c r="M4564" i="7" s="1"/>
  <c r="Q4564" i="7" s="1"/>
  <c r="J4564" i="7"/>
  <c r="K4564" i="7" s="1"/>
  <c r="N4563" i="7"/>
  <c r="O4563" i="7" s="1"/>
  <c r="R4563" i="7" s="1"/>
  <c r="L4563" i="7"/>
  <c r="M4563" i="7" s="1"/>
  <c r="Q4563" i="7" s="1"/>
  <c r="J4563" i="7"/>
  <c r="K4563" i="7" s="1"/>
  <c r="N4562" i="7"/>
  <c r="O4562" i="7" s="1"/>
  <c r="R4562" i="7" s="1"/>
  <c r="L4562" i="7"/>
  <c r="M4562" i="7" s="1"/>
  <c r="Q4562" i="7" s="1"/>
  <c r="J4562" i="7"/>
  <c r="K4562" i="7" s="1"/>
  <c r="N4561" i="7"/>
  <c r="O4561" i="7" s="1"/>
  <c r="R4561" i="7" s="1"/>
  <c r="L4561" i="7"/>
  <c r="M4561" i="7" s="1"/>
  <c r="Q4561" i="7" s="1"/>
  <c r="J4561" i="7"/>
  <c r="K4561" i="7" s="1"/>
  <c r="N4560" i="7"/>
  <c r="O4560" i="7" s="1"/>
  <c r="R4560" i="7" s="1"/>
  <c r="L4560" i="7"/>
  <c r="M4560" i="7" s="1"/>
  <c r="Q4560" i="7" s="1"/>
  <c r="J4560" i="7"/>
  <c r="K4560" i="7" s="1"/>
  <c r="N4559" i="7"/>
  <c r="O4559" i="7" s="1"/>
  <c r="R4559" i="7" s="1"/>
  <c r="L4559" i="7"/>
  <c r="M4559" i="7" s="1"/>
  <c r="Q4559" i="7" s="1"/>
  <c r="J4559" i="7"/>
  <c r="K4559" i="7" s="1"/>
  <c r="N4558" i="7"/>
  <c r="O4558" i="7" s="1"/>
  <c r="R4558" i="7" s="1"/>
  <c r="L4558" i="7"/>
  <c r="M4558" i="7" s="1"/>
  <c r="Q4558" i="7" s="1"/>
  <c r="J4558" i="7"/>
  <c r="K4558" i="7" s="1"/>
  <c r="N4557" i="7"/>
  <c r="O4557" i="7" s="1"/>
  <c r="R4557" i="7" s="1"/>
  <c r="L4557" i="7"/>
  <c r="M4557" i="7" s="1"/>
  <c r="Q4557" i="7" s="1"/>
  <c r="J4557" i="7"/>
  <c r="K4557" i="7" s="1"/>
  <c r="N4556" i="7"/>
  <c r="O4556" i="7" s="1"/>
  <c r="R4556" i="7" s="1"/>
  <c r="L4556" i="7"/>
  <c r="M4556" i="7" s="1"/>
  <c r="Q4556" i="7" s="1"/>
  <c r="J4556" i="7"/>
  <c r="K4556" i="7" s="1"/>
  <c r="N4555" i="7"/>
  <c r="O4555" i="7" s="1"/>
  <c r="R4555" i="7" s="1"/>
  <c r="L4555" i="7"/>
  <c r="M4555" i="7" s="1"/>
  <c r="Q4555" i="7" s="1"/>
  <c r="J4555" i="7"/>
  <c r="K4555" i="7" s="1"/>
  <c r="N4554" i="7"/>
  <c r="O4554" i="7" s="1"/>
  <c r="R4554" i="7" s="1"/>
  <c r="L4554" i="7"/>
  <c r="M4554" i="7" s="1"/>
  <c r="Q4554" i="7" s="1"/>
  <c r="J4554" i="7"/>
  <c r="K4554" i="7" s="1"/>
  <c r="N4553" i="7"/>
  <c r="O4553" i="7" s="1"/>
  <c r="R4553" i="7" s="1"/>
  <c r="L4553" i="7"/>
  <c r="M4553" i="7" s="1"/>
  <c r="Q4553" i="7" s="1"/>
  <c r="J4553" i="7"/>
  <c r="K4553" i="7" s="1"/>
  <c r="N4552" i="7"/>
  <c r="O4552" i="7" s="1"/>
  <c r="R4552" i="7" s="1"/>
  <c r="L4552" i="7"/>
  <c r="M4552" i="7" s="1"/>
  <c r="Q4552" i="7" s="1"/>
  <c r="S4552" i="7" s="1"/>
  <c r="J4552" i="7"/>
  <c r="K4552" i="7" s="1"/>
  <c r="N4551" i="7"/>
  <c r="O4551" i="7" s="1"/>
  <c r="R4551" i="7" s="1"/>
  <c r="L4551" i="7"/>
  <c r="M4551" i="7" s="1"/>
  <c r="Q4551" i="7" s="1"/>
  <c r="J4551" i="7"/>
  <c r="K4551" i="7" s="1"/>
  <c r="N4550" i="7"/>
  <c r="O4550" i="7" s="1"/>
  <c r="R4550" i="7" s="1"/>
  <c r="L4550" i="7"/>
  <c r="M4550" i="7" s="1"/>
  <c r="Q4550" i="7" s="1"/>
  <c r="S4550" i="7" s="1"/>
  <c r="J4550" i="7"/>
  <c r="K4550" i="7" s="1"/>
  <c r="N4549" i="7"/>
  <c r="O4549" i="7" s="1"/>
  <c r="R4549" i="7" s="1"/>
  <c r="L4549" i="7"/>
  <c r="M4549" i="7" s="1"/>
  <c r="Q4549" i="7" s="1"/>
  <c r="J4549" i="7"/>
  <c r="K4549" i="7" s="1"/>
  <c r="N4548" i="7"/>
  <c r="O4548" i="7" s="1"/>
  <c r="R4548" i="7" s="1"/>
  <c r="L4548" i="7"/>
  <c r="M4548" i="7" s="1"/>
  <c r="Q4548" i="7" s="1"/>
  <c r="J4548" i="7"/>
  <c r="K4548" i="7" s="1"/>
  <c r="N4547" i="7"/>
  <c r="O4547" i="7" s="1"/>
  <c r="R4547" i="7" s="1"/>
  <c r="L4547" i="7"/>
  <c r="M4547" i="7" s="1"/>
  <c r="Q4547" i="7" s="1"/>
  <c r="J4547" i="7"/>
  <c r="K4547" i="7" s="1"/>
  <c r="N4546" i="7"/>
  <c r="O4546" i="7" s="1"/>
  <c r="R4546" i="7" s="1"/>
  <c r="L4546" i="7"/>
  <c r="M4546" i="7" s="1"/>
  <c r="Q4546" i="7" s="1"/>
  <c r="S4546" i="7" s="1"/>
  <c r="J4546" i="7"/>
  <c r="K4546" i="7" s="1"/>
  <c r="N4545" i="7"/>
  <c r="O4545" i="7" s="1"/>
  <c r="R4545" i="7" s="1"/>
  <c r="L4545" i="7"/>
  <c r="M4545" i="7" s="1"/>
  <c r="Q4545" i="7" s="1"/>
  <c r="J4545" i="7"/>
  <c r="K4545" i="7" s="1"/>
  <c r="N4544" i="7"/>
  <c r="O4544" i="7" s="1"/>
  <c r="R4544" i="7" s="1"/>
  <c r="L4544" i="7"/>
  <c r="M4544" i="7" s="1"/>
  <c r="Q4544" i="7" s="1"/>
  <c r="S4544" i="7" s="1"/>
  <c r="J4544" i="7"/>
  <c r="K4544" i="7" s="1"/>
  <c r="N4543" i="7"/>
  <c r="O4543" i="7" s="1"/>
  <c r="R4543" i="7" s="1"/>
  <c r="L4543" i="7"/>
  <c r="M4543" i="7" s="1"/>
  <c r="Q4543" i="7" s="1"/>
  <c r="J4543" i="7"/>
  <c r="K4543" i="7" s="1"/>
  <c r="N4542" i="7"/>
  <c r="O4542" i="7" s="1"/>
  <c r="R4542" i="7" s="1"/>
  <c r="L4542" i="7"/>
  <c r="M4542" i="7" s="1"/>
  <c r="Q4542" i="7" s="1"/>
  <c r="S4542" i="7" s="1"/>
  <c r="J4542" i="7"/>
  <c r="K4542" i="7" s="1"/>
  <c r="N4541" i="7"/>
  <c r="O4541" i="7" s="1"/>
  <c r="R4541" i="7" s="1"/>
  <c r="L4541" i="7"/>
  <c r="M4541" i="7" s="1"/>
  <c r="Q4541" i="7" s="1"/>
  <c r="J4541" i="7"/>
  <c r="K4541" i="7" s="1"/>
  <c r="N4540" i="7"/>
  <c r="O4540" i="7" s="1"/>
  <c r="R4540" i="7" s="1"/>
  <c r="L4540" i="7"/>
  <c r="M4540" i="7" s="1"/>
  <c r="Q4540" i="7" s="1"/>
  <c r="S4540" i="7" s="1"/>
  <c r="J4540" i="7"/>
  <c r="K4540" i="7" s="1"/>
  <c r="N4539" i="7"/>
  <c r="O4539" i="7" s="1"/>
  <c r="R4539" i="7" s="1"/>
  <c r="L4539" i="7"/>
  <c r="M4539" i="7" s="1"/>
  <c r="Q4539" i="7" s="1"/>
  <c r="J4539" i="7"/>
  <c r="K4539" i="7" s="1"/>
  <c r="N4538" i="7"/>
  <c r="O4538" i="7" s="1"/>
  <c r="R4538" i="7" s="1"/>
  <c r="L4538" i="7"/>
  <c r="M4538" i="7" s="1"/>
  <c r="Q4538" i="7" s="1"/>
  <c r="S4538" i="7" s="1"/>
  <c r="J4538" i="7"/>
  <c r="K4538" i="7" s="1"/>
  <c r="N4537" i="7"/>
  <c r="O4537" i="7" s="1"/>
  <c r="R4537" i="7" s="1"/>
  <c r="L4537" i="7"/>
  <c r="M4537" i="7" s="1"/>
  <c r="Q4537" i="7" s="1"/>
  <c r="J4537" i="7"/>
  <c r="K4537" i="7" s="1"/>
  <c r="N4536" i="7"/>
  <c r="O4536" i="7" s="1"/>
  <c r="R4536" i="7" s="1"/>
  <c r="L4536" i="7"/>
  <c r="M4536" i="7" s="1"/>
  <c r="Q4536" i="7" s="1"/>
  <c r="S4536" i="7" s="1"/>
  <c r="J4536" i="7"/>
  <c r="K4536" i="7" s="1"/>
  <c r="N4535" i="7"/>
  <c r="O4535" i="7" s="1"/>
  <c r="R4535" i="7" s="1"/>
  <c r="L4535" i="7"/>
  <c r="M4535" i="7" s="1"/>
  <c r="Q4535" i="7" s="1"/>
  <c r="J4535" i="7"/>
  <c r="K4535" i="7" s="1"/>
  <c r="N4534" i="7"/>
  <c r="O4534" i="7" s="1"/>
  <c r="R4534" i="7" s="1"/>
  <c r="L4534" i="7"/>
  <c r="M4534" i="7" s="1"/>
  <c r="Q4534" i="7" s="1"/>
  <c r="S4534" i="7" s="1"/>
  <c r="J4534" i="7"/>
  <c r="K4534" i="7" s="1"/>
  <c r="N4533" i="7"/>
  <c r="O4533" i="7" s="1"/>
  <c r="R4533" i="7" s="1"/>
  <c r="L4533" i="7"/>
  <c r="M4533" i="7" s="1"/>
  <c r="Q4533" i="7" s="1"/>
  <c r="J4533" i="7"/>
  <c r="K4533" i="7" s="1"/>
  <c r="N4532" i="7"/>
  <c r="O4532" i="7" s="1"/>
  <c r="R4532" i="7" s="1"/>
  <c r="L4532" i="7"/>
  <c r="M4532" i="7" s="1"/>
  <c r="Q4532" i="7" s="1"/>
  <c r="S4532" i="7" s="1"/>
  <c r="J4532" i="7"/>
  <c r="K4532" i="7" s="1"/>
  <c r="N4531" i="7"/>
  <c r="O4531" i="7" s="1"/>
  <c r="R4531" i="7" s="1"/>
  <c r="L4531" i="7"/>
  <c r="M4531" i="7" s="1"/>
  <c r="Q4531" i="7" s="1"/>
  <c r="J4531" i="7"/>
  <c r="K4531" i="7" s="1"/>
  <c r="N4530" i="7"/>
  <c r="O4530" i="7" s="1"/>
  <c r="R4530" i="7" s="1"/>
  <c r="L4530" i="7"/>
  <c r="M4530" i="7" s="1"/>
  <c r="Q4530" i="7" s="1"/>
  <c r="S4530" i="7" s="1"/>
  <c r="J4530" i="7"/>
  <c r="K4530" i="7" s="1"/>
  <c r="N4529" i="7"/>
  <c r="O4529" i="7" s="1"/>
  <c r="R4529" i="7" s="1"/>
  <c r="L4529" i="7"/>
  <c r="M4529" i="7" s="1"/>
  <c r="Q4529" i="7" s="1"/>
  <c r="J4529" i="7"/>
  <c r="K4529" i="7" s="1"/>
  <c r="N4528" i="7"/>
  <c r="O4528" i="7" s="1"/>
  <c r="R4528" i="7" s="1"/>
  <c r="L4528" i="7"/>
  <c r="M4528" i="7" s="1"/>
  <c r="Q4528" i="7" s="1"/>
  <c r="S4528" i="7" s="1"/>
  <c r="J4528" i="7"/>
  <c r="K4528" i="7" s="1"/>
  <c r="N4527" i="7"/>
  <c r="O4527" i="7" s="1"/>
  <c r="R4527" i="7" s="1"/>
  <c r="L4527" i="7"/>
  <c r="M4527" i="7" s="1"/>
  <c r="Q4527" i="7" s="1"/>
  <c r="J4527" i="7"/>
  <c r="K4527" i="7" s="1"/>
  <c r="N4526" i="7"/>
  <c r="O4526" i="7" s="1"/>
  <c r="R4526" i="7" s="1"/>
  <c r="L4526" i="7"/>
  <c r="M4526" i="7" s="1"/>
  <c r="Q4526" i="7" s="1"/>
  <c r="S4526" i="7" s="1"/>
  <c r="J4526" i="7"/>
  <c r="K4526" i="7" s="1"/>
  <c r="N4525" i="7"/>
  <c r="O4525" i="7" s="1"/>
  <c r="R4525" i="7" s="1"/>
  <c r="L4525" i="7"/>
  <c r="M4525" i="7" s="1"/>
  <c r="Q4525" i="7" s="1"/>
  <c r="J4525" i="7"/>
  <c r="K4525" i="7" s="1"/>
  <c r="N4524" i="7"/>
  <c r="O4524" i="7" s="1"/>
  <c r="R4524" i="7" s="1"/>
  <c r="L4524" i="7"/>
  <c r="M4524" i="7" s="1"/>
  <c r="Q4524" i="7" s="1"/>
  <c r="S4524" i="7" s="1"/>
  <c r="J4524" i="7"/>
  <c r="K4524" i="7" s="1"/>
  <c r="N4523" i="7"/>
  <c r="O4523" i="7" s="1"/>
  <c r="R4523" i="7" s="1"/>
  <c r="L4523" i="7"/>
  <c r="M4523" i="7" s="1"/>
  <c r="Q4523" i="7" s="1"/>
  <c r="J4523" i="7"/>
  <c r="K4523" i="7" s="1"/>
  <c r="N4522" i="7"/>
  <c r="O4522" i="7" s="1"/>
  <c r="R4522" i="7" s="1"/>
  <c r="L4522" i="7"/>
  <c r="M4522" i="7" s="1"/>
  <c r="Q4522" i="7" s="1"/>
  <c r="S4522" i="7" s="1"/>
  <c r="J4522" i="7"/>
  <c r="K4522" i="7" s="1"/>
  <c r="N4521" i="7"/>
  <c r="O4521" i="7" s="1"/>
  <c r="R4521" i="7" s="1"/>
  <c r="L4521" i="7"/>
  <c r="M4521" i="7" s="1"/>
  <c r="Q4521" i="7" s="1"/>
  <c r="J4521" i="7"/>
  <c r="K4521" i="7" s="1"/>
  <c r="N4520" i="7"/>
  <c r="O4520" i="7" s="1"/>
  <c r="R4520" i="7" s="1"/>
  <c r="L4520" i="7"/>
  <c r="M4520" i="7" s="1"/>
  <c r="Q4520" i="7" s="1"/>
  <c r="S4520" i="7" s="1"/>
  <c r="J4520" i="7"/>
  <c r="K4520" i="7" s="1"/>
  <c r="N4519" i="7"/>
  <c r="O4519" i="7" s="1"/>
  <c r="R4519" i="7" s="1"/>
  <c r="L4519" i="7"/>
  <c r="M4519" i="7" s="1"/>
  <c r="Q4519" i="7" s="1"/>
  <c r="J4519" i="7"/>
  <c r="K4519" i="7" s="1"/>
  <c r="N4518" i="7"/>
  <c r="O4518" i="7" s="1"/>
  <c r="R4518" i="7" s="1"/>
  <c r="L4518" i="7"/>
  <c r="M4518" i="7" s="1"/>
  <c r="Q4518" i="7" s="1"/>
  <c r="S4518" i="7" s="1"/>
  <c r="J4518" i="7"/>
  <c r="K4518" i="7" s="1"/>
  <c r="N4517" i="7"/>
  <c r="O4517" i="7" s="1"/>
  <c r="R4517" i="7" s="1"/>
  <c r="L4517" i="7"/>
  <c r="M4517" i="7" s="1"/>
  <c r="Q4517" i="7" s="1"/>
  <c r="J4517" i="7"/>
  <c r="K4517" i="7" s="1"/>
  <c r="N4516" i="7"/>
  <c r="O4516" i="7" s="1"/>
  <c r="R4516" i="7" s="1"/>
  <c r="L4516" i="7"/>
  <c r="M4516" i="7" s="1"/>
  <c r="Q4516" i="7" s="1"/>
  <c r="S4516" i="7" s="1"/>
  <c r="J4516" i="7"/>
  <c r="K4516" i="7" s="1"/>
  <c r="N4515" i="7"/>
  <c r="O4515" i="7" s="1"/>
  <c r="R4515" i="7" s="1"/>
  <c r="L4515" i="7"/>
  <c r="M4515" i="7" s="1"/>
  <c r="Q4515" i="7" s="1"/>
  <c r="J4515" i="7"/>
  <c r="K4515" i="7" s="1"/>
  <c r="N4514" i="7"/>
  <c r="O4514" i="7" s="1"/>
  <c r="R4514" i="7" s="1"/>
  <c r="L4514" i="7"/>
  <c r="M4514" i="7" s="1"/>
  <c r="Q4514" i="7" s="1"/>
  <c r="S4514" i="7" s="1"/>
  <c r="J4514" i="7"/>
  <c r="K4514" i="7" s="1"/>
  <c r="N4513" i="7"/>
  <c r="O4513" i="7" s="1"/>
  <c r="R4513" i="7" s="1"/>
  <c r="L4513" i="7"/>
  <c r="M4513" i="7" s="1"/>
  <c r="Q4513" i="7" s="1"/>
  <c r="J4513" i="7"/>
  <c r="K4513" i="7" s="1"/>
  <c r="N4512" i="7"/>
  <c r="O4512" i="7" s="1"/>
  <c r="R4512" i="7" s="1"/>
  <c r="L4512" i="7"/>
  <c r="M4512" i="7" s="1"/>
  <c r="Q4512" i="7" s="1"/>
  <c r="S4512" i="7" s="1"/>
  <c r="J4512" i="7"/>
  <c r="K4512" i="7" s="1"/>
  <c r="N4511" i="7"/>
  <c r="O4511" i="7" s="1"/>
  <c r="R4511" i="7" s="1"/>
  <c r="L4511" i="7"/>
  <c r="M4511" i="7" s="1"/>
  <c r="Q4511" i="7" s="1"/>
  <c r="J4511" i="7"/>
  <c r="K4511" i="7" s="1"/>
  <c r="N4510" i="7"/>
  <c r="O4510" i="7" s="1"/>
  <c r="R4510" i="7" s="1"/>
  <c r="L4510" i="7"/>
  <c r="M4510" i="7" s="1"/>
  <c r="Q4510" i="7" s="1"/>
  <c r="S4510" i="7" s="1"/>
  <c r="J4510" i="7"/>
  <c r="K4510" i="7" s="1"/>
  <c r="N4509" i="7"/>
  <c r="O4509" i="7" s="1"/>
  <c r="R4509" i="7" s="1"/>
  <c r="L4509" i="7"/>
  <c r="M4509" i="7" s="1"/>
  <c r="Q4509" i="7" s="1"/>
  <c r="J4509" i="7"/>
  <c r="K4509" i="7" s="1"/>
  <c r="N4508" i="7"/>
  <c r="O4508" i="7" s="1"/>
  <c r="R4508" i="7" s="1"/>
  <c r="L4508" i="7"/>
  <c r="M4508" i="7" s="1"/>
  <c r="Q4508" i="7" s="1"/>
  <c r="S4508" i="7" s="1"/>
  <c r="J4508" i="7"/>
  <c r="K4508" i="7" s="1"/>
  <c r="N4507" i="7"/>
  <c r="O4507" i="7" s="1"/>
  <c r="R4507" i="7" s="1"/>
  <c r="L4507" i="7"/>
  <c r="M4507" i="7" s="1"/>
  <c r="Q4507" i="7" s="1"/>
  <c r="J4507" i="7"/>
  <c r="K4507" i="7" s="1"/>
  <c r="N4506" i="7"/>
  <c r="O4506" i="7" s="1"/>
  <c r="R4506" i="7" s="1"/>
  <c r="L4506" i="7"/>
  <c r="M4506" i="7" s="1"/>
  <c r="Q4506" i="7" s="1"/>
  <c r="S4506" i="7" s="1"/>
  <c r="J4506" i="7"/>
  <c r="K4506" i="7" s="1"/>
  <c r="N4505" i="7"/>
  <c r="O4505" i="7" s="1"/>
  <c r="R4505" i="7" s="1"/>
  <c r="L4505" i="7"/>
  <c r="M4505" i="7" s="1"/>
  <c r="Q4505" i="7" s="1"/>
  <c r="J4505" i="7"/>
  <c r="K4505" i="7" s="1"/>
  <c r="N4504" i="7"/>
  <c r="O4504" i="7" s="1"/>
  <c r="R4504" i="7" s="1"/>
  <c r="L4504" i="7"/>
  <c r="M4504" i="7" s="1"/>
  <c r="Q4504" i="7" s="1"/>
  <c r="S4504" i="7" s="1"/>
  <c r="J4504" i="7"/>
  <c r="K4504" i="7" s="1"/>
  <c r="N4503" i="7"/>
  <c r="O4503" i="7" s="1"/>
  <c r="R4503" i="7" s="1"/>
  <c r="L4503" i="7"/>
  <c r="M4503" i="7" s="1"/>
  <c r="Q4503" i="7" s="1"/>
  <c r="J4503" i="7"/>
  <c r="K4503" i="7" s="1"/>
  <c r="N4502" i="7"/>
  <c r="O4502" i="7" s="1"/>
  <c r="R4502" i="7" s="1"/>
  <c r="L4502" i="7"/>
  <c r="M4502" i="7" s="1"/>
  <c r="Q4502" i="7" s="1"/>
  <c r="S4502" i="7" s="1"/>
  <c r="J4502" i="7"/>
  <c r="K4502" i="7" s="1"/>
  <c r="N4501" i="7"/>
  <c r="O4501" i="7" s="1"/>
  <c r="R4501" i="7" s="1"/>
  <c r="L4501" i="7"/>
  <c r="M4501" i="7" s="1"/>
  <c r="Q4501" i="7" s="1"/>
  <c r="J4501" i="7"/>
  <c r="K4501" i="7" s="1"/>
  <c r="N4500" i="7"/>
  <c r="O4500" i="7" s="1"/>
  <c r="R4500" i="7" s="1"/>
  <c r="L4500" i="7"/>
  <c r="M4500" i="7" s="1"/>
  <c r="Q4500" i="7" s="1"/>
  <c r="S4500" i="7" s="1"/>
  <c r="J4500" i="7"/>
  <c r="K4500" i="7" s="1"/>
  <c r="N4499" i="7"/>
  <c r="O4499" i="7" s="1"/>
  <c r="R4499" i="7" s="1"/>
  <c r="L4499" i="7"/>
  <c r="M4499" i="7" s="1"/>
  <c r="Q4499" i="7" s="1"/>
  <c r="J4499" i="7"/>
  <c r="K4499" i="7" s="1"/>
  <c r="N4498" i="7"/>
  <c r="O4498" i="7" s="1"/>
  <c r="R4498" i="7" s="1"/>
  <c r="L4498" i="7"/>
  <c r="M4498" i="7" s="1"/>
  <c r="Q4498" i="7" s="1"/>
  <c r="S4498" i="7" s="1"/>
  <c r="J4498" i="7"/>
  <c r="K4498" i="7" s="1"/>
  <c r="N4497" i="7"/>
  <c r="O4497" i="7" s="1"/>
  <c r="R4497" i="7" s="1"/>
  <c r="L4497" i="7"/>
  <c r="M4497" i="7" s="1"/>
  <c r="Q4497" i="7" s="1"/>
  <c r="J4497" i="7"/>
  <c r="K4497" i="7" s="1"/>
  <c r="N4496" i="7"/>
  <c r="O4496" i="7" s="1"/>
  <c r="R4496" i="7" s="1"/>
  <c r="L4496" i="7"/>
  <c r="M4496" i="7" s="1"/>
  <c r="Q4496" i="7" s="1"/>
  <c r="S4496" i="7" s="1"/>
  <c r="J4496" i="7"/>
  <c r="K4496" i="7" s="1"/>
  <c r="N4495" i="7"/>
  <c r="O4495" i="7" s="1"/>
  <c r="R4495" i="7" s="1"/>
  <c r="L4495" i="7"/>
  <c r="M4495" i="7" s="1"/>
  <c r="Q4495" i="7" s="1"/>
  <c r="J4495" i="7"/>
  <c r="K4495" i="7" s="1"/>
  <c r="N4494" i="7"/>
  <c r="O4494" i="7" s="1"/>
  <c r="R4494" i="7" s="1"/>
  <c r="L4494" i="7"/>
  <c r="M4494" i="7" s="1"/>
  <c r="Q4494" i="7" s="1"/>
  <c r="S4494" i="7" s="1"/>
  <c r="J4494" i="7"/>
  <c r="K4494" i="7" s="1"/>
  <c r="N4493" i="7"/>
  <c r="O4493" i="7" s="1"/>
  <c r="R4493" i="7" s="1"/>
  <c r="L4493" i="7"/>
  <c r="M4493" i="7" s="1"/>
  <c r="Q4493" i="7" s="1"/>
  <c r="J4493" i="7"/>
  <c r="K4493" i="7" s="1"/>
  <c r="N4492" i="7"/>
  <c r="O4492" i="7" s="1"/>
  <c r="R4492" i="7" s="1"/>
  <c r="L4492" i="7"/>
  <c r="M4492" i="7" s="1"/>
  <c r="Q4492" i="7" s="1"/>
  <c r="S4492" i="7" s="1"/>
  <c r="J4492" i="7"/>
  <c r="K4492" i="7" s="1"/>
  <c r="N4491" i="7"/>
  <c r="O4491" i="7" s="1"/>
  <c r="R4491" i="7" s="1"/>
  <c r="L4491" i="7"/>
  <c r="M4491" i="7" s="1"/>
  <c r="Q4491" i="7" s="1"/>
  <c r="J4491" i="7"/>
  <c r="K4491" i="7" s="1"/>
  <c r="N4490" i="7"/>
  <c r="O4490" i="7" s="1"/>
  <c r="R4490" i="7" s="1"/>
  <c r="L4490" i="7"/>
  <c r="M4490" i="7" s="1"/>
  <c r="Q4490" i="7" s="1"/>
  <c r="S4490" i="7" s="1"/>
  <c r="J4490" i="7"/>
  <c r="K4490" i="7" s="1"/>
  <c r="N4489" i="7"/>
  <c r="O4489" i="7" s="1"/>
  <c r="R4489" i="7" s="1"/>
  <c r="L4489" i="7"/>
  <c r="M4489" i="7" s="1"/>
  <c r="Q4489" i="7" s="1"/>
  <c r="J4489" i="7"/>
  <c r="K4489" i="7" s="1"/>
  <c r="N4488" i="7"/>
  <c r="O4488" i="7" s="1"/>
  <c r="R4488" i="7" s="1"/>
  <c r="L4488" i="7"/>
  <c r="M4488" i="7" s="1"/>
  <c r="Q4488" i="7" s="1"/>
  <c r="S4488" i="7" s="1"/>
  <c r="J4488" i="7"/>
  <c r="K4488" i="7" s="1"/>
  <c r="N4487" i="7"/>
  <c r="O4487" i="7" s="1"/>
  <c r="R4487" i="7" s="1"/>
  <c r="L4487" i="7"/>
  <c r="M4487" i="7" s="1"/>
  <c r="Q4487" i="7" s="1"/>
  <c r="J4487" i="7"/>
  <c r="K4487" i="7" s="1"/>
  <c r="N4486" i="7"/>
  <c r="O4486" i="7" s="1"/>
  <c r="R4486" i="7" s="1"/>
  <c r="L4486" i="7"/>
  <c r="M4486" i="7" s="1"/>
  <c r="Q4486" i="7" s="1"/>
  <c r="S4486" i="7" s="1"/>
  <c r="J4486" i="7"/>
  <c r="K4486" i="7" s="1"/>
  <c r="N4485" i="7"/>
  <c r="O4485" i="7" s="1"/>
  <c r="R4485" i="7" s="1"/>
  <c r="L4485" i="7"/>
  <c r="M4485" i="7" s="1"/>
  <c r="Q4485" i="7" s="1"/>
  <c r="J4485" i="7"/>
  <c r="K4485" i="7" s="1"/>
  <c r="N4484" i="7"/>
  <c r="O4484" i="7" s="1"/>
  <c r="L4484" i="7"/>
  <c r="M4484" i="7" s="1"/>
  <c r="Q4484" i="7" s="1"/>
  <c r="J4484" i="7"/>
  <c r="K4484" i="7" s="1"/>
  <c r="N4483" i="7"/>
  <c r="O4483" i="7" s="1"/>
  <c r="R4483" i="7" s="1"/>
  <c r="L4483" i="7"/>
  <c r="M4483" i="7" s="1"/>
  <c r="Q4483" i="7" s="1"/>
  <c r="J4483" i="7"/>
  <c r="K4483" i="7" s="1"/>
  <c r="N4482" i="7"/>
  <c r="O4482" i="7" s="1"/>
  <c r="R4482" i="7" s="1"/>
  <c r="L4482" i="7"/>
  <c r="M4482" i="7" s="1"/>
  <c r="Q4482" i="7" s="1"/>
  <c r="S4482" i="7" s="1"/>
  <c r="J4482" i="7"/>
  <c r="K4482" i="7" s="1"/>
  <c r="N4481" i="7"/>
  <c r="O4481" i="7" s="1"/>
  <c r="L4481" i="7"/>
  <c r="M4481" i="7" s="1"/>
  <c r="Q4481" i="7" s="1"/>
  <c r="J4481" i="7"/>
  <c r="K4481" i="7" s="1"/>
  <c r="N4480" i="7"/>
  <c r="O4480" i="7" s="1"/>
  <c r="R4480" i="7" s="1"/>
  <c r="L4480" i="7"/>
  <c r="M4480" i="7" s="1"/>
  <c r="Q4480" i="7" s="1"/>
  <c r="S4480" i="7" s="1"/>
  <c r="J4480" i="7"/>
  <c r="K4480" i="7" s="1"/>
  <c r="N4479" i="7"/>
  <c r="O4479" i="7" s="1"/>
  <c r="R4479" i="7" s="1"/>
  <c r="L4479" i="7"/>
  <c r="M4479" i="7" s="1"/>
  <c r="Q4479" i="7" s="1"/>
  <c r="J4479" i="7"/>
  <c r="K4479" i="7" s="1"/>
  <c r="N4478" i="7"/>
  <c r="O4478" i="7" s="1"/>
  <c r="R4478" i="7" s="1"/>
  <c r="L4478" i="7"/>
  <c r="M4478" i="7" s="1"/>
  <c r="Q4478" i="7" s="1"/>
  <c r="S4478" i="7" s="1"/>
  <c r="J4478" i="7"/>
  <c r="K4478" i="7" s="1"/>
  <c r="N4477" i="7"/>
  <c r="O4477" i="7" s="1"/>
  <c r="R4477" i="7" s="1"/>
  <c r="L4477" i="7"/>
  <c r="M4477" i="7" s="1"/>
  <c r="Q4477" i="7" s="1"/>
  <c r="J4477" i="7"/>
  <c r="K4477" i="7" s="1"/>
  <c r="N4476" i="7"/>
  <c r="O4476" i="7" s="1"/>
  <c r="R4476" i="7" s="1"/>
  <c r="L4476" i="7"/>
  <c r="M4476" i="7" s="1"/>
  <c r="Q4476" i="7" s="1"/>
  <c r="S4476" i="7" s="1"/>
  <c r="J4476" i="7"/>
  <c r="K4476" i="7" s="1"/>
  <c r="N4475" i="7"/>
  <c r="O4475" i="7" s="1"/>
  <c r="R4475" i="7" s="1"/>
  <c r="L4475" i="7"/>
  <c r="M4475" i="7" s="1"/>
  <c r="Q4475" i="7" s="1"/>
  <c r="J4475" i="7"/>
  <c r="K4475" i="7" s="1"/>
  <c r="N4474" i="7"/>
  <c r="O4474" i="7" s="1"/>
  <c r="R4474" i="7" s="1"/>
  <c r="L4474" i="7"/>
  <c r="M4474" i="7" s="1"/>
  <c r="Q4474" i="7" s="1"/>
  <c r="S4474" i="7" s="1"/>
  <c r="J4474" i="7"/>
  <c r="K4474" i="7" s="1"/>
  <c r="N4473" i="7"/>
  <c r="O4473" i="7" s="1"/>
  <c r="R4473" i="7" s="1"/>
  <c r="L4473" i="7"/>
  <c r="M4473" i="7" s="1"/>
  <c r="Q4473" i="7" s="1"/>
  <c r="J4473" i="7"/>
  <c r="K4473" i="7" s="1"/>
  <c r="N4472" i="7"/>
  <c r="O4472" i="7" s="1"/>
  <c r="R4472" i="7" s="1"/>
  <c r="L4472" i="7"/>
  <c r="M4472" i="7" s="1"/>
  <c r="Q4472" i="7" s="1"/>
  <c r="S4472" i="7" s="1"/>
  <c r="J4472" i="7"/>
  <c r="K4472" i="7" s="1"/>
  <c r="N4471" i="7"/>
  <c r="O4471" i="7" s="1"/>
  <c r="R4471" i="7" s="1"/>
  <c r="L4471" i="7"/>
  <c r="M4471" i="7" s="1"/>
  <c r="Q4471" i="7" s="1"/>
  <c r="J4471" i="7"/>
  <c r="K4471" i="7" s="1"/>
  <c r="N4470" i="7"/>
  <c r="O4470" i="7" s="1"/>
  <c r="R4470" i="7" s="1"/>
  <c r="L4470" i="7"/>
  <c r="M4470" i="7" s="1"/>
  <c r="Q4470" i="7" s="1"/>
  <c r="S4470" i="7" s="1"/>
  <c r="J4470" i="7"/>
  <c r="K4470" i="7" s="1"/>
  <c r="N4469" i="7"/>
  <c r="O4469" i="7" s="1"/>
  <c r="R4469" i="7" s="1"/>
  <c r="L4469" i="7"/>
  <c r="M4469" i="7" s="1"/>
  <c r="Q4469" i="7" s="1"/>
  <c r="J4469" i="7"/>
  <c r="K4469" i="7" s="1"/>
  <c r="N4468" i="7"/>
  <c r="O4468" i="7" s="1"/>
  <c r="R4468" i="7" s="1"/>
  <c r="L4468" i="7"/>
  <c r="M4468" i="7" s="1"/>
  <c r="Q4468" i="7" s="1"/>
  <c r="S4468" i="7" s="1"/>
  <c r="J4468" i="7"/>
  <c r="K4468" i="7" s="1"/>
  <c r="N4467" i="7"/>
  <c r="O4467" i="7" s="1"/>
  <c r="R4467" i="7" s="1"/>
  <c r="L4467" i="7"/>
  <c r="M4467" i="7" s="1"/>
  <c r="Q4467" i="7" s="1"/>
  <c r="J4467" i="7"/>
  <c r="K4467" i="7" s="1"/>
  <c r="N4466" i="7"/>
  <c r="O4466" i="7" s="1"/>
  <c r="R4466" i="7" s="1"/>
  <c r="L4466" i="7"/>
  <c r="M4466" i="7" s="1"/>
  <c r="Q4466" i="7" s="1"/>
  <c r="S4466" i="7" s="1"/>
  <c r="J4466" i="7"/>
  <c r="K4466" i="7" s="1"/>
  <c r="N4465" i="7"/>
  <c r="O4465" i="7" s="1"/>
  <c r="R4465" i="7" s="1"/>
  <c r="L4465" i="7"/>
  <c r="M4465" i="7" s="1"/>
  <c r="Q4465" i="7" s="1"/>
  <c r="J4465" i="7"/>
  <c r="K4465" i="7" s="1"/>
  <c r="N4464" i="7"/>
  <c r="O4464" i="7" s="1"/>
  <c r="R4464" i="7" s="1"/>
  <c r="L4464" i="7"/>
  <c r="M4464" i="7" s="1"/>
  <c r="Q4464" i="7" s="1"/>
  <c r="S4464" i="7" s="1"/>
  <c r="J4464" i="7"/>
  <c r="K4464" i="7" s="1"/>
  <c r="N4463" i="7"/>
  <c r="O4463" i="7" s="1"/>
  <c r="R4463" i="7" s="1"/>
  <c r="L4463" i="7"/>
  <c r="M4463" i="7" s="1"/>
  <c r="Q4463" i="7" s="1"/>
  <c r="J4463" i="7"/>
  <c r="K4463" i="7" s="1"/>
  <c r="N4462" i="7"/>
  <c r="O4462" i="7" s="1"/>
  <c r="R4462" i="7" s="1"/>
  <c r="L4462" i="7"/>
  <c r="M4462" i="7" s="1"/>
  <c r="Q4462" i="7" s="1"/>
  <c r="S4462" i="7" s="1"/>
  <c r="J4462" i="7"/>
  <c r="K4462" i="7" s="1"/>
  <c r="N4461" i="7"/>
  <c r="O4461" i="7" s="1"/>
  <c r="R4461" i="7" s="1"/>
  <c r="L4461" i="7"/>
  <c r="M4461" i="7" s="1"/>
  <c r="Q4461" i="7" s="1"/>
  <c r="J4461" i="7"/>
  <c r="K4461" i="7" s="1"/>
  <c r="N4460" i="7"/>
  <c r="O4460" i="7" s="1"/>
  <c r="R4460" i="7" s="1"/>
  <c r="L4460" i="7"/>
  <c r="M4460" i="7" s="1"/>
  <c r="Q4460" i="7" s="1"/>
  <c r="S4460" i="7" s="1"/>
  <c r="J4460" i="7"/>
  <c r="K4460" i="7" s="1"/>
  <c r="N4459" i="7"/>
  <c r="O4459" i="7" s="1"/>
  <c r="R4459" i="7" s="1"/>
  <c r="L4459" i="7"/>
  <c r="M4459" i="7" s="1"/>
  <c r="Q4459" i="7" s="1"/>
  <c r="J4459" i="7"/>
  <c r="K4459" i="7" s="1"/>
  <c r="N4458" i="7"/>
  <c r="O4458" i="7" s="1"/>
  <c r="R4458" i="7" s="1"/>
  <c r="L4458" i="7"/>
  <c r="M4458" i="7" s="1"/>
  <c r="Q4458" i="7" s="1"/>
  <c r="J4458" i="7"/>
  <c r="K4458" i="7" s="1"/>
  <c r="N4457" i="7"/>
  <c r="O4457" i="7" s="1"/>
  <c r="R4457" i="7" s="1"/>
  <c r="L4457" i="7"/>
  <c r="M4457" i="7" s="1"/>
  <c r="Q4457" i="7" s="1"/>
  <c r="J4457" i="7"/>
  <c r="K4457" i="7" s="1"/>
  <c r="N4456" i="7"/>
  <c r="O4456" i="7" s="1"/>
  <c r="R4456" i="7" s="1"/>
  <c r="L4456" i="7"/>
  <c r="M4456" i="7" s="1"/>
  <c r="Q4456" i="7" s="1"/>
  <c r="J4456" i="7"/>
  <c r="K4456" i="7" s="1"/>
  <c r="N4455" i="7"/>
  <c r="O4455" i="7" s="1"/>
  <c r="R4455" i="7" s="1"/>
  <c r="L4455" i="7"/>
  <c r="M4455" i="7" s="1"/>
  <c r="Q4455" i="7" s="1"/>
  <c r="J4455" i="7"/>
  <c r="K4455" i="7" s="1"/>
  <c r="N4454" i="7"/>
  <c r="O4454" i="7" s="1"/>
  <c r="R4454" i="7" s="1"/>
  <c r="L4454" i="7"/>
  <c r="M4454" i="7" s="1"/>
  <c r="Q4454" i="7" s="1"/>
  <c r="J4454" i="7"/>
  <c r="K4454" i="7" s="1"/>
  <c r="N4453" i="7"/>
  <c r="O4453" i="7" s="1"/>
  <c r="R4453" i="7" s="1"/>
  <c r="L4453" i="7"/>
  <c r="M4453" i="7" s="1"/>
  <c r="Q4453" i="7" s="1"/>
  <c r="J4453" i="7"/>
  <c r="K4453" i="7" s="1"/>
  <c r="N4452" i="7"/>
  <c r="O4452" i="7" s="1"/>
  <c r="R4452" i="7" s="1"/>
  <c r="L4452" i="7"/>
  <c r="M4452" i="7" s="1"/>
  <c r="Q4452" i="7" s="1"/>
  <c r="J4452" i="7"/>
  <c r="K4452" i="7" s="1"/>
  <c r="N4451" i="7"/>
  <c r="O4451" i="7" s="1"/>
  <c r="R4451" i="7" s="1"/>
  <c r="L4451" i="7"/>
  <c r="M4451" i="7" s="1"/>
  <c r="Q4451" i="7" s="1"/>
  <c r="J4451" i="7"/>
  <c r="K4451" i="7" s="1"/>
  <c r="N4450" i="7"/>
  <c r="O4450" i="7" s="1"/>
  <c r="R4450" i="7" s="1"/>
  <c r="L4450" i="7"/>
  <c r="M4450" i="7" s="1"/>
  <c r="Q4450" i="7" s="1"/>
  <c r="J4450" i="7"/>
  <c r="K4450" i="7" s="1"/>
  <c r="N4449" i="7"/>
  <c r="O4449" i="7" s="1"/>
  <c r="R4449" i="7" s="1"/>
  <c r="L4449" i="7"/>
  <c r="M4449" i="7" s="1"/>
  <c r="Q4449" i="7" s="1"/>
  <c r="J4449" i="7"/>
  <c r="K4449" i="7" s="1"/>
  <c r="N4448" i="7"/>
  <c r="O4448" i="7" s="1"/>
  <c r="R4448" i="7" s="1"/>
  <c r="L4448" i="7"/>
  <c r="M4448" i="7" s="1"/>
  <c r="J4448" i="7"/>
  <c r="K4448" i="7" s="1"/>
  <c r="N4447" i="7"/>
  <c r="O4447" i="7" s="1"/>
  <c r="R4447" i="7" s="1"/>
  <c r="L4447" i="7"/>
  <c r="M4447" i="7" s="1"/>
  <c r="Q4447" i="7" s="1"/>
  <c r="J4447" i="7"/>
  <c r="K4447" i="7" s="1"/>
  <c r="N4446" i="7"/>
  <c r="O4446" i="7" s="1"/>
  <c r="R4446" i="7" s="1"/>
  <c r="L4446" i="7"/>
  <c r="M4446" i="7" s="1"/>
  <c r="Q4446" i="7" s="1"/>
  <c r="S4446" i="7" s="1"/>
  <c r="J4446" i="7"/>
  <c r="K4446" i="7" s="1"/>
  <c r="N4445" i="7"/>
  <c r="O4445" i="7" s="1"/>
  <c r="R4445" i="7" s="1"/>
  <c r="L4445" i="7"/>
  <c r="M4445" i="7" s="1"/>
  <c r="Q4445" i="7" s="1"/>
  <c r="J4445" i="7"/>
  <c r="K4445" i="7" s="1"/>
  <c r="N4444" i="7"/>
  <c r="O4444" i="7" s="1"/>
  <c r="R4444" i="7" s="1"/>
  <c r="L4444" i="7"/>
  <c r="M4444" i="7" s="1"/>
  <c r="Q4444" i="7" s="1"/>
  <c r="S4444" i="7" s="1"/>
  <c r="J4444" i="7"/>
  <c r="K4444" i="7" s="1"/>
  <c r="N4443" i="7"/>
  <c r="O4443" i="7" s="1"/>
  <c r="R4443" i="7" s="1"/>
  <c r="L4443" i="7"/>
  <c r="M4443" i="7" s="1"/>
  <c r="Q4443" i="7" s="1"/>
  <c r="J4443" i="7"/>
  <c r="K4443" i="7" s="1"/>
  <c r="N4442" i="7"/>
  <c r="O4442" i="7" s="1"/>
  <c r="R4442" i="7" s="1"/>
  <c r="L4442" i="7"/>
  <c r="M4442" i="7" s="1"/>
  <c r="Q4442" i="7" s="1"/>
  <c r="S4442" i="7" s="1"/>
  <c r="J4442" i="7"/>
  <c r="K4442" i="7" s="1"/>
  <c r="N4441" i="7"/>
  <c r="O4441" i="7" s="1"/>
  <c r="R4441" i="7" s="1"/>
  <c r="L4441" i="7"/>
  <c r="M4441" i="7" s="1"/>
  <c r="Q4441" i="7" s="1"/>
  <c r="J4441" i="7"/>
  <c r="K4441" i="7" s="1"/>
  <c r="N4440" i="7"/>
  <c r="O4440" i="7" s="1"/>
  <c r="R4440" i="7" s="1"/>
  <c r="L4440" i="7"/>
  <c r="M4440" i="7" s="1"/>
  <c r="Q4440" i="7" s="1"/>
  <c r="S4440" i="7" s="1"/>
  <c r="J4440" i="7"/>
  <c r="K4440" i="7" s="1"/>
  <c r="N4439" i="7"/>
  <c r="O4439" i="7" s="1"/>
  <c r="R4439" i="7" s="1"/>
  <c r="L4439" i="7"/>
  <c r="M4439" i="7" s="1"/>
  <c r="Q4439" i="7" s="1"/>
  <c r="J4439" i="7"/>
  <c r="K4439" i="7" s="1"/>
  <c r="N4438" i="7"/>
  <c r="O4438" i="7" s="1"/>
  <c r="R4438" i="7" s="1"/>
  <c r="L4438" i="7"/>
  <c r="M4438" i="7" s="1"/>
  <c r="Q4438" i="7" s="1"/>
  <c r="S4438" i="7" s="1"/>
  <c r="J4438" i="7"/>
  <c r="K4438" i="7" s="1"/>
  <c r="N4437" i="7"/>
  <c r="O4437" i="7" s="1"/>
  <c r="R4437" i="7" s="1"/>
  <c r="L4437" i="7"/>
  <c r="M4437" i="7" s="1"/>
  <c r="Q4437" i="7" s="1"/>
  <c r="J4437" i="7"/>
  <c r="K4437" i="7" s="1"/>
  <c r="N4436" i="7"/>
  <c r="O4436" i="7" s="1"/>
  <c r="R4436" i="7" s="1"/>
  <c r="L4436" i="7"/>
  <c r="M4436" i="7" s="1"/>
  <c r="Q4436" i="7" s="1"/>
  <c r="S4436" i="7" s="1"/>
  <c r="J4436" i="7"/>
  <c r="K4436" i="7" s="1"/>
  <c r="N4435" i="7"/>
  <c r="O4435" i="7" s="1"/>
  <c r="R4435" i="7" s="1"/>
  <c r="L4435" i="7"/>
  <c r="M4435" i="7" s="1"/>
  <c r="Q4435" i="7" s="1"/>
  <c r="J4435" i="7"/>
  <c r="K4435" i="7" s="1"/>
  <c r="N4434" i="7"/>
  <c r="O4434" i="7" s="1"/>
  <c r="R4434" i="7" s="1"/>
  <c r="L4434" i="7"/>
  <c r="M4434" i="7" s="1"/>
  <c r="Q4434" i="7" s="1"/>
  <c r="S4434" i="7" s="1"/>
  <c r="J4434" i="7"/>
  <c r="K4434" i="7" s="1"/>
  <c r="N4433" i="7"/>
  <c r="O4433" i="7" s="1"/>
  <c r="R4433" i="7" s="1"/>
  <c r="L4433" i="7"/>
  <c r="M4433" i="7" s="1"/>
  <c r="Q4433" i="7" s="1"/>
  <c r="J4433" i="7"/>
  <c r="K4433" i="7" s="1"/>
  <c r="N4432" i="7"/>
  <c r="O4432" i="7" s="1"/>
  <c r="R4432" i="7" s="1"/>
  <c r="L4432" i="7"/>
  <c r="M4432" i="7" s="1"/>
  <c r="Q4432" i="7" s="1"/>
  <c r="S4432" i="7" s="1"/>
  <c r="J4432" i="7"/>
  <c r="K4432" i="7" s="1"/>
  <c r="N4431" i="7"/>
  <c r="O4431" i="7" s="1"/>
  <c r="R4431" i="7" s="1"/>
  <c r="L4431" i="7"/>
  <c r="M4431" i="7" s="1"/>
  <c r="Q4431" i="7" s="1"/>
  <c r="J4431" i="7"/>
  <c r="K4431" i="7" s="1"/>
  <c r="N4430" i="7"/>
  <c r="O4430" i="7" s="1"/>
  <c r="R4430" i="7" s="1"/>
  <c r="L4430" i="7"/>
  <c r="M4430" i="7" s="1"/>
  <c r="Q4430" i="7" s="1"/>
  <c r="S4430" i="7" s="1"/>
  <c r="J4430" i="7"/>
  <c r="K4430" i="7" s="1"/>
  <c r="N4429" i="7"/>
  <c r="O4429" i="7" s="1"/>
  <c r="R4429" i="7" s="1"/>
  <c r="L4429" i="7"/>
  <c r="M4429" i="7" s="1"/>
  <c r="Q4429" i="7" s="1"/>
  <c r="J4429" i="7"/>
  <c r="K4429" i="7" s="1"/>
  <c r="N4428" i="7"/>
  <c r="O4428" i="7" s="1"/>
  <c r="R4428" i="7" s="1"/>
  <c r="L4428" i="7"/>
  <c r="M4428" i="7" s="1"/>
  <c r="Q4428" i="7" s="1"/>
  <c r="S4428" i="7" s="1"/>
  <c r="J4428" i="7"/>
  <c r="K4428" i="7" s="1"/>
  <c r="N4427" i="7"/>
  <c r="O4427" i="7" s="1"/>
  <c r="R4427" i="7" s="1"/>
  <c r="L4427" i="7"/>
  <c r="M4427" i="7" s="1"/>
  <c r="Q4427" i="7" s="1"/>
  <c r="J4427" i="7"/>
  <c r="K4427" i="7" s="1"/>
  <c r="N4426" i="7"/>
  <c r="O4426" i="7" s="1"/>
  <c r="R4426" i="7" s="1"/>
  <c r="L4426" i="7"/>
  <c r="M4426" i="7" s="1"/>
  <c r="Q4426" i="7" s="1"/>
  <c r="S4426" i="7" s="1"/>
  <c r="J4426" i="7"/>
  <c r="K4426" i="7" s="1"/>
  <c r="N4425" i="7"/>
  <c r="O4425" i="7" s="1"/>
  <c r="R4425" i="7" s="1"/>
  <c r="L4425" i="7"/>
  <c r="M4425" i="7" s="1"/>
  <c r="Q4425" i="7" s="1"/>
  <c r="J4425" i="7"/>
  <c r="K4425" i="7" s="1"/>
  <c r="N4424" i="7"/>
  <c r="O4424" i="7" s="1"/>
  <c r="R4424" i="7" s="1"/>
  <c r="L4424" i="7"/>
  <c r="M4424" i="7" s="1"/>
  <c r="J4424" i="7"/>
  <c r="K4424" i="7" s="1"/>
  <c r="N4423" i="7"/>
  <c r="O4423" i="7" s="1"/>
  <c r="R4423" i="7" s="1"/>
  <c r="L4423" i="7"/>
  <c r="M4423" i="7" s="1"/>
  <c r="Q4423" i="7" s="1"/>
  <c r="J4423" i="7"/>
  <c r="K4423" i="7" s="1"/>
  <c r="N4422" i="7"/>
  <c r="O4422" i="7" s="1"/>
  <c r="R4422" i="7" s="1"/>
  <c r="L4422" i="7"/>
  <c r="M4422" i="7" s="1"/>
  <c r="Q4422" i="7" s="1"/>
  <c r="S4422" i="7" s="1"/>
  <c r="J4422" i="7"/>
  <c r="K4422" i="7" s="1"/>
  <c r="N4421" i="7"/>
  <c r="O4421" i="7" s="1"/>
  <c r="R4421" i="7" s="1"/>
  <c r="L4421" i="7"/>
  <c r="M4421" i="7" s="1"/>
  <c r="Q4421" i="7" s="1"/>
  <c r="J4421" i="7"/>
  <c r="K4421" i="7" s="1"/>
  <c r="N4420" i="7"/>
  <c r="O4420" i="7" s="1"/>
  <c r="R4420" i="7" s="1"/>
  <c r="L4420" i="7"/>
  <c r="M4420" i="7" s="1"/>
  <c r="Q4420" i="7" s="1"/>
  <c r="S4420" i="7" s="1"/>
  <c r="J4420" i="7"/>
  <c r="K4420" i="7" s="1"/>
  <c r="N4419" i="7"/>
  <c r="O4419" i="7" s="1"/>
  <c r="R4419" i="7" s="1"/>
  <c r="L4419" i="7"/>
  <c r="M4419" i="7" s="1"/>
  <c r="Q4419" i="7" s="1"/>
  <c r="J4419" i="7"/>
  <c r="K4419" i="7" s="1"/>
  <c r="N4418" i="7"/>
  <c r="O4418" i="7" s="1"/>
  <c r="R4418" i="7" s="1"/>
  <c r="L4418" i="7"/>
  <c r="M4418" i="7" s="1"/>
  <c r="Q4418" i="7" s="1"/>
  <c r="S4418" i="7" s="1"/>
  <c r="J4418" i="7"/>
  <c r="K4418" i="7" s="1"/>
  <c r="N4417" i="7"/>
  <c r="O4417" i="7" s="1"/>
  <c r="R4417" i="7" s="1"/>
  <c r="L4417" i="7"/>
  <c r="M4417" i="7" s="1"/>
  <c r="Q4417" i="7" s="1"/>
  <c r="J4417" i="7"/>
  <c r="K4417" i="7" s="1"/>
  <c r="N4416" i="7"/>
  <c r="O4416" i="7" s="1"/>
  <c r="R4416" i="7" s="1"/>
  <c r="L4416" i="7"/>
  <c r="M4416" i="7" s="1"/>
  <c r="Q4416" i="7" s="1"/>
  <c r="S4416" i="7" s="1"/>
  <c r="J4416" i="7"/>
  <c r="K4416" i="7" s="1"/>
  <c r="N4415" i="7"/>
  <c r="O4415" i="7" s="1"/>
  <c r="R4415" i="7" s="1"/>
  <c r="L4415" i="7"/>
  <c r="M4415" i="7" s="1"/>
  <c r="Q4415" i="7" s="1"/>
  <c r="J4415" i="7"/>
  <c r="K4415" i="7" s="1"/>
  <c r="N4414" i="7"/>
  <c r="O4414" i="7" s="1"/>
  <c r="R4414" i="7" s="1"/>
  <c r="L4414" i="7"/>
  <c r="M4414" i="7" s="1"/>
  <c r="Q4414" i="7" s="1"/>
  <c r="S4414" i="7" s="1"/>
  <c r="J4414" i="7"/>
  <c r="K4414" i="7" s="1"/>
  <c r="N4413" i="7"/>
  <c r="O4413" i="7" s="1"/>
  <c r="R4413" i="7" s="1"/>
  <c r="L4413" i="7"/>
  <c r="M4413" i="7" s="1"/>
  <c r="Q4413" i="7" s="1"/>
  <c r="J4413" i="7"/>
  <c r="K4413" i="7" s="1"/>
  <c r="N4412" i="7"/>
  <c r="O4412" i="7" s="1"/>
  <c r="R4412" i="7" s="1"/>
  <c r="L4412" i="7"/>
  <c r="M4412" i="7" s="1"/>
  <c r="Q4412" i="7" s="1"/>
  <c r="S4412" i="7" s="1"/>
  <c r="J4412" i="7"/>
  <c r="K4412" i="7" s="1"/>
  <c r="N4411" i="7"/>
  <c r="O4411" i="7" s="1"/>
  <c r="R4411" i="7" s="1"/>
  <c r="L4411" i="7"/>
  <c r="M4411" i="7" s="1"/>
  <c r="Q4411" i="7" s="1"/>
  <c r="J4411" i="7"/>
  <c r="K4411" i="7" s="1"/>
  <c r="N4410" i="7"/>
  <c r="O4410" i="7" s="1"/>
  <c r="R4410" i="7" s="1"/>
  <c r="L4410" i="7"/>
  <c r="M4410" i="7" s="1"/>
  <c r="Q4410" i="7" s="1"/>
  <c r="S4410" i="7" s="1"/>
  <c r="J4410" i="7"/>
  <c r="K4410" i="7" s="1"/>
  <c r="N4409" i="7"/>
  <c r="O4409" i="7" s="1"/>
  <c r="R4409" i="7" s="1"/>
  <c r="L4409" i="7"/>
  <c r="M4409" i="7" s="1"/>
  <c r="Q4409" i="7" s="1"/>
  <c r="J4409" i="7"/>
  <c r="K4409" i="7" s="1"/>
  <c r="N4408" i="7"/>
  <c r="O4408" i="7" s="1"/>
  <c r="R4408" i="7" s="1"/>
  <c r="L4408" i="7"/>
  <c r="M4408" i="7" s="1"/>
  <c r="Q4408" i="7" s="1"/>
  <c r="S4408" i="7" s="1"/>
  <c r="J4408" i="7"/>
  <c r="K4408" i="7" s="1"/>
  <c r="N4407" i="7"/>
  <c r="O4407" i="7" s="1"/>
  <c r="R4407" i="7" s="1"/>
  <c r="L4407" i="7"/>
  <c r="M4407" i="7" s="1"/>
  <c r="Q4407" i="7" s="1"/>
  <c r="J4407" i="7"/>
  <c r="K4407" i="7" s="1"/>
  <c r="N4406" i="7"/>
  <c r="O4406" i="7" s="1"/>
  <c r="R4406" i="7" s="1"/>
  <c r="L4406" i="7"/>
  <c r="M4406" i="7" s="1"/>
  <c r="Q4406" i="7" s="1"/>
  <c r="S4406" i="7" s="1"/>
  <c r="J4406" i="7"/>
  <c r="K4406" i="7" s="1"/>
  <c r="N4405" i="7"/>
  <c r="O4405" i="7" s="1"/>
  <c r="R4405" i="7" s="1"/>
  <c r="L4405" i="7"/>
  <c r="M4405" i="7" s="1"/>
  <c r="Q4405" i="7" s="1"/>
  <c r="J4405" i="7"/>
  <c r="K4405" i="7" s="1"/>
  <c r="N4404" i="7"/>
  <c r="O4404" i="7" s="1"/>
  <c r="R4404" i="7" s="1"/>
  <c r="L4404" i="7"/>
  <c r="M4404" i="7" s="1"/>
  <c r="Q4404" i="7" s="1"/>
  <c r="S4404" i="7" s="1"/>
  <c r="J4404" i="7"/>
  <c r="K4404" i="7" s="1"/>
  <c r="N4403" i="7"/>
  <c r="O4403" i="7" s="1"/>
  <c r="R4403" i="7" s="1"/>
  <c r="L4403" i="7"/>
  <c r="M4403" i="7" s="1"/>
  <c r="Q4403" i="7" s="1"/>
  <c r="J4403" i="7"/>
  <c r="K4403" i="7" s="1"/>
  <c r="N4402" i="7"/>
  <c r="O4402" i="7" s="1"/>
  <c r="R4402" i="7" s="1"/>
  <c r="L4402" i="7"/>
  <c r="M4402" i="7" s="1"/>
  <c r="Q4402" i="7" s="1"/>
  <c r="S4402" i="7" s="1"/>
  <c r="J4402" i="7"/>
  <c r="K4402" i="7" s="1"/>
  <c r="N4401" i="7"/>
  <c r="O4401" i="7" s="1"/>
  <c r="R4401" i="7" s="1"/>
  <c r="L4401" i="7"/>
  <c r="M4401" i="7" s="1"/>
  <c r="Q4401" i="7" s="1"/>
  <c r="J4401" i="7"/>
  <c r="K4401" i="7" s="1"/>
  <c r="N4400" i="7"/>
  <c r="O4400" i="7" s="1"/>
  <c r="R4400" i="7" s="1"/>
  <c r="L4400" i="7"/>
  <c r="M4400" i="7" s="1"/>
  <c r="Q4400" i="7" s="1"/>
  <c r="S4400" i="7" s="1"/>
  <c r="J4400" i="7"/>
  <c r="K4400" i="7" s="1"/>
  <c r="N4399" i="7"/>
  <c r="O4399" i="7" s="1"/>
  <c r="R4399" i="7" s="1"/>
  <c r="L4399" i="7"/>
  <c r="M4399" i="7" s="1"/>
  <c r="Q4399" i="7" s="1"/>
  <c r="J4399" i="7"/>
  <c r="K4399" i="7" s="1"/>
  <c r="N4398" i="7"/>
  <c r="O4398" i="7" s="1"/>
  <c r="R4398" i="7" s="1"/>
  <c r="L4398" i="7"/>
  <c r="M4398" i="7" s="1"/>
  <c r="Q4398" i="7" s="1"/>
  <c r="S4398" i="7" s="1"/>
  <c r="J4398" i="7"/>
  <c r="K4398" i="7" s="1"/>
  <c r="N4397" i="7"/>
  <c r="O4397" i="7" s="1"/>
  <c r="R4397" i="7" s="1"/>
  <c r="L4397" i="7"/>
  <c r="M4397" i="7" s="1"/>
  <c r="Q4397" i="7" s="1"/>
  <c r="J4397" i="7"/>
  <c r="K4397" i="7" s="1"/>
  <c r="N4396" i="7"/>
  <c r="O4396" i="7" s="1"/>
  <c r="R4396" i="7" s="1"/>
  <c r="L4396" i="7"/>
  <c r="M4396" i="7" s="1"/>
  <c r="Q4396" i="7" s="1"/>
  <c r="S4396" i="7" s="1"/>
  <c r="J4396" i="7"/>
  <c r="K4396" i="7" s="1"/>
  <c r="N4395" i="7"/>
  <c r="O4395" i="7" s="1"/>
  <c r="R4395" i="7" s="1"/>
  <c r="L4395" i="7"/>
  <c r="M4395" i="7" s="1"/>
  <c r="Q4395" i="7" s="1"/>
  <c r="J4395" i="7"/>
  <c r="K4395" i="7" s="1"/>
  <c r="N4394" i="7"/>
  <c r="O4394" i="7" s="1"/>
  <c r="R4394" i="7" s="1"/>
  <c r="L4394" i="7"/>
  <c r="M4394" i="7" s="1"/>
  <c r="Q4394" i="7" s="1"/>
  <c r="S4394" i="7" s="1"/>
  <c r="J4394" i="7"/>
  <c r="K4394" i="7" s="1"/>
  <c r="N4393" i="7"/>
  <c r="O4393" i="7" s="1"/>
  <c r="R4393" i="7" s="1"/>
  <c r="L4393" i="7"/>
  <c r="M4393" i="7" s="1"/>
  <c r="Q4393" i="7" s="1"/>
  <c r="J4393" i="7"/>
  <c r="K4393" i="7" s="1"/>
  <c r="N4392" i="7"/>
  <c r="O4392" i="7" s="1"/>
  <c r="R4392" i="7" s="1"/>
  <c r="L4392" i="7"/>
  <c r="M4392" i="7" s="1"/>
  <c r="J4392" i="7"/>
  <c r="K4392" i="7" s="1"/>
  <c r="N4391" i="7"/>
  <c r="O4391" i="7" s="1"/>
  <c r="R4391" i="7" s="1"/>
  <c r="L4391" i="7"/>
  <c r="M4391" i="7" s="1"/>
  <c r="Q4391" i="7" s="1"/>
  <c r="J4391" i="7"/>
  <c r="K4391" i="7" s="1"/>
  <c r="N4390" i="7"/>
  <c r="O4390" i="7" s="1"/>
  <c r="R4390" i="7" s="1"/>
  <c r="L4390" i="7"/>
  <c r="M4390" i="7" s="1"/>
  <c r="Q4390" i="7" s="1"/>
  <c r="S4390" i="7" s="1"/>
  <c r="J4390" i="7"/>
  <c r="K4390" i="7" s="1"/>
  <c r="N4389" i="7"/>
  <c r="O4389" i="7" s="1"/>
  <c r="R4389" i="7" s="1"/>
  <c r="L4389" i="7"/>
  <c r="M4389" i="7" s="1"/>
  <c r="Q4389" i="7" s="1"/>
  <c r="J4389" i="7"/>
  <c r="K4389" i="7" s="1"/>
  <c r="N4388" i="7"/>
  <c r="O4388" i="7" s="1"/>
  <c r="R4388" i="7" s="1"/>
  <c r="L4388" i="7"/>
  <c r="M4388" i="7" s="1"/>
  <c r="Q4388" i="7" s="1"/>
  <c r="S4388" i="7" s="1"/>
  <c r="J4388" i="7"/>
  <c r="K4388" i="7" s="1"/>
  <c r="N4387" i="7"/>
  <c r="O4387" i="7" s="1"/>
  <c r="R4387" i="7" s="1"/>
  <c r="L4387" i="7"/>
  <c r="M4387" i="7" s="1"/>
  <c r="Q4387" i="7" s="1"/>
  <c r="J4387" i="7"/>
  <c r="K4387" i="7" s="1"/>
  <c r="N4386" i="7"/>
  <c r="O4386" i="7" s="1"/>
  <c r="R4386" i="7" s="1"/>
  <c r="L4386" i="7"/>
  <c r="M4386" i="7" s="1"/>
  <c r="Q4386" i="7" s="1"/>
  <c r="S4386" i="7" s="1"/>
  <c r="J4386" i="7"/>
  <c r="K4386" i="7" s="1"/>
  <c r="N4385" i="7"/>
  <c r="O4385" i="7" s="1"/>
  <c r="R4385" i="7" s="1"/>
  <c r="L4385" i="7"/>
  <c r="M4385" i="7" s="1"/>
  <c r="Q4385" i="7" s="1"/>
  <c r="J4385" i="7"/>
  <c r="K4385" i="7" s="1"/>
  <c r="N4384" i="7"/>
  <c r="O4384" i="7" s="1"/>
  <c r="R4384" i="7" s="1"/>
  <c r="L4384" i="7"/>
  <c r="M4384" i="7" s="1"/>
  <c r="Q4384" i="7" s="1"/>
  <c r="S4384" i="7" s="1"/>
  <c r="J4384" i="7"/>
  <c r="K4384" i="7" s="1"/>
  <c r="N4383" i="7"/>
  <c r="O4383" i="7" s="1"/>
  <c r="R4383" i="7" s="1"/>
  <c r="L4383" i="7"/>
  <c r="M4383" i="7" s="1"/>
  <c r="Q4383" i="7" s="1"/>
  <c r="J4383" i="7"/>
  <c r="K4383" i="7" s="1"/>
  <c r="N4382" i="7"/>
  <c r="O4382" i="7" s="1"/>
  <c r="R4382" i="7" s="1"/>
  <c r="L4382" i="7"/>
  <c r="M4382" i="7" s="1"/>
  <c r="Q4382" i="7" s="1"/>
  <c r="S4382" i="7" s="1"/>
  <c r="J4382" i="7"/>
  <c r="K4382" i="7" s="1"/>
  <c r="N4381" i="7"/>
  <c r="O4381" i="7" s="1"/>
  <c r="R4381" i="7" s="1"/>
  <c r="L4381" i="7"/>
  <c r="M4381" i="7" s="1"/>
  <c r="Q4381" i="7" s="1"/>
  <c r="J4381" i="7"/>
  <c r="K4381" i="7" s="1"/>
  <c r="N4380" i="7"/>
  <c r="O4380" i="7" s="1"/>
  <c r="R4380" i="7" s="1"/>
  <c r="L4380" i="7"/>
  <c r="M4380" i="7" s="1"/>
  <c r="Q4380" i="7" s="1"/>
  <c r="S4380" i="7" s="1"/>
  <c r="J4380" i="7"/>
  <c r="K4380" i="7" s="1"/>
  <c r="N4379" i="7"/>
  <c r="O4379" i="7" s="1"/>
  <c r="R4379" i="7" s="1"/>
  <c r="L4379" i="7"/>
  <c r="M4379" i="7" s="1"/>
  <c r="Q4379" i="7" s="1"/>
  <c r="J4379" i="7"/>
  <c r="K4379" i="7" s="1"/>
  <c r="N4378" i="7"/>
  <c r="O4378" i="7" s="1"/>
  <c r="R4378" i="7" s="1"/>
  <c r="L4378" i="7"/>
  <c r="M4378" i="7" s="1"/>
  <c r="Q4378" i="7" s="1"/>
  <c r="S4378" i="7" s="1"/>
  <c r="J4378" i="7"/>
  <c r="K4378" i="7" s="1"/>
  <c r="N4377" i="7"/>
  <c r="O4377" i="7" s="1"/>
  <c r="R4377" i="7" s="1"/>
  <c r="L4377" i="7"/>
  <c r="M4377" i="7" s="1"/>
  <c r="Q4377" i="7" s="1"/>
  <c r="J4377" i="7"/>
  <c r="K4377" i="7" s="1"/>
  <c r="N4376" i="7"/>
  <c r="O4376" i="7" s="1"/>
  <c r="R4376" i="7" s="1"/>
  <c r="L4376" i="7"/>
  <c r="M4376" i="7" s="1"/>
  <c r="Q4376" i="7" s="1"/>
  <c r="S4376" i="7" s="1"/>
  <c r="J4376" i="7"/>
  <c r="K4376" i="7" s="1"/>
  <c r="N4375" i="7"/>
  <c r="O4375" i="7" s="1"/>
  <c r="R4375" i="7" s="1"/>
  <c r="L4375" i="7"/>
  <c r="M4375" i="7" s="1"/>
  <c r="J4375" i="7"/>
  <c r="K4375" i="7" s="1"/>
  <c r="N4374" i="7"/>
  <c r="O4374" i="7" s="1"/>
  <c r="R4374" i="7" s="1"/>
  <c r="L4374" i="7"/>
  <c r="M4374" i="7" s="1"/>
  <c r="Q4374" i="7" s="1"/>
  <c r="S4374" i="7" s="1"/>
  <c r="J4374" i="7"/>
  <c r="K4374" i="7" s="1"/>
  <c r="N4373" i="7"/>
  <c r="O4373" i="7" s="1"/>
  <c r="R4373" i="7" s="1"/>
  <c r="L4373" i="7"/>
  <c r="M4373" i="7" s="1"/>
  <c r="Q4373" i="7" s="1"/>
  <c r="J4373" i="7"/>
  <c r="K4373" i="7" s="1"/>
  <c r="N4372" i="7"/>
  <c r="O4372" i="7" s="1"/>
  <c r="R4372" i="7" s="1"/>
  <c r="L4372" i="7"/>
  <c r="M4372" i="7" s="1"/>
  <c r="Q4372" i="7" s="1"/>
  <c r="S4372" i="7" s="1"/>
  <c r="J4372" i="7"/>
  <c r="K4372" i="7" s="1"/>
  <c r="N4371" i="7"/>
  <c r="O4371" i="7" s="1"/>
  <c r="R4371" i="7" s="1"/>
  <c r="L4371" i="7"/>
  <c r="M4371" i="7" s="1"/>
  <c r="Q4371" i="7" s="1"/>
  <c r="J4371" i="7"/>
  <c r="K4371" i="7" s="1"/>
  <c r="N4370" i="7"/>
  <c r="O4370" i="7" s="1"/>
  <c r="R4370" i="7" s="1"/>
  <c r="L4370" i="7"/>
  <c r="M4370" i="7" s="1"/>
  <c r="Q4370" i="7" s="1"/>
  <c r="S4370" i="7" s="1"/>
  <c r="J4370" i="7"/>
  <c r="K4370" i="7" s="1"/>
  <c r="N4369" i="7"/>
  <c r="O4369" i="7" s="1"/>
  <c r="R4369" i="7" s="1"/>
  <c r="L4369" i="7"/>
  <c r="M4369" i="7" s="1"/>
  <c r="J4369" i="7"/>
  <c r="K4369" i="7" s="1"/>
  <c r="N4368" i="7"/>
  <c r="O4368" i="7" s="1"/>
  <c r="R4368" i="7" s="1"/>
  <c r="L4368" i="7"/>
  <c r="M4368" i="7" s="1"/>
  <c r="Q4368" i="7" s="1"/>
  <c r="S4368" i="7" s="1"/>
  <c r="J4368" i="7"/>
  <c r="K4368" i="7" s="1"/>
  <c r="N4367" i="7"/>
  <c r="O4367" i="7" s="1"/>
  <c r="R4367" i="7" s="1"/>
  <c r="L4367" i="7"/>
  <c r="M4367" i="7" s="1"/>
  <c r="J4367" i="7"/>
  <c r="K4367" i="7" s="1"/>
  <c r="N4366" i="7"/>
  <c r="O4366" i="7" s="1"/>
  <c r="R4366" i="7" s="1"/>
  <c r="L4366" i="7"/>
  <c r="M4366" i="7" s="1"/>
  <c r="Q4366" i="7" s="1"/>
  <c r="J4366" i="7"/>
  <c r="K4366" i="7" s="1"/>
  <c r="N4365" i="7"/>
  <c r="O4365" i="7" s="1"/>
  <c r="R4365" i="7" s="1"/>
  <c r="L4365" i="7"/>
  <c r="M4365" i="7" s="1"/>
  <c r="Q4365" i="7" s="1"/>
  <c r="J4365" i="7"/>
  <c r="K4365" i="7" s="1"/>
  <c r="N4364" i="7"/>
  <c r="O4364" i="7" s="1"/>
  <c r="R4364" i="7" s="1"/>
  <c r="L4364" i="7"/>
  <c r="M4364" i="7" s="1"/>
  <c r="Q4364" i="7" s="1"/>
  <c r="J4364" i="7"/>
  <c r="K4364" i="7" s="1"/>
  <c r="N4363" i="7"/>
  <c r="O4363" i="7" s="1"/>
  <c r="R4363" i="7" s="1"/>
  <c r="L4363" i="7"/>
  <c r="M4363" i="7" s="1"/>
  <c r="Q4363" i="7" s="1"/>
  <c r="J4363" i="7"/>
  <c r="K4363" i="7" s="1"/>
  <c r="N4362" i="7"/>
  <c r="O4362" i="7" s="1"/>
  <c r="R4362" i="7" s="1"/>
  <c r="L4362" i="7"/>
  <c r="M4362" i="7" s="1"/>
  <c r="Q4362" i="7" s="1"/>
  <c r="J4362" i="7"/>
  <c r="K4362" i="7" s="1"/>
  <c r="N4361" i="7"/>
  <c r="O4361" i="7" s="1"/>
  <c r="R4361" i="7" s="1"/>
  <c r="L4361" i="7"/>
  <c r="M4361" i="7" s="1"/>
  <c r="Q4361" i="7" s="1"/>
  <c r="J4361" i="7"/>
  <c r="K4361" i="7" s="1"/>
  <c r="N4360" i="7"/>
  <c r="O4360" i="7" s="1"/>
  <c r="R4360" i="7" s="1"/>
  <c r="L4360" i="7"/>
  <c r="M4360" i="7" s="1"/>
  <c r="Q4360" i="7" s="1"/>
  <c r="J4360" i="7"/>
  <c r="K4360" i="7" s="1"/>
  <c r="N4359" i="7"/>
  <c r="O4359" i="7" s="1"/>
  <c r="R4359" i="7" s="1"/>
  <c r="L4359" i="7"/>
  <c r="M4359" i="7" s="1"/>
  <c r="Q4359" i="7" s="1"/>
  <c r="J4359" i="7"/>
  <c r="K4359" i="7" s="1"/>
  <c r="N4358" i="7"/>
  <c r="O4358" i="7" s="1"/>
  <c r="R4358" i="7" s="1"/>
  <c r="L4358" i="7"/>
  <c r="M4358" i="7" s="1"/>
  <c r="Q4358" i="7" s="1"/>
  <c r="J4358" i="7"/>
  <c r="K4358" i="7" s="1"/>
  <c r="N4357" i="7"/>
  <c r="O4357" i="7" s="1"/>
  <c r="R4357" i="7" s="1"/>
  <c r="L4357" i="7"/>
  <c r="M4357" i="7" s="1"/>
  <c r="Q4357" i="7" s="1"/>
  <c r="J4357" i="7"/>
  <c r="K4357" i="7" s="1"/>
  <c r="N4356" i="7"/>
  <c r="O4356" i="7" s="1"/>
  <c r="R4356" i="7" s="1"/>
  <c r="L4356" i="7"/>
  <c r="M4356" i="7" s="1"/>
  <c r="Q4356" i="7" s="1"/>
  <c r="J4356" i="7"/>
  <c r="K4356" i="7" s="1"/>
  <c r="N4355" i="7"/>
  <c r="O4355" i="7" s="1"/>
  <c r="R4355" i="7" s="1"/>
  <c r="L4355" i="7"/>
  <c r="M4355" i="7" s="1"/>
  <c r="Q4355" i="7" s="1"/>
  <c r="J4355" i="7"/>
  <c r="K4355" i="7" s="1"/>
  <c r="N4354" i="7"/>
  <c r="O4354" i="7" s="1"/>
  <c r="R4354" i="7" s="1"/>
  <c r="L4354" i="7"/>
  <c r="M4354" i="7" s="1"/>
  <c r="Q4354" i="7" s="1"/>
  <c r="J4354" i="7"/>
  <c r="K4354" i="7" s="1"/>
  <c r="N4353" i="7"/>
  <c r="O4353" i="7" s="1"/>
  <c r="L4353" i="7"/>
  <c r="M4353" i="7" s="1"/>
  <c r="Q4353" i="7" s="1"/>
  <c r="J4353" i="7"/>
  <c r="K4353" i="7" s="1"/>
  <c r="N4352" i="7"/>
  <c r="O4352" i="7" s="1"/>
  <c r="R4352" i="7" s="1"/>
  <c r="L4352" i="7"/>
  <c r="M4352" i="7" s="1"/>
  <c r="Q4352" i="7" s="1"/>
  <c r="J4352" i="7"/>
  <c r="K4352" i="7" s="1"/>
  <c r="N4351" i="7"/>
  <c r="O4351" i="7" s="1"/>
  <c r="R4351" i="7" s="1"/>
  <c r="L4351" i="7"/>
  <c r="M4351" i="7" s="1"/>
  <c r="Q4351" i="7" s="1"/>
  <c r="J4351" i="7"/>
  <c r="K4351" i="7" s="1"/>
  <c r="N4350" i="7"/>
  <c r="O4350" i="7" s="1"/>
  <c r="R4350" i="7" s="1"/>
  <c r="L4350" i="7"/>
  <c r="M4350" i="7" s="1"/>
  <c r="Q4350" i="7" s="1"/>
  <c r="J4350" i="7"/>
  <c r="K4350" i="7" s="1"/>
  <c r="N4349" i="7"/>
  <c r="O4349" i="7" s="1"/>
  <c r="L4349" i="7"/>
  <c r="M4349" i="7" s="1"/>
  <c r="Q4349" i="7" s="1"/>
  <c r="J4349" i="7"/>
  <c r="K4349" i="7" s="1"/>
  <c r="N4348" i="7"/>
  <c r="O4348" i="7" s="1"/>
  <c r="R4348" i="7" s="1"/>
  <c r="L4348" i="7"/>
  <c r="M4348" i="7" s="1"/>
  <c r="Q4348" i="7" s="1"/>
  <c r="J4348" i="7"/>
  <c r="K4348" i="7" s="1"/>
  <c r="N4347" i="7"/>
  <c r="O4347" i="7" s="1"/>
  <c r="R4347" i="7" s="1"/>
  <c r="L4347" i="7"/>
  <c r="M4347" i="7" s="1"/>
  <c r="Q4347" i="7" s="1"/>
  <c r="J4347" i="7"/>
  <c r="K4347" i="7" s="1"/>
  <c r="N4346" i="7"/>
  <c r="O4346" i="7" s="1"/>
  <c r="R4346" i="7" s="1"/>
  <c r="L4346" i="7"/>
  <c r="M4346" i="7" s="1"/>
  <c r="Q4346" i="7" s="1"/>
  <c r="J4346" i="7"/>
  <c r="K4346" i="7" s="1"/>
  <c r="N4345" i="7"/>
  <c r="O4345" i="7" s="1"/>
  <c r="R4345" i="7" s="1"/>
  <c r="L4345" i="7"/>
  <c r="M4345" i="7" s="1"/>
  <c r="Q4345" i="7" s="1"/>
  <c r="J4345" i="7"/>
  <c r="K4345" i="7" s="1"/>
  <c r="N4344" i="7"/>
  <c r="O4344" i="7" s="1"/>
  <c r="R4344" i="7" s="1"/>
  <c r="L4344" i="7"/>
  <c r="M4344" i="7" s="1"/>
  <c r="Q4344" i="7" s="1"/>
  <c r="J4344" i="7"/>
  <c r="K4344" i="7" s="1"/>
  <c r="N4343" i="7"/>
  <c r="O4343" i="7" s="1"/>
  <c r="R4343" i="7" s="1"/>
  <c r="L4343" i="7"/>
  <c r="M4343" i="7" s="1"/>
  <c r="Q4343" i="7" s="1"/>
  <c r="J4343" i="7"/>
  <c r="K4343" i="7" s="1"/>
  <c r="N4342" i="7"/>
  <c r="O4342" i="7" s="1"/>
  <c r="R4342" i="7" s="1"/>
  <c r="L4342" i="7"/>
  <c r="M4342" i="7" s="1"/>
  <c r="Q4342" i="7" s="1"/>
  <c r="J4342" i="7"/>
  <c r="K4342" i="7" s="1"/>
  <c r="N4341" i="7"/>
  <c r="O4341" i="7" s="1"/>
  <c r="R4341" i="7" s="1"/>
  <c r="L4341" i="7"/>
  <c r="M4341" i="7" s="1"/>
  <c r="Q4341" i="7" s="1"/>
  <c r="J4341" i="7"/>
  <c r="K4341" i="7" s="1"/>
  <c r="N4340" i="7"/>
  <c r="O4340" i="7" s="1"/>
  <c r="R4340" i="7" s="1"/>
  <c r="L4340" i="7"/>
  <c r="M4340" i="7" s="1"/>
  <c r="Q4340" i="7" s="1"/>
  <c r="J4340" i="7"/>
  <c r="K4340" i="7" s="1"/>
  <c r="N4339" i="7"/>
  <c r="O4339" i="7" s="1"/>
  <c r="R4339" i="7" s="1"/>
  <c r="L4339" i="7"/>
  <c r="M4339" i="7" s="1"/>
  <c r="Q4339" i="7" s="1"/>
  <c r="J4339" i="7"/>
  <c r="K4339" i="7" s="1"/>
  <c r="N4338" i="7"/>
  <c r="O4338" i="7" s="1"/>
  <c r="R4338" i="7" s="1"/>
  <c r="L4338" i="7"/>
  <c r="M4338" i="7" s="1"/>
  <c r="Q4338" i="7" s="1"/>
  <c r="J4338" i="7"/>
  <c r="K4338" i="7" s="1"/>
  <c r="N4337" i="7"/>
  <c r="O4337" i="7" s="1"/>
  <c r="R4337" i="7" s="1"/>
  <c r="L4337" i="7"/>
  <c r="M4337" i="7" s="1"/>
  <c r="Q4337" i="7" s="1"/>
  <c r="J4337" i="7"/>
  <c r="K4337" i="7" s="1"/>
  <c r="N4336" i="7"/>
  <c r="O4336" i="7" s="1"/>
  <c r="R4336" i="7" s="1"/>
  <c r="L4336" i="7"/>
  <c r="M4336" i="7" s="1"/>
  <c r="Q4336" i="7" s="1"/>
  <c r="J4336" i="7"/>
  <c r="K4336" i="7" s="1"/>
  <c r="N4335" i="7"/>
  <c r="O4335" i="7" s="1"/>
  <c r="R4335" i="7" s="1"/>
  <c r="L4335" i="7"/>
  <c r="M4335" i="7" s="1"/>
  <c r="Q4335" i="7" s="1"/>
  <c r="J4335" i="7"/>
  <c r="K4335" i="7" s="1"/>
  <c r="N4334" i="7"/>
  <c r="O4334" i="7" s="1"/>
  <c r="R4334" i="7" s="1"/>
  <c r="L4334" i="7"/>
  <c r="M4334" i="7" s="1"/>
  <c r="Q4334" i="7" s="1"/>
  <c r="J4334" i="7"/>
  <c r="K4334" i="7" s="1"/>
  <c r="N4333" i="7"/>
  <c r="O4333" i="7" s="1"/>
  <c r="R4333" i="7" s="1"/>
  <c r="L4333" i="7"/>
  <c r="M4333" i="7" s="1"/>
  <c r="Q4333" i="7" s="1"/>
  <c r="J4333" i="7"/>
  <c r="K4333" i="7" s="1"/>
  <c r="N4332" i="7"/>
  <c r="O4332" i="7" s="1"/>
  <c r="R4332" i="7" s="1"/>
  <c r="L4332" i="7"/>
  <c r="M4332" i="7" s="1"/>
  <c r="Q4332" i="7" s="1"/>
  <c r="J4332" i="7"/>
  <c r="K4332" i="7" s="1"/>
  <c r="N4331" i="7"/>
  <c r="O4331" i="7" s="1"/>
  <c r="R4331" i="7" s="1"/>
  <c r="L4331" i="7"/>
  <c r="M4331" i="7" s="1"/>
  <c r="Q4331" i="7" s="1"/>
  <c r="J4331" i="7"/>
  <c r="K4331" i="7" s="1"/>
  <c r="N4330" i="7"/>
  <c r="O4330" i="7" s="1"/>
  <c r="R4330" i="7" s="1"/>
  <c r="L4330" i="7"/>
  <c r="M4330" i="7" s="1"/>
  <c r="Q4330" i="7" s="1"/>
  <c r="J4330" i="7"/>
  <c r="K4330" i="7" s="1"/>
  <c r="N4329" i="7"/>
  <c r="O4329" i="7" s="1"/>
  <c r="R4329" i="7" s="1"/>
  <c r="L4329" i="7"/>
  <c r="M4329" i="7" s="1"/>
  <c r="Q4329" i="7" s="1"/>
  <c r="J4329" i="7"/>
  <c r="K4329" i="7" s="1"/>
  <c r="N4328" i="7"/>
  <c r="O4328" i="7" s="1"/>
  <c r="R4328" i="7" s="1"/>
  <c r="L4328" i="7"/>
  <c r="M4328" i="7" s="1"/>
  <c r="Q4328" i="7" s="1"/>
  <c r="J4328" i="7"/>
  <c r="K4328" i="7" s="1"/>
  <c r="N4327" i="7"/>
  <c r="O4327" i="7" s="1"/>
  <c r="R4327" i="7" s="1"/>
  <c r="L4327" i="7"/>
  <c r="M4327" i="7" s="1"/>
  <c r="Q4327" i="7" s="1"/>
  <c r="J4327" i="7"/>
  <c r="K4327" i="7" s="1"/>
  <c r="N4326" i="7"/>
  <c r="O4326" i="7" s="1"/>
  <c r="R4326" i="7" s="1"/>
  <c r="L4326" i="7"/>
  <c r="M4326" i="7" s="1"/>
  <c r="Q4326" i="7" s="1"/>
  <c r="J4326" i="7"/>
  <c r="K4326" i="7" s="1"/>
  <c r="N4325" i="7"/>
  <c r="O4325" i="7" s="1"/>
  <c r="L4325" i="7"/>
  <c r="M4325" i="7" s="1"/>
  <c r="Q4325" i="7" s="1"/>
  <c r="J4325" i="7"/>
  <c r="K4325" i="7" s="1"/>
  <c r="N4324" i="7"/>
  <c r="O4324" i="7" s="1"/>
  <c r="R4324" i="7" s="1"/>
  <c r="L4324" i="7"/>
  <c r="M4324" i="7" s="1"/>
  <c r="Q4324" i="7" s="1"/>
  <c r="J4324" i="7"/>
  <c r="K4324" i="7" s="1"/>
  <c r="N4323" i="7"/>
  <c r="O4323" i="7" s="1"/>
  <c r="R4323" i="7" s="1"/>
  <c r="L4323" i="7"/>
  <c r="M4323" i="7" s="1"/>
  <c r="Q4323" i="7" s="1"/>
  <c r="J4323" i="7"/>
  <c r="K4323" i="7" s="1"/>
  <c r="N4322" i="7"/>
  <c r="O4322" i="7" s="1"/>
  <c r="R4322" i="7" s="1"/>
  <c r="L4322" i="7"/>
  <c r="M4322" i="7" s="1"/>
  <c r="Q4322" i="7" s="1"/>
  <c r="J4322" i="7"/>
  <c r="K4322" i="7" s="1"/>
  <c r="N4321" i="7"/>
  <c r="O4321" i="7" s="1"/>
  <c r="R4321" i="7" s="1"/>
  <c r="L4321" i="7"/>
  <c r="M4321" i="7" s="1"/>
  <c r="Q4321" i="7" s="1"/>
  <c r="J4321" i="7"/>
  <c r="K4321" i="7" s="1"/>
  <c r="N4320" i="7"/>
  <c r="O4320" i="7" s="1"/>
  <c r="R4320" i="7" s="1"/>
  <c r="L4320" i="7"/>
  <c r="M4320" i="7" s="1"/>
  <c r="Q4320" i="7" s="1"/>
  <c r="J4320" i="7"/>
  <c r="K4320" i="7" s="1"/>
  <c r="N4319" i="7"/>
  <c r="O4319" i="7" s="1"/>
  <c r="R4319" i="7" s="1"/>
  <c r="L4319" i="7"/>
  <c r="M4319" i="7" s="1"/>
  <c r="Q4319" i="7" s="1"/>
  <c r="J4319" i="7"/>
  <c r="K4319" i="7" s="1"/>
  <c r="N4318" i="7"/>
  <c r="O4318" i="7" s="1"/>
  <c r="R4318" i="7" s="1"/>
  <c r="L4318" i="7"/>
  <c r="M4318" i="7" s="1"/>
  <c r="Q4318" i="7" s="1"/>
  <c r="J4318" i="7"/>
  <c r="K4318" i="7" s="1"/>
  <c r="N4317" i="7"/>
  <c r="O4317" i="7" s="1"/>
  <c r="R4317" i="7" s="1"/>
  <c r="L4317" i="7"/>
  <c r="M4317" i="7" s="1"/>
  <c r="Q4317" i="7" s="1"/>
  <c r="J4317" i="7"/>
  <c r="K4317" i="7" s="1"/>
  <c r="N4316" i="7"/>
  <c r="O4316" i="7" s="1"/>
  <c r="R4316" i="7" s="1"/>
  <c r="L4316" i="7"/>
  <c r="M4316" i="7" s="1"/>
  <c r="Q4316" i="7" s="1"/>
  <c r="J4316" i="7"/>
  <c r="K4316" i="7" s="1"/>
  <c r="N4315" i="7"/>
  <c r="O4315" i="7" s="1"/>
  <c r="R4315" i="7" s="1"/>
  <c r="L4315" i="7"/>
  <c r="M4315" i="7" s="1"/>
  <c r="Q4315" i="7" s="1"/>
  <c r="J4315" i="7"/>
  <c r="K4315" i="7" s="1"/>
  <c r="N4314" i="7"/>
  <c r="O4314" i="7" s="1"/>
  <c r="R4314" i="7" s="1"/>
  <c r="L4314" i="7"/>
  <c r="M4314" i="7" s="1"/>
  <c r="Q4314" i="7" s="1"/>
  <c r="J4314" i="7"/>
  <c r="K4314" i="7" s="1"/>
  <c r="N4313" i="7"/>
  <c r="O4313" i="7" s="1"/>
  <c r="R4313" i="7" s="1"/>
  <c r="L4313" i="7"/>
  <c r="M4313" i="7" s="1"/>
  <c r="Q4313" i="7" s="1"/>
  <c r="J4313" i="7"/>
  <c r="K4313" i="7" s="1"/>
  <c r="N4312" i="7"/>
  <c r="O4312" i="7" s="1"/>
  <c r="R4312" i="7" s="1"/>
  <c r="L4312" i="7"/>
  <c r="M4312" i="7" s="1"/>
  <c r="Q4312" i="7" s="1"/>
  <c r="J4312" i="7"/>
  <c r="K4312" i="7" s="1"/>
  <c r="N4311" i="7"/>
  <c r="O4311" i="7" s="1"/>
  <c r="R4311" i="7" s="1"/>
  <c r="L4311" i="7"/>
  <c r="M4311" i="7" s="1"/>
  <c r="Q4311" i="7" s="1"/>
  <c r="J4311" i="7"/>
  <c r="K4311" i="7" s="1"/>
  <c r="N4310" i="7"/>
  <c r="O4310" i="7" s="1"/>
  <c r="R4310" i="7" s="1"/>
  <c r="L4310" i="7"/>
  <c r="M4310" i="7" s="1"/>
  <c r="Q4310" i="7" s="1"/>
  <c r="J4310" i="7"/>
  <c r="K4310" i="7" s="1"/>
  <c r="N4309" i="7"/>
  <c r="O4309" i="7" s="1"/>
  <c r="R4309" i="7" s="1"/>
  <c r="L4309" i="7"/>
  <c r="M4309" i="7" s="1"/>
  <c r="Q4309" i="7" s="1"/>
  <c r="J4309" i="7"/>
  <c r="K4309" i="7" s="1"/>
  <c r="N4308" i="7"/>
  <c r="O4308" i="7" s="1"/>
  <c r="R4308" i="7" s="1"/>
  <c r="L4308" i="7"/>
  <c r="M4308" i="7" s="1"/>
  <c r="Q4308" i="7" s="1"/>
  <c r="J4308" i="7"/>
  <c r="K4308" i="7" s="1"/>
  <c r="N4307" i="7"/>
  <c r="O4307" i="7" s="1"/>
  <c r="R4307" i="7" s="1"/>
  <c r="L4307" i="7"/>
  <c r="M4307" i="7" s="1"/>
  <c r="Q4307" i="7" s="1"/>
  <c r="J4307" i="7"/>
  <c r="K4307" i="7" s="1"/>
  <c r="N4306" i="7"/>
  <c r="O4306" i="7" s="1"/>
  <c r="R4306" i="7" s="1"/>
  <c r="L4306" i="7"/>
  <c r="M4306" i="7" s="1"/>
  <c r="Q4306" i="7" s="1"/>
  <c r="J4306" i="7"/>
  <c r="K4306" i="7" s="1"/>
  <c r="N4305" i="7"/>
  <c r="O4305" i="7" s="1"/>
  <c r="R4305" i="7" s="1"/>
  <c r="L4305" i="7"/>
  <c r="M4305" i="7" s="1"/>
  <c r="Q4305" i="7" s="1"/>
  <c r="J4305" i="7"/>
  <c r="K4305" i="7" s="1"/>
  <c r="N4304" i="7"/>
  <c r="O4304" i="7" s="1"/>
  <c r="R4304" i="7" s="1"/>
  <c r="L4304" i="7"/>
  <c r="M4304" i="7" s="1"/>
  <c r="Q4304" i="7" s="1"/>
  <c r="J4304" i="7"/>
  <c r="K4304" i="7" s="1"/>
  <c r="N4303" i="7"/>
  <c r="O4303" i="7" s="1"/>
  <c r="R4303" i="7" s="1"/>
  <c r="L4303" i="7"/>
  <c r="M4303" i="7" s="1"/>
  <c r="Q4303" i="7" s="1"/>
  <c r="J4303" i="7"/>
  <c r="K4303" i="7" s="1"/>
  <c r="N4302" i="7"/>
  <c r="O4302" i="7" s="1"/>
  <c r="R4302" i="7" s="1"/>
  <c r="L4302" i="7"/>
  <c r="M4302" i="7" s="1"/>
  <c r="Q4302" i="7" s="1"/>
  <c r="J4302" i="7"/>
  <c r="K4302" i="7" s="1"/>
  <c r="N4301" i="7"/>
  <c r="O4301" i="7" s="1"/>
  <c r="R4301" i="7" s="1"/>
  <c r="L4301" i="7"/>
  <c r="M4301" i="7" s="1"/>
  <c r="Q4301" i="7" s="1"/>
  <c r="J4301" i="7"/>
  <c r="K4301" i="7" s="1"/>
  <c r="N4300" i="7"/>
  <c r="O4300" i="7" s="1"/>
  <c r="R4300" i="7" s="1"/>
  <c r="L4300" i="7"/>
  <c r="M4300" i="7" s="1"/>
  <c r="Q4300" i="7" s="1"/>
  <c r="J4300" i="7"/>
  <c r="K4300" i="7" s="1"/>
  <c r="N4299" i="7"/>
  <c r="O4299" i="7" s="1"/>
  <c r="R4299" i="7" s="1"/>
  <c r="L4299" i="7"/>
  <c r="M4299" i="7" s="1"/>
  <c r="Q4299" i="7" s="1"/>
  <c r="J4299" i="7"/>
  <c r="K4299" i="7" s="1"/>
  <c r="N4298" i="7"/>
  <c r="O4298" i="7" s="1"/>
  <c r="R4298" i="7" s="1"/>
  <c r="L4298" i="7"/>
  <c r="M4298" i="7" s="1"/>
  <c r="Q4298" i="7" s="1"/>
  <c r="J4298" i="7"/>
  <c r="K4298" i="7" s="1"/>
  <c r="N4297" i="7"/>
  <c r="O4297" i="7" s="1"/>
  <c r="R4297" i="7" s="1"/>
  <c r="L4297" i="7"/>
  <c r="M4297" i="7" s="1"/>
  <c r="Q4297" i="7" s="1"/>
  <c r="J4297" i="7"/>
  <c r="K4297" i="7" s="1"/>
  <c r="N4296" i="7"/>
  <c r="O4296" i="7" s="1"/>
  <c r="R4296" i="7" s="1"/>
  <c r="L4296" i="7"/>
  <c r="M4296" i="7" s="1"/>
  <c r="Q4296" i="7" s="1"/>
  <c r="J4296" i="7"/>
  <c r="K4296" i="7" s="1"/>
  <c r="N4295" i="7"/>
  <c r="O4295" i="7" s="1"/>
  <c r="R4295" i="7" s="1"/>
  <c r="L4295" i="7"/>
  <c r="M4295" i="7" s="1"/>
  <c r="Q4295" i="7" s="1"/>
  <c r="J4295" i="7"/>
  <c r="K4295" i="7" s="1"/>
  <c r="N4294" i="7"/>
  <c r="O4294" i="7" s="1"/>
  <c r="R4294" i="7" s="1"/>
  <c r="L4294" i="7"/>
  <c r="M4294" i="7" s="1"/>
  <c r="Q4294" i="7" s="1"/>
  <c r="J4294" i="7"/>
  <c r="K4294" i="7" s="1"/>
  <c r="N4293" i="7"/>
  <c r="O4293" i="7" s="1"/>
  <c r="R4293" i="7" s="1"/>
  <c r="L4293" i="7"/>
  <c r="M4293" i="7" s="1"/>
  <c r="Q4293" i="7" s="1"/>
  <c r="J4293" i="7"/>
  <c r="K4293" i="7" s="1"/>
  <c r="N4292" i="7"/>
  <c r="O4292" i="7" s="1"/>
  <c r="R4292" i="7" s="1"/>
  <c r="L4292" i="7"/>
  <c r="M4292" i="7" s="1"/>
  <c r="Q4292" i="7" s="1"/>
  <c r="J4292" i="7"/>
  <c r="K4292" i="7" s="1"/>
  <c r="N4291" i="7"/>
  <c r="O4291" i="7" s="1"/>
  <c r="R4291" i="7" s="1"/>
  <c r="L4291" i="7"/>
  <c r="M4291" i="7" s="1"/>
  <c r="Q4291" i="7" s="1"/>
  <c r="J4291" i="7"/>
  <c r="K4291" i="7" s="1"/>
  <c r="N4290" i="7"/>
  <c r="O4290" i="7" s="1"/>
  <c r="R4290" i="7" s="1"/>
  <c r="L4290" i="7"/>
  <c r="M4290" i="7" s="1"/>
  <c r="Q4290" i="7" s="1"/>
  <c r="J4290" i="7"/>
  <c r="K4290" i="7" s="1"/>
  <c r="N4289" i="7"/>
  <c r="O4289" i="7" s="1"/>
  <c r="R4289" i="7" s="1"/>
  <c r="L4289" i="7"/>
  <c r="M4289" i="7" s="1"/>
  <c r="Q4289" i="7" s="1"/>
  <c r="J4289" i="7"/>
  <c r="K4289" i="7" s="1"/>
  <c r="N4288" i="7"/>
  <c r="O4288" i="7" s="1"/>
  <c r="R4288" i="7" s="1"/>
  <c r="L4288" i="7"/>
  <c r="M4288" i="7" s="1"/>
  <c r="Q4288" i="7" s="1"/>
  <c r="J4288" i="7"/>
  <c r="K4288" i="7" s="1"/>
  <c r="N4287" i="7"/>
  <c r="O4287" i="7" s="1"/>
  <c r="R4287" i="7" s="1"/>
  <c r="L4287" i="7"/>
  <c r="M4287" i="7" s="1"/>
  <c r="Q4287" i="7" s="1"/>
  <c r="J4287" i="7"/>
  <c r="K4287" i="7" s="1"/>
  <c r="N4286" i="7"/>
  <c r="O4286" i="7" s="1"/>
  <c r="R4286" i="7" s="1"/>
  <c r="L4286" i="7"/>
  <c r="M4286" i="7" s="1"/>
  <c r="Q4286" i="7" s="1"/>
  <c r="J4286" i="7"/>
  <c r="K4286" i="7" s="1"/>
  <c r="N4285" i="7"/>
  <c r="O4285" i="7" s="1"/>
  <c r="R4285" i="7" s="1"/>
  <c r="L4285" i="7"/>
  <c r="M4285" i="7" s="1"/>
  <c r="Q4285" i="7" s="1"/>
  <c r="J4285" i="7"/>
  <c r="K4285" i="7" s="1"/>
  <c r="N4284" i="7"/>
  <c r="O4284" i="7" s="1"/>
  <c r="R4284" i="7" s="1"/>
  <c r="L4284" i="7"/>
  <c r="M4284" i="7" s="1"/>
  <c r="Q4284" i="7" s="1"/>
  <c r="J4284" i="7"/>
  <c r="K4284" i="7" s="1"/>
  <c r="N4283" i="7"/>
  <c r="O4283" i="7" s="1"/>
  <c r="R4283" i="7" s="1"/>
  <c r="L4283" i="7"/>
  <c r="M4283" i="7" s="1"/>
  <c r="Q4283" i="7" s="1"/>
  <c r="S4283" i="7" s="1"/>
  <c r="J4283" i="7"/>
  <c r="K4283" i="7" s="1"/>
  <c r="N4282" i="7"/>
  <c r="O4282" i="7" s="1"/>
  <c r="R4282" i="7" s="1"/>
  <c r="L4282" i="7"/>
  <c r="M4282" i="7" s="1"/>
  <c r="Q4282" i="7" s="1"/>
  <c r="J4282" i="7"/>
  <c r="K4282" i="7" s="1"/>
  <c r="N4281" i="7"/>
  <c r="O4281" i="7" s="1"/>
  <c r="R4281" i="7" s="1"/>
  <c r="L4281" i="7"/>
  <c r="M4281" i="7" s="1"/>
  <c r="Q4281" i="7" s="1"/>
  <c r="J4281" i="7"/>
  <c r="K4281" i="7" s="1"/>
  <c r="N4280" i="7"/>
  <c r="O4280" i="7" s="1"/>
  <c r="R4280" i="7" s="1"/>
  <c r="L4280" i="7"/>
  <c r="M4280" i="7" s="1"/>
  <c r="Q4280" i="7" s="1"/>
  <c r="J4280" i="7"/>
  <c r="K4280" i="7" s="1"/>
  <c r="N4279" i="7"/>
  <c r="O4279" i="7" s="1"/>
  <c r="L4279" i="7"/>
  <c r="M4279" i="7" s="1"/>
  <c r="Q4279" i="7" s="1"/>
  <c r="J4279" i="7"/>
  <c r="K4279" i="7" s="1"/>
  <c r="N4278" i="7"/>
  <c r="O4278" i="7" s="1"/>
  <c r="R4278" i="7" s="1"/>
  <c r="L4278" i="7"/>
  <c r="M4278" i="7" s="1"/>
  <c r="Q4278" i="7" s="1"/>
  <c r="J4278" i="7"/>
  <c r="K4278" i="7" s="1"/>
  <c r="N4277" i="7"/>
  <c r="O4277" i="7" s="1"/>
  <c r="R4277" i="7" s="1"/>
  <c r="L4277" i="7"/>
  <c r="M4277" i="7" s="1"/>
  <c r="Q4277" i="7" s="1"/>
  <c r="J4277" i="7"/>
  <c r="K4277" i="7" s="1"/>
  <c r="N4276" i="7"/>
  <c r="O4276" i="7" s="1"/>
  <c r="L4276" i="7"/>
  <c r="M4276" i="7" s="1"/>
  <c r="Q4276" i="7" s="1"/>
  <c r="J4276" i="7"/>
  <c r="K4276" i="7" s="1"/>
  <c r="N4275" i="7"/>
  <c r="O4275" i="7" s="1"/>
  <c r="R4275" i="7" s="1"/>
  <c r="L4275" i="7"/>
  <c r="M4275" i="7" s="1"/>
  <c r="Q4275" i="7" s="1"/>
  <c r="S4275" i="7" s="1"/>
  <c r="J4275" i="7"/>
  <c r="K4275" i="7" s="1"/>
  <c r="N4274" i="7"/>
  <c r="O4274" i="7" s="1"/>
  <c r="R4274" i="7" s="1"/>
  <c r="L4274" i="7"/>
  <c r="M4274" i="7" s="1"/>
  <c r="Q4274" i="7" s="1"/>
  <c r="J4274" i="7"/>
  <c r="K4274" i="7" s="1"/>
  <c r="N4273" i="7"/>
  <c r="O4273" i="7" s="1"/>
  <c r="R4273" i="7" s="1"/>
  <c r="L4273" i="7"/>
  <c r="M4273" i="7" s="1"/>
  <c r="Q4273" i="7" s="1"/>
  <c r="J4273" i="7"/>
  <c r="K4273" i="7" s="1"/>
  <c r="N4272" i="7"/>
  <c r="O4272" i="7" s="1"/>
  <c r="R4272" i="7" s="1"/>
  <c r="L4272" i="7"/>
  <c r="M4272" i="7" s="1"/>
  <c r="Q4272" i="7" s="1"/>
  <c r="J4272" i="7"/>
  <c r="K4272" i="7" s="1"/>
  <c r="N4271" i="7"/>
  <c r="O4271" i="7" s="1"/>
  <c r="R4271" i="7" s="1"/>
  <c r="L4271" i="7"/>
  <c r="M4271" i="7" s="1"/>
  <c r="Q4271" i="7" s="1"/>
  <c r="S4271" i="7" s="1"/>
  <c r="J4271" i="7"/>
  <c r="K4271" i="7" s="1"/>
  <c r="N4270" i="7"/>
  <c r="O4270" i="7" s="1"/>
  <c r="R4270" i="7" s="1"/>
  <c r="L4270" i="7"/>
  <c r="M4270" i="7" s="1"/>
  <c r="Q4270" i="7" s="1"/>
  <c r="J4270" i="7"/>
  <c r="K4270" i="7" s="1"/>
  <c r="N4269" i="7"/>
  <c r="O4269" i="7" s="1"/>
  <c r="R4269" i="7" s="1"/>
  <c r="L4269" i="7"/>
  <c r="M4269" i="7" s="1"/>
  <c r="Q4269" i="7" s="1"/>
  <c r="J4269" i="7"/>
  <c r="K4269" i="7" s="1"/>
  <c r="N4268" i="7"/>
  <c r="O4268" i="7" s="1"/>
  <c r="R4268" i="7" s="1"/>
  <c r="L4268" i="7"/>
  <c r="M4268" i="7" s="1"/>
  <c r="Q4268" i="7" s="1"/>
  <c r="J4268" i="7"/>
  <c r="K4268" i="7" s="1"/>
  <c r="N4267" i="7"/>
  <c r="O4267" i="7" s="1"/>
  <c r="R4267" i="7" s="1"/>
  <c r="L4267" i="7"/>
  <c r="M4267" i="7" s="1"/>
  <c r="Q4267" i="7" s="1"/>
  <c r="S4267" i="7" s="1"/>
  <c r="J4267" i="7"/>
  <c r="K4267" i="7" s="1"/>
  <c r="N4266" i="7"/>
  <c r="O4266" i="7" s="1"/>
  <c r="R4266" i="7" s="1"/>
  <c r="L4266" i="7"/>
  <c r="M4266" i="7" s="1"/>
  <c r="Q4266" i="7" s="1"/>
  <c r="J4266" i="7"/>
  <c r="K4266" i="7" s="1"/>
  <c r="N4265" i="7"/>
  <c r="O4265" i="7" s="1"/>
  <c r="R4265" i="7" s="1"/>
  <c r="L4265" i="7"/>
  <c r="M4265" i="7" s="1"/>
  <c r="Q4265" i="7" s="1"/>
  <c r="J4265" i="7"/>
  <c r="K4265" i="7" s="1"/>
  <c r="N4264" i="7"/>
  <c r="O4264" i="7" s="1"/>
  <c r="R4264" i="7" s="1"/>
  <c r="L4264" i="7"/>
  <c r="M4264" i="7" s="1"/>
  <c r="Q4264" i="7" s="1"/>
  <c r="J4264" i="7"/>
  <c r="K4264" i="7" s="1"/>
  <c r="N4263" i="7"/>
  <c r="O4263" i="7" s="1"/>
  <c r="R4263" i="7" s="1"/>
  <c r="L4263" i="7"/>
  <c r="M4263" i="7" s="1"/>
  <c r="Q4263" i="7" s="1"/>
  <c r="S4263" i="7" s="1"/>
  <c r="J4263" i="7"/>
  <c r="K4263" i="7" s="1"/>
  <c r="N4262" i="7"/>
  <c r="O4262" i="7" s="1"/>
  <c r="R4262" i="7" s="1"/>
  <c r="L4262" i="7"/>
  <c r="M4262" i="7" s="1"/>
  <c r="Q4262" i="7" s="1"/>
  <c r="J4262" i="7"/>
  <c r="K4262" i="7" s="1"/>
  <c r="N4261" i="7"/>
  <c r="O4261" i="7" s="1"/>
  <c r="R4261" i="7" s="1"/>
  <c r="L4261" i="7"/>
  <c r="M4261" i="7" s="1"/>
  <c r="Q4261" i="7" s="1"/>
  <c r="J4261" i="7"/>
  <c r="K4261" i="7" s="1"/>
  <c r="N4260" i="7"/>
  <c r="O4260" i="7" s="1"/>
  <c r="R4260" i="7" s="1"/>
  <c r="L4260" i="7"/>
  <c r="M4260" i="7" s="1"/>
  <c r="Q4260" i="7" s="1"/>
  <c r="J4260" i="7"/>
  <c r="K4260" i="7" s="1"/>
  <c r="N4259" i="7"/>
  <c r="O4259" i="7" s="1"/>
  <c r="R4259" i="7" s="1"/>
  <c r="L4259" i="7"/>
  <c r="M4259" i="7" s="1"/>
  <c r="Q4259" i="7" s="1"/>
  <c r="S4259" i="7" s="1"/>
  <c r="J4259" i="7"/>
  <c r="K4259" i="7" s="1"/>
  <c r="N4258" i="7"/>
  <c r="O4258" i="7" s="1"/>
  <c r="R4258" i="7" s="1"/>
  <c r="L4258" i="7"/>
  <c r="M4258" i="7" s="1"/>
  <c r="Q4258" i="7" s="1"/>
  <c r="J4258" i="7"/>
  <c r="K4258" i="7" s="1"/>
  <c r="N4257" i="7"/>
  <c r="O4257" i="7" s="1"/>
  <c r="R4257" i="7" s="1"/>
  <c r="L4257" i="7"/>
  <c r="M4257" i="7" s="1"/>
  <c r="Q4257" i="7" s="1"/>
  <c r="J4257" i="7"/>
  <c r="K4257" i="7" s="1"/>
  <c r="N4256" i="7"/>
  <c r="O4256" i="7" s="1"/>
  <c r="R4256" i="7" s="1"/>
  <c r="L4256" i="7"/>
  <c r="M4256" i="7" s="1"/>
  <c r="Q4256" i="7" s="1"/>
  <c r="J4256" i="7"/>
  <c r="K4256" i="7" s="1"/>
  <c r="N4255" i="7"/>
  <c r="O4255" i="7" s="1"/>
  <c r="R4255" i="7" s="1"/>
  <c r="L4255" i="7"/>
  <c r="M4255" i="7" s="1"/>
  <c r="Q4255" i="7" s="1"/>
  <c r="S4255" i="7" s="1"/>
  <c r="J4255" i="7"/>
  <c r="K4255" i="7" s="1"/>
  <c r="N4254" i="7"/>
  <c r="O4254" i="7" s="1"/>
  <c r="R4254" i="7" s="1"/>
  <c r="L4254" i="7"/>
  <c r="M4254" i="7" s="1"/>
  <c r="Q4254" i="7" s="1"/>
  <c r="J4254" i="7"/>
  <c r="K4254" i="7" s="1"/>
  <c r="N4253" i="7"/>
  <c r="O4253" i="7" s="1"/>
  <c r="R4253" i="7" s="1"/>
  <c r="L4253" i="7"/>
  <c r="M4253" i="7" s="1"/>
  <c r="Q4253" i="7" s="1"/>
  <c r="J4253" i="7"/>
  <c r="K4253" i="7" s="1"/>
  <c r="N4252" i="7"/>
  <c r="O4252" i="7" s="1"/>
  <c r="R4252" i="7" s="1"/>
  <c r="L4252" i="7"/>
  <c r="M4252" i="7" s="1"/>
  <c r="Q4252" i="7" s="1"/>
  <c r="J4252" i="7"/>
  <c r="K4252" i="7" s="1"/>
  <c r="N4251" i="7"/>
  <c r="O4251" i="7" s="1"/>
  <c r="R4251" i="7" s="1"/>
  <c r="L4251" i="7"/>
  <c r="M4251" i="7" s="1"/>
  <c r="Q4251" i="7" s="1"/>
  <c r="S4251" i="7" s="1"/>
  <c r="J4251" i="7"/>
  <c r="K4251" i="7" s="1"/>
  <c r="N4250" i="7"/>
  <c r="O4250" i="7" s="1"/>
  <c r="R4250" i="7" s="1"/>
  <c r="L4250" i="7"/>
  <c r="M4250" i="7" s="1"/>
  <c r="Q4250" i="7" s="1"/>
  <c r="J4250" i="7"/>
  <c r="K4250" i="7" s="1"/>
  <c r="N4249" i="7"/>
  <c r="O4249" i="7" s="1"/>
  <c r="R4249" i="7" s="1"/>
  <c r="L4249" i="7"/>
  <c r="M4249" i="7" s="1"/>
  <c r="Q4249" i="7" s="1"/>
  <c r="J4249" i="7"/>
  <c r="K4249" i="7" s="1"/>
  <c r="N4248" i="7"/>
  <c r="O4248" i="7" s="1"/>
  <c r="R4248" i="7" s="1"/>
  <c r="L4248" i="7"/>
  <c r="M4248" i="7" s="1"/>
  <c r="Q4248" i="7" s="1"/>
  <c r="J4248" i="7"/>
  <c r="K4248" i="7" s="1"/>
  <c r="N4247" i="7"/>
  <c r="O4247" i="7" s="1"/>
  <c r="R4247" i="7" s="1"/>
  <c r="L4247" i="7"/>
  <c r="M4247" i="7" s="1"/>
  <c r="Q4247" i="7" s="1"/>
  <c r="S4247" i="7" s="1"/>
  <c r="J4247" i="7"/>
  <c r="K4247" i="7" s="1"/>
  <c r="N4246" i="7"/>
  <c r="O4246" i="7" s="1"/>
  <c r="R4246" i="7" s="1"/>
  <c r="L4246" i="7"/>
  <c r="M4246" i="7" s="1"/>
  <c r="Q4246" i="7" s="1"/>
  <c r="J4246" i="7"/>
  <c r="K4246" i="7" s="1"/>
  <c r="N4245" i="7"/>
  <c r="O4245" i="7" s="1"/>
  <c r="R4245" i="7" s="1"/>
  <c r="L4245" i="7"/>
  <c r="M4245" i="7" s="1"/>
  <c r="Q4245" i="7" s="1"/>
  <c r="J4245" i="7"/>
  <c r="K4245" i="7" s="1"/>
  <c r="N4244" i="7"/>
  <c r="O4244" i="7" s="1"/>
  <c r="R4244" i="7" s="1"/>
  <c r="L4244" i="7"/>
  <c r="M4244" i="7" s="1"/>
  <c r="Q4244" i="7" s="1"/>
  <c r="J4244" i="7"/>
  <c r="K4244" i="7" s="1"/>
  <c r="N4243" i="7"/>
  <c r="O4243" i="7" s="1"/>
  <c r="R4243" i="7" s="1"/>
  <c r="L4243" i="7"/>
  <c r="M4243" i="7" s="1"/>
  <c r="Q4243" i="7" s="1"/>
  <c r="S4243" i="7" s="1"/>
  <c r="J4243" i="7"/>
  <c r="K4243" i="7" s="1"/>
  <c r="N4242" i="7"/>
  <c r="O4242" i="7" s="1"/>
  <c r="R4242" i="7" s="1"/>
  <c r="L4242" i="7"/>
  <c r="M4242" i="7" s="1"/>
  <c r="Q4242" i="7" s="1"/>
  <c r="J4242" i="7"/>
  <c r="K4242" i="7" s="1"/>
  <c r="N4241" i="7"/>
  <c r="O4241" i="7" s="1"/>
  <c r="R4241" i="7" s="1"/>
  <c r="L4241" i="7"/>
  <c r="M4241" i="7" s="1"/>
  <c r="Q4241" i="7" s="1"/>
  <c r="J4241" i="7"/>
  <c r="K4241" i="7" s="1"/>
  <c r="N4240" i="7"/>
  <c r="O4240" i="7" s="1"/>
  <c r="R4240" i="7" s="1"/>
  <c r="L4240" i="7"/>
  <c r="M4240" i="7" s="1"/>
  <c r="Q4240" i="7" s="1"/>
  <c r="J4240" i="7"/>
  <c r="K4240" i="7" s="1"/>
  <c r="N4239" i="7"/>
  <c r="O4239" i="7" s="1"/>
  <c r="R4239" i="7" s="1"/>
  <c r="L4239" i="7"/>
  <c r="M4239" i="7" s="1"/>
  <c r="Q4239" i="7" s="1"/>
  <c r="S4239" i="7" s="1"/>
  <c r="J4239" i="7"/>
  <c r="K4239" i="7" s="1"/>
  <c r="N4238" i="7"/>
  <c r="O4238" i="7" s="1"/>
  <c r="R4238" i="7" s="1"/>
  <c r="L4238" i="7"/>
  <c r="M4238" i="7" s="1"/>
  <c r="Q4238" i="7" s="1"/>
  <c r="J4238" i="7"/>
  <c r="K4238" i="7" s="1"/>
  <c r="N4237" i="7"/>
  <c r="O4237" i="7" s="1"/>
  <c r="R4237" i="7" s="1"/>
  <c r="L4237" i="7"/>
  <c r="M4237" i="7" s="1"/>
  <c r="Q4237" i="7" s="1"/>
  <c r="J4237" i="7"/>
  <c r="K4237" i="7" s="1"/>
  <c r="N4236" i="7"/>
  <c r="O4236" i="7" s="1"/>
  <c r="R4236" i="7" s="1"/>
  <c r="L4236" i="7"/>
  <c r="M4236" i="7" s="1"/>
  <c r="Q4236" i="7" s="1"/>
  <c r="J4236" i="7"/>
  <c r="K4236" i="7" s="1"/>
  <c r="N4235" i="7"/>
  <c r="O4235" i="7" s="1"/>
  <c r="R4235" i="7" s="1"/>
  <c r="L4235" i="7"/>
  <c r="M4235" i="7" s="1"/>
  <c r="Q4235" i="7" s="1"/>
  <c r="S4235" i="7" s="1"/>
  <c r="J4235" i="7"/>
  <c r="K4235" i="7" s="1"/>
  <c r="N4234" i="7"/>
  <c r="O4234" i="7" s="1"/>
  <c r="R4234" i="7" s="1"/>
  <c r="L4234" i="7"/>
  <c r="M4234" i="7" s="1"/>
  <c r="Q4234" i="7" s="1"/>
  <c r="J4234" i="7"/>
  <c r="K4234" i="7" s="1"/>
  <c r="N4233" i="7"/>
  <c r="O4233" i="7" s="1"/>
  <c r="R4233" i="7" s="1"/>
  <c r="L4233" i="7"/>
  <c r="M4233" i="7" s="1"/>
  <c r="Q4233" i="7" s="1"/>
  <c r="J4233" i="7"/>
  <c r="K4233" i="7" s="1"/>
  <c r="N4232" i="7"/>
  <c r="O4232" i="7" s="1"/>
  <c r="R4232" i="7" s="1"/>
  <c r="L4232" i="7"/>
  <c r="M4232" i="7" s="1"/>
  <c r="Q4232" i="7" s="1"/>
  <c r="J4232" i="7"/>
  <c r="K4232" i="7" s="1"/>
  <c r="N4231" i="7"/>
  <c r="O4231" i="7" s="1"/>
  <c r="R4231" i="7" s="1"/>
  <c r="L4231" i="7"/>
  <c r="M4231" i="7" s="1"/>
  <c r="Q4231" i="7" s="1"/>
  <c r="S4231" i="7" s="1"/>
  <c r="J4231" i="7"/>
  <c r="K4231" i="7" s="1"/>
  <c r="N4230" i="7"/>
  <c r="O4230" i="7" s="1"/>
  <c r="R4230" i="7" s="1"/>
  <c r="L4230" i="7"/>
  <c r="M4230" i="7" s="1"/>
  <c r="Q4230" i="7" s="1"/>
  <c r="J4230" i="7"/>
  <c r="K4230" i="7" s="1"/>
  <c r="N4229" i="7"/>
  <c r="O4229" i="7" s="1"/>
  <c r="R4229" i="7" s="1"/>
  <c r="L4229" i="7"/>
  <c r="M4229" i="7" s="1"/>
  <c r="Q4229" i="7" s="1"/>
  <c r="J4229" i="7"/>
  <c r="K4229" i="7" s="1"/>
  <c r="N4228" i="7"/>
  <c r="O4228" i="7" s="1"/>
  <c r="R4228" i="7" s="1"/>
  <c r="L4228" i="7"/>
  <c r="M4228" i="7" s="1"/>
  <c r="Q4228" i="7" s="1"/>
  <c r="J4228" i="7"/>
  <c r="K4228" i="7" s="1"/>
  <c r="N4227" i="7"/>
  <c r="O4227" i="7" s="1"/>
  <c r="R4227" i="7" s="1"/>
  <c r="L4227" i="7"/>
  <c r="M4227" i="7" s="1"/>
  <c r="Q4227" i="7" s="1"/>
  <c r="S4227" i="7" s="1"/>
  <c r="J4227" i="7"/>
  <c r="K4227" i="7" s="1"/>
  <c r="N4226" i="7"/>
  <c r="O4226" i="7" s="1"/>
  <c r="R4226" i="7" s="1"/>
  <c r="L4226" i="7"/>
  <c r="M4226" i="7" s="1"/>
  <c r="Q4226" i="7" s="1"/>
  <c r="J4226" i="7"/>
  <c r="K4226" i="7" s="1"/>
  <c r="N4225" i="7"/>
  <c r="O4225" i="7" s="1"/>
  <c r="R4225" i="7" s="1"/>
  <c r="L4225" i="7"/>
  <c r="M4225" i="7" s="1"/>
  <c r="Q4225" i="7" s="1"/>
  <c r="J4225" i="7"/>
  <c r="K4225" i="7" s="1"/>
  <c r="N4224" i="7"/>
  <c r="O4224" i="7" s="1"/>
  <c r="R4224" i="7" s="1"/>
  <c r="L4224" i="7"/>
  <c r="M4224" i="7" s="1"/>
  <c r="Q4224" i="7" s="1"/>
  <c r="J4224" i="7"/>
  <c r="K4224" i="7" s="1"/>
  <c r="N4223" i="7"/>
  <c r="O4223" i="7" s="1"/>
  <c r="R4223" i="7" s="1"/>
  <c r="L4223" i="7"/>
  <c r="M4223" i="7" s="1"/>
  <c r="Q4223" i="7" s="1"/>
  <c r="S4223" i="7" s="1"/>
  <c r="J4223" i="7"/>
  <c r="K4223" i="7" s="1"/>
  <c r="N4222" i="7"/>
  <c r="O4222" i="7" s="1"/>
  <c r="R4222" i="7" s="1"/>
  <c r="L4222" i="7"/>
  <c r="M4222" i="7" s="1"/>
  <c r="Q4222" i="7" s="1"/>
  <c r="J4222" i="7"/>
  <c r="K4222" i="7" s="1"/>
  <c r="N4221" i="7"/>
  <c r="O4221" i="7" s="1"/>
  <c r="R4221" i="7" s="1"/>
  <c r="L4221" i="7"/>
  <c r="M4221" i="7" s="1"/>
  <c r="Q4221" i="7" s="1"/>
  <c r="J4221" i="7"/>
  <c r="K4221" i="7" s="1"/>
  <c r="N4220" i="7"/>
  <c r="O4220" i="7" s="1"/>
  <c r="R4220" i="7" s="1"/>
  <c r="L4220" i="7"/>
  <c r="M4220" i="7" s="1"/>
  <c r="Q4220" i="7" s="1"/>
  <c r="J4220" i="7"/>
  <c r="K4220" i="7" s="1"/>
  <c r="N4219" i="7"/>
  <c r="O4219" i="7" s="1"/>
  <c r="R4219" i="7" s="1"/>
  <c r="L4219" i="7"/>
  <c r="M4219" i="7" s="1"/>
  <c r="Q4219" i="7" s="1"/>
  <c r="S4219" i="7" s="1"/>
  <c r="J4219" i="7"/>
  <c r="K4219" i="7" s="1"/>
  <c r="N4218" i="7"/>
  <c r="O4218" i="7" s="1"/>
  <c r="R4218" i="7" s="1"/>
  <c r="L4218" i="7"/>
  <c r="M4218" i="7" s="1"/>
  <c r="Q4218" i="7" s="1"/>
  <c r="J4218" i="7"/>
  <c r="K4218" i="7" s="1"/>
  <c r="N4217" i="7"/>
  <c r="O4217" i="7" s="1"/>
  <c r="R4217" i="7" s="1"/>
  <c r="L4217" i="7"/>
  <c r="M4217" i="7" s="1"/>
  <c r="Q4217" i="7" s="1"/>
  <c r="J4217" i="7"/>
  <c r="K4217" i="7" s="1"/>
  <c r="N4216" i="7"/>
  <c r="O4216" i="7" s="1"/>
  <c r="R4216" i="7" s="1"/>
  <c r="L4216" i="7"/>
  <c r="M4216" i="7" s="1"/>
  <c r="Q4216" i="7" s="1"/>
  <c r="J4216" i="7"/>
  <c r="K4216" i="7" s="1"/>
  <c r="N4215" i="7"/>
  <c r="O4215" i="7" s="1"/>
  <c r="R4215" i="7" s="1"/>
  <c r="L4215" i="7"/>
  <c r="M4215" i="7" s="1"/>
  <c r="Q4215" i="7" s="1"/>
  <c r="S4215" i="7" s="1"/>
  <c r="J4215" i="7"/>
  <c r="K4215" i="7" s="1"/>
  <c r="N4214" i="7"/>
  <c r="O4214" i="7" s="1"/>
  <c r="R4214" i="7" s="1"/>
  <c r="L4214" i="7"/>
  <c r="M4214" i="7" s="1"/>
  <c r="Q4214" i="7" s="1"/>
  <c r="J4214" i="7"/>
  <c r="K4214" i="7" s="1"/>
  <c r="N4213" i="7"/>
  <c r="O4213" i="7" s="1"/>
  <c r="R4213" i="7" s="1"/>
  <c r="L4213" i="7"/>
  <c r="M4213" i="7" s="1"/>
  <c r="Q4213" i="7" s="1"/>
  <c r="J4213" i="7"/>
  <c r="K4213" i="7" s="1"/>
  <c r="N4212" i="7"/>
  <c r="O4212" i="7" s="1"/>
  <c r="R4212" i="7" s="1"/>
  <c r="L4212" i="7"/>
  <c r="M4212" i="7" s="1"/>
  <c r="Q4212" i="7" s="1"/>
  <c r="J4212" i="7"/>
  <c r="K4212" i="7" s="1"/>
  <c r="N4211" i="7"/>
  <c r="O4211" i="7" s="1"/>
  <c r="R4211" i="7" s="1"/>
  <c r="L4211" i="7"/>
  <c r="M4211" i="7" s="1"/>
  <c r="Q4211" i="7" s="1"/>
  <c r="S4211" i="7" s="1"/>
  <c r="J4211" i="7"/>
  <c r="K4211" i="7" s="1"/>
  <c r="N4210" i="7"/>
  <c r="O4210" i="7" s="1"/>
  <c r="R4210" i="7" s="1"/>
  <c r="L4210" i="7"/>
  <c r="M4210" i="7" s="1"/>
  <c r="Q4210" i="7" s="1"/>
  <c r="J4210" i="7"/>
  <c r="K4210" i="7" s="1"/>
  <c r="N4209" i="7"/>
  <c r="O4209" i="7" s="1"/>
  <c r="R4209" i="7" s="1"/>
  <c r="L4209" i="7"/>
  <c r="M4209" i="7" s="1"/>
  <c r="Q4209" i="7" s="1"/>
  <c r="J4209" i="7"/>
  <c r="K4209" i="7" s="1"/>
  <c r="N4208" i="7"/>
  <c r="O4208" i="7" s="1"/>
  <c r="R4208" i="7" s="1"/>
  <c r="L4208" i="7"/>
  <c r="M4208" i="7" s="1"/>
  <c r="Q4208" i="7" s="1"/>
  <c r="J4208" i="7"/>
  <c r="K4208" i="7" s="1"/>
  <c r="N4207" i="7"/>
  <c r="O4207" i="7" s="1"/>
  <c r="R4207" i="7" s="1"/>
  <c r="L4207" i="7"/>
  <c r="M4207" i="7" s="1"/>
  <c r="Q4207" i="7" s="1"/>
  <c r="S4207" i="7" s="1"/>
  <c r="J4207" i="7"/>
  <c r="K4207" i="7" s="1"/>
  <c r="N4206" i="7"/>
  <c r="O4206" i="7" s="1"/>
  <c r="R4206" i="7" s="1"/>
  <c r="L4206" i="7"/>
  <c r="M4206" i="7" s="1"/>
  <c r="Q4206" i="7" s="1"/>
  <c r="J4206" i="7"/>
  <c r="K4206" i="7" s="1"/>
  <c r="N4205" i="7"/>
  <c r="O4205" i="7" s="1"/>
  <c r="R4205" i="7" s="1"/>
  <c r="L4205" i="7"/>
  <c r="M4205" i="7" s="1"/>
  <c r="Q4205" i="7" s="1"/>
  <c r="J4205" i="7"/>
  <c r="K4205" i="7" s="1"/>
  <c r="N4204" i="7"/>
  <c r="O4204" i="7" s="1"/>
  <c r="R4204" i="7" s="1"/>
  <c r="L4204" i="7"/>
  <c r="M4204" i="7" s="1"/>
  <c r="Q4204" i="7" s="1"/>
  <c r="J4204" i="7"/>
  <c r="K4204" i="7" s="1"/>
  <c r="N4203" i="7"/>
  <c r="O4203" i="7" s="1"/>
  <c r="R4203" i="7" s="1"/>
  <c r="L4203" i="7"/>
  <c r="M4203" i="7" s="1"/>
  <c r="Q4203" i="7" s="1"/>
  <c r="S4203" i="7" s="1"/>
  <c r="J4203" i="7"/>
  <c r="K4203" i="7" s="1"/>
  <c r="N4202" i="7"/>
  <c r="O4202" i="7" s="1"/>
  <c r="R4202" i="7" s="1"/>
  <c r="L4202" i="7"/>
  <c r="M4202" i="7" s="1"/>
  <c r="Q4202" i="7" s="1"/>
  <c r="J4202" i="7"/>
  <c r="K4202" i="7" s="1"/>
  <c r="N4201" i="7"/>
  <c r="O4201" i="7" s="1"/>
  <c r="R4201" i="7" s="1"/>
  <c r="L4201" i="7"/>
  <c r="M4201" i="7" s="1"/>
  <c r="Q4201" i="7" s="1"/>
  <c r="J4201" i="7"/>
  <c r="K4201" i="7" s="1"/>
  <c r="N4200" i="7"/>
  <c r="O4200" i="7" s="1"/>
  <c r="R4200" i="7" s="1"/>
  <c r="L4200" i="7"/>
  <c r="M4200" i="7" s="1"/>
  <c r="Q4200" i="7" s="1"/>
  <c r="J4200" i="7"/>
  <c r="K4200" i="7" s="1"/>
  <c r="N4199" i="7"/>
  <c r="O4199" i="7" s="1"/>
  <c r="L4199" i="7"/>
  <c r="M4199" i="7" s="1"/>
  <c r="Q4199" i="7" s="1"/>
  <c r="J4199" i="7"/>
  <c r="K4199" i="7" s="1"/>
  <c r="N4198" i="7"/>
  <c r="O4198" i="7" s="1"/>
  <c r="R4198" i="7" s="1"/>
  <c r="L4198" i="7"/>
  <c r="M4198" i="7" s="1"/>
  <c r="Q4198" i="7" s="1"/>
  <c r="J4198" i="7"/>
  <c r="K4198" i="7" s="1"/>
  <c r="N4197" i="7"/>
  <c r="O4197" i="7" s="1"/>
  <c r="R4197" i="7" s="1"/>
  <c r="L4197" i="7"/>
  <c r="M4197" i="7" s="1"/>
  <c r="Q4197" i="7" s="1"/>
  <c r="J4197" i="7"/>
  <c r="K4197" i="7" s="1"/>
  <c r="N4196" i="7"/>
  <c r="O4196" i="7" s="1"/>
  <c r="R4196" i="7" s="1"/>
  <c r="L4196" i="7"/>
  <c r="M4196" i="7" s="1"/>
  <c r="Q4196" i="7" s="1"/>
  <c r="J4196" i="7"/>
  <c r="K4196" i="7" s="1"/>
  <c r="N4195" i="7"/>
  <c r="O4195" i="7" s="1"/>
  <c r="R4195" i="7" s="1"/>
  <c r="L4195" i="7"/>
  <c r="M4195" i="7" s="1"/>
  <c r="Q4195" i="7" s="1"/>
  <c r="S4195" i="7" s="1"/>
  <c r="J4195" i="7"/>
  <c r="K4195" i="7" s="1"/>
  <c r="N4194" i="7"/>
  <c r="O4194" i="7" s="1"/>
  <c r="R4194" i="7" s="1"/>
  <c r="L4194" i="7"/>
  <c r="M4194" i="7" s="1"/>
  <c r="Q4194" i="7" s="1"/>
  <c r="J4194" i="7"/>
  <c r="K4194" i="7" s="1"/>
  <c r="N4193" i="7"/>
  <c r="O4193" i="7" s="1"/>
  <c r="R4193" i="7" s="1"/>
  <c r="L4193" i="7"/>
  <c r="M4193" i="7" s="1"/>
  <c r="Q4193" i="7" s="1"/>
  <c r="J4193" i="7"/>
  <c r="K4193" i="7" s="1"/>
  <c r="N4192" i="7"/>
  <c r="O4192" i="7" s="1"/>
  <c r="R4192" i="7" s="1"/>
  <c r="L4192" i="7"/>
  <c r="M4192" i="7" s="1"/>
  <c r="Q4192" i="7" s="1"/>
  <c r="J4192" i="7"/>
  <c r="K4192" i="7" s="1"/>
  <c r="N4191" i="7"/>
  <c r="O4191" i="7" s="1"/>
  <c r="R4191" i="7" s="1"/>
  <c r="L4191" i="7"/>
  <c r="M4191" i="7" s="1"/>
  <c r="Q4191" i="7" s="1"/>
  <c r="S4191" i="7" s="1"/>
  <c r="J4191" i="7"/>
  <c r="K4191" i="7" s="1"/>
  <c r="N4190" i="7"/>
  <c r="O4190" i="7" s="1"/>
  <c r="R4190" i="7" s="1"/>
  <c r="L4190" i="7"/>
  <c r="M4190" i="7" s="1"/>
  <c r="Q4190" i="7" s="1"/>
  <c r="J4190" i="7"/>
  <c r="K4190" i="7" s="1"/>
  <c r="N4189" i="7"/>
  <c r="O4189" i="7" s="1"/>
  <c r="R4189" i="7" s="1"/>
  <c r="L4189" i="7"/>
  <c r="M4189" i="7" s="1"/>
  <c r="Q4189" i="7" s="1"/>
  <c r="J4189" i="7"/>
  <c r="K4189" i="7" s="1"/>
  <c r="N4188" i="7"/>
  <c r="O4188" i="7" s="1"/>
  <c r="R4188" i="7" s="1"/>
  <c r="L4188" i="7"/>
  <c r="M4188" i="7" s="1"/>
  <c r="Q4188" i="7" s="1"/>
  <c r="J4188" i="7"/>
  <c r="K4188" i="7" s="1"/>
  <c r="N4187" i="7"/>
  <c r="O4187" i="7" s="1"/>
  <c r="L4187" i="7"/>
  <c r="M4187" i="7" s="1"/>
  <c r="Q4187" i="7" s="1"/>
  <c r="J4187" i="7"/>
  <c r="K4187" i="7" s="1"/>
  <c r="N4186" i="7"/>
  <c r="O4186" i="7" s="1"/>
  <c r="L4186" i="7"/>
  <c r="M4186" i="7" s="1"/>
  <c r="Q4186" i="7" s="1"/>
  <c r="J4186" i="7"/>
  <c r="K4186" i="7" s="1"/>
  <c r="N4185" i="7"/>
  <c r="O4185" i="7" s="1"/>
  <c r="R4185" i="7" s="1"/>
  <c r="L4185" i="7"/>
  <c r="M4185" i="7" s="1"/>
  <c r="Q4185" i="7" s="1"/>
  <c r="J4185" i="7"/>
  <c r="K4185" i="7" s="1"/>
  <c r="N4184" i="7"/>
  <c r="O4184" i="7" s="1"/>
  <c r="R4184" i="7" s="1"/>
  <c r="L4184" i="7"/>
  <c r="M4184" i="7" s="1"/>
  <c r="Q4184" i="7" s="1"/>
  <c r="J4184" i="7"/>
  <c r="K4184" i="7" s="1"/>
  <c r="N4183" i="7"/>
  <c r="O4183" i="7" s="1"/>
  <c r="R4183" i="7" s="1"/>
  <c r="L4183" i="7"/>
  <c r="M4183" i="7" s="1"/>
  <c r="Q4183" i="7" s="1"/>
  <c r="S4183" i="7" s="1"/>
  <c r="J4183" i="7"/>
  <c r="K4183" i="7" s="1"/>
  <c r="N4182" i="7"/>
  <c r="O4182" i="7" s="1"/>
  <c r="R4182" i="7" s="1"/>
  <c r="L4182" i="7"/>
  <c r="M4182" i="7" s="1"/>
  <c r="Q4182" i="7" s="1"/>
  <c r="J4182" i="7"/>
  <c r="K4182" i="7" s="1"/>
  <c r="N4181" i="7"/>
  <c r="O4181" i="7" s="1"/>
  <c r="R4181" i="7" s="1"/>
  <c r="L4181" i="7"/>
  <c r="M4181" i="7" s="1"/>
  <c r="Q4181" i="7" s="1"/>
  <c r="J4181" i="7"/>
  <c r="K4181" i="7" s="1"/>
  <c r="N4180" i="7"/>
  <c r="O4180" i="7" s="1"/>
  <c r="R4180" i="7" s="1"/>
  <c r="L4180" i="7"/>
  <c r="M4180" i="7" s="1"/>
  <c r="Q4180" i="7" s="1"/>
  <c r="J4180" i="7"/>
  <c r="K4180" i="7" s="1"/>
  <c r="N4179" i="7"/>
  <c r="O4179" i="7" s="1"/>
  <c r="R4179" i="7" s="1"/>
  <c r="L4179" i="7"/>
  <c r="M4179" i="7" s="1"/>
  <c r="Q4179" i="7" s="1"/>
  <c r="S4179" i="7" s="1"/>
  <c r="J4179" i="7"/>
  <c r="K4179" i="7" s="1"/>
  <c r="N4178" i="7"/>
  <c r="O4178" i="7" s="1"/>
  <c r="R4178" i="7" s="1"/>
  <c r="L4178" i="7"/>
  <c r="M4178" i="7" s="1"/>
  <c r="Q4178" i="7" s="1"/>
  <c r="J4178" i="7"/>
  <c r="K4178" i="7" s="1"/>
  <c r="N4177" i="7"/>
  <c r="O4177" i="7" s="1"/>
  <c r="R4177" i="7" s="1"/>
  <c r="L4177" i="7"/>
  <c r="M4177" i="7" s="1"/>
  <c r="Q4177" i="7" s="1"/>
  <c r="J4177" i="7"/>
  <c r="K4177" i="7" s="1"/>
  <c r="N4176" i="7"/>
  <c r="O4176" i="7" s="1"/>
  <c r="R4176" i="7" s="1"/>
  <c r="L4176" i="7"/>
  <c r="M4176" i="7" s="1"/>
  <c r="Q4176" i="7" s="1"/>
  <c r="J4176" i="7"/>
  <c r="K4176" i="7" s="1"/>
  <c r="N4175" i="7"/>
  <c r="O4175" i="7" s="1"/>
  <c r="R4175" i="7" s="1"/>
  <c r="L4175" i="7"/>
  <c r="M4175" i="7" s="1"/>
  <c r="Q4175" i="7" s="1"/>
  <c r="S4175" i="7" s="1"/>
  <c r="J4175" i="7"/>
  <c r="K4175" i="7" s="1"/>
  <c r="N4174" i="7"/>
  <c r="O4174" i="7" s="1"/>
  <c r="R4174" i="7" s="1"/>
  <c r="L4174" i="7"/>
  <c r="M4174" i="7" s="1"/>
  <c r="Q4174" i="7" s="1"/>
  <c r="J4174" i="7"/>
  <c r="K4174" i="7" s="1"/>
  <c r="N4173" i="7"/>
  <c r="O4173" i="7" s="1"/>
  <c r="R4173" i="7" s="1"/>
  <c r="L4173" i="7"/>
  <c r="M4173" i="7" s="1"/>
  <c r="Q4173" i="7" s="1"/>
  <c r="J4173" i="7"/>
  <c r="K4173" i="7" s="1"/>
  <c r="N4172" i="7"/>
  <c r="O4172" i="7" s="1"/>
  <c r="R4172" i="7" s="1"/>
  <c r="L4172" i="7"/>
  <c r="M4172" i="7" s="1"/>
  <c r="Q4172" i="7" s="1"/>
  <c r="J4172" i="7"/>
  <c r="K4172" i="7" s="1"/>
  <c r="N4171" i="7"/>
  <c r="O4171" i="7" s="1"/>
  <c r="R4171" i="7" s="1"/>
  <c r="L4171" i="7"/>
  <c r="M4171" i="7" s="1"/>
  <c r="Q4171" i="7" s="1"/>
  <c r="J4171" i="7"/>
  <c r="K4171" i="7" s="1"/>
  <c r="N4170" i="7"/>
  <c r="O4170" i="7" s="1"/>
  <c r="R4170" i="7" s="1"/>
  <c r="L4170" i="7"/>
  <c r="M4170" i="7" s="1"/>
  <c r="Q4170" i="7" s="1"/>
  <c r="S4170" i="7" s="1"/>
  <c r="J4170" i="7"/>
  <c r="K4170" i="7" s="1"/>
  <c r="N4169" i="7"/>
  <c r="O4169" i="7" s="1"/>
  <c r="R4169" i="7" s="1"/>
  <c r="L4169" i="7"/>
  <c r="M4169" i="7" s="1"/>
  <c r="Q4169" i="7" s="1"/>
  <c r="J4169" i="7"/>
  <c r="K4169" i="7" s="1"/>
  <c r="N4168" i="7"/>
  <c r="O4168" i="7" s="1"/>
  <c r="R4168" i="7" s="1"/>
  <c r="L4168" i="7"/>
  <c r="M4168" i="7" s="1"/>
  <c r="Q4168" i="7" s="1"/>
  <c r="J4168" i="7"/>
  <c r="K4168" i="7" s="1"/>
  <c r="N4167" i="7"/>
  <c r="O4167" i="7" s="1"/>
  <c r="R4167" i="7" s="1"/>
  <c r="L4167" i="7"/>
  <c r="M4167" i="7" s="1"/>
  <c r="Q4167" i="7" s="1"/>
  <c r="J4167" i="7"/>
  <c r="K4167" i="7" s="1"/>
  <c r="N4166" i="7"/>
  <c r="O4166" i="7" s="1"/>
  <c r="R4166" i="7" s="1"/>
  <c r="L4166" i="7"/>
  <c r="M4166" i="7" s="1"/>
  <c r="Q4166" i="7" s="1"/>
  <c r="S4166" i="7" s="1"/>
  <c r="J4166" i="7"/>
  <c r="K4166" i="7" s="1"/>
  <c r="N4165" i="7"/>
  <c r="O4165" i="7" s="1"/>
  <c r="R4165" i="7" s="1"/>
  <c r="L4165" i="7"/>
  <c r="M4165" i="7" s="1"/>
  <c r="Q4165" i="7" s="1"/>
  <c r="J4165" i="7"/>
  <c r="K4165" i="7" s="1"/>
  <c r="N4164" i="7"/>
  <c r="O4164" i="7" s="1"/>
  <c r="R4164" i="7" s="1"/>
  <c r="L4164" i="7"/>
  <c r="M4164" i="7" s="1"/>
  <c r="Q4164" i="7" s="1"/>
  <c r="J4164" i="7"/>
  <c r="K4164" i="7" s="1"/>
  <c r="N4163" i="7"/>
  <c r="O4163" i="7" s="1"/>
  <c r="R4163" i="7" s="1"/>
  <c r="L4163" i="7"/>
  <c r="M4163" i="7" s="1"/>
  <c r="Q4163" i="7" s="1"/>
  <c r="J4163" i="7"/>
  <c r="K4163" i="7" s="1"/>
  <c r="N4162" i="7"/>
  <c r="O4162" i="7" s="1"/>
  <c r="R4162" i="7" s="1"/>
  <c r="L4162" i="7"/>
  <c r="M4162" i="7" s="1"/>
  <c r="Q4162" i="7" s="1"/>
  <c r="S4162" i="7" s="1"/>
  <c r="J4162" i="7"/>
  <c r="K4162" i="7" s="1"/>
  <c r="N4161" i="7"/>
  <c r="O4161" i="7" s="1"/>
  <c r="R4161" i="7" s="1"/>
  <c r="L4161" i="7"/>
  <c r="M4161" i="7" s="1"/>
  <c r="Q4161" i="7" s="1"/>
  <c r="J4161" i="7"/>
  <c r="K4161" i="7" s="1"/>
  <c r="N4160" i="7"/>
  <c r="O4160" i="7" s="1"/>
  <c r="R4160" i="7" s="1"/>
  <c r="L4160" i="7"/>
  <c r="M4160" i="7" s="1"/>
  <c r="Q4160" i="7" s="1"/>
  <c r="J4160" i="7"/>
  <c r="K4160" i="7" s="1"/>
  <c r="N4159" i="7"/>
  <c r="O4159" i="7" s="1"/>
  <c r="R4159" i="7" s="1"/>
  <c r="L4159" i="7"/>
  <c r="M4159" i="7" s="1"/>
  <c r="Q4159" i="7" s="1"/>
  <c r="J4159" i="7"/>
  <c r="K4159" i="7" s="1"/>
  <c r="N4158" i="7"/>
  <c r="O4158" i="7" s="1"/>
  <c r="R4158" i="7" s="1"/>
  <c r="L4158" i="7"/>
  <c r="M4158" i="7" s="1"/>
  <c r="Q4158" i="7" s="1"/>
  <c r="S4158" i="7" s="1"/>
  <c r="J4158" i="7"/>
  <c r="K4158" i="7" s="1"/>
  <c r="N4157" i="7"/>
  <c r="O4157" i="7" s="1"/>
  <c r="R4157" i="7" s="1"/>
  <c r="L4157" i="7"/>
  <c r="M4157" i="7" s="1"/>
  <c r="Q4157" i="7" s="1"/>
  <c r="J4157" i="7"/>
  <c r="K4157" i="7" s="1"/>
  <c r="N4156" i="7"/>
  <c r="O4156" i="7" s="1"/>
  <c r="R4156" i="7" s="1"/>
  <c r="L4156" i="7"/>
  <c r="M4156" i="7" s="1"/>
  <c r="Q4156" i="7" s="1"/>
  <c r="J4156" i="7"/>
  <c r="K4156" i="7" s="1"/>
  <c r="N4155" i="7"/>
  <c r="O4155" i="7" s="1"/>
  <c r="R4155" i="7" s="1"/>
  <c r="L4155" i="7"/>
  <c r="M4155" i="7" s="1"/>
  <c r="Q4155" i="7" s="1"/>
  <c r="J4155" i="7"/>
  <c r="K4155" i="7" s="1"/>
  <c r="N4154" i="7"/>
  <c r="O4154" i="7" s="1"/>
  <c r="R4154" i="7" s="1"/>
  <c r="L4154" i="7"/>
  <c r="M4154" i="7" s="1"/>
  <c r="Q4154" i="7" s="1"/>
  <c r="S4154" i="7" s="1"/>
  <c r="J4154" i="7"/>
  <c r="K4154" i="7" s="1"/>
  <c r="N4153" i="7"/>
  <c r="O4153" i="7" s="1"/>
  <c r="R4153" i="7" s="1"/>
  <c r="L4153" i="7"/>
  <c r="M4153" i="7" s="1"/>
  <c r="Q4153" i="7" s="1"/>
  <c r="J4153" i="7"/>
  <c r="K4153" i="7" s="1"/>
  <c r="N4152" i="7"/>
  <c r="O4152" i="7" s="1"/>
  <c r="R4152" i="7" s="1"/>
  <c r="L4152" i="7"/>
  <c r="M4152" i="7" s="1"/>
  <c r="Q4152" i="7" s="1"/>
  <c r="J4152" i="7"/>
  <c r="K4152" i="7" s="1"/>
  <c r="N4151" i="7"/>
  <c r="O4151" i="7" s="1"/>
  <c r="R4151" i="7" s="1"/>
  <c r="L4151" i="7"/>
  <c r="M4151" i="7" s="1"/>
  <c r="Q4151" i="7" s="1"/>
  <c r="J4151" i="7"/>
  <c r="K4151" i="7" s="1"/>
  <c r="N4150" i="7"/>
  <c r="O4150" i="7" s="1"/>
  <c r="R4150" i="7" s="1"/>
  <c r="L4150" i="7"/>
  <c r="M4150" i="7" s="1"/>
  <c r="Q4150" i="7" s="1"/>
  <c r="S4150" i="7" s="1"/>
  <c r="J4150" i="7"/>
  <c r="K4150" i="7" s="1"/>
  <c r="N4149" i="7"/>
  <c r="O4149" i="7" s="1"/>
  <c r="R4149" i="7" s="1"/>
  <c r="L4149" i="7"/>
  <c r="M4149" i="7" s="1"/>
  <c r="Q4149" i="7" s="1"/>
  <c r="K4149" i="7"/>
  <c r="J4149" i="7"/>
  <c r="N4148" i="7"/>
  <c r="O4148" i="7" s="1"/>
  <c r="R4148" i="7" s="1"/>
  <c r="L4148" i="7"/>
  <c r="M4148" i="7" s="1"/>
  <c r="Q4148" i="7" s="1"/>
  <c r="S4148" i="7" s="1"/>
  <c r="J4148" i="7"/>
  <c r="K4148" i="7" s="1"/>
  <c r="N4147" i="7"/>
  <c r="O4147" i="7" s="1"/>
  <c r="R4147" i="7" s="1"/>
  <c r="L4147" i="7"/>
  <c r="M4147" i="7" s="1"/>
  <c r="Q4147" i="7" s="1"/>
  <c r="J4147" i="7"/>
  <c r="K4147" i="7" s="1"/>
  <c r="N4146" i="7"/>
  <c r="O4146" i="7" s="1"/>
  <c r="R4146" i="7" s="1"/>
  <c r="L4146" i="7"/>
  <c r="M4146" i="7" s="1"/>
  <c r="Q4146" i="7" s="1"/>
  <c r="J4146" i="7"/>
  <c r="K4146" i="7" s="1"/>
  <c r="N4145" i="7"/>
  <c r="O4145" i="7" s="1"/>
  <c r="R4145" i="7" s="1"/>
  <c r="L4145" i="7"/>
  <c r="M4145" i="7" s="1"/>
  <c r="Q4145" i="7" s="1"/>
  <c r="J4145" i="7"/>
  <c r="K4145" i="7" s="1"/>
  <c r="N4144" i="7"/>
  <c r="O4144" i="7" s="1"/>
  <c r="R4144" i="7" s="1"/>
  <c r="L4144" i="7"/>
  <c r="M4144" i="7" s="1"/>
  <c r="Q4144" i="7" s="1"/>
  <c r="J4144" i="7"/>
  <c r="K4144" i="7" s="1"/>
  <c r="N4143" i="7"/>
  <c r="O4143" i="7" s="1"/>
  <c r="R4143" i="7" s="1"/>
  <c r="L4143" i="7"/>
  <c r="M4143" i="7" s="1"/>
  <c r="Q4143" i="7" s="1"/>
  <c r="S4143" i="7" s="1"/>
  <c r="J4143" i="7"/>
  <c r="K4143" i="7" s="1"/>
  <c r="N4142" i="7"/>
  <c r="O4142" i="7" s="1"/>
  <c r="R4142" i="7" s="1"/>
  <c r="L4142" i="7"/>
  <c r="M4142" i="7" s="1"/>
  <c r="Q4142" i="7" s="1"/>
  <c r="J4142" i="7"/>
  <c r="K4142" i="7" s="1"/>
  <c r="N4141" i="7"/>
  <c r="O4141" i="7" s="1"/>
  <c r="R4141" i="7" s="1"/>
  <c r="L4141" i="7"/>
  <c r="M4141" i="7" s="1"/>
  <c r="Q4141" i="7" s="1"/>
  <c r="J4141" i="7"/>
  <c r="K4141" i="7" s="1"/>
  <c r="N4140" i="7"/>
  <c r="O4140" i="7" s="1"/>
  <c r="R4140" i="7" s="1"/>
  <c r="L4140" i="7"/>
  <c r="M4140" i="7" s="1"/>
  <c r="Q4140" i="7" s="1"/>
  <c r="J4140" i="7"/>
  <c r="K4140" i="7" s="1"/>
  <c r="N4139" i="7"/>
  <c r="O4139" i="7" s="1"/>
  <c r="R4139" i="7" s="1"/>
  <c r="L4139" i="7"/>
  <c r="M4139" i="7" s="1"/>
  <c r="Q4139" i="7" s="1"/>
  <c r="S4139" i="7" s="1"/>
  <c r="J4139" i="7"/>
  <c r="K4139" i="7" s="1"/>
  <c r="N4138" i="7"/>
  <c r="O4138" i="7" s="1"/>
  <c r="R4138" i="7" s="1"/>
  <c r="L4138" i="7"/>
  <c r="M4138" i="7" s="1"/>
  <c r="Q4138" i="7" s="1"/>
  <c r="J4138" i="7"/>
  <c r="K4138" i="7" s="1"/>
  <c r="N4137" i="7"/>
  <c r="O4137" i="7" s="1"/>
  <c r="R4137" i="7" s="1"/>
  <c r="L4137" i="7"/>
  <c r="M4137" i="7" s="1"/>
  <c r="Q4137" i="7" s="1"/>
  <c r="J4137" i="7"/>
  <c r="K4137" i="7" s="1"/>
  <c r="N4136" i="7"/>
  <c r="O4136" i="7" s="1"/>
  <c r="R4136" i="7" s="1"/>
  <c r="L4136" i="7"/>
  <c r="M4136" i="7" s="1"/>
  <c r="Q4136" i="7" s="1"/>
  <c r="J4136" i="7"/>
  <c r="K4136" i="7" s="1"/>
  <c r="N4135" i="7"/>
  <c r="O4135" i="7" s="1"/>
  <c r="R4135" i="7" s="1"/>
  <c r="L4135" i="7"/>
  <c r="M4135" i="7" s="1"/>
  <c r="Q4135" i="7" s="1"/>
  <c r="S4135" i="7" s="1"/>
  <c r="J4135" i="7"/>
  <c r="K4135" i="7" s="1"/>
  <c r="N4134" i="7"/>
  <c r="O4134" i="7" s="1"/>
  <c r="R4134" i="7" s="1"/>
  <c r="L4134" i="7"/>
  <c r="M4134" i="7" s="1"/>
  <c r="Q4134" i="7" s="1"/>
  <c r="J4134" i="7"/>
  <c r="K4134" i="7" s="1"/>
  <c r="N4133" i="7"/>
  <c r="O4133" i="7" s="1"/>
  <c r="R4133" i="7" s="1"/>
  <c r="L4133" i="7"/>
  <c r="M4133" i="7" s="1"/>
  <c r="Q4133" i="7" s="1"/>
  <c r="J4133" i="7"/>
  <c r="K4133" i="7" s="1"/>
  <c r="N4132" i="7"/>
  <c r="O4132" i="7" s="1"/>
  <c r="R4132" i="7" s="1"/>
  <c r="L4132" i="7"/>
  <c r="M4132" i="7" s="1"/>
  <c r="Q4132" i="7" s="1"/>
  <c r="J4132" i="7"/>
  <c r="K4132" i="7" s="1"/>
  <c r="N4131" i="7"/>
  <c r="O4131" i="7" s="1"/>
  <c r="R4131" i="7" s="1"/>
  <c r="L4131" i="7"/>
  <c r="M4131" i="7" s="1"/>
  <c r="Q4131" i="7" s="1"/>
  <c r="S4131" i="7" s="1"/>
  <c r="J4131" i="7"/>
  <c r="K4131" i="7" s="1"/>
  <c r="N4130" i="7"/>
  <c r="O4130" i="7" s="1"/>
  <c r="R4130" i="7" s="1"/>
  <c r="L4130" i="7"/>
  <c r="M4130" i="7" s="1"/>
  <c r="Q4130" i="7" s="1"/>
  <c r="J4130" i="7"/>
  <c r="K4130" i="7" s="1"/>
  <c r="N4129" i="7"/>
  <c r="O4129" i="7" s="1"/>
  <c r="R4129" i="7" s="1"/>
  <c r="L4129" i="7"/>
  <c r="M4129" i="7" s="1"/>
  <c r="Q4129" i="7" s="1"/>
  <c r="J4129" i="7"/>
  <c r="K4129" i="7" s="1"/>
  <c r="N4128" i="7"/>
  <c r="O4128" i="7" s="1"/>
  <c r="R4128" i="7" s="1"/>
  <c r="L4128" i="7"/>
  <c r="M4128" i="7" s="1"/>
  <c r="Q4128" i="7" s="1"/>
  <c r="J4128" i="7"/>
  <c r="K4128" i="7" s="1"/>
  <c r="N4127" i="7"/>
  <c r="O4127" i="7" s="1"/>
  <c r="R4127" i="7" s="1"/>
  <c r="L4127" i="7"/>
  <c r="M4127" i="7" s="1"/>
  <c r="Q4127" i="7" s="1"/>
  <c r="S4127" i="7" s="1"/>
  <c r="J4127" i="7"/>
  <c r="K4127" i="7" s="1"/>
  <c r="N4126" i="7"/>
  <c r="O4126" i="7" s="1"/>
  <c r="R4126" i="7" s="1"/>
  <c r="L4126" i="7"/>
  <c r="M4126" i="7" s="1"/>
  <c r="Q4126" i="7" s="1"/>
  <c r="J4126" i="7"/>
  <c r="K4126" i="7" s="1"/>
  <c r="N4125" i="7"/>
  <c r="O4125" i="7" s="1"/>
  <c r="R4125" i="7" s="1"/>
  <c r="L4125" i="7"/>
  <c r="M4125" i="7" s="1"/>
  <c r="Q4125" i="7" s="1"/>
  <c r="J4125" i="7"/>
  <c r="K4125" i="7" s="1"/>
  <c r="N4124" i="7"/>
  <c r="O4124" i="7" s="1"/>
  <c r="R4124" i="7" s="1"/>
  <c r="L4124" i="7"/>
  <c r="M4124" i="7" s="1"/>
  <c r="Q4124" i="7" s="1"/>
  <c r="J4124" i="7"/>
  <c r="K4124" i="7" s="1"/>
  <c r="N4123" i="7"/>
  <c r="O4123" i="7" s="1"/>
  <c r="R4123" i="7" s="1"/>
  <c r="L4123" i="7"/>
  <c r="M4123" i="7" s="1"/>
  <c r="Q4123" i="7" s="1"/>
  <c r="S4123" i="7" s="1"/>
  <c r="J4123" i="7"/>
  <c r="K4123" i="7" s="1"/>
  <c r="N4122" i="7"/>
  <c r="O4122" i="7" s="1"/>
  <c r="R4122" i="7" s="1"/>
  <c r="L4122" i="7"/>
  <c r="M4122" i="7" s="1"/>
  <c r="Q4122" i="7" s="1"/>
  <c r="J4122" i="7"/>
  <c r="K4122" i="7" s="1"/>
  <c r="N4121" i="7"/>
  <c r="O4121" i="7" s="1"/>
  <c r="R4121" i="7" s="1"/>
  <c r="L4121" i="7"/>
  <c r="M4121" i="7" s="1"/>
  <c r="Q4121" i="7" s="1"/>
  <c r="J4121" i="7"/>
  <c r="K4121" i="7" s="1"/>
  <c r="N4120" i="7"/>
  <c r="O4120" i="7" s="1"/>
  <c r="R4120" i="7" s="1"/>
  <c r="L4120" i="7"/>
  <c r="M4120" i="7" s="1"/>
  <c r="Q4120" i="7" s="1"/>
  <c r="J4120" i="7"/>
  <c r="K4120" i="7" s="1"/>
  <c r="N4119" i="7"/>
  <c r="O4119" i="7" s="1"/>
  <c r="R4119" i="7" s="1"/>
  <c r="L4119" i="7"/>
  <c r="M4119" i="7" s="1"/>
  <c r="Q4119" i="7" s="1"/>
  <c r="S4119" i="7" s="1"/>
  <c r="J4119" i="7"/>
  <c r="K4119" i="7" s="1"/>
  <c r="N4118" i="7"/>
  <c r="O4118" i="7" s="1"/>
  <c r="R4118" i="7" s="1"/>
  <c r="L4118" i="7"/>
  <c r="M4118" i="7" s="1"/>
  <c r="Q4118" i="7" s="1"/>
  <c r="J4118" i="7"/>
  <c r="K4118" i="7" s="1"/>
  <c r="N4117" i="7"/>
  <c r="O4117" i="7" s="1"/>
  <c r="R4117" i="7" s="1"/>
  <c r="L4117" i="7"/>
  <c r="M4117" i="7" s="1"/>
  <c r="Q4117" i="7" s="1"/>
  <c r="J4117" i="7"/>
  <c r="K4117" i="7" s="1"/>
  <c r="N4116" i="7"/>
  <c r="O4116" i="7" s="1"/>
  <c r="R4116" i="7" s="1"/>
  <c r="L4116" i="7"/>
  <c r="M4116" i="7" s="1"/>
  <c r="Q4116" i="7" s="1"/>
  <c r="J4116" i="7"/>
  <c r="K4116" i="7" s="1"/>
  <c r="N4115" i="7"/>
  <c r="O4115" i="7" s="1"/>
  <c r="R4115" i="7" s="1"/>
  <c r="L4115" i="7"/>
  <c r="M4115" i="7" s="1"/>
  <c r="Q4115" i="7" s="1"/>
  <c r="S4115" i="7" s="1"/>
  <c r="J4115" i="7"/>
  <c r="K4115" i="7" s="1"/>
  <c r="N4114" i="7"/>
  <c r="O4114" i="7" s="1"/>
  <c r="R4114" i="7" s="1"/>
  <c r="L4114" i="7"/>
  <c r="M4114" i="7" s="1"/>
  <c r="Q4114" i="7" s="1"/>
  <c r="J4114" i="7"/>
  <c r="K4114" i="7" s="1"/>
  <c r="N4113" i="7"/>
  <c r="O4113" i="7" s="1"/>
  <c r="R4113" i="7" s="1"/>
  <c r="L4113" i="7"/>
  <c r="M4113" i="7" s="1"/>
  <c r="Q4113" i="7" s="1"/>
  <c r="J4113" i="7"/>
  <c r="K4113" i="7" s="1"/>
  <c r="N4112" i="7"/>
  <c r="O4112" i="7" s="1"/>
  <c r="R4112" i="7" s="1"/>
  <c r="L4112" i="7"/>
  <c r="M4112" i="7" s="1"/>
  <c r="Q4112" i="7" s="1"/>
  <c r="J4112" i="7"/>
  <c r="K4112" i="7" s="1"/>
  <c r="N4111" i="7"/>
  <c r="O4111" i="7" s="1"/>
  <c r="R4111" i="7" s="1"/>
  <c r="L4111" i="7"/>
  <c r="M4111" i="7" s="1"/>
  <c r="Q4111" i="7" s="1"/>
  <c r="S4111" i="7" s="1"/>
  <c r="J4111" i="7"/>
  <c r="K4111" i="7" s="1"/>
  <c r="N4110" i="7"/>
  <c r="O4110" i="7" s="1"/>
  <c r="R4110" i="7" s="1"/>
  <c r="L4110" i="7"/>
  <c r="M4110" i="7" s="1"/>
  <c r="Q4110" i="7" s="1"/>
  <c r="J4110" i="7"/>
  <c r="K4110" i="7" s="1"/>
  <c r="N4109" i="7"/>
  <c r="O4109" i="7" s="1"/>
  <c r="R4109" i="7" s="1"/>
  <c r="L4109" i="7"/>
  <c r="M4109" i="7" s="1"/>
  <c r="Q4109" i="7" s="1"/>
  <c r="J4109" i="7"/>
  <c r="K4109" i="7" s="1"/>
  <c r="N4108" i="7"/>
  <c r="O4108" i="7" s="1"/>
  <c r="R4108" i="7" s="1"/>
  <c r="L4108" i="7"/>
  <c r="M4108" i="7" s="1"/>
  <c r="Q4108" i="7" s="1"/>
  <c r="S4108" i="7" s="1"/>
  <c r="J4108" i="7"/>
  <c r="K4108" i="7" s="1"/>
  <c r="N4107" i="7"/>
  <c r="O4107" i="7" s="1"/>
  <c r="R4107" i="7" s="1"/>
  <c r="L4107" i="7"/>
  <c r="M4107" i="7" s="1"/>
  <c r="Q4107" i="7" s="1"/>
  <c r="J4107" i="7"/>
  <c r="K4107" i="7" s="1"/>
  <c r="N4106" i="7"/>
  <c r="O4106" i="7" s="1"/>
  <c r="R4106" i="7" s="1"/>
  <c r="L4106" i="7"/>
  <c r="M4106" i="7" s="1"/>
  <c r="Q4106" i="7" s="1"/>
  <c r="S4106" i="7" s="1"/>
  <c r="J4106" i="7"/>
  <c r="K4106" i="7" s="1"/>
  <c r="N4105" i="7"/>
  <c r="O4105" i="7" s="1"/>
  <c r="R4105" i="7" s="1"/>
  <c r="L4105" i="7"/>
  <c r="M4105" i="7" s="1"/>
  <c r="Q4105" i="7" s="1"/>
  <c r="J4105" i="7"/>
  <c r="K4105" i="7" s="1"/>
  <c r="N4104" i="7"/>
  <c r="O4104" i="7" s="1"/>
  <c r="R4104" i="7" s="1"/>
  <c r="L4104" i="7"/>
  <c r="M4104" i="7" s="1"/>
  <c r="Q4104" i="7" s="1"/>
  <c r="J4104" i="7"/>
  <c r="K4104" i="7" s="1"/>
  <c r="N4103" i="7"/>
  <c r="O4103" i="7" s="1"/>
  <c r="R4103" i="7" s="1"/>
  <c r="L4103" i="7"/>
  <c r="M4103" i="7" s="1"/>
  <c r="Q4103" i="7" s="1"/>
  <c r="J4103" i="7"/>
  <c r="K4103" i="7" s="1"/>
  <c r="N4102" i="7"/>
  <c r="O4102" i="7" s="1"/>
  <c r="R4102" i="7" s="1"/>
  <c r="L4102" i="7"/>
  <c r="M4102" i="7" s="1"/>
  <c r="Q4102" i="7" s="1"/>
  <c r="S4102" i="7" s="1"/>
  <c r="J4102" i="7"/>
  <c r="K4102" i="7" s="1"/>
  <c r="N4101" i="7"/>
  <c r="O4101" i="7" s="1"/>
  <c r="R4101" i="7" s="1"/>
  <c r="L4101" i="7"/>
  <c r="M4101" i="7" s="1"/>
  <c r="Q4101" i="7" s="1"/>
  <c r="J4101" i="7"/>
  <c r="K4101" i="7" s="1"/>
  <c r="N4100" i="7"/>
  <c r="O4100" i="7" s="1"/>
  <c r="R4100" i="7" s="1"/>
  <c r="L4100" i="7"/>
  <c r="M4100" i="7" s="1"/>
  <c r="Q4100" i="7" s="1"/>
  <c r="J4100" i="7"/>
  <c r="K4100" i="7" s="1"/>
  <c r="N4099" i="7"/>
  <c r="O4099" i="7" s="1"/>
  <c r="R4099" i="7" s="1"/>
  <c r="L4099" i="7"/>
  <c r="M4099" i="7" s="1"/>
  <c r="Q4099" i="7" s="1"/>
  <c r="J4099" i="7"/>
  <c r="K4099" i="7" s="1"/>
  <c r="N4098" i="7"/>
  <c r="O4098" i="7" s="1"/>
  <c r="R4098" i="7" s="1"/>
  <c r="L4098" i="7"/>
  <c r="M4098" i="7" s="1"/>
  <c r="Q4098" i="7" s="1"/>
  <c r="S4098" i="7" s="1"/>
  <c r="J4098" i="7"/>
  <c r="K4098" i="7" s="1"/>
  <c r="N4097" i="7"/>
  <c r="O4097" i="7" s="1"/>
  <c r="R4097" i="7" s="1"/>
  <c r="L4097" i="7"/>
  <c r="M4097" i="7" s="1"/>
  <c r="Q4097" i="7" s="1"/>
  <c r="J4097" i="7"/>
  <c r="K4097" i="7" s="1"/>
  <c r="N4096" i="7"/>
  <c r="O4096" i="7" s="1"/>
  <c r="R4096" i="7" s="1"/>
  <c r="L4096" i="7"/>
  <c r="M4096" i="7" s="1"/>
  <c r="Q4096" i="7" s="1"/>
  <c r="J4096" i="7"/>
  <c r="K4096" i="7" s="1"/>
  <c r="N4095" i="7"/>
  <c r="O4095" i="7" s="1"/>
  <c r="R4095" i="7" s="1"/>
  <c r="L4095" i="7"/>
  <c r="M4095" i="7" s="1"/>
  <c r="Q4095" i="7" s="1"/>
  <c r="J4095" i="7"/>
  <c r="K4095" i="7" s="1"/>
  <c r="N4094" i="7"/>
  <c r="O4094" i="7" s="1"/>
  <c r="R4094" i="7" s="1"/>
  <c r="L4094" i="7"/>
  <c r="M4094" i="7" s="1"/>
  <c r="Q4094" i="7" s="1"/>
  <c r="S4094" i="7" s="1"/>
  <c r="J4094" i="7"/>
  <c r="K4094" i="7" s="1"/>
  <c r="N4093" i="7"/>
  <c r="O4093" i="7" s="1"/>
  <c r="R4093" i="7" s="1"/>
  <c r="L4093" i="7"/>
  <c r="M4093" i="7" s="1"/>
  <c r="Q4093" i="7" s="1"/>
  <c r="J4093" i="7"/>
  <c r="K4093" i="7" s="1"/>
  <c r="N4092" i="7"/>
  <c r="O4092" i="7" s="1"/>
  <c r="R4092" i="7" s="1"/>
  <c r="L4092" i="7"/>
  <c r="M4092" i="7" s="1"/>
  <c r="Q4092" i="7" s="1"/>
  <c r="J4092" i="7"/>
  <c r="K4092" i="7" s="1"/>
  <c r="N4091" i="7"/>
  <c r="O4091" i="7" s="1"/>
  <c r="R4091" i="7" s="1"/>
  <c r="L4091" i="7"/>
  <c r="M4091" i="7" s="1"/>
  <c r="Q4091" i="7" s="1"/>
  <c r="J4091" i="7"/>
  <c r="K4091" i="7" s="1"/>
  <c r="N4090" i="7"/>
  <c r="O4090" i="7" s="1"/>
  <c r="R4090" i="7" s="1"/>
  <c r="L4090" i="7"/>
  <c r="M4090" i="7" s="1"/>
  <c r="Q4090" i="7" s="1"/>
  <c r="S4090" i="7" s="1"/>
  <c r="J4090" i="7"/>
  <c r="K4090" i="7" s="1"/>
  <c r="N4089" i="7"/>
  <c r="O4089" i="7" s="1"/>
  <c r="R4089" i="7" s="1"/>
  <c r="L4089" i="7"/>
  <c r="M4089" i="7" s="1"/>
  <c r="Q4089" i="7" s="1"/>
  <c r="J4089" i="7"/>
  <c r="K4089" i="7" s="1"/>
  <c r="N4088" i="7"/>
  <c r="O4088" i="7" s="1"/>
  <c r="R4088" i="7" s="1"/>
  <c r="L4088" i="7"/>
  <c r="M4088" i="7" s="1"/>
  <c r="Q4088" i="7" s="1"/>
  <c r="J4088" i="7"/>
  <c r="K4088" i="7" s="1"/>
  <c r="N4087" i="7"/>
  <c r="O4087" i="7" s="1"/>
  <c r="R4087" i="7" s="1"/>
  <c r="L4087" i="7"/>
  <c r="M4087" i="7" s="1"/>
  <c r="Q4087" i="7" s="1"/>
  <c r="J4087" i="7"/>
  <c r="K4087" i="7" s="1"/>
  <c r="N4086" i="7"/>
  <c r="O4086" i="7" s="1"/>
  <c r="R4086" i="7" s="1"/>
  <c r="L4086" i="7"/>
  <c r="M4086" i="7" s="1"/>
  <c r="Q4086" i="7" s="1"/>
  <c r="S4086" i="7" s="1"/>
  <c r="J4086" i="7"/>
  <c r="K4086" i="7" s="1"/>
  <c r="N4085" i="7"/>
  <c r="O4085" i="7" s="1"/>
  <c r="R4085" i="7" s="1"/>
  <c r="L4085" i="7"/>
  <c r="M4085" i="7" s="1"/>
  <c r="Q4085" i="7" s="1"/>
  <c r="J4085" i="7"/>
  <c r="K4085" i="7" s="1"/>
  <c r="N4084" i="7"/>
  <c r="O4084" i="7" s="1"/>
  <c r="R4084" i="7" s="1"/>
  <c r="L4084" i="7"/>
  <c r="M4084" i="7" s="1"/>
  <c r="Q4084" i="7" s="1"/>
  <c r="J4084" i="7"/>
  <c r="K4084" i="7" s="1"/>
  <c r="N4083" i="7"/>
  <c r="O4083" i="7" s="1"/>
  <c r="R4083" i="7" s="1"/>
  <c r="L4083" i="7"/>
  <c r="M4083" i="7" s="1"/>
  <c r="Q4083" i="7" s="1"/>
  <c r="J4083" i="7"/>
  <c r="K4083" i="7" s="1"/>
  <c r="N4082" i="7"/>
  <c r="O4082" i="7" s="1"/>
  <c r="R4082" i="7" s="1"/>
  <c r="L4082" i="7"/>
  <c r="M4082" i="7" s="1"/>
  <c r="Q4082" i="7" s="1"/>
  <c r="J4082" i="7"/>
  <c r="K4082" i="7" s="1"/>
  <c r="N4081" i="7"/>
  <c r="O4081" i="7" s="1"/>
  <c r="R4081" i="7" s="1"/>
  <c r="L4081" i="7"/>
  <c r="M4081" i="7" s="1"/>
  <c r="Q4081" i="7" s="1"/>
  <c r="J4081" i="7"/>
  <c r="K4081" i="7" s="1"/>
  <c r="N4080" i="7"/>
  <c r="O4080" i="7" s="1"/>
  <c r="R4080" i="7" s="1"/>
  <c r="L4080" i="7"/>
  <c r="M4080" i="7" s="1"/>
  <c r="Q4080" i="7" s="1"/>
  <c r="J4080" i="7"/>
  <c r="K4080" i="7" s="1"/>
  <c r="N4079" i="7"/>
  <c r="O4079" i="7" s="1"/>
  <c r="R4079" i="7" s="1"/>
  <c r="L4079" i="7"/>
  <c r="M4079" i="7" s="1"/>
  <c r="J4079" i="7"/>
  <c r="K4079" i="7" s="1"/>
  <c r="N4078" i="7"/>
  <c r="O4078" i="7" s="1"/>
  <c r="R4078" i="7" s="1"/>
  <c r="L4078" i="7"/>
  <c r="M4078" i="7" s="1"/>
  <c r="Q4078" i="7" s="1"/>
  <c r="J4078" i="7"/>
  <c r="K4078" i="7" s="1"/>
  <c r="N4077" i="7"/>
  <c r="O4077" i="7" s="1"/>
  <c r="R4077" i="7" s="1"/>
  <c r="L4077" i="7"/>
  <c r="M4077" i="7" s="1"/>
  <c r="Q4077" i="7" s="1"/>
  <c r="J4077" i="7"/>
  <c r="K4077" i="7" s="1"/>
  <c r="N4076" i="7"/>
  <c r="O4076" i="7" s="1"/>
  <c r="R4076" i="7" s="1"/>
  <c r="L4076" i="7"/>
  <c r="M4076" i="7" s="1"/>
  <c r="Q4076" i="7" s="1"/>
  <c r="J4076" i="7"/>
  <c r="K4076" i="7" s="1"/>
  <c r="N4075" i="7"/>
  <c r="O4075" i="7" s="1"/>
  <c r="R4075" i="7" s="1"/>
  <c r="L4075" i="7"/>
  <c r="M4075" i="7" s="1"/>
  <c r="Q4075" i="7" s="1"/>
  <c r="S4075" i="7" s="1"/>
  <c r="J4075" i="7"/>
  <c r="K4075" i="7" s="1"/>
  <c r="N4074" i="7"/>
  <c r="O4074" i="7" s="1"/>
  <c r="R4074" i="7" s="1"/>
  <c r="L4074" i="7"/>
  <c r="M4074" i="7" s="1"/>
  <c r="Q4074" i="7" s="1"/>
  <c r="J4074" i="7"/>
  <c r="K4074" i="7" s="1"/>
  <c r="N4073" i="7"/>
  <c r="O4073" i="7" s="1"/>
  <c r="R4073" i="7" s="1"/>
  <c r="L4073" i="7"/>
  <c r="M4073" i="7" s="1"/>
  <c r="Q4073" i="7" s="1"/>
  <c r="J4073" i="7"/>
  <c r="K4073" i="7" s="1"/>
  <c r="N4072" i="7"/>
  <c r="O4072" i="7" s="1"/>
  <c r="R4072" i="7" s="1"/>
  <c r="L4072" i="7"/>
  <c r="M4072" i="7" s="1"/>
  <c r="Q4072" i="7" s="1"/>
  <c r="J4072" i="7"/>
  <c r="K4072" i="7" s="1"/>
  <c r="N4071" i="7"/>
  <c r="O4071" i="7" s="1"/>
  <c r="R4071" i="7" s="1"/>
  <c r="L4071" i="7"/>
  <c r="M4071" i="7" s="1"/>
  <c r="Q4071" i="7" s="1"/>
  <c r="S4071" i="7" s="1"/>
  <c r="J4071" i="7"/>
  <c r="K4071" i="7" s="1"/>
  <c r="N4070" i="7"/>
  <c r="O4070" i="7" s="1"/>
  <c r="R4070" i="7" s="1"/>
  <c r="L4070" i="7"/>
  <c r="M4070" i="7" s="1"/>
  <c r="Q4070" i="7" s="1"/>
  <c r="J4070" i="7"/>
  <c r="K4070" i="7" s="1"/>
  <c r="N4069" i="7"/>
  <c r="O4069" i="7" s="1"/>
  <c r="R4069" i="7" s="1"/>
  <c r="L4069" i="7"/>
  <c r="M4069" i="7" s="1"/>
  <c r="Q4069" i="7" s="1"/>
  <c r="J4069" i="7"/>
  <c r="K4069" i="7" s="1"/>
  <c r="N4068" i="7"/>
  <c r="O4068" i="7" s="1"/>
  <c r="R4068" i="7" s="1"/>
  <c r="L4068" i="7"/>
  <c r="M4068" i="7" s="1"/>
  <c r="Q4068" i="7" s="1"/>
  <c r="J4068" i="7"/>
  <c r="K4068" i="7" s="1"/>
  <c r="N4067" i="7"/>
  <c r="O4067" i="7" s="1"/>
  <c r="R4067" i="7" s="1"/>
  <c r="L4067" i="7"/>
  <c r="M4067" i="7" s="1"/>
  <c r="Q4067" i="7" s="1"/>
  <c r="S4067" i="7" s="1"/>
  <c r="J4067" i="7"/>
  <c r="K4067" i="7" s="1"/>
  <c r="N4066" i="7"/>
  <c r="O4066" i="7" s="1"/>
  <c r="R4066" i="7" s="1"/>
  <c r="L4066" i="7"/>
  <c r="M4066" i="7" s="1"/>
  <c r="Q4066" i="7" s="1"/>
  <c r="J4066" i="7"/>
  <c r="K4066" i="7" s="1"/>
  <c r="N4065" i="7"/>
  <c r="O4065" i="7" s="1"/>
  <c r="R4065" i="7" s="1"/>
  <c r="L4065" i="7"/>
  <c r="M4065" i="7" s="1"/>
  <c r="Q4065" i="7" s="1"/>
  <c r="J4065" i="7"/>
  <c r="K4065" i="7" s="1"/>
  <c r="N4064" i="7"/>
  <c r="O4064" i="7" s="1"/>
  <c r="R4064" i="7" s="1"/>
  <c r="L4064" i="7"/>
  <c r="M4064" i="7" s="1"/>
  <c r="Q4064" i="7" s="1"/>
  <c r="J4064" i="7"/>
  <c r="K4064" i="7" s="1"/>
  <c r="N4063" i="7"/>
  <c r="O4063" i="7" s="1"/>
  <c r="R4063" i="7" s="1"/>
  <c r="L4063" i="7"/>
  <c r="M4063" i="7" s="1"/>
  <c r="Q4063" i="7" s="1"/>
  <c r="S4063" i="7" s="1"/>
  <c r="J4063" i="7"/>
  <c r="K4063" i="7" s="1"/>
  <c r="N4062" i="7"/>
  <c r="O4062" i="7" s="1"/>
  <c r="R4062" i="7" s="1"/>
  <c r="L4062" i="7"/>
  <c r="M4062" i="7" s="1"/>
  <c r="Q4062" i="7" s="1"/>
  <c r="J4062" i="7"/>
  <c r="K4062" i="7" s="1"/>
  <c r="N4061" i="7"/>
  <c r="O4061" i="7" s="1"/>
  <c r="R4061" i="7" s="1"/>
  <c r="L4061" i="7"/>
  <c r="M4061" i="7" s="1"/>
  <c r="Q4061" i="7" s="1"/>
  <c r="J4061" i="7"/>
  <c r="K4061" i="7" s="1"/>
  <c r="N4060" i="7"/>
  <c r="O4060" i="7" s="1"/>
  <c r="R4060" i="7" s="1"/>
  <c r="L4060" i="7"/>
  <c r="M4060" i="7" s="1"/>
  <c r="Q4060" i="7" s="1"/>
  <c r="J4060" i="7"/>
  <c r="K4060" i="7" s="1"/>
  <c r="N4059" i="7"/>
  <c r="O4059" i="7" s="1"/>
  <c r="R4059" i="7" s="1"/>
  <c r="L4059" i="7"/>
  <c r="M4059" i="7" s="1"/>
  <c r="Q4059" i="7" s="1"/>
  <c r="S4059" i="7" s="1"/>
  <c r="J4059" i="7"/>
  <c r="K4059" i="7" s="1"/>
  <c r="N4058" i="7"/>
  <c r="O4058" i="7" s="1"/>
  <c r="R4058" i="7" s="1"/>
  <c r="L4058" i="7"/>
  <c r="M4058" i="7" s="1"/>
  <c r="Q4058" i="7" s="1"/>
  <c r="J4058" i="7"/>
  <c r="K4058" i="7" s="1"/>
  <c r="N4057" i="7"/>
  <c r="O4057" i="7" s="1"/>
  <c r="R4057" i="7" s="1"/>
  <c r="L4057" i="7"/>
  <c r="M4057" i="7" s="1"/>
  <c r="Q4057" i="7" s="1"/>
  <c r="J4057" i="7"/>
  <c r="K4057" i="7" s="1"/>
  <c r="N4056" i="7"/>
  <c r="O4056" i="7" s="1"/>
  <c r="R4056" i="7" s="1"/>
  <c r="L4056" i="7"/>
  <c r="M4056" i="7" s="1"/>
  <c r="Q4056" i="7" s="1"/>
  <c r="J4056" i="7"/>
  <c r="K4056" i="7" s="1"/>
  <c r="N4055" i="7"/>
  <c r="O4055" i="7" s="1"/>
  <c r="R4055" i="7" s="1"/>
  <c r="L4055" i="7"/>
  <c r="M4055" i="7" s="1"/>
  <c r="Q4055" i="7" s="1"/>
  <c r="S4055" i="7" s="1"/>
  <c r="J4055" i="7"/>
  <c r="K4055" i="7" s="1"/>
  <c r="N4054" i="7"/>
  <c r="O4054" i="7" s="1"/>
  <c r="R4054" i="7" s="1"/>
  <c r="L4054" i="7"/>
  <c r="M4054" i="7" s="1"/>
  <c r="Q4054" i="7" s="1"/>
  <c r="J4054" i="7"/>
  <c r="K4054" i="7" s="1"/>
  <c r="N4053" i="7"/>
  <c r="O4053" i="7" s="1"/>
  <c r="R4053" i="7" s="1"/>
  <c r="L4053" i="7"/>
  <c r="M4053" i="7" s="1"/>
  <c r="Q4053" i="7" s="1"/>
  <c r="J4053" i="7"/>
  <c r="K4053" i="7" s="1"/>
  <c r="N4052" i="7"/>
  <c r="O4052" i="7" s="1"/>
  <c r="R4052" i="7" s="1"/>
  <c r="L4052" i="7"/>
  <c r="M4052" i="7" s="1"/>
  <c r="Q4052" i="7" s="1"/>
  <c r="J4052" i="7"/>
  <c r="K4052" i="7" s="1"/>
  <c r="N4051" i="7"/>
  <c r="O4051" i="7" s="1"/>
  <c r="R4051" i="7" s="1"/>
  <c r="L4051" i="7"/>
  <c r="M4051" i="7" s="1"/>
  <c r="Q4051" i="7" s="1"/>
  <c r="S4051" i="7" s="1"/>
  <c r="J4051" i="7"/>
  <c r="K4051" i="7" s="1"/>
  <c r="N4050" i="7"/>
  <c r="O4050" i="7" s="1"/>
  <c r="R4050" i="7" s="1"/>
  <c r="L4050" i="7"/>
  <c r="M4050" i="7" s="1"/>
  <c r="Q4050" i="7" s="1"/>
  <c r="J4050" i="7"/>
  <c r="K4050" i="7" s="1"/>
  <c r="N4049" i="7"/>
  <c r="O4049" i="7" s="1"/>
  <c r="R4049" i="7" s="1"/>
  <c r="L4049" i="7"/>
  <c r="M4049" i="7" s="1"/>
  <c r="Q4049" i="7" s="1"/>
  <c r="J4049" i="7"/>
  <c r="K4049" i="7" s="1"/>
  <c r="N4048" i="7"/>
  <c r="O4048" i="7" s="1"/>
  <c r="R4048" i="7" s="1"/>
  <c r="L4048" i="7"/>
  <c r="M4048" i="7" s="1"/>
  <c r="Q4048" i="7" s="1"/>
  <c r="J4048" i="7"/>
  <c r="K4048" i="7" s="1"/>
  <c r="N4047" i="7"/>
  <c r="O4047" i="7" s="1"/>
  <c r="R4047" i="7" s="1"/>
  <c r="L4047" i="7"/>
  <c r="M4047" i="7" s="1"/>
  <c r="Q4047" i="7" s="1"/>
  <c r="S4047" i="7" s="1"/>
  <c r="J4047" i="7"/>
  <c r="K4047" i="7" s="1"/>
  <c r="N4046" i="7"/>
  <c r="O4046" i="7" s="1"/>
  <c r="R4046" i="7" s="1"/>
  <c r="L4046" i="7"/>
  <c r="M4046" i="7" s="1"/>
  <c r="Q4046" i="7" s="1"/>
  <c r="J4046" i="7"/>
  <c r="K4046" i="7" s="1"/>
  <c r="N4045" i="7"/>
  <c r="O4045" i="7" s="1"/>
  <c r="R4045" i="7" s="1"/>
  <c r="L4045" i="7"/>
  <c r="M4045" i="7" s="1"/>
  <c r="Q4045" i="7" s="1"/>
  <c r="J4045" i="7"/>
  <c r="K4045" i="7" s="1"/>
  <c r="N4044" i="7"/>
  <c r="O4044" i="7" s="1"/>
  <c r="R4044" i="7" s="1"/>
  <c r="L4044" i="7"/>
  <c r="M4044" i="7" s="1"/>
  <c r="Q4044" i="7" s="1"/>
  <c r="J4044" i="7"/>
  <c r="K4044" i="7" s="1"/>
  <c r="N4043" i="7"/>
  <c r="O4043" i="7" s="1"/>
  <c r="R4043" i="7" s="1"/>
  <c r="L4043" i="7"/>
  <c r="M4043" i="7" s="1"/>
  <c r="Q4043" i="7" s="1"/>
  <c r="S4043" i="7" s="1"/>
  <c r="J4043" i="7"/>
  <c r="K4043" i="7" s="1"/>
  <c r="N4042" i="7"/>
  <c r="O4042" i="7" s="1"/>
  <c r="R4042" i="7" s="1"/>
  <c r="L4042" i="7"/>
  <c r="M4042" i="7" s="1"/>
  <c r="Q4042" i="7" s="1"/>
  <c r="J4042" i="7"/>
  <c r="K4042" i="7" s="1"/>
  <c r="N4041" i="7"/>
  <c r="O4041" i="7" s="1"/>
  <c r="R4041" i="7" s="1"/>
  <c r="L4041" i="7"/>
  <c r="M4041" i="7" s="1"/>
  <c r="Q4041" i="7" s="1"/>
  <c r="J4041" i="7"/>
  <c r="K4041" i="7" s="1"/>
  <c r="N4040" i="7"/>
  <c r="O4040" i="7" s="1"/>
  <c r="R4040" i="7" s="1"/>
  <c r="L4040" i="7"/>
  <c r="M4040" i="7" s="1"/>
  <c r="Q4040" i="7" s="1"/>
  <c r="J4040" i="7"/>
  <c r="K4040" i="7" s="1"/>
  <c r="N4039" i="7"/>
  <c r="O4039" i="7" s="1"/>
  <c r="R4039" i="7" s="1"/>
  <c r="L4039" i="7"/>
  <c r="M4039" i="7" s="1"/>
  <c r="Q4039" i="7" s="1"/>
  <c r="S4039" i="7" s="1"/>
  <c r="J4039" i="7"/>
  <c r="K4039" i="7" s="1"/>
  <c r="N4038" i="7"/>
  <c r="O4038" i="7" s="1"/>
  <c r="R4038" i="7" s="1"/>
  <c r="L4038" i="7"/>
  <c r="M4038" i="7" s="1"/>
  <c r="Q4038" i="7" s="1"/>
  <c r="J4038" i="7"/>
  <c r="K4038" i="7" s="1"/>
  <c r="N4037" i="7"/>
  <c r="O4037" i="7" s="1"/>
  <c r="R4037" i="7" s="1"/>
  <c r="L4037" i="7"/>
  <c r="M4037" i="7" s="1"/>
  <c r="Q4037" i="7" s="1"/>
  <c r="J4037" i="7"/>
  <c r="K4037" i="7" s="1"/>
  <c r="N4036" i="7"/>
  <c r="O4036" i="7" s="1"/>
  <c r="R4036" i="7" s="1"/>
  <c r="L4036" i="7"/>
  <c r="M4036" i="7" s="1"/>
  <c r="Q4036" i="7" s="1"/>
  <c r="J4036" i="7"/>
  <c r="K4036" i="7" s="1"/>
  <c r="N4035" i="7"/>
  <c r="O4035" i="7" s="1"/>
  <c r="R4035" i="7" s="1"/>
  <c r="L4035" i="7"/>
  <c r="M4035" i="7" s="1"/>
  <c r="Q4035" i="7" s="1"/>
  <c r="S4035" i="7" s="1"/>
  <c r="J4035" i="7"/>
  <c r="K4035" i="7" s="1"/>
  <c r="N4034" i="7"/>
  <c r="O4034" i="7" s="1"/>
  <c r="R4034" i="7" s="1"/>
  <c r="L4034" i="7"/>
  <c r="M4034" i="7" s="1"/>
  <c r="Q4034" i="7" s="1"/>
  <c r="J4034" i="7"/>
  <c r="K4034" i="7" s="1"/>
  <c r="N4033" i="7"/>
  <c r="O4033" i="7" s="1"/>
  <c r="R4033" i="7" s="1"/>
  <c r="L4033" i="7"/>
  <c r="M4033" i="7" s="1"/>
  <c r="Q4033" i="7" s="1"/>
  <c r="J4033" i="7"/>
  <c r="K4033" i="7" s="1"/>
  <c r="N4032" i="7"/>
  <c r="O4032" i="7" s="1"/>
  <c r="R4032" i="7" s="1"/>
  <c r="L4032" i="7"/>
  <c r="M4032" i="7" s="1"/>
  <c r="Q4032" i="7" s="1"/>
  <c r="J4032" i="7"/>
  <c r="K4032" i="7" s="1"/>
  <c r="N4031" i="7"/>
  <c r="O4031" i="7" s="1"/>
  <c r="R4031" i="7" s="1"/>
  <c r="L4031" i="7"/>
  <c r="M4031" i="7" s="1"/>
  <c r="Q4031" i="7" s="1"/>
  <c r="S4031" i="7" s="1"/>
  <c r="J4031" i="7"/>
  <c r="K4031" i="7" s="1"/>
  <c r="N4030" i="7"/>
  <c r="O4030" i="7" s="1"/>
  <c r="R4030" i="7" s="1"/>
  <c r="L4030" i="7"/>
  <c r="M4030" i="7" s="1"/>
  <c r="Q4030" i="7" s="1"/>
  <c r="J4030" i="7"/>
  <c r="K4030" i="7" s="1"/>
  <c r="N4029" i="7"/>
  <c r="O4029" i="7" s="1"/>
  <c r="R4029" i="7" s="1"/>
  <c r="L4029" i="7"/>
  <c r="M4029" i="7" s="1"/>
  <c r="Q4029" i="7" s="1"/>
  <c r="J4029" i="7"/>
  <c r="K4029" i="7" s="1"/>
  <c r="N4028" i="7"/>
  <c r="O4028" i="7" s="1"/>
  <c r="R4028" i="7" s="1"/>
  <c r="L4028" i="7"/>
  <c r="M4028" i="7" s="1"/>
  <c r="Q4028" i="7" s="1"/>
  <c r="J4028" i="7"/>
  <c r="K4028" i="7" s="1"/>
  <c r="N4027" i="7"/>
  <c r="O4027" i="7" s="1"/>
  <c r="R4027" i="7" s="1"/>
  <c r="L4027" i="7"/>
  <c r="M4027" i="7" s="1"/>
  <c r="Q4027" i="7" s="1"/>
  <c r="S4027" i="7" s="1"/>
  <c r="J4027" i="7"/>
  <c r="K4027" i="7" s="1"/>
  <c r="N4026" i="7"/>
  <c r="O4026" i="7" s="1"/>
  <c r="R4026" i="7" s="1"/>
  <c r="L4026" i="7"/>
  <c r="M4026" i="7" s="1"/>
  <c r="Q4026" i="7" s="1"/>
  <c r="J4026" i="7"/>
  <c r="K4026" i="7" s="1"/>
  <c r="N4025" i="7"/>
  <c r="O4025" i="7" s="1"/>
  <c r="R4025" i="7" s="1"/>
  <c r="L4025" i="7"/>
  <c r="M4025" i="7" s="1"/>
  <c r="Q4025" i="7" s="1"/>
  <c r="J4025" i="7"/>
  <c r="K4025" i="7" s="1"/>
  <c r="N4024" i="7"/>
  <c r="O4024" i="7" s="1"/>
  <c r="R4024" i="7" s="1"/>
  <c r="L4024" i="7"/>
  <c r="M4024" i="7" s="1"/>
  <c r="Q4024" i="7" s="1"/>
  <c r="J4024" i="7"/>
  <c r="K4024" i="7" s="1"/>
  <c r="N4023" i="7"/>
  <c r="O4023" i="7" s="1"/>
  <c r="R4023" i="7" s="1"/>
  <c r="L4023" i="7"/>
  <c r="M4023" i="7" s="1"/>
  <c r="Q4023" i="7" s="1"/>
  <c r="S4023" i="7" s="1"/>
  <c r="J4023" i="7"/>
  <c r="K4023" i="7" s="1"/>
  <c r="N4022" i="7"/>
  <c r="O4022" i="7" s="1"/>
  <c r="R4022" i="7" s="1"/>
  <c r="L4022" i="7"/>
  <c r="M4022" i="7" s="1"/>
  <c r="Q4022" i="7" s="1"/>
  <c r="J4022" i="7"/>
  <c r="K4022" i="7" s="1"/>
  <c r="N4021" i="7"/>
  <c r="O4021" i="7" s="1"/>
  <c r="R4021" i="7" s="1"/>
  <c r="L4021" i="7"/>
  <c r="M4021" i="7" s="1"/>
  <c r="Q4021" i="7" s="1"/>
  <c r="J4021" i="7"/>
  <c r="K4021" i="7" s="1"/>
  <c r="N4020" i="7"/>
  <c r="O4020" i="7" s="1"/>
  <c r="R4020" i="7" s="1"/>
  <c r="L4020" i="7"/>
  <c r="M4020" i="7" s="1"/>
  <c r="Q4020" i="7" s="1"/>
  <c r="J4020" i="7"/>
  <c r="K4020" i="7" s="1"/>
  <c r="N4019" i="7"/>
  <c r="O4019" i="7" s="1"/>
  <c r="R4019" i="7" s="1"/>
  <c r="L4019" i="7"/>
  <c r="M4019" i="7" s="1"/>
  <c r="Q4019" i="7" s="1"/>
  <c r="S4019" i="7" s="1"/>
  <c r="J4019" i="7"/>
  <c r="K4019" i="7" s="1"/>
  <c r="N4018" i="7"/>
  <c r="O4018" i="7" s="1"/>
  <c r="R4018" i="7" s="1"/>
  <c r="L4018" i="7"/>
  <c r="M4018" i="7" s="1"/>
  <c r="Q4018" i="7" s="1"/>
  <c r="J4018" i="7"/>
  <c r="K4018" i="7" s="1"/>
  <c r="N4017" i="7"/>
  <c r="O4017" i="7" s="1"/>
  <c r="R4017" i="7" s="1"/>
  <c r="L4017" i="7"/>
  <c r="M4017" i="7" s="1"/>
  <c r="Q4017" i="7" s="1"/>
  <c r="J4017" i="7"/>
  <c r="K4017" i="7" s="1"/>
  <c r="N4016" i="7"/>
  <c r="O4016" i="7" s="1"/>
  <c r="R4016" i="7" s="1"/>
  <c r="L4016" i="7"/>
  <c r="M4016" i="7" s="1"/>
  <c r="Q4016" i="7" s="1"/>
  <c r="J4016" i="7"/>
  <c r="K4016" i="7" s="1"/>
  <c r="N4015" i="7"/>
  <c r="O4015" i="7" s="1"/>
  <c r="R4015" i="7" s="1"/>
  <c r="L4015" i="7"/>
  <c r="M4015" i="7" s="1"/>
  <c r="Q4015" i="7" s="1"/>
  <c r="S4015" i="7" s="1"/>
  <c r="J4015" i="7"/>
  <c r="K4015" i="7" s="1"/>
  <c r="N4014" i="7"/>
  <c r="O4014" i="7" s="1"/>
  <c r="R4014" i="7" s="1"/>
  <c r="L4014" i="7"/>
  <c r="M4014" i="7" s="1"/>
  <c r="Q4014" i="7" s="1"/>
  <c r="J4014" i="7"/>
  <c r="K4014" i="7" s="1"/>
  <c r="N4013" i="7"/>
  <c r="O4013" i="7" s="1"/>
  <c r="R4013" i="7" s="1"/>
  <c r="L4013" i="7"/>
  <c r="M4013" i="7" s="1"/>
  <c r="Q4013" i="7" s="1"/>
  <c r="J4013" i="7"/>
  <c r="K4013" i="7" s="1"/>
  <c r="N4012" i="7"/>
  <c r="O4012" i="7" s="1"/>
  <c r="R4012" i="7" s="1"/>
  <c r="L4012" i="7"/>
  <c r="M4012" i="7" s="1"/>
  <c r="Q4012" i="7" s="1"/>
  <c r="J4012" i="7"/>
  <c r="K4012" i="7" s="1"/>
  <c r="N4011" i="7"/>
  <c r="O4011" i="7" s="1"/>
  <c r="R4011" i="7" s="1"/>
  <c r="L4011" i="7"/>
  <c r="M4011" i="7" s="1"/>
  <c r="Q4011" i="7" s="1"/>
  <c r="S4011" i="7" s="1"/>
  <c r="J4011" i="7"/>
  <c r="K4011" i="7" s="1"/>
  <c r="N4010" i="7"/>
  <c r="O4010" i="7" s="1"/>
  <c r="R4010" i="7" s="1"/>
  <c r="L4010" i="7"/>
  <c r="M4010" i="7" s="1"/>
  <c r="Q4010" i="7" s="1"/>
  <c r="J4010" i="7"/>
  <c r="K4010" i="7" s="1"/>
  <c r="N4009" i="7"/>
  <c r="O4009" i="7" s="1"/>
  <c r="R4009" i="7" s="1"/>
  <c r="L4009" i="7"/>
  <c r="M4009" i="7" s="1"/>
  <c r="Q4009" i="7" s="1"/>
  <c r="J4009" i="7"/>
  <c r="K4009" i="7" s="1"/>
  <c r="N4008" i="7"/>
  <c r="O4008" i="7" s="1"/>
  <c r="R4008" i="7" s="1"/>
  <c r="L4008" i="7"/>
  <c r="M4008" i="7" s="1"/>
  <c r="Q4008" i="7" s="1"/>
  <c r="J4008" i="7"/>
  <c r="K4008" i="7" s="1"/>
  <c r="N4007" i="7"/>
  <c r="O4007" i="7" s="1"/>
  <c r="R4007" i="7" s="1"/>
  <c r="L4007" i="7"/>
  <c r="M4007" i="7" s="1"/>
  <c r="Q4007" i="7" s="1"/>
  <c r="S4007" i="7" s="1"/>
  <c r="J4007" i="7"/>
  <c r="K4007" i="7" s="1"/>
  <c r="N4006" i="7"/>
  <c r="O4006" i="7" s="1"/>
  <c r="R4006" i="7" s="1"/>
  <c r="L4006" i="7"/>
  <c r="M4006" i="7" s="1"/>
  <c r="Q4006" i="7" s="1"/>
  <c r="J4006" i="7"/>
  <c r="K4006" i="7" s="1"/>
  <c r="N4005" i="7"/>
  <c r="O4005" i="7" s="1"/>
  <c r="R4005" i="7" s="1"/>
  <c r="L4005" i="7"/>
  <c r="M4005" i="7" s="1"/>
  <c r="Q4005" i="7" s="1"/>
  <c r="J4005" i="7"/>
  <c r="K4005" i="7" s="1"/>
  <c r="N4004" i="7"/>
  <c r="O4004" i="7" s="1"/>
  <c r="R4004" i="7" s="1"/>
  <c r="L4004" i="7"/>
  <c r="M4004" i="7" s="1"/>
  <c r="Q4004" i="7" s="1"/>
  <c r="J4004" i="7"/>
  <c r="K4004" i="7" s="1"/>
  <c r="N4003" i="7"/>
  <c r="O4003" i="7" s="1"/>
  <c r="R4003" i="7" s="1"/>
  <c r="L4003" i="7"/>
  <c r="M4003" i="7" s="1"/>
  <c r="Q4003" i="7" s="1"/>
  <c r="S4003" i="7" s="1"/>
  <c r="J4003" i="7"/>
  <c r="K4003" i="7" s="1"/>
  <c r="N4002" i="7"/>
  <c r="O4002" i="7" s="1"/>
  <c r="R4002" i="7" s="1"/>
  <c r="L4002" i="7"/>
  <c r="M4002" i="7" s="1"/>
  <c r="Q4002" i="7" s="1"/>
  <c r="J4002" i="7"/>
  <c r="K4002" i="7" s="1"/>
  <c r="N4001" i="7"/>
  <c r="O4001" i="7" s="1"/>
  <c r="R4001" i="7" s="1"/>
  <c r="L4001" i="7"/>
  <c r="M4001" i="7" s="1"/>
  <c r="Q4001" i="7" s="1"/>
  <c r="J4001" i="7"/>
  <c r="K4001" i="7" s="1"/>
  <c r="N4000" i="7"/>
  <c r="O4000" i="7" s="1"/>
  <c r="R4000" i="7" s="1"/>
  <c r="L4000" i="7"/>
  <c r="M4000" i="7" s="1"/>
  <c r="Q4000" i="7" s="1"/>
  <c r="J4000" i="7"/>
  <c r="K4000" i="7" s="1"/>
  <c r="N3999" i="7"/>
  <c r="O3999" i="7" s="1"/>
  <c r="R3999" i="7" s="1"/>
  <c r="L3999" i="7"/>
  <c r="M3999" i="7" s="1"/>
  <c r="Q3999" i="7" s="1"/>
  <c r="S3999" i="7" s="1"/>
  <c r="J3999" i="7"/>
  <c r="K3999" i="7" s="1"/>
  <c r="N3998" i="7"/>
  <c r="O3998" i="7" s="1"/>
  <c r="R3998" i="7" s="1"/>
  <c r="L3998" i="7"/>
  <c r="M3998" i="7" s="1"/>
  <c r="Q3998" i="7" s="1"/>
  <c r="J3998" i="7"/>
  <c r="K3998" i="7" s="1"/>
  <c r="N3997" i="7"/>
  <c r="O3997" i="7" s="1"/>
  <c r="R3997" i="7" s="1"/>
  <c r="L3997" i="7"/>
  <c r="M3997" i="7" s="1"/>
  <c r="Q3997" i="7" s="1"/>
  <c r="J3997" i="7"/>
  <c r="K3997" i="7" s="1"/>
  <c r="N3996" i="7"/>
  <c r="O3996" i="7" s="1"/>
  <c r="R3996" i="7" s="1"/>
  <c r="L3996" i="7"/>
  <c r="M3996" i="7" s="1"/>
  <c r="Q3996" i="7" s="1"/>
  <c r="J3996" i="7"/>
  <c r="K3996" i="7" s="1"/>
  <c r="N3995" i="7"/>
  <c r="O3995" i="7" s="1"/>
  <c r="R3995" i="7" s="1"/>
  <c r="L3995" i="7"/>
  <c r="M3995" i="7" s="1"/>
  <c r="Q3995" i="7" s="1"/>
  <c r="S3995" i="7" s="1"/>
  <c r="J3995" i="7"/>
  <c r="K3995" i="7" s="1"/>
  <c r="N3994" i="7"/>
  <c r="O3994" i="7" s="1"/>
  <c r="R3994" i="7" s="1"/>
  <c r="L3994" i="7"/>
  <c r="M3994" i="7" s="1"/>
  <c r="Q3994" i="7" s="1"/>
  <c r="J3994" i="7"/>
  <c r="K3994" i="7" s="1"/>
  <c r="N3993" i="7"/>
  <c r="O3993" i="7" s="1"/>
  <c r="R3993" i="7" s="1"/>
  <c r="L3993" i="7"/>
  <c r="M3993" i="7" s="1"/>
  <c r="Q3993" i="7" s="1"/>
  <c r="J3993" i="7"/>
  <c r="K3993" i="7" s="1"/>
  <c r="N3992" i="7"/>
  <c r="O3992" i="7" s="1"/>
  <c r="R3992" i="7" s="1"/>
  <c r="L3992" i="7"/>
  <c r="M3992" i="7" s="1"/>
  <c r="Q3992" i="7" s="1"/>
  <c r="J3992" i="7"/>
  <c r="K3992" i="7" s="1"/>
  <c r="N3991" i="7"/>
  <c r="O3991" i="7" s="1"/>
  <c r="R3991" i="7" s="1"/>
  <c r="L3991" i="7"/>
  <c r="M3991" i="7" s="1"/>
  <c r="Q3991" i="7" s="1"/>
  <c r="S3991" i="7" s="1"/>
  <c r="J3991" i="7"/>
  <c r="K3991" i="7" s="1"/>
  <c r="N3990" i="7"/>
  <c r="O3990" i="7" s="1"/>
  <c r="R3990" i="7" s="1"/>
  <c r="L3990" i="7"/>
  <c r="M3990" i="7" s="1"/>
  <c r="Q3990" i="7" s="1"/>
  <c r="J3990" i="7"/>
  <c r="K3990" i="7" s="1"/>
  <c r="N3989" i="7"/>
  <c r="O3989" i="7" s="1"/>
  <c r="R3989" i="7" s="1"/>
  <c r="L3989" i="7"/>
  <c r="M3989" i="7" s="1"/>
  <c r="Q3989" i="7" s="1"/>
  <c r="J3989" i="7"/>
  <c r="K3989" i="7" s="1"/>
  <c r="N3988" i="7"/>
  <c r="O3988" i="7" s="1"/>
  <c r="R3988" i="7" s="1"/>
  <c r="L3988" i="7"/>
  <c r="M3988" i="7" s="1"/>
  <c r="Q3988" i="7" s="1"/>
  <c r="J3988" i="7"/>
  <c r="K3988" i="7" s="1"/>
  <c r="N3987" i="7"/>
  <c r="O3987" i="7" s="1"/>
  <c r="R3987" i="7" s="1"/>
  <c r="L3987" i="7"/>
  <c r="M3987" i="7" s="1"/>
  <c r="Q3987" i="7" s="1"/>
  <c r="S3987" i="7" s="1"/>
  <c r="J3987" i="7"/>
  <c r="K3987" i="7" s="1"/>
  <c r="N3986" i="7"/>
  <c r="O3986" i="7" s="1"/>
  <c r="R3986" i="7" s="1"/>
  <c r="L3986" i="7"/>
  <c r="M3986" i="7" s="1"/>
  <c r="Q3986" i="7" s="1"/>
  <c r="J3986" i="7"/>
  <c r="K3986" i="7" s="1"/>
  <c r="N3985" i="7"/>
  <c r="O3985" i="7" s="1"/>
  <c r="R3985" i="7" s="1"/>
  <c r="L3985" i="7"/>
  <c r="M3985" i="7" s="1"/>
  <c r="Q3985" i="7" s="1"/>
  <c r="J3985" i="7"/>
  <c r="K3985" i="7" s="1"/>
  <c r="N3984" i="7"/>
  <c r="O3984" i="7" s="1"/>
  <c r="R3984" i="7" s="1"/>
  <c r="L3984" i="7"/>
  <c r="M3984" i="7" s="1"/>
  <c r="Q3984" i="7" s="1"/>
  <c r="J3984" i="7"/>
  <c r="K3984" i="7" s="1"/>
  <c r="N3983" i="7"/>
  <c r="O3983" i="7" s="1"/>
  <c r="R3983" i="7" s="1"/>
  <c r="L3983" i="7"/>
  <c r="M3983" i="7" s="1"/>
  <c r="Q3983" i="7" s="1"/>
  <c r="S3983" i="7" s="1"/>
  <c r="J3983" i="7"/>
  <c r="K3983" i="7" s="1"/>
  <c r="N3982" i="7"/>
  <c r="O3982" i="7" s="1"/>
  <c r="R3982" i="7" s="1"/>
  <c r="L3982" i="7"/>
  <c r="M3982" i="7" s="1"/>
  <c r="Q3982" i="7" s="1"/>
  <c r="J3982" i="7"/>
  <c r="K3982" i="7" s="1"/>
  <c r="N3981" i="7"/>
  <c r="O3981" i="7" s="1"/>
  <c r="R3981" i="7" s="1"/>
  <c r="L3981" i="7"/>
  <c r="M3981" i="7" s="1"/>
  <c r="Q3981" i="7" s="1"/>
  <c r="J3981" i="7"/>
  <c r="K3981" i="7" s="1"/>
  <c r="N3980" i="7"/>
  <c r="O3980" i="7" s="1"/>
  <c r="R3980" i="7" s="1"/>
  <c r="L3980" i="7"/>
  <c r="M3980" i="7" s="1"/>
  <c r="Q3980" i="7" s="1"/>
  <c r="J3980" i="7"/>
  <c r="K3980" i="7" s="1"/>
  <c r="N3979" i="7"/>
  <c r="O3979" i="7" s="1"/>
  <c r="R3979" i="7" s="1"/>
  <c r="L3979" i="7"/>
  <c r="M3979" i="7" s="1"/>
  <c r="Q3979" i="7" s="1"/>
  <c r="S3979" i="7" s="1"/>
  <c r="J3979" i="7"/>
  <c r="K3979" i="7" s="1"/>
  <c r="N3978" i="7"/>
  <c r="O3978" i="7" s="1"/>
  <c r="R3978" i="7" s="1"/>
  <c r="L3978" i="7"/>
  <c r="M3978" i="7" s="1"/>
  <c r="Q3978" i="7" s="1"/>
  <c r="J3978" i="7"/>
  <c r="K3978" i="7" s="1"/>
  <c r="N3977" i="7"/>
  <c r="O3977" i="7" s="1"/>
  <c r="R3977" i="7" s="1"/>
  <c r="L3977" i="7"/>
  <c r="M3977" i="7" s="1"/>
  <c r="Q3977" i="7" s="1"/>
  <c r="J3977" i="7"/>
  <c r="K3977" i="7" s="1"/>
  <c r="N3976" i="7"/>
  <c r="O3976" i="7" s="1"/>
  <c r="R3976" i="7" s="1"/>
  <c r="L3976" i="7"/>
  <c r="M3976" i="7" s="1"/>
  <c r="Q3976" i="7" s="1"/>
  <c r="J3976" i="7"/>
  <c r="K3976" i="7" s="1"/>
  <c r="N3975" i="7"/>
  <c r="O3975" i="7" s="1"/>
  <c r="R3975" i="7" s="1"/>
  <c r="L3975" i="7"/>
  <c r="M3975" i="7" s="1"/>
  <c r="Q3975" i="7" s="1"/>
  <c r="S3975" i="7" s="1"/>
  <c r="J3975" i="7"/>
  <c r="K3975" i="7" s="1"/>
  <c r="N3974" i="7"/>
  <c r="O3974" i="7" s="1"/>
  <c r="R3974" i="7" s="1"/>
  <c r="L3974" i="7"/>
  <c r="M3974" i="7" s="1"/>
  <c r="Q3974" i="7" s="1"/>
  <c r="J3974" i="7"/>
  <c r="K3974" i="7" s="1"/>
  <c r="N3973" i="7"/>
  <c r="O3973" i="7" s="1"/>
  <c r="R3973" i="7" s="1"/>
  <c r="L3973" i="7"/>
  <c r="M3973" i="7" s="1"/>
  <c r="Q3973" i="7" s="1"/>
  <c r="J3973" i="7"/>
  <c r="K3973" i="7" s="1"/>
  <c r="N3972" i="7"/>
  <c r="O3972" i="7" s="1"/>
  <c r="R3972" i="7" s="1"/>
  <c r="L3972" i="7"/>
  <c r="M3972" i="7" s="1"/>
  <c r="Q3972" i="7" s="1"/>
  <c r="J3972" i="7"/>
  <c r="K3972" i="7" s="1"/>
  <c r="N3971" i="7"/>
  <c r="O3971" i="7" s="1"/>
  <c r="R3971" i="7" s="1"/>
  <c r="L3971" i="7"/>
  <c r="M3971" i="7" s="1"/>
  <c r="Q3971" i="7" s="1"/>
  <c r="S3971" i="7" s="1"/>
  <c r="J3971" i="7"/>
  <c r="K3971" i="7" s="1"/>
  <c r="N3970" i="7"/>
  <c r="O3970" i="7" s="1"/>
  <c r="R3970" i="7" s="1"/>
  <c r="L3970" i="7"/>
  <c r="M3970" i="7" s="1"/>
  <c r="Q3970" i="7" s="1"/>
  <c r="J3970" i="7"/>
  <c r="K3970" i="7" s="1"/>
  <c r="N3969" i="7"/>
  <c r="O3969" i="7" s="1"/>
  <c r="R3969" i="7" s="1"/>
  <c r="L3969" i="7"/>
  <c r="M3969" i="7" s="1"/>
  <c r="Q3969" i="7" s="1"/>
  <c r="J3969" i="7"/>
  <c r="K3969" i="7" s="1"/>
  <c r="N3968" i="7"/>
  <c r="O3968" i="7" s="1"/>
  <c r="R3968" i="7" s="1"/>
  <c r="L3968" i="7"/>
  <c r="M3968" i="7" s="1"/>
  <c r="Q3968" i="7" s="1"/>
  <c r="J3968" i="7"/>
  <c r="K3968" i="7" s="1"/>
  <c r="N3967" i="7"/>
  <c r="O3967" i="7" s="1"/>
  <c r="R3967" i="7" s="1"/>
  <c r="L3967" i="7"/>
  <c r="M3967" i="7" s="1"/>
  <c r="Q3967" i="7" s="1"/>
  <c r="S3967" i="7" s="1"/>
  <c r="J3967" i="7"/>
  <c r="K3967" i="7" s="1"/>
  <c r="N3966" i="7"/>
  <c r="O3966" i="7" s="1"/>
  <c r="R3966" i="7" s="1"/>
  <c r="L3966" i="7"/>
  <c r="M3966" i="7" s="1"/>
  <c r="Q3966" i="7" s="1"/>
  <c r="J3966" i="7"/>
  <c r="K3966" i="7" s="1"/>
  <c r="N3965" i="7"/>
  <c r="O3965" i="7" s="1"/>
  <c r="R3965" i="7" s="1"/>
  <c r="L3965" i="7"/>
  <c r="M3965" i="7" s="1"/>
  <c r="Q3965" i="7" s="1"/>
  <c r="J3965" i="7"/>
  <c r="K3965" i="7" s="1"/>
  <c r="N3964" i="7"/>
  <c r="O3964" i="7" s="1"/>
  <c r="R3964" i="7" s="1"/>
  <c r="L3964" i="7"/>
  <c r="M3964" i="7" s="1"/>
  <c r="Q3964" i="7" s="1"/>
  <c r="J3964" i="7"/>
  <c r="K3964" i="7" s="1"/>
  <c r="N3963" i="7"/>
  <c r="O3963" i="7" s="1"/>
  <c r="R3963" i="7" s="1"/>
  <c r="L3963" i="7"/>
  <c r="M3963" i="7" s="1"/>
  <c r="Q3963" i="7" s="1"/>
  <c r="S3963" i="7" s="1"/>
  <c r="J3963" i="7"/>
  <c r="K3963" i="7" s="1"/>
  <c r="N3962" i="7"/>
  <c r="O3962" i="7" s="1"/>
  <c r="R3962" i="7" s="1"/>
  <c r="L3962" i="7"/>
  <c r="M3962" i="7" s="1"/>
  <c r="Q3962" i="7" s="1"/>
  <c r="J3962" i="7"/>
  <c r="K3962" i="7" s="1"/>
  <c r="N3961" i="7"/>
  <c r="O3961" i="7" s="1"/>
  <c r="R3961" i="7" s="1"/>
  <c r="L3961" i="7"/>
  <c r="M3961" i="7" s="1"/>
  <c r="Q3961" i="7" s="1"/>
  <c r="J3961" i="7"/>
  <c r="K3961" i="7" s="1"/>
  <c r="N3960" i="7"/>
  <c r="O3960" i="7" s="1"/>
  <c r="R3960" i="7" s="1"/>
  <c r="L3960" i="7"/>
  <c r="M3960" i="7" s="1"/>
  <c r="Q3960" i="7" s="1"/>
  <c r="J3960" i="7"/>
  <c r="K3960" i="7" s="1"/>
  <c r="N3959" i="7"/>
  <c r="O3959" i="7" s="1"/>
  <c r="R3959" i="7" s="1"/>
  <c r="L3959" i="7"/>
  <c r="M3959" i="7" s="1"/>
  <c r="Q3959" i="7" s="1"/>
  <c r="S3959" i="7" s="1"/>
  <c r="J3959" i="7"/>
  <c r="K3959" i="7" s="1"/>
  <c r="N3958" i="7"/>
  <c r="O3958" i="7" s="1"/>
  <c r="R3958" i="7" s="1"/>
  <c r="L3958" i="7"/>
  <c r="M3958" i="7" s="1"/>
  <c r="Q3958" i="7" s="1"/>
  <c r="J3958" i="7"/>
  <c r="K3958" i="7" s="1"/>
  <c r="N3957" i="7"/>
  <c r="O3957" i="7" s="1"/>
  <c r="R3957" i="7" s="1"/>
  <c r="L3957" i="7"/>
  <c r="M3957" i="7" s="1"/>
  <c r="Q3957" i="7" s="1"/>
  <c r="J3957" i="7"/>
  <c r="K3957" i="7" s="1"/>
  <c r="N3956" i="7"/>
  <c r="O3956" i="7" s="1"/>
  <c r="R3956" i="7" s="1"/>
  <c r="L3956" i="7"/>
  <c r="M3956" i="7" s="1"/>
  <c r="Q3956" i="7" s="1"/>
  <c r="J3956" i="7"/>
  <c r="K3956" i="7" s="1"/>
  <c r="N3955" i="7"/>
  <c r="O3955" i="7" s="1"/>
  <c r="R3955" i="7" s="1"/>
  <c r="L3955" i="7"/>
  <c r="M3955" i="7" s="1"/>
  <c r="Q3955" i="7" s="1"/>
  <c r="S3955" i="7" s="1"/>
  <c r="J3955" i="7"/>
  <c r="K3955" i="7" s="1"/>
  <c r="N3954" i="7"/>
  <c r="O3954" i="7" s="1"/>
  <c r="R3954" i="7" s="1"/>
  <c r="L3954" i="7"/>
  <c r="M3954" i="7" s="1"/>
  <c r="Q3954" i="7" s="1"/>
  <c r="J3954" i="7"/>
  <c r="K3954" i="7" s="1"/>
  <c r="N3953" i="7"/>
  <c r="O3953" i="7" s="1"/>
  <c r="R3953" i="7" s="1"/>
  <c r="L3953" i="7"/>
  <c r="M3953" i="7" s="1"/>
  <c r="Q3953" i="7" s="1"/>
  <c r="J3953" i="7"/>
  <c r="K3953" i="7" s="1"/>
  <c r="N3952" i="7"/>
  <c r="O3952" i="7" s="1"/>
  <c r="R3952" i="7" s="1"/>
  <c r="L3952" i="7"/>
  <c r="M3952" i="7" s="1"/>
  <c r="Q3952" i="7" s="1"/>
  <c r="J3952" i="7"/>
  <c r="K3952" i="7" s="1"/>
  <c r="N3951" i="7"/>
  <c r="O3951" i="7" s="1"/>
  <c r="R3951" i="7" s="1"/>
  <c r="L3951" i="7"/>
  <c r="M3951" i="7" s="1"/>
  <c r="Q3951" i="7" s="1"/>
  <c r="S3951" i="7" s="1"/>
  <c r="J3951" i="7"/>
  <c r="K3951" i="7" s="1"/>
  <c r="N3950" i="7"/>
  <c r="O3950" i="7" s="1"/>
  <c r="R3950" i="7" s="1"/>
  <c r="L3950" i="7"/>
  <c r="M3950" i="7" s="1"/>
  <c r="Q3950" i="7" s="1"/>
  <c r="J3950" i="7"/>
  <c r="K3950" i="7" s="1"/>
  <c r="N3949" i="7"/>
  <c r="O3949" i="7" s="1"/>
  <c r="R3949" i="7" s="1"/>
  <c r="L3949" i="7"/>
  <c r="M3949" i="7" s="1"/>
  <c r="Q3949" i="7" s="1"/>
  <c r="J3949" i="7"/>
  <c r="K3949" i="7" s="1"/>
  <c r="N3948" i="7"/>
  <c r="O3948" i="7" s="1"/>
  <c r="R3948" i="7" s="1"/>
  <c r="L3948" i="7"/>
  <c r="M3948" i="7" s="1"/>
  <c r="Q3948" i="7" s="1"/>
  <c r="J3948" i="7"/>
  <c r="K3948" i="7" s="1"/>
  <c r="N3947" i="7"/>
  <c r="O3947" i="7" s="1"/>
  <c r="R3947" i="7" s="1"/>
  <c r="L3947" i="7"/>
  <c r="M3947" i="7" s="1"/>
  <c r="Q3947" i="7" s="1"/>
  <c r="S3947" i="7" s="1"/>
  <c r="J3947" i="7"/>
  <c r="K3947" i="7" s="1"/>
  <c r="N3946" i="7"/>
  <c r="O3946" i="7" s="1"/>
  <c r="R3946" i="7" s="1"/>
  <c r="L3946" i="7"/>
  <c r="M3946" i="7" s="1"/>
  <c r="Q3946" i="7" s="1"/>
  <c r="J3946" i="7"/>
  <c r="K3946" i="7" s="1"/>
  <c r="N3945" i="7"/>
  <c r="O3945" i="7" s="1"/>
  <c r="R3945" i="7" s="1"/>
  <c r="L3945" i="7"/>
  <c r="M3945" i="7" s="1"/>
  <c r="Q3945" i="7" s="1"/>
  <c r="J3945" i="7"/>
  <c r="K3945" i="7" s="1"/>
  <c r="N3944" i="7"/>
  <c r="O3944" i="7" s="1"/>
  <c r="R3944" i="7" s="1"/>
  <c r="L3944" i="7"/>
  <c r="M3944" i="7" s="1"/>
  <c r="Q3944" i="7" s="1"/>
  <c r="J3944" i="7"/>
  <c r="K3944" i="7" s="1"/>
  <c r="N3943" i="7"/>
  <c r="O3943" i="7" s="1"/>
  <c r="R3943" i="7" s="1"/>
  <c r="L3943" i="7"/>
  <c r="M3943" i="7" s="1"/>
  <c r="Q3943" i="7" s="1"/>
  <c r="S3943" i="7" s="1"/>
  <c r="J3943" i="7"/>
  <c r="K3943" i="7" s="1"/>
  <c r="N3942" i="7"/>
  <c r="O3942" i="7" s="1"/>
  <c r="R3942" i="7" s="1"/>
  <c r="L3942" i="7"/>
  <c r="M3942" i="7" s="1"/>
  <c r="Q3942" i="7" s="1"/>
  <c r="J3942" i="7"/>
  <c r="K3942" i="7" s="1"/>
  <c r="N3941" i="7"/>
  <c r="O3941" i="7" s="1"/>
  <c r="R3941" i="7" s="1"/>
  <c r="L3941" i="7"/>
  <c r="M3941" i="7" s="1"/>
  <c r="Q3941" i="7" s="1"/>
  <c r="J3941" i="7"/>
  <c r="K3941" i="7" s="1"/>
  <c r="N3940" i="7"/>
  <c r="O3940" i="7" s="1"/>
  <c r="R3940" i="7" s="1"/>
  <c r="L3940" i="7"/>
  <c r="M3940" i="7" s="1"/>
  <c r="Q3940" i="7" s="1"/>
  <c r="J3940" i="7"/>
  <c r="K3940" i="7" s="1"/>
  <c r="N3939" i="7"/>
  <c r="O3939" i="7" s="1"/>
  <c r="R3939" i="7" s="1"/>
  <c r="L3939" i="7"/>
  <c r="M3939" i="7" s="1"/>
  <c r="Q3939" i="7" s="1"/>
  <c r="S3939" i="7" s="1"/>
  <c r="J3939" i="7"/>
  <c r="K3939" i="7" s="1"/>
  <c r="N3938" i="7"/>
  <c r="O3938" i="7" s="1"/>
  <c r="R3938" i="7" s="1"/>
  <c r="L3938" i="7"/>
  <c r="M3938" i="7" s="1"/>
  <c r="Q3938" i="7" s="1"/>
  <c r="J3938" i="7"/>
  <c r="K3938" i="7" s="1"/>
  <c r="N3937" i="7"/>
  <c r="O3937" i="7" s="1"/>
  <c r="R3937" i="7" s="1"/>
  <c r="L3937" i="7"/>
  <c r="M3937" i="7" s="1"/>
  <c r="Q3937" i="7" s="1"/>
  <c r="J3937" i="7"/>
  <c r="K3937" i="7" s="1"/>
  <c r="N3936" i="7"/>
  <c r="O3936" i="7" s="1"/>
  <c r="R3936" i="7" s="1"/>
  <c r="L3936" i="7"/>
  <c r="M3936" i="7" s="1"/>
  <c r="Q3936" i="7" s="1"/>
  <c r="J3936" i="7"/>
  <c r="K3936" i="7" s="1"/>
  <c r="N3935" i="7"/>
  <c r="O3935" i="7" s="1"/>
  <c r="R3935" i="7" s="1"/>
  <c r="L3935" i="7"/>
  <c r="M3935" i="7" s="1"/>
  <c r="Q3935" i="7" s="1"/>
  <c r="S3935" i="7" s="1"/>
  <c r="J3935" i="7"/>
  <c r="K3935" i="7" s="1"/>
  <c r="N3934" i="7"/>
  <c r="O3934" i="7" s="1"/>
  <c r="R3934" i="7" s="1"/>
  <c r="L3934" i="7"/>
  <c r="M3934" i="7" s="1"/>
  <c r="Q3934" i="7" s="1"/>
  <c r="J3934" i="7"/>
  <c r="K3934" i="7" s="1"/>
  <c r="N3933" i="7"/>
  <c r="O3933" i="7" s="1"/>
  <c r="R3933" i="7" s="1"/>
  <c r="L3933" i="7"/>
  <c r="M3933" i="7" s="1"/>
  <c r="Q3933" i="7" s="1"/>
  <c r="J3933" i="7"/>
  <c r="K3933" i="7" s="1"/>
  <c r="N3932" i="7"/>
  <c r="O3932" i="7" s="1"/>
  <c r="R3932" i="7" s="1"/>
  <c r="L3932" i="7"/>
  <c r="M3932" i="7" s="1"/>
  <c r="Q3932" i="7" s="1"/>
  <c r="J3932" i="7"/>
  <c r="K3932" i="7" s="1"/>
  <c r="N3931" i="7"/>
  <c r="O3931" i="7" s="1"/>
  <c r="R3931" i="7" s="1"/>
  <c r="L3931" i="7"/>
  <c r="M3931" i="7" s="1"/>
  <c r="Q3931" i="7" s="1"/>
  <c r="S3931" i="7" s="1"/>
  <c r="J3931" i="7"/>
  <c r="K3931" i="7" s="1"/>
  <c r="N3930" i="7"/>
  <c r="O3930" i="7" s="1"/>
  <c r="R3930" i="7" s="1"/>
  <c r="L3930" i="7"/>
  <c r="M3930" i="7" s="1"/>
  <c r="Q3930" i="7" s="1"/>
  <c r="J3930" i="7"/>
  <c r="K3930" i="7" s="1"/>
  <c r="N3929" i="7"/>
  <c r="O3929" i="7" s="1"/>
  <c r="R3929" i="7" s="1"/>
  <c r="L3929" i="7"/>
  <c r="M3929" i="7" s="1"/>
  <c r="Q3929" i="7" s="1"/>
  <c r="J3929" i="7"/>
  <c r="K3929" i="7" s="1"/>
  <c r="N3928" i="7"/>
  <c r="O3928" i="7" s="1"/>
  <c r="R3928" i="7" s="1"/>
  <c r="L3928" i="7"/>
  <c r="M3928" i="7" s="1"/>
  <c r="Q3928" i="7" s="1"/>
  <c r="J3928" i="7"/>
  <c r="K3928" i="7" s="1"/>
  <c r="N3927" i="7"/>
  <c r="O3927" i="7" s="1"/>
  <c r="R3927" i="7" s="1"/>
  <c r="L3927" i="7"/>
  <c r="M3927" i="7" s="1"/>
  <c r="Q3927" i="7" s="1"/>
  <c r="S3927" i="7" s="1"/>
  <c r="J3927" i="7"/>
  <c r="K3927" i="7" s="1"/>
  <c r="N3926" i="7"/>
  <c r="O3926" i="7" s="1"/>
  <c r="R3926" i="7" s="1"/>
  <c r="L3926" i="7"/>
  <c r="M3926" i="7" s="1"/>
  <c r="Q3926" i="7" s="1"/>
  <c r="J3926" i="7"/>
  <c r="K3926" i="7" s="1"/>
  <c r="N3925" i="7"/>
  <c r="O3925" i="7" s="1"/>
  <c r="R3925" i="7" s="1"/>
  <c r="L3925" i="7"/>
  <c r="M3925" i="7" s="1"/>
  <c r="Q3925" i="7" s="1"/>
  <c r="J3925" i="7"/>
  <c r="K3925" i="7" s="1"/>
  <c r="N3924" i="7"/>
  <c r="O3924" i="7" s="1"/>
  <c r="R3924" i="7" s="1"/>
  <c r="L3924" i="7"/>
  <c r="M3924" i="7" s="1"/>
  <c r="Q3924" i="7" s="1"/>
  <c r="J3924" i="7"/>
  <c r="K3924" i="7" s="1"/>
  <c r="N3923" i="7"/>
  <c r="O3923" i="7" s="1"/>
  <c r="R3923" i="7" s="1"/>
  <c r="L3923" i="7"/>
  <c r="M3923" i="7" s="1"/>
  <c r="Q3923" i="7" s="1"/>
  <c r="S3923" i="7" s="1"/>
  <c r="J3923" i="7"/>
  <c r="K3923" i="7" s="1"/>
  <c r="N3922" i="7"/>
  <c r="O3922" i="7" s="1"/>
  <c r="R3922" i="7" s="1"/>
  <c r="L3922" i="7"/>
  <c r="M3922" i="7" s="1"/>
  <c r="Q3922" i="7" s="1"/>
  <c r="J3922" i="7"/>
  <c r="K3922" i="7" s="1"/>
  <c r="N3921" i="7"/>
  <c r="O3921" i="7" s="1"/>
  <c r="R3921" i="7" s="1"/>
  <c r="L3921" i="7"/>
  <c r="M3921" i="7" s="1"/>
  <c r="Q3921" i="7" s="1"/>
  <c r="J3921" i="7"/>
  <c r="K3921" i="7" s="1"/>
  <c r="N3920" i="7"/>
  <c r="O3920" i="7" s="1"/>
  <c r="R3920" i="7" s="1"/>
  <c r="L3920" i="7"/>
  <c r="M3920" i="7" s="1"/>
  <c r="Q3920" i="7" s="1"/>
  <c r="J3920" i="7"/>
  <c r="K3920" i="7" s="1"/>
  <c r="N3919" i="7"/>
  <c r="O3919" i="7" s="1"/>
  <c r="R3919" i="7" s="1"/>
  <c r="L3919" i="7"/>
  <c r="M3919" i="7" s="1"/>
  <c r="Q3919" i="7" s="1"/>
  <c r="S3919" i="7" s="1"/>
  <c r="J3919" i="7"/>
  <c r="K3919" i="7" s="1"/>
  <c r="N3918" i="7"/>
  <c r="O3918" i="7" s="1"/>
  <c r="R3918" i="7" s="1"/>
  <c r="L3918" i="7"/>
  <c r="M3918" i="7" s="1"/>
  <c r="Q3918" i="7" s="1"/>
  <c r="J3918" i="7"/>
  <c r="K3918" i="7" s="1"/>
  <c r="N3917" i="7"/>
  <c r="O3917" i="7" s="1"/>
  <c r="R3917" i="7" s="1"/>
  <c r="L3917" i="7"/>
  <c r="M3917" i="7" s="1"/>
  <c r="Q3917" i="7" s="1"/>
  <c r="J3917" i="7"/>
  <c r="K3917" i="7" s="1"/>
  <c r="N3916" i="7"/>
  <c r="O3916" i="7" s="1"/>
  <c r="R3916" i="7" s="1"/>
  <c r="L3916" i="7"/>
  <c r="M3916" i="7" s="1"/>
  <c r="Q3916" i="7" s="1"/>
  <c r="J3916" i="7"/>
  <c r="K3916" i="7" s="1"/>
  <c r="N3915" i="7"/>
  <c r="O3915" i="7" s="1"/>
  <c r="R3915" i="7" s="1"/>
  <c r="L3915" i="7"/>
  <c r="M3915" i="7" s="1"/>
  <c r="Q3915" i="7" s="1"/>
  <c r="S3915" i="7" s="1"/>
  <c r="J3915" i="7"/>
  <c r="K3915" i="7" s="1"/>
  <c r="N3914" i="7"/>
  <c r="O3914" i="7" s="1"/>
  <c r="R3914" i="7" s="1"/>
  <c r="L3914" i="7"/>
  <c r="M3914" i="7" s="1"/>
  <c r="Q3914" i="7" s="1"/>
  <c r="J3914" i="7"/>
  <c r="K3914" i="7" s="1"/>
  <c r="N3913" i="7"/>
  <c r="O3913" i="7" s="1"/>
  <c r="R3913" i="7" s="1"/>
  <c r="L3913" i="7"/>
  <c r="M3913" i="7" s="1"/>
  <c r="Q3913" i="7" s="1"/>
  <c r="J3913" i="7"/>
  <c r="K3913" i="7" s="1"/>
  <c r="N3912" i="7"/>
  <c r="O3912" i="7" s="1"/>
  <c r="R3912" i="7" s="1"/>
  <c r="L3912" i="7"/>
  <c r="M3912" i="7" s="1"/>
  <c r="Q3912" i="7" s="1"/>
  <c r="J3912" i="7"/>
  <c r="K3912" i="7" s="1"/>
  <c r="N3911" i="7"/>
  <c r="O3911" i="7" s="1"/>
  <c r="R3911" i="7" s="1"/>
  <c r="L3911" i="7"/>
  <c r="M3911" i="7" s="1"/>
  <c r="Q3911" i="7" s="1"/>
  <c r="S3911" i="7" s="1"/>
  <c r="J3911" i="7"/>
  <c r="K3911" i="7" s="1"/>
  <c r="N3910" i="7"/>
  <c r="O3910" i="7" s="1"/>
  <c r="R3910" i="7" s="1"/>
  <c r="L3910" i="7"/>
  <c r="M3910" i="7" s="1"/>
  <c r="Q3910" i="7" s="1"/>
  <c r="J3910" i="7"/>
  <c r="K3910" i="7" s="1"/>
  <c r="N3909" i="7"/>
  <c r="O3909" i="7" s="1"/>
  <c r="R3909" i="7" s="1"/>
  <c r="L3909" i="7"/>
  <c r="M3909" i="7" s="1"/>
  <c r="Q3909" i="7" s="1"/>
  <c r="J3909" i="7"/>
  <c r="K3909" i="7" s="1"/>
  <c r="N3908" i="7"/>
  <c r="O3908" i="7" s="1"/>
  <c r="R3908" i="7" s="1"/>
  <c r="L3908" i="7"/>
  <c r="M3908" i="7" s="1"/>
  <c r="Q3908" i="7" s="1"/>
  <c r="J3908" i="7"/>
  <c r="K3908" i="7" s="1"/>
  <c r="N3907" i="7"/>
  <c r="O3907" i="7" s="1"/>
  <c r="R3907" i="7" s="1"/>
  <c r="L3907" i="7"/>
  <c r="M3907" i="7" s="1"/>
  <c r="Q3907" i="7" s="1"/>
  <c r="S3907" i="7" s="1"/>
  <c r="J3907" i="7"/>
  <c r="K3907" i="7" s="1"/>
  <c r="N3906" i="7"/>
  <c r="O3906" i="7" s="1"/>
  <c r="R3906" i="7" s="1"/>
  <c r="L3906" i="7"/>
  <c r="M3906" i="7" s="1"/>
  <c r="Q3906" i="7" s="1"/>
  <c r="J3906" i="7"/>
  <c r="K3906" i="7" s="1"/>
  <c r="N3905" i="7"/>
  <c r="O3905" i="7" s="1"/>
  <c r="R3905" i="7" s="1"/>
  <c r="L3905" i="7"/>
  <c r="M3905" i="7" s="1"/>
  <c r="Q3905" i="7" s="1"/>
  <c r="J3905" i="7"/>
  <c r="K3905" i="7" s="1"/>
  <c r="N3904" i="7"/>
  <c r="O3904" i="7" s="1"/>
  <c r="R3904" i="7" s="1"/>
  <c r="L3904" i="7"/>
  <c r="M3904" i="7" s="1"/>
  <c r="Q3904" i="7" s="1"/>
  <c r="S3904" i="7" s="1"/>
  <c r="J3904" i="7"/>
  <c r="K3904" i="7" s="1"/>
  <c r="N3903" i="7"/>
  <c r="O3903" i="7" s="1"/>
  <c r="R3903" i="7" s="1"/>
  <c r="L3903" i="7"/>
  <c r="M3903" i="7" s="1"/>
  <c r="Q3903" i="7" s="1"/>
  <c r="J3903" i="7"/>
  <c r="K3903" i="7" s="1"/>
  <c r="N3902" i="7"/>
  <c r="O3902" i="7" s="1"/>
  <c r="R3902" i="7" s="1"/>
  <c r="L3902" i="7"/>
  <c r="M3902" i="7" s="1"/>
  <c r="Q3902" i="7" s="1"/>
  <c r="S3902" i="7" s="1"/>
  <c r="J3902" i="7"/>
  <c r="K3902" i="7" s="1"/>
  <c r="N3901" i="7"/>
  <c r="O3901" i="7" s="1"/>
  <c r="R3901" i="7" s="1"/>
  <c r="S3901" i="7" s="1"/>
  <c r="L3901" i="7"/>
  <c r="M3901" i="7" s="1"/>
  <c r="Q3901" i="7" s="1"/>
  <c r="J3901" i="7"/>
  <c r="K3901" i="7" s="1"/>
  <c r="N3900" i="7"/>
  <c r="O3900" i="7" s="1"/>
  <c r="R3900" i="7" s="1"/>
  <c r="L3900" i="7"/>
  <c r="M3900" i="7" s="1"/>
  <c r="Q3900" i="7" s="1"/>
  <c r="S3900" i="7" s="1"/>
  <c r="J3900" i="7"/>
  <c r="K3900" i="7" s="1"/>
  <c r="N3899" i="7"/>
  <c r="O3899" i="7" s="1"/>
  <c r="R3899" i="7" s="1"/>
  <c r="L3899" i="7"/>
  <c r="M3899" i="7" s="1"/>
  <c r="Q3899" i="7" s="1"/>
  <c r="J3899" i="7"/>
  <c r="K3899" i="7" s="1"/>
  <c r="N3898" i="7"/>
  <c r="O3898" i="7" s="1"/>
  <c r="R3898" i="7" s="1"/>
  <c r="L3898" i="7"/>
  <c r="M3898" i="7" s="1"/>
  <c r="Q3898" i="7" s="1"/>
  <c r="S3898" i="7" s="1"/>
  <c r="J3898" i="7"/>
  <c r="K3898" i="7" s="1"/>
  <c r="N3897" i="7"/>
  <c r="O3897" i="7" s="1"/>
  <c r="R3897" i="7" s="1"/>
  <c r="S3897" i="7" s="1"/>
  <c r="L3897" i="7"/>
  <c r="M3897" i="7" s="1"/>
  <c r="Q3897" i="7" s="1"/>
  <c r="J3897" i="7"/>
  <c r="K3897" i="7" s="1"/>
  <c r="N3896" i="7"/>
  <c r="O3896" i="7" s="1"/>
  <c r="R3896" i="7" s="1"/>
  <c r="L3896" i="7"/>
  <c r="M3896" i="7" s="1"/>
  <c r="Q3896" i="7" s="1"/>
  <c r="S3896" i="7" s="1"/>
  <c r="J3896" i="7"/>
  <c r="K3896" i="7" s="1"/>
  <c r="N3895" i="7"/>
  <c r="O3895" i="7" s="1"/>
  <c r="R3895" i="7" s="1"/>
  <c r="L3895" i="7"/>
  <c r="M3895" i="7" s="1"/>
  <c r="Q3895" i="7" s="1"/>
  <c r="J3895" i="7"/>
  <c r="K3895" i="7" s="1"/>
  <c r="N3894" i="7"/>
  <c r="O3894" i="7" s="1"/>
  <c r="R3894" i="7" s="1"/>
  <c r="L3894" i="7"/>
  <c r="M3894" i="7" s="1"/>
  <c r="Q3894" i="7" s="1"/>
  <c r="S3894" i="7" s="1"/>
  <c r="J3894" i="7"/>
  <c r="K3894" i="7" s="1"/>
  <c r="N3893" i="7"/>
  <c r="O3893" i="7" s="1"/>
  <c r="R3893" i="7" s="1"/>
  <c r="S3893" i="7" s="1"/>
  <c r="L3893" i="7"/>
  <c r="M3893" i="7" s="1"/>
  <c r="Q3893" i="7" s="1"/>
  <c r="J3893" i="7"/>
  <c r="K3893" i="7" s="1"/>
  <c r="N3892" i="7"/>
  <c r="O3892" i="7" s="1"/>
  <c r="R3892" i="7" s="1"/>
  <c r="L3892" i="7"/>
  <c r="M3892" i="7" s="1"/>
  <c r="Q3892" i="7" s="1"/>
  <c r="S3892" i="7" s="1"/>
  <c r="J3892" i="7"/>
  <c r="K3892" i="7" s="1"/>
  <c r="N3891" i="7"/>
  <c r="O3891" i="7" s="1"/>
  <c r="R3891" i="7" s="1"/>
  <c r="L3891" i="7"/>
  <c r="M3891" i="7" s="1"/>
  <c r="Q3891" i="7" s="1"/>
  <c r="J3891" i="7"/>
  <c r="K3891" i="7" s="1"/>
  <c r="N3890" i="7"/>
  <c r="O3890" i="7" s="1"/>
  <c r="R3890" i="7" s="1"/>
  <c r="L3890" i="7"/>
  <c r="M3890" i="7" s="1"/>
  <c r="Q3890" i="7" s="1"/>
  <c r="S3890" i="7" s="1"/>
  <c r="J3890" i="7"/>
  <c r="K3890" i="7" s="1"/>
  <c r="N3889" i="7"/>
  <c r="O3889" i="7" s="1"/>
  <c r="R3889" i="7" s="1"/>
  <c r="S3889" i="7" s="1"/>
  <c r="L3889" i="7"/>
  <c r="M3889" i="7" s="1"/>
  <c r="Q3889" i="7" s="1"/>
  <c r="J3889" i="7"/>
  <c r="K3889" i="7" s="1"/>
  <c r="N3888" i="7"/>
  <c r="O3888" i="7" s="1"/>
  <c r="R3888" i="7" s="1"/>
  <c r="L3888" i="7"/>
  <c r="M3888" i="7" s="1"/>
  <c r="Q3888" i="7" s="1"/>
  <c r="S3888" i="7" s="1"/>
  <c r="J3888" i="7"/>
  <c r="K3888" i="7" s="1"/>
  <c r="N3887" i="7"/>
  <c r="O3887" i="7" s="1"/>
  <c r="R3887" i="7" s="1"/>
  <c r="L3887" i="7"/>
  <c r="M3887" i="7" s="1"/>
  <c r="Q3887" i="7" s="1"/>
  <c r="J3887" i="7"/>
  <c r="K3887" i="7" s="1"/>
  <c r="N3886" i="7"/>
  <c r="O3886" i="7" s="1"/>
  <c r="R3886" i="7" s="1"/>
  <c r="L3886" i="7"/>
  <c r="M3886" i="7" s="1"/>
  <c r="Q3886" i="7" s="1"/>
  <c r="S3886" i="7" s="1"/>
  <c r="J3886" i="7"/>
  <c r="K3886" i="7" s="1"/>
  <c r="N3885" i="7"/>
  <c r="O3885" i="7" s="1"/>
  <c r="R3885" i="7" s="1"/>
  <c r="S3885" i="7" s="1"/>
  <c r="L3885" i="7"/>
  <c r="M3885" i="7" s="1"/>
  <c r="Q3885" i="7" s="1"/>
  <c r="J3885" i="7"/>
  <c r="K3885" i="7" s="1"/>
  <c r="N3884" i="7"/>
  <c r="O3884" i="7" s="1"/>
  <c r="R3884" i="7" s="1"/>
  <c r="L3884" i="7"/>
  <c r="M3884" i="7" s="1"/>
  <c r="Q3884" i="7" s="1"/>
  <c r="S3884" i="7" s="1"/>
  <c r="J3884" i="7"/>
  <c r="K3884" i="7" s="1"/>
  <c r="N3883" i="7"/>
  <c r="O3883" i="7" s="1"/>
  <c r="R3883" i="7" s="1"/>
  <c r="L3883" i="7"/>
  <c r="M3883" i="7" s="1"/>
  <c r="Q3883" i="7" s="1"/>
  <c r="J3883" i="7"/>
  <c r="K3883" i="7" s="1"/>
  <c r="N3882" i="7"/>
  <c r="O3882" i="7" s="1"/>
  <c r="R3882" i="7" s="1"/>
  <c r="L3882" i="7"/>
  <c r="M3882" i="7" s="1"/>
  <c r="Q3882" i="7" s="1"/>
  <c r="S3882" i="7" s="1"/>
  <c r="J3882" i="7"/>
  <c r="K3882" i="7" s="1"/>
  <c r="N3881" i="7"/>
  <c r="O3881" i="7" s="1"/>
  <c r="R3881" i="7" s="1"/>
  <c r="S3881" i="7" s="1"/>
  <c r="L3881" i="7"/>
  <c r="M3881" i="7" s="1"/>
  <c r="Q3881" i="7" s="1"/>
  <c r="J3881" i="7"/>
  <c r="K3881" i="7" s="1"/>
  <c r="N3880" i="7"/>
  <c r="O3880" i="7" s="1"/>
  <c r="R3880" i="7" s="1"/>
  <c r="L3880" i="7"/>
  <c r="M3880" i="7" s="1"/>
  <c r="Q3880" i="7" s="1"/>
  <c r="S3880" i="7" s="1"/>
  <c r="J3880" i="7"/>
  <c r="K3880" i="7" s="1"/>
  <c r="N3879" i="7"/>
  <c r="O3879" i="7" s="1"/>
  <c r="R3879" i="7" s="1"/>
  <c r="L3879" i="7"/>
  <c r="M3879" i="7" s="1"/>
  <c r="Q3879" i="7" s="1"/>
  <c r="J3879" i="7"/>
  <c r="K3879" i="7" s="1"/>
  <c r="N3878" i="7"/>
  <c r="O3878" i="7" s="1"/>
  <c r="R3878" i="7" s="1"/>
  <c r="L3878" i="7"/>
  <c r="M3878" i="7" s="1"/>
  <c r="Q3878" i="7" s="1"/>
  <c r="S3878" i="7" s="1"/>
  <c r="J3878" i="7"/>
  <c r="K3878" i="7" s="1"/>
  <c r="N3877" i="7"/>
  <c r="O3877" i="7" s="1"/>
  <c r="R3877" i="7" s="1"/>
  <c r="S3877" i="7" s="1"/>
  <c r="L3877" i="7"/>
  <c r="M3877" i="7" s="1"/>
  <c r="Q3877" i="7" s="1"/>
  <c r="J3877" i="7"/>
  <c r="K3877" i="7" s="1"/>
  <c r="N3876" i="7"/>
  <c r="O3876" i="7" s="1"/>
  <c r="R3876" i="7" s="1"/>
  <c r="L3876" i="7"/>
  <c r="M3876" i="7" s="1"/>
  <c r="Q3876" i="7" s="1"/>
  <c r="S3876" i="7" s="1"/>
  <c r="J3876" i="7"/>
  <c r="K3876" i="7" s="1"/>
  <c r="N3875" i="7"/>
  <c r="O3875" i="7" s="1"/>
  <c r="R3875" i="7" s="1"/>
  <c r="L3875" i="7"/>
  <c r="M3875" i="7" s="1"/>
  <c r="Q3875" i="7" s="1"/>
  <c r="J3875" i="7"/>
  <c r="K3875" i="7" s="1"/>
  <c r="N3874" i="7"/>
  <c r="O3874" i="7" s="1"/>
  <c r="R3874" i="7" s="1"/>
  <c r="L3874" i="7"/>
  <c r="M3874" i="7" s="1"/>
  <c r="Q3874" i="7" s="1"/>
  <c r="S3874" i="7" s="1"/>
  <c r="J3874" i="7"/>
  <c r="K3874" i="7" s="1"/>
  <c r="N3873" i="7"/>
  <c r="O3873" i="7" s="1"/>
  <c r="R3873" i="7" s="1"/>
  <c r="S3873" i="7" s="1"/>
  <c r="L3873" i="7"/>
  <c r="M3873" i="7" s="1"/>
  <c r="Q3873" i="7" s="1"/>
  <c r="J3873" i="7"/>
  <c r="K3873" i="7" s="1"/>
  <c r="N3872" i="7"/>
  <c r="O3872" i="7" s="1"/>
  <c r="R3872" i="7" s="1"/>
  <c r="L3872" i="7"/>
  <c r="M3872" i="7" s="1"/>
  <c r="Q3872" i="7" s="1"/>
  <c r="S3872" i="7" s="1"/>
  <c r="J3872" i="7"/>
  <c r="K3872" i="7" s="1"/>
  <c r="N3871" i="7"/>
  <c r="O3871" i="7" s="1"/>
  <c r="R3871" i="7" s="1"/>
  <c r="L3871" i="7"/>
  <c r="M3871" i="7" s="1"/>
  <c r="Q3871" i="7" s="1"/>
  <c r="J3871" i="7"/>
  <c r="K3871" i="7" s="1"/>
  <c r="N3870" i="7"/>
  <c r="O3870" i="7" s="1"/>
  <c r="R3870" i="7" s="1"/>
  <c r="L3870" i="7"/>
  <c r="M3870" i="7" s="1"/>
  <c r="Q3870" i="7" s="1"/>
  <c r="S3870" i="7" s="1"/>
  <c r="J3870" i="7"/>
  <c r="K3870" i="7" s="1"/>
  <c r="N3869" i="7"/>
  <c r="O3869" i="7" s="1"/>
  <c r="R3869" i="7" s="1"/>
  <c r="S3869" i="7" s="1"/>
  <c r="L3869" i="7"/>
  <c r="M3869" i="7" s="1"/>
  <c r="Q3869" i="7" s="1"/>
  <c r="J3869" i="7"/>
  <c r="K3869" i="7" s="1"/>
  <c r="N3868" i="7"/>
  <c r="O3868" i="7" s="1"/>
  <c r="R3868" i="7" s="1"/>
  <c r="L3868" i="7"/>
  <c r="M3868" i="7" s="1"/>
  <c r="Q3868" i="7" s="1"/>
  <c r="S3868" i="7" s="1"/>
  <c r="J3868" i="7"/>
  <c r="K3868" i="7" s="1"/>
  <c r="N3867" i="7"/>
  <c r="O3867" i="7" s="1"/>
  <c r="R3867" i="7" s="1"/>
  <c r="L3867" i="7"/>
  <c r="M3867" i="7" s="1"/>
  <c r="Q3867" i="7" s="1"/>
  <c r="J3867" i="7"/>
  <c r="K3867" i="7" s="1"/>
  <c r="N3866" i="7"/>
  <c r="O3866" i="7" s="1"/>
  <c r="R3866" i="7" s="1"/>
  <c r="L3866" i="7"/>
  <c r="M3866" i="7" s="1"/>
  <c r="Q3866" i="7" s="1"/>
  <c r="S3866" i="7" s="1"/>
  <c r="J3866" i="7"/>
  <c r="K3866" i="7" s="1"/>
  <c r="N3865" i="7"/>
  <c r="O3865" i="7" s="1"/>
  <c r="R3865" i="7" s="1"/>
  <c r="S3865" i="7" s="1"/>
  <c r="L3865" i="7"/>
  <c r="M3865" i="7" s="1"/>
  <c r="Q3865" i="7" s="1"/>
  <c r="J3865" i="7"/>
  <c r="K3865" i="7" s="1"/>
  <c r="N3864" i="7"/>
  <c r="O3864" i="7" s="1"/>
  <c r="R3864" i="7" s="1"/>
  <c r="L3864" i="7"/>
  <c r="M3864" i="7" s="1"/>
  <c r="Q3864" i="7" s="1"/>
  <c r="S3864" i="7" s="1"/>
  <c r="J3864" i="7"/>
  <c r="K3864" i="7" s="1"/>
  <c r="N3863" i="7"/>
  <c r="O3863" i="7" s="1"/>
  <c r="L3863" i="7"/>
  <c r="M3863" i="7" s="1"/>
  <c r="Q3863" i="7" s="1"/>
  <c r="J3863" i="7"/>
  <c r="K3863" i="7" s="1"/>
  <c r="N3862" i="7"/>
  <c r="O3862" i="7" s="1"/>
  <c r="R3862" i="7" s="1"/>
  <c r="L3862" i="7"/>
  <c r="M3862" i="7" s="1"/>
  <c r="Q3862" i="7" s="1"/>
  <c r="J3862" i="7"/>
  <c r="K3862" i="7" s="1"/>
  <c r="N3861" i="7"/>
  <c r="O3861" i="7" s="1"/>
  <c r="R3861" i="7" s="1"/>
  <c r="S3861" i="7" s="1"/>
  <c r="L3861" i="7"/>
  <c r="M3861" i="7" s="1"/>
  <c r="Q3861" i="7" s="1"/>
  <c r="J3861" i="7"/>
  <c r="K3861" i="7" s="1"/>
  <c r="N3860" i="7"/>
  <c r="O3860" i="7" s="1"/>
  <c r="R3860" i="7" s="1"/>
  <c r="L3860" i="7"/>
  <c r="M3860" i="7" s="1"/>
  <c r="Q3860" i="7" s="1"/>
  <c r="S3860" i="7" s="1"/>
  <c r="J3860" i="7"/>
  <c r="K3860" i="7" s="1"/>
  <c r="N3859" i="7"/>
  <c r="O3859" i="7" s="1"/>
  <c r="R3859" i="7" s="1"/>
  <c r="L3859" i="7"/>
  <c r="M3859" i="7" s="1"/>
  <c r="Q3859" i="7" s="1"/>
  <c r="J3859" i="7"/>
  <c r="K3859" i="7" s="1"/>
  <c r="N3858" i="7"/>
  <c r="O3858" i="7" s="1"/>
  <c r="R3858" i="7" s="1"/>
  <c r="L3858" i="7"/>
  <c r="M3858" i="7" s="1"/>
  <c r="Q3858" i="7" s="1"/>
  <c r="S3858" i="7" s="1"/>
  <c r="J3858" i="7"/>
  <c r="K3858" i="7" s="1"/>
  <c r="N3857" i="7"/>
  <c r="O3857" i="7" s="1"/>
  <c r="R3857" i="7" s="1"/>
  <c r="S3857" i="7" s="1"/>
  <c r="L3857" i="7"/>
  <c r="M3857" i="7" s="1"/>
  <c r="Q3857" i="7" s="1"/>
  <c r="J3857" i="7"/>
  <c r="K3857" i="7" s="1"/>
  <c r="N3856" i="7"/>
  <c r="O3856" i="7" s="1"/>
  <c r="R3856" i="7" s="1"/>
  <c r="L3856" i="7"/>
  <c r="M3856" i="7" s="1"/>
  <c r="Q3856" i="7" s="1"/>
  <c r="S3856" i="7" s="1"/>
  <c r="J3856" i="7"/>
  <c r="K3856" i="7" s="1"/>
  <c r="N3855" i="7"/>
  <c r="O3855" i="7" s="1"/>
  <c r="R3855" i="7" s="1"/>
  <c r="L3855" i="7"/>
  <c r="M3855" i="7" s="1"/>
  <c r="Q3855" i="7" s="1"/>
  <c r="J3855" i="7"/>
  <c r="K3855" i="7" s="1"/>
  <c r="N3854" i="7"/>
  <c r="O3854" i="7" s="1"/>
  <c r="R3854" i="7" s="1"/>
  <c r="L3854" i="7"/>
  <c r="M3854" i="7" s="1"/>
  <c r="Q3854" i="7" s="1"/>
  <c r="S3854" i="7" s="1"/>
  <c r="J3854" i="7"/>
  <c r="K3854" i="7" s="1"/>
  <c r="N3853" i="7"/>
  <c r="O3853" i="7" s="1"/>
  <c r="R3853" i="7" s="1"/>
  <c r="S3853" i="7" s="1"/>
  <c r="L3853" i="7"/>
  <c r="M3853" i="7" s="1"/>
  <c r="Q3853" i="7" s="1"/>
  <c r="J3853" i="7"/>
  <c r="K3853" i="7" s="1"/>
  <c r="N3852" i="7"/>
  <c r="O3852" i="7" s="1"/>
  <c r="R3852" i="7" s="1"/>
  <c r="L3852" i="7"/>
  <c r="M3852" i="7" s="1"/>
  <c r="Q3852" i="7" s="1"/>
  <c r="S3852" i="7" s="1"/>
  <c r="J3852" i="7"/>
  <c r="K3852" i="7" s="1"/>
  <c r="N3851" i="7"/>
  <c r="O3851" i="7" s="1"/>
  <c r="R3851" i="7" s="1"/>
  <c r="L3851" i="7"/>
  <c r="M3851" i="7" s="1"/>
  <c r="Q3851" i="7" s="1"/>
  <c r="J3851" i="7"/>
  <c r="K3851" i="7" s="1"/>
  <c r="N3850" i="7"/>
  <c r="O3850" i="7" s="1"/>
  <c r="R3850" i="7" s="1"/>
  <c r="L3850" i="7"/>
  <c r="M3850" i="7" s="1"/>
  <c r="Q3850" i="7" s="1"/>
  <c r="S3850" i="7" s="1"/>
  <c r="J3850" i="7"/>
  <c r="K3850" i="7" s="1"/>
  <c r="N3849" i="7"/>
  <c r="O3849" i="7" s="1"/>
  <c r="R3849" i="7" s="1"/>
  <c r="S3849" i="7" s="1"/>
  <c r="L3849" i="7"/>
  <c r="M3849" i="7" s="1"/>
  <c r="Q3849" i="7" s="1"/>
  <c r="J3849" i="7"/>
  <c r="K3849" i="7" s="1"/>
  <c r="N3848" i="7"/>
  <c r="O3848" i="7" s="1"/>
  <c r="R3848" i="7" s="1"/>
  <c r="L3848" i="7"/>
  <c r="M3848" i="7" s="1"/>
  <c r="Q3848" i="7" s="1"/>
  <c r="S3848" i="7" s="1"/>
  <c r="J3848" i="7"/>
  <c r="K3848" i="7" s="1"/>
  <c r="N3847" i="7"/>
  <c r="O3847" i="7" s="1"/>
  <c r="R3847" i="7" s="1"/>
  <c r="L3847" i="7"/>
  <c r="M3847" i="7" s="1"/>
  <c r="Q3847" i="7" s="1"/>
  <c r="J3847" i="7"/>
  <c r="K3847" i="7" s="1"/>
  <c r="N3846" i="7"/>
  <c r="O3846" i="7" s="1"/>
  <c r="R3846" i="7" s="1"/>
  <c r="L3846" i="7"/>
  <c r="M3846" i="7" s="1"/>
  <c r="Q3846" i="7" s="1"/>
  <c r="S3846" i="7" s="1"/>
  <c r="J3846" i="7"/>
  <c r="K3846" i="7" s="1"/>
  <c r="N3845" i="7"/>
  <c r="O3845" i="7" s="1"/>
  <c r="R3845" i="7" s="1"/>
  <c r="S3845" i="7" s="1"/>
  <c r="L3845" i="7"/>
  <c r="M3845" i="7" s="1"/>
  <c r="Q3845" i="7" s="1"/>
  <c r="J3845" i="7"/>
  <c r="K3845" i="7" s="1"/>
  <c r="N3844" i="7"/>
  <c r="O3844" i="7" s="1"/>
  <c r="R3844" i="7" s="1"/>
  <c r="L3844" i="7"/>
  <c r="M3844" i="7" s="1"/>
  <c r="Q3844" i="7" s="1"/>
  <c r="S3844" i="7" s="1"/>
  <c r="J3844" i="7"/>
  <c r="K3844" i="7" s="1"/>
  <c r="N3843" i="7"/>
  <c r="O3843" i="7" s="1"/>
  <c r="R3843" i="7" s="1"/>
  <c r="L3843" i="7"/>
  <c r="M3843" i="7" s="1"/>
  <c r="Q3843" i="7" s="1"/>
  <c r="J3843" i="7"/>
  <c r="K3843" i="7" s="1"/>
  <c r="N3842" i="7"/>
  <c r="O3842" i="7" s="1"/>
  <c r="R3842" i="7" s="1"/>
  <c r="L3842" i="7"/>
  <c r="M3842" i="7" s="1"/>
  <c r="Q3842" i="7" s="1"/>
  <c r="S3842" i="7" s="1"/>
  <c r="J3842" i="7"/>
  <c r="K3842" i="7" s="1"/>
  <c r="N3841" i="7"/>
  <c r="O3841" i="7" s="1"/>
  <c r="R3841" i="7" s="1"/>
  <c r="S3841" i="7" s="1"/>
  <c r="L3841" i="7"/>
  <c r="M3841" i="7" s="1"/>
  <c r="Q3841" i="7" s="1"/>
  <c r="J3841" i="7"/>
  <c r="K3841" i="7" s="1"/>
  <c r="N3840" i="7"/>
  <c r="O3840" i="7" s="1"/>
  <c r="R3840" i="7" s="1"/>
  <c r="L3840" i="7"/>
  <c r="M3840" i="7" s="1"/>
  <c r="Q3840" i="7" s="1"/>
  <c r="S3840" i="7" s="1"/>
  <c r="J3840" i="7"/>
  <c r="K3840" i="7" s="1"/>
  <c r="N3839" i="7"/>
  <c r="O3839" i="7" s="1"/>
  <c r="R3839" i="7" s="1"/>
  <c r="L3839" i="7"/>
  <c r="M3839" i="7" s="1"/>
  <c r="Q3839" i="7" s="1"/>
  <c r="J3839" i="7"/>
  <c r="K3839" i="7" s="1"/>
  <c r="N3838" i="7"/>
  <c r="O3838" i="7" s="1"/>
  <c r="R3838" i="7" s="1"/>
  <c r="L3838" i="7"/>
  <c r="M3838" i="7" s="1"/>
  <c r="Q3838" i="7" s="1"/>
  <c r="S3838" i="7" s="1"/>
  <c r="J3838" i="7"/>
  <c r="K3838" i="7" s="1"/>
  <c r="N3837" i="7"/>
  <c r="O3837" i="7" s="1"/>
  <c r="R3837" i="7" s="1"/>
  <c r="S3837" i="7" s="1"/>
  <c r="L3837" i="7"/>
  <c r="M3837" i="7" s="1"/>
  <c r="Q3837" i="7" s="1"/>
  <c r="J3837" i="7"/>
  <c r="K3837" i="7" s="1"/>
  <c r="N3836" i="7"/>
  <c r="O3836" i="7" s="1"/>
  <c r="R3836" i="7" s="1"/>
  <c r="L3836" i="7"/>
  <c r="M3836" i="7" s="1"/>
  <c r="Q3836" i="7" s="1"/>
  <c r="S3836" i="7" s="1"/>
  <c r="J3836" i="7"/>
  <c r="K3836" i="7" s="1"/>
  <c r="N3835" i="7"/>
  <c r="O3835" i="7" s="1"/>
  <c r="L3835" i="7"/>
  <c r="M3835" i="7" s="1"/>
  <c r="Q3835" i="7" s="1"/>
  <c r="J3835" i="7"/>
  <c r="K3835" i="7" s="1"/>
  <c r="N3834" i="7"/>
  <c r="O3834" i="7" s="1"/>
  <c r="R3834" i="7" s="1"/>
  <c r="L3834" i="7"/>
  <c r="M3834" i="7" s="1"/>
  <c r="Q3834" i="7" s="1"/>
  <c r="S3834" i="7" s="1"/>
  <c r="J3834" i="7"/>
  <c r="K3834" i="7" s="1"/>
  <c r="N3833" i="7"/>
  <c r="O3833" i="7" s="1"/>
  <c r="R3833" i="7" s="1"/>
  <c r="S3833" i="7" s="1"/>
  <c r="L3833" i="7"/>
  <c r="M3833" i="7" s="1"/>
  <c r="Q3833" i="7" s="1"/>
  <c r="J3833" i="7"/>
  <c r="K3833" i="7" s="1"/>
  <c r="N3832" i="7"/>
  <c r="O3832" i="7" s="1"/>
  <c r="L3832" i="7"/>
  <c r="M3832" i="7" s="1"/>
  <c r="Q3832" i="7" s="1"/>
  <c r="J3832" i="7"/>
  <c r="K3832" i="7" s="1"/>
  <c r="N3831" i="7"/>
  <c r="O3831" i="7" s="1"/>
  <c r="R3831" i="7" s="1"/>
  <c r="L3831" i="7"/>
  <c r="M3831" i="7" s="1"/>
  <c r="Q3831" i="7" s="1"/>
  <c r="J3831" i="7"/>
  <c r="K3831" i="7" s="1"/>
  <c r="N3830" i="7"/>
  <c r="O3830" i="7" s="1"/>
  <c r="R3830" i="7" s="1"/>
  <c r="L3830" i="7"/>
  <c r="M3830" i="7" s="1"/>
  <c r="Q3830" i="7" s="1"/>
  <c r="S3830" i="7" s="1"/>
  <c r="J3830" i="7"/>
  <c r="K3830" i="7" s="1"/>
  <c r="N3829" i="7"/>
  <c r="O3829" i="7" s="1"/>
  <c r="R3829" i="7" s="1"/>
  <c r="S3829" i="7" s="1"/>
  <c r="L3829" i="7"/>
  <c r="M3829" i="7" s="1"/>
  <c r="Q3829" i="7" s="1"/>
  <c r="J3829" i="7"/>
  <c r="K3829" i="7" s="1"/>
  <c r="N3828" i="7"/>
  <c r="O3828" i="7" s="1"/>
  <c r="R3828" i="7" s="1"/>
  <c r="L3828" i="7"/>
  <c r="M3828" i="7" s="1"/>
  <c r="Q3828" i="7" s="1"/>
  <c r="S3828" i="7" s="1"/>
  <c r="J3828" i="7"/>
  <c r="K3828" i="7" s="1"/>
  <c r="N3827" i="7"/>
  <c r="O3827" i="7" s="1"/>
  <c r="R3827" i="7" s="1"/>
  <c r="L3827" i="7"/>
  <c r="M3827" i="7" s="1"/>
  <c r="Q3827" i="7" s="1"/>
  <c r="J3827" i="7"/>
  <c r="K3827" i="7" s="1"/>
  <c r="N3826" i="7"/>
  <c r="O3826" i="7" s="1"/>
  <c r="R3826" i="7" s="1"/>
  <c r="L3826" i="7"/>
  <c r="M3826" i="7" s="1"/>
  <c r="Q3826" i="7" s="1"/>
  <c r="S3826" i="7" s="1"/>
  <c r="J3826" i="7"/>
  <c r="K3826" i="7" s="1"/>
  <c r="N3825" i="7"/>
  <c r="O3825" i="7" s="1"/>
  <c r="R3825" i="7" s="1"/>
  <c r="S3825" i="7" s="1"/>
  <c r="L3825" i="7"/>
  <c r="M3825" i="7" s="1"/>
  <c r="Q3825" i="7" s="1"/>
  <c r="J3825" i="7"/>
  <c r="K3825" i="7" s="1"/>
  <c r="N3824" i="7"/>
  <c r="O3824" i="7" s="1"/>
  <c r="L3824" i="7"/>
  <c r="M3824" i="7" s="1"/>
  <c r="Q3824" i="7" s="1"/>
  <c r="J3824" i="7"/>
  <c r="K3824" i="7" s="1"/>
  <c r="N3823" i="7"/>
  <c r="O3823" i="7" s="1"/>
  <c r="R3823" i="7" s="1"/>
  <c r="L3823" i="7"/>
  <c r="M3823" i="7" s="1"/>
  <c r="Q3823" i="7" s="1"/>
  <c r="J3823" i="7"/>
  <c r="K3823" i="7" s="1"/>
  <c r="N3822" i="7"/>
  <c r="O3822" i="7" s="1"/>
  <c r="R3822" i="7" s="1"/>
  <c r="L3822" i="7"/>
  <c r="M3822" i="7" s="1"/>
  <c r="Q3822" i="7" s="1"/>
  <c r="S3822" i="7" s="1"/>
  <c r="J3822" i="7"/>
  <c r="K3822" i="7" s="1"/>
  <c r="N3821" i="7"/>
  <c r="O3821" i="7" s="1"/>
  <c r="L3821" i="7"/>
  <c r="M3821" i="7" s="1"/>
  <c r="Q3821" i="7" s="1"/>
  <c r="J3821" i="7"/>
  <c r="K3821" i="7" s="1"/>
  <c r="N3820" i="7"/>
  <c r="O3820" i="7" s="1"/>
  <c r="R3820" i="7" s="1"/>
  <c r="L3820" i="7"/>
  <c r="M3820" i="7" s="1"/>
  <c r="Q3820" i="7" s="1"/>
  <c r="S3820" i="7" s="1"/>
  <c r="J3820" i="7"/>
  <c r="K3820" i="7" s="1"/>
  <c r="N3819" i="7"/>
  <c r="O3819" i="7" s="1"/>
  <c r="R3819" i="7" s="1"/>
  <c r="L3819" i="7"/>
  <c r="M3819" i="7" s="1"/>
  <c r="Q3819" i="7" s="1"/>
  <c r="J3819" i="7"/>
  <c r="K3819" i="7" s="1"/>
  <c r="N3818" i="7"/>
  <c r="O3818" i="7" s="1"/>
  <c r="R3818" i="7" s="1"/>
  <c r="L3818" i="7"/>
  <c r="M3818" i="7" s="1"/>
  <c r="Q3818" i="7" s="1"/>
  <c r="S3818" i="7" s="1"/>
  <c r="J3818" i="7"/>
  <c r="K3818" i="7" s="1"/>
  <c r="N3817" i="7"/>
  <c r="O3817" i="7" s="1"/>
  <c r="R3817" i="7" s="1"/>
  <c r="S3817" i="7" s="1"/>
  <c r="L3817" i="7"/>
  <c r="M3817" i="7" s="1"/>
  <c r="Q3817" i="7" s="1"/>
  <c r="J3817" i="7"/>
  <c r="K3817" i="7" s="1"/>
  <c r="N3816" i="7"/>
  <c r="O3816" i="7" s="1"/>
  <c r="R3816" i="7" s="1"/>
  <c r="L3816" i="7"/>
  <c r="M3816" i="7" s="1"/>
  <c r="Q3816" i="7" s="1"/>
  <c r="S3816" i="7" s="1"/>
  <c r="J3816" i="7"/>
  <c r="K3816" i="7" s="1"/>
  <c r="N3815" i="7"/>
  <c r="O3815" i="7" s="1"/>
  <c r="R3815" i="7" s="1"/>
  <c r="L3815" i="7"/>
  <c r="M3815" i="7" s="1"/>
  <c r="Q3815" i="7" s="1"/>
  <c r="J3815" i="7"/>
  <c r="K3815" i="7" s="1"/>
  <c r="N3814" i="7"/>
  <c r="O3814" i="7" s="1"/>
  <c r="R3814" i="7" s="1"/>
  <c r="L3814" i="7"/>
  <c r="M3814" i="7" s="1"/>
  <c r="Q3814" i="7" s="1"/>
  <c r="J3814" i="7"/>
  <c r="K3814" i="7" s="1"/>
  <c r="N3813" i="7"/>
  <c r="O3813" i="7" s="1"/>
  <c r="R3813" i="7" s="1"/>
  <c r="L3813" i="7"/>
  <c r="M3813" i="7" s="1"/>
  <c r="Q3813" i="7" s="1"/>
  <c r="J3813" i="7"/>
  <c r="K3813" i="7" s="1"/>
  <c r="N3812" i="7"/>
  <c r="O3812" i="7" s="1"/>
  <c r="R3812" i="7" s="1"/>
  <c r="L3812" i="7"/>
  <c r="M3812" i="7" s="1"/>
  <c r="Q3812" i="7" s="1"/>
  <c r="J3812" i="7"/>
  <c r="K3812" i="7" s="1"/>
  <c r="N3811" i="7"/>
  <c r="O3811" i="7" s="1"/>
  <c r="R3811" i="7" s="1"/>
  <c r="L3811" i="7"/>
  <c r="M3811" i="7" s="1"/>
  <c r="Q3811" i="7" s="1"/>
  <c r="S3811" i="7" s="1"/>
  <c r="J3811" i="7"/>
  <c r="K3811" i="7" s="1"/>
  <c r="N3810" i="7"/>
  <c r="O3810" i="7" s="1"/>
  <c r="R3810" i="7" s="1"/>
  <c r="L3810" i="7"/>
  <c r="M3810" i="7" s="1"/>
  <c r="Q3810" i="7" s="1"/>
  <c r="J3810" i="7"/>
  <c r="K3810" i="7" s="1"/>
  <c r="N3809" i="7"/>
  <c r="O3809" i="7" s="1"/>
  <c r="R3809" i="7" s="1"/>
  <c r="L3809" i="7"/>
  <c r="M3809" i="7" s="1"/>
  <c r="Q3809" i="7" s="1"/>
  <c r="J3809" i="7"/>
  <c r="K3809" i="7" s="1"/>
  <c r="N3808" i="7"/>
  <c r="O3808" i="7" s="1"/>
  <c r="R3808" i="7" s="1"/>
  <c r="L3808" i="7"/>
  <c r="M3808" i="7" s="1"/>
  <c r="Q3808" i="7" s="1"/>
  <c r="J3808" i="7"/>
  <c r="K3808" i="7" s="1"/>
  <c r="N3807" i="7"/>
  <c r="O3807" i="7" s="1"/>
  <c r="R3807" i="7" s="1"/>
  <c r="L3807" i="7"/>
  <c r="M3807" i="7" s="1"/>
  <c r="Q3807" i="7" s="1"/>
  <c r="S3807" i="7" s="1"/>
  <c r="J3807" i="7"/>
  <c r="K3807" i="7" s="1"/>
  <c r="N3806" i="7"/>
  <c r="O3806" i="7" s="1"/>
  <c r="R3806" i="7" s="1"/>
  <c r="L3806" i="7"/>
  <c r="M3806" i="7" s="1"/>
  <c r="Q3806" i="7" s="1"/>
  <c r="J3806" i="7"/>
  <c r="K3806" i="7" s="1"/>
  <c r="N3805" i="7"/>
  <c r="O3805" i="7" s="1"/>
  <c r="R3805" i="7" s="1"/>
  <c r="L3805" i="7"/>
  <c r="M3805" i="7" s="1"/>
  <c r="Q3805" i="7" s="1"/>
  <c r="J3805" i="7"/>
  <c r="K3805" i="7" s="1"/>
  <c r="N3804" i="7"/>
  <c r="O3804" i="7" s="1"/>
  <c r="R3804" i="7" s="1"/>
  <c r="L3804" i="7"/>
  <c r="M3804" i="7" s="1"/>
  <c r="Q3804" i="7" s="1"/>
  <c r="J3804" i="7"/>
  <c r="K3804" i="7" s="1"/>
  <c r="N3803" i="7"/>
  <c r="O3803" i="7" s="1"/>
  <c r="R3803" i="7" s="1"/>
  <c r="L3803" i="7"/>
  <c r="M3803" i="7" s="1"/>
  <c r="Q3803" i="7" s="1"/>
  <c r="J3803" i="7"/>
  <c r="K3803" i="7" s="1"/>
  <c r="N3802" i="7"/>
  <c r="O3802" i="7" s="1"/>
  <c r="R3802" i="7" s="1"/>
  <c r="L3802" i="7"/>
  <c r="M3802" i="7" s="1"/>
  <c r="Q3802" i="7" s="1"/>
  <c r="S3802" i="7" s="1"/>
  <c r="J3802" i="7"/>
  <c r="K3802" i="7" s="1"/>
  <c r="N3801" i="7"/>
  <c r="O3801" i="7" s="1"/>
  <c r="R3801" i="7" s="1"/>
  <c r="L3801" i="7"/>
  <c r="M3801" i="7" s="1"/>
  <c r="Q3801" i="7" s="1"/>
  <c r="J3801" i="7"/>
  <c r="K3801" i="7" s="1"/>
  <c r="N3800" i="7"/>
  <c r="O3800" i="7" s="1"/>
  <c r="R3800" i="7" s="1"/>
  <c r="L3800" i="7"/>
  <c r="M3800" i="7" s="1"/>
  <c r="Q3800" i="7" s="1"/>
  <c r="J3800" i="7"/>
  <c r="K3800" i="7" s="1"/>
  <c r="N3799" i="7"/>
  <c r="O3799" i="7" s="1"/>
  <c r="R3799" i="7" s="1"/>
  <c r="L3799" i="7"/>
  <c r="M3799" i="7" s="1"/>
  <c r="Q3799" i="7" s="1"/>
  <c r="J3799" i="7"/>
  <c r="K3799" i="7" s="1"/>
  <c r="N3798" i="7"/>
  <c r="O3798" i="7" s="1"/>
  <c r="R3798" i="7" s="1"/>
  <c r="L3798" i="7"/>
  <c r="M3798" i="7" s="1"/>
  <c r="Q3798" i="7" s="1"/>
  <c r="J3798" i="7"/>
  <c r="K3798" i="7" s="1"/>
  <c r="N3797" i="7"/>
  <c r="O3797" i="7" s="1"/>
  <c r="R3797" i="7" s="1"/>
  <c r="L3797" i="7"/>
  <c r="M3797" i="7" s="1"/>
  <c r="Q3797" i="7" s="1"/>
  <c r="J3797" i="7"/>
  <c r="K3797" i="7" s="1"/>
  <c r="N3796" i="7"/>
  <c r="O3796" i="7" s="1"/>
  <c r="R3796" i="7" s="1"/>
  <c r="L3796" i="7"/>
  <c r="M3796" i="7" s="1"/>
  <c r="Q3796" i="7" s="1"/>
  <c r="J3796" i="7"/>
  <c r="K3796" i="7" s="1"/>
  <c r="N3795" i="7"/>
  <c r="O3795" i="7" s="1"/>
  <c r="R3795" i="7" s="1"/>
  <c r="L3795" i="7"/>
  <c r="M3795" i="7" s="1"/>
  <c r="Q3795" i="7" s="1"/>
  <c r="S3795" i="7" s="1"/>
  <c r="J3795" i="7"/>
  <c r="K3795" i="7" s="1"/>
  <c r="N3794" i="7"/>
  <c r="O3794" i="7" s="1"/>
  <c r="R3794" i="7" s="1"/>
  <c r="L3794" i="7"/>
  <c r="M3794" i="7" s="1"/>
  <c r="Q3794" i="7" s="1"/>
  <c r="J3794" i="7"/>
  <c r="K3794" i="7" s="1"/>
  <c r="N3793" i="7"/>
  <c r="O3793" i="7" s="1"/>
  <c r="R3793" i="7" s="1"/>
  <c r="L3793" i="7"/>
  <c r="M3793" i="7" s="1"/>
  <c r="Q3793" i="7" s="1"/>
  <c r="J3793" i="7"/>
  <c r="K3793" i="7" s="1"/>
  <c r="N3792" i="7"/>
  <c r="O3792" i="7" s="1"/>
  <c r="R3792" i="7" s="1"/>
  <c r="L3792" i="7"/>
  <c r="M3792" i="7" s="1"/>
  <c r="Q3792" i="7" s="1"/>
  <c r="J3792" i="7"/>
  <c r="K3792" i="7" s="1"/>
  <c r="N3791" i="7"/>
  <c r="O3791" i="7" s="1"/>
  <c r="R3791" i="7" s="1"/>
  <c r="L3791" i="7"/>
  <c r="M3791" i="7" s="1"/>
  <c r="Q3791" i="7" s="1"/>
  <c r="S3791" i="7" s="1"/>
  <c r="J3791" i="7"/>
  <c r="K3791" i="7" s="1"/>
  <c r="N3790" i="7"/>
  <c r="O3790" i="7" s="1"/>
  <c r="R3790" i="7" s="1"/>
  <c r="L3790" i="7"/>
  <c r="M3790" i="7" s="1"/>
  <c r="Q3790" i="7" s="1"/>
  <c r="J3790" i="7"/>
  <c r="K3790" i="7" s="1"/>
  <c r="N3789" i="7"/>
  <c r="O3789" i="7" s="1"/>
  <c r="R3789" i="7" s="1"/>
  <c r="L3789" i="7"/>
  <c r="M3789" i="7" s="1"/>
  <c r="Q3789" i="7" s="1"/>
  <c r="J3789" i="7"/>
  <c r="K3789" i="7" s="1"/>
  <c r="N3788" i="7"/>
  <c r="O3788" i="7" s="1"/>
  <c r="R3788" i="7" s="1"/>
  <c r="L3788" i="7"/>
  <c r="M3788" i="7" s="1"/>
  <c r="Q3788" i="7" s="1"/>
  <c r="S3788" i="7" s="1"/>
  <c r="J3788" i="7"/>
  <c r="K3788" i="7" s="1"/>
  <c r="N3787" i="7"/>
  <c r="O3787" i="7" s="1"/>
  <c r="R3787" i="7" s="1"/>
  <c r="L3787" i="7"/>
  <c r="M3787" i="7" s="1"/>
  <c r="Q3787" i="7" s="1"/>
  <c r="J3787" i="7"/>
  <c r="K3787" i="7" s="1"/>
  <c r="N3786" i="7"/>
  <c r="O3786" i="7" s="1"/>
  <c r="R3786" i="7" s="1"/>
  <c r="L3786" i="7"/>
  <c r="M3786" i="7" s="1"/>
  <c r="Q3786" i="7" s="1"/>
  <c r="S3786" i="7" s="1"/>
  <c r="J3786" i="7"/>
  <c r="K3786" i="7" s="1"/>
  <c r="N3785" i="7"/>
  <c r="O3785" i="7" s="1"/>
  <c r="R3785" i="7" s="1"/>
  <c r="L3785" i="7"/>
  <c r="M3785" i="7" s="1"/>
  <c r="Q3785" i="7" s="1"/>
  <c r="J3785" i="7"/>
  <c r="K3785" i="7" s="1"/>
  <c r="N3784" i="7"/>
  <c r="O3784" i="7" s="1"/>
  <c r="R3784" i="7" s="1"/>
  <c r="L3784" i="7"/>
  <c r="M3784" i="7" s="1"/>
  <c r="Q3784" i="7" s="1"/>
  <c r="S3784" i="7" s="1"/>
  <c r="J3784" i="7"/>
  <c r="K3784" i="7" s="1"/>
  <c r="N3783" i="7"/>
  <c r="O3783" i="7" s="1"/>
  <c r="R3783" i="7" s="1"/>
  <c r="L3783" i="7"/>
  <c r="M3783" i="7" s="1"/>
  <c r="Q3783" i="7" s="1"/>
  <c r="J3783" i="7"/>
  <c r="K3783" i="7" s="1"/>
  <c r="N3782" i="7"/>
  <c r="O3782" i="7" s="1"/>
  <c r="R3782" i="7" s="1"/>
  <c r="L3782" i="7"/>
  <c r="M3782" i="7" s="1"/>
  <c r="Q3782" i="7" s="1"/>
  <c r="J3782" i="7"/>
  <c r="K3782" i="7" s="1"/>
  <c r="N3781" i="7"/>
  <c r="O3781" i="7" s="1"/>
  <c r="R3781" i="7" s="1"/>
  <c r="L3781" i="7"/>
  <c r="M3781" i="7" s="1"/>
  <c r="Q3781" i="7" s="1"/>
  <c r="J3781" i="7"/>
  <c r="K3781" i="7" s="1"/>
  <c r="N3780" i="7"/>
  <c r="O3780" i="7" s="1"/>
  <c r="R3780" i="7" s="1"/>
  <c r="L3780" i="7"/>
  <c r="M3780" i="7" s="1"/>
  <c r="Q3780" i="7" s="1"/>
  <c r="J3780" i="7"/>
  <c r="K3780" i="7" s="1"/>
  <c r="N3779" i="7"/>
  <c r="O3779" i="7" s="1"/>
  <c r="R3779" i="7" s="1"/>
  <c r="L3779" i="7"/>
  <c r="M3779" i="7" s="1"/>
  <c r="Q3779" i="7" s="1"/>
  <c r="J3779" i="7"/>
  <c r="K3779" i="7" s="1"/>
  <c r="N3778" i="7"/>
  <c r="O3778" i="7" s="1"/>
  <c r="R3778" i="7" s="1"/>
  <c r="L3778" i="7"/>
  <c r="M3778" i="7" s="1"/>
  <c r="Q3778" i="7" s="1"/>
  <c r="J3778" i="7"/>
  <c r="K3778" i="7" s="1"/>
  <c r="N3777" i="7"/>
  <c r="O3777" i="7" s="1"/>
  <c r="R3777" i="7" s="1"/>
  <c r="L3777" i="7"/>
  <c r="M3777" i="7" s="1"/>
  <c r="Q3777" i="7" s="1"/>
  <c r="J3777" i="7"/>
  <c r="K3777" i="7" s="1"/>
  <c r="N3776" i="7"/>
  <c r="O3776" i="7" s="1"/>
  <c r="R3776" i="7" s="1"/>
  <c r="L3776" i="7"/>
  <c r="M3776" i="7" s="1"/>
  <c r="Q3776" i="7" s="1"/>
  <c r="J3776" i="7"/>
  <c r="K3776" i="7" s="1"/>
  <c r="N3775" i="7"/>
  <c r="O3775" i="7" s="1"/>
  <c r="R3775" i="7" s="1"/>
  <c r="L3775" i="7"/>
  <c r="M3775" i="7" s="1"/>
  <c r="Q3775" i="7" s="1"/>
  <c r="J3775" i="7"/>
  <c r="K3775" i="7" s="1"/>
  <c r="N3774" i="7"/>
  <c r="O3774" i="7" s="1"/>
  <c r="R3774" i="7" s="1"/>
  <c r="L3774" i="7"/>
  <c r="M3774" i="7" s="1"/>
  <c r="Q3774" i="7" s="1"/>
  <c r="J3774" i="7"/>
  <c r="K3774" i="7" s="1"/>
  <c r="N3773" i="7"/>
  <c r="O3773" i="7" s="1"/>
  <c r="R3773" i="7" s="1"/>
  <c r="L3773" i="7"/>
  <c r="M3773" i="7" s="1"/>
  <c r="Q3773" i="7" s="1"/>
  <c r="J3773" i="7"/>
  <c r="K3773" i="7" s="1"/>
  <c r="N3772" i="7"/>
  <c r="O3772" i="7" s="1"/>
  <c r="R3772" i="7" s="1"/>
  <c r="L3772" i="7"/>
  <c r="M3772" i="7" s="1"/>
  <c r="Q3772" i="7" s="1"/>
  <c r="S3772" i="7" s="1"/>
  <c r="J3772" i="7"/>
  <c r="K3772" i="7" s="1"/>
  <c r="N3771" i="7"/>
  <c r="O3771" i="7" s="1"/>
  <c r="R3771" i="7" s="1"/>
  <c r="L3771" i="7"/>
  <c r="M3771" i="7" s="1"/>
  <c r="Q3771" i="7" s="1"/>
  <c r="J3771" i="7"/>
  <c r="K3771" i="7" s="1"/>
  <c r="N3770" i="7"/>
  <c r="O3770" i="7" s="1"/>
  <c r="R3770" i="7" s="1"/>
  <c r="L3770" i="7"/>
  <c r="M3770" i="7" s="1"/>
  <c r="Q3770" i="7" s="1"/>
  <c r="J3770" i="7"/>
  <c r="K3770" i="7" s="1"/>
  <c r="N3769" i="7"/>
  <c r="O3769" i="7" s="1"/>
  <c r="R3769" i="7" s="1"/>
  <c r="L3769" i="7"/>
  <c r="M3769" i="7" s="1"/>
  <c r="Q3769" i="7" s="1"/>
  <c r="J3769" i="7"/>
  <c r="K3769" i="7" s="1"/>
  <c r="N3768" i="7"/>
  <c r="O3768" i="7" s="1"/>
  <c r="R3768" i="7" s="1"/>
  <c r="L3768" i="7"/>
  <c r="M3768" i="7" s="1"/>
  <c r="Q3768" i="7" s="1"/>
  <c r="S3768" i="7" s="1"/>
  <c r="J3768" i="7"/>
  <c r="K3768" i="7" s="1"/>
  <c r="N3767" i="7"/>
  <c r="O3767" i="7" s="1"/>
  <c r="R3767" i="7" s="1"/>
  <c r="L3767" i="7"/>
  <c r="M3767" i="7" s="1"/>
  <c r="Q3767" i="7" s="1"/>
  <c r="J3767" i="7"/>
  <c r="K3767" i="7" s="1"/>
  <c r="N3766" i="7"/>
  <c r="O3766" i="7" s="1"/>
  <c r="R3766" i="7" s="1"/>
  <c r="L3766" i="7"/>
  <c r="M3766" i="7" s="1"/>
  <c r="Q3766" i="7" s="1"/>
  <c r="J3766" i="7"/>
  <c r="K3766" i="7" s="1"/>
  <c r="N3765" i="7"/>
  <c r="O3765" i="7" s="1"/>
  <c r="R3765" i="7" s="1"/>
  <c r="L3765" i="7"/>
  <c r="M3765" i="7" s="1"/>
  <c r="Q3765" i="7" s="1"/>
  <c r="J3765" i="7"/>
  <c r="K3765" i="7" s="1"/>
  <c r="N3764" i="7"/>
  <c r="O3764" i="7" s="1"/>
  <c r="R3764" i="7" s="1"/>
  <c r="L3764" i="7"/>
  <c r="M3764" i="7" s="1"/>
  <c r="Q3764" i="7" s="1"/>
  <c r="J3764" i="7"/>
  <c r="K3764" i="7" s="1"/>
  <c r="N3763" i="7"/>
  <c r="O3763" i="7" s="1"/>
  <c r="R3763" i="7" s="1"/>
  <c r="L3763" i="7"/>
  <c r="M3763" i="7" s="1"/>
  <c r="Q3763" i="7" s="1"/>
  <c r="S3763" i="7" s="1"/>
  <c r="J3763" i="7"/>
  <c r="K3763" i="7" s="1"/>
  <c r="N3762" i="7"/>
  <c r="O3762" i="7" s="1"/>
  <c r="R3762" i="7" s="1"/>
  <c r="L3762" i="7"/>
  <c r="M3762" i="7" s="1"/>
  <c r="Q3762" i="7" s="1"/>
  <c r="J3762" i="7"/>
  <c r="K3762" i="7" s="1"/>
  <c r="N3761" i="7"/>
  <c r="O3761" i="7" s="1"/>
  <c r="R3761" i="7" s="1"/>
  <c r="L3761" i="7"/>
  <c r="M3761" i="7" s="1"/>
  <c r="Q3761" i="7" s="1"/>
  <c r="J3761" i="7"/>
  <c r="K3761" i="7" s="1"/>
  <c r="N3760" i="7"/>
  <c r="O3760" i="7" s="1"/>
  <c r="R3760" i="7" s="1"/>
  <c r="L3760" i="7"/>
  <c r="M3760" i="7" s="1"/>
  <c r="Q3760" i="7" s="1"/>
  <c r="J3760" i="7"/>
  <c r="K3760" i="7" s="1"/>
  <c r="N3759" i="7"/>
  <c r="O3759" i="7" s="1"/>
  <c r="R3759" i="7" s="1"/>
  <c r="L3759" i="7"/>
  <c r="M3759" i="7" s="1"/>
  <c r="Q3759" i="7" s="1"/>
  <c r="S3759" i="7" s="1"/>
  <c r="J3759" i="7"/>
  <c r="K3759" i="7" s="1"/>
  <c r="N3758" i="7"/>
  <c r="O3758" i="7" s="1"/>
  <c r="R3758" i="7" s="1"/>
  <c r="L3758" i="7"/>
  <c r="M3758" i="7" s="1"/>
  <c r="Q3758" i="7" s="1"/>
  <c r="J3758" i="7"/>
  <c r="K3758" i="7" s="1"/>
  <c r="N3757" i="7"/>
  <c r="O3757" i="7" s="1"/>
  <c r="R3757" i="7" s="1"/>
  <c r="L3757" i="7"/>
  <c r="M3757" i="7" s="1"/>
  <c r="Q3757" i="7" s="1"/>
  <c r="J3757" i="7"/>
  <c r="K3757" i="7" s="1"/>
  <c r="N3756" i="7"/>
  <c r="O3756" i="7" s="1"/>
  <c r="R3756" i="7" s="1"/>
  <c r="L3756" i="7"/>
  <c r="M3756" i="7" s="1"/>
  <c r="Q3756" i="7" s="1"/>
  <c r="J3756" i="7"/>
  <c r="K3756" i="7" s="1"/>
  <c r="N3755" i="7"/>
  <c r="O3755" i="7" s="1"/>
  <c r="R3755" i="7" s="1"/>
  <c r="L3755" i="7"/>
  <c r="M3755" i="7" s="1"/>
  <c r="Q3755" i="7" s="1"/>
  <c r="J3755" i="7"/>
  <c r="K3755" i="7" s="1"/>
  <c r="N3754" i="7"/>
  <c r="O3754" i="7" s="1"/>
  <c r="R3754" i="7" s="1"/>
  <c r="L3754" i="7"/>
  <c r="M3754" i="7" s="1"/>
  <c r="Q3754" i="7" s="1"/>
  <c r="S3754" i="7" s="1"/>
  <c r="J3754" i="7"/>
  <c r="K3754" i="7" s="1"/>
  <c r="N3753" i="7"/>
  <c r="O3753" i="7" s="1"/>
  <c r="R3753" i="7" s="1"/>
  <c r="S3753" i="7" s="1"/>
  <c r="L3753" i="7"/>
  <c r="M3753" i="7" s="1"/>
  <c r="Q3753" i="7" s="1"/>
  <c r="J3753" i="7"/>
  <c r="K3753" i="7" s="1"/>
  <c r="N3752" i="7"/>
  <c r="O3752" i="7" s="1"/>
  <c r="R3752" i="7" s="1"/>
  <c r="L3752" i="7"/>
  <c r="M3752" i="7" s="1"/>
  <c r="Q3752" i="7" s="1"/>
  <c r="J3752" i="7"/>
  <c r="K3752" i="7" s="1"/>
  <c r="N3751" i="7"/>
  <c r="O3751" i="7" s="1"/>
  <c r="R3751" i="7" s="1"/>
  <c r="L3751" i="7"/>
  <c r="M3751" i="7" s="1"/>
  <c r="Q3751" i="7" s="1"/>
  <c r="J3751" i="7"/>
  <c r="K3751" i="7" s="1"/>
  <c r="N3750" i="7"/>
  <c r="O3750" i="7" s="1"/>
  <c r="R3750" i="7" s="1"/>
  <c r="L3750" i="7"/>
  <c r="M3750" i="7" s="1"/>
  <c r="Q3750" i="7" s="1"/>
  <c r="J3750" i="7"/>
  <c r="K3750" i="7" s="1"/>
  <c r="N3749" i="7"/>
  <c r="O3749" i="7" s="1"/>
  <c r="R3749" i="7" s="1"/>
  <c r="L3749" i="7"/>
  <c r="M3749" i="7" s="1"/>
  <c r="Q3749" i="7" s="1"/>
  <c r="J3749" i="7"/>
  <c r="K3749" i="7" s="1"/>
  <c r="N3748" i="7"/>
  <c r="O3748" i="7" s="1"/>
  <c r="R3748" i="7" s="1"/>
  <c r="L3748" i="7"/>
  <c r="M3748" i="7" s="1"/>
  <c r="Q3748" i="7" s="1"/>
  <c r="J3748" i="7"/>
  <c r="K3748" i="7" s="1"/>
  <c r="N3747" i="7"/>
  <c r="O3747" i="7" s="1"/>
  <c r="R3747" i="7" s="1"/>
  <c r="L3747" i="7"/>
  <c r="M3747" i="7" s="1"/>
  <c r="Q3747" i="7" s="1"/>
  <c r="S3747" i="7" s="1"/>
  <c r="J3747" i="7"/>
  <c r="K3747" i="7" s="1"/>
  <c r="N3746" i="7"/>
  <c r="O3746" i="7" s="1"/>
  <c r="R3746" i="7" s="1"/>
  <c r="L3746" i="7"/>
  <c r="M3746" i="7" s="1"/>
  <c r="Q3746" i="7" s="1"/>
  <c r="J3746" i="7"/>
  <c r="K3746" i="7" s="1"/>
  <c r="N3745" i="7"/>
  <c r="O3745" i="7" s="1"/>
  <c r="R3745" i="7" s="1"/>
  <c r="L3745" i="7"/>
  <c r="M3745" i="7" s="1"/>
  <c r="Q3745" i="7" s="1"/>
  <c r="J3745" i="7"/>
  <c r="K3745" i="7" s="1"/>
  <c r="N3744" i="7"/>
  <c r="O3744" i="7" s="1"/>
  <c r="R3744" i="7" s="1"/>
  <c r="L3744" i="7"/>
  <c r="M3744" i="7" s="1"/>
  <c r="Q3744" i="7" s="1"/>
  <c r="J3744" i="7"/>
  <c r="K3744" i="7" s="1"/>
  <c r="N3743" i="7"/>
  <c r="O3743" i="7" s="1"/>
  <c r="R3743" i="7" s="1"/>
  <c r="L3743" i="7"/>
  <c r="M3743" i="7" s="1"/>
  <c r="Q3743" i="7" s="1"/>
  <c r="S3743" i="7" s="1"/>
  <c r="J3743" i="7"/>
  <c r="K3743" i="7" s="1"/>
  <c r="N3742" i="7"/>
  <c r="O3742" i="7" s="1"/>
  <c r="R3742" i="7" s="1"/>
  <c r="L3742" i="7"/>
  <c r="M3742" i="7" s="1"/>
  <c r="Q3742" i="7" s="1"/>
  <c r="J3742" i="7"/>
  <c r="K3742" i="7" s="1"/>
  <c r="N3741" i="7"/>
  <c r="O3741" i="7" s="1"/>
  <c r="R3741" i="7" s="1"/>
  <c r="L3741" i="7"/>
  <c r="M3741" i="7" s="1"/>
  <c r="Q3741" i="7" s="1"/>
  <c r="J3741" i="7"/>
  <c r="K3741" i="7" s="1"/>
  <c r="N3740" i="7"/>
  <c r="O3740" i="7" s="1"/>
  <c r="R3740" i="7" s="1"/>
  <c r="L3740" i="7"/>
  <c r="M3740" i="7" s="1"/>
  <c r="Q3740" i="7" s="1"/>
  <c r="J3740" i="7"/>
  <c r="K3740" i="7" s="1"/>
  <c r="N3739" i="7"/>
  <c r="O3739" i="7" s="1"/>
  <c r="R3739" i="7" s="1"/>
  <c r="L3739" i="7"/>
  <c r="M3739" i="7" s="1"/>
  <c r="Q3739" i="7" s="1"/>
  <c r="J3739" i="7"/>
  <c r="K3739" i="7" s="1"/>
  <c r="N3738" i="7"/>
  <c r="O3738" i="7" s="1"/>
  <c r="R3738" i="7" s="1"/>
  <c r="L3738" i="7"/>
  <c r="M3738" i="7" s="1"/>
  <c r="Q3738" i="7" s="1"/>
  <c r="S3738" i="7" s="1"/>
  <c r="J3738" i="7"/>
  <c r="K3738" i="7" s="1"/>
  <c r="N3737" i="7"/>
  <c r="O3737" i="7" s="1"/>
  <c r="R3737" i="7" s="1"/>
  <c r="L3737" i="7"/>
  <c r="M3737" i="7" s="1"/>
  <c r="Q3737" i="7" s="1"/>
  <c r="J3737" i="7"/>
  <c r="K3737" i="7" s="1"/>
  <c r="N3736" i="7"/>
  <c r="O3736" i="7" s="1"/>
  <c r="R3736" i="7" s="1"/>
  <c r="L3736" i="7"/>
  <c r="M3736" i="7" s="1"/>
  <c r="Q3736" i="7" s="1"/>
  <c r="J3736" i="7"/>
  <c r="K3736" i="7" s="1"/>
  <c r="N3735" i="7"/>
  <c r="O3735" i="7" s="1"/>
  <c r="R3735" i="7" s="1"/>
  <c r="L3735" i="7"/>
  <c r="M3735" i="7" s="1"/>
  <c r="Q3735" i="7" s="1"/>
  <c r="J3735" i="7"/>
  <c r="K3735" i="7" s="1"/>
  <c r="N3734" i="7"/>
  <c r="O3734" i="7" s="1"/>
  <c r="R3734" i="7" s="1"/>
  <c r="L3734" i="7"/>
  <c r="M3734" i="7" s="1"/>
  <c r="Q3734" i="7" s="1"/>
  <c r="J3734" i="7"/>
  <c r="K3734" i="7" s="1"/>
  <c r="N3733" i="7"/>
  <c r="O3733" i="7" s="1"/>
  <c r="R3733" i="7" s="1"/>
  <c r="L3733" i="7"/>
  <c r="M3733" i="7" s="1"/>
  <c r="Q3733" i="7" s="1"/>
  <c r="J3733" i="7"/>
  <c r="K3733" i="7" s="1"/>
  <c r="N3732" i="7"/>
  <c r="O3732" i="7" s="1"/>
  <c r="R3732" i="7" s="1"/>
  <c r="L3732" i="7"/>
  <c r="M3732" i="7" s="1"/>
  <c r="Q3732" i="7" s="1"/>
  <c r="J3732" i="7"/>
  <c r="K3732" i="7" s="1"/>
  <c r="N3731" i="7"/>
  <c r="O3731" i="7" s="1"/>
  <c r="R3731" i="7" s="1"/>
  <c r="L3731" i="7"/>
  <c r="M3731" i="7" s="1"/>
  <c r="Q3731" i="7" s="1"/>
  <c r="S3731" i="7" s="1"/>
  <c r="J3731" i="7"/>
  <c r="K3731" i="7" s="1"/>
  <c r="N3730" i="7"/>
  <c r="O3730" i="7" s="1"/>
  <c r="R3730" i="7" s="1"/>
  <c r="L3730" i="7"/>
  <c r="M3730" i="7" s="1"/>
  <c r="Q3730" i="7" s="1"/>
  <c r="J3730" i="7"/>
  <c r="K3730" i="7" s="1"/>
  <c r="N3729" i="7"/>
  <c r="O3729" i="7" s="1"/>
  <c r="R3729" i="7" s="1"/>
  <c r="L3729" i="7"/>
  <c r="M3729" i="7" s="1"/>
  <c r="Q3729" i="7" s="1"/>
  <c r="J3729" i="7"/>
  <c r="K3729" i="7" s="1"/>
  <c r="N3728" i="7"/>
  <c r="O3728" i="7" s="1"/>
  <c r="R3728" i="7" s="1"/>
  <c r="L3728" i="7"/>
  <c r="M3728" i="7" s="1"/>
  <c r="Q3728" i="7" s="1"/>
  <c r="J3728" i="7"/>
  <c r="K3728" i="7" s="1"/>
  <c r="N3727" i="7"/>
  <c r="O3727" i="7" s="1"/>
  <c r="R3727" i="7" s="1"/>
  <c r="L3727" i="7"/>
  <c r="M3727" i="7" s="1"/>
  <c r="Q3727" i="7" s="1"/>
  <c r="S3727" i="7" s="1"/>
  <c r="J3727" i="7"/>
  <c r="K3727" i="7" s="1"/>
  <c r="N3726" i="7"/>
  <c r="O3726" i="7" s="1"/>
  <c r="R3726" i="7" s="1"/>
  <c r="L3726" i="7"/>
  <c r="M3726" i="7" s="1"/>
  <c r="Q3726" i="7" s="1"/>
  <c r="J3726" i="7"/>
  <c r="K3726" i="7" s="1"/>
  <c r="N3725" i="7"/>
  <c r="O3725" i="7" s="1"/>
  <c r="R3725" i="7" s="1"/>
  <c r="L3725" i="7"/>
  <c r="M3725" i="7" s="1"/>
  <c r="Q3725" i="7" s="1"/>
  <c r="J3725" i="7"/>
  <c r="K3725" i="7" s="1"/>
  <c r="N3724" i="7"/>
  <c r="O3724" i="7" s="1"/>
  <c r="R3724" i="7" s="1"/>
  <c r="L3724" i="7"/>
  <c r="M3724" i="7" s="1"/>
  <c r="Q3724" i="7" s="1"/>
  <c r="J3724" i="7"/>
  <c r="K3724" i="7" s="1"/>
  <c r="N3723" i="7"/>
  <c r="O3723" i="7" s="1"/>
  <c r="R3723" i="7" s="1"/>
  <c r="L3723" i="7"/>
  <c r="M3723" i="7" s="1"/>
  <c r="Q3723" i="7" s="1"/>
  <c r="J3723" i="7"/>
  <c r="K3723" i="7" s="1"/>
  <c r="N3722" i="7"/>
  <c r="O3722" i="7" s="1"/>
  <c r="R3722" i="7" s="1"/>
  <c r="L3722" i="7"/>
  <c r="M3722" i="7" s="1"/>
  <c r="Q3722" i="7" s="1"/>
  <c r="S3722" i="7" s="1"/>
  <c r="J3722" i="7"/>
  <c r="K3722" i="7" s="1"/>
  <c r="N3721" i="7"/>
  <c r="O3721" i="7" s="1"/>
  <c r="R3721" i="7" s="1"/>
  <c r="L3721" i="7"/>
  <c r="M3721" i="7" s="1"/>
  <c r="Q3721" i="7" s="1"/>
  <c r="J3721" i="7"/>
  <c r="K3721" i="7" s="1"/>
  <c r="N3720" i="7"/>
  <c r="O3720" i="7" s="1"/>
  <c r="R3720" i="7" s="1"/>
  <c r="L3720" i="7"/>
  <c r="M3720" i="7" s="1"/>
  <c r="Q3720" i="7" s="1"/>
  <c r="J3720" i="7"/>
  <c r="K3720" i="7" s="1"/>
  <c r="N3719" i="7"/>
  <c r="O3719" i="7" s="1"/>
  <c r="R3719" i="7" s="1"/>
  <c r="L3719" i="7"/>
  <c r="M3719" i="7" s="1"/>
  <c r="Q3719" i="7" s="1"/>
  <c r="J3719" i="7"/>
  <c r="K3719" i="7" s="1"/>
  <c r="N3718" i="7"/>
  <c r="O3718" i="7" s="1"/>
  <c r="R3718" i="7" s="1"/>
  <c r="L3718" i="7"/>
  <c r="M3718" i="7" s="1"/>
  <c r="Q3718" i="7" s="1"/>
  <c r="J3718" i="7"/>
  <c r="K3718" i="7" s="1"/>
  <c r="N3717" i="7"/>
  <c r="O3717" i="7" s="1"/>
  <c r="R3717" i="7" s="1"/>
  <c r="L3717" i="7"/>
  <c r="M3717" i="7" s="1"/>
  <c r="Q3717" i="7" s="1"/>
  <c r="J3717" i="7"/>
  <c r="K3717" i="7" s="1"/>
  <c r="N3716" i="7"/>
  <c r="O3716" i="7" s="1"/>
  <c r="R3716" i="7" s="1"/>
  <c r="L3716" i="7"/>
  <c r="M3716" i="7" s="1"/>
  <c r="Q3716" i="7" s="1"/>
  <c r="J3716" i="7"/>
  <c r="K3716" i="7" s="1"/>
  <c r="N3715" i="7"/>
  <c r="O3715" i="7" s="1"/>
  <c r="R3715" i="7" s="1"/>
  <c r="L3715" i="7"/>
  <c r="M3715" i="7" s="1"/>
  <c r="Q3715" i="7" s="1"/>
  <c r="J3715" i="7"/>
  <c r="K3715" i="7" s="1"/>
  <c r="N3714" i="7"/>
  <c r="O3714" i="7" s="1"/>
  <c r="R3714" i="7" s="1"/>
  <c r="L3714" i="7"/>
  <c r="M3714" i="7" s="1"/>
  <c r="Q3714" i="7" s="1"/>
  <c r="J3714" i="7"/>
  <c r="K3714" i="7" s="1"/>
  <c r="N3713" i="7"/>
  <c r="O3713" i="7" s="1"/>
  <c r="R3713" i="7" s="1"/>
  <c r="L3713" i="7"/>
  <c r="M3713" i="7" s="1"/>
  <c r="Q3713" i="7" s="1"/>
  <c r="J3713" i="7"/>
  <c r="K3713" i="7" s="1"/>
  <c r="N3712" i="7"/>
  <c r="O3712" i="7" s="1"/>
  <c r="R3712" i="7" s="1"/>
  <c r="L3712" i="7"/>
  <c r="M3712" i="7" s="1"/>
  <c r="Q3712" i="7" s="1"/>
  <c r="J3712" i="7"/>
  <c r="K3712" i="7" s="1"/>
  <c r="N3711" i="7"/>
  <c r="O3711" i="7" s="1"/>
  <c r="R3711" i="7" s="1"/>
  <c r="L3711" i="7"/>
  <c r="M3711" i="7" s="1"/>
  <c r="Q3711" i="7" s="1"/>
  <c r="J3711" i="7"/>
  <c r="K3711" i="7" s="1"/>
  <c r="N3710" i="7"/>
  <c r="O3710" i="7" s="1"/>
  <c r="R3710" i="7" s="1"/>
  <c r="L3710" i="7"/>
  <c r="M3710" i="7" s="1"/>
  <c r="Q3710" i="7" s="1"/>
  <c r="J3710" i="7"/>
  <c r="K3710" i="7" s="1"/>
  <c r="N3709" i="7"/>
  <c r="O3709" i="7" s="1"/>
  <c r="R3709" i="7" s="1"/>
  <c r="L3709" i="7"/>
  <c r="M3709" i="7" s="1"/>
  <c r="Q3709" i="7" s="1"/>
  <c r="J3709" i="7"/>
  <c r="K3709" i="7" s="1"/>
  <c r="N3708" i="7"/>
  <c r="O3708" i="7" s="1"/>
  <c r="R3708" i="7" s="1"/>
  <c r="L3708" i="7"/>
  <c r="M3708" i="7" s="1"/>
  <c r="Q3708" i="7" s="1"/>
  <c r="S3708" i="7" s="1"/>
  <c r="J3708" i="7"/>
  <c r="K3708" i="7" s="1"/>
  <c r="N3707" i="7"/>
  <c r="O3707" i="7" s="1"/>
  <c r="R3707" i="7" s="1"/>
  <c r="L3707" i="7"/>
  <c r="M3707" i="7" s="1"/>
  <c r="Q3707" i="7" s="1"/>
  <c r="J3707" i="7"/>
  <c r="K3707" i="7" s="1"/>
  <c r="N3706" i="7"/>
  <c r="O3706" i="7" s="1"/>
  <c r="R3706" i="7" s="1"/>
  <c r="L3706" i="7"/>
  <c r="M3706" i="7" s="1"/>
  <c r="Q3706" i="7" s="1"/>
  <c r="J3706" i="7"/>
  <c r="K3706" i="7" s="1"/>
  <c r="N3705" i="7"/>
  <c r="O3705" i="7" s="1"/>
  <c r="R3705" i="7" s="1"/>
  <c r="L3705" i="7"/>
  <c r="M3705" i="7" s="1"/>
  <c r="Q3705" i="7" s="1"/>
  <c r="J3705" i="7"/>
  <c r="K3705" i="7" s="1"/>
  <c r="N3704" i="7"/>
  <c r="O3704" i="7" s="1"/>
  <c r="R3704" i="7" s="1"/>
  <c r="L3704" i="7"/>
  <c r="M3704" i="7" s="1"/>
  <c r="Q3704" i="7" s="1"/>
  <c r="S3704" i="7" s="1"/>
  <c r="J3704" i="7"/>
  <c r="K3704" i="7" s="1"/>
  <c r="N3703" i="7"/>
  <c r="O3703" i="7" s="1"/>
  <c r="R3703" i="7" s="1"/>
  <c r="L3703" i="7"/>
  <c r="M3703" i="7" s="1"/>
  <c r="Q3703" i="7" s="1"/>
  <c r="J3703" i="7"/>
  <c r="K3703" i="7" s="1"/>
  <c r="N3702" i="7"/>
  <c r="O3702" i="7" s="1"/>
  <c r="R3702" i="7" s="1"/>
  <c r="L3702" i="7"/>
  <c r="M3702" i="7" s="1"/>
  <c r="Q3702" i="7" s="1"/>
  <c r="J3702" i="7"/>
  <c r="K3702" i="7" s="1"/>
  <c r="N3701" i="7"/>
  <c r="O3701" i="7" s="1"/>
  <c r="R3701" i="7" s="1"/>
  <c r="L3701" i="7"/>
  <c r="M3701" i="7" s="1"/>
  <c r="Q3701" i="7" s="1"/>
  <c r="J3701" i="7"/>
  <c r="K3701" i="7" s="1"/>
  <c r="N3700" i="7"/>
  <c r="O3700" i="7" s="1"/>
  <c r="R3700" i="7" s="1"/>
  <c r="L3700" i="7"/>
  <c r="M3700" i="7" s="1"/>
  <c r="Q3700" i="7" s="1"/>
  <c r="J3700" i="7"/>
  <c r="K3700" i="7" s="1"/>
  <c r="N3699" i="7"/>
  <c r="O3699" i="7" s="1"/>
  <c r="R3699" i="7" s="1"/>
  <c r="L3699" i="7"/>
  <c r="M3699" i="7" s="1"/>
  <c r="Q3699" i="7" s="1"/>
  <c r="J3699" i="7"/>
  <c r="K3699" i="7" s="1"/>
  <c r="N3698" i="7"/>
  <c r="O3698" i="7" s="1"/>
  <c r="R3698" i="7" s="1"/>
  <c r="L3698" i="7"/>
  <c r="M3698" i="7" s="1"/>
  <c r="Q3698" i="7" s="1"/>
  <c r="J3698" i="7"/>
  <c r="K3698" i="7" s="1"/>
  <c r="N3697" i="7"/>
  <c r="O3697" i="7" s="1"/>
  <c r="R3697" i="7" s="1"/>
  <c r="L3697" i="7"/>
  <c r="M3697" i="7" s="1"/>
  <c r="Q3697" i="7" s="1"/>
  <c r="S3697" i="7" s="1"/>
  <c r="J3697" i="7"/>
  <c r="K3697" i="7" s="1"/>
  <c r="N3696" i="7"/>
  <c r="O3696" i="7" s="1"/>
  <c r="R3696" i="7" s="1"/>
  <c r="L3696" i="7"/>
  <c r="M3696" i="7" s="1"/>
  <c r="Q3696" i="7" s="1"/>
  <c r="J3696" i="7"/>
  <c r="K3696" i="7" s="1"/>
  <c r="N3695" i="7"/>
  <c r="O3695" i="7" s="1"/>
  <c r="R3695" i="7" s="1"/>
  <c r="L3695" i="7"/>
  <c r="M3695" i="7" s="1"/>
  <c r="Q3695" i="7" s="1"/>
  <c r="J3695" i="7"/>
  <c r="K3695" i="7" s="1"/>
  <c r="N3694" i="7"/>
  <c r="O3694" i="7" s="1"/>
  <c r="R3694" i="7" s="1"/>
  <c r="L3694" i="7"/>
  <c r="M3694" i="7" s="1"/>
  <c r="Q3694" i="7" s="1"/>
  <c r="J3694" i="7"/>
  <c r="K3694" i="7" s="1"/>
  <c r="N3693" i="7"/>
  <c r="O3693" i="7" s="1"/>
  <c r="R3693" i="7" s="1"/>
  <c r="M3693" i="7"/>
  <c r="Q3693" i="7" s="1"/>
  <c r="S3693" i="7" s="1"/>
  <c r="L3693" i="7"/>
  <c r="J3693" i="7"/>
  <c r="K3693" i="7" s="1"/>
  <c r="N3692" i="7"/>
  <c r="O3692" i="7" s="1"/>
  <c r="R3692" i="7" s="1"/>
  <c r="L3692" i="7"/>
  <c r="M3692" i="7" s="1"/>
  <c r="Q3692" i="7" s="1"/>
  <c r="S3692" i="7" s="1"/>
  <c r="J3692" i="7"/>
  <c r="K3692" i="7" s="1"/>
  <c r="N3691" i="7"/>
  <c r="O3691" i="7" s="1"/>
  <c r="R3691" i="7" s="1"/>
  <c r="L3691" i="7"/>
  <c r="M3691" i="7" s="1"/>
  <c r="Q3691" i="7" s="1"/>
  <c r="J3691" i="7"/>
  <c r="K3691" i="7" s="1"/>
  <c r="N3690" i="7"/>
  <c r="O3690" i="7" s="1"/>
  <c r="R3690" i="7" s="1"/>
  <c r="L3690" i="7"/>
  <c r="M3690" i="7" s="1"/>
  <c r="Q3690" i="7" s="1"/>
  <c r="S3690" i="7" s="1"/>
  <c r="J3690" i="7"/>
  <c r="K3690" i="7" s="1"/>
  <c r="N3689" i="7"/>
  <c r="O3689" i="7" s="1"/>
  <c r="R3689" i="7" s="1"/>
  <c r="L3689" i="7"/>
  <c r="M3689" i="7" s="1"/>
  <c r="Q3689" i="7" s="1"/>
  <c r="J3689" i="7"/>
  <c r="K3689" i="7" s="1"/>
  <c r="N3688" i="7"/>
  <c r="O3688" i="7" s="1"/>
  <c r="R3688" i="7" s="1"/>
  <c r="L3688" i="7"/>
  <c r="M3688" i="7" s="1"/>
  <c r="Q3688" i="7" s="1"/>
  <c r="S3688" i="7" s="1"/>
  <c r="J3688" i="7"/>
  <c r="K3688" i="7" s="1"/>
  <c r="N3687" i="7"/>
  <c r="O3687" i="7" s="1"/>
  <c r="R3687" i="7" s="1"/>
  <c r="L3687" i="7"/>
  <c r="M3687" i="7" s="1"/>
  <c r="Q3687" i="7" s="1"/>
  <c r="J3687" i="7"/>
  <c r="K3687" i="7" s="1"/>
  <c r="N3686" i="7"/>
  <c r="O3686" i="7" s="1"/>
  <c r="R3686" i="7" s="1"/>
  <c r="L3686" i="7"/>
  <c r="M3686" i="7" s="1"/>
  <c r="Q3686" i="7" s="1"/>
  <c r="J3686" i="7"/>
  <c r="K3686" i="7" s="1"/>
  <c r="N3685" i="7"/>
  <c r="O3685" i="7" s="1"/>
  <c r="R3685" i="7" s="1"/>
  <c r="L3685" i="7"/>
  <c r="M3685" i="7" s="1"/>
  <c r="Q3685" i="7" s="1"/>
  <c r="J3685" i="7"/>
  <c r="K3685" i="7" s="1"/>
  <c r="N3684" i="7"/>
  <c r="O3684" i="7" s="1"/>
  <c r="R3684" i="7" s="1"/>
  <c r="L3684" i="7"/>
  <c r="M3684" i="7" s="1"/>
  <c r="Q3684" i="7" s="1"/>
  <c r="J3684" i="7"/>
  <c r="K3684" i="7" s="1"/>
  <c r="N3683" i="7"/>
  <c r="O3683" i="7" s="1"/>
  <c r="R3683" i="7" s="1"/>
  <c r="L3683" i="7"/>
  <c r="M3683" i="7" s="1"/>
  <c r="Q3683" i="7" s="1"/>
  <c r="J3683" i="7"/>
  <c r="K3683" i="7" s="1"/>
  <c r="N3682" i="7"/>
  <c r="O3682" i="7" s="1"/>
  <c r="R3682" i="7" s="1"/>
  <c r="L3682" i="7"/>
  <c r="M3682" i="7" s="1"/>
  <c r="Q3682" i="7" s="1"/>
  <c r="J3682" i="7"/>
  <c r="K3682" i="7" s="1"/>
  <c r="N3681" i="7"/>
  <c r="O3681" i="7" s="1"/>
  <c r="R3681" i="7" s="1"/>
  <c r="L3681" i="7"/>
  <c r="M3681" i="7" s="1"/>
  <c r="Q3681" i="7" s="1"/>
  <c r="J3681" i="7"/>
  <c r="K3681" i="7" s="1"/>
  <c r="N3680" i="7"/>
  <c r="O3680" i="7" s="1"/>
  <c r="R3680" i="7" s="1"/>
  <c r="L3680" i="7"/>
  <c r="M3680" i="7" s="1"/>
  <c r="Q3680" i="7" s="1"/>
  <c r="J3680" i="7"/>
  <c r="K3680" i="7" s="1"/>
  <c r="N3679" i="7"/>
  <c r="O3679" i="7" s="1"/>
  <c r="R3679" i="7" s="1"/>
  <c r="L3679" i="7"/>
  <c r="M3679" i="7" s="1"/>
  <c r="Q3679" i="7" s="1"/>
  <c r="J3679" i="7"/>
  <c r="K3679" i="7" s="1"/>
  <c r="N3678" i="7"/>
  <c r="O3678" i="7" s="1"/>
  <c r="R3678" i="7" s="1"/>
  <c r="L3678" i="7"/>
  <c r="M3678" i="7" s="1"/>
  <c r="Q3678" i="7" s="1"/>
  <c r="J3678" i="7"/>
  <c r="K3678" i="7" s="1"/>
  <c r="N3677" i="7"/>
  <c r="O3677" i="7" s="1"/>
  <c r="R3677" i="7" s="1"/>
  <c r="L3677" i="7"/>
  <c r="M3677" i="7" s="1"/>
  <c r="Q3677" i="7" s="1"/>
  <c r="J3677" i="7"/>
  <c r="K3677" i="7" s="1"/>
  <c r="N3676" i="7"/>
  <c r="O3676" i="7" s="1"/>
  <c r="R3676" i="7" s="1"/>
  <c r="L3676" i="7"/>
  <c r="M3676" i="7" s="1"/>
  <c r="Q3676" i="7" s="1"/>
  <c r="J3676" i="7"/>
  <c r="K3676" i="7" s="1"/>
  <c r="N3675" i="7"/>
  <c r="O3675" i="7" s="1"/>
  <c r="R3675" i="7" s="1"/>
  <c r="L3675" i="7"/>
  <c r="M3675" i="7" s="1"/>
  <c r="Q3675" i="7" s="1"/>
  <c r="J3675" i="7"/>
  <c r="K3675" i="7" s="1"/>
  <c r="N3674" i="7"/>
  <c r="O3674" i="7" s="1"/>
  <c r="R3674" i="7" s="1"/>
  <c r="L3674" i="7"/>
  <c r="M3674" i="7" s="1"/>
  <c r="Q3674" i="7" s="1"/>
  <c r="S3674" i="7" s="1"/>
  <c r="J3674" i="7"/>
  <c r="K3674" i="7" s="1"/>
  <c r="N3673" i="7"/>
  <c r="O3673" i="7" s="1"/>
  <c r="R3673" i="7" s="1"/>
  <c r="L3673" i="7"/>
  <c r="M3673" i="7" s="1"/>
  <c r="Q3673" i="7" s="1"/>
  <c r="J3673" i="7"/>
  <c r="K3673" i="7" s="1"/>
  <c r="N3672" i="7"/>
  <c r="O3672" i="7" s="1"/>
  <c r="R3672" i="7" s="1"/>
  <c r="L3672" i="7"/>
  <c r="M3672" i="7" s="1"/>
  <c r="Q3672" i="7" s="1"/>
  <c r="J3672" i="7"/>
  <c r="K3672" i="7" s="1"/>
  <c r="N3671" i="7"/>
  <c r="O3671" i="7" s="1"/>
  <c r="R3671" i="7" s="1"/>
  <c r="L3671" i="7"/>
  <c r="M3671" i="7" s="1"/>
  <c r="Q3671" i="7" s="1"/>
  <c r="J3671" i="7"/>
  <c r="K3671" i="7" s="1"/>
  <c r="N3670" i="7"/>
  <c r="O3670" i="7" s="1"/>
  <c r="R3670" i="7" s="1"/>
  <c r="L3670" i="7"/>
  <c r="M3670" i="7" s="1"/>
  <c r="Q3670" i="7" s="1"/>
  <c r="J3670" i="7"/>
  <c r="K3670" i="7" s="1"/>
  <c r="N3669" i="7"/>
  <c r="O3669" i="7" s="1"/>
  <c r="R3669" i="7" s="1"/>
  <c r="L3669" i="7"/>
  <c r="M3669" i="7" s="1"/>
  <c r="Q3669" i="7" s="1"/>
  <c r="S3669" i="7" s="1"/>
  <c r="J3669" i="7"/>
  <c r="K3669" i="7" s="1"/>
  <c r="N3668" i="7"/>
  <c r="O3668" i="7" s="1"/>
  <c r="R3668" i="7" s="1"/>
  <c r="L3668" i="7"/>
  <c r="M3668" i="7" s="1"/>
  <c r="Q3668" i="7" s="1"/>
  <c r="J3668" i="7"/>
  <c r="K3668" i="7" s="1"/>
  <c r="N3667" i="7"/>
  <c r="O3667" i="7" s="1"/>
  <c r="R3667" i="7" s="1"/>
  <c r="L3667" i="7"/>
  <c r="M3667" i="7" s="1"/>
  <c r="Q3667" i="7" s="1"/>
  <c r="J3667" i="7"/>
  <c r="K3667" i="7" s="1"/>
  <c r="N3666" i="7"/>
  <c r="O3666" i="7" s="1"/>
  <c r="R3666" i="7" s="1"/>
  <c r="L3666" i="7"/>
  <c r="M3666" i="7" s="1"/>
  <c r="Q3666" i="7" s="1"/>
  <c r="J3666" i="7"/>
  <c r="K3666" i="7" s="1"/>
  <c r="N3665" i="7"/>
  <c r="O3665" i="7" s="1"/>
  <c r="R3665" i="7" s="1"/>
  <c r="L3665" i="7"/>
  <c r="M3665" i="7" s="1"/>
  <c r="Q3665" i="7" s="1"/>
  <c r="S3665" i="7" s="1"/>
  <c r="J3665" i="7"/>
  <c r="K3665" i="7" s="1"/>
  <c r="N3664" i="7"/>
  <c r="O3664" i="7" s="1"/>
  <c r="R3664" i="7" s="1"/>
  <c r="L3664" i="7"/>
  <c r="M3664" i="7" s="1"/>
  <c r="Q3664" i="7" s="1"/>
  <c r="J3664" i="7"/>
  <c r="K3664" i="7" s="1"/>
  <c r="N3663" i="7"/>
  <c r="O3663" i="7" s="1"/>
  <c r="R3663" i="7" s="1"/>
  <c r="L3663" i="7"/>
  <c r="M3663" i="7" s="1"/>
  <c r="Q3663" i="7" s="1"/>
  <c r="J3663" i="7"/>
  <c r="K3663" i="7" s="1"/>
  <c r="N3662" i="7"/>
  <c r="O3662" i="7" s="1"/>
  <c r="R3662" i="7" s="1"/>
  <c r="L3662" i="7"/>
  <c r="M3662" i="7" s="1"/>
  <c r="Q3662" i="7" s="1"/>
  <c r="J3662" i="7"/>
  <c r="K3662" i="7" s="1"/>
  <c r="N3661" i="7"/>
  <c r="O3661" i="7" s="1"/>
  <c r="R3661" i="7" s="1"/>
  <c r="L3661" i="7"/>
  <c r="M3661" i="7" s="1"/>
  <c r="Q3661" i="7" s="1"/>
  <c r="S3661" i="7" s="1"/>
  <c r="J3661" i="7"/>
  <c r="K3661" i="7" s="1"/>
  <c r="N3660" i="7"/>
  <c r="O3660" i="7" s="1"/>
  <c r="R3660" i="7" s="1"/>
  <c r="L3660" i="7"/>
  <c r="M3660" i="7" s="1"/>
  <c r="Q3660" i="7" s="1"/>
  <c r="S3660" i="7" s="1"/>
  <c r="J3660" i="7"/>
  <c r="K3660" i="7" s="1"/>
  <c r="N3659" i="7"/>
  <c r="O3659" i="7" s="1"/>
  <c r="R3659" i="7" s="1"/>
  <c r="L3659" i="7"/>
  <c r="M3659" i="7" s="1"/>
  <c r="Q3659" i="7" s="1"/>
  <c r="J3659" i="7"/>
  <c r="K3659" i="7" s="1"/>
  <c r="N3658" i="7"/>
  <c r="O3658" i="7" s="1"/>
  <c r="R3658" i="7" s="1"/>
  <c r="L3658" i="7"/>
  <c r="M3658" i="7" s="1"/>
  <c r="Q3658" i="7" s="1"/>
  <c r="S3658" i="7" s="1"/>
  <c r="J3658" i="7"/>
  <c r="K3658" i="7" s="1"/>
  <c r="N3657" i="7"/>
  <c r="O3657" i="7" s="1"/>
  <c r="R3657" i="7" s="1"/>
  <c r="L3657" i="7"/>
  <c r="M3657" i="7" s="1"/>
  <c r="Q3657" i="7" s="1"/>
  <c r="J3657" i="7"/>
  <c r="K3657" i="7" s="1"/>
  <c r="N3656" i="7"/>
  <c r="O3656" i="7" s="1"/>
  <c r="R3656" i="7" s="1"/>
  <c r="L3656" i="7"/>
  <c r="M3656" i="7" s="1"/>
  <c r="Q3656" i="7" s="1"/>
  <c r="S3656" i="7" s="1"/>
  <c r="J3656" i="7"/>
  <c r="K3656" i="7" s="1"/>
  <c r="N3655" i="7"/>
  <c r="O3655" i="7" s="1"/>
  <c r="R3655" i="7" s="1"/>
  <c r="L3655" i="7"/>
  <c r="M3655" i="7" s="1"/>
  <c r="Q3655" i="7" s="1"/>
  <c r="J3655" i="7"/>
  <c r="K3655" i="7" s="1"/>
  <c r="N3654" i="7"/>
  <c r="O3654" i="7" s="1"/>
  <c r="R3654" i="7" s="1"/>
  <c r="L3654" i="7"/>
  <c r="M3654" i="7" s="1"/>
  <c r="Q3654" i="7" s="1"/>
  <c r="J3654" i="7"/>
  <c r="K3654" i="7" s="1"/>
  <c r="N3653" i="7"/>
  <c r="O3653" i="7" s="1"/>
  <c r="R3653" i="7" s="1"/>
  <c r="L3653" i="7"/>
  <c r="M3653" i="7" s="1"/>
  <c r="J3653" i="7"/>
  <c r="K3653" i="7" s="1"/>
  <c r="N3652" i="7"/>
  <c r="O3652" i="7" s="1"/>
  <c r="R3652" i="7" s="1"/>
  <c r="L3652" i="7"/>
  <c r="M3652" i="7" s="1"/>
  <c r="Q3652" i="7" s="1"/>
  <c r="J3652" i="7"/>
  <c r="K3652" i="7" s="1"/>
  <c r="N3651" i="7"/>
  <c r="O3651" i="7" s="1"/>
  <c r="R3651" i="7" s="1"/>
  <c r="L3651" i="7"/>
  <c r="M3651" i="7" s="1"/>
  <c r="Q3651" i="7" s="1"/>
  <c r="J3651" i="7"/>
  <c r="K3651" i="7" s="1"/>
  <c r="N3650" i="7"/>
  <c r="O3650" i="7" s="1"/>
  <c r="R3650" i="7" s="1"/>
  <c r="L3650" i="7"/>
  <c r="M3650" i="7" s="1"/>
  <c r="Q3650" i="7" s="1"/>
  <c r="J3650" i="7"/>
  <c r="K3650" i="7" s="1"/>
  <c r="N3649" i="7"/>
  <c r="O3649" i="7" s="1"/>
  <c r="R3649" i="7" s="1"/>
  <c r="L3649" i="7"/>
  <c r="M3649" i="7" s="1"/>
  <c r="Q3649" i="7" s="1"/>
  <c r="S3649" i="7" s="1"/>
  <c r="J3649" i="7"/>
  <c r="K3649" i="7" s="1"/>
  <c r="N3648" i="7"/>
  <c r="O3648" i="7" s="1"/>
  <c r="R3648" i="7" s="1"/>
  <c r="L3648" i="7"/>
  <c r="M3648" i="7" s="1"/>
  <c r="Q3648" i="7" s="1"/>
  <c r="J3648" i="7"/>
  <c r="K3648" i="7" s="1"/>
  <c r="N3647" i="7"/>
  <c r="O3647" i="7" s="1"/>
  <c r="R3647" i="7" s="1"/>
  <c r="L3647" i="7"/>
  <c r="M3647" i="7" s="1"/>
  <c r="Q3647" i="7" s="1"/>
  <c r="J3647" i="7"/>
  <c r="K3647" i="7" s="1"/>
  <c r="N3646" i="7"/>
  <c r="O3646" i="7" s="1"/>
  <c r="R3646" i="7" s="1"/>
  <c r="L3646" i="7"/>
  <c r="M3646" i="7" s="1"/>
  <c r="Q3646" i="7" s="1"/>
  <c r="J3646" i="7"/>
  <c r="K3646" i="7" s="1"/>
  <c r="N3645" i="7"/>
  <c r="O3645" i="7" s="1"/>
  <c r="R3645" i="7" s="1"/>
  <c r="L3645" i="7"/>
  <c r="M3645" i="7" s="1"/>
  <c r="Q3645" i="7" s="1"/>
  <c r="S3645" i="7" s="1"/>
  <c r="J3645" i="7"/>
  <c r="K3645" i="7" s="1"/>
  <c r="N3644" i="7"/>
  <c r="O3644" i="7" s="1"/>
  <c r="R3644" i="7" s="1"/>
  <c r="L3644" i="7"/>
  <c r="M3644" i="7" s="1"/>
  <c r="Q3644" i="7" s="1"/>
  <c r="S3644" i="7" s="1"/>
  <c r="J3644" i="7"/>
  <c r="K3644" i="7" s="1"/>
  <c r="N3643" i="7"/>
  <c r="O3643" i="7" s="1"/>
  <c r="R3643" i="7" s="1"/>
  <c r="L3643" i="7"/>
  <c r="M3643" i="7" s="1"/>
  <c r="Q3643" i="7" s="1"/>
  <c r="J3643" i="7"/>
  <c r="K3643" i="7" s="1"/>
  <c r="N3642" i="7"/>
  <c r="O3642" i="7" s="1"/>
  <c r="R3642" i="7" s="1"/>
  <c r="L3642" i="7"/>
  <c r="M3642" i="7" s="1"/>
  <c r="Q3642" i="7" s="1"/>
  <c r="J3642" i="7"/>
  <c r="K3642" i="7" s="1"/>
  <c r="N3641" i="7"/>
  <c r="O3641" i="7" s="1"/>
  <c r="R3641" i="7" s="1"/>
  <c r="L3641" i="7"/>
  <c r="M3641" i="7" s="1"/>
  <c r="Q3641" i="7" s="1"/>
  <c r="J3641" i="7"/>
  <c r="K3641" i="7" s="1"/>
  <c r="N3640" i="7"/>
  <c r="O3640" i="7" s="1"/>
  <c r="R3640" i="7" s="1"/>
  <c r="L3640" i="7"/>
  <c r="M3640" i="7" s="1"/>
  <c r="Q3640" i="7" s="1"/>
  <c r="S3640" i="7" s="1"/>
  <c r="J3640" i="7"/>
  <c r="K3640" i="7" s="1"/>
  <c r="N3639" i="7"/>
  <c r="O3639" i="7" s="1"/>
  <c r="R3639" i="7" s="1"/>
  <c r="L3639" i="7"/>
  <c r="M3639" i="7" s="1"/>
  <c r="Q3639" i="7" s="1"/>
  <c r="J3639" i="7"/>
  <c r="K3639" i="7" s="1"/>
  <c r="N3638" i="7"/>
  <c r="O3638" i="7" s="1"/>
  <c r="R3638" i="7" s="1"/>
  <c r="L3638" i="7"/>
  <c r="M3638" i="7" s="1"/>
  <c r="Q3638" i="7" s="1"/>
  <c r="J3638" i="7"/>
  <c r="K3638" i="7" s="1"/>
  <c r="N3637" i="7"/>
  <c r="O3637" i="7" s="1"/>
  <c r="R3637" i="7" s="1"/>
  <c r="L3637" i="7"/>
  <c r="M3637" i="7" s="1"/>
  <c r="J3637" i="7"/>
  <c r="K3637" i="7" s="1"/>
  <c r="N3636" i="7"/>
  <c r="O3636" i="7" s="1"/>
  <c r="R3636" i="7" s="1"/>
  <c r="L3636" i="7"/>
  <c r="M3636" i="7" s="1"/>
  <c r="Q3636" i="7" s="1"/>
  <c r="J3636" i="7"/>
  <c r="K3636" i="7" s="1"/>
  <c r="N3635" i="7"/>
  <c r="O3635" i="7" s="1"/>
  <c r="R3635" i="7" s="1"/>
  <c r="L3635" i="7"/>
  <c r="M3635" i="7" s="1"/>
  <c r="Q3635" i="7" s="1"/>
  <c r="J3635" i="7"/>
  <c r="K3635" i="7" s="1"/>
  <c r="N3634" i="7"/>
  <c r="O3634" i="7" s="1"/>
  <c r="R3634" i="7" s="1"/>
  <c r="L3634" i="7"/>
  <c r="M3634" i="7" s="1"/>
  <c r="Q3634" i="7" s="1"/>
  <c r="J3634" i="7"/>
  <c r="K3634" i="7" s="1"/>
  <c r="N3633" i="7"/>
  <c r="O3633" i="7" s="1"/>
  <c r="R3633" i="7" s="1"/>
  <c r="L3633" i="7"/>
  <c r="M3633" i="7" s="1"/>
  <c r="Q3633" i="7" s="1"/>
  <c r="J3633" i="7"/>
  <c r="K3633" i="7" s="1"/>
  <c r="N3632" i="7"/>
  <c r="O3632" i="7" s="1"/>
  <c r="R3632" i="7" s="1"/>
  <c r="L3632" i="7"/>
  <c r="M3632" i="7" s="1"/>
  <c r="Q3632" i="7" s="1"/>
  <c r="J3632" i="7"/>
  <c r="K3632" i="7" s="1"/>
  <c r="N3631" i="7"/>
  <c r="O3631" i="7" s="1"/>
  <c r="R3631" i="7" s="1"/>
  <c r="L3631" i="7"/>
  <c r="M3631" i="7" s="1"/>
  <c r="Q3631" i="7" s="1"/>
  <c r="J3631" i="7"/>
  <c r="K3631" i="7" s="1"/>
  <c r="N3630" i="7"/>
  <c r="O3630" i="7" s="1"/>
  <c r="R3630" i="7" s="1"/>
  <c r="L3630" i="7"/>
  <c r="M3630" i="7" s="1"/>
  <c r="Q3630" i="7" s="1"/>
  <c r="J3630" i="7"/>
  <c r="K3630" i="7" s="1"/>
  <c r="N3629" i="7"/>
  <c r="O3629" i="7" s="1"/>
  <c r="R3629" i="7" s="1"/>
  <c r="L3629" i="7"/>
  <c r="M3629" i="7" s="1"/>
  <c r="Q3629" i="7" s="1"/>
  <c r="S3629" i="7" s="1"/>
  <c r="J3629" i="7"/>
  <c r="K3629" i="7" s="1"/>
  <c r="N3628" i="7"/>
  <c r="O3628" i="7" s="1"/>
  <c r="R3628" i="7" s="1"/>
  <c r="L3628" i="7"/>
  <c r="M3628" i="7" s="1"/>
  <c r="Q3628" i="7" s="1"/>
  <c r="S3628" i="7" s="1"/>
  <c r="J3628" i="7"/>
  <c r="K3628" i="7" s="1"/>
  <c r="N3627" i="7"/>
  <c r="O3627" i="7" s="1"/>
  <c r="R3627" i="7" s="1"/>
  <c r="L3627" i="7"/>
  <c r="M3627" i="7" s="1"/>
  <c r="Q3627" i="7" s="1"/>
  <c r="J3627" i="7"/>
  <c r="K3627" i="7" s="1"/>
  <c r="N3626" i="7"/>
  <c r="O3626" i="7" s="1"/>
  <c r="R3626" i="7" s="1"/>
  <c r="L3626" i="7"/>
  <c r="M3626" i="7" s="1"/>
  <c r="Q3626" i="7" s="1"/>
  <c r="S3626" i="7" s="1"/>
  <c r="J3626" i="7"/>
  <c r="K3626" i="7" s="1"/>
  <c r="N3625" i="7"/>
  <c r="O3625" i="7" s="1"/>
  <c r="R3625" i="7" s="1"/>
  <c r="L3625" i="7"/>
  <c r="M3625" i="7" s="1"/>
  <c r="Q3625" i="7" s="1"/>
  <c r="J3625" i="7"/>
  <c r="K3625" i="7" s="1"/>
  <c r="N3624" i="7"/>
  <c r="O3624" i="7" s="1"/>
  <c r="R3624" i="7" s="1"/>
  <c r="L3624" i="7"/>
  <c r="M3624" i="7" s="1"/>
  <c r="Q3624" i="7" s="1"/>
  <c r="S3624" i="7" s="1"/>
  <c r="J3624" i="7"/>
  <c r="K3624" i="7" s="1"/>
  <c r="N3623" i="7"/>
  <c r="O3623" i="7" s="1"/>
  <c r="R3623" i="7" s="1"/>
  <c r="L3623" i="7"/>
  <c r="M3623" i="7" s="1"/>
  <c r="Q3623" i="7" s="1"/>
  <c r="J3623" i="7"/>
  <c r="K3623" i="7" s="1"/>
  <c r="N3622" i="7"/>
  <c r="O3622" i="7" s="1"/>
  <c r="R3622" i="7" s="1"/>
  <c r="L3622" i="7"/>
  <c r="M3622" i="7" s="1"/>
  <c r="Q3622" i="7" s="1"/>
  <c r="J3622" i="7"/>
  <c r="K3622" i="7" s="1"/>
  <c r="N3621" i="7"/>
  <c r="O3621" i="7" s="1"/>
  <c r="R3621" i="7" s="1"/>
  <c r="L3621" i="7"/>
  <c r="M3621" i="7" s="1"/>
  <c r="J3621" i="7"/>
  <c r="K3621" i="7" s="1"/>
  <c r="N3620" i="7"/>
  <c r="O3620" i="7" s="1"/>
  <c r="R3620" i="7" s="1"/>
  <c r="L3620" i="7"/>
  <c r="M3620" i="7" s="1"/>
  <c r="Q3620" i="7" s="1"/>
  <c r="J3620" i="7"/>
  <c r="K3620" i="7" s="1"/>
  <c r="N3619" i="7"/>
  <c r="O3619" i="7" s="1"/>
  <c r="R3619" i="7" s="1"/>
  <c r="L3619" i="7"/>
  <c r="M3619" i="7" s="1"/>
  <c r="Q3619" i="7" s="1"/>
  <c r="J3619" i="7"/>
  <c r="K3619" i="7" s="1"/>
  <c r="N3618" i="7"/>
  <c r="O3618" i="7" s="1"/>
  <c r="R3618" i="7" s="1"/>
  <c r="L3618" i="7"/>
  <c r="M3618" i="7" s="1"/>
  <c r="Q3618" i="7" s="1"/>
  <c r="J3618" i="7"/>
  <c r="K3618" i="7" s="1"/>
  <c r="N3617" i="7"/>
  <c r="O3617" i="7" s="1"/>
  <c r="R3617" i="7" s="1"/>
  <c r="L3617" i="7"/>
  <c r="M3617" i="7" s="1"/>
  <c r="Q3617" i="7" s="1"/>
  <c r="J3617" i="7"/>
  <c r="K3617" i="7" s="1"/>
  <c r="N3616" i="7"/>
  <c r="O3616" i="7" s="1"/>
  <c r="R3616" i="7" s="1"/>
  <c r="L3616" i="7"/>
  <c r="M3616" i="7" s="1"/>
  <c r="Q3616" i="7" s="1"/>
  <c r="J3616" i="7"/>
  <c r="K3616" i="7" s="1"/>
  <c r="N3615" i="7"/>
  <c r="O3615" i="7" s="1"/>
  <c r="R3615" i="7" s="1"/>
  <c r="L3615" i="7"/>
  <c r="M3615" i="7" s="1"/>
  <c r="Q3615" i="7" s="1"/>
  <c r="J3615" i="7"/>
  <c r="K3615" i="7" s="1"/>
  <c r="N3614" i="7"/>
  <c r="O3614" i="7" s="1"/>
  <c r="R3614" i="7" s="1"/>
  <c r="L3614" i="7"/>
  <c r="M3614" i="7" s="1"/>
  <c r="Q3614" i="7" s="1"/>
  <c r="J3614" i="7"/>
  <c r="K3614" i="7" s="1"/>
  <c r="N3613" i="7"/>
  <c r="O3613" i="7" s="1"/>
  <c r="R3613" i="7" s="1"/>
  <c r="L3613" i="7"/>
  <c r="M3613" i="7" s="1"/>
  <c r="Q3613" i="7" s="1"/>
  <c r="S3613" i="7" s="1"/>
  <c r="J3613" i="7"/>
  <c r="K3613" i="7" s="1"/>
  <c r="N3612" i="7"/>
  <c r="O3612" i="7" s="1"/>
  <c r="R3612" i="7" s="1"/>
  <c r="L3612" i="7"/>
  <c r="M3612" i="7" s="1"/>
  <c r="Q3612" i="7" s="1"/>
  <c r="J3612" i="7"/>
  <c r="K3612" i="7" s="1"/>
  <c r="N3611" i="7"/>
  <c r="O3611" i="7" s="1"/>
  <c r="R3611" i="7" s="1"/>
  <c r="L3611" i="7"/>
  <c r="M3611" i="7" s="1"/>
  <c r="Q3611" i="7" s="1"/>
  <c r="J3611" i="7"/>
  <c r="K3611" i="7" s="1"/>
  <c r="N3610" i="7"/>
  <c r="O3610" i="7" s="1"/>
  <c r="R3610" i="7" s="1"/>
  <c r="L3610" i="7"/>
  <c r="M3610" i="7" s="1"/>
  <c r="Q3610" i="7" s="1"/>
  <c r="J3610" i="7"/>
  <c r="K3610" i="7" s="1"/>
  <c r="N3609" i="7"/>
  <c r="O3609" i="7" s="1"/>
  <c r="R3609" i="7" s="1"/>
  <c r="L3609" i="7"/>
  <c r="M3609" i="7" s="1"/>
  <c r="Q3609" i="7" s="1"/>
  <c r="J3609" i="7"/>
  <c r="K3609" i="7" s="1"/>
  <c r="N3608" i="7"/>
  <c r="O3608" i="7" s="1"/>
  <c r="R3608" i="7" s="1"/>
  <c r="L3608" i="7"/>
  <c r="M3608" i="7" s="1"/>
  <c r="Q3608" i="7" s="1"/>
  <c r="J3608" i="7"/>
  <c r="K3608" i="7" s="1"/>
  <c r="N3607" i="7"/>
  <c r="O3607" i="7" s="1"/>
  <c r="R3607" i="7" s="1"/>
  <c r="L3607" i="7"/>
  <c r="M3607" i="7" s="1"/>
  <c r="Q3607" i="7" s="1"/>
  <c r="J3607" i="7"/>
  <c r="K3607" i="7" s="1"/>
  <c r="N3606" i="7"/>
  <c r="O3606" i="7" s="1"/>
  <c r="R3606" i="7" s="1"/>
  <c r="L3606" i="7"/>
  <c r="M3606" i="7" s="1"/>
  <c r="Q3606" i="7" s="1"/>
  <c r="S3606" i="7" s="1"/>
  <c r="J3606" i="7"/>
  <c r="K3606" i="7" s="1"/>
  <c r="N3605" i="7"/>
  <c r="O3605" i="7" s="1"/>
  <c r="R3605" i="7" s="1"/>
  <c r="L3605" i="7"/>
  <c r="M3605" i="7" s="1"/>
  <c r="Q3605" i="7" s="1"/>
  <c r="J3605" i="7"/>
  <c r="K3605" i="7" s="1"/>
  <c r="N3604" i="7"/>
  <c r="O3604" i="7" s="1"/>
  <c r="R3604" i="7" s="1"/>
  <c r="L3604" i="7"/>
  <c r="M3604" i="7" s="1"/>
  <c r="Q3604" i="7" s="1"/>
  <c r="J3604" i="7"/>
  <c r="K3604" i="7" s="1"/>
  <c r="N3603" i="7"/>
  <c r="O3603" i="7" s="1"/>
  <c r="R3603" i="7" s="1"/>
  <c r="L3603" i="7"/>
  <c r="M3603" i="7" s="1"/>
  <c r="Q3603" i="7" s="1"/>
  <c r="J3603" i="7"/>
  <c r="K3603" i="7" s="1"/>
  <c r="N3602" i="7"/>
  <c r="O3602" i="7" s="1"/>
  <c r="R3602" i="7" s="1"/>
  <c r="L3602" i="7"/>
  <c r="M3602" i="7" s="1"/>
  <c r="Q3602" i="7" s="1"/>
  <c r="S3602" i="7" s="1"/>
  <c r="J3602" i="7"/>
  <c r="K3602" i="7" s="1"/>
  <c r="N3601" i="7"/>
  <c r="O3601" i="7" s="1"/>
  <c r="R3601" i="7" s="1"/>
  <c r="L3601" i="7"/>
  <c r="M3601" i="7" s="1"/>
  <c r="Q3601" i="7" s="1"/>
  <c r="J3601" i="7"/>
  <c r="K3601" i="7" s="1"/>
  <c r="N3600" i="7"/>
  <c r="O3600" i="7" s="1"/>
  <c r="R3600" i="7" s="1"/>
  <c r="L3600" i="7"/>
  <c r="M3600" i="7" s="1"/>
  <c r="Q3600" i="7" s="1"/>
  <c r="J3600" i="7"/>
  <c r="K3600" i="7" s="1"/>
  <c r="N3599" i="7"/>
  <c r="O3599" i="7" s="1"/>
  <c r="R3599" i="7" s="1"/>
  <c r="L3599" i="7"/>
  <c r="M3599" i="7" s="1"/>
  <c r="Q3599" i="7" s="1"/>
  <c r="J3599" i="7"/>
  <c r="K3599" i="7" s="1"/>
  <c r="N3598" i="7"/>
  <c r="O3598" i="7" s="1"/>
  <c r="R3598" i="7" s="1"/>
  <c r="L3598" i="7"/>
  <c r="M3598" i="7" s="1"/>
  <c r="Q3598" i="7" s="1"/>
  <c r="S3598" i="7" s="1"/>
  <c r="J3598" i="7"/>
  <c r="K3598" i="7" s="1"/>
  <c r="N3597" i="7"/>
  <c r="O3597" i="7" s="1"/>
  <c r="R3597" i="7" s="1"/>
  <c r="L3597" i="7"/>
  <c r="M3597" i="7" s="1"/>
  <c r="Q3597" i="7" s="1"/>
  <c r="J3597" i="7"/>
  <c r="K3597" i="7" s="1"/>
  <c r="N3596" i="7"/>
  <c r="O3596" i="7" s="1"/>
  <c r="R3596" i="7" s="1"/>
  <c r="L3596" i="7"/>
  <c r="M3596" i="7" s="1"/>
  <c r="Q3596" i="7" s="1"/>
  <c r="J3596" i="7"/>
  <c r="K3596" i="7" s="1"/>
  <c r="N3595" i="7"/>
  <c r="O3595" i="7" s="1"/>
  <c r="R3595" i="7" s="1"/>
  <c r="L3595" i="7"/>
  <c r="M3595" i="7" s="1"/>
  <c r="Q3595" i="7" s="1"/>
  <c r="J3595" i="7"/>
  <c r="K3595" i="7" s="1"/>
  <c r="N3594" i="7"/>
  <c r="O3594" i="7" s="1"/>
  <c r="R3594" i="7" s="1"/>
  <c r="L3594" i="7"/>
  <c r="M3594" i="7" s="1"/>
  <c r="Q3594" i="7" s="1"/>
  <c r="S3594" i="7" s="1"/>
  <c r="J3594" i="7"/>
  <c r="K3594" i="7" s="1"/>
  <c r="N3593" i="7"/>
  <c r="O3593" i="7" s="1"/>
  <c r="R3593" i="7" s="1"/>
  <c r="L3593" i="7"/>
  <c r="M3593" i="7" s="1"/>
  <c r="Q3593" i="7" s="1"/>
  <c r="J3593" i="7"/>
  <c r="K3593" i="7" s="1"/>
  <c r="N3592" i="7"/>
  <c r="O3592" i="7" s="1"/>
  <c r="R3592" i="7" s="1"/>
  <c r="L3592" i="7"/>
  <c r="M3592" i="7" s="1"/>
  <c r="Q3592" i="7" s="1"/>
  <c r="J3592" i="7"/>
  <c r="K3592" i="7" s="1"/>
  <c r="N3591" i="7"/>
  <c r="O3591" i="7" s="1"/>
  <c r="R3591" i="7" s="1"/>
  <c r="L3591" i="7"/>
  <c r="M3591" i="7" s="1"/>
  <c r="Q3591" i="7" s="1"/>
  <c r="J3591" i="7"/>
  <c r="K3591" i="7" s="1"/>
  <c r="N3590" i="7"/>
  <c r="O3590" i="7" s="1"/>
  <c r="R3590" i="7" s="1"/>
  <c r="L3590" i="7"/>
  <c r="M3590" i="7" s="1"/>
  <c r="Q3590" i="7" s="1"/>
  <c r="S3590" i="7" s="1"/>
  <c r="J3590" i="7"/>
  <c r="K3590" i="7" s="1"/>
  <c r="N3589" i="7"/>
  <c r="O3589" i="7" s="1"/>
  <c r="R3589" i="7" s="1"/>
  <c r="L3589" i="7"/>
  <c r="M3589" i="7" s="1"/>
  <c r="Q3589" i="7" s="1"/>
  <c r="J3589" i="7"/>
  <c r="K3589" i="7" s="1"/>
  <c r="N3588" i="7"/>
  <c r="O3588" i="7" s="1"/>
  <c r="R3588" i="7" s="1"/>
  <c r="L3588" i="7"/>
  <c r="M3588" i="7" s="1"/>
  <c r="Q3588" i="7" s="1"/>
  <c r="J3588" i="7"/>
  <c r="K3588" i="7" s="1"/>
  <c r="N3587" i="7"/>
  <c r="O3587" i="7" s="1"/>
  <c r="R3587" i="7" s="1"/>
  <c r="L3587" i="7"/>
  <c r="M3587" i="7" s="1"/>
  <c r="Q3587" i="7" s="1"/>
  <c r="J3587" i="7"/>
  <c r="K3587" i="7" s="1"/>
  <c r="N3586" i="7"/>
  <c r="O3586" i="7" s="1"/>
  <c r="R3586" i="7" s="1"/>
  <c r="L3586" i="7"/>
  <c r="M3586" i="7" s="1"/>
  <c r="Q3586" i="7" s="1"/>
  <c r="S3586" i="7" s="1"/>
  <c r="J3586" i="7"/>
  <c r="K3586" i="7" s="1"/>
  <c r="N3585" i="7"/>
  <c r="O3585" i="7" s="1"/>
  <c r="R3585" i="7" s="1"/>
  <c r="L3585" i="7"/>
  <c r="M3585" i="7" s="1"/>
  <c r="Q3585" i="7" s="1"/>
  <c r="J3585" i="7"/>
  <c r="K3585" i="7" s="1"/>
  <c r="N3584" i="7"/>
  <c r="O3584" i="7" s="1"/>
  <c r="R3584" i="7" s="1"/>
  <c r="L3584" i="7"/>
  <c r="M3584" i="7" s="1"/>
  <c r="Q3584" i="7" s="1"/>
  <c r="J3584" i="7"/>
  <c r="K3584" i="7" s="1"/>
  <c r="N3583" i="7"/>
  <c r="O3583" i="7" s="1"/>
  <c r="R3583" i="7" s="1"/>
  <c r="L3583" i="7"/>
  <c r="M3583" i="7" s="1"/>
  <c r="Q3583" i="7" s="1"/>
  <c r="J3583" i="7"/>
  <c r="K3583" i="7" s="1"/>
  <c r="N3582" i="7"/>
  <c r="O3582" i="7" s="1"/>
  <c r="R3582" i="7" s="1"/>
  <c r="L3582" i="7"/>
  <c r="M3582" i="7" s="1"/>
  <c r="Q3582" i="7" s="1"/>
  <c r="S3582" i="7" s="1"/>
  <c r="J3582" i="7"/>
  <c r="K3582" i="7" s="1"/>
  <c r="N3581" i="7"/>
  <c r="O3581" i="7" s="1"/>
  <c r="R3581" i="7" s="1"/>
  <c r="L3581" i="7"/>
  <c r="M3581" i="7" s="1"/>
  <c r="Q3581" i="7" s="1"/>
  <c r="J3581" i="7"/>
  <c r="K3581" i="7" s="1"/>
  <c r="N3580" i="7"/>
  <c r="O3580" i="7" s="1"/>
  <c r="R3580" i="7" s="1"/>
  <c r="L3580" i="7"/>
  <c r="M3580" i="7" s="1"/>
  <c r="Q3580" i="7" s="1"/>
  <c r="J3580" i="7"/>
  <c r="K3580" i="7" s="1"/>
  <c r="N3579" i="7"/>
  <c r="O3579" i="7" s="1"/>
  <c r="R3579" i="7" s="1"/>
  <c r="L3579" i="7"/>
  <c r="M3579" i="7" s="1"/>
  <c r="Q3579" i="7" s="1"/>
  <c r="J3579" i="7"/>
  <c r="K3579" i="7" s="1"/>
  <c r="N3578" i="7"/>
  <c r="O3578" i="7" s="1"/>
  <c r="R3578" i="7" s="1"/>
  <c r="L3578" i="7"/>
  <c r="M3578" i="7" s="1"/>
  <c r="Q3578" i="7" s="1"/>
  <c r="S3578" i="7" s="1"/>
  <c r="J3578" i="7"/>
  <c r="K3578" i="7" s="1"/>
  <c r="N3577" i="7"/>
  <c r="O3577" i="7" s="1"/>
  <c r="R3577" i="7" s="1"/>
  <c r="L3577" i="7"/>
  <c r="M3577" i="7" s="1"/>
  <c r="Q3577" i="7" s="1"/>
  <c r="J3577" i="7"/>
  <c r="K3577" i="7" s="1"/>
  <c r="N3576" i="7"/>
  <c r="O3576" i="7" s="1"/>
  <c r="R3576" i="7" s="1"/>
  <c r="L3576" i="7"/>
  <c r="M3576" i="7" s="1"/>
  <c r="Q3576" i="7" s="1"/>
  <c r="J3576" i="7"/>
  <c r="K3576" i="7" s="1"/>
  <c r="N3575" i="7"/>
  <c r="O3575" i="7" s="1"/>
  <c r="R3575" i="7" s="1"/>
  <c r="L3575" i="7"/>
  <c r="M3575" i="7" s="1"/>
  <c r="Q3575" i="7" s="1"/>
  <c r="J3575" i="7"/>
  <c r="K3575" i="7" s="1"/>
  <c r="N3574" i="7"/>
  <c r="O3574" i="7" s="1"/>
  <c r="R3574" i="7" s="1"/>
  <c r="L3574" i="7"/>
  <c r="M3574" i="7" s="1"/>
  <c r="Q3574" i="7" s="1"/>
  <c r="S3574" i="7" s="1"/>
  <c r="J3574" i="7"/>
  <c r="K3574" i="7" s="1"/>
  <c r="N3573" i="7"/>
  <c r="O3573" i="7" s="1"/>
  <c r="R3573" i="7" s="1"/>
  <c r="L3573" i="7"/>
  <c r="M3573" i="7" s="1"/>
  <c r="Q3573" i="7" s="1"/>
  <c r="J3573" i="7"/>
  <c r="K3573" i="7" s="1"/>
  <c r="N3572" i="7"/>
  <c r="O3572" i="7" s="1"/>
  <c r="R3572" i="7" s="1"/>
  <c r="L3572" i="7"/>
  <c r="M3572" i="7" s="1"/>
  <c r="Q3572" i="7" s="1"/>
  <c r="J3572" i="7"/>
  <c r="K3572" i="7" s="1"/>
  <c r="N3571" i="7"/>
  <c r="O3571" i="7" s="1"/>
  <c r="R3571" i="7" s="1"/>
  <c r="L3571" i="7"/>
  <c r="M3571" i="7" s="1"/>
  <c r="Q3571" i="7" s="1"/>
  <c r="J3571" i="7"/>
  <c r="K3571" i="7" s="1"/>
  <c r="N3570" i="7"/>
  <c r="O3570" i="7" s="1"/>
  <c r="R3570" i="7" s="1"/>
  <c r="L3570" i="7"/>
  <c r="M3570" i="7" s="1"/>
  <c r="Q3570" i="7" s="1"/>
  <c r="S3570" i="7" s="1"/>
  <c r="J3570" i="7"/>
  <c r="K3570" i="7" s="1"/>
  <c r="N3569" i="7"/>
  <c r="O3569" i="7" s="1"/>
  <c r="R3569" i="7" s="1"/>
  <c r="L3569" i="7"/>
  <c r="M3569" i="7" s="1"/>
  <c r="Q3569" i="7" s="1"/>
  <c r="J3569" i="7"/>
  <c r="K3569" i="7" s="1"/>
  <c r="N3568" i="7"/>
  <c r="O3568" i="7" s="1"/>
  <c r="R3568" i="7" s="1"/>
  <c r="L3568" i="7"/>
  <c r="M3568" i="7" s="1"/>
  <c r="Q3568" i="7" s="1"/>
  <c r="J3568" i="7"/>
  <c r="K3568" i="7" s="1"/>
  <c r="N3567" i="7"/>
  <c r="O3567" i="7" s="1"/>
  <c r="R3567" i="7" s="1"/>
  <c r="L3567" i="7"/>
  <c r="M3567" i="7" s="1"/>
  <c r="Q3567" i="7" s="1"/>
  <c r="J3567" i="7"/>
  <c r="K3567" i="7" s="1"/>
  <c r="N3566" i="7"/>
  <c r="O3566" i="7" s="1"/>
  <c r="R3566" i="7" s="1"/>
  <c r="L3566" i="7"/>
  <c r="M3566" i="7" s="1"/>
  <c r="Q3566" i="7" s="1"/>
  <c r="S3566" i="7" s="1"/>
  <c r="J3566" i="7"/>
  <c r="K3566" i="7" s="1"/>
  <c r="N3565" i="7"/>
  <c r="O3565" i="7" s="1"/>
  <c r="R3565" i="7" s="1"/>
  <c r="L3565" i="7"/>
  <c r="M3565" i="7" s="1"/>
  <c r="Q3565" i="7" s="1"/>
  <c r="J3565" i="7"/>
  <c r="K3565" i="7" s="1"/>
  <c r="N3564" i="7"/>
  <c r="O3564" i="7" s="1"/>
  <c r="R3564" i="7" s="1"/>
  <c r="L3564" i="7"/>
  <c r="M3564" i="7" s="1"/>
  <c r="J3564" i="7"/>
  <c r="K3564" i="7" s="1"/>
  <c r="N3563" i="7"/>
  <c r="O3563" i="7" s="1"/>
  <c r="R3563" i="7" s="1"/>
  <c r="L3563" i="7"/>
  <c r="M3563" i="7" s="1"/>
  <c r="Q3563" i="7" s="1"/>
  <c r="J3563" i="7"/>
  <c r="K3563" i="7" s="1"/>
  <c r="N3562" i="7"/>
  <c r="O3562" i="7" s="1"/>
  <c r="R3562" i="7" s="1"/>
  <c r="L3562" i="7"/>
  <c r="M3562" i="7" s="1"/>
  <c r="Q3562" i="7" s="1"/>
  <c r="S3562" i="7" s="1"/>
  <c r="J3562" i="7"/>
  <c r="K3562" i="7" s="1"/>
  <c r="N3561" i="7"/>
  <c r="O3561" i="7" s="1"/>
  <c r="R3561" i="7" s="1"/>
  <c r="L3561" i="7"/>
  <c r="M3561" i="7" s="1"/>
  <c r="Q3561" i="7" s="1"/>
  <c r="J3561" i="7"/>
  <c r="K3561" i="7" s="1"/>
  <c r="N3560" i="7"/>
  <c r="O3560" i="7" s="1"/>
  <c r="R3560" i="7" s="1"/>
  <c r="L3560" i="7"/>
  <c r="M3560" i="7" s="1"/>
  <c r="Q3560" i="7" s="1"/>
  <c r="J3560" i="7"/>
  <c r="K3560" i="7" s="1"/>
  <c r="N3559" i="7"/>
  <c r="O3559" i="7" s="1"/>
  <c r="R3559" i="7" s="1"/>
  <c r="L3559" i="7"/>
  <c r="M3559" i="7" s="1"/>
  <c r="Q3559" i="7" s="1"/>
  <c r="J3559" i="7"/>
  <c r="K3559" i="7" s="1"/>
  <c r="N3558" i="7"/>
  <c r="O3558" i="7" s="1"/>
  <c r="R3558" i="7" s="1"/>
  <c r="L3558" i="7"/>
  <c r="M3558" i="7" s="1"/>
  <c r="Q3558" i="7" s="1"/>
  <c r="S3558" i="7" s="1"/>
  <c r="J3558" i="7"/>
  <c r="K3558" i="7" s="1"/>
  <c r="N3557" i="7"/>
  <c r="O3557" i="7" s="1"/>
  <c r="R3557" i="7" s="1"/>
  <c r="L3557" i="7"/>
  <c r="M3557" i="7" s="1"/>
  <c r="Q3557" i="7" s="1"/>
  <c r="J3557" i="7"/>
  <c r="K3557" i="7" s="1"/>
  <c r="N3556" i="7"/>
  <c r="O3556" i="7" s="1"/>
  <c r="R3556" i="7" s="1"/>
  <c r="L3556" i="7"/>
  <c r="M3556" i="7" s="1"/>
  <c r="Q3556" i="7" s="1"/>
  <c r="J3556" i="7"/>
  <c r="K3556" i="7" s="1"/>
  <c r="N3555" i="7"/>
  <c r="O3555" i="7" s="1"/>
  <c r="R3555" i="7" s="1"/>
  <c r="L3555" i="7"/>
  <c r="M3555" i="7" s="1"/>
  <c r="Q3555" i="7" s="1"/>
  <c r="J3555" i="7"/>
  <c r="K3555" i="7" s="1"/>
  <c r="N3554" i="7"/>
  <c r="O3554" i="7" s="1"/>
  <c r="R3554" i="7" s="1"/>
  <c r="L3554" i="7"/>
  <c r="M3554" i="7" s="1"/>
  <c r="Q3554" i="7" s="1"/>
  <c r="S3554" i="7" s="1"/>
  <c r="J3554" i="7"/>
  <c r="K3554" i="7" s="1"/>
  <c r="N3553" i="7"/>
  <c r="O3553" i="7" s="1"/>
  <c r="R3553" i="7" s="1"/>
  <c r="L3553" i="7"/>
  <c r="M3553" i="7" s="1"/>
  <c r="Q3553" i="7" s="1"/>
  <c r="J3553" i="7"/>
  <c r="K3553" i="7" s="1"/>
  <c r="N3552" i="7"/>
  <c r="O3552" i="7" s="1"/>
  <c r="R3552" i="7" s="1"/>
  <c r="L3552" i="7"/>
  <c r="M3552" i="7" s="1"/>
  <c r="Q3552" i="7" s="1"/>
  <c r="J3552" i="7"/>
  <c r="K3552" i="7" s="1"/>
  <c r="N3551" i="7"/>
  <c r="O3551" i="7" s="1"/>
  <c r="R3551" i="7" s="1"/>
  <c r="L3551" i="7"/>
  <c r="M3551" i="7" s="1"/>
  <c r="Q3551" i="7" s="1"/>
  <c r="J3551" i="7"/>
  <c r="K3551" i="7" s="1"/>
  <c r="N3550" i="7"/>
  <c r="O3550" i="7" s="1"/>
  <c r="R3550" i="7" s="1"/>
  <c r="L3550" i="7"/>
  <c r="M3550" i="7" s="1"/>
  <c r="Q3550" i="7" s="1"/>
  <c r="S3550" i="7" s="1"/>
  <c r="J3550" i="7"/>
  <c r="K3550" i="7" s="1"/>
  <c r="N3549" i="7"/>
  <c r="O3549" i="7" s="1"/>
  <c r="R3549" i="7" s="1"/>
  <c r="L3549" i="7"/>
  <c r="M3549" i="7" s="1"/>
  <c r="Q3549" i="7" s="1"/>
  <c r="J3549" i="7"/>
  <c r="K3549" i="7" s="1"/>
  <c r="N3548" i="7"/>
  <c r="O3548" i="7" s="1"/>
  <c r="R3548" i="7" s="1"/>
  <c r="L3548" i="7"/>
  <c r="M3548" i="7" s="1"/>
  <c r="Q3548" i="7" s="1"/>
  <c r="J3548" i="7"/>
  <c r="K3548" i="7" s="1"/>
  <c r="N3547" i="7"/>
  <c r="O3547" i="7" s="1"/>
  <c r="R3547" i="7" s="1"/>
  <c r="L3547" i="7"/>
  <c r="M3547" i="7" s="1"/>
  <c r="Q3547" i="7" s="1"/>
  <c r="J3547" i="7"/>
  <c r="K3547" i="7" s="1"/>
  <c r="N3546" i="7"/>
  <c r="O3546" i="7" s="1"/>
  <c r="R3546" i="7" s="1"/>
  <c r="L3546" i="7"/>
  <c r="M3546" i="7" s="1"/>
  <c r="Q3546" i="7" s="1"/>
  <c r="S3546" i="7" s="1"/>
  <c r="J3546" i="7"/>
  <c r="K3546" i="7" s="1"/>
  <c r="N3545" i="7"/>
  <c r="O3545" i="7" s="1"/>
  <c r="R3545" i="7" s="1"/>
  <c r="L3545" i="7"/>
  <c r="M3545" i="7" s="1"/>
  <c r="Q3545" i="7" s="1"/>
  <c r="J3545" i="7"/>
  <c r="K3545" i="7" s="1"/>
  <c r="N3544" i="7"/>
  <c r="O3544" i="7" s="1"/>
  <c r="R3544" i="7" s="1"/>
  <c r="L3544" i="7"/>
  <c r="M3544" i="7" s="1"/>
  <c r="Q3544" i="7" s="1"/>
  <c r="J3544" i="7"/>
  <c r="K3544" i="7" s="1"/>
  <c r="N3543" i="7"/>
  <c r="O3543" i="7" s="1"/>
  <c r="R3543" i="7" s="1"/>
  <c r="L3543" i="7"/>
  <c r="M3543" i="7" s="1"/>
  <c r="Q3543" i="7" s="1"/>
  <c r="J3543" i="7"/>
  <c r="K3543" i="7" s="1"/>
  <c r="N3542" i="7"/>
  <c r="O3542" i="7" s="1"/>
  <c r="R3542" i="7" s="1"/>
  <c r="L3542" i="7"/>
  <c r="M3542" i="7" s="1"/>
  <c r="Q3542" i="7" s="1"/>
  <c r="S3542" i="7" s="1"/>
  <c r="J3542" i="7"/>
  <c r="K3542" i="7" s="1"/>
  <c r="N3541" i="7"/>
  <c r="O3541" i="7" s="1"/>
  <c r="R3541" i="7" s="1"/>
  <c r="L3541" i="7"/>
  <c r="M3541" i="7" s="1"/>
  <c r="Q3541" i="7" s="1"/>
  <c r="J3541" i="7"/>
  <c r="K3541" i="7" s="1"/>
  <c r="N3540" i="7"/>
  <c r="O3540" i="7" s="1"/>
  <c r="R3540" i="7" s="1"/>
  <c r="L3540" i="7"/>
  <c r="M3540" i="7" s="1"/>
  <c r="J3540" i="7"/>
  <c r="K3540" i="7" s="1"/>
  <c r="N3539" i="7"/>
  <c r="O3539" i="7" s="1"/>
  <c r="R3539" i="7" s="1"/>
  <c r="L3539" i="7"/>
  <c r="M3539" i="7" s="1"/>
  <c r="Q3539" i="7" s="1"/>
  <c r="J3539" i="7"/>
  <c r="K3539" i="7" s="1"/>
  <c r="N3538" i="7"/>
  <c r="O3538" i="7" s="1"/>
  <c r="R3538" i="7" s="1"/>
  <c r="L3538" i="7"/>
  <c r="M3538" i="7" s="1"/>
  <c r="Q3538" i="7" s="1"/>
  <c r="J3538" i="7"/>
  <c r="K3538" i="7" s="1"/>
  <c r="N3537" i="7"/>
  <c r="O3537" i="7" s="1"/>
  <c r="R3537" i="7" s="1"/>
  <c r="L3537" i="7"/>
  <c r="M3537" i="7" s="1"/>
  <c r="Q3537" i="7" s="1"/>
  <c r="S3537" i="7" s="1"/>
  <c r="J3537" i="7"/>
  <c r="K3537" i="7" s="1"/>
  <c r="N3536" i="7"/>
  <c r="O3536" i="7" s="1"/>
  <c r="R3536" i="7" s="1"/>
  <c r="L3536" i="7"/>
  <c r="M3536" i="7" s="1"/>
  <c r="Q3536" i="7" s="1"/>
  <c r="J3536" i="7"/>
  <c r="K3536" i="7" s="1"/>
  <c r="N3535" i="7"/>
  <c r="O3535" i="7" s="1"/>
  <c r="R3535" i="7" s="1"/>
  <c r="L3535" i="7"/>
  <c r="M3535" i="7" s="1"/>
  <c r="Q3535" i="7" s="1"/>
  <c r="J3535" i="7"/>
  <c r="K3535" i="7" s="1"/>
  <c r="N3534" i="7"/>
  <c r="O3534" i="7" s="1"/>
  <c r="R3534" i="7" s="1"/>
  <c r="L3534" i="7"/>
  <c r="M3534" i="7" s="1"/>
  <c r="Q3534" i="7" s="1"/>
  <c r="J3534" i="7"/>
  <c r="K3534" i="7" s="1"/>
  <c r="N3533" i="7"/>
  <c r="O3533" i="7" s="1"/>
  <c r="R3533" i="7" s="1"/>
  <c r="L3533" i="7"/>
  <c r="M3533" i="7" s="1"/>
  <c r="Q3533" i="7" s="1"/>
  <c r="S3533" i="7" s="1"/>
  <c r="J3533" i="7"/>
  <c r="K3533" i="7" s="1"/>
  <c r="N3532" i="7"/>
  <c r="O3532" i="7" s="1"/>
  <c r="R3532" i="7" s="1"/>
  <c r="L3532" i="7"/>
  <c r="M3532" i="7" s="1"/>
  <c r="Q3532" i="7" s="1"/>
  <c r="J3532" i="7"/>
  <c r="K3532" i="7" s="1"/>
  <c r="N3531" i="7"/>
  <c r="O3531" i="7" s="1"/>
  <c r="R3531" i="7" s="1"/>
  <c r="L3531" i="7"/>
  <c r="M3531" i="7" s="1"/>
  <c r="Q3531" i="7" s="1"/>
  <c r="J3531" i="7"/>
  <c r="K3531" i="7" s="1"/>
  <c r="N3530" i="7"/>
  <c r="O3530" i="7" s="1"/>
  <c r="R3530" i="7" s="1"/>
  <c r="L3530" i="7"/>
  <c r="M3530" i="7" s="1"/>
  <c r="Q3530" i="7" s="1"/>
  <c r="J3530" i="7"/>
  <c r="K3530" i="7" s="1"/>
  <c r="N3529" i="7"/>
  <c r="O3529" i="7" s="1"/>
  <c r="R3529" i="7" s="1"/>
  <c r="L3529" i="7"/>
  <c r="M3529" i="7" s="1"/>
  <c r="Q3529" i="7" s="1"/>
  <c r="S3529" i="7" s="1"/>
  <c r="J3529" i="7"/>
  <c r="K3529" i="7" s="1"/>
  <c r="N3528" i="7"/>
  <c r="O3528" i="7" s="1"/>
  <c r="R3528" i="7" s="1"/>
  <c r="L3528" i="7"/>
  <c r="M3528" i="7" s="1"/>
  <c r="Q3528" i="7" s="1"/>
  <c r="J3528" i="7"/>
  <c r="K3528" i="7" s="1"/>
  <c r="N3527" i="7"/>
  <c r="O3527" i="7" s="1"/>
  <c r="R3527" i="7" s="1"/>
  <c r="L3527" i="7"/>
  <c r="M3527" i="7" s="1"/>
  <c r="Q3527" i="7" s="1"/>
  <c r="J3527" i="7"/>
  <c r="K3527" i="7" s="1"/>
  <c r="N3526" i="7"/>
  <c r="O3526" i="7" s="1"/>
  <c r="R3526" i="7" s="1"/>
  <c r="L3526" i="7"/>
  <c r="M3526" i="7" s="1"/>
  <c r="Q3526" i="7" s="1"/>
  <c r="J3526" i="7"/>
  <c r="K3526" i="7" s="1"/>
  <c r="N3525" i="7"/>
  <c r="O3525" i="7" s="1"/>
  <c r="R3525" i="7" s="1"/>
  <c r="L3525" i="7"/>
  <c r="M3525" i="7" s="1"/>
  <c r="Q3525" i="7" s="1"/>
  <c r="S3525" i="7" s="1"/>
  <c r="J3525" i="7"/>
  <c r="K3525" i="7" s="1"/>
  <c r="N3524" i="7"/>
  <c r="O3524" i="7" s="1"/>
  <c r="R3524" i="7" s="1"/>
  <c r="L3524" i="7"/>
  <c r="M3524" i="7" s="1"/>
  <c r="Q3524" i="7" s="1"/>
  <c r="J3524" i="7"/>
  <c r="K3524" i="7" s="1"/>
  <c r="N3523" i="7"/>
  <c r="O3523" i="7" s="1"/>
  <c r="R3523" i="7" s="1"/>
  <c r="L3523" i="7"/>
  <c r="M3523" i="7" s="1"/>
  <c r="Q3523" i="7" s="1"/>
  <c r="J3523" i="7"/>
  <c r="K3523" i="7" s="1"/>
  <c r="N3522" i="7"/>
  <c r="O3522" i="7" s="1"/>
  <c r="R3522" i="7" s="1"/>
  <c r="L3522" i="7"/>
  <c r="M3522" i="7" s="1"/>
  <c r="Q3522" i="7" s="1"/>
  <c r="J3522" i="7"/>
  <c r="K3522" i="7" s="1"/>
  <c r="N3521" i="7"/>
  <c r="O3521" i="7" s="1"/>
  <c r="R3521" i="7" s="1"/>
  <c r="L3521" i="7"/>
  <c r="M3521" i="7" s="1"/>
  <c r="Q3521" i="7" s="1"/>
  <c r="S3521" i="7" s="1"/>
  <c r="J3521" i="7"/>
  <c r="K3521" i="7" s="1"/>
  <c r="N3520" i="7"/>
  <c r="O3520" i="7" s="1"/>
  <c r="R3520" i="7" s="1"/>
  <c r="L3520" i="7"/>
  <c r="M3520" i="7" s="1"/>
  <c r="Q3520" i="7" s="1"/>
  <c r="J3520" i="7"/>
  <c r="K3520" i="7" s="1"/>
  <c r="N3519" i="7"/>
  <c r="O3519" i="7" s="1"/>
  <c r="R3519" i="7" s="1"/>
  <c r="L3519" i="7"/>
  <c r="M3519" i="7" s="1"/>
  <c r="Q3519" i="7" s="1"/>
  <c r="J3519" i="7"/>
  <c r="K3519" i="7" s="1"/>
  <c r="N3518" i="7"/>
  <c r="O3518" i="7" s="1"/>
  <c r="R3518" i="7" s="1"/>
  <c r="L3518" i="7"/>
  <c r="M3518" i="7" s="1"/>
  <c r="Q3518" i="7" s="1"/>
  <c r="J3518" i="7"/>
  <c r="K3518" i="7" s="1"/>
  <c r="N3517" i="7"/>
  <c r="O3517" i="7" s="1"/>
  <c r="R3517" i="7" s="1"/>
  <c r="L3517" i="7"/>
  <c r="M3517" i="7" s="1"/>
  <c r="Q3517" i="7" s="1"/>
  <c r="S3517" i="7" s="1"/>
  <c r="J3517" i="7"/>
  <c r="K3517" i="7" s="1"/>
  <c r="N3516" i="7"/>
  <c r="O3516" i="7" s="1"/>
  <c r="R3516" i="7" s="1"/>
  <c r="L3516" i="7"/>
  <c r="M3516" i="7" s="1"/>
  <c r="Q3516" i="7" s="1"/>
  <c r="J3516" i="7"/>
  <c r="K3516" i="7" s="1"/>
  <c r="N3515" i="7"/>
  <c r="O3515" i="7" s="1"/>
  <c r="R3515" i="7" s="1"/>
  <c r="L3515" i="7"/>
  <c r="M3515" i="7" s="1"/>
  <c r="Q3515" i="7" s="1"/>
  <c r="J3515" i="7"/>
  <c r="K3515" i="7" s="1"/>
  <c r="N3514" i="7"/>
  <c r="O3514" i="7" s="1"/>
  <c r="R3514" i="7" s="1"/>
  <c r="L3514" i="7"/>
  <c r="M3514" i="7" s="1"/>
  <c r="Q3514" i="7" s="1"/>
  <c r="J3514" i="7"/>
  <c r="K3514" i="7" s="1"/>
  <c r="N3513" i="7"/>
  <c r="O3513" i="7" s="1"/>
  <c r="R3513" i="7" s="1"/>
  <c r="L3513" i="7"/>
  <c r="M3513" i="7" s="1"/>
  <c r="Q3513" i="7" s="1"/>
  <c r="S3513" i="7" s="1"/>
  <c r="J3513" i="7"/>
  <c r="K3513" i="7" s="1"/>
  <c r="N3512" i="7"/>
  <c r="O3512" i="7" s="1"/>
  <c r="R3512" i="7" s="1"/>
  <c r="L3512" i="7"/>
  <c r="M3512" i="7" s="1"/>
  <c r="Q3512" i="7" s="1"/>
  <c r="J3512" i="7"/>
  <c r="K3512" i="7" s="1"/>
  <c r="N3511" i="7"/>
  <c r="O3511" i="7" s="1"/>
  <c r="R3511" i="7" s="1"/>
  <c r="L3511" i="7"/>
  <c r="M3511" i="7" s="1"/>
  <c r="Q3511" i="7" s="1"/>
  <c r="J3511" i="7"/>
  <c r="K3511" i="7" s="1"/>
  <c r="N3510" i="7"/>
  <c r="O3510" i="7" s="1"/>
  <c r="R3510" i="7" s="1"/>
  <c r="L3510" i="7"/>
  <c r="M3510" i="7" s="1"/>
  <c r="Q3510" i="7" s="1"/>
  <c r="J3510" i="7"/>
  <c r="K3510" i="7" s="1"/>
  <c r="N3509" i="7"/>
  <c r="O3509" i="7" s="1"/>
  <c r="R3509" i="7" s="1"/>
  <c r="L3509" i="7"/>
  <c r="M3509" i="7" s="1"/>
  <c r="Q3509" i="7" s="1"/>
  <c r="S3509" i="7" s="1"/>
  <c r="J3509" i="7"/>
  <c r="K3509" i="7" s="1"/>
  <c r="N3508" i="7"/>
  <c r="O3508" i="7" s="1"/>
  <c r="R3508" i="7" s="1"/>
  <c r="L3508" i="7"/>
  <c r="M3508" i="7" s="1"/>
  <c r="Q3508" i="7" s="1"/>
  <c r="J3508" i="7"/>
  <c r="K3508" i="7" s="1"/>
  <c r="N3507" i="7"/>
  <c r="O3507" i="7" s="1"/>
  <c r="R3507" i="7" s="1"/>
  <c r="L3507" i="7"/>
  <c r="M3507" i="7" s="1"/>
  <c r="Q3507" i="7" s="1"/>
  <c r="J3507" i="7"/>
  <c r="K3507" i="7" s="1"/>
  <c r="N3506" i="7"/>
  <c r="O3506" i="7" s="1"/>
  <c r="R3506" i="7" s="1"/>
  <c r="L3506" i="7"/>
  <c r="M3506" i="7" s="1"/>
  <c r="Q3506" i="7" s="1"/>
  <c r="J3506" i="7"/>
  <c r="K3506" i="7" s="1"/>
  <c r="N3505" i="7"/>
  <c r="O3505" i="7" s="1"/>
  <c r="R3505" i="7" s="1"/>
  <c r="L3505" i="7"/>
  <c r="M3505" i="7" s="1"/>
  <c r="Q3505" i="7" s="1"/>
  <c r="J3505" i="7"/>
  <c r="K3505" i="7" s="1"/>
  <c r="N3504" i="7"/>
  <c r="O3504" i="7" s="1"/>
  <c r="R3504" i="7" s="1"/>
  <c r="L3504" i="7"/>
  <c r="M3504" i="7" s="1"/>
  <c r="Q3504" i="7" s="1"/>
  <c r="J3504" i="7"/>
  <c r="K3504" i="7" s="1"/>
  <c r="N3503" i="7"/>
  <c r="O3503" i="7" s="1"/>
  <c r="R3503" i="7" s="1"/>
  <c r="L3503" i="7"/>
  <c r="M3503" i="7" s="1"/>
  <c r="Q3503" i="7" s="1"/>
  <c r="J3503" i="7"/>
  <c r="K3503" i="7" s="1"/>
  <c r="N3502" i="7"/>
  <c r="O3502" i="7" s="1"/>
  <c r="R3502" i="7" s="1"/>
  <c r="L3502" i="7"/>
  <c r="M3502" i="7" s="1"/>
  <c r="Q3502" i="7" s="1"/>
  <c r="S3502" i="7" s="1"/>
  <c r="J3502" i="7"/>
  <c r="K3502" i="7" s="1"/>
  <c r="N3501" i="7"/>
  <c r="O3501" i="7" s="1"/>
  <c r="R3501" i="7" s="1"/>
  <c r="L3501" i="7"/>
  <c r="M3501" i="7" s="1"/>
  <c r="Q3501" i="7" s="1"/>
  <c r="J3501" i="7"/>
  <c r="K3501" i="7" s="1"/>
  <c r="N3500" i="7"/>
  <c r="O3500" i="7" s="1"/>
  <c r="R3500" i="7" s="1"/>
  <c r="L3500" i="7"/>
  <c r="M3500" i="7" s="1"/>
  <c r="Q3500" i="7" s="1"/>
  <c r="J3500" i="7"/>
  <c r="K3500" i="7" s="1"/>
  <c r="N3499" i="7"/>
  <c r="O3499" i="7" s="1"/>
  <c r="R3499" i="7" s="1"/>
  <c r="L3499" i="7"/>
  <c r="M3499" i="7" s="1"/>
  <c r="Q3499" i="7" s="1"/>
  <c r="J3499" i="7"/>
  <c r="K3499" i="7" s="1"/>
  <c r="N3498" i="7"/>
  <c r="O3498" i="7" s="1"/>
  <c r="R3498" i="7" s="1"/>
  <c r="L3498" i="7"/>
  <c r="M3498" i="7" s="1"/>
  <c r="Q3498" i="7" s="1"/>
  <c r="S3498" i="7" s="1"/>
  <c r="J3498" i="7"/>
  <c r="K3498" i="7" s="1"/>
  <c r="N3497" i="7"/>
  <c r="O3497" i="7" s="1"/>
  <c r="R3497" i="7" s="1"/>
  <c r="L3497" i="7"/>
  <c r="M3497" i="7" s="1"/>
  <c r="Q3497" i="7" s="1"/>
  <c r="J3497" i="7"/>
  <c r="K3497" i="7" s="1"/>
  <c r="N3496" i="7"/>
  <c r="O3496" i="7" s="1"/>
  <c r="R3496" i="7" s="1"/>
  <c r="L3496" i="7"/>
  <c r="M3496" i="7" s="1"/>
  <c r="Q3496" i="7" s="1"/>
  <c r="J3496" i="7"/>
  <c r="K3496" i="7" s="1"/>
  <c r="N3495" i="7"/>
  <c r="O3495" i="7" s="1"/>
  <c r="R3495" i="7" s="1"/>
  <c r="L3495" i="7"/>
  <c r="M3495" i="7" s="1"/>
  <c r="Q3495" i="7" s="1"/>
  <c r="J3495" i="7"/>
  <c r="K3495" i="7" s="1"/>
  <c r="N3494" i="7"/>
  <c r="O3494" i="7" s="1"/>
  <c r="R3494" i="7" s="1"/>
  <c r="L3494" i="7"/>
  <c r="M3494" i="7" s="1"/>
  <c r="Q3494" i="7" s="1"/>
  <c r="S3494" i="7" s="1"/>
  <c r="J3494" i="7"/>
  <c r="K3494" i="7" s="1"/>
  <c r="N3493" i="7"/>
  <c r="O3493" i="7" s="1"/>
  <c r="R3493" i="7" s="1"/>
  <c r="L3493" i="7"/>
  <c r="M3493" i="7" s="1"/>
  <c r="Q3493" i="7" s="1"/>
  <c r="J3493" i="7"/>
  <c r="K3493" i="7" s="1"/>
  <c r="N3492" i="7"/>
  <c r="O3492" i="7" s="1"/>
  <c r="R3492" i="7" s="1"/>
  <c r="L3492" i="7"/>
  <c r="M3492" i="7" s="1"/>
  <c r="Q3492" i="7" s="1"/>
  <c r="J3492" i="7"/>
  <c r="K3492" i="7" s="1"/>
  <c r="N3491" i="7"/>
  <c r="O3491" i="7" s="1"/>
  <c r="R3491" i="7" s="1"/>
  <c r="L3491" i="7"/>
  <c r="M3491" i="7" s="1"/>
  <c r="Q3491" i="7" s="1"/>
  <c r="J3491" i="7"/>
  <c r="K3491" i="7" s="1"/>
  <c r="N3490" i="7"/>
  <c r="O3490" i="7" s="1"/>
  <c r="R3490" i="7" s="1"/>
  <c r="L3490" i="7"/>
  <c r="M3490" i="7" s="1"/>
  <c r="Q3490" i="7" s="1"/>
  <c r="S3490" i="7" s="1"/>
  <c r="J3490" i="7"/>
  <c r="K3490" i="7" s="1"/>
  <c r="N3489" i="7"/>
  <c r="O3489" i="7" s="1"/>
  <c r="R3489" i="7" s="1"/>
  <c r="L3489" i="7"/>
  <c r="M3489" i="7" s="1"/>
  <c r="Q3489" i="7" s="1"/>
  <c r="J3489" i="7"/>
  <c r="K3489" i="7" s="1"/>
  <c r="N3488" i="7"/>
  <c r="O3488" i="7" s="1"/>
  <c r="R3488" i="7" s="1"/>
  <c r="L3488" i="7"/>
  <c r="M3488" i="7" s="1"/>
  <c r="Q3488" i="7" s="1"/>
  <c r="J3488" i="7"/>
  <c r="K3488" i="7" s="1"/>
  <c r="N3487" i="7"/>
  <c r="O3487" i="7" s="1"/>
  <c r="R3487" i="7" s="1"/>
  <c r="L3487" i="7"/>
  <c r="M3487" i="7" s="1"/>
  <c r="Q3487" i="7" s="1"/>
  <c r="J3487" i="7"/>
  <c r="K3487" i="7" s="1"/>
  <c r="N3486" i="7"/>
  <c r="O3486" i="7" s="1"/>
  <c r="R3486" i="7" s="1"/>
  <c r="L3486" i="7"/>
  <c r="M3486" i="7" s="1"/>
  <c r="Q3486" i="7" s="1"/>
  <c r="S3486" i="7" s="1"/>
  <c r="J3486" i="7"/>
  <c r="K3486" i="7" s="1"/>
  <c r="N3485" i="7"/>
  <c r="O3485" i="7" s="1"/>
  <c r="R3485" i="7" s="1"/>
  <c r="L3485" i="7"/>
  <c r="M3485" i="7" s="1"/>
  <c r="Q3485" i="7" s="1"/>
  <c r="J3485" i="7"/>
  <c r="K3485" i="7" s="1"/>
  <c r="N3484" i="7"/>
  <c r="O3484" i="7" s="1"/>
  <c r="R3484" i="7" s="1"/>
  <c r="L3484" i="7"/>
  <c r="M3484" i="7" s="1"/>
  <c r="Q3484" i="7" s="1"/>
  <c r="J3484" i="7"/>
  <c r="K3484" i="7" s="1"/>
  <c r="N3483" i="7"/>
  <c r="O3483" i="7" s="1"/>
  <c r="R3483" i="7" s="1"/>
  <c r="S3483" i="7" s="1"/>
  <c r="L3483" i="7"/>
  <c r="M3483" i="7" s="1"/>
  <c r="Q3483" i="7" s="1"/>
  <c r="J3483" i="7"/>
  <c r="K3483" i="7" s="1"/>
  <c r="N3482" i="7"/>
  <c r="O3482" i="7" s="1"/>
  <c r="R3482" i="7" s="1"/>
  <c r="L3482" i="7"/>
  <c r="M3482" i="7" s="1"/>
  <c r="Q3482" i="7" s="1"/>
  <c r="S3482" i="7" s="1"/>
  <c r="J3482" i="7"/>
  <c r="K3482" i="7" s="1"/>
  <c r="N3481" i="7"/>
  <c r="O3481" i="7" s="1"/>
  <c r="R3481" i="7" s="1"/>
  <c r="L3481" i="7"/>
  <c r="M3481" i="7" s="1"/>
  <c r="Q3481" i="7" s="1"/>
  <c r="J3481" i="7"/>
  <c r="K3481" i="7" s="1"/>
  <c r="N3480" i="7"/>
  <c r="O3480" i="7" s="1"/>
  <c r="R3480" i="7" s="1"/>
  <c r="L3480" i="7"/>
  <c r="M3480" i="7" s="1"/>
  <c r="Q3480" i="7" s="1"/>
  <c r="J3480" i="7"/>
  <c r="K3480" i="7" s="1"/>
  <c r="N3479" i="7"/>
  <c r="O3479" i="7" s="1"/>
  <c r="R3479" i="7" s="1"/>
  <c r="S3479" i="7" s="1"/>
  <c r="L3479" i="7"/>
  <c r="M3479" i="7" s="1"/>
  <c r="Q3479" i="7" s="1"/>
  <c r="J3479" i="7"/>
  <c r="K3479" i="7" s="1"/>
  <c r="N3478" i="7"/>
  <c r="O3478" i="7" s="1"/>
  <c r="R3478" i="7" s="1"/>
  <c r="L3478" i="7"/>
  <c r="M3478" i="7" s="1"/>
  <c r="Q3478" i="7" s="1"/>
  <c r="J3478" i="7"/>
  <c r="K3478" i="7" s="1"/>
  <c r="N3477" i="7"/>
  <c r="O3477" i="7" s="1"/>
  <c r="R3477" i="7" s="1"/>
  <c r="L3477" i="7"/>
  <c r="M3477" i="7" s="1"/>
  <c r="Q3477" i="7" s="1"/>
  <c r="J3477" i="7"/>
  <c r="K3477" i="7" s="1"/>
  <c r="N3476" i="7"/>
  <c r="O3476" i="7" s="1"/>
  <c r="R3476" i="7" s="1"/>
  <c r="L3476" i="7"/>
  <c r="M3476" i="7" s="1"/>
  <c r="Q3476" i="7" s="1"/>
  <c r="J3476" i="7"/>
  <c r="K3476" i="7" s="1"/>
  <c r="N3475" i="7"/>
  <c r="O3475" i="7" s="1"/>
  <c r="R3475" i="7" s="1"/>
  <c r="L3475" i="7"/>
  <c r="M3475" i="7" s="1"/>
  <c r="Q3475" i="7" s="1"/>
  <c r="J3475" i="7"/>
  <c r="K3475" i="7" s="1"/>
  <c r="N3474" i="7"/>
  <c r="O3474" i="7" s="1"/>
  <c r="R3474" i="7" s="1"/>
  <c r="L3474" i="7"/>
  <c r="M3474" i="7" s="1"/>
  <c r="Q3474" i="7" s="1"/>
  <c r="J3474" i="7"/>
  <c r="K3474" i="7" s="1"/>
  <c r="N3473" i="7"/>
  <c r="O3473" i="7" s="1"/>
  <c r="R3473" i="7" s="1"/>
  <c r="L3473" i="7"/>
  <c r="M3473" i="7" s="1"/>
  <c r="Q3473" i="7" s="1"/>
  <c r="S3473" i="7" s="1"/>
  <c r="J3473" i="7"/>
  <c r="K3473" i="7" s="1"/>
  <c r="N3472" i="7"/>
  <c r="O3472" i="7" s="1"/>
  <c r="R3472" i="7" s="1"/>
  <c r="L3472" i="7"/>
  <c r="M3472" i="7" s="1"/>
  <c r="Q3472" i="7" s="1"/>
  <c r="J3472" i="7"/>
  <c r="K3472" i="7" s="1"/>
  <c r="N3471" i="7"/>
  <c r="O3471" i="7" s="1"/>
  <c r="R3471" i="7" s="1"/>
  <c r="L3471" i="7"/>
  <c r="M3471" i="7" s="1"/>
  <c r="Q3471" i="7" s="1"/>
  <c r="J3471" i="7"/>
  <c r="K3471" i="7" s="1"/>
  <c r="N3470" i="7"/>
  <c r="O3470" i="7" s="1"/>
  <c r="R3470" i="7" s="1"/>
  <c r="L3470" i="7"/>
  <c r="M3470" i="7" s="1"/>
  <c r="Q3470" i="7" s="1"/>
  <c r="J3470" i="7"/>
  <c r="K3470" i="7" s="1"/>
  <c r="N3469" i="7"/>
  <c r="O3469" i="7" s="1"/>
  <c r="R3469" i="7" s="1"/>
  <c r="L3469" i="7"/>
  <c r="M3469" i="7" s="1"/>
  <c r="Q3469" i="7" s="1"/>
  <c r="S3469" i="7" s="1"/>
  <c r="J3469" i="7"/>
  <c r="K3469" i="7" s="1"/>
  <c r="N3468" i="7"/>
  <c r="O3468" i="7" s="1"/>
  <c r="R3468" i="7" s="1"/>
  <c r="L3468" i="7"/>
  <c r="M3468" i="7" s="1"/>
  <c r="Q3468" i="7" s="1"/>
  <c r="J3468" i="7"/>
  <c r="K3468" i="7" s="1"/>
  <c r="N3467" i="7"/>
  <c r="O3467" i="7" s="1"/>
  <c r="R3467" i="7" s="1"/>
  <c r="L3467" i="7"/>
  <c r="M3467" i="7" s="1"/>
  <c r="Q3467" i="7" s="1"/>
  <c r="J3467" i="7"/>
  <c r="K3467" i="7" s="1"/>
  <c r="N3466" i="7"/>
  <c r="O3466" i="7" s="1"/>
  <c r="R3466" i="7" s="1"/>
  <c r="L3466" i="7"/>
  <c r="M3466" i="7" s="1"/>
  <c r="Q3466" i="7" s="1"/>
  <c r="J3466" i="7"/>
  <c r="K3466" i="7" s="1"/>
  <c r="N3465" i="7"/>
  <c r="O3465" i="7" s="1"/>
  <c r="R3465" i="7" s="1"/>
  <c r="L3465" i="7"/>
  <c r="M3465" i="7" s="1"/>
  <c r="Q3465" i="7" s="1"/>
  <c r="S3465" i="7" s="1"/>
  <c r="J3465" i="7"/>
  <c r="K3465" i="7" s="1"/>
  <c r="N3464" i="7"/>
  <c r="O3464" i="7" s="1"/>
  <c r="R3464" i="7" s="1"/>
  <c r="L3464" i="7"/>
  <c r="M3464" i="7" s="1"/>
  <c r="Q3464" i="7" s="1"/>
  <c r="J3464" i="7"/>
  <c r="K3464" i="7" s="1"/>
  <c r="N3463" i="7"/>
  <c r="O3463" i="7" s="1"/>
  <c r="R3463" i="7" s="1"/>
  <c r="L3463" i="7"/>
  <c r="M3463" i="7" s="1"/>
  <c r="Q3463" i="7" s="1"/>
  <c r="J3463" i="7"/>
  <c r="K3463" i="7" s="1"/>
  <c r="N3462" i="7"/>
  <c r="O3462" i="7" s="1"/>
  <c r="R3462" i="7" s="1"/>
  <c r="L3462" i="7"/>
  <c r="M3462" i="7" s="1"/>
  <c r="Q3462" i="7" s="1"/>
  <c r="J3462" i="7"/>
  <c r="K3462" i="7" s="1"/>
  <c r="N3461" i="7"/>
  <c r="O3461" i="7" s="1"/>
  <c r="R3461" i="7" s="1"/>
  <c r="L3461" i="7"/>
  <c r="M3461" i="7" s="1"/>
  <c r="Q3461" i="7" s="1"/>
  <c r="S3461" i="7" s="1"/>
  <c r="J3461" i="7"/>
  <c r="K3461" i="7" s="1"/>
  <c r="N3460" i="7"/>
  <c r="O3460" i="7" s="1"/>
  <c r="R3460" i="7" s="1"/>
  <c r="L3460" i="7"/>
  <c r="M3460" i="7" s="1"/>
  <c r="Q3460" i="7" s="1"/>
  <c r="J3460" i="7"/>
  <c r="K3460" i="7" s="1"/>
  <c r="N3459" i="7"/>
  <c r="O3459" i="7" s="1"/>
  <c r="R3459" i="7" s="1"/>
  <c r="L3459" i="7"/>
  <c r="M3459" i="7" s="1"/>
  <c r="Q3459" i="7" s="1"/>
  <c r="J3459" i="7"/>
  <c r="K3459" i="7" s="1"/>
  <c r="N3458" i="7"/>
  <c r="O3458" i="7" s="1"/>
  <c r="R3458" i="7" s="1"/>
  <c r="L3458" i="7"/>
  <c r="M3458" i="7" s="1"/>
  <c r="Q3458" i="7" s="1"/>
  <c r="J3458" i="7"/>
  <c r="K3458" i="7" s="1"/>
  <c r="N3457" i="7"/>
  <c r="O3457" i="7" s="1"/>
  <c r="R3457" i="7" s="1"/>
  <c r="L3457" i="7"/>
  <c r="M3457" i="7" s="1"/>
  <c r="Q3457" i="7" s="1"/>
  <c r="S3457" i="7" s="1"/>
  <c r="J3457" i="7"/>
  <c r="K3457" i="7" s="1"/>
  <c r="N3456" i="7"/>
  <c r="O3456" i="7" s="1"/>
  <c r="R3456" i="7" s="1"/>
  <c r="L3456" i="7"/>
  <c r="M3456" i="7" s="1"/>
  <c r="Q3456" i="7" s="1"/>
  <c r="J3456" i="7"/>
  <c r="K3456" i="7" s="1"/>
  <c r="N3455" i="7"/>
  <c r="O3455" i="7" s="1"/>
  <c r="R3455" i="7" s="1"/>
  <c r="L3455" i="7"/>
  <c r="M3455" i="7" s="1"/>
  <c r="Q3455" i="7" s="1"/>
  <c r="J3455" i="7"/>
  <c r="K3455" i="7" s="1"/>
  <c r="N3454" i="7"/>
  <c r="O3454" i="7" s="1"/>
  <c r="R3454" i="7" s="1"/>
  <c r="L3454" i="7"/>
  <c r="M3454" i="7" s="1"/>
  <c r="Q3454" i="7" s="1"/>
  <c r="J3454" i="7"/>
  <c r="K3454" i="7" s="1"/>
  <c r="N3453" i="7"/>
  <c r="O3453" i="7" s="1"/>
  <c r="R3453" i="7" s="1"/>
  <c r="L3453" i="7"/>
  <c r="M3453" i="7" s="1"/>
  <c r="Q3453" i="7" s="1"/>
  <c r="S3453" i="7" s="1"/>
  <c r="J3453" i="7"/>
  <c r="K3453" i="7" s="1"/>
  <c r="N3452" i="7"/>
  <c r="O3452" i="7" s="1"/>
  <c r="R3452" i="7" s="1"/>
  <c r="L3452" i="7"/>
  <c r="M3452" i="7" s="1"/>
  <c r="Q3452" i="7" s="1"/>
  <c r="J3452" i="7"/>
  <c r="K3452" i="7" s="1"/>
  <c r="N3451" i="7"/>
  <c r="O3451" i="7" s="1"/>
  <c r="R3451" i="7" s="1"/>
  <c r="L3451" i="7"/>
  <c r="M3451" i="7" s="1"/>
  <c r="Q3451" i="7" s="1"/>
  <c r="J3451" i="7"/>
  <c r="K3451" i="7" s="1"/>
  <c r="N3450" i="7"/>
  <c r="O3450" i="7" s="1"/>
  <c r="R3450" i="7" s="1"/>
  <c r="L3450" i="7"/>
  <c r="M3450" i="7" s="1"/>
  <c r="Q3450" i="7" s="1"/>
  <c r="J3450" i="7"/>
  <c r="K3450" i="7" s="1"/>
  <c r="N3449" i="7"/>
  <c r="O3449" i="7" s="1"/>
  <c r="R3449" i="7" s="1"/>
  <c r="L3449" i="7"/>
  <c r="M3449" i="7" s="1"/>
  <c r="Q3449" i="7" s="1"/>
  <c r="S3449" i="7" s="1"/>
  <c r="J3449" i="7"/>
  <c r="K3449" i="7" s="1"/>
  <c r="N3448" i="7"/>
  <c r="O3448" i="7" s="1"/>
  <c r="R3448" i="7" s="1"/>
  <c r="L3448" i="7"/>
  <c r="M3448" i="7" s="1"/>
  <c r="Q3448" i="7" s="1"/>
  <c r="K3448" i="7"/>
  <c r="J3448" i="7"/>
  <c r="N3447" i="7"/>
  <c r="O3447" i="7" s="1"/>
  <c r="R3447" i="7" s="1"/>
  <c r="L3447" i="7"/>
  <c r="M3447" i="7" s="1"/>
  <c r="Q3447" i="7" s="1"/>
  <c r="J3447" i="7"/>
  <c r="K3447" i="7" s="1"/>
  <c r="N3446" i="7"/>
  <c r="O3446" i="7" s="1"/>
  <c r="R3446" i="7" s="1"/>
  <c r="L3446" i="7"/>
  <c r="M3446" i="7" s="1"/>
  <c r="Q3446" i="7" s="1"/>
  <c r="S3446" i="7" s="1"/>
  <c r="J3446" i="7"/>
  <c r="K3446" i="7" s="1"/>
  <c r="N3445" i="7"/>
  <c r="O3445" i="7" s="1"/>
  <c r="R3445" i="7" s="1"/>
  <c r="L3445" i="7"/>
  <c r="M3445" i="7" s="1"/>
  <c r="Q3445" i="7" s="1"/>
  <c r="J3445" i="7"/>
  <c r="K3445" i="7" s="1"/>
  <c r="N3444" i="7"/>
  <c r="O3444" i="7" s="1"/>
  <c r="R3444" i="7" s="1"/>
  <c r="L3444" i="7"/>
  <c r="M3444" i="7" s="1"/>
  <c r="Q3444" i="7" s="1"/>
  <c r="S3444" i="7" s="1"/>
  <c r="J3444" i="7"/>
  <c r="K3444" i="7" s="1"/>
  <c r="N3443" i="7"/>
  <c r="O3443" i="7" s="1"/>
  <c r="R3443" i="7" s="1"/>
  <c r="L3443" i="7"/>
  <c r="M3443" i="7" s="1"/>
  <c r="Q3443" i="7" s="1"/>
  <c r="J3443" i="7"/>
  <c r="K3443" i="7" s="1"/>
  <c r="N3442" i="7"/>
  <c r="O3442" i="7" s="1"/>
  <c r="R3442" i="7" s="1"/>
  <c r="L3442" i="7"/>
  <c r="M3442" i="7" s="1"/>
  <c r="Q3442" i="7" s="1"/>
  <c r="S3442" i="7" s="1"/>
  <c r="J3442" i="7"/>
  <c r="K3442" i="7" s="1"/>
  <c r="N3441" i="7"/>
  <c r="O3441" i="7" s="1"/>
  <c r="R3441" i="7" s="1"/>
  <c r="L3441" i="7"/>
  <c r="M3441" i="7" s="1"/>
  <c r="Q3441" i="7" s="1"/>
  <c r="J3441" i="7"/>
  <c r="K3441" i="7" s="1"/>
  <c r="N3440" i="7"/>
  <c r="O3440" i="7" s="1"/>
  <c r="R3440" i="7" s="1"/>
  <c r="L3440" i="7"/>
  <c r="M3440" i="7" s="1"/>
  <c r="Q3440" i="7" s="1"/>
  <c r="S3440" i="7" s="1"/>
  <c r="J3440" i="7"/>
  <c r="K3440" i="7" s="1"/>
  <c r="N3439" i="7"/>
  <c r="O3439" i="7" s="1"/>
  <c r="R3439" i="7" s="1"/>
  <c r="L3439" i="7"/>
  <c r="M3439" i="7" s="1"/>
  <c r="Q3439" i="7" s="1"/>
  <c r="J3439" i="7"/>
  <c r="K3439" i="7" s="1"/>
  <c r="N3438" i="7"/>
  <c r="O3438" i="7" s="1"/>
  <c r="R3438" i="7" s="1"/>
  <c r="L3438" i="7"/>
  <c r="M3438" i="7" s="1"/>
  <c r="Q3438" i="7" s="1"/>
  <c r="S3438" i="7" s="1"/>
  <c r="J3438" i="7"/>
  <c r="K3438" i="7" s="1"/>
  <c r="N3437" i="7"/>
  <c r="O3437" i="7" s="1"/>
  <c r="R3437" i="7" s="1"/>
  <c r="L3437" i="7"/>
  <c r="M3437" i="7" s="1"/>
  <c r="Q3437" i="7" s="1"/>
  <c r="J3437" i="7"/>
  <c r="K3437" i="7" s="1"/>
  <c r="N3436" i="7"/>
  <c r="O3436" i="7" s="1"/>
  <c r="R3436" i="7" s="1"/>
  <c r="L3436" i="7"/>
  <c r="M3436" i="7" s="1"/>
  <c r="Q3436" i="7" s="1"/>
  <c r="S3436" i="7" s="1"/>
  <c r="J3436" i="7"/>
  <c r="K3436" i="7" s="1"/>
  <c r="N3435" i="7"/>
  <c r="O3435" i="7" s="1"/>
  <c r="R3435" i="7" s="1"/>
  <c r="L3435" i="7"/>
  <c r="M3435" i="7" s="1"/>
  <c r="Q3435" i="7" s="1"/>
  <c r="J3435" i="7"/>
  <c r="K3435" i="7" s="1"/>
  <c r="N3434" i="7"/>
  <c r="O3434" i="7" s="1"/>
  <c r="R3434" i="7" s="1"/>
  <c r="L3434" i="7"/>
  <c r="M3434" i="7" s="1"/>
  <c r="Q3434" i="7" s="1"/>
  <c r="S3434" i="7" s="1"/>
  <c r="J3434" i="7"/>
  <c r="K3434" i="7" s="1"/>
  <c r="N3433" i="7"/>
  <c r="O3433" i="7" s="1"/>
  <c r="R3433" i="7" s="1"/>
  <c r="L3433" i="7"/>
  <c r="M3433" i="7" s="1"/>
  <c r="Q3433" i="7" s="1"/>
  <c r="J3433" i="7"/>
  <c r="K3433" i="7" s="1"/>
  <c r="N3432" i="7"/>
  <c r="O3432" i="7" s="1"/>
  <c r="R3432" i="7" s="1"/>
  <c r="L3432" i="7"/>
  <c r="M3432" i="7" s="1"/>
  <c r="Q3432" i="7" s="1"/>
  <c r="S3432" i="7" s="1"/>
  <c r="J3432" i="7"/>
  <c r="K3432" i="7" s="1"/>
  <c r="N3431" i="7"/>
  <c r="O3431" i="7" s="1"/>
  <c r="R3431" i="7" s="1"/>
  <c r="L3431" i="7"/>
  <c r="M3431" i="7" s="1"/>
  <c r="Q3431" i="7" s="1"/>
  <c r="J3431" i="7"/>
  <c r="K3431" i="7" s="1"/>
  <c r="N3430" i="7"/>
  <c r="O3430" i="7" s="1"/>
  <c r="R3430" i="7" s="1"/>
  <c r="L3430" i="7"/>
  <c r="M3430" i="7" s="1"/>
  <c r="Q3430" i="7" s="1"/>
  <c r="S3430" i="7" s="1"/>
  <c r="J3430" i="7"/>
  <c r="K3430" i="7" s="1"/>
  <c r="N3429" i="7"/>
  <c r="O3429" i="7" s="1"/>
  <c r="R3429" i="7" s="1"/>
  <c r="L3429" i="7"/>
  <c r="M3429" i="7" s="1"/>
  <c r="Q3429" i="7" s="1"/>
  <c r="J3429" i="7"/>
  <c r="K3429" i="7" s="1"/>
  <c r="N3428" i="7"/>
  <c r="O3428" i="7" s="1"/>
  <c r="R3428" i="7" s="1"/>
  <c r="L3428" i="7"/>
  <c r="M3428" i="7" s="1"/>
  <c r="Q3428" i="7" s="1"/>
  <c r="S3428" i="7" s="1"/>
  <c r="J3428" i="7"/>
  <c r="K3428" i="7" s="1"/>
  <c r="N3427" i="7"/>
  <c r="O3427" i="7" s="1"/>
  <c r="R3427" i="7" s="1"/>
  <c r="L3427" i="7"/>
  <c r="M3427" i="7" s="1"/>
  <c r="Q3427" i="7" s="1"/>
  <c r="J3427" i="7"/>
  <c r="K3427" i="7" s="1"/>
  <c r="N3426" i="7"/>
  <c r="O3426" i="7" s="1"/>
  <c r="R3426" i="7" s="1"/>
  <c r="L3426" i="7"/>
  <c r="M3426" i="7" s="1"/>
  <c r="Q3426" i="7" s="1"/>
  <c r="S3426" i="7" s="1"/>
  <c r="J3426" i="7"/>
  <c r="K3426" i="7" s="1"/>
  <c r="N3425" i="7"/>
  <c r="O3425" i="7" s="1"/>
  <c r="R3425" i="7" s="1"/>
  <c r="L3425" i="7"/>
  <c r="M3425" i="7" s="1"/>
  <c r="Q3425" i="7" s="1"/>
  <c r="J3425" i="7"/>
  <c r="K3425" i="7" s="1"/>
  <c r="N3424" i="7"/>
  <c r="O3424" i="7" s="1"/>
  <c r="R3424" i="7" s="1"/>
  <c r="L3424" i="7"/>
  <c r="M3424" i="7" s="1"/>
  <c r="Q3424" i="7" s="1"/>
  <c r="S3424" i="7" s="1"/>
  <c r="J3424" i="7"/>
  <c r="K3424" i="7" s="1"/>
  <c r="N3423" i="7"/>
  <c r="O3423" i="7" s="1"/>
  <c r="R3423" i="7" s="1"/>
  <c r="L3423" i="7"/>
  <c r="M3423" i="7" s="1"/>
  <c r="Q3423" i="7" s="1"/>
  <c r="J3423" i="7"/>
  <c r="K3423" i="7" s="1"/>
  <c r="N3422" i="7"/>
  <c r="O3422" i="7" s="1"/>
  <c r="R3422" i="7" s="1"/>
  <c r="L3422" i="7"/>
  <c r="M3422" i="7" s="1"/>
  <c r="Q3422" i="7" s="1"/>
  <c r="S3422" i="7" s="1"/>
  <c r="J3422" i="7"/>
  <c r="K3422" i="7" s="1"/>
  <c r="N3421" i="7"/>
  <c r="O3421" i="7" s="1"/>
  <c r="R3421" i="7" s="1"/>
  <c r="L3421" i="7"/>
  <c r="M3421" i="7" s="1"/>
  <c r="Q3421" i="7" s="1"/>
  <c r="J3421" i="7"/>
  <c r="K3421" i="7" s="1"/>
  <c r="N3420" i="7"/>
  <c r="O3420" i="7" s="1"/>
  <c r="R3420" i="7" s="1"/>
  <c r="L3420" i="7"/>
  <c r="M3420" i="7" s="1"/>
  <c r="Q3420" i="7" s="1"/>
  <c r="S3420" i="7" s="1"/>
  <c r="J3420" i="7"/>
  <c r="K3420" i="7" s="1"/>
  <c r="N3419" i="7"/>
  <c r="O3419" i="7" s="1"/>
  <c r="R3419" i="7" s="1"/>
  <c r="L3419" i="7"/>
  <c r="M3419" i="7" s="1"/>
  <c r="Q3419" i="7" s="1"/>
  <c r="J3419" i="7"/>
  <c r="K3419" i="7" s="1"/>
  <c r="N3418" i="7"/>
  <c r="O3418" i="7" s="1"/>
  <c r="R3418" i="7" s="1"/>
  <c r="L3418" i="7"/>
  <c r="M3418" i="7" s="1"/>
  <c r="Q3418" i="7" s="1"/>
  <c r="S3418" i="7" s="1"/>
  <c r="J3418" i="7"/>
  <c r="K3418" i="7" s="1"/>
  <c r="N3417" i="7"/>
  <c r="O3417" i="7" s="1"/>
  <c r="R3417" i="7" s="1"/>
  <c r="L3417" i="7"/>
  <c r="M3417" i="7" s="1"/>
  <c r="Q3417" i="7" s="1"/>
  <c r="J3417" i="7"/>
  <c r="K3417" i="7" s="1"/>
  <c r="N3416" i="7"/>
  <c r="O3416" i="7" s="1"/>
  <c r="R3416" i="7" s="1"/>
  <c r="L3416" i="7"/>
  <c r="M3416" i="7" s="1"/>
  <c r="Q3416" i="7" s="1"/>
  <c r="S3416" i="7" s="1"/>
  <c r="J3416" i="7"/>
  <c r="K3416" i="7" s="1"/>
  <c r="N3415" i="7"/>
  <c r="O3415" i="7" s="1"/>
  <c r="R3415" i="7" s="1"/>
  <c r="L3415" i="7"/>
  <c r="M3415" i="7" s="1"/>
  <c r="Q3415" i="7" s="1"/>
  <c r="J3415" i="7"/>
  <c r="K3415" i="7" s="1"/>
  <c r="N3414" i="7"/>
  <c r="O3414" i="7" s="1"/>
  <c r="R3414" i="7" s="1"/>
  <c r="L3414" i="7"/>
  <c r="M3414" i="7" s="1"/>
  <c r="Q3414" i="7" s="1"/>
  <c r="S3414" i="7" s="1"/>
  <c r="J3414" i="7"/>
  <c r="K3414" i="7" s="1"/>
  <c r="N3413" i="7"/>
  <c r="O3413" i="7" s="1"/>
  <c r="R3413" i="7" s="1"/>
  <c r="L3413" i="7"/>
  <c r="M3413" i="7" s="1"/>
  <c r="Q3413" i="7" s="1"/>
  <c r="J3413" i="7"/>
  <c r="K3413" i="7" s="1"/>
  <c r="N3412" i="7"/>
  <c r="O3412" i="7" s="1"/>
  <c r="R3412" i="7" s="1"/>
  <c r="L3412" i="7"/>
  <c r="M3412" i="7" s="1"/>
  <c r="Q3412" i="7" s="1"/>
  <c r="S3412" i="7" s="1"/>
  <c r="J3412" i="7"/>
  <c r="K3412" i="7" s="1"/>
  <c r="N3411" i="7"/>
  <c r="O3411" i="7" s="1"/>
  <c r="R3411" i="7" s="1"/>
  <c r="L3411" i="7"/>
  <c r="M3411" i="7" s="1"/>
  <c r="Q3411" i="7" s="1"/>
  <c r="J3411" i="7"/>
  <c r="K3411" i="7" s="1"/>
  <c r="N3410" i="7"/>
  <c r="O3410" i="7" s="1"/>
  <c r="R3410" i="7" s="1"/>
  <c r="L3410" i="7"/>
  <c r="M3410" i="7" s="1"/>
  <c r="Q3410" i="7" s="1"/>
  <c r="S3410" i="7" s="1"/>
  <c r="J3410" i="7"/>
  <c r="K3410" i="7" s="1"/>
  <c r="N3409" i="7"/>
  <c r="O3409" i="7" s="1"/>
  <c r="R3409" i="7" s="1"/>
  <c r="L3409" i="7"/>
  <c r="M3409" i="7" s="1"/>
  <c r="Q3409" i="7" s="1"/>
  <c r="J3409" i="7"/>
  <c r="K3409" i="7" s="1"/>
  <c r="N3408" i="7"/>
  <c r="O3408" i="7" s="1"/>
  <c r="R3408" i="7" s="1"/>
  <c r="L3408" i="7"/>
  <c r="M3408" i="7" s="1"/>
  <c r="Q3408" i="7" s="1"/>
  <c r="J3408" i="7"/>
  <c r="K3408" i="7" s="1"/>
  <c r="N3407" i="7"/>
  <c r="O3407" i="7" s="1"/>
  <c r="R3407" i="7" s="1"/>
  <c r="L3407" i="7"/>
  <c r="M3407" i="7" s="1"/>
  <c r="Q3407" i="7" s="1"/>
  <c r="J3407" i="7"/>
  <c r="K3407" i="7" s="1"/>
  <c r="N3406" i="7"/>
  <c r="O3406" i="7" s="1"/>
  <c r="R3406" i="7" s="1"/>
  <c r="L3406" i="7"/>
  <c r="M3406" i="7" s="1"/>
  <c r="Q3406" i="7" s="1"/>
  <c r="J3406" i="7"/>
  <c r="K3406" i="7" s="1"/>
  <c r="N3405" i="7"/>
  <c r="O3405" i="7" s="1"/>
  <c r="R3405" i="7" s="1"/>
  <c r="L3405" i="7"/>
  <c r="M3405" i="7" s="1"/>
  <c r="Q3405" i="7" s="1"/>
  <c r="J3405" i="7"/>
  <c r="K3405" i="7" s="1"/>
  <c r="N3404" i="7"/>
  <c r="O3404" i="7" s="1"/>
  <c r="R3404" i="7" s="1"/>
  <c r="L3404" i="7"/>
  <c r="M3404" i="7" s="1"/>
  <c r="Q3404" i="7" s="1"/>
  <c r="J3404" i="7"/>
  <c r="K3404" i="7" s="1"/>
  <c r="N3403" i="7"/>
  <c r="O3403" i="7" s="1"/>
  <c r="R3403" i="7" s="1"/>
  <c r="L3403" i="7"/>
  <c r="M3403" i="7" s="1"/>
  <c r="Q3403" i="7" s="1"/>
  <c r="J3403" i="7"/>
  <c r="K3403" i="7" s="1"/>
  <c r="N3402" i="7"/>
  <c r="O3402" i="7" s="1"/>
  <c r="R3402" i="7" s="1"/>
  <c r="L3402" i="7"/>
  <c r="M3402" i="7" s="1"/>
  <c r="Q3402" i="7" s="1"/>
  <c r="J3402" i="7"/>
  <c r="K3402" i="7" s="1"/>
  <c r="N3401" i="7"/>
  <c r="O3401" i="7" s="1"/>
  <c r="R3401" i="7" s="1"/>
  <c r="L3401" i="7"/>
  <c r="M3401" i="7" s="1"/>
  <c r="Q3401" i="7" s="1"/>
  <c r="J3401" i="7"/>
  <c r="K3401" i="7" s="1"/>
  <c r="N3400" i="7"/>
  <c r="O3400" i="7" s="1"/>
  <c r="R3400" i="7" s="1"/>
  <c r="L3400" i="7"/>
  <c r="M3400" i="7" s="1"/>
  <c r="Q3400" i="7" s="1"/>
  <c r="J3400" i="7"/>
  <c r="K3400" i="7" s="1"/>
  <c r="N3399" i="7"/>
  <c r="O3399" i="7" s="1"/>
  <c r="R3399" i="7" s="1"/>
  <c r="L3399" i="7"/>
  <c r="M3399" i="7" s="1"/>
  <c r="Q3399" i="7" s="1"/>
  <c r="J3399" i="7"/>
  <c r="K3399" i="7" s="1"/>
  <c r="N3398" i="7"/>
  <c r="O3398" i="7" s="1"/>
  <c r="R3398" i="7" s="1"/>
  <c r="L3398" i="7"/>
  <c r="M3398" i="7" s="1"/>
  <c r="Q3398" i="7" s="1"/>
  <c r="J3398" i="7"/>
  <c r="K3398" i="7" s="1"/>
  <c r="N3397" i="7"/>
  <c r="O3397" i="7" s="1"/>
  <c r="R3397" i="7" s="1"/>
  <c r="L3397" i="7"/>
  <c r="M3397" i="7" s="1"/>
  <c r="Q3397" i="7" s="1"/>
  <c r="J3397" i="7"/>
  <c r="K3397" i="7" s="1"/>
  <c r="N3396" i="7"/>
  <c r="O3396" i="7" s="1"/>
  <c r="R3396" i="7" s="1"/>
  <c r="L3396" i="7"/>
  <c r="M3396" i="7" s="1"/>
  <c r="Q3396" i="7" s="1"/>
  <c r="J3396" i="7"/>
  <c r="K3396" i="7" s="1"/>
  <c r="N3395" i="7"/>
  <c r="O3395" i="7" s="1"/>
  <c r="R3395" i="7" s="1"/>
  <c r="L3395" i="7"/>
  <c r="M3395" i="7" s="1"/>
  <c r="Q3395" i="7" s="1"/>
  <c r="J3395" i="7"/>
  <c r="K3395" i="7" s="1"/>
  <c r="N3394" i="7"/>
  <c r="O3394" i="7" s="1"/>
  <c r="R3394" i="7" s="1"/>
  <c r="L3394" i="7"/>
  <c r="M3394" i="7" s="1"/>
  <c r="Q3394" i="7" s="1"/>
  <c r="J3394" i="7"/>
  <c r="K3394" i="7" s="1"/>
  <c r="N3393" i="7"/>
  <c r="O3393" i="7" s="1"/>
  <c r="R3393" i="7" s="1"/>
  <c r="L3393" i="7"/>
  <c r="M3393" i="7" s="1"/>
  <c r="Q3393" i="7" s="1"/>
  <c r="J3393" i="7"/>
  <c r="K3393" i="7" s="1"/>
  <c r="N3392" i="7"/>
  <c r="O3392" i="7" s="1"/>
  <c r="R3392" i="7" s="1"/>
  <c r="L3392" i="7"/>
  <c r="M3392" i="7" s="1"/>
  <c r="Q3392" i="7" s="1"/>
  <c r="J3392" i="7"/>
  <c r="K3392" i="7" s="1"/>
  <c r="N3391" i="7"/>
  <c r="O3391" i="7" s="1"/>
  <c r="R3391" i="7" s="1"/>
  <c r="L3391" i="7"/>
  <c r="M3391" i="7" s="1"/>
  <c r="Q3391" i="7" s="1"/>
  <c r="J3391" i="7"/>
  <c r="K3391" i="7" s="1"/>
  <c r="N3390" i="7"/>
  <c r="O3390" i="7" s="1"/>
  <c r="R3390" i="7" s="1"/>
  <c r="L3390" i="7"/>
  <c r="M3390" i="7" s="1"/>
  <c r="Q3390" i="7" s="1"/>
  <c r="J3390" i="7"/>
  <c r="K3390" i="7" s="1"/>
  <c r="N3389" i="7"/>
  <c r="O3389" i="7" s="1"/>
  <c r="R3389" i="7" s="1"/>
  <c r="L3389" i="7"/>
  <c r="M3389" i="7" s="1"/>
  <c r="Q3389" i="7" s="1"/>
  <c r="J3389" i="7"/>
  <c r="K3389" i="7" s="1"/>
  <c r="N3388" i="7"/>
  <c r="O3388" i="7" s="1"/>
  <c r="R3388" i="7" s="1"/>
  <c r="L3388" i="7"/>
  <c r="M3388" i="7" s="1"/>
  <c r="Q3388" i="7" s="1"/>
  <c r="J3388" i="7"/>
  <c r="K3388" i="7" s="1"/>
  <c r="N3387" i="7"/>
  <c r="O3387" i="7" s="1"/>
  <c r="R3387" i="7" s="1"/>
  <c r="L3387" i="7"/>
  <c r="M3387" i="7" s="1"/>
  <c r="Q3387" i="7" s="1"/>
  <c r="J3387" i="7"/>
  <c r="K3387" i="7" s="1"/>
  <c r="N3386" i="7"/>
  <c r="O3386" i="7" s="1"/>
  <c r="R3386" i="7" s="1"/>
  <c r="L3386" i="7"/>
  <c r="M3386" i="7" s="1"/>
  <c r="Q3386" i="7" s="1"/>
  <c r="J3386" i="7"/>
  <c r="K3386" i="7" s="1"/>
  <c r="N3385" i="7"/>
  <c r="O3385" i="7" s="1"/>
  <c r="R3385" i="7" s="1"/>
  <c r="L3385" i="7"/>
  <c r="M3385" i="7" s="1"/>
  <c r="Q3385" i="7" s="1"/>
  <c r="J3385" i="7"/>
  <c r="K3385" i="7" s="1"/>
  <c r="N3384" i="7"/>
  <c r="O3384" i="7" s="1"/>
  <c r="R3384" i="7" s="1"/>
  <c r="L3384" i="7"/>
  <c r="M3384" i="7" s="1"/>
  <c r="Q3384" i="7" s="1"/>
  <c r="J3384" i="7"/>
  <c r="K3384" i="7" s="1"/>
  <c r="N3383" i="7"/>
  <c r="O3383" i="7" s="1"/>
  <c r="R3383" i="7" s="1"/>
  <c r="L3383" i="7"/>
  <c r="M3383" i="7" s="1"/>
  <c r="Q3383" i="7" s="1"/>
  <c r="S3383" i="7" s="1"/>
  <c r="J3383" i="7"/>
  <c r="K3383" i="7" s="1"/>
  <c r="N3382" i="7"/>
  <c r="O3382" i="7" s="1"/>
  <c r="R3382" i="7" s="1"/>
  <c r="L3382" i="7"/>
  <c r="M3382" i="7" s="1"/>
  <c r="Q3382" i="7" s="1"/>
  <c r="J3382" i="7"/>
  <c r="K3382" i="7" s="1"/>
  <c r="N3381" i="7"/>
  <c r="O3381" i="7" s="1"/>
  <c r="R3381" i="7" s="1"/>
  <c r="L3381" i="7"/>
  <c r="M3381" i="7" s="1"/>
  <c r="Q3381" i="7" s="1"/>
  <c r="J3381" i="7"/>
  <c r="K3381" i="7" s="1"/>
  <c r="N3380" i="7"/>
  <c r="O3380" i="7" s="1"/>
  <c r="R3380" i="7" s="1"/>
  <c r="L3380" i="7"/>
  <c r="M3380" i="7" s="1"/>
  <c r="Q3380" i="7" s="1"/>
  <c r="J3380" i="7"/>
  <c r="K3380" i="7" s="1"/>
  <c r="N3379" i="7"/>
  <c r="O3379" i="7" s="1"/>
  <c r="R3379" i="7" s="1"/>
  <c r="L3379" i="7"/>
  <c r="M3379" i="7" s="1"/>
  <c r="Q3379" i="7" s="1"/>
  <c r="S3379" i="7" s="1"/>
  <c r="J3379" i="7"/>
  <c r="K3379" i="7" s="1"/>
  <c r="N3378" i="7"/>
  <c r="O3378" i="7" s="1"/>
  <c r="R3378" i="7" s="1"/>
  <c r="L3378" i="7"/>
  <c r="M3378" i="7" s="1"/>
  <c r="Q3378" i="7" s="1"/>
  <c r="J3378" i="7"/>
  <c r="K3378" i="7" s="1"/>
  <c r="N3377" i="7"/>
  <c r="O3377" i="7" s="1"/>
  <c r="R3377" i="7" s="1"/>
  <c r="L3377" i="7"/>
  <c r="M3377" i="7" s="1"/>
  <c r="Q3377" i="7" s="1"/>
  <c r="J3377" i="7"/>
  <c r="K3377" i="7" s="1"/>
  <c r="N3376" i="7"/>
  <c r="O3376" i="7" s="1"/>
  <c r="R3376" i="7" s="1"/>
  <c r="L3376" i="7"/>
  <c r="M3376" i="7" s="1"/>
  <c r="Q3376" i="7" s="1"/>
  <c r="J3376" i="7"/>
  <c r="K3376" i="7" s="1"/>
  <c r="N3375" i="7"/>
  <c r="O3375" i="7" s="1"/>
  <c r="R3375" i="7" s="1"/>
  <c r="L3375" i="7"/>
  <c r="M3375" i="7" s="1"/>
  <c r="Q3375" i="7" s="1"/>
  <c r="S3375" i="7" s="1"/>
  <c r="J3375" i="7"/>
  <c r="K3375" i="7" s="1"/>
  <c r="N3374" i="7"/>
  <c r="O3374" i="7" s="1"/>
  <c r="R3374" i="7" s="1"/>
  <c r="L3374" i="7"/>
  <c r="M3374" i="7" s="1"/>
  <c r="Q3374" i="7" s="1"/>
  <c r="J3374" i="7"/>
  <c r="K3374" i="7" s="1"/>
  <c r="N3373" i="7"/>
  <c r="O3373" i="7" s="1"/>
  <c r="R3373" i="7" s="1"/>
  <c r="L3373" i="7"/>
  <c r="M3373" i="7" s="1"/>
  <c r="Q3373" i="7" s="1"/>
  <c r="J3373" i="7"/>
  <c r="K3373" i="7" s="1"/>
  <c r="N3372" i="7"/>
  <c r="O3372" i="7" s="1"/>
  <c r="R3372" i="7" s="1"/>
  <c r="L3372" i="7"/>
  <c r="M3372" i="7" s="1"/>
  <c r="Q3372" i="7" s="1"/>
  <c r="J3372" i="7"/>
  <c r="K3372" i="7" s="1"/>
  <c r="N3371" i="7"/>
  <c r="O3371" i="7" s="1"/>
  <c r="R3371" i="7" s="1"/>
  <c r="L3371" i="7"/>
  <c r="M3371" i="7" s="1"/>
  <c r="Q3371" i="7" s="1"/>
  <c r="J3371" i="7"/>
  <c r="K3371" i="7" s="1"/>
  <c r="N3370" i="7"/>
  <c r="O3370" i="7" s="1"/>
  <c r="R3370" i="7" s="1"/>
  <c r="L3370" i="7"/>
  <c r="M3370" i="7" s="1"/>
  <c r="Q3370" i="7" s="1"/>
  <c r="J3370" i="7"/>
  <c r="K3370" i="7" s="1"/>
  <c r="N3369" i="7"/>
  <c r="O3369" i="7" s="1"/>
  <c r="R3369" i="7" s="1"/>
  <c r="L3369" i="7"/>
  <c r="M3369" i="7" s="1"/>
  <c r="Q3369" i="7" s="1"/>
  <c r="J3369" i="7"/>
  <c r="K3369" i="7" s="1"/>
  <c r="N3368" i="7"/>
  <c r="O3368" i="7" s="1"/>
  <c r="R3368" i="7" s="1"/>
  <c r="L3368" i="7"/>
  <c r="M3368" i="7" s="1"/>
  <c r="Q3368" i="7" s="1"/>
  <c r="J3368" i="7"/>
  <c r="K3368" i="7" s="1"/>
  <c r="N3367" i="7"/>
  <c r="O3367" i="7" s="1"/>
  <c r="R3367" i="7" s="1"/>
  <c r="L3367" i="7"/>
  <c r="M3367" i="7" s="1"/>
  <c r="Q3367" i="7" s="1"/>
  <c r="S3367" i="7" s="1"/>
  <c r="J3367" i="7"/>
  <c r="K3367" i="7" s="1"/>
  <c r="N3366" i="7"/>
  <c r="O3366" i="7" s="1"/>
  <c r="R3366" i="7" s="1"/>
  <c r="L3366" i="7"/>
  <c r="M3366" i="7" s="1"/>
  <c r="Q3366" i="7" s="1"/>
  <c r="J3366" i="7"/>
  <c r="K3366" i="7" s="1"/>
  <c r="N3365" i="7"/>
  <c r="O3365" i="7" s="1"/>
  <c r="R3365" i="7" s="1"/>
  <c r="L3365" i="7"/>
  <c r="M3365" i="7" s="1"/>
  <c r="Q3365" i="7" s="1"/>
  <c r="J3365" i="7"/>
  <c r="K3365" i="7" s="1"/>
  <c r="N3364" i="7"/>
  <c r="O3364" i="7" s="1"/>
  <c r="R3364" i="7" s="1"/>
  <c r="L3364" i="7"/>
  <c r="M3364" i="7" s="1"/>
  <c r="Q3364" i="7" s="1"/>
  <c r="J3364" i="7"/>
  <c r="K3364" i="7" s="1"/>
  <c r="N3363" i="7"/>
  <c r="O3363" i="7" s="1"/>
  <c r="R3363" i="7" s="1"/>
  <c r="L3363" i="7"/>
  <c r="M3363" i="7" s="1"/>
  <c r="Q3363" i="7" s="1"/>
  <c r="S3363" i="7" s="1"/>
  <c r="J3363" i="7"/>
  <c r="K3363" i="7" s="1"/>
  <c r="N3362" i="7"/>
  <c r="O3362" i="7" s="1"/>
  <c r="R3362" i="7" s="1"/>
  <c r="L3362" i="7"/>
  <c r="M3362" i="7" s="1"/>
  <c r="Q3362" i="7" s="1"/>
  <c r="J3362" i="7"/>
  <c r="K3362" i="7" s="1"/>
  <c r="N3361" i="7"/>
  <c r="O3361" i="7" s="1"/>
  <c r="R3361" i="7" s="1"/>
  <c r="L3361" i="7"/>
  <c r="M3361" i="7" s="1"/>
  <c r="Q3361" i="7" s="1"/>
  <c r="J3361" i="7"/>
  <c r="K3361" i="7" s="1"/>
  <c r="N3360" i="7"/>
  <c r="O3360" i="7" s="1"/>
  <c r="R3360" i="7" s="1"/>
  <c r="L3360" i="7"/>
  <c r="M3360" i="7" s="1"/>
  <c r="Q3360" i="7" s="1"/>
  <c r="J3360" i="7"/>
  <c r="K3360" i="7" s="1"/>
  <c r="N3359" i="7"/>
  <c r="O3359" i="7" s="1"/>
  <c r="R3359" i="7" s="1"/>
  <c r="L3359" i="7"/>
  <c r="M3359" i="7" s="1"/>
  <c r="Q3359" i="7" s="1"/>
  <c r="S3359" i="7" s="1"/>
  <c r="J3359" i="7"/>
  <c r="K3359" i="7" s="1"/>
  <c r="N3358" i="7"/>
  <c r="O3358" i="7" s="1"/>
  <c r="R3358" i="7" s="1"/>
  <c r="L3358" i="7"/>
  <c r="M3358" i="7" s="1"/>
  <c r="Q3358" i="7" s="1"/>
  <c r="J3358" i="7"/>
  <c r="K3358" i="7" s="1"/>
  <c r="N3357" i="7"/>
  <c r="O3357" i="7" s="1"/>
  <c r="R3357" i="7" s="1"/>
  <c r="L3357" i="7"/>
  <c r="M3357" i="7" s="1"/>
  <c r="Q3357" i="7" s="1"/>
  <c r="J3357" i="7"/>
  <c r="K3357" i="7" s="1"/>
  <c r="N3356" i="7"/>
  <c r="O3356" i="7" s="1"/>
  <c r="R3356" i="7" s="1"/>
  <c r="L3356" i="7"/>
  <c r="M3356" i="7" s="1"/>
  <c r="Q3356" i="7" s="1"/>
  <c r="J3356" i="7"/>
  <c r="K3356" i="7" s="1"/>
  <c r="N3355" i="7"/>
  <c r="O3355" i="7" s="1"/>
  <c r="R3355" i="7" s="1"/>
  <c r="L3355" i="7"/>
  <c r="M3355" i="7" s="1"/>
  <c r="Q3355" i="7" s="1"/>
  <c r="J3355" i="7"/>
  <c r="K3355" i="7" s="1"/>
  <c r="N3354" i="7"/>
  <c r="O3354" i="7" s="1"/>
  <c r="R3354" i="7" s="1"/>
  <c r="L3354" i="7"/>
  <c r="M3354" i="7" s="1"/>
  <c r="Q3354" i="7" s="1"/>
  <c r="J3354" i="7"/>
  <c r="K3354" i="7" s="1"/>
  <c r="N3353" i="7"/>
  <c r="O3353" i="7" s="1"/>
  <c r="R3353" i="7" s="1"/>
  <c r="L3353" i="7"/>
  <c r="M3353" i="7" s="1"/>
  <c r="Q3353" i="7" s="1"/>
  <c r="J3353" i="7"/>
  <c r="K3353" i="7" s="1"/>
  <c r="N3352" i="7"/>
  <c r="O3352" i="7" s="1"/>
  <c r="R3352" i="7" s="1"/>
  <c r="L3352" i="7"/>
  <c r="M3352" i="7" s="1"/>
  <c r="Q3352" i="7" s="1"/>
  <c r="J3352" i="7"/>
  <c r="K3352" i="7" s="1"/>
  <c r="N3351" i="7"/>
  <c r="O3351" i="7" s="1"/>
  <c r="R3351" i="7" s="1"/>
  <c r="L3351" i="7"/>
  <c r="M3351" i="7" s="1"/>
  <c r="Q3351" i="7" s="1"/>
  <c r="S3351" i="7" s="1"/>
  <c r="J3351" i="7"/>
  <c r="K3351" i="7" s="1"/>
  <c r="N3350" i="7"/>
  <c r="O3350" i="7" s="1"/>
  <c r="R3350" i="7" s="1"/>
  <c r="L3350" i="7"/>
  <c r="M3350" i="7" s="1"/>
  <c r="Q3350" i="7" s="1"/>
  <c r="J3350" i="7"/>
  <c r="K3350" i="7" s="1"/>
  <c r="N3349" i="7"/>
  <c r="O3349" i="7" s="1"/>
  <c r="R3349" i="7" s="1"/>
  <c r="L3349" i="7"/>
  <c r="M3349" i="7" s="1"/>
  <c r="Q3349" i="7" s="1"/>
  <c r="J3349" i="7"/>
  <c r="K3349" i="7" s="1"/>
  <c r="N3348" i="7"/>
  <c r="O3348" i="7" s="1"/>
  <c r="R3348" i="7" s="1"/>
  <c r="L3348" i="7"/>
  <c r="M3348" i="7" s="1"/>
  <c r="Q3348" i="7" s="1"/>
  <c r="J3348" i="7"/>
  <c r="K3348" i="7" s="1"/>
  <c r="N3347" i="7"/>
  <c r="O3347" i="7" s="1"/>
  <c r="R3347" i="7" s="1"/>
  <c r="L3347" i="7"/>
  <c r="M3347" i="7" s="1"/>
  <c r="Q3347" i="7" s="1"/>
  <c r="S3347" i="7" s="1"/>
  <c r="J3347" i="7"/>
  <c r="K3347" i="7" s="1"/>
  <c r="N3346" i="7"/>
  <c r="O3346" i="7" s="1"/>
  <c r="R3346" i="7" s="1"/>
  <c r="L3346" i="7"/>
  <c r="M3346" i="7" s="1"/>
  <c r="Q3346" i="7" s="1"/>
  <c r="J3346" i="7"/>
  <c r="K3346" i="7" s="1"/>
  <c r="N3345" i="7"/>
  <c r="O3345" i="7" s="1"/>
  <c r="R3345" i="7" s="1"/>
  <c r="L3345" i="7"/>
  <c r="M3345" i="7" s="1"/>
  <c r="Q3345" i="7" s="1"/>
  <c r="J3345" i="7"/>
  <c r="K3345" i="7" s="1"/>
  <c r="N3344" i="7"/>
  <c r="O3344" i="7" s="1"/>
  <c r="R3344" i="7" s="1"/>
  <c r="L3344" i="7"/>
  <c r="M3344" i="7" s="1"/>
  <c r="Q3344" i="7" s="1"/>
  <c r="J3344" i="7"/>
  <c r="K3344" i="7" s="1"/>
  <c r="N3343" i="7"/>
  <c r="O3343" i="7" s="1"/>
  <c r="R3343" i="7" s="1"/>
  <c r="L3343" i="7"/>
  <c r="M3343" i="7" s="1"/>
  <c r="Q3343" i="7" s="1"/>
  <c r="S3343" i="7" s="1"/>
  <c r="J3343" i="7"/>
  <c r="K3343" i="7" s="1"/>
  <c r="N3342" i="7"/>
  <c r="O3342" i="7" s="1"/>
  <c r="R3342" i="7" s="1"/>
  <c r="L3342" i="7"/>
  <c r="M3342" i="7" s="1"/>
  <c r="Q3342" i="7" s="1"/>
  <c r="J3342" i="7"/>
  <c r="K3342" i="7" s="1"/>
  <c r="N3341" i="7"/>
  <c r="O3341" i="7" s="1"/>
  <c r="R3341" i="7" s="1"/>
  <c r="L3341" i="7"/>
  <c r="M3341" i="7" s="1"/>
  <c r="Q3341" i="7" s="1"/>
  <c r="J3341" i="7"/>
  <c r="K3341" i="7" s="1"/>
  <c r="N3340" i="7"/>
  <c r="O3340" i="7" s="1"/>
  <c r="R3340" i="7" s="1"/>
  <c r="L3340" i="7"/>
  <c r="M3340" i="7" s="1"/>
  <c r="Q3340" i="7" s="1"/>
  <c r="J3340" i="7"/>
  <c r="K3340" i="7" s="1"/>
  <c r="N3339" i="7"/>
  <c r="O3339" i="7" s="1"/>
  <c r="R3339" i="7" s="1"/>
  <c r="L3339" i="7"/>
  <c r="M3339" i="7" s="1"/>
  <c r="Q3339" i="7" s="1"/>
  <c r="J3339" i="7"/>
  <c r="K3339" i="7" s="1"/>
  <c r="N3338" i="7"/>
  <c r="O3338" i="7" s="1"/>
  <c r="R3338" i="7" s="1"/>
  <c r="L3338" i="7"/>
  <c r="M3338" i="7" s="1"/>
  <c r="Q3338" i="7" s="1"/>
  <c r="J3338" i="7"/>
  <c r="K3338" i="7" s="1"/>
  <c r="N3337" i="7"/>
  <c r="O3337" i="7" s="1"/>
  <c r="R3337" i="7" s="1"/>
  <c r="L3337" i="7"/>
  <c r="M3337" i="7" s="1"/>
  <c r="Q3337" i="7" s="1"/>
  <c r="J3337" i="7"/>
  <c r="K3337" i="7" s="1"/>
  <c r="N3336" i="7"/>
  <c r="O3336" i="7" s="1"/>
  <c r="R3336" i="7" s="1"/>
  <c r="L3336" i="7"/>
  <c r="M3336" i="7" s="1"/>
  <c r="Q3336" i="7" s="1"/>
  <c r="J3336" i="7"/>
  <c r="K3336" i="7" s="1"/>
  <c r="N3335" i="7"/>
  <c r="O3335" i="7" s="1"/>
  <c r="R3335" i="7" s="1"/>
  <c r="L3335" i="7"/>
  <c r="M3335" i="7" s="1"/>
  <c r="Q3335" i="7" s="1"/>
  <c r="S3335" i="7" s="1"/>
  <c r="J3335" i="7"/>
  <c r="K3335" i="7" s="1"/>
  <c r="N3334" i="7"/>
  <c r="O3334" i="7" s="1"/>
  <c r="R3334" i="7" s="1"/>
  <c r="L3334" i="7"/>
  <c r="M3334" i="7" s="1"/>
  <c r="Q3334" i="7" s="1"/>
  <c r="J3334" i="7"/>
  <c r="K3334" i="7" s="1"/>
  <c r="N3333" i="7"/>
  <c r="O3333" i="7" s="1"/>
  <c r="R3333" i="7" s="1"/>
  <c r="L3333" i="7"/>
  <c r="M3333" i="7" s="1"/>
  <c r="Q3333" i="7" s="1"/>
  <c r="J3333" i="7"/>
  <c r="K3333" i="7" s="1"/>
  <c r="N3332" i="7"/>
  <c r="O3332" i="7" s="1"/>
  <c r="R3332" i="7" s="1"/>
  <c r="L3332" i="7"/>
  <c r="M3332" i="7" s="1"/>
  <c r="Q3332" i="7" s="1"/>
  <c r="J3332" i="7"/>
  <c r="K3332" i="7" s="1"/>
  <c r="N3331" i="7"/>
  <c r="O3331" i="7" s="1"/>
  <c r="R3331" i="7" s="1"/>
  <c r="L3331" i="7"/>
  <c r="M3331" i="7" s="1"/>
  <c r="Q3331" i="7" s="1"/>
  <c r="S3331" i="7" s="1"/>
  <c r="J3331" i="7"/>
  <c r="K3331" i="7" s="1"/>
  <c r="N3330" i="7"/>
  <c r="O3330" i="7" s="1"/>
  <c r="R3330" i="7" s="1"/>
  <c r="L3330" i="7"/>
  <c r="M3330" i="7" s="1"/>
  <c r="Q3330" i="7" s="1"/>
  <c r="J3330" i="7"/>
  <c r="K3330" i="7" s="1"/>
  <c r="N3329" i="7"/>
  <c r="O3329" i="7" s="1"/>
  <c r="R3329" i="7" s="1"/>
  <c r="L3329" i="7"/>
  <c r="M3329" i="7" s="1"/>
  <c r="Q3329" i="7" s="1"/>
  <c r="J3329" i="7"/>
  <c r="K3329" i="7" s="1"/>
  <c r="N3328" i="7"/>
  <c r="O3328" i="7" s="1"/>
  <c r="R3328" i="7" s="1"/>
  <c r="L3328" i="7"/>
  <c r="M3328" i="7" s="1"/>
  <c r="Q3328" i="7" s="1"/>
  <c r="J3328" i="7"/>
  <c r="K3328" i="7" s="1"/>
  <c r="N3327" i="7"/>
  <c r="O3327" i="7" s="1"/>
  <c r="R3327" i="7" s="1"/>
  <c r="L3327" i="7"/>
  <c r="M3327" i="7" s="1"/>
  <c r="Q3327" i="7" s="1"/>
  <c r="J3327" i="7"/>
  <c r="K3327" i="7" s="1"/>
  <c r="N3326" i="7"/>
  <c r="O3326" i="7" s="1"/>
  <c r="R3326" i="7" s="1"/>
  <c r="L3326" i="7"/>
  <c r="M3326" i="7" s="1"/>
  <c r="Q3326" i="7" s="1"/>
  <c r="J3326" i="7"/>
  <c r="K3326" i="7" s="1"/>
  <c r="N3325" i="7"/>
  <c r="O3325" i="7" s="1"/>
  <c r="R3325" i="7" s="1"/>
  <c r="L3325" i="7"/>
  <c r="M3325" i="7" s="1"/>
  <c r="Q3325" i="7" s="1"/>
  <c r="J3325" i="7"/>
  <c r="K3325" i="7" s="1"/>
  <c r="N3324" i="7"/>
  <c r="O3324" i="7" s="1"/>
  <c r="R3324" i="7" s="1"/>
  <c r="L3324" i="7"/>
  <c r="M3324" i="7" s="1"/>
  <c r="Q3324" i="7" s="1"/>
  <c r="J3324" i="7"/>
  <c r="K3324" i="7" s="1"/>
  <c r="N3323" i="7"/>
  <c r="O3323" i="7" s="1"/>
  <c r="R3323" i="7" s="1"/>
  <c r="L3323" i="7"/>
  <c r="M3323" i="7" s="1"/>
  <c r="Q3323" i="7" s="1"/>
  <c r="J3323" i="7"/>
  <c r="K3323" i="7" s="1"/>
  <c r="N3322" i="7"/>
  <c r="O3322" i="7" s="1"/>
  <c r="R3322" i="7" s="1"/>
  <c r="L3322" i="7"/>
  <c r="M3322" i="7" s="1"/>
  <c r="Q3322" i="7" s="1"/>
  <c r="J3322" i="7"/>
  <c r="K3322" i="7" s="1"/>
  <c r="N3321" i="7"/>
  <c r="O3321" i="7" s="1"/>
  <c r="R3321" i="7" s="1"/>
  <c r="L3321" i="7"/>
  <c r="M3321" i="7" s="1"/>
  <c r="Q3321" i="7" s="1"/>
  <c r="J3321" i="7"/>
  <c r="K3321" i="7" s="1"/>
  <c r="N3320" i="7"/>
  <c r="O3320" i="7" s="1"/>
  <c r="R3320" i="7" s="1"/>
  <c r="L3320" i="7"/>
  <c r="M3320" i="7" s="1"/>
  <c r="Q3320" i="7" s="1"/>
  <c r="J3320" i="7"/>
  <c r="K3320" i="7" s="1"/>
  <c r="N3319" i="7"/>
  <c r="O3319" i="7" s="1"/>
  <c r="R3319" i="7" s="1"/>
  <c r="L3319" i="7"/>
  <c r="M3319" i="7" s="1"/>
  <c r="Q3319" i="7" s="1"/>
  <c r="J3319" i="7"/>
  <c r="K3319" i="7" s="1"/>
  <c r="N3318" i="7"/>
  <c r="O3318" i="7" s="1"/>
  <c r="R3318" i="7" s="1"/>
  <c r="L3318" i="7"/>
  <c r="M3318" i="7" s="1"/>
  <c r="Q3318" i="7" s="1"/>
  <c r="J3318" i="7"/>
  <c r="K3318" i="7" s="1"/>
  <c r="N3317" i="7"/>
  <c r="O3317" i="7" s="1"/>
  <c r="R3317" i="7" s="1"/>
  <c r="L3317" i="7"/>
  <c r="M3317" i="7" s="1"/>
  <c r="Q3317" i="7" s="1"/>
  <c r="J3317" i="7"/>
  <c r="K3317" i="7" s="1"/>
  <c r="N3316" i="7"/>
  <c r="O3316" i="7" s="1"/>
  <c r="R3316" i="7" s="1"/>
  <c r="L3316" i="7"/>
  <c r="M3316" i="7" s="1"/>
  <c r="Q3316" i="7" s="1"/>
  <c r="J3316" i="7"/>
  <c r="K3316" i="7" s="1"/>
  <c r="N3315" i="7"/>
  <c r="O3315" i="7" s="1"/>
  <c r="R3315" i="7" s="1"/>
  <c r="L3315" i="7"/>
  <c r="M3315" i="7" s="1"/>
  <c r="Q3315" i="7" s="1"/>
  <c r="J3315" i="7"/>
  <c r="K3315" i="7" s="1"/>
  <c r="N3314" i="7"/>
  <c r="O3314" i="7" s="1"/>
  <c r="R3314" i="7" s="1"/>
  <c r="L3314" i="7"/>
  <c r="M3314" i="7" s="1"/>
  <c r="Q3314" i="7" s="1"/>
  <c r="J3314" i="7"/>
  <c r="K3314" i="7" s="1"/>
  <c r="N3313" i="7"/>
  <c r="O3313" i="7" s="1"/>
  <c r="R3313" i="7" s="1"/>
  <c r="L3313" i="7"/>
  <c r="M3313" i="7" s="1"/>
  <c r="Q3313" i="7" s="1"/>
  <c r="J3313" i="7"/>
  <c r="K3313" i="7" s="1"/>
  <c r="N3312" i="7"/>
  <c r="O3312" i="7" s="1"/>
  <c r="R3312" i="7" s="1"/>
  <c r="L3312" i="7"/>
  <c r="M3312" i="7" s="1"/>
  <c r="Q3312" i="7" s="1"/>
  <c r="J3312" i="7"/>
  <c r="K3312" i="7" s="1"/>
  <c r="N3311" i="7"/>
  <c r="O3311" i="7" s="1"/>
  <c r="R3311" i="7" s="1"/>
  <c r="L3311" i="7"/>
  <c r="M3311" i="7" s="1"/>
  <c r="Q3311" i="7" s="1"/>
  <c r="J3311" i="7"/>
  <c r="K3311" i="7" s="1"/>
  <c r="N3310" i="7"/>
  <c r="O3310" i="7" s="1"/>
  <c r="R3310" i="7" s="1"/>
  <c r="L3310" i="7"/>
  <c r="M3310" i="7" s="1"/>
  <c r="Q3310" i="7" s="1"/>
  <c r="J3310" i="7"/>
  <c r="K3310" i="7" s="1"/>
  <c r="N3309" i="7"/>
  <c r="O3309" i="7" s="1"/>
  <c r="R3309" i="7" s="1"/>
  <c r="L3309" i="7"/>
  <c r="M3309" i="7" s="1"/>
  <c r="Q3309" i="7" s="1"/>
  <c r="J3309" i="7"/>
  <c r="K3309" i="7" s="1"/>
  <c r="N3308" i="7"/>
  <c r="O3308" i="7" s="1"/>
  <c r="R3308" i="7" s="1"/>
  <c r="L3308" i="7"/>
  <c r="M3308" i="7" s="1"/>
  <c r="Q3308" i="7" s="1"/>
  <c r="J3308" i="7"/>
  <c r="K3308" i="7" s="1"/>
  <c r="N3307" i="7"/>
  <c r="O3307" i="7" s="1"/>
  <c r="R3307" i="7" s="1"/>
  <c r="L3307" i="7"/>
  <c r="M3307" i="7" s="1"/>
  <c r="Q3307" i="7" s="1"/>
  <c r="J3307" i="7"/>
  <c r="K3307" i="7" s="1"/>
  <c r="N3306" i="7"/>
  <c r="O3306" i="7" s="1"/>
  <c r="R3306" i="7" s="1"/>
  <c r="L3306" i="7"/>
  <c r="M3306" i="7" s="1"/>
  <c r="Q3306" i="7" s="1"/>
  <c r="J3306" i="7"/>
  <c r="K3306" i="7" s="1"/>
  <c r="N3305" i="7"/>
  <c r="O3305" i="7" s="1"/>
  <c r="R3305" i="7" s="1"/>
  <c r="L3305" i="7"/>
  <c r="M3305" i="7" s="1"/>
  <c r="Q3305" i="7" s="1"/>
  <c r="J3305" i="7"/>
  <c r="K3305" i="7" s="1"/>
  <c r="N3304" i="7"/>
  <c r="O3304" i="7" s="1"/>
  <c r="R3304" i="7" s="1"/>
  <c r="L3304" i="7"/>
  <c r="M3304" i="7" s="1"/>
  <c r="Q3304" i="7" s="1"/>
  <c r="J3304" i="7"/>
  <c r="K3304" i="7" s="1"/>
  <c r="N3303" i="7"/>
  <c r="O3303" i="7" s="1"/>
  <c r="R3303" i="7" s="1"/>
  <c r="L3303" i="7"/>
  <c r="M3303" i="7" s="1"/>
  <c r="J3303" i="7"/>
  <c r="K3303" i="7" s="1"/>
  <c r="N3302" i="7"/>
  <c r="O3302" i="7" s="1"/>
  <c r="R3302" i="7" s="1"/>
  <c r="L3302" i="7"/>
  <c r="M3302" i="7" s="1"/>
  <c r="J3302" i="7"/>
  <c r="K3302" i="7" s="1"/>
  <c r="N3301" i="7"/>
  <c r="O3301" i="7" s="1"/>
  <c r="R3301" i="7" s="1"/>
  <c r="L3301" i="7"/>
  <c r="M3301" i="7" s="1"/>
  <c r="Q3301" i="7" s="1"/>
  <c r="J3301" i="7"/>
  <c r="K3301" i="7" s="1"/>
  <c r="N3300" i="7"/>
  <c r="O3300" i="7" s="1"/>
  <c r="R3300" i="7" s="1"/>
  <c r="L3300" i="7"/>
  <c r="M3300" i="7" s="1"/>
  <c r="Q3300" i="7" s="1"/>
  <c r="S3300" i="7" s="1"/>
  <c r="J3300" i="7"/>
  <c r="K3300" i="7" s="1"/>
  <c r="N3299" i="7"/>
  <c r="O3299" i="7" s="1"/>
  <c r="R3299" i="7" s="1"/>
  <c r="L3299" i="7"/>
  <c r="M3299" i="7" s="1"/>
  <c r="Q3299" i="7" s="1"/>
  <c r="J3299" i="7"/>
  <c r="K3299" i="7" s="1"/>
  <c r="N3298" i="7"/>
  <c r="O3298" i="7" s="1"/>
  <c r="R3298" i="7" s="1"/>
  <c r="L3298" i="7"/>
  <c r="M3298" i="7" s="1"/>
  <c r="Q3298" i="7" s="1"/>
  <c r="J3298" i="7"/>
  <c r="K3298" i="7" s="1"/>
  <c r="N3297" i="7"/>
  <c r="O3297" i="7" s="1"/>
  <c r="R3297" i="7" s="1"/>
  <c r="L3297" i="7"/>
  <c r="M3297" i="7" s="1"/>
  <c r="Q3297" i="7" s="1"/>
  <c r="J3297" i="7"/>
  <c r="K3297" i="7" s="1"/>
  <c r="N3296" i="7"/>
  <c r="O3296" i="7" s="1"/>
  <c r="R3296" i="7" s="1"/>
  <c r="L3296" i="7"/>
  <c r="M3296" i="7" s="1"/>
  <c r="Q3296" i="7" s="1"/>
  <c r="J3296" i="7"/>
  <c r="K3296" i="7" s="1"/>
  <c r="N3295" i="7"/>
  <c r="O3295" i="7" s="1"/>
  <c r="R3295" i="7" s="1"/>
  <c r="L3295" i="7"/>
  <c r="M3295" i="7" s="1"/>
  <c r="Q3295" i="7" s="1"/>
  <c r="J3295" i="7"/>
  <c r="K3295" i="7" s="1"/>
  <c r="N3294" i="7"/>
  <c r="O3294" i="7" s="1"/>
  <c r="R3294" i="7" s="1"/>
  <c r="L3294" i="7"/>
  <c r="M3294" i="7" s="1"/>
  <c r="Q3294" i="7" s="1"/>
  <c r="J3294" i="7"/>
  <c r="K3294" i="7" s="1"/>
  <c r="N3293" i="7"/>
  <c r="O3293" i="7" s="1"/>
  <c r="R3293" i="7" s="1"/>
  <c r="L3293" i="7"/>
  <c r="M3293" i="7" s="1"/>
  <c r="Q3293" i="7" s="1"/>
  <c r="J3293" i="7"/>
  <c r="K3293" i="7" s="1"/>
  <c r="N3292" i="7"/>
  <c r="O3292" i="7" s="1"/>
  <c r="R3292" i="7" s="1"/>
  <c r="L3292" i="7"/>
  <c r="M3292" i="7" s="1"/>
  <c r="Q3292" i="7" s="1"/>
  <c r="S3292" i="7" s="1"/>
  <c r="J3292" i="7"/>
  <c r="K3292" i="7" s="1"/>
  <c r="N3291" i="7"/>
  <c r="O3291" i="7" s="1"/>
  <c r="R3291" i="7" s="1"/>
  <c r="L3291" i="7"/>
  <c r="M3291" i="7" s="1"/>
  <c r="Q3291" i="7" s="1"/>
  <c r="J3291" i="7"/>
  <c r="K3291" i="7" s="1"/>
  <c r="N3290" i="7"/>
  <c r="O3290" i="7" s="1"/>
  <c r="R3290" i="7" s="1"/>
  <c r="L3290" i="7"/>
  <c r="M3290" i="7" s="1"/>
  <c r="Q3290" i="7" s="1"/>
  <c r="J3290" i="7"/>
  <c r="K3290" i="7" s="1"/>
  <c r="N3289" i="7"/>
  <c r="O3289" i="7" s="1"/>
  <c r="R3289" i="7" s="1"/>
  <c r="L3289" i="7"/>
  <c r="M3289" i="7" s="1"/>
  <c r="Q3289" i="7" s="1"/>
  <c r="J3289" i="7"/>
  <c r="K3289" i="7" s="1"/>
  <c r="N3288" i="7"/>
  <c r="O3288" i="7" s="1"/>
  <c r="R3288" i="7" s="1"/>
  <c r="L3288" i="7"/>
  <c r="M3288" i="7" s="1"/>
  <c r="Q3288" i="7" s="1"/>
  <c r="J3288" i="7"/>
  <c r="K3288" i="7" s="1"/>
  <c r="N3287" i="7"/>
  <c r="O3287" i="7" s="1"/>
  <c r="R3287" i="7" s="1"/>
  <c r="L3287" i="7"/>
  <c r="M3287" i="7" s="1"/>
  <c r="J3287" i="7"/>
  <c r="K3287" i="7" s="1"/>
  <c r="N3286" i="7"/>
  <c r="O3286" i="7" s="1"/>
  <c r="R3286" i="7" s="1"/>
  <c r="L3286" i="7"/>
  <c r="M3286" i="7" s="1"/>
  <c r="J3286" i="7"/>
  <c r="K3286" i="7" s="1"/>
  <c r="N3285" i="7"/>
  <c r="O3285" i="7" s="1"/>
  <c r="R3285" i="7" s="1"/>
  <c r="L3285" i="7"/>
  <c r="M3285" i="7" s="1"/>
  <c r="Q3285" i="7" s="1"/>
  <c r="J3285" i="7"/>
  <c r="K3285" i="7" s="1"/>
  <c r="N3284" i="7"/>
  <c r="O3284" i="7" s="1"/>
  <c r="R3284" i="7" s="1"/>
  <c r="L3284" i="7"/>
  <c r="M3284" i="7" s="1"/>
  <c r="Q3284" i="7" s="1"/>
  <c r="S3284" i="7" s="1"/>
  <c r="J3284" i="7"/>
  <c r="K3284" i="7" s="1"/>
  <c r="N3283" i="7"/>
  <c r="O3283" i="7" s="1"/>
  <c r="R3283" i="7" s="1"/>
  <c r="L3283" i="7"/>
  <c r="M3283" i="7" s="1"/>
  <c r="Q3283" i="7" s="1"/>
  <c r="J3283" i="7"/>
  <c r="K3283" i="7" s="1"/>
  <c r="N3282" i="7"/>
  <c r="O3282" i="7" s="1"/>
  <c r="R3282" i="7" s="1"/>
  <c r="L3282" i="7"/>
  <c r="M3282" i="7" s="1"/>
  <c r="Q3282" i="7" s="1"/>
  <c r="J3282" i="7"/>
  <c r="K3282" i="7" s="1"/>
  <c r="N3281" i="7"/>
  <c r="O3281" i="7" s="1"/>
  <c r="R3281" i="7" s="1"/>
  <c r="L3281" i="7"/>
  <c r="M3281" i="7" s="1"/>
  <c r="Q3281" i="7" s="1"/>
  <c r="J3281" i="7"/>
  <c r="K3281" i="7" s="1"/>
  <c r="N3280" i="7"/>
  <c r="O3280" i="7" s="1"/>
  <c r="R3280" i="7" s="1"/>
  <c r="L3280" i="7"/>
  <c r="M3280" i="7" s="1"/>
  <c r="Q3280" i="7" s="1"/>
  <c r="J3280" i="7"/>
  <c r="K3280" i="7" s="1"/>
  <c r="N3279" i="7"/>
  <c r="O3279" i="7" s="1"/>
  <c r="R3279" i="7" s="1"/>
  <c r="L3279" i="7"/>
  <c r="M3279" i="7" s="1"/>
  <c r="Q3279" i="7" s="1"/>
  <c r="J3279" i="7"/>
  <c r="K3279" i="7" s="1"/>
  <c r="N3278" i="7"/>
  <c r="O3278" i="7" s="1"/>
  <c r="R3278" i="7" s="1"/>
  <c r="L3278" i="7"/>
  <c r="M3278" i="7" s="1"/>
  <c r="Q3278" i="7" s="1"/>
  <c r="J3278" i="7"/>
  <c r="K3278" i="7" s="1"/>
  <c r="N3277" i="7"/>
  <c r="O3277" i="7" s="1"/>
  <c r="R3277" i="7" s="1"/>
  <c r="L3277" i="7"/>
  <c r="M3277" i="7" s="1"/>
  <c r="Q3277" i="7" s="1"/>
  <c r="J3277" i="7"/>
  <c r="K3277" i="7" s="1"/>
  <c r="N3276" i="7"/>
  <c r="O3276" i="7" s="1"/>
  <c r="R3276" i="7" s="1"/>
  <c r="L3276" i="7"/>
  <c r="M3276" i="7" s="1"/>
  <c r="Q3276" i="7" s="1"/>
  <c r="S3276" i="7" s="1"/>
  <c r="J3276" i="7"/>
  <c r="K3276" i="7" s="1"/>
  <c r="N3275" i="7"/>
  <c r="O3275" i="7" s="1"/>
  <c r="R3275" i="7" s="1"/>
  <c r="L3275" i="7"/>
  <c r="M3275" i="7" s="1"/>
  <c r="Q3275" i="7" s="1"/>
  <c r="J3275" i="7"/>
  <c r="K3275" i="7" s="1"/>
  <c r="N3274" i="7"/>
  <c r="O3274" i="7" s="1"/>
  <c r="R3274" i="7" s="1"/>
  <c r="L3274" i="7"/>
  <c r="M3274" i="7" s="1"/>
  <c r="Q3274" i="7" s="1"/>
  <c r="J3274" i="7"/>
  <c r="K3274" i="7" s="1"/>
  <c r="N3273" i="7"/>
  <c r="O3273" i="7" s="1"/>
  <c r="R3273" i="7" s="1"/>
  <c r="L3273" i="7"/>
  <c r="M3273" i="7" s="1"/>
  <c r="Q3273" i="7" s="1"/>
  <c r="J3273" i="7"/>
  <c r="K3273" i="7" s="1"/>
  <c r="N3272" i="7"/>
  <c r="O3272" i="7" s="1"/>
  <c r="R3272" i="7" s="1"/>
  <c r="L3272" i="7"/>
  <c r="M3272" i="7" s="1"/>
  <c r="Q3272" i="7" s="1"/>
  <c r="J3272" i="7"/>
  <c r="K3272" i="7" s="1"/>
  <c r="N3271" i="7"/>
  <c r="O3271" i="7" s="1"/>
  <c r="R3271" i="7" s="1"/>
  <c r="L3271" i="7"/>
  <c r="M3271" i="7" s="1"/>
  <c r="J3271" i="7"/>
  <c r="K3271" i="7" s="1"/>
  <c r="N3270" i="7"/>
  <c r="O3270" i="7" s="1"/>
  <c r="R3270" i="7" s="1"/>
  <c r="L3270" i="7"/>
  <c r="M3270" i="7" s="1"/>
  <c r="J3270" i="7"/>
  <c r="K3270" i="7" s="1"/>
  <c r="N3269" i="7"/>
  <c r="O3269" i="7" s="1"/>
  <c r="R3269" i="7" s="1"/>
  <c r="L3269" i="7"/>
  <c r="M3269" i="7" s="1"/>
  <c r="Q3269" i="7" s="1"/>
  <c r="S3269" i="7" s="1"/>
  <c r="J3269" i="7"/>
  <c r="K3269" i="7" s="1"/>
  <c r="N3268" i="7"/>
  <c r="O3268" i="7" s="1"/>
  <c r="R3268" i="7" s="1"/>
  <c r="L3268" i="7"/>
  <c r="M3268" i="7" s="1"/>
  <c r="Q3268" i="7" s="1"/>
  <c r="J3268" i="7"/>
  <c r="K3268" i="7" s="1"/>
  <c r="N3267" i="7"/>
  <c r="O3267" i="7" s="1"/>
  <c r="R3267" i="7" s="1"/>
  <c r="L3267" i="7"/>
  <c r="M3267" i="7" s="1"/>
  <c r="Q3267" i="7" s="1"/>
  <c r="J3267" i="7"/>
  <c r="K3267" i="7" s="1"/>
  <c r="N3266" i="7"/>
  <c r="O3266" i="7" s="1"/>
  <c r="R3266" i="7" s="1"/>
  <c r="L3266" i="7"/>
  <c r="M3266" i="7" s="1"/>
  <c r="Q3266" i="7" s="1"/>
  <c r="J3266" i="7"/>
  <c r="K3266" i="7" s="1"/>
  <c r="N3265" i="7"/>
  <c r="O3265" i="7" s="1"/>
  <c r="R3265" i="7" s="1"/>
  <c r="L3265" i="7"/>
  <c r="M3265" i="7" s="1"/>
  <c r="Q3265" i="7" s="1"/>
  <c r="S3265" i="7" s="1"/>
  <c r="J3265" i="7"/>
  <c r="K3265" i="7" s="1"/>
  <c r="N3264" i="7"/>
  <c r="O3264" i="7" s="1"/>
  <c r="R3264" i="7" s="1"/>
  <c r="L3264" i="7"/>
  <c r="M3264" i="7" s="1"/>
  <c r="Q3264" i="7" s="1"/>
  <c r="J3264" i="7"/>
  <c r="K3264" i="7" s="1"/>
  <c r="N3263" i="7"/>
  <c r="O3263" i="7" s="1"/>
  <c r="R3263" i="7" s="1"/>
  <c r="L3263" i="7"/>
  <c r="M3263" i="7" s="1"/>
  <c r="Q3263" i="7" s="1"/>
  <c r="J3263" i="7"/>
  <c r="K3263" i="7" s="1"/>
  <c r="N3262" i="7"/>
  <c r="O3262" i="7" s="1"/>
  <c r="R3262" i="7" s="1"/>
  <c r="L3262" i="7"/>
  <c r="M3262" i="7" s="1"/>
  <c r="Q3262" i="7" s="1"/>
  <c r="J3262" i="7"/>
  <c r="K3262" i="7" s="1"/>
  <c r="N3261" i="7"/>
  <c r="O3261" i="7" s="1"/>
  <c r="R3261" i="7" s="1"/>
  <c r="L3261" i="7"/>
  <c r="M3261" i="7" s="1"/>
  <c r="Q3261" i="7" s="1"/>
  <c r="S3261" i="7" s="1"/>
  <c r="J3261" i="7"/>
  <c r="K3261" i="7" s="1"/>
  <c r="N3260" i="7"/>
  <c r="O3260" i="7" s="1"/>
  <c r="R3260" i="7" s="1"/>
  <c r="L3260" i="7"/>
  <c r="M3260" i="7" s="1"/>
  <c r="Q3260" i="7" s="1"/>
  <c r="J3260" i="7"/>
  <c r="K3260" i="7" s="1"/>
  <c r="N3259" i="7"/>
  <c r="O3259" i="7" s="1"/>
  <c r="R3259" i="7" s="1"/>
  <c r="L3259" i="7"/>
  <c r="M3259" i="7" s="1"/>
  <c r="Q3259" i="7" s="1"/>
  <c r="J3259" i="7"/>
  <c r="K3259" i="7" s="1"/>
  <c r="N3258" i="7"/>
  <c r="O3258" i="7" s="1"/>
  <c r="R3258" i="7" s="1"/>
  <c r="L3258" i="7"/>
  <c r="M3258" i="7" s="1"/>
  <c r="Q3258" i="7" s="1"/>
  <c r="J3258" i="7"/>
  <c r="K3258" i="7" s="1"/>
  <c r="N3257" i="7"/>
  <c r="O3257" i="7" s="1"/>
  <c r="R3257" i="7" s="1"/>
  <c r="L3257" i="7"/>
  <c r="M3257" i="7" s="1"/>
  <c r="Q3257" i="7" s="1"/>
  <c r="S3257" i="7" s="1"/>
  <c r="J3257" i="7"/>
  <c r="K3257" i="7" s="1"/>
  <c r="N3256" i="7"/>
  <c r="O3256" i="7" s="1"/>
  <c r="R3256" i="7" s="1"/>
  <c r="L3256" i="7"/>
  <c r="M3256" i="7" s="1"/>
  <c r="Q3256" i="7" s="1"/>
  <c r="J3256" i="7"/>
  <c r="K3256" i="7" s="1"/>
  <c r="N3255" i="7"/>
  <c r="O3255" i="7" s="1"/>
  <c r="R3255" i="7" s="1"/>
  <c r="L3255" i="7"/>
  <c r="M3255" i="7" s="1"/>
  <c r="Q3255" i="7" s="1"/>
  <c r="J3255" i="7"/>
  <c r="K3255" i="7" s="1"/>
  <c r="N3254" i="7"/>
  <c r="O3254" i="7" s="1"/>
  <c r="R3254" i="7" s="1"/>
  <c r="L3254" i="7"/>
  <c r="M3254" i="7" s="1"/>
  <c r="Q3254" i="7" s="1"/>
  <c r="J3254" i="7"/>
  <c r="K3254" i="7" s="1"/>
  <c r="N3253" i="7"/>
  <c r="O3253" i="7" s="1"/>
  <c r="R3253" i="7" s="1"/>
  <c r="L3253" i="7"/>
  <c r="M3253" i="7" s="1"/>
  <c r="Q3253" i="7" s="1"/>
  <c r="S3253" i="7" s="1"/>
  <c r="J3253" i="7"/>
  <c r="K3253" i="7" s="1"/>
  <c r="N3252" i="7"/>
  <c r="O3252" i="7" s="1"/>
  <c r="R3252" i="7" s="1"/>
  <c r="L3252" i="7"/>
  <c r="M3252" i="7" s="1"/>
  <c r="Q3252" i="7" s="1"/>
  <c r="J3252" i="7"/>
  <c r="K3252" i="7" s="1"/>
  <c r="N3251" i="7"/>
  <c r="O3251" i="7" s="1"/>
  <c r="R3251" i="7" s="1"/>
  <c r="L3251" i="7"/>
  <c r="M3251" i="7" s="1"/>
  <c r="Q3251" i="7" s="1"/>
  <c r="J3251" i="7"/>
  <c r="K3251" i="7" s="1"/>
  <c r="N3250" i="7"/>
  <c r="O3250" i="7" s="1"/>
  <c r="R3250" i="7" s="1"/>
  <c r="L3250" i="7"/>
  <c r="M3250" i="7" s="1"/>
  <c r="Q3250" i="7" s="1"/>
  <c r="J3250" i="7"/>
  <c r="K3250" i="7" s="1"/>
  <c r="N3249" i="7"/>
  <c r="O3249" i="7" s="1"/>
  <c r="R3249" i="7" s="1"/>
  <c r="L3249" i="7"/>
  <c r="M3249" i="7" s="1"/>
  <c r="Q3249" i="7" s="1"/>
  <c r="S3249" i="7" s="1"/>
  <c r="J3249" i="7"/>
  <c r="K3249" i="7" s="1"/>
  <c r="N3248" i="7"/>
  <c r="O3248" i="7" s="1"/>
  <c r="R3248" i="7" s="1"/>
  <c r="L3248" i="7"/>
  <c r="M3248" i="7" s="1"/>
  <c r="Q3248" i="7" s="1"/>
  <c r="J3248" i="7"/>
  <c r="K3248" i="7" s="1"/>
  <c r="N3247" i="7"/>
  <c r="O3247" i="7" s="1"/>
  <c r="R3247" i="7" s="1"/>
  <c r="L3247" i="7"/>
  <c r="M3247" i="7" s="1"/>
  <c r="Q3247" i="7" s="1"/>
  <c r="J3247" i="7"/>
  <c r="K3247" i="7" s="1"/>
  <c r="N3246" i="7"/>
  <c r="O3246" i="7" s="1"/>
  <c r="R3246" i="7" s="1"/>
  <c r="L3246" i="7"/>
  <c r="M3246" i="7" s="1"/>
  <c r="Q3246" i="7" s="1"/>
  <c r="J3246" i="7"/>
  <c r="K3246" i="7" s="1"/>
  <c r="N3245" i="7"/>
  <c r="O3245" i="7" s="1"/>
  <c r="R3245" i="7" s="1"/>
  <c r="L3245" i="7"/>
  <c r="M3245" i="7" s="1"/>
  <c r="Q3245" i="7" s="1"/>
  <c r="S3245" i="7" s="1"/>
  <c r="J3245" i="7"/>
  <c r="K3245" i="7" s="1"/>
  <c r="N3244" i="7"/>
  <c r="O3244" i="7" s="1"/>
  <c r="R3244" i="7" s="1"/>
  <c r="L3244" i="7"/>
  <c r="M3244" i="7" s="1"/>
  <c r="Q3244" i="7" s="1"/>
  <c r="J3244" i="7"/>
  <c r="K3244" i="7" s="1"/>
  <c r="N3243" i="7"/>
  <c r="O3243" i="7" s="1"/>
  <c r="R3243" i="7" s="1"/>
  <c r="L3243" i="7"/>
  <c r="M3243" i="7" s="1"/>
  <c r="Q3243" i="7" s="1"/>
  <c r="J3243" i="7"/>
  <c r="K3243" i="7" s="1"/>
  <c r="N3242" i="7"/>
  <c r="O3242" i="7" s="1"/>
  <c r="R3242" i="7" s="1"/>
  <c r="L3242" i="7"/>
  <c r="M3242" i="7" s="1"/>
  <c r="Q3242" i="7" s="1"/>
  <c r="J3242" i="7"/>
  <c r="K3242" i="7" s="1"/>
  <c r="N3241" i="7"/>
  <c r="O3241" i="7" s="1"/>
  <c r="R3241" i="7" s="1"/>
  <c r="L3241" i="7"/>
  <c r="M3241" i="7" s="1"/>
  <c r="Q3241" i="7" s="1"/>
  <c r="S3241" i="7" s="1"/>
  <c r="J3241" i="7"/>
  <c r="K3241" i="7" s="1"/>
  <c r="N3240" i="7"/>
  <c r="O3240" i="7" s="1"/>
  <c r="R3240" i="7" s="1"/>
  <c r="L3240" i="7"/>
  <c r="M3240" i="7" s="1"/>
  <c r="Q3240" i="7" s="1"/>
  <c r="K3240" i="7"/>
  <c r="J3240" i="7"/>
  <c r="N3239" i="7"/>
  <c r="O3239" i="7" s="1"/>
  <c r="R3239" i="7" s="1"/>
  <c r="L3239" i="7"/>
  <c r="M3239" i="7" s="1"/>
  <c r="J3239" i="7"/>
  <c r="K3239" i="7" s="1"/>
  <c r="N3238" i="7"/>
  <c r="O3238" i="7" s="1"/>
  <c r="R3238" i="7" s="1"/>
  <c r="L3238" i="7"/>
  <c r="M3238" i="7" s="1"/>
  <c r="J3238" i="7"/>
  <c r="K3238" i="7" s="1"/>
  <c r="N3237" i="7"/>
  <c r="O3237" i="7" s="1"/>
  <c r="R3237" i="7" s="1"/>
  <c r="L3237" i="7"/>
  <c r="M3237" i="7" s="1"/>
  <c r="Q3237" i="7" s="1"/>
  <c r="J3237" i="7"/>
  <c r="K3237" i="7" s="1"/>
  <c r="N3236" i="7"/>
  <c r="O3236" i="7" s="1"/>
  <c r="R3236" i="7" s="1"/>
  <c r="L3236" i="7"/>
  <c r="M3236" i="7" s="1"/>
  <c r="Q3236" i="7" s="1"/>
  <c r="S3236" i="7" s="1"/>
  <c r="J3236" i="7"/>
  <c r="K3236" i="7" s="1"/>
  <c r="N3235" i="7"/>
  <c r="O3235" i="7" s="1"/>
  <c r="R3235" i="7" s="1"/>
  <c r="L3235" i="7"/>
  <c r="M3235" i="7" s="1"/>
  <c r="Q3235" i="7" s="1"/>
  <c r="J3235" i="7"/>
  <c r="K3235" i="7" s="1"/>
  <c r="N3234" i="7"/>
  <c r="O3234" i="7" s="1"/>
  <c r="R3234" i="7" s="1"/>
  <c r="L3234" i="7"/>
  <c r="M3234" i="7" s="1"/>
  <c r="Q3234" i="7" s="1"/>
  <c r="J3234" i="7"/>
  <c r="K3234" i="7" s="1"/>
  <c r="N3233" i="7"/>
  <c r="O3233" i="7" s="1"/>
  <c r="R3233" i="7" s="1"/>
  <c r="L3233" i="7"/>
  <c r="M3233" i="7" s="1"/>
  <c r="Q3233" i="7" s="1"/>
  <c r="J3233" i="7"/>
  <c r="K3233" i="7" s="1"/>
  <c r="N3232" i="7"/>
  <c r="O3232" i="7" s="1"/>
  <c r="R3232" i="7" s="1"/>
  <c r="L3232" i="7"/>
  <c r="M3232" i="7" s="1"/>
  <c r="Q3232" i="7" s="1"/>
  <c r="J3232" i="7"/>
  <c r="K3232" i="7" s="1"/>
  <c r="N3231" i="7"/>
  <c r="O3231" i="7" s="1"/>
  <c r="R3231" i="7" s="1"/>
  <c r="L3231" i="7"/>
  <c r="M3231" i="7" s="1"/>
  <c r="J3231" i="7"/>
  <c r="K3231" i="7" s="1"/>
  <c r="N3230" i="7"/>
  <c r="O3230" i="7" s="1"/>
  <c r="R3230" i="7" s="1"/>
  <c r="L3230" i="7"/>
  <c r="M3230" i="7" s="1"/>
  <c r="J3230" i="7"/>
  <c r="K3230" i="7" s="1"/>
  <c r="N3229" i="7"/>
  <c r="O3229" i="7" s="1"/>
  <c r="R3229" i="7" s="1"/>
  <c r="L3229" i="7"/>
  <c r="M3229" i="7" s="1"/>
  <c r="Q3229" i="7" s="1"/>
  <c r="J3229" i="7"/>
  <c r="K3229" i="7" s="1"/>
  <c r="N3228" i="7"/>
  <c r="O3228" i="7" s="1"/>
  <c r="R3228" i="7" s="1"/>
  <c r="L3228" i="7"/>
  <c r="M3228" i="7" s="1"/>
  <c r="Q3228" i="7" s="1"/>
  <c r="S3228" i="7" s="1"/>
  <c r="J3228" i="7"/>
  <c r="K3228" i="7" s="1"/>
  <c r="N3227" i="7"/>
  <c r="O3227" i="7" s="1"/>
  <c r="R3227" i="7" s="1"/>
  <c r="L3227" i="7"/>
  <c r="M3227" i="7" s="1"/>
  <c r="Q3227" i="7" s="1"/>
  <c r="J3227" i="7"/>
  <c r="K3227" i="7" s="1"/>
  <c r="N3226" i="7"/>
  <c r="O3226" i="7" s="1"/>
  <c r="R3226" i="7" s="1"/>
  <c r="L3226" i="7"/>
  <c r="M3226" i="7" s="1"/>
  <c r="Q3226" i="7" s="1"/>
  <c r="J3226" i="7"/>
  <c r="K3226" i="7" s="1"/>
  <c r="N3225" i="7"/>
  <c r="O3225" i="7" s="1"/>
  <c r="R3225" i="7" s="1"/>
  <c r="L3225" i="7"/>
  <c r="M3225" i="7" s="1"/>
  <c r="Q3225" i="7" s="1"/>
  <c r="J3225" i="7"/>
  <c r="K3225" i="7" s="1"/>
  <c r="N3224" i="7"/>
  <c r="O3224" i="7" s="1"/>
  <c r="R3224" i="7" s="1"/>
  <c r="M3224" i="7"/>
  <c r="Q3224" i="7" s="1"/>
  <c r="L3224" i="7"/>
  <c r="J3224" i="7"/>
  <c r="K3224" i="7" s="1"/>
  <c r="N3223" i="7"/>
  <c r="O3223" i="7" s="1"/>
  <c r="R3223" i="7" s="1"/>
  <c r="L3223" i="7"/>
  <c r="M3223" i="7" s="1"/>
  <c r="Q3223" i="7" s="1"/>
  <c r="S3223" i="7" s="1"/>
  <c r="J3223" i="7"/>
  <c r="K3223" i="7" s="1"/>
  <c r="N3222" i="7"/>
  <c r="O3222" i="7" s="1"/>
  <c r="R3222" i="7" s="1"/>
  <c r="L3222" i="7"/>
  <c r="M3222" i="7" s="1"/>
  <c r="Q3222" i="7" s="1"/>
  <c r="J3222" i="7"/>
  <c r="K3222" i="7" s="1"/>
  <c r="N3221" i="7"/>
  <c r="O3221" i="7" s="1"/>
  <c r="R3221" i="7" s="1"/>
  <c r="L3221" i="7"/>
  <c r="M3221" i="7" s="1"/>
  <c r="Q3221" i="7" s="1"/>
  <c r="J3221" i="7"/>
  <c r="K3221" i="7" s="1"/>
  <c r="N3220" i="7"/>
  <c r="O3220" i="7" s="1"/>
  <c r="R3220" i="7" s="1"/>
  <c r="S3220" i="7" s="1"/>
  <c r="L3220" i="7"/>
  <c r="M3220" i="7" s="1"/>
  <c r="Q3220" i="7" s="1"/>
  <c r="J3220" i="7"/>
  <c r="K3220" i="7" s="1"/>
  <c r="N3219" i="7"/>
  <c r="O3219" i="7" s="1"/>
  <c r="R3219" i="7" s="1"/>
  <c r="L3219" i="7"/>
  <c r="M3219" i="7" s="1"/>
  <c r="Q3219" i="7" s="1"/>
  <c r="S3219" i="7" s="1"/>
  <c r="J3219" i="7"/>
  <c r="K3219" i="7" s="1"/>
  <c r="N3218" i="7"/>
  <c r="O3218" i="7" s="1"/>
  <c r="R3218" i="7" s="1"/>
  <c r="L3218" i="7"/>
  <c r="M3218" i="7" s="1"/>
  <c r="Q3218" i="7" s="1"/>
  <c r="J3218" i="7"/>
  <c r="K3218" i="7" s="1"/>
  <c r="N3217" i="7"/>
  <c r="O3217" i="7" s="1"/>
  <c r="R3217" i="7" s="1"/>
  <c r="L3217" i="7"/>
  <c r="M3217" i="7" s="1"/>
  <c r="Q3217" i="7" s="1"/>
  <c r="J3217" i="7"/>
  <c r="K3217" i="7" s="1"/>
  <c r="N3216" i="7"/>
  <c r="O3216" i="7" s="1"/>
  <c r="R3216" i="7" s="1"/>
  <c r="S3216" i="7" s="1"/>
  <c r="L3216" i="7"/>
  <c r="M3216" i="7" s="1"/>
  <c r="Q3216" i="7" s="1"/>
  <c r="J3216" i="7"/>
  <c r="K3216" i="7" s="1"/>
  <c r="N3215" i="7"/>
  <c r="O3215" i="7" s="1"/>
  <c r="R3215" i="7" s="1"/>
  <c r="L3215" i="7"/>
  <c r="M3215" i="7" s="1"/>
  <c r="Q3215" i="7" s="1"/>
  <c r="S3215" i="7" s="1"/>
  <c r="J3215" i="7"/>
  <c r="K3215" i="7" s="1"/>
  <c r="N3214" i="7"/>
  <c r="O3214" i="7" s="1"/>
  <c r="R3214" i="7" s="1"/>
  <c r="L3214" i="7"/>
  <c r="M3214" i="7" s="1"/>
  <c r="Q3214" i="7" s="1"/>
  <c r="J3214" i="7"/>
  <c r="K3214" i="7" s="1"/>
  <c r="N3213" i="7"/>
  <c r="O3213" i="7" s="1"/>
  <c r="R3213" i="7" s="1"/>
  <c r="L3213" i="7"/>
  <c r="M3213" i="7" s="1"/>
  <c r="Q3213" i="7" s="1"/>
  <c r="J3213" i="7"/>
  <c r="K3213" i="7" s="1"/>
  <c r="N3212" i="7"/>
  <c r="O3212" i="7" s="1"/>
  <c r="R3212" i="7" s="1"/>
  <c r="S3212" i="7" s="1"/>
  <c r="L3212" i="7"/>
  <c r="M3212" i="7" s="1"/>
  <c r="Q3212" i="7" s="1"/>
  <c r="J3212" i="7"/>
  <c r="K3212" i="7" s="1"/>
  <c r="N3211" i="7"/>
  <c r="O3211" i="7" s="1"/>
  <c r="R3211" i="7" s="1"/>
  <c r="L3211" i="7"/>
  <c r="M3211" i="7" s="1"/>
  <c r="Q3211" i="7" s="1"/>
  <c r="S3211" i="7" s="1"/>
  <c r="J3211" i="7"/>
  <c r="K3211" i="7" s="1"/>
  <c r="N3210" i="7"/>
  <c r="O3210" i="7" s="1"/>
  <c r="R3210" i="7" s="1"/>
  <c r="L3210" i="7"/>
  <c r="M3210" i="7" s="1"/>
  <c r="Q3210" i="7" s="1"/>
  <c r="J3210" i="7"/>
  <c r="K3210" i="7" s="1"/>
  <c r="N3209" i="7"/>
  <c r="O3209" i="7" s="1"/>
  <c r="R3209" i="7" s="1"/>
  <c r="L3209" i="7"/>
  <c r="M3209" i="7" s="1"/>
  <c r="Q3209" i="7" s="1"/>
  <c r="J3209" i="7"/>
  <c r="K3209" i="7" s="1"/>
  <c r="O3208" i="7"/>
  <c r="R3208" i="7" s="1"/>
  <c r="S3208" i="7" s="1"/>
  <c r="N3208" i="7"/>
  <c r="L3208" i="7"/>
  <c r="M3208" i="7" s="1"/>
  <c r="Q3208" i="7" s="1"/>
  <c r="J3208" i="7"/>
  <c r="K3208" i="7" s="1"/>
  <c r="N3207" i="7"/>
  <c r="O3207" i="7" s="1"/>
  <c r="R3207" i="7" s="1"/>
  <c r="L3207" i="7"/>
  <c r="M3207" i="7" s="1"/>
  <c r="Q3207" i="7" s="1"/>
  <c r="J3207" i="7"/>
  <c r="K3207" i="7" s="1"/>
  <c r="N3206" i="7"/>
  <c r="O3206" i="7" s="1"/>
  <c r="R3206" i="7" s="1"/>
  <c r="L3206" i="7"/>
  <c r="M3206" i="7" s="1"/>
  <c r="Q3206" i="7" s="1"/>
  <c r="S3206" i="7" s="1"/>
  <c r="J3206" i="7"/>
  <c r="K3206" i="7" s="1"/>
  <c r="N3205" i="7"/>
  <c r="O3205" i="7" s="1"/>
  <c r="R3205" i="7" s="1"/>
  <c r="L3205" i="7"/>
  <c r="M3205" i="7" s="1"/>
  <c r="Q3205" i="7" s="1"/>
  <c r="J3205" i="7"/>
  <c r="K3205" i="7" s="1"/>
  <c r="N3204" i="7"/>
  <c r="O3204" i="7" s="1"/>
  <c r="R3204" i="7" s="1"/>
  <c r="L3204" i="7"/>
  <c r="M3204" i="7" s="1"/>
  <c r="Q3204" i="7" s="1"/>
  <c r="J3204" i="7"/>
  <c r="K3204" i="7" s="1"/>
  <c r="N3203" i="7"/>
  <c r="O3203" i="7" s="1"/>
  <c r="R3203" i="7" s="1"/>
  <c r="L3203" i="7"/>
  <c r="M3203" i="7" s="1"/>
  <c r="Q3203" i="7" s="1"/>
  <c r="J3203" i="7"/>
  <c r="K3203" i="7" s="1"/>
  <c r="N3202" i="7"/>
  <c r="O3202" i="7" s="1"/>
  <c r="R3202" i="7" s="1"/>
  <c r="L3202" i="7"/>
  <c r="M3202" i="7" s="1"/>
  <c r="Q3202" i="7" s="1"/>
  <c r="S3202" i="7" s="1"/>
  <c r="J3202" i="7"/>
  <c r="K3202" i="7" s="1"/>
  <c r="N3201" i="7"/>
  <c r="O3201" i="7" s="1"/>
  <c r="R3201" i="7" s="1"/>
  <c r="L3201" i="7"/>
  <c r="M3201" i="7" s="1"/>
  <c r="Q3201" i="7" s="1"/>
  <c r="J3201" i="7"/>
  <c r="K3201" i="7" s="1"/>
  <c r="N3200" i="7"/>
  <c r="O3200" i="7" s="1"/>
  <c r="R3200" i="7" s="1"/>
  <c r="L3200" i="7"/>
  <c r="M3200" i="7" s="1"/>
  <c r="Q3200" i="7" s="1"/>
  <c r="J3200" i="7"/>
  <c r="K3200" i="7" s="1"/>
  <c r="N3199" i="7"/>
  <c r="O3199" i="7" s="1"/>
  <c r="R3199" i="7" s="1"/>
  <c r="L3199" i="7"/>
  <c r="M3199" i="7" s="1"/>
  <c r="J3199" i="7"/>
  <c r="K3199" i="7" s="1"/>
  <c r="N3198" i="7"/>
  <c r="O3198" i="7" s="1"/>
  <c r="R3198" i="7" s="1"/>
  <c r="L3198" i="7"/>
  <c r="M3198" i="7" s="1"/>
  <c r="J3198" i="7"/>
  <c r="K3198" i="7" s="1"/>
  <c r="N3197" i="7"/>
  <c r="O3197" i="7" s="1"/>
  <c r="R3197" i="7" s="1"/>
  <c r="L3197" i="7"/>
  <c r="M3197" i="7" s="1"/>
  <c r="Q3197" i="7" s="1"/>
  <c r="S3197" i="7" s="1"/>
  <c r="J3197" i="7"/>
  <c r="K3197" i="7" s="1"/>
  <c r="N3196" i="7"/>
  <c r="O3196" i="7" s="1"/>
  <c r="R3196" i="7" s="1"/>
  <c r="L3196" i="7"/>
  <c r="M3196" i="7" s="1"/>
  <c r="Q3196" i="7" s="1"/>
  <c r="J3196" i="7"/>
  <c r="K3196" i="7" s="1"/>
  <c r="N3195" i="7"/>
  <c r="O3195" i="7" s="1"/>
  <c r="R3195" i="7" s="1"/>
  <c r="L3195" i="7"/>
  <c r="M3195" i="7" s="1"/>
  <c r="Q3195" i="7" s="1"/>
  <c r="J3195" i="7"/>
  <c r="K3195" i="7" s="1"/>
  <c r="N3194" i="7"/>
  <c r="O3194" i="7" s="1"/>
  <c r="R3194" i="7" s="1"/>
  <c r="L3194" i="7"/>
  <c r="M3194" i="7" s="1"/>
  <c r="Q3194" i="7" s="1"/>
  <c r="J3194" i="7"/>
  <c r="K3194" i="7" s="1"/>
  <c r="N3193" i="7"/>
  <c r="O3193" i="7" s="1"/>
  <c r="R3193" i="7" s="1"/>
  <c r="L3193" i="7"/>
  <c r="M3193" i="7" s="1"/>
  <c r="Q3193" i="7" s="1"/>
  <c r="S3193" i="7" s="1"/>
  <c r="J3193" i="7"/>
  <c r="K3193" i="7" s="1"/>
  <c r="N3192" i="7"/>
  <c r="O3192" i="7" s="1"/>
  <c r="R3192" i="7" s="1"/>
  <c r="L3192" i="7"/>
  <c r="M3192" i="7" s="1"/>
  <c r="Q3192" i="7" s="1"/>
  <c r="J3192" i="7"/>
  <c r="K3192" i="7" s="1"/>
  <c r="N3191" i="7"/>
  <c r="O3191" i="7" s="1"/>
  <c r="R3191" i="7" s="1"/>
  <c r="L3191" i="7"/>
  <c r="M3191" i="7" s="1"/>
  <c r="Q3191" i="7" s="1"/>
  <c r="J3191" i="7"/>
  <c r="K3191" i="7" s="1"/>
  <c r="N3190" i="7"/>
  <c r="O3190" i="7" s="1"/>
  <c r="R3190" i="7" s="1"/>
  <c r="L3190" i="7"/>
  <c r="M3190" i="7" s="1"/>
  <c r="Q3190" i="7" s="1"/>
  <c r="S3190" i="7" s="1"/>
  <c r="J3190" i="7"/>
  <c r="K3190" i="7" s="1"/>
  <c r="N3189" i="7"/>
  <c r="O3189" i="7" s="1"/>
  <c r="R3189" i="7" s="1"/>
  <c r="L3189" i="7"/>
  <c r="M3189" i="7" s="1"/>
  <c r="Q3189" i="7" s="1"/>
  <c r="J3189" i="7"/>
  <c r="K3189" i="7" s="1"/>
  <c r="N3188" i="7"/>
  <c r="O3188" i="7" s="1"/>
  <c r="R3188" i="7" s="1"/>
  <c r="L3188" i="7"/>
  <c r="M3188" i="7" s="1"/>
  <c r="Q3188" i="7" s="1"/>
  <c r="J3188" i="7"/>
  <c r="K3188" i="7" s="1"/>
  <c r="N3187" i="7"/>
  <c r="O3187" i="7" s="1"/>
  <c r="R3187" i="7" s="1"/>
  <c r="S3187" i="7" s="1"/>
  <c r="L3187" i="7"/>
  <c r="M3187" i="7" s="1"/>
  <c r="Q3187" i="7" s="1"/>
  <c r="J3187" i="7"/>
  <c r="K3187" i="7" s="1"/>
  <c r="N3186" i="7"/>
  <c r="O3186" i="7" s="1"/>
  <c r="R3186" i="7" s="1"/>
  <c r="L3186" i="7"/>
  <c r="M3186" i="7" s="1"/>
  <c r="Q3186" i="7" s="1"/>
  <c r="S3186" i="7" s="1"/>
  <c r="J3186" i="7"/>
  <c r="K3186" i="7" s="1"/>
  <c r="N3185" i="7"/>
  <c r="O3185" i="7" s="1"/>
  <c r="R3185" i="7" s="1"/>
  <c r="L3185" i="7"/>
  <c r="M3185" i="7" s="1"/>
  <c r="Q3185" i="7" s="1"/>
  <c r="J3185" i="7"/>
  <c r="K3185" i="7" s="1"/>
  <c r="N3184" i="7"/>
  <c r="O3184" i="7" s="1"/>
  <c r="R3184" i="7" s="1"/>
  <c r="L3184" i="7"/>
  <c r="M3184" i="7" s="1"/>
  <c r="Q3184" i="7" s="1"/>
  <c r="J3184" i="7"/>
  <c r="K3184" i="7" s="1"/>
  <c r="N3183" i="7"/>
  <c r="O3183" i="7" s="1"/>
  <c r="R3183" i="7" s="1"/>
  <c r="S3183" i="7" s="1"/>
  <c r="L3183" i="7"/>
  <c r="M3183" i="7" s="1"/>
  <c r="Q3183" i="7" s="1"/>
  <c r="J3183" i="7"/>
  <c r="K3183" i="7" s="1"/>
  <c r="N3182" i="7"/>
  <c r="O3182" i="7" s="1"/>
  <c r="R3182" i="7" s="1"/>
  <c r="L3182" i="7"/>
  <c r="M3182" i="7" s="1"/>
  <c r="Q3182" i="7" s="1"/>
  <c r="S3182" i="7" s="1"/>
  <c r="J3182" i="7"/>
  <c r="K3182" i="7" s="1"/>
  <c r="N3181" i="7"/>
  <c r="O3181" i="7" s="1"/>
  <c r="R3181" i="7" s="1"/>
  <c r="L3181" i="7"/>
  <c r="M3181" i="7" s="1"/>
  <c r="Q3181" i="7" s="1"/>
  <c r="J3181" i="7"/>
  <c r="K3181" i="7" s="1"/>
  <c r="N3180" i="7"/>
  <c r="O3180" i="7" s="1"/>
  <c r="R3180" i="7" s="1"/>
  <c r="L3180" i="7"/>
  <c r="M3180" i="7" s="1"/>
  <c r="Q3180" i="7" s="1"/>
  <c r="J3180" i="7"/>
  <c r="K3180" i="7" s="1"/>
  <c r="N3179" i="7"/>
  <c r="O3179" i="7" s="1"/>
  <c r="R3179" i="7" s="1"/>
  <c r="S3179" i="7" s="1"/>
  <c r="L3179" i="7"/>
  <c r="M3179" i="7" s="1"/>
  <c r="Q3179" i="7" s="1"/>
  <c r="J3179" i="7"/>
  <c r="K3179" i="7" s="1"/>
  <c r="N3178" i="7"/>
  <c r="O3178" i="7" s="1"/>
  <c r="R3178" i="7" s="1"/>
  <c r="L3178" i="7"/>
  <c r="M3178" i="7" s="1"/>
  <c r="Q3178" i="7" s="1"/>
  <c r="S3178" i="7" s="1"/>
  <c r="J3178" i="7"/>
  <c r="K3178" i="7" s="1"/>
  <c r="N3177" i="7"/>
  <c r="O3177" i="7" s="1"/>
  <c r="R3177" i="7" s="1"/>
  <c r="L3177" i="7"/>
  <c r="M3177" i="7" s="1"/>
  <c r="Q3177" i="7" s="1"/>
  <c r="J3177" i="7"/>
  <c r="K3177" i="7" s="1"/>
  <c r="N3176" i="7"/>
  <c r="O3176" i="7" s="1"/>
  <c r="R3176" i="7" s="1"/>
  <c r="L3176" i="7"/>
  <c r="M3176" i="7" s="1"/>
  <c r="Q3176" i="7" s="1"/>
  <c r="J3176" i="7"/>
  <c r="K3176" i="7" s="1"/>
  <c r="N3175" i="7"/>
  <c r="O3175" i="7" s="1"/>
  <c r="R3175" i="7" s="1"/>
  <c r="L3175" i="7"/>
  <c r="M3175" i="7" s="1"/>
  <c r="J3175" i="7"/>
  <c r="K3175" i="7" s="1"/>
  <c r="N3174" i="7"/>
  <c r="O3174" i="7" s="1"/>
  <c r="R3174" i="7" s="1"/>
  <c r="L3174" i="7"/>
  <c r="M3174" i="7" s="1"/>
  <c r="J3174" i="7"/>
  <c r="K3174" i="7" s="1"/>
  <c r="N3173" i="7"/>
  <c r="O3173" i="7" s="1"/>
  <c r="R3173" i="7" s="1"/>
  <c r="L3173" i="7"/>
  <c r="M3173" i="7" s="1"/>
  <c r="Q3173" i="7" s="1"/>
  <c r="S3173" i="7" s="1"/>
  <c r="J3173" i="7"/>
  <c r="K3173" i="7" s="1"/>
  <c r="N3172" i="7"/>
  <c r="O3172" i="7" s="1"/>
  <c r="R3172" i="7" s="1"/>
  <c r="L3172" i="7"/>
  <c r="M3172" i="7" s="1"/>
  <c r="Q3172" i="7" s="1"/>
  <c r="J3172" i="7"/>
  <c r="K3172" i="7" s="1"/>
  <c r="N3171" i="7"/>
  <c r="O3171" i="7" s="1"/>
  <c r="R3171" i="7" s="1"/>
  <c r="L3171" i="7"/>
  <c r="M3171" i="7" s="1"/>
  <c r="Q3171" i="7" s="1"/>
  <c r="J3171" i="7"/>
  <c r="K3171" i="7" s="1"/>
  <c r="N3170" i="7"/>
  <c r="O3170" i="7" s="1"/>
  <c r="R3170" i="7" s="1"/>
  <c r="L3170" i="7"/>
  <c r="M3170" i="7" s="1"/>
  <c r="Q3170" i="7" s="1"/>
  <c r="J3170" i="7"/>
  <c r="K3170" i="7" s="1"/>
  <c r="N3169" i="7"/>
  <c r="O3169" i="7" s="1"/>
  <c r="R3169" i="7" s="1"/>
  <c r="L3169" i="7"/>
  <c r="M3169" i="7" s="1"/>
  <c r="Q3169" i="7" s="1"/>
  <c r="S3169" i="7" s="1"/>
  <c r="J3169" i="7"/>
  <c r="K3169" i="7" s="1"/>
  <c r="N3168" i="7"/>
  <c r="O3168" i="7" s="1"/>
  <c r="R3168" i="7" s="1"/>
  <c r="L3168" i="7"/>
  <c r="M3168" i="7" s="1"/>
  <c r="Q3168" i="7" s="1"/>
  <c r="J3168" i="7"/>
  <c r="K3168" i="7" s="1"/>
  <c r="N3167" i="7"/>
  <c r="O3167" i="7" s="1"/>
  <c r="R3167" i="7" s="1"/>
  <c r="L3167" i="7"/>
  <c r="M3167" i="7" s="1"/>
  <c r="Q3167" i="7" s="1"/>
  <c r="J3167" i="7"/>
  <c r="K3167" i="7" s="1"/>
  <c r="N3166" i="7"/>
  <c r="O3166" i="7" s="1"/>
  <c r="R3166" i="7" s="1"/>
  <c r="L3166" i="7"/>
  <c r="M3166" i="7" s="1"/>
  <c r="Q3166" i="7" s="1"/>
  <c r="J3166" i="7"/>
  <c r="K3166" i="7" s="1"/>
  <c r="N3165" i="7"/>
  <c r="O3165" i="7" s="1"/>
  <c r="R3165" i="7" s="1"/>
  <c r="L3165" i="7"/>
  <c r="M3165" i="7" s="1"/>
  <c r="Q3165" i="7" s="1"/>
  <c r="S3165" i="7" s="1"/>
  <c r="J3165" i="7"/>
  <c r="K3165" i="7" s="1"/>
  <c r="N3164" i="7"/>
  <c r="O3164" i="7" s="1"/>
  <c r="R3164" i="7" s="1"/>
  <c r="L3164" i="7"/>
  <c r="M3164" i="7" s="1"/>
  <c r="Q3164" i="7" s="1"/>
  <c r="J3164" i="7"/>
  <c r="K3164" i="7" s="1"/>
  <c r="N3163" i="7"/>
  <c r="O3163" i="7" s="1"/>
  <c r="R3163" i="7" s="1"/>
  <c r="L3163" i="7"/>
  <c r="M3163" i="7" s="1"/>
  <c r="Q3163" i="7" s="1"/>
  <c r="J3163" i="7"/>
  <c r="K3163" i="7" s="1"/>
  <c r="N3162" i="7"/>
  <c r="O3162" i="7" s="1"/>
  <c r="R3162" i="7" s="1"/>
  <c r="L3162" i="7"/>
  <c r="M3162" i="7" s="1"/>
  <c r="Q3162" i="7" s="1"/>
  <c r="J3162" i="7"/>
  <c r="K3162" i="7" s="1"/>
  <c r="N3161" i="7"/>
  <c r="O3161" i="7" s="1"/>
  <c r="R3161" i="7" s="1"/>
  <c r="L3161" i="7"/>
  <c r="M3161" i="7" s="1"/>
  <c r="Q3161" i="7" s="1"/>
  <c r="S3161" i="7" s="1"/>
  <c r="J3161" i="7"/>
  <c r="K3161" i="7" s="1"/>
  <c r="N3160" i="7"/>
  <c r="O3160" i="7" s="1"/>
  <c r="R3160" i="7" s="1"/>
  <c r="L3160" i="7"/>
  <c r="M3160" i="7" s="1"/>
  <c r="Q3160" i="7" s="1"/>
  <c r="J3160" i="7"/>
  <c r="K3160" i="7" s="1"/>
  <c r="N3159" i="7"/>
  <c r="O3159" i="7" s="1"/>
  <c r="R3159" i="7" s="1"/>
  <c r="L3159" i="7"/>
  <c r="M3159" i="7" s="1"/>
  <c r="J3159" i="7"/>
  <c r="K3159" i="7" s="1"/>
  <c r="N3158" i="7"/>
  <c r="O3158" i="7" s="1"/>
  <c r="R3158" i="7" s="1"/>
  <c r="L3158" i="7"/>
  <c r="M3158" i="7" s="1"/>
  <c r="J3158" i="7"/>
  <c r="K3158" i="7" s="1"/>
  <c r="N3157" i="7"/>
  <c r="O3157" i="7" s="1"/>
  <c r="R3157" i="7" s="1"/>
  <c r="L3157" i="7"/>
  <c r="M3157" i="7" s="1"/>
  <c r="Q3157" i="7" s="1"/>
  <c r="S3157" i="7" s="1"/>
  <c r="J3157" i="7"/>
  <c r="K3157" i="7" s="1"/>
  <c r="N3156" i="7"/>
  <c r="O3156" i="7" s="1"/>
  <c r="R3156" i="7" s="1"/>
  <c r="L3156" i="7"/>
  <c r="M3156" i="7" s="1"/>
  <c r="Q3156" i="7" s="1"/>
  <c r="J3156" i="7"/>
  <c r="K3156" i="7" s="1"/>
  <c r="N3155" i="7"/>
  <c r="O3155" i="7" s="1"/>
  <c r="R3155" i="7" s="1"/>
  <c r="L3155" i="7"/>
  <c r="M3155" i="7" s="1"/>
  <c r="Q3155" i="7" s="1"/>
  <c r="J3155" i="7"/>
  <c r="K3155" i="7" s="1"/>
  <c r="N3154" i="7"/>
  <c r="O3154" i="7" s="1"/>
  <c r="R3154" i="7" s="1"/>
  <c r="L3154" i="7"/>
  <c r="M3154" i="7" s="1"/>
  <c r="Q3154" i="7" s="1"/>
  <c r="J3154" i="7"/>
  <c r="K3154" i="7" s="1"/>
  <c r="N3153" i="7"/>
  <c r="O3153" i="7" s="1"/>
  <c r="R3153" i="7" s="1"/>
  <c r="L3153" i="7"/>
  <c r="M3153" i="7" s="1"/>
  <c r="Q3153" i="7" s="1"/>
  <c r="S3153" i="7" s="1"/>
  <c r="J3153" i="7"/>
  <c r="K3153" i="7" s="1"/>
  <c r="N3152" i="7"/>
  <c r="O3152" i="7" s="1"/>
  <c r="R3152" i="7" s="1"/>
  <c r="L3152" i="7"/>
  <c r="M3152" i="7" s="1"/>
  <c r="Q3152" i="7" s="1"/>
  <c r="J3152" i="7"/>
  <c r="K3152" i="7" s="1"/>
  <c r="N3151" i="7"/>
  <c r="O3151" i="7" s="1"/>
  <c r="R3151" i="7" s="1"/>
  <c r="L3151" i="7"/>
  <c r="M3151" i="7" s="1"/>
  <c r="Q3151" i="7" s="1"/>
  <c r="J3151" i="7"/>
  <c r="K3151" i="7" s="1"/>
  <c r="N3150" i="7"/>
  <c r="O3150" i="7" s="1"/>
  <c r="R3150" i="7" s="1"/>
  <c r="L3150" i="7"/>
  <c r="M3150" i="7" s="1"/>
  <c r="Q3150" i="7" s="1"/>
  <c r="J3150" i="7"/>
  <c r="K3150" i="7" s="1"/>
  <c r="N3149" i="7"/>
  <c r="O3149" i="7" s="1"/>
  <c r="R3149" i="7" s="1"/>
  <c r="L3149" i="7"/>
  <c r="M3149" i="7" s="1"/>
  <c r="Q3149" i="7" s="1"/>
  <c r="S3149" i="7" s="1"/>
  <c r="J3149" i="7"/>
  <c r="K3149" i="7" s="1"/>
  <c r="N3148" i="7"/>
  <c r="O3148" i="7" s="1"/>
  <c r="R3148" i="7" s="1"/>
  <c r="L3148" i="7"/>
  <c r="M3148" i="7" s="1"/>
  <c r="Q3148" i="7" s="1"/>
  <c r="J3148" i="7"/>
  <c r="K3148" i="7" s="1"/>
  <c r="N3147" i="7"/>
  <c r="O3147" i="7" s="1"/>
  <c r="R3147" i="7" s="1"/>
  <c r="L3147" i="7"/>
  <c r="M3147" i="7" s="1"/>
  <c r="Q3147" i="7" s="1"/>
  <c r="J3147" i="7"/>
  <c r="K3147" i="7" s="1"/>
  <c r="N3146" i="7"/>
  <c r="O3146" i="7" s="1"/>
  <c r="R3146" i="7" s="1"/>
  <c r="L3146" i="7"/>
  <c r="M3146" i="7" s="1"/>
  <c r="Q3146" i="7" s="1"/>
  <c r="J3146" i="7"/>
  <c r="K3146" i="7" s="1"/>
  <c r="N3145" i="7"/>
  <c r="O3145" i="7" s="1"/>
  <c r="R3145" i="7" s="1"/>
  <c r="L3145" i="7"/>
  <c r="M3145" i="7" s="1"/>
  <c r="Q3145" i="7" s="1"/>
  <c r="S3145" i="7" s="1"/>
  <c r="J3145" i="7"/>
  <c r="K3145" i="7" s="1"/>
  <c r="N3144" i="7"/>
  <c r="O3144" i="7" s="1"/>
  <c r="R3144" i="7" s="1"/>
  <c r="L3144" i="7"/>
  <c r="M3144" i="7" s="1"/>
  <c r="Q3144" i="7" s="1"/>
  <c r="J3144" i="7"/>
  <c r="K3144" i="7" s="1"/>
  <c r="N3143" i="7"/>
  <c r="O3143" i="7" s="1"/>
  <c r="R3143" i="7" s="1"/>
  <c r="L3143" i="7"/>
  <c r="M3143" i="7" s="1"/>
  <c r="Q3143" i="7" s="1"/>
  <c r="J3143" i="7"/>
  <c r="K3143" i="7" s="1"/>
  <c r="N3142" i="7"/>
  <c r="O3142" i="7" s="1"/>
  <c r="R3142" i="7" s="1"/>
  <c r="L3142" i="7"/>
  <c r="M3142" i="7" s="1"/>
  <c r="Q3142" i="7" s="1"/>
  <c r="J3142" i="7"/>
  <c r="K3142" i="7" s="1"/>
  <c r="N3141" i="7"/>
  <c r="O3141" i="7" s="1"/>
  <c r="R3141" i="7" s="1"/>
  <c r="L3141" i="7"/>
  <c r="M3141" i="7" s="1"/>
  <c r="Q3141" i="7" s="1"/>
  <c r="S3141" i="7" s="1"/>
  <c r="J3141" i="7"/>
  <c r="K3141" i="7" s="1"/>
  <c r="N3140" i="7"/>
  <c r="O3140" i="7" s="1"/>
  <c r="R3140" i="7" s="1"/>
  <c r="L3140" i="7"/>
  <c r="M3140" i="7" s="1"/>
  <c r="Q3140" i="7" s="1"/>
  <c r="J3140" i="7"/>
  <c r="K3140" i="7" s="1"/>
  <c r="N3139" i="7"/>
  <c r="O3139" i="7" s="1"/>
  <c r="R3139" i="7" s="1"/>
  <c r="L3139" i="7"/>
  <c r="M3139" i="7" s="1"/>
  <c r="Q3139" i="7" s="1"/>
  <c r="J3139" i="7"/>
  <c r="K3139" i="7" s="1"/>
  <c r="N3138" i="7"/>
  <c r="O3138" i="7" s="1"/>
  <c r="R3138" i="7" s="1"/>
  <c r="L3138" i="7"/>
  <c r="M3138" i="7" s="1"/>
  <c r="Q3138" i="7" s="1"/>
  <c r="J3138" i="7"/>
  <c r="K3138" i="7" s="1"/>
  <c r="N3137" i="7"/>
  <c r="O3137" i="7" s="1"/>
  <c r="R3137" i="7" s="1"/>
  <c r="L3137" i="7"/>
  <c r="M3137" i="7" s="1"/>
  <c r="Q3137" i="7" s="1"/>
  <c r="S3137" i="7" s="1"/>
  <c r="J3137" i="7"/>
  <c r="K3137" i="7" s="1"/>
  <c r="N3136" i="7"/>
  <c r="O3136" i="7" s="1"/>
  <c r="R3136" i="7" s="1"/>
  <c r="L3136" i="7"/>
  <c r="M3136" i="7" s="1"/>
  <c r="Q3136" i="7" s="1"/>
  <c r="J3136" i="7"/>
  <c r="K3136" i="7" s="1"/>
  <c r="N3135" i="7"/>
  <c r="O3135" i="7" s="1"/>
  <c r="R3135" i="7" s="1"/>
  <c r="L3135" i="7"/>
  <c r="M3135" i="7" s="1"/>
  <c r="Q3135" i="7" s="1"/>
  <c r="J3135" i="7"/>
  <c r="K3135" i="7" s="1"/>
  <c r="N3134" i="7"/>
  <c r="O3134" i="7" s="1"/>
  <c r="R3134" i="7" s="1"/>
  <c r="L3134" i="7"/>
  <c r="M3134" i="7" s="1"/>
  <c r="Q3134" i="7" s="1"/>
  <c r="J3134" i="7"/>
  <c r="K3134" i="7" s="1"/>
  <c r="N3133" i="7"/>
  <c r="O3133" i="7" s="1"/>
  <c r="R3133" i="7" s="1"/>
  <c r="L3133" i="7"/>
  <c r="M3133" i="7" s="1"/>
  <c r="Q3133" i="7" s="1"/>
  <c r="J3133" i="7"/>
  <c r="K3133" i="7" s="1"/>
  <c r="N3132" i="7"/>
  <c r="O3132" i="7" s="1"/>
  <c r="R3132" i="7" s="1"/>
  <c r="L3132" i="7"/>
  <c r="M3132" i="7" s="1"/>
  <c r="Q3132" i="7" s="1"/>
  <c r="J3132" i="7"/>
  <c r="K3132" i="7" s="1"/>
  <c r="N3131" i="7"/>
  <c r="O3131" i="7" s="1"/>
  <c r="R3131" i="7" s="1"/>
  <c r="L3131" i="7"/>
  <c r="M3131" i="7" s="1"/>
  <c r="Q3131" i="7" s="1"/>
  <c r="J3131" i="7"/>
  <c r="K3131" i="7" s="1"/>
  <c r="N3130" i="7"/>
  <c r="O3130" i="7" s="1"/>
  <c r="R3130" i="7" s="1"/>
  <c r="L3130" i="7"/>
  <c r="M3130" i="7" s="1"/>
  <c r="Q3130" i="7" s="1"/>
  <c r="J3130" i="7"/>
  <c r="K3130" i="7" s="1"/>
  <c r="N3129" i="7"/>
  <c r="O3129" i="7" s="1"/>
  <c r="R3129" i="7" s="1"/>
  <c r="L3129" i="7"/>
  <c r="M3129" i="7" s="1"/>
  <c r="Q3129" i="7" s="1"/>
  <c r="J3129" i="7"/>
  <c r="K3129" i="7" s="1"/>
  <c r="N3128" i="7"/>
  <c r="O3128" i="7" s="1"/>
  <c r="R3128" i="7" s="1"/>
  <c r="L3128" i="7"/>
  <c r="M3128" i="7" s="1"/>
  <c r="Q3128" i="7" s="1"/>
  <c r="J3128" i="7"/>
  <c r="K3128" i="7" s="1"/>
  <c r="N3127" i="7"/>
  <c r="O3127" i="7" s="1"/>
  <c r="R3127" i="7" s="1"/>
  <c r="L3127" i="7"/>
  <c r="M3127" i="7" s="1"/>
  <c r="Q3127" i="7" s="1"/>
  <c r="J3127" i="7"/>
  <c r="K3127" i="7" s="1"/>
  <c r="N3126" i="7"/>
  <c r="O3126" i="7" s="1"/>
  <c r="R3126" i="7" s="1"/>
  <c r="L3126" i="7"/>
  <c r="M3126" i="7" s="1"/>
  <c r="Q3126" i="7" s="1"/>
  <c r="J3126" i="7"/>
  <c r="K3126" i="7" s="1"/>
  <c r="N3125" i="7"/>
  <c r="O3125" i="7" s="1"/>
  <c r="R3125" i="7" s="1"/>
  <c r="L3125" i="7"/>
  <c r="M3125" i="7" s="1"/>
  <c r="Q3125" i="7" s="1"/>
  <c r="J3125" i="7"/>
  <c r="K3125" i="7" s="1"/>
  <c r="N3124" i="7"/>
  <c r="O3124" i="7" s="1"/>
  <c r="R3124" i="7" s="1"/>
  <c r="L3124" i="7"/>
  <c r="M3124" i="7" s="1"/>
  <c r="Q3124" i="7" s="1"/>
  <c r="J3124" i="7"/>
  <c r="K3124" i="7" s="1"/>
  <c r="N3123" i="7"/>
  <c r="O3123" i="7" s="1"/>
  <c r="R3123" i="7" s="1"/>
  <c r="L3123" i="7"/>
  <c r="M3123" i="7" s="1"/>
  <c r="Q3123" i="7" s="1"/>
  <c r="J3123" i="7"/>
  <c r="K3123" i="7" s="1"/>
  <c r="N3122" i="7"/>
  <c r="O3122" i="7" s="1"/>
  <c r="R3122" i="7" s="1"/>
  <c r="L3122" i="7"/>
  <c r="M3122" i="7" s="1"/>
  <c r="Q3122" i="7" s="1"/>
  <c r="J3122" i="7"/>
  <c r="K3122" i="7" s="1"/>
  <c r="N3121" i="7"/>
  <c r="O3121" i="7" s="1"/>
  <c r="R3121" i="7" s="1"/>
  <c r="L3121" i="7"/>
  <c r="M3121" i="7" s="1"/>
  <c r="Q3121" i="7" s="1"/>
  <c r="J3121" i="7"/>
  <c r="K3121" i="7" s="1"/>
  <c r="N3120" i="7"/>
  <c r="O3120" i="7" s="1"/>
  <c r="R3120" i="7" s="1"/>
  <c r="L3120" i="7"/>
  <c r="M3120" i="7" s="1"/>
  <c r="Q3120" i="7" s="1"/>
  <c r="J3120" i="7"/>
  <c r="K3120" i="7" s="1"/>
  <c r="N3119" i="7"/>
  <c r="O3119" i="7" s="1"/>
  <c r="R3119" i="7" s="1"/>
  <c r="L3119" i="7"/>
  <c r="M3119" i="7" s="1"/>
  <c r="Q3119" i="7" s="1"/>
  <c r="J3119" i="7"/>
  <c r="K3119" i="7" s="1"/>
  <c r="N3118" i="7"/>
  <c r="O3118" i="7" s="1"/>
  <c r="R3118" i="7" s="1"/>
  <c r="L3118" i="7"/>
  <c r="M3118" i="7" s="1"/>
  <c r="Q3118" i="7" s="1"/>
  <c r="J3118" i="7"/>
  <c r="K3118" i="7" s="1"/>
  <c r="N3117" i="7"/>
  <c r="O3117" i="7" s="1"/>
  <c r="R3117" i="7" s="1"/>
  <c r="L3117" i="7"/>
  <c r="M3117" i="7" s="1"/>
  <c r="Q3117" i="7" s="1"/>
  <c r="J3117" i="7"/>
  <c r="K3117" i="7" s="1"/>
  <c r="N3116" i="7"/>
  <c r="O3116" i="7" s="1"/>
  <c r="R3116" i="7" s="1"/>
  <c r="L3116" i="7"/>
  <c r="M3116" i="7" s="1"/>
  <c r="Q3116" i="7" s="1"/>
  <c r="J3116" i="7"/>
  <c r="K3116" i="7" s="1"/>
  <c r="N3115" i="7"/>
  <c r="O3115" i="7" s="1"/>
  <c r="R3115" i="7" s="1"/>
  <c r="L3115" i="7"/>
  <c r="M3115" i="7" s="1"/>
  <c r="Q3115" i="7" s="1"/>
  <c r="J3115" i="7"/>
  <c r="K3115" i="7" s="1"/>
  <c r="N3114" i="7"/>
  <c r="O3114" i="7" s="1"/>
  <c r="R3114" i="7" s="1"/>
  <c r="L3114" i="7"/>
  <c r="M3114" i="7" s="1"/>
  <c r="Q3114" i="7" s="1"/>
  <c r="J3114" i="7"/>
  <c r="K3114" i="7" s="1"/>
  <c r="N3113" i="7"/>
  <c r="O3113" i="7" s="1"/>
  <c r="R3113" i="7" s="1"/>
  <c r="L3113" i="7"/>
  <c r="M3113" i="7" s="1"/>
  <c r="Q3113" i="7" s="1"/>
  <c r="J3113" i="7"/>
  <c r="K3113" i="7" s="1"/>
  <c r="N3112" i="7"/>
  <c r="O3112" i="7" s="1"/>
  <c r="R3112" i="7" s="1"/>
  <c r="L3112" i="7"/>
  <c r="M3112" i="7" s="1"/>
  <c r="Q3112" i="7" s="1"/>
  <c r="J3112" i="7"/>
  <c r="K3112" i="7" s="1"/>
  <c r="N3111" i="7"/>
  <c r="O3111" i="7" s="1"/>
  <c r="R3111" i="7" s="1"/>
  <c r="L3111" i="7"/>
  <c r="M3111" i="7" s="1"/>
  <c r="Q3111" i="7" s="1"/>
  <c r="J3111" i="7"/>
  <c r="K3111" i="7" s="1"/>
  <c r="N3110" i="7"/>
  <c r="O3110" i="7" s="1"/>
  <c r="R3110" i="7" s="1"/>
  <c r="L3110" i="7"/>
  <c r="M3110" i="7" s="1"/>
  <c r="Q3110" i="7" s="1"/>
  <c r="J3110" i="7"/>
  <c r="K3110" i="7" s="1"/>
  <c r="N3109" i="7"/>
  <c r="O3109" i="7" s="1"/>
  <c r="R3109" i="7" s="1"/>
  <c r="L3109" i="7"/>
  <c r="M3109" i="7" s="1"/>
  <c r="Q3109" i="7" s="1"/>
  <c r="J3109" i="7"/>
  <c r="K3109" i="7" s="1"/>
  <c r="N3108" i="7"/>
  <c r="O3108" i="7" s="1"/>
  <c r="R3108" i="7" s="1"/>
  <c r="L3108" i="7"/>
  <c r="M3108" i="7" s="1"/>
  <c r="Q3108" i="7" s="1"/>
  <c r="J3108" i="7"/>
  <c r="K3108" i="7" s="1"/>
  <c r="N3107" i="7"/>
  <c r="O3107" i="7" s="1"/>
  <c r="R3107" i="7" s="1"/>
  <c r="L3107" i="7"/>
  <c r="M3107" i="7" s="1"/>
  <c r="Q3107" i="7" s="1"/>
  <c r="J3107" i="7"/>
  <c r="K3107" i="7" s="1"/>
  <c r="N3106" i="7"/>
  <c r="O3106" i="7" s="1"/>
  <c r="R3106" i="7" s="1"/>
  <c r="L3106" i="7"/>
  <c r="M3106" i="7" s="1"/>
  <c r="Q3106" i="7" s="1"/>
  <c r="J3106" i="7"/>
  <c r="K3106" i="7" s="1"/>
  <c r="N3105" i="7"/>
  <c r="O3105" i="7" s="1"/>
  <c r="R3105" i="7" s="1"/>
  <c r="L3105" i="7"/>
  <c r="M3105" i="7" s="1"/>
  <c r="Q3105" i="7" s="1"/>
  <c r="J3105" i="7"/>
  <c r="K3105" i="7" s="1"/>
  <c r="N3104" i="7"/>
  <c r="O3104" i="7" s="1"/>
  <c r="R3104" i="7" s="1"/>
  <c r="L3104" i="7"/>
  <c r="M3104" i="7" s="1"/>
  <c r="Q3104" i="7" s="1"/>
  <c r="J3104" i="7"/>
  <c r="K3104" i="7" s="1"/>
  <c r="N3103" i="7"/>
  <c r="O3103" i="7" s="1"/>
  <c r="R3103" i="7" s="1"/>
  <c r="L3103" i="7"/>
  <c r="M3103" i="7" s="1"/>
  <c r="Q3103" i="7" s="1"/>
  <c r="J3103" i="7"/>
  <c r="K3103" i="7" s="1"/>
  <c r="N3102" i="7"/>
  <c r="O3102" i="7" s="1"/>
  <c r="R3102" i="7" s="1"/>
  <c r="L3102" i="7"/>
  <c r="M3102" i="7" s="1"/>
  <c r="Q3102" i="7" s="1"/>
  <c r="J3102" i="7"/>
  <c r="K3102" i="7" s="1"/>
  <c r="N3101" i="7"/>
  <c r="O3101" i="7" s="1"/>
  <c r="R3101" i="7" s="1"/>
  <c r="L3101" i="7"/>
  <c r="M3101" i="7" s="1"/>
  <c r="Q3101" i="7" s="1"/>
  <c r="J3101" i="7"/>
  <c r="K3101" i="7" s="1"/>
  <c r="N3100" i="7"/>
  <c r="O3100" i="7" s="1"/>
  <c r="R3100" i="7" s="1"/>
  <c r="L3100" i="7"/>
  <c r="M3100" i="7" s="1"/>
  <c r="Q3100" i="7" s="1"/>
  <c r="J3100" i="7"/>
  <c r="K3100" i="7" s="1"/>
  <c r="N3099" i="7"/>
  <c r="O3099" i="7" s="1"/>
  <c r="R3099" i="7" s="1"/>
  <c r="L3099" i="7"/>
  <c r="M3099" i="7" s="1"/>
  <c r="Q3099" i="7" s="1"/>
  <c r="J3099" i="7"/>
  <c r="K3099" i="7" s="1"/>
  <c r="N3098" i="7"/>
  <c r="O3098" i="7" s="1"/>
  <c r="R3098" i="7" s="1"/>
  <c r="L3098" i="7"/>
  <c r="M3098" i="7" s="1"/>
  <c r="Q3098" i="7" s="1"/>
  <c r="J3098" i="7"/>
  <c r="K3098" i="7" s="1"/>
  <c r="N3097" i="7"/>
  <c r="O3097" i="7" s="1"/>
  <c r="R3097" i="7" s="1"/>
  <c r="L3097" i="7"/>
  <c r="M3097" i="7" s="1"/>
  <c r="Q3097" i="7" s="1"/>
  <c r="J3097" i="7"/>
  <c r="K3097" i="7" s="1"/>
  <c r="N3096" i="7"/>
  <c r="O3096" i="7" s="1"/>
  <c r="R3096" i="7" s="1"/>
  <c r="L3096" i="7"/>
  <c r="M3096" i="7" s="1"/>
  <c r="Q3096" i="7" s="1"/>
  <c r="J3096" i="7"/>
  <c r="K3096" i="7" s="1"/>
  <c r="N3095" i="7"/>
  <c r="O3095" i="7" s="1"/>
  <c r="R3095" i="7" s="1"/>
  <c r="L3095" i="7"/>
  <c r="M3095" i="7" s="1"/>
  <c r="Q3095" i="7" s="1"/>
  <c r="J3095" i="7"/>
  <c r="K3095" i="7" s="1"/>
  <c r="N3094" i="7"/>
  <c r="O3094" i="7" s="1"/>
  <c r="R3094" i="7" s="1"/>
  <c r="L3094" i="7"/>
  <c r="M3094" i="7" s="1"/>
  <c r="Q3094" i="7" s="1"/>
  <c r="J3094" i="7"/>
  <c r="K3094" i="7" s="1"/>
  <c r="N3093" i="7"/>
  <c r="O3093" i="7" s="1"/>
  <c r="R3093" i="7" s="1"/>
  <c r="L3093" i="7"/>
  <c r="M3093" i="7" s="1"/>
  <c r="Q3093" i="7" s="1"/>
  <c r="J3093" i="7"/>
  <c r="K3093" i="7" s="1"/>
  <c r="N3092" i="7"/>
  <c r="O3092" i="7" s="1"/>
  <c r="R3092" i="7" s="1"/>
  <c r="L3092" i="7"/>
  <c r="M3092" i="7" s="1"/>
  <c r="Q3092" i="7" s="1"/>
  <c r="J3092" i="7"/>
  <c r="K3092" i="7" s="1"/>
  <c r="N3091" i="7"/>
  <c r="O3091" i="7" s="1"/>
  <c r="R3091" i="7" s="1"/>
  <c r="L3091" i="7"/>
  <c r="M3091" i="7" s="1"/>
  <c r="Q3091" i="7" s="1"/>
  <c r="J3091" i="7"/>
  <c r="K3091" i="7" s="1"/>
  <c r="N3090" i="7"/>
  <c r="O3090" i="7" s="1"/>
  <c r="R3090" i="7" s="1"/>
  <c r="L3090" i="7"/>
  <c r="M3090" i="7" s="1"/>
  <c r="Q3090" i="7" s="1"/>
  <c r="J3090" i="7"/>
  <c r="K3090" i="7" s="1"/>
  <c r="N3089" i="7"/>
  <c r="O3089" i="7" s="1"/>
  <c r="R3089" i="7" s="1"/>
  <c r="L3089" i="7"/>
  <c r="M3089" i="7" s="1"/>
  <c r="Q3089" i="7" s="1"/>
  <c r="J3089" i="7"/>
  <c r="K3089" i="7" s="1"/>
  <c r="N3088" i="7"/>
  <c r="O3088" i="7" s="1"/>
  <c r="R3088" i="7" s="1"/>
  <c r="L3088" i="7"/>
  <c r="M3088" i="7" s="1"/>
  <c r="Q3088" i="7" s="1"/>
  <c r="J3088" i="7"/>
  <c r="K3088" i="7" s="1"/>
  <c r="N3087" i="7"/>
  <c r="O3087" i="7" s="1"/>
  <c r="R3087" i="7" s="1"/>
  <c r="L3087" i="7"/>
  <c r="M3087" i="7" s="1"/>
  <c r="Q3087" i="7" s="1"/>
  <c r="J3087" i="7"/>
  <c r="K3087" i="7" s="1"/>
  <c r="N3086" i="7"/>
  <c r="O3086" i="7" s="1"/>
  <c r="R3086" i="7" s="1"/>
  <c r="L3086" i="7"/>
  <c r="M3086" i="7" s="1"/>
  <c r="Q3086" i="7" s="1"/>
  <c r="J3086" i="7"/>
  <c r="K3086" i="7" s="1"/>
  <c r="N3085" i="7"/>
  <c r="O3085" i="7" s="1"/>
  <c r="R3085" i="7" s="1"/>
  <c r="L3085" i="7"/>
  <c r="M3085" i="7" s="1"/>
  <c r="Q3085" i="7" s="1"/>
  <c r="J3085" i="7"/>
  <c r="K3085" i="7" s="1"/>
  <c r="N3084" i="7"/>
  <c r="O3084" i="7" s="1"/>
  <c r="L3084" i="7"/>
  <c r="M3084" i="7" s="1"/>
  <c r="Q3084" i="7" s="1"/>
  <c r="J3084" i="7"/>
  <c r="K3084" i="7" s="1"/>
  <c r="N3083" i="7"/>
  <c r="O3083" i="7" s="1"/>
  <c r="R3083" i="7" s="1"/>
  <c r="L3083" i="7"/>
  <c r="M3083" i="7" s="1"/>
  <c r="Q3083" i="7" s="1"/>
  <c r="J3083" i="7"/>
  <c r="K3083" i="7" s="1"/>
  <c r="N3082" i="7"/>
  <c r="O3082" i="7" s="1"/>
  <c r="R3082" i="7" s="1"/>
  <c r="L3082" i="7"/>
  <c r="M3082" i="7" s="1"/>
  <c r="Q3082" i="7" s="1"/>
  <c r="J3082" i="7"/>
  <c r="K3082" i="7" s="1"/>
  <c r="N3081" i="7"/>
  <c r="O3081" i="7" s="1"/>
  <c r="R3081" i="7" s="1"/>
  <c r="L3081" i="7"/>
  <c r="M3081" i="7" s="1"/>
  <c r="Q3081" i="7" s="1"/>
  <c r="J3081" i="7"/>
  <c r="K3081" i="7" s="1"/>
  <c r="N3080" i="7"/>
  <c r="O3080" i="7" s="1"/>
  <c r="R3080" i="7" s="1"/>
  <c r="L3080" i="7"/>
  <c r="M3080" i="7" s="1"/>
  <c r="Q3080" i="7" s="1"/>
  <c r="J3080" i="7"/>
  <c r="K3080" i="7" s="1"/>
  <c r="N3079" i="7"/>
  <c r="O3079" i="7" s="1"/>
  <c r="R3079" i="7" s="1"/>
  <c r="L3079" i="7"/>
  <c r="M3079" i="7" s="1"/>
  <c r="Q3079" i="7" s="1"/>
  <c r="J3079" i="7"/>
  <c r="K3079" i="7" s="1"/>
  <c r="N3078" i="7"/>
  <c r="O3078" i="7" s="1"/>
  <c r="R3078" i="7" s="1"/>
  <c r="L3078" i="7"/>
  <c r="M3078" i="7" s="1"/>
  <c r="Q3078" i="7" s="1"/>
  <c r="J3078" i="7"/>
  <c r="K3078" i="7" s="1"/>
  <c r="N3077" i="7"/>
  <c r="O3077" i="7" s="1"/>
  <c r="R3077" i="7" s="1"/>
  <c r="L3077" i="7"/>
  <c r="M3077" i="7" s="1"/>
  <c r="Q3077" i="7" s="1"/>
  <c r="J3077" i="7"/>
  <c r="K3077" i="7" s="1"/>
  <c r="N3076" i="7"/>
  <c r="O3076" i="7" s="1"/>
  <c r="R3076" i="7" s="1"/>
  <c r="L3076" i="7"/>
  <c r="M3076" i="7" s="1"/>
  <c r="Q3076" i="7" s="1"/>
  <c r="J3076" i="7"/>
  <c r="K3076" i="7" s="1"/>
  <c r="N3075" i="7"/>
  <c r="O3075" i="7" s="1"/>
  <c r="R3075" i="7" s="1"/>
  <c r="L3075" i="7"/>
  <c r="M3075" i="7" s="1"/>
  <c r="Q3075" i="7" s="1"/>
  <c r="J3075" i="7"/>
  <c r="K3075" i="7" s="1"/>
  <c r="N3074" i="7"/>
  <c r="O3074" i="7" s="1"/>
  <c r="R3074" i="7" s="1"/>
  <c r="L3074" i="7"/>
  <c r="M3074" i="7" s="1"/>
  <c r="Q3074" i="7" s="1"/>
  <c r="J3074" i="7"/>
  <c r="K3074" i="7" s="1"/>
  <c r="N3073" i="7"/>
  <c r="O3073" i="7" s="1"/>
  <c r="R3073" i="7" s="1"/>
  <c r="L3073" i="7"/>
  <c r="M3073" i="7" s="1"/>
  <c r="Q3073" i="7" s="1"/>
  <c r="J3073" i="7"/>
  <c r="K3073" i="7" s="1"/>
  <c r="N3072" i="7"/>
  <c r="O3072" i="7" s="1"/>
  <c r="R3072" i="7" s="1"/>
  <c r="L3072" i="7"/>
  <c r="M3072" i="7" s="1"/>
  <c r="Q3072" i="7" s="1"/>
  <c r="J3072" i="7"/>
  <c r="K3072" i="7" s="1"/>
  <c r="N3071" i="7"/>
  <c r="O3071" i="7" s="1"/>
  <c r="R3071" i="7" s="1"/>
  <c r="L3071" i="7"/>
  <c r="M3071" i="7" s="1"/>
  <c r="Q3071" i="7" s="1"/>
  <c r="J3071" i="7"/>
  <c r="K3071" i="7" s="1"/>
  <c r="N3070" i="7"/>
  <c r="O3070" i="7" s="1"/>
  <c r="R3070" i="7" s="1"/>
  <c r="L3070" i="7"/>
  <c r="M3070" i="7" s="1"/>
  <c r="Q3070" i="7" s="1"/>
  <c r="J3070" i="7"/>
  <c r="K3070" i="7" s="1"/>
  <c r="N3069" i="7"/>
  <c r="O3069" i="7" s="1"/>
  <c r="R3069" i="7" s="1"/>
  <c r="L3069" i="7"/>
  <c r="M3069" i="7" s="1"/>
  <c r="Q3069" i="7" s="1"/>
  <c r="J3069" i="7"/>
  <c r="K3069" i="7" s="1"/>
  <c r="N3068" i="7"/>
  <c r="O3068" i="7" s="1"/>
  <c r="R3068" i="7" s="1"/>
  <c r="L3068" i="7"/>
  <c r="M3068" i="7" s="1"/>
  <c r="Q3068" i="7" s="1"/>
  <c r="J3068" i="7"/>
  <c r="K3068" i="7" s="1"/>
  <c r="N3067" i="7"/>
  <c r="O3067" i="7" s="1"/>
  <c r="R3067" i="7" s="1"/>
  <c r="L3067" i="7"/>
  <c r="M3067" i="7" s="1"/>
  <c r="Q3067" i="7" s="1"/>
  <c r="J3067" i="7"/>
  <c r="K3067" i="7" s="1"/>
  <c r="N3066" i="7"/>
  <c r="O3066" i="7" s="1"/>
  <c r="R3066" i="7" s="1"/>
  <c r="L3066" i="7"/>
  <c r="M3066" i="7" s="1"/>
  <c r="Q3066" i="7" s="1"/>
  <c r="J3066" i="7"/>
  <c r="K3066" i="7" s="1"/>
  <c r="N3065" i="7"/>
  <c r="O3065" i="7" s="1"/>
  <c r="R3065" i="7" s="1"/>
  <c r="L3065" i="7"/>
  <c r="M3065" i="7" s="1"/>
  <c r="Q3065" i="7" s="1"/>
  <c r="J3065" i="7"/>
  <c r="K3065" i="7" s="1"/>
  <c r="N3064" i="7"/>
  <c r="O3064" i="7" s="1"/>
  <c r="R3064" i="7" s="1"/>
  <c r="L3064" i="7"/>
  <c r="M3064" i="7" s="1"/>
  <c r="Q3064" i="7" s="1"/>
  <c r="J3064" i="7"/>
  <c r="K3064" i="7" s="1"/>
  <c r="N3063" i="7"/>
  <c r="O3063" i="7" s="1"/>
  <c r="R3063" i="7" s="1"/>
  <c r="L3063" i="7"/>
  <c r="M3063" i="7" s="1"/>
  <c r="Q3063" i="7" s="1"/>
  <c r="J3063" i="7"/>
  <c r="K3063" i="7" s="1"/>
  <c r="N3062" i="7"/>
  <c r="O3062" i="7" s="1"/>
  <c r="R3062" i="7" s="1"/>
  <c r="L3062" i="7"/>
  <c r="M3062" i="7" s="1"/>
  <c r="Q3062" i="7" s="1"/>
  <c r="J3062" i="7"/>
  <c r="K3062" i="7" s="1"/>
  <c r="N3061" i="7"/>
  <c r="O3061" i="7" s="1"/>
  <c r="R3061" i="7" s="1"/>
  <c r="L3061" i="7"/>
  <c r="M3061" i="7" s="1"/>
  <c r="Q3061" i="7" s="1"/>
  <c r="J3061" i="7"/>
  <c r="K3061" i="7" s="1"/>
  <c r="N3060" i="7"/>
  <c r="O3060" i="7" s="1"/>
  <c r="R3060" i="7" s="1"/>
  <c r="L3060" i="7"/>
  <c r="M3060" i="7" s="1"/>
  <c r="Q3060" i="7" s="1"/>
  <c r="J3060" i="7"/>
  <c r="K3060" i="7" s="1"/>
  <c r="N3059" i="7"/>
  <c r="O3059" i="7" s="1"/>
  <c r="R3059" i="7" s="1"/>
  <c r="L3059" i="7"/>
  <c r="M3059" i="7" s="1"/>
  <c r="Q3059" i="7" s="1"/>
  <c r="J3059" i="7"/>
  <c r="K3059" i="7" s="1"/>
  <c r="N3058" i="7"/>
  <c r="O3058" i="7" s="1"/>
  <c r="R3058" i="7" s="1"/>
  <c r="L3058" i="7"/>
  <c r="M3058" i="7" s="1"/>
  <c r="Q3058" i="7" s="1"/>
  <c r="J3058" i="7"/>
  <c r="K3058" i="7" s="1"/>
  <c r="N3057" i="7"/>
  <c r="O3057" i="7" s="1"/>
  <c r="R3057" i="7" s="1"/>
  <c r="L3057" i="7"/>
  <c r="M3057" i="7" s="1"/>
  <c r="Q3057" i="7" s="1"/>
  <c r="J3057" i="7"/>
  <c r="K3057" i="7" s="1"/>
  <c r="N3056" i="7"/>
  <c r="O3056" i="7" s="1"/>
  <c r="R3056" i="7" s="1"/>
  <c r="L3056" i="7"/>
  <c r="M3056" i="7" s="1"/>
  <c r="Q3056" i="7" s="1"/>
  <c r="J3056" i="7"/>
  <c r="K3056" i="7" s="1"/>
  <c r="N3055" i="7"/>
  <c r="O3055" i="7" s="1"/>
  <c r="R3055" i="7" s="1"/>
  <c r="L3055" i="7"/>
  <c r="M3055" i="7" s="1"/>
  <c r="Q3055" i="7" s="1"/>
  <c r="J3055" i="7"/>
  <c r="K3055" i="7" s="1"/>
  <c r="N3054" i="7"/>
  <c r="O3054" i="7" s="1"/>
  <c r="R3054" i="7" s="1"/>
  <c r="L3054" i="7"/>
  <c r="M3054" i="7" s="1"/>
  <c r="Q3054" i="7" s="1"/>
  <c r="J3054" i="7"/>
  <c r="K3054" i="7" s="1"/>
  <c r="N3053" i="7"/>
  <c r="O3053" i="7" s="1"/>
  <c r="R3053" i="7" s="1"/>
  <c r="L3053" i="7"/>
  <c r="M3053" i="7" s="1"/>
  <c r="Q3053" i="7" s="1"/>
  <c r="J3053" i="7"/>
  <c r="K3053" i="7" s="1"/>
  <c r="N3052" i="7"/>
  <c r="O3052" i="7" s="1"/>
  <c r="R3052" i="7" s="1"/>
  <c r="L3052" i="7"/>
  <c r="M3052" i="7" s="1"/>
  <c r="Q3052" i="7" s="1"/>
  <c r="J3052" i="7"/>
  <c r="K3052" i="7" s="1"/>
  <c r="N3051" i="7"/>
  <c r="O3051" i="7" s="1"/>
  <c r="R3051" i="7" s="1"/>
  <c r="L3051" i="7"/>
  <c r="M3051" i="7" s="1"/>
  <c r="Q3051" i="7" s="1"/>
  <c r="J3051" i="7"/>
  <c r="K3051" i="7" s="1"/>
  <c r="N3050" i="7"/>
  <c r="O3050" i="7" s="1"/>
  <c r="R3050" i="7" s="1"/>
  <c r="L3050" i="7"/>
  <c r="M3050" i="7" s="1"/>
  <c r="Q3050" i="7" s="1"/>
  <c r="J3050" i="7"/>
  <c r="K3050" i="7" s="1"/>
  <c r="N3049" i="7"/>
  <c r="O3049" i="7" s="1"/>
  <c r="R3049" i="7" s="1"/>
  <c r="L3049" i="7"/>
  <c r="M3049" i="7" s="1"/>
  <c r="Q3049" i="7" s="1"/>
  <c r="J3049" i="7"/>
  <c r="K3049" i="7" s="1"/>
  <c r="N3048" i="7"/>
  <c r="O3048" i="7" s="1"/>
  <c r="R3048" i="7" s="1"/>
  <c r="L3048" i="7"/>
  <c r="M3048" i="7" s="1"/>
  <c r="Q3048" i="7" s="1"/>
  <c r="J3048" i="7"/>
  <c r="K3048" i="7" s="1"/>
  <c r="N3047" i="7"/>
  <c r="O3047" i="7" s="1"/>
  <c r="R3047" i="7" s="1"/>
  <c r="L3047" i="7"/>
  <c r="M3047" i="7" s="1"/>
  <c r="Q3047" i="7" s="1"/>
  <c r="J3047" i="7"/>
  <c r="K3047" i="7" s="1"/>
  <c r="N3046" i="7"/>
  <c r="O3046" i="7" s="1"/>
  <c r="R3046" i="7" s="1"/>
  <c r="L3046" i="7"/>
  <c r="M3046" i="7" s="1"/>
  <c r="Q3046" i="7" s="1"/>
  <c r="J3046" i="7"/>
  <c r="K3046" i="7" s="1"/>
  <c r="N3045" i="7"/>
  <c r="O3045" i="7" s="1"/>
  <c r="R3045" i="7" s="1"/>
  <c r="L3045" i="7"/>
  <c r="M3045" i="7" s="1"/>
  <c r="Q3045" i="7" s="1"/>
  <c r="J3045" i="7"/>
  <c r="K3045" i="7" s="1"/>
  <c r="N3044" i="7"/>
  <c r="O3044" i="7" s="1"/>
  <c r="R3044" i="7" s="1"/>
  <c r="L3044" i="7"/>
  <c r="M3044" i="7" s="1"/>
  <c r="Q3044" i="7" s="1"/>
  <c r="J3044" i="7"/>
  <c r="K3044" i="7" s="1"/>
  <c r="N3043" i="7"/>
  <c r="O3043" i="7" s="1"/>
  <c r="R3043" i="7" s="1"/>
  <c r="L3043" i="7"/>
  <c r="M3043" i="7" s="1"/>
  <c r="Q3043" i="7" s="1"/>
  <c r="J3043" i="7"/>
  <c r="K3043" i="7" s="1"/>
  <c r="N3042" i="7"/>
  <c r="O3042" i="7" s="1"/>
  <c r="R3042" i="7" s="1"/>
  <c r="L3042" i="7"/>
  <c r="M3042" i="7" s="1"/>
  <c r="Q3042" i="7" s="1"/>
  <c r="J3042" i="7"/>
  <c r="K3042" i="7" s="1"/>
  <c r="N3041" i="7"/>
  <c r="O3041" i="7" s="1"/>
  <c r="R3041" i="7" s="1"/>
  <c r="L3041" i="7"/>
  <c r="M3041" i="7" s="1"/>
  <c r="Q3041" i="7" s="1"/>
  <c r="J3041" i="7"/>
  <c r="K3041" i="7" s="1"/>
  <c r="N3040" i="7"/>
  <c r="O3040" i="7" s="1"/>
  <c r="R3040" i="7" s="1"/>
  <c r="L3040" i="7"/>
  <c r="M3040" i="7" s="1"/>
  <c r="Q3040" i="7" s="1"/>
  <c r="J3040" i="7"/>
  <c r="K3040" i="7" s="1"/>
  <c r="N3039" i="7"/>
  <c r="O3039" i="7" s="1"/>
  <c r="R3039" i="7" s="1"/>
  <c r="L3039" i="7"/>
  <c r="M3039" i="7" s="1"/>
  <c r="Q3039" i="7" s="1"/>
  <c r="J3039" i="7"/>
  <c r="K3039" i="7" s="1"/>
  <c r="N3038" i="7"/>
  <c r="O3038" i="7" s="1"/>
  <c r="R3038" i="7" s="1"/>
  <c r="L3038" i="7"/>
  <c r="M3038" i="7" s="1"/>
  <c r="Q3038" i="7" s="1"/>
  <c r="J3038" i="7"/>
  <c r="K3038" i="7" s="1"/>
  <c r="N3037" i="7"/>
  <c r="O3037" i="7" s="1"/>
  <c r="R3037" i="7" s="1"/>
  <c r="L3037" i="7"/>
  <c r="M3037" i="7" s="1"/>
  <c r="Q3037" i="7" s="1"/>
  <c r="J3037" i="7"/>
  <c r="K3037" i="7" s="1"/>
  <c r="N3036" i="7"/>
  <c r="O3036" i="7" s="1"/>
  <c r="R3036" i="7" s="1"/>
  <c r="L3036" i="7"/>
  <c r="M3036" i="7" s="1"/>
  <c r="Q3036" i="7" s="1"/>
  <c r="J3036" i="7"/>
  <c r="K3036" i="7" s="1"/>
  <c r="N3035" i="7"/>
  <c r="O3035" i="7" s="1"/>
  <c r="R3035" i="7" s="1"/>
  <c r="L3035" i="7"/>
  <c r="M3035" i="7" s="1"/>
  <c r="Q3035" i="7" s="1"/>
  <c r="J3035" i="7"/>
  <c r="K3035" i="7" s="1"/>
  <c r="N3034" i="7"/>
  <c r="O3034" i="7" s="1"/>
  <c r="R3034" i="7" s="1"/>
  <c r="L3034" i="7"/>
  <c r="M3034" i="7" s="1"/>
  <c r="Q3034" i="7" s="1"/>
  <c r="J3034" i="7"/>
  <c r="K3034" i="7" s="1"/>
  <c r="N3033" i="7"/>
  <c r="O3033" i="7" s="1"/>
  <c r="R3033" i="7" s="1"/>
  <c r="L3033" i="7"/>
  <c r="M3033" i="7" s="1"/>
  <c r="Q3033" i="7" s="1"/>
  <c r="J3033" i="7"/>
  <c r="K3033" i="7" s="1"/>
  <c r="N3032" i="7"/>
  <c r="O3032" i="7" s="1"/>
  <c r="R3032" i="7" s="1"/>
  <c r="L3032" i="7"/>
  <c r="M3032" i="7" s="1"/>
  <c r="Q3032" i="7" s="1"/>
  <c r="J3032" i="7"/>
  <c r="K3032" i="7" s="1"/>
  <c r="N3031" i="7"/>
  <c r="O3031" i="7" s="1"/>
  <c r="R3031" i="7" s="1"/>
  <c r="L3031" i="7"/>
  <c r="M3031" i="7" s="1"/>
  <c r="Q3031" i="7" s="1"/>
  <c r="J3031" i="7"/>
  <c r="K3031" i="7" s="1"/>
  <c r="N3030" i="7"/>
  <c r="O3030" i="7" s="1"/>
  <c r="R3030" i="7" s="1"/>
  <c r="L3030" i="7"/>
  <c r="M3030" i="7" s="1"/>
  <c r="Q3030" i="7" s="1"/>
  <c r="J3030" i="7"/>
  <c r="K3030" i="7" s="1"/>
  <c r="N3029" i="7"/>
  <c r="O3029" i="7" s="1"/>
  <c r="R3029" i="7" s="1"/>
  <c r="L3029" i="7"/>
  <c r="M3029" i="7" s="1"/>
  <c r="Q3029" i="7" s="1"/>
  <c r="J3029" i="7"/>
  <c r="K3029" i="7" s="1"/>
  <c r="N3028" i="7"/>
  <c r="O3028" i="7" s="1"/>
  <c r="R3028" i="7" s="1"/>
  <c r="L3028" i="7"/>
  <c r="M3028" i="7" s="1"/>
  <c r="Q3028" i="7" s="1"/>
  <c r="J3028" i="7"/>
  <c r="K3028" i="7" s="1"/>
  <c r="N3027" i="7"/>
  <c r="O3027" i="7" s="1"/>
  <c r="R3027" i="7" s="1"/>
  <c r="L3027" i="7"/>
  <c r="M3027" i="7" s="1"/>
  <c r="Q3027" i="7" s="1"/>
  <c r="J3027" i="7"/>
  <c r="K3027" i="7" s="1"/>
  <c r="N3026" i="7"/>
  <c r="O3026" i="7" s="1"/>
  <c r="R3026" i="7" s="1"/>
  <c r="L3026" i="7"/>
  <c r="M3026" i="7" s="1"/>
  <c r="Q3026" i="7" s="1"/>
  <c r="J3026" i="7"/>
  <c r="K3026" i="7" s="1"/>
  <c r="N3025" i="7"/>
  <c r="O3025" i="7" s="1"/>
  <c r="R3025" i="7" s="1"/>
  <c r="L3025" i="7"/>
  <c r="M3025" i="7" s="1"/>
  <c r="Q3025" i="7" s="1"/>
  <c r="J3025" i="7"/>
  <c r="K3025" i="7" s="1"/>
  <c r="N3024" i="7"/>
  <c r="O3024" i="7" s="1"/>
  <c r="R3024" i="7" s="1"/>
  <c r="L3024" i="7"/>
  <c r="M3024" i="7" s="1"/>
  <c r="Q3024" i="7" s="1"/>
  <c r="J3024" i="7"/>
  <c r="K3024" i="7" s="1"/>
  <c r="N3023" i="7"/>
  <c r="O3023" i="7" s="1"/>
  <c r="R3023" i="7" s="1"/>
  <c r="L3023" i="7"/>
  <c r="M3023" i="7" s="1"/>
  <c r="Q3023" i="7" s="1"/>
  <c r="J3023" i="7"/>
  <c r="K3023" i="7" s="1"/>
  <c r="N3022" i="7"/>
  <c r="O3022" i="7" s="1"/>
  <c r="R3022" i="7" s="1"/>
  <c r="L3022" i="7"/>
  <c r="M3022" i="7" s="1"/>
  <c r="Q3022" i="7" s="1"/>
  <c r="J3022" i="7"/>
  <c r="K3022" i="7" s="1"/>
  <c r="N3021" i="7"/>
  <c r="O3021" i="7" s="1"/>
  <c r="R3021" i="7" s="1"/>
  <c r="L3021" i="7"/>
  <c r="M3021" i="7" s="1"/>
  <c r="Q3021" i="7" s="1"/>
  <c r="J3021" i="7"/>
  <c r="K3021" i="7" s="1"/>
  <c r="N3020" i="7"/>
  <c r="O3020" i="7" s="1"/>
  <c r="R3020" i="7" s="1"/>
  <c r="L3020" i="7"/>
  <c r="M3020" i="7" s="1"/>
  <c r="Q3020" i="7" s="1"/>
  <c r="J3020" i="7"/>
  <c r="K3020" i="7" s="1"/>
  <c r="N3019" i="7"/>
  <c r="O3019" i="7" s="1"/>
  <c r="R3019" i="7" s="1"/>
  <c r="L3019" i="7"/>
  <c r="M3019" i="7" s="1"/>
  <c r="Q3019" i="7" s="1"/>
  <c r="J3019" i="7"/>
  <c r="K3019" i="7" s="1"/>
  <c r="N3018" i="7"/>
  <c r="O3018" i="7" s="1"/>
  <c r="R3018" i="7" s="1"/>
  <c r="L3018" i="7"/>
  <c r="M3018" i="7" s="1"/>
  <c r="Q3018" i="7" s="1"/>
  <c r="J3018" i="7"/>
  <c r="K3018" i="7" s="1"/>
  <c r="N3017" i="7"/>
  <c r="O3017" i="7" s="1"/>
  <c r="R3017" i="7" s="1"/>
  <c r="L3017" i="7"/>
  <c r="M3017" i="7" s="1"/>
  <c r="Q3017" i="7" s="1"/>
  <c r="J3017" i="7"/>
  <c r="K3017" i="7" s="1"/>
  <c r="N3016" i="7"/>
  <c r="O3016" i="7" s="1"/>
  <c r="R3016" i="7" s="1"/>
  <c r="L3016" i="7"/>
  <c r="M3016" i="7" s="1"/>
  <c r="Q3016" i="7" s="1"/>
  <c r="J3016" i="7"/>
  <c r="K3016" i="7" s="1"/>
  <c r="N3015" i="7"/>
  <c r="O3015" i="7" s="1"/>
  <c r="R3015" i="7" s="1"/>
  <c r="L3015" i="7"/>
  <c r="M3015" i="7" s="1"/>
  <c r="Q3015" i="7" s="1"/>
  <c r="J3015" i="7"/>
  <c r="K3015" i="7" s="1"/>
  <c r="N3014" i="7"/>
  <c r="O3014" i="7" s="1"/>
  <c r="R3014" i="7" s="1"/>
  <c r="L3014" i="7"/>
  <c r="M3014" i="7" s="1"/>
  <c r="Q3014" i="7" s="1"/>
  <c r="J3014" i="7"/>
  <c r="K3014" i="7" s="1"/>
  <c r="N3013" i="7"/>
  <c r="O3013" i="7" s="1"/>
  <c r="R3013" i="7" s="1"/>
  <c r="L3013" i="7"/>
  <c r="M3013" i="7" s="1"/>
  <c r="Q3013" i="7" s="1"/>
  <c r="S3013" i="7" s="1"/>
  <c r="J3013" i="7"/>
  <c r="K3013" i="7" s="1"/>
  <c r="N3012" i="7"/>
  <c r="O3012" i="7" s="1"/>
  <c r="R3012" i="7" s="1"/>
  <c r="L3012" i="7"/>
  <c r="M3012" i="7" s="1"/>
  <c r="Q3012" i="7" s="1"/>
  <c r="J3012" i="7"/>
  <c r="K3012" i="7" s="1"/>
  <c r="N3011" i="7"/>
  <c r="O3011" i="7" s="1"/>
  <c r="R3011" i="7" s="1"/>
  <c r="L3011" i="7"/>
  <c r="M3011" i="7" s="1"/>
  <c r="Q3011" i="7" s="1"/>
  <c r="J3011" i="7"/>
  <c r="K3011" i="7" s="1"/>
  <c r="N3010" i="7"/>
  <c r="O3010" i="7" s="1"/>
  <c r="R3010" i="7" s="1"/>
  <c r="L3010" i="7"/>
  <c r="M3010" i="7" s="1"/>
  <c r="J3010" i="7"/>
  <c r="K3010" i="7" s="1"/>
  <c r="N3009" i="7"/>
  <c r="O3009" i="7" s="1"/>
  <c r="R3009" i="7" s="1"/>
  <c r="L3009" i="7"/>
  <c r="M3009" i="7" s="1"/>
  <c r="Q3009" i="7" s="1"/>
  <c r="S3009" i="7" s="1"/>
  <c r="J3009" i="7"/>
  <c r="K3009" i="7" s="1"/>
  <c r="N3008" i="7"/>
  <c r="O3008" i="7" s="1"/>
  <c r="R3008" i="7" s="1"/>
  <c r="L3008" i="7"/>
  <c r="M3008" i="7" s="1"/>
  <c r="Q3008" i="7" s="1"/>
  <c r="J3008" i="7"/>
  <c r="K3008" i="7" s="1"/>
  <c r="N3007" i="7"/>
  <c r="O3007" i="7" s="1"/>
  <c r="R3007" i="7" s="1"/>
  <c r="L3007" i="7"/>
  <c r="M3007" i="7" s="1"/>
  <c r="Q3007" i="7" s="1"/>
  <c r="J3007" i="7"/>
  <c r="K3007" i="7" s="1"/>
  <c r="N3006" i="7"/>
  <c r="O3006" i="7" s="1"/>
  <c r="R3006" i="7" s="1"/>
  <c r="L3006" i="7"/>
  <c r="M3006" i="7" s="1"/>
  <c r="Q3006" i="7" s="1"/>
  <c r="S3006" i="7" s="1"/>
  <c r="J3006" i="7"/>
  <c r="K3006" i="7" s="1"/>
  <c r="N3005" i="7"/>
  <c r="O3005" i="7" s="1"/>
  <c r="R3005" i="7" s="1"/>
  <c r="L3005" i="7"/>
  <c r="M3005" i="7" s="1"/>
  <c r="Q3005" i="7" s="1"/>
  <c r="J3005" i="7"/>
  <c r="K3005" i="7" s="1"/>
  <c r="N3004" i="7"/>
  <c r="O3004" i="7" s="1"/>
  <c r="R3004" i="7" s="1"/>
  <c r="L3004" i="7"/>
  <c r="M3004" i="7" s="1"/>
  <c r="Q3004" i="7" s="1"/>
  <c r="J3004" i="7"/>
  <c r="K3004" i="7" s="1"/>
  <c r="N3003" i="7"/>
  <c r="O3003" i="7" s="1"/>
  <c r="R3003" i="7" s="1"/>
  <c r="L3003" i="7"/>
  <c r="M3003" i="7" s="1"/>
  <c r="Q3003" i="7" s="1"/>
  <c r="J3003" i="7"/>
  <c r="K3003" i="7" s="1"/>
  <c r="N3002" i="7"/>
  <c r="O3002" i="7" s="1"/>
  <c r="R3002" i="7" s="1"/>
  <c r="L3002" i="7"/>
  <c r="M3002" i="7" s="1"/>
  <c r="Q3002" i="7" s="1"/>
  <c r="S3002" i="7" s="1"/>
  <c r="J3002" i="7"/>
  <c r="K3002" i="7" s="1"/>
  <c r="N3001" i="7"/>
  <c r="O3001" i="7" s="1"/>
  <c r="R3001" i="7" s="1"/>
  <c r="L3001" i="7"/>
  <c r="M3001" i="7" s="1"/>
  <c r="Q3001" i="7" s="1"/>
  <c r="J3001" i="7"/>
  <c r="K3001" i="7" s="1"/>
  <c r="N3000" i="7"/>
  <c r="O3000" i="7" s="1"/>
  <c r="R3000" i="7" s="1"/>
  <c r="L3000" i="7"/>
  <c r="M3000" i="7" s="1"/>
  <c r="Q3000" i="7" s="1"/>
  <c r="J3000" i="7"/>
  <c r="K3000" i="7" s="1"/>
  <c r="N2999" i="7"/>
  <c r="O2999" i="7" s="1"/>
  <c r="R2999" i="7" s="1"/>
  <c r="L2999" i="7"/>
  <c r="M2999" i="7" s="1"/>
  <c r="Q2999" i="7" s="1"/>
  <c r="J2999" i="7"/>
  <c r="K2999" i="7" s="1"/>
  <c r="N2998" i="7"/>
  <c r="O2998" i="7" s="1"/>
  <c r="R2998" i="7" s="1"/>
  <c r="L2998" i="7"/>
  <c r="M2998" i="7" s="1"/>
  <c r="Q2998" i="7" s="1"/>
  <c r="S2998" i="7" s="1"/>
  <c r="J2998" i="7"/>
  <c r="K2998" i="7" s="1"/>
  <c r="N2997" i="7"/>
  <c r="O2997" i="7" s="1"/>
  <c r="R2997" i="7" s="1"/>
  <c r="L2997" i="7"/>
  <c r="M2997" i="7" s="1"/>
  <c r="Q2997" i="7" s="1"/>
  <c r="J2997" i="7"/>
  <c r="K2997" i="7" s="1"/>
  <c r="N2996" i="7"/>
  <c r="O2996" i="7" s="1"/>
  <c r="L2996" i="7"/>
  <c r="M2996" i="7" s="1"/>
  <c r="Q2996" i="7" s="1"/>
  <c r="J2996" i="7"/>
  <c r="K2996" i="7" s="1"/>
  <c r="N2995" i="7"/>
  <c r="O2995" i="7" s="1"/>
  <c r="R2995" i="7" s="1"/>
  <c r="L2995" i="7"/>
  <c r="M2995" i="7" s="1"/>
  <c r="Q2995" i="7" s="1"/>
  <c r="J2995" i="7"/>
  <c r="K2995" i="7" s="1"/>
  <c r="N2994" i="7"/>
  <c r="O2994" i="7" s="1"/>
  <c r="R2994" i="7" s="1"/>
  <c r="L2994" i="7"/>
  <c r="M2994" i="7" s="1"/>
  <c r="Q2994" i="7" s="1"/>
  <c r="S2994" i="7" s="1"/>
  <c r="J2994" i="7"/>
  <c r="K2994" i="7" s="1"/>
  <c r="N2993" i="7"/>
  <c r="O2993" i="7" s="1"/>
  <c r="R2993" i="7" s="1"/>
  <c r="L2993" i="7"/>
  <c r="M2993" i="7" s="1"/>
  <c r="Q2993" i="7" s="1"/>
  <c r="J2993" i="7"/>
  <c r="K2993" i="7" s="1"/>
  <c r="N2992" i="7"/>
  <c r="O2992" i="7" s="1"/>
  <c r="R2992" i="7" s="1"/>
  <c r="L2992" i="7"/>
  <c r="M2992" i="7" s="1"/>
  <c r="Q2992" i="7" s="1"/>
  <c r="J2992" i="7"/>
  <c r="K2992" i="7" s="1"/>
  <c r="N2991" i="7"/>
  <c r="O2991" i="7" s="1"/>
  <c r="R2991" i="7" s="1"/>
  <c r="L2991" i="7"/>
  <c r="M2991" i="7" s="1"/>
  <c r="Q2991" i="7" s="1"/>
  <c r="J2991" i="7"/>
  <c r="K2991" i="7" s="1"/>
  <c r="N2990" i="7"/>
  <c r="O2990" i="7" s="1"/>
  <c r="R2990" i="7" s="1"/>
  <c r="L2990" i="7"/>
  <c r="M2990" i="7" s="1"/>
  <c r="Q2990" i="7" s="1"/>
  <c r="S2990" i="7" s="1"/>
  <c r="J2990" i="7"/>
  <c r="K2990" i="7" s="1"/>
  <c r="N2989" i="7"/>
  <c r="O2989" i="7" s="1"/>
  <c r="R2989" i="7" s="1"/>
  <c r="L2989" i="7"/>
  <c r="M2989" i="7" s="1"/>
  <c r="Q2989" i="7" s="1"/>
  <c r="J2989" i="7"/>
  <c r="K2989" i="7" s="1"/>
  <c r="N2988" i="7"/>
  <c r="O2988" i="7" s="1"/>
  <c r="R2988" i="7" s="1"/>
  <c r="L2988" i="7"/>
  <c r="M2988" i="7" s="1"/>
  <c r="Q2988" i="7" s="1"/>
  <c r="J2988" i="7"/>
  <c r="K2988" i="7" s="1"/>
  <c r="N2987" i="7"/>
  <c r="O2987" i="7" s="1"/>
  <c r="R2987" i="7" s="1"/>
  <c r="L2987" i="7"/>
  <c r="M2987" i="7" s="1"/>
  <c r="Q2987" i="7" s="1"/>
  <c r="J2987" i="7"/>
  <c r="K2987" i="7" s="1"/>
  <c r="N2986" i="7"/>
  <c r="O2986" i="7" s="1"/>
  <c r="R2986" i="7" s="1"/>
  <c r="L2986" i="7"/>
  <c r="M2986" i="7" s="1"/>
  <c r="Q2986" i="7" s="1"/>
  <c r="J2986" i="7"/>
  <c r="K2986" i="7" s="1"/>
  <c r="N2985" i="7"/>
  <c r="O2985" i="7" s="1"/>
  <c r="R2985" i="7" s="1"/>
  <c r="L2985" i="7"/>
  <c r="M2985" i="7" s="1"/>
  <c r="Q2985" i="7" s="1"/>
  <c r="S2985" i="7" s="1"/>
  <c r="J2985" i="7"/>
  <c r="K2985" i="7" s="1"/>
  <c r="N2984" i="7"/>
  <c r="O2984" i="7" s="1"/>
  <c r="R2984" i="7" s="1"/>
  <c r="L2984" i="7"/>
  <c r="M2984" i="7" s="1"/>
  <c r="Q2984" i="7" s="1"/>
  <c r="J2984" i="7"/>
  <c r="K2984" i="7" s="1"/>
  <c r="N2983" i="7"/>
  <c r="O2983" i="7" s="1"/>
  <c r="R2983" i="7" s="1"/>
  <c r="L2983" i="7"/>
  <c r="M2983" i="7" s="1"/>
  <c r="Q2983" i="7" s="1"/>
  <c r="J2983" i="7"/>
  <c r="K2983" i="7" s="1"/>
  <c r="N2982" i="7"/>
  <c r="O2982" i="7" s="1"/>
  <c r="R2982" i="7" s="1"/>
  <c r="L2982" i="7"/>
  <c r="M2982" i="7" s="1"/>
  <c r="Q2982" i="7" s="1"/>
  <c r="J2982" i="7"/>
  <c r="K2982" i="7" s="1"/>
  <c r="N2981" i="7"/>
  <c r="O2981" i="7" s="1"/>
  <c r="R2981" i="7" s="1"/>
  <c r="L2981" i="7"/>
  <c r="M2981" i="7" s="1"/>
  <c r="Q2981" i="7" s="1"/>
  <c r="S2981" i="7" s="1"/>
  <c r="J2981" i="7"/>
  <c r="K2981" i="7" s="1"/>
  <c r="N2980" i="7"/>
  <c r="O2980" i="7" s="1"/>
  <c r="R2980" i="7" s="1"/>
  <c r="L2980" i="7"/>
  <c r="M2980" i="7" s="1"/>
  <c r="Q2980" i="7" s="1"/>
  <c r="J2980" i="7"/>
  <c r="K2980" i="7" s="1"/>
  <c r="N2979" i="7"/>
  <c r="O2979" i="7" s="1"/>
  <c r="R2979" i="7" s="1"/>
  <c r="L2979" i="7"/>
  <c r="M2979" i="7" s="1"/>
  <c r="Q2979" i="7" s="1"/>
  <c r="J2979" i="7"/>
  <c r="K2979" i="7" s="1"/>
  <c r="N2978" i="7"/>
  <c r="O2978" i="7" s="1"/>
  <c r="R2978" i="7" s="1"/>
  <c r="L2978" i="7"/>
  <c r="M2978" i="7" s="1"/>
  <c r="Q2978" i="7" s="1"/>
  <c r="J2978" i="7"/>
  <c r="K2978" i="7" s="1"/>
  <c r="N2977" i="7"/>
  <c r="O2977" i="7" s="1"/>
  <c r="R2977" i="7" s="1"/>
  <c r="L2977" i="7"/>
  <c r="M2977" i="7" s="1"/>
  <c r="Q2977" i="7" s="1"/>
  <c r="S2977" i="7" s="1"/>
  <c r="J2977" i="7"/>
  <c r="K2977" i="7" s="1"/>
  <c r="N2976" i="7"/>
  <c r="O2976" i="7" s="1"/>
  <c r="R2976" i="7" s="1"/>
  <c r="L2976" i="7"/>
  <c r="M2976" i="7" s="1"/>
  <c r="Q2976" i="7" s="1"/>
  <c r="J2976" i="7"/>
  <c r="K2976" i="7" s="1"/>
  <c r="N2975" i="7"/>
  <c r="O2975" i="7" s="1"/>
  <c r="R2975" i="7" s="1"/>
  <c r="L2975" i="7"/>
  <c r="M2975" i="7" s="1"/>
  <c r="Q2975" i="7" s="1"/>
  <c r="J2975" i="7"/>
  <c r="K2975" i="7" s="1"/>
  <c r="N2974" i="7"/>
  <c r="O2974" i="7" s="1"/>
  <c r="R2974" i="7" s="1"/>
  <c r="L2974" i="7"/>
  <c r="M2974" i="7" s="1"/>
  <c r="Q2974" i="7" s="1"/>
  <c r="J2974" i="7"/>
  <c r="K2974" i="7" s="1"/>
  <c r="N2973" i="7"/>
  <c r="O2973" i="7" s="1"/>
  <c r="R2973" i="7" s="1"/>
  <c r="L2973" i="7"/>
  <c r="M2973" i="7" s="1"/>
  <c r="Q2973" i="7" s="1"/>
  <c r="S2973" i="7" s="1"/>
  <c r="J2973" i="7"/>
  <c r="K2973" i="7" s="1"/>
  <c r="N2972" i="7"/>
  <c r="O2972" i="7" s="1"/>
  <c r="R2972" i="7" s="1"/>
  <c r="L2972" i="7"/>
  <c r="M2972" i="7" s="1"/>
  <c r="Q2972" i="7" s="1"/>
  <c r="J2972" i="7"/>
  <c r="K2972" i="7" s="1"/>
  <c r="N2971" i="7"/>
  <c r="O2971" i="7" s="1"/>
  <c r="R2971" i="7" s="1"/>
  <c r="L2971" i="7"/>
  <c r="M2971" i="7" s="1"/>
  <c r="Q2971" i="7" s="1"/>
  <c r="J2971" i="7"/>
  <c r="K2971" i="7" s="1"/>
  <c r="N2970" i="7"/>
  <c r="O2970" i="7" s="1"/>
  <c r="R2970" i="7" s="1"/>
  <c r="L2970" i="7"/>
  <c r="M2970" i="7" s="1"/>
  <c r="Q2970" i="7" s="1"/>
  <c r="J2970" i="7"/>
  <c r="K2970" i="7" s="1"/>
  <c r="N2969" i="7"/>
  <c r="O2969" i="7" s="1"/>
  <c r="R2969" i="7" s="1"/>
  <c r="L2969" i="7"/>
  <c r="M2969" i="7" s="1"/>
  <c r="Q2969" i="7" s="1"/>
  <c r="S2969" i="7" s="1"/>
  <c r="J2969" i="7"/>
  <c r="K2969" i="7" s="1"/>
  <c r="N2968" i="7"/>
  <c r="O2968" i="7" s="1"/>
  <c r="R2968" i="7" s="1"/>
  <c r="L2968" i="7"/>
  <c r="M2968" i="7" s="1"/>
  <c r="Q2968" i="7" s="1"/>
  <c r="J2968" i="7"/>
  <c r="K2968" i="7" s="1"/>
  <c r="N2967" i="7"/>
  <c r="O2967" i="7" s="1"/>
  <c r="R2967" i="7" s="1"/>
  <c r="L2967" i="7"/>
  <c r="M2967" i="7" s="1"/>
  <c r="Q2967" i="7" s="1"/>
  <c r="J2967" i="7"/>
  <c r="K2967" i="7" s="1"/>
  <c r="N2966" i="7"/>
  <c r="O2966" i="7" s="1"/>
  <c r="R2966" i="7" s="1"/>
  <c r="L2966" i="7"/>
  <c r="M2966" i="7" s="1"/>
  <c r="Q2966" i="7" s="1"/>
  <c r="J2966" i="7"/>
  <c r="K2966" i="7" s="1"/>
  <c r="N2965" i="7"/>
  <c r="O2965" i="7" s="1"/>
  <c r="R2965" i="7" s="1"/>
  <c r="L2965" i="7"/>
  <c r="M2965" i="7" s="1"/>
  <c r="Q2965" i="7" s="1"/>
  <c r="S2965" i="7" s="1"/>
  <c r="J2965" i="7"/>
  <c r="K2965" i="7" s="1"/>
  <c r="N2964" i="7"/>
  <c r="O2964" i="7" s="1"/>
  <c r="R2964" i="7" s="1"/>
  <c r="L2964" i="7"/>
  <c r="M2964" i="7" s="1"/>
  <c r="Q2964" i="7" s="1"/>
  <c r="J2964" i="7"/>
  <c r="K2964" i="7" s="1"/>
  <c r="N2963" i="7"/>
  <c r="O2963" i="7" s="1"/>
  <c r="R2963" i="7" s="1"/>
  <c r="L2963" i="7"/>
  <c r="M2963" i="7" s="1"/>
  <c r="Q2963" i="7" s="1"/>
  <c r="J2963" i="7"/>
  <c r="K2963" i="7" s="1"/>
  <c r="N2962" i="7"/>
  <c r="O2962" i="7" s="1"/>
  <c r="R2962" i="7" s="1"/>
  <c r="L2962" i="7"/>
  <c r="M2962" i="7" s="1"/>
  <c r="Q2962" i="7" s="1"/>
  <c r="J2962" i="7"/>
  <c r="K2962" i="7" s="1"/>
  <c r="N2961" i="7"/>
  <c r="O2961" i="7" s="1"/>
  <c r="R2961" i="7" s="1"/>
  <c r="L2961" i="7"/>
  <c r="M2961" i="7" s="1"/>
  <c r="Q2961" i="7" s="1"/>
  <c r="S2961" i="7" s="1"/>
  <c r="J2961" i="7"/>
  <c r="K2961" i="7" s="1"/>
  <c r="N2960" i="7"/>
  <c r="O2960" i="7" s="1"/>
  <c r="R2960" i="7" s="1"/>
  <c r="L2960" i="7"/>
  <c r="M2960" i="7" s="1"/>
  <c r="Q2960" i="7" s="1"/>
  <c r="J2960" i="7"/>
  <c r="K2960" i="7" s="1"/>
  <c r="N2959" i="7"/>
  <c r="O2959" i="7" s="1"/>
  <c r="R2959" i="7" s="1"/>
  <c r="L2959" i="7"/>
  <c r="M2959" i="7" s="1"/>
  <c r="Q2959" i="7" s="1"/>
  <c r="J2959" i="7"/>
  <c r="K2959" i="7" s="1"/>
  <c r="N2958" i="7"/>
  <c r="O2958" i="7" s="1"/>
  <c r="R2958" i="7" s="1"/>
  <c r="L2958" i="7"/>
  <c r="M2958" i="7" s="1"/>
  <c r="Q2958" i="7" s="1"/>
  <c r="J2958" i="7"/>
  <c r="K2958" i="7" s="1"/>
  <c r="N2957" i="7"/>
  <c r="O2957" i="7" s="1"/>
  <c r="R2957" i="7" s="1"/>
  <c r="L2957" i="7"/>
  <c r="M2957" i="7" s="1"/>
  <c r="Q2957" i="7" s="1"/>
  <c r="S2957" i="7" s="1"/>
  <c r="J2957" i="7"/>
  <c r="K2957" i="7" s="1"/>
  <c r="N2956" i="7"/>
  <c r="O2956" i="7" s="1"/>
  <c r="R2956" i="7" s="1"/>
  <c r="L2956" i="7"/>
  <c r="M2956" i="7" s="1"/>
  <c r="Q2956" i="7" s="1"/>
  <c r="J2956" i="7"/>
  <c r="K2956" i="7" s="1"/>
  <c r="N2955" i="7"/>
  <c r="O2955" i="7" s="1"/>
  <c r="R2955" i="7" s="1"/>
  <c r="L2955" i="7"/>
  <c r="M2955" i="7" s="1"/>
  <c r="Q2955" i="7" s="1"/>
  <c r="J2955" i="7"/>
  <c r="K2955" i="7" s="1"/>
  <c r="N2954" i="7"/>
  <c r="O2954" i="7" s="1"/>
  <c r="R2954" i="7" s="1"/>
  <c r="L2954" i="7"/>
  <c r="M2954" i="7" s="1"/>
  <c r="Q2954" i="7" s="1"/>
  <c r="J2954" i="7"/>
  <c r="K2954" i="7" s="1"/>
  <c r="N2953" i="7"/>
  <c r="O2953" i="7" s="1"/>
  <c r="R2953" i="7" s="1"/>
  <c r="L2953" i="7"/>
  <c r="M2953" i="7" s="1"/>
  <c r="Q2953" i="7" s="1"/>
  <c r="S2953" i="7" s="1"/>
  <c r="J2953" i="7"/>
  <c r="K2953" i="7" s="1"/>
  <c r="N2952" i="7"/>
  <c r="O2952" i="7" s="1"/>
  <c r="R2952" i="7" s="1"/>
  <c r="L2952" i="7"/>
  <c r="M2952" i="7" s="1"/>
  <c r="Q2952" i="7" s="1"/>
  <c r="J2952" i="7"/>
  <c r="K2952" i="7" s="1"/>
  <c r="N2951" i="7"/>
  <c r="O2951" i="7" s="1"/>
  <c r="R2951" i="7" s="1"/>
  <c r="L2951" i="7"/>
  <c r="M2951" i="7" s="1"/>
  <c r="Q2951" i="7" s="1"/>
  <c r="S2951" i="7" s="1"/>
  <c r="J2951" i="7"/>
  <c r="K2951" i="7" s="1"/>
  <c r="N2950" i="7"/>
  <c r="O2950" i="7" s="1"/>
  <c r="R2950" i="7" s="1"/>
  <c r="L2950" i="7"/>
  <c r="M2950" i="7" s="1"/>
  <c r="Q2950" i="7" s="1"/>
  <c r="S2950" i="7" s="1"/>
  <c r="J2950" i="7"/>
  <c r="K2950" i="7" s="1"/>
  <c r="N2949" i="7"/>
  <c r="O2949" i="7" s="1"/>
  <c r="R2949" i="7" s="1"/>
  <c r="L2949" i="7"/>
  <c r="M2949" i="7" s="1"/>
  <c r="Q2949" i="7" s="1"/>
  <c r="J2949" i="7"/>
  <c r="K2949" i="7" s="1"/>
  <c r="N2948" i="7"/>
  <c r="O2948" i="7" s="1"/>
  <c r="R2948" i="7" s="1"/>
  <c r="L2948" i="7"/>
  <c r="M2948" i="7" s="1"/>
  <c r="J2948" i="7"/>
  <c r="K2948" i="7" s="1"/>
  <c r="N2947" i="7"/>
  <c r="O2947" i="7" s="1"/>
  <c r="R2947" i="7" s="1"/>
  <c r="L2947" i="7"/>
  <c r="M2947" i="7" s="1"/>
  <c r="Q2947" i="7" s="1"/>
  <c r="J2947" i="7"/>
  <c r="K2947" i="7" s="1"/>
  <c r="N2946" i="7"/>
  <c r="O2946" i="7" s="1"/>
  <c r="R2946" i="7" s="1"/>
  <c r="L2946" i="7"/>
  <c r="M2946" i="7" s="1"/>
  <c r="Q2946" i="7" s="1"/>
  <c r="S2946" i="7" s="1"/>
  <c r="J2946" i="7"/>
  <c r="K2946" i="7" s="1"/>
  <c r="N2945" i="7"/>
  <c r="O2945" i="7" s="1"/>
  <c r="R2945" i="7" s="1"/>
  <c r="L2945" i="7"/>
  <c r="M2945" i="7" s="1"/>
  <c r="Q2945" i="7" s="1"/>
  <c r="J2945" i="7"/>
  <c r="K2945" i="7" s="1"/>
  <c r="N2944" i="7"/>
  <c r="O2944" i="7" s="1"/>
  <c r="R2944" i="7" s="1"/>
  <c r="L2944" i="7"/>
  <c r="M2944" i="7" s="1"/>
  <c r="Q2944" i="7" s="1"/>
  <c r="J2944" i="7"/>
  <c r="K2944" i="7" s="1"/>
  <c r="N2943" i="7"/>
  <c r="O2943" i="7" s="1"/>
  <c r="R2943" i="7" s="1"/>
  <c r="L2943" i="7"/>
  <c r="M2943" i="7" s="1"/>
  <c r="Q2943" i="7" s="1"/>
  <c r="J2943" i="7"/>
  <c r="K2943" i="7" s="1"/>
  <c r="N2942" i="7"/>
  <c r="O2942" i="7" s="1"/>
  <c r="R2942" i="7" s="1"/>
  <c r="L2942" i="7"/>
  <c r="M2942" i="7" s="1"/>
  <c r="Q2942" i="7" s="1"/>
  <c r="S2942" i="7" s="1"/>
  <c r="J2942" i="7"/>
  <c r="K2942" i="7" s="1"/>
  <c r="N2941" i="7"/>
  <c r="O2941" i="7" s="1"/>
  <c r="R2941" i="7" s="1"/>
  <c r="L2941" i="7"/>
  <c r="M2941" i="7" s="1"/>
  <c r="Q2941" i="7" s="1"/>
  <c r="J2941" i="7"/>
  <c r="K2941" i="7" s="1"/>
  <c r="N2940" i="7"/>
  <c r="O2940" i="7" s="1"/>
  <c r="R2940" i="7" s="1"/>
  <c r="L2940" i="7"/>
  <c r="M2940" i="7" s="1"/>
  <c r="Q2940" i="7" s="1"/>
  <c r="J2940" i="7"/>
  <c r="K2940" i="7" s="1"/>
  <c r="N2939" i="7"/>
  <c r="O2939" i="7" s="1"/>
  <c r="R2939" i="7" s="1"/>
  <c r="L2939" i="7"/>
  <c r="M2939" i="7" s="1"/>
  <c r="Q2939" i="7" s="1"/>
  <c r="J2939" i="7"/>
  <c r="K2939" i="7" s="1"/>
  <c r="N2938" i="7"/>
  <c r="O2938" i="7" s="1"/>
  <c r="R2938" i="7" s="1"/>
  <c r="L2938" i="7"/>
  <c r="M2938" i="7" s="1"/>
  <c r="Q2938" i="7" s="1"/>
  <c r="S2938" i="7" s="1"/>
  <c r="J2938" i="7"/>
  <c r="K2938" i="7" s="1"/>
  <c r="N2937" i="7"/>
  <c r="O2937" i="7" s="1"/>
  <c r="R2937" i="7" s="1"/>
  <c r="L2937" i="7"/>
  <c r="M2937" i="7" s="1"/>
  <c r="Q2937" i="7" s="1"/>
  <c r="J2937" i="7"/>
  <c r="K2937" i="7" s="1"/>
  <c r="N2936" i="7"/>
  <c r="O2936" i="7" s="1"/>
  <c r="R2936" i="7" s="1"/>
  <c r="L2936" i="7"/>
  <c r="M2936" i="7" s="1"/>
  <c r="Q2936" i="7" s="1"/>
  <c r="J2936" i="7"/>
  <c r="K2936" i="7" s="1"/>
  <c r="N2935" i="7"/>
  <c r="O2935" i="7" s="1"/>
  <c r="R2935" i="7" s="1"/>
  <c r="L2935" i="7"/>
  <c r="M2935" i="7" s="1"/>
  <c r="Q2935" i="7" s="1"/>
  <c r="J2935" i="7"/>
  <c r="K2935" i="7" s="1"/>
  <c r="N2934" i="7"/>
  <c r="O2934" i="7" s="1"/>
  <c r="R2934" i="7" s="1"/>
  <c r="L2934" i="7"/>
  <c r="M2934" i="7" s="1"/>
  <c r="Q2934" i="7" s="1"/>
  <c r="J2934" i="7"/>
  <c r="K2934" i="7" s="1"/>
  <c r="N2933" i="7"/>
  <c r="O2933" i="7" s="1"/>
  <c r="R2933" i="7" s="1"/>
  <c r="L2933" i="7"/>
  <c r="M2933" i="7" s="1"/>
  <c r="Q2933" i="7" s="1"/>
  <c r="S2933" i="7" s="1"/>
  <c r="J2933" i="7"/>
  <c r="K2933" i="7" s="1"/>
  <c r="N2932" i="7"/>
  <c r="O2932" i="7" s="1"/>
  <c r="R2932" i="7" s="1"/>
  <c r="L2932" i="7"/>
  <c r="M2932" i="7" s="1"/>
  <c r="Q2932" i="7" s="1"/>
  <c r="J2932" i="7"/>
  <c r="K2932" i="7" s="1"/>
  <c r="N2931" i="7"/>
  <c r="O2931" i="7" s="1"/>
  <c r="R2931" i="7" s="1"/>
  <c r="L2931" i="7"/>
  <c r="M2931" i="7" s="1"/>
  <c r="Q2931" i="7" s="1"/>
  <c r="J2931" i="7"/>
  <c r="K2931" i="7" s="1"/>
  <c r="N2930" i="7"/>
  <c r="O2930" i="7" s="1"/>
  <c r="R2930" i="7" s="1"/>
  <c r="L2930" i="7"/>
  <c r="M2930" i="7" s="1"/>
  <c r="Q2930" i="7" s="1"/>
  <c r="J2930" i="7"/>
  <c r="K2930" i="7" s="1"/>
  <c r="N2929" i="7"/>
  <c r="O2929" i="7" s="1"/>
  <c r="R2929" i="7" s="1"/>
  <c r="L2929" i="7"/>
  <c r="M2929" i="7" s="1"/>
  <c r="Q2929" i="7" s="1"/>
  <c r="J2929" i="7"/>
  <c r="K2929" i="7" s="1"/>
  <c r="N2928" i="7"/>
  <c r="O2928" i="7" s="1"/>
  <c r="R2928" i="7" s="1"/>
  <c r="L2928" i="7"/>
  <c r="M2928" i="7" s="1"/>
  <c r="Q2928" i="7" s="1"/>
  <c r="J2928" i="7"/>
  <c r="K2928" i="7" s="1"/>
  <c r="N2927" i="7"/>
  <c r="O2927" i="7" s="1"/>
  <c r="R2927" i="7" s="1"/>
  <c r="L2927" i="7"/>
  <c r="M2927" i="7" s="1"/>
  <c r="Q2927" i="7" s="1"/>
  <c r="J2927" i="7"/>
  <c r="K2927" i="7" s="1"/>
  <c r="N2926" i="7"/>
  <c r="O2926" i="7" s="1"/>
  <c r="R2926" i="7" s="1"/>
  <c r="L2926" i="7"/>
  <c r="M2926" i="7" s="1"/>
  <c r="Q2926" i="7" s="1"/>
  <c r="J2926" i="7"/>
  <c r="K2926" i="7" s="1"/>
  <c r="N2925" i="7"/>
  <c r="O2925" i="7" s="1"/>
  <c r="R2925" i="7" s="1"/>
  <c r="L2925" i="7"/>
  <c r="M2925" i="7" s="1"/>
  <c r="Q2925" i="7" s="1"/>
  <c r="J2925" i="7"/>
  <c r="K2925" i="7" s="1"/>
  <c r="N2924" i="7"/>
  <c r="O2924" i="7" s="1"/>
  <c r="L2924" i="7"/>
  <c r="M2924" i="7" s="1"/>
  <c r="Q2924" i="7" s="1"/>
  <c r="J2924" i="7"/>
  <c r="K2924" i="7" s="1"/>
  <c r="N2923" i="7"/>
  <c r="O2923" i="7" s="1"/>
  <c r="R2923" i="7" s="1"/>
  <c r="L2923" i="7"/>
  <c r="M2923" i="7" s="1"/>
  <c r="Q2923" i="7" s="1"/>
  <c r="J2923" i="7"/>
  <c r="K2923" i="7" s="1"/>
  <c r="N2922" i="7"/>
  <c r="O2922" i="7" s="1"/>
  <c r="R2922" i="7" s="1"/>
  <c r="L2922" i="7"/>
  <c r="M2922" i="7" s="1"/>
  <c r="Q2922" i="7" s="1"/>
  <c r="J2922" i="7"/>
  <c r="K2922" i="7" s="1"/>
  <c r="N2921" i="7"/>
  <c r="O2921" i="7" s="1"/>
  <c r="R2921" i="7" s="1"/>
  <c r="L2921" i="7"/>
  <c r="M2921" i="7" s="1"/>
  <c r="Q2921" i="7" s="1"/>
  <c r="J2921" i="7"/>
  <c r="K2921" i="7" s="1"/>
  <c r="N2920" i="7"/>
  <c r="O2920" i="7" s="1"/>
  <c r="R2920" i="7" s="1"/>
  <c r="L2920" i="7"/>
  <c r="M2920" i="7" s="1"/>
  <c r="Q2920" i="7" s="1"/>
  <c r="J2920" i="7"/>
  <c r="K2920" i="7" s="1"/>
  <c r="N2919" i="7"/>
  <c r="O2919" i="7" s="1"/>
  <c r="R2919" i="7" s="1"/>
  <c r="L2919" i="7"/>
  <c r="M2919" i="7" s="1"/>
  <c r="Q2919" i="7" s="1"/>
  <c r="S2919" i="7" s="1"/>
  <c r="J2919" i="7"/>
  <c r="K2919" i="7" s="1"/>
  <c r="N2918" i="7"/>
  <c r="O2918" i="7" s="1"/>
  <c r="R2918" i="7" s="1"/>
  <c r="L2918" i="7"/>
  <c r="M2918" i="7" s="1"/>
  <c r="Q2918" i="7" s="1"/>
  <c r="J2918" i="7"/>
  <c r="K2918" i="7" s="1"/>
  <c r="N2917" i="7"/>
  <c r="O2917" i="7" s="1"/>
  <c r="R2917" i="7" s="1"/>
  <c r="L2917" i="7"/>
  <c r="M2917" i="7" s="1"/>
  <c r="Q2917" i="7" s="1"/>
  <c r="J2917" i="7"/>
  <c r="K2917" i="7" s="1"/>
  <c r="N2916" i="7"/>
  <c r="O2916" i="7" s="1"/>
  <c r="R2916" i="7" s="1"/>
  <c r="L2916" i="7"/>
  <c r="M2916" i="7" s="1"/>
  <c r="Q2916" i="7" s="1"/>
  <c r="J2916" i="7"/>
  <c r="K2916" i="7" s="1"/>
  <c r="N2915" i="7"/>
  <c r="O2915" i="7" s="1"/>
  <c r="R2915" i="7" s="1"/>
  <c r="L2915" i="7"/>
  <c r="M2915" i="7" s="1"/>
  <c r="Q2915" i="7" s="1"/>
  <c r="S2915" i="7" s="1"/>
  <c r="J2915" i="7"/>
  <c r="K2915" i="7" s="1"/>
  <c r="N2914" i="7"/>
  <c r="O2914" i="7" s="1"/>
  <c r="R2914" i="7" s="1"/>
  <c r="L2914" i="7"/>
  <c r="M2914" i="7" s="1"/>
  <c r="Q2914" i="7" s="1"/>
  <c r="J2914" i="7"/>
  <c r="K2914" i="7" s="1"/>
  <c r="N2913" i="7"/>
  <c r="O2913" i="7" s="1"/>
  <c r="R2913" i="7" s="1"/>
  <c r="L2913" i="7"/>
  <c r="M2913" i="7" s="1"/>
  <c r="Q2913" i="7" s="1"/>
  <c r="J2913" i="7"/>
  <c r="K2913" i="7" s="1"/>
  <c r="N2912" i="7"/>
  <c r="O2912" i="7" s="1"/>
  <c r="R2912" i="7" s="1"/>
  <c r="L2912" i="7"/>
  <c r="M2912" i="7" s="1"/>
  <c r="Q2912" i="7" s="1"/>
  <c r="J2912" i="7"/>
  <c r="K2912" i="7" s="1"/>
  <c r="N2911" i="7"/>
  <c r="O2911" i="7" s="1"/>
  <c r="R2911" i="7" s="1"/>
  <c r="L2911" i="7"/>
  <c r="M2911" i="7" s="1"/>
  <c r="Q2911" i="7" s="1"/>
  <c r="J2911" i="7"/>
  <c r="K2911" i="7" s="1"/>
  <c r="N2910" i="7"/>
  <c r="O2910" i="7" s="1"/>
  <c r="R2910" i="7" s="1"/>
  <c r="L2910" i="7"/>
  <c r="M2910" i="7" s="1"/>
  <c r="Q2910" i="7" s="1"/>
  <c r="S2910" i="7" s="1"/>
  <c r="J2910" i="7"/>
  <c r="K2910" i="7" s="1"/>
  <c r="N2909" i="7"/>
  <c r="O2909" i="7" s="1"/>
  <c r="R2909" i="7" s="1"/>
  <c r="L2909" i="7"/>
  <c r="M2909" i="7" s="1"/>
  <c r="Q2909" i="7" s="1"/>
  <c r="J2909" i="7"/>
  <c r="K2909" i="7" s="1"/>
  <c r="N2908" i="7"/>
  <c r="O2908" i="7" s="1"/>
  <c r="L2908" i="7"/>
  <c r="M2908" i="7" s="1"/>
  <c r="Q2908" i="7" s="1"/>
  <c r="J2908" i="7"/>
  <c r="K2908" i="7" s="1"/>
  <c r="N2907" i="7"/>
  <c r="O2907" i="7" s="1"/>
  <c r="R2907" i="7" s="1"/>
  <c r="L2907" i="7"/>
  <c r="M2907" i="7" s="1"/>
  <c r="Q2907" i="7" s="1"/>
  <c r="J2907" i="7"/>
  <c r="K2907" i="7" s="1"/>
  <c r="N2906" i="7"/>
  <c r="O2906" i="7" s="1"/>
  <c r="R2906" i="7" s="1"/>
  <c r="L2906" i="7"/>
  <c r="M2906" i="7" s="1"/>
  <c r="Q2906" i="7" s="1"/>
  <c r="J2906" i="7"/>
  <c r="K2906" i="7" s="1"/>
  <c r="N2905" i="7"/>
  <c r="O2905" i="7" s="1"/>
  <c r="R2905" i="7" s="1"/>
  <c r="L2905" i="7"/>
  <c r="M2905" i="7" s="1"/>
  <c r="J2905" i="7"/>
  <c r="K2905" i="7" s="1"/>
  <c r="N2904" i="7"/>
  <c r="O2904" i="7" s="1"/>
  <c r="R2904" i="7" s="1"/>
  <c r="L2904" i="7"/>
  <c r="M2904" i="7" s="1"/>
  <c r="Q2904" i="7" s="1"/>
  <c r="J2904" i="7"/>
  <c r="K2904" i="7" s="1"/>
  <c r="N2903" i="7"/>
  <c r="O2903" i="7" s="1"/>
  <c r="R2903" i="7" s="1"/>
  <c r="L2903" i="7"/>
  <c r="M2903" i="7" s="1"/>
  <c r="Q2903" i="7" s="1"/>
  <c r="J2903" i="7"/>
  <c r="K2903" i="7" s="1"/>
  <c r="N2902" i="7"/>
  <c r="O2902" i="7" s="1"/>
  <c r="R2902" i="7" s="1"/>
  <c r="L2902" i="7"/>
  <c r="M2902" i="7" s="1"/>
  <c r="Q2902" i="7" s="1"/>
  <c r="J2902" i="7"/>
  <c r="K2902" i="7" s="1"/>
  <c r="N2901" i="7"/>
  <c r="O2901" i="7" s="1"/>
  <c r="R2901" i="7" s="1"/>
  <c r="L2901" i="7"/>
  <c r="M2901" i="7" s="1"/>
  <c r="Q2901" i="7" s="1"/>
  <c r="J2901" i="7"/>
  <c r="K2901" i="7" s="1"/>
  <c r="N2900" i="7"/>
  <c r="O2900" i="7" s="1"/>
  <c r="R2900" i="7" s="1"/>
  <c r="L2900" i="7"/>
  <c r="M2900" i="7" s="1"/>
  <c r="Q2900" i="7" s="1"/>
  <c r="S2900" i="7" s="1"/>
  <c r="J2900" i="7"/>
  <c r="K2900" i="7" s="1"/>
  <c r="N2899" i="7"/>
  <c r="O2899" i="7" s="1"/>
  <c r="R2899" i="7" s="1"/>
  <c r="L2899" i="7"/>
  <c r="M2899" i="7" s="1"/>
  <c r="Q2899" i="7" s="1"/>
  <c r="J2899" i="7"/>
  <c r="K2899" i="7" s="1"/>
  <c r="N2898" i="7"/>
  <c r="O2898" i="7" s="1"/>
  <c r="R2898" i="7" s="1"/>
  <c r="L2898" i="7"/>
  <c r="M2898" i="7" s="1"/>
  <c r="Q2898" i="7" s="1"/>
  <c r="S2898" i="7" s="1"/>
  <c r="J2898" i="7"/>
  <c r="K2898" i="7" s="1"/>
  <c r="N2897" i="7"/>
  <c r="O2897" i="7" s="1"/>
  <c r="R2897" i="7" s="1"/>
  <c r="L2897" i="7"/>
  <c r="M2897" i="7" s="1"/>
  <c r="Q2897" i="7" s="1"/>
  <c r="J2897" i="7"/>
  <c r="K2897" i="7" s="1"/>
  <c r="N2896" i="7"/>
  <c r="O2896" i="7" s="1"/>
  <c r="R2896" i="7" s="1"/>
  <c r="L2896" i="7"/>
  <c r="M2896" i="7" s="1"/>
  <c r="Q2896" i="7" s="1"/>
  <c r="S2896" i="7" s="1"/>
  <c r="J2896" i="7"/>
  <c r="K2896" i="7" s="1"/>
  <c r="N2895" i="7"/>
  <c r="O2895" i="7" s="1"/>
  <c r="R2895" i="7" s="1"/>
  <c r="L2895" i="7"/>
  <c r="M2895" i="7" s="1"/>
  <c r="Q2895" i="7" s="1"/>
  <c r="J2895" i="7"/>
  <c r="K2895" i="7" s="1"/>
  <c r="N2894" i="7"/>
  <c r="O2894" i="7" s="1"/>
  <c r="R2894" i="7" s="1"/>
  <c r="L2894" i="7"/>
  <c r="M2894" i="7" s="1"/>
  <c r="Q2894" i="7" s="1"/>
  <c r="S2894" i="7" s="1"/>
  <c r="J2894" i="7"/>
  <c r="K2894" i="7" s="1"/>
  <c r="N2893" i="7"/>
  <c r="O2893" i="7" s="1"/>
  <c r="R2893" i="7" s="1"/>
  <c r="L2893" i="7"/>
  <c r="M2893" i="7" s="1"/>
  <c r="Q2893" i="7" s="1"/>
  <c r="J2893" i="7"/>
  <c r="K2893" i="7" s="1"/>
  <c r="N2892" i="7"/>
  <c r="O2892" i="7" s="1"/>
  <c r="R2892" i="7" s="1"/>
  <c r="L2892" i="7"/>
  <c r="M2892" i="7" s="1"/>
  <c r="Q2892" i="7" s="1"/>
  <c r="S2892" i="7" s="1"/>
  <c r="J2892" i="7"/>
  <c r="K2892" i="7" s="1"/>
  <c r="N2891" i="7"/>
  <c r="O2891" i="7" s="1"/>
  <c r="R2891" i="7" s="1"/>
  <c r="L2891" i="7"/>
  <c r="M2891" i="7" s="1"/>
  <c r="Q2891" i="7" s="1"/>
  <c r="J2891" i="7"/>
  <c r="K2891" i="7" s="1"/>
  <c r="N2890" i="7"/>
  <c r="O2890" i="7" s="1"/>
  <c r="R2890" i="7" s="1"/>
  <c r="L2890" i="7"/>
  <c r="M2890" i="7" s="1"/>
  <c r="Q2890" i="7" s="1"/>
  <c r="S2890" i="7" s="1"/>
  <c r="J2890" i="7"/>
  <c r="K2890" i="7" s="1"/>
  <c r="N2889" i="7"/>
  <c r="O2889" i="7" s="1"/>
  <c r="R2889" i="7" s="1"/>
  <c r="L2889" i="7"/>
  <c r="M2889" i="7" s="1"/>
  <c r="Q2889" i="7" s="1"/>
  <c r="J2889" i="7"/>
  <c r="K2889" i="7" s="1"/>
  <c r="N2888" i="7"/>
  <c r="O2888" i="7" s="1"/>
  <c r="R2888" i="7" s="1"/>
  <c r="L2888" i="7"/>
  <c r="M2888" i="7" s="1"/>
  <c r="Q2888" i="7" s="1"/>
  <c r="S2888" i="7" s="1"/>
  <c r="J2888" i="7"/>
  <c r="K2888" i="7" s="1"/>
  <c r="N2887" i="7"/>
  <c r="O2887" i="7" s="1"/>
  <c r="R2887" i="7" s="1"/>
  <c r="L2887" i="7"/>
  <c r="M2887" i="7" s="1"/>
  <c r="Q2887" i="7" s="1"/>
  <c r="J2887" i="7"/>
  <c r="K2887" i="7" s="1"/>
  <c r="N2886" i="7"/>
  <c r="O2886" i="7" s="1"/>
  <c r="R2886" i="7" s="1"/>
  <c r="L2886" i="7"/>
  <c r="M2886" i="7" s="1"/>
  <c r="Q2886" i="7" s="1"/>
  <c r="S2886" i="7" s="1"/>
  <c r="J2886" i="7"/>
  <c r="K2886" i="7" s="1"/>
  <c r="N2885" i="7"/>
  <c r="O2885" i="7" s="1"/>
  <c r="R2885" i="7" s="1"/>
  <c r="L2885" i="7"/>
  <c r="M2885" i="7" s="1"/>
  <c r="Q2885" i="7" s="1"/>
  <c r="J2885" i="7"/>
  <c r="K2885" i="7" s="1"/>
  <c r="N2884" i="7"/>
  <c r="O2884" i="7" s="1"/>
  <c r="R2884" i="7" s="1"/>
  <c r="L2884" i="7"/>
  <c r="M2884" i="7" s="1"/>
  <c r="Q2884" i="7" s="1"/>
  <c r="S2884" i="7" s="1"/>
  <c r="J2884" i="7"/>
  <c r="K2884" i="7" s="1"/>
  <c r="N2883" i="7"/>
  <c r="O2883" i="7" s="1"/>
  <c r="R2883" i="7" s="1"/>
  <c r="L2883" i="7"/>
  <c r="M2883" i="7" s="1"/>
  <c r="Q2883" i="7" s="1"/>
  <c r="J2883" i="7"/>
  <c r="K2883" i="7" s="1"/>
  <c r="N2882" i="7"/>
  <c r="O2882" i="7" s="1"/>
  <c r="R2882" i="7" s="1"/>
  <c r="L2882" i="7"/>
  <c r="M2882" i="7" s="1"/>
  <c r="Q2882" i="7" s="1"/>
  <c r="S2882" i="7" s="1"/>
  <c r="J2882" i="7"/>
  <c r="K2882" i="7" s="1"/>
  <c r="N2881" i="7"/>
  <c r="O2881" i="7" s="1"/>
  <c r="R2881" i="7" s="1"/>
  <c r="L2881" i="7"/>
  <c r="M2881" i="7" s="1"/>
  <c r="Q2881" i="7" s="1"/>
  <c r="J2881" i="7"/>
  <c r="K2881" i="7" s="1"/>
  <c r="N2880" i="7"/>
  <c r="O2880" i="7" s="1"/>
  <c r="R2880" i="7" s="1"/>
  <c r="L2880" i="7"/>
  <c r="M2880" i="7" s="1"/>
  <c r="Q2880" i="7" s="1"/>
  <c r="S2880" i="7" s="1"/>
  <c r="J2880" i="7"/>
  <c r="K2880" i="7" s="1"/>
  <c r="N2879" i="7"/>
  <c r="O2879" i="7" s="1"/>
  <c r="R2879" i="7" s="1"/>
  <c r="L2879" i="7"/>
  <c r="M2879" i="7" s="1"/>
  <c r="Q2879" i="7" s="1"/>
  <c r="J2879" i="7"/>
  <c r="K2879" i="7" s="1"/>
  <c r="N2878" i="7"/>
  <c r="O2878" i="7" s="1"/>
  <c r="R2878" i="7" s="1"/>
  <c r="L2878" i="7"/>
  <c r="M2878" i="7" s="1"/>
  <c r="Q2878" i="7" s="1"/>
  <c r="S2878" i="7" s="1"/>
  <c r="J2878" i="7"/>
  <c r="K2878" i="7" s="1"/>
  <c r="N2877" i="7"/>
  <c r="O2877" i="7" s="1"/>
  <c r="R2877" i="7" s="1"/>
  <c r="L2877" i="7"/>
  <c r="M2877" i="7" s="1"/>
  <c r="Q2877" i="7" s="1"/>
  <c r="J2877" i="7"/>
  <c r="K2877" i="7" s="1"/>
  <c r="N2876" i="7"/>
  <c r="O2876" i="7" s="1"/>
  <c r="R2876" i="7" s="1"/>
  <c r="L2876" i="7"/>
  <c r="M2876" i="7" s="1"/>
  <c r="Q2876" i="7" s="1"/>
  <c r="S2876" i="7" s="1"/>
  <c r="J2876" i="7"/>
  <c r="K2876" i="7" s="1"/>
  <c r="N2875" i="7"/>
  <c r="O2875" i="7" s="1"/>
  <c r="R2875" i="7" s="1"/>
  <c r="L2875" i="7"/>
  <c r="M2875" i="7" s="1"/>
  <c r="Q2875" i="7" s="1"/>
  <c r="J2875" i="7"/>
  <c r="K2875" i="7" s="1"/>
  <c r="N2874" i="7"/>
  <c r="O2874" i="7" s="1"/>
  <c r="R2874" i="7" s="1"/>
  <c r="L2874" i="7"/>
  <c r="M2874" i="7" s="1"/>
  <c r="Q2874" i="7" s="1"/>
  <c r="S2874" i="7" s="1"/>
  <c r="J2874" i="7"/>
  <c r="K2874" i="7" s="1"/>
  <c r="N2873" i="7"/>
  <c r="O2873" i="7" s="1"/>
  <c r="R2873" i="7" s="1"/>
  <c r="L2873" i="7"/>
  <c r="M2873" i="7" s="1"/>
  <c r="Q2873" i="7" s="1"/>
  <c r="J2873" i="7"/>
  <c r="K2873" i="7" s="1"/>
  <c r="N2872" i="7"/>
  <c r="O2872" i="7" s="1"/>
  <c r="R2872" i="7" s="1"/>
  <c r="L2872" i="7"/>
  <c r="M2872" i="7" s="1"/>
  <c r="Q2872" i="7" s="1"/>
  <c r="S2872" i="7" s="1"/>
  <c r="J2872" i="7"/>
  <c r="K2872" i="7" s="1"/>
  <c r="N2871" i="7"/>
  <c r="O2871" i="7" s="1"/>
  <c r="R2871" i="7" s="1"/>
  <c r="L2871" i="7"/>
  <c r="M2871" i="7" s="1"/>
  <c r="Q2871" i="7" s="1"/>
  <c r="J2871" i="7"/>
  <c r="K2871" i="7" s="1"/>
  <c r="N2870" i="7"/>
  <c r="O2870" i="7" s="1"/>
  <c r="R2870" i="7" s="1"/>
  <c r="L2870" i="7"/>
  <c r="M2870" i="7" s="1"/>
  <c r="Q2870" i="7" s="1"/>
  <c r="S2870" i="7" s="1"/>
  <c r="J2870" i="7"/>
  <c r="K2870" i="7" s="1"/>
  <c r="N2869" i="7"/>
  <c r="O2869" i="7" s="1"/>
  <c r="R2869" i="7" s="1"/>
  <c r="L2869" i="7"/>
  <c r="M2869" i="7" s="1"/>
  <c r="Q2869" i="7" s="1"/>
  <c r="J2869" i="7"/>
  <c r="K2869" i="7" s="1"/>
  <c r="N2868" i="7"/>
  <c r="O2868" i="7" s="1"/>
  <c r="R2868" i="7" s="1"/>
  <c r="L2868" i="7"/>
  <c r="M2868" i="7" s="1"/>
  <c r="Q2868" i="7" s="1"/>
  <c r="S2868" i="7" s="1"/>
  <c r="J2868" i="7"/>
  <c r="K2868" i="7" s="1"/>
  <c r="N2867" i="7"/>
  <c r="O2867" i="7" s="1"/>
  <c r="R2867" i="7" s="1"/>
  <c r="L2867" i="7"/>
  <c r="M2867" i="7" s="1"/>
  <c r="Q2867" i="7" s="1"/>
  <c r="J2867" i="7"/>
  <c r="K2867" i="7" s="1"/>
  <c r="N2866" i="7"/>
  <c r="O2866" i="7" s="1"/>
  <c r="R2866" i="7" s="1"/>
  <c r="L2866" i="7"/>
  <c r="M2866" i="7" s="1"/>
  <c r="Q2866" i="7" s="1"/>
  <c r="S2866" i="7" s="1"/>
  <c r="J2866" i="7"/>
  <c r="K2866" i="7" s="1"/>
  <c r="N2865" i="7"/>
  <c r="O2865" i="7" s="1"/>
  <c r="R2865" i="7" s="1"/>
  <c r="L2865" i="7"/>
  <c r="M2865" i="7" s="1"/>
  <c r="Q2865" i="7" s="1"/>
  <c r="J2865" i="7"/>
  <c r="K2865" i="7" s="1"/>
  <c r="N2864" i="7"/>
  <c r="O2864" i="7" s="1"/>
  <c r="R2864" i="7" s="1"/>
  <c r="L2864" i="7"/>
  <c r="M2864" i="7" s="1"/>
  <c r="Q2864" i="7" s="1"/>
  <c r="S2864" i="7" s="1"/>
  <c r="J2864" i="7"/>
  <c r="K2864" i="7" s="1"/>
  <c r="N2863" i="7"/>
  <c r="O2863" i="7" s="1"/>
  <c r="R2863" i="7" s="1"/>
  <c r="L2863" i="7"/>
  <c r="M2863" i="7" s="1"/>
  <c r="Q2863" i="7" s="1"/>
  <c r="J2863" i="7"/>
  <c r="K2863" i="7" s="1"/>
  <c r="N2862" i="7"/>
  <c r="O2862" i="7" s="1"/>
  <c r="R2862" i="7" s="1"/>
  <c r="L2862" i="7"/>
  <c r="M2862" i="7" s="1"/>
  <c r="Q2862" i="7" s="1"/>
  <c r="S2862" i="7" s="1"/>
  <c r="J2862" i="7"/>
  <c r="K2862" i="7" s="1"/>
  <c r="N2861" i="7"/>
  <c r="O2861" i="7" s="1"/>
  <c r="R2861" i="7" s="1"/>
  <c r="L2861" i="7"/>
  <c r="M2861" i="7" s="1"/>
  <c r="Q2861" i="7" s="1"/>
  <c r="J2861" i="7"/>
  <c r="K2861" i="7" s="1"/>
  <c r="N2860" i="7"/>
  <c r="O2860" i="7" s="1"/>
  <c r="R2860" i="7" s="1"/>
  <c r="L2860" i="7"/>
  <c r="M2860" i="7" s="1"/>
  <c r="Q2860" i="7" s="1"/>
  <c r="S2860" i="7" s="1"/>
  <c r="J2860" i="7"/>
  <c r="K2860" i="7" s="1"/>
  <c r="N2859" i="7"/>
  <c r="O2859" i="7" s="1"/>
  <c r="R2859" i="7" s="1"/>
  <c r="L2859" i="7"/>
  <c r="M2859" i="7" s="1"/>
  <c r="Q2859" i="7" s="1"/>
  <c r="J2859" i="7"/>
  <c r="K2859" i="7" s="1"/>
  <c r="N2858" i="7"/>
  <c r="O2858" i="7" s="1"/>
  <c r="R2858" i="7" s="1"/>
  <c r="L2858" i="7"/>
  <c r="M2858" i="7" s="1"/>
  <c r="Q2858" i="7" s="1"/>
  <c r="S2858" i="7" s="1"/>
  <c r="J2858" i="7"/>
  <c r="K2858" i="7" s="1"/>
  <c r="N2857" i="7"/>
  <c r="O2857" i="7" s="1"/>
  <c r="R2857" i="7" s="1"/>
  <c r="L2857" i="7"/>
  <c r="M2857" i="7" s="1"/>
  <c r="Q2857" i="7" s="1"/>
  <c r="J2857" i="7"/>
  <c r="K2857" i="7" s="1"/>
  <c r="N2856" i="7"/>
  <c r="O2856" i="7" s="1"/>
  <c r="R2856" i="7" s="1"/>
  <c r="L2856" i="7"/>
  <c r="M2856" i="7" s="1"/>
  <c r="Q2856" i="7" s="1"/>
  <c r="S2856" i="7" s="1"/>
  <c r="J2856" i="7"/>
  <c r="K2856" i="7" s="1"/>
  <c r="N2855" i="7"/>
  <c r="O2855" i="7" s="1"/>
  <c r="R2855" i="7" s="1"/>
  <c r="L2855" i="7"/>
  <c r="M2855" i="7" s="1"/>
  <c r="Q2855" i="7" s="1"/>
  <c r="J2855" i="7"/>
  <c r="K2855" i="7" s="1"/>
  <c r="N2854" i="7"/>
  <c r="O2854" i="7" s="1"/>
  <c r="R2854" i="7" s="1"/>
  <c r="L2854" i="7"/>
  <c r="M2854" i="7" s="1"/>
  <c r="Q2854" i="7" s="1"/>
  <c r="S2854" i="7" s="1"/>
  <c r="J2854" i="7"/>
  <c r="K2854" i="7" s="1"/>
  <c r="N2853" i="7"/>
  <c r="O2853" i="7" s="1"/>
  <c r="R2853" i="7" s="1"/>
  <c r="L2853" i="7"/>
  <c r="M2853" i="7" s="1"/>
  <c r="Q2853" i="7" s="1"/>
  <c r="J2853" i="7"/>
  <c r="K2853" i="7" s="1"/>
  <c r="N2852" i="7"/>
  <c r="O2852" i="7" s="1"/>
  <c r="R2852" i="7" s="1"/>
  <c r="L2852" i="7"/>
  <c r="M2852" i="7" s="1"/>
  <c r="Q2852" i="7" s="1"/>
  <c r="S2852" i="7" s="1"/>
  <c r="J2852" i="7"/>
  <c r="K2852" i="7" s="1"/>
  <c r="N2851" i="7"/>
  <c r="O2851" i="7" s="1"/>
  <c r="R2851" i="7" s="1"/>
  <c r="L2851" i="7"/>
  <c r="M2851" i="7" s="1"/>
  <c r="Q2851" i="7" s="1"/>
  <c r="J2851" i="7"/>
  <c r="K2851" i="7" s="1"/>
  <c r="N2850" i="7"/>
  <c r="O2850" i="7" s="1"/>
  <c r="R2850" i="7" s="1"/>
  <c r="L2850" i="7"/>
  <c r="M2850" i="7" s="1"/>
  <c r="Q2850" i="7" s="1"/>
  <c r="S2850" i="7" s="1"/>
  <c r="J2850" i="7"/>
  <c r="K2850" i="7" s="1"/>
  <c r="N2849" i="7"/>
  <c r="O2849" i="7" s="1"/>
  <c r="R2849" i="7" s="1"/>
  <c r="L2849" i="7"/>
  <c r="M2849" i="7" s="1"/>
  <c r="Q2849" i="7" s="1"/>
  <c r="J2849" i="7"/>
  <c r="K2849" i="7" s="1"/>
  <c r="N2848" i="7"/>
  <c r="O2848" i="7" s="1"/>
  <c r="R2848" i="7" s="1"/>
  <c r="L2848" i="7"/>
  <c r="M2848" i="7" s="1"/>
  <c r="Q2848" i="7" s="1"/>
  <c r="S2848" i="7" s="1"/>
  <c r="J2848" i="7"/>
  <c r="K2848" i="7" s="1"/>
  <c r="N2847" i="7"/>
  <c r="O2847" i="7" s="1"/>
  <c r="R2847" i="7" s="1"/>
  <c r="L2847" i="7"/>
  <c r="M2847" i="7" s="1"/>
  <c r="Q2847" i="7" s="1"/>
  <c r="J2847" i="7"/>
  <c r="K2847" i="7" s="1"/>
  <c r="N2846" i="7"/>
  <c r="O2846" i="7" s="1"/>
  <c r="R2846" i="7" s="1"/>
  <c r="L2846" i="7"/>
  <c r="M2846" i="7" s="1"/>
  <c r="Q2846" i="7" s="1"/>
  <c r="S2846" i="7" s="1"/>
  <c r="J2846" i="7"/>
  <c r="K2846" i="7" s="1"/>
  <c r="N2845" i="7"/>
  <c r="O2845" i="7" s="1"/>
  <c r="R2845" i="7" s="1"/>
  <c r="L2845" i="7"/>
  <c r="M2845" i="7" s="1"/>
  <c r="Q2845" i="7" s="1"/>
  <c r="J2845" i="7"/>
  <c r="K2845" i="7" s="1"/>
  <c r="N2844" i="7"/>
  <c r="O2844" i="7" s="1"/>
  <c r="R2844" i="7" s="1"/>
  <c r="L2844" i="7"/>
  <c r="M2844" i="7" s="1"/>
  <c r="Q2844" i="7" s="1"/>
  <c r="S2844" i="7" s="1"/>
  <c r="J2844" i="7"/>
  <c r="K2844" i="7" s="1"/>
  <c r="N2843" i="7"/>
  <c r="O2843" i="7" s="1"/>
  <c r="R2843" i="7" s="1"/>
  <c r="L2843" i="7"/>
  <c r="M2843" i="7" s="1"/>
  <c r="Q2843" i="7" s="1"/>
  <c r="J2843" i="7"/>
  <c r="K2843" i="7" s="1"/>
  <c r="N2842" i="7"/>
  <c r="O2842" i="7" s="1"/>
  <c r="R2842" i="7" s="1"/>
  <c r="L2842" i="7"/>
  <c r="M2842" i="7" s="1"/>
  <c r="Q2842" i="7" s="1"/>
  <c r="S2842" i="7" s="1"/>
  <c r="J2842" i="7"/>
  <c r="K2842" i="7" s="1"/>
  <c r="N2841" i="7"/>
  <c r="O2841" i="7" s="1"/>
  <c r="R2841" i="7" s="1"/>
  <c r="L2841" i="7"/>
  <c r="M2841" i="7" s="1"/>
  <c r="Q2841" i="7" s="1"/>
  <c r="J2841" i="7"/>
  <c r="K2841" i="7" s="1"/>
  <c r="N2840" i="7"/>
  <c r="O2840" i="7" s="1"/>
  <c r="R2840" i="7" s="1"/>
  <c r="L2840" i="7"/>
  <c r="M2840" i="7" s="1"/>
  <c r="Q2840" i="7" s="1"/>
  <c r="S2840" i="7" s="1"/>
  <c r="J2840" i="7"/>
  <c r="K2840" i="7" s="1"/>
  <c r="N2839" i="7"/>
  <c r="O2839" i="7" s="1"/>
  <c r="R2839" i="7" s="1"/>
  <c r="L2839" i="7"/>
  <c r="M2839" i="7" s="1"/>
  <c r="Q2839" i="7" s="1"/>
  <c r="J2839" i="7"/>
  <c r="K2839" i="7" s="1"/>
  <c r="N2838" i="7"/>
  <c r="O2838" i="7" s="1"/>
  <c r="R2838" i="7" s="1"/>
  <c r="L2838" i="7"/>
  <c r="M2838" i="7" s="1"/>
  <c r="Q2838" i="7" s="1"/>
  <c r="S2838" i="7" s="1"/>
  <c r="J2838" i="7"/>
  <c r="K2838" i="7" s="1"/>
  <c r="N2837" i="7"/>
  <c r="O2837" i="7" s="1"/>
  <c r="R2837" i="7" s="1"/>
  <c r="L2837" i="7"/>
  <c r="M2837" i="7" s="1"/>
  <c r="Q2837" i="7" s="1"/>
  <c r="J2837" i="7"/>
  <c r="K2837" i="7" s="1"/>
  <c r="N2836" i="7"/>
  <c r="O2836" i="7" s="1"/>
  <c r="R2836" i="7" s="1"/>
  <c r="L2836" i="7"/>
  <c r="M2836" i="7" s="1"/>
  <c r="Q2836" i="7" s="1"/>
  <c r="S2836" i="7" s="1"/>
  <c r="J2836" i="7"/>
  <c r="K2836" i="7" s="1"/>
  <c r="N2835" i="7"/>
  <c r="O2835" i="7" s="1"/>
  <c r="R2835" i="7" s="1"/>
  <c r="L2835" i="7"/>
  <c r="M2835" i="7" s="1"/>
  <c r="Q2835" i="7" s="1"/>
  <c r="J2835" i="7"/>
  <c r="K2835" i="7" s="1"/>
  <c r="N2834" i="7"/>
  <c r="O2834" i="7" s="1"/>
  <c r="R2834" i="7" s="1"/>
  <c r="L2834" i="7"/>
  <c r="M2834" i="7" s="1"/>
  <c r="Q2834" i="7" s="1"/>
  <c r="S2834" i="7" s="1"/>
  <c r="J2834" i="7"/>
  <c r="K2834" i="7" s="1"/>
  <c r="N2833" i="7"/>
  <c r="O2833" i="7" s="1"/>
  <c r="R2833" i="7" s="1"/>
  <c r="L2833" i="7"/>
  <c r="M2833" i="7" s="1"/>
  <c r="Q2833" i="7" s="1"/>
  <c r="J2833" i="7"/>
  <c r="K2833" i="7" s="1"/>
  <c r="N2832" i="7"/>
  <c r="O2832" i="7" s="1"/>
  <c r="R2832" i="7" s="1"/>
  <c r="L2832" i="7"/>
  <c r="M2832" i="7" s="1"/>
  <c r="Q2832" i="7" s="1"/>
  <c r="S2832" i="7" s="1"/>
  <c r="J2832" i="7"/>
  <c r="K2832" i="7" s="1"/>
  <c r="N2831" i="7"/>
  <c r="O2831" i="7" s="1"/>
  <c r="R2831" i="7" s="1"/>
  <c r="L2831" i="7"/>
  <c r="M2831" i="7" s="1"/>
  <c r="Q2831" i="7" s="1"/>
  <c r="J2831" i="7"/>
  <c r="K2831" i="7" s="1"/>
  <c r="N2830" i="7"/>
  <c r="O2830" i="7" s="1"/>
  <c r="R2830" i="7" s="1"/>
  <c r="L2830" i="7"/>
  <c r="M2830" i="7" s="1"/>
  <c r="Q2830" i="7" s="1"/>
  <c r="S2830" i="7" s="1"/>
  <c r="J2830" i="7"/>
  <c r="K2830" i="7" s="1"/>
  <c r="N2829" i="7"/>
  <c r="O2829" i="7" s="1"/>
  <c r="R2829" i="7" s="1"/>
  <c r="L2829" i="7"/>
  <c r="M2829" i="7" s="1"/>
  <c r="Q2829" i="7" s="1"/>
  <c r="J2829" i="7"/>
  <c r="K2829" i="7" s="1"/>
  <c r="N2828" i="7"/>
  <c r="O2828" i="7" s="1"/>
  <c r="R2828" i="7" s="1"/>
  <c r="L2828" i="7"/>
  <c r="M2828" i="7" s="1"/>
  <c r="Q2828" i="7" s="1"/>
  <c r="S2828" i="7" s="1"/>
  <c r="J2828" i="7"/>
  <c r="K2828" i="7" s="1"/>
  <c r="N2827" i="7"/>
  <c r="O2827" i="7" s="1"/>
  <c r="R2827" i="7" s="1"/>
  <c r="L2827" i="7"/>
  <c r="M2827" i="7" s="1"/>
  <c r="Q2827" i="7" s="1"/>
  <c r="J2827" i="7"/>
  <c r="K2827" i="7" s="1"/>
  <c r="N2826" i="7"/>
  <c r="O2826" i="7" s="1"/>
  <c r="R2826" i="7" s="1"/>
  <c r="L2826" i="7"/>
  <c r="M2826" i="7" s="1"/>
  <c r="Q2826" i="7" s="1"/>
  <c r="S2826" i="7" s="1"/>
  <c r="J2826" i="7"/>
  <c r="K2826" i="7" s="1"/>
  <c r="N2825" i="7"/>
  <c r="O2825" i="7" s="1"/>
  <c r="R2825" i="7" s="1"/>
  <c r="L2825" i="7"/>
  <c r="M2825" i="7" s="1"/>
  <c r="Q2825" i="7" s="1"/>
  <c r="J2825" i="7"/>
  <c r="K2825" i="7" s="1"/>
  <c r="N2824" i="7"/>
  <c r="O2824" i="7" s="1"/>
  <c r="R2824" i="7" s="1"/>
  <c r="L2824" i="7"/>
  <c r="M2824" i="7" s="1"/>
  <c r="Q2824" i="7" s="1"/>
  <c r="S2824" i="7" s="1"/>
  <c r="J2824" i="7"/>
  <c r="K2824" i="7" s="1"/>
  <c r="N2823" i="7"/>
  <c r="O2823" i="7" s="1"/>
  <c r="R2823" i="7" s="1"/>
  <c r="L2823" i="7"/>
  <c r="M2823" i="7" s="1"/>
  <c r="Q2823" i="7" s="1"/>
  <c r="J2823" i="7"/>
  <c r="K2823" i="7" s="1"/>
  <c r="N2822" i="7"/>
  <c r="O2822" i="7" s="1"/>
  <c r="R2822" i="7" s="1"/>
  <c r="L2822" i="7"/>
  <c r="M2822" i="7" s="1"/>
  <c r="Q2822" i="7" s="1"/>
  <c r="S2822" i="7" s="1"/>
  <c r="J2822" i="7"/>
  <c r="K2822" i="7" s="1"/>
  <c r="N2821" i="7"/>
  <c r="O2821" i="7" s="1"/>
  <c r="R2821" i="7" s="1"/>
  <c r="L2821" i="7"/>
  <c r="M2821" i="7" s="1"/>
  <c r="Q2821" i="7" s="1"/>
  <c r="J2821" i="7"/>
  <c r="K2821" i="7" s="1"/>
  <c r="N2820" i="7"/>
  <c r="O2820" i="7" s="1"/>
  <c r="R2820" i="7" s="1"/>
  <c r="L2820" i="7"/>
  <c r="M2820" i="7" s="1"/>
  <c r="Q2820" i="7" s="1"/>
  <c r="S2820" i="7" s="1"/>
  <c r="J2820" i="7"/>
  <c r="K2820" i="7" s="1"/>
  <c r="N2819" i="7"/>
  <c r="O2819" i="7" s="1"/>
  <c r="R2819" i="7" s="1"/>
  <c r="L2819" i="7"/>
  <c r="M2819" i="7" s="1"/>
  <c r="Q2819" i="7" s="1"/>
  <c r="J2819" i="7"/>
  <c r="K2819" i="7" s="1"/>
  <c r="N2818" i="7"/>
  <c r="O2818" i="7" s="1"/>
  <c r="R2818" i="7" s="1"/>
  <c r="L2818" i="7"/>
  <c r="M2818" i="7" s="1"/>
  <c r="Q2818" i="7" s="1"/>
  <c r="S2818" i="7" s="1"/>
  <c r="J2818" i="7"/>
  <c r="K2818" i="7" s="1"/>
  <c r="N2817" i="7"/>
  <c r="O2817" i="7" s="1"/>
  <c r="R2817" i="7" s="1"/>
  <c r="L2817" i="7"/>
  <c r="M2817" i="7" s="1"/>
  <c r="Q2817" i="7" s="1"/>
  <c r="J2817" i="7"/>
  <c r="K2817" i="7" s="1"/>
  <c r="N2816" i="7"/>
  <c r="O2816" i="7" s="1"/>
  <c r="R2816" i="7" s="1"/>
  <c r="L2816" i="7"/>
  <c r="M2816" i="7" s="1"/>
  <c r="Q2816" i="7" s="1"/>
  <c r="S2816" i="7" s="1"/>
  <c r="J2816" i="7"/>
  <c r="K2816" i="7" s="1"/>
  <c r="N2815" i="7"/>
  <c r="O2815" i="7" s="1"/>
  <c r="R2815" i="7" s="1"/>
  <c r="L2815" i="7"/>
  <c r="M2815" i="7" s="1"/>
  <c r="Q2815" i="7" s="1"/>
  <c r="J2815" i="7"/>
  <c r="K2815" i="7" s="1"/>
  <c r="N2814" i="7"/>
  <c r="O2814" i="7" s="1"/>
  <c r="R2814" i="7" s="1"/>
  <c r="L2814" i="7"/>
  <c r="M2814" i="7" s="1"/>
  <c r="Q2814" i="7" s="1"/>
  <c r="J2814" i="7"/>
  <c r="K2814" i="7" s="1"/>
  <c r="N2813" i="7"/>
  <c r="O2813" i="7" s="1"/>
  <c r="R2813" i="7" s="1"/>
  <c r="L2813" i="7"/>
  <c r="M2813" i="7" s="1"/>
  <c r="Q2813" i="7" s="1"/>
  <c r="J2813" i="7"/>
  <c r="K2813" i="7" s="1"/>
  <c r="N2812" i="7"/>
  <c r="O2812" i="7" s="1"/>
  <c r="R2812" i="7" s="1"/>
  <c r="L2812" i="7"/>
  <c r="M2812" i="7" s="1"/>
  <c r="Q2812" i="7" s="1"/>
  <c r="S2812" i="7" s="1"/>
  <c r="J2812" i="7"/>
  <c r="K2812" i="7" s="1"/>
  <c r="N2811" i="7"/>
  <c r="O2811" i="7" s="1"/>
  <c r="R2811" i="7" s="1"/>
  <c r="L2811" i="7"/>
  <c r="M2811" i="7" s="1"/>
  <c r="Q2811" i="7" s="1"/>
  <c r="J2811" i="7"/>
  <c r="K2811" i="7" s="1"/>
  <c r="N2810" i="7"/>
  <c r="O2810" i="7" s="1"/>
  <c r="R2810" i="7" s="1"/>
  <c r="L2810" i="7"/>
  <c r="M2810" i="7" s="1"/>
  <c r="Q2810" i="7" s="1"/>
  <c r="S2810" i="7" s="1"/>
  <c r="J2810" i="7"/>
  <c r="K2810" i="7" s="1"/>
  <c r="N2809" i="7"/>
  <c r="O2809" i="7" s="1"/>
  <c r="R2809" i="7" s="1"/>
  <c r="L2809" i="7"/>
  <c r="M2809" i="7" s="1"/>
  <c r="Q2809" i="7" s="1"/>
  <c r="J2809" i="7"/>
  <c r="K2809" i="7" s="1"/>
  <c r="N2808" i="7"/>
  <c r="O2808" i="7" s="1"/>
  <c r="R2808" i="7" s="1"/>
  <c r="L2808" i="7"/>
  <c r="M2808" i="7" s="1"/>
  <c r="Q2808" i="7" s="1"/>
  <c r="S2808" i="7" s="1"/>
  <c r="J2808" i="7"/>
  <c r="K2808" i="7" s="1"/>
  <c r="N2807" i="7"/>
  <c r="O2807" i="7" s="1"/>
  <c r="R2807" i="7" s="1"/>
  <c r="L2807" i="7"/>
  <c r="M2807" i="7" s="1"/>
  <c r="Q2807" i="7" s="1"/>
  <c r="J2807" i="7"/>
  <c r="K2807" i="7" s="1"/>
  <c r="N2806" i="7"/>
  <c r="O2806" i="7" s="1"/>
  <c r="R2806" i="7" s="1"/>
  <c r="L2806" i="7"/>
  <c r="M2806" i="7" s="1"/>
  <c r="Q2806" i="7" s="1"/>
  <c r="S2806" i="7" s="1"/>
  <c r="J2806" i="7"/>
  <c r="K2806" i="7" s="1"/>
  <c r="N2805" i="7"/>
  <c r="O2805" i="7" s="1"/>
  <c r="R2805" i="7" s="1"/>
  <c r="L2805" i="7"/>
  <c r="M2805" i="7" s="1"/>
  <c r="Q2805" i="7" s="1"/>
  <c r="J2805" i="7"/>
  <c r="K2805" i="7" s="1"/>
  <c r="N2804" i="7"/>
  <c r="O2804" i="7" s="1"/>
  <c r="R2804" i="7" s="1"/>
  <c r="L2804" i="7"/>
  <c r="M2804" i="7" s="1"/>
  <c r="Q2804" i="7" s="1"/>
  <c r="S2804" i="7" s="1"/>
  <c r="J2804" i="7"/>
  <c r="K2804" i="7" s="1"/>
  <c r="N2803" i="7"/>
  <c r="O2803" i="7" s="1"/>
  <c r="R2803" i="7" s="1"/>
  <c r="L2803" i="7"/>
  <c r="M2803" i="7" s="1"/>
  <c r="Q2803" i="7" s="1"/>
  <c r="J2803" i="7"/>
  <c r="K2803" i="7" s="1"/>
  <c r="N2802" i="7"/>
  <c r="O2802" i="7" s="1"/>
  <c r="R2802" i="7" s="1"/>
  <c r="L2802" i="7"/>
  <c r="M2802" i="7" s="1"/>
  <c r="Q2802" i="7" s="1"/>
  <c r="S2802" i="7" s="1"/>
  <c r="J2802" i="7"/>
  <c r="K2802" i="7" s="1"/>
  <c r="N2801" i="7"/>
  <c r="O2801" i="7" s="1"/>
  <c r="R2801" i="7" s="1"/>
  <c r="L2801" i="7"/>
  <c r="M2801" i="7" s="1"/>
  <c r="Q2801" i="7" s="1"/>
  <c r="J2801" i="7"/>
  <c r="K2801" i="7" s="1"/>
  <c r="N2800" i="7"/>
  <c r="O2800" i="7" s="1"/>
  <c r="R2800" i="7" s="1"/>
  <c r="L2800" i="7"/>
  <c r="M2800" i="7" s="1"/>
  <c r="Q2800" i="7" s="1"/>
  <c r="S2800" i="7" s="1"/>
  <c r="J2800" i="7"/>
  <c r="K2800" i="7" s="1"/>
  <c r="N2799" i="7"/>
  <c r="O2799" i="7" s="1"/>
  <c r="R2799" i="7" s="1"/>
  <c r="L2799" i="7"/>
  <c r="M2799" i="7" s="1"/>
  <c r="Q2799" i="7" s="1"/>
  <c r="J2799" i="7"/>
  <c r="K2799" i="7" s="1"/>
  <c r="N2798" i="7"/>
  <c r="O2798" i="7" s="1"/>
  <c r="R2798" i="7" s="1"/>
  <c r="L2798" i="7"/>
  <c r="M2798" i="7" s="1"/>
  <c r="Q2798" i="7" s="1"/>
  <c r="S2798" i="7" s="1"/>
  <c r="J2798" i="7"/>
  <c r="K2798" i="7" s="1"/>
  <c r="N2797" i="7"/>
  <c r="O2797" i="7" s="1"/>
  <c r="R2797" i="7" s="1"/>
  <c r="L2797" i="7"/>
  <c r="M2797" i="7" s="1"/>
  <c r="Q2797" i="7" s="1"/>
  <c r="J2797" i="7"/>
  <c r="K2797" i="7" s="1"/>
  <c r="N2796" i="7"/>
  <c r="O2796" i="7" s="1"/>
  <c r="R2796" i="7" s="1"/>
  <c r="L2796" i="7"/>
  <c r="M2796" i="7" s="1"/>
  <c r="Q2796" i="7" s="1"/>
  <c r="S2796" i="7" s="1"/>
  <c r="J2796" i="7"/>
  <c r="K2796" i="7" s="1"/>
  <c r="N2795" i="7"/>
  <c r="O2795" i="7" s="1"/>
  <c r="R2795" i="7" s="1"/>
  <c r="L2795" i="7"/>
  <c r="M2795" i="7" s="1"/>
  <c r="Q2795" i="7" s="1"/>
  <c r="J2795" i="7"/>
  <c r="K2795" i="7" s="1"/>
  <c r="N2794" i="7"/>
  <c r="O2794" i="7" s="1"/>
  <c r="R2794" i="7" s="1"/>
  <c r="L2794" i="7"/>
  <c r="M2794" i="7" s="1"/>
  <c r="Q2794" i="7" s="1"/>
  <c r="S2794" i="7" s="1"/>
  <c r="J2794" i="7"/>
  <c r="K2794" i="7" s="1"/>
  <c r="N2793" i="7"/>
  <c r="O2793" i="7" s="1"/>
  <c r="R2793" i="7" s="1"/>
  <c r="L2793" i="7"/>
  <c r="M2793" i="7" s="1"/>
  <c r="Q2793" i="7" s="1"/>
  <c r="J2793" i="7"/>
  <c r="K2793" i="7" s="1"/>
  <c r="N2792" i="7"/>
  <c r="O2792" i="7" s="1"/>
  <c r="R2792" i="7" s="1"/>
  <c r="L2792" i="7"/>
  <c r="M2792" i="7" s="1"/>
  <c r="Q2792" i="7" s="1"/>
  <c r="S2792" i="7" s="1"/>
  <c r="J2792" i="7"/>
  <c r="K2792" i="7" s="1"/>
  <c r="N2791" i="7"/>
  <c r="O2791" i="7" s="1"/>
  <c r="R2791" i="7" s="1"/>
  <c r="L2791" i="7"/>
  <c r="M2791" i="7" s="1"/>
  <c r="Q2791" i="7" s="1"/>
  <c r="J2791" i="7"/>
  <c r="K2791" i="7" s="1"/>
  <c r="N2790" i="7"/>
  <c r="O2790" i="7" s="1"/>
  <c r="R2790" i="7" s="1"/>
  <c r="L2790" i="7"/>
  <c r="M2790" i="7" s="1"/>
  <c r="Q2790" i="7" s="1"/>
  <c r="S2790" i="7" s="1"/>
  <c r="J2790" i="7"/>
  <c r="K2790" i="7" s="1"/>
  <c r="N2789" i="7"/>
  <c r="O2789" i="7" s="1"/>
  <c r="R2789" i="7" s="1"/>
  <c r="L2789" i="7"/>
  <c r="M2789" i="7" s="1"/>
  <c r="Q2789" i="7" s="1"/>
  <c r="J2789" i="7"/>
  <c r="K2789" i="7" s="1"/>
  <c r="N2788" i="7"/>
  <c r="O2788" i="7" s="1"/>
  <c r="R2788" i="7" s="1"/>
  <c r="L2788" i="7"/>
  <c r="M2788" i="7" s="1"/>
  <c r="Q2788" i="7" s="1"/>
  <c r="S2788" i="7" s="1"/>
  <c r="J2788" i="7"/>
  <c r="K2788" i="7" s="1"/>
  <c r="N2787" i="7"/>
  <c r="O2787" i="7" s="1"/>
  <c r="R2787" i="7" s="1"/>
  <c r="L2787" i="7"/>
  <c r="M2787" i="7" s="1"/>
  <c r="Q2787" i="7" s="1"/>
  <c r="J2787" i="7"/>
  <c r="K2787" i="7" s="1"/>
  <c r="N2786" i="7"/>
  <c r="O2786" i="7" s="1"/>
  <c r="R2786" i="7" s="1"/>
  <c r="L2786" i="7"/>
  <c r="M2786" i="7" s="1"/>
  <c r="Q2786" i="7" s="1"/>
  <c r="S2786" i="7" s="1"/>
  <c r="J2786" i="7"/>
  <c r="K2786" i="7" s="1"/>
  <c r="N2785" i="7"/>
  <c r="O2785" i="7" s="1"/>
  <c r="R2785" i="7" s="1"/>
  <c r="L2785" i="7"/>
  <c r="M2785" i="7" s="1"/>
  <c r="Q2785" i="7" s="1"/>
  <c r="J2785" i="7"/>
  <c r="K2785" i="7" s="1"/>
  <c r="N2784" i="7"/>
  <c r="O2784" i="7" s="1"/>
  <c r="R2784" i="7" s="1"/>
  <c r="L2784" i="7"/>
  <c r="M2784" i="7" s="1"/>
  <c r="Q2784" i="7" s="1"/>
  <c r="S2784" i="7" s="1"/>
  <c r="J2784" i="7"/>
  <c r="K2784" i="7" s="1"/>
  <c r="N2783" i="7"/>
  <c r="O2783" i="7" s="1"/>
  <c r="R2783" i="7" s="1"/>
  <c r="L2783" i="7"/>
  <c r="M2783" i="7" s="1"/>
  <c r="Q2783" i="7" s="1"/>
  <c r="J2783" i="7"/>
  <c r="K2783" i="7" s="1"/>
  <c r="N2782" i="7"/>
  <c r="O2782" i="7" s="1"/>
  <c r="R2782" i="7" s="1"/>
  <c r="L2782" i="7"/>
  <c r="M2782" i="7" s="1"/>
  <c r="Q2782" i="7" s="1"/>
  <c r="S2782" i="7" s="1"/>
  <c r="J2782" i="7"/>
  <c r="K2782" i="7" s="1"/>
  <c r="N2781" i="7"/>
  <c r="O2781" i="7" s="1"/>
  <c r="R2781" i="7" s="1"/>
  <c r="L2781" i="7"/>
  <c r="M2781" i="7" s="1"/>
  <c r="Q2781" i="7" s="1"/>
  <c r="J2781" i="7"/>
  <c r="K2781" i="7" s="1"/>
  <c r="N2780" i="7"/>
  <c r="O2780" i="7" s="1"/>
  <c r="R2780" i="7" s="1"/>
  <c r="L2780" i="7"/>
  <c r="M2780" i="7" s="1"/>
  <c r="Q2780" i="7" s="1"/>
  <c r="S2780" i="7" s="1"/>
  <c r="J2780" i="7"/>
  <c r="K2780" i="7" s="1"/>
  <c r="N2779" i="7"/>
  <c r="O2779" i="7" s="1"/>
  <c r="R2779" i="7" s="1"/>
  <c r="L2779" i="7"/>
  <c r="M2779" i="7" s="1"/>
  <c r="Q2779" i="7" s="1"/>
  <c r="J2779" i="7"/>
  <c r="K2779" i="7" s="1"/>
  <c r="N2778" i="7"/>
  <c r="O2778" i="7" s="1"/>
  <c r="R2778" i="7" s="1"/>
  <c r="L2778" i="7"/>
  <c r="M2778" i="7" s="1"/>
  <c r="Q2778" i="7" s="1"/>
  <c r="S2778" i="7" s="1"/>
  <c r="J2778" i="7"/>
  <c r="K2778" i="7" s="1"/>
  <c r="N2777" i="7"/>
  <c r="O2777" i="7" s="1"/>
  <c r="R2777" i="7" s="1"/>
  <c r="L2777" i="7"/>
  <c r="M2777" i="7" s="1"/>
  <c r="Q2777" i="7" s="1"/>
  <c r="J2777" i="7"/>
  <c r="K2777" i="7" s="1"/>
  <c r="N2776" i="7"/>
  <c r="O2776" i="7" s="1"/>
  <c r="R2776" i="7" s="1"/>
  <c r="L2776" i="7"/>
  <c r="M2776" i="7" s="1"/>
  <c r="Q2776" i="7" s="1"/>
  <c r="S2776" i="7" s="1"/>
  <c r="J2776" i="7"/>
  <c r="K2776" i="7" s="1"/>
  <c r="N2775" i="7"/>
  <c r="O2775" i="7" s="1"/>
  <c r="R2775" i="7" s="1"/>
  <c r="L2775" i="7"/>
  <c r="M2775" i="7" s="1"/>
  <c r="Q2775" i="7" s="1"/>
  <c r="J2775" i="7"/>
  <c r="K2775" i="7" s="1"/>
  <c r="N2774" i="7"/>
  <c r="O2774" i="7" s="1"/>
  <c r="R2774" i="7" s="1"/>
  <c r="L2774" i="7"/>
  <c r="M2774" i="7" s="1"/>
  <c r="Q2774" i="7" s="1"/>
  <c r="J2774" i="7"/>
  <c r="K2774" i="7" s="1"/>
  <c r="N2773" i="7"/>
  <c r="O2773" i="7" s="1"/>
  <c r="R2773" i="7" s="1"/>
  <c r="L2773" i="7"/>
  <c r="M2773" i="7" s="1"/>
  <c r="J2773" i="7"/>
  <c r="K2773" i="7" s="1"/>
  <c r="N2772" i="7"/>
  <c r="O2772" i="7" s="1"/>
  <c r="R2772" i="7" s="1"/>
  <c r="L2772" i="7"/>
  <c r="M2772" i="7" s="1"/>
  <c r="Q2772" i="7" s="1"/>
  <c r="S2772" i="7" s="1"/>
  <c r="J2772" i="7"/>
  <c r="K2772" i="7" s="1"/>
  <c r="N2771" i="7"/>
  <c r="O2771" i="7" s="1"/>
  <c r="R2771" i="7" s="1"/>
  <c r="L2771" i="7"/>
  <c r="M2771" i="7" s="1"/>
  <c r="Q2771" i="7" s="1"/>
  <c r="J2771" i="7"/>
  <c r="K2771" i="7" s="1"/>
  <c r="N2770" i="7"/>
  <c r="O2770" i="7" s="1"/>
  <c r="R2770" i="7" s="1"/>
  <c r="L2770" i="7"/>
  <c r="M2770" i="7" s="1"/>
  <c r="J2770" i="7"/>
  <c r="K2770" i="7" s="1"/>
  <c r="N2769" i="7"/>
  <c r="O2769" i="7" s="1"/>
  <c r="R2769" i="7" s="1"/>
  <c r="L2769" i="7"/>
  <c r="M2769" i="7" s="1"/>
  <c r="Q2769" i="7" s="1"/>
  <c r="J2769" i="7"/>
  <c r="K2769" i="7" s="1"/>
  <c r="N2768" i="7"/>
  <c r="O2768" i="7" s="1"/>
  <c r="R2768" i="7" s="1"/>
  <c r="L2768" i="7"/>
  <c r="M2768" i="7" s="1"/>
  <c r="Q2768" i="7" s="1"/>
  <c r="S2768" i="7" s="1"/>
  <c r="J2768" i="7"/>
  <c r="K2768" i="7" s="1"/>
  <c r="N2767" i="7"/>
  <c r="O2767" i="7" s="1"/>
  <c r="R2767" i="7" s="1"/>
  <c r="L2767" i="7"/>
  <c r="M2767" i="7" s="1"/>
  <c r="Q2767" i="7" s="1"/>
  <c r="J2767" i="7"/>
  <c r="K2767" i="7" s="1"/>
  <c r="N2766" i="7"/>
  <c r="O2766" i="7" s="1"/>
  <c r="R2766" i="7" s="1"/>
  <c r="L2766" i="7"/>
  <c r="M2766" i="7" s="1"/>
  <c r="Q2766" i="7" s="1"/>
  <c r="S2766" i="7" s="1"/>
  <c r="J2766" i="7"/>
  <c r="K2766" i="7" s="1"/>
  <c r="N2765" i="7"/>
  <c r="O2765" i="7" s="1"/>
  <c r="R2765" i="7" s="1"/>
  <c r="L2765" i="7"/>
  <c r="M2765" i="7" s="1"/>
  <c r="Q2765" i="7" s="1"/>
  <c r="J2765" i="7"/>
  <c r="K2765" i="7" s="1"/>
  <c r="N2764" i="7"/>
  <c r="O2764" i="7" s="1"/>
  <c r="R2764" i="7" s="1"/>
  <c r="L2764" i="7"/>
  <c r="M2764" i="7" s="1"/>
  <c r="Q2764" i="7" s="1"/>
  <c r="S2764" i="7" s="1"/>
  <c r="J2764" i="7"/>
  <c r="K2764" i="7" s="1"/>
  <c r="N2763" i="7"/>
  <c r="O2763" i="7" s="1"/>
  <c r="R2763" i="7" s="1"/>
  <c r="L2763" i="7"/>
  <c r="M2763" i="7" s="1"/>
  <c r="Q2763" i="7" s="1"/>
  <c r="J2763" i="7"/>
  <c r="K2763" i="7" s="1"/>
  <c r="N2762" i="7"/>
  <c r="O2762" i="7" s="1"/>
  <c r="R2762" i="7" s="1"/>
  <c r="L2762" i="7"/>
  <c r="M2762" i="7" s="1"/>
  <c r="Q2762" i="7" s="1"/>
  <c r="S2762" i="7" s="1"/>
  <c r="J2762" i="7"/>
  <c r="K2762" i="7" s="1"/>
  <c r="N2761" i="7"/>
  <c r="O2761" i="7" s="1"/>
  <c r="R2761" i="7" s="1"/>
  <c r="L2761" i="7"/>
  <c r="M2761" i="7" s="1"/>
  <c r="Q2761" i="7" s="1"/>
  <c r="J2761" i="7"/>
  <c r="K2761" i="7" s="1"/>
  <c r="N2760" i="7"/>
  <c r="O2760" i="7" s="1"/>
  <c r="R2760" i="7" s="1"/>
  <c r="L2760" i="7"/>
  <c r="M2760" i="7" s="1"/>
  <c r="Q2760" i="7" s="1"/>
  <c r="S2760" i="7" s="1"/>
  <c r="J2760" i="7"/>
  <c r="K2760" i="7" s="1"/>
  <c r="N2759" i="7"/>
  <c r="O2759" i="7" s="1"/>
  <c r="R2759" i="7" s="1"/>
  <c r="L2759" i="7"/>
  <c r="M2759" i="7" s="1"/>
  <c r="Q2759" i="7" s="1"/>
  <c r="J2759" i="7"/>
  <c r="K2759" i="7" s="1"/>
  <c r="N2758" i="7"/>
  <c r="O2758" i="7" s="1"/>
  <c r="R2758" i="7" s="1"/>
  <c r="L2758" i="7"/>
  <c r="M2758" i="7" s="1"/>
  <c r="Q2758" i="7" s="1"/>
  <c r="S2758" i="7" s="1"/>
  <c r="J2758" i="7"/>
  <c r="K2758" i="7" s="1"/>
  <c r="N2757" i="7"/>
  <c r="O2757" i="7" s="1"/>
  <c r="R2757" i="7" s="1"/>
  <c r="L2757" i="7"/>
  <c r="M2757" i="7" s="1"/>
  <c r="Q2757" i="7" s="1"/>
  <c r="J2757" i="7"/>
  <c r="K2757" i="7" s="1"/>
  <c r="N2756" i="7"/>
  <c r="O2756" i="7" s="1"/>
  <c r="R2756" i="7" s="1"/>
  <c r="L2756" i="7"/>
  <c r="M2756" i="7" s="1"/>
  <c r="Q2756" i="7" s="1"/>
  <c r="S2756" i="7" s="1"/>
  <c r="J2756" i="7"/>
  <c r="K2756" i="7" s="1"/>
  <c r="N2755" i="7"/>
  <c r="O2755" i="7" s="1"/>
  <c r="R2755" i="7" s="1"/>
  <c r="L2755" i="7"/>
  <c r="M2755" i="7" s="1"/>
  <c r="Q2755" i="7" s="1"/>
  <c r="J2755" i="7"/>
  <c r="K2755" i="7" s="1"/>
  <c r="N2754" i="7"/>
  <c r="O2754" i="7" s="1"/>
  <c r="R2754" i="7" s="1"/>
  <c r="L2754" i="7"/>
  <c r="M2754" i="7" s="1"/>
  <c r="Q2754" i="7" s="1"/>
  <c r="S2754" i="7" s="1"/>
  <c r="J2754" i="7"/>
  <c r="K2754" i="7" s="1"/>
  <c r="N2753" i="7"/>
  <c r="O2753" i="7" s="1"/>
  <c r="R2753" i="7" s="1"/>
  <c r="L2753" i="7"/>
  <c r="M2753" i="7" s="1"/>
  <c r="Q2753" i="7" s="1"/>
  <c r="J2753" i="7"/>
  <c r="K2753" i="7" s="1"/>
  <c r="N2752" i="7"/>
  <c r="O2752" i="7" s="1"/>
  <c r="R2752" i="7" s="1"/>
  <c r="L2752" i="7"/>
  <c r="M2752" i="7" s="1"/>
  <c r="Q2752" i="7" s="1"/>
  <c r="S2752" i="7" s="1"/>
  <c r="J2752" i="7"/>
  <c r="K2752" i="7" s="1"/>
  <c r="N2751" i="7"/>
  <c r="O2751" i="7" s="1"/>
  <c r="R2751" i="7" s="1"/>
  <c r="L2751" i="7"/>
  <c r="M2751" i="7" s="1"/>
  <c r="Q2751" i="7" s="1"/>
  <c r="J2751" i="7"/>
  <c r="K2751" i="7" s="1"/>
  <c r="N2750" i="7"/>
  <c r="O2750" i="7" s="1"/>
  <c r="R2750" i="7" s="1"/>
  <c r="L2750" i="7"/>
  <c r="M2750" i="7" s="1"/>
  <c r="Q2750" i="7" s="1"/>
  <c r="S2750" i="7" s="1"/>
  <c r="J2750" i="7"/>
  <c r="K2750" i="7" s="1"/>
  <c r="N2749" i="7"/>
  <c r="O2749" i="7" s="1"/>
  <c r="R2749" i="7" s="1"/>
  <c r="L2749" i="7"/>
  <c r="M2749" i="7" s="1"/>
  <c r="Q2749" i="7" s="1"/>
  <c r="J2749" i="7"/>
  <c r="K2749" i="7" s="1"/>
  <c r="N2748" i="7"/>
  <c r="O2748" i="7" s="1"/>
  <c r="R2748" i="7" s="1"/>
  <c r="L2748" i="7"/>
  <c r="M2748" i="7" s="1"/>
  <c r="Q2748" i="7" s="1"/>
  <c r="S2748" i="7" s="1"/>
  <c r="J2748" i="7"/>
  <c r="K2748" i="7" s="1"/>
  <c r="N2747" i="7"/>
  <c r="O2747" i="7" s="1"/>
  <c r="R2747" i="7" s="1"/>
  <c r="L2747" i="7"/>
  <c r="M2747" i="7" s="1"/>
  <c r="Q2747" i="7" s="1"/>
  <c r="J2747" i="7"/>
  <c r="K2747" i="7" s="1"/>
  <c r="N2746" i="7"/>
  <c r="O2746" i="7" s="1"/>
  <c r="R2746" i="7" s="1"/>
  <c r="L2746" i="7"/>
  <c r="M2746" i="7" s="1"/>
  <c r="Q2746" i="7" s="1"/>
  <c r="S2746" i="7" s="1"/>
  <c r="J2746" i="7"/>
  <c r="K2746" i="7" s="1"/>
  <c r="N2745" i="7"/>
  <c r="O2745" i="7" s="1"/>
  <c r="R2745" i="7" s="1"/>
  <c r="L2745" i="7"/>
  <c r="M2745" i="7" s="1"/>
  <c r="Q2745" i="7" s="1"/>
  <c r="J2745" i="7"/>
  <c r="K2745" i="7" s="1"/>
  <c r="N2744" i="7"/>
  <c r="O2744" i="7" s="1"/>
  <c r="R2744" i="7" s="1"/>
  <c r="L2744" i="7"/>
  <c r="M2744" i="7" s="1"/>
  <c r="Q2744" i="7" s="1"/>
  <c r="S2744" i="7" s="1"/>
  <c r="J2744" i="7"/>
  <c r="K2744" i="7" s="1"/>
  <c r="N2743" i="7"/>
  <c r="O2743" i="7" s="1"/>
  <c r="R2743" i="7" s="1"/>
  <c r="L2743" i="7"/>
  <c r="M2743" i="7" s="1"/>
  <c r="Q2743" i="7" s="1"/>
  <c r="J2743" i="7"/>
  <c r="K2743" i="7" s="1"/>
  <c r="N2742" i="7"/>
  <c r="O2742" i="7" s="1"/>
  <c r="R2742" i="7" s="1"/>
  <c r="L2742" i="7"/>
  <c r="M2742" i="7" s="1"/>
  <c r="Q2742" i="7" s="1"/>
  <c r="S2742" i="7" s="1"/>
  <c r="J2742" i="7"/>
  <c r="K2742" i="7" s="1"/>
  <c r="N2741" i="7"/>
  <c r="O2741" i="7" s="1"/>
  <c r="R2741" i="7" s="1"/>
  <c r="L2741" i="7"/>
  <c r="M2741" i="7" s="1"/>
  <c r="Q2741" i="7" s="1"/>
  <c r="J2741" i="7"/>
  <c r="K2741" i="7" s="1"/>
  <c r="N2740" i="7"/>
  <c r="O2740" i="7" s="1"/>
  <c r="R2740" i="7" s="1"/>
  <c r="L2740" i="7"/>
  <c r="M2740" i="7" s="1"/>
  <c r="Q2740" i="7" s="1"/>
  <c r="S2740" i="7" s="1"/>
  <c r="J2740" i="7"/>
  <c r="K2740" i="7" s="1"/>
  <c r="N2739" i="7"/>
  <c r="O2739" i="7" s="1"/>
  <c r="R2739" i="7" s="1"/>
  <c r="L2739" i="7"/>
  <c r="M2739" i="7" s="1"/>
  <c r="Q2739" i="7" s="1"/>
  <c r="J2739" i="7"/>
  <c r="K2739" i="7" s="1"/>
  <c r="N2738" i="7"/>
  <c r="O2738" i="7" s="1"/>
  <c r="R2738" i="7" s="1"/>
  <c r="L2738" i="7"/>
  <c r="M2738" i="7" s="1"/>
  <c r="Q2738" i="7" s="1"/>
  <c r="S2738" i="7" s="1"/>
  <c r="J2738" i="7"/>
  <c r="K2738" i="7" s="1"/>
  <c r="N2737" i="7"/>
  <c r="O2737" i="7" s="1"/>
  <c r="R2737" i="7" s="1"/>
  <c r="L2737" i="7"/>
  <c r="M2737" i="7" s="1"/>
  <c r="Q2737" i="7" s="1"/>
  <c r="J2737" i="7"/>
  <c r="K2737" i="7" s="1"/>
  <c r="N2736" i="7"/>
  <c r="O2736" i="7" s="1"/>
  <c r="R2736" i="7" s="1"/>
  <c r="L2736" i="7"/>
  <c r="M2736" i="7" s="1"/>
  <c r="Q2736" i="7" s="1"/>
  <c r="S2736" i="7" s="1"/>
  <c r="J2736" i="7"/>
  <c r="K2736" i="7" s="1"/>
  <c r="N2735" i="7"/>
  <c r="O2735" i="7" s="1"/>
  <c r="R2735" i="7" s="1"/>
  <c r="L2735" i="7"/>
  <c r="M2735" i="7" s="1"/>
  <c r="Q2735" i="7" s="1"/>
  <c r="J2735" i="7"/>
  <c r="K2735" i="7" s="1"/>
  <c r="N2734" i="7"/>
  <c r="O2734" i="7" s="1"/>
  <c r="R2734" i="7" s="1"/>
  <c r="L2734" i="7"/>
  <c r="M2734" i="7" s="1"/>
  <c r="Q2734" i="7" s="1"/>
  <c r="J2734" i="7"/>
  <c r="K2734" i="7" s="1"/>
  <c r="N2733" i="7"/>
  <c r="O2733" i="7" s="1"/>
  <c r="R2733" i="7" s="1"/>
  <c r="L2733" i="7"/>
  <c r="M2733" i="7" s="1"/>
  <c r="Q2733" i="7" s="1"/>
  <c r="J2733" i="7"/>
  <c r="K2733" i="7" s="1"/>
  <c r="N2732" i="7"/>
  <c r="O2732" i="7" s="1"/>
  <c r="R2732" i="7" s="1"/>
  <c r="L2732" i="7"/>
  <c r="M2732" i="7" s="1"/>
  <c r="Q2732" i="7" s="1"/>
  <c r="S2732" i="7" s="1"/>
  <c r="J2732" i="7"/>
  <c r="K2732" i="7" s="1"/>
  <c r="N2731" i="7"/>
  <c r="O2731" i="7" s="1"/>
  <c r="R2731" i="7" s="1"/>
  <c r="L2731" i="7"/>
  <c r="M2731" i="7" s="1"/>
  <c r="Q2731" i="7" s="1"/>
  <c r="J2731" i="7"/>
  <c r="K2731" i="7" s="1"/>
  <c r="N2730" i="7"/>
  <c r="O2730" i="7" s="1"/>
  <c r="R2730" i="7" s="1"/>
  <c r="L2730" i="7"/>
  <c r="M2730" i="7" s="1"/>
  <c r="Q2730" i="7" s="1"/>
  <c r="J2730" i="7"/>
  <c r="K2730" i="7" s="1"/>
  <c r="N2729" i="7"/>
  <c r="O2729" i="7" s="1"/>
  <c r="R2729" i="7" s="1"/>
  <c r="L2729" i="7"/>
  <c r="M2729" i="7" s="1"/>
  <c r="Q2729" i="7" s="1"/>
  <c r="S2729" i="7" s="1"/>
  <c r="J2729" i="7"/>
  <c r="K2729" i="7" s="1"/>
  <c r="N2728" i="7"/>
  <c r="O2728" i="7" s="1"/>
  <c r="R2728" i="7" s="1"/>
  <c r="L2728" i="7"/>
  <c r="M2728" i="7" s="1"/>
  <c r="Q2728" i="7" s="1"/>
  <c r="J2728" i="7"/>
  <c r="K2728" i="7" s="1"/>
  <c r="N2727" i="7"/>
  <c r="O2727" i="7" s="1"/>
  <c r="R2727" i="7" s="1"/>
  <c r="L2727" i="7"/>
  <c r="M2727" i="7" s="1"/>
  <c r="Q2727" i="7" s="1"/>
  <c r="J2727" i="7"/>
  <c r="K2727" i="7" s="1"/>
  <c r="N2726" i="7"/>
  <c r="O2726" i="7" s="1"/>
  <c r="R2726" i="7" s="1"/>
  <c r="L2726" i="7"/>
  <c r="M2726" i="7" s="1"/>
  <c r="Q2726" i="7" s="1"/>
  <c r="J2726" i="7"/>
  <c r="K2726" i="7" s="1"/>
  <c r="N2725" i="7"/>
  <c r="O2725" i="7" s="1"/>
  <c r="R2725" i="7" s="1"/>
  <c r="L2725" i="7"/>
  <c r="M2725" i="7" s="1"/>
  <c r="Q2725" i="7" s="1"/>
  <c r="S2725" i="7" s="1"/>
  <c r="J2725" i="7"/>
  <c r="K2725" i="7" s="1"/>
  <c r="N2724" i="7"/>
  <c r="O2724" i="7" s="1"/>
  <c r="R2724" i="7" s="1"/>
  <c r="L2724" i="7"/>
  <c r="M2724" i="7" s="1"/>
  <c r="Q2724" i="7" s="1"/>
  <c r="J2724" i="7"/>
  <c r="K2724" i="7" s="1"/>
  <c r="N2723" i="7"/>
  <c r="O2723" i="7" s="1"/>
  <c r="R2723" i="7" s="1"/>
  <c r="L2723" i="7"/>
  <c r="M2723" i="7" s="1"/>
  <c r="Q2723" i="7" s="1"/>
  <c r="J2723" i="7"/>
  <c r="K2723" i="7" s="1"/>
  <c r="N2722" i="7"/>
  <c r="O2722" i="7" s="1"/>
  <c r="R2722" i="7" s="1"/>
  <c r="L2722" i="7"/>
  <c r="M2722" i="7" s="1"/>
  <c r="J2722" i="7"/>
  <c r="K2722" i="7" s="1"/>
  <c r="N2721" i="7"/>
  <c r="O2721" i="7" s="1"/>
  <c r="R2721" i="7" s="1"/>
  <c r="L2721" i="7"/>
  <c r="M2721" i="7" s="1"/>
  <c r="Q2721" i="7" s="1"/>
  <c r="S2721" i="7" s="1"/>
  <c r="J2721" i="7"/>
  <c r="K2721" i="7" s="1"/>
  <c r="N2720" i="7"/>
  <c r="O2720" i="7" s="1"/>
  <c r="R2720" i="7" s="1"/>
  <c r="L2720" i="7"/>
  <c r="M2720" i="7" s="1"/>
  <c r="Q2720" i="7" s="1"/>
  <c r="J2720" i="7"/>
  <c r="K2720" i="7" s="1"/>
  <c r="N2719" i="7"/>
  <c r="O2719" i="7" s="1"/>
  <c r="R2719" i="7" s="1"/>
  <c r="L2719" i="7"/>
  <c r="M2719" i="7" s="1"/>
  <c r="Q2719" i="7" s="1"/>
  <c r="J2719" i="7"/>
  <c r="K2719" i="7" s="1"/>
  <c r="N2718" i="7"/>
  <c r="O2718" i="7" s="1"/>
  <c r="R2718" i="7" s="1"/>
  <c r="L2718" i="7"/>
  <c r="M2718" i="7" s="1"/>
  <c r="Q2718" i="7" s="1"/>
  <c r="J2718" i="7"/>
  <c r="K2718" i="7" s="1"/>
  <c r="N2717" i="7"/>
  <c r="O2717" i="7" s="1"/>
  <c r="R2717" i="7" s="1"/>
  <c r="L2717" i="7"/>
  <c r="M2717" i="7" s="1"/>
  <c r="Q2717" i="7" s="1"/>
  <c r="J2717" i="7"/>
  <c r="K2717" i="7" s="1"/>
  <c r="N2716" i="7"/>
  <c r="O2716" i="7" s="1"/>
  <c r="R2716" i="7" s="1"/>
  <c r="L2716" i="7"/>
  <c r="M2716" i="7" s="1"/>
  <c r="Q2716" i="7" s="1"/>
  <c r="S2716" i="7" s="1"/>
  <c r="J2716" i="7"/>
  <c r="K2716" i="7" s="1"/>
  <c r="N2715" i="7"/>
  <c r="O2715" i="7" s="1"/>
  <c r="R2715" i="7" s="1"/>
  <c r="L2715" i="7"/>
  <c r="M2715" i="7" s="1"/>
  <c r="Q2715" i="7" s="1"/>
  <c r="J2715" i="7"/>
  <c r="K2715" i="7" s="1"/>
  <c r="N2714" i="7"/>
  <c r="O2714" i="7" s="1"/>
  <c r="R2714" i="7" s="1"/>
  <c r="L2714" i="7"/>
  <c r="M2714" i="7" s="1"/>
  <c r="Q2714" i="7" s="1"/>
  <c r="J2714" i="7"/>
  <c r="K2714" i="7" s="1"/>
  <c r="N2713" i="7"/>
  <c r="O2713" i="7" s="1"/>
  <c r="R2713" i="7" s="1"/>
  <c r="L2713" i="7"/>
  <c r="M2713" i="7" s="1"/>
  <c r="Q2713" i="7" s="1"/>
  <c r="J2713" i="7"/>
  <c r="K2713" i="7" s="1"/>
  <c r="N2712" i="7"/>
  <c r="O2712" i="7" s="1"/>
  <c r="R2712" i="7" s="1"/>
  <c r="L2712" i="7"/>
  <c r="M2712" i="7" s="1"/>
  <c r="Q2712" i="7" s="1"/>
  <c r="S2712" i="7" s="1"/>
  <c r="J2712" i="7"/>
  <c r="K2712" i="7" s="1"/>
  <c r="N2711" i="7"/>
  <c r="O2711" i="7" s="1"/>
  <c r="R2711" i="7" s="1"/>
  <c r="L2711" i="7"/>
  <c r="M2711" i="7" s="1"/>
  <c r="Q2711" i="7" s="1"/>
  <c r="J2711" i="7"/>
  <c r="K2711" i="7" s="1"/>
  <c r="N2710" i="7"/>
  <c r="O2710" i="7" s="1"/>
  <c r="R2710" i="7" s="1"/>
  <c r="L2710" i="7"/>
  <c r="M2710" i="7" s="1"/>
  <c r="Q2710" i="7" s="1"/>
  <c r="J2710" i="7"/>
  <c r="K2710" i="7" s="1"/>
  <c r="N2709" i="7"/>
  <c r="O2709" i="7" s="1"/>
  <c r="R2709" i="7" s="1"/>
  <c r="L2709" i="7"/>
  <c r="M2709" i="7" s="1"/>
  <c r="Q2709" i="7" s="1"/>
  <c r="J2709" i="7"/>
  <c r="K2709" i="7" s="1"/>
  <c r="N2708" i="7"/>
  <c r="O2708" i="7" s="1"/>
  <c r="R2708" i="7" s="1"/>
  <c r="L2708" i="7"/>
  <c r="M2708" i="7" s="1"/>
  <c r="Q2708" i="7" s="1"/>
  <c r="S2708" i="7" s="1"/>
  <c r="J2708" i="7"/>
  <c r="K2708" i="7" s="1"/>
  <c r="N2707" i="7"/>
  <c r="O2707" i="7" s="1"/>
  <c r="R2707" i="7" s="1"/>
  <c r="L2707" i="7"/>
  <c r="M2707" i="7" s="1"/>
  <c r="Q2707" i="7" s="1"/>
  <c r="J2707" i="7"/>
  <c r="K2707" i="7" s="1"/>
  <c r="N2706" i="7"/>
  <c r="O2706" i="7" s="1"/>
  <c r="R2706" i="7" s="1"/>
  <c r="L2706" i="7"/>
  <c r="M2706" i="7" s="1"/>
  <c r="Q2706" i="7" s="1"/>
  <c r="J2706" i="7"/>
  <c r="K2706" i="7" s="1"/>
  <c r="N2705" i="7"/>
  <c r="O2705" i="7" s="1"/>
  <c r="R2705" i="7" s="1"/>
  <c r="L2705" i="7"/>
  <c r="M2705" i="7" s="1"/>
  <c r="Q2705" i="7" s="1"/>
  <c r="J2705" i="7"/>
  <c r="K2705" i="7" s="1"/>
  <c r="N2704" i="7"/>
  <c r="O2704" i="7" s="1"/>
  <c r="R2704" i="7" s="1"/>
  <c r="L2704" i="7"/>
  <c r="M2704" i="7" s="1"/>
  <c r="Q2704" i="7" s="1"/>
  <c r="S2704" i="7" s="1"/>
  <c r="J2704" i="7"/>
  <c r="K2704" i="7" s="1"/>
  <c r="N2703" i="7"/>
  <c r="O2703" i="7" s="1"/>
  <c r="R2703" i="7" s="1"/>
  <c r="L2703" i="7"/>
  <c r="M2703" i="7" s="1"/>
  <c r="Q2703" i="7" s="1"/>
  <c r="J2703" i="7"/>
  <c r="K2703" i="7" s="1"/>
  <c r="N2702" i="7"/>
  <c r="O2702" i="7" s="1"/>
  <c r="R2702" i="7" s="1"/>
  <c r="L2702" i="7"/>
  <c r="M2702" i="7" s="1"/>
  <c r="Q2702" i="7" s="1"/>
  <c r="J2702" i="7"/>
  <c r="K2702" i="7" s="1"/>
  <c r="N2701" i="7"/>
  <c r="O2701" i="7" s="1"/>
  <c r="R2701" i="7" s="1"/>
  <c r="L2701" i="7"/>
  <c r="M2701" i="7" s="1"/>
  <c r="Q2701" i="7" s="1"/>
  <c r="J2701" i="7"/>
  <c r="K2701" i="7" s="1"/>
  <c r="N2700" i="7"/>
  <c r="O2700" i="7" s="1"/>
  <c r="R2700" i="7" s="1"/>
  <c r="L2700" i="7"/>
  <c r="M2700" i="7" s="1"/>
  <c r="Q2700" i="7" s="1"/>
  <c r="S2700" i="7" s="1"/>
  <c r="J2700" i="7"/>
  <c r="K2700" i="7" s="1"/>
  <c r="N2699" i="7"/>
  <c r="O2699" i="7" s="1"/>
  <c r="R2699" i="7" s="1"/>
  <c r="L2699" i="7"/>
  <c r="M2699" i="7" s="1"/>
  <c r="Q2699" i="7" s="1"/>
  <c r="J2699" i="7"/>
  <c r="K2699" i="7" s="1"/>
  <c r="N2698" i="7"/>
  <c r="O2698" i="7" s="1"/>
  <c r="R2698" i="7" s="1"/>
  <c r="L2698" i="7"/>
  <c r="M2698" i="7" s="1"/>
  <c r="Q2698" i="7" s="1"/>
  <c r="J2698" i="7"/>
  <c r="K2698" i="7" s="1"/>
  <c r="N2697" i="7"/>
  <c r="O2697" i="7" s="1"/>
  <c r="R2697" i="7" s="1"/>
  <c r="L2697" i="7"/>
  <c r="M2697" i="7" s="1"/>
  <c r="Q2697" i="7" s="1"/>
  <c r="S2697" i="7" s="1"/>
  <c r="J2697" i="7"/>
  <c r="K2697" i="7" s="1"/>
  <c r="N2696" i="7"/>
  <c r="O2696" i="7" s="1"/>
  <c r="R2696" i="7" s="1"/>
  <c r="L2696" i="7"/>
  <c r="M2696" i="7" s="1"/>
  <c r="Q2696" i="7" s="1"/>
  <c r="J2696" i="7"/>
  <c r="K2696" i="7" s="1"/>
  <c r="N2695" i="7"/>
  <c r="O2695" i="7" s="1"/>
  <c r="R2695" i="7" s="1"/>
  <c r="L2695" i="7"/>
  <c r="M2695" i="7" s="1"/>
  <c r="Q2695" i="7" s="1"/>
  <c r="J2695" i="7"/>
  <c r="K2695" i="7" s="1"/>
  <c r="N2694" i="7"/>
  <c r="O2694" i="7" s="1"/>
  <c r="R2694" i="7" s="1"/>
  <c r="L2694" i="7"/>
  <c r="M2694" i="7" s="1"/>
  <c r="Q2694" i="7" s="1"/>
  <c r="J2694" i="7"/>
  <c r="K2694" i="7" s="1"/>
  <c r="N2693" i="7"/>
  <c r="O2693" i="7" s="1"/>
  <c r="R2693" i="7" s="1"/>
  <c r="L2693" i="7"/>
  <c r="M2693" i="7" s="1"/>
  <c r="Q2693" i="7" s="1"/>
  <c r="J2693" i="7"/>
  <c r="K2693" i="7" s="1"/>
  <c r="N2692" i="7"/>
  <c r="O2692" i="7" s="1"/>
  <c r="R2692" i="7" s="1"/>
  <c r="L2692" i="7"/>
  <c r="M2692" i="7" s="1"/>
  <c r="Q2692" i="7" s="1"/>
  <c r="S2692" i="7" s="1"/>
  <c r="J2692" i="7"/>
  <c r="K2692" i="7" s="1"/>
  <c r="N2691" i="7"/>
  <c r="O2691" i="7" s="1"/>
  <c r="R2691" i="7" s="1"/>
  <c r="L2691" i="7"/>
  <c r="M2691" i="7" s="1"/>
  <c r="Q2691" i="7" s="1"/>
  <c r="J2691" i="7"/>
  <c r="K2691" i="7" s="1"/>
  <c r="N2690" i="7"/>
  <c r="O2690" i="7" s="1"/>
  <c r="R2690" i="7" s="1"/>
  <c r="L2690" i="7"/>
  <c r="M2690" i="7" s="1"/>
  <c r="Q2690" i="7" s="1"/>
  <c r="J2690" i="7"/>
  <c r="K2690" i="7" s="1"/>
  <c r="N2689" i="7"/>
  <c r="O2689" i="7" s="1"/>
  <c r="R2689" i="7" s="1"/>
  <c r="L2689" i="7"/>
  <c r="M2689" i="7" s="1"/>
  <c r="Q2689" i="7" s="1"/>
  <c r="J2689" i="7"/>
  <c r="K2689" i="7" s="1"/>
  <c r="N2688" i="7"/>
  <c r="O2688" i="7" s="1"/>
  <c r="R2688" i="7" s="1"/>
  <c r="L2688" i="7"/>
  <c r="M2688" i="7" s="1"/>
  <c r="Q2688" i="7" s="1"/>
  <c r="S2688" i="7" s="1"/>
  <c r="J2688" i="7"/>
  <c r="K2688" i="7" s="1"/>
  <c r="N2687" i="7"/>
  <c r="O2687" i="7" s="1"/>
  <c r="R2687" i="7" s="1"/>
  <c r="L2687" i="7"/>
  <c r="M2687" i="7" s="1"/>
  <c r="Q2687" i="7" s="1"/>
  <c r="J2687" i="7"/>
  <c r="K2687" i="7" s="1"/>
  <c r="N2686" i="7"/>
  <c r="O2686" i="7" s="1"/>
  <c r="R2686" i="7" s="1"/>
  <c r="L2686" i="7"/>
  <c r="M2686" i="7" s="1"/>
  <c r="Q2686" i="7" s="1"/>
  <c r="J2686" i="7"/>
  <c r="K2686" i="7" s="1"/>
  <c r="N2685" i="7"/>
  <c r="O2685" i="7" s="1"/>
  <c r="R2685" i="7" s="1"/>
  <c r="L2685" i="7"/>
  <c r="M2685" i="7" s="1"/>
  <c r="Q2685" i="7" s="1"/>
  <c r="J2685" i="7"/>
  <c r="K2685" i="7" s="1"/>
  <c r="N2684" i="7"/>
  <c r="O2684" i="7" s="1"/>
  <c r="R2684" i="7" s="1"/>
  <c r="L2684" i="7"/>
  <c r="M2684" i="7" s="1"/>
  <c r="Q2684" i="7" s="1"/>
  <c r="S2684" i="7" s="1"/>
  <c r="J2684" i="7"/>
  <c r="K2684" i="7" s="1"/>
  <c r="N2683" i="7"/>
  <c r="O2683" i="7" s="1"/>
  <c r="R2683" i="7" s="1"/>
  <c r="L2683" i="7"/>
  <c r="M2683" i="7" s="1"/>
  <c r="Q2683" i="7" s="1"/>
  <c r="J2683" i="7"/>
  <c r="K2683" i="7" s="1"/>
  <c r="N2682" i="7"/>
  <c r="O2682" i="7" s="1"/>
  <c r="R2682" i="7" s="1"/>
  <c r="L2682" i="7"/>
  <c r="M2682" i="7" s="1"/>
  <c r="Q2682" i="7" s="1"/>
  <c r="J2682" i="7"/>
  <c r="K2682" i="7" s="1"/>
  <c r="N2681" i="7"/>
  <c r="O2681" i="7" s="1"/>
  <c r="R2681" i="7" s="1"/>
  <c r="L2681" i="7"/>
  <c r="M2681" i="7" s="1"/>
  <c r="Q2681" i="7" s="1"/>
  <c r="S2681" i="7" s="1"/>
  <c r="J2681" i="7"/>
  <c r="K2681" i="7" s="1"/>
  <c r="N2680" i="7"/>
  <c r="O2680" i="7" s="1"/>
  <c r="R2680" i="7" s="1"/>
  <c r="L2680" i="7"/>
  <c r="M2680" i="7" s="1"/>
  <c r="Q2680" i="7" s="1"/>
  <c r="J2680" i="7"/>
  <c r="K2680" i="7" s="1"/>
  <c r="N2679" i="7"/>
  <c r="O2679" i="7" s="1"/>
  <c r="R2679" i="7" s="1"/>
  <c r="L2679" i="7"/>
  <c r="M2679" i="7" s="1"/>
  <c r="Q2679" i="7" s="1"/>
  <c r="J2679" i="7"/>
  <c r="K2679" i="7" s="1"/>
  <c r="N2678" i="7"/>
  <c r="O2678" i="7" s="1"/>
  <c r="R2678" i="7" s="1"/>
  <c r="L2678" i="7"/>
  <c r="M2678" i="7" s="1"/>
  <c r="Q2678" i="7" s="1"/>
  <c r="J2678" i="7"/>
  <c r="K2678" i="7" s="1"/>
  <c r="N2677" i="7"/>
  <c r="O2677" i="7" s="1"/>
  <c r="R2677" i="7" s="1"/>
  <c r="L2677" i="7"/>
  <c r="M2677" i="7" s="1"/>
  <c r="Q2677" i="7" s="1"/>
  <c r="J2677" i="7"/>
  <c r="K2677" i="7" s="1"/>
  <c r="N2676" i="7"/>
  <c r="O2676" i="7" s="1"/>
  <c r="R2676" i="7" s="1"/>
  <c r="L2676" i="7"/>
  <c r="M2676" i="7" s="1"/>
  <c r="Q2676" i="7" s="1"/>
  <c r="S2676" i="7" s="1"/>
  <c r="J2676" i="7"/>
  <c r="K2676" i="7" s="1"/>
  <c r="N2675" i="7"/>
  <c r="O2675" i="7" s="1"/>
  <c r="R2675" i="7" s="1"/>
  <c r="L2675" i="7"/>
  <c r="M2675" i="7" s="1"/>
  <c r="Q2675" i="7" s="1"/>
  <c r="J2675" i="7"/>
  <c r="K2675" i="7" s="1"/>
  <c r="N2674" i="7"/>
  <c r="O2674" i="7" s="1"/>
  <c r="R2674" i="7" s="1"/>
  <c r="L2674" i="7"/>
  <c r="M2674" i="7" s="1"/>
  <c r="Q2674" i="7" s="1"/>
  <c r="J2674" i="7"/>
  <c r="K2674" i="7" s="1"/>
  <c r="N2673" i="7"/>
  <c r="O2673" i="7" s="1"/>
  <c r="R2673" i="7" s="1"/>
  <c r="L2673" i="7"/>
  <c r="M2673" i="7" s="1"/>
  <c r="Q2673" i="7" s="1"/>
  <c r="J2673" i="7"/>
  <c r="K2673" i="7" s="1"/>
  <c r="N2672" i="7"/>
  <c r="O2672" i="7" s="1"/>
  <c r="R2672" i="7" s="1"/>
  <c r="L2672" i="7"/>
  <c r="M2672" i="7" s="1"/>
  <c r="Q2672" i="7" s="1"/>
  <c r="S2672" i="7" s="1"/>
  <c r="J2672" i="7"/>
  <c r="K2672" i="7" s="1"/>
  <c r="N2671" i="7"/>
  <c r="O2671" i="7" s="1"/>
  <c r="R2671" i="7" s="1"/>
  <c r="L2671" i="7"/>
  <c r="M2671" i="7" s="1"/>
  <c r="Q2671" i="7" s="1"/>
  <c r="J2671" i="7"/>
  <c r="K2671" i="7" s="1"/>
  <c r="N2670" i="7"/>
  <c r="O2670" i="7" s="1"/>
  <c r="R2670" i="7" s="1"/>
  <c r="L2670" i="7"/>
  <c r="M2670" i="7" s="1"/>
  <c r="Q2670" i="7" s="1"/>
  <c r="J2670" i="7"/>
  <c r="K2670" i="7" s="1"/>
  <c r="N2669" i="7"/>
  <c r="O2669" i="7" s="1"/>
  <c r="R2669" i="7" s="1"/>
  <c r="L2669" i="7"/>
  <c r="M2669" i="7" s="1"/>
  <c r="Q2669" i="7" s="1"/>
  <c r="S2669" i="7" s="1"/>
  <c r="J2669" i="7"/>
  <c r="K2669" i="7" s="1"/>
  <c r="N2668" i="7"/>
  <c r="O2668" i="7" s="1"/>
  <c r="R2668" i="7" s="1"/>
  <c r="L2668" i="7"/>
  <c r="M2668" i="7" s="1"/>
  <c r="Q2668" i="7" s="1"/>
  <c r="J2668" i="7"/>
  <c r="K2668" i="7" s="1"/>
  <c r="N2667" i="7"/>
  <c r="O2667" i="7" s="1"/>
  <c r="R2667" i="7" s="1"/>
  <c r="L2667" i="7"/>
  <c r="M2667" i="7" s="1"/>
  <c r="Q2667" i="7" s="1"/>
  <c r="J2667" i="7"/>
  <c r="K2667" i="7" s="1"/>
  <c r="N2666" i="7"/>
  <c r="O2666" i="7" s="1"/>
  <c r="R2666" i="7" s="1"/>
  <c r="L2666" i="7"/>
  <c r="M2666" i="7" s="1"/>
  <c r="Q2666" i="7" s="1"/>
  <c r="J2666" i="7"/>
  <c r="K2666" i="7" s="1"/>
  <c r="N2665" i="7"/>
  <c r="O2665" i="7" s="1"/>
  <c r="R2665" i="7" s="1"/>
  <c r="L2665" i="7"/>
  <c r="M2665" i="7" s="1"/>
  <c r="Q2665" i="7" s="1"/>
  <c r="S2665" i="7" s="1"/>
  <c r="J2665" i="7"/>
  <c r="K2665" i="7" s="1"/>
  <c r="N2664" i="7"/>
  <c r="O2664" i="7" s="1"/>
  <c r="R2664" i="7" s="1"/>
  <c r="L2664" i="7"/>
  <c r="M2664" i="7" s="1"/>
  <c r="Q2664" i="7" s="1"/>
  <c r="J2664" i="7"/>
  <c r="K2664" i="7" s="1"/>
  <c r="N2663" i="7"/>
  <c r="O2663" i="7" s="1"/>
  <c r="R2663" i="7" s="1"/>
  <c r="L2663" i="7"/>
  <c r="M2663" i="7" s="1"/>
  <c r="Q2663" i="7" s="1"/>
  <c r="J2663" i="7"/>
  <c r="K2663" i="7" s="1"/>
  <c r="N2662" i="7"/>
  <c r="O2662" i="7" s="1"/>
  <c r="R2662" i="7" s="1"/>
  <c r="L2662" i="7"/>
  <c r="M2662" i="7" s="1"/>
  <c r="Q2662" i="7" s="1"/>
  <c r="J2662" i="7"/>
  <c r="K2662" i="7" s="1"/>
  <c r="N2661" i="7"/>
  <c r="O2661" i="7" s="1"/>
  <c r="R2661" i="7" s="1"/>
  <c r="L2661" i="7"/>
  <c r="M2661" i="7" s="1"/>
  <c r="Q2661" i="7" s="1"/>
  <c r="S2661" i="7" s="1"/>
  <c r="J2661" i="7"/>
  <c r="K2661" i="7" s="1"/>
  <c r="N2660" i="7"/>
  <c r="O2660" i="7" s="1"/>
  <c r="R2660" i="7" s="1"/>
  <c r="L2660" i="7"/>
  <c r="M2660" i="7" s="1"/>
  <c r="Q2660" i="7" s="1"/>
  <c r="J2660" i="7"/>
  <c r="K2660" i="7" s="1"/>
  <c r="N2659" i="7"/>
  <c r="O2659" i="7" s="1"/>
  <c r="R2659" i="7" s="1"/>
  <c r="L2659" i="7"/>
  <c r="M2659" i="7" s="1"/>
  <c r="Q2659" i="7" s="1"/>
  <c r="J2659" i="7"/>
  <c r="K2659" i="7" s="1"/>
  <c r="N2658" i="7"/>
  <c r="O2658" i="7" s="1"/>
  <c r="R2658" i="7" s="1"/>
  <c r="L2658" i="7"/>
  <c r="M2658" i="7" s="1"/>
  <c r="Q2658" i="7" s="1"/>
  <c r="J2658" i="7"/>
  <c r="K2658" i="7" s="1"/>
  <c r="N2657" i="7"/>
  <c r="O2657" i="7" s="1"/>
  <c r="R2657" i="7" s="1"/>
  <c r="L2657" i="7"/>
  <c r="M2657" i="7" s="1"/>
  <c r="Q2657" i="7" s="1"/>
  <c r="S2657" i="7" s="1"/>
  <c r="J2657" i="7"/>
  <c r="K2657" i="7" s="1"/>
  <c r="N2656" i="7"/>
  <c r="O2656" i="7" s="1"/>
  <c r="R2656" i="7" s="1"/>
  <c r="L2656" i="7"/>
  <c r="M2656" i="7" s="1"/>
  <c r="Q2656" i="7" s="1"/>
  <c r="J2656" i="7"/>
  <c r="K2656" i="7" s="1"/>
  <c r="N2655" i="7"/>
  <c r="O2655" i="7" s="1"/>
  <c r="R2655" i="7" s="1"/>
  <c r="L2655" i="7"/>
  <c r="M2655" i="7" s="1"/>
  <c r="Q2655" i="7" s="1"/>
  <c r="J2655" i="7"/>
  <c r="K2655" i="7" s="1"/>
  <c r="N2654" i="7"/>
  <c r="O2654" i="7" s="1"/>
  <c r="R2654" i="7" s="1"/>
  <c r="L2654" i="7"/>
  <c r="M2654" i="7" s="1"/>
  <c r="Q2654" i="7" s="1"/>
  <c r="J2654" i="7"/>
  <c r="K2654" i="7" s="1"/>
  <c r="N2653" i="7"/>
  <c r="O2653" i="7" s="1"/>
  <c r="R2653" i="7" s="1"/>
  <c r="L2653" i="7"/>
  <c r="M2653" i="7" s="1"/>
  <c r="Q2653" i="7" s="1"/>
  <c r="S2653" i="7" s="1"/>
  <c r="J2653" i="7"/>
  <c r="K2653" i="7" s="1"/>
  <c r="N2652" i="7"/>
  <c r="O2652" i="7" s="1"/>
  <c r="R2652" i="7" s="1"/>
  <c r="L2652" i="7"/>
  <c r="M2652" i="7" s="1"/>
  <c r="Q2652" i="7" s="1"/>
  <c r="J2652" i="7"/>
  <c r="K2652" i="7" s="1"/>
  <c r="N2651" i="7"/>
  <c r="O2651" i="7" s="1"/>
  <c r="R2651" i="7" s="1"/>
  <c r="L2651" i="7"/>
  <c r="M2651" i="7" s="1"/>
  <c r="Q2651" i="7" s="1"/>
  <c r="J2651" i="7"/>
  <c r="K2651" i="7" s="1"/>
  <c r="N2650" i="7"/>
  <c r="O2650" i="7" s="1"/>
  <c r="R2650" i="7" s="1"/>
  <c r="L2650" i="7"/>
  <c r="M2650" i="7" s="1"/>
  <c r="Q2650" i="7" s="1"/>
  <c r="J2650" i="7"/>
  <c r="K2650" i="7" s="1"/>
  <c r="N2649" i="7"/>
  <c r="O2649" i="7" s="1"/>
  <c r="R2649" i="7" s="1"/>
  <c r="L2649" i="7"/>
  <c r="M2649" i="7" s="1"/>
  <c r="Q2649" i="7" s="1"/>
  <c r="S2649" i="7" s="1"/>
  <c r="J2649" i="7"/>
  <c r="K2649" i="7" s="1"/>
  <c r="N2648" i="7"/>
  <c r="O2648" i="7" s="1"/>
  <c r="R2648" i="7" s="1"/>
  <c r="L2648" i="7"/>
  <c r="M2648" i="7" s="1"/>
  <c r="Q2648" i="7" s="1"/>
  <c r="J2648" i="7"/>
  <c r="K2648" i="7" s="1"/>
  <c r="N2647" i="7"/>
  <c r="O2647" i="7" s="1"/>
  <c r="R2647" i="7" s="1"/>
  <c r="L2647" i="7"/>
  <c r="M2647" i="7" s="1"/>
  <c r="Q2647" i="7" s="1"/>
  <c r="J2647" i="7"/>
  <c r="K2647" i="7" s="1"/>
  <c r="N2646" i="7"/>
  <c r="O2646" i="7" s="1"/>
  <c r="R2646" i="7" s="1"/>
  <c r="L2646" i="7"/>
  <c r="M2646" i="7" s="1"/>
  <c r="Q2646" i="7" s="1"/>
  <c r="J2646" i="7"/>
  <c r="K2646" i="7" s="1"/>
  <c r="N2645" i="7"/>
  <c r="O2645" i="7" s="1"/>
  <c r="R2645" i="7" s="1"/>
  <c r="L2645" i="7"/>
  <c r="M2645" i="7" s="1"/>
  <c r="Q2645" i="7" s="1"/>
  <c r="S2645" i="7" s="1"/>
  <c r="J2645" i="7"/>
  <c r="K2645" i="7" s="1"/>
  <c r="N2644" i="7"/>
  <c r="O2644" i="7" s="1"/>
  <c r="R2644" i="7" s="1"/>
  <c r="L2644" i="7"/>
  <c r="M2644" i="7" s="1"/>
  <c r="Q2644" i="7" s="1"/>
  <c r="J2644" i="7"/>
  <c r="K2644" i="7" s="1"/>
  <c r="N2643" i="7"/>
  <c r="O2643" i="7" s="1"/>
  <c r="R2643" i="7" s="1"/>
  <c r="L2643" i="7"/>
  <c r="M2643" i="7" s="1"/>
  <c r="Q2643" i="7" s="1"/>
  <c r="J2643" i="7"/>
  <c r="K2643" i="7" s="1"/>
  <c r="N2642" i="7"/>
  <c r="O2642" i="7" s="1"/>
  <c r="R2642" i="7" s="1"/>
  <c r="L2642" i="7"/>
  <c r="M2642" i="7" s="1"/>
  <c r="Q2642" i="7" s="1"/>
  <c r="J2642" i="7"/>
  <c r="K2642" i="7" s="1"/>
  <c r="N2641" i="7"/>
  <c r="O2641" i="7" s="1"/>
  <c r="R2641" i="7" s="1"/>
  <c r="L2641" i="7"/>
  <c r="M2641" i="7" s="1"/>
  <c r="Q2641" i="7" s="1"/>
  <c r="S2641" i="7" s="1"/>
  <c r="J2641" i="7"/>
  <c r="K2641" i="7" s="1"/>
  <c r="N2640" i="7"/>
  <c r="O2640" i="7" s="1"/>
  <c r="R2640" i="7" s="1"/>
  <c r="L2640" i="7"/>
  <c r="M2640" i="7" s="1"/>
  <c r="Q2640" i="7" s="1"/>
  <c r="J2640" i="7"/>
  <c r="K2640" i="7" s="1"/>
  <c r="N2639" i="7"/>
  <c r="O2639" i="7" s="1"/>
  <c r="R2639" i="7" s="1"/>
  <c r="L2639" i="7"/>
  <c r="M2639" i="7" s="1"/>
  <c r="Q2639" i="7" s="1"/>
  <c r="J2639" i="7"/>
  <c r="K2639" i="7" s="1"/>
  <c r="N2638" i="7"/>
  <c r="O2638" i="7" s="1"/>
  <c r="R2638" i="7" s="1"/>
  <c r="L2638" i="7"/>
  <c r="M2638" i="7" s="1"/>
  <c r="Q2638" i="7" s="1"/>
  <c r="J2638" i="7"/>
  <c r="K2638" i="7" s="1"/>
  <c r="N2637" i="7"/>
  <c r="O2637" i="7" s="1"/>
  <c r="R2637" i="7" s="1"/>
  <c r="L2637" i="7"/>
  <c r="M2637" i="7" s="1"/>
  <c r="Q2637" i="7" s="1"/>
  <c r="S2637" i="7" s="1"/>
  <c r="J2637" i="7"/>
  <c r="K2637" i="7" s="1"/>
  <c r="N2636" i="7"/>
  <c r="O2636" i="7" s="1"/>
  <c r="R2636" i="7" s="1"/>
  <c r="L2636" i="7"/>
  <c r="M2636" i="7" s="1"/>
  <c r="Q2636" i="7" s="1"/>
  <c r="J2636" i="7"/>
  <c r="K2636" i="7" s="1"/>
  <c r="N2635" i="7"/>
  <c r="O2635" i="7" s="1"/>
  <c r="R2635" i="7" s="1"/>
  <c r="L2635" i="7"/>
  <c r="M2635" i="7" s="1"/>
  <c r="Q2635" i="7" s="1"/>
  <c r="J2635" i="7"/>
  <c r="K2635" i="7" s="1"/>
  <c r="N2634" i="7"/>
  <c r="O2634" i="7" s="1"/>
  <c r="R2634" i="7" s="1"/>
  <c r="L2634" i="7"/>
  <c r="M2634" i="7" s="1"/>
  <c r="Q2634" i="7" s="1"/>
  <c r="J2634" i="7"/>
  <c r="K2634" i="7" s="1"/>
  <c r="N2633" i="7"/>
  <c r="O2633" i="7" s="1"/>
  <c r="R2633" i="7" s="1"/>
  <c r="L2633" i="7"/>
  <c r="M2633" i="7" s="1"/>
  <c r="Q2633" i="7" s="1"/>
  <c r="S2633" i="7" s="1"/>
  <c r="J2633" i="7"/>
  <c r="K2633" i="7" s="1"/>
  <c r="N2632" i="7"/>
  <c r="O2632" i="7" s="1"/>
  <c r="R2632" i="7" s="1"/>
  <c r="L2632" i="7"/>
  <c r="M2632" i="7" s="1"/>
  <c r="Q2632" i="7" s="1"/>
  <c r="J2632" i="7"/>
  <c r="K2632" i="7" s="1"/>
  <c r="N2631" i="7"/>
  <c r="O2631" i="7" s="1"/>
  <c r="R2631" i="7" s="1"/>
  <c r="L2631" i="7"/>
  <c r="M2631" i="7" s="1"/>
  <c r="Q2631" i="7" s="1"/>
  <c r="J2631" i="7"/>
  <c r="K2631" i="7" s="1"/>
  <c r="N2630" i="7"/>
  <c r="O2630" i="7" s="1"/>
  <c r="R2630" i="7" s="1"/>
  <c r="L2630" i="7"/>
  <c r="M2630" i="7" s="1"/>
  <c r="Q2630" i="7" s="1"/>
  <c r="J2630" i="7"/>
  <c r="K2630" i="7" s="1"/>
  <c r="N2629" i="7"/>
  <c r="O2629" i="7" s="1"/>
  <c r="R2629" i="7" s="1"/>
  <c r="L2629" i="7"/>
  <c r="M2629" i="7" s="1"/>
  <c r="Q2629" i="7" s="1"/>
  <c r="S2629" i="7" s="1"/>
  <c r="J2629" i="7"/>
  <c r="K2629" i="7" s="1"/>
  <c r="N2628" i="7"/>
  <c r="O2628" i="7" s="1"/>
  <c r="R2628" i="7" s="1"/>
  <c r="L2628" i="7"/>
  <c r="M2628" i="7" s="1"/>
  <c r="Q2628" i="7" s="1"/>
  <c r="J2628" i="7"/>
  <c r="K2628" i="7" s="1"/>
  <c r="N2627" i="7"/>
  <c r="O2627" i="7" s="1"/>
  <c r="R2627" i="7" s="1"/>
  <c r="L2627" i="7"/>
  <c r="M2627" i="7" s="1"/>
  <c r="Q2627" i="7" s="1"/>
  <c r="J2627" i="7"/>
  <c r="K2627" i="7" s="1"/>
  <c r="N2626" i="7"/>
  <c r="O2626" i="7" s="1"/>
  <c r="R2626" i="7" s="1"/>
  <c r="L2626" i="7"/>
  <c r="M2626" i="7" s="1"/>
  <c r="Q2626" i="7" s="1"/>
  <c r="J2626" i="7"/>
  <c r="K2626" i="7" s="1"/>
  <c r="N2625" i="7"/>
  <c r="O2625" i="7" s="1"/>
  <c r="R2625" i="7" s="1"/>
  <c r="L2625" i="7"/>
  <c r="M2625" i="7" s="1"/>
  <c r="Q2625" i="7" s="1"/>
  <c r="S2625" i="7" s="1"/>
  <c r="J2625" i="7"/>
  <c r="K2625" i="7" s="1"/>
  <c r="N2624" i="7"/>
  <c r="O2624" i="7" s="1"/>
  <c r="R2624" i="7" s="1"/>
  <c r="L2624" i="7"/>
  <c r="M2624" i="7" s="1"/>
  <c r="Q2624" i="7" s="1"/>
  <c r="J2624" i="7"/>
  <c r="K2624" i="7" s="1"/>
  <c r="N2623" i="7"/>
  <c r="O2623" i="7" s="1"/>
  <c r="R2623" i="7" s="1"/>
  <c r="L2623" i="7"/>
  <c r="M2623" i="7" s="1"/>
  <c r="Q2623" i="7" s="1"/>
  <c r="J2623" i="7"/>
  <c r="K2623" i="7" s="1"/>
  <c r="N2622" i="7"/>
  <c r="O2622" i="7" s="1"/>
  <c r="R2622" i="7" s="1"/>
  <c r="L2622" i="7"/>
  <c r="M2622" i="7" s="1"/>
  <c r="Q2622" i="7" s="1"/>
  <c r="J2622" i="7"/>
  <c r="K2622" i="7" s="1"/>
  <c r="N2621" i="7"/>
  <c r="O2621" i="7" s="1"/>
  <c r="R2621" i="7" s="1"/>
  <c r="L2621" i="7"/>
  <c r="M2621" i="7" s="1"/>
  <c r="Q2621" i="7" s="1"/>
  <c r="S2621" i="7" s="1"/>
  <c r="J2621" i="7"/>
  <c r="K2621" i="7" s="1"/>
  <c r="N2620" i="7"/>
  <c r="O2620" i="7" s="1"/>
  <c r="R2620" i="7" s="1"/>
  <c r="L2620" i="7"/>
  <c r="M2620" i="7" s="1"/>
  <c r="Q2620" i="7" s="1"/>
  <c r="J2620" i="7"/>
  <c r="K2620" i="7" s="1"/>
  <c r="N2619" i="7"/>
  <c r="O2619" i="7" s="1"/>
  <c r="R2619" i="7" s="1"/>
  <c r="L2619" i="7"/>
  <c r="M2619" i="7" s="1"/>
  <c r="Q2619" i="7" s="1"/>
  <c r="J2619" i="7"/>
  <c r="K2619" i="7" s="1"/>
  <c r="N2618" i="7"/>
  <c r="O2618" i="7" s="1"/>
  <c r="R2618" i="7" s="1"/>
  <c r="L2618" i="7"/>
  <c r="M2618" i="7" s="1"/>
  <c r="Q2618" i="7" s="1"/>
  <c r="J2618" i="7"/>
  <c r="K2618" i="7" s="1"/>
  <c r="N2617" i="7"/>
  <c r="O2617" i="7" s="1"/>
  <c r="R2617" i="7" s="1"/>
  <c r="L2617" i="7"/>
  <c r="M2617" i="7" s="1"/>
  <c r="Q2617" i="7" s="1"/>
  <c r="S2617" i="7" s="1"/>
  <c r="J2617" i="7"/>
  <c r="K2617" i="7" s="1"/>
  <c r="N2616" i="7"/>
  <c r="O2616" i="7" s="1"/>
  <c r="R2616" i="7" s="1"/>
  <c r="L2616" i="7"/>
  <c r="M2616" i="7" s="1"/>
  <c r="Q2616" i="7" s="1"/>
  <c r="J2616" i="7"/>
  <c r="K2616" i="7" s="1"/>
  <c r="N2615" i="7"/>
  <c r="O2615" i="7" s="1"/>
  <c r="R2615" i="7" s="1"/>
  <c r="L2615" i="7"/>
  <c r="M2615" i="7" s="1"/>
  <c r="Q2615" i="7" s="1"/>
  <c r="J2615" i="7"/>
  <c r="K2615" i="7" s="1"/>
  <c r="N2614" i="7"/>
  <c r="O2614" i="7" s="1"/>
  <c r="R2614" i="7" s="1"/>
  <c r="L2614" i="7"/>
  <c r="M2614" i="7" s="1"/>
  <c r="Q2614" i="7" s="1"/>
  <c r="J2614" i="7"/>
  <c r="K2614" i="7" s="1"/>
  <c r="N2613" i="7"/>
  <c r="O2613" i="7" s="1"/>
  <c r="R2613" i="7" s="1"/>
  <c r="L2613" i="7"/>
  <c r="M2613" i="7" s="1"/>
  <c r="Q2613" i="7" s="1"/>
  <c r="S2613" i="7" s="1"/>
  <c r="J2613" i="7"/>
  <c r="K2613" i="7" s="1"/>
  <c r="N2612" i="7"/>
  <c r="O2612" i="7" s="1"/>
  <c r="R2612" i="7" s="1"/>
  <c r="L2612" i="7"/>
  <c r="M2612" i="7" s="1"/>
  <c r="Q2612" i="7" s="1"/>
  <c r="J2612" i="7"/>
  <c r="K2612" i="7" s="1"/>
  <c r="N2611" i="7"/>
  <c r="O2611" i="7" s="1"/>
  <c r="R2611" i="7" s="1"/>
  <c r="L2611" i="7"/>
  <c r="M2611" i="7" s="1"/>
  <c r="Q2611" i="7" s="1"/>
  <c r="J2611" i="7"/>
  <c r="K2611" i="7" s="1"/>
  <c r="N2610" i="7"/>
  <c r="O2610" i="7" s="1"/>
  <c r="R2610" i="7" s="1"/>
  <c r="L2610" i="7"/>
  <c r="M2610" i="7" s="1"/>
  <c r="Q2610" i="7" s="1"/>
  <c r="J2610" i="7"/>
  <c r="K2610" i="7" s="1"/>
  <c r="N2609" i="7"/>
  <c r="O2609" i="7" s="1"/>
  <c r="R2609" i="7" s="1"/>
  <c r="L2609" i="7"/>
  <c r="M2609" i="7" s="1"/>
  <c r="Q2609" i="7" s="1"/>
  <c r="S2609" i="7" s="1"/>
  <c r="J2609" i="7"/>
  <c r="K2609" i="7" s="1"/>
  <c r="N2608" i="7"/>
  <c r="O2608" i="7" s="1"/>
  <c r="R2608" i="7" s="1"/>
  <c r="L2608" i="7"/>
  <c r="M2608" i="7" s="1"/>
  <c r="Q2608" i="7" s="1"/>
  <c r="J2608" i="7"/>
  <c r="K2608" i="7" s="1"/>
  <c r="N2607" i="7"/>
  <c r="O2607" i="7" s="1"/>
  <c r="R2607" i="7" s="1"/>
  <c r="L2607" i="7"/>
  <c r="M2607" i="7" s="1"/>
  <c r="Q2607" i="7" s="1"/>
  <c r="J2607" i="7"/>
  <c r="K2607" i="7" s="1"/>
  <c r="N2606" i="7"/>
  <c r="O2606" i="7" s="1"/>
  <c r="R2606" i="7" s="1"/>
  <c r="L2606" i="7"/>
  <c r="M2606" i="7" s="1"/>
  <c r="Q2606" i="7" s="1"/>
  <c r="J2606" i="7"/>
  <c r="K2606" i="7" s="1"/>
  <c r="N2605" i="7"/>
  <c r="O2605" i="7" s="1"/>
  <c r="R2605" i="7" s="1"/>
  <c r="L2605" i="7"/>
  <c r="M2605" i="7" s="1"/>
  <c r="Q2605" i="7" s="1"/>
  <c r="S2605" i="7" s="1"/>
  <c r="J2605" i="7"/>
  <c r="K2605" i="7" s="1"/>
  <c r="N2604" i="7"/>
  <c r="O2604" i="7" s="1"/>
  <c r="R2604" i="7" s="1"/>
  <c r="L2604" i="7"/>
  <c r="M2604" i="7" s="1"/>
  <c r="Q2604" i="7" s="1"/>
  <c r="J2604" i="7"/>
  <c r="K2604" i="7" s="1"/>
  <c r="N2603" i="7"/>
  <c r="O2603" i="7" s="1"/>
  <c r="R2603" i="7" s="1"/>
  <c r="L2603" i="7"/>
  <c r="M2603" i="7" s="1"/>
  <c r="Q2603" i="7" s="1"/>
  <c r="J2603" i="7"/>
  <c r="K2603" i="7" s="1"/>
  <c r="N2602" i="7"/>
  <c r="O2602" i="7" s="1"/>
  <c r="R2602" i="7" s="1"/>
  <c r="L2602" i="7"/>
  <c r="M2602" i="7" s="1"/>
  <c r="Q2602" i="7" s="1"/>
  <c r="J2602" i="7"/>
  <c r="K2602" i="7" s="1"/>
  <c r="N2601" i="7"/>
  <c r="O2601" i="7" s="1"/>
  <c r="R2601" i="7" s="1"/>
  <c r="L2601" i="7"/>
  <c r="M2601" i="7" s="1"/>
  <c r="Q2601" i="7" s="1"/>
  <c r="S2601" i="7" s="1"/>
  <c r="J2601" i="7"/>
  <c r="K2601" i="7" s="1"/>
  <c r="N2600" i="7"/>
  <c r="O2600" i="7" s="1"/>
  <c r="R2600" i="7" s="1"/>
  <c r="L2600" i="7"/>
  <c r="M2600" i="7" s="1"/>
  <c r="Q2600" i="7" s="1"/>
  <c r="J2600" i="7"/>
  <c r="K2600" i="7" s="1"/>
  <c r="N2599" i="7"/>
  <c r="O2599" i="7" s="1"/>
  <c r="R2599" i="7" s="1"/>
  <c r="L2599" i="7"/>
  <c r="M2599" i="7" s="1"/>
  <c r="Q2599" i="7" s="1"/>
  <c r="J2599" i="7"/>
  <c r="K2599" i="7" s="1"/>
  <c r="N2598" i="7"/>
  <c r="O2598" i="7" s="1"/>
  <c r="R2598" i="7" s="1"/>
  <c r="L2598" i="7"/>
  <c r="M2598" i="7" s="1"/>
  <c r="Q2598" i="7" s="1"/>
  <c r="J2598" i="7"/>
  <c r="K2598" i="7" s="1"/>
  <c r="N2597" i="7"/>
  <c r="O2597" i="7" s="1"/>
  <c r="R2597" i="7" s="1"/>
  <c r="L2597" i="7"/>
  <c r="M2597" i="7" s="1"/>
  <c r="Q2597" i="7" s="1"/>
  <c r="S2597" i="7" s="1"/>
  <c r="J2597" i="7"/>
  <c r="K2597" i="7" s="1"/>
  <c r="N2596" i="7"/>
  <c r="O2596" i="7" s="1"/>
  <c r="R2596" i="7" s="1"/>
  <c r="L2596" i="7"/>
  <c r="M2596" i="7" s="1"/>
  <c r="Q2596" i="7" s="1"/>
  <c r="J2596" i="7"/>
  <c r="K2596" i="7" s="1"/>
  <c r="N2595" i="7"/>
  <c r="O2595" i="7" s="1"/>
  <c r="R2595" i="7" s="1"/>
  <c r="L2595" i="7"/>
  <c r="M2595" i="7" s="1"/>
  <c r="Q2595" i="7" s="1"/>
  <c r="J2595" i="7"/>
  <c r="K2595" i="7" s="1"/>
  <c r="N2594" i="7"/>
  <c r="O2594" i="7" s="1"/>
  <c r="R2594" i="7" s="1"/>
  <c r="L2594" i="7"/>
  <c r="M2594" i="7" s="1"/>
  <c r="Q2594" i="7" s="1"/>
  <c r="J2594" i="7"/>
  <c r="K2594" i="7" s="1"/>
  <c r="N2593" i="7"/>
  <c r="O2593" i="7" s="1"/>
  <c r="R2593" i="7" s="1"/>
  <c r="L2593" i="7"/>
  <c r="M2593" i="7" s="1"/>
  <c r="Q2593" i="7" s="1"/>
  <c r="S2593" i="7" s="1"/>
  <c r="J2593" i="7"/>
  <c r="K2593" i="7" s="1"/>
  <c r="N2592" i="7"/>
  <c r="O2592" i="7" s="1"/>
  <c r="R2592" i="7" s="1"/>
  <c r="L2592" i="7"/>
  <c r="M2592" i="7" s="1"/>
  <c r="Q2592" i="7" s="1"/>
  <c r="J2592" i="7"/>
  <c r="K2592" i="7" s="1"/>
  <c r="N2591" i="7"/>
  <c r="O2591" i="7" s="1"/>
  <c r="R2591" i="7" s="1"/>
  <c r="L2591" i="7"/>
  <c r="M2591" i="7" s="1"/>
  <c r="Q2591" i="7" s="1"/>
  <c r="J2591" i="7"/>
  <c r="K2591" i="7" s="1"/>
  <c r="N2590" i="7"/>
  <c r="O2590" i="7" s="1"/>
  <c r="R2590" i="7" s="1"/>
  <c r="L2590" i="7"/>
  <c r="M2590" i="7" s="1"/>
  <c r="Q2590" i="7" s="1"/>
  <c r="J2590" i="7"/>
  <c r="K2590" i="7" s="1"/>
  <c r="N2589" i="7"/>
  <c r="O2589" i="7" s="1"/>
  <c r="R2589" i="7" s="1"/>
  <c r="L2589" i="7"/>
  <c r="M2589" i="7" s="1"/>
  <c r="Q2589" i="7" s="1"/>
  <c r="S2589" i="7" s="1"/>
  <c r="J2589" i="7"/>
  <c r="K2589" i="7" s="1"/>
  <c r="N2588" i="7"/>
  <c r="O2588" i="7" s="1"/>
  <c r="R2588" i="7" s="1"/>
  <c r="L2588" i="7"/>
  <c r="M2588" i="7" s="1"/>
  <c r="Q2588" i="7" s="1"/>
  <c r="J2588" i="7"/>
  <c r="K2588" i="7" s="1"/>
  <c r="N2587" i="7"/>
  <c r="O2587" i="7" s="1"/>
  <c r="R2587" i="7" s="1"/>
  <c r="L2587" i="7"/>
  <c r="M2587" i="7" s="1"/>
  <c r="Q2587" i="7" s="1"/>
  <c r="J2587" i="7"/>
  <c r="K2587" i="7" s="1"/>
  <c r="N2586" i="7"/>
  <c r="O2586" i="7" s="1"/>
  <c r="R2586" i="7" s="1"/>
  <c r="L2586" i="7"/>
  <c r="M2586" i="7" s="1"/>
  <c r="Q2586" i="7" s="1"/>
  <c r="J2586" i="7"/>
  <c r="K2586" i="7" s="1"/>
  <c r="N2585" i="7"/>
  <c r="O2585" i="7" s="1"/>
  <c r="R2585" i="7" s="1"/>
  <c r="L2585" i="7"/>
  <c r="M2585" i="7" s="1"/>
  <c r="Q2585" i="7" s="1"/>
  <c r="S2585" i="7" s="1"/>
  <c r="J2585" i="7"/>
  <c r="K2585" i="7" s="1"/>
  <c r="N2584" i="7"/>
  <c r="O2584" i="7" s="1"/>
  <c r="R2584" i="7" s="1"/>
  <c r="L2584" i="7"/>
  <c r="M2584" i="7" s="1"/>
  <c r="Q2584" i="7" s="1"/>
  <c r="J2584" i="7"/>
  <c r="K2584" i="7" s="1"/>
  <c r="N2583" i="7"/>
  <c r="O2583" i="7" s="1"/>
  <c r="R2583" i="7" s="1"/>
  <c r="L2583" i="7"/>
  <c r="M2583" i="7" s="1"/>
  <c r="Q2583" i="7" s="1"/>
  <c r="J2583" i="7"/>
  <c r="K2583" i="7" s="1"/>
  <c r="N2582" i="7"/>
  <c r="O2582" i="7" s="1"/>
  <c r="R2582" i="7" s="1"/>
  <c r="L2582" i="7"/>
  <c r="M2582" i="7" s="1"/>
  <c r="Q2582" i="7" s="1"/>
  <c r="J2582" i="7"/>
  <c r="K2582" i="7" s="1"/>
  <c r="N2581" i="7"/>
  <c r="O2581" i="7" s="1"/>
  <c r="R2581" i="7" s="1"/>
  <c r="L2581" i="7"/>
  <c r="M2581" i="7" s="1"/>
  <c r="Q2581" i="7" s="1"/>
  <c r="S2581" i="7" s="1"/>
  <c r="J2581" i="7"/>
  <c r="K2581" i="7" s="1"/>
  <c r="N2580" i="7"/>
  <c r="O2580" i="7" s="1"/>
  <c r="R2580" i="7" s="1"/>
  <c r="L2580" i="7"/>
  <c r="M2580" i="7" s="1"/>
  <c r="Q2580" i="7" s="1"/>
  <c r="J2580" i="7"/>
  <c r="K2580" i="7" s="1"/>
  <c r="N2579" i="7"/>
  <c r="O2579" i="7" s="1"/>
  <c r="R2579" i="7" s="1"/>
  <c r="L2579" i="7"/>
  <c r="M2579" i="7" s="1"/>
  <c r="Q2579" i="7" s="1"/>
  <c r="J2579" i="7"/>
  <c r="K2579" i="7" s="1"/>
  <c r="N2578" i="7"/>
  <c r="O2578" i="7" s="1"/>
  <c r="R2578" i="7" s="1"/>
  <c r="L2578" i="7"/>
  <c r="M2578" i="7" s="1"/>
  <c r="Q2578" i="7" s="1"/>
  <c r="J2578" i="7"/>
  <c r="K2578" i="7" s="1"/>
  <c r="N2577" i="7"/>
  <c r="O2577" i="7" s="1"/>
  <c r="R2577" i="7" s="1"/>
  <c r="L2577" i="7"/>
  <c r="M2577" i="7" s="1"/>
  <c r="Q2577" i="7" s="1"/>
  <c r="S2577" i="7" s="1"/>
  <c r="J2577" i="7"/>
  <c r="K2577" i="7" s="1"/>
  <c r="N2576" i="7"/>
  <c r="O2576" i="7" s="1"/>
  <c r="R2576" i="7" s="1"/>
  <c r="L2576" i="7"/>
  <c r="M2576" i="7" s="1"/>
  <c r="Q2576" i="7" s="1"/>
  <c r="J2576" i="7"/>
  <c r="K2576" i="7" s="1"/>
  <c r="N2575" i="7"/>
  <c r="O2575" i="7" s="1"/>
  <c r="R2575" i="7" s="1"/>
  <c r="L2575" i="7"/>
  <c r="M2575" i="7" s="1"/>
  <c r="Q2575" i="7" s="1"/>
  <c r="J2575" i="7"/>
  <c r="K2575" i="7" s="1"/>
  <c r="N2574" i="7"/>
  <c r="O2574" i="7" s="1"/>
  <c r="L2574" i="7"/>
  <c r="M2574" i="7" s="1"/>
  <c r="Q2574" i="7" s="1"/>
  <c r="J2574" i="7"/>
  <c r="K2574" i="7" s="1"/>
  <c r="N2573" i="7"/>
  <c r="O2573" i="7" s="1"/>
  <c r="R2573" i="7" s="1"/>
  <c r="L2573" i="7"/>
  <c r="M2573" i="7" s="1"/>
  <c r="Q2573" i="7" s="1"/>
  <c r="S2573" i="7" s="1"/>
  <c r="J2573" i="7"/>
  <c r="K2573" i="7" s="1"/>
  <c r="N2572" i="7"/>
  <c r="O2572" i="7" s="1"/>
  <c r="R2572" i="7" s="1"/>
  <c r="L2572" i="7"/>
  <c r="M2572" i="7" s="1"/>
  <c r="Q2572" i="7" s="1"/>
  <c r="J2572" i="7"/>
  <c r="K2572" i="7" s="1"/>
  <c r="N2571" i="7"/>
  <c r="O2571" i="7" s="1"/>
  <c r="R2571" i="7" s="1"/>
  <c r="L2571" i="7"/>
  <c r="M2571" i="7" s="1"/>
  <c r="Q2571" i="7" s="1"/>
  <c r="J2571" i="7"/>
  <c r="K2571" i="7" s="1"/>
  <c r="N2570" i="7"/>
  <c r="O2570" i="7" s="1"/>
  <c r="R2570" i="7" s="1"/>
  <c r="L2570" i="7"/>
  <c r="M2570" i="7" s="1"/>
  <c r="Q2570" i="7" s="1"/>
  <c r="J2570" i="7"/>
  <c r="K2570" i="7" s="1"/>
  <c r="N2569" i="7"/>
  <c r="O2569" i="7" s="1"/>
  <c r="R2569" i="7" s="1"/>
  <c r="L2569" i="7"/>
  <c r="M2569" i="7" s="1"/>
  <c r="Q2569" i="7" s="1"/>
  <c r="S2569" i="7" s="1"/>
  <c r="J2569" i="7"/>
  <c r="K2569" i="7" s="1"/>
  <c r="N2568" i="7"/>
  <c r="O2568" i="7" s="1"/>
  <c r="R2568" i="7" s="1"/>
  <c r="L2568" i="7"/>
  <c r="M2568" i="7" s="1"/>
  <c r="Q2568" i="7" s="1"/>
  <c r="J2568" i="7"/>
  <c r="K2568" i="7" s="1"/>
  <c r="N2567" i="7"/>
  <c r="O2567" i="7" s="1"/>
  <c r="R2567" i="7" s="1"/>
  <c r="L2567" i="7"/>
  <c r="M2567" i="7" s="1"/>
  <c r="Q2567" i="7" s="1"/>
  <c r="J2567" i="7"/>
  <c r="K2567" i="7" s="1"/>
  <c r="N2566" i="7"/>
  <c r="O2566" i="7" s="1"/>
  <c r="R2566" i="7" s="1"/>
  <c r="L2566" i="7"/>
  <c r="M2566" i="7" s="1"/>
  <c r="Q2566" i="7" s="1"/>
  <c r="J2566" i="7"/>
  <c r="K2566" i="7" s="1"/>
  <c r="N2565" i="7"/>
  <c r="O2565" i="7" s="1"/>
  <c r="R2565" i="7" s="1"/>
  <c r="L2565" i="7"/>
  <c r="M2565" i="7" s="1"/>
  <c r="Q2565" i="7" s="1"/>
  <c r="S2565" i="7" s="1"/>
  <c r="J2565" i="7"/>
  <c r="K2565" i="7" s="1"/>
  <c r="N2564" i="7"/>
  <c r="O2564" i="7" s="1"/>
  <c r="R2564" i="7" s="1"/>
  <c r="L2564" i="7"/>
  <c r="M2564" i="7" s="1"/>
  <c r="Q2564" i="7" s="1"/>
  <c r="J2564" i="7"/>
  <c r="K2564" i="7" s="1"/>
  <c r="N2563" i="7"/>
  <c r="O2563" i="7" s="1"/>
  <c r="R2563" i="7" s="1"/>
  <c r="L2563" i="7"/>
  <c r="M2563" i="7" s="1"/>
  <c r="Q2563" i="7" s="1"/>
  <c r="J2563" i="7"/>
  <c r="K2563" i="7" s="1"/>
  <c r="N2562" i="7"/>
  <c r="O2562" i="7" s="1"/>
  <c r="R2562" i="7" s="1"/>
  <c r="L2562" i="7"/>
  <c r="M2562" i="7" s="1"/>
  <c r="Q2562" i="7" s="1"/>
  <c r="J2562" i="7"/>
  <c r="K2562" i="7" s="1"/>
  <c r="N2561" i="7"/>
  <c r="O2561" i="7" s="1"/>
  <c r="R2561" i="7" s="1"/>
  <c r="L2561" i="7"/>
  <c r="M2561" i="7" s="1"/>
  <c r="Q2561" i="7" s="1"/>
  <c r="S2561" i="7" s="1"/>
  <c r="J2561" i="7"/>
  <c r="K2561" i="7" s="1"/>
  <c r="N2560" i="7"/>
  <c r="O2560" i="7" s="1"/>
  <c r="R2560" i="7" s="1"/>
  <c r="L2560" i="7"/>
  <c r="M2560" i="7" s="1"/>
  <c r="Q2560" i="7" s="1"/>
  <c r="J2560" i="7"/>
  <c r="K2560" i="7" s="1"/>
  <c r="N2559" i="7"/>
  <c r="O2559" i="7" s="1"/>
  <c r="R2559" i="7" s="1"/>
  <c r="L2559" i="7"/>
  <c r="M2559" i="7" s="1"/>
  <c r="Q2559" i="7" s="1"/>
  <c r="J2559" i="7"/>
  <c r="K2559" i="7" s="1"/>
  <c r="N2558" i="7"/>
  <c r="O2558" i="7" s="1"/>
  <c r="R2558" i="7" s="1"/>
  <c r="L2558" i="7"/>
  <c r="M2558" i="7" s="1"/>
  <c r="Q2558" i="7" s="1"/>
  <c r="J2558" i="7"/>
  <c r="K2558" i="7" s="1"/>
  <c r="N2557" i="7"/>
  <c r="O2557" i="7" s="1"/>
  <c r="R2557" i="7" s="1"/>
  <c r="L2557" i="7"/>
  <c r="M2557" i="7" s="1"/>
  <c r="Q2557" i="7" s="1"/>
  <c r="S2557" i="7" s="1"/>
  <c r="J2557" i="7"/>
  <c r="K2557" i="7" s="1"/>
  <c r="N2556" i="7"/>
  <c r="O2556" i="7" s="1"/>
  <c r="R2556" i="7" s="1"/>
  <c r="L2556" i="7"/>
  <c r="M2556" i="7" s="1"/>
  <c r="Q2556" i="7" s="1"/>
  <c r="J2556" i="7"/>
  <c r="K2556" i="7" s="1"/>
  <c r="N2555" i="7"/>
  <c r="O2555" i="7" s="1"/>
  <c r="R2555" i="7" s="1"/>
  <c r="L2555" i="7"/>
  <c r="M2555" i="7" s="1"/>
  <c r="Q2555" i="7" s="1"/>
  <c r="J2555" i="7"/>
  <c r="K2555" i="7" s="1"/>
  <c r="N2554" i="7"/>
  <c r="O2554" i="7" s="1"/>
  <c r="R2554" i="7" s="1"/>
  <c r="L2554" i="7"/>
  <c r="M2554" i="7" s="1"/>
  <c r="Q2554" i="7" s="1"/>
  <c r="J2554" i="7"/>
  <c r="K2554" i="7" s="1"/>
  <c r="N2553" i="7"/>
  <c r="O2553" i="7" s="1"/>
  <c r="R2553" i="7" s="1"/>
  <c r="L2553" i="7"/>
  <c r="M2553" i="7" s="1"/>
  <c r="Q2553" i="7" s="1"/>
  <c r="S2553" i="7" s="1"/>
  <c r="J2553" i="7"/>
  <c r="K2553" i="7" s="1"/>
  <c r="N2552" i="7"/>
  <c r="O2552" i="7" s="1"/>
  <c r="R2552" i="7" s="1"/>
  <c r="L2552" i="7"/>
  <c r="M2552" i="7" s="1"/>
  <c r="Q2552" i="7" s="1"/>
  <c r="J2552" i="7"/>
  <c r="K2552" i="7" s="1"/>
  <c r="N2551" i="7"/>
  <c r="O2551" i="7" s="1"/>
  <c r="R2551" i="7" s="1"/>
  <c r="L2551" i="7"/>
  <c r="M2551" i="7" s="1"/>
  <c r="Q2551" i="7" s="1"/>
  <c r="J2551" i="7"/>
  <c r="K2551" i="7" s="1"/>
  <c r="N2550" i="7"/>
  <c r="O2550" i="7" s="1"/>
  <c r="R2550" i="7" s="1"/>
  <c r="L2550" i="7"/>
  <c r="M2550" i="7" s="1"/>
  <c r="Q2550" i="7" s="1"/>
  <c r="J2550" i="7"/>
  <c r="K2550" i="7" s="1"/>
  <c r="N2549" i="7"/>
  <c r="O2549" i="7" s="1"/>
  <c r="R2549" i="7" s="1"/>
  <c r="L2549" i="7"/>
  <c r="M2549" i="7" s="1"/>
  <c r="Q2549" i="7" s="1"/>
  <c r="S2549" i="7" s="1"/>
  <c r="J2549" i="7"/>
  <c r="K2549" i="7" s="1"/>
  <c r="N2548" i="7"/>
  <c r="O2548" i="7" s="1"/>
  <c r="R2548" i="7" s="1"/>
  <c r="L2548" i="7"/>
  <c r="M2548" i="7" s="1"/>
  <c r="Q2548" i="7" s="1"/>
  <c r="J2548" i="7"/>
  <c r="K2548" i="7" s="1"/>
  <c r="N2547" i="7"/>
  <c r="O2547" i="7" s="1"/>
  <c r="R2547" i="7" s="1"/>
  <c r="L2547" i="7"/>
  <c r="M2547" i="7" s="1"/>
  <c r="Q2547" i="7" s="1"/>
  <c r="J2547" i="7"/>
  <c r="K2547" i="7" s="1"/>
  <c r="N2546" i="7"/>
  <c r="O2546" i="7" s="1"/>
  <c r="R2546" i="7" s="1"/>
  <c r="L2546" i="7"/>
  <c r="M2546" i="7" s="1"/>
  <c r="Q2546" i="7" s="1"/>
  <c r="J2546" i="7"/>
  <c r="K2546" i="7" s="1"/>
  <c r="N2545" i="7"/>
  <c r="O2545" i="7" s="1"/>
  <c r="R2545" i="7" s="1"/>
  <c r="L2545" i="7"/>
  <c r="M2545" i="7" s="1"/>
  <c r="Q2545" i="7" s="1"/>
  <c r="S2545" i="7" s="1"/>
  <c r="J2545" i="7"/>
  <c r="K2545" i="7" s="1"/>
  <c r="N2544" i="7"/>
  <c r="O2544" i="7" s="1"/>
  <c r="R2544" i="7" s="1"/>
  <c r="L2544" i="7"/>
  <c r="M2544" i="7" s="1"/>
  <c r="Q2544" i="7" s="1"/>
  <c r="J2544" i="7"/>
  <c r="K2544" i="7" s="1"/>
  <c r="N2543" i="7"/>
  <c r="O2543" i="7" s="1"/>
  <c r="R2543" i="7" s="1"/>
  <c r="L2543" i="7"/>
  <c r="M2543" i="7" s="1"/>
  <c r="Q2543" i="7" s="1"/>
  <c r="J2543" i="7"/>
  <c r="K2543" i="7" s="1"/>
  <c r="N2542" i="7"/>
  <c r="O2542" i="7" s="1"/>
  <c r="R2542" i="7" s="1"/>
  <c r="L2542" i="7"/>
  <c r="M2542" i="7" s="1"/>
  <c r="J2542" i="7"/>
  <c r="K2542" i="7" s="1"/>
  <c r="N2541" i="7"/>
  <c r="O2541" i="7" s="1"/>
  <c r="R2541" i="7" s="1"/>
  <c r="L2541" i="7"/>
  <c r="M2541" i="7" s="1"/>
  <c r="Q2541" i="7" s="1"/>
  <c r="S2541" i="7" s="1"/>
  <c r="J2541" i="7"/>
  <c r="K2541" i="7" s="1"/>
  <c r="N2540" i="7"/>
  <c r="O2540" i="7" s="1"/>
  <c r="R2540" i="7" s="1"/>
  <c r="L2540" i="7"/>
  <c r="M2540" i="7" s="1"/>
  <c r="Q2540" i="7" s="1"/>
  <c r="J2540" i="7"/>
  <c r="K2540" i="7" s="1"/>
  <c r="N2539" i="7"/>
  <c r="O2539" i="7" s="1"/>
  <c r="R2539" i="7" s="1"/>
  <c r="L2539" i="7"/>
  <c r="M2539" i="7" s="1"/>
  <c r="Q2539" i="7" s="1"/>
  <c r="J2539" i="7"/>
  <c r="K2539" i="7" s="1"/>
  <c r="N2538" i="7"/>
  <c r="O2538" i="7" s="1"/>
  <c r="R2538" i="7" s="1"/>
  <c r="L2538" i="7"/>
  <c r="M2538" i="7" s="1"/>
  <c r="Q2538" i="7" s="1"/>
  <c r="J2538" i="7"/>
  <c r="K2538" i="7" s="1"/>
  <c r="N2537" i="7"/>
  <c r="O2537" i="7" s="1"/>
  <c r="R2537" i="7" s="1"/>
  <c r="L2537" i="7"/>
  <c r="M2537" i="7" s="1"/>
  <c r="Q2537" i="7" s="1"/>
  <c r="S2537" i="7" s="1"/>
  <c r="J2537" i="7"/>
  <c r="K2537" i="7" s="1"/>
  <c r="N2536" i="7"/>
  <c r="O2536" i="7" s="1"/>
  <c r="R2536" i="7" s="1"/>
  <c r="L2536" i="7"/>
  <c r="M2536" i="7" s="1"/>
  <c r="Q2536" i="7" s="1"/>
  <c r="J2536" i="7"/>
  <c r="K2536" i="7" s="1"/>
  <c r="N2535" i="7"/>
  <c r="O2535" i="7" s="1"/>
  <c r="R2535" i="7" s="1"/>
  <c r="L2535" i="7"/>
  <c r="M2535" i="7" s="1"/>
  <c r="J2535" i="7"/>
  <c r="K2535" i="7" s="1"/>
  <c r="N2534" i="7"/>
  <c r="O2534" i="7" s="1"/>
  <c r="R2534" i="7" s="1"/>
  <c r="L2534" i="7"/>
  <c r="M2534" i="7" s="1"/>
  <c r="J2534" i="7"/>
  <c r="K2534" i="7" s="1"/>
  <c r="N2533" i="7"/>
  <c r="O2533" i="7" s="1"/>
  <c r="R2533" i="7" s="1"/>
  <c r="L2533" i="7"/>
  <c r="M2533" i="7" s="1"/>
  <c r="Q2533" i="7" s="1"/>
  <c r="S2533" i="7" s="1"/>
  <c r="J2533" i="7"/>
  <c r="K2533" i="7" s="1"/>
  <c r="N2532" i="7"/>
  <c r="O2532" i="7" s="1"/>
  <c r="R2532" i="7" s="1"/>
  <c r="L2532" i="7"/>
  <c r="M2532" i="7" s="1"/>
  <c r="Q2532" i="7" s="1"/>
  <c r="J2532" i="7"/>
  <c r="K2532" i="7" s="1"/>
  <c r="N2531" i="7"/>
  <c r="O2531" i="7" s="1"/>
  <c r="R2531" i="7" s="1"/>
  <c r="L2531" i="7"/>
  <c r="M2531" i="7" s="1"/>
  <c r="Q2531" i="7" s="1"/>
  <c r="J2531" i="7"/>
  <c r="K2531" i="7" s="1"/>
  <c r="N2530" i="7"/>
  <c r="O2530" i="7" s="1"/>
  <c r="R2530" i="7" s="1"/>
  <c r="L2530" i="7"/>
  <c r="M2530" i="7" s="1"/>
  <c r="Q2530" i="7" s="1"/>
  <c r="J2530" i="7"/>
  <c r="K2530" i="7" s="1"/>
  <c r="N2529" i="7"/>
  <c r="O2529" i="7" s="1"/>
  <c r="R2529" i="7" s="1"/>
  <c r="L2529" i="7"/>
  <c r="M2529" i="7" s="1"/>
  <c r="Q2529" i="7" s="1"/>
  <c r="S2529" i="7" s="1"/>
  <c r="J2529" i="7"/>
  <c r="K2529" i="7" s="1"/>
  <c r="N2528" i="7"/>
  <c r="O2528" i="7" s="1"/>
  <c r="R2528" i="7" s="1"/>
  <c r="L2528" i="7"/>
  <c r="M2528" i="7" s="1"/>
  <c r="Q2528" i="7" s="1"/>
  <c r="J2528" i="7"/>
  <c r="K2528" i="7" s="1"/>
  <c r="N2527" i="7"/>
  <c r="O2527" i="7" s="1"/>
  <c r="R2527" i="7" s="1"/>
  <c r="L2527" i="7"/>
  <c r="M2527" i="7" s="1"/>
  <c r="Q2527" i="7" s="1"/>
  <c r="J2527" i="7"/>
  <c r="K2527" i="7" s="1"/>
  <c r="N2526" i="7"/>
  <c r="O2526" i="7" s="1"/>
  <c r="R2526" i="7" s="1"/>
  <c r="L2526" i="7"/>
  <c r="M2526" i="7" s="1"/>
  <c r="Q2526" i="7" s="1"/>
  <c r="J2526" i="7"/>
  <c r="K2526" i="7" s="1"/>
  <c r="N2525" i="7"/>
  <c r="O2525" i="7" s="1"/>
  <c r="R2525" i="7" s="1"/>
  <c r="L2525" i="7"/>
  <c r="M2525" i="7" s="1"/>
  <c r="Q2525" i="7" s="1"/>
  <c r="S2525" i="7" s="1"/>
  <c r="J2525" i="7"/>
  <c r="K2525" i="7" s="1"/>
  <c r="N2524" i="7"/>
  <c r="O2524" i="7" s="1"/>
  <c r="R2524" i="7" s="1"/>
  <c r="L2524" i="7"/>
  <c r="M2524" i="7" s="1"/>
  <c r="Q2524" i="7" s="1"/>
  <c r="J2524" i="7"/>
  <c r="K2524" i="7" s="1"/>
  <c r="N2523" i="7"/>
  <c r="O2523" i="7" s="1"/>
  <c r="R2523" i="7" s="1"/>
  <c r="L2523" i="7"/>
  <c r="M2523" i="7" s="1"/>
  <c r="Q2523" i="7" s="1"/>
  <c r="J2523" i="7"/>
  <c r="K2523" i="7" s="1"/>
  <c r="N2522" i="7"/>
  <c r="O2522" i="7" s="1"/>
  <c r="L2522" i="7"/>
  <c r="M2522" i="7" s="1"/>
  <c r="Q2522" i="7" s="1"/>
  <c r="J2522" i="7"/>
  <c r="K2522" i="7" s="1"/>
  <c r="N2521" i="7"/>
  <c r="O2521" i="7" s="1"/>
  <c r="R2521" i="7" s="1"/>
  <c r="L2521" i="7"/>
  <c r="M2521" i="7" s="1"/>
  <c r="Q2521" i="7" s="1"/>
  <c r="S2521" i="7" s="1"/>
  <c r="J2521" i="7"/>
  <c r="K2521" i="7" s="1"/>
  <c r="N2520" i="7"/>
  <c r="O2520" i="7" s="1"/>
  <c r="R2520" i="7" s="1"/>
  <c r="L2520" i="7"/>
  <c r="M2520" i="7" s="1"/>
  <c r="Q2520" i="7" s="1"/>
  <c r="J2520" i="7"/>
  <c r="K2520" i="7" s="1"/>
  <c r="N2519" i="7"/>
  <c r="O2519" i="7" s="1"/>
  <c r="R2519" i="7" s="1"/>
  <c r="L2519" i="7"/>
  <c r="M2519" i="7" s="1"/>
  <c r="Q2519" i="7" s="1"/>
  <c r="J2519" i="7"/>
  <c r="K2519" i="7" s="1"/>
  <c r="N2518" i="7"/>
  <c r="O2518" i="7" s="1"/>
  <c r="L2518" i="7"/>
  <c r="M2518" i="7" s="1"/>
  <c r="Q2518" i="7" s="1"/>
  <c r="J2518" i="7"/>
  <c r="K2518" i="7" s="1"/>
  <c r="N2517" i="7"/>
  <c r="O2517" i="7" s="1"/>
  <c r="R2517" i="7" s="1"/>
  <c r="L2517" i="7"/>
  <c r="M2517" i="7" s="1"/>
  <c r="Q2517" i="7" s="1"/>
  <c r="S2517" i="7" s="1"/>
  <c r="J2517" i="7"/>
  <c r="K2517" i="7" s="1"/>
  <c r="N2516" i="7"/>
  <c r="O2516" i="7" s="1"/>
  <c r="R2516" i="7" s="1"/>
  <c r="L2516" i="7"/>
  <c r="M2516" i="7" s="1"/>
  <c r="Q2516" i="7" s="1"/>
  <c r="J2516" i="7"/>
  <c r="K2516" i="7" s="1"/>
  <c r="N2515" i="7"/>
  <c r="O2515" i="7" s="1"/>
  <c r="R2515" i="7" s="1"/>
  <c r="L2515" i="7"/>
  <c r="M2515" i="7" s="1"/>
  <c r="Q2515" i="7" s="1"/>
  <c r="J2515" i="7"/>
  <c r="K2515" i="7" s="1"/>
  <c r="N2514" i="7"/>
  <c r="O2514" i="7" s="1"/>
  <c r="R2514" i="7" s="1"/>
  <c r="L2514" i="7"/>
  <c r="M2514" i="7" s="1"/>
  <c r="Q2514" i="7" s="1"/>
  <c r="J2514" i="7"/>
  <c r="K2514" i="7" s="1"/>
  <c r="N2513" i="7"/>
  <c r="O2513" i="7" s="1"/>
  <c r="R2513" i="7" s="1"/>
  <c r="L2513" i="7"/>
  <c r="M2513" i="7" s="1"/>
  <c r="Q2513" i="7" s="1"/>
  <c r="S2513" i="7" s="1"/>
  <c r="J2513" i="7"/>
  <c r="K2513" i="7" s="1"/>
  <c r="N2512" i="7"/>
  <c r="O2512" i="7" s="1"/>
  <c r="R2512" i="7" s="1"/>
  <c r="L2512" i="7"/>
  <c r="M2512" i="7" s="1"/>
  <c r="Q2512" i="7" s="1"/>
  <c r="J2512" i="7"/>
  <c r="K2512" i="7" s="1"/>
  <c r="N2511" i="7"/>
  <c r="O2511" i="7" s="1"/>
  <c r="R2511" i="7" s="1"/>
  <c r="L2511" i="7"/>
  <c r="M2511" i="7" s="1"/>
  <c r="Q2511" i="7" s="1"/>
  <c r="J2511" i="7"/>
  <c r="K2511" i="7" s="1"/>
  <c r="N2510" i="7"/>
  <c r="O2510" i="7" s="1"/>
  <c r="R2510" i="7" s="1"/>
  <c r="L2510" i="7"/>
  <c r="M2510" i="7" s="1"/>
  <c r="Q2510" i="7" s="1"/>
  <c r="J2510" i="7"/>
  <c r="K2510" i="7" s="1"/>
  <c r="N2509" i="7"/>
  <c r="O2509" i="7" s="1"/>
  <c r="R2509" i="7" s="1"/>
  <c r="L2509" i="7"/>
  <c r="M2509" i="7" s="1"/>
  <c r="Q2509" i="7" s="1"/>
  <c r="S2509" i="7" s="1"/>
  <c r="J2509" i="7"/>
  <c r="K2509" i="7" s="1"/>
  <c r="N2508" i="7"/>
  <c r="O2508" i="7" s="1"/>
  <c r="R2508" i="7" s="1"/>
  <c r="L2508" i="7"/>
  <c r="M2508" i="7" s="1"/>
  <c r="Q2508" i="7" s="1"/>
  <c r="K2508" i="7"/>
  <c r="J2508" i="7"/>
  <c r="N2507" i="7"/>
  <c r="O2507" i="7" s="1"/>
  <c r="R2507" i="7" s="1"/>
  <c r="L2507" i="7"/>
  <c r="M2507" i="7" s="1"/>
  <c r="Q2507" i="7" s="1"/>
  <c r="J2507" i="7"/>
  <c r="K2507" i="7" s="1"/>
  <c r="N2506" i="7"/>
  <c r="O2506" i="7" s="1"/>
  <c r="R2506" i="7" s="1"/>
  <c r="L2506" i="7"/>
  <c r="M2506" i="7" s="1"/>
  <c r="Q2506" i="7" s="1"/>
  <c r="J2506" i="7"/>
  <c r="K2506" i="7" s="1"/>
  <c r="N2505" i="7"/>
  <c r="O2505" i="7" s="1"/>
  <c r="R2505" i="7" s="1"/>
  <c r="L2505" i="7"/>
  <c r="M2505" i="7" s="1"/>
  <c r="Q2505" i="7" s="1"/>
  <c r="J2505" i="7"/>
  <c r="K2505" i="7" s="1"/>
  <c r="N2504" i="7"/>
  <c r="O2504" i="7" s="1"/>
  <c r="R2504" i="7" s="1"/>
  <c r="L2504" i="7"/>
  <c r="M2504" i="7" s="1"/>
  <c r="Q2504" i="7" s="1"/>
  <c r="S2504" i="7" s="1"/>
  <c r="J2504" i="7"/>
  <c r="K2504" i="7" s="1"/>
  <c r="N2503" i="7"/>
  <c r="O2503" i="7" s="1"/>
  <c r="R2503" i="7" s="1"/>
  <c r="L2503" i="7"/>
  <c r="M2503" i="7" s="1"/>
  <c r="Q2503" i="7" s="1"/>
  <c r="J2503" i="7"/>
  <c r="K2503" i="7" s="1"/>
  <c r="N2502" i="7"/>
  <c r="O2502" i="7" s="1"/>
  <c r="R2502" i="7" s="1"/>
  <c r="L2502" i="7"/>
  <c r="M2502" i="7" s="1"/>
  <c r="Q2502" i="7" s="1"/>
  <c r="J2502" i="7"/>
  <c r="K2502" i="7" s="1"/>
  <c r="N2501" i="7"/>
  <c r="O2501" i="7" s="1"/>
  <c r="R2501" i="7" s="1"/>
  <c r="L2501" i="7"/>
  <c r="M2501" i="7" s="1"/>
  <c r="Q2501" i="7" s="1"/>
  <c r="J2501" i="7"/>
  <c r="K2501" i="7" s="1"/>
  <c r="N2500" i="7"/>
  <c r="O2500" i="7" s="1"/>
  <c r="R2500" i="7" s="1"/>
  <c r="L2500" i="7"/>
  <c r="M2500" i="7" s="1"/>
  <c r="Q2500" i="7" s="1"/>
  <c r="S2500" i="7" s="1"/>
  <c r="J2500" i="7"/>
  <c r="K2500" i="7" s="1"/>
  <c r="N2499" i="7"/>
  <c r="O2499" i="7" s="1"/>
  <c r="R2499" i="7" s="1"/>
  <c r="L2499" i="7"/>
  <c r="M2499" i="7" s="1"/>
  <c r="Q2499" i="7" s="1"/>
  <c r="J2499" i="7"/>
  <c r="K2499" i="7" s="1"/>
  <c r="N2498" i="7"/>
  <c r="O2498" i="7" s="1"/>
  <c r="R2498" i="7" s="1"/>
  <c r="L2498" i="7"/>
  <c r="M2498" i="7" s="1"/>
  <c r="Q2498" i="7" s="1"/>
  <c r="J2498" i="7"/>
  <c r="K2498" i="7" s="1"/>
  <c r="N2497" i="7"/>
  <c r="O2497" i="7" s="1"/>
  <c r="R2497" i="7" s="1"/>
  <c r="L2497" i="7"/>
  <c r="M2497" i="7" s="1"/>
  <c r="Q2497" i="7" s="1"/>
  <c r="J2497" i="7"/>
  <c r="K2497" i="7" s="1"/>
  <c r="N2496" i="7"/>
  <c r="O2496" i="7" s="1"/>
  <c r="R2496" i="7" s="1"/>
  <c r="L2496" i="7"/>
  <c r="M2496" i="7" s="1"/>
  <c r="Q2496" i="7" s="1"/>
  <c r="S2496" i="7" s="1"/>
  <c r="J2496" i="7"/>
  <c r="K2496" i="7" s="1"/>
  <c r="N2495" i="7"/>
  <c r="O2495" i="7" s="1"/>
  <c r="R2495" i="7" s="1"/>
  <c r="L2495" i="7"/>
  <c r="M2495" i="7" s="1"/>
  <c r="Q2495" i="7" s="1"/>
  <c r="J2495" i="7"/>
  <c r="K2495" i="7" s="1"/>
  <c r="N2494" i="7"/>
  <c r="O2494" i="7" s="1"/>
  <c r="R2494" i="7" s="1"/>
  <c r="L2494" i="7"/>
  <c r="M2494" i="7" s="1"/>
  <c r="Q2494" i="7" s="1"/>
  <c r="J2494" i="7"/>
  <c r="K2494" i="7" s="1"/>
  <c r="N2493" i="7"/>
  <c r="O2493" i="7" s="1"/>
  <c r="R2493" i="7" s="1"/>
  <c r="L2493" i="7"/>
  <c r="M2493" i="7" s="1"/>
  <c r="Q2493" i="7" s="1"/>
  <c r="J2493" i="7"/>
  <c r="K2493" i="7" s="1"/>
  <c r="N2492" i="7"/>
  <c r="O2492" i="7" s="1"/>
  <c r="L2492" i="7"/>
  <c r="M2492" i="7" s="1"/>
  <c r="Q2492" i="7" s="1"/>
  <c r="J2492" i="7"/>
  <c r="K2492" i="7" s="1"/>
  <c r="N2491" i="7"/>
  <c r="O2491" i="7" s="1"/>
  <c r="R2491" i="7" s="1"/>
  <c r="L2491" i="7"/>
  <c r="M2491" i="7" s="1"/>
  <c r="Q2491" i="7" s="1"/>
  <c r="J2491" i="7"/>
  <c r="K2491" i="7" s="1"/>
  <c r="N2490" i="7"/>
  <c r="O2490" i="7" s="1"/>
  <c r="R2490" i="7" s="1"/>
  <c r="L2490" i="7"/>
  <c r="M2490" i="7" s="1"/>
  <c r="Q2490" i="7" s="1"/>
  <c r="J2490" i="7"/>
  <c r="K2490" i="7" s="1"/>
  <c r="N2489" i="7"/>
  <c r="O2489" i="7" s="1"/>
  <c r="R2489" i="7" s="1"/>
  <c r="L2489" i="7"/>
  <c r="M2489" i="7" s="1"/>
  <c r="Q2489" i="7" s="1"/>
  <c r="J2489" i="7"/>
  <c r="K2489" i="7" s="1"/>
  <c r="N2488" i="7"/>
  <c r="O2488" i="7" s="1"/>
  <c r="R2488" i="7" s="1"/>
  <c r="L2488" i="7"/>
  <c r="M2488" i="7" s="1"/>
  <c r="Q2488" i="7" s="1"/>
  <c r="S2488" i="7" s="1"/>
  <c r="J2488" i="7"/>
  <c r="K2488" i="7" s="1"/>
  <c r="N2487" i="7"/>
  <c r="O2487" i="7" s="1"/>
  <c r="R2487" i="7" s="1"/>
  <c r="L2487" i="7"/>
  <c r="M2487" i="7" s="1"/>
  <c r="Q2487" i="7" s="1"/>
  <c r="J2487" i="7"/>
  <c r="K2487" i="7" s="1"/>
  <c r="N2486" i="7"/>
  <c r="O2486" i="7" s="1"/>
  <c r="R2486" i="7" s="1"/>
  <c r="L2486" i="7"/>
  <c r="M2486" i="7" s="1"/>
  <c r="Q2486" i="7" s="1"/>
  <c r="J2486" i="7"/>
  <c r="K2486" i="7" s="1"/>
  <c r="N2485" i="7"/>
  <c r="O2485" i="7" s="1"/>
  <c r="R2485" i="7" s="1"/>
  <c r="L2485" i="7"/>
  <c r="M2485" i="7" s="1"/>
  <c r="Q2485" i="7" s="1"/>
  <c r="J2485" i="7"/>
  <c r="K2485" i="7" s="1"/>
  <c r="N2484" i="7"/>
  <c r="O2484" i="7" s="1"/>
  <c r="R2484" i="7" s="1"/>
  <c r="L2484" i="7"/>
  <c r="M2484" i="7" s="1"/>
  <c r="Q2484" i="7" s="1"/>
  <c r="J2484" i="7"/>
  <c r="K2484" i="7" s="1"/>
  <c r="N2483" i="7"/>
  <c r="O2483" i="7" s="1"/>
  <c r="R2483" i="7" s="1"/>
  <c r="L2483" i="7"/>
  <c r="M2483" i="7" s="1"/>
  <c r="Q2483" i="7" s="1"/>
  <c r="J2483" i="7"/>
  <c r="K2483" i="7" s="1"/>
  <c r="N2482" i="7"/>
  <c r="O2482" i="7" s="1"/>
  <c r="R2482" i="7" s="1"/>
  <c r="L2482" i="7"/>
  <c r="M2482" i="7" s="1"/>
  <c r="Q2482" i="7" s="1"/>
  <c r="J2482" i="7"/>
  <c r="K2482" i="7" s="1"/>
  <c r="N2481" i="7"/>
  <c r="O2481" i="7" s="1"/>
  <c r="R2481" i="7" s="1"/>
  <c r="L2481" i="7"/>
  <c r="M2481" i="7" s="1"/>
  <c r="Q2481" i="7" s="1"/>
  <c r="J2481" i="7"/>
  <c r="K2481" i="7" s="1"/>
  <c r="N2480" i="7"/>
  <c r="O2480" i="7" s="1"/>
  <c r="R2480" i="7" s="1"/>
  <c r="L2480" i="7"/>
  <c r="M2480" i="7" s="1"/>
  <c r="Q2480" i="7" s="1"/>
  <c r="J2480" i="7"/>
  <c r="K2480" i="7" s="1"/>
  <c r="N2479" i="7"/>
  <c r="O2479" i="7" s="1"/>
  <c r="R2479" i="7" s="1"/>
  <c r="L2479" i="7"/>
  <c r="M2479" i="7" s="1"/>
  <c r="Q2479" i="7" s="1"/>
  <c r="J2479" i="7"/>
  <c r="K2479" i="7" s="1"/>
  <c r="N2478" i="7"/>
  <c r="O2478" i="7" s="1"/>
  <c r="R2478" i="7" s="1"/>
  <c r="L2478" i="7"/>
  <c r="M2478" i="7" s="1"/>
  <c r="Q2478" i="7" s="1"/>
  <c r="J2478" i="7"/>
  <c r="K2478" i="7" s="1"/>
  <c r="N2477" i="7"/>
  <c r="O2477" i="7" s="1"/>
  <c r="R2477" i="7" s="1"/>
  <c r="L2477" i="7"/>
  <c r="M2477" i="7" s="1"/>
  <c r="Q2477" i="7" s="1"/>
  <c r="J2477" i="7"/>
  <c r="K2477" i="7" s="1"/>
  <c r="N2476" i="7"/>
  <c r="O2476" i="7" s="1"/>
  <c r="L2476" i="7"/>
  <c r="M2476" i="7" s="1"/>
  <c r="Q2476" i="7" s="1"/>
  <c r="J2476" i="7"/>
  <c r="K2476" i="7" s="1"/>
  <c r="N2475" i="7"/>
  <c r="O2475" i="7" s="1"/>
  <c r="R2475" i="7" s="1"/>
  <c r="L2475" i="7"/>
  <c r="M2475" i="7" s="1"/>
  <c r="Q2475" i="7" s="1"/>
  <c r="J2475" i="7"/>
  <c r="K2475" i="7" s="1"/>
  <c r="N2474" i="7"/>
  <c r="O2474" i="7" s="1"/>
  <c r="R2474" i="7" s="1"/>
  <c r="L2474" i="7"/>
  <c r="M2474" i="7" s="1"/>
  <c r="Q2474" i="7" s="1"/>
  <c r="J2474" i="7"/>
  <c r="K2474" i="7" s="1"/>
  <c r="N2473" i="7"/>
  <c r="O2473" i="7" s="1"/>
  <c r="R2473" i="7" s="1"/>
  <c r="L2473" i="7"/>
  <c r="M2473" i="7" s="1"/>
  <c r="Q2473" i="7" s="1"/>
  <c r="J2473" i="7"/>
  <c r="K2473" i="7" s="1"/>
  <c r="N2472" i="7"/>
  <c r="O2472" i="7" s="1"/>
  <c r="R2472" i="7" s="1"/>
  <c r="L2472" i="7"/>
  <c r="M2472" i="7" s="1"/>
  <c r="Q2472" i="7" s="1"/>
  <c r="K2472" i="7"/>
  <c r="J2472" i="7"/>
  <c r="N2471" i="7"/>
  <c r="O2471" i="7" s="1"/>
  <c r="R2471" i="7" s="1"/>
  <c r="L2471" i="7"/>
  <c r="M2471" i="7" s="1"/>
  <c r="Q2471" i="7" s="1"/>
  <c r="J2471" i="7"/>
  <c r="K2471" i="7" s="1"/>
  <c r="N2470" i="7"/>
  <c r="O2470" i="7" s="1"/>
  <c r="R2470" i="7" s="1"/>
  <c r="L2470" i="7"/>
  <c r="M2470" i="7" s="1"/>
  <c r="Q2470" i="7" s="1"/>
  <c r="J2470" i="7"/>
  <c r="K2470" i="7" s="1"/>
  <c r="N2469" i="7"/>
  <c r="O2469" i="7" s="1"/>
  <c r="R2469" i="7" s="1"/>
  <c r="L2469" i="7"/>
  <c r="M2469" i="7" s="1"/>
  <c r="Q2469" i="7" s="1"/>
  <c r="J2469" i="7"/>
  <c r="K2469" i="7" s="1"/>
  <c r="N2468" i="7"/>
  <c r="O2468" i="7" s="1"/>
  <c r="R2468" i="7" s="1"/>
  <c r="L2468" i="7"/>
  <c r="M2468" i="7" s="1"/>
  <c r="Q2468" i="7" s="1"/>
  <c r="J2468" i="7"/>
  <c r="K2468" i="7" s="1"/>
  <c r="N2467" i="7"/>
  <c r="O2467" i="7" s="1"/>
  <c r="R2467" i="7" s="1"/>
  <c r="L2467" i="7"/>
  <c r="M2467" i="7" s="1"/>
  <c r="Q2467" i="7" s="1"/>
  <c r="J2467" i="7"/>
  <c r="K2467" i="7" s="1"/>
  <c r="N2466" i="7"/>
  <c r="O2466" i="7" s="1"/>
  <c r="R2466" i="7" s="1"/>
  <c r="L2466" i="7"/>
  <c r="M2466" i="7" s="1"/>
  <c r="Q2466" i="7" s="1"/>
  <c r="J2466" i="7"/>
  <c r="K2466" i="7" s="1"/>
  <c r="N2465" i="7"/>
  <c r="O2465" i="7" s="1"/>
  <c r="R2465" i="7" s="1"/>
  <c r="L2465" i="7"/>
  <c r="M2465" i="7" s="1"/>
  <c r="Q2465" i="7" s="1"/>
  <c r="J2465" i="7"/>
  <c r="K2465" i="7" s="1"/>
  <c r="N2464" i="7"/>
  <c r="O2464" i="7" s="1"/>
  <c r="R2464" i="7" s="1"/>
  <c r="L2464" i="7"/>
  <c r="M2464" i="7" s="1"/>
  <c r="Q2464" i="7" s="1"/>
  <c r="J2464" i="7"/>
  <c r="K2464" i="7" s="1"/>
  <c r="N2463" i="7"/>
  <c r="O2463" i="7" s="1"/>
  <c r="R2463" i="7" s="1"/>
  <c r="L2463" i="7"/>
  <c r="M2463" i="7" s="1"/>
  <c r="Q2463" i="7" s="1"/>
  <c r="J2463" i="7"/>
  <c r="K2463" i="7" s="1"/>
  <c r="N2462" i="7"/>
  <c r="O2462" i="7" s="1"/>
  <c r="R2462" i="7" s="1"/>
  <c r="L2462" i="7"/>
  <c r="M2462" i="7" s="1"/>
  <c r="Q2462" i="7" s="1"/>
  <c r="J2462" i="7"/>
  <c r="K2462" i="7" s="1"/>
  <c r="N2461" i="7"/>
  <c r="O2461" i="7" s="1"/>
  <c r="R2461" i="7" s="1"/>
  <c r="L2461" i="7"/>
  <c r="M2461" i="7" s="1"/>
  <c r="Q2461" i="7" s="1"/>
  <c r="J2461" i="7"/>
  <c r="K2461" i="7" s="1"/>
  <c r="N2460" i="7"/>
  <c r="O2460" i="7" s="1"/>
  <c r="L2460" i="7"/>
  <c r="M2460" i="7" s="1"/>
  <c r="Q2460" i="7" s="1"/>
  <c r="J2460" i="7"/>
  <c r="K2460" i="7" s="1"/>
  <c r="N2459" i="7"/>
  <c r="O2459" i="7" s="1"/>
  <c r="R2459" i="7" s="1"/>
  <c r="L2459" i="7"/>
  <c r="M2459" i="7" s="1"/>
  <c r="Q2459" i="7" s="1"/>
  <c r="J2459" i="7"/>
  <c r="K2459" i="7" s="1"/>
  <c r="N2458" i="7"/>
  <c r="O2458" i="7" s="1"/>
  <c r="R2458" i="7" s="1"/>
  <c r="L2458" i="7"/>
  <c r="M2458" i="7" s="1"/>
  <c r="Q2458" i="7" s="1"/>
  <c r="J2458" i="7"/>
  <c r="K2458" i="7" s="1"/>
  <c r="N2457" i="7"/>
  <c r="O2457" i="7" s="1"/>
  <c r="R2457" i="7" s="1"/>
  <c r="L2457" i="7"/>
  <c r="M2457" i="7" s="1"/>
  <c r="Q2457" i="7" s="1"/>
  <c r="J2457" i="7"/>
  <c r="K2457" i="7" s="1"/>
  <c r="N2456" i="7"/>
  <c r="O2456" i="7" s="1"/>
  <c r="R2456" i="7" s="1"/>
  <c r="L2456" i="7"/>
  <c r="M2456" i="7" s="1"/>
  <c r="Q2456" i="7" s="1"/>
  <c r="J2456" i="7"/>
  <c r="K2456" i="7" s="1"/>
  <c r="N2455" i="7"/>
  <c r="O2455" i="7" s="1"/>
  <c r="R2455" i="7" s="1"/>
  <c r="L2455" i="7"/>
  <c r="M2455" i="7" s="1"/>
  <c r="Q2455" i="7" s="1"/>
  <c r="S2455" i="7" s="1"/>
  <c r="J2455" i="7"/>
  <c r="K2455" i="7" s="1"/>
  <c r="N2454" i="7"/>
  <c r="O2454" i="7" s="1"/>
  <c r="R2454" i="7" s="1"/>
  <c r="L2454" i="7"/>
  <c r="M2454" i="7" s="1"/>
  <c r="Q2454" i="7" s="1"/>
  <c r="J2454" i="7"/>
  <c r="K2454" i="7" s="1"/>
  <c r="N2453" i="7"/>
  <c r="O2453" i="7" s="1"/>
  <c r="R2453" i="7" s="1"/>
  <c r="L2453" i="7"/>
  <c r="M2453" i="7" s="1"/>
  <c r="Q2453" i="7" s="1"/>
  <c r="J2453" i="7"/>
  <c r="K2453" i="7" s="1"/>
  <c r="N2452" i="7"/>
  <c r="O2452" i="7" s="1"/>
  <c r="R2452" i="7" s="1"/>
  <c r="L2452" i="7"/>
  <c r="M2452" i="7" s="1"/>
  <c r="Q2452" i="7" s="1"/>
  <c r="J2452" i="7"/>
  <c r="K2452" i="7" s="1"/>
  <c r="N2451" i="7"/>
  <c r="O2451" i="7" s="1"/>
  <c r="R2451" i="7" s="1"/>
  <c r="L2451" i="7"/>
  <c r="M2451" i="7" s="1"/>
  <c r="Q2451" i="7" s="1"/>
  <c r="S2451" i="7" s="1"/>
  <c r="J2451" i="7"/>
  <c r="K2451" i="7" s="1"/>
  <c r="N2450" i="7"/>
  <c r="O2450" i="7" s="1"/>
  <c r="R2450" i="7" s="1"/>
  <c r="L2450" i="7"/>
  <c r="M2450" i="7" s="1"/>
  <c r="Q2450" i="7" s="1"/>
  <c r="J2450" i="7"/>
  <c r="K2450" i="7" s="1"/>
  <c r="N2449" i="7"/>
  <c r="O2449" i="7" s="1"/>
  <c r="R2449" i="7" s="1"/>
  <c r="L2449" i="7"/>
  <c r="M2449" i="7" s="1"/>
  <c r="Q2449" i="7" s="1"/>
  <c r="J2449" i="7"/>
  <c r="K2449" i="7" s="1"/>
  <c r="N2448" i="7"/>
  <c r="O2448" i="7" s="1"/>
  <c r="R2448" i="7" s="1"/>
  <c r="L2448" i="7"/>
  <c r="M2448" i="7" s="1"/>
  <c r="Q2448" i="7" s="1"/>
  <c r="J2448" i="7"/>
  <c r="K2448" i="7" s="1"/>
  <c r="N2447" i="7"/>
  <c r="O2447" i="7" s="1"/>
  <c r="R2447" i="7" s="1"/>
  <c r="L2447" i="7"/>
  <c r="M2447" i="7" s="1"/>
  <c r="Q2447" i="7" s="1"/>
  <c r="S2447" i="7" s="1"/>
  <c r="J2447" i="7"/>
  <c r="K2447" i="7" s="1"/>
  <c r="N2446" i="7"/>
  <c r="O2446" i="7" s="1"/>
  <c r="R2446" i="7" s="1"/>
  <c r="L2446" i="7"/>
  <c r="M2446" i="7" s="1"/>
  <c r="Q2446" i="7" s="1"/>
  <c r="J2446" i="7"/>
  <c r="K2446" i="7" s="1"/>
  <c r="N2445" i="7"/>
  <c r="O2445" i="7" s="1"/>
  <c r="R2445" i="7" s="1"/>
  <c r="L2445" i="7"/>
  <c r="M2445" i="7" s="1"/>
  <c r="Q2445" i="7" s="1"/>
  <c r="J2445" i="7"/>
  <c r="K2445" i="7" s="1"/>
  <c r="N2444" i="7"/>
  <c r="O2444" i="7" s="1"/>
  <c r="L2444" i="7"/>
  <c r="M2444" i="7" s="1"/>
  <c r="Q2444" i="7" s="1"/>
  <c r="J2444" i="7"/>
  <c r="K2444" i="7" s="1"/>
  <c r="N2443" i="7"/>
  <c r="O2443" i="7" s="1"/>
  <c r="R2443" i="7" s="1"/>
  <c r="L2443" i="7"/>
  <c r="M2443" i="7" s="1"/>
  <c r="Q2443" i="7" s="1"/>
  <c r="S2443" i="7" s="1"/>
  <c r="J2443" i="7"/>
  <c r="K2443" i="7" s="1"/>
  <c r="N2442" i="7"/>
  <c r="O2442" i="7" s="1"/>
  <c r="R2442" i="7" s="1"/>
  <c r="L2442" i="7"/>
  <c r="M2442" i="7" s="1"/>
  <c r="Q2442" i="7" s="1"/>
  <c r="J2442" i="7"/>
  <c r="K2442" i="7" s="1"/>
  <c r="N2441" i="7"/>
  <c r="O2441" i="7" s="1"/>
  <c r="R2441" i="7" s="1"/>
  <c r="L2441" i="7"/>
  <c r="M2441" i="7" s="1"/>
  <c r="Q2441" i="7" s="1"/>
  <c r="J2441" i="7"/>
  <c r="K2441" i="7" s="1"/>
  <c r="N2440" i="7"/>
  <c r="O2440" i="7" s="1"/>
  <c r="R2440" i="7" s="1"/>
  <c r="L2440" i="7"/>
  <c r="M2440" i="7" s="1"/>
  <c r="Q2440" i="7" s="1"/>
  <c r="J2440" i="7"/>
  <c r="K2440" i="7" s="1"/>
  <c r="N2439" i="7"/>
  <c r="O2439" i="7" s="1"/>
  <c r="R2439" i="7" s="1"/>
  <c r="L2439" i="7"/>
  <c r="M2439" i="7" s="1"/>
  <c r="Q2439" i="7" s="1"/>
  <c r="J2439" i="7"/>
  <c r="K2439" i="7" s="1"/>
  <c r="N2438" i="7"/>
  <c r="O2438" i="7" s="1"/>
  <c r="R2438" i="7" s="1"/>
  <c r="L2438" i="7"/>
  <c r="M2438" i="7" s="1"/>
  <c r="Q2438" i="7" s="1"/>
  <c r="S2438" i="7" s="1"/>
  <c r="J2438" i="7"/>
  <c r="K2438" i="7" s="1"/>
  <c r="N2437" i="7"/>
  <c r="O2437" i="7" s="1"/>
  <c r="R2437" i="7" s="1"/>
  <c r="L2437" i="7"/>
  <c r="M2437" i="7" s="1"/>
  <c r="Q2437" i="7" s="1"/>
  <c r="J2437" i="7"/>
  <c r="K2437" i="7" s="1"/>
  <c r="N2436" i="7"/>
  <c r="O2436" i="7" s="1"/>
  <c r="R2436" i="7" s="1"/>
  <c r="L2436" i="7"/>
  <c r="M2436" i="7" s="1"/>
  <c r="Q2436" i="7" s="1"/>
  <c r="J2436" i="7"/>
  <c r="K2436" i="7" s="1"/>
  <c r="N2435" i="7"/>
  <c r="O2435" i="7" s="1"/>
  <c r="R2435" i="7" s="1"/>
  <c r="L2435" i="7"/>
  <c r="M2435" i="7" s="1"/>
  <c r="Q2435" i="7" s="1"/>
  <c r="J2435" i="7"/>
  <c r="K2435" i="7" s="1"/>
  <c r="N2434" i="7"/>
  <c r="O2434" i="7" s="1"/>
  <c r="R2434" i="7" s="1"/>
  <c r="L2434" i="7"/>
  <c r="M2434" i="7" s="1"/>
  <c r="Q2434" i="7" s="1"/>
  <c r="S2434" i="7" s="1"/>
  <c r="J2434" i="7"/>
  <c r="K2434" i="7" s="1"/>
  <c r="N2433" i="7"/>
  <c r="O2433" i="7" s="1"/>
  <c r="R2433" i="7" s="1"/>
  <c r="L2433" i="7"/>
  <c r="M2433" i="7" s="1"/>
  <c r="Q2433" i="7" s="1"/>
  <c r="J2433" i="7"/>
  <c r="K2433" i="7" s="1"/>
  <c r="N2432" i="7"/>
  <c r="O2432" i="7" s="1"/>
  <c r="R2432" i="7" s="1"/>
  <c r="L2432" i="7"/>
  <c r="M2432" i="7" s="1"/>
  <c r="Q2432" i="7" s="1"/>
  <c r="J2432" i="7"/>
  <c r="K2432" i="7" s="1"/>
  <c r="N2431" i="7"/>
  <c r="O2431" i="7" s="1"/>
  <c r="R2431" i="7" s="1"/>
  <c r="L2431" i="7"/>
  <c r="M2431" i="7" s="1"/>
  <c r="Q2431" i="7" s="1"/>
  <c r="J2431" i="7"/>
  <c r="K2431" i="7" s="1"/>
  <c r="N2430" i="7"/>
  <c r="O2430" i="7" s="1"/>
  <c r="R2430" i="7" s="1"/>
  <c r="L2430" i="7"/>
  <c r="M2430" i="7" s="1"/>
  <c r="Q2430" i="7" s="1"/>
  <c r="S2430" i="7" s="1"/>
  <c r="J2430" i="7"/>
  <c r="K2430" i="7" s="1"/>
  <c r="N2429" i="7"/>
  <c r="O2429" i="7" s="1"/>
  <c r="R2429" i="7" s="1"/>
  <c r="L2429" i="7"/>
  <c r="M2429" i="7" s="1"/>
  <c r="Q2429" i="7" s="1"/>
  <c r="J2429" i="7"/>
  <c r="K2429" i="7" s="1"/>
  <c r="N2428" i="7"/>
  <c r="O2428" i="7" s="1"/>
  <c r="L2428" i="7"/>
  <c r="M2428" i="7" s="1"/>
  <c r="Q2428" i="7" s="1"/>
  <c r="J2428" i="7"/>
  <c r="K2428" i="7" s="1"/>
  <c r="N2427" i="7"/>
  <c r="O2427" i="7" s="1"/>
  <c r="R2427" i="7" s="1"/>
  <c r="L2427" i="7"/>
  <c r="M2427" i="7" s="1"/>
  <c r="Q2427" i="7" s="1"/>
  <c r="J2427" i="7"/>
  <c r="K2427" i="7" s="1"/>
  <c r="N2426" i="7"/>
  <c r="O2426" i="7" s="1"/>
  <c r="R2426" i="7" s="1"/>
  <c r="L2426" i="7"/>
  <c r="M2426" i="7" s="1"/>
  <c r="Q2426" i="7" s="1"/>
  <c r="S2426" i="7" s="1"/>
  <c r="J2426" i="7"/>
  <c r="K2426" i="7" s="1"/>
  <c r="N2425" i="7"/>
  <c r="O2425" i="7" s="1"/>
  <c r="R2425" i="7" s="1"/>
  <c r="L2425" i="7"/>
  <c r="M2425" i="7" s="1"/>
  <c r="Q2425" i="7" s="1"/>
  <c r="J2425" i="7"/>
  <c r="K2425" i="7" s="1"/>
  <c r="N2424" i="7"/>
  <c r="O2424" i="7" s="1"/>
  <c r="R2424" i="7" s="1"/>
  <c r="L2424" i="7"/>
  <c r="M2424" i="7" s="1"/>
  <c r="Q2424" i="7" s="1"/>
  <c r="J2424" i="7"/>
  <c r="K2424" i="7" s="1"/>
  <c r="N2423" i="7"/>
  <c r="O2423" i="7" s="1"/>
  <c r="R2423" i="7" s="1"/>
  <c r="L2423" i="7"/>
  <c r="M2423" i="7" s="1"/>
  <c r="Q2423" i="7" s="1"/>
  <c r="J2423" i="7"/>
  <c r="K2423" i="7" s="1"/>
  <c r="N2422" i="7"/>
  <c r="O2422" i="7" s="1"/>
  <c r="R2422" i="7" s="1"/>
  <c r="L2422" i="7"/>
  <c r="M2422" i="7" s="1"/>
  <c r="Q2422" i="7" s="1"/>
  <c r="J2422" i="7"/>
  <c r="K2422" i="7" s="1"/>
  <c r="N2421" i="7"/>
  <c r="O2421" i="7" s="1"/>
  <c r="R2421" i="7" s="1"/>
  <c r="L2421" i="7"/>
  <c r="M2421" i="7" s="1"/>
  <c r="Q2421" i="7" s="1"/>
  <c r="J2421" i="7"/>
  <c r="K2421" i="7" s="1"/>
  <c r="N2420" i="7"/>
  <c r="O2420" i="7" s="1"/>
  <c r="R2420" i="7" s="1"/>
  <c r="L2420" i="7"/>
  <c r="M2420" i="7" s="1"/>
  <c r="Q2420" i="7" s="1"/>
  <c r="J2420" i="7"/>
  <c r="K2420" i="7" s="1"/>
  <c r="N2419" i="7"/>
  <c r="O2419" i="7" s="1"/>
  <c r="R2419" i="7" s="1"/>
  <c r="L2419" i="7"/>
  <c r="M2419" i="7" s="1"/>
  <c r="Q2419" i="7" s="1"/>
  <c r="J2419" i="7"/>
  <c r="K2419" i="7" s="1"/>
  <c r="N2418" i="7"/>
  <c r="O2418" i="7" s="1"/>
  <c r="R2418" i="7" s="1"/>
  <c r="L2418" i="7"/>
  <c r="M2418" i="7" s="1"/>
  <c r="Q2418" i="7" s="1"/>
  <c r="J2418" i="7"/>
  <c r="K2418" i="7" s="1"/>
  <c r="N2417" i="7"/>
  <c r="O2417" i="7" s="1"/>
  <c r="R2417" i="7" s="1"/>
  <c r="L2417" i="7"/>
  <c r="M2417" i="7" s="1"/>
  <c r="Q2417" i="7" s="1"/>
  <c r="J2417" i="7"/>
  <c r="K2417" i="7" s="1"/>
  <c r="N2416" i="7"/>
  <c r="O2416" i="7" s="1"/>
  <c r="R2416" i="7" s="1"/>
  <c r="L2416" i="7"/>
  <c r="M2416" i="7" s="1"/>
  <c r="Q2416" i="7" s="1"/>
  <c r="J2416" i="7"/>
  <c r="K2416" i="7" s="1"/>
  <c r="N2415" i="7"/>
  <c r="O2415" i="7" s="1"/>
  <c r="R2415" i="7" s="1"/>
  <c r="L2415" i="7"/>
  <c r="M2415" i="7" s="1"/>
  <c r="Q2415" i="7" s="1"/>
  <c r="J2415" i="7"/>
  <c r="K2415" i="7" s="1"/>
  <c r="N2414" i="7"/>
  <c r="O2414" i="7" s="1"/>
  <c r="R2414" i="7" s="1"/>
  <c r="L2414" i="7"/>
  <c r="M2414" i="7" s="1"/>
  <c r="Q2414" i="7" s="1"/>
  <c r="J2414" i="7"/>
  <c r="K2414" i="7" s="1"/>
  <c r="N2413" i="7"/>
  <c r="O2413" i="7" s="1"/>
  <c r="R2413" i="7" s="1"/>
  <c r="L2413" i="7"/>
  <c r="M2413" i="7" s="1"/>
  <c r="Q2413" i="7" s="1"/>
  <c r="J2413" i="7"/>
  <c r="K2413" i="7" s="1"/>
  <c r="N2412" i="7"/>
  <c r="O2412" i="7" s="1"/>
  <c r="L2412" i="7"/>
  <c r="M2412" i="7" s="1"/>
  <c r="Q2412" i="7" s="1"/>
  <c r="J2412" i="7"/>
  <c r="K2412" i="7" s="1"/>
  <c r="N2411" i="7"/>
  <c r="O2411" i="7" s="1"/>
  <c r="R2411" i="7" s="1"/>
  <c r="L2411" i="7"/>
  <c r="M2411" i="7" s="1"/>
  <c r="Q2411" i="7" s="1"/>
  <c r="J2411" i="7"/>
  <c r="K2411" i="7" s="1"/>
  <c r="N2410" i="7"/>
  <c r="O2410" i="7" s="1"/>
  <c r="R2410" i="7" s="1"/>
  <c r="L2410" i="7"/>
  <c r="M2410" i="7" s="1"/>
  <c r="Q2410" i="7" s="1"/>
  <c r="J2410" i="7"/>
  <c r="K2410" i="7" s="1"/>
  <c r="N2409" i="7"/>
  <c r="O2409" i="7" s="1"/>
  <c r="R2409" i="7" s="1"/>
  <c r="L2409" i="7"/>
  <c r="M2409" i="7" s="1"/>
  <c r="Q2409" i="7" s="1"/>
  <c r="S2409" i="7" s="1"/>
  <c r="J2409" i="7"/>
  <c r="K2409" i="7" s="1"/>
  <c r="N2408" i="7"/>
  <c r="O2408" i="7" s="1"/>
  <c r="R2408" i="7" s="1"/>
  <c r="L2408" i="7"/>
  <c r="M2408" i="7" s="1"/>
  <c r="Q2408" i="7" s="1"/>
  <c r="J2408" i="7"/>
  <c r="K2408" i="7" s="1"/>
  <c r="N2407" i="7"/>
  <c r="O2407" i="7" s="1"/>
  <c r="R2407" i="7" s="1"/>
  <c r="L2407" i="7"/>
  <c r="M2407" i="7" s="1"/>
  <c r="Q2407" i="7" s="1"/>
  <c r="J2407" i="7"/>
  <c r="K2407" i="7" s="1"/>
  <c r="N2406" i="7"/>
  <c r="O2406" i="7" s="1"/>
  <c r="R2406" i="7" s="1"/>
  <c r="L2406" i="7"/>
  <c r="M2406" i="7" s="1"/>
  <c r="Q2406" i="7" s="1"/>
  <c r="J2406" i="7"/>
  <c r="K2406" i="7" s="1"/>
  <c r="N2405" i="7"/>
  <c r="O2405" i="7" s="1"/>
  <c r="R2405" i="7" s="1"/>
  <c r="L2405" i="7"/>
  <c r="M2405" i="7" s="1"/>
  <c r="Q2405" i="7" s="1"/>
  <c r="J2405" i="7"/>
  <c r="K2405" i="7" s="1"/>
  <c r="N2404" i="7"/>
  <c r="O2404" i="7" s="1"/>
  <c r="R2404" i="7" s="1"/>
  <c r="L2404" i="7"/>
  <c r="M2404" i="7" s="1"/>
  <c r="Q2404" i="7" s="1"/>
  <c r="S2404" i="7" s="1"/>
  <c r="J2404" i="7"/>
  <c r="K2404" i="7" s="1"/>
  <c r="N2403" i="7"/>
  <c r="O2403" i="7" s="1"/>
  <c r="R2403" i="7" s="1"/>
  <c r="L2403" i="7"/>
  <c r="M2403" i="7" s="1"/>
  <c r="Q2403" i="7" s="1"/>
  <c r="J2403" i="7"/>
  <c r="K2403" i="7" s="1"/>
  <c r="N2402" i="7"/>
  <c r="O2402" i="7" s="1"/>
  <c r="R2402" i="7" s="1"/>
  <c r="L2402" i="7"/>
  <c r="M2402" i="7" s="1"/>
  <c r="Q2402" i="7" s="1"/>
  <c r="J2402" i="7"/>
  <c r="K2402" i="7" s="1"/>
  <c r="N2401" i="7"/>
  <c r="O2401" i="7" s="1"/>
  <c r="R2401" i="7" s="1"/>
  <c r="L2401" i="7"/>
  <c r="M2401" i="7" s="1"/>
  <c r="Q2401" i="7" s="1"/>
  <c r="J2401" i="7"/>
  <c r="K2401" i="7" s="1"/>
  <c r="N2400" i="7"/>
  <c r="O2400" i="7" s="1"/>
  <c r="R2400" i="7" s="1"/>
  <c r="L2400" i="7"/>
  <c r="M2400" i="7" s="1"/>
  <c r="Q2400" i="7" s="1"/>
  <c r="S2400" i="7" s="1"/>
  <c r="J2400" i="7"/>
  <c r="K2400" i="7" s="1"/>
  <c r="N2399" i="7"/>
  <c r="O2399" i="7" s="1"/>
  <c r="R2399" i="7" s="1"/>
  <c r="L2399" i="7"/>
  <c r="M2399" i="7" s="1"/>
  <c r="Q2399" i="7" s="1"/>
  <c r="J2399" i="7"/>
  <c r="K2399" i="7" s="1"/>
  <c r="N2398" i="7"/>
  <c r="O2398" i="7" s="1"/>
  <c r="R2398" i="7" s="1"/>
  <c r="L2398" i="7"/>
  <c r="M2398" i="7" s="1"/>
  <c r="Q2398" i="7" s="1"/>
  <c r="J2398" i="7"/>
  <c r="K2398" i="7" s="1"/>
  <c r="N2397" i="7"/>
  <c r="O2397" i="7" s="1"/>
  <c r="R2397" i="7" s="1"/>
  <c r="L2397" i="7"/>
  <c r="M2397" i="7" s="1"/>
  <c r="Q2397" i="7" s="1"/>
  <c r="J2397" i="7"/>
  <c r="K2397" i="7" s="1"/>
  <c r="N2396" i="7"/>
  <c r="O2396" i="7" s="1"/>
  <c r="L2396" i="7"/>
  <c r="M2396" i="7" s="1"/>
  <c r="Q2396" i="7" s="1"/>
  <c r="J2396" i="7"/>
  <c r="K2396" i="7" s="1"/>
  <c r="N2395" i="7"/>
  <c r="O2395" i="7" s="1"/>
  <c r="R2395" i="7" s="1"/>
  <c r="L2395" i="7"/>
  <c r="M2395" i="7" s="1"/>
  <c r="Q2395" i="7" s="1"/>
  <c r="J2395" i="7"/>
  <c r="K2395" i="7" s="1"/>
  <c r="N2394" i="7"/>
  <c r="O2394" i="7" s="1"/>
  <c r="R2394" i="7" s="1"/>
  <c r="L2394" i="7"/>
  <c r="M2394" i="7" s="1"/>
  <c r="Q2394" i="7" s="1"/>
  <c r="J2394" i="7"/>
  <c r="K2394" i="7" s="1"/>
  <c r="N2393" i="7"/>
  <c r="O2393" i="7" s="1"/>
  <c r="R2393" i="7" s="1"/>
  <c r="L2393" i="7"/>
  <c r="M2393" i="7" s="1"/>
  <c r="Q2393" i="7" s="1"/>
  <c r="J2393" i="7"/>
  <c r="K2393" i="7" s="1"/>
  <c r="N2392" i="7"/>
  <c r="O2392" i="7" s="1"/>
  <c r="R2392" i="7" s="1"/>
  <c r="L2392" i="7"/>
  <c r="M2392" i="7" s="1"/>
  <c r="Q2392" i="7" s="1"/>
  <c r="S2392" i="7" s="1"/>
  <c r="J2392" i="7"/>
  <c r="K2392" i="7" s="1"/>
  <c r="N2391" i="7"/>
  <c r="O2391" i="7" s="1"/>
  <c r="R2391" i="7" s="1"/>
  <c r="L2391" i="7"/>
  <c r="M2391" i="7" s="1"/>
  <c r="Q2391" i="7" s="1"/>
  <c r="J2391" i="7"/>
  <c r="K2391" i="7" s="1"/>
  <c r="N2390" i="7"/>
  <c r="O2390" i="7" s="1"/>
  <c r="R2390" i="7" s="1"/>
  <c r="L2390" i="7"/>
  <c r="M2390" i="7" s="1"/>
  <c r="Q2390" i="7" s="1"/>
  <c r="J2390" i="7"/>
  <c r="K2390" i="7" s="1"/>
  <c r="N2389" i="7"/>
  <c r="O2389" i="7" s="1"/>
  <c r="R2389" i="7" s="1"/>
  <c r="L2389" i="7"/>
  <c r="M2389" i="7" s="1"/>
  <c r="Q2389" i="7" s="1"/>
  <c r="S2389" i="7" s="1"/>
  <c r="J2389" i="7"/>
  <c r="K2389" i="7" s="1"/>
  <c r="N2388" i="7"/>
  <c r="O2388" i="7" s="1"/>
  <c r="R2388" i="7" s="1"/>
  <c r="L2388" i="7"/>
  <c r="M2388" i="7" s="1"/>
  <c r="Q2388" i="7" s="1"/>
  <c r="J2388" i="7"/>
  <c r="K2388" i="7" s="1"/>
  <c r="N2387" i="7"/>
  <c r="O2387" i="7" s="1"/>
  <c r="R2387" i="7" s="1"/>
  <c r="L2387" i="7"/>
  <c r="M2387" i="7" s="1"/>
  <c r="Q2387" i="7" s="1"/>
  <c r="J2387" i="7"/>
  <c r="K2387" i="7" s="1"/>
  <c r="N2386" i="7"/>
  <c r="O2386" i="7" s="1"/>
  <c r="R2386" i="7" s="1"/>
  <c r="L2386" i="7"/>
  <c r="M2386" i="7" s="1"/>
  <c r="Q2386" i="7" s="1"/>
  <c r="J2386" i="7"/>
  <c r="K2386" i="7" s="1"/>
  <c r="N2385" i="7"/>
  <c r="O2385" i="7" s="1"/>
  <c r="R2385" i="7" s="1"/>
  <c r="L2385" i="7"/>
  <c r="M2385" i="7" s="1"/>
  <c r="Q2385" i="7" s="1"/>
  <c r="S2385" i="7" s="1"/>
  <c r="J2385" i="7"/>
  <c r="K2385" i="7" s="1"/>
  <c r="N2384" i="7"/>
  <c r="O2384" i="7" s="1"/>
  <c r="R2384" i="7" s="1"/>
  <c r="L2384" i="7"/>
  <c r="M2384" i="7" s="1"/>
  <c r="Q2384" i="7" s="1"/>
  <c r="J2384" i="7"/>
  <c r="K2384" i="7" s="1"/>
  <c r="N2383" i="7"/>
  <c r="O2383" i="7" s="1"/>
  <c r="R2383" i="7" s="1"/>
  <c r="L2383" i="7"/>
  <c r="M2383" i="7" s="1"/>
  <c r="Q2383" i="7" s="1"/>
  <c r="J2383" i="7"/>
  <c r="K2383" i="7" s="1"/>
  <c r="N2382" i="7"/>
  <c r="O2382" i="7" s="1"/>
  <c r="R2382" i="7" s="1"/>
  <c r="L2382" i="7"/>
  <c r="M2382" i="7" s="1"/>
  <c r="Q2382" i="7" s="1"/>
  <c r="J2382" i="7"/>
  <c r="K2382" i="7" s="1"/>
  <c r="N2381" i="7"/>
  <c r="O2381" i="7" s="1"/>
  <c r="R2381" i="7" s="1"/>
  <c r="L2381" i="7"/>
  <c r="M2381" i="7" s="1"/>
  <c r="Q2381" i="7" s="1"/>
  <c r="S2381" i="7" s="1"/>
  <c r="J2381" i="7"/>
  <c r="K2381" i="7" s="1"/>
  <c r="N2380" i="7"/>
  <c r="O2380" i="7" s="1"/>
  <c r="L2380" i="7"/>
  <c r="M2380" i="7" s="1"/>
  <c r="Q2380" i="7" s="1"/>
  <c r="J2380" i="7"/>
  <c r="K2380" i="7" s="1"/>
  <c r="N2379" i="7"/>
  <c r="O2379" i="7" s="1"/>
  <c r="R2379" i="7" s="1"/>
  <c r="L2379" i="7"/>
  <c r="M2379" i="7" s="1"/>
  <c r="Q2379" i="7" s="1"/>
  <c r="J2379" i="7"/>
  <c r="K2379" i="7" s="1"/>
  <c r="N2378" i="7"/>
  <c r="O2378" i="7" s="1"/>
  <c r="R2378" i="7" s="1"/>
  <c r="L2378" i="7"/>
  <c r="M2378" i="7" s="1"/>
  <c r="Q2378" i="7" s="1"/>
  <c r="J2378" i="7"/>
  <c r="K2378" i="7" s="1"/>
  <c r="N2377" i="7"/>
  <c r="O2377" i="7" s="1"/>
  <c r="R2377" i="7" s="1"/>
  <c r="L2377" i="7"/>
  <c r="M2377" i="7" s="1"/>
  <c r="Q2377" i="7" s="1"/>
  <c r="S2377" i="7" s="1"/>
  <c r="J2377" i="7"/>
  <c r="K2377" i="7" s="1"/>
  <c r="N2376" i="7"/>
  <c r="O2376" i="7" s="1"/>
  <c r="R2376" i="7" s="1"/>
  <c r="L2376" i="7"/>
  <c r="M2376" i="7" s="1"/>
  <c r="Q2376" i="7" s="1"/>
  <c r="K2376" i="7"/>
  <c r="J2376" i="7"/>
  <c r="N2375" i="7"/>
  <c r="O2375" i="7" s="1"/>
  <c r="R2375" i="7" s="1"/>
  <c r="L2375" i="7"/>
  <c r="M2375" i="7" s="1"/>
  <c r="Q2375" i="7" s="1"/>
  <c r="J2375" i="7"/>
  <c r="K2375" i="7" s="1"/>
  <c r="N2374" i="7"/>
  <c r="O2374" i="7" s="1"/>
  <c r="R2374" i="7" s="1"/>
  <c r="L2374" i="7"/>
  <c r="M2374" i="7" s="1"/>
  <c r="Q2374" i="7" s="1"/>
  <c r="S2374" i="7" s="1"/>
  <c r="J2374" i="7"/>
  <c r="K2374" i="7" s="1"/>
  <c r="N2373" i="7"/>
  <c r="O2373" i="7" s="1"/>
  <c r="R2373" i="7" s="1"/>
  <c r="L2373" i="7"/>
  <c r="M2373" i="7" s="1"/>
  <c r="Q2373" i="7" s="1"/>
  <c r="J2373" i="7"/>
  <c r="K2373" i="7" s="1"/>
  <c r="N2372" i="7"/>
  <c r="O2372" i="7" s="1"/>
  <c r="R2372" i="7" s="1"/>
  <c r="L2372" i="7"/>
  <c r="M2372" i="7" s="1"/>
  <c r="Q2372" i="7" s="1"/>
  <c r="S2372" i="7" s="1"/>
  <c r="J2372" i="7"/>
  <c r="K2372" i="7" s="1"/>
  <c r="N2371" i="7"/>
  <c r="O2371" i="7" s="1"/>
  <c r="R2371" i="7" s="1"/>
  <c r="L2371" i="7"/>
  <c r="M2371" i="7" s="1"/>
  <c r="Q2371" i="7" s="1"/>
  <c r="J2371" i="7"/>
  <c r="K2371" i="7" s="1"/>
  <c r="N2370" i="7"/>
  <c r="O2370" i="7" s="1"/>
  <c r="R2370" i="7" s="1"/>
  <c r="L2370" i="7"/>
  <c r="M2370" i="7" s="1"/>
  <c r="Q2370" i="7" s="1"/>
  <c r="S2370" i="7" s="1"/>
  <c r="J2370" i="7"/>
  <c r="K2370" i="7" s="1"/>
  <c r="N2369" i="7"/>
  <c r="O2369" i="7" s="1"/>
  <c r="R2369" i="7" s="1"/>
  <c r="L2369" i="7"/>
  <c r="M2369" i="7" s="1"/>
  <c r="Q2369" i="7" s="1"/>
  <c r="J2369" i="7"/>
  <c r="K2369" i="7" s="1"/>
  <c r="N2368" i="7"/>
  <c r="O2368" i="7" s="1"/>
  <c r="R2368" i="7" s="1"/>
  <c r="L2368" i="7"/>
  <c r="M2368" i="7" s="1"/>
  <c r="Q2368" i="7" s="1"/>
  <c r="S2368" i="7" s="1"/>
  <c r="J2368" i="7"/>
  <c r="K2368" i="7" s="1"/>
  <c r="N2367" i="7"/>
  <c r="O2367" i="7" s="1"/>
  <c r="R2367" i="7" s="1"/>
  <c r="L2367" i="7"/>
  <c r="M2367" i="7" s="1"/>
  <c r="Q2367" i="7" s="1"/>
  <c r="J2367" i="7"/>
  <c r="K2367" i="7" s="1"/>
  <c r="N2366" i="7"/>
  <c r="O2366" i="7" s="1"/>
  <c r="R2366" i="7" s="1"/>
  <c r="L2366" i="7"/>
  <c r="M2366" i="7" s="1"/>
  <c r="Q2366" i="7" s="1"/>
  <c r="S2366" i="7" s="1"/>
  <c r="J2366" i="7"/>
  <c r="K2366" i="7" s="1"/>
  <c r="N2365" i="7"/>
  <c r="O2365" i="7" s="1"/>
  <c r="R2365" i="7" s="1"/>
  <c r="L2365" i="7"/>
  <c r="M2365" i="7" s="1"/>
  <c r="Q2365" i="7" s="1"/>
  <c r="J2365" i="7"/>
  <c r="K2365" i="7" s="1"/>
  <c r="N2364" i="7"/>
  <c r="O2364" i="7" s="1"/>
  <c r="L2364" i="7"/>
  <c r="M2364" i="7" s="1"/>
  <c r="Q2364" i="7" s="1"/>
  <c r="J2364" i="7"/>
  <c r="K2364" i="7" s="1"/>
  <c r="N2363" i="7"/>
  <c r="O2363" i="7" s="1"/>
  <c r="R2363" i="7" s="1"/>
  <c r="L2363" i="7"/>
  <c r="M2363" i="7" s="1"/>
  <c r="Q2363" i="7" s="1"/>
  <c r="J2363" i="7"/>
  <c r="K2363" i="7" s="1"/>
  <c r="N2362" i="7"/>
  <c r="O2362" i="7" s="1"/>
  <c r="R2362" i="7" s="1"/>
  <c r="L2362" i="7"/>
  <c r="M2362" i="7" s="1"/>
  <c r="Q2362" i="7" s="1"/>
  <c r="S2362" i="7" s="1"/>
  <c r="J2362" i="7"/>
  <c r="K2362" i="7" s="1"/>
  <c r="N2361" i="7"/>
  <c r="O2361" i="7" s="1"/>
  <c r="R2361" i="7" s="1"/>
  <c r="L2361" i="7"/>
  <c r="M2361" i="7" s="1"/>
  <c r="Q2361" i="7" s="1"/>
  <c r="J2361" i="7"/>
  <c r="K2361" i="7" s="1"/>
  <c r="N2360" i="7"/>
  <c r="O2360" i="7" s="1"/>
  <c r="R2360" i="7" s="1"/>
  <c r="L2360" i="7"/>
  <c r="M2360" i="7" s="1"/>
  <c r="Q2360" i="7" s="1"/>
  <c r="S2360" i="7" s="1"/>
  <c r="J2360" i="7"/>
  <c r="K2360" i="7" s="1"/>
  <c r="N2359" i="7"/>
  <c r="O2359" i="7" s="1"/>
  <c r="R2359" i="7" s="1"/>
  <c r="L2359" i="7"/>
  <c r="M2359" i="7" s="1"/>
  <c r="Q2359" i="7" s="1"/>
  <c r="J2359" i="7"/>
  <c r="K2359" i="7" s="1"/>
  <c r="N2358" i="7"/>
  <c r="O2358" i="7" s="1"/>
  <c r="R2358" i="7" s="1"/>
  <c r="L2358" i="7"/>
  <c r="M2358" i="7" s="1"/>
  <c r="Q2358" i="7" s="1"/>
  <c r="J2358" i="7"/>
  <c r="K2358" i="7" s="1"/>
  <c r="N2357" i="7"/>
  <c r="O2357" i="7" s="1"/>
  <c r="R2357" i="7" s="1"/>
  <c r="L2357" i="7"/>
  <c r="M2357" i="7" s="1"/>
  <c r="Q2357" i="7" s="1"/>
  <c r="J2357" i="7"/>
  <c r="K2357" i="7" s="1"/>
  <c r="N2356" i="7"/>
  <c r="O2356" i="7" s="1"/>
  <c r="R2356" i="7" s="1"/>
  <c r="L2356" i="7"/>
  <c r="M2356" i="7" s="1"/>
  <c r="Q2356" i="7" s="1"/>
  <c r="J2356" i="7"/>
  <c r="K2356" i="7" s="1"/>
  <c r="N2355" i="7"/>
  <c r="O2355" i="7" s="1"/>
  <c r="R2355" i="7" s="1"/>
  <c r="L2355" i="7"/>
  <c r="M2355" i="7" s="1"/>
  <c r="Q2355" i="7" s="1"/>
  <c r="J2355" i="7"/>
  <c r="K2355" i="7" s="1"/>
  <c r="N2354" i="7"/>
  <c r="O2354" i="7" s="1"/>
  <c r="R2354" i="7" s="1"/>
  <c r="L2354" i="7"/>
  <c r="M2354" i="7" s="1"/>
  <c r="Q2354" i="7" s="1"/>
  <c r="J2354" i="7"/>
  <c r="K2354" i="7" s="1"/>
  <c r="N2353" i="7"/>
  <c r="O2353" i="7" s="1"/>
  <c r="R2353" i="7" s="1"/>
  <c r="L2353" i="7"/>
  <c r="M2353" i="7" s="1"/>
  <c r="Q2353" i="7" s="1"/>
  <c r="J2353" i="7"/>
  <c r="K2353" i="7" s="1"/>
  <c r="N2352" i="7"/>
  <c r="O2352" i="7" s="1"/>
  <c r="R2352" i="7" s="1"/>
  <c r="L2352" i="7"/>
  <c r="M2352" i="7" s="1"/>
  <c r="Q2352" i="7" s="1"/>
  <c r="J2352" i="7"/>
  <c r="K2352" i="7" s="1"/>
  <c r="N2351" i="7"/>
  <c r="O2351" i="7" s="1"/>
  <c r="R2351" i="7" s="1"/>
  <c r="L2351" i="7"/>
  <c r="M2351" i="7" s="1"/>
  <c r="Q2351" i="7" s="1"/>
  <c r="J2351" i="7"/>
  <c r="K2351" i="7" s="1"/>
  <c r="N2350" i="7"/>
  <c r="O2350" i="7" s="1"/>
  <c r="R2350" i="7" s="1"/>
  <c r="L2350" i="7"/>
  <c r="M2350" i="7" s="1"/>
  <c r="Q2350" i="7" s="1"/>
  <c r="J2350" i="7"/>
  <c r="K2350" i="7" s="1"/>
  <c r="N2349" i="7"/>
  <c r="O2349" i="7" s="1"/>
  <c r="R2349" i="7" s="1"/>
  <c r="L2349" i="7"/>
  <c r="M2349" i="7" s="1"/>
  <c r="Q2349" i="7" s="1"/>
  <c r="J2349" i="7"/>
  <c r="K2349" i="7" s="1"/>
  <c r="N2348" i="7"/>
  <c r="O2348" i="7" s="1"/>
  <c r="L2348" i="7"/>
  <c r="M2348" i="7" s="1"/>
  <c r="Q2348" i="7" s="1"/>
  <c r="J2348" i="7"/>
  <c r="K2348" i="7" s="1"/>
  <c r="N2347" i="7"/>
  <c r="O2347" i="7" s="1"/>
  <c r="R2347" i="7" s="1"/>
  <c r="L2347" i="7"/>
  <c r="M2347" i="7" s="1"/>
  <c r="Q2347" i="7" s="1"/>
  <c r="J2347" i="7"/>
  <c r="K2347" i="7" s="1"/>
  <c r="N2346" i="7"/>
  <c r="O2346" i="7" s="1"/>
  <c r="R2346" i="7" s="1"/>
  <c r="L2346" i="7"/>
  <c r="M2346" i="7" s="1"/>
  <c r="Q2346" i="7" s="1"/>
  <c r="J2346" i="7"/>
  <c r="K2346" i="7" s="1"/>
  <c r="N2345" i="7"/>
  <c r="O2345" i="7" s="1"/>
  <c r="R2345" i="7" s="1"/>
  <c r="L2345" i="7"/>
  <c r="M2345" i="7" s="1"/>
  <c r="Q2345" i="7" s="1"/>
  <c r="J2345" i="7"/>
  <c r="K2345" i="7" s="1"/>
  <c r="N2344" i="7"/>
  <c r="O2344" i="7" s="1"/>
  <c r="R2344" i="7" s="1"/>
  <c r="L2344" i="7"/>
  <c r="M2344" i="7" s="1"/>
  <c r="Q2344" i="7" s="1"/>
  <c r="J2344" i="7"/>
  <c r="K2344" i="7" s="1"/>
  <c r="N2343" i="7"/>
  <c r="O2343" i="7" s="1"/>
  <c r="R2343" i="7" s="1"/>
  <c r="L2343" i="7"/>
  <c r="M2343" i="7" s="1"/>
  <c r="Q2343" i="7" s="1"/>
  <c r="J2343" i="7"/>
  <c r="K2343" i="7" s="1"/>
  <c r="N2342" i="7"/>
  <c r="O2342" i="7" s="1"/>
  <c r="R2342" i="7" s="1"/>
  <c r="L2342" i="7"/>
  <c r="M2342" i="7" s="1"/>
  <c r="Q2342" i="7" s="1"/>
  <c r="J2342" i="7"/>
  <c r="K2342" i="7" s="1"/>
  <c r="N2341" i="7"/>
  <c r="O2341" i="7" s="1"/>
  <c r="R2341" i="7" s="1"/>
  <c r="L2341" i="7"/>
  <c r="M2341" i="7" s="1"/>
  <c r="Q2341" i="7" s="1"/>
  <c r="J2341" i="7"/>
  <c r="K2341" i="7" s="1"/>
  <c r="N2340" i="7"/>
  <c r="O2340" i="7" s="1"/>
  <c r="R2340" i="7" s="1"/>
  <c r="L2340" i="7"/>
  <c r="M2340" i="7" s="1"/>
  <c r="Q2340" i="7" s="1"/>
  <c r="J2340" i="7"/>
  <c r="K2340" i="7" s="1"/>
  <c r="N2339" i="7"/>
  <c r="O2339" i="7" s="1"/>
  <c r="R2339" i="7" s="1"/>
  <c r="L2339" i="7"/>
  <c r="M2339" i="7" s="1"/>
  <c r="Q2339" i="7" s="1"/>
  <c r="J2339" i="7"/>
  <c r="K2339" i="7" s="1"/>
  <c r="N2338" i="7"/>
  <c r="O2338" i="7" s="1"/>
  <c r="R2338" i="7" s="1"/>
  <c r="L2338" i="7"/>
  <c r="M2338" i="7" s="1"/>
  <c r="Q2338" i="7" s="1"/>
  <c r="J2338" i="7"/>
  <c r="K2338" i="7" s="1"/>
  <c r="N2337" i="7"/>
  <c r="O2337" i="7" s="1"/>
  <c r="R2337" i="7" s="1"/>
  <c r="L2337" i="7"/>
  <c r="M2337" i="7" s="1"/>
  <c r="Q2337" i="7" s="1"/>
  <c r="J2337" i="7"/>
  <c r="K2337" i="7" s="1"/>
  <c r="N2336" i="7"/>
  <c r="O2336" i="7" s="1"/>
  <c r="R2336" i="7" s="1"/>
  <c r="L2336" i="7"/>
  <c r="M2336" i="7" s="1"/>
  <c r="Q2336" i="7" s="1"/>
  <c r="J2336" i="7"/>
  <c r="K2336" i="7" s="1"/>
  <c r="N2335" i="7"/>
  <c r="O2335" i="7" s="1"/>
  <c r="R2335" i="7" s="1"/>
  <c r="L2335" i="7"/>
  <c r="M2335" i="7" s="1"/>
  <c r="Q2335" i="7" s="1"/>
  <c r="J2335" i="7"/>
  <c r="K2335" i="7" s="1"/>
  <c r="N2334" i="7"/>
  <c r="O2334" i="7" s="1"/>
  <c r="R2334" i="7" s="1"/>
  <c r="L2334" i="7"/>
  <c r="M2334" i="7" s="1"/>
  <c r="Q2334" i="7" s="1"/>
  <c r="J2334" i="7"/>
  <c r="K2334" i="7" s="1"/>
  <c r="N2333" i="7"/>
  <c r="O2333" i="7" s="1"/>
  <c r="R2333" i="7" s="1"/>
  <c r="L2333" i="7"/>
  <c r="M2333" i="7" s="1"/>
  <c r="Q2333" i="7" s="1"/>
  <c r="J2333" i="7"/>
  <c r="K2333" i="7" s="1"/>
  <c r="N2332" i="7"/>
  <c r="O2332" i="7" s="1"/>
  <c r="L2332" i="7"/>
  <c r="M2332" i="7" s="1"/>
  <c r="Q2332" i="7" s="1"/>
  <c r="J2332" i="7"/>
  <c r="K2332" i="7" s="1"/>
  <c r="N2331" i="7"/>
  <c r="O2331" i="7" s="1"/>
  <c r="R2331" i="7" s="1"/>
  <c r="L2331" i="7"/>
  <c r="M2331" i="7" s="1"/>
  <c r="Q2331" i="7" s="1"/>
  <c r="J2331" i="7"/>
  <c r="K2331" i="7" s="1"/>
  <c r="N2330" i="7"/>
  <c r="O2330" i="7" s="1"/>
  <c r="R2330" i="7" s="1"/>
  <c r="L2330" i="7"/>
  <c r="M2330" i="7" s="1"/>
  <c r="Q2330" i="7" s="1"/>
  <c r="J2330" i="7"/>
  <c r="K2330" i="7" s="1"/>
  <c r="N2329" i="7"/>
  <c r="O2329" i="7" s="1"/>
  <c r="R2329" i="7" s="1"/>
  <c r="L2329" i="7"/>
  <c r="M2329" i="7" s="1"/>
  <c r="Q2329" i="7" s="1"/>
  <c r="J2329" i="7"/>
  <c r="K2329" i="7" s="1"/>
  <c r="N2328" i="7"/>
  <c r="O2328" i="7" s="1"/>
  <c r="R2328" i="7" s="1"/>
  <c r="L2328" i="7"/>
  <c r="M2328" i="7" s="1"/>
  <c r="Q2328" i="7" s="1"/>
  <c r="J2328" i="7"/>
  <c r="K2328" i="7" s="1"/>
  <c r="N2327" i="7"/>
  <c r="O2327" i="7" s="1"/>
  <c r="R2327" i="7" s="1"/>
  <c r="L2327" i="7"/>
  <c r="M2327" i="7" s="1"/>
  <c r="Q2327" i="7" s="1"/>
  <c r="S2327" i="7" s="1"/>
  <c r="J2327" i="7"/>
  <c r="K2327" i="7" s="1"/>
  <c r="N2326" i="7"/>
  <c r="O2326" i="7" s="1"/>
  <c r="R2326" i="7" s="1"/>
  <c r="L2326" i="7"/>
  <c r="M2326" i="7" s="1"/>
  <c r="Q2326" i="7" s="1"/>
  <c r="J2326" i="7"/>
  <c r="K2326" i="7" s="1"/>
  <c r="N2325" i="7"/>
  <c r="O2325" i="7" s="1"/>
  <c r="R2325" i="7" s="1"/>
  <c r="L2325" i="7"/>
  <c r="M2325" i="7" s="1"/>
  <c r="Q2325" i="7" s="1"/>
  <c r="S2325" i="7" s="1"/>
  <c r="J2325" i="7"/>
  <c r="K2325" i="7" s="1"/>
  <c r="N2324" i="7"/>
  <c r="O2324" i="7" s="1"/>
  <c r="R2324" i="7" s="1"/>
  <c r="L2324" i="7"/>
  <c r="M2324" i="7" s="1"/>
  <c r="Q2324" i="7" s="1"/>
  <c r="J2324" i="7"/>
  <c r="K2324" i="7" s="1"/>
  <c r="N2323" i="7"/>
  <c r="O2323" i="7" s="1"/>
  <c r="R2323" i="7" s="1"/>
  <c r="L2323" i="7"/>
  <c r="M2323" i="7" s="1"/>
  <c r="Q2323" i="7" s="1"/>
  <c r="S2323" i="7" s="1"/>
  <c r="J2323" i="7"/>
  <c r="K2323" i="7" s="1"/>
  <c r="N2322" i="7"/>
  <c r="O2322" i="7" s="1"/>
  <c r="R2322" i="7" s="1"/>
  <c r="L2322" i="7"/>
  <c r="M2322" i="7" s="1"/>
  <c r="Q2322" i="7" s="1"/>
  <c r="J2322" i="7"/>
  <c r="K2322" i="7" s="1"/>
  <c r="N2321" i="7"/>
  <c r="O2321" i="7" s="1"/>
  <c r="R2321" i="7" s="1"/>
  <c r="L2321" i="7"/>
  <c r="M2321" i="7" s="1"/>
  <c r="Q2321" i="7" s="1"/>
  <c r="S2321" i="7" s="1"/>
  <c r="J2321" i="7"/>
  <c r="K2321" i="7" s="1"/>
  <c r="N2320" i="7"/>
  <c r="O2320" i="7" s="1"/>
  <c r="R2320" i="7" s="1"/>
  <c r="L2320" i="7"/>
  <c r="M2320" i="7" s="1"/>
  <c r="Q2320" i="7" s="1"/>
  <c r="J2320" i="7"/>
  <c r="K2320" i="7" s="1"/>
  <c r="N2319" i="7"/>
  <c r="O2319" i="7" s="1"/>
  <c r="R2319" i="7" s="1"/>
  <c r="L2319" i="7"/>
  <c r="M2319" i="7" s="1"/>
  <c r="Q2319" i="7" s="1"/>
  <c r="J2319" i="7"/>
  <c r="K2319" i="7" s="1"/>
  <c r="N2318" i="7"/>
  <c r="O2318" i="7" s="1"/>
  <c r="R2318" i="7" s="1"/>
  <c r="L2318" i="7"/>
  <c r="M2318" i="7" s="1"/>
  <c r="Q2318" i="7" s="1"/>
  <c r="J2318" i="7"/>
  <c r="K2318" i="7" s="1"/>
  <c r="N2317" i="7"/>
  <c r="O2317" i="7" s="1"/>
  <c r="R2317" i="7" s="1"/>
  <c r="L2317" i="7"/>
  <c r="M2317" i="7" s="1"/>
  <c r="Q2317" i="7" s="1"/>
  <c r="J2317" i="7"/>
  <c r="K2317" i="7" s="1"/>
  <c r="N2316" i="7"/>
  <c r="O2316" i="7" s="1"/>
  <c r="R2316" i="7" s="1"/>
  <c r="L2316" i="7"/>
  <c r="M2316" i="7" s="1"/>
  <c r="Q2316" i="7" s="1"/>
  <c r="J2316" i="7"/>
  <c r="K2316" i="7" s="1"/>
  <c r="N2315" i="7"/>
  <c r="O2315" i="7" s="1"/>
  <c r="R2315" i="7" s="1"/>
  <c r="L2315" i="7"/>
  <c r="M2315" i="7" s="1"/>
  <c r="Q2315" i="7" s="1"/>
  <c r="J2315" i="7"/>
  <c r="K2315" i="7" s="1"/>
  <c r="N2314" i="7"/>
  <c r="O2314" i="7" s="1"/>
  <c r="R2314" i="7" s="1"/>
  <c r="L2314" i="7"/>
  <c r="M2314" i="7" s="1"/>
  <c r="Q2314" i="7" s="1"/>
  <c r="J2314" i="7"/>
  <c r="K2314" i="7" s="1"/>
  <c r="N2313" i="7"/>
  <c r="O2313" i="7" s="1"/>
  <c r="R2313" i="7" s="1"/>
  <c r="L2313" i="7"/>
  <c r="M2313" i="7" s="1"/>
  <c r="Q2313" i="7" s="1"/>
  <c r="J2313" i="7"/>
  <c r="K2313" i="7" s="1"/>
  <c r="N2312" i="7"/>
  <c r="O2312" i="7" s="1"/>
  <c r="R2312" i="7" s="1"/>
  <c r="L2312" i="7"/>
  <c r="M2312" i="7" s="1"/>
  <c r="Q2312" i="7" s="1"/>
  <c r="J2312" i="7"/>
  <c r="K2312" i="7" s="1"/>
  <c r="N2311" i="7"/>
  <c r="O2311" i="7" s="1"/>
  <c r="R2311" i="7" s="1"/>
  <c r="L2311" i="7"/>
  <c r="M2311" i="7" s="1"/>
  <c r="Q2311" i="7" s="1"/>
  <c r="J2311" i="7"/>
  <c r="K2311" i="7" s="1"/>
  <c r="N2310" i="7"/>
  <c r="O2310" i="7" s="1"/>
  <c r="R2310" i="7" s="1"/>
  <c r="L2310" i="7"/>
  <c r="M2310" i="7" s="1"/>
  <c r="Q2310" i="7" s="1"/>
  <c r="J2310" i="7"/>
  <c r="K2310" i="7" s="1"/>
  <c r="N2309" i="7"/>
  <c r="O2309" i="7" s="1"/>
  <c r="R2309" i="7" s="1"/>
  <c r="L2309" i="7"/>
  <c r="M2309" i="7" s="1"/>
  <c r="Q2309" i="7" s="1"/>
  <c r="J2309" i="7"/>
  <c r="K2309" i="7" s="1"/>
  <c r="N2308" i="7"/>
  <c r="O2308" i="7" s="1"/>
  <c r="R2308" i="7" s="1"/>
  <c r="L2308" i="7"/>
  <c r="M2308" i="7" s="1"/>
  <c r="Q2308" i="7" s="1"/>
  <c r="J2308" i="7"/>
  <c r="K2308" i="7" s="1"/>
  <c r="N2307" i="7"/>
  <c r="O2307" i="7" s="1"/>
  <c r="R2307" i="7" s="1"/>
  <c r="L2307" i="7"/>
  <c r="M2307" i="7" s="1"/>
  <c r="Q2307" i="7" s="1"/>
  <c r="J2307" i="7"/>
  <c r="K2307" i="7" s="1"/>
  <c r="N2306" i="7"/>
  <c r="O2306" i="7" s="1"/>
  <c r="R2306" i="7" s="1"/>
  <c r="L2306" i="7"/>
  <c r="M2306" i="7" s="1"/>
  <c r="Q2306" i="7" s="1"/>
  <c r="J2306" i="7"/>
  <c r="K2306" i="7" s="1"/>
  <c r="N2305" i="7"/>
  <c r="O2305" i="7" s="1"/>
  <c r="R2305" i="7" s="1"/>
  <c r="L2305" i="7"/>
  <c r="M2305" i="7" s="1"/>
  <c r="Q2305" i="7" s="1"/>
  <c r="J2305" i="7"/>
  <c r="K2305" i="7" s="1"/>
  <c r="N2304" i="7"/>
  <c r="O2304" i="7" s="1"/>
  <c r="R2304" i="7" s="1"/>
  <c r="L2304" i="7"/>
  <c r="M2304" i="7" s="1"/>
  <c r="Q2304" i="7" s="1"/>
  <c r="J2304" i="7"/>
  <c r="K2304" i="7" s="1"/>
  <c r="N2303" i="7"/>
  <c r="O2303" i="7" s="1"/>
  <c r="R2303" i="7" s="1"/>
  <c r="L2303" i="7"/>
  <c r="M2303" i="7" s="1"/>
  <c r="Q2303" i="7" s="1"/>
  <c r="J2303" i="7"/>
  <c r="K2303" i="7" s="1"/>
  <c r="N2302" i="7"/>
  <c r="O2302" i="7" s="1"/>
  <c r="R2302" i="7" s="1"/>
  <c r="L2302" i="7"/>
  <c r="M2302" i="7" s="1"/>
  <c r="Q2302" i="7" s="1"/>
  <c r="J2302" i="7"/>
  <c r="K2302" i="7" s="1"/>
  <c r="N2301" i="7"/>
  <c r="O2301" i="7" s="1"/>
  <c r="R2301" i="7" s="1"/>
  <c r="L2301" i="7"/>
  <c r="M2301" i="7" s="1"/>
  <c r="Q2301" i="7" s="1"/>
  <c r="J2301" i="7"/>
  <c r="K2301" i="7" s="1"/>
  <c r="N2300" i="7"/>
  <c r="O2300" i="7" s="1"/>
  <c r="R2300" i="7" s="1"/>
  <c r="L2300" i="7"/>
  <c r="M2300" i="7" s="1"/>
  <c r="Q2300" i="7" s="1"/>
  <c r="J2300" i="7"/>
  <c r="K2300" i="7" s="1"/>
  <c r="N2299" i="7"/>
  <c r="O2299" i="7" s="1"/>
  <c r="R2299" i="7" s="1"/>
  <c r="L2299" i="7"/>
  <c r="M2299" i="7" s="1"/>
  <c r="Q2299" i="7" s="1"/>
  <c r="J2299" i="7"/>
  <c r="K2299" i="7" s="1"/>
  <c r="N2298" i="7"/>
  <c r="O2298" i="7" s="1"/>
  <c r="R2298" i="7" s="1"/>
  <c r="L2298" i="7"/>
  <c r="M2298" i="7" s="1"/>
  <c r="Q2298" i="7" s="1"/>
  <c r="J2298" i="7"/>
  <c r="K2298" i="7" s="1"/>
  <c r="N2297" i="7"/>
  <c r="O2297" i="7" s="1"/>
  <c r="R2297" i="7" s="1"/>
  <c r="L2297" i="7"/>
  <c r="M2297" i="7" s="1"/>
  <c r="Q2297" i="7" s="1"/>
  <c r="J2297" i="7"/>
  <c r="K2297" i="7" s="1"/>
  <c r="N2296" i="7"/>
  <c r="O2296" i="7" s="1"/>
  <c r="R2296" i="7" s="1"/>
  <c r="L2296" i="7"/>
  <c r="M2296" i="7" s="1"/>
  <c r="Q2296" i="7" s="1"/>
  <c r="J2296" i="7"/>
  <c r="K2296" i="7" s="1"/>
  <c r="N2295" i="7"/>
  <c r="O2295" i="7" s="1"/>
  <c r="R2295" i="7" s="1"/>
  <c r="L2295" i="7"/>
  <c r="M2295" i="7" s="1"/>
  <c r="Q2295" i="7" s="1"/>
  <c r="J2295" i="7"/>
  <c r="K2295" i="7" s="1"/>
  <c r="N2294" i="7"/>
  <c r="O2294" i="7" s="1"/>
  <c r="R2294" i="7" s="1"/>
  <c r="L2294" i="7"/>
  <c r="M2294" i="7" s="1"/>
  <c r="Q2294" i="7" s="1"/>
  <c r="J2294" i="7"/>
  <c r="K2294" i="7" s="1"/>
  <c r="N2293" i="7"/>
  <c r="O2293" i="7" s="1"/>
  <c r="R2293" i="7" s="1"/>
  <c r="L2293" i="7"/>
  <c r="M2293" i="7" s="1"/>
  <c r="Q2293" i="7" s="1"/>
  <c r="J2293" i="7"/>
  <c r="K2293" i="7" s="1"/>
  <c r="N2292" i="7"/>
  <c r="O2292" i="7" s="1"/>
  <c r="R2292" i="7" s="1"/>
  <c r="L2292" i="7"/>
  <c r="M2292" i="7" s="1"/>
  <c r="Q2292" i="7" s="1"/>
  <c r="J2292" i="7"/>
  <c r="K2292" i="7" s="1"/>
  <c r="N2291" i="7"/>
  <c r="O2291" i="7" s="1"/>
  <c r="R2291" i="7" s="1"/>
  <c r="L2291" i="7"/>
  <c r="M2291" i="7" s="1"/>
  <c r="Q2291" i="7" s="1"/>
  <c r="J2291" i="7"/>
  <c r="K2291" i="7" s="1"/>
  <c r="N2290" i="7"/>
  <c r="O2290" i="7" s="1"/>
  <c r="R2290" i="7" s="1"/>
  <c r="L2290" i="7"/>
  <c r="M2290" i="7" s="1"/>
  <c r="Q2290" i="7" s="1"/>
  <c r="J2290" i="7"/>
  <c r="K2290" i="7" s="1"/>
  <c r="N2289" i="7"/>
  <c r="O2289" i="7" s="1"/>
  <c r="R2289" i="7" s="1"/>
  <c r="L2289" i="7"/>
  <c r="M2289" i="7" s="1"/>
  <c r="Q2289" i="7" s="1"/>
  <c r="J2289" i="7"/>
  <c r="K2289" i="7" s="1"/>
  <c r="N2288" i="7"/>
  <c r="O2288" i="7" s="1"/>
  <c r="R2288" i="7" s="1"/>
  <c r="L2288" i="7"/>
  <c r="M2288" i="7" s="1"/>
  <c r="Q2288" i="7" s="1"/>
  <c r="J2288" i="7"/>
  <c r="K2288" i="7" s="1"/>
  <c r="N2287" i="7"/>
  <c r="O2287" i="7" s="1"/>
  <c r="R2287" i="7" s="1"/>
  <c r="L2287" i="7"/>
  <c r="M2287" i="7" s="1"/>
  <c r="Q2287" i="7" s="1"/>
  <c r="S2287" i="7" s="1"/>
  <c r="J2287" i="7"/>
  <c r="K2287" i="7" s="1"/>
  <c r="N2286" i="7"/>
  <c r="O2286" i="7" s="1"/>
  <c r="R2286" i="7" s="1"/>
  <c r="L2286" i="7"/>
  <c r="M2286" i="7" s="1"/>
  <c r="Q2286" i="7" s="1"/>
  <c r="J2286" i="7"/>
  <c r="K2286" i="7" s="1"/>
  <c r="N2285" i="7"/>
  <c r="O2285" i="7" s="1"/>
  <c r="R2285" i="7" s="1"/>
  <c r="L2285" i="7"/>
  <c r="M2285" i="7" s="1"/>
  <c r="Q2285" i="7" s="1"/>
  <c r="S2285" i="7" s="1"/>
  <c r="J2285" i="7"/>
  <c r="K2285" i="7" s="1"/>
  <c r="N2284" i="7"/>
  <c r="O2284" i="7" s="1"/>
  <c r="R2284" i="7" s="1"/>
  <c r="L2284" i="7"/>
  <c r="M2284" i="7" s="1"/>
  <c r="Q2284" i="7" s="1"/>
  <c r="J2284" i="7"/>
  <c r="K2284" i="7" s="1"/>
  <c r="N2283" i="7"/>
  <c r="O2283" i="7" s="1"/>
  <c r="R2283" i="7" s="1"/>
  <c r="L2283" i="7"/>
  <c r="M2283" i="7" s="1"/>
  <c r="Q2283" i="7" s="1"/>
  <c r="J2283" i="7"/>
  <c r="K2283" i="7" s="1"/>
  <c r="N2282" i="7"/>
  <c r="O2282" i="7" s="1"/>
  <c r="R2282" i="7" s="1"/>
  <c r="L2282" i="7"/>
  <c r="M2282" i="7" s="1"/>
  <c r="Q2282" i="7" s="1"/>
  <c r="J2282" i="7"/>
  <c r="K2282" i="7" s="1"/>
  <c r="N2281" i="7"/>
  <c r="O2281" i="7" s="1"/>
  <c r="R2281" i="7" s="1"/>
  <c r="L2281" i="7"/>
  <c r="M2281" i="7" s="1"/>
  <c r="Q2281" i="7" s="1"/>
  <c r="J2281" i="7"/>
  <c r="K2281" i="7" s="1"/>
  <c r="N2280" i="7"/>
  <c r="O2280" i="7" s="1"/>
  <c r="R2280" i="7" s="1"/>
  <c r="L2280" i="7"/>
  <c r="M2280" i="7" s="1"/>
  <c r="Q2280" i="7" s="1"/>
  <c r="J2280" i="7"/>
  <c r="K2280" i="7" s="1"/>
  <c r="N2279" i="7"/>
  <c r="O2279" i="7" s="1"/>
  <c r="R2279" i="7" s="1"/>
  <c r="L2279" i="7"/>
  <c r="M2279" i="7" s="1"/>
  <c r="Q2279" i="7" s="1"/>
  <c r="S2279" i="7" s="1"/>
  <c r="J2279" i="7"/>
  <c r="K2279" i="7" s="1"/>
  <c r="N2278" i="7"/>
  <c r="O2278" i="7" s="1"/>
  <c r="R2278" i="7" s="1"/>
  <c r="L2278" i="7"/>
  <c r="M2278" i="7" s="1"/>
  <c r="Q2278" i="7" s="1"/>
  <c r="J2278" i="7"/>
  <c r="K2278" i="7" s="1"/>
  <c r="N2277" i="7"/>
  <c r="O2277" i="7" s="1"/>
  <c r="R2277" i="7" s="1"/>
  <c r="L2277" i="7"/>
  <c r="M2277" i="7" s="1"/>
  <c r="Q2277" i="7" s="1"/>
  <c r="S2277" i="7" s="1"/>
  <c r="J2277" i="7"/>
  <c r="K2277" i="7" s="1"/>
  <c r="N2276" i="7"/>
  <c r="O2276" i="7" s="1"/>
  <c r="R2276" i="7" s="1"/>
  <c r="L2276" i="7"/>
  <c r="M2276" i="7" s="1"/>
  <c r="Q2276" i="7" s="1"/>
  <c r="J2276" i="7"/>
  <c r="K2276" i="7" s="1"/>
  <c r="N2275" i="7"/>
  <c r="O2275" i="7" s="1"/>
  <c r="R2275" i="7" s="1"/>
  <c r="L2275" i="7"/>
  <c r="M2275" i="7" s="1"/>
  <c r="Q2275" i="7" s="1"/>
  <c r="S2275" i="7" s="1"/>
  <c r="J2275" i="7"/>
  <c r="K2275" i="7" s="1"/>
  <c r="N2274" i="7"/>
  <c r="O2274" i="7" s="1"/>
  <c r="R2274" i="7" s="1"/>
  <c r="L2274" i="7"/>
  <c r="M2274" i="7" s="1"/>
  <c r="Q2274" i="7" s="1"/>
  <c r="J2274" i="7"/>
  <c r="K2274" i="7" s="1"/>
  <c r="N2273" i="7"/>
  <c r="O2273" i="7" s="1"/>
  <c r="R2273" i="7" s="1"/>
  <c r="L2273" i="7"/>
  <c r="M2273" i="7" s="1"/>
  <c r="Q2273" i="7" s="1"/>
  <c r="S2273" i="7" s="1"/>
  <c r="J2273" i="7"/>
  <c r="K2273" i="7" s="1"/>
  <c r="N2272" i="7"/>
  <c r="O2272" i="7" s="1"/>
  <c r="R2272" i="7" s="1"/>
  <c r="L2272" i="7"/>
  <c r="M2272" i="7" s="1"/>
  <c r="Q2272" i="7" s="1"/>
  <c r="J2272" i="7"/>
  <c r="K2272" i="7" s="1"/>
  <c r="N2271" i="7"/>
  <c r="O2271" i="7" s="1"/>
  <c r="R2271" i="7" s="1"/>
  <c r="L2271" i="7"/>
  <c r="M2271" i="7" s="1"/>
  <c r="Q2271" i="7" s="1"/>
  <c r="S2271" i="7" s="1"/>
  <c r="J2271" i="7"/>
  <c r="K2271" i="7" s="1"/>
  <c r="N2270" i="7"/>
  <c r="O2270" i="7" s="1"/>
  <c r="R2270" i="7" s="1"/>
  <c r="L2270" i="7"/>
  <c r="M2270" i="7" s="1"/>
  <c r="Q2270" i="7" s="1"/>
  <c r="J2270" i="7"/>
  <c r="K2270" i="7" s="1"/>
  <c r="N2269" i="7"/>
  <c r="O2269" i="7" s="1"/>
  <c r="R2269" i="7" s="1"/>
  <c r="L2269" i="7"/>
  <c r="M2269" i="7" s="1"/>
  <c r="Q2269" i="7" s="1"/>
  <c r="S2269" i="7" s="1"/>
  <c r="J2269" i="7"/>
  <c r="K2269" i="7" s="1"/>
  <c r="N2268" i="7"/>
  <c r="O2268" i="7" s="1"/>
  <c r="R2268" i="7" s="1"/>
  <c r="L2268" i="7"/>
  <c r="M2268" i="7" s="1"/>
  <c r="Q2268" i="7" s="1"/>
  <c r="J2268" i="7"/>
  <c r="K2268" i="7" s="1"/>
  <c r="N2267" i="7"/>
  <c r="O2267" i="7" s="1"/>
  <c r="R2267" i="7" s="1"/>
  <c r="L2267" i="7"/>
  <c r="M2267" i="7" s="1"/>
  <c r="Q2267" i="7" s="1"/>
  <c r="S2267" i="7" s="1"/>
  <c r="J2267" i="7"/>
  <c r="K2267" i="7" s="1"/>
  <c r="N2266" i="7"/>
  <c r="O2266" i="7" s="1"/>
  <c r="R2266" i="7" s="1"/>
  <c r="L2266" i="7"/>
  <c r="M2266" i="7" s="1"/>
  <c r="Q2266" i="7" s="1"/>
  <c r="J2266" i="7"/>
  <c r="K2266" i="7" s="1"/>
  <c r="N2265" i="7"/>
  <c r="O2265" i="7" s="1"/>
  <c r="R2265" i="7" s="1"/>
  <c r="L2265" i="7"/>
  <c r="M2265" i="7" s="1"/>
  <c r="Q2265" i="7" s="1"/>
  <c r="S2265" i="7" s="1"/>
  <c r="J2265" i="7"/>
  <c r="K2265" i="7" s="1"/>
  <c r="N2264" i="7"/>
  <c r="O2264" i="7" s="1"/>
  <c r="R2264" i="7" s="1"/>
  <c r="L2264" i="7"/>
  <c r="M2264" i="7" s="1"/>
  <c r="Q2264" i="7" s="1"/>
  <c r="K2264" i="7"/>
  <c r="J2264" i="7"/>
  <c r="N2263" i="7"/>
  <c r="O2263" i="7" s="1"/>
  <c r="R2263" i="7" s="1"/>
  <c r="L2263" i="7"/>
  <c r="M2263" i="7" s="1"/>
  <c r="Q2263" i="7" s="1"/>
  <c r="J2263" i="7"/>
  <c r="K2263" i="7" s="1"/>
  <c r="N2262" i="7"/>
  <c r="O2262" i="7" s="1"/>
  <c r="R2262" i="7" s="1"/>
  <c r="L2262" i="7"/>
  <c r="M2262" i="7" s="1"/>
  <c r="Q2262" i="7" s="1"/>
  <c r="S2262" i="7" s="1"/>
  <c r="J2262" i="7"/>
  <c r="K2262" i="7" s="1"/>
  <c r="N2261" i="7"/>
  <c r="O2261" i="7" s="1"/>
  <c r="R2261" i="7" s="1"/>
  <c r="L2261" i="7"/>
  <c r="M2261" i="7" s="1"/>
  <c r="Q2261" i="7" s="1"/>
  <c r="J2261" i="7"/>
  <c r="K2261" i="7" s="1"/>
  <c r="N2260" i="7"/>
  <c r="O2260" i="7" s="1"/>
  <c r="R2260" i="7" s="1"/>
  <c r="L2260" i="7"/>
  <c r="M2260" i="7" s="1"/>
  <c r="Q2260" i="7" s="1"/>
  <c r="S2260" i="7" s="1"/>
  <c r="J2260" i="7"/>
  <c r="K2260" i="7" s="1"/>
  <c r="N2259" i="7"/>
  <c r="O2259" i="7" s="1"/>
  <c r="R2259" i="7" s="1"/>
  <c r="L2259" i="7"/>
  <c r="M2259" i="7" s="1"/>
  <c r="Q2259" i="7" s="1"/>
  <c r="J2259" i="7"/>
  <c r="K2259" i="7" s="1"/>
  <c r="N2258" i="7"/>
  <c r="O2258" i="7" s="1"/>
  <c r="R2258" i="7" s="1"/>
  <c r="L2258" i="7"/>
  <c r="M2258" i="7" s="1"/>
  <c r="Q2258" i="7" s="1"/>
  <c r="S2258" i="7" s="1"/>
  <c r="J2258" i="7"/>
  <c r="K2258" i="7" s="1"/>
  <c r="N2257" i="7"/>
  <c r="O2257" i="7" s="1"/>
  <c r="R2257" i="7" s="1"/>
  <c r="L2257" i="7"/>
  <c r="M2257" i="7" s="1"/>
  <c r="Q2257" i="7" s="1"/>
  <c r="J2257" i="7"/>
  <c r="K2257" i="7" s="1"/>
  <c r="N2256" i="7"/>
  <c r="O2256" i="7" s="1"/>
  <c r="R2256" i="7" s="1"/>
  <c r="M2256" i="7"/>
  <c r="Q2256" i="7" s="1"/>
  <c r="L2256" i="7"/>
  <c r="J2256" i="7"/>
  <c r="K2256" i="7" s="1"/>
  <c r="N2255" i="7"/>
  <c r="O2255" i="7" s="1"/>
  <c r="R2255" i="7" s="1"/>
  <c r="L2255" i="7"/>
  <c r="M2255" i="7" s="1"/>
  <c r="Q2255" i="7" s="1"/>
  <c r="S2255" i="7" s="1"/>
  <c r="J2255" i="7"/>
  <c r="K2255" i="7" s="1"/>
  <c r="N2254" i="7"/>
  <c r="O2254" i="7" s="1"/>
  <c r="R2254" i="7" s="1"/>
  <c r="L2254" i="7"/>
  <c r="M2254" i="7" s="1"/>
  <c r="Q2254" i="7" s="1"/>
  <c r="J2254" i="7"/>
  <c r="K2254" i="7" s="1"/>
  <c r="N2253" i="7"/>
  <c r="O2253" i="7" s="1"/>
  <c r="R2253" i="7" s="1"/>
  <c r="L2253" i="7"/>
  <c r="M2253" i="7" s="1"/>
  <c r="Q2253" i="7" s="1"/>
  <c r="S2253" i="7" s="1"/>
  <c r="J2253" i="7"/>
  <c r="K2253" i="7" s="1"/>
  <c r="N2252" i="7"/>
  <c r="O2252" i="7" s="1"/>
  <c r="R2252" i="7" s="1"/>
  <c r="L2252" i="7"/>
  <c r="M2252" i="7" s="1"/>
  <c r="Q2252" i="7" s="1"/>
  <c r="J2252" i="7"/>
  <c r="K2252" i="7" s="1"/>
  <c r="N2251" i="7"/>
  <c r="O2251" i="7" s="1"/>
  <c r="R2251" i="7" s="1"/>
  <c r="L2251" i="7"/>
  <c r="M2251" i="7" s="1"/>
  <c r="Q2251" i="7" s="1"/>
  <c r="S2251" i="7" s="1"/>
  <c r="J2251" i="7"/>
  <c r="K2251" i="7" s="1"/>
  <c r="N2250" i="7"/>
  <c r="O2250" i="7" s="1"/>
  <c r="R2250" i="7" s="1"/>
  <c r="L2250" i="7"/>
  <c r="M2250" i="7" s="1"/>
  <c r="Q2250" i="7" s="1"/>
  <c r="J2250" i="7"/>
  <c r="K2250" i="7" s="1"/>
  <c r="N2249" i="7"/>
  <c r="O2249" i="7" s="1"/>
  <c r="R2249" i="7" s="1"/>
  <c r="L2249" i="7"/>
  <c r="M2249" i="7" s="1"/>
  <c r="Q2249" i="7" s="1"/>
  <c r="S2249" i="7" s="1"/>
  <c r="J2249" i="7"/>
  <c r="K2249" i="7" s="1"/>
  <c r="N2248" i="7"/>
  <c r="O2248" i="7" s="1"/>
  <c r="R2248" i="7" s="1"/>
  <c r="L2248" i="7"/>
  <c r="M2248" i="7" s="1"/>
  <c r="Q2248" i="7" s="1"/>
  <c r="J2248" i="7"/>
  <c r="K2248" i="7" s="1"/>
  <c r="N2247" i="7"/>
  <c r="O2247" i="7" s="1"/>
  <c r="R2247" i="7" s="1"/>
  <c r="L2247" i="7"/>
  <c r="M2247" i="7" s="1"/>
  <c r="Q2247" i="7" s="1"/>
  <c r="S2247" i="7" s="1"/>
  <c r="J2247" i="7"/>
  <c r="K2247" i="7" s="1"/>
  <c r="N2246" i="7"/>
  <c r="O2246" i="7" s="1"/>
  <c r="R2246" i="7" s="1"/>
  <c r="L2246" i="7"/>
  <c r="M2246" i="7" s="1"/>
  <c r="Q2246" i="7" s="1"/>
  <c r="J2246" i="7"/>
  <c r="K2246" i="7" s="1"/>
  <c r="N2245" i="7"/>
  <c r="O2245" i="7" s="1"/>
  <c r="R2245" i="7" s="1"/>
  <c r="L2245" i="7"/>
  <c r="M2245" i="7" s="1"/>
  <c r="Q2245" i="7" s="1"/>
  <c r="S2245" i="7" s="1"/>
  <c r="J2245" i="7"/>
  <c r="K2245" i="7" s="1"/>
  <c r="N2244" i="7"/>
  <c r="O2244" i="7" s="1"/>
  <c r="R2244" i="7" s="1"/>
  <c r="L2244" i="7"/>
  <c r="M2244" i="7" s="1"/>
  <c r="Q2244" i="7" s="1"/>
  <c r="J2244" i="7"/>
  <c r="K2244" i="7" s="1"/>
  <c r="N2243" i="7"/>
  <c r="O2243" i="7" s="1"/>
  <c r="R2243" i="7" s="1"/>
  <c r="L2243" i="7"/>
  <c r="M2243" i="7" s="1"/>
  <c r="Q2243" i="7" s="1"/>
  <c r="S2243" i="7" s="1"/>
  <c r="J2243" i="7"/>
  <c r="K2243" i="7" s="1"/>
  <c r="N2242" i="7"/>
  <c r="O2242" i="7" s="1"/>
  <c r="R2242" i="7" s="1"/>
  <c r="L2242" i="7"/>
  <c r="M2242" i="7" s="1"/>
  <c r="Q2242" i="7" s="1"/>
  <c r="J2242" i="7"/>
  <c r="K2242" i="7" s="1"/>
  <c r="N2241" i="7"/>
  <c r="O2241" i="7" s="1"/>
  <c r="R2241" i="7" s="1"/>
  <c r="L2241" i="7"/>
  <c r="M2241" i="7" s="1"/>
  <c r="Q2241" i="7" s="1"/>
  <c r="S2241" i="7" s="1"/>
  <c r="J2241" i="7"/>
  <c r="K2241" i="7" s="1"/>
  <c r="N2240" i="7"/>
  <c r="O2240" i="7" s="1"/>
  <c r="R2240" i="7" s="1"/>
  <c r="L2240" i="7"/>
  <c r="M2240" i="7" s="1"/>
  <c r="Q2240" i="7" s="1"/>
  <c r="J2240" i="7"/>
  <c r="K2240" i="7" s="1"/>
  <c r="N2239" i="7"/>
  <c r="O2239" i="7" s="1"/>
  <c r="R2239" i="7" s="1"/>
  <c r="L2239" i="7"/>
  <c r="M2239" i="7" s="1"/>
  <c r="Q2239" i="7" s="1"/>
  <c r="S2239" i="7" s="1"/>
  <c r="J2239" i="7"/>
  <c r="K2239" i="7" s="1"/>
  <c r="N2238" i="7"/>
  <c r="O2238" i="7" s="1"/>
  <c r="R2238" i="7" s="1"/>
  <c r="L2238" i="7"/>
  <c r="M2238" i="7" s="1"/>
  <c r="Q2238" i="7" s="1"/>
  <c r="J2238" i="7"/>
  <c r="K2238" i="7" s="1"/>
  <c r="N2237" i="7"/>
  <c r="O2237" i="7" s="1"/>
  <c r="R2237" i="7" s="1"/>
  <c r="L2237" i="7"/>
  <c r="M2237" i="7" s="1"/>
  <c r="Q2237" i="7" s="1"/>
  <c r="S2237" i="7" s="1"/>
  <c r="J2237" i="7"/>
  <c r="K2237" i="7" s="1"/>
  <c r="N2236" i="7"/>
  <c r="O2236" i="7" s="1"/>
  <c r="R2236" i="7" s="1"/>
  <c r="L2236" i="7"/>
  <c r="M2236" i="7" s="1"/>
  <c r="Q2236" i="7" s="1"/>
  <c r="J2236" i="7"/>
  <c r="K2236" i="7" s="1"/>
  <c r="N2235" i="7"/>
  <c r="O2235" i="7" s="1"/>
  <c r="R2235" i="7" s="1"/>
  <c r="L2235" i="7"/>
  <c r="M2235" i="7" s="1"/>
  <c r="Q2235" i="7" s="1"/>
  <c r="S2235" i="7" s="1"/>
  <c r="J2235" i="7"/>
  <c r="K2235" i="7" s="1"/>
  <c r="N2234" i="7"/>
  <c r="O2234" i="7" s="1"/>
  <c r="R2234" i="7" s="1"/>
  <c r="L2234" i="7"/>
  <c r="M2234" i="7" s="1"/>
  <c r="Q2234" i="7" s="1"/>
  <c r="J2234" i="7"/>
  <c r="K2234" i="7" s="1"/>
  <c r="N2233" i="7"/>
  <c r="O2233" i="7" s="1"/>
  <c r="R2233" i="7" s="1"/>
  <c r="L2233" i="7"/>
  <c r="M2233" i="7" s="1"/>
  <c r="Q2233" i="7" s="1"/>
  <c r="S2233" i="7" s="1"/>
  <c r="J2233" i="7"/>
  <c r="K2233" i="7" s="1"/>
  <c r="N2232" i="7"/>
  <c r="O2232" i="7" s="1"/>
  <c r="R2232" i="7" s="1"/>
  <c r="L2232" i="7"/>
  <c r="M2232" i="7" s="1"/>
  <c r="Q2232" i="7" s="1"/>
  <c r="J2232" i="7"/>
  <c r="K2232" i="7" s="1"/>
  <c r="N2231" i="7"/>
  <c r="O2231" i="7" s="1"/>
  <c r="R2231" i="7" s="1"/>
  <c r="L2231" i="7"/>
  <c r="M2231" i="7" s="1"/>
  <c r="Q2231" i="7" s="1"/>
  <c r="S2231" i="7" s="1"/>
  <c r="J2231" i="7"/>
  <c r="K2231" i="7" s="1"/>
  <c r="N2230" i="7"/>
  <c r="O2230" i="7" s="1"/>
  <c r="R2230" i="7" s="1"/>
  <c r="L2230" i="7"/>
  <c r="M2230" i="7" s="1"/>
  <c r="Q2230" i="7" s="1"/>
  <c r="J2230" i="7"/>
  <c r="K2230" i="7" s="1"/>
  <c r="N2229" i="7"/>
  <c r="O2229" i="7" s="1"/>
  <c r="R2229" i="7" s="1"/>
  <c r="L2229" i="7"/>
  <c r="M2229" i="7" s="1"/>
  <c r="Q2229" i="7" s="1"/>
  <c r="S2229" i="7" s="1"/>
  <c r="J2229" i="7"/>
  <c r="K2229" i="7" s="1"/>
  <c r="N2228" i="7"/>
  <c r="O2228" i="7" s="1"/>
  <c r="R2228" i="7" s="1"/>
  <c r="L2228" i="7"/>
  <c r="M2228" i="7" s="1"/>
  <c r="Q2228" i="7" s="1"/>
  <c r="J2228" i="7"/>
  <c r="K2228" i="7" s="1"/>
  <c r="N2227" i="7"/>
  <c r="O2227" i="7" s="1"/>
  <c r="R2227" i="7" s="1"/>
  <c r="L2227" i="7"/>
  <c r="M2227" i="7" s="1"/>
  <c r="Q2227" i="7" s="1"/>
  <c r="S2227" i="7" s="1"/>
  <c r="J2227" i="7"/>
  <c r="K2227" i="7" s="1"/>
  <c r="N2226" i="7"/>
  <c r="O2226" i="7" s="1"/>
  <c r="R2226" i="7" s="1"/>
  <c r="L2226" i="7"/>
  <c r="M2226" i="7" s="1"/>
  <c r="Q2226" i="7" s="1"/>
  <c r="J2226" i="7"/>
  <c r="K2226" i="7" s="1"/>
  <c r="N2225" i="7"/>
  <c r="O2225" i="7" s="1"/>
  <c r="R2225" i="7" s="1"/>
  <c r="L2225" i="7"/>
  <c r="M2225" i="7" s="1"/>
  <c r="Q2225" i="7" s="1"/>
  <c r="S2225" i="7" s="1"/>
  <c r="J2225" i="7"/>
  <c r="K2225" i="7" s="1"/>
  <c r="N2224" i="7"/>
  <c r="O2224" i="7" s="1"/>
  <c r="R2224" i="7" s="1"/>
  <c r="L2224" i="7"/>
  <c r="M2224" i="7" s="1"/>
  <c r="Q2224" i="7" s="1"/>
  <c r="J2224" i="7"/>
  <c r="K2224" i="7" s="1"/>
  <c r="N2223" i="7"/>
  <c r="O2223" i="7" s="1"/>
  <c r="R2223" i="7" s="1"/>
  <c r="L2223" i="7"/>
  <c r="M2223" i="7" s="1"/>
  <c r="Q2223" i="7" s="1"/>
  <c r="S2223" i="7" s="1"/>
  <c r="J2223" i="7"/>
  <c r="K2223" i="7" s="1"/>
  <c r="N2222" i="7"/>
  <c r="O2222" i="7" s="1"/>
  <c r="R2222" i="7" s="1"/>
  <c r="L2222" i="7"/>
  <c r="M2222" i="7" s="1"/>
  <c r="Q2222" i="7" s="1"/>
  <c r="J2222" i="7"/>
  <c r="K2222" i="7" s="1"/>
  <c r="N2221" i="7"/>
  <c r="O2221" i="7" s="1"/>
  <c r="R2221" i="7" s="1"/>
  <c r="L2221" i="7"/>
  <c r="M2221" i="7" s="1"/>
  <c r="Q2221" i="7" s="1"/>
  <c r="S2221" i="7" s="1"/>
  <c r="J2221" i="7"/>
  <c r="K2221" i="7" s="1"/>
  <c r="N2220" i="7"/>
  <c r="O2220" i="7" s="1"/>
  <c r="R2220" i="7" s="1"/>
  <c r="L2220" i="7"/>
  <c r="M2220" i="7" s="1"/>
  <c r="Q2220" i="7" s="1"/>
  <c r="J2220" i="7"/>
  <c r="K2220" i="7" s="1"/>
  <c r="N2219" i="7"/>
  <c r="O2219" i="7" s="1"/>
  <c r="R2219" i="7" s="1"/>
  <c r="L2219" i="7"/>
  <c r="M2219" i="7" s="1"/>
  <c r="Q2219" i="7" s="1"/>
  <c r="S2219" i="7" s="1"/>
  <c r="J2219" i="7"/>
  <c r="K2219" i="7" s="1"/>
  <c r="N2218" i="7"/>
  <c r="O2218" i="7" s="1"/>
  <c r="R2218" i="7" s="1"/>
  <c r="L2218" i="7"/>
  <c r="M2218" i="7" s="1"/>
  <c r="Q2218" i="7" s="1"/>
  <c r="J2218" i="7"/>
  <c r="K2218" i="7" s="1"/>
  <c r="N2217" i="7"/>
  <c r="O2217" i="7" s="1"/>
  <c r="R2217" i="7" s="1"/>
  <c r="L2217" i="7"/>
  <c r="M2217" i="7" s="1"/>
  <c r="Q2217" i="7" s="1"/>
  <c r="S2217" i="7" s="1"/>
  <c r="J2217" i="7"/>
  <c r="K2217" i="7" s="1"/>
  <c r="N2216" i="7"/>
  <c r="O2216" i="7" s="1"/>
  <c r="R2216" i="7" s="1"/>
  <c r="L2216" i="7"/>
  <c r="M2216" i="7" s="1"/>
  <c r="Q2216" i="7" s="1"/>
  <c r="J2216" i="7"/>
  <c r="K2216" i="7" s="1"/>
  <c r="N2215" i="7"/>
  <c r="O2215" i="7" s="1"/>
  <c r="R2215" i="7" s="1"/>
  <c r="L2215" i="7"/>
  <c r="M2215" i="7" s="1"/>
  <c r="Q2215" i="7" s="1"/>
  <c r="S2215" i="7" s="1"/>
  <c r="J2215" i="7"/>
  <c r="K2215" i="7" s="1"/>
  <c r="N2214" i="7"/>
  <c r="O2214" i="7" s="1"/>
  <c r="R2214" i="7" s="1"/>
  <c r="L2214" i="7"/>
  <c r="M2214" i="7" s="1"/>
  <c r="Q2214" i="7" s="1"/>
  <c r="J2214" i="7"/>
  <c r="K2214" i="7" s="1"/>
  <c r="N2213" i="7"/>
  <c r="O2213" i="7" s="1"/>
  <c r="R2213" i="7" s="1"/>
  <c r="L2213" i="7"/>
  <c r="M2213" i="7" s="1"/>
  <c r="Q2213" i="7" s="1"/>
  <c r="S2213" i="7" s="1"/>
  <c r="J2213" i="7"/>
  <c r="K2213" i="7" s="1"/>
  <c r="N2212" i="7"/>
  <c r="O2212" i="7" s="1"/>
  <c r="R2212" i="7" s="1"/>
  <c r="L2212" i="7"/>
  <c r="M2212" i="7" s="1"/>
  <c r="Q2212" i="7" s="1"/>
  <c r="J2212" i="7"/>
  <c r="K2212" i="7" s="1"/>
  <c r="N2211" i="7"/>
  <c r="O2211" i="7" s="1"/>
  <c r="R2211" i="7" s="1"/>
  <c r="L2211" i="7"/>
  <c r="M2211" i="7" s="1"/>
  <c r="Q2211" i="7" s="1"/>
  <c r="S2211" i="7" s="1"/>
  <c r="J2211" i="7"/>
  <c r="K2211" i="7" s="1"/>
  <c r="N2210" i="7"/>
  <c r="O2210" i="7" s="1"/>
  <c r="R2210" i="7" s="1"/>
  <c r="L2210" i="7"/>
  <c r="M2210" i="7" s="1"/>
  <c r="Q2210" i="7" s="1"/>
  <c r="J2210" i="7"/>
  <c r="K2210" i="7" s="1"/>
  <c r="N2209" i="7"/>
  <c r="O2209" i="7" s="1"/>
  <c r="R2209" i="7" s="1"/>
  <c r="L2209" i="7"/>
  <c r="M2209" i="7" s="1"/>
  <c r="Q2209" i="7" s="1"/>
  <c r="S2209" i="7" s="1"/>
  <c r="J2209" i="7"/>
  <c r="K2209" i="7" s="1"/>
  <c r="N2208" i="7"/>
  <c r="O2208" i="7" s="1"/>
  <c r="R2208" i="7" s="1"/>
  <c r="L2208" i="7"/>
  <c r="M2208" i="7" s="1"/>
  <c r="Q2208" i="7" s="1"/>
  <c r="J2208" i="7"/>
  <c r="K2208" i="7" s="1"/>
  <c r="N2207" i="7"/>
  <c r="O2207" i="7" s="1"/>
  <c r="R2207" i="7" s="1"/>
  <c r="L2207" i="7"/>
  <c r="M2207" i="7" s="1"/>
  <c r="Q2207" i="7" s="1"/>
  <c r="S2207" i="7" s="1"/>
  <c r="J2207" i="7"/>
  <c r="K2207" i="7" s="1"/>
  <c r="N2206" i="7"/>
  <c r="O2206" i="7" s="1"/>
  <c r="R2206" i="7" s="1"/>
  <c r="L2206" i="7"/>
  <c r="M2206" i="7" s="1"/>
  <c r="Q2206" i="7" s="1"/>
  <c r="J2206" i="7"/>
  <c r="K2206" i="7" s="1"/>
  <c r="N2205" i="7"/>
  <c r="O2205" i="7" s="1"/>
  <c r="R2205" i="7" s="1"/>
  <c r="L2205" i="7"/>
  <c r="M2205" i="7" s="1"/>
  <c r="Q2205" i="7" s="1"/>
  <c r="S2205" i="7" s="1"/>
  <c r="J2205" i="7"/>
  <c r="K2205" i="7" s="1"/>
  <c r="N2204" i="7"/>
  <c r="O2204" i="7" s="1"/>
  <c r="R2204" i="7" s="1"/>
  <c r="L2204" i="7"/>
  <c r="M2204" i="7" s="1"/>
  <c r="Q2204" i="7" s="1"/>
  <c r="J2204" i="7"/>
  <c r="K2204" i="7" s="1"/>
  <c r="N2203" i="7"/>
  <c r="O2203" i="7" s="1"/>
  <c r="R2203" i="7" s="1"/>
  <c r="L2203" i="7"/>
  <c r="M2203" i="7" s="1"/>
  <c r="Q2203" i="7" s="1"/>
  <c r="S2203" i="7" s="1"/>
  <c r="J2203" i="7"/>
  <c r="K2203" i="7" s="1"/>
  <c r="N2202" i="7"/>
  <c r="O2202" i="7" s="1"/>
  <c r="R2202" i="7" s="1"/>
  <c r="L2202" i="7"/>
  <c r="M2202" i="7" s="1"/>
  <c r="Q2202" i="7" s="1"/>
  <c r="J2202" i="7"/>
  <c r="K2202" i="7" s="1"/>
  <c r="N2201" i="7"/>
  <c r="O2201" i="7" s="1"/>
  <c r="R2201" i="7" s="1"/>
  <c r="L2201" i="7"/>
  <c r="M2201" i="7" s="1"/>
  <c r="Q2201" i="7" s="1"/>
  <c r="S2201" i="7" s="1"/>
  <c r="J2201" i="7"/>
  <c r="K2201" i="7" s="1"/>
  <c r="N2200" i="7"/>
  <c r="O2200" i="7" s="1"/>
  <c r="R2200" i="7" s="1"/>
  <c r="L2200" i="7"/>
  <c r="M2200" i="7" s="1"/>
  <c r="Q2200" i="7" s="1"/>
  <c r="J2200" i="7"/>
  <c r="K2200" i="7" s="1"/>
  <c r="N2199" i="7"/>
  <c r="O2199" i="7" s="1"/>
  <c r="R2199" i="7" s="1"/>
  <c r="L2199" i="7"/>
  <c r="M2199" i="7" s="1"/>
  <c r="Q2199" i="7" s="1"/>
  <c r="S2199" i="7" s="1"/>
  <c r="J2199" i="7"/>
  <c r="K2199" i="7" s="1"/>
  <c r="N2198" i="7"/>
  <c r="O2198" i="7" s="1"/>
  <c r="R2198" i="7" s="1"/>
  <c r="L2198" i="7"/>
  <c r="M2198" i="7" s="1"/>
  <c r="Q2198" i="7" s="1"/>
  <c r="J2198" i="7"/>
  <c r="K2198" i="7" s="1"/>
  <c r="N2197" i="7"/>
  <c r="O2197" i="7" s="1"/>
  <c r="R2197" i="7" s="1"/>
  <c r="L2197" i="7"/>
  <c r="M2197" i="7" s="1"/>
  <c r="Q2197" i="7" s="1"/>
  <c r="S2197" i="7" s="1"/>
  <c r="J2197" i="7"/>
  <c r="K2197" i="7" s="1"/>
  <c r="N2196" i="7"/>
  <c r="O2196" i="7" s="1"/>
  <c r="R2196" i="7" s="1"/>
  <c r="L2196" i="7"/>
  <c r="M2196" i="7" s="1"/>
  <c r="Q2196" i="7" s="1"/>
  <c r="J2196" i="7"/>
  <c r="K2196" i="7" s="1"/>
  <c r="N2195" i="7"/>
  <c r="O2195" i="7" s="1"/>
  <c r="R2195" i="7" s="1"/>
  <c r="L2195" i="7"/>
  <c r="M2195" i="7" s="1"/>
  <c r="Q2195" i="7" s="1"/>
  <c r="S2195" i="7" s="1"/>
  <c r="J2195" i="7"/>
  <c r="K2195" i="7" s="1"/>
  <c r="N2194" i="7"/>
  <c r="O2194" i="7" s="1"/>
  <c r="R2194" i="7" s="1"/>
  <c r="L2194" i="7"/>
  <c r="M2194" i="7" s="1"/>
  <c r="Q2194" i="7" s="1"/>
  <c r="J2194" i="7"/>
  <c r="K2194" i="7" s="1"/>
  <c r="N2193" i="7"/>
  <c r="O2193" i="7" s="1"/>
  <c r="R2193" i="7" s="1"/>
  <c r="L2193" i="7"/>
  <c r="M2193" i="7" s="1"/>
  <c r="Q2193" i="7" s="1"/>
  <c r="S2193" i="7" s="1"/>
  <c r="J2193" i="7"/>
  <c r="K2193" i="7" s="1"/>
  <c r="N2192" i="7"/>
  <c r="O2192" i="7" s="1"/>
  <c r="R2192" i="7" s="1"/>
  <c r="L2192" i="7"/>
  <c r="M2192" i="7" s="1"/>
  <c r="Q2192" i="7" s="1"/>
  <c r="J2192" i="7"/>
  <c r="K2192" i="7" s="1"/>
  <c r="N2191" i="7"/>
  <c r="O2191" i="7" s="1"/>
  <c r="R2191" i="7" s="1"/>
  <c r="L2191" i="7"/>
  <c r="M2191" i="7" s="1"/>
  <c r="Q2191" i="7" s="1"/>
  <c r="S2191" i="7" s="1"/>
  <c r="J2191" i="7"/>
  <c r="K2191" i="7" s="1"/>
  <c r="N2190" i="7"/>
  <c r="O2190" i="7" s="1"/>
  <c r="R2190" i="7" s="1"/>
  <c r="L2190" i="7"/>
  <c r="M2190" i="7" s="1"/>
  <c r="Q2190" i="7" s="1"/>
  <c r="J2190" i="7"/>
  <c r="K2190" i="7" s="1"/>
  <c r="N2189" i="7"/>
  <c r="O2189" i="7" s="1"/>
  <c r="R2189" i="7" s="1"/>
  <c r="L2189" i="7"/>
  <c r="M2189" i="7" s="1"/>
  <c r="Q2189" i="7" s="1"/>
  <c r="S2189" i="7" s="1"/>
  <c r="J2189" i="7"/>
  <c r="K2189" i="7" s="1"/>
  <c r="N2188" i="7"/>
  <c r="O2188" i="7" s="1"/>
  <c r="R2188" i="7" s="1"/>
  <c r="L2188" i="7"/>
  <c r="M2188" i="7" s="1"/>
  <c r="Q2188" i="7" s="1"/>
  <c r="J2188" i="7"/>
  <c r="K2188" i="7" s="1"/>
  <c r="N2187" i="7"/>
  <c r="O2187" i="7" s="1"/>
  <c r="R2187" i="7" s="1"/>
  <c r="L2187" i="7"/>
  <c r="M2187" i="7" s="1"/>
  <c r="Q2187" i="7" s="1"/>
  <c r="S2187" i="7" s="1"/>
  <c r="J2187" i="7"/>
  <c r="K2187" i="7" s="1"/>
  <c r="N2186" i="7"/>
  <c r="O2186" i="7" s="1"/>
  <c r="R2186" i="7" s="1"/>
  <c r="L2186" i="7"/>
  <c r="M2186" i="7" s="1"/>
  <c r="Q2186" i="7" s="1"/>
  <c r="J2186" i="7"/>
  <c r="K2186" i="7" s="1"/>
  <c r="N2185" i="7"/>
  <c r="O2185" i="7" s="1"/>
  <c r="R2185" i="7" s="1"/>
  <c r="L2185" i="7"/>
  <c r="M2185" i="7" s="1"/>
  <c r="Q2185" i="7" s="1"/>
  <c r="S2185" i="7" s="1"/>
  <c r="J2185" i="7"/>
  <c r="K2185" i="7" s="1"/>
  <c r="N2184" i="7"/>
  <c r="O2184" i="7" s="1"/>
  <c r="R2184" i="7" s="1"/>
  <c r="L2184" i="7"/>
  <c r="M2184" i="7" s="1"/>
  <c r="Q2184" i="7" s="1"/>
  <c r="J2184" i="7"/>
  <c r="K2184" i="7" s="1"/>
  <c r="N2183" i="7"/>
  <c r="O2183" i="7" s="1"/>
  <c r="R2183" i="7" s="1"/>
  <c r="L2183" i="7"/>
  <c r="M2183" i="7" s="1"/>
  <c r="Q2183" i="7" s="1"/>
  <c r="S2183" i="7" s="1"/>
  <c r="J2183" i="7"/>
  <c r="K2183" i="7" s="1"/>
  <c r="N2182" i="7"/>
  <c r="O2182" i="7" s="1"/>
  <c r="R2182" i="7" s="1"/>
  <c r="L2182" i="7"/>
  <c r="M2182" i="7" s="1"/>
  <c r="Q2182" i="7" s="1"/>
  <c r="J2182" i="7"/>
  <c r="K2182" i="7" s="1"/>
  <c r="N2181" i="7"/>
  <c r="O2181" i="7" s="1"/>
  <c r="R2181" i="7" s="1"/>
  <c r="L2181" i="7"/>
  <c r="M2181" i="7" s="1"/>
  <c r="Q2181" i="7" s="1"/>
  <c r="S2181" i="7" s="1"/>
  <c r="J2181" i="7"/>
  <c r="K2181" i="7" s="1"/>
  <c r="N2180" i="7"/>
  <c r="O2180" i="7" s="1"/>
  <c r="R2180" i="7" s="1"/>
  <c r="L2180" i="7"/>
  <c r="M2180" i="7" s="1"/>
  <c r="Q2180" i="7" s="1"/>
  <c r="J2180" i="7"/>
  <c r="K2180" i="7" s="1"/>
  <c r="N2179" i="7"/>
  <c r="O2179" i="7" s="1"/>
  <c r="R2179" i="7" s="1"/>
  <c r="L2179" i="7"/>
  <c r="M2179" i="7" s="1"/>
  <c r="Q2179" i="7" s="1"/>
  <c r="S2179" i="7" s="1"/>
  <c r="J2179" i="7"/>
  <c r="K2179" i="7" s="1"/>
  <c r="N2178" i="7"/>
  <c r="O2178" i="7" s="1"/>
  <c r="R2178" i="7" s="1"/>
  <c r="L2178" i="7"/>
  <c r="M2178" i="7" s="1"/>
  <c r="Q2178" i="7" s="1"/>
  <c r="J2178" i="7"/>
  <c r="K2178" i="7" s="1"/>
  <c r="N2177" i="7"/>
  <c r="O2177" i="7" s="1"/>
  <c r="R2177" i="7" s="1"/>
  <c r="L2177" i="7"/>
  <c r="M2177" i="7" s="1"/>
  <c r="Q2177" i="7" s="1"/>
  <c r="S2177" i="7" s="1"/>
  <c r="J2177" i="7"/>
  <c r="K2177" i="7" s="1"/>
  <c r="N2176" i="7"/>
  <c r="O2176" i="7" s="1"/>
  <c r="R2176" i="7" s="1"/>
  <c r="L2176" i="7"/>
  <c r="M2176" i="7" s="1"/>
  <c r="Q2176" i="7" s="1"/>
  <c r="J2176" i="7"/>
  <c r="K2176" i="7" s="1"/>
  <c r="N2175" i="7"/>
  <c r="O2175" i="7" s="1"/>
  <c r="R2175" i="7" s="1"/>
  <c r="L2175" i="7"/>
  <c r="M2175" i="7" s="1"/>
  <c r="Q2175" i="7" s="1"/>
  <c r="S2175" i="7" s="1"/>
  <c r="J2175" i="7"/>
  <c r="K2175" i="7" s="1"/>
  <c r="N2174" i="7"/>
  <c r="O2174" i="7" s="1"/>
  <c r="R2174" i="7" s="1"/>
  <c r="L2174" i="7"/>
  <c r="M2174" i="7" s="1"/>
  <c r="Q2174" i="7" s="1"/>
  <c r="J2174" i="7"/>
  <c r="K2174" i="7" s="1"/>
  <c r="N2173" i="7"/>
  <c r="O2173" i="7" s="1"/>
  <c r="R2173" i="7" s="1"/>
  <c r="L2173" i="7"/>
  <c r="M2173" i="7" s="1"/>
  <c r="Q2173" i="7" s="1"/>
  <c r="S2173" i="7" s="1"/>
  <c r="J2173" i="7"/>
  <c r="K2173" i="7" s="1"/>
  <c r="N2172" i="7"/>
  <c r="O2172" i="7" s="1"/>
  <c r="R2172" i="7" s="1"/>
  <c r="L2172" i="7"/>
  <c r="M2172" i="7" s="1"/>
  <c r="Q2172" i="7" s="1"/>
  <c r="J2172" i="7"/>
  <c r="K2172" i="7" s="1"/>
  <c r="N2171" i="7"/>
  <c r="O2171" i="7" s="1"/>
  <c r="R2171" i="7" s="1"/>
  <c r="L2171" i="7"/>
  <c r="M2171" i="7" s="1"/>
  <c r="Q2171" i="7" s="1"/>
  <c r="S2171" i="7" s="1"/>
  <c r="J2171" i="7"/>
  <c r="K2171" i="7" s="1"/>
  <c r="N2170" i="7"/>
  <c r="O2170" i="7" s="1"/>
  <c r="R2170" i="7" s="1"/>
  <c r="L2170" i="7"/>
  <c r="M2170" i="7" s="1"/>
  <c r="Q2170" i="7" s="1"/>
  <c r="J2170" i="7"/>
  <c r="K2170" i="7" s="1"/>
  <c r="N2169" i="7"/>
  <c r="O2169" i="7" s="1"/>
  <c r="R2169" i="7" s="1"/>
  <c r="L2169" i="7"/>
  <c r="M2169" i="7" s="1"/>
  <c r="Q2169" i="7" s="1"/>
  <c r="S2169" i="7" s="1"/>
  <c r="J2169" i="7"/>
  <c r="K2169" i="7" s="1"/>
  <c r="N2168" i="7"/>
  <c r="O2168" i="7" s="1"/>
  <c r="R2168" i="7" s="1"/>
  <c r="L2168" i="7"/>
  <c r="M2168" i="7" s="1"/>
  <c r="Q2168" i="7" s="1"/>
  <c r="J2168" i="7"/>
  <c r="K2168" i="7" s="1"/>
  <c r="N2167" i="7"/>
  <c r="O2167" i="7" s="1"/>
  <c r="R2167" i="7" s="1"/>
  <c r="L2167" i="7"/>
  <c r="M2167" i="7" s="1"/>
  <c r="Q2167" i="7" s="1"/>
  <c r="S2167" i="7" s="1"/>
  <c r="J2167" i="7"/>
  <c r="K2167" i="7" s="1"/>
  <c r="N2166" i="7"/>
  <c r="O2166" i="7" s="1"/>
  <c r="R2166" i="7" s="1"/>
  <c r="L2166" i="7"/>
  <c r="M2166" i="7" s="1"/>
  <c r="Q2166" i="7" s="1"/>
  <c r="J2166" i="7"/>
  <c r="K2166" i="7" s="1"/>
  <c r="N2165" i="7"/>
  <c r="O2165" i="7" s="1"/>
  <c r="R2165" i="7" s="1"/>
  <c r="L2165" i="7"/>
  <c r="M2165" i="7" s="1"/>
  <c r="Q2165" i="7" s="1"/>
  <c r="S2165" i="7" s="1"/>
  <c r="J2165" i="7"/>
  <c r="K2165" i="7" s="1"/>
  <c r="N2164" i="7"/>
  <c r="O2164" i="7" s="1"/>
  <c r="R2164" i="7" s="1"/>
  <c r="L2164" i="7"/>
  <c r="M2164" i="7" s="1"/>
  <c r="Q2164" i="7" s="1"/>
  <c r="J2164" i="7"/>
  <c r="K2164" i="7" s="1"/>
  <c r="N2163" i="7"/>
  <c r="O2163" i="7" s="1"/>
  <c r="R2163" i="7" s="1"/>
  <c r="L2163" i="7"/>
  <c r="M2163" i="7" s="1"/>
  <c r="Q2163" i="7" s="1"/>
  <c r="S2163" i="7" s="1"/>
  <c r="J2163" i="7"/>
  <c r="K2163" i="7" s="1"/>
  <c r="N2162" i="7"/>
  <c r="O2162" i="7" s="1"/>
  <c r="R2162" i="7" s="1"/>
  <c r="L2162" i="7"/>
  <c r="M2162" i="7" s="1"/>
  <c r="Q2162" i="7" s="1"/>
  <c r="J2162" i="7"/>
  <c r="K2162" i="7" s="1"/>
  <c r="N2161" i="7"/>
  <c r="O2161" i="7" s="1"/>
  <c r="R2161" i="7" s="1"/>
  <c r="L2161" i="7"/>
  <c r="M2161" i="7" s="1"/>
  <c r="Q2161" i="7" s="1"/>
  <c r="S2161" i="7" s="1"/>
  <c r="J2161" i="7"/>
  <c r="K2161" i="7" s="1"/>
  <c r="N2160" i="7"/>
  <c r="O2160" i="7" s="1"/>
  <c r="R2160" i="7" s="1"/>
  <c r="L2160" i="7"/>
  <c r="M2160" i="7" s="1"/>
  <c r="Q2160" i="7" s="1"/>
  <c r="J2160" i="7"/>
  <c r="K2160" i="7" s="1"/>
  <c r="N2159" i="7"/>
  <c r="O2159" i="7" s="1"/>
  <c r="R2159" i="7" s="1"/>
  <c r="L2159" i="7"/>
  <c r="M2159" i="7" s="1"/>
  <c r="Q2159" i="7" s="1"/>
  <c r="S2159" i="7" s="1"/>
  <c r="J2159" i="7"/>
  <c r="K2159" i="7" s="1"/>
  <c r="N2158" i="7"/>
  <c r="O2158" i="7" s="1"/>
  <c r="R2158" i="7" s="1"/>
  <c r="L2158" i="7"/>
  <c r="M2158" i="7" s="1"/>
  <c r="Q2158" i="7" s="1"/>
  <c r="J2158" i="7"/>
  <c r="K2158" i="7" s="1"/>
  <c r="N2157" i="7"/>
  <c r="O2157" i="7" s="1"/>
  <c r="R2157" i="7" s="1"/>
  <c r="L2157" i="7"/>
  <c r="M2157" i="7" s="1"/>
  <c r="Q2157" i="7" s="1"/>
  <c r="S2157" i="7" s="1"/>
  <c r="J2157" i="7"/>
  <c r="K2157" i="7" s="1"/>
  <c r="N2156" i="7"/>
  <c r="O2156" i="7" s="1"/>
  <c r="R2156" i="7" s="1"/>
  <c r="L2156" i="7"/>
  <c r="M2156" i="7" s="1"/>
  <c r="Q2156" i="7" s="1"/>
  <c r="J2156" i="7"/>
  <c r="K2156" i="7" s="1"/>
  <c r="N2155" i="7"/>
  <c r="O2155" i="7" s="1"/>
  <c r="R2155" i="7" s="1"/>
  <c r="L2155" i="7"/>
  <c r="M2155" i="7" s="1"/>
  <c r="Q2155" i="7" s="1"/>
  <c r="S2155" i="7" s="1"/>
  <c r="J2155" i="7"/>
  <c r="K2155" i="7" s="1"/>
  <c r="N2154" i="7"/>
  <c r="O2154" i="7" s="1"/>
  <c r="R2154" i="7" s="1"/>
  <c r="L2154" i="7"/>
  <c r="M2154" i="7" s="1"/>
  <c r="Q2154" i="7" s="1"/>
  <c r="J2154" i="7"/>
  <c r="K2154" i="7" s="1"/>
  <c r="N2153" i="7"/>
  <c r="O2153" i="7" s="1"/>
  <c r="R2153" i="7" s="1"/>
  <c r="L2153" i="7"/>
  <c r="M2153" i="7" s="1"/>
  <c r="Q2153" i="7" s="1"/>
  <c r="S2153" i="7" s="1"/>
  <c r="J2153" i="7"/>
  <c r="K2153" i="7" s="1"/>
  <c r="N2152" i="7"/>
  <c r="O2152" i="7" s="1"/>
  <c r="R2152" i="7" s="1"/>
  <c r="L2152" i="7"/>
  <c r="M2152" i="7" s="1"/>
  <c r="Q2152" i="7" s="1"/>
  <c r="J2152" i="7"/>
  <c r="K2152" i="7" s="1"/>
  <c r="N2151" i="7"/>
  <c r="O2151" i="7" s="1"/>
  <c r="R2151" i="7" s="1"/>
  <c r="L2151" i="7"/>
  <c r="M2151" i="7" s="1"/>
  <c r="Q2151" i="7" s="1"/>
  <c r="S2151" i="7" s="1"/>
  <c r="J2151" i="7"/>
  <c r="K2151" i="7" s="1"/>
  <c r="N2150" i="7"/>
  <c r="O2150" i="7" s="1"/>
  <c r="R2150" i="7" s="1"/>
  <c r="L2150" i="7"/>
  <c r="M2150" i="7" s="1"/>
  <c r="Q2150" i="7" s="1"/>
  <c r="J2150" i="7"/>
  <c r="K2150" i="7" s="1"/>
  <c r="N2149" i="7"/>
  <c r="O2149" i="7" s="1"/>
  <c r="R2149" i="7" s="1"/>
  <c r="L2149" i="7"/>
  <c r="M2149" i="7" s="1"/>
  <c r="Q2149" i="7" s="1"/>
  <c r="S2149" i="7" s="1"/>
  <c r="J2149" i="7"/>
  <c r="K2149" i="7" s="1"/>
  <c r="N2148" i="7"/>
  <c r="O2148" i="7" s="1"/>
  <c r="R2148" i="7" s="1"/>
  <c r="L2148" i="7"/>
  <c r="M2148" i="7" s="1"/>
  <c r="Q2148" i="7" s="1"/>
  <c r="J2148" i="7"/>
  <c r="K2148" i="7" s="1"/>
  <c r="N2147" i="7"/>
  <c r="O2147" i="7" s="1"/>
  <c r="R2147" i="7" s="1"/>
  <c r="L2147" i="7"/>
  <c r="M2147" i="7" s="1"/>
  <c r="Q2147" i="7" s="1"/>
  <c r="S2147" i="7" s="1"/>
  <c r="J2147" i="7"/>
  <c r="K2147" i="7" s="1"/>
  <c r="N2146" i="7"/>
  <c r="O2146" i="7" s="1"/>
  <c r="R2146" i="7" s="1"/>
  <c r="L2146" i="7"/>
  <c r="M2146" i="7" s="1"/>
  <c r="Q2146" i="7" s="1"/>
  <c r="J2146" i="7"/>
  <c r="K2146" i="7" s="1"/>
  <c r="N2145" i="7"/>
  <c r="O2145" i="7" s="1"/>
  <c r="R2145" i="7" s="1"/>
  <c r="L2145" i="7"/>
  <c r="M2145" i="7" s="1"/>
  <c r="Q2145" i="7" s="1"/>
  <c r="S2145" i="7" s="1"/>
  <c r="J2145" i="7"/>
  <c r="K2145" i="7" s="1"/>
  <c r="N2144" i="7"/>
  <c r="O2144" i="7" s="1"/>
  <c r="R2144" i="7" s="1"/>
  <c r="L2144" i="7"/>
  <c r="M2144" i="7" s="1"/>
  <c r="Q2144" i="7" s="1"/>
  <c r="J2144" i="7"/>
  <c r="K2144" i="7" s="1"/>
  <c r="N2143" i="7"/>
  <c r="O2143" i="7" s="1"/>
  <c r="R2143" i="7" s="1"/>
  <c r="L2143" i="7"/>
  <c r="M2143" i="7" s="1"/>
  <c r="Q2143" i="7" s="1"/>
  <c r="S2143" i="7" s="1"/>
  <c r="J2143" i="7"/>
  <c r="K2143" i="7" s="1"/>
  <c r="N2142" i="7"/>
  <c r="O2142" i="7" s="1"/>
  <c r="R2142" i="7" s="1"/>
  <c r="L2142" i="7"/>
  <c r="M2142" i="7" s="1"/>
  <c r="Q2142" i="7" s="1"/>
  <c r="J2142" i="7"/>
  <c r="K2142" i="7" s="1"/>
  <c r="N2141" i="7"/>
  <c r="O2141" i="7" s="1"/>
  <c r="R2141" i="7" s="1"/>
  <c r="L2141" i="7"/>
  <c r="M2141" i="7" s="1"/>
  <c r="Q2141" i="7" s="1"/>
  <c r="S2141" i="7" s="1"/>
  <c r="J2141" i="7"/>
  <c r="K2141" i="7" s="1"/>
  <c r="N2140" i="7"/>
  <c r="O2140" i="7" s="1"/>
  <c r="R2140" i="7" s="1"/>
  <c r="L2140" i="7"/>
  <c r="M2140" i="7" s="1"/>
  <c r="Q2140" i="7" s="1"/>
  <c r="J2140" i="7"/>
  <c r="K2140" i="7" s="1"/>
  <c r="N2139" i="7"/>
  <c r="O2139" i="7" s="1"/>
  <c r="R2139" i="7" s="1"/>
  <c r="L2139" i="7"/>
  <c r="M2139" i="7" s="1"/>
  <c r="Q2139" i="7" s="1"/>
  <c r="S2139" i="7" s="1"/>
  <c r="J2139" i="7"/>
  <c r="K2139" i="7" s="1"/>
  <c r="N2138" i="7"/>
  <c r="O2138" i="7" s="1"/>
  <c r="R2138" i="7" s="1"/>
  <c r="L2138" i="7"/>
  <c r="M2138" i="7" s="1"/>
  <c r="Q2138" i="7" s="1"/>
  <c r="J2138" i="7"/>
  <c r="K2138" i="7" s="1"/>
  <c r="N2137" i="7"/>
  <c r="O2137" i="7" s="1"/>
  <c r="R2137" i="7" s="1"/>
  <c r="L2137" i="7"/>
  <c r="M2137" i="7" s="1"/>
  <c r="Q2137" i="7" s="1"/>
  <c r="S2137" i="7" s="1"/>
  <c r="J2137" i="7"/>
  <c r="K2137" i="7" s="1"/>
  <c r="N2136" i="7"/>
  <c r="O2136" i="7" s="1"/>
  <c r="R2136" i="7" s="1"/>
  <c r="L2136" i="7"/>
  <c r="M2136" i="7" s="1"/>
  <c r="Q2136" i="7" s="1"/>
  <c r="J2136" i="7"/>
  <c r="K2136" i="7" s="1"/>
  <c r="N2135" i="7"/>
  <c r="O2135" i="7" s="1"/>
  <c r="R2135" i="7" s="1"/>
  <c r="L2135" i="7"/>
  <c r="M2135" i="7" s="1"/>
  <c r="Q2135" i="7" s="1"/>
  <c r="S2135" i="7" s="1"/>
  <c r="J2135" i="7"/>
  <c r="K2135" i="7" s="1"/>
  <c r="N2134" i="7"/>
  <c r="O2134" i="7" s="1"/>
  <c r="R2134" i="7" s="1"/>
  <c r="L2134" i="7"/>
  <c r="M2134" i="7" s="1"/>
  <c r="Q2134" i="7" s="1"/>
  <c r="J2134" i="7"/>
  <c r="K2134" i="7" s="1"/>
  <c r="N2133" i="7"/>
  <c r="O2133" i="7" s="1"/>
  <c r="R2133" i="7" s="1"/>
  <c r="L2133" i="7"/>
  <c r="M2133" i="7" s="1"/>
  <c r="Q2133" i="7" s="1"/>
  <c r="S2133" i="7" s="1"/>
  <c r="J2133" i="7"/>
  <c r="K2133" i="7" s="1"/>
  <c r="N2132" i="7"/>
  <c r="O2132" i="7" s="1"/>
  <c r="R2132" i="7" s="1"/>
  <c r="L2132" i="7"/>
  <c r="M2132" i="7" s="1"/>
  <c r="Q2132" i="7" s="1"/>
  <c r="J2132" i="7"/>
  <c r="K2132" i="7" s="1"/>
  <c r="N2131" i="7"/>
  <c r="O2131" i="7" s="1"/>
  <c r="R2131" i="7" s="1"/>
  <c r="L2131" i="7"/>
  <c r="M2131" i="7" s="1"/>
  <c r="Q2131" i="7" s="1"/>
  <c r="S2131" i="7" s="1"/>
  <c r="J2131" i="7"/>
  <c r="K2131" i="7" s="1"/>
  <c r="N2130" i="7"/>
  <c r="O2130" i="7" s="1"/>
  <c r="R2130" i="7" s="1"/>
  <c r="L2130" i="7"/>
  <c r="M2130" i="7" s="1"/>
  <c r="Q2130" i="7" s="1"/>
  <c r="J2130" i="7"/>
  <c r="K2130" i="7" s="1"/>
  <c r="N2129" i="7"/>
  <c r="O2129" i="7" s="1"/>
  <c r="R2129" i="7" s="1"/>
  <c r="L2129" i="7"/>
  <c r="M2129" i="7" s="1"/>
  <c r="Q2129" i="7" s="1"/>
  <c r="S2129" i="7" s="1"/>
  <c r="J2129" i="7"/>
  <c r="K2129" i="7" s="1"/>
  <c r="N2128" i="7"/>
  <c r="O2128" i="7" s="1"/>
  <c r="R2128" i="7" s="1"/>
  <c r="S2128" i="7" s="1"/>
  <c r="L2128" i="7"/>
  <c r="M2128" i="7" s="1"/>
  <c r="Q2128" i="7" s="1"/>
  <c r="J2128" i="7"/>
  <c r="K2128" i="7" s="1"/>
  <c r="N2127" i="7"/>
  <c r="O2127" i="7" s="1"/>
  <c r="R2127" i="7" s="1"/>
  <c r="L2127" i="7"/>
  <c r="M2127" i="7" s="1"/>
  <c r="Q2127" i="7" s="1"/>
  <c r="S2127" i="7" s="1"/>
  <c r="J2127" i="7"/>
  <c r="K2127" i="7" s="1"/>
  <c r="N2126" i="7"/>
  <c r="O2126" i="7" s="1"/>
  <c r="R2126" i="7" s="1"/>
  <c r="L2126" i="7"/>
  <c r="M2126" i="7" s="1"/>
  <c r="Q2126" i="7" s="1"/>
  <c r="J2126" i="7"/>
  <c r="K2126" i="7" s="1"/>
  <c r="N2125" i="7"/>
  <c r="O2125" i="7" s="1"/>
  <c r="R2125" i="7" s="1"/>
  <c r="L2125" i="7"/>
  <c r="M2125" i="7" s="1"/>
  <c r="Q2125" i="7" s="1"/>
  <c r="S2125" i="7" s="1"/>
  <c r="J2125" i="7"/>
  <c r="K2125" i="7" s="1"/>
  <c r="N2124" i="7"/>
  <c r="O2124" i="7" s="1"/>
  <c r="R2124" i="7" s="1"/>
  <c r="S2124" i="7" s="1"/>
  <c r="L2124" i="7"/>
  <c r="M2124" i="7" s="1"/>
  <c r="Q2124" i="7" s="1"/>
  <c r="J2124" i="7"/>
  <c r="K2124" i="7" s="1"/>
  <c r="N2123" i="7"/>
  <c r="O2123" i="7" s="1"/>
  <c r="R2123" i="7" s="1"/>
  <c r="L2123" i="7"/>
  <c r="M2123" i="7" s="1"/>
  <c r="Q2123" i="7" s="1"/>
  <c r="S2123" i="7" s="1"/>
  <c r="J2123" i="7"/>
  <c r="K2123" i="7" s="1"/>
  <c r="N2122" i="7"/>
  <c r="O2122" i="7" s="1"/>
  <c r="R2122" i="7" s="1"/>
  <c r="L2122" i="7"/>
  <c r="M2122" i="7" s="1"/>
  <c r="Q2122" i="7" s="1"/>
  <c r="J2122" i="7"/>
  <c r="K2122" i="7" s="1"/>
  <c r="N2121" i="7"/>
  <c r="O2121" i="7" s="1"/>
  <c r="R2121" i="7" s="1"/>
  <c r="L2121" i="7"/>
  <c r="M2121" i="7" s="1"/>
  <c r="Q2121" i="7" s="1"/>
  <c r="S2121" i="7" s="1"/>
  <c r="J2121" i="7"/>
  <c r="K2121" i="7" s="1"/>
  <c r="N2120" i="7"/>
  <c r="O2120" i="7" s="1"/>
  <c r="R2120" i="7" s="1"/>
  <c r="L2120" i="7"/>
  <c r="M2120" i="7" s="1"/>
  <c r="Q2120" i="7" s="1"/>
  <c r="J2120" i="7"/>
  <c r="K2120" i="7" s="1"/>
  <c r="N2119" i="7"/>
  <c r="O2119" i="7" s="1"/>
  <c r="R2119" i="7" s="1"/>
  <c r="L2119" i="7"/>
  <c r="M2119" i="7" s="1"/>
  <c r="Q2119" i="7" s="1"/>
  <c r="S2119" i="7" s="1"/>
  <c r="J2119" i="7"/>
  <c r="K2119" i="7" s="1"/>
  <c r="N2118" i="7"/>
  <c r="O2118" i="7" s="1"/>
  <c r="R2118" i="7" s="1"/>
  <c r="L2118" i="7"/>
  <c r="M2118" i="7" s="1"/>
  <c r="Q2118" i="7" s="1"/>
  <c r="J2118" i="7"/>
  <c r="K2118" i="7" s="1"/>
  <c r="N2117" i="7"/>
  <c r="O2117" i="7" s="1"/>
  <c r="R2117" i="7" s="1"/>
  <c r="L2117" i="7"/>
  <c r="M2117" i="7" s="1"/>
  <c r="Q2117" i="7" s="1"/>
  <c r="S2117" i="7" s="1"/>
  <c r="J2117" i="7"/>
  <c r="K2117" i="7" s="1"/>
  <c r="N2116" i="7"/>
  <c r="O2116" i="7" s="1"/>
  <c r="R2116" i="7" s="1"/>
  <c r="L2116" i="7"/>
  <c r="M2116" i="7" s="1"/>
  <c r="Q2116" i="7" s="1"/>
  <c r="J2116" i="7"/>
  <c r="K2116" i="7" s="1"/>
  <c r="N2115" i="7"/>
  <c r="O2115" i="7" s="1"/>
  <c r="R2115" i="7" s="1"/>
  <c r="L2115" i="7"/>
  <c r="M2115" i="7" s="1"/>
  <c r="Q2115" i="7" s="1"/>
  <c r="S2115" i="7" s="1"/>
  <c r="J2115" i="7"/>
  <c r="K2115" i="7" s="1"/>
  <c r="N2114" i="7"/>
  <c r="O2114" i="7" s="1"/>
  <c r="R2114" i="7" s="1"/>
  <c r="L2114" i="7"/>
  <c r="M2114" i="7" s="1"/>
  <c r="Q2114" i="7" s="1"/>
  <c r="J2114" i="7"/>
  <c r="K2114" i="7" s="1"/>
  <c r="N2113" i="7"/>
  <c r="O2113" i="7" s="1"/>
  <c r="R2113" i="7" s="1"/>
  <c r="L2113" i="7"/>
  <c r="M2113" i="7" s="1"/>
  <c r="Q2113" i="7" s="1"/>
  <c r="S2113" i="7" s="1"/>
  <c r="J2113" i="7"/>
  <c r="K2113" i="7" s="1"/>
  <c r="N2112" i="7"/>
  <c r="O2112" i="7" s="1"/>
  <c r="R2112" i="7" s="1"/>
  <c r="S2112" i="7" s="1"/>
  <c r="L2112" i="7"/>
  <c r="M2112" i="7" s="1"/>
  <c r="Q2112" i="7" s="1"/>
  <c r="J2112" i="7"/>
  <c r="K2112" i="7" s="1"/>
  <c r="N2111" i="7"/>
  <c r="O2111" i="7" s="1"/>
  <c r="R2111" i="7" s="1"/>
  <c r="L2111" i="7"/>
  <c r="M2111" i="7" s="1"/>
  <c r="Q2111" i="7" s="1"/>
  <c r="S2111" i="7" s="1"/>
  <c r="J2111" i="7"/>
  <c r="K2111" i="7" s="1"/>
  <c r="N2110" i="7"/>
  <c r="O2110" i="7" s="1"/>
  <c r="R2110" i="7" s="1"/>
  <c r="L2110" i="7"/>
  <c r="M2110" i="7" s="1"/>
  <c r="Q2110" i="7" s="1"/>
  <c r="J2110" i="7"/>
  <c r="K2110" i="7" s="1"/>
  <c r="N2109" i="7"/>
  <c r="O2109" i="7" s="1"/>
  <c r="R2109" i="7" s="1"/>
  <c r="L2109" i="7"/>
  <c r="M2109" i="7" s="1"/>
  <c r="Q2109" i="7" s="1"/>
  <c r="S2109" i="7" s="1"/>
  <c r="J2109" i="7"/>
  <c r="K2109" i="7" s="1"/>
  <c r="N2108" i="7"/>
  <c r="O2108" i="7" s="1"/>
  <c r="R2108" i="7" s="1"/>
  <c r="S2108" i="7" s="1"/>
  <c r="L2108" i="7"/>
  <c r="M2108" i="7" s="1"/>
  <c r="Q2108" i="7" s="1"/>
  <c r="J2108" i="7"/>
  <c r="K2108" i="7" s="1"/>
  <c r="N2107" i="7"/>
  <c r="O2107" i="7" s="1"/>
  <c r="R2107" i="7" s="1"/>
  <c r="L2107" i="7"/>
  <c r="M2107" i="7" s="1"/>
  <c r="Q2107" i="7" s="1"/>
  <c r="S2107" i="7" s="1"/>
  <c r="J2107" i="7"/>
  <c r="K2107" i="7" s="1"/>
  <c r="N2106" i="7"/>
  <c r="O2106" i="7" s="1"/>
  <c r="R2106" i="7" s="1"/>
  <c r="L2106" i="7"/>
  <c r="M2106" i="7" s="1"/>
  <c r="Q2106" i="7" s="1"/>
  <c r="J2106" i="7"/>
  <c r="K2106" i="7" s="1"/>
  <c r="N2105" i="7"/>
  <c r="O2105" i="7" s="1"/>
  <c r="R2105" i="7" s="1"/>
  <c r="L2105" i="7"/>
  <c r="M2105" i="7" s="1"/>
  <c r="Q2105" i="7" s="1"/>
  <c r="S2105" i="7" s="1"/>
  <c r="J2105" i="7"/>
  <c r="K2105" i="7" s="1"/>
  <c r="N2104" i="7"/>
  <c r="O2104" i="7" s="1"/>
  <c r="R2104" i="7" s="1"/>
  <c r="L2104" i="7"/>
  <c r="M2104" i="7" s="1"/>
  <c r="Q2104" i="7" s="1"/>
  <c r="J2104" i="7"/>
  <c r="K2104" i="7" s="1"/>
  <c r="N2103" i="7"/>
  <c r="O2103" i="7" s="1"/>
  <c r="R2103" i="7" s="1"/>
  <c r="L2103" i="7"/>
  <c r="M2103" i="7" s="1"/>
  <c r="Q2103" i="7" s="1"/>
  <c r="J2103" i="7"/>
  <c r="K2103" i="7" s="1"/>
  <c r="N2102" i="7"/>
  <c r="O2102" i="7" s="1"/>
  <c r="R2102" i="7" s="1"/>
  <c r="L2102" i="7"/>
  <c r="M2102" i="7" s="1"/>
  <c r="Q2102" i="7" s="1"/>
  <c r="J2102" i="7"/>
  <c r="K2102" i="7" s="1"/>
  <c r="N2101" i="7"/>
  <c r="O2101" i="7" s="1"/>
  <c r="R2101" i="7" s="1"/>
  <c r="L2101" i="7"/>
  <c r="M2101" i="7" s="1"/>
  <c r="Q2101" i="7" s="1"/>
  <c r="S2101" i="7" s="1"/>
  <c r="J2101" i="7"/>
  <c r="K2101" i="7" s="1"/>
  <c r="N2100" i="7"/>
  <c r="O2100" i="7" s="1"/>
  <c r="R2100" i="7" s="1"/>
  <c r="L2100" i="7"/>
  <c r="M2100" i="7" s="1"/>
  <c r="Q2100" i="7" s="1"/>
  <c r="J2100" i="7"/>
  <c r="K2100" i="7" s="1"/>
  <c r="N2099" i="7"/>
  <c r="O2099" i="7" s="1"/>
  <c r="R2099" i="7" s="1"/>
  <c r="L2099" i="7"/>
  <c r="M2099" i="7" s="1"/>
  <c r="Q2099" i="7" s="1"/>
  <c r="S2099" i="7" s="1"/>
  <c r="J2099" i="7"/>
  <c r="K2099" i="7" s="1"/>
  <c r="N2098" i="7"/>
  <c r="O2098" i="7" s="1"/>
  <c r="R2098" i="7" s="1"/>
  <c r="L2098" i="7"/>
  <c r="M2098" i="7" s="1"/>
  <c r="Q2098" i="7" s="1"/>
  <c r="J2098" i="7"/>
  <c r="K2098" i="7" s="1"/>
  <c r="N2097" i="7"/>
  <c r="O2097" i="7" s="1"/>
  <c r="R2097" i="7" s="1"/>
  <c r="L2097" i="7"/>
  <c r="M2097" i="7" s="1"/>
  <c r="Q2097" i="7" s="1"/>
  <c r="S2097" i="7" s="1"/>
  <c r="J2097" i="7"/>
  <c r="K2097" i="7" s="1"/>
  <c r="N2096" i="7"/>
  <c r="O2096" i="7" s="1"/>
  <c r="R2096" i="7" s="1"/>
  <c r="L2096" i="7"/>
  <c r="M2096" i="7" s="1"/>
  <c r="Q2096" i="7" s="1"/>
  <c r="J2096" i="7"/>
  <c r="K2096" i="7" s="1"/>
  <c r="N2095" i="7"/>
  <c r="O2095" i="7" s="1"/>
  <c r="R2095" i="7" s="1"/>
  <c r="L2095" i="7"/>
  <c r="M2095" i="7" s="1"/>
  <c r="Q2095" i="7" s="1"/>
  <c r="J2095" i="7"/>
  <c r="K2095" i="7" s="1"/>
  <c r="N2094" i="7"/>
  <c r="O2094" i="7" s="1"/>
  <c r="R2094" i="7" s="1"/>
  <c r="L2094" i="7"/>
  <c r="M2094" i="7" s="1"/>
  <c r="Q2094" i="7" s="1"/>
  <c r="J2094" i="7"/>
  <c r="K2094" i="7" s="1"/>
  <c r="N2093" i="7"/>
  <c r="O2093" i="7" s="1"/>
  <c r="R2093" i="7" s="1"/>
  <c r="L2093" i="7"/>
  <c r="M2093" i="7" s="1"/>
  <c r="Q2093" i="7" s="1"/>
  <c r="S2093" i="7" s="1"/>
  <c r="J2093" i="7"/>
  <c r="K2093" i="7" s="1"/>
  <c r="N2092" i="7"/>
  <c r="O2092" i="7" s="1"/>
  <c r="R2092" i="7" s="1"/>
  <c r="L2092" i="7"/>
  <c r="M2092" i="7" s="1"/>
  <c r="Q2092" i="7" s="1"/>
  <c r="J2092" i="7"/>
  <c r="K2092" i="7" s="1"/>
  <c r="N2091" i="7"/>
  <c r="O2091" i="7" s="1"/>
  <c r="R2091" i="7" s="1"/>
  <c r="L2091" i="7"/>
  <c r="M2091" i="7" s="1"/>
  <c r="Q2091" i="7" s="1"/>
  <c r="S2091" i="7" s="1"/>
  <c r="J2091" i="7"/>
  <c r="K2091" i="7" s="1"/>
  <c r="N2090" i="7"/>
  <c r="O2090" i="7" s="1"/>
  <c r="R2090" i="7" s="1"/>
  <c r="L2090" i="7"/>
  <c r="M2090" i="7" s="1"/>
  <c r="Q2090" i="7" s="1"/>
  <c r="J2090" i="7"/>
  <c r="K2090" i="7" s="1"/>
  <c r="N2089" i="7"/>
  <c r="O2089" i="7" s="1"/>
  <c r="R2089" i="7" s="1"/>
  <c r="L2089" i="7"/>
  <c r="M2089" i="7" s="1"/>
  <c r="Q2089" i="7" s="1"/>
  <c r="S2089" i="7" s="1"/>
  <c r="J2089" i="7"/>
  <c r="K2089" i="7" s="1"/>
  <c r="N2088" i="7"/>
  <c r="O2088" i="7" s="1"/>
  <c r="R2088" i="7" s="1"/>
  <c r="L2088" i="7"/>
  <c r="M2088" i="7" s="1"/>
  <c r="Q2088" i="7" s="1"/>
  <c r="J2088" i="7"/>
  <c r="K2088" i="7" s="1"/>
  <c r="N2087" i="7"/>
  <c r="O2087" i="7" s="1"/>
  <c r="R2087" i="7" s="1"/>
  <c r="L2087" i="7"/>
  <c r="M2087" i="7" s="1"/>
  <c r="Q2087" i="7" s="1"/>
  <c r="J2087" i="7"/>
  <c r="K2087" i="7" s="1"/>
  <c r="N2086" i="7"/>
  <c r="O2086" i="7" s="1"/>
  <c r="R2086" i="7" s="1"/>
  <c r="L2086" i="7"/>
  <c r="M2086" i="7" s="1"/>
  <c r="Q2086" i="7" s="1"/>
  <c r="J2086" i="7"/>
  <c r="K2086" i="7" s="1"/>
  <c r="N2085" i="7"/>
  <c r="O2085" i="7" s="1"/>
  <c r="R2085" i="7" s="1"/>
  <c r="L2085" i="7"/>
  <c r="M2085" i="7" s="1"/>
  <c r="Q2085" i="7" s="1"/>
  <c r="S2085" i="7" s="1"/>
  <c r="J2085" i="7"/>
  <c r="K2085" i="7" s="1"/>
  <c r="N2084" i="7"/>
  <c r="O2084" i="7" s="1"/>
  <c r="R2084" i="7" s="1"/>
  <c r="L2084" i="7"/>
  <c r="M2084" i="7" s="1"/>
  <c r="Q2084" i="7" s="1"/>
  <c r="J2084" i="7"/>
  <c r="K2084" i="7" s="1"/>
  <c r="N2083" i="7"/>
  <c r="O2083" i="7" s="1"/>
  <c r="R2083" i="7" s="1"/>
  <c r="L2083" i="7"/>
  <c r="M2083" i="7" s="1"/>
  <c r="Q2083" i="7" s="1"/>
  <c r="S2083" i="7" s="1"/>
  <c r="J2083" i="7"/>
  <c r="K2083" i="7" s="1"/>
  <c r="N2082" i="7"/>
  <c r="O2082" i="7" s="1"/>
  <c r="R2082" i="7" s="1"/>
  <c r="L2082" i="7"/>
  <c r="M2082" i="7" s="1"/>
  <c r="Q2082" i="7" s="1"/>
  <c r="J2082" i="7"/>
  <c r="K2082" i="7" s="1"/>
  <c r="N2081" i="7"/>
  <c r="O2081" i="7" s="1"/>
  <c r="R2081" i="7" s="1"/>
  <c r="L2081" i="7"/>
  <c r="M2081" i="7" s="1"/>
  <c r="Q2081" i="7" s="1"/>
  <c r="S2081" i="7" s="1"/>
  <c r="J2081" i="7"/>
  <c r="K2081" i="7" s="1"/>
  <c r="N2080" i="7"/>
  <c r="O2080" i="7" s="1"/>
  <c r="R2080" i="7" s="1"/>
  <c r="L2080" i="7"/>
  <c r="M2080" i="7" s="1"/>
  <c r="Q2080" i="7" s="1"/>
  <c r="J2080" i="7"/>
  <c r="K2080" i="7" s="1"/>
  <c r="N2079" i="7"/>
  <c r="O2079" i="7" s="1"/>
  <c r="R2079" i="7" s="1"/>
  <c r="L2079" i="7"/>
  <c r="M2079" i="7" s="1"/>
  <c r="Q2079" i="7" s="1"/>
  <c r="J2079" i="7"/>
  <c r="K2079" i="7" s="1"/>
  <c r="N2078" i="7"/>
  <c r="O2078" i="7" s="1"/>
  <c r="R2078" i="7" s="1"/>
  <c r="L2078" i="7"/>
  <c r="M2078" i="7" s="1"/>
  <c r="Q2078" i="7" s="1"/>
  <c r="J2078" i="7"/>
  <c r="K2078" i="7" s="1"/>
  <c r="N2077" i="7"/>
  <c r="O2077" i="7" s="1"/>
  <c r="R2077" i="7" s="1"/>
  <c r="L2077" i="7"/>
  <c r="M2077" i="7" s="1"/>
  <c r="Q2077" i="7" s="1"/>
  <c r="S2077" i="7" s="1"/>
  <c r="J2077" i="7"/>
  <c r="K2077" i="7" s="1"/>
  <c r="N2076" i="7"/>
  <c r="O2076" i="7" s="1"/>
  <c r="R2076" i="7" s="1"/>
  <c r="L2076" i="7"/>
  <c r="M2076" i="7" s="1"/>
  <c r="Q2076" i="7" s="1"/>
  <c r="J2076" i="7"/>
  <c r="K2076" i="7" s="1"/>
  <c r="N2075" i="7"/>
  <c r="O2075" i="7" s="1"/>
  <c r="R2075" i="7" s="1"/>
  <c r="L2075" i="7"/>
  <c r="M2075" i="7" s="1"/>
  <c r="Q2075" i="7" s="1"/>
  <c r="S2075" i="7" s="1"/>
  <c r="J2075" i="7"/>
  <c r="K2075" i="7" s="1"/>
  <c r="N2074" i="7"/>
  <c r="O2074" i="7" s="1"/>
  <c r="R2074" i="7" s="1"/>
  <c r="L2074" i="7"/>
  <c r="M2074" i="7" s="1"/>
  <c r="Q2074" i="7" s="1"/>
  <c r="J2074" i="7"/>
  <c r="K2074" i="7" s="1"/>
  <c r="N2073" i="7"/>
  <c r="O2073" i="7" s="1"/>
  <c r="R2073" i="7" s="1"/>
  <c r="L2073" i="7"/>
  <c r="M2073" i="7" s="1"/>
  <c r="Q2073" i="7" s="1"/>
  <c r="S2073" i="7" s="1"/>
  <c r="J2073" i="7"/>
  <c r="K2073" i="7" s="1"/>
  <c r="N2072" i="7"/>
  <c r="O2072" i="7" s="1"/>
  <c r="R2072" i="7" s="1"/>
  <c r="L2072" i="7"/>
  <c r="M2072" i="7" s="1"/>
  <c r="Q2072" i="7" s="1"/>
  <c r="J2072" i="7"/>
  <c r="K2072" i="7" s="1"/>
  <c r="N2071" i="7"/>
  <c r="O2071" i="7" s="1"/>
  <c r="R2071" i="7" s="1"/>
  <c r="L2071" i="7"/>
  <c r="M2071" i="7" s="1"/>
  <c r="Q2071" i="7" s="1"/>
  <c r="J2071" i="7"/>
  <c r="K2071" i="7" s="1"/>
  <c r="N2070" i="7"/>
  <c r="O2070" i="7" s="1"/>
  <c r="R2070" i="7" s="1"/>
  <c r="L2070" i="7"/>
  <c r="M2070" i="7" s="1"/>
  <c r="Q2070" i="7" s="1"/>
  <c r="J2070" i="7"/>
  <c r="K2070" i="7" s="1"/>
  <c r="N2069" i="7"/>
  <c r="O2069" i="7" s="1"/>
  <c r="R2069" i="7" s="1"/>
  <c r="L2069" i="7"/>
  <c r="M2069" i="7" s="1"/>
  <c r="Q2069" i="7" s="1"/>
  <c r="S2069" i="7" s="1"/>
  <c r="J2069" i="7"/>
  <c r="K2069" i="7" s="1"/>
  <c r="N2068" i="7"/>
  <c r="O2068" i="7" s="1"/>
  <c r="R2068" i="7" s="1"/>
  <c r="L2068" i="7"/>
  <c r="M2068" i="7" s="1"/>
  <c r="Q2068" i="7" s="1"/>
  <c r="S2068" i="7" s="1"/>
  <c r="J2068" i="7"/>
  <c r="K2068" i="7" s="1"/>
  <c r="N2067" i="7"/>
  <c r="O2067" i="7" s="1"/>
  <c r="R2067" i="7" s="1"/>
  <c r="L2067" i="7"/>
  <c r="M2067" i="7" s="1"/>
  <c r="Q2067" i="7" s="1"/>
  <c r="J2067" i="7"/>
  <c r="K2067" i="7" s="1"/>
  <c r="N2066" i="7"/>
  <c r="O2066" i="7" s="1"/>
  <c r="R2066" i="7" s="1"/>
  <c r="L2066" i="7"/>
  <c r="M2066" i="7" s="1"/>
  <c r="Q2066" i="7" s="1"/>
  <c r="S2066" i="7" s="1"/>
  <c r="J2066" i="7"/>
  <c r="K2066" i="7" s="1"/>
  <c r="N2065" i="7"/>
  <c r="O2065" i="7" s="1"/>
  <c r="R2065" i="7" s="1"/>
  <c r="L2065" i="7"/>
  <c r="M2065" i="7" s="1"/>
  <c r="Q2065" i="7" s="1"/>
  <c r="J2065" i="7"/>
  <c r="K2065" i="7" s="1"/>
  <c r="N2064" i="7"/>
  <c r="O2064" i="7" s="1"/>
  <c r="R2064" i="7" s="1"/>
  <c r="L2064" i="7"/>
  <c r="M2064" i="7" s="1"/>
  <c r="Q2064" i="7" s="1"/>
  <c r="S2064" i="7" s="1"/>
  <c r="J2064" i="7"/>
  <c r="K2064" i="7" s="1"/>
  <c r="N2063" i="7"/>
  <c r="O2063" i="7" s="1"/>
  <c r="R2063" i="7" s="1"/>
  <c r="S2063" i="7" s="1"/>
  <c r="L2063" i="7"/>
  <c r="M2063" i="7" s="1"/>
  <c r="Q2063" i="7" s="1"/>
  <c r="J2063" i="7"/>
  <c r="K2063" i="7" s="1"/>
  <c r="N2062" i="7"/>
  <c r="O2062" i="7" s="1"/>
  <c r="R2062" i="7" s="1"/>
  <c r="L2062" i="7"/>
  <c r="M2062" i="7" s="1"/>
  <c r="Q2062" i="7" s="1"/>
  <c r="S2062" i="7" s="1"/>
  <c r="J2062" i="7"/>
  <c r="K2062" i="7" s="1"/>
  <c r="N2061" i="7"/>
  <c r="O2061" i="7" s="1"/>
  <c r="R2061" i="7" s="1"/>
  <c r="L2061" i="7"/>
  <c r="M2061" i="7" s="1"/>
  <c r="Q2061" i="7" s="1"/>
  <c r="J2061" i="7"/>
  <c r="K2061" i="7" s="1"/>
  <c r="N2060" i="7"/>
  <c r="O2060" i="7" s="1"/>
  <c r="R2060" i="7" s="1"/>
  <c r="L2060" i="7"/>
  <c r="M2060" i="7" s="1"/>
  <c r="Q2060" i="7" s="1"/>
  <c r="S2060" i="7" s="1"/>
  <c r="J2060" i="7"/>
  <c r="K2060" i="7" s="1"/>
  <c r="N2059" i="7"/>
  <c r="O2059" i="7" s="1"/>
  <c r="R2059" i="7" s="1"/>
  <c r="L2059" i="7"/>
  <c r="M2059" i="7" s="1"/>
  <c r="Q2059" i="7" s="1"/>
  <c r="J2059" i="7"/>
  <c r="K2059" i="7" s="1"/>
  <c r="N2058" i="7"/>
  <c r="O2058" i="7" s="1"/>
  <c r="R2058" i="7" s="1"/>
  <c r="L2058" i="7"/>
  <c r="M2058" i="7" s="1"/>
  <c r="Q2058" i="7" s="1"/>
  <c r="S2058" i="7" s="1"/>
  <c r="J2058" i="7"/>
  <c r="K2058" i="7" s="1"/>
  <c r="N2057" i="7"/>
  <c r="O2057" i="7" s="1"/>
  <c r="R2057" i="7" s="1"/>
  <c r="L2057" i="7"/>
  <c r="M2057" i="7" s="1"/>
  <c r="Q2057" i="7" s="1"/>
  <c r="J2057" i="7"/>
  <c r="K2057" i="7" s="1"/>
  <c r="N2056" i="7"/>
  <c r="O2056" i="7" s="1"/>
  <c r="R2056" i="7" s="1"/>
  <c r="L2056" i="7"/>
  <c r="M2056" i="7" s="1"/>
  <c r="Q2056" i="7" s="1"/>
  <c r="S2056" i="7" s="1"/>
  <c r="J2056" i="7"/>
  <c r="K2056" i="7" s="1"/>
  <c r="N2055" i="7"/>
  <c r="O2055" i="7" s="1"/>
  <c r="R2055" i="7" s="1"/>
  <c r="S2055" i="7" s="1"/>
  <c r="L2055" i="7"/>
  <c r="M2055" i="7" s="1"/>
  <c r="Q2055" i="7" s="1"/>
  <c r="J2055" i="7"/>
  <c r="K2055" i="7" s="1"/>
  <c r="N2054" i="7"/>
  <c r="O2054" i="7" s="1"/>
  <c r="R2054" i="7" s="1"/>
  <c r="L2054" i="7"/>
  <c r="M2054" i="7" s="1"/>
  <c r="Q2054" i="7" s="1"/>
  <c r="S2054" i="7" s="1"/>
  <c r="J2054" i="7"/>
  <c r="K2054" i="7" s="1"/>
  <c r="N2053" i="7"/>
  <c r="O2053" i="7" s="1"/>
  <c r="R2053" i="7" s="1"/>
  <c r="L2053" i="7"/>
  <c r="M2053" i="7" s="1"/>
  <c r="Q2053" i="7" s="1"/>
  <c r="J2053" i="7"/>
  <c r="K2053" i="7" s="1"/>
  <c r="N2052" i="7"/>
  <c r="O2052" i="7" s="1"/>
  <c r="R2052" i="7" s="1"/>
  <c r="L2052" i="7"/>
  <c r="M2052" i="7" s="1"/>
  <c r="Q2052" i="7" s="1"/>
  <c r="S2052" i="7" s="1"/>
  <c r="J2052" i="7"/>
  <c r="K2052" i="7" s="1"/>
  <c r="N2051" i="7"/>
  <c r="O2051" i="7" s="1"/>
  <c r="R2051" i="7" s="1"/>
  <c r="L2051" i="7"/>
  <c r="M2051" i="7" s="1"/>
  <c r="Q2051" i="7" s="1"/>
  <c r="J2051" i="7"/>
  <c r="K2051" i="7" s="1"/>
  <c r="N2050" i="7"/>
  <c r="O2050" i="7" s="1"/>
  <c r="R2050" i="7" s="1"/>
  <c r="L2050" i="7"/>
  <c r="M2050" i="7" s="1"/>
  <c r="Q2050" i="7" s="1"/>
  <c r="S2050" i="7" s="1"/>
  <c r="J2050" i="7"/>
  <c r="K2050" i="7" s="1"/>
  <c r="N2049" i="7"/>
  <c r="O2049" i="7" s="1"/>
  <c r="R2049" i="7" s="1"/>
  <c r="L2049" i="7"/>
  <c r="M2049" i="7" s="1"/>
  <c r="Q2049" i="7" s="1"/>
  <c r="J2049" i="7"/>
  <c r="K2049" i="7" s="1"/>
  <c r="N2048" i="7"/>
  <c r="O2048" i="7" s="1"/>
  <c r="R2048" i="7" s="1"/>
  <c r="L2048" i="7"/>
  <c r="M2048" i="7" s="1"/>
  <c r="Q2048" i="7" s="1"/>
  <c r="S2048" i="7" s="1"/>
  <c r="J2048" i="7"/>
  <c r="K2048" i="7" s="1"/>
  <c r="N2047" i="7"/>
  <c r="O2047" i="7" s="1"/>
  <c r="R2047" i="7" s="1"/>
  <c r="S2047" i="7" s="1"/>
  <c r="L2047" i="7"/>
  <c r="M2047" i="7" s="1"/>
  <c r="Q2047" i="7" s="1"/>
  <c r="J2047" i="7"/>
  <c r="K2047" i="7" s="1"/>
  <c r="N2046" i="7"/>
  <c r="O2046" i="7" s="1"/>
  <c r="R2046" i="7" s="1"/>
  <c r="L2046" i="7"/>
  <c r="M2046" i="7" s="1"/>
  <c r="Q2046" i="7" s="1"/>
  <c r="S2046" i="7" s="1"/>
  <c r="J2046" i="7"/>
  <c r="K2046" i="7" s="1"/>
  <c r="N2045" i="7"/>
  <c r="O2045" i="7" s="1"/>
  <c r="R2045" i="7" s="1"/>
  <c r="L2045" i="7"/>
  <c r="M2045" i="7" s="1"/>
  <c r="Q2045" i="7" s="1"/>
  <c r="J2045" i="7"/>
  <c r="K2045" i="7" s="1"/>
  <c r="N2044" i="7"/>
  <c r="O2044" i="7" s="1"/>
  <c r="R2044" i="7" s="1"/>
  <c r="L2044" i="7"/>
  <c r="M2044" i="7" s="1"/>
  <c r="Q2044" i="7" s="1"/>
  <c r="S2044" i="7" s="1"/>
  <c r="J2044" i="7"/>
  <c r="K2044" i="7" s="1"/>
  <c r="N2043" i="7"/>
  <c r="O2043" i="7" s="1"/>
  <c r="R2043" i="7" s="1"/>
  <c r="L2043" i="7"/>
  <c r="M2043" i="7" s="1"/>
  <c r="Q2043" i="7" s="1"/>
  <c r="J2043" i="7"/>
  <c r="K2043" i="7" s="1"/>
  <c r="N2042" i="7"/>
  <c r="O2042" i="7" s="1"/>
  <c r="R2042" i="7" s="1"/>
  <c r="L2042" i="7"/>
  <c r="M2042" i="7" s="1"/>
  <c r="Q2042" i="7" s="1"/>
  <c r="S2042" i="7" s="1"/>
  <c r="J2042" i="7"/>
  <c r="K2042" i="7" s="1"/>
  <c r="N2041" i="7"/>
  <c r="O2041" i="7" s="1"/>
  <c r="R2041" i="7" s="1"/>
  <c r="L2041" i="7"/>
  <c r="M2041" i="7" s="1"/>
  <c r="Q2041" i="7" s="1"/>
  <c r="J2041" i="7"/>
  <c r="K2041" i="7" s="1"/>
  <c r="N2040" i="7"/>
  <c r="O2040" i="7" s="1"/>
  <c r="R2040" i="7" s="1"/>
  <c r="L2040" i="7"/>
  <c r="M2040" i="7" s="1"/>
  <c r="Q2040" i="7" s="1"/>
  <c r="S2040" i="7" s="1"/>
  <c r="J2040" i="7"/>
  <c r="K2040" i="7" s="1"/>
  <c r="N2039" i="7"/>
  <c r="O2039" i="7" s="1"/>
  <c r="R2039" i="7" s="1"/>
  <c r="S2039" i="7" s="1"/>
  <c r="L2039" i="7"/>
  <c r="M2039" i="7" s="1"/>
  <c r="Q2039" i="7" s="1"/>
  <c r="J2039" i="7"/>
  <c r="K2039" i="7" s="1"/>
  <c r="N2038" i="7"/>
  <c r="O2038" i="7" s="1"/>
  <c r="R2038" i="7" s="1"/>
  <c r="L2038" i="7"/>
  <c r="M2038" i="7" s="1"/>
  <c r="Q2038" i="7" s="1"/>
  <c r="S2038" i="7" s="1"/>
  <c r="J2038" i="7"/>
  <c r="K2038" i="7" s="1"/>
  <c r="N2037" i="7"/>
  <c r="O2037" i="7" s="1"/>
  <c r="R2037" i="7" s="1"/>
  <c r="L2037" i="7"/>
  <c r="M2037" i="7" s="1"/>
  <c r="J2037" i="7"/>
  <c r="K2037" i="7" s="1"/>
  <c r="N2036" i="7"/>
  <c r="O2036" i="7" s="1"/>
  <c r="R2036" i="7" s="1"/>
  <c r="L2036" i="7"/>
  <c r="M2036" i="7" s="1"/>
  <c r="J2036" i="7"/>
  <c r="K2036" i="7" s="1"/>
  <c r="N2035" i="7"/>
  <c r="O2035" i="7" s="1"/>
  <c r="R2035" i="7" s="1"/>
  <c r="L2035" i="7"/>
  <c r="M2035" i="7" s="1"/>
  <c r="J2035" i="7"/>
  <c r="K2035" i="7" s="1"/>
  <c r="N2034" i="7"/>
  <c r="O2034" i="7" s="1"/>
  <c r="R2034" i="7" s="1"/>
  <c r="L2034" i="7"/>
  <c r="M2034" i="7" s="1"/>
  <c r="J2034" i="7"/>
  <c r="K2034" i="7" s="1"/>
  <c r="N2033" i="7"/>
  <c r="O2033" i="7" s="1"/>
  <c r="R2033" i="7" s="1"/>
  <c r="L2033" i="7"/>
  <c r="M2033" i="7" s="1"/>
  <c r="J2033" i="7"/>
  <c r="K2033" i="7" s="1"/>
  <c r="N2032" i="7"/>
  <c r="O2032" i="7" s="1"/>
  <c r="R2032" i="7" s="1"/>
  <c r="L2032" i="7"/>
  <c r="M2032" i="7" s="1"/>
  <c r="Q2032" i="7" s="1"/>
  <c r="J2032" i="7"/>
  <c r="K2032" i="7" s="1"/>
  <c r="N2031" i="7"/>
  <c r="O2031" i="7" s="1"/>
  <c r="R2031" i="7" s="1"/>
  <c r="L2031" i="7"/>
  <c r="M2031" i="7" s="1"/>
  <c r="Q2031" i="7" s="1"/>
  <c r="J2031" i="7"/>
  <c r="K2031" i="7" s="1"/>
  <c r="N2030" i="7"/>
  <c r="O2030" i="7" s="1"/>
  <c r="R2030" i="7" s="1"/>
  <c r="L2030" i="7"/>
  <c r="M2030" i="7" s="1"/>
  <c r="Q2030" i="7" s="1"/>
  <c r="J2030" i="7"/>
  <c r="K2030" i="7" s="1"/>
  <c r="N2029" i="7"/>
  <c r="O2029" i="7" s="1"/>
  <c r="R2029" i="7" s="1"/>
  <c r="L2029" i="7"/>
  <c r="M2029" i="7" s="1"/>
  <c r="Q2029" i="7" s="1"/>
  <c r="J2029" i="7"/>
  <c r="K2029" i="7" s="1"/>
  <c r="N2028" i="7"/>
  <c r="O2028" i="7" s="1"/>
  <c r="R2028" i="7" s="1"/>
  <c r="L2028" i="7"/>
  <c r="M2028" i="7" s="1"/>
  <c r="Q2028" i="7" s="1"/>
  <c r="J2028" i="7"/>
  <c r="K2028" i="7" s="1"/>
  <c r="N2027" i="7"/>
  <c r="O2027" i="7" s="1"/>
  <c r="R2027" i="7" s="1"/>
  <c r="L2027" i="7"/>
  <c r="M2027" i="7" s="1"/>
  <c r="Q2027" i="7" s="1"/>
  <c r="J2027" i="7"/>
  <c r="K2027" i="7" s="1"/>
  <c r="N2026" i="7"/>
  <c r="O2026" i="7" s="1"/>
  <c r="R2026" i="7" s="1"/>
  <c r="L2026" i="7"/>
  <c r="M2026" i="7" s="1"/>
  <c r="Q2026" i="7" s="1"/>
  <c r="J2026" i="7"/>
  <c r="K2026" i="7" s="1"/>
  <c r="N2025" i="7"/>
  <c r="O2025" i="7" s="1"/>
  <c r="R2025" i="7" s="1"/>
  <c r="L2025" i="7"/>
  <c r="M2025" i="7" s="1"/>
  <c r="Q2025" i="7" s="1"/>
  <c r="J2025" i="7"/>
  <c r="K2025" i="7" s="1"/>
  <c r="N2024" i="7"/>
  <c r="O2024" i="7" s="1"/>
  <c r="R2024" i="7" s="1"/>
  <c r="L2024" i="7"/>
  <c r="M2024" i="7" s="1"/>
  <c r="Q2024" i="7" s="1"/>
  <c r="J2024" i="7"/>
  <c r="K2024" i="7" s="1"/>
  <c r="N2023" i="7"/>
  <c r="O2023" i="7" s="1"/>
  <c r="R2023" i="7" s="1"/>
  <c r="L2023" i="7"/>
  <c r="M2023" i="7" s="1"/>
  <c r="Q2023" i="7" s="1"/>
  <c r="J2023" i="7"/>
  <c r="K2023" i="7" s="1"/>
  <c r="N2022" i="7"/>
  <c r="O2022" i="7" s="1"/>
  <c r="R2022" i="7" s="1"/>
  <c r="L2022" i="7"/>
  <c r="M2022" i="7" s="1"/>
  <c r="Q2022" i="7" s="1"/>
  <c r="J2022" i="7"/>
  <c r="K2022" i="7" s="1"/>
  <c r="N2021" i="7"/>
  <c r="O2021" i="7" s="1"/>
  <c r="R2021" i="7" s="1"/>
  <c r="L2021" i="7"/>
  <c r="M2021" i="7" s="1"/>
  <c r="Q2021" i="7" s="1"/>
  <c r="J2021" i="7"/>
  <c r="K2021" i="7" s="1"/>
  <c r="N2020" i="7"/>
  <c r="O2020" i="7" s="1"/>
  <c r="R2020" i="7" s="1"/>
  <c r="L2020" i="7"/>
  <c r="M2020" i="7" s="1"/>
  <c r="Q2020" i="7" s="1"/>
  <c r="J2020" i="7"/>
  <c r="K2020" i="7" s="1"/>
  <c r="N2019" i="7"/>
  <c r="O2019" i="7" s="1"/>
  <c r="R2019" i="7" s="1"/>
  <c r="L2019" i="7"/>
  <c r="M2019" i="7" s="1"/>
  <c r="Q2019" i="7" s="1"/>
  <c r="J2019" i="7"/>
  <c r="K2019" i="7" s="1"/>
  <c r="N2018" i="7"/>
  <c r="O2018" i="7" s="1"/>
  <c r="R2018" i="7" s="1"/>
  <c r="L2018" i="7"/>
  <c r="M2018" i="7" s="1"/>
  <c r="Q2018" i="7" s="1"/>
  <c r="J2018" i="7"/>
  <c r="K2018" i="7" s="1"/>
  <c r="N2017" i="7"/>
  <c r="O2017" i="7" s="1"/>
  <c r="R2017" i="7" s="1"/>
  <c r="L2017" i="7"/>
  <c r="M2017" i="7" s="1"/>
  <c r="Q2017" i="7" s="1"/>
  <c r="J2017" i="7"/>
  <c r="K2017" i="7" s="1"/>
  <c r="N2016" i="7"/>
  <c r="O2016" i="7" s="1"/>
  <c r="R2016" i="7" s="1"/>
  <c r="L2016" i="7"/>
  <c r="M2016" i="7" s="1"/>
  <c r="Q2016" i="7" s="1"/>
  <c r="J2016" i="7"/>
  <c r="K2016" i="7" s="1"/>
  <c r="N2015" i="7"/>
  <c r="O2015" i="7" s="1"/>
  <c r="R2015" i="7" s="1"/>
  <c r="L2015" i="7"/>
  <c r="M2015" i="7" s="1"/>
  <c r="Q2015" i="7" s="1"/>
  <c r="J2015" i="7"/>
  <c r="K2015" i="7" s="1"/>
  <c r="N2014" i="7"/>
  <c r="O2014" i="7" s="1"/>
  <c r="R2014" i="7" s="1"/>
  <c r="L2014" i="7"/>
  <c r="M2014" i="7" s="1"/>
  <c r="Q2014" i="7" s="1"/>
  <c r="J2014" i="7"/>
  <c r="K2014" i="7" s="1"/>
  <c r="N2013" i="7"/>
  <c r="O2013" i="7" s="1"/>
  <c r="R2013" i="7" s="1"/>
  <c r="L2013" i="7"/>
  <c r="M2013" i="7" s="1"/>
  <c r="Q2013" i="7" s="1"/>
  <c r="J2013" i="7"/>
  <c r="K2013" i="7" s="1"/>
  <c r="N2012" i="7"/>
  <c r="O2012" i="7" s="1"/>
  <c r="R2012" i="7" s="1"/>
  <c r="L2012" i="7"/>
  <c r="M2012" i="7" s="1"/>
  <c r="Q2012" i="7" s="1"/>
  <c r="J2012" i="7"/>
  <c r="K2012" i="7" s="1"/>
  <c r="N2011" i="7"/>
  <c r="O2011" i="7" s="1"/>
  <c r="R2011" i="7" s="1"/>
  <c r="L2011" i="7"/>
  <c r="M2011" i="7" s="1"/>
  <c r="Q2011" i="7" s="1"/>
  <c r="J2011" i="7"/>
  <c r="K2011" i="7" s="1"/>
  <c r="N2010" i="7"/>
  <c r="O2010" i="7" s="1"/>
  <c r="R2010" i="7" s="1"/>
  <c r="L2010" i="7"/>
  <c r="M2010" i="7" s="1"/>
  <c r="Q2010" i="7" s="1"/>
  <c r="J2010" i="7"/>
  <c r="K2010" i="7" s="1"/>
  <c r="N2009" i="7"/>
  <c r="O2009" i="7" s="1"/>
  <c r="R2009" i="7" s="1"/>
  <c r="L2009" i="7"/>
  <c r="M2009" i="7" s="1"/>
  <c r="Q2009" i="7" s="1"/>
  <c r="J2009" i="7"/>
  <c r="K2009" i="7" s="1"/>
  <c r="N2008" i="7"/>
  <c r="O2008" i="7" s="1"/>
  <c r="R2008" i="7" s="1"/>
  <c r="L2008" i="7"/>
  <c r="M2008" i="7" s="1"/>
  <c r="Q2008" i="7" s="1"/>
  <c r="J2008" i="7"/>
  <c r="K2008" i="7" s="1"/>
  <c r="N2007" i="7"/>
  <c r="O2007" i="7" s="1"/>
  <c r="R2007" i="7" s="1"/>
  <c r="L2007" i="7"/>
  <c r="M2007" i="7" s="1"/>
  <c r="Q2007" i="7" s="1"/>
  <c r="J2007" i="7"/>
  <c r="K2007" i="7" s="1"/>
  <c r="N2006" i="7"/>
  <c r="O2006" i="7" s="1"/>
  <c r="R2006" i="7" s="1"/>
  <c r="L2006" i="7"/>
  <c r="M2006" i="7" s="1"/>
  <c r="J2006" i="7"/>
  <c r="K2006" i="7" s="1"/>
  <c r="N2005" i="7"/>
  <c r="O2005" i="7" s="1"/>
  <c r="R2005" i="7" s="1"/>
  <c r="L2005" i="7"/>
  <c r="M2005" i="7" s="1"/>
  <c r="Q2005" i="7" s="1"/>
  <c r="J2005" i="7"/>
  <c r="K2005" i="7" s="1"/>
  <c r="N2004" i="7"/>
  <c r="O2004" i="7" s="1"/>
  <c r="R2004" i="7" s="1"/>
  <c r="L2004" i="7"/>
  <c r="M2004" i="7" s="1"/>
  <c r="Q2004" i="7" s="1"/>
  <c r="J2004" i="7"/>
  <c r="K2004" i="7" s="1"/>
  <c r="N2003" i="7"/>
  <c r="O2003" i="7" s="1"/>
  <c r="R2003" i="7" s="1"/>
  <c r="L2003" i="7"/>
  <c r="M2003" i="7" s="1"/>
  <c r="Q2003" i="7" s="1"/>
  <c r="J2003" i="7"/>
  <c r="K2003" i="7" s="1"/>
  <c r="N2002" i="7"/>
  <c r="O2002" i="7" s="1"/>
  <c r="R2002" i="7" s="1"/>
  <c r="L2002" i="7"/>
  <c r="M2002" i="7" s="1"/>
  <c r="Q2002" i="7" s="1"/>
  <c r="J2002" i="7"/>
  <c r="K2002" i="7" s="1"/>
  <c r="N2001" i="7"/>
  <c r="O2001" i="7" s="1"/>
  <c r="R2001" i="7" s="1"/>
  <c r="L2001" i="7"/>
  <c r="M2001" i="7" s="1"/>
  <c r="Q2001" i="7" s="1"/>
  <c r="J2001" i="7"/>
  <c r="K2001" i="7" s="1"/>
  <c r="N2000" i="7"/>
  <c r="O2000" i="7" s="1"/>
  <c r="R2000" i="7" s="1"/>
  <c r="L2000" i="7"/>
  <c r="M2000" i="7" s="1"/>
  <c r="Q2000" i="7" s="1"/>
  <c r="J2000" i="7"/>
  <c r="K2000" i="7" s="1"/>
  <c r="N1999" i="7"/>
  <c r="O1999" i="7" s="1"/>
  <c r="R1999" i="7" s="1"/>
  <c r="L1999" i="7"/>
  <c r="M1999" i="7" s="1"/>
  <c r="Q1999" i="7" s="1"/>
  <c r="J1999" i="7"/>
  <c r="K1999" i="7" s="1"/>
  <c r="N1998" i="7"/>
  <c r="O1998" i="7" s="1"/>
  <c r="R1998" i="7" s="1"/>
  <c r="L1998" i="7"/>
  <c r="M1998" i="7" s="1"/>
  <c r="Q1998" i="7" s="1"/>
  <c r="J1998" i="7"/>
  <c r="K1998" i="7" s="1"/>
  <c r="N1997" i="7"/>
  <c r="O1997" i="7" s="1"/>
  <c r="R1997" i="7" s="1"/>
  <c r="L1997" i="7"/>
  <c r="M1997" i="7" s="1"/>
  <c r="Q1997" i="7" s="1"/>
  <c r="J1997" i="7"/>
  <c r="K1997" i="7" s="1"/>
  <c r="N1996" i="7"/>
  <c r="O1996" i="7" s="1"/>
  <c r="R1996" i="7" s="1"/>
  <c r="L1996" i="7"/>
  <c r="M1996" i="7" s="1"/>
  <c r="Q1996" i="7" s="1"/>
  <c r="J1996" i="7"/>
  <c r="K1996" i="7" s="1"/>
  <c r="N1995" i="7"/>
  <c r="O1995" i="7" s="1"/>
  <c r="R1995" i="7" s="1"/>
  <c r="L1995" i="7"/>
  <c r="M1995" i="7" s="1"/>
  <c r="Q1995" i="7" s="1"/>
  <c r="J1995" i="7"/>
  <c r="K1995" i="7" s="1"/>
  <c r="N1994" i="7"/>
  <c r="O1994" i="7" s="1"/>
  <c r="R1994" i="7" s="1"/>
  <c r="L1994" i="7"/>
  <c r="M1994" i="7" s="1"/>
  <c r="Q1994" i="7" s="1"/>
  <c r="J1994" i="7"/>
  <c r="K1994" i="7" s="1"/>
  <c r="N1993" i="7"/>
  <c r="O1993" i="7" s="1"/>
  <c r="R1993" i="7" s="1"/>
  <c r="L1993" i="7"/>
  <c r="M1993" i="7" s="1"/>
  <c r="Q1993" i="7" s="1"/>
  <c r="J1993" i="7"/>
  <c r="K1993" i="7" s="1"/>
  <c r="N1992" i="7"/>
  <c r="O1992" i="7" s="1"/>
  <c r="R1992" i="7" s="1"/>
  <c r="L1992" i="7"/>
  <c r="M1992" i="7" s="1"/>
  <c r="Q1992" i="7" s="1"/>
  <c r="J1992" i="7"/>
  <c r="K1992" i="7" s="1"/>
  <c r="N1991" i="7"/>
  <c r="O1991" i="7" s="1"/>
  <c r="R1991" i="7" s="1"/>
  <c r="L1991" i="7"/>
  <c r="M1991" i="7" s="1"/>
  <c r="Q1991" i="7" s="1"/>
  <c r="J1991" i="7"/>
  <c r="K1991" i="7" s="1"/>
  <c r="N1990" i="7"/>
  <c r="O1990" i="7" s="1"/>
  <c r="R1990" i="7" s="1"/>
  <c r="L1990" i="7"/>
  <c r="M1990" i="7" s="1"/>
  <c r="J1990" i="7"/>
  <c r="K1990" i="7" s="1"/>
  <c r="N1989" i="7"/>
  <c r="O1989" i="7" s="1"/>
  <c r="R1989" i="7" s="1"/>
  <c r="L1989" i="7"/>
  <c r="M1989" i="7" s="1"/>
  <c r="Q1989" i="7" s="1"/>
  <c r="J1989" i="7"/>
  <c r="K1989" i="7" s="1"/>
  <c r="N1988" i="7"/>
  <c r="O1988" i="7" s="1"/>
  <c r="R1988" i="7" s="1"/>
  <c r="L1988" i="7"/>
  <c r="M1988" i="7" s="1"/>
  <c r="Q1988" i="7" s="1"/>
  <c r="J1988" i="7"/>
  <c r="K1988" i="7" s="1"/>
  <c r="N1987" i="7"/>
  <c r="O1987" i="7" s="1"/>
  <c r="R1987" i="7" s="1"/>
  <c r="L1987" i="7"/>
  <c r="M1987" i="7" s="1"/>
  <c r="Q1987" i="7" s="1"/>
  <c r="J1987" i="7"/>
  <c r="K1987" i="7" s="1"/>
  <c r="N1986" i="7"/>
  <c r="O1986" i="7" s="1"/>
  <c r="R1986" i="7" s="1"/>
  <c r="L1986" i="7"/>
  <c r="M1986" i="7" s="1"/>
  <c r="Q1986" i="7" s="1"/>
  <c r="J1986" i="7"/>
  <c r="K1986" i="7" s="1"/>
  <c r="N1985" i="7"/>
  <c r="O1985" i="7" s="1"/>
  <c r="R1985" i="7" s="1"/>
  <c r="L1985" i="7"/>
  <c r="M1985" i="7" s="1"/>
  <c r="Q1985" i="7" s="1"/>
  <c r="J1985" i="7"/>
  <c r="K1985" i="7" s="1"/>
  <c r="N1984" i="7"/>
  <c r="O1984" i="7" s="1"/>
  <c r="R1984" i="7" s="1"/>
  <c r="L1984" i="7"/>
  <c r="M1984" i="7" s="1"/>
  <c r="Q1984" i="7" s="1"/>
  <c r="J1984" i="7"/>
  <c r="K1984" i="7" s="1"/>
  <c r="N1983" i="7"/>
  <c r="O1983" i="7" s="1"/>
  <c r="R1983" i="7" s="1"/>
  <c r="L1983" i="7"/>
  <c r="M1983" i="7" s="1"/>
  <c r="Q1983" i="7" s="1"/>
  <c r="J1983" i="7"/>
  <c r="K1983" i="7" s="1"/>
  <c r="N1982" i="7"/>
  <c r="O1982" i="7" s="1"/>
  <c r="R1982" i="7" s="1"/>
  <c r="L1982" i="7"/>
  <c r="M1982" i="7" s="1"/>
  <c r="Q1982" i="7" s="1"/>
  <c r="J1982" i="7"/>
  <c r="K1982" i="7" s="1"/>
  <c r="N1981" i="7"/>
  <c r="O1981" i="7" s="1"/>
  <c r="R1981" i="7" s="1"/>
  <c r="L1981" i="7"/>
  <c r="M1981" i="7" s="1"/>
  <c r="Q1981" i="7" s="1"/>
  <c r="J1981" i="7"/>
  <c r="K1981" i="7" s="1"/>
  <c r="N1980" i="7"/>
  <c r="O1980" i="7" s="1"/>
  <c r="R1980" i="7" s="1"/>
  <c r="L1980" i="7"/>
  <c r="M1980" i="7" s="1"/>
  <c r="Q1980" i="7" s="1"/>
  <c r="J1980" i="7"/>
  <c r="K1980" i="7" s="1"/>
  <c r="N1979" i="7"/>
  <c r="O1979" i="7" s="1"/>
  <c r="R1979" i="7" s="1"/>
  <c r="L1979" i="7"/>
  <c r="M1979" i="7" s="1"/>
  <c r="Q1979" i="7" s="1"/>
  <c r="J1979" i="7"/>
  <c r="K1979" i="7" s="1"/>
  <c r="N1978" i="7"/>
  <c r="O1978" i="7" s="1"/>
  <c r="R1978" i="7" s="1"/>
  <c r="L1978" i="7"/>
  <c r="M1978" i="7" s="1"/>
  <c r="Q1978" i="7" s="1"/>
  <c r="J1978" i="7"/>
  <c r="K1978" i="7" s="1"/>
  <c r="N1977" i="7"/>
  <c r="O1977" i="7" s="1"/>
  <c r="R1977" i="7" s="1"/>
  <c r="L1977" i="7"/>
  <c r="M1977" i="7" s="1"/>
  <c r="Q1977" i="7" s="1"/>
  <c r="S1977" i="7" s="1"/>
  <c r="J1977" i="7"/>
  <c r="K1977" i="7" s="1"/>
  <c r="N1976" i="7"/>
  <c r="O1976" i="7" s="1"/>
  <c r="R1976" i="7" s="1"/>
  <c r="L1976" i="7"/>
  <c r="M1976" i="7" s="1"/>
  <c r="Q1976" i="7" s="1"/>
  <c r="J1976" i="7"/>
  <c r="K1976" i="7" s="1"/>
  <c r="N1975" i="7"/>
  <c r="O1975" i="7" s="1"/>
  <c r="R1975" i="7" s="1"/>
  <c r="L1975" i="7"/>
  <c r="M1975" i="7" s="1"/>
  <c r="Q1975" i="7" s="1"/>
  <c r="S1975" i="7" s="1"/>
  <c r="J1975" i="7"/>
  <c r="K1975" i="7" s="1"/>
  <c r="N1974" i="7"/>
  <c r="O1974" i="7" s="1"/>
  <c r="R1974" i="7" s="1"/>
  <c r="L1974" i="7"/>
  <c r="M1974" i="7" s="1"/>
  <c r="J1974" i="7"/>
  <c r="K1974" i="7" s="1"/>
  <c r="N1973" i="7"/>
  <c r="O1973" i="7" s="1"/>
  <c r="R1973" i="7" s="1"/>
  <c r="L1973" i="7"/>
  <c r="M1973" i="7" s="1"/>
  <c r="Q1973" i="7" s="1"/>
  <c r="S1973" i="7" s="1"/>
  <c r="J1973" i="7"/>
  <c r="K1973" i="7" s="1"/>
  <c r="N1972" i="7"/>
  <c r="O1972" i="7" s="1"/>
  <c r="R1972" i="7" s="1"/>
  <c r="L1972" i="7"/>
  <c r="M1972" i="7" s="1"/>
  <c r="Q1972" i="7" s="1"/>
  <c r="J1972" i="7"/>
  <c r="K1972" i="7" s="1"/>
  <c r="N1971" i="7"/>
  <c r="O1971" i="7" s="1"/>
  <c r="R1971" i="7" s="1"/>
  <c r="L1971" i="7"/>
  <c r="M1971" i="7" s="1"/>
  <c r="Q1971" i="7" s="1"/>
  <c r="S1971" i="7" s="1"/>
  <c r="J1971" i="7"/>
  <c r="K1971" i="7" s="1"/>
  <c r="N1970" i="7"/>
  <c r="O1970" i="7" s="1"/>
  <c r="R1970" i="7" s="1"/>
  <c r="L1970" i="7"/>
  <c r="M1970" i="7" s="1"/>
  <c r="Q1970" i="7" s="1"/>
  <c r="K1970" i="7"/>
  <c r="J1970" i="7"/>
  <c r="N1969" i="7"/>
  <c r="O1969" i="7" s="1"/>
  <c r="R1969" i="7" s="1"/>
  <c r="L1969" i="7"/>
  <c r="M1969" i="7" s="1"/>
  <c r="Q1969" i="7" s="1"/>
  <c r="J1969" i="7"/>
  <c r="K1969" i="7" s="1"/>
  <c r="N1968" i="7"/>
  <c r="O1968" i="7" s="1"/>
  <c r="R1968" i="7" s="1"/>
  <c r="L1968" i="7"/>
  <c r="M1968" i="7" s="1"/>
  <c r="Q1968" i="7" s="1"/>
  <c r="S1968" i="7" s="1"/>
  <c r="J1968" i="7"/>
  <c r="K1968" i="7" s="1"/>
  <c r="N1967" i="7"/>
  <c r="O1967" i="7" s="1"/>
  <c r="R1967" i="7" s="1"/>
  <c r="L1967" i="7"/>
  <c r="M1967" i="7" s="1"/>
  <c r="Q1967" i="7" s="1"/>
  <c r="J1967" i="7"/>
  <c r="K1967" i="7" s="1"/>
  <c r="N1966" i="7"/>
  <c r="O1966" i="7" s="1"/>
  <c r="R1966" i="7" s="1"/>
  <c r="L1966" i="7"/>
  <c r="M1966" i="7" s="1"/>
  <c r="Q1966" i="7" s="1"/>
  <c r="S1966" i="7" s="1"/>
  <c r="J1966" i="7"/>
  <c r="K1966" i="7" s="1"/>
  <c r="N1965" i="7"/>
  <c r="O1965" i="7" s="1"/>
  <c r="R1965" i="7" s="1"/>
  <c r="L1965" i="7"/>
  <c r="M1965" i="7" s="1"/>
  <c r="Q1965" i="7" s="1"/>
  <c r="J1965" i="7"/>
  <c r="K1965" i="7" s="1"/>
  <c r="N1964" i="7"/>
  <c r="O1964" i="7" s="1"/>
  <c r="R1964" i="7" s="1"/>
  <c r="L1964" i="7"/>
  <c r="M1964" i="7" s="1"/>
  <c r="Q1964" i="7" s="1"/>
  <c r="S1964" i="7" s="1"/>
  <c r="J1964" i="7"/>
  <c r="K1964" i="7" s="1"/>
  <c r="N1963" i="7"/>
  <c r="O1963" i="7" s="1"/>
  <c r="R1963" i="7" s="1"/>
  <c r="L1963" i="7"/>
  <c r="M1963" i="7" s="1"/>
  <c r="Q1963" i="7" s="1"/>
  <c r="J1963" i="7"/>
  <c r="K1963" i="7" s="1"/>
  <c r="N1962" i="7"/>
  <c r="O1962" i="7" s="1"/>
  <c r="R1962" i="7" s="1"/>
  <c r="L1962" i="7"/>
  <c r="M1962" i="7" s="1"/>
  <c r="Q1962" i="7" s="1"/>
  <c r="S1962" i="7" s="1"/>
  <c r="J1962" i="7"/>
  <c r="K1962" i="7" s="1"/>
  <c r="N1961" i="7"/>
  <c r="O1961" i="7" s="1"/>
  <c r="R1961" i="7" s="1"/>
  <c r="L1961" i="7"/>
  <c r="M1961" i="7" s="1"/>
  <c r="Q1961" i="7" s="1"/>
  <c r="J1961" i="7"/>
  <c r="K1961" i="7" s="1"/>
  <c r="N1960" i="7"/>
  <c r="O1960" i="7" s="1"/>
  <c r="R1960" i="7" s="1"/>
  <c r="L1960" i="7"/>
  <c r="M1960" i="7" s="1"/>
  <c r="Q1960" i="7" s="1"/>
  <c r="S1960" i="7" s="1"/>
  <c r="J1960" i="7"/>
  <c r="K1960" i="7" s="1"/>
  <c r="N1959" i="7"/>
  <c r="O1959" i="7" s="1"/>
  <c r="R1959" i="7" s="1"/>
  <c r="L1959" i="7"/>
  <c r="M1959" i="7" s="1"/>
  <c r="Q1959" i="7" s="1"/>
  <c r="J1959" i="7"/>
  <c r="K1959" i="7" s="1"/>
  <c r="N1958" i="7"/>
  <c r="O1958" i="7" s="1"/>
  <c r="R1958" i="7" s="1"/>
  <c r="L1958" i="7"/>
  <c r="M1958" i="7" s="1"/>
  <c r="J1958" i="7"/>
  <c r="K1958" i="7" s="1"/>
  <c r="N1957" i="7"/>
  <c r="O1957" i="7" s="1"/>
  <c r="R1957" i="7" s="1"/>
  <c r="L1957" i="7"/>
  <c r="M1957" i="7" s="1"/>
  <c r="Q1957" i="7" s="1"/>
  <c r="J1957" i="7"/>
  <c r="K1957" i="7" s="1"/>
  <c r="N1956" i="7"/>
  <c r="O1956" i="7" s="1"/>
  <c r="R1956" i="7" s="1"/>
  <c r="L1956" i="7"/>
  <c r="M1956" i="7" s="1"/>
  <c r="Q1956" i="7" s="1"/>
  <c r="S1956" i="7" s="1"/>
  <c r="J1956" i="7"/>
  <c r="K1956" i="7" s="1"/>
  <c r="N1955" i="7"/>
  <c r="O1955" i="7" s="1"/>
  <c r="R1955" i="7" s="1"/>
  <c r="L1955" i="7"/>
  <c r="M1955" i="7" s="1"/>
  <c r="Q1955" i="7" s="1"/>
  <c r="J1955" i="7"/>
  <c r="K1955" i="7" s="1"/>
  <c r="N1954" i="7"/>
  <c r="O1954" i="7" s="1"/>
  <c r="R1954" i="7" s="1"/>
  <c r="L1954" i="7"/>
  <c r="M1954" i="7" s="1"/>
  <c r="Q1954" i="7" s="1"/>
  <c r="S1954" i="7" s="1"/>
  <c r="J1954" i="7"/>
  <c r="K1954" i="7" s="1"/>
  <c r="N1953" i="7"/>
  <c r="O1953" i="7" s="1"/>
  <c r="R1953" i="7" s="1"/>
  <c r="L1953" i="7"/>
  <c r="M1953" i="7" s="1"/>
  <c r="Q1953" i="7" s="1"/>
  <c r="J1953" i="7"/>
  <c r="K1953" i="7" s="1"/>
  <c r="N1952" i="7"/>
  <c r="O1952" i="7" s="1"/>
  <c r="R1952" i="7" s="1"/>
  <c r="L1952" i="7"/>
  <c r="M1952" i="7" s="1"/>
  <c r="Q1952" i="7" s="1"/>
  <c r="S1952" i="7" s="1"/>
  <c r="J1952" i="7"/>
  <c r="K1952" i="7" s="1"/>
  <c r="N1951" i="7"/>
  <c r="O1951" i="7" s="1"/>
  <c r="R1951" i="7" s="1"/>
  <c r="L1951" i="7"/>
  <c r="M1951" i="7" s="1"/>
  <c r="Q1951" i="7" s="1"/>
  <c r="J1951" i="7"/>
  <c r="K1951" i="7" s="1"/>
  <c r="N1950" i="7"/>
  <c r="O1950" i="7" s="1"/>
  <c r="R1950" i="7" s="1"/>
  <c r="L1950" i="7"/>
  <c r="M1950" i="7" s="1"/>
  <c r="Q1950" i="7" s="1"/>
  <c r="S1950" i="7" s="1"/>
  <c r="J1950" i="7"/>
  <c r="K1950" i="7" s="1"/>
  <c r="N1949" i="7"/>
  <c r="O1949" i="7" s="1"/>
  <c r="R1949" i="7" s="1"/>
  <c r="L1949" i="7"/>
  <c r="M1949" i="7" s="1"/>
  <c r="Q1949" i="7" s="1"/>
  <c r="J1949" i="7"/>
  <c r="K1949" i="7" s="1"/>
  <c r="N1948" i="7"/>
  <c r="O1948" i="7" s="1"/>
  <c r="R1948" i="7" s="1"/>
  <c r="L1948" i="7"/>
  <c r="M1948" i="7" s="1"/>
  <c r="Q1948" i="7" s="1"/>
  <c r="S1948" i="7" s="1"/>
  <c r="J1948" i="7"/>
  <c r="K1948" i="7" s="1"/>
  <c r="N1947" i="7"/>
  <c r="O1947" i="7" s="1"/>
  <c r="R1947" i="7" s="1"/>
  <c r="L1947" i="7"/>
  <c r="M1947" i="7" s="1"/>
  <c r="Q1947" i="7" s="1"/>
  <c r="J1947" i="7"/>
  <c r="K1947" i="7" s="1"/>
  <c r="N1946" i="7"/>
  <c r="O1946" i="7" s="1"/>
  <c r="R1946" i="7" s="1"/>
  <c r="L1946" i="7"/>
  <c r="M1946" i="7" s="1"/>
  <c r="Q1946" i="7" s="1"/>
  <c r="S1946" i="7" s="1"/>
  <c r="J1946" i="7"/>
  <c r="K1946" i="7" s="1"/>
  <c r="N1945" i="7"/>
  <c r="O1945" i="7" s="1"/>
  <c r="R1945" i="7" s="1"/>
  <c r="L1945" i="7"/>
  <c r="M1945" i="7" s="1"/>
  <c r="Q1945" i="7" s="1"/>
  <c r="J1945" i="7"/>
  <c r="K1945" i="7" s="1"/>
  <c r="N1944" i="7"/>
  <c r="O1944" i="7" s="1"/>
  <c r="R1944" i="7" s="1"/>
  <c r="L1944" i="7"/>
  <c r="M1944" i="7" s="1"/>
  <c r="Q1944" i="7" s="1"/>
  <c r="S1944" i="7" s="1"/>
  <c r="J1944" i="7"/>
  <c r="K1944" i="7" s="1"/>
  <c r="N1943" i="7"/>
  <c r="O1943" i="7" s="1"/>
  <c r="R1943" i="7" s="1"/>
  <c r="L1943" i="7"/>
  <c r="M1943" i="7" s="1"/>
  <c r="Q1943" i="7" s="1"/>
  <c r="J1943" i="7"/>
  <c r="K1943" i="7" s="1"/>
  <c r="N1942" i="7"/>
  <c r="O1942" i="7" s="1"/>
  <c r="R1942" i="7" s="1"/>
  <c r="L1942" i="7"/>
  <c r="M1942" i="7" s="1"/>
  <c r="Q1942" i="7" s="1"/>
  <c r="S1942" i="7" s="1"/>
  <c r="J1942" i="7"/>
  <c r="K1942" i="7" s="1"/>
  <c r="N1941" i="7"/>
  <c r="O1941" i="7" s="1"/>
  <c r="R1941" i="7" s="1"/>
  <c r="L1941" i="7"/>
  <c r="M1941" i="7" s="1"/>
  <c r="Q1941" i="7" s="1"/>
  <c r="J1941" i="7"/>
  <c r="K1941" i="7" s="1"/>
  <c r="N1940" i="7"/>
  <c r="O1940" i="7" s="1"/>
  <c r="R1940" i="7" s="1"/>
  <c r="L1940" i="7"/>
  <c r="M1940" i="7" s="1"/>
  <c r="Q1940" i="7" s="1"/>
  <c r="S1940" i="7" s="1"/>
  <c r="J1940" i="7"/>
  <c r="K1940" i="7" s="1"/>
  <c r="N1939" i="7"/>
  <c r="O1939" i="7" s="1"/>
  <c r="R1939" i="7" s="1"/>
  <c r="L1939" i="7"/>
  <c r="M1939" i="7" s="1"/>
  <c r="Q1939" i="7" s="1"/>
  <c r="J1939" i="7"/>
  <c r="K1939" i="7" s="1"/>
  <c r="N1938" i="7"/>
  <c r="O1938" i="7" s="1"/>
  <c r="R1938" i="7" s="1"/>
  <c r="L1938" i="7"/>
  <c r="M1938" i="7" s="1"/>
  <c r="Q1938" i="7" s="1"/>
  <c r="S1938" i="7" s="1"/>
  <c r="J1938" i="7"/>
  <c r="K1938" i="7" s="1"/>
  <c r="N1937" i="7"/>
  <c r="O1937" i="7" s="1"/>
  <c r="R1937" i="7" s="1"/>
  <c r="L1937" i="7"/>
  <c r="M1937" i="7" s="1"/>
  <c r="Q1937" i="7" s="1"/>
  <c r="J1937" i="7"/>
  <c r="K1937" i="7" s="1"/>
  <c r="N1936" i="7"/>
  <c r="O1936" i="7" s="1"/>
  <c r="R1936" i="7" s="1"/>
  <c r="L1936" i="7"/>
  <c r="M1936" i="7" s="1"/>
  <c r="Q1936" i="7" s="1"/>
  <c r="S1936" i="7" s="1"/>
  <c r="J1936" i="7"/>
  <c r="K1936" i="7" s="1"/>
  <c r="N1935" i="7"/>
  <c r="O1935" i="7" s="1"/>
  <c r="R1935" i="7" s="1"/>
  <c r="L1935" i="7"/>
  <c r="M1935" i="7" s="1"/>
  <c r="Q1935" i="7" s="1"/>
  <c r="J1935" i="7"/>
  <c r="K1935" i="7" s="1"/>
  <c r="N1934" i="7"/>
  <c r="O1934" i="7" s="1"/>
  <c r="R1934" i="7" s="1"/>
  <c r="L1934" i="7"/>
  <c r="M1934" i="7" s="1"/>
  <c r="Q1934" i="7" s="1"/>
  <c r="S1934" i="7" s="1"/>
  <c r="J1934" i="7"/>
  <c r="K1934" i="7" s="1"/>
  <c r="N1933" i="7"/>
  <c r="O1933" i="7" s="1"/>
  <c r="R1933" i="7" s="1"/>
  <c r="L1933" i="7"/>
  <c r="M1933" i="7" s="1"/>
  <c r="Q1933" i="7" s="1"/>
  <c r="J1933" i="7"/>
  <c r="K1933" i="7" s="1"/>
  <c r="N1932" i="7"/>
  <c r="O1932" i="7" s="1"/>
  <c r="R1932" i="7" s="1"/>
  <c r="L1932" i="7"/>
  <c r="M1932" i="7" s="1"/>
  <c r="Q1932" i="7" s="1"/>
  <c r="S1932" i="7" s="1"/>
  <c r="J1932" i="7"/>
  <c r="K1932" i="7" s="1"/>
  <c r="N1931" i="7"/>
  <c r="O1931" i="7" s="1"/>
  <c r="R1931" i="7" s="1"/>
  <c r="L1931" i="7"/>
  <c r="M1931" i="7" s="1"/>
  <c r="Q1931" i="7" s="1"/>
  <c r="J1931" i="7"/>
  <c r="K1931" i="7" s="1"/>
  <c r="N1930" i="7"/>
  <c r="O1930" i="7" s="1"/>
  <c r="R1930" i="7" s="1"/>
  <c r="L1930" i="7"/>
  <c r="M1930" i="7" s="1"/>
  <c r="Q1930" i="7" s="1"/>
  <c r="S1930" i="7" s="1"/>
  <c r="J1930" i="7"/>
  <c r="K1930" i="7" s="1"/>
  <c r="N1929" i="7"/>
  <c r="O1929" i="7" s="1"/>
  <c r="R1929" i="7" s="1"/>
  <c r="L1929" i="7"/>
  <c r="M1929" i="7" s="1"/>
  <c r="Q1929" i="7" s="1"/>
  <c r="J1929" i="7"/>
  <c r="K1929" i="7" s="1"/>
  <c r="N1928" i="7"/>
  <c r="O1928" i="7" s="1"/>
  <c r="R1928" i="7" s="1"/>
  <c r="L1928" i="7"/>
  <c r="M1928" i="7" s="1"/>
  <c r="Q1928" i="7" s="1"/>
  <c r="S1928" i="7" s="1"/>
  <c r="J1928" i="7"/>
  <c r="K1928" i="7" s="1"/>
  <c r="N1927" i="7"/>
  <c r="O1927" i="7" s="1"/>
  <c r="R1927" i="7" s="1"/>
  <c r="L1927" i="7"/>
  <c r="M1927" i="7" s="1"/>
  <c r="Q1927" i="7" s="1"/>
  <c r="J1927" i="7"/>
  <c r="K1927" i="7" s="1"/>
  <c r="N1926" i="7"/>
  <c r="O1926" i="7" s="1"/>
  <c r="R1926" i="7" s="1"/>
  <c r="L1926" i="7"/>
  <c r="M1926" i="7" s="1"/>
  <c r="Q1926" i="7" s="1"/>
  <c r="S1926" i="7" s="1"/>
  <c r="J1926" i="7"/>
  <c r="K1926" i="7" s="1"/>
  <c r="N1925" i="7"/>
  <c r="O1925" i="7" s="1"/>
  <c r="R1925" i="7" s="1"/>
  <c r="L1925" i="7"/>
  <c r="M1925" i="7" s="1"/>
  <c r="Q1925" i="7" s="1"/>
  <c r="J1925" i="7"/>
  <c r="K1925" i="7" s="1"/>
  <c r="N1924" i="7"/>
  <c r="O1924" i="7" s="1"/>
  <c r="R1924" i="7" s="1"/>
  <c r="L1924" i="7"/>
  <c r="M1924" i="7" s="1"/>
  <c r="Q1924" i="7" s="1"/>
  <c r="S1924" i="7" s="1"/>
  <c r="J1924" i="7"/>
  <c r="K1924" i="7" s="1"/>
  <c r="N1923" i="7"/>
  <c r="O1923" i="7" s="1"/>
  <c r="R1923" i="7" s="1"/>
  <c r="L1923" i="7"/>
  <c r="M1923" i="7" s="1"/>
  <c r="Q1923" i="7" s="1"/>
  <c r="J1923" i="7"/>
  <c r="K1923" i="7" s="1"/>
  <c r="N1922" i="7"/>
  <c r="O1922" i="7" s="1"/>
  <c r="R1922" i="7" s="1"/>
  <c r="L1922" i="7"/>
  <c r="M1922" i="7" s="1"/>
  <c r="Q1922" i="7" s="1"/>
  <c r="S1922" i="7" s="1"/>
  <c r="J1922" i="7"/>
  <c r="K1922" i="7" s="1"/>
  <c r="N1921" i="7"/>
  <c r="O1921" i="7" s="1"/>
  <c r="R1921" i="7" s="1"/>
  <c r="L1921" i="7"/>
  <c r="M1921" i="7" s="1"/>
  <c r="Q1921" i="7" s="1"/>
  <c r="J1921" i="7"/>
  <c r="K1921" i="7" s="1"/>
  <c r="N1920" i="7"/>
  <c r="O1920" i="7" s="1"/>
  <c r="R1920" i="7" s="1"/>
  <c r="L1920" i="7"/>
  <c r="M1920" i="7" s="1"/>
  <c r="Q1920" i="7" s="1"/>
  <c r="S1920" i="7" s="1"/>
  <c r="J1920" i="7"/>
  <c r="K1920" i="7" s="1"/>
  <c r="N1919" i="7"/>
  <c r="O1919" i="7" s="1"/>
  <c r="R1919" i="7" s="1"/>
  <c r="L1919" i="7"/>
  <c r="M1919" i="7" s="1"/>
  <c r="Q1919" i="7" s="1"/>
  <c r="J1919" i="7"/>
  <c r="K1919" i="7" s="1"/>
  <c r="N1918" i="7"/>
  <c r="O1918" i="7" s="1"/>
  <c r="R1918" i="7" s="1"/>
  <c r="L1918" i="7"/>
  <c r="M1918" i="7" s="1"/>
  <c r="Q1918" i="7" s="1"/>
  <c r="J1918" i="7"/>
  <c r="K1918" i="7" s="1"/>
  <c r="N1917" i="7"/>
  <c r="O1917" i="7" s="1"/>
  <c r="R1917" i="7" s="1"/>
  <c r="L1917" i="7"/>
  <c r="M1917" i="7" s="1"/>
  <c r="Q1917" i="7" s="1"/>
  <c r="J1917" i="7"/>
  <c r="K1917" i="7" s="1"/>
  <c r="N1916" i="7"/>
  <c r="O1916" i="7" s="1"/>
  <c r="R1916" i="7" s="1"/>
  <c r="L1916" i="7"/>
  <c r="M1916" i="7" s="1"/>
  <c r="Q1916" i="7" s="1"/>
  <c r="J1916" i="7"/>
  <c r="K1916" i="7" s="1"/>
  <c r="N1915" i="7"/>
  <c r="O1915" i="7" s="1"/>
  <c r="R1915" i="7" s="1"/>
  <c r="L1915" i="7"/>
  <c r="M1915" i="7" s="1"/>
  <c r="Q1915" i="7" s="1"/>
  <c r="J1915" i="7"/>
  <c r="K1915" i="7" s="1"/>
  <c r="N1914" i="7"/>
  <c r="O1914" i="7" s="1"/>
  <c r="R1914" i="7" s="1"/>
  <c r="L1914" i="7"/>
  <c r="M1914" i="7" s="1"/>
  <c r="Q1914" i="7" s="1"/>
  <c r="J1914" i="7"/>
  <c r="K1914" i="7" s="1"/>
  <c r="N1913" i="7"/>
  <c r="O1913" i="7" s="1"/>
  <c r="R1913" i="7" s="1"/>
  <c r="L1913" i="7"/>
  <c r="M1913" i="7" s="1"/>
  <c r="Q1913" i="7" s="1"/>
  <c r="J1913" i="7"/>
  <c r="K1913" i="7" s="1"/>
  <c r="N1912" i="7"/>
  <c r="O1912" i="7" s="1"/>
  <c r="R1912" i="7" s="1"/>
  <c r="L1912" i="7"/>
  <c r="M1912" i="7" s="1"/>
  <c r="Q1912" i="7" s="1"/>
  <c r="J1912" i="7"/>
  <c r="K1912" i="7" s="1"/>
  <c r="N1911" i="7"/>
  <c r="O1911" i="7" s="1"/>
  <c r="R1911" i="7" s="1"/>
  <c r="L1911" i="7"/>
  <c r="M1911" i="7" s="1"/>
  <c r="Q1911" i="7" s="1"/>
  <c r="J1911" i="7"/>
  <c r="K1911" i="7" s="1"/>
  <c r="N1910" i="7"/>
  <c r="O1910" i="7" s="1"/>
  <c r="R1910" i="7" s="1"/>
  <c r="L1910" i="7"/>
  <c r="M1910" i="7" s="1"/>
  <c r="J1910" i="7"/>
  <c r="K1910" i="7" s="1"/>
  <c r="N1909" i="7"/>
  <c r="O1909" i="7" s="1"/>
  <c r="R1909" i="7" s="1"/>
  <c r="L1909" i="7"/>
  <c r="M1909" i="7" s="1"/>
  <c r="Q1909" i="7" s="1"/>
  <c r="J1909" i="7"/>
  <c r="K1909" i="7" s="1"/>
  <c r="N1908" i="7"/>
  <c r="O1908" i="7" s="1"/>
  <c r="R1908" i="7" s="1"/>
  <c r="L1908" i="7"/>
  <c r="M1908" i="7" s="1"/>
  <c r="Q1908" i="7" s="1"/>
  <c r="J1908" i="7"/>
  <c r="K1908" i="7" s="1"/>
  <c r="N1907" i="7"/>
  <c r="O1907" i="7" s="1"/>
  <c r="R1907" i="7" s="1"/>
  <c r="L1907" i="7"/>
  <c r="M1907" i="7" s="1"/>
  <c r="Q1907" i="7" s="1"/>
  <c r="J1907" i="7"/>
  <c r="K1907" i="7" s="1"/>
  <c r="N1906" i="7"/>
  <c r="O1906" i="7" s="1"/>
  <c r="R1906" i="7" s="1"/>
  <c r="L1906" i="7"/>
  <c r="M1906" i="7" s="1"/>
  <c r="Q1906" i="7" s="1"/>
  <c r="J1906" i="7"/>
  <c r="K1906" i="7" s="1"/>
  <c r="N1905" i="7"/>
  <c r="O1905" i="7" s="1"/>
  <c r="R1905" i="7" s="1"/>
  <c r="L1905" i="7"/>
  <c r="M1905" i="7" s="1"/>
  <c r="Q1905" i="7" s="1"/>
  <c r="J1905" i="7"/>
  <c r="K1905" i="7" s="1"/>
  <c r="N1904" i="7"/>
  <c r="O1904" i="7" s="1"/>
  <c r="R1904" i="7" s="1"/>
  <c r="L1904" i="7"/>
  <c r="M1904" i="7" s="1"/>
  <c r="Q1904" i="7" s="1"/>
  <c r="J1904" i="7"/>
  <c r="K1904" i="7" s="1"/>
  <c r="N1903" i="7"/>
  <c r="O1903" i="7" s="1"/>
  <c r="R1903" i="7" s="1"/>
  <c r="L1903" i="7"/>
  <c r="M1903" i="7" s="1"/>
  <c r="Q1903" i="7" s="1"/>
  <c r="J1903" i="7"/>
  <c r="K1903" i="7" s="1"/>
  <c r="N1902" i="7"/>
  <c r="O1902" i="7" s="1"/>
  <c r="R1902" i="7" s="1"/>
  <c r="L1902" i="7"/>
  <c r="M1902" i="7" s="1"/>
  <c r="Q1902" i="7" s="1"/>
  <c r="J1902" i="7"/>
  <c r="K1902" i="7" s="1"/>
  <c r="N1901" i="7"/>
  <c r="O1901" i="7" s="1"/>
  <c r="R1901" i="7" s="1"/>
  <c r="L1901" i="7"/>
  <c r="M1901" i="7" s="1"/>
  <c r="Q1901" i="7" s="1"/>
  <c r="J1901" i="7"/>
  <c r="K1901" i="7" s="1"/>
  <c r="N1900" i="7"/>
  <c r="O1900" i="7" s="1"/>
  <c r="R1900" i="7" s="1"/>
  <c r="L1900" i="7"/>
  <c r="M1900" i="7" s="1"/>
  <c r="Q1900" i="7" s="1"/>
  <c r="J1900" i="7"/>
  <c r="K1900" i="7" s="1"/>
  <c r="N1899" i="7"/>
  <c r="O1899" i="7" s="1"/>
  <c r="R1899" i="7" s="1"/>
  <c r="L1899" i="7"/>
  <c r="M1899" i="7" s="1"/>
  <c r="Q1899" i="7" s="1"/>
  <c r="J1899" i="7"/>
  <c r="K1899" i="7" s="1"/>
  <c r="N1898" i="7"/>
  <c r="O1898" i="7" s="1"/>
  <c r="R1898" i="7" s="1"/>
  <c r="L1898" i="7"/>
  <c r="M1898" i="7" s="1"/>
  <c r="Q1898" i="7" s="1"/>
  <c r="J1898" i="7"/>
  <c r="K1898" i="7" s="1"/>
  <c r="N1897" i="7"/>
  <c r="O1897" i="7" s="1"/>
  <c r="R1897" i="7" s="1"/>
  <c r="L1897" i="7"/>
  <c r="M1897" i="7" s="1"/>
  <c r="Q1897" i="7" s="1"/>
  <c r="J1897" i="7"/>
  <c r="K1897" i="7" s="1"/>
  <c r="N1896" i="7"/>
  <c r="O1896" i="7" s="1"/>
  <c r="R1896" i="7" s="1"/>
  <c r="L1896" i="7"/>
  <c r="M1896" i="7" s="1"/>
  <c r="Q1896" i="7" s="1"/>
  <c r="J1896" i="7"/>
  <c r="K1896" i="7" s="1"/>
  <c r="N1895" i="7"/>
  <c r="O1895" i="7" s="1"/>
  <c r="R1895" i="7" s="1"/>
  <c r="L1895" i="7"/>
  <c r="M1895" i="7" s="1"/>
  <c r="Q1895" i="7" s="1"/>
  <c r="J1895" i="7"/>
  <c r="K1895" i="7" s="1"/>
  <c r="N1894" i="7"/>
  <c r="O1894" i="7" s="1"/>
  <c r="R1894" i="7" s="1"/>
  <c r="L1894" i="7"/>
  <c r="M1894" i="7" s="1"/>
  <c r="J1894" i="7"/>
  <c r="K1894" i="7" s="1"/>
  <c r="N1893" i="7"/>
  <c r="O1893" i="7" s="1"/>
  <c r="R1893" i="7" s="1"/>
  <c r="L1893" i="7"/>
  <c r="M1893" i="7" s="1"/>
  <c r="Q1893" i="7" s="1"/>
  <c r="J1893" i="7"/>
  <c r="K1893" i="7" s="1"/>
  <c r="N1892" i="7"/>
  <c r="O1892" i="7" s="1"/>
  <c r="R1892" i="7" s="1"/>
  <c r="L1892" i="7"/>
  <c r="M1892" i="7" s="1"/>
  <c r="Q1892" i="7" s="1"/>
  <c r="J1892" i="7"/>
  <c r="K1892" i="7" s="1"/>
  <c r="N1891" i="7"/>
  <c r="O1891" i="7" s="1"/>
  <c r="R1891" i="7" s="1"/>
  <c r="L1891" i="7"/>
  <c r="M1891" i="7" s="1"/>
  <c r="Q1891" i="7" s="1"/>
  <c r="J1891" i="7"/>
  <c r="K1891" i="7" s="1"/>
  <c r="N1890" i="7"/>
  <c r="O1890" i="7" s="1"/>
  <c r="R1890" i="7" s="1"/>
  <c r="L1890" i="7"/>
  <c r="M1890" i="7" s="1"/>
  <c r="Q1890" i="7" s="1"/>
  <c r="J1890" i="7"/>
  <c r="K1890" i="7" s="1"/>
  <c r="N1889" i="7"/>
  <c r="O1889" i="7" s="1"/>
  <c r="R1889" i="7" s="1"/>
  <c r="L1889" i="7"/>
  <c r="M1889" i="7" s="1"/>
  <c r="Q1889" i="7" s="1"/>
  <c r="J1889" i="7"/>
  <c r="K1889" i="7" s="1"/>
  <c r="N1888" i="7"/>
  <c r="O1888" i="7" s="1"/>
  <c r="R1888" i="7" s="1"/>
  <c r="L1888" i="7"/>
  <c r="M1888" i="7" s="1"/>
  <c r="Q1888" i="7" s="1"/>
  <c r="J1888" i="7"/>
  <c r="K1888" i="7" s="1"/>
  <c r="N1887" i="7"/>
  <c r="O1887" i="7" s="1"/>
  <c r="R1887" i="7" s="1"/>
  <c r="L1887" i="7"/>
  <c r="M1887" i="7" s="1"/>
  <c r="Q1887" i="7" s="1"/>
  <c r="J1887" i="7"/>
  <c r="K1887" i="7" s="1"/>
  <c r="N1886" i="7"/>
  <c r="O1886" i="7" s="1"/>
  <c r="R1886" i="7" s="1"/>
  <c r="L1886" i="7"/>
  <c r="M1886" i="7" s="1"/>
  <c r="Q1886" i="7" s="1"/>
  <c r="J1886" i="7"/>
  <c r="K1886" i="7" s="1"/>
  <c r="N1885" i="7"/>
  <c r="O1885" i="7" s="1"/>
  <c r="R1885" i="7" s="1"/>
  <c r="L1885" i="7"/>
  <c r="M1885" i="7" s="1"/>
  <c r="Q1885" i="7" s="1"/>
  <c r="J1885" i="7"/>
  <c r="K1885" i="7" s="1"/>
  <c r="N1884" i="7"/>
  <c r="O1884" i="7" s="1"/>
  <c r="R1884" i="7" s="1"/>
  <c r="L1884" i="7"/>
  <c r="M1884" i="7" s="1"/>
  <c r="Q1884" i="7" s="1"/>
  <c r="J1884" i="7"/>
  <c r="K1884" i="7" s="1"/>
  <c r="N1883" i="7"/>
  <c r="O1883" i="7" s="1"/>
  <c r="R1883" i="7" s="1"/>
  <c r="L1883" i="7"/>
  <c r="M1883" i="7" s="1"/>
  <c r="Q1883" i="7" s="1"/>
  <c r="J1883" i="7"/>
  <c r="K1883" i="7" s="1"/>
  <c r="N1882" i="7"/>
  <c r="O1882" i="7" s="1"/>
  <c r="R1882" i="7" s="1"/>
  <c r="L1882" i="7"/>
  <c r="M1882" i="7" s="1"/>
  <c r="Q1882" i="7" s="1"/>
  <c r="J1882" i="7"/>
  <c r="K1882" i="7" s="1"/>
  <c r="N1881" i="7"/>
  <c r="O1881" i="7" s="1"/>
  <c r="R1881" i="7" s="1"/>
  <c r="L1881" i="7"/>
  <c r="M1881" i="7" s="1"/>
  <c r="Q1881" i="7" s="1"/>
  <c r="J1881" i="7"/>
  <c r="K1881" i="7" s="1"/>
  <c r="N1880" i="7"/>
  <c r="O1880" i="7" s="1"/>
  <c r="R1880" i="7" s="1"/>
  <c r="L1880" i="7"/>
  <c r="M1880" i="7" s="1"/>
  <c r="Q1880" i="7" s="1"/>
  <c r="J1880" i="7"/>
  <c r="K1880" i="7" s="1"/>
  <c r="N1879" i="7"/>
  <c r="O1879" i="7" s="1"/>
  <c r="R1879" i="7" s="1"/>
  <c r="L1879" i="7"/>
  <c r="M1879" i="7" s="1"/>
  <c r="Q1879" i="7" s="1"/>
  <c r="J1879" i="7"/>
  <c r="K1879" i="7" s="1"/>
  <c r="N1878" i="7"/>
  <c r="O1878" i="7" s="1"/>
  <c r="R1878" i="7" s="1"/>
  <c r="L1878" i="7"/>
  <c r="M1878" i="7" s="1"/>
  <c r="Q1878" i="7" s="1"/>
  <c r="J1878" i="7"/>
  <c r="K1878" i="7" s="1"/>
  <c r="N1877" i="7"/>
  <c r="O1877" i="7" s="1"/>
  <c r="R1877" i="7" s="1"/>
  <c r="L1877" i="7"/>
  <c r="M1877" i="7" s="1"/>
  <c r="Q1877" i="7" s="1"/>
  <c r="J1877" i="7"/>
  <c r="K1877" i="7" s="1"/>
  <c r="N1876" i="7"/>
  <c r="O1876" i="7" s="1"/>
  <c r="R1876" i="7" s="1"/>
  <c r="L1876" i="7"/>
  <c r="M1876" i="7" s="1"/>
  <c r="Q1876" i="7" s="1"/>
  <c r="J1876" i="7"/>
  <c r="K1876" i="7" s="1"/>
  <c r="N1875" i="7"/>
  <c r="O1875" i="7" s="1"/>
  <c r="R1875" i="7" s="1"/>
  <c r="L1875" i="7"/>
  <c r="M1875" i="7" s="1"/>
  <c r="Q1875" i="7" s="1"/>
  <c r="J1875" i="7"/>
  <c r="K1875" i="7" s="1"/>
  <c r="N1874" i="7"/>
  <c r="O1874" i="7" s="1"/>
  <c r="R1874" i="7" s="1"/>
  <c r="L1874" i="7"/>
  <c r="M1874" i="7" s="1"/>
  <c r="Q1874" i="7" s="1"/>
  <c r="J1874" i="7"/>
  <c r="K1874" i="7" s="1"/>
  <c r="N1873" i="7"/>
  <c r="O1873" i="7" s="1"/>
  <c r="R1873" i="7" s="1"/>
  <c r="L1873" i="7"/>
  <c r="M1873" i="7" s="1"/>
  <c r="Q1873" i="7" s="1"/>
  <c r="J1873" i="7"/>
  <c r="K1873" i="7" s="1"/>
  <c r="N1872" i="7"/>
  <c r="O1872" i="7" s="1"/>
  <c r="R1872" i="7" s="1"/>
  <c r="L1872" i="7"/>
  <c r="M1872" i="7" s="1"/>
  <c r="Q1872" i="7" s="1"/>
  <c r="J1872" i="7"/>
  <c r="K1872" i="7" s="1"/>
  <c r="N1871" i="7"/>
  <c r="O1871" i="7" s="1"/>
  <c r="R1871" i="7" s="1"/>
  <c r="L1871" i="7"/>
  <c r="M1871" i="7" s="1"/>
  <c r="Q1871" i="7" s="1"/>
  <c r="J1871" i="7"/>
  <c r="K1871" i="7" s="1"/>
  <c r="N1870" i="7"/>
  <c r="O1870" i="7" s="1"/>
  <c r="R1870" i="7" s="1"/>
  <c r="L1870" i="7"/>
  <c r="M1870" i="7" s="1"/>
  <c r="Q1870" i="7" s="1"/>
  <c r="J1870" i="7"/>
  <c r="K1870" i="7" s="1"/>
  <c r="N1869" i="7"/>
  <c r="O1869" i="7" s="1"/>
  <c r="R1869" i="7" s="1"/>
  <c r="L1869" i="7"/>
  <c r="M1869" i="7" s="1"/>
  <c r="Q1869" i="7" s="1"/>
  <c r="J1869" i="7"/>
  <c r="K1869" i="7" s="1"/>
  <c r="N1868" i="7"/>
  <c r="O1868" i="7" s="1"/>
  <c r="R1868" i="7" s="1"/>
  <c r="L1868" i="7"/>
  <c r="M1868" i="7" s="1"/>
  <c r="Q1868" i="7" s="1"/>
  <c r="J1868" i="7"/>
  <c r="K1868" i="7" s="1"/>
  <c r="N1867" i="7"/>
  <c r="O1867" i="7" s="1"/>
  <c r="R1867" i="7" s="1"/>
  <c r="L1867" i="7"/>
  <c r="M1867" i="7" s="1"/>
  <c r="Q1867" i="7" s="1"/>
  <c r="J1867" i="7"/>
  <c r="K1867" i="7" s="1"/>
  <c r="N1866" i="7"/>
  <c r="O1866" i="7" s="1"/>
  <c r="R1866" i="7" s="1"/>
  <c r="L1866" i="7"/>
  <c r="M1866" i="7" s="1"/>
  <c r="Q1866" i="7" s="1"/>
  <c r="J1866" i="7"/>
  <c r="K1866" i="7" s="1"/>
  <c r="N1865" i="7"/>
  <c r="O1865" i="7" s="1"/>
  <c r="R1865" i="7" s="1"/>
  <c r="L1865" i="7"/>
  <c r="M1865" i="7" s="1"/>
  <c r="Q1865" i="7" s="1"/>
  <c r="J1865" i="7"/>
  <c r="K1865" i="7" s="1"/>
  <c r="N1864" i="7"/>
  <c r="O1864" i="7" s="1"/>
  <c r="R1864" i="7" s="1"/>
  <c r="L1864" i="7"/>
  <c r="M1864" i="7" s="1"/>
  <c r="Q1864" i="7" s="1"/>
  <c r="J1864" i="7"/>
  <c r="K1864" i="7" s="1"/>
  <c r="N1863" i="7"/>
  <c r="O1863" i="7" s="1"/>
  <c r="R1863" i="7" s="1"/>
  <c r="L1863" i="7"/>
  <c r="M1863" i="7" s="1"/>
  <c r="Q1863" i="7" s="1"/>
  <c r="J1863" i="7"/>
  <c r="K1863" i="7" s="1"/>
  <c r="N1862" i="7"/>
  <c r="O1862" i="7" s="1"/>
  <c r="R1862" i="7" s="1"/>
  <c r="L1862" i="7"/>
  <c r="M1862" i="7" s="1"/>
  <c r="Q1862" i="7" s="1"/>
  <c r="J1862" i="7"/>
  <c r="K1862" i="7" s="1"/>
  <c r="N1861" i="7"/>
  <c r="O1861" i="7" s="1"/>
  <c r="R1861" i="7" s="1"/>
  <c r="L1861" i="7"/>
  <c r="M1861" i="7" s="1"/>
  <c r="Q1861" i="7" s="1"/>
  <c r="J1861" i="7"/>
  <c r="K1861" i="7" s="1"/>
  <c r="N1860" i="7"/>
  <c r="O1860" i="7" s="1"/>
  <c r="R1860" i="7" s="1"/>
  <c r="L1860" i="7"/>
  <c r="M1860" i="7" s="1"/>
  <c r="Q1860" i="7" s="1"/>
  <c r="J1860" i="7"/>
  <c r="K1860" i="7" s="1"/>
  <c r="N1859" i="7"/>
  <c r="O1859" i="7" s="1"/>
  <c r="R1859" i="7" s="1"/>
  <c r="L1859" i="7"/>
  <c r="M1859" i="7" s="1"/>
  <c r="Q1859" i="7" s="1"/>
  <c r="J1859" i="7"/>
  <c r="K1859" i="7" s="1"/>
  <c r="N1858" i="7"/>
  <c r="O1858" i="7" s="1"/>
  <c r="R1858" i="7" s="1"/>
  <c r="L1858" i="7"/>
  <c r="M1858" i="7" s="1"/>
  <c r="Q1858" i="7" s="1"/>
  <c r="J1858" i="7"/>
  <c r="K1858" i="7" s="1"/>
  <c r="N1857" i="7"/>
  <c r="O1857" i="7" s="1"/>
  <c r="R1857" i="7" s="1"/>
  <c r="L1857" i="7"/>
  <c r="M1857" i="7" s="1"/>
  <c r="Q1857" i="7" s="1"/>
  <c r="J1857" i="7"/>
  <c r="K1857" i="7" s="1"/>
  <c r="N1856" i="7"/>
  <c r="O1856" i="7" s="1"/>
  <c r="R1856" i="7" s="1"/>
  <c r="L1856" i="7"/>
  <c r="M1856" i="7" s="1"/>
  <c r="Q1856" i="7" s="1"/>
  <c r="J1856" i="7"/>
  <c r="K1856" i="7" s="1"/>
  <c r="N1855" i="7"/>
  <c r="O1855" i="7" s="1"/>
  <c r="R1855" i="7" s="1"/>
  <c r="L1855" i="7"/>
  <c r="M1855" i="7" s="1"/>
  <c r="Q1855" i="7" s="1"/>
  <c r="J1855" i="7"/>
  <c r="K1855" i="7" s="1"/>
  <c r="N1854" i="7"/>
  <c r="O1854" i="7" s="1"/>
  <c r="R1854" i="7" s="1"/>
  <c r="L1854" i="7"/>
  <c r="M1854" i="7" s="1"/>
  <c r="Q1854" i="7" s="1"/>
  <c r="J1854" i="7"/>
  <c r="K1854" i="7" s="1"/>
  <c r="N1853" i="7"/>
  <c r="O1853" i="7" s="1"/>
  <c r="R1853" i="7" s="1"/>
  <c r="L1853" i="7"/>
  <c r="M1853" i="7" s="1"/>
  <c r="Q1853" i="7" s="1"/>
  <c r="J1853" i="7"/>
  <c r="K1853" i="7" s="1"/>
  <c r="N1852" i="7"/>
  <c r="O1852" i="7" s="1"/>
  <c r="R1852" i="7" s="1"/>
  <c r="L1852" i="7"/>
  <c r="M1852" i="7" s="1"/>
  <c r="Q1852" i="7" s="1"/>
  <c r="J1852" i="7"/>
  <c r="K1852" i="7" s="1"/>
  <c r="N1851" i="7"/>
  <c r="O1851" i="7" s="1"/>
  <c r="R1851" i="7" s="1"/>
  <c r="L1851" i="7"/>
  <c r="M1851" i="7" s="1"/>
  <c r="Q1851" i="7" s="1"/>
  <c r="J1851" i="7"/>
  <c r="K1851" i="7" s="1"/>
  <c r="N1850" i="7"/>
  <c r="O1850" i="7" s="1"/>
  <c r="R1850" i="7" s="1"/>
  <c r="L1850" i="7"/>
  <c r="M1850" i="7" s="1"/>
  <c r="Q1850" i="7" s="1"/>
  <c r="J1850" i="7"/>
  <c r="K1850" i="7" s="1"/>
  <c r="N1849" i="7"/>
  <c r="O1849" i="7" s="1"/>
  <c r="R1849" i="7" s="1"/>
  <c r="L1849" i="7"/>
  <c r="M1849" i="7" s="1"/>
  <c r="Q1849" i="7" s="1"/>
  <c r="J1849" i="7"/>
  <c r="K1849" i="7" s="1"/>
  <c r="N1848" i="7"/>
  <c r="O1848" i="7" s="1"/>
  <c r="R1848" i="7" s="1"/>
  <c r="L1848" i="7"/>
  <c r="M1848" i="7" s="1"/>
  <c r="Q1848" i="7" s="1"/>
  <c r="J1848" i="7"/>
  <c r="K1848" i="7" s="1"/>
  <c r="N1847" i="7"/>
  <c r="O1847" i="7" s="1"/>
  <c r="R1847" i="7" s="1"/>
  <c r="L1847" i="7"/>
  <c r="M1847" i="7" s="1"/>
  <c r="Q1847" i="7" s="1"/>
  <c r="J1847" i="7"/>
  <c r="K1847" i="7" s="1"/>
  <c r="N1846" i="7"/>
  <c r="O1846" i="7" s="1"/>
  <c r="R1846" i="7" s="1"/>
  <c r="L1846" i="7"/>
  <c r="M1846" i="7" s="1"/>
  <c r="J1846" i="7"/>
  <c r="K1846" i="7" s="1"/>
  <c r="N1845" i="7"/>
  <c r="O1845" i="7" s="1"/>
  <c r="R1845" i="7" s="1"/>
  <c r="L1845" i="7"/>
  <c r="M1845" i="7" s="1"/>
  <c r="Q1845" i="7" s="1"/>
  <c r="J1845" i="7"/>
  <c r="K1845" i="7" s="1"/>
  <c r="N1844" i="7"/>
  <c r="O1844" i="7" s="1"/>
  <c r="R1844" i="7" s="1"/>
  <c r="L1844" i="7"/>
  <c r="M1844" i="7" s="1"/>
  <c r="Q1844" i="7" s="1"/>
  <c r="J1844" i="7"/>
  <c r="K1844" i="7" s="1"/>
  <c r="N1843" i="7"/>
  <c r="O1843" i="7" s="1"/>
  <c r="R1843" i="7" s="1"/>
  <c r="L1843" i="7"/>
  <c r="M1843" i="7" s="1"/>
  <c r="Q1843" i="7" s="1"/>
  <c r="J1843" i="7"/>
  <c r="K1843" i="7" s="1"/>
  <c r="N1842" i="7"/>
  <c r="O1842" i="7" s="1"/>
  <c r="R1842" i="7" s="1"/>
  <c r="L1842" i="7"/>
  <c r="M1842" i="7" s="1"/>
  <c r="Q1842" i="7" s="1"/>
  <c r="J1842" i="7"/>
  <c r="K1842" i="7" s="1"/>
  <c r="N1841" i="7"/>
  <c r="O1841" i="7" s="1"/>
  <c r="R1841" i="7" s="1"/>
  <c r="L1841" i="7"/>
  <c r="M1841" i="7" s="1"/>
  <c r="Q1841" i="7" s="1"/>
  <c r="J1841" i="7"/>
  <c r="K1841" i="7" s="1"/>
  <c r="N1840" i="7"/>
  <c r="O1840" i="7" s="1"/>
  <c r="R1840" i="7" s="1"/>
  <c r="L1840" i="7"/>
  <c r="M1840" i="7" s="1"/>
  <c r="Q1840" i="7" s="1"/>
  <c r="J1840" i="7"/>
  <c r="K1840" i="7" s="1"/>
  <c r="N1839" i="7"/>
  <c r="O1839" i="7" s="1"/>
  <c r="R1839" i="7" s="1"/>
  <c r="L1839" i="7"/>
  <c r="M1839" i="7" s="1"/>
  <c r="Q1839" i="7" s="1"/>
  <c r="J1839" i="7"/>
  <c r="K1839" i="7" s="1"/>
  <c r="N1838" i="7"/>
  <c r="O1838" i="7" s="1"/>
  <c r="R1838" i="7" s="1"/>
  <c r="L1838" i="7"/>
  <c r="M1838" i="7" s="1"/>
  <c r="Q1838" i="7" s="1"/>
  <c r="J1838" i="7"/>
  <c r="K1838" i="7" s="1"/>
  <c r="N1837" i="7"/>
  <c r="O1837" i="7" s="1"/>
  <c r="R1837" i="7" s="1"/>
  <c r="L1837" i="7"/>
  <c r="M1837" i="7" s="1"/>
  <c r="Q1837" i="7" s="1"/>
  <c r="J1837" i="7"/>
  <c r="K1837" i="7" s="1"/>
  <c r="N1836" i="7"/>
  <c r="O1836" i="7" s="1"/>
  <c r="R1836" i="7" s="1"/>
  <c r="L1836" i="7"/>
  <c r="M1836" i="7" s="1"/>
  <c r="Q1836" i="7" s="1"/>
  <c r="J1836" i="7"/>
  <c r="K1836" i="7" s="1"/>
  <c r="N1835" i="7"/>
  <c r="O1835" i="7" s="1"/>
  <c r="R1835" i="7" s="1"/>
  <c r="L1835" i="7"/>
  <c r="M1835" i="7" s="1"/>
  <c r="Q1835" i="7" s="1"/>
  <c r="J1835" i="7"/>
  <c r="K1835" i="7" s="1"/>
  <c r="N1834" i="7"/>
  <c r="O1834" i="7" s="1"/>
  <c r="R1834" i="7" s="1"/>
  <c r="L1834" i="7"/>
  <c r="M1834" i="7" s="1"/>
  <c r="Q1834" i="7" s="1"/>
  <c r="J1834" i="7"/>
  <c r="K1834" i="7" s="1"/>
  <c r="N1833" i="7"/>
  <c r="O1833" i="7" s="1"/>
  <c r="R1833" i="7" s="1"/>
  <c r="L1833" i="7"/>
  <c r="M1833" i="7" s="1"/>
  <c r="Q1833" i="7" s="1"/>
  <c r="J1833" i="7"/>
  <c r="K1833" i="7" s="1"/>
  <c r="N1832" i="7"/>
  <c r="O1832" i="7" s="1"/>
  <c r="R1832" i="7" s="1"/>
  <c r="L1832" i="7"/>
  <c r="M1832" i="7" s="1"/>
  <c r="Q1832" i="7" s="1"/>
  <c r="J1832" i="7"/>
  <c r="K1832" i="7" s="1"/>
  <c r="N1831" i="7"/>
  <c r="O1831" i="7" s="1"/>
  <c r="R1831" i="7" s="1"/>
  <c r="L1831" i="7"/>
  <c r="M1831" i="7" s="1"/>
  <c r="Q1831" i="7" s="1"/>
  <c r="J1831" i="7"/>
  <c r="K1831" i="7" s="1"/>
  <c r="N1830" i="7"/>
  <c r="O1830" i="7" s="1"/>
  <c r="R1830" i="7" s="1"/>
  <c r="L1830" i="7"/>
  <c r="M1830" i="7" s="1"/>
  <c r="J1830" i="7"/>
  <c r="K1830" i="7" s="1"/>
  <c r="N1829" i="7"/>
  <c r="O1829" i="7" s="1"/>
  <c r="R1829" i="7" s="1"/>
  <c r="L1829" i="7"/>
  <c r="M1829" i="7" s="1"/>
  <c r="Q1829" i="7" s="1"/>
  <c r="J1829" i="7"/>
  <c r="K1829" i="7" s="1"/>
  <c r="N1828" i="7"/>
  <c r="O1828" i="7" s="1"/>
  <c r="R1828" i="7" s="1"/>
  <c r="L1828" i="7"/>
  <c r="M1828" i="7" s="1"/>
  <c r="Q1828" i="7" s="1"/>
  <c r="J1828" i="7"/>
  <c r="K1828" i="7" s="1"/>
  <c r="N1827" i="7"/>
  <c r="O1827" i="7" s="1"/>
  <c r="R1827" i="7" s="1"/>
  <c r="L1827" i="7"/>
  <c r="M1827" i="7" s="1"/>
  <c r="Q1827" i="7" s="1"/>
  <c r="J1827" i="7"/>
  <c r="K1827" i="7" s="1"/>
  <c r="N1826" i="7"/>
  <c r="O1826" i="7" s="1"/>
  <c r="R1826" i="7" s="1"/>
  <c r="L1826" i="7"/>
  <c r="M1826" i="7" s="1"/>
  <c r="Q1826" i="7" s="1"/>
  <c r="J1826" i="7"/>
  <c r="K1826" i="7" s="1"/>
  <c r="N1825" i="7"/>
  <c r="O1825" i="7" s="1"/>
  <c r="R1825" i="7" s="1"/>
  <c r="L1825" i="7"/>
  <c r="M1825" i="7" s="1"/>
  <c r="Q1825" i="7" s="1"/>
  <c r="J1825" i="7"/>
  <c r="K1825" i="7" s="1"/>
  <c r="N1824" i="7"/>
  <c r="O1824" i="7" s="1"/>
  <c r="R1824" i="7" s="1"/>
  <c r="L1824" i="7"/>
  <c r="M1824" i="7" s="1"/>
  <c r="Q1824" i="7" s="1"/>
  <c r="J1824" i="7"/>
  <c r="K1824" i="7" s="1"/>
  <c r="N1823" i="7"/>
  <c r="O1823" i="7" s="1"/>
  <c r="R1823" i="7" s="1"/>
  <c r="L1823" i="7"/>
  <c r="M1823" i="7" s="1"/>
  <c r="Q1823" i="7" s="1"/>
  <c r="J1823" i="7"/>
  <c r="K1823" i="7" s="1"/>
  <c r="N1822" i="7"/>
  <c r="O1822" i="7" s="1"/>
  <c r="R1822" i="7" s="1"/>
  <c r="L1822" i="7"/>
  <c r="M1822" i="7" s="1"/>
  <c r="Q1822" i="7" s="1"/>
  <c r="J1822" i="7"/>
  <c r="K1822" i="7" s="1"/>
  <c r="N1821" i="7"/>
  <c r="O1821" i="7" s="1"/>
  <c r="R1821" i="7" s="1"/>
  <c r="L1821" i="7"/>
  <c r="M1821" i="7" s="1"/>
  <c r="Q1821" i="7" s="1"/>
  <c r="J1821" i="7"/>
  <c r="K1821" i="7" s="1"/>
  <c r="N1820" i="7"/>
  <c r="O1820" i="7" s="1"/>
  <c r="R1820" i="7" s="1"/>
  <c r="L1820" i="7"/>
  <c r="M1820" i="7" s="1"/>
  <c r="Q1820" i="7" s="1"/>
  <c r="J1820" i="7"/>
  <c r="K1820" i="7" s="1"/>
  <c r="N1819" i="7"/>
  <c r="O1819" i="7" s="1"/>
  <c r="R1819" i="7" s="1"/>
  <c r="L1819" i="7"/>
  <c r="M1819" i="7" s="1"/>
  <c r="Q1819" i="7" s="1"/>
  <c r="J1819" i="7"/>
  <c r="K1819" i="7" s="1"/>
  <c r="N1818" i="7"/>
  <c r="O1818" i="7" s="1"/>
  <c r="R1818" i="7" s="1"/>
  <c r="L1818" i="7"/>
  <c r="M1818" i="7" s="1"/>
  <c r="Q1818" i="7" s="1"/>
  <c r="J1818" i="7"/>
  <c r="K1818" i="7" s="1"/>
  <c r="N1817" i="7"/>
  <c r="O1817" i="7" s="1"/>
  <c r="R1817" i="7" s="1"/>
  <c r="L1817" i="7"/>
  <c r="M1817" i="7" s="1"/>
  <c r="Q1817" i="7" s="1"/>
  <c r="J1817" i="7"/>
  <c r="K1817" i="7" s="1"/>
  <c r="N1816" i="7"/>
  <c r="O1816" i="7" s="1"/>
  <c r="R1816" i="7" s="1"/>
  <c r="L1816" i="7"/>
  <c r="M1816" i="7" s="1"/>
  <c r="Q1816" i="7" s="1"/>
  <c r="J1816" i="7"/>
  <c r="K1816" i="7" s="1"/>
  <c r="N1815" i="7"/>
  <c r="O1815" i="7" s="1"/>
  <c r="R1815" i="7" s="1"/>
  <c r="L1815" i="7"/>
  <c r="M1815" i="7" s="1"/>
  <c r="Q1815" i="7" s="1"/>
  <c r="J1815" i="7"/>
  <c r="K1815" i="7" s="1"/>
  <c r="N1814" i="7"/>
  <c r="O1814" i="7" s="1"/>
  <c r="R1814" i="7" s="1"/>
  <c r="L1814" i="7"/>
  <c r="M1814" i="7" s="1"/>
  <c r="Q1814" i="7" s="1"/>
  <c r="J1814" i="7"/>
  <c r="K1814" i="7" s="1"/>
  <c r="N1813" i="7"/>
  <c r="O1813" i="7" s="1"/>
  <c r="R1813" i="7" s="1"/>
  <c r="L1813" i="7"/>
  <c r="M1813" i="7" s="1"/>
  <c r="Q1813" i="7" s="1"/>
  <c r="J1813" i="7"/>
  <c r="K1813" i="7" s="1"/>
  <c r="N1812" i="7"/>
  <c r="O1812" i="7" s="1"/>
  <c r="R1812" i="7" s="1"/>
  <c r="L1812" i="7"/>
  <c r="M1812" i="7" s="1"/>
  <c r="Q1812" i="7" s="1"/>
  <c r="J1812" i="7"/>
  <c r="K1812" i="7" s="1"/>
  <c r="N1811" i="7"/>
  <c r="O1811" i="7" s="1"/>
  <c r="R1811" i="7" s="1"/>
  <c r="L1811" i="7"/>
  <c r="M1811" i="7" s="1"/>
  <c r="Q1811" i="7" s="1"/>
  <c r="J1811" i="7"/>
  <c r="K1811" i="7" s="1"/>
  <c r="N1810" i="7"/>
  <c r="O1810" i="7" s="1"/>
  <c r="R1810" i="7" s="1"/>
  <c r="L1810" i="7"/>
  <c r="M1810" i="7" s="1"/>
  <c r="Q1810" i="7" s="1"/>
  <c r="J1810" i="7"/>
  <c r="K1810" i="7" s="1"/>
  <c r="N1809" i="7"/>
  <c r="O1809" i="7" s="1"/>
  <c r="R1809" i="7" s="1"/>
  <c r="L1809" i="7"/>
  <c r="M1809" i="7" s="1"/>
  <c r="Q1809" i="7" s="1"/>
  <c r="J1809" i="7"/>
  <c r="K1809" i="7" s="1"/>
  <c r="N1808" i="7"/>
  <c r="O1808" i="7" s="1"/>
  <c r="R1808" i="7" s="1"/>
  <c r="L1808" i="7"/>
  <c r="M1808" i="7" s="1"/>
  <c r="Q1808" i="7" s="1"/>
  <c r="J1808" i="7"/>
  <c r="K1808" i="7" s="1"/>
  <c r="N1807" i="7"/>
  <c r="O1807" i="7" s="1"/>
  <c r="R1807" i="7" s="1"/>
  <c r="L1807" i="7"/>
  <c r="M1807" i="7" s="1"/>
  <c r="Q1807" i="7" s="1"/>
  <c r="J1807" i="7"/>
  <c r="K1807" i="7" s="1"/>
  <c r="N1806" i="7"/>
  <c r="O1806" i="7" s="1"/>
  <c r="R1806" i="7" s="1"/>
  <c r="L1806" i="7"/>
  <c r="M1806" i="7" s="1"/>
  <c r="Q1806" i="7" s="1"/>
  <c r="J1806" i="7"/>
  <c r="K1806" i="7" s="1"/>
  <c r="N1805" i="7"/>
  <c r="O1805" i="7" s="1"/>
  <c r="R1805" i="7" s="1"/>
  <c r="L1805" i="7"/>
  <c r="M1805" i="7" s="1"/>
  <c r="Q1805" i="7" s="1"/>
  <c r="J1805" i="7"/>
  <c r="K1805" i="7" s="1"/>
  <c r="N1804" i="7"/>
  <c r="O1804" i="7" s="1"/>
  <c r="R1804" i="7" s="1"/>
  <c r="L1804" i="7"/>
  <c r="M1804" i="7" s="1"/>
  <c r="Q1804" i="7" s="1"/>
  <c r="J1804" i="7"/>
  <c r="K1804" i="7" s="1"/>
  <c r="N1803" i="7"/>
  <c r="O1803" i="7" s="1"/>
  <c r="R1803" i="7" s="1"/>
  <c r="L1803" i="7"/>
  <c r="M1803" i="7" s="1"/>
  <c r="Q1803" i="7" s="1"/>
  <c r="J1803" i="7"/>
  <c r="K1803" i="7" s="1"/>
  <c r="N1802" i="7"/>
  <c r="O1802" i="7" s="1"/>
  <c r="R1802" i="7" s="1"/>
  <c r="L1802" i="7"/>
  <c r="M1802" i="7" s="1"/>
  <c r="Q1802" i="7" s="1"/>
  <c r="J1802" i="7"/>
  <c r="K1802" i="7" s="1"/>
  <c r="N1801" i="7"/>
  <c r="O1801" i="7" s="1"/>
  <c r="R1801" i="7" s="1"/>
  <c r="L1801" i="7"/>
  <c r="M1801" i="7" s="1"/>
  <c r="Q1801" i="7" s="1"/>
  <c r="J1801" i="7"/>
  <c r="K1801" i="7" s="1"/>
  <c r="N1800" i="7"/>
  <c r="O1800" i="7" s="1"/>
  <c r="R1800" i="7" s="1"/>
  <c r="L1800" i="7"/>
  <c r="M1800" i="7" s="1"/>
  <c r="Q1800" i="7" s="1"/>
  <c r="J1800" i="7"/>
  <c r="K1800" i="7" s="1"/>
  <c r="N1799" i="7"/>
  <c r="O1799" i="7" s="1"/>
  <c r="R1799" i="7" s="1"/>
  <c r="L1799" i="7"/>
  <c r="M1799" i="7" s="1"/>
  <c r="Q1799" i="7" s="1"/>
  <c r="J1799" i="7"/>
  <c r="K1799" i="7" s="1"/>
  <c r="N1798" i="7"/>
  <c r="O1798" i="7" s="1"/>
  <c r="R1798" i="7" s="1"/>
  <c r="L1798" i="7"/>
  <c r="M1798" i="7" s="1"/>
  <c r="Q1798" i="7" s="1"/>
  <c r="J1798" i="7"/>
  <c r="K1798" i="7" s="1"/>
  <c r="N1797" i="7"/>
  <c r="O1797" i="7" s="1"/>
  <c r="R1797" i="7" s="1"/>
  <c r="L1797" i="7"/>
  <c r="M1797" i="7" s="1"/>
  <c r="Q1797" i="7" s="1"/>
  <c r="J1797" i="7"/>
  <c r="K1797" i="7" s="1"/>
  <c r="N1796" i="7"/>
  <c r="O1796" i="7" s="1"/>
  <c r="R1796" i="7" s="1"/>
  <c r="L1796" i="7"/>
  <c r="M1796" i="7" s="1"/>
  <c r="Q1796" i="7" s="1"/>
  <c r="J1796" i="7"/>
  <c r="K1796" i="7" s="1"/>
  <c r="N1795" i="7"/>
  <c r="O1795" i="7" s="1"/>
  <c r="R1795" i="7" s="1"/>
  <c r="L1795" i="7"/>
  <c r="M1795" i="7" s="1"/>
  <c r="Q1795" i="7" s="1"/>
  <c r="J1795" i="7"/>
  <c r="K1795" i="7" s="1"/>
  <c r="N1794" i="7"/>
  <c r="O1794" i="7" s="1"/>
  <c r="R1794" i="7" s="1"/>
  <c r="L1794" i="7"/>
  <c r="M1794" i="7" s="1"/>
  <c r="Q1794" i="7" s="1"/>
  <c r="J1794" i="7"/>
  <c r="K1794" i="7" s="1"/>
  <c r="N1793" i="7"/>
  <c r="O1793" i="7" s="1"/>
  <c r="R1793" i="7" s="1"/>
  <c r="L1793" i="7"/>
  <c r="M1793" i="7" s="1"/>
  <c r="Q1793" i="7" s="1"/>
  <c r="J1793" i="7"/>
  <c r="K1793" i="7" s="1"/>
  <c r="N1792" i="7"/>
  <c r="O1792" i="7" s="1"/>
  <c r="R1792" i="7" s="1"/>
  <c r="L1792" i="7"/>
  <c r="M1792" i="7" s="1"/>
  <c r="Q1792" i="7" s="1"/>
  <c r="J1792" i="7"/>
  <c r="K1792" i="7" s="1"/>
  <c r="N1791" i="7"/>
  <c r="O1791" i="7" s="1"/>
  <c r="R1791" i="7" s="1"/>
  <c r="L1791" i="7"/>
  <c r="M1791" i="7" s="1"/>
  <c r="Q1791" i="7" s="1"/>
  <c r="J1791" i="7"/>
  <c r="K1791" i="7" s="1"/>
  <c r="N1790" i="7"/>
  <c r="O1790" i="7" s="1"/>
  <c r="R1790" i="7" s="1"/>
  <c r="L1790" i="7"/>
  <c r="M1790" i="7" s="1"/>
  <c r="Q1790" i="7" s="1"/>
  <c r="J1790" i="7"/>
  <c r="K1790" i="7" s="1"/>
  <c r="N1789" i="7"/>
  <c r="O1789" i="7" s="1"/>
  <c r="R1789" i="7" s="1"/>
  <c r="L1789" i="7"/>
  <c r="M1789" i="7" s="1"/>
  <c r="Q1789" i="7" s="1"/>
  <c r="S1789" i="7" s="1"/>
  <c r="J1789" i="7"/>
  <c r="K1789" i="7" s="1"/>
  <c r="N1788" i="7"/>
  <c r="O1788" i="7" s="1"/>
  <c r="R1788" i="7" s="1"/>
  <c r="L1788" i="7"/>
  <c r="M1788" i="7" s="1"/>
  <c r="Q1788" i="7" s="1"/>
  <c r="J1788" i="7"/>
  <c r="K1788" i="7" s="1"/>
  <c r="N1787" i="7"/>
  <c r="O1787" i="7" s="1"/>
  <c r="R1787" i="7" s="1"/>
  <c r="L1787" i="7"/>
  <c r="M1787" i="7" s="1"/>
  <c r="Q1787" i="7" s="1"/>
  <c r="S1787" i="7" s="1"/>
  <c r="J1787" i="7"/>
  <c r="K1787" i="7" s="1"/>
  <c r="N1786" i="7"/>
  <c r="O1786" i="7" s="1"/>
  <c r="R1786" i="7" s="1"/>
  <c r="L1786" i="7"/>
  <c r="M1786" i="7" s="1"/>
  <c r="Q1786" i="7" s="1"/>
  <c r="J1786" i="7"/>
  <c r="K1786" i="7" s="1"/>
  <c r="N1785" i="7"/>
  <c r="O1785" i="7" s="1"/>
  <c r="R1785" i="7" s="1"/>
  <c r="L1785" i="7"/>
  <c r="M1785" i="7" s="1"/>
  <c r="Q1785" i="7" s="1"/>
  <c r="S1785" i="7" s="1"/>
  <c r="J1785" i="7"/>
  <c r="K1785" i="7" s="1"/>
  <c r="N1784" i="7"/>
  <c r="O1784" i="7" s="1"/>
  <c r="R1784" i="7" s="1"/>
  <c r="L1784" i="7"/>
  <c r="M1784" i="7" s="1"/>
  <c r="Q1784" i="7" s="1"/>
  <c r="J1784" i="7"/>
  <c r="K1784" i="7" s="1"/>
  <c r="N1783" i="7"/>
  <c r="O1783" i="7" s="1"/>
  <c r="R1783" i="7" s="1"/>
  <c r="L1783" i="7"/>
  <c r="M1783" i="7" s="1"/>
  <c r="Q1783" i="7" s="1"/>
  <c r="S1783" i="7" s="1"/>
  <c r="J1783" i="7"/>
  <c r="K1783" i="7" s="1"/>
  <c r="N1782" i="7"/>
  <c r="O1782" i="7" s="1"/>
  <c r="R1782" i="7" s="1"/>
  <c r="L1782" i="7"/>
  <c r="M1782" i="7" s="1"/>
  <c r="J1782" i="7"/>
  <c r="K1782" i="7" s="1"/>
  <c r="N1781" i="7"/>
  <c r="O1781" i="7" s="1"/>
  <c r="R1781" i="7" s="1"/>
  <c r="L1781" i="7"/>
  <c r="M1781" i="7" s="1"/>
  <c r="Q1781" i="7" s="1"/>
  <c r="S1781" i="7" s="1"/>
  <c r="J1781" i="7"/>
  <c r="K1781" i="7" s="1"/>
  <c r="N1780" i="7"/>
  <c r="O1780" i="7" s="1"/>
  <c r="R1780" i="7" s="1"/>
  <c r="L1780" i="7"/>
  <c r="M1780" i="7" s="1"/>
  <c r="Q1780" i="7" s="1"/>
  <c r="J1780" i="7"/>
  <c r="K1780" i="7" s="1"/>
  <c r="N1779" i="7"/>
  <c r="O1779" i="7" s="1"/>
  <c r="R1779" i="7" s="1"/>
  <c r="L1779" i="7"/>
  <c r="M1779" i="7" s="1"/>
  <c r="Q1779" i="7" s="1"/>
  <c r="S1779" i="7" s="1"/>
  <c r="J1779" i="7"/>
  <c r="K1779" i="7" s="1"/>
  <c r="N1778" i="7"/>
  <c r="O1778" i="7" s="1"/>
  <c r="R1778" i="7" s="1"/>
  <c r="L1778" i="7"/>
  <c r="M1778" i="7" s="1"/>
  <c r="Q1778" i="7" s="1"/>
  <c r="J1778" i="7"/>
  <c r="K1778" i="7" s="1"/>
  <c r="N1777" i="7"/>
  <c r="O1777" i="7" s="1"/>
  <c r="R1777" i="7" s="1"/>
  <c r="L1777" i="7"/>
  <c r="M1777" i="7" s="1"/>
  <c r="Q1777" i="7" s="1"/>
  <c r="S1777" i="7" s="1"/>
  <c r="J1777" i="7"/>
  <c r="K1777" i="7" s="1"/>
  <c r="N1776" i="7"/>
  <c r="O1776" i="7" s="1"/>
  <c r="R1776" i="7" s="1"/>
  <c r="L1776" i="7"/>
  <c r="M1776" i="7" s="1"/>
  <c r="Q1776" i="7" s="1"/>
  <c r="J1776" i="7"/>
  <c r="K1776" i="7" s="1"/>
  <c r="N1775" i="7"/>
  <c r="O1775" i="7" s="1"/>
  <c r="R1775" i="7" s="1"/>
  <c r="L1775" i="7"/>
  <c r="M1775" i="7" s="1"/>
  <c r="Q1775" i="7" s="1"/>
  <c r="S1775" i="7" s="1"/>
  <c r="J1775" i="7"/>
  <c r="K1775" i="7" s="1"/>
  <c r="N1774" i="7"/>
  <c r="O1774" i="7" s="1"/>
  <c r="R1774" i="7" s="1"/>
  <c r="L1774" i="7"/>
  <c r="M1774" i="7" s="1"/>
  <c r="Q1774" i="7" s="1"/>
  <c r="J1774" i="7"/>
  <c r="K1774" i="7" s="1"/>
  <c r="N1773" i="7"/>
  <c r="O1773" i="7" s="1"/>
  <c r="R1773" i="7" s="1"/>
  <c r="L1773" i="7"/>
  <c r="M1773" i="7" s="1"/>
  <c r="Q1773" i="7" s="1"/>
  <c r="S1773" i="7" s="1"/>
  <c r="J1773" i="7"/>
  <c r="K1773" i="7" s="1"/>
  <c r="N1772" i="7"/>
  <c r="O1772" i="7" s="1"/>
  <c r="R1772" i="7" s="1"/>
  <c r="L1772" i="7"/>
  <c r="M1772" i="7" s="1"/>
  <c r="Q1772" i="7" s="1"/>
  <c r="J1772" i="7"/>
  <c r="K1772" i="7" s="1"/>
  <c r="N1771" i="7"/>
  <c r="O1771" i="7" s="1"/>
  <c r="R1771" i="7" s="1"/>
  <c r="L1771" i="7"/>
  <c r="M1771" i="7" s="1"/>
  <c r="Q1771" i="7" s="1"/>
  <c r="S1771" i="7" s="1"/>
  <c r="J1771" i="7"/>
  <c r="K1771" i="7" s="1"/>
  <c r="N1770" i="7"/>
  <c r="O1770" i="7" s="1"/>
  <c r="R1770" i="7" s="1"/>
  <c r="L1770" i="7"/>
  <c r="M1770" i="7" s="1"/>
  <c r="Q1770" i="7" s="1"/>
  <c r="J1770" i="7"/>
  <c r="K1770" i="7" s="1"/>
  <c r="N1769" i="7"/>
  <c r="O1769" i="7" s="1"/>
  <c r="R1769" i="7" s="1"/>
  <c r="L1769" i="7"/>
  <c r="M1769" i="7" s="1"/>
  <c r="Q1769" i="7" s="1"/>
  <c r="S1769" i="7" s="1"/>
  <c r="J1769" i="7"/>
  <c r="K1769" i="7" s="1"/>
  <c r="N1768" i="7"/>
  <c r="O1768" i="7" s="1"/>
  <c r="R1768" i="7" s="1"/>
  <c r="L1768" i="7"/>
  <c r="M1768" i="7" s="1"/>
  <c r="Q1768" i="7" s="1"/>
  <c r="J1768" i="7"/>
  <c r="K1768" i="7" s="1"/>
  <c r="N1767" i="7"/>
  <c r="O1767" i="7" s="1"/>
  <c r="R1767" i="7" s="1"/>
  <c r="L1767" i="7"/>
  <c r="M1767" i="7" s="1"/>
  <c r="Q1767" i="7" s="1"/>
  <c r="S1767" i="7" s="1"/>
  <c r="J1767" i="7"/>
  <c r="K1767" i="7" s="1"/>
  <c r="N1766" i="7"/>
  <c r="O1766" i="7" s="1"/>
  <c r="R1766" i="7" s="1"/>
  <c r="L1766" i="7"/>
  <c r="M1766" i="7" s="1"/>
  <c r="J1766" i="7"/>
  <c r="K1766" i="7" s="1"/>
  <c r="N1765" i="7"/>
  <c r="O1765" i="7" s="1"/>
  <c r="R1765" i="7" s="1"/>
  <c r="L1765" i="7"/>
  <c r="M1765" i="7" s="1"/>
  <c r="Q1765" i="7" s="1"/>
  <c r="S1765" i="7" s="1"/>
  <c r="J1765" i="7"/>
  <c r="K1765" i="7" s="1"/>
  <c r="N1764" i="7"/>
  <c r="O1764" i="7" s="1"/>
  <c r="R1764" i="7" s="1"/>
  <c r="L1764" i="7"/>
  <c r="M1764" i="7" s="1"/>
  <c r="Q1764" i="7" s="1"/>
  <c r="J1764" i="7"/>
  <c r="K1764" i="7" s="1"/>
  <c r="N1763" i="7"/>
  <c r="O1763" i="7" s="1"/>
  <c r="R1763" i="7" s="1"/>
  <c r="L1763" i="7"/>
  <c r="M1763" i="7" s="1"/>
  <c r="Q1763" i="7" s="1"/>
  <c r="S1763" i="7" s="1"/>
  <c r="J1763" i="7"/>
  <c r="K1763" i="7" s="1"/>
  <c r="N1762" i="7"/>
  <c r="O1762" i="7" s="1"/>
  <c r="R1762" i="7" s="1"/>
  <c r="L1762" i="7"/>
  <c r="M1762" i="7" s="1"/>
  <c r="Q1762" i="7" s="1"/>
  <c r="J1762" i="7"/>
  <c r="K1762" i="7" s="1"/>
  <c r="N1761" i="7"/>
  <c r="O1761" i="7" s="1"/>
  <c r="R1761" i="7" s="1"/>
  <c r="L1761" i="7"/>
  <c r="M1761" i="7" s="1"/>
  <c r="Q1761" i="7" s="1"/>
  <c r="S1761" i="7" s="1"/>
  <c r="J1761" i="7"/>
  <c r="K1761" i="7" s="1"/>
  <c r="N1760" i="7"/>
  <c r="O1760" i="7" s="1"/>
  <c r="R1760" i="7" s="1"/>
  <c r="L1760" i="7"/>
  <c r="M1760" i="7" s="1"/>
  <c r="Q1760" i="7" s="1"/>
  <c r="J1760" i="7"/>
  <c r="K1760" i="7" s="1"/>
  <c r="N1759" i="7"/>
  <c r="O1759" i="7" s="1"/>
  <c r="R1759" i="7" s="1"/>
  <c r="L1759" i="7"/>
  <c r="M1759" i="7" s="1"/>
  <c r="Q1759" i="7" s="1"/>
  <c r="S1759" i="7" s="1"/>
  <c r="J1759" i="7"/>
  <c r="K1759" i="7" s="1"/>
  <c r="N1758" i="7"/>
  <c r="O1758" i="7" s="1"/>
  <c r="R1758" i="7" s="1"/>
  <c r="L1758" i="7"/>
  <c r="M1758" i="7" s="1"/>
  <c r="Q1758" i="7" s="1"/>
  <c r="J1758" i="7"/>
  <c r="K1758" i="7" s="1"/>
  <c r="N1757" i="7"/>
  <c r="O1757" i="7" s="1"/>
  <c r="R1757" i="7" s="1"/>
  <c r="L1757" i="7"/>
  <c r="M1757" i="7" s="1"/>
  <c r="Q1757" i="7" s="1"/>
  <c r="S1757" i="7" s="1"/>
  <c r="J1757" i="7"/>
  <c r="K1757" i="7" s="1"/>
  <c r="N1756" i="7"/>
  <c r="O1756" i="7" s="1"/>
  <c r="R1756" i="7" s="1"/>
  <c r="L1756" i="7"/>
  <c r="M1756" i="7" s="1"/>
  <c r="Q1756" i="7" s="1"/>
  <c r="J1756" i="7"/>
  <c r="K1756" i="7" s="1"/>
  <c r="N1755" i="7"/>
  <c r="O1755" i="7" s="1"/>
  <c r="R1755" i="7" s="1"/>
  <c r="L1755" i="7"/>
  <c r="M1755" i="7" s="1"/>
  <c r="Q1755" i="7" s="1"/>
  <c r="S1755" i="7" s="1"/>
  <c r="J1755" i="7"/>
  <c r="K1755" i="7" s="1"/>
  <c r="N1754" i="7"/>
  <c r="O1754" i="7" s="1"/>
  <c r="R1754" i="7" s="1"/>
  <c r="L1754" i="7"/>
  <c r="M1754" i="7" s="1"/>
  <c r="Q1754" i="7" s="1"/>
  <c r="J1754" i="7"/>
  <c r="K1754" i="7" s="1"/>
  <c r="N1753" i="7"/>
  <c r="O1753" i="7" s="1"/>
  <c r="R1753" i="7" s="1"/>
  <c r="L1753" i="7"/>
  <c r="M1753" i="7" s="1"/>
  <c r="Q1753" i="7" s="1"/>
  <c r="S1753" i="7" s="1"/>
  <c r="J1753" i="7"/>
  <c r="K1753" i="7" s="1"/>
  <c r="N1752" i="7"/>
  <c r="O1752" i="7" s="1"/>
  <c r="R1752" i="7" s="1"/>
  <c r="L1752" i="7"/>
  <c r="M1752" i="7" s="1"/>
  <c r="Q1752" i="7" s="1"/>
  <c r="J1752" i="7"/>
  <c r="K1752" i="7" s="1"/>
  <c r="N1751" i="7"/>
  <c r="O1751" i="7" s="1"/>
  <c r="R1751" i="7" s="1"/>
  <c r="L1751" i="7"/>
  <c r="M1751" i="7" s="1"/>
  <c r="Q1751" i="7" s="1"/>
  <c r="S1751" i="7" s="1"/>
  <c r="J1751" i="7"/>
  <c r="K1751" i="7" s="1"/>
  <c r="N1750" i="7"/>
  <c r="O1750" i="7" s="1"/>
  <c r="R1750" i="7" s="1"/>
  <c r="L1750" i="7"/>
  <c r="M1750" i="7" s="1"/>
  <c r="Q1750" i="7" s="1"/>
  <c r="J1750" i="7"/>
  <c r="K1750" i="7" s="1"/>
  <c r="N1749" i="7"/>
  <c r="O1749" i="7" s="1"/>
  <c r="R1749" i="7" s="1"/>
  <c r="L1749" i="7"/>
  <c r="M1749" i="7" s="1"/>
  <c r="Q1749" i="7" s="1"/>
  <c r="S1749" i="7" s="1"/>
  <c r="J1749" i="7"/>
  <c r="K1749" i="7" s="1"/>
  <c r="N1748" i="7"/>
  <c r="O1748" i="7" s="1"/>
  <c r="R1748" i="7" s="1"/>
  <c r="L1748" i="7"/>
  <c r="M1748" i="7" s="1"/>
  <c r="Q1748" i="7" s="1"/>
  <c r="J1748" i="7"/>
  <c r="K1748" i="7" s="1"/>
  <c r="N1747" i="7"/>
  <c r="O1747" i="7" s="1"/>
  <c r="R1747" i="7" s="1"/>
  <c r="L1747" i="7"/>
  <c r="M1747" i="7" s="1"/>
  <c r="Q1747" i="7" s="1"/>
  <c r="S1747" i="7" s="1"/>
  <c r="J1747" i="7"/>
  <c r="K1747" i="7" s="1"/>
  <c r="N1746" i="7"/>
  <c r="O1746" i="7" s="1"/>
  <c r="R1746" i="7" s="1"/>
  <c r="L1746" i="7"/>
  <c r="M1746" i="7" s="1"/>
  <c r="Q1746" i="7" s="1"/>
  <c r="J1746" i="7"/>
  <c r="K1746" i="7" s="1"/>
  <c r="N1745" i="7"/>
  <c r="O1745" i="7" s="1"/>
  <c r="R1745" i="7" s="1"/>
  <c r="L1745" i="7"/>
  <c r="M1745" i="7" s="1"/>
  <c r="Q1745" i="7" s="1"/>
  <c r="S1745" i="7" s="1"/>
  <c r="J1745" i="7"/>
  <c r="K1745" i="7" s="1"/>
  <c r="N1744" i="7"/>
  <c r="O1744" i="7" s="1"/>
  <c r="R1744" i="7" s="1"/>
  <c r="L1744" i="7"/>
  <c r="M1744" i="7" s="1"/>
  <c r="Q1744" i="7" s="1"/>
  <c r="J1744" i="7"/>
  <c r="K1744" i="7" s="1"/>
  <c r="N1743" i="7"/>
  <c r="O1743" i="7" s="1"/>
  <c r="R1743" i="7" s="1"/>
  <c r="L1743" i="7"/>
  <c r="M1743" i="7" s="1"/>
  <c r="Q1743" i="7" s="1"/>
  <c r="S1743" i="7" s="1"/>
  <c r="J1743" i="7"/>
  <c r="K1743" i="7" s="1"/>
  <c r="N1742" i="7"/>
  <c r="O1742" i="7" s="1"/>
  <c r="R1742" i="7" s="1"/>
  <c r="L1742" i="7"/>
  <c r="M1742" i="7" s="1"/>
  <c r="Q1742" i="7" s="1"/>
  <c r="J1742" i="7"/>
  <c r="K1742" i="7" s="1"/>
  <c r="N1741" i="7"/>
  <c r="O1741" i="7" s="1"/>
  <c r="R1741" i="7" s="1"/>
  <c r="L1741" i="7"/>
  <c r="M1741" i="7" s="1"/>
  <c r="Q1741" i="7" s="1"/>
  <c r="S1741" i="7" s="1"/>
  <c r="J1741" i="7"/>
  <c r="K1741" i="7" s="1"/>
  <c r="N1740" i="7"/>
  <c r="O1740" i="7" s="1"/>
  <c r="R1740" i="7" s="1"/>
  <c r="L1740" i="7"/>
  <c r="M1740" i="7" s="1"/>
  <c r="Q1740" i="7" s="1"/>
  <c r="J1740" i="7"/>
  <c r="K1740" i="7" s="1"/>
  <c r="N1739" i="7"/>
  <c r="O1739" i="7" s="1"/>
  <c r="R1739" i="7" s="1"/>
  <c r="L1739" i="7"/>
  <c r="M1739" i="7" s="1"/>
  <c r="Q1739" i="7" s="1"/>
  <c r="S1739" i="7" s="1"/>
  <c r="J1739" i="7"/>
  <c r="K1739" i="7" s="1"/>
  <c r="N1738" i="7"/>
  <c r="O1738" i="7" s="1"/>
  <c r="R1738" i="7" s="1"/>
  <c r="L1738" i="7"/>
  <c r="M1738" i="7" s="1"/>
  <c r="Q1738" i="7" s="1"/>
  <c r="J1738" i="7"/>
  <c r="K1738" i="7" s="1"/>
  <c r="N1737" i="7"/>
  <c r="O1737" i="7" s="1"/>
  <c r="R1737" i="7" s="1"/>
  <c r="L1737" i="7"/>
  <c r="M1737" i="7" s="1"/>
  <c r="Q1737" i="7" s="1"/>
  <c r="S1737" i="7" s="1"/>
  <c r="J1737" i="7"/>
  <c r="K1737" i="7" s="1"/>
  <c r="N1736" i="7"/>
  <c r="O1736" i="7" s="1"/>
  <c r="R1736" i="7" s="1"/>
  <c r="L1736" i="7"/>
  <c r="M1736" i="7" s="1"/>
  <c r="Q1736" i="7" s="1"/>
  <c r="J1736" i="7"/>
  <c r="K1736" i="7" s="1"/>
  <c r="N1735" i="7"/>
  <c r="O1735" i="7" s="1"/>
  <c r="R1735" i="7" s="1"/>
  <c r="L1735" i="7"/>
  <c r="M1735" i="7" s="1"/>
  <c r="Q1735" i="7" s="1"/>
  <c r="S1735" i="7" s="1"/>
  <c r="J1735" i="7"/>
  <c r="K1735" i="7" s="1"/>
  <c r="N1734" i="7"/>
  <c r="O1734" i="7" s="1"/>
  <c r="R1734" i="7" s="1"/>
  <c r="L1734" i="7"/>
  <c r="M1734" i="7" s="1"/>
  <c r="Q1734" i="7" s="1"/>
  <c r="J1734" i="7"/>
  <c r="K1734" i="7" s="1"/>
  <c r="N1733" i="7"/>
  <c r="O1733" i="7" s="1"/>
  <c r="R1733" i="7" s="1"/>
  <c r="L1733" i="7"/>
  <c r="M1733" i="7" s="1"/>
  <c r="Q1733" i="7" s="1"/>
  <c r="S1733" i="7" s="1"/>
  <c r="J1733" i="7"/>
  <c r="K1733" i="7" s="1"/>
  <c r="N1732" i="7"/>
  <c r="O1732" i="7" s="1"/>
  <c r="R1732" i="7" s="1"/>
  <c r="L1732" i="7"/>
  <c r="M1732" i="7" s="1"/>
  <c r="Q1732" i="7" s="1"/>
  <c r="J1732" i="7"/>
  <c r="K1732" i="7" s="1"/>
  <c r="N1731" i="7"/>
  <c r="O1731" i="7" s="1"/>
  <c r="R1731" i="7" s="1"/>
  <c r="L1731" i="7"/>
  <c r="M1731" i="7" s="1"/>
  <c r="Q1731" i="7" s="1"/>
  <c r="S1731" i="7" s="1"/>
  <c r="J1731" i="7"/>
  <c r="K1731" i="7" s="1"/>
  <c r="N1730" i="7"/>
  <c r="O1730" i="7" s="1"/>
  <c r="R1730" i="7" s="1"/>
  <c r="L1730" i="7"/>
  <c r="M1730" i="7" s="1"/>
  <c r="Q1730" i="7" s="1"/>
  <c r="J1730" i="7"/>
  <c r="K1730" i="7" s="1"/>
  <c r="N1729" i="7"/>
  <c r="O1729" i="7" s="1"/>
  <c r="R1729" i="7" s="1"/>
  <c r="L1729" i="7"/>
  <c r="M1729" i="7" s="1"/>
  <c r="Q1729" i="7" s="1"/>
  <c r="S1729" i="7" s="1"/>
  <c r="J1729" i="7"/>
  <c r="K1729" i="7" s="1"/>
  <c r="N1728" i="7"/>
  <c r="O1728" i="7" s="1"/>
  <c r="R1728" i="7" s="1"/>
  <c r="L1728" i="7"/>
  <c r="M1728" i="7" s="1"/>
  <c r="Q1728" i="7" s="1"/>
  <c r="J1728" i="7"/>
  <c r="K1728" i="7" s="1"/>
  <c r="N1727" i="7"/>
  <c r="O1727" i="7" s="1"/>
  <c r="R1727" i="7" s="1"/>
  <c r="L1727" i="7"/>
  <c r="M1727" i="7" s="1"/>
  <c r="Q1727" i="7" s="1"/>
  <c r="S1727" i="7" s="1"/>
  <c r="J1727" i="7"/>
  <c r="K1727" i="7" s="1"/>
  <c r="O1726" i="7"/>
  <c r="R1726" i="7" s="1"/>
  <c r="N1726" i="7"/>
  <c r="L1726" i="7"/>
  <c r="M1726" i="7" s="1"/>
  <c r="Q1726" i="7" s="1"/>
  <c r="S1726" i="7" s="1"/>
  <c r="J1726" i="7"/>
  <c r="K1726" i="7" s="1"/>
  <c r="N1725" i="7"/>
  <c r="O1725" i="7" s="1"/>
  <c r="R1725" i="7" s="1"/>
  <c r="L1725" i="7"/>
  <c r="M1725" i="7" s="1"/>
  <c r="Q1725" i="7" s="1"/>
  <c r="J1725" i="7"/>
  <c r="K1725" i="7" s="1"/>
  <c r="N1724" i="7"/>
  <c r="O1724" i="7" s="1"/>
  <c r="R1724" i="7" s="1"/>
  <c r="L1724" i="7"/>
  <c r="M1724" i="7" s="1"/>
  <c r="Q1724" i="7" s="1"/>
  <c r="S1724" i="7" s="1"/>
  <c r="J1724" i="7"/>
  <c r="K1724" i="7" s="1"/>
  <c r="N1723" i="7"/>
  <c r="O1723" i="7" s="1"/>
  <c r="R1723" i="7" s="1"/>
  <c r="L1723" i="7"/>
  <c r="M1723" i="7" s="1"/>
  <c r="Q1723" i="7" s="1"/>
  <c r="J1723" i="7"/>
  <c r="K1723" i="7" s="1"/>
  <c r="N1722" i="7"/>
  <c r="O1722" i="7" s="1"/>
  <c r="R1722" i="7" s="1"/>
  <c r="L1722" i="7"/>
  <c r="M1722" i="7" s="1"/>
  <c r="Q1722" i="7" s="1"/>
  <c r="S1722" i="7" s="1"/>
  <c r="J1722" i="7"/>
  <c r="K1722" i="7" s="1"/>
  <c r="N1721" i="7"/>
  <c r="O1721" i="7" s="1"/>
  <c r="R1721" i="7" s="1"/>
  <c r="L1721" i="7"/>
  <c r="M1721" i="7" s="1"/>
  <c r="Q1721" i="7" s="1"/>
  <c r="J1721" i="7"/>
  <c r="K1721" i="7" s="1"/>
  <c r="N1720" i="7"/>
  <c r="O1720" i="7" s="1"/>
  <c r="R1720" i="7" s="1"/>
  <c r="L1720" i="7"/>
  <c r="M1720" i="7" s="1"/>
  <c r="Q1720" i="7" s="1"/>
  <c r="S1720" i="7" s="1"/>
  <c r="J1720" i="7"/>
  <c r="K1720" i="7" s="1"/>
  <c r="N1719" i="7"/>
  <c r="O1719" i="7" s="1"/>
  <c r="R1719" i="7" s="1"/>
  <c r="L1719" i="7"/>
  <c r="M1719" i="7" s="1"/>
  <c r="Q1719" i="7" s="1"/>
  <c r="J1719" i="7"/>
  <c r="K1719" i="7" s="1"/>
  <c r="N1718" i="7"/>
  <c r="O1718" i="7" s="1"/>
  <c r="R1718" i="7" s="1"/>
  <c r="L1718" i="7"/>
  <c r="M1718" i="7" s="1"/>
  <c r="Q1718" i="7" s="1"/>
  <c r="S1718" i="7" s="1"/>
  <c r="J1718" i="7"/>
  <c r="K1718" i="7" s="1"/>
  <c r="N1717" i="7"/>
  <c r="O1717" i="7" s="1"/>
  <c r="R1717" i="7" s="1"/>
  <c r="L1717" i="7"/>
  <c r="M1717" i="7" s="1"/>
  <c r="Q1717" i="7" s="1"/>
  <c r="J1717" i="7"/>
  <c r="K1717" i="7" s="1"/>
  <c r="N1716" i="7"/>
  <c r="O1716" i="7" s="1"/>
  <c r="R1716" i="7" s="1"/>
  <c r="L1716" i="7"/>
  <c r="M1716" i="7" s="1"/>
  <c r="Q1716" i="7" s="1"/>
  <c r="S1716" i="7" s="1"/>
  <c r="J1716" i="7"/>
  <c r="K1716" i="7" s="1"/>
  <c r="N1715" i="7"/>
  <c r="O1715" i="7" s="1"/>
  <c r="R1715" i="7" s="1"/>
  <c r="L1715" i="7"/>
  <c r="M1715" i="7" s="1"/>
  <c r="Q1715" i="7" s="1"/>
  <c r="J1715" i="7"/>
  <c r="K1715" i="7" s="1"/>
  <c r="N1714" i="7"/>
  <c r="O1714" i="7" s="1"/>
  <c r="R1714" i="7" s="1"/>
  <c r="L1714" i="7"/>
  <c r="M1714" i="7" s="1"/>
  <c r="Q1714" i="7" s="1"/>
  <c r="S1714" i="7" s="1"/>
  <c r="J1714" i="7"/>
  <c r="K1714" i="7" s="1"/>
  <c r="N1713" i="7"/>
  <c r="O1713" i="7" s="1"/>
  <c r="R1713" i="7" s="1"/>
  <c r="L1713" i="7"/>
  <c r="M1713" i="7" s="1"/>
  <c r="Q1713" i="7" s="1"/>
  <c r="J1713" i="7"/>
  <c r="K1713" i="7" s="1"/>
  <c r="N1712" i="7"/>
  <c r="O1712" i="7" s="1"/>
  <c r="R1712" i="7" s="1"/>
  <c r="L1712" i="7"/>
  <c r="M1712" i="7" s="1"/>
  <c r="Q1712" i="7" s="1"/>
  <c r="S1712" i="7" s="1"/>
  <c r="J1712" i="7"/>
  <c r="K1712" i="7" s="1"/>
  <c r="N1711" i="7"/>
  <c r="O1711" i="7" s="1"/>
  <c r="R1711" i="7" s="1"/>
  <c r="L1711" i="7"/>
  <c r="M1711" i="7" s="1"/>
  <c r="Q1711" i="7" s="1"/>
  <c r="J1711" i="7"/>
  <c r="K1711" i="7" s="1"/>
  <c r="N1710" i="7"/>
  <c r="O1710" i="7" s="1"/>
  <c r="R1710" i="7" s="1"/>
  <c r="L1710" i="7"/>
  <c r="M1710" i="7" s="1"/>
  <c r="J1710" i="7"/>
  <c r="K1710" i="7" s="1"/>
  <c r="N1709" i="7"/>
  <c r="O1709" i="7" s="1"/>
  <c r="R1709" i="7" s="1"/>
  <c r="L1709" i="7"/>
  <c r="M1709" i="7" s="1"/>
  <c r="J1709" i="7"/>
  <c r="K1709" i="7" s="1"/>
  <c r="N1708" i="7"/>
  <c r="O1708" i="7" s="1"/>
  <c r="R1708" i="7" s="1"/>
  <c r="L1708" i="7"/>
  <c r="M1708" i="7" s="1"/>
  <c r="J1708" i="7"/>
  <c r="K1708" i="7" s="1"/>
  <c r="N1707" i="7"/>
  <c r="O1707" i="7" s="1"/>
  <c r="R1707" i="7" s="1"/>
  <c r="L1707" i="7"/>
  <c r="M1707" i="7" s="1"/>
  <c r="Q1707" i="7" s="1"/>
  <c r="J1707" i="7"/>
  <c r="K1707" i="7" s="1"/>
  <c r="N1706" i="7"/>
  <c r="O1706" i="7" s="1"/>
  <c r="R1706" i="7" s="1"/>
  <c r="L1706" i="7"/>
  <c r="M1706" i="7" s="1"/>
  <c r="J1706" i="7"/>
  <c r="K1706" i="7" s="1"/>
  <c r="N1705" i="7"/>
  <c r="O1705" i="7" s="1"/>
  <c r="R1705" i="7" s="1"/>
  <c r="L1705" i="7"/>
  <c r="M1705" i="7" s="1"/>
  <c r="Q1705" i="7" s="1"/>
  <c r="J1705" i="7"/>
  <c r="K1705" i="7" s="1"/>
  <c r="N1704" i="7"/>
  <c r="O1704" i="7" s="1"/>
  <c r="R1704" i="7" s="1"/>
  <c r="L1704" i="7"/>
  <c r="M1704" i="7" s="1"/>
  <c r="Q1704" i="7" s="1"/>
  <c r="S1704" i="7" s="1"/>
  <c r="J1704" i="7"/>
  <c r="K1704" i="7" s="1"/>
  <c r="N1703" i="7"/>
  <c r="O1703" i="7" s="1"/>
  <c r="R1703" i="7" s="1"/>
  <c r="L1703" i="7"/>
  <c r="M1703" i="7" s="1"/>
  <c r="Q1703" i="7" s="1"/>
  <c r="J1703" i="7"/>
  <c r="K1703" i="7" s="1"/>
  <c r="N1702" i="7"/>
  <c r="O1702" i="7" s="1"/>
  <c r="R1702" i="7" s="1"/>
  <c r="L1702" i="7"/>
  <c r="M1702" i="7" s="1"/>
  <c r="J1702" i="7"/>
  <c r="K1702" i="7" s="1"/>
  <c r="N1701" i="7"/>
  <c r="O1701" i="7" s="1"/>
  <c r="R1701" i="7" s="1"/>
  <c r="L1701" i="7"/>
  <c r="M1701" i="7" s="1"/>
  <c r="J1701" i="7"/>
  <c r="K1701" i="7" s="1"/>
  <c r="N1700" i="7"/>
  <c r="O1700" i="7" s="1"/>
  <c r="R1700" i="7" s="1"/>
  <c r="L1700" i="7"/>
  <c r="M1700" i="7" s="1"/>
  <c r="J1700" i="7"/>
  <c r="K1700" i="7" s="1"/>
  <c r="N1699" i="7"/>
  <c r="O1699" i="7" s="1"/>
  <c r="R1699" i="7" s="1"/>
  <c r="L1699" i="7"/>
  <c r="M1699" i="7" s="1"/>
  <c r="Q1699" i="7" s="1"/>
  <c r="J1699" i="7"/>
  <c r="K1699" i="7" s="1"/>
  <c r="N1698" i="7"/>
  <c r="O1698" i="7" s="1"/>
  <c r="R1698" i="7" s="1"/>
  <c r="L1698" i="7"/>
  <c r="M1698" i="7" s="1"/>
  <c r="Q1698" i="7" s="1"/>
  <c r="S1698" i="7" s="1"/>
  <c r="J1698" i="7"/>
  <c r="K1698" i="7" s="1"/>
  <c r="N1697" i="7"/>
  <c r="O1697" i="7" s="1"/>
  <c r="R1697" i="7" s="1"/>
  <c r="L1697" i="7"/>
  <c r="M1697" i="7" s="1"/>
  <c r="Q1697" i="7" s="1"/>
  <c r="J1697" i="7"/>
  <c r="K1697" i="7" s="1"/>
  <c r="N1696" i="7"/>
  <c r="O1696" i="7" s="1"/>
  <c r="R1696" i="7" s="1"/>
  <c r="L1696" i="7"/>
  <c r="M1696" i="7" s="1"/>
  <c r="Q1696" i="7" s="1"/>
  <c r="S1696" i="7" s="1"/>
  <c r="J1696" i="7"/>
  <c r="K1696" i="7" s="1"/>
  <c r="N1695" i="7"/>
  <c r="O1695" i="7" s="1"/>
  <c r="R1695" i="7" s="1"/>
  <c r="L1695" i="7"/>
  <c r="M1695" i="7" s="1"/>
  <c r="Q1695" i="7" s="1"/>
  <c r="J1695" i="7"/>
  <c r="K1695" i="7" s="1"/>
  <c r="N1694" i="7"/>
  <c r="O1694" i="7" s="1"/>
  <c r="R1694" i="7" s="1"/>
  <c r="L1694" i="7"/>
  <c r="M1694" i="7" s="1"/>
  <c r="Q1694" i="7" s="1"/>
  <c r="S1694" i="7" s="1"/>
  <c r="J1694" i="7"/>
  <c r="K1694" i="7" s="1"/>
  <c r="N1693" i="7"/>
  <c r="O1693" i="7" s="1"/>
  <c r="R1693" i="7" s="1"/>
  <c r="L1693" i="7"/>
  <c r="M1693" i="7" s="1"/>
  <c r="Q1693" i="7" s="1"/>
  <c r="J1693" i="7"/>
  <c r="K1693" i="7" s="1"/>
  <c r="N1692" i="7"/>
  <c r="O1692" i="7" s="1"/>
  <c r="R1692" i="7" s="1"/>
  <c r="L1692" i="7"/>
  <c r="M1692" i="7" s="1"/>
  <c r="Q1692" i="7" s="1"/>
  <c r="S1692" i="7" s="1"/>
  <c r="J1692" i="7"/>
  <c r="K1692" i="7" s="1"/>
  <c r="N1691" i="7"/>
  <c r="O1691" i="7" s="1"/>
  <c r="R1691" i="7" s="1"/>
  <c r="L1691" i="7"/>
  <c r="M1691" i="7" s="1"/>
  <c r="Q1691" i="7" s="1"/>
  <c r="J1691" i="7"/>
  <c r="K1691" i="7" s="1"/>
  <c r="N1690" i="7"/>
  <c r="O1690" i="7" s="1"/>
  <c r="R1690" i="7" s="1"/>
  <c r="L1690" i="7"/>
  <c r="M1690" i="7" s="1"/>
  <c r="Q1690" i="7" s="1"/>
  <c r="S1690" i="7" s="1"/>
  <c r="J1690" i="7"/>
  <c r="K1690" i="7" s="1"/>
  <c r="N1689" i="7"/>
  <c r="O1689" i="7" s="1"/>
  <c r="R1689" i="7" s="1"/>
  <c r="L1689" i="7"/>
  <c r="M1689" i="7" s="1"/>
  <c r="Q1689" i="7" s="1"/>
  <c r="J1689" i="7"/>
  <c r="K1689" i="7" s="1"/>
  <c r="N1688" i="7"/>
  <c r="O1688" i="7" s="1"/>
  <c r="R1688" i="7" s="1"/>
  <c r="L1688" i="7"/>
  <c r="M1688" i="7" s="1"/>
  <c r="J1688" i="7"/>
  <c r="K1688" i="7" s="1"/>
  <c r="N1687" i="7"/>
  <c r="O1687" i="7" s="1"/>
  <c r="R1687" i="7" s="1"/>
  <c r="L1687" i="7"/>
  <c r="M1687" i="7" s="1"/>
  <c r="Q1687" i="7" s="1"/>
  <c r="J1687" i="7"/>
  <c r="K1687" i="7" s="1"/>
  <c r="N1686" i="7"/>
  <c r="O1686" i="7" s="1"/>
  <c r="R1686" i="7" s="1"/>
  <c r="L1686" i="7"/>
  <c r="M1686" i="7" s="1"/>
  <c r="Q1686" i="7" s="1"/>
  <c r="S1686" i="7" s="1"/>
  <c r="J1686" i="7"/>
  <c r="K1686" i="7" s="1"/>
  <c r="N1685" i="7"/>
  <c r="O1685" i="7" s="1"/>
  <c r="R1685" i="7" s="1"/>
  <c r="L1685" i="7"/>
  <c r="M1685" i="7" s="1"/>
  <c r="Q1685" i="7" s="1"/>
  <c r="J1685" i="7"/>
  <c r="K1685" i="7" s="1"/>
  <c r="N1684" i="7"/>
  <c r="O1684" i="7" s="1"/>
  <c r="R1684" i="7" s="1"/>
  <c r="L1684" i="7"/>
  <c r="M1684" i="7" s="1"/>
  <c r="Q1684" i="7" s="1"/>
  <c r="S1684" i="7" s="1"/>
  <c r="J1684" i="7"/>
  <c r="K1684" i="7" s="1"/>
  <c r="N1683" i="7"/>
  <c r="O1683" i="7" s="1"/>
  <c r="R1683" i="7" s="1"/>
  <c r="L1683" i="7"/>
  <c r="M1683" i="7" s="1"/>
  <c r="Q1683" i="7" s="1"/>
  <c r="J1683" i="7"/>
  <c r="K1683" i="7" s="1"/>
  <c r="N1682" i="7"/>
  <c r="O1682" i="7" s="1"/>
  <c r="R1682" i="7" s="1"/>
  <c r="L1682" i="7"/>
  <c r="M1682" i="7" s="1"/>
  <c r="Q1682" i="7" s="1"/>
  <c r="S1682" i="7" s="1"/>
  <c r="J1682" i="7"/>
  <c r="K1682" i="7" s="1"/>
  <c r="N1681" i="7"/>
  <c r="O1681" i="7" s="1"/>
  <c r="R1681" i="7" s="1"/>
  <c r="L1681" i="7"/>
  <c r="M1681" i="7" s="1"/>
  <c r="Q1681" i="7" s="1"/>
  <c r="J1681" i="7"/>
  <c r="K1681" i="7" s="1"/>
  <c r="N1680" i="7"/>
  <c r="O1680" i="7" s="1"/>
  <c r="R1680" i="7" s="1"/>
  <c r="L1680" i="7"/>
  <c r="M1680" i="7" s="1"/>
  <c r="Q1680" i="7" s="1"/>
  <c r="S1680" i="7" s="1"/>
  <c r="J1680" i="7"/>
  <c r="K1680" i="7" s="1"/>
  <c r="N1679" i="7"/>
  <c r="O1679" i="7" s="1"/>
  <c r="R1679" i="7" s="1"/>
  <c r="L1679" i="7"/>
  <c r="M1679" i="7" s="1"/>
  <c r="Q1679" i="7" s="1"/>
  <c r="J1679" i="7"/>
  <c r="K1679" i="7" s="1"/>
  <c r="N1678" i="7"/>
  <c r="O1678" i="7" s="1"/>
  <c r="R1678" i="7" s="1"/>
  <c r="L1678" i="7"/>
  <c r="M1678" i="7" s="1"/>
  <c r="Q1678" i="7" s="1"/>
  <c r="S1678" i="7" s="1"/>
  <c r="J1678" i="7"/>
  <c r="K1678" i="7" s="1"/>
  <c r="N1677" i="7"/>
  <c r="O1677" i="7" s="1"/>
  <c r="R1677" i="7" s="1"/>
  <c r="L1677" i="7"/>
  <c r="M1677" i="7" s="1"/>
  <c r="Q1677" i="7" s="1"/>
  <c r="J1677" i="7"/>
  <c r="K1677" i="7" s="1"/>
  <c r="N1676" i="7"/>
  <c r="O1676" i="7" s="1"/>
  <c r="R1676" i="7" s="1"/>
  <c r="L1676" i="7"/>
  <c r="M1676" i="7" s="1"/>
  <c r="Q1676" i="7" s="1"/>
  <c r="S1676" i="7" s="1"/>
  <c r="J1676" i="7"/>
  <c r="K1676" i="7" s="1"/>
  <c r="N1675" i="7"/>
  <c r="O1675" i="7" s="1"/>
  <c r="R1675" i="7" s="1"/>
  <c r="L1675" i="7"/>
  <c r="M1675" i="7" s="1"/>
  <c r="Q1675" i="7" s="1"/>
  <c r="J1675" i="7"/>
  <c r="K1675" i="7" s="1"/>
  <c r="N1674" i="7"/>
  <c r="O1674" i="7" s="1"/>
  <c r="R1674" i="7" s="1"/>
  <c r="L1674" i="7"/>
  <c r="M1674" i="7" s="1"/>
  <c r="Q1674" i="7" s="1"/>
  <c r="S1674" i="7" s="1"/>
  <c r="J1674" i="7"/>
  <c r="K1674" i="7" s="1"/>
  <c r="N1673" i="7"/>
  <c r="O1673" i="7" s="1"/>
  <c r="R1673" i="7" s="1"/>
  <c r="L1673" i="7"/>
  <c r="M1673" i="7" s="1"/>
  <c r="Q1673" i="7" s="1"/>
  <c r="J1673" i="7"/>
  <c r="K1673" i="7" s="1"/>
  <c r="N1672" i="7"/>
  <c r="O1672" i="7" s="1"/>
  <c r="R1672" i="7" s="1"/>
  <c r="L1672" i="7"/>
  <c r="M1672" i="7" s="1"/>
  <c r="Q1672" i="7" s="1"/>
  <c r="S1672" i="7" s="1"/>
  <c r="J1672" i="7"/>
  <c r="K1672" i="7" s="1"/>
  <c r="N1671" i="7"/>
  <c r="O1671" i="7" s="1"/>
  <c r="R1671" i="7" s="1"/>
  <c r="L1671" i="7"/>
  <c r="M1671" i="7" s="1"/>
  <c r="Q1671" i="7" s="1"/>
  <c r="J1671" i="7"/>
  <c r="K1671" i="7" s="1"/>
  <c r="N1670" i="7"/>
  <c r="O1670" i="7" s="1"/>
  <c r="R1670" i="7" s="1"/>
  <c r="L1670" i="7"/>
  <c r="M1670" i="7" s="1"/>
  <c r="Q1670" i="7" s="1"/>
  <c r="S1670" i="7" s="1"/>
  <c r="J1670" i="7"/>
  <c r="K1670" i="7" s="1"/>
  <c r="N1669" i="7"/>
  <c r="O1669" i="7" s="1"/>
  <c r="R1669" i="7" s="1"/>
  <c r="L1669" i="7"/>
  <c r="M1669" i="7" s="1"/>
  <c r="Q1669" i="7" s="1"/>
  <c r="J1669" i="7"/>
  <c r="K1669" i="7" s="1"/>
  <c r="N1668" i="7"/>
  <c r="O1668" i="7" s="1"/>
  <c r="R1668" i="7" s="1"/>
  <c r="L1668" i="7"/>
  <c r="M1668" i="7" s="1"/>
  <c r="Q1668" i="7" s="1"/>
  <c r="S1668" i="7" s="1"/>
  <c r="J1668" i="7"/>
  <c r="K1668" i="7" s="1"/>
  <c r="N1667" i="7"/>
  <c r="O1667" i="7" s="1"/>
  <c r="R1667" i="7" s="1"/>
  <c r="L1667" i="7"/>
  <c r="M1667" i="7" s="1"/>
  <c r="Q1667" i="7" s="1"/>
  <c r="J1667" i="7"/>
  <c r="K1667" i="7" s="1"/>
  <c r="N1666" i="7"/>
  <c r="O1666" i="7" s="1"/>
  <c r="R1666" i="7" s="1"/>
  <c r="L1666" i="7"/>
  <c r="M1666" i="7" s="1"/>
  <c r="Q1666" i="7" s="1"/>
  <c r="S1666" i="7" s="1"/>
  <c r="J1666" i="7"/>
  <c r="K1666" i="7" s="1"/>
  <c r="N1665" i="7"/>
  <c r="O1665" i="7" s="1"/>
  <c r="R1665" i="7" s="1"/>
  <c r="L1665" i="7"/>
  <c r="M1665" i="7" s="1"/>
  <c r="Q1665" i="7" s="1"/>
  <c r="J1665" i="7"/>
  <c r="K1665" i="7" s="1"/>
  <c r="N1664" i="7"/>
  <c r="O1664" i="7" s="1"/>
  <c r="R1664" i="7" s="1"/>
  <c r="L1664" i="7"/>
  <c r="M1664" i="7" s="1"/>
  <c r="Q1664" i="7" s="1"/>
  <c r="S1664" i="7" s="1"/>
  <c r="J1664" i="7"/>
  <c r="K1664" i="7" s="1"/>
  <c r="N1663" i="7"/>
  <c r="O1663" i="7" s="1"/>
  <c r="R1663" i="7" s="1"/>
  <c r="L1663" i="7"/>
  <c r="M1663" i="7" s="1"/>
  <c r="Q1663" i="7" s="1"/>
  <c r="J1663" i="7"/>
  <c r="K1663" i="7" s="1"/>
  <c r="N1662" i="7"/>
  <c r="O1662" i="7" s="1"/>
  <c r="R1662" i="7" s="1"/>
  <c r="L1662" i="7"/>
  <c r="M1662" i="7" s="1"/>
  <c r="Q1662" i="7" s="1"/>
  <c r="S1662" i="7" s="1"/>
  <c r="J1662" i="7"/>
  <c r="K1662" i="7" s="1"/>
  <c r="N1661" i="7"/>
  <c r="O1661" i="7" s="1"/>
  <c r="R1661" i="7" s="1"/>
  <c r="L1661" i="7"/>
  <c r="M1661" i="7" s="1"/>
  <c r="Q1661" i="7" s="1"/>
  <c r="J1661" i="7"/>
  <c r="K1661" i="7" s="1"/>
  <c r="N1660" i="7"/>
  <c r="O1660" i="7" s="1"/>
  <c r="R1660" i="7" s="1"/>
  <c r="L1660" i="7"/>
  <c r="M1660" i="7" s="1"/>
  <c r="Q1660" i="7" s="1"/>
  <c r="S1660" i="7" s="1"/>
  <c r="J1660" i="7"/>
  <c r="K1660" i="7" s="1"/>
  <c r="N1659" i="7"/>
  <c r="O1659" i="7" s="1"/>
  <c r="R1659" i="7" s="1"/>
  <c r="L1659" i="7"/>
  <c r="M1659" i="7" s="1"/>
  <c r="Q1659" i="7" s="1"/>
  <c r="J1659" i="7"/>
  <c r="K1659" i="7" s="1"/>
  <c r="N1658" i="7"/>
  <c r="O1658" i="7" s="1"/>
  <c r="R1658" i="7" s="1"/>
  <c r="L1658" i="7"/>
  <c r="M1658" i="7" s="1"/>
  <c r="Q1658" i="7" s="1"/>
  <c r="S1658" i="7" s="1"/>
  <c r="J1658" i="7"/>
  <c r="K1658" i="7" s="1"/>
  <c r="N1657" i="7"/>
  <c r="O1657" i="7" s="1"/>
  <c r="R1657" i="7" s="1"/>
  <c r="L1657" i="7"/>
  <c r="M1657" i="7" s="1"/>
  <c r="Q1657" i="7" s="1"/>
  <c r="J1657" i="7"/>
  <c r="K1657" i="7" s="1"/>
  <c r="N1656" i="7"/>
  <c r="O1656" i="7" s="1"/>
  <c r="R1656" i="7" s="1"/>
  <c r="L1656" i="7"/>
  <c r="M1656" i="7" s="1"/>
  <c r="Q1656" i="7" s="1"/>
  <c r="S1656" i="7" s="1"/>
  <c r="J1656" i="7"/>
  <c r="K1656" i="7" s="1"/>
  <c r="N1655" i="7"/>
  <c r="O1655" i="7" s="1"/>
  <c r="R1655" i="7" s="1"/>
  <c r="L1655" i="7"/>
  <c r="M1655" i="7" s="1"/>
  <c r="Q1655" i="7" s="1"/>
  <c r="J1655" i="7"/>
  <c r="K1655" i="7" s="1"/>
  <c r="N1654" i="7"/>
  <c r="O1654" i="7" s="1"/>
  <c r="R1654" i="7" s="1"/>
  <c r="L1654" i="7"/>
  <c r="M1654" i="7" s="1"/>
  <c r="Q1654" i="7" s="1"/>
  <c r="S1654" i="7" s="1"/>
  <c r="J1654" i="7"/>
  <c r="K1654" i="7" s="1"/>
  <c r="N1653" i="7"/>
  <c r="O1653" i="7" s="1"/>
  <c r="R1653" i="7" s="1"/>
  <c r="L1653" i="7"/>
  <c r="M1653" i="7" s="1"/>
  <c r="Q1653" i="7" s="1"/>
  <c r="J1653" i="7"/>
  <c r="K1653" i="7" s="1"/>
  <c r="N1652" i="7"/>
  <c r="O1652" i="7" s="1"/>
  <c r="R1652" i="7" s="1"/>
  <c r="L1652" i="7"/>
  <c r="M1652" i="7" s="1"/>
  <c r="Q1652" i="7" s="1"/>
  <c r="S1652" i="7" s="1"/>
  <c r="J1652" i="7"/>
  <c r="K1652" i="7" s="1"/>
  <c r="N1651" i="7"/>
  <c r="O1651" i="7" s="1"/>
  <c r="R1651" i="7" s="1"/>
  <c r="L1651" i="7"/>
  <c r="M1651" i="7" s="1"/>
  <c r="Q1651" i="7" s="1"/>
  <c r="J1651" i="7"/>
  <c r="K1651" i="7" s="1"/>
  <c r="N1650" i="7"/>
  <c r="O1650" i="7" s="1"/>
  <c r="R1650" i="7" s="1"/>
  <c r="L1650" i="7"/>
  <c r="M1650" i="7" s="1"/>
  <c r="Q1650" i="7" s="1"/>
  <c r="S1650" i="7" s="1"/>
  <c r="J1650" i="7"/>
  <c r="K1650" i="7" s="1"/>
  <c r="N1649" i="7"/>
  <c r="O1649" i="7" s="1"/>
  <c r="R1649" i="7" s="1"/>
  <c r="L1649" i="7"/>
  <c r="M1649" i="7" s="1"/>
  <c r="Q1649" i="7" s="1"/>
  <c r="J1649" i="7"/>
  <c r="K1649" i="7" s="1"/>
  <c r="N1648" i="7"/>
  <c r="O1648" i="7" s="1"/>
  <c r="R1648" i="7" s="1"/>
  <c r="L1648" i="7"/>
  <c r="M1648" i="7" s="1"/>
  <c r="Q1648" i="7" s="1"/>
  <c r="S1648" i="7" s="1"/>
  <c r="J1648" i="7"/>
  <c r="K1648" i="7" s="1"/>
  <c r="N1647" i="7"/>
  <c r="O1647" i="7" s="1"/>
  <c r="R1647" i="7" s="1"/>
  <c r="L1647" i="7"/>
  <c r="M1647" i="7" s="1"/>
  <c r="Q1647" i="7" s="1"/>
  <c r="J1647" i="7"/>
  <c r="K1647" i="7" s="1"/>
  <c r="N1646" i="7"/>
  <c r="O1646" i="7" s="1"/>
  <c r="R1646" i="7" s="1"/>
  <c r="L1646" i="7"/>
  <c r="M1646" i="7" s="1"/>
  <c r="Q1646" i="7" s="1"/>
  <c r="S1646" i="7" s="1"/>
  <c r="J1646" i="7"/>
  <c r="K1646" i="7" s="1"/>
  <c r="N1645" i="7"/>
  <c r="O1645" i="7" s="1"/>
  <c r="R1645" i="7" s="1"/>
  <c r="L1645" i="7"/>
  <c r="M1645" i="7" s="1"/>
  <c r="Q1645" i="7" s="1"/>
  <c r="J1645" i="7"/>
  <c r="K1645" i="7" s="1"/>
  <c r="N1644" i="7"/>
  <c r="O1644" i="7" s="1"/>
  <c r="R1644" i="7" s="1"/>
  <c r="L1644" i="7"/>
  <c r="M1644" i="7" s="1"/>
  <c r="Q1644" i="7" s="1"/>
  <c r="S1644" i="7" s="1"/>
  <c r="J1644" i="7"/>
  <c r="K1644" i="7" s="1"/>
  <c r="N1643" i="7"/>
  <c r="O1643" i="7" s="1"/>
  <c r="R1643" i="7" s="1"/>
  <c r="L1643" i="7"/>
  <c r="M1643" i="7" s="1"/>
  <c r="Q1643" i="7" s="1"/>
  <c r="J1643" i="7"/>
  <c r="K1643" i="7" s="1"/>
  <c r="N1642" i="7"/>
  <c r="O1642" i="7" s="1"/>
  <c r="R1642" i="7" s="1"/>
  <c r="L1642" i="7"/>
  <c r="M1642" i="7" s="1"/>
  <c r="Q1642" i="7" s="1"/>
  <c r="S1642" i="7" s="1"/>
  <c r="J1642" i="7"/>
  <c r="K1642" i="7" s="1"/>
  <c r="N1641" i="7"/>
  <c r="O1641" i="7" s="1"/>
  <c r="R1641" i="7" s="1"/>
  <c r="L1641" i="7"/>
  <c r="M1641" i="7" s="1"/>
  <c r="Q1641" i="7" s="1"/>
  <c r="J1641" i="7"/>
  <c r="K1641" i="7" s="1"/>
  <c r="N1640" i="7"/>
  <c r="O1640" i="7" s="1"/>
  <c r="R1640" i="7" s="1"/>
  <c r="L1640" i="7"/>
  <c r="M1640" i="7" s="1"/>
  <c r="Q1640" i="7" s="1"/>
  <c r="S1640" i="7" s="1"/>
  <c r="J1640" i="7"/>
  <c r="K1640" i="7" s="1"/>
  <c r="N1639" i="7"/>
  <c r="O1639" i="7" s="1"/>
  <c r="R1639" i="7" s="1"/>
  <c r="L1639" i="7"/>
  <c r="M1639" i="7" s="1"/>
  <c r="Q1639" i="7" s="1"/>
  <c r="J1639" i="7"/>
  <c r="K1639" i="7" s="1"/>
  <c r="N1638" i="7"/>
  <c r="O1638" i="7" s="1"/>
  <c r="R1638" i="7" s="1"/>
  <c r="L1638" i="7"/>
  <c r="M1638" i="7" s="1"/>
  <c r="Q1638" i="7" s="1"/>
  <c r="S1638" i="7" s="1"/>
  <c r="J1638" i="7"/>
  <c r="K1638" i="7" s="1"/>
  <c r="N1637" i="7"/>
  <c r="O1637" i="7" s="1"/>
  <c r="R1637" i="7" s="1"/>
  <c r="L1637" i="7"/>
  <c r="M1637" i="7" s="1"/>
  <c r="Q1637" i="7" s="1"/>
  <c r="J1637" i="7"/>
  <c r="K1637" i="7" s="1"/>
  <c r="N1636" i="7"/>
  <c r="O1636" i="7" s="1"/>
  <c r="R1636" i="7" s="1"/>
  <c r="L1636" i="7"/>
  <c r="M1636" i="7" s="1"/>
  <c r="Q1636" i="7" s="1"/>
  <c r="S1636" i="7" s="1"/>
  <c r="J1636" i="7"/>
  <c r="K1636" i="7" s="1"/>
  <c r="N1635" i="7"/>
  <c r="O1635" i="7" s="1"/>
  <c r="R1635" i="7" s="1"/>
  <c r="L1635" i="7"/>
  <c r="M1635" i="7" s="1"/>
  <c r="Q1635" i="7" s="1"/>
  <c r="J1635" i="7"/>
  <c r="K1635" i="7" s="1"/>
  <c r="N1634" i="7"/>
  <c r="O1634" i="7" s="1"/>
  <c r="R1634" i="7" s="1"/>
  <c r="L1634" i="7"/>
  <c r="M1634" i="7" s="1"/>
  <c r="Q1634" i="7" s="1"/>
  <c r="S1634" i="7" s="1"/>
  <c r="J1634" i="7"/>
  <c r="K1634" i="7" s="1"/>
  <c r="N1633" i="7"/>
  <c r="O1633" i="7" s="1"/>
  <c r="R1633" i="7" s="1"/>
  <c r="L1633" i="7"/>
  <c r="M1633" i="7" s="1"/>
  <c r="Q1633" i="7" s="1"/>
  <c r="J1633" i="7"/>
  <c r="K1633" i="7" s="1"/>
  <c r="N1632" i="7"/>
  <c r="O1632" i="7" s="1"/>
  <c r="R1632" i="7" s="1"/>
  <c r="L1632" i="7"/>
  <c r="M1632" i="7" s="1"/>
  <c r="Q1632" i="7" s="1"/>
  <c r="S1632" i="7" s="1"/>
  <c r="J1632" i="7"/>
  <c r="K1632" i="7" s="1"/>
  <c r="N1631" i="7"/>
  <c r="O1631" i="7" s="1"/>
  <c r="R1631" i="7" s="1"/>
  <c r="L1631" i="7"/>
  <c r="M1631" i="7" s="1"/>
  <c r="Q1631" i="7" s="1"/>
  <c r="J1631" i="7"/>
  <c r="K1631" i="7" s="1"/>
  <c r="N1630" i="7"/>
  <c r="O1630" i="7" s="1"/>
  <c r="R1630" i="7" s="1"/>
  <c r="L1630" i="7"/>
  <c r="M1630" i="7" s="1"/>
  <c r="Q1630" i="7" s="1"/>
  <c r="S1630" i="7" s="1"/>
  <c r="J1630" i="7"/>
  <c r="K1630" i="7" s="1"/>
  <c r="N1629" i="7"/>
  <c r="O1629" i="7" s="1"/>
  <c r="R1629" i="7" s="1"/>
  <c r="L1629" i="7"/>
  <c r="M1629" i="7" s="1"/>
  <c r="Q1629" i="7" s="1"/>
  <c r="J1629" i="7"/>
  <c r="K1629" i="7" s="1"/>
  <c r="N1628" i="7"/>
  <c r="O1628" i="7" s="1"/>
  <c r="R1628" i="7" s="1"/>
  <c r="L1628" i="7"/>
  <c r="M1628" i="7" s="1"/>
  <c r="Q1628" i="7" s="1"/>
  <c r="S1628" i="7" s="1"/>
  <c r="J1628" i="7"/>
  <c r="K1628" i="7" s="1"/>
  <c r="N1627" i="7"/>
  <c r="O1627" i="7" s="1"/>
  <c r="R1627" i="7" s="1"/>
  <c r="L1627" i="7"/>
  <c r="M1627" i="7" s="1"/>
  <c r="Q1627" i="7" s="1"/>
  <c r="J1627" i="7"/>
  <c r="K1627" i="7" s="1"/>
  <c r="N1626" i="7"/>
  <c r="O1626" i="7" s="1"/>
  <c r="R1626" i="7" s="1"/>
  <c r="L1626" i="7"/>
  <c r="M1626" i="7" s="1"/>
  <c r="Q1626" i="7" s="1"/>
  <c r="S1626" i="7" s="1"/>
  <c r="J1626" i="7"/>
  <c r="K1626" i="7" s="1"/>
  <c r="N1625" i="7"/>
  <c r="O1625" i="7" s="1"/>
  <c r="R1625" i="7" s="1"/>
  <c r="L1625" i="7"/>
  <c r="M1625" i="7" s="1"/>
  <c r="Q1625" i="7" s="1"/>
  <c r="J1625" i="7"/>
  <c r="K1625" i="7" s="1"/>
  <c r="N1624" i="7"/>
  <c r="O1624" i="7" s="1"/>
  <c r="R1624" i="7" s="1"/>
  <c r="L1624" i="7"/>
  <c r="M1624" i="7" s="1"/>
  <c r="Q1624" i="7" s="1"/>
  <c r="S1624" i="7" s="1"/>
  <c r="J1624" i="7"/>
  <c r="K1624" i="7" s="1"/>
  <c r="N1623" i="7"/>
  <c r="O1623" i="7" s="1"/>
  <c r="R1623" i="7" s="1"/>
  <c r="L1623" i="7"/>
  <c r="M1623" i="7" s="1"/>
  <c r="Q1623" i="7" s="1"/>
  <c r="J1623" i="7"/>
  <c r="K1623" i="7" s="1"/>
  <c r="N1622" i="7"/>
  <c r="O1622" i="7" s="1"/>
  <c r="R1622" i="7" s="1"/>
  <c r="L1622" i="7"/>
  <c r="M1622" i="7" s="1"/>
  <c r="Q1622" i="7" s="1"/>
  <c r="S1622" i="7" s="1"/>
  <c r="J1622" i="7"/>
  <c r="K1622" i="7" s="1"/>
  <c r="N1621" i="7"/>
  <c r="O1621" i="7" s="1"/>
  <c r="R1621" i="7" s="1"/>
  <c r="L1621" i="7"/>
  <c r="M1621" i="7" s="1"/>
  <c r="Q1621" i="7" s="1"/>
  <c r="J1621" i="7"/>
  <c r="K1621" i="7" s="1"/>
  <c r="N1620" i="7"/>
  <c r="O1620" i="7" s="1"/>
  <c r="R1620" i="7" s="1"/>
  <c r="L1620" i="7"/>
  <c r="M1620" i="7" s="1"/>
  <c r="Q1620" i="7" s="1"/>
  <c r="S1620" i="7" s="1"/>
  <c r="J1620" i="7"/>
  <c r="K1620" i="7" s="1"/>
  <c r="N1619" i="7"/>
  <c r="O1619" i="7" s="1"/>
  <c r="R1619" i="7" s="1"/>
  <c r="L1619" i="7"/>
  <c r="M1619" i="7" s="1"/>
  <c r="Q1619" i="7" s="1"/>
  <c r="J1619" i="7"/>
  <c r="K1619" i="7" s="1"/>
  <c r="N1618" i="7"/>
  <c r="O1618" i="7" s="1"/>
  <c r="R1618" i="7" s="1"/>
  <c r="L1618" i="7"/>
  <c r="M1618" i="7" s="1"/>
  <c r="Q1618" i="7" s="1"/>
  <c r="S1618" i="7" s="1"/>
  <c r="J1618" i="7"/>
  <c r="K1618" i="7" s="1"/>
  <c r="N1617" i="7"/>
  <c r="O1617" i="7" s="1"/>
  <c r="R1617" i="7" s="1"/>
  <c r="L1617" i="7"/>
  <c r="M1617" i="7" s="1"/>
  <c r="Q1617" i="7" s="1"/>
  <c r="J1617" i="7"/>
  <c r="K1617" i="7" s="1"/>
  <c r="N1616" i="7"/>
  <c r="O1616" i="7" s="1"/>
  <c r="R1616" i="7" s="1"/>
  <c r="L1616" i="7"/>
  <c r="M1616" i="7" s="1"/>
  <c r="Q1616" i="7" s="1"/>
  <c r="S1616" i="7" s="1"/>
  <c r="J1616" i="7"/>
  <c r="K1616" i="7" s="1"/>
  <c r="N1615" i="7"/>
  <c r="O1615" i="7" s="1"/>
  <c r="R1615" i="7" s="1"/>
  <c r="L1615" i="7"/>
  <c r="M1615" i="7" s="1"/>
  <c r="Q1615" i="7" s="1"/>
  <c r="J1615" i="7"/>
  <c r="K1615" i="7" s="1"/>
  <c r="N1614" i="7"/>
  <c r="O1614" i="7" s="1"/>
  <c r="R1614" i="7" s="1"/>
  <c r="L1614" i="7"/>
  <c r="M1614" i="7" s="1"/>
  <c r="Q1614" i="7" s="1"/>
  <c r="S1614" i="7" s="1"/>
  <c r="J1614" i="7"/>
  <c r="K1614" i="7" s="1"/>
  <c r="N1613" i="7"/>
  <c r="O1613" i="7" s="1"/>
  <c r="R1613" i="7" s="1"/>
  <c r="L1613" i="7"/>
  <c r="M1613" i="7" s="1"/>
  <c r="Q1613" i="7" s="1"/>
  <c r="J1613" i="7"/>
  <c r="K1613" i="7" s="1"/>
  <c r="N1612" i="7"/>
  <c r="O1612" i="7" s="1"/>
  <c r="R1612" i="7" s="1"/>
  <c r="L1612" i="7"/>
  <c r="M1612" i="7" s="1"/>
  <c r="Q1612" i="7" s="1"/>
  <c r="S1612" i="7" s="1"/>
  <c r="J1612" i="7"/>
  <c r="K1612" i="7" s="1"/>
  <c r="N1611" i="7"/>
  <c r="O1611" i="7" s="1"/>
  <c r="R1611" i="7" s="1"/>
  <c r="L1611" i="7"/>
  <c r="M1611" i="7" s="1"/>
  <c r="Q1611" i="7" s="1"/>
  <c r="J1611" i="7"/>
  <c r="K1611" i="7" s="1"/>
  <c r="N1610" i="7"/>
  <c r="O1610" i="7" s="1"/>
  <c r="R1610" i="7" s="1"/>
  <c r="L1610" i="7"/>
  <c r="M1610" i="7" s="1"/>
  <c r="Q1610" i="7" s="1"/>
  <c r="S1610" i="7" s="1"/>
  <c r="J1610" i="7"/>
  <c r="K1610" i="7" s="1"/>
  <c r="N1609" i="7"/>
  <c r="O1609" i="7" s="1"/>
  <c r="R1609" i="7" s="1"/>
  <c r="L1609" i="7"/>
  <c r="M1609" i="7" s="1"/>
  <c r="Q1609" i="7" s="1"/>
  <c r="J1609" i="7"/>
  <c r="K1609" i="7" s="1"/>
  <c r="N1608" i="7"/>
  <c r="O1608" i="7" s="1"/>
  <c r="R1608" i="7" s="1"/>
  <c r="L1608" i="7"/>
  <c r="M1608" i="7" s="1"/>
  <c r="Q1608" i="7" s="1"/>
  <c r="S1608" i="7" s="1"/>
  <c r="J1608" i="7"/>
  <c r="K1608" i="7" s="1"/>
  <c r="N1607" i="7"/>
  <c r="O1607" i="7" s="1"/>
  <c r="R1607" i="7" s="1"/>
  <c r="L1607" i="7"/>
  <c r="M1607" i="7" s="1"/>
  <c r="Q1607" i="7" s="1"/>
  <c r="J1607" i="7"/>
  <c r="K1607" i="7" s="1"/>
  <c r="N1606" i="7"/>
  <c r="O1606" i="7" s="1"/>
  <c r="R1606" i="7" s="1"/>
  <c r="L1606" i="7"/>
  <c r="M1606" i="7" s="1"/>
  <c r="Q1606" i="7" s="1"/>
  <c r="S1606" i="7" s="1"/>
  <c r="J1606" i="7"/>
  <c r="K1606" i="7" s="1"/>
  <c r="N1605" i="7"/>
  <c r="O1605" i="7" s="1"/>
  <c r="R1605" i="7" s="1"/>
  <c r="L1605" i="7"/>
  <c r="M1605" i="7" s="1"/>
  <c r="Q1605" i="7" s="1"/>
  <c r="J1605" i="7"/>
  <c r="K1605" i="7" s="1"/>
  <c r="N1604" i="7"/>
  <c r="O1604" i="7" s="1"/>
  <c r="R1604" i="7" s="1"/>
  <c r="L1604" i="7"/>
  <c r="M1604" i="7" s="1"/>
  <c r="Q1604" i="7" s="1"/>
  <c r="S1604" i="7" s="1"/>
  <c r="J1604" i="7"/>
  <c r="K1604" i="7" s="1"/>
  <c r="N1603" i="7"/>
  <c r="O1603" i="7" s="1"/>
  <c r="R1603" i="7" s="1"/>
  <c r="L1603" i="7"/>
  <c r="M1603" i="7" s="1"/>
  <c r="Q1603" i="7" s="1"/>
  <c r="J1603" i="7"/>
  <c r="K1603" i="7" s="1"/>
  <c r="N1602" i="7"/>
  <c r="O1602" i="7" s="1"/>
  <c r="R1602" i="7" s="1"/>
  <c r="L1602" i="7"/>
  <c r="M1602" i="7" s="1"/>
  <c r="Q1602" i="7" s="1"/>
  <c r="S1602" i="7" s="1"/>
  <c r="J1602" i="7"/>
  <c r="K1602" i="7" s="1"/>
  <c r="N1601" i="7"/>
  <c r="O1601" i="7" s="1"/>
  <c r="R1601" i="7" s="1"/>
  <c r="L1601" i="7"/>
  <c r="M1601" i="7" s="1"/>
  <c r="Q1601" i="7" s="1"/>
  <c r="J1601" i="7"/>
  <c r="K1601" i="7" s="1"/>
  <c r="N1600" i="7"/>
  <c r="O1600" i="7" s="1"/>
  <c r="R1600" i="7" s="1"/>
  <c r="L1600" i="7"/>
  <c r="M1600" i="7" s="1"/>
  <c r="Q1600" i="7" s="1"/>
  <c r="S1600" i="7" s="1"/>
  <c r="J1600" i="7"/>
  <c r="K1600" i="7" s="1"/>
  <c r="N1599" i="7"/>
  <c r="O1599" i="7" s="1"/>
  <c r="R1599" i="7" s="1"/>
  <c r="L1599" i="7"/>
  <c r="M1599" i="7" s="1"/>
  <c r="Q1599" i="7" s="1"/>
  <c r="J1599" i="7"/>
  <c r="K1599" i="7" s="1"/>
  <c r="N1598" i="7"/>
  <c r="O1598" i="7" s="1"/>
  <c r="R1598" i="7" s="1"/>
  <c r="L1598" i="7"/>
  <c r="M1598" i="7" s="1"/>
  <c r="Q1598" i="7" s="1"/>
  <c r="S1598" i="7" s="1"/>
  <c r="J1598" i="7"/>
  <c r="K1598" i="7" s="1"/>
  <c r="N1597" i="7"/>
  <c r="O1597" i="7" s="1"/>
  <c r="R1597" i="7" s="1"/>
  <c r="L1597" i="7"/>
  <c r="M1597" i="7" s="1"/>
  <c r="Q1597" i="7" s="1"/>
  <c r="J1597" i="7"/>
  <c r="K1597" i="7" s="1"/>
  <c r="N1596" i="7"/>
  <c r="O1596" i="7" s="1"/>
  <c r="R1596" i="7" s="1"/>
  <c r="L1596" i="7"/>
  <c r="M1596" i="7" s="1"/>
  <c r="Q1596" i="7" s="1"/>
  <c r="S1596" i="7" s="1"/>
  <c r="J1596" i="7"/>
  <c r="K1596" i="7" s="1"/>
  <c r="N1595" i="7"/>
  <c r="O1595" i="7" s="1"/>
  <c r="R1595" i="7" s="1"/>
  <c r="L1595" i="7"/>
  <c r="M1595" i="7" s="1"/>
  <c r="Q1595" i="7" s="1"/>
  <c r="J1595" i="7"/>
  <c r="K1595" i="7" s="1"/>
  <c r="N1594" i="7"/>
  <c r="O1594" i="7" s="1"/>
  <c r="R1594" i="7" s="1"/>
  <c r="L1594" i="7"/>
  <c r="M1594" i="7" s="1"/>
  <c r="Q1594" i="7" s="1"/>
  <c r="S1594" i="7" s="1"/>
  <c r="J1594" i="7"/>
  <c r="K1594" i="7" s="1"/>
  <c r="N1593" i="7"/>
  <c r="O1593" i="7" s="1"/>
  <c r="R1593" i="7" s="1"/>
  <c r="L1593" i="7"/>
  <c r="M1593" i="7" s="1"/>
  <c r="Q1593" i="7" s="1"/>
  <c r="J1593" i="7"/>
  <c r="K1593" i="7" s="1"/>
  <c r="N1592" i="7"/>
  <c r="O1592" i="7" s="1"/>
  <c r="R1592" i="7" s="1"/>
  <c r="L1592" i="7"/>
  <c r="M1592" i="7" s="1"/>
  <c r="Q1592" i="7" s="1"/>
  <c r="S1592" i="7" s="1"/>
  <c r="J1592" i="7"/>
  <c r="K1592" i="7" s="1"/>
  <c r="N1591" i="7"/>
  <c r="O1591" i="7" s="1"/>
  <c r="R1591" i="7" s="1"/>
  <c r="L1591" i="7"/>
  <c r="M1591" i="7" s="1"/>
  <c r="Q1591" i="7" s="1"/>
  <c r="J1591" i="7"/>
  <c r="K1591" i="7" s="1"/>
  <c r="N1590" i="7"/>
  <c r="O1590" i="7" s="1"/>
  <c r="R1590" i="7" s="1"/>
  <c r="L1590" i="7"/>
  <c r="M1590" i="7" s="1"/>
  <c r="Q1590" i="7" s="1"/>
  <c r="S1590" i="7" s="1"/>
  <c r="J1590" i="7"/>
  <c r="K1590" i="7" s="1"/>
  <c r="N1589" i="7"/>
  <c r="O1589" i="7" s="1"/>
  <c r="R1589" i="7" s="1"/>
  <c r="L1589" i="7"/>
  <c r="M1589" i="7" s="1"/>
  <c r="Q1589" i="7" s="1"/>
  <c r="J1589" i="7"/>
  <c r="K1589" i="7" s="1"/>
  <c r="N1588" i="7"/>
  <c r="O1588" i="7" s="1"/>
  <c r="R1588" i="7" s="1"/>
  <c r="L1588" i="7"/>
  <c r="M1588" i="7" s="1"/>
  <c r="Q1588" i="7" s="1"/>
  <c r="S1588" i="7" s="1"/>
  <c r="J1588" i="7"/>
  <c r="K1588" i="7" s="1"/>
  <c r="N1587" i="7"/>
  <c r="O1587" i="7" s="1"/>
  <c r="R1587" i="7" s="1"/>
  <c r="L1587" i="7"/>
  <c r="M1587" i="7" s="1"/>
  <c r="Q1587" i="7" s="1"/>
  <c r="J1587" i="7"/>
  <c r="K1587" i="7" s="1"/>
  <c r="N1586" i="7"/>
  <c r="O1586" i="7" s="1"/>
  <c r="R1586" i="7" s="1"/>
  <c r="L1586" i="7"/>
  <c r="M1586" i="7" s="1"/>
  <c r="Q1586" i="7" s="1"/>
  <c r="S1586" i="7" s="1"/>
  <c r="J1586" i="7"/>
  <c r="K1586" i="7" s="1"/>
  <c r="N1585" i="7"/>
  <c r="O1585" i="7" s="1"/>
  <c r="R1585" i="7" s="1"/>
  <c r="L1585" i="7"/>
  <c r="M1585" i="7" s="1"/>
  <c r="Q1585" i="7" s="1"/>
  <c r="J1585" i="7"/>
  <c r="K1585" i="7" s="1"/>
  <c r="N1584" i="7"/>
  <c r="O1584" i="7" s="1"/>
  <c r="R1584" i="7" s="1"/>
  <c r="L1584" i="7"/>
  <c r="M1584" i="7" s="1"/>
  <c r="Q1584" i="7" s="1"/>
  <c r="S1584" i="7" s="1"/>
  <c r="J1584" i="7"/>
  <c r="K1584" i="7" s="1"/>
  <c r="N1583" i="7"/>
  <c r="O1583" i="7" s="1"/>
  <c r="R1583" i="7" s="1"/>
  <c r="L1583" i="7"/>
  <c r="M1583" i="7" s="1"/>
  <c r="Q1583" i="7" s="1"/>
  <c r="J1583" i="7"/>
  <c r="K1583" i="7" s="1"/>
  <c r="N1582" i="7"/>
  <c r="O1582" i="7" s="1"/>
  <c r="R1582" i="7" s="1"/>
  <c r="L1582" i="7"/>
  <c r="M1582" i="7" s="1"/>
  <c r="Q1582" i="7" s="1"/>
  <c r="S1582" i="7" s="1"/>
  <c r="J1582" i="7"/>
  <c r="K1582" i="7" s="1"/>
  <c r="N1581" i="7"/>
  <c r="O1581" i="7" s="1"/>
  <c r="R1581" i="7" s="1"/>
  <c r="L1581" i="7"/>
  <c r="M1581" i="7" s="1"/>
  <c r="Q1581" i="7" s="1"/>
  <c r="J1581" i="7"/>
  <c r="K1581" i="7" s="1"/>
  <c r="N1580" i="7"/>
  <c r="O1580" i="7" s="1"/>
  <c r="R1580" i="7" s="1"/>
  <c r="L1580" i="7"/>
  <c r="M1580" i="7" s="1"/>
  <c r="Q1580" i="7" s="1"/>
  <c r="S1580" i="7" s="1"/>
  <c r="J1580" i="7"/>
  <c r="K1580" i="7" s="1"/>
  <c r="N1579" i="7"/>
  <c r="O1579" i="7" s="1"/>
  <c r="R1579" i="7" s="1"/>
  <c r="L1579" i="7"/>
  <c r="M1579" i="7" s="1"/>
  <c r="Q1579" i="7" s="1"/>
  <c r="J1579" i="7"/>
  <c r="K1579" i="7" s="1"/>
  <c r="N1578" i="7"/>
  <c r="O1578" i="7" s="1"/>
  <c r="R1578" i="7" s="1"/>
  <c r="L1578" i="7"/>
  <c r="M1578" i="7" s="1"/>
  <c r="Q1578" i="7" s="1"/>
  <c r="S1578" i="7" s="1"/>
  <c r="J1578" i="7"/>
  <c r="K1578" i="7" s="1"/>
  <c r="N1577" i="7"/>
  <c r="O1577" i="7" s="1"/>
  <c r="R1577" i="7" s="1"/>
  <c r="L1577" i="7"/>
  <c r="M1577" i="7" s="1"/>
  <c r="Q1577" i="7" s="1"/>
  <c r="J1577" i="7"/>
  <c r="K1577" i="7" s="1"/>
  <c r="N1576" i="7"/>
  <c r="O1576" i="7" s="1"/>
  <c r="R1576" i="7" s="1"/>
  <c r="L1576" i="7"/>
  <c r="M1576" i="7" s="1"/>
  <c r="Q1576" i="7" s="1"/>
  <c r="S1576" i="7" s="1"/>
  <c r="J1576" i="7"/>
  <c r="K1576" i="7" s="1"/>
  <c r="N1575" i="7"/>
  <c r="O1575" i="7" s="1"/>
  <c r="R1575" i="7" s="1"/>
  <c r="L1575" i="7"/>
  <c r="M1575" i="7" s="1"/>
  <c r="Q1575" i="7" s="1"/>
  <c r="J1575" i="7"/>
  <c r="K1575" i="7" s="1"/>
  <c r="N1574" i="7"/>
  <c r="O1574" i="7" s="1"/>
  <c r="R1574" i="7" s="1"/>
  <c r="L1574" i="7"/>
  <c r="M1574" i="7" s="1"/>
  <c r="Q1574" i="7" s="1"/>
  <c r="S1574" i="7" s="1"/>
  <c r="J1574" i="7"/>
  <c r="K1574" i="7" s="1"/>
  <c r="N1573" i="7"/>
  <c r="O1573" i="7" s="1"/>
  <c r="R1573" i="7" s="1"/>
  <c r="L1573" i="7"/>
  <c r="M1573" i="7" s="1"/>
  <c r="Q1573" i="7" s="1"/>
  <c r="J1573" i="7"/>
  <c r="K1573" i="7" s="1"/>
  <c r="N1572" i="7"/>
  <c r="O1572" i="7" s="1"/>
  <c r="R1572" i="7" s="1"/>
  <c r="L1572" i="7"/>
  <c r="M1572" i="7" s="1"/>
  <c r="Q1572" i="7" s="1"/>
  <c r="S1572" i="7" s="1"/>
  <c r="J1572" i="7"/>
  <c r="K1572" i="7" s="1"/>
  <c r="N1571" i="7"/>
  <c r="O1571" i="7" s="1"/>
  <c r="R1571" i="7" s="1"/>
  <c r="L1571" i="7"/>
  <c r="M1571" i="7" s="1"/>
  <c r="Q1571" i="7" s="1"/>
  <c r="J1571" i="7"/>
  <c r="K1571" i="7" s="1"/>
  <c r="N1570" i="7"/>
  <c r="O1570" i="7" s="1"/>
  <c r="R1570" i="7" s="1"/>
  <c r="L1570" i="7"/>
  <c r="M1570" i="7" s="1"/>
  <c r="Q1570" i="7" s="1"/>
  <c r="S1570" i="7" s="1"/>
  <c r="J1570" i="7"/>
  <c r="K1570" i="7" s="1"/>
  <c r="N1569" i="7"/>
  <c r="O1569" i="7" s="1"/>
  <c r="R1569" i="7" s="1"/>
  <c r="L1569" i="7"/>
  <c r="M1569" i="7" s="1"/>
  <c r="Q1569" i="7" s="1"/>
  <c r="J1569" i="7"/>
  <c r="K1569" i="7" s="1"/>
  <c r="M483" i="10"/>
  <c r="N483" i="10"/>
  <c r="S483" i="10" s="1"/>
  <c r="M484" i="10"/>
  <c r="N484" i="10"/>
  <c r="M485" i="10"/>
  <c r="N485" i="10"/>
  <c r="M486" i="10"/>
  <c r="R486" i="10" s="1"/>
  <c r="N486" i="10"/>
  <c r="V486" i="10" s="1"/>
  <c r="Y486" i="10" s="1"/>
  <c r="AB486" i="10" s="1"/>
  <c r="M487" i="10"/>
  <c r="N487" i="10"/>
  <c r="M488" i="10"/>
  <c r="N488" i="10"/>
  <c r="M489" i="10"/>
  <c r="U489" i="10" s="1"/>
  <c r="X489" i="10" s="1"/>
  <c r="AA489" i="10" s="1"/>
  <c r="N489" i="10"/>
  <c r="M490" i="10"/>
  <c r="N490" i="10"/>
  <c r="M491" i="10"/>
  <c r="N491" i="10"/>
  <c r="M492" i="10"/>
  <c r="N492" i="10"/>
  <c r="S492" i="10" s="1"/>
  <c r="M493" i="10"/>
  <c r="N493" i="10"/>
  <c r="M494" i="10"/>
  <c r="N494" i="10"/>
  <c r="V494" i="10" s="1"/>
  <c r="Y494" i="10" s="1"/>
  <c r="AB494" i="10" s="1"/>
  <c r="M495" i="10"/>
  <c r="R495" i="10" s="1"/>
  <c r="N495" i="10"/>
  <c r="S495" i="10" s="1"/>
  <c r="M496" i="10"/>
  <c r="N496" i="10"/>
  <c r="M497" i="10"/>
  <c r="N497" i="10"/>
  <c r="M498" i="10"/>
  <c r="R498" i="10" s="1"/>
  <c r="N498" i="10"/>
  <c r="M499" i="10"/>
  <c r="N499" i="10"/>
  <c r="S499" i="10" s="1"/>
  <c r="M500" i="10"/>
  <c r="N500" i="10"/>
  <c r="M501" i="10"/>
  <c r="N501" i="10"/>
  <c r="M502" i="10"/>
  <c r="R502" i="10" s="1"/>
  <c r="N502" i="10"/>
  <c r="M503" i="10"/>
  <c r="N503" i="10"/>
  <c r="S503" i="10" s="1"/>
  <c r="M504" i="10"/>
  <c r="N504" i="10"/>
  <c r="M505" i="10"/>
  <c r="N505" i="10"/>
  <c r="M506" i="10"/>
  <c r="R506" i="10" s="1"/>
  <c r="N506" i="10"/>
  <c r="M507" i="10"/>
  <c r="N507" i="10"/>
  <c r="M508" i="10"/>
  <c r="N508" i="10"/>
  <c r="M509" i="10"/>
  <c r="N509" i="10"/>
  <c r="M510" i="10"/>
  <c r="R510" i="10" s="1"/>
  <c r="N510" i="10"/>
  <c r="M511" i="10"/>
  <c r="N511" i="10"/>
  <c r="M512" i="10"/>
  <c r="N512" i="10"/>
  <c r="M513" i="10"/>
  <c r="N513" i="10"/>
  <c r="M514" i="10"/>
  <c r="R514" i="10" s="1"/>
  <c r="N514" i="10"/>
  <c r="M515" i="10"/>
  <c r="N515" i="10"/>
  <c r="S515" i="10" s="1"/>
  <c r="M516" i="10"/>
  <c r="N516" i="10"/>
  <c r="M517" i="10"/>
  <c r="N517" i="10"/>
  <c r="M518" i="10"/>
  <c r="R518" i="10" s="1"/>
  <c r="N518" i="10"/>
  <c r="M519" i="10"/>
  <c r="N519" i="10"/>
  <c r="S519" i="10" s="1"/>
  <c r="M520" i="10"/>
  <c r="N520" i="10"/>
  <c r="M521" i="10"/>
  <c r="N521" i="10"/>
  <c r="M522" i="10"/>
  <c r="R522" i="10" s="1"/>
  <c r="N522" i="10"/>
  <c r="M523" i="10"/>
  <c r="N523" i="10"/>
  <c r="M524" i="10"/>
  <c r="N524" i="10"/>
  <c r="S524" i="10" s="1"/>
  <c r="M525" i="10"/>
  <c r="N525" i="10"/>
  <c r="M526" i="10"/>
  <c r="N526" i="10"/>
  <c r="M527" i="10"/>
  <c r="R527" i="10" s="1"/>
  <c r="N527" i="10"/>
  <c r="M528" i="10"/>
  <c r="R528" i="10" s="1"/>
  <c r="N528" i="10"/>
  <c r="M529" i="10"/>
  <c r="N529" i="10"/>
  <c r="M530" i="10"/>
  <c r="N530" i="10"/>
  <c r="S530" i="10" s="1"/>
  <c r="M531" i="10"/>
  <c r="R531" i="10" s="1"/>
  <c r="N531" i="10"/>
  <c r="M532" i="10"/>
  <c r="N532" i="10"/>
  <c r="S532" i="10" s="1"/>
  <c r="M533" i="10"/>
  <c r="N533" i="10"/>
  <c r="S533" i="10" s="1"/>
  <c r="M534" i="10"/>
  <c r="N534" i="10"/>
  <c r="S534" i="10" s="1"/>
  <c r="M535" i="10"/>
  <c r="N535" i="10"/>
  <c r="M536" i="10"/>
  <c r="N536" i="10"/>
  <c r="S536" i="10" s="1"/>
  <c r="M537" i="10"/>
  <c r="N537" i="10"/>
  <c r="M538" i="10"/>
  <c r="R538" i="10" s="1"/>
  <c r="N538" i="10"/>
  <c r="M539" i="10"/>
  <c r="N539" i="10"/>
  <c r="M540" i="10"/>
  <c r="R540" i="10" s="1"/>
  <c r="N540" i="10"/>
  <c r="M541" i="10"/>
  <c r="N541" i="10"/>
  <c r="M542" i="10"/>
  <c r="R542" i="10" s="1"/>
  <c r="N542" i="10"/>
  <c r="M543" i="10"/>
  <c r="N543" i="10"/>
  <c r="S543" i="10" s="1"/>
  <c r="M544" i="10"/>
  <c r="R544" i="10" s="1"/>
  <c r="N544" i="10"/>
  <c r="M545" i="10"/>
  <c r="N545" i="10"/>
  <c r="S545" i="10" s="1"/>
  <c r="M546" i="10"/>
  <c r="R546" i="10" s="1"/>
  <c r="N546" i="10"/>
  <c r="M547" i="10"/>
  <c r="R547" i="10" s="1"/>
  <c r="N547" i="10"/>
  <c r="M548" i="10"/>
  <c r="N548" i="10"/>
  <c r="S548" i="10" s="1"/>
  <c r="M549" i="10"/>
  <c r="R549" i="10" s="1"/>
  <c r="N549" i="10"/>
  <c r="M550" i="10"/>
  <c r="N550" i="10"/>
  <c r="S550" i="10" s="1"/>
  <c r="M551" i="10"/>
  <c r="N551" i="10"/>
  <c r="M552" i="10"/>
  <c r="N552" i="10"/>
  <c r="S552" i="10" s="1"/>
  <c r="M553" i="10"/>
  <c r="N553" i="10"/>
  <c r="M554" i="10"/>
  <c r="N554" i="10"/>
  <c r="S554" i="10" s="1"/>
  <c r="M555" i="10"/>
  <c r="R555" i="10" s="1"/>
  <c r="N555" i="10"/>
  <c r="M556" i="10"/>
  <c r="R556" i="10" s="1"/>
  <c r="N556" i="10"/>
  <c r="M557" i="10"/>
  <c r="N557" i="10"/>
  <c r="M558" i="10"/>
  <c r="N558" i="10"/>
  <c r="M559" i="10"/>
  <c r="N559" i="10"/>
  <c r="S559" i="10" s="1"/>
  <c r="M560" i="10"/>
  <c r="N560" i="10"/>
  <c r="M561" i="10"/>
  <c r="N561" i="10"/>
  <c r="S561" i="10" s="1"/>
  <c r="M562" i="10"/>
  <c r="R562" i="10" s="1"/>
  <c r="N562" i="10"/>
  <c r="M563" i="10"/>
  <c r="N563" i="10"/>
  <c r="M564" i="10"/>
  <c r="R564" i="10" s="1"/>
  <c r="N564" i="10"/>
  <c r="M565" i="10"/>
  <c r="N565" i="10"/>
  <c r="M566" i="10"/>
  <c r="N566" i="10"/>
  <c r="M567" i="10"/>
  <c r="N567" i="10"/>
  <c r="S567" i="10" s="1"/>
  <c r="M568" i="10"/>
  <c r="N568" i="10"/>
  <c r="M569" i="10"/>
  <c r="N569" i="10"/>
  <c r="S569" i="10" s="1"/>
  <c r="M570" i="10"/>
  <c r="R570" i="10" s="1"/>
  <c r="N570" i="10"/>
  <c r="M571" i="10"/>
  <c r="N571" i="10"/>
  <c r="M572" i="10"/>
  <c r="R572" i="10" s="1"/>
  <c r="N572" i="10"/>
  <c r="M573" i="10"/>
  <c r="N573" i="10"/>
  <c r="M574" i="10"/>
  <c r="N574" i="10"/>
  <c r="M575" i="10"/>
  <c r="N575" i="10"/>
  <c r="S575" i="10" s="1"/>
  <c r="M576" i="10"/>
  <c r="R576" i="10" s="1"/>
  <c r="N576" i="10"/>
  <c r="M577" i="10"/>
  <c r="N577" i="10"/>
  <c r="M578" i="10"/>
  <c r="N578" i="10"/>
  <c r="S578" i="10" s="1"/>
  <c r="M579" i="10"/>
  <c r="R579" i="10" s="1"/>
  <c r="N579" i="10"/>
  <c r="M580" i="10"/>
  <c r="N580" i="10"/>
  <c r="M581" i="10"/>
  <c r="N581" i="10"/>
  <c r="S581" i="10" s="1"/>
  <c r="M582" i="10"/>
  <c r="N582" i="10"/>
  <c r="M583" i="10"/>
  <c r="N583" i="10"/>
  <c r="M584" i="10"/>
  <c r="N584" i="10"/>
  <c r="S584" i="10" s="1"/>
  <c r="M585" i="10"/>
  <c r="N585" i="10"/>
  <c r="M586" i="10"/>
  <c r="N586" i="10"/>
  <c r="M587" i="10"/>
  <c r="R587" i="10" s="1"/>
  <c r="N587" i="10"/>
  <c r="M588" i="10"/>
  <c r="N588" i="10"/>
  <c r="M589" i="10"/>
  <c r="R589" i="10" s="1"/>
  <c r="N589" i="10"/>
  <c r="M590" i="10"/>
  <c r="N590" i="10"/>
  <c r="M591" i="10"/>
  <c r="N591" i="10"/>
  <c r="M592" i="10"/>
  <c r="N592" i="10"/>
  <c r="S592" i="10" s="1"/>
  <c r="M593" i="10"/>
  <c r="N593" i="10"/>
  <c r="M594" i="10"/>
  <c r="N594" i="10"/>
  <c r="S594" i="10" s="1"/>
  <c r="M595" i="10"/>
  <c r="R595" i="10" s="1"/>
  <c r="N595" i="10"/>
  <c r="M596" i="10"/>
  <c r="N596" i="10"/>
  <c r="M597" i="10"/>
  <c r="R597" i="10" s="1"/>
  <c r="N597" i="10"/>
  <c r="M598" i="10"/>
  <c r="N598" i="10"/>
  <c r="M599" i="10"/>
  <c r="N599" i="10"/>
  <c r="M600" i="10"/>
  <c r="N600" i="10"/>
  <c r="S600" i="10" s="1"/>
  <c r="M601" i="10"/>
  <c r="N601" i="10"/>
  <c r="M602" i="10"/>
  <c r="N602" i="10"/>
  <c r="S602" i="10" s="1"/>
  <c r="M603" i="10"/>
  <c r="R603" i="10" s="1"/>
  <c r="N603" i="10"/>
  <c r="M604" i="10"/>
  <c r="N604" i="10"/>
  <c r="M605" i="10"/>
  <c r="R605" i="10" s="1"/>
  <c r="N605" i="10"/>
  <c r="M606" i="10"/>
  <c r="N606" i="10"/>
  <c r="M607" i="10"/>
  <c r="N607" i="10"/>
  <c r="S607" i="10" s="1"/>
  <c r="M608" i="10"/>
  <c r="N608" i="10"/>
  <c r="M609" i="10"/>
  <c r="N609" i="10"/>
  <c r="S609" i="10" s="1"/>
  <c r="M610" i="10"/>
  <c r="R610" i="10" s="1"/>
  <c r="N610" i="10"/>
  <c r="M611" i="10"/>
  <c r="N611" i="10"/>
  <c r="M612" i="10"/>
  <c r="R612" i="10" s="1"/>
  <c r="N612" i="10"/>
  <c r="M613" i="10"/>
  <c r="N613" i="10"/>
  <c r="M614" i="10"/>
  <c r="N614" i="10"/>
  <c r="S615" i="10"/>
  <c r="M616" i="10"/>
  <c r="N616" i="10"/>
  <c r="M617" i="10"/>
  <c r="N617" i="10"/>
  <c r="S617" i="10" s="1"/>
  <c r="M618" i="10"/>
  <c r="R618" i="10" s="1"/>
  <c r="N618" i="10"/>
  <c r="M619" i="10"/>
  <c r="N619" i="10"/>
  <c r="M620" i="10"/>
  <c r="R620" i="10" s="1"/>
  <c r="N620" i="10"/>
  <c r="M621" i="10"/>
  <c r="N621" i="10"/>
  <c r="M622" i="10"/>
  <c r="R622" i="10" s="1"/>
  <c r="N622" i="10"/>
  <c r="M623" i="10"/>
  <c r="N623" i="10"/>
  <c r="M624" i="10"/>
  <c r="N624" i="10"/>
  <c r="S624" i="10" s="1"/>
  <c r="M625" i="10"/>
  <c r="N625" i="10"/>
  <c r="M626" i="10"/>
  <c r="N626" i="10"/>
  <c r="S626" i="10" s="1"/>
  <c r="M627" i="10"/>
  <c r="N627" i="10"/>
  <c r="S627" i="10" s="1"/>
  <c r="M628" i="10"/>
  <c r="N628" i="10"/>
  <c r="M629" i="10"/>
  <c r="R629" i="10" s="1"/>
  <c r="N629" i="10"/>
  <c r="M630" i="10"/>
  <c r="N630" i="10"/>
  <c r="M631" i="10"/>
  <c r="N631" i="10"/>
  <c r="M632" i="10"/>
  <c r="R632" i="10" s="1"/>
  <c r="N632" i="10"/>
  <c r="M633" i="10"/>
  <c r="N633" i="10"/>
  <c r="M634" i="10"/>
  <c r="N634" i="10"/>
  <c r="S634" i="10" s="1"/>
  <c r="M635" i="10"/>
  <c r="R635" i="10" s="1"/>
  <c r="N635" i="10"/>
  <c r="M636" i="10"/>
  <c r="N636" i="10"/>
  <c r="M637" i="10"/>
  <c r="N637" i="10"/>
  <c r="S637" i="10" s="1"/>
  <c r="M638" i="10"/>
  <c r="N638" i="10"/>
  <c r="M639" i="10"/>
  <c r="N639" i="10"/>
  <c r="M640" i="10"/>
  <c r="N640" i="10"/>
  <c r="S640" i="10" s="1"/>
  <c r="M641" i="10"/>
  <c r="N641" i="10"/>
  <c r="M642" i="10"/>
  <c r="N642" i="10"/>
  <c r="S642" i="10" s="1"/>
  <c r="M643" i="10"/>
  <c r="R643" i="10" s="1"/>
  <c r="N643" i="10"/>
  <c r="M644" i="10"/>
  <c r="N644" i="10"/>
  <c r="M645" i="10"/>
  <c r="R645" i="10" s="1"/>
  <c r="N645" i="10"/>
  <c r="M646" i="10"/>
  <c r="R646" i="10" s="1"/>
  <c r="N646" i="10"/>
  <c r="S646" i="10" s="1"/>
  <c r="M647" i="10"/>
  <c r="N647" i="10"/>
  <c r="M648" i="10"/>
  <c r="N648" i="10"/>
  <c r="M649" i="10"/>
  <c r="R649" i="10" s="1"/>
  <c r="N649" i="10"/>
  <c r="M650" i="10"/>
  <c r="R650" i="10" s="1"/>
  <c r="N650" i="10"/>
  <c r="S650" i="10" s="1"/>
  <c r="M651" i="10"/>
  <c r="N651" i="10"/>
  <c r="S651" i="10" s="1"/>
  <c r="M652" i="10"/>
  <c r="R652" i="10" s="1"/>
  <c r="N652" i="10"/>
  <c r="M653" i="10"/>
  <c r="R653" i="10" s="1"/>
  <c r="N653" i="10"/>
  <c r="M654" i="10"/>
  <c r="R654" i="10" s="1"/>
  <c r="N654" i="10"/>
  <c r="S654" i="10" s="1"/>
  <c r="M655" i="10"/>
  <c r="N655" i="10"/>
  <c r="S655" i="10" s="1"/>
  <c r="M656" i="10"/>
  <c r="N656" i="10"/>
  <c r="M657" i="10"/>
  <c r="R657" i="10" s="1"/>
  <c r="N657" i="10"/>
  <c r="S657" i="10" s="1"/>
  <c r="M658" i="10"/>
  <c r="R658" i="10" s="1"/>
  <c r="N658" i="10"/>
  <c r="S658" i="10" s="1"/>
  <c r="M659" i="10"/>
  <c r="N659" i="10"/>
  <c r="S659" i="10" s="1"/>
  <c r="M660" i="10"/>
  <c r="N660" i="10"/>
  <c r="M661" i="10"/>
  <c r="R661" i="10" s="1"/>
  <c r="N661" i="10"/>
  <c r="M662" i="10"/>
  <c r="N662" i="10"/>
  <c r="S662" i="10" s="1"/>
  <c r="M663" i="10"/>
  <c r="N663" i="10"/>
  <c r="S663" i="10" s="1"/>
  <c r="M664" i="10"/>
  <c r="N664" i="10"/>
  <c r="M665" i="10"/>
  <c r="R665" i="10" s="1"/>
  <c r="N665" i="10"/>
  <c r="M666" i="10"/>
  <c r="R666" i="10" s="1"/>
  <c r="N666" i="10"/>
  <c r="S666" i="10" s="1"/>
  <c r="M667" i="10"/>
  <c r="N667" i="10"/>
  <c r="M668" i="10"/>
  <c r="N668" i="10"/>
  <c r="M669" i="10"/>
  <c r="R669" i="10" s="1"/>
  <c r="N669" i="10"/>
  <c r="M670" i="10"/>
  <c r="R670" i="10" s="1"/>
  <c r="N670" i="10"/>
  <c r="S670" i="10" s="1"/>
  <c r="M671" i="10"/>
  <c r="N671" i="10"/>
  <c r="S671" i="10" s="1"/>
  <c r="M672" i="10"/>
  <c r="R672" i="10" s="1"/>
  <c r="N672" i="10"/>
  <c r="M673" i="10"/>
  <c r="R673" i="10" s="1"/>
  <c r="N673" i="10"/>
  <c r="M674" i="10"/>
  <c r="R674" i="10" s="1"/>
  <c r="N674" i="10"/>
  <c r="S674" i="10" s="1"/>
  <c r="M675" i="10"/>
  <c r="N675" i="10"/>
  <c r="S675" i="10" s="1"/>
  <c r="M676" i="10"/>
  <c r="N676" i="10"/>
  <c r="M677" i="10"/>
  <c r="R677" i="10" s="1"/>
  <c r="N677" i="10"/>
  <c r="S677" i="10" s="1"/>
  <c r="M678" i="10"/>
  <c r="R678" i="10" s="1"/>
  <c r="N678" i="10"/>
  <c r="S678" i="10" s="1"/>
  <c r="M679" i="10"/>
  <c r="N679" i="10"/>
  <c r="S679" i="10" s="1"/>
  <c r="M680" i="10"/>
  <c r="N680" i="10"/>
  <c r="M681" i="10"/>
  <c r="R681" i="10" s="1"/>
  <c r="N681" i="10"/>
  <c r="M682" i="10"/>
  <c r="N682" i="10"/>
  <c r="S682" i="10" s="1"/>
  <c r="M683" i="10"/>
  <c r="N683" i="10"/>
  <c r="S683" i="10" s="1"/>
  <c r="M684" i="10"/>
  <c r="N684" i="10"/>
  <c r="M685" i="10"/>
  <c r="R685" i="10" s="1"/>
  <c r="N685" i="10"/>
  <c r="M686" i="10"/>
  <c r="R686" i="10" s="1"/>
  <c r="N686" i="10"/>
  <c r="S686" i="10" s="1"/>
  <c r="M687" i="10"/>
  <c r="N687" i="10"/>
  <c r="M688" i="10"/>
  <c r="N688" i="10"/>
  <c r="M689" i="10"/>
  <c r="R689" i="10" s="1"/>
  <c r="N689" i="10"/>
  <c r="M690" i="10"/>
  <c r="R690" i="10" s="1"/>
  <c r="N690" i="10"/>
  <c r="S690" i="10" s="1"/>
  <c r="M691" i="10"/>
  <c r="N691" i="10"/>
  <c r="S691" i="10" s="1"/>
  <c r="M692" i="10"/>
  <c r="R692" i="10" s="1"/>
  <c r="N692" i="10"/>
  <c r="M693" i="10"/>
  <c r="R693" i="10" s="1"/>
  <c r="N693" i="10"/>
  <c r="S693" i="10" s="1"/>
  <c r="M694" i="10"/>
  <c r="N694" i="10"/>
  <c r="S694" i="10" s="1"/>
  <c r="M695" i="10"/>
  <c r="N695" i="10"/>
  <c r="M696" i="10"/>
  <c r="R696" i="10" s="1"/>
  <c r="N696" i="10"/>
  <c r="M697" i="10"/>
  <c r="R697" i="10" s="1"/>
  <c r="N697" i="10"/>
  <c r="S697" i="10" s="1"/>
  <c r="M698" i="10"/>
  <c r="N698" i="10"/>
  <c r="S698" i="10" s="1"/>
  <c r="M699" i="10"/>
  <c r="N699" i="10"/>
  <c r="M700" i="10"/>
  <c r="R700" i="10" s="1"/>
  <c r="N700" i="10"/>
  <c r="M701" i="10"/>
  <c r="R701" i="10" s="1"/>
  <c r="N701" i="10"/>
  <c r="S701" i="10" s="1"/>
  <c r="M702" i="10"/>
  <c r="N702" i="10"/>
  <c r="S702" i="10" s="1"/>
  <c r="M703" i="10"/>
  <c r="N703" i="10"/>
  <c r="M704" i="10"/>
  <c r="R704" i="10" s="1"/>
  <c r="N704" i="10"/>
  <c r="M705" i="10"/>
  <c r="R705" i="10" s="1"/>
  <c r="N705" i="10"/>
  <c r="S705" i="10" s="1"/>
  <c r="M706" i="10"/>
  <c r="N706" i="10"/>
  <c r="S706" i="10" s="1"/>
  <c r="M707" i="10"/>
  <c r="N707" i="10"/>
  <c r="M708" i="10"/>
  <c r="R708" i="10" s="1"/>
  <c r="N708" i="10"/>
  <c r="M709" i="10"/>
  <c r="R709" i="10" s="1"/>
  <c r="N709" i="10"/>
  <c r="S709" i="10" s="1"/>
  <c r="M710" i="10"/>
  <c r="N710" i="10"/>
  <c r="S710" i="10" s="1"/>
  <c r="M711" i="10"/>
  <c r="N711" i="10"/>
  <c r="M712" i="10"/>
  <c r="R712" i="10" s="1"/>
  <c r="N712" i="10"/>
  <c r="M713" i="10"/>
  <c r="R713" i="10" s="1"/>
  <c r="N713" i="10"/>
  <c r="S713" i="10" s="1"/>
  <c r="M714" i="10"/>
  <c r="N714" i="10"/>
  <c r="S714" i="10" s="1"/>
  <c r="M715" i="10"/>
  <c r="N715" i="10"/>
  <c r="M716" i="10"/>
  <c r="R716" i="10" s="1"/>
  <c r="N716" i="10"/>
  <c r="M717" i="10"/>
  <c r="R717" i="10" s="1"/>
  <c r="N717" i="10"/>
  <c r="S717" i="10" s="1"/>
  <c r="M718" i="10"/>
  <c r="N718" i="10"/>
  <c r="S718" i="10" s="1"/>
  <c r="M719" i="10"/>
  <c r="N719" i="10"/>
  <c r="M720" i="10"/>
  <c r="R720" i="10" s="1"/>
  <c r="N720" i="10"/>
  <c r="M721" i="10"/>
  <c r="R721" i="10" s="1"/>
  <c r="N721" i="10"/>
  <c r="S721" i="10" s="1"/>
  <c r="M722" i="10"/>
  <c r="N722" i="10"/>
  <c r="S722" i="10" s="1"/>
  <c r="M723" i="10"/>
  <c r="N723" i="10"/>
  <c r="M724" i="10"/>
  <c r="R724" i="10" s="1"/>
  <c r="N724" i="10"/>
  <c r="M180" i="10"/>
  <c r="R180" i="10" s="1"/>
  <c r="N180" i="10"/>
  <c r="S180" i="10" s="1"/>
  <c r="M182" i="10"/>
  <c r="N182" i="10"/>
  <c r="M183" i="10"/>
  <c r="R183" i="10" s="1"/>
  <c r="N183" i="10"/>
  <c r="M184" i="10"/>
  <c r="R184" i="10" s="1"/>
  <c r="N184" i="10"/>
  <c r="S184" i="10" s="1"/>
  <c r="M181" i="10"/>
  <c r="N181" i="10"/>
  <c r="S181" i="10" s="1"/>
  <c r="M185" i="10"/>
  <c r="N185" i="10"/>
  <c r="S185" i="10" s="1"/>
  <c r="M187" i="10"/>
  <c r="R187" i="10" s="1"/>
  <c r="N187" i="10"/>
  <c r="M188" i="10"/>
  <c r="R188" i="10" s="1"/>
  <c r="N188" i="10"/>
  <c r="S188" i="10" s="1"/>
  <c r="M189" i="10"/>
  <c r="N189" i="10"/>
  <c r="S189" i="10" s="1"/>
  <c r="M186" i="10"/>
  <c r="N186" i="10"/>
  <c r="M190" i="10"/>
  <c r="N190" i="10"/>
  <c r="M193" i="10"/>
  <c r="R193" i="10" s="1"/>
  <c r="N193" i="10"/>
  <c r="S193" i="10" s="1"/>
  <c r="M194" i="10"/>
  <c r="N194" i="10"/>
  <c r="S194" i="10" s="1"/>
  <c r="M191" i="10"/>
  <c r="R191" i="10" s="1"/>
  <c r="N191" i="10"/>
  <c r="M195" i="10"/>
  <c r="N195" i="10"/>
  <c r="M197" i="10"/>
  <c r="R197" i="10" s="1"/>
  <c r="N197" i="10"/>
  <c r="S197" i="10" s="1"/>
  <c r="M198" i="10"/>
  <c r="N198" i="10"/>
  <c r="S198" i="10" s="1"/>
  <c r="M199" i="10"/>
  <c r="N199" i="10"/>
  <c r="M196" i="10"/>
  <c r="R196" i="10" s="1"/>
  <c r="N196" i="10"/>
  <c r="M200" i="10"/>
  <c r="R200" i="10" s="1"/>
  <c r="N200" i="10"/>
  <c r="M202" i="10"/>
  <c r="N202" i="10"/>
  <c r="S202" i="10" s="1"/>
  <c r="M203" i="10"/>
  <c r="N203" i="10"/>
  <c r="M204" i="10"/>
  <c r="R204" i="10" s="1"/>
  <c r="N204" i="10"/>
  <c r="M201" i="10"/>
  <c r="R201" i="10" s="1"/>
  <c r="N201" i="10"/>
  <c r="S201" i="10" s="1"/>
  <c r="N482" i="10"/>
  <c r="V482" i="10" s="1"/>
  <c r="Y482" i="10" s="1"/>
  <c r="AB482" i="10" s="1"/>
  <c r="M482" i="10"/>
  <c r="U482" i="10" s="1"/>
  <c r="X482" i="10" s="1"/>
  <c r="AA482" i="10" s="1"/>
  <c r="K483" i="10"/>
  <c r="O414" i="10" s="1"/>
  <c r="K484" i="10"/>
  <c r="O449" i="10" s="1"/>
  <c r="K485" i="10"/>
  <c r="K486" i="10"/>
  <c r="O388" i="10" s="1"/>
  <c r="K487" i="10"/>
  <c r="K488" i="10"/>
  <c r="O427" i="10" s="1"/>
  <c r="K489" i="10"/>
  <c r="K490" i="10"/>
  <c r="K491" i="10"/>
  <c r="K492" i="10"/>
  <c r="K493" i="10"/>
  <c r="K494" i="10"/>
  <c r="O438" i="10" s="1"/>
  <c r="K495" i="10"/>
  <c r="O378" i="10" s="1"/>
  <c r="K496" i="10"/>
  <c r="K497" i="10"/>
  <c r="O394" i="10" s="1"/>
  <c r="K498" i="10"/>
  <c r="O407" i="10" s="1"/>
  <c r="K499" i="10"/>
  <c r="K500" i="10"/>
  <c r="O480" i="10" s="1"/>
  <c r="K501" i="10"/>
  <c r="O390" i="10" s="1"/>
  <c r="K502" i="10"/>
  <c r="O413" i="10" s="1"/>
  <c r="K503" i="10"/>
  <c r="O375" i="10" s="1"/>
  <c r="K504" i="10"/>
  <c r="O475" i="10" s="1"/>
  <c r="K505" i="10"/>
  <c r="O501" i="10" s="1"/>
  <c r="K506" i="10"/>
  <c r="K507" i="10"/>
  <c r="K508" i="10"/>
  <c r="O421" i="10" s="1"/>
  <c r="K509" i="10"/>
  <c r="K510" i="10"/>
  <c r="K511" i="10"/>
  <c r="O503" i="10" s="1"/>
  <c r="K512" i="10"/>
  <c r="O456" i="10" s="1"/>
  <c r="K513" i="10"/>
  <c r="O408" i="10" s="1"/>
  <c r="K514" i="10"/>
  <c r="O448" i="10" s="1"/>
  <c r="K515" i="10"/>
  <c r="K516" i="10"/>
  <c r="K517" i="10"/>
  <c r="K518" i="10"/>
  <c r="O380" i="10" s="1"/>
  <c r="K519" i="10"/>
  <c r="K520" i="10"/>
  <c r="O419" i="10" s="1"/>
  <c r="K521" i="10"/>
  <c r="O469" i="10" s="1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O397" i="10" s="1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O554" i="10" s="1"/>
  <c r="K555" i="10"/>
  <c r="K556" i="10"/>
  <c r="O453" i="10" s="1"/>
  <c r="K557" i="10"/>
  <c r="K558" i="10"/>
  <c r="K559" i="10"/>
  <c r="O559" i="10" s="1"/>
  <c r="K560" i="10"/>
  <c r="K561" i="10"/>
  <c r="K562" i="10"/>
  <c r="K563" i="10"/>
  <c r="K564" i="10"/>
  <c r="K565" i="10"/>
  <c r="K566" i="10"/>
  <c r="K567" i="10"/>
  <c r="K568" i="10"/>
  <c r="O401" i="10" s="1"/>
  <c r="K569" i="10"/>
  <c r="K570" i="10"/>
  <c r="K571" i="10"/>
  <c r="K572" i="10"/>
  <c r="K573" i="10"/>
  <c r="K574" i="10"/>
  <c r="K575" i="10"/>
  <c r="K576" i="10"/>
  <c r="O411" i="10" s="1"/>
  <c r="K577" i="10"/>
  <c r="K578" i="10"/>
  <c r="K579" i="10"/>
  <c r="K580" i="10"/>
  <c r="K581" i="10"/>
  <c r="O565" i="10" s="1"/>
  <c r="K582" i="10"/>
  <c r="O518" i="10" s="1"/>
  <c r="K583" i="10"/>
  <c r="K584" i="10"/>
  <c r="K585" i="10"/>
  <c r="O561" i="10" s="1"/>
  <c r="K586" i="10"/>
  <c r="K587" i="10"/>
  <c r="K588" i="10"/>
  <c r="K589" i="10"/>
  <c r="K590" i="10"/>
  <c r="K591" i="10"/>
  <c r="O424" i="10" s="1"/>
  <c r="K592" i="10"/>
  <c r="K593" i="10"/>
  <c r="K594" i="10"/>
  <c r="K595" i="10"/>
  <c r="K596" i="10"/>
  <c r="K597" i="10"/>
  <c r="K598" i="10"/>
  <c r="K599" i="10"/>
  <c r="K600" i="10"/>
  <c r="O368" i="10" s="1"/>
  <c r="K601" i="10"/>
  <c r="K602" i="10"/>
  <c r="K603" i="10"/>
  <c r="K604" i="10"/>
  <c r="K605" i="10"/>
  <c r="K606" i="10"/>
  <c r="K607" i="10"/>
  <c r="K608" i="10"/>
  <c r="O596" i="10" s="1"/>
  <c r="K609" i="10"/>
  <c r="K610" i="10"/>
  <c r="K611" i="10"/>
  <c r="K612" i="10"/>
  <c r="K613" i="10"/>
  <c r="K614" i="10"/>
  <c r="O566" i="10" s="1"/>
  <c r="K615" i="10"/>
  <c r="O372" i="10" s="1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O458" i="10" s="1"/>
  <c r="K633" i="10"/>
  <c r="K634" i="10"/>
  <c r="K635" i="10"/>
  <c r="O410" i="10" s="1"/>
  <c r="K636" i="10"/>
  <c r="O420" i="10" s="1"/>
  <c r="K637" i="10"/>
  <c r="O430" i="10" s="1"/>
  <c r="K638" i="10"/>
  <c r="K639" i="10"/>
  <c r="K640" i="10"/>
  <c r="K641" i="10"/>
  <c r="O395" i="10" s="1"/>
  <c r="K642" i="10"/>
  <c r="O416" i="10" s="1"/>
  <c r="K643" i="10"/>
  <c r="K644" i="10"/>
  <c r="O369" i="10" s="1"/>
  <c r="K645" i="10"/>
  <c r="O431" i="10" s="1"/>
  <c r="K646" i="10"/>
  <c r="K647" i="10"/>
  <c r="O367" i="10" s="1"/>
  <c r="K648" i="10"/>
  <c r="K649" i="10"/>
  <c r="K650" i="10"/>
  <c r="O428" i="10" s="1"/>
  <c r="K651" i="10"/>
  <c r="O423" i="10" s="1"/>
  <c r="K652" i="10"/>
  <c r="O391" i="10" s="1"/>
  <c r="K653" i="10"/>
  <c r="O418" i="10" s="1"/>
  <c r="K654" i="10"/>
  <c r="O382" i="10" s="1"/>
  <c r="K655" i="10"/>
  <c r="O477" i="10" s="1"/>
  <c r="K656" i="10"/>
  <c r="O384" i="10" s="1"/>
  <c r="K657" i="10"/>
  <c r="O385" i="10" s="1"/>
  <c r="K658" i="10"/>
  <c r="K659" i="10"/>
  <c r="K660" i="10"/>
  <c r="O429" i="10" s="1"/>
  <c r="K661" i="10"/>
  <c r="K662" i="10"/>
  <c r="K663" i="10"/>
  <c r="K664" i="10"/>
  <c r="K665" i="10"/>
  <c r="K666" i="10"/>
  <c r="O371" i="10" s="1"/>
  <c r="K667" i="10"/>
  <c r="O442" i="10" s="1"/>
  <c r="K668" i="10"/>
  <c r="K669" i="10"/>
  <c r="K670" i="10"/>
  <c r="O406" i="10" s="1"/>
  <c r="K671" i="10"/>
  <c r="O479" i="10" s="1"/>
  <c r="K672" i="10"/>
  <c r="K673" i="10"/>
  <c r="K674" i="10"/>
  <c r="O538" i="10" s="1"/>
  <c r="K675" i="10"/>
  <c r="O370" i="10" s="1"/>
  <c r="K676" i="10"/>
  <c r="K677" i="10"/>
  <c r="K678" i="10"/>
  <c r="K679" i="10"/>
  <c r="K680" i="10"/>
  <c r="O405" i="10" s="1"/>
  <c r="K681" i="10"/>
  <c r="K682" i="10"/>
  <c r="O506" i="10" s="1"/>
  <c r="K683" i="10"/>
  <c r="K684" i="10"/>
  <c r="O422" i="10" s="1"/>
  <c r="K685" i="10"/>
  <c r="O474" i="10" s="1"/>
  <c r="K686" i="10"/>
  <c r="O376" i="10" s="1"/>
  <c r="K687" i="10"/>
  <c r="O468" i="10" s="1"/>
  <c r="K688" i="10"/>
  <c r="K689" i="10"/>
  <c r="O392" i="10" s="1"/>
  <c r="K690" i="10"/>
  <c r="O373" i="10" s="1"/>
  <c r="K691" i="10"/>
  <c r="O383" i="10" s="1"/>
  <c r="K692" i="10"/>
  <c r="K693" i="10"/>
  <c r="O417" i="10" s="1"/>
  <c r="K694" i="10"/>
  <c r="K695" i="10"/>
  <c r="O366" i="10"/>
  <c r="K697" i="10"/>
  <c r="K698" i="10"/>
  <c r="K699" i="10"/>
  <c r="K700" i="10"/>
  <c r="K701" i="10"/>
  <c r="O435" i="10" s="1"/>
  <c r="K702" i="10"/>
  <c r="K703" i="10"/>
  <c r="O499" i="10" s="1"/>
  <c r="K704" i="10"/>
  <c r="K705" i="10"/>
  <c r="O689" i="10" s="1"/>
  <c r="K706" i="10"/>
  <c r="K707" i="10"/>
  <c r="K708" i="10"/>
  <c r="K709" i="10"/>
  <c r="O432" i="10" s="1"/>
  <c r="K710" i="10"/>
  <c r="O433" i="10" s="1"/>
  <c r="K711" i="10"/>
  <c r="O396" i="10" s="1"/>
  <c r="K712" i="10"/>
  <c r="O454" i="10" s="1"/>
  <c r="K713" i="10"/>
  <c r="K714" i="10"/>
  <c r="K715" i="10"/>
  <c r="K716" i="10"/>
  <c r="O398" i="10" s="1"/>
  <c r="K717" i="10"/>
  <c r="K718" i="10"/>
  <c r="K719" i="10"/>
  <c r="K720" i="10"/>
  <c r="O374" i="10" s="1"/>
  <c r="K721" i="10"/>
  <c r="O389" i="10" s="1"/>
  <c r="K722" i="10"/>
  <c r="O646" i="10" s="1"/>
  <c r="K723" i="10"/>
  <c r="O399" i="10" s="1"/>
  <c r="K724" i="10"/>
  <c r="O470" i="10" s="1"/>
  <c r="K180" i="10"/>
  <c r="O180" i="10" s="1"/>
  <c r="K182" i="10"/>
  <c r="O182" i="10" s="1"/>
  <c r="T182" i="10" s="1"/>
  <c r="K183" i="10"/>
  <c r="O183" i="10" s="1"/>
  <c r="K184" i="10"/>
  <c r="O184" i="10" s="1"/>
  <c r="K181" i="10"/>
  <c r="O181" i="10" s="1"/>
  <c r="T181" i="10" s="1"/>
  <c r="K185" i="10"/>
  <c r="O185" i="10" s="1"/>
  <c r="T185" i="10" s="1"/>
  <c r="K187" i="10"/>
  <c r="O187" i="10" s="1"/>
  <c r="K188" i="10"/>
  <c r="O188" i="10" s="1"/>
  <c r="K189" i="10"/>
  <c r="O189" i="10" s="1"/>
  <c r="T189" i="10" s="1"/>
  <c r="K186" i="10"/>
  <c r="O186" i="10" s="1"/>
  <c r="T186" i="10" s="1"/>
  <c r="K190" i="10"/>
  <c r="O190" i="10" s="1"/>
  <c r="T190" i="10" s="1"/>
  <c r="K193" i="10"/>
  <c r="O193" i="10" s="1"/>
  <c r="K194" i="10"/>
  <c r="O194" i="10" s="1"/>
  <c r="T194" i="10" s="1"/>
  <c r="K191" i="10"/>
  <c r="O191" i="10" s="1"/>
  <c r="K195" i="10"/>
  <c r="O195" i="10" s="1"/>
  <c r="T195" i="10" s="1"/>
  <c r="K197" i="10"/>
  <c r="O197" i="10" s="1"/>
  <c r="K198" i="10"/>
  <c r="O198" i="10" s="1"/>
  <c r="T198" i="10" s="1"/>
  <c r="K199" i="10"/>
  <c r="O199" i="10" s="1"/>
  <c r="T199" i="10" s="1"/>
  <c r="K196" i="10"/>
  <c r="O196" i="10" s="1"/>
  <c r="K200" i="10"/>
  <c r="O200" i="10" s="1"/>
  <c r="K202" i="10"/>
  <c r="O202" i="10" s="1"/>
  <c r="T202" i="10" s="1"/>
  <c r="K203" i="10"/>
  <c r="O203" i="10" s="1"/>
  <c r="T203" i="10" s="1"/>
  <c r="K204" i="10"/>
  <c r="O204" i="10" s="1"/>
  <c r="K201" i="10"/>
  <c r="O201" i="10" s="1"/>
  <c r="K482" i="10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S2774" i="7" l="1"/>
  <c r="S2814" i="7"/>
  <c r="S3506" i="7"/>
  <c r="S3610" i="7"/>
  <c r="S3720" i="7"/>
  <c r="S3724" i="7"/>
  <c r="S3752" i="7"/>
  <c r="S3756" i="7"/>
  <c r="S4147" i="7"/>
  <c r="S5202" i="7"/>
  <c r="S5206" i="7"/>
  <c r="S5210" i="7"/>
  <c r="S5214" i="7"/>
  <c r="S5218" i="7"/>
  <c r="S5222" i="7"/>
  <c r="S5226" i="7"/>
  <c r="S5230" i="7"/>
  <c r="S5234" i="7"/>
  <c r="S5238" i="7"/>
  <c r="S5242" i="7"/>
  <c r="S5246" i="7"/>
  <c r="S5250" i="7"/>
  <c r="S5254" i="7"/>
  <c r="S5258" i="7"/>
  <c r="S5262" i="7"/>
  <c r="S5266" i="7"/>
  <c r="S5270" i="7"/>
  <c r="S5274" i="7"/>
  <c r="S5286" i="7"/>
  <c r="S5290" i="7"/>
  <c r="S5294" i="7"/>
  <c r="S5298" i="7"/>
  <c r="S5302" i="7"/>
  <c r="S5306" i="7"/>
  <c r="S5310" i="7"/>
  <c r="S5314" i="7"/>
  <c r="S5318" i="7"/>
  <c r="S5347" i="7"/>
  <c r="S5351" i="7"/>
  <c r="S5355" i="7"/>
  <c r="S5359" i="7"/>
  <c r="S5363" i="7"/>
  <c r="S5367" i="7"/>
  <c r="S5371" i="7"/>
  <c r="S5375" i="7"/>
  <c r="S5376" i="7"/>
  <c r="S5380" i="7"/>
  <c r="S5444" i="7"/>
  <c r="S5448" i="7"/>
  <c r="S5452" i="7"/>
  <c r="S6848" i="7"/>
  <c r="S6852" i="7"/>
  <c r="S6856" i="7"/>
  <c r="S6860" i="7"/>
  <c r="S6864" i="7"/>
  <c r="S6868" i="7"/>
  <c r="S6872" i="7"/>
  <c r="S6876" i="7"/>
  <c r="S6880" i="7"/>
  <c r="S6884" i="7"/>
  <c r="S6888" i="7"/>
  <c r="S6892" i="7"/>
  <c r="S6896" i="7"/>
  <c r="S2256" i="7"/>
  <c r="S3477" i="7"/>
  <c r="S3655" i="7"/>
  <c r="S3659" i="7"/>
  <c r="S4640" i="7"/>
  <c r="S4700" i="7"/>
  <c r="S4884" i="7"/>
  <c r="S4888" i="7"/>
  <c r="S5439" i="7"/>
  <c r="S5443" i="7"/>
  <c r="S6601" i="7"/>
  <c r="S6701" i="7"/>
  <c r="S6705" i="7"/>
  <c r="S6709" i="7"/>
  <c r="S6717" i="7"/>
  <c r="S6721" i="7"/>
  <c r="S6725" i="7"/>
  <c r="S6729" i="7"/>
  <c r="S2928" i="7"/>
  <c r="S3040" i="7"/>
  <c r="S3044" i="7"/>
  <c r="S3048" i="7"/>
  <c r="S3052" i="7"/>
  <c r="S3056" i="7"/>
  <c r="S3060" i="7"/>
  <c r="S3064" i="7"/>
  <c r="S3068" i="7"/>
  <c r="S3072" i="7"/>
  <c r="S3076" i="7"/>
  <c r="S3080" i="7"/>
  <c r="S3088" i="7"/>
  <c r="S3092" i="7"/>
  <c r="S3096" i="7"/>
  <c r="S3100" i="7"/>
  <c r="S3104" i="7"/>
  <c r="S3108" i="7"/>
  <c r="S3112" i="7"/>
  <c r="S3116" i="7"/>
  <c r="S3120" i="7"/>
  <c r="S3124" i="7"/>
  <c r="S3128" i="7"/>
  <c r="S3132" i="7"/>
  <c r="S3180" i="7"/>
  <c r="S3184" i="7"/>
  <c r="S3188" i="7"/>
  <c r="S3209" i="7"/>
  <c r="S3213" i="7"/>
  <c r="S3217" i="7"/>
  <c r="S3221" i="7"/>
  <c r="S3226" i="7"/>
  <c r="S3234" i="7"/>
  <c r="S3247" i="7"/>
  <c r="S3251" i="7"/>
  <c r="S3255" i="7"/>
  <c r="S3263" i="7"/>
  <c r="S3267" i="7"/>
  <c r="S3311" i="7"/>
  <c r="S3315" i="7"/>
  <c r="S3319" i="7"/>
  <c r="S3327" i="7"/>
  <c r="S3480" i="7"/>
  <c r="S3484" i="7"/>
  <c r="S3633" i="7"/>
  <c r="S3677" i="7"/>
  <c r="S4084" i="7"/>
  <c r="S4549" i="7"/>
  <c r="S4682" i="7"/>
  <c r="S4683" i="7"/>
  <c r="S4687" i="7"/>
  <c r="S4691" i="7"/>
  <c r="S4695" i="7"/>
  <c r="S4752" i="7"/>
  <c r="S5795" i="7"/>
  <c r="S6049" i="7"/>
  <c r="S6053" i="7"/>
  <c r="S6057" i="7"/>
  <c r="S6061" i="7"/>
  <c r="S6065" i="7"/>
  <c r="S6069" i="7"/>
  <c r="S6073" i="7"/>
  <c r="S6077" i="7"/>
  <c r="S6081" i="7"/>
  <c r="S6085" i="7"/>
  <c r="S6173" i="7"/>
  <c r="S6177" i="7"/>
  <c r="S6181" i="7"/>
  <c r="S6185" i="7"/>
  <c r="S6189" i="7"/>
  <c r="S6193" i="7"/>
  <c r="S6197" i="7"/>
  <c r="S6618" i="7"/>
  <c r="S6622" i="7"/>
  <c r="S6626" i="7"/>
  <c r="S3701" i="7"/>
  <c r="S3862" i="7"/>
  <c r="S4730" i="7"/>
  <c r="S4763" i="7"/>
  <c r="S4784" i="7"/>
  <c r="S5757" i="7"/>
  <c r="S5762" i="7"/>
  <c r="S5766" i="7"/>
  <c r="S5770" i="7"/>
  <c r="S5774" i="7"/>
  <c r="S5778" i="7"/>
  <c r="S6140" i="7"/>
  <c r="S6144" i="7"/>
  <c r="S6148" i="7"/>
  <c r="S6152" i="7"/>
  <c r="S6156" i="7"/>
  <c r="S6160" i="7"/>
  <c r="S6164" i="7"/>
  <c r="S6168" i="7"/>
  <c r="S6329" i="7"/>
  <c r="S6644" i="7"/>
  <c r="S6648" i="7"/>
  <c r="S6652" i="7"/>
  <c r="S6687" i="7"/>
  <c r="S6699" i="7"/>
  <c r="S1794" i="7"/>
  <c r="S1798" i="7"/>
  <c r="S1802" i="7"/>
  <c r="S1806" i="7"/>
  <c r="S1810" i="7"/>
  <c r="S1814" i="7"/>
  <c r="S1818" i="7"/>
  <c r="S1822" i="7"/>
  <c r="S1826" i="7"/>
  <c r="S1834" i="7"/>
  <c r="S1838" i="7"/>
  <c r="S1842" i="7"/>
  <c r="S1850" i="7"/>
  <c r="S1855" i="7"/>
  <c r="S1859" i="7"/>
  <c r="S1863" i="7"/>
  <c r="S1867" i="7"/>
  <c r="S1871" i="7"/>
  <c r="S1875" i="7"/>
  <c r="S1879" i="7"/>
  <c r="S1883" i="7"/>
  <c r="S1887" i="7"/>
  <c r="S1891" i="7"/>
  <c r="S1895" i="7"/>
  <c r="S1899" i="7"/>
  <c r="S1903" i="7"/>
  <c r="S1907" i="7"/>
  <c r="S1911" i="7"/>
  <c r="S1915" i="7"/>
  <c r="S1980" i="7"/>
  <c r="S1984" i="7"/>
  <c r="S1988" i="7"/>
  <c r="S1992" i="7"/>
  <c r="S1996" i="7"/>
  <c r="S2000" i="7"/>
  <c r="S2005" i="7"/>
  <c r="S2009" i="7"/>
  <c r="S2013" i="7"/>
  <c r="S2017" i="7"/>
  <c r="S2021" i="7"/>
  <c r="S2025" i="7"/>
  <c r="S2029" i="7"/>
  <c r="S2284" i="7"/>
  <c r="S2292" i="7"/>
  <c r="S2296" i="7"/>
  <c r="S2300" i="7"/>
  <c r="S2304" i="7"/>
  <c r="S2308" i="7"/>
  <c r="S2312" i="7"/>
  <c r="S2316" i="7"/>
  <c r="S2320" i="7"/>
  <c r="S2328" i="7"/>
  <c r="S2336" i="7"/>
  <c r="S2340" i="7"/>
  <c r="S2345" i="7"/>
  <c r="S2349" i="7"/>
  <c r="S2353" i="7"/>
  <c r="S2357" i="7"/>
  <c r="S2394" i="7"/>
  <c r="S2398" i="7"/>
  <c r="S2402" i="7"/>
  <c r="S2406" i="7"/>
  <c r="S2411" i="7"/>
  <c r="S2415" i="7"/>
  <c r="S2419" i="7"/>
  <c r="S2423" i="7"/>
  <c r="S2456" i="7"/>
  <c r="S2464" i="7"/>
  <c r="S2468" i="7"/>
  <c r="S2473" i="7"/>
  <c r="S2477" i="7"/>
  <c r="S2481" i="7"/>
  <c r="S2485" i="7"/>
  <c r="S2674" i="7"/>
  <c r="S2678" i="7"/>
  <c r="S2682" i="7"/>
  <c r="S2686" i="7"/>
  <c r="S2690" i="7"/>
  <c r="S2694" i="7"/>
  <c r="S2702" i="7"/>
  <c r="S2706" i="7"/>
  <c r="S2710" i="7"/>
  <c r="S2714" i="7"/>
  <c r="S2718" i="7"/>
  <c r="S2734" i="7"/>
  <c r="S1792" i="7"/>
  <c r="S1796" i="7"/>
  <c r="S1800" i="7"/>
  <c r="S1804" i="7"/>
  <c r="S1808" i="7"/>
  <c r="S1812" i="7"/>
  <c r="S1816" i="7"/>
  <c r="S1820" i="7"/>
  <c r="S1824" i="7"/>
  <c r="S1828" i="7"/>
  <c r="S1832" i="7"/>
  <c r="S1836" i="7"/>
  <c r="S1840" i="7"/>
  <c r="S1844" i="7"/>
  <c r="S1848" i="7"/>
  <c r="S1852" i="7"/>
  <c r="S1857" i="7"/>
  <c r="S1861" i="7"/>
  <c r="S1865" i="7"/>
  <c r="S1869" i="7"/>
  <c r="S1873" i="7"/>
  <c r="S1877" i="7"/>
  <c r="S1881" i="7"/>
  <c r="S1885" i="7"/>
  <c r="S1889" i="7"/>
  <c r="S1893" i="7"/>
  <c r="S1897" i="7"/>
  <c r="S1901" i="7"/>
  <c r="S1905" i="7"/>
  <c r="S1909" i="7"/>
  <c r="S1913" i="7"/>
  <c r="S1917" i="7"/>
  <c r="S1982" i="7"/>
  <c r="S1986" i="7"/>
  <c r="S1994" i="7"/>
  <c r="S1998" i="7"/>
  <c r="S2003" i="7"/>
  <c r="S2007" i="7"/>
  <c r="S2011" i="7"/>
  <c r="S2015" i="7"/>
  <c r="S2019" i="7"/>
  <c r="S2023" i="7"/>
  <c r="S2027" i="7"/>
  <c r="S2282" i="7"/>
  <c r="S2290" i="7"/>
  <c r="S2294" i="7"/>
  <c r="S2298" i="7"/>
  <c r="S2302" i="7"/>
  <c r="S2306" i="7"/>
  <c r="S2310" i="7"/>
  <c r="S2314" i="7"/>
  <c r="S2318" i="7"/>
  <c r="S2330" i="7"/>
  <c r="S2334" i="7"/>
  <c r="S2338" i="7"/>
  <c r="S2342" i="7"/>
  <c r="S2347" i="7"/>
  <c r="S2351" i="7"/>
  <c r="S2355" i="7"/>
  <c r="S2359" i="7"/>
  <c r="S2413" i="7"/>
  <c r="S2417" i="7"/>
  <c r="S2421" i="7"/>
  <c r="S2458" i="7"/>
  <c r="S2462" i="7"/>
  <c r="S2466" i="7"/>
  <c r="S2470" i="7"/>
  <c r="S2475" i="7"/>
  <c r="S2479" i="7"/>
  <c r="S2483" i="7"/>
  <c r="S2487" i="7"/>
  <c r="S2379" i="7"/>
  <c r="S2383" i="7"/>
  <c r="S2387" i="7"/>
  <c r="S2391" i="7"/>
  <c r="S2424" i="7"/>
  <c r="S2432" i="7"/>
  <c r="S2436" i="7"/>
  <c r="S2441" i="7"/>
  <c r="S2445" i="7"/>
  <c r="S2449" i="7"/>
  <c r="S2453" i="7"/>
  <c r="S2490" i="7"/>
  <c r="S2494" i="7"/>
  <c r="S2498" i="7"/>
  <c r="S2502" i="7"/>
  <c r="S2506" i="7"/>
  <c r="S2511" i="7"/>
  <c r="S2515" i="7"/>
  <c r="S2519" i="7"/>
  <c r="S2523" i="7"/>
  <c r="S2527" i="7"/>
  <c r="S2531" i="7"/>
  <c r="S2539" i="7"/>
  <c r="S2543" i="7"/>
  <c r="S2547" i="7"/>
  <c r="S2551" i="7"/>
  <c r="S2555" i="7"/>
  <c r="S2559" i="7"/>
  <c r="S2563" i="7"/>
  <c r="S2567" i="7"/>
  <c r="S2571" i="7"/>
  <c r="S2575" i="7"/>
  <c r="S2579" i="7"/>
  <c r="S2583" i="7"/>
  <c r="S2587" i="7"/>
  <c r="S2591" i="7"/>
  <c r="S2595" i="7"/>
  <c r="S2599" i="7"/>
  <c r="S2603" i="7"/>
  <c r="S2607" i="7"/>
  <c r="S2611" i="7"/>
  <c r="S2615" i="7"/>
  <c r="S2619" i="7"/>
  <c r="S2623" i="7"/>
  <c r="S2627" i="7"/>
  <c r="S2631" i="7"/>
  <c r="S2635" i="7"/>
  <c r="S2639" i="7"/>
  <c r="S2643" i="7"/>
  <c r="S2647" i="7"/>
  <c r="S2651" i="7"/>
  <c r="S2655" i="7"/>
  <c r="S2659" i="7"/>
  <c r="S2663" i="7"/>
  <c r="S2667" i="7"/>
  <c r="S2679" i="7"/>
  <c r="S2695" i="7"/>
  <c r="S2719" i="7"/>
  <c r="S2914" i="7"/>
  <c r="S2991" i="7"/>
  <c r="S2995" i="7"/>
  <c r="S2999" i="7"/>
  <c r="S3003" i="7"/>
  <c r="S3015" i="7"/>
  <c r="S3018" i="7"/>
  <c r="S3019" i="7"/>
  <c r="S3022" i="7"/>
  <c r="S3312" i="7"/>
  <c r="S3320" i="7"/>
  <c r="S3328" i="7"/>
  <c r="S3336" i="7"/>
  <c r="S3344" i="7"/>
  <c r="S3352" i="7"/>
  <c r="S3360" i="7"/>
  <c r="S3368" i="7"/>
  <c r="S3376" i="7"/>
  <c r="S3384" i="7"/>
  <c r="S3487" i="7"/>
  <c r="S3491" i="7"/>
  <c r="S3495" i="7"/>
  <c r="S3499" i="7"/>
  <c r="S3503" i="7"/>
  <c r="S3543" i="7"/>
  <c r="S3547" i="7"/>
  <c r="S3551" i="7"/>
  <c r="S3555" i="7"/>
  <c r="S3559" i="7"/>
  <c r="S3563" i="7"/>
  <c r="S3567" i="7"/>
  <c r="S3571" i="7"/>
  <c r="S3575" i="7"/>
  <c r="S3579" i="7"/>
  <c r="S3583" i="7"/>
  <c r="S3587" i="7"/>
  <c r="S3591" i="7"/>
  <c r="S3595" i="7"/>
  <c r="S3599" i="7"/>
  <c r="S3603" i="7"/>
  <c r="S3607" i="7"/>
  <c r="S3611" i="7"/>
  <c r="S3671" i="7"/>
  <c r="S3675" i="7"/>
  <c r="S3705" i="7"/>
  <c r="S3769" i="7"/>
  <c r="S3227" i="7"/>
  <c r="S3240" i="7"/>
  <c r="S3248" i="7"/>
  <c r="S3256" i="7"/>
  <c r="S3264" i="7"/>
  <c r="S3411" i="7"/>
  <c r="S3415" i="7"/>
  <c r="S3419" i="7"/>
  <c r="S3423" i="7"/>
  <c r="S3427" i="7"/>
  <c r="S3431" i="7"/>
  <c r="S3435" i="7"/>
  <c r="S3439" i="7"/>
  <c r="S3443" i="7"/>
  <c r="S3447" i="7"/>
  <c r="S3623" i="7"/>
  <c r="S3627" i="7"/>
  <c r="S3687" i="7"/>
  <c r="S3691" i="7"/>
  <c r="S3721" i="7"/>
  <c r="S3785" i="7"/>
  <c r="S4149" i="7"/>
  <c r="S4152" i="7"/>
  <c r="S4153" i="7"/>
  <c r="S4156" i="7"/>
  <c r="S4157" i="7"/>
  <c r="S4160" i="7"/>
  <c r="S4161" i="7"/>
  <c r="S4164" i="7"/>
  <c r="S4165" i="7"/>
  <c r="S4168" i="7"/>
  <c r="S4169" i="7"/>
  <c r="S4181" i="7"/>
  <c r="S4185" i="7"/>
  <c r="S4189" i="7"/>
  <c r="S4193" i="7"/>
  <c r="S4197" i="7"/>
  <c r="S4201" i="7"/>
  <c r="S4205" i="7"/>
  <c r="S4209" i="7"/>
  <c r="S4213" i="7"/>
  <c r="S4217" i="7"/>
  <c r="S4221" i="7"/>
  <c r="S4225" i="7"/>
  <c r="S4229" i="7"/>
  <c r="S4233" i="7"/>
  <c r="S4237" i="7"/>
  <c r="S4241" i="7"/>
  <c r="S4245" i="7"/>
  <c r="S4249" i="7"/>
  <c r="S4253" i="7"/>
  <c r="S4257" i="7"/>
  <c r="S4261" i="7"/>
  <c r="S4265" i="7"/>
  <c r="S4269" i="7"/>
  <c r="S4273" i="7"/>
  <c r="S4277" i="7"/>
  <c r="S4281" i="7"/>
  <c r="S2723" i="7"/>
  <c r="S2727" i="7"/>
  <c r="S2903" i="7"/>
  <c r="S2912" i="7"/>
  <c r="S2917" i="7"/>
  <c r="S2922" i="7"/>
  <c r="S2926" i="7"/>
  <c r="S2931" i="7"/>
  <c r="S2936" i="7"/>
  <c r="S2940" i="7"/>
  <c r="S2944" i="7"/>
  <c r="S2992" i="7"/>
  <c r="S3000" i="7"/>
  <c r="S3004" i="7"/>
  <c r="S3016" i="7"/>
  <c r="S3020" i="7"/>
  <c r="S3025" i="7"/>
  <c r="S3029" i="7"/>
  <c r="S3033" i="7"/>
  <c r="S3038" i="7"/>
  <c r="S3039" i="7"/>
  <c r="S3042" i="7"/>
  <c r="S3043" i="7"/>
  <c r="S3046" i="7"/>
  <c r="S3047" i="7"/>
  <c r="S3050" i="7"/>
  <c r="S3051" i="7"/>
  <c r="S3054" i="7"/>
  <c r="S3055" i="7"/>
  <c r="S3058" i="7"/>
  <c r="S3059" i="7"/>
  <c r="S3062" i="7"/>
  <c r="S3063" i="7"/>
  <c r="S3066" i="7"/>
  <c r="S3067" i="7"/>
  <c r="S3070" i="7"/>
  <c r="S3071" i="7"/>
  <c r="S3074" i="7"/>
  <c r="S3075" i="7"/>
  <c r="S3078" i="7"/>
  <c r="S3079" i="7"/>
  <c r="S3082" i="7"/>
  <c r="S3083" i="7"/>
  <c r="S3086" i="7"/>
  <c r="S3087" i="7"/>
  <c r="S3090" i="7"/>
  <c r="S3091" i="7"/>
  <c r="S3094" i="7"/>
  <c r="S3095" i="7"/>
  <c r="S3098" i="7"/>
  <c r="S3099" i="7"/>
  <c r="S3102" i="7"/>
  <c r="S3103" i="7"/>
  <c r="S3106" i="7"/>
  <c r="S3107" i="7"/>
  <c r="S3110" i="7"/>
  <c r="S3111" i="7"/>
  <c r="S3114" i="7"/>
  <c r="S3115" i="7"/>
  <c r="S3118" i="7"/>
  <c r="S3119" i="7"/>
  <c r="S3122" i="7"/>
  <c r="S3123" i="7"/>
  <c r="S3126" i="7"/>
  <c r="S3127" i="7"/>
  <c r="S3130" i="7"/>
  <c r="S3131" i="7"/>
  <c r="S3134" i="7"/>
  <c r="S3135" i="7"/>
  <c r="S3195" i="7"/>
  <c r="S3196" i="7"/>
  <c r="S3200" i="7"/>
  <c r="S3274" i="7"/>
  <c r="S3275" i="7"/>
  <c r="S3278" i="7"/>
  <c r="S3282" i="7"/>
  <c r="S3290" i="7"/>
  <c r="S3291" i="7"/>
  <c r="S3294" i="7"/>
  <c r="S3298" i="7"/>
  <c r="S3305" i="7"/>
  <c r="S3309" i="7"/>
  <c r="S3313" i="7"/>
  <c r="S3317" i="7"/>
  <c r="S3321" i="7"/>
  <c r="S3325" i="7"/>
  <c r="S3329" i="7"/>
  <c r="S3333" i="7"/>
  <c r="S3337" i="7"/>
  <c r="S3341" i="7"/>
  <c r="S3345" i="7"/>
  <c r="S3349" i="7"/>
  <c r="S3353" i="7"/>
  <c r="S3357" i="7"/>
  <c r="S3361" i="7"/>
  <c r="S3365" i="7"/>
  <c r="S3369" i="7"/>
  <c r="S3373" i="7"/>
  <c r="S3377" i="7"/>
  <c r="S3381" i="7"/>
  <c r="S3385" i="7"/>
  <c r="S3389" i="7"/>
  <c r="S3393" i="7"/>
  <c r="S3397" i="7"/>
  <c r="S3401" i="7"/>
  <c r="S3405" i="7"/>
  <c r="S3488" i="7"/>
  <c r="S3492" i="7"/>
  <c r="S3496" i="7"/>
  <c r="S3500" i="7"/>
  <c r="S3504" i="7"/>
  <c r="S3544" i="7"/>
  <c r="S3548" i="7"/>
  <c r="S3552" i="7"/>
  <c r="S3556" i="7"/>
  <c r="S3560" i="7"/>
  <c r="S3568" i="7"/>
  <c r="S3572" i="7"/>
  <c r="S3576" i="7"/>
  <c r="S3580" i="7"/>
  <c r="S3584" i="7"/>
  <c r="S3588" i="7"/>
  <c r="S3592" i="7"/>
  <c r="S3596" i="7"/>
  <c r="S3600" i="7"/>
  <c r="S3604" i="7"/>
  <c r="S3608" i="7"/>
  <c r="S3612" i="7"/>
  <c r="S3617" i="7"/>
  <c r="S3639" i="7"/>
  <c r="S3642" i="7"/>
  <c r="S3643" i="7"/>
  <c r="S3672" i="7"/>
  <c r="S3676" i="7"/>
  <c r="S3681" i="7"/>
  <c r="S3685" i="7"/>
  <c r="S3703" i="7"/>
  <c r="S3706" i="7"/>
  <c r="S3711" i="7"/>
  <c r="S3715" i="7"/>
  <c r="S3736" i="7"/>
  <c r="S3737" i="7"/>
  <c r="S3740" i="7"/>
  <c r="S3770" i="7"/>
  <c r="S3775" i="7"/>
  <c r="S3779" i="7"/>
  <c r="S3800" i="7"/>
  <c r="S3801" i="7"/>
  <c r="S3804" i="7"/>
  <c r="S4085" i="7"/>
  <c r="S4088" i="7"/>
  <c r="S4089" i="7"/>
  <c r="S4092" i="7"/>
  <c r="S4093" i="7"/>
  <c r="S4096" i="7"/>
  <c r="S4097" i="7"/>
  <c r="S4100" i="7"/>
  <c r="S4101" i="7"/>
  <c r="S4104" i="7"/>
  <c r="S4105" i="7"/>
  <c r="S4172" i="7"/>
  <c r="S4287" i="7"/>
  <c r="S4291" i="7"/>
  <c r="S4295" i="7"/>
  <c r="S4299" i="7"/>
  <c r="S4303" i="7"/>
  <c r="S4307" i="7"/>
  <c r="S4311" i="7"/>
  <c r="S4315" i="7"/>
  <c r="S4319" i="7"/>
  <c r="S4323" i="7"/>
  <c r="S4327" i="7"/>
  <c r="S4331" i="7"/>
  <c r="S4335" i="7"/>
  <c r="S4339" i="7"/>
  <c r="S4343" i="7"/>
  <c r="S4347" i="7"/>
  <c r="S4351" i="7"/>
  <c r="S4355" i="7"/>
  <c r="S4359" i="7"/>
  <c r="S4363" i="7"/>
  <c r="S4447" i="7"/>
  <c r="S4451" i="7"/>
  <c r="S4455" i="7"/>
  <c r="S4459" i="7"/>
  <c r="S4554" i="7"/>
  <c r="S4558" i="7"/>
  <c r="S4563" i="7"/>
  <c r="S4567" i="7"/>
  <c r="S4571" i="7"/>
  <c r="S4575" i="7"/>
  <c r="S4580" i="7"/>
  <c r="S4584" i="7"/>
  <c r="S4588" i="7"/>
  <c r="S4592" i="7"/>
  <c r="S4597" i="7"/>
  <c r="S4601" i="7"/>
  <c r="S4605" i="7"/>
  <c r="S4609" i="7"/>
  <c r="S4613" i="7"/>
  <c r="S4617" i="7"/>
  <c r="S4621" i="7"/>
  <c r="S4625" i="7"/>
  <c r="S4629" i="7"/>
  <c r="S4633" i="7"/>
  <c r="S4637" i="7"/>
  <c r="S4646" i="7"/>
  <c r="S4650" i="7"/>
  <c r="S4654" i="7"/>
  <c r="S4658" i="7"/>
  <c r="S4662" i="7"/>
  <c r="S4666" i="7"/>
  <c r="S4670" i="7"/>
  <c r="S4673" i="7"/>
  <c r="S4678" i="7"/>
  <c r="S4681" i="7"/>
  <c r="S4705" i="7"/>
  <c r="S4709" i="7"/>
  <c r="S4713" i="7"/>
  <c r="S4718" i="7"/>
  <c r="S4723" i="7"/>
  <c r="S4727" i="7"/>
  <c r="S4747" i="7"/>
  <c r="S4751" i="7"/>
  <c r="S4756" i="7"/>
  <c r="S4760" i="7"/>
  <c r="S4795" i="7"/>
  <c r="S4799" i="7"/>
  <c r="S4803" i="7"/>
  <c r="S4807" i="7"/>
  <c r="S4811" i="7"/>
  <c r="S4815" i="7"/>
  <c r="S4893" i="7"/>
  <c r="S4897" i="7"/>
  <c r="S4901" i="7"/>
  <c r="S4905" i="7"/>
  <c r="S4909" i="7"/>
  <c r="S4913" i="7"/>
  <c r="S4917" i="7"/>
  <c r="S4921" i="7"/>
  <c r="S4926" i="7"/>
  <c r="S4930" i="7"/>
  <c r="S4934" i="7"/>
  <c r="S4938" i="7"/>
  <c r="S4942" i="7"/>
  <c r="S4946" i="7"/>
  <c r="S4950" i="7"/>
  <c r="S4955" i="7"/>
  <c r="S5381" i="7"/>
  <c r="S5385" i="7"/>
  <c r="S5389" i="7"/>
  <c r="S5393" i="7"/>
  <c r="S5397" i="7"/>
  <c r="S5401" i="7"/>
  <c r="S5405" i="7"/>
  <c r="S5409" i="7"/>
  <c r="S5480" i="7"/>
  <c r="S5484" i="7"/>
  <c r="S5488" i="7"/>
  <c r="S5492" i="7"/>
  <c r="S5496" i="7"/>
  <c r="S5500" i="7"/>
  <c r="S5504" i="7"/>
  <c r="S5508" i="7"/>
  <c r="S5512" i="7"/>
  <c r="S5520" i="7"/>
  <c r="S5524" i="7"/>
  <c r="S5528" i="7"/>
  <c r="S5532" i="7"/>
  <c r="S5540" i="7"/>
  <c r="S5544" i="7"/>
  <c r="S5548" i="7"/>
  <c r="S5552" i="7"/>
  <c r="S5556" i="7"/>
  <c r="S5560" i="7"/>
  <c r="S5564" i="7"/>
  <c r="S5568" i="7"/>
  <c r="S5572" i="7"/>
  <c r="S5576" i="7"/>
  <c r="S5580" i="7"/>
  <c r="S5584" i="7"/>
  <c r="S5588" i="7"/>
  <c r="S5592" i="7"/>
  <c r="S5596" i="7"/>
  <c r="S5604" i="7"/>
  <c r="S5608" i="7"/>
  <c r="S5612" i="7"/>
  <c r="S5616" i="7"/>
  <c r="S5620" i="7"/>
  <c r="S5624" i="7"/>
  <c r="S5628" i="7"/>
  <c r="S5632" i="7"/>
  <c r="S5636" i="7"/>
  <c r="S5640" i="7"/>
  <c r="S5644" i="7"/>
  <c r="S5648" i="7"/>
  <c r="S5652" i="7"/>
  <c r="S4890" i="7"/>
  <c r="S5346" i="7"/>
  <c r="S4285" i="7"/>
  <c r="S4289" i="7"/>
  <c r="S4293" i="7"/>
  <c r="S4297" i="7"/>
  <c r="S4301" i="7"/>
  <c r="S4305" i="7"/>
  <c r="S4309" i="7"/>
  <c r="S4313" i="7"/>
  <c r="S4317" i="7"/>
  <c r="S4321" i="7"/>
  <c r="S4329" i="7"/>
  <c r="S4333" i="7"/>
  <c r="S4337" i="7"/>
  <c r="S4341" i="7"/>
  <c r="S4345" i="7"/>
  <c r="S4357" i="7"/>
  <c r="S4361" i="7"/>
  <c r="S4365" i="7"/>
  <c r="S4425" i="7"/>
  <c r="S4433" i="7"/>
  <c r="S4449" i="7"/>
  <c r="S4453" i="7"/>
  <c r="S4457" i="7"/>
  <c r="S4551" i="7"/>
  <c r="S4556" i="7"/>
  <c r="S4561" i="7"/>
  <c r="S4565" i="7"/>
  <c r="S4569" i="7"/>
  <c r="S4573" i="7"/>
  <c r="S4578" i="7"/>
  <c r="S4582" i="7"/>
  <c r="S4586" i="7"/>
  <c r="S4590" i="7"/>
  <c r="S4595" i="7"/>
  <c r="S4599" i="7"/>
  <c r="S4603" i="7"/>
  <c r="S4607" i="7"/>
  <c r="S4611" i="7"/>
  <c r="S4615" i="7"/>
  <c r="S4619" i="7"/>
  <c r="S4623" i="7"/>
  <c r="S4627" i="7"/>
  <c r="S4631" i="7"/>
  <c r="S4635" i="7"/>
  <c r="S4639" i="7"/>
  <c r="S4644" i="7"/>
  <c r="S4648" i="7"/>
  <c r="S4652" i="7"/>
  <c r="S4656" i="7"/>
  <c r="S4660" i="7"/>
  <c r="S4664" i="7"/>
  <c r="S4668" i="7"/>
  <c r="S4676" i="7"/>
  <c r="S4707" i="7"/>
  <c r="S4711" i="7"/>
  <c r="S4716" i="7"/>
  <c r="S4721" i="7"/>
  <c r="S4725" i="7"/>
  <c r="S4749" i="7"/>
  <c r="S4754" i="7"/>
  <c r="S4758" i="7"/>
  <c r="S4762" i="7"/>
  <c r="S4797" i="7"/>
  <c r="S4801" i="7"/>
  <c r="S4805" i="7"/>
  <c r="S4809" i="7"/>
  <c r="S4813" i="7"/>
  <c r="S4911" i="7"/>
  <c r="S4915" i="7"/>
  <c r="S4919" i="7"/>
  <c r="S4928" i="7"/>
  <c r="S4932" i="7"/>
  <c r="S4936" i="7"/>
  <c r="S4944" i="7"/>
  <c r="S5742" i="7"/>
  <c r="S4548" i="7"/>
  <c r="S5322" i="7"/>
  <c r="S5326" i="7"/>
  <c r="S5330" i="7"/>
  <c r="S5334" i="7"/>
  <c r="S5338" i="7"/>
  <c r="S5342" i="7"/>
  <c r="S5349" i="7"/>
  <c r="S5353" i="7"/>
  <c r="S5357" i="7"/>
  <c r="S5361" i="7"/>
  <c r="S5365" i="7"/>
  <c r="S5369" i="7"/>
  <c r="S5373" i="7"/>
  <c r="S5378" i="7"/>
  <c r="S5415" i="7"/>
  <c r="S5419" i="7"/>
  <c r="S5423" i="7"/>
  <c r="S5427" i="7"/>
  <c r="S5431" i="7"/>
  <c r="S5460" i="7"/>
  <c r="S5464" i="7"/>
  <c r="S5468" i="7"/>
  <c r="S5472" i="7"/>
  <c r="S5654" i="7"/>
  <c r="S5658" i="7"/>
  <c r="S5662" i="7"/>
  <c r="S5666" i="7"/>
  <c r="S5670" i="7"/>
  <c r="S5711" i="7"/>
  <c r="S5715" i="7"/>
  <c r="S5719" i="7"/>
  <c r="S5723" i="7"/>
  <c r="S5727" i="7"/>
  <c r="S5731" i="7"/>
  <c r="S5735" i="7"/>
  <c r="S5739" i="7"/>
  <c r="S5881" i="7"/>
  <c r="S5885" i="7"/>
  <c r="S5889" i="7"/>
  <c r="S5893" i="7"/>
  <c r="S5897" i="7"/>
  <c r="S5901" i="7"/>
  <c r="S5906" i="7"/>
  <c r="S5910" i="7"/>
  <c r="S5914" i="7"/>
  <c r="S5918" i="7"/>
  <c r="S5922" i="7"/>
  <c r="S5926" i="7"/>
  <c r="S5930" i="7"/>
  <c r="S5934" i="7"/>
  <c r="S5938" i="7"/>
  <c r="S5942" i="7"/>
  <c r="S5946" i="7"/>
  <c r="S5950" i="7"/>
  <c r="S5954" i="7"/>
  <c r="S5958" i="7"/>
  <c r="S5962" i="7"/>
  <c r="S5966" i="7"/>
  <c r="S5970" i="7"/>
  <c r="S5974" i="7"/>
  <c r="S5978" i="7"/>
  <c r="S5982" i="7"/>
  <c r="S5986" i="7"/>
  <c r="S5990" i="7"/>
  <c r="S5994" i="7"/>
  <c r="S5998" i="7"/>
  <c r="S6002" i="7"/>
  <c r="S6006" i="7"/>
  <c r="S6010" i="7"/>
  <c r="S6014" i="7"/>
  <c r="S6018" i="7"/>
  <c r="S6022" i="7"/>
  <c r="S6026" i="7"/>
  <c r="S6030" i="7"/>
  <c r="S6034" i="7"/>
  <c r="S6042" i="7"/>
  <c r="S6046" i="7"/>
  <c r="S6047" i="7"/>
  <c r="S6051" i="7"/>
  <c r="S6055" i="7"/>
  <c r="S6059" i="7"/>
  <c r="S6063" i="7"/>
  <c r="S6067" i="7"/>
  <c r="S6071" i="7"/>
  <c r="S6075" i="7"/>
  <c r="S6079" i="7"/>
  <c r="S6083" i="7"/>
  <c r="S6088" i="7"/>
  <c r="S6092" i="7"/>
  <c r="S6096" i="7"/>
  <c r="S6100" i="7"/>
  <c r="S6104" i="7"/>
  <c r="S6108" i="7"/>
  <c r="S6112" i="7"/>
  <c r="S6116" i="7"/>
  <c r="S6331" i="7"/>
  <c r="S6335" i="7"/>
  <c r="S6336" i="7"/>
  <c r="S6340" i="7"/>
  <c r="S6344" i="7"/>
  <c r="S6348" i="7"/>
  <c r="S6352" i="7"/>
  <c r="S6356" i="7"/>
  <c r="S6360" i="7"/>
  <c r="S6364" i="7"/>
  <c r="S6557" i="7"/>
  <c r="S6561" i="7"/>
  <c r="S6566" i="7"/>
  <c r="S5878" i="7"/>
  <c r="S5782" i="7"/>
  <c r="S5786" i="7"/>
  <c r="S5790" i="7"/>
  <c r="S5794" i="7"/>
  <c r="S5799" i="7"/>
  <c r="S5803" i="7"/>
  <c r="S5807" i="7"/>
  <c r="S5811" i="7"/>
  <c r="S5815" i="7"/>
  <c r="S5819" i="7"/>
  <c r="S5823" i="7"/>
  <c r="S5828" i="7"/>
  <c r="S5832" i="7"/>
  <c r="S5836" i="7"/>
  <c r="S5840" i="7"/>
  <c r="S5844" i="7"/>
  <c r="S5848" i="7"/>
  <c r="S5852" i="7"/>
  <c r="S5856" i="7"/>
  <c r="S5872" i="7"/>
  <c r="S5876" i="7"/>
  <c r="S6122" i="7"/>
  <c r="S6126" i="7"/>
  <c r="S6130" i="7"/>
  <c r="S6134" i="7"/>
  <c r="S6138" i="7"/>
  <c r="S6142" i="7"/>
  <c r="S6146" i="7"/>
  <c r="S6150" i="7"/>
  <c r="S6154" i="7"/>
  <c r="S6158" i="7"/>
  <c r="S6162" i="7"/>
  <c r="S6171" i="7"/>
  <c r="S6175" i="7"/>
  <c r="S6179" i="7"/>
  <c r="S6183" i="7"/>
  <c r="S6187" i="7"/>
  <c r="S6191" i="7"/>
  <c r="S6195" i="7"/>
  <c r="S6199" i="7"/>
  <c r="S6203" i="7"/>
  <c r="S6207" i="7"/>
  <c r="S6211" i="7"/>
  <c r="S6215" i="7"/>
  <c r="S6219" i="7"/>
  <c r="S6223" i="7"/>
  <c r="S6227" i="7"/>
  <c r="S6231" i="7"/>
  <c r="S6235" i="7"/>
  <c r="S6239" i="7"/>
  <c r="S6243" i="7"/>
  <c r="S6247" i="7"/>
  <c r="S6251" i="7"/>
  <c r="S6255" i="7"/>
  <c r="S6263" i="7"/>
  <c r="S6267" i="7"/>
  <c r="S6271" i="7"/>
  <c r="S6276" i="7"/>
  <c r="S6280" i="7"/>
  <c r="S6284" i="7"/>
  <c r="S6288" i="7"/>
  <c r="S6292" i="7"/>
  <c r="S6296" i="7"/>
  <c r="S6300" i="7"/>
  <c r="S6304" i="7"/>
  <c r="S6308" i="7"/>
  <c r="S6312" i="7"/>
  <c r="S6316" i="7"/>
  <c r="S6320" i="7"/>
  <c r="S6324" i="7"/>
  <c r="S6365" i="7"/>
  <c r="S6369" i="7"/>
  <c r="S6373" i="7"/>
  <c r="S6377" i="7"/>
  <c r="S6381" i="7"/>
  <c r="S6385" i="7"/>
  <c r="S6389" i="7"/>
  <c r="S6393" i="7"/>
  <c r="S6570" i="7"/>
  <c r="S6574" i="7"/>
  <c r="S6578" i="7"/>
  <c r="S6582" i="7"/>
  <c r="S6586" i="7"/>
  <c r="S6615" i="7"/>
  <c r="S6620" i="7"/>
  <c r="S6624" i="7"/>
  <c r="S6633" i="7"/>
  <c r="S6653" i="7"/>
  <c r="S6658" i="7"/>
  <c r="S6662" i="7"/>
  <c r="S6666" i="7"/>
  <c r="S6667" i="7"/>
  <c r="S6671" i="7"/>
  <c r="S6675" i="7"/>
  <c r="S6679" i="7"/>
  <c r="S6683" i="7"/>
  <c r="S6929" i="7"/>
  <c r="S6934" i="7"/>
  <c r="S6938" i="7"/>
  <c r="S6942" i="7"/>
  <c r="S6946" i="7"/>
  <c r="S6950" i="7"/>
  <c r="S6954" i="7"/>
  <c r="S6958" i="7"/>
  <c r="S6963" i="7"/>
  <c r="S6967" i="7"/>
  <c r="S6971" i="7"/>
  <c r="S6975" i="7"/>
  <c r="S6979" i="7"/>
  <c r="S6617" i="7"/>
  <c r="S6635" i="7"/>
  <c r="S6685" i="7"/>
  <c r="S6759" i="7"/>
  <c r="S6396" i="7"/>
  <c r="S6400" i="7"/>
  <c r="S6404" i="7"/>
  <c r="S6408" i="7"/>
  <c r="S6412" i="7"/>
  <c r="S6416" i="7"/>
  <c r="S6420" i="7"/>
  <c r="S6424" i="7"/>
  <c r="S6428" i="7"/>
  <c r="S6432" i="7"/>
  <c r="S6436" i="7"/>
  <c r="S6440" i="7"/>
  <c r="S6444" i="7"/>
  <c r="S6448" i="7"/>
  <c r="S6452" i="7"/>
  <c r="S6457" i="7"/>
  <c r="S6461" i="7"/>
  <c r="S6465" i="7"/>
  <c r="S6469" i="7"/>
  <c r="S6473" i="7"/>
  <c r="S6477" i="7"/>
  <c r="S6481" i="7"/>
  <c r="S6485" i="7"/>
  <c r="S6489" i="7"/>
  <c r="S6494" i="7"/>
  <c r="S6498" i="7"/>
  <c r="S6502" i="7"/>
  <c r="S6506" i="7"/>
  <c r="S6510" i="7"/>
  <c r="S6514" i="7"/>
  <c r="S6518" i="7"/>
  <c r="S6522" i="7"/>
  <c r="S6526" i="7"/>
  <c r="S6530" i="7"/>
  <c r="S6534" i="7"/>
  <c r="S6538" i="7"/>
  <c r="S6542" i="7"/>
  <c r="S6546" i="7"/>
  <c r="S6550" i="7"/>
  <c r="S6591" i="7"/>
  <c r="S6595" i="7"/>
  <c r="S6599" i="7"/>
  <c r="S6603" i="7"/>
  <c r="S6604" i="7"/>
  <c r="S6608" i="7"/>
  <c r="S6612" i="7"/>
  <c r="S6630" i="7"/>
  <c r="S6639" i="7"/>
  <c r="S6646" i="7"/>
  <c r="S6650" i="7"/>
  <c r="S6690" i="7"/>
  <c r="S6694" i="7"/>
  <c r="S6698" i="7"/>
  <c r="S6703" i="7"/>
  <c r="S6707" i="7"/>
  <c r="S6711" i="7"/>
  <c r="S6719" i="7"/>
  <c r="S6723" i="7"/>
  <c r="S6727" i="7"/>
  <c r="S6732" i="7"/>
  <c r="S6733" i="7"/>
  <c r="S6899" i="7"/>
  <c r="S6903" i="7"/>
  <c r="S6907" i="7"/>
  <c r="S6911" i="7"/>
  <c r="S6915" i="7"/>
  <c r="S6919" i="7"/>
  <c r="S6923" i="7"/>
  <c r="S6927" i="7"/>
  <c r="S6932" i="7"/>
  <c r="S6936" i="7"/>
  <c r="S6940" i="7"/>
  <c r="S6944" i="7"/>
  <c r="S6948" i="7"/>
  <c r="S6952" i="7"/>
  <c r="S6956" i="7"/>
  <c r="S6960" i="7"/>
  <c r="S6965" i="7"/>
  <c r="S6969" i="7"/>
  <c r="S6973" i="7"/>
  <c r="S6977" i="7"/>
  <c r="O526" i="10"/>
  <c r="T526" i="10" s="1"/>
  <c r="O550" i="10"/>
  <c r="O558" i="10"/>
  <c r="W558" i="10" s="1"/>
  <c r="Z558" i="10" s="1"/>
  <c r="AC558" i="10" s="1"/>
  <c r="O649" i="10"/>
  <c r="W649" i="10" s="1"/>
  <c r="Z649" i="10" s="1"/>
  <c r="AC649" i="10" s="1"/>
  <c r="O537" i="10"/>
  <c r="T537" i="10" s="1"/>
  <c r="O585" i="10"/>
  <c r="W585" i="10" s="1"/>
  <c r="Z585" i="10" s="1"/>
  <c r="AC585" i="10" s="1"/>
  <c r="O577" i="10"/>
  <c r="O545" i="10"/>
  <c r="O573" i="10"/>
  <c r="W573" i="10" s="1"/>
  <c r="Z573" i="10" s="1"/>
  <c r="AC573" i="10" s="1"/>
  <c r="O597" i="10"/>
  <c r="W597" i="10" s="1"/>
  <c r="Z597" i="10" s="1"/>
  <c r="AC597" i="10" s="1"/>
  <c r="O549" i="10"/>
  <c r="T549" i="10" s="1"/>
  <c r="O541" i="10"/>
  <c r="T541" i="10" s="1"/>
  <c r="O678" i="10"/>
  <c r="O582" i="10"/>
  <c r="T582" i="10" s="1"/>
  <c r="O570" i="10"/>
  <c r="T570" i="10" s="1"/>
  <c r="O546" i="10"/>
  <c r="O574" i="10"/>
  <c r="T574" i="10" s="1"/>
  <c r="O576" i="10"/>
  <c r="T576" i="10" s="1"/>
  <c r="O688" i="10"/>
  <c r="W688" i="10" s="1"/>
  <c r="Z688" i="10" s="1"/>
  <c r="AC688" i="10" s="1"/>
  <c r="O544" i="10"/>
  <c r="T544" i="10" s="1"/>
  <c r="O672" i="10"/>
  <c r="W672" i="10" s="1"/>
  <c r="Z672" i="10" s="1"/>
  <c r="AC672" i="10" s="1"/>
  <c r="O624" i="10"/>
  <c r="T624" i="10" s="1"/>
  <c r="O592" i="10"/>
  <c r="O572" i="10"/>
  <c r="W572" i="10" s="1"/>
  <c r="Z572" i="10" s="1"/>
  <c r="AC572" i="10" s="1"/>
  <c r="O524" i="10"/>
  <c r="W524" i="10" s="1"/>
  <c r="Z524" i="10" s="1"/>
  <c r="AC524" i="10" s="1"/>
  <c r="O496" i="10"/>
  <c r="W496" i="10" s="1"/>
  <c r="Z496" i="10" s="1"/>
  <c r="AC496" i="10" s="1"/>
  <c r="O532" i="10"/>
  <c r="W532" i="10" s="1"/>
  <c r="Z532" i="10" s="1"/>
  <c r="AC532" i="10" s="1"/>
  <c r="O717" i="10"/>
  <c r="T717" i="10" s="1"/>
  <c r="O664" i="10"/>
  <c r="T664" i="10" s="1"/>
  <c r="O484" i="10"/>
  <c r="T484" i="10" s="1"/>
  <c r="O693" i="10"/>
  <c r="T693" i="10" s="1"/>
  <c r="O608" i="10"/>
  <c r="T608" i="10" s="1"/>
  <c r="O677" i="10"/>
  <c r="O612" i="10"/>
  <c r="W612" i="10" s="1"/>
  <c r="Z612" i="10" s="1"/>
  <c r="AC612" i="10" s="1"/>
  <c r="O645" i="10"/>
  <c r="T645" i="10" s="1"/>
  <c r="O650" i="10"/>
  <c r="T650" i="10" s="1"/>
  <c r="O568" i="10"/>
  <c r="W568" i="10" s="1"/>
  <c r="Z568" i="10" s="1"/>
  <c r="AC568" i="10" s="1"/>
  <c r="O586" i="10"/>
  <c r="W586" i="10" s="1"/>
  <c r="Z586" i="10" s="1"/>
  <c r="AC586" i="10" s="1"/>
  <c r="O662" i="10"/>
  <c r="O581" i="10"/>
  <c r="O580" i="10"/>
  <c r="T580" i="10" s="1"/>
  <c r="O616" i="10"/>
  <c r="W616" i="10" s="1"/>
  <c r="Z616" i="10" s="1"/>
  <c r="AC616" i="10" s="1"/>
  <c r="O622" i="10"/>
  <c r="O604" i="10"/>
  <c r="T604" i="10" s="1"/>
  <c r="O641" i="10"/>
  <c r="O629" i="10"/>
  <c r="O674" i="10"/>
  <c r="O540" i="10"/>
  <c r="O652" i="10"/>
  <c r="T652" i="10" s="1"/>
  <c r="O716" i="10"/>
  <c r="O684" i="10"/>
  <c r="O488" i="10"/>
  <c r="O648" i="10"/>
  <c r="W648" i="10" s="1"/>
  <c r="Z648" i="10" s="1"/>
  <c r="AC648" i="10" s="1"/>
  <c r="O588" i="10"/>
  <c r="W588" i="10" s="1"/>
  <c r="Z588" i="10" s="1"/>
  <c r="AC588" i="10" s="1"/>
  <c r="O621" i="10"/>
  <c r="O564" i="10"/>
  <c r="W564" i="10" s="1"/>
  <c r="Z564" i="10" s="1"/>
  <c r="AC564" i="10" s="1"/>
  <c r="O560" i="10"/>
  <c r="T560" i="10" s="1"/>
  <c r="O528" i="10"/>
  <c r="W528" i="10" s="1"/>
  <c r="Z528" i="10" s="1"/>
  <c r="AC528" i="10" s="1"/>
  <c r="O492" i="10"/>
  <c r="O679" i="10"/>
  <c r="W679" i="10" s="1"/>
  <c r="Z679" i="10" s="1"/>
  <c r="AC679" i="10" s="1"/>
  <c r="O667" i="10"/>
  <c r="T667" i="10" s="1"/>
  <c r="O721" i="10"/>
  <c r="T721" i="10" s="1"/>
  <c r="O709" i="10"/>
  <c r="T709" i="10" s="1"/>
  <c r="O673" i="10"/>
  <c r="O599" i="10"/>
  <c r="T599" i="10" s="1"/>
  <c r="O714" i="10"/>
  <c r="W714" i="10" s="1"/>
  <c r="Z714" i="10" s="1"/>
  <c r="AC714" i="10" s="1"/>
  <c r="O635" i="10"/>
  <c r="W635" i="10" s="1"/>
  <c r="Z635" i="10" s="1"/>
  <c r="AC635" i="10" s="1"/>
  <c r="O659" i="10"/>
  <c r="T659" i="10" s="1"/>
  <c r="O654" i="10"/>
  <c r="O680" i="10"/>
  <c r="T680" i="10" s="1"/>
  <c r="O620" i="10"/>
  <c r="W620" i="10" s="1"/>
  <c r="Z620" i="10" s="1"/>
  <c r="AC620" i="10" s="1"/>
  <c r="O643" i="10"/>
  <c r="T643" i="10" s="1"/>
  <c r="O631" i="10"/>
  <c r="T631" i="10" s="1"/>
  <c r="O547" i="10"/>
  <c r="T547" i="10" s="1"/>
  <c r="O551" i="10"/>
  <c r="W551" i="10" s="1"/>
  <c r="Z551" i="10" s="1"/>
  <c r="AC551" i="10" s="1"/>
  <c r="O611" i="10"/>
  <c r="T611" i="10" s="1"/>
  <c r="O686" i="10"/>
  <c r="O656" i="10"/>
  <c r="T656" i="10" s="1"/>
  <c r="O601" i="10"/>
  <c r="W601" i="10" s="1"/>
  <c r="Z601" i="10" s="1"/>
  <c r="AC601" i="10" s="1"/>
  <c r="O625" i="10"/>
  <c r="T625" i="10" s="1"/>
  <c r="O626" i="10"/>
  <c r="W626" i="10" s="1"/>
  <c r="Z626" i="10" s="1"/>
  <c r="AC626" i="10" s="1"/>
  <c r="O552" i="10"/>
  <c r="O633" i="10"/>
  <c r="O593" i="10"/>
  <c r="O603" i="10"/>
  <c r="O695" i="10"/>
  <c r="T695" i="10" s="1"/>
  <c r="O548" i="10"/>
  <c r="O533" i="10"/>
  <c r="W533" i="10" s="1"/>
  <c r="Z533" i="10" s="1"/>
  <c r="AC533" i="10" s="1"/>
  <c r="O683" i="10"/>
  <c r="T683" i="10" s="1"/>
  <c r="O595" i="10"/>
  <c r="T595" i="10" s="1"/>
  <c r="O697" i="10"/>
  <c r="W697" i="10" s="1"/>
  <c r="Z697" i="10" s="1"/>
  <c r="AC697" i="10" s="1"/>
  <c r="O719" i="10"/>
  <c r="O720" i="10"/>
  <c r="O607" i="10"/>
  <c r="T607" i="10" s="1"/>
  <c r="O531" i="10"/>
  <c r="T531" i="10" s="1"/>
  <c r="O706" i="10"/>
  <c r="T706" i="10" s="1"/>
  <c r="O539" i="10"/>
  <c r="W539" i="10" s="1"/>
  <c r="Z539" i="10" s="1"/>
  <c r="AC539" i="10" s="1"/>
  <c r="O660" i="10"/>
  <c r="O640" i="10"/>
  <c r="W640" i="10" s="1"/>
  <c r="Z640" i="10" s="1"/>
  <c r="AC640" i="10" s="1"/>
  <c r="O668" i="10"/>
  <c r="W668" i="10" s="1"/>
  <c r="Z668" i="10" s="1"/>
  <c r="AC668" i="10" s="1"/>
  <c r="O653" i="10"/>
  <c r="O636" i="10"/>
  <c r="W636" i="10" s="1"/>
  <c r="Z636" i="10" s="1"/>
  <c r="AC636" i="10" s="1"/>
  <c r="O694" i="10"/>
  <c r="T694" i="10" s="1"/>
  <c r="O671" i="10"/>
  <c r="T671" i="10" s="1"/>
  <c r="O637" i="10"/>
  <c r="W637" i="10" s="1"/>
  <c r="Z637" i="10" s="1"/>
  <c r="AC637" i="10" s="1"/>
  <c r="O575" i="10"/>
  <c r="T575" i="10" s="1"/>
  <c r="O610" i="10"/>
  <c r="T610" i="10" s="1"/>
  <c r="O614" i="10"/>
  <c r="T614" i="10" s="1"/>
  <c r="O657" i="10"/>
  <c r="T657" i="10" s="1"/>
  <c r="O579" i="10"/>
  <c r="W579" i="10" s="1"/>
  <c r="Z579" i="10" s="1"/>
  <c r="AC579" i="10" s="1"/>
  <c r="O589" i="10"/>
  <c r="T589" i="10" s="1"/>
  <c r="O642" i="10"/>
  <c r="T642" i="10" s="1"/>
  <c r="O627" i="10"/>
  <c r="W627" i="10" s="1"/>
  <c r="Z627" i="10" s="1"/>
  <c r="AC627" i="10" s="1"/>
  <c r="O615" i="10"/>
  <c r="W615" i="10" s="1"/>
  <c r="Z615" i="10" s="1"/>
  <c r="AC615" i="10" s="1"/>
  <c r="O602" i="10"/>
  <c r="T602" i="10" s="1"/>
  <c r="O536" i="10"/>
  <c r="O702" i="10"/>
  <c r="T702" i="10" s="1"/>
  <c r="O567" i="10"/>
  <c r="W567" i="10" s="1"/>
  <c r="Z567" i="10" s="1"/>
  <c r="AC567" i="10" s="1"/>
  <c r="O699" i="10"/>
  <c r="T699" i="10" s="1"/>
  <c r="O701" i="10"/>
  <c r="T701" i="10" s="1"/>
  <c r="O722" i="10"/>
  <c r="W722" i="10" s="1"/>
  <c r="Z722" i="10" s="1"/>
  <c r="AC722" i="10" s="1"/>
  <c r="O707" i="10"/>
  <c r="T707" i="10" s="1"/>
  <c r="O583" i="10"/>
  <c r="T583" i="10" s="1"/>
  <c r="O700" i="10"/>
  <c r="T700" i="10" s="1"/>
  <c r="O698" i="10"/>
  <c r="O655" i="10"/>
  <c r="T655" i="10" s="1"/>
  <c r="O685" i="10"/>
  <c r="W685" i="10" s="1"/>
  <c r="Z685" i="10" s="1"/>
  <c r="AC685" i="10" s="1"/>
  <c r="O634" i="10"/>
  <c r="T634" i="10" s="1"/>
  <c r="O669" i="10"/>
  <c r="T669" i="10" s="1"/>
  <c r="O663" i="10"/>
  <c r="W663" i="10" s="1"/>
  <c r="Z663" i="10" s="1"/>
  <c r="AC663" i="10" s="1"/>
  <c r="O623" i="10"/>
  <c r="T623" i="10" s="1"/>
  <c r="O639" i="10"/>
  <c r="O661" i="10"/>
  <c r="O676" i="10"/>
  <c r="O613" i="10"/>
  <c r="O606" i="10"/>
  <c r="O587" i="10"/>
  <c r="T587" i="10" s="1"/>
  <c r="O617" i="10"/>
  <c r="T617" i="10" s="1"/>
  <c r="O618" i="10"/>
  <c r="W618" i="10" s="1"/>
  <c r="Z618" i="10" s="1"/>
  <c r="AC618" i="10" s="1"/>
  <c r="O704" i="10"/>
  <c r="O584" i="10"/>
  <c r="O591" i="10"/>
  <c r="T591" i="10" s="1"/>
  <c r="O658" i="10"/>
  <c r="W658" i="10" s="1"/>
  <c r="Z658" i="10" s="1"/>
  <c r="AC658" i="10" s="1"/>
  <c r="O530" i="10"/>
  <c r="O557" i="10"/>
  <c r="T557" i="10" s="1"/>
  <c r="O705" i="10"/>
  <c r="T705" i="10" s="1"/>
  <c r="O520" i="10"/>
  <c r="T520" i="10" s="1"/>
  <c r="O512" i="10"/>
  <c r="O507" i="10"/>
  <c r="O485" i="10"/>
  <c r="T485" i="10" s="1"/>
  <c r="O490" i="10"/>
  <c r="O493" i="10"/>
  <c r="T493" i="10" s="1"/>
  <c r="O502" i="10"/>
  <c r="O514" i="10"/>
  <c r="O675" i="10"/>
  <c r="W675" i="10" s="1"/>
  <c r="Z675" i="10" s="1"/>
  <c r="AC675" i="10" s="1"/>
  <c r="O666" i="10"/>
  <c r="T666" i="10" s="1"/>
  <c r="O644" i="10"/>
  <c r="T644" i="10" s="1"/>
  <c r="O647" i="10"/>
  <c r="T647" i="10" s="1"/>
  <c r="O600" i="10"/>
  <c r="T600" i="10" s="1"/>
  <c r="T564" i="10"/>
  <c r="T722" i="10"/>
  <c r="T566" i="10"/>
  <c r="V198" i="10"/>
  <c r="Y198" i="10" s="1"/>
  <c r="AB198" i="10" s="1"/>
  <c r="V655" i="10"/>
  <c r="Y655" i="10" s="1"/>
  <c r="AB655" i="10" s="1"/>
  <c r="V578" i="10"/>
  <c r="Y578" i="10" s="1"/>
  <c r="AB578" i="10" s="1"/>
  <c r="V185" i="10"/>
  <c r="Y185" i="10" s="1"/>
  <c r="AB185" i="10" s="1"/>
  <c r="V561" i="10"/>
  <c r="Y561" i="10" s="1"/>
  <c r="AB561" i="10" s="1"/>
  <c r="V718" i="10"/>
  <c r="Y718" i="10" s="1"/>
  <c r="AB718" i="10" s="1"/>
  <c r="V671" i="10"/>
  <c r="Y671" i="10" s="1"/>
  <c r="AB671" i="10" s="1"/>
  <c r="V617" i="10"/>
  <c r="Y617" i="10" s="1"/>
  <c r="AB617" i="10" s="1"/>
  <c r="V545" i="10"/>
  <c r="Y545" i="10" s="1"/>
  <c r="AB545" i="10" s="1"/>
  <c r="V702" i="10"/>
  <c r="Y702" i="10" s="1"/>
  <c r="AB702" i="10" s="1"/>
  <c r="V663" i="10"/>
  <c r="Y663" i="10" s="1"/>
  <c r="AB663" i="10" s="1"/>
  <c r="V602" i="10"/>
  <c r="Y602" i="10" s="1"/>
  <c r="AB602" i="10" s="1"/>
  <c r="V519" i="10"/>
  <c r="Y519" i="10" s="1"/>
  <c r="AB519" i="10" s="1"/>
  <c r="V189" i="10"/>
  <c r="Y189" i="10" s="1"/>
  <c r="AB189" i="10" s="1"/>
  <c r="V710" i="10"/>
  <c r="Y710" i="10" s="1"/>
  <c r="AB710" i="10" s="1"/>
  <c r="V662" i="10"/>
  <c r="Y662" i="10" s="1"/>
  <c r="AB662" i="10" s="1"/>
  <c r="V609" i="10"/>
  <c r="Y609" i="10" s="1"/>
  <c r="AB609" i="10" s="1"/>
  <c r="V569" i="10"/>
  <c r="Y569" i="10" s="1"/>
  <c r="AB569" i="10" s="1"/>
  <c r="V533" i="10"/>
  <c r="Y533" i="10" s="1"/>
  <c r="AB533" i="10" s="1"/>
  <c r="V202" i="10"/>
  <c r="Y202" i="10" s="1"/>
  <c r="AB202" i="10" s="1"/>
  <c r="V181" i="10"/>
  <c r="Y181" i="10" s="1"/>
  <c r="AB181" i="10" s="1"/>
  <c r="V694" i="10"/>
  <c r="Y694" i="10" s="1"/>
  <c r="AB694" i="10" s="1"/>
  <c r="V659" i="10"/>
  <c r="Y659" i="10" s="1"/>
  <c r="AB659" i="10" s="1"/>
  <c r="V634" i="10"/>
  <c r="Y634" i="10" s="1"/>
  <c r="AB634" i="10" s="1"/>
  <c r="V554" i="10"/>
  <c r="Y554" i="10" s="1"/>
  <c r="AB554" i="10" s="1"/>
  <c r="V503" i="10"/>
  <c r="Y503" i="10" s="1"/>
  <c r="AB503" i="10" s="1"/>
  <c r="P4424" i="7"/>
  <c r="Q4424" i="7"/>
  <c r="S4424" i="7" s="1"/>
  <c r="P2033" i="7"/>
  <c r="Q2033" i="7"/>
  <c r="S2033" i="7" s="1"/>
  <c r="S2280" i="7"/>
  <c r="S2288" i="7"/>
  <c r="P4367" i="7"/>
  <c r="Q4367" i="7"/>
  <c r="S4367" i="7" s="1"/>
  <c r="S4642" i="7"/>
  <c r="S4696" i="7"/>
  <c r="P4924" i="7"/>
  <c r="Q4924" i="7"/>
  <c r="S4924" i="7" s="1"/>
  <c r="S3176" i="7"/>
  <c r="P4817" i="7"/>
  <c r="Q4817" i="7"/>
  <c r="S4817" i="7" s="1"/>
  <c r="U540" i="10"/>
  <c r="X540" i="10" s="1"/>
  <c r="AA540" i="10" s="1"/>
  <c r="U528" i="10"/>
  <c r="X528" i="10" s="1"/>
  <c r="AA528" i="10" s="1"/>
  <c r="U510" i="10"/>
  <c r="X510" i="10" s="1"/>
  <c r="AA510" i="10" s="1"/>
  <c r="P1702" i="7"/>
  <c r="Q1702" i="7"/>
  <c r="S1702" i="7" s="1"/>
  <c r="P1706" i="7"/>
  <c r="Q1706" i="7"/>
  <c r="S1706" i="7" s="1"/>
  <c r="P1710" i="7"/>
  <c r="Q1710" i="7"/>
  <c r="S1710" i="7" s="1"/>
  <c r="P1958" i="7"/>
  <c r="Q1958" i="7"/>
  <c r="S1958" i="7" s="1"/>
  <c r="P2034" i="7"/>
  <c r="Q2034" i="7"/>
  <c r="S2034" i="7" s="1"/>
  <c r="P2348" i="7"/>
  <c r="R2348" i="7"/>
  <c r="S2348" i="7" s="1"/>
  <c r="P2412" i="7"/>
  <c r="R2412" i="7"/>
  <c r="P2476" i="7"/>
  <c r="R2476" i="7"/>
  <c r="S2476" i="7" s="1"/>
  <c r="P2518" i="7"/>
  <c r="R2518" i="7"/>
  <c r="P2522" i="7"/>
  <c r="R2522" i="7"/>
  <c r="P2574" i="7"/>
  <c r="R2574" i="7"/>
  <c r="P2905" i="7"/>
  <c r="Q2905" i="7"/>
  <c r="S2905" i="7" s="1"/>
  <c r="P3286" i="7"/>
  <c r="Q3286" i="7"/>
  <c r="S3286" i="7" s="1"/>
  <c r="P3302" i="7"/>
  <c r="Q3302" i="7"/>
  <c r="S3302" i="7" s="1"/>
  <c r="P3540" i="7"/>
  <c r="Q3540" i="7"/>
  <c r="S3540" i="7" s="1"/>
  <c r="P3564" i="7"/>
  <c r="Q3564" i="7"/>
  <c r="S3564" i="7" s="1"/>
  <c r="P3621" i="7"/>
  <c r="Q3621" i="7"/>
  <c r="S3621" i="7" s="1"/>
  <c r="P3653" i="7"/>
  <c r="Q3653" i="7"/>
  <c r="S3653" i="7" s="1"/>
  <c r="P3835" i="7"/>
  <c r="R3835" i="7"/>
  <c r="P3863" i="7"/>
  <c r="R3863" i="7"/>
  <c r="S3863" i="7" s="1"/>
  <c r="P4186" i="7"/>
  <c r="R4186" i="7"/>
  <c r="S4186" i="7" s="1"/>
  <c r="P4481" i="7"/>
  <c r="R4481" i="7"/>
  <c r="P4818" i="7"/>
  <c r="Q4818" i="7"/>
  <c r="S4818" i="7" s="1"/>
  <c r="P4940" i="7"/>
  <c r="Q4940" i="7"/>
  <c r="S4940" i="7" s="1"/>
  <c r="P4948" i="7"/>
  <c r="Q4948" i="7"/>
  <c r="S4948" i="7" s="1"/>
  <c r="P4952" i="7"/>
  <c r="Q4952" i="7"/>
  <c r="S4952" i="7" s="1"/>
  <c r="P5087" i="7"/>
  <c r="Q5087" i="7"/>
  <c r="S5087" i="7" s="1"/>
  <c r="P5091" i="7"/>
  <c r="Q5091" i="7"/>
  <c r="S5091" i="7" s="1"/>
  <c r="P5095" i="7"/>
  <c r="Q5095" i="7"/>
  <c r="S5095" i="7" s="1"/>
  <c r="P5151" i="7"/>
  <c r="Q5151" i="7"/>
  <c r="S5151" i="7" s="1"/>
  <c r="P5155" i="7"/>
  <c r="Q5155" i="7"/>
  <c r="S5155" i="7" s="1"/>
  <c r="P5159" i="7"/>
  <c r="Q5159" i="7"/>
  <c r="S5159" i="7" s="1"/>
  <c r="P5276" i="7"/>
  <c r="Q5276" i="7"/>
  <c r="S5276" i="7" s="1"/>
  <c r="P5280" i="7"/>
  <c r="Q5280" i="7"/>
  <c r="S5280" i="7" s="1"/>
  <c r="P5292" i="7"/>
  <c r="Q5292" i="7"/>
  <c r="S5292" i="7" s="1"/>
  <c r="P5456" i="7"/>
  <c r="Q5456" i="7"/>
  <c r="S5456" i="7" s="1"/>
  <c r="P5674" i="7"/>
  <c r="Q5674" i="7"/>
  <c r="S5674" i="7" s="1"/>
  <c r="P5862" i="7"/>
  <c r="Q5862" i="7"/>
  <c r="S5862" i="7" s="1"/>
  <c r="P5866" i="7"/>
  <c r="Q5866" i="7"/>
  <c r="S5866" i="7" s="1"/>
  <c r="P6038" i="7"/>
  <c r="Q6038" i="7"/>
  <c r="S6038" i="7" s="1"/>
  <c r="P6166" i="7"/>
  <c r="Q6166" i="7"/>
  <c r="S6166" i="7" s="1"/>
  <c r="P6259" i="7"/>
  <c r="Q6259" i="7"/>
  <c r="S6259" i="7" s="1"/>
  <c r="P6616" i="7"/>
  <c r="Q6616" i="7"/>
  <c r="S6616" i="7" s="1"/>
  <c r="S6641" i="7"/>
  <c r="P6869" i="7"/>
  <c r="R6869" i="7"/>
  <c r="S6962" i="7"/>
  <c r="W199" i="10"/>
  <c r="Z199" i="10" s="1"/>
  <c r="AC199" i="10" s="1"/>
  <c r="W186" i="10"/>
  <c r="Z186" i="10" s="1"/>
  <c r="AC186" i="10" s="1"/>
  <c r="V722" i="10"/>
  <c r="Y722" i="10" s="1"/>
  <c r="AB722" i="10" s="1"/>
  <c r="V706" i="10"/>
  <c r="Y706" i="10" s="1"/>
  <c r="AB706" i="10" s="1"/>
  <c r="V691" i="10"/>
  <c r="Y691" i="10" s="1"/>
  <c r="AB691" i="10" s="1"/>
  <c r="V683" i="10"/>
  <c r="Y683" i="10" s="1"/>
  <c r="AB683" i="10" s="1"/>
  <c r="V675" i="10"/>
  <c r="Y675" i="10" s="1"/>
  <c r="AB675" i="10" s="1"/>
  <c r="V642" i="10"/>
  <c r="Y642" i="10" s="1"/>
  <c r="AB642" i="10" s="1"/>
  <c r="V626" i="10"/>
  <c r="Y626" i="10" s="1"/>
  <c r="AB626" i="10" s="1"/>
  <c r="V581" i="10"/>
  <c r="Y581" i="10" s="1"/>
  <c r="AB581" i="10" s="1"/>
  <c r="W566" i="10"/>
  <c r="Z566" i="10" s="1"/>
  <c r="AC566" i="10" s="1"/>
  <c r="U538" i="10"/>
  <c r="X538" i="10" s="1"/>
  <c r="AA538" i="10" s="1"/>
  <c r="V530" i="10"/>
  <c r="Y530" i="10" s="1"/>
  <c r="AB530" i="10" s="1"/>
  <c r="S1569" i="7"/>
  <c r="S1573" i="7"/>
  <c r="S1577" i="7"/>
  <c r="S1581" i="7"/>
  <c r="S1585" i="7"/>
  <c r="S1589" i="7"/>
  <c r="S1593" i="7"/>
  <c r="S1597" i="7"/>
  <c r="S1601" i="7"/>
  <c r="S1605" i="7"/>
  <c r="S1609" i="7"/>
  <c r="S1613" i="7"/>
  <c r="S1617" i="7"/>
  <c r="S1621" i="7"/>
  <c r="S1625" i="7"/>
  <c r="S1629" i="7"/>
  <c r="S1633" i="7"/>
  <c r="S1637" i="7"/>
  <c r="S1641" i="7"/>
  <c r="S1645" i="7"/>
  <c r="S1649" i="7"/>
  <c r="S1653" i="7"/>
  <c r="S1657" i="7"/>
  <c r="S1661" i="7"/>
  <c r="S1665" i="7"/>
  <c r="S1669" i="7"/>
  <c r="S1673" i="7"/>
  <c r="S1677" i="7"/>
  <c r="S1681" i="7"/>
  <c r="S1685" i="7"/>
  <c r="S1689" i="7"/>
  <c r="S1693" i="7"/>
  <c r="S1697" i="7"/>
  <c r="P1701" i="7"/>
  <c r="Q1701" i="7"/>
  <c r="S1701" i="7" s="1"/>
  <c r="S1705" i="7"/>
  <c r="P1709" i="7"/>
  <c r="Q1709" i="7"/>
  <c r="S1709" i="7" s="1"/>
  <c r="S1713" i="7"/>
  <c r="S1717" i="7"/>
  <c r="S1721" i="7"/>
  <c r="S1725" i="7"/>
  <c r="S1730" i="7"/>
  <c r="S1734" i="7"/>
  <c r="S1738" i="7"/>
  <c r="S1742" i="7"/>
  <c r="S1746" i="7"/>
  <c r="S1750" i="7"/>
  <c r="S1754" i="7"/>
  <c r="S1758" i="7"/>
  <c r="S1762" i="7"/>
  <c r="P1766" i="7"/>
  <c r="Q1766" i="7"/>
  <c r="S1766" i="7" s="1"/>
  <c r="S1770" i="7"/>
  <c r="S1774" i="7"/>
  <c r="S1778" i="7"/>
  <c r="P1782" i="7"/>
  <c r="Q1782" i="7"/>
  <c r="S1782" i="7" s="1"/>
  <c r="S1786" i="7"/>
  <c r="S1790" i="7"/>
  <c r="S1791" i="7"/>
  <c r="S1795" i="7"/>
  <c r="S1799" i="7"/>
  <c r="S1803" i="7"/>
  <c r="S1807" i="7"/>
  <c r="S1811" i="7"/>
  <c r="S1815" i="7"/>
  <c r="S1819" i="7"/>
  <c r="S1823" i="7"/>
  <c r="S1827" i="7"/>
  <c r="S1831" i="7"/>
  <c r="S1835" i="7"/>
  <c r="S1839" i="7"/>
  <c r="S1843" i="7"/>
  <c r="S1847" i="7"/>
  <c r="S1851" i="7"/>
  <c r="S1856" i="7"/>
  <c r="S1860" i="7"/>
  <c r="S1864" i="7"/>
  <c r="S1868" i="7"/>
  <c r="S1872" i="7"/>
  <c r="S1876" i="7"/>
  <c r="S1880" i="7"/>
  <c r="S1884" i="7"/>
  <c r="S1888" i="7"/>
  <c r="S1892" i="7"/>
  <c r="S1896" i="7"/>
  <c r="S1900" i="7"/>
  <c r="S1904" i="7"/>
  <c r="S1908" i="7"/>
  <c r="S1912" i="7"/>
  <c r="S1916" i="7"/>
  <c r="S1921" i="7"/>
  <c r="S1925" i="7"/>
  <c r="S1929" i="7"/>
  <c r="S1933" i="7"/>
  <c r="S1937" i="7"/>
  <c r="S1941" i="7"/>
  <c r="S1945" i="7"/>
  <c r="S1949" i="7"/>
  <c r="S1953" i="7"/>
  <c r="S1957" i="7"/>
  <c r="S1961" i="7"/>
  <c r="S1965" i="7"/>
  <c r="S1969" i="7"/>
  <c r="S1970" i="7"/>
  <c r="P1974" i="7"/>
  <c r="Q1974" i="7"/>
  <c r="S1974" i="7" s="1"/>
  <c r="S1978" i="7"/>
  <c r="S1979" i="7"/>
  <c r="S1983" i="7"/>
  <c r="S1987" i="7"/>
  <c r="S1991" i="7"/>
  <c r="S1995" i="7"/>
  <c r="S1999" i="7"/>
  <c r="S2004" i="7"/>
  <c r="S2008" i="7"/>
  <c r="S2012" i="7"/>
  <c r="S2016" i="7"/>
  <c r="S2020" i="7"/>
  <c r="S2024" i="7"/>
  <c r="S2028" i="7"/>
  <c r="S2032" i="7"/>
  <c r="P2037" i="7"/>
  <c r="Q2037" i="7"/>
  <c r="S2037" i="7" s="1"/>
  <c r="S2041" i="7"/>
  <c r="S2045" i="7"/>
  <c r="S2049" i="7"/>
  <c r="S2053" i="7"/>
  <c r="S2057" i="7"/>
  <c r="S2061" i="7"/>
  <c r="S2065" i="7"/>
  <c r="S2070" i="7"/>
  <c r="S2071" i="7"/>
  <c r="S2074" i="7"/>
  <c r="S2078" i="7"/>
  <c r="S2079" i="7"/>
  <c r="S2082" i="7"/>
  <c r="S2086" i="7"/>
  <c r="S2087" i="7"/>
  <c r="S2090" i="7"/>
  <c r="S2094" i="7"/>
  <c r="S2095" i="7"/>
  <c r="S2098" i="7"/>
  <c r="S2102" i="7"/>
  <c r="S2103" i="7"/>
  <c r="S2106" i="7"/>
  <c r="S2110" i="7"/>
  <c r="S2114" i="7"/>
  <c r="S2118" i="7"/>
  <c r="S2122" i="7"/>
  <c r="S2126" i="7"/>
  <c r="S2130" i="7"/>
  <c r="S2134" i="7"/>
  <c r="S2138" i="7"/>
  <c r="S2142" i="7"/>
  <c r="S2146" i="7"/>
  <c r="S2150" i="7"/>
  <c r="S2154" i="7"/>
  <c r="S2158" i="7"/>
  <c r="S2162" i="7"/>
  <c r="S2166" i="7"/>
  <c r="S2170" i="7"/>
  <c r="S2174" i="7"/>
  <c r="S2178" i="7"/>
  <c r="S2182" i="7"/>
  <c r="S2186" i="7"/>
  <c r="S2190" i="7"/>
  <c r="S2194" i="7"/>
  <c r="S2198" i="7"/>
  <c r="S2202" i="7"/>
  <c r="S2206" i="7"/>
  <c r="S2210" i="7"/>
  <c r="S2214" i="7"/>
  <c r="S2218" i="7"/>
  <c r="S2222" i="7"/>
  <c r="S2226" i="7"/>
  <c r="S2230" i="7"/>
  <c r="S2234" i="7"/>
  <c r="S2238" i="7"/>
  <c r="S2242" i="7"/>
  <c r="S2246" i="7"/>
  <c r="S2250" i="7"/>
  <c r="S2254" i="7"/>
  <c r="S2259" i="7"/>
  <c r="S2263" i="7"/>
  <c r="S2264" i="7"/>
  <c r="S2268" i="7"/>
  <c r="S2272" i="7"/>
  <c r="S2276" i="7"/>
  <c r="S2283" i="7"/>
  <c r="S2291" i="7"/>
  <c r="S2295" i="7"/>
  <c r="S2299" i="7"/>
  <c r="S2303" i="7"/>
  <c r="S2307" i="7"/>
  <c r="S2311" i="7"/>
  <c r="S2315" i="7"/>
  <c r="S2319" i="7"/>
  <c r="S2324" i="7"/>
  <c r="S2329" i="7"/>
  <c r="S2333" i="7"/>
  <c r="S2337" i="7"/>
  <c r="S2341" i="7"/>
  <c r="S2346" i="7"/>
  <c r="S2350" i="7"/>
  <c r="S2354" i="7"/>
  <c r="S2358" i="7"/>
  <c r="S2363" i="7"/>
  <c r="P2364" i="7"/>
  <c r="R2364" i="7"/>
  <c r="S2364" i="7" s="1"/>
  <c r="S2367" i="7"/>
  <c r="S2371" i="7"/>
  <c r="S2375" i="7"/>
  <c r="S2376" i="7"/>
  <c r="S2384" i="7"/>
  <c r="S2388" i="7"/>
  <c r="S2393" i="7"/>
  <c r="S2397" i="7"/>
  <c r="S2401" i="7"/>
  <c r="S2405" i="7"/>
  <c r="S2410" i="7"/>
  <c r="S2414" i="7"/>
  <c r="S2418" i="7"/>
  <c r="S2422" i="7"/>
  <c r="S2427" i="7"/>
  <c r="P2428" i="7"/>
  <c r="R2428" i="7"/>
  <c r="S2428" i="7" s="1"/>
  <c r="S2431" i="7"/>
  <c r="S2435" i="7"/>
  <c r="S2439" i="7"/>
  <c r="S2440" i="7"/>
  <c r="S2448" i="7"/>
  <c r="S2452" i="7"/>
  <c r="S2457" i="7"/>
  <c r="S2461" i="7"/>
  <c r="S2465" i="7"/>
  <c r="S2469" i="7"/>
  <c r="S2474" i="7"/>
  <c r="S2478" i="7"/>
  <c r="S2482" i="7"/>
  <c r="S2486" i="7"/>
  <c r="S2491" i="7"/>
  <c r="P2492" i="7"/>
  <c r="R2492" i="7"/>
  <c r="S2492" i="7" s="1"/>
  <c r="S2495" i="7"/>
  <c r="S2499" i="7"/>
  <c r="S2503" i="7"/>
  <c r="S2507" i="7"/>
  <c r="S2508" i="7"/>
  <c r="S2512" i="7"/>
  <c r="S2516" i="7"/>
  <c r="S2520" i="7"/>
  <c r="S2524" i="7"/>
  <c r="S2528" i="7"/>
  <c r="S2532" i="7"/>
  <c r="S2536" i="7"/>
  <c r="S2540" i="7"/>
  <c r="S2544" i="7"/>
  <c r="S2548" i="7"/>
  <c r="S2552" i="7"/>
  <c r="S2556" i="7"/>
  <c r="S2560" i="7"/>
  <c r="S2564" i="7"/>
  <c r="S2568" i="7"/>
  <c r="S2572" i="7"/>
  <c r="S2576" i="7"/>
  <c r="S2580" i="7"/>
  <c r="S2584" i="7"/>
  <c r="S2588" i="7"/>
  <c r="S2592" i="7"/>
  <c r="S2596" i="7"/>
  <c r="S2600" i="7"/>
  <c r="S2604" i="7"/>
  <c r="S2608" i="7"/>
  <c r="S2612" i="7"/>
  <c r="S2616" i="7"/>
  <c r="S2620" i="7"/>
  <c r="S2624" i="7"/>
  <c r="S2628" i="7"/>
  <c r="S2632" i="7"/>
  <c r="S2636" i="7"/>
  <c r="S2640" i="7"/>
  <c r="S2644" i="7"/>
  <c r="S2648" i="7"/>
  <c r="S2652" i="7"/>
  <c r="S2656" i="7"/>
  <c r="S2660" i="7"/>
  <c r="S2664" i="7"/>
  <c r="S2668" i="7"/>
  <c r="S2673" i="7"/>
  <c r="S2677" i="7"/>
  <c r="S2683" i="7"/>
  <c r="S2687" i="7"/>
  <c r="S2691" i="7"/>
  <c r="S2696" i="7"/>
  <c r="S2701" i="7"/>
  <c r="S2705" i="7"/>
  <c r="S2709" i="7"/>
  <c r="S2713" i="7"/>
  <c r="S2717" i="7"/>
  <c r="P2722" i="7"/>
  <c r="Q2722" i="7"/>
  <c r="S2722" i="7" s="1"/>
  <c r="S2726" i="7"/>
  <c r="S2730" i="7"/>
  <c r="S2731" i="7"/>
  <c r="S2735" i="7"/>
  <c r="S2739" i="7"/>
  <c r="S2743" i="7"/>
  <c r="S2747" i="7"/>
  <c r="S2751" i="7"/>
  <c r="S2755" i="7"/>
  <c r="S2759" i="7"/>
  <c r="S2763" i="7"/>
  <c r="S2767" i="7"/>
  <c r="S2771" i="7"/>
  <c r="S2775" i="7"/>
  <c r="S2779" i="7"/>
  <c r="S2783" i="7"/>
  <c r="S2787" i="7"/>
  <c r="S2791" i="7"/>
  <c r="S2795" i="7"/>
  <c r="S2799" i="7"/>
  <c r="S2803" i="7"/>
  <c r="S2807" i="7"/>
  <c r="S2811" i="7"/>
  <c r="S2815" i="7"/>
  <c r="S2819" i="7"/>
  <c r="S2823" i="7"/>
  <c r="S2827" i="7"/>
  <c r="S2831" i="7"/>
  <c r="S2835" i="7"/>
  <c r="S2839" i="7"/>
  <c r="S2843" i="7"/>
  <c r="S2847" i="7"/>
  <c r="S2851" i="7"/>
  <c r="S2855" i="7"/>
  <c r="S2859" i="7"/>
  <c r="S2863" i="7"/>
  <c r="S2867" i="7"/>
  <c r="S2871" i="7"/>
  <c r="S2875" i="7"/>
  <c r="S2879" i="7"/>
  <c r="S2883" i="7"/>
  <c r="S2887" i="7"/>
  <c r="S2891" i="7"/>
  <c r="S2895" i="7"/>
  <c r="S2899" i="7"/>
  <c r="S2904" i="7"/>
  <c r="S2909" i="7"/>
  <c r="S2913" i="7"/>
  <c r="S2918" i="7"/>
  <c r="S2923" i="7"/>
  <c r="P2924" i="7"/>
  <c r="R2924" i="7"/>
  <c r="S2924" i="7" s="1"/>
  <c r="S2927" i="7"/>
  <c r="S2932" i="7"/>
  <c r="S2937" i="7"/>
  <c r="S2941" i="7"/>
  <c r="S2945" i="7"/>
  <c r="S2949" i="7"/>
  <c r="S2954" i="7"/>
  <c r="S2955" i="7"/>
  <c r="S2958" i="7"/>
  <c r="S2959" i="7"/>
  <c r="S2962" i="7"/>
  <c r="S2963" i="7"/>
  <c r="S2966" i="7"/>
  <c r="S2967" i="7"/>
  <c r="S2970" i="7"/>
  <c r="S2971" i="7"/>
  <c r="S2974" i="7"/>
  <c r="S2975" i="7"/>
  <c r="S2978" i="7"/>
  <c r="S2979" i="7"/>
  <c r="S2982" i="7"/>
  <c r="S2983" i="7"/>
  <c r="S2986" i="7"/>
  <c r="S2987" i="7"/>
  <c r="P2988" i="7"/>
  <c r="P2996" i="7"/>
  <c r="R2996" i="7"/>
  <c r="S2996" i="7" s="1"/>
  <c r="S3008" i="7"/>
  <c r="S3012" i="7"/>
  <c r="S3017" i="7"/>
  <c r="S3021" i="7"/>
  <c r="S3023" i="7"/>
  <c r="S3026" i="7"/>
  <c r="S3027" i="7"/>
  <c r="S3030" i="7"/>
  <c r="S3031" i="7"/>
  <c r="S3034" i="7"/>
  <c r="S3035" i="7"/>
  <c r="P3084" i="7"/>
  <c r="R3084" i="7"/>
  <c r="S3084" i="7" s="1"/>
  <c r="S3136" i="7"/>
  <c r="S3140" i="7"/>
  <c r="S3144" i="7"/>
  <c r="S3148" i="7"/>
  <c r="S3152" i="7"/>
  <c r="S3156" i="7"/>
  <c r="S3160" i="7"/>
  <c r="S3164" i="7"/>
  <c r="S3168" i="7"/>
  <c r="S3172" i="7"/>
  <c r="S3191" i="7"/>
  <c r="S3201" i="7"/>
  <c r="S3205" i="7"/>
  <c r="S3210" i="7"/>
  <c r="S3214" i="7"/>
  <c r="S3218" i="7"/>
  <c r="S3222" i="7"/>
  <c r="S3224" i="7"/>
  <c r="P3231" i="7"/>
  <c r="Q3231" i="7"/>
  <c r="S3231" i="7" s="1"/>
  <c r="S3232" i="7"/>
  <c r="S3235" i="7"/>
  <c r="P3239" i="7"/>
  <c r="Q3239" i="7"/>
  <c r="S3239" i="7" s="1"/>
  <c r="S3244" i="7"/>
  <c r="S3252" i="7"/>
  <c r="S3260" i="7"/>
  <c r="S3268" i="7"/>
  <c r="S3273" i="7"/>
  <c r="S3277" i="7"/>
  <c r="S3281" i="7"/>
  <c r="S3285" i="7"/>
  <c r="S3289" i="7"/>
  <c r="S3293" i="7"/>
  <c r="S3297" i="7"/>
  <c r="S3301" i="7"/>
  <c r="S3308" i="7"/>
  <c r="S3316" i="7"/>
  <c r="S3324" i="7"/>
  <c r="S3332" i="7"/>
  <c r="S3340" i="7"/>
  <c r="S3348" i="7"/>
  <c r="S3356" i="7"/>
  <c r="S3364" i="7"/>
  <c r="S3372" i="7"/>
  <c r="S3380" i="7"/>
  <c r="S3388" i="7"/>
  <c r="S3392" i="7"/>
  <c r="S3396" i="7"/>
  <c r="S3400" i="7"/>
  <c r="S3404" i="7"/>
  <c r="S3408" i="7"/>
  <c r="S3409" i="7"/>
  <c r="S3413" i="7"/>
  <c r="S3417" i="7"/>
  <c r="S3421" i="7"/>
  <c r="S3425" i="7"/>
  <c r="S3429" i="7"/>
  <c r="S3433" i="7"/>
  <c r="S3437" i="7"/>
  <c r="S3441" i="7"/>
  <c r="S3445" i="7"/>
  <c r="S3450" i="7"/>
  <c r="S3451" i="7"/>
  <c r="S3454" i="7"/>
  <c r="S3455" i="7"/>
  <c r="S3458" i="7"/>
  <c r="S3459" i="7"/>
  <c r="S3462" i="7"/>
  <c r="S3463" i="7"/>
  <c r="S3466" i="7"/>
  <c r="S3467" i="7"/>
  <c r="S3470" i="7"/>
  <c r="S3471" i="7"/>
  <c r="S3474" i="7"/>
  <c r="S3475" i="7"/>
  <c r="S3478" i="7"/>
  <c r="S3485" i="7"/>
  <c r="S3489" i="7"/>
  <c r="S3493" i="7"/>
  <c r="S3497" i="7"/>
  <c r="S3501" i="7"/>
  <c r="S3505" i="7"/>
  <c r="S3507" i="7"/>
  <c r="S3510" i="7"/>
  <c r="S3511" i="7"/>
  <c r="S3514" i="7"/>
  <c r="S3515" i="7"/>
  <c r="S3518" i="7"/>
  <c r="S3519" i="7"/>
  <c r="S3522" i="7"/>
  <c r="S3523" i="7"/>
  <c r="S3526" i="7"/>
  <c r="S3527" i="7"/>
  <c r="S3530" i="7"/>
  <c r="S3531" i="7"/>
  <c r="S3534" i="7"/>
  <c r="S3535" i="7"/>
  <c r="S3538" i="7"/>
  <c r="S3616" i="7"/>
  <c r="S3620" i="7"/>
  <c r="S3625" i="7"/>
  <c r="S3630" i="7"/>
  <c r="S3631" i="7"/>
  <c r="S3634" i="7"/>
  <c r="S3635" i="7"/>
  <c r="S3638" i="7"/>
  <c r="S3648" i="7"/>
  <c r="S3652" i="7"/>
  <c r="S3657" i="7"/>
  <c r="S3662" i="7"/>
  <c r="S3663" i="7"/>
  <c r="S3666" i="7"/>
  <c r="S3667" i="7"/>
  <c r="S3670" i="7"/>
  <c r="S3680" i="7"/>
  <c r="S3684" i="7"/>
  <c r="S3689" i="7"/>
  <c r="S3694" i="7"/>
  <c r="S3695" i="7"/>
  <c r="S3698" i="7"/>
  <c r="S3699" i="7"/>
  <c r="S3702" i="7"/>
  <c r="S3707" i="7"/>
  <c r="S3709" i="7"/>
  <c r="S3712" i="7"/>
  <c r="S3713" i="7"/>
  <c r="S3716" i="7"/>
  <c r="S3717" i="7"/>
  <c r="S3726" i="7"/>
  <c r="S3730" i="7"/>
  <c r="S3734" i="7"/>
  <c r="S3735" i="7"/>
  <c r="S3739" i="7"/>
  <c r="S3741" i="7"/>
  <c r="S3744" i="7"/>
  <c r="S3745" i="7"/>
  <c r="S3748" i="7"/>
  <c r="S3749" i="7"/>
  <c r="S3758" i="7"/>
  <c r="S3762" i="7"/>
  <c r="S3766" i="7"/>
  <c r="S3767" i="7"/>
  <c r="S3771" i="7"/>
  <c r="S3773" i="7"/>
  <c r="S3776" i="7"/>
  <c r="S3777" i="7"/>
  <c r="S3780" i="7"/>
  <c r="S3781" i="7"/>
  <c r="S3790" i="7"/>
  <c r="S3794" i="7"/>
  <c r="S3798" i="7"/>
  <c r="S3799" i="7"/>
  <c r="S3803" i="7"/>
  <c r="S3805" i="7"/>
  <c r="S3808" i="7"/>
  <c r="S3809" i="7"/>
  <c r="S3812" i="7"/>
  <c r="S3813" i="7"/>
  <c r="S3905" i="7"/>
  <c r="S3908" i="7"/>
  <c r="S3909" i="7"/>
  <c r="S3912" i="7"/>
  <c r="S3913" i="7"/>
  <c r="S3916" i="7"/>
  <c r="S3917" i="7"/>
  <c r="S3920" i="7"/>
  <c r="S3921" i="7"/>
  <c r="S3924" i="7"/>
  <c r="S3925" i="7"/>
  <c r="S3928" i="7"/>
  <c r="S3929" i="7"/>
  <c r="S3932" i="7"/>
  <c r="S3933" i="7"/>
  <c r="S3936" i="7"/>
  <c r="S3937" i="7"/>
  <c r="S3940" i="7"/>
  <c r="S3941" i="7"/>
  <c r="S3944" i="7"/>
  <c r="S3945" i="7"/>
  <c r="S3948" i="7"/>
  <c r="S3949" i="7"/>
  <c r="S3952" i="7"/>
  <c r="S3953" i="7"/>
  <c r="S3956" i="7"/>
  <c r="S3957" i="7"/>
  <c r="S3960" i="7"/>
  <c r="S3961" i="7"/>
  <c r="S3964" i="7"/>
  <c r="S3965" i="7"/>
  <c r="S3968" i="7"/>
  <c r="S3969" i="7"/>
  <c r="S3972" i="7"/>
  <c r="S3973" i="7"/>
  <c r="S3976" i="7"/>
  <c r="S3977" i="7"/>
  <c r="S3980" i="7"/>
  <c r="S3981" i="7"/>
  <c r="S3984" i="7"/>
  <c r="S3985" i="7"/>
  <c r="S3988" i="7"/>
  <c r="S3989" i="7"/>
  <c r="S3992" i="7"/>
  <c r="S3993" i="7"/>
  <c r="S3996" i="7"/>
  <c r="S3997" i="7"/>
  <c r="S4000" i="7"/>
  <c r="S4001" i="7"/>
  <c r="S4004" i="7"/>
  <c r="S4005" i="7"/>
  <c r="S4008" i="7"/>
  <c r="S4009" i="7"/>
  <c r="S4012" i="7"/>
  <c r="S4013" i="7"/>
  <c r="S4016" i="7"/>
  <c r="S4017" i="7"/>
  <c r="S4020" i="7"/>
  <c r="S4021" i="7"/>
  <c r="S4024" i="7"/>
  <c r="S4025" i="7"/>
  <c r="S4028" i="7"/>
  <c r="S4029" i="7"/>
  <c r="S4032" i="7"/>
  <c r="S4033" i="7"/>
  <c r="S4036" i="7"/>
  <c r="S4037" i="7"/>
  <c r="S4040" i="7"/>
  <c r="S4041" i="7"/>
  <c r="S4044" i="7"/>
  <c r="S4045" i="7"/>
  <c r="S4048" i="7"/>
  <c r="S4049" i="7"/>
  <c r="S4052" i="7"/>
  <c r="S4053" i="7"/>
  <c r="S4056" i="7"/>
  <c r="S4057" i="7"/>
  <c r="S4060" i="7"/>
  <c r="S4061" i="7"/>
  <c r="S4064" i="7"/>
  <c r="S4065" i="7"/>
  <c r="S4068" i="7"/>
  <c r="S4069" i="7"/>
  <c r="S4072" i="7"/>
  <c r="S4073" i="7"/>
  <c r="S4076" i="7"/>
  <c r="S4077" i="7"/>
  <c r="S4080" i="7"/>
  <c r="S4081" i="7"/>
  <c r="S4087" i="7"/>
  <c r="S4091" i="7"/>
  <c r="S4095" i="7"/>
  <c r="S4099" i="7"/>
  <c r="S4103" i="7"/>
  <c r="S4107" i="7"/>
  <c r="S4110" i="7"/>
  <c r="S4114" i="7"/>
  <c r="S4118" i="7"/>
  <c r="S4122" i="7"/>
  <c r="S4126" i="7"/>
  <c r="S4130" i="7"/>
  <c r="S4134" i="7"/>
  <c r="S4138" i="7"/>
  <c r="S4142" i="7"/>
  <c r="S4146" i="7"/>
  <c r="S4173" i="7"/>
  <c r="S4176" i="7"/>
  <c r="S4177" i="7"/>
  <c r="S4180" i="7"/>
  <c r="S4184" i="7"/>
  <c r="S4188" i="7"/>
  <c r="S4192" i="7"/>
  <c r="S4196" i="7"/>
  <c r="S4200" i="7"/>
  <c r="S4204" i="7"/>
  <c r="S4208" i="7"/>
  <c r="S4212" i="7"/>
  <c r="S4216" i="7"/>
  <c r="S4220" i="7"/>
  <c r="S4224" i="7"/>
  <c r="S4228" i="7"/>
  <c r="S4232" i="7"/>
  <c r="S4236" i="7"/>
  <c r="S4240" i="7"/>
  <c r="S4244" i="7"/>
  <c r="S4248" i="7"/>
  <c r="S4252" i="7"/>
  <c r="S4256" i="7"/>
  <c r="S4260" i="7"/>
  <c r="S4264" i="7"/>
  <c r="S4268" i="7"/>
  <c r="S4272" i="7"/>
  <c r="S4280" i="7"/>
  <c r="S4284" i="7"/>
  <c r="S4288" i="7"/>
  <c r="S4292" i="7"/>
  <c r="S4296" i="7"/>
  <c r="S4300" i="7"/>
  <c r="S4304" i="7"/>
  <c r="S4308" i="7"/>
  <c r="S4312" i="7"/>
  <c r="S4316" i="7"/>
  <c r="S4320" i="7"/>
  <c r="S4324" i="7"/>
  <c r="P4325" i="7"/>
  <c r="R4325" i="7"/>
  <c r="S4325" i="7" s="1"/>
  <c r="S4328" i="7"/>
  <c r="S4332" i="7"/>
  <c r="S4336" i="7"/>
  <c r="S4340" i="7"/>
  <c r="S4344" i="7"/>
  <c r="S4348" i="7"/>
  <c r="P4349" i="7"/>
  <c r="R4349" i="7"/>
  <c r="S4349" i="7" s="1"/>
  <c r="S4352" i="7"/>
  <c r="P4353" i="7"/>
  <c r="R4353" i="7"/>
  <c r="S4353" i="7" s="1"/>
  <c r="S4356" i="7"/>
  <c r="S4360" i="7"/>
  <c r="S4364" i="7"/>
  <c r="P4369" i="7"/>
  <c r="Q4369" i="7"/>
  <c r="S4369" i="7" s="1"/>
  <c r="S4373" i="7"/>
  <c r="S4377" i="7"/>
  <c r="S4381" i="7"/>
  <c r="S4385" i="7"/>
  <c r="S4389" i="7"/>
  <c r="S4393" i="7"/>
  <c r="S4397" i="7"/>
  <c r="S4401" i="7"/>
  <c r="S4405" i="7"/>
  <c r="S4409" i="7"/>
  <c r="S4413" i="7"/>
  <c r="S4417" i="7"/>
  <c r="S4421" i="7"/>
  <c r="S4427" i="7"/>
  <c r="S4431" i="7"/>
  <c r="S4437" i="7"/>
  <c r="S4441" i="7"/>
  <c r="S4445" i="7"/>
  <c r="S4450" i="7"/>
  <c r="S4454" i="7"/>
  <c r="S4458" i="7"/>
  <c r="S4463" i="7"/>
  <c r="S4467" i="7"/>
  <c r="S4471" i="7"/>
  <c r="S4475" i="7"/>
  <c r="S4479" i="7"/>
  <c r="S4483" i="7"/>
  <c r="P4484" i="7"/>
  <c r="R4484" i="7"/>
  <c r="S4484" i="7" s="1"/>
  <c r="S4487" i="7"/>
  <c r="S4491" i="7"/>
  <c r="S4495" i="7"/>
  <c r="S4499" i="7"/>
  <c r="S4503" i="7"/>
  <c r="S4507" i="7"/>
  <c r="S4511" i="7"/>
  <c r="S4515" i="7"/>
  <c r="S4519" i="7"/>
  <c r="S4523" i="7"/>
  <c r="S4527" i="7"/>
  <c r="S4531" i="7"/>
  <c r="S4535" i="7"/>
  <c r="S4539" i="7"/>
  <c r="S4543" i="7"/>
  <c r="S4547" i="7"/>
  <c r="S4555" i="7"/>
  <c r="S4559" i="7"/>
  <c r="S4560" i="7"/>
  <c r="S4564" i="7"/>
  <c r="S4568" i="7"/>
  <c r="S4572" i="7"/>
  <c r="S4576" i="7"/>
  <c r="S4579" i="7"/>
  <c r="S4583" i="7"/>
  <c r="S4587" i="7"/>
  <c r="S4591" i="7"/>
  <c r="S4596" i="7"/>
  <c r="S4600" i="7"/>
  <c r="S4604" i="7"/>
  <c r="S4608" i="7"/>
  <c r="S4612" i="7"/>
  <c r="S4616" i="7"/>
  <c r="S4620" i="7"/>
  <c r="S4624" i="7"/>
  <c r="S4628" i="7"/>
  <c r="S4632" i="7"/>
  <c r="S4636" i="7"/>
  <c r="S4643" i="7"/>
  <c r="S4647" i="7"/>
  <c r="S4651" i="7"/>
  <c r="S4655" i="7"/>
  <c r="S4659" i="7"/>
  <c r="S4663" i="7"/>
  <c r="S4667" i="7"/>
  <c r="S4671" i="7"/>
  <c r="S4675" i="7"/>
  <c r="S4679" i="7"/>
  <c r="S4686" i="7"/>
  <c r="S4690" i="7"/>
  <c r="S4694" i="7"/>
  <c r="S4701" i="7"/>
  <c r="S4706" i="7"/>
  <c r="S4710" i="7"/>
  <c r="S4715" i="7"/>
  <c r="S4719" i="7"/>
  <c r="S4720" i="7"/>
  <c r="S4724" i="7"/>
  <c r="S4729" i="7"/>
  <c r="S4734" i="7"/>
  <c r="S4739" i="7"/>
  <c r="S4743" i="7"/>
  <c r="S4750" i="7"/>
  <c r="S4755" i="7"/>
  <c r="S4759" i="7"/>
  <c r="S4764" i="7"/>
  <c r="S4768" i="7"/>
  <c r="S4772" i="7"/>
  <c r="S4776" i="7"/>
  <c r="S4780" i="7"/>
  <c r="S4785" i="7"/>
  <c r="S4791" i="7"/>
  <c r="S4792" i="7"/>
  <c r="S4796" i="7"/>
  <c r="S4800" i="7"/>
  <c r="S4804" i="7"/>
  <c r="S4808" i="7"/>
  <c r="S4812" i="7"/>
  <c r="S4816" i="7"/>
  <c r="S4821" i="7"/>
  <c r="P4825" i="7"/>
  <c r="Q4825" i="7"/>
  <c r="S4825" i="7" s="1"/>
  <c r="S4829" i="7"/>
  <c r="S4833" i="7"/>
  <c r="S4837" i="7"/>
  <c r="S4841" i="7"/>
  <c r="S4845" i="7"/>
  <c r="S4849" i="7"/>
  <c r="S4853" i="7"/>
  <c r="S4857" i="7"/>
  <c r="S4861" i="7"/>
  <c r="S4865" i="7"/>
  <c r="S4869" i="7"/>
  <c r="S4873" i="7"/>
  <c r="S4877" i="7"/>
  <c r="S4881" i="7"/>
  <c r="S4885" i="7"/>
  <c r="S4889" i="7"/>
  <c r="S4892" i="7"/>
  <c r="S4896" i="7"/>
  <c r="S4900" i="7"/>
  <c r="S4904" i="7"/>
  <c r="P4908" i="7"/>
  <c r="Q4908" i="7"/>
  <c r="S4908" i="7" s="1"/>
  <c r="S4912" i="7"/>
  <c r="P4916" i="7"/>
  <c r="Q4916" i="7"/>
  <c r="S4916" i="7" s="1"/>
  <c r="P4920" i="7"/>
  <c r="Q4920" i="7"/>
  <c r="S4920" i="7" s="1"/>
  <c r="S4927" i="7"/>
  <c r="S4931" i="7"/>
  <c r="S4935" i="7"/>
  <c r="S4939" i="7"/>
  <c r="S4943" i="7"/>
  <c r="S4947" i="7"/>
  <c r="S4951" i="7"/>
  <c r="S4958" i="7"/>
  <c r="S4962" i="7"/>
  <c r="S4966" i="7"/>
  <c r="S4970" i="7"/>
  <c r="S4974" i="7"/>
  <c r="S4978" i="7"/>
  <c r="S4982" i="7"/>
  <c r="S4986" i="7"/>
  <c r="S4990" i="7"/>
  <c r="S4994" i="7"/>
  <c r="S4998" i="7"/>
  <c r="S5002" i="7"/>
  <c r="S5006" i="7"/>
  <c r="S5010" i="7"/>
  <c r="S5014" i="7"/>
  <c r="S5018" i="7"/>
  <c r="S5022" i="7"/>
  <c r="S5026" i="7"/>
  <c r="S5030" i="7"/>
  <c r="S5034" i="7"/>
  <c r="S5038" i="7"/>
  <c r="S5042" i="7"/>
  <c r="S5046" i="7"/>
  <c r="S5050" i="7"/>
  <c r="S5054" i="7"/>
  <c r="S5058" i="7"/>
  <c r="S5062" i="7"/>
  <c r="S5066" i="7"/>
  <c r="S5070" i="7"/>
  <c r="S5074" i="7"/>
  <c r="S5078" i="7"/>
  <c r="S5082" i="7"/>
  <c r="P5086" i="7"/>
  <c r="Q5086" i="7"/>
  <c r="S5086" i="7" s="1"/>
  <c r="P5090" i="7"/>
  <c r="Q5090" i="7"/>
  <c r="S5090" i="7" s="1"/>
  <c r="P5094" i="7"/>
  <c r="Q5094" i="7"/>
  <c r="S5094" i="7" s="1"/>
  <c r="S5098" i="7"/>
  <c r="S5102" i="7"/>
  <c r="S5106" i="7"/>
  <c r="S5110" i="7"/>
  <c r="S5114" i="7"/>
  <c r="S5118" i="7"/>
  <c r="S5122" i="7"/>
  <c r="S5126" i="7"/>
  <c r="S5130" i="7"/>
  <c r="S5134" i="7"/>
  <c r="S5138" i="7"/>
  <c r="S5142" i="7"/>
  <c r="S5146" i="7"/>
  <c r="P5150" i="7"/>
  <c r="Q5150" i="7"/>
  <c r="S5150" i="7" s="1"/>
  <c r="P5154" i="7"/>
  <c r="Q5154" i="7"/>
  <c r="S5154" i="7" s="1"/>
  <c r="P5158" i="7"/>
  <c r="Q5158" i="7"/>
  <c r="S5158" i="7" s="1"/>
  <c r="S5162" i="7"/>
  <c r="S5166" i="7"/>
  <c r="S5170" i="7"/>
  <c r="S5174" i="7"/>
  <c r="S5178" i="7"/>
  <c r="P5182" i="7"/>
  <c r="Q5182" i="7"/>
  <c r="S5182" i="7" s="1"/>
  <c r="S5183" i="7"/>
  <c r="S5191" i="7"/>
  <c r="S5195" i="7"/>
  <c r="S5199" i="7"/>
  <c r="S5203" i="7"/>
  <c r="S5207" i="7"/>
  <c r="S5211" i="7"/>
  <c r="S5215" i="7"/>
  <c r="S5219" i="7"/>
  <c r="S5223" i="7"/>
  <c r="S5227" i="7"/>
  <c r="S5231" i="7"/>
  <c r="S5235" i="7"/>
  <c r="S5239" i="7"/>
  <c r="S5243" i="7"/>
  <c r="S5247" i="7"/>
  <c r="S5251" i="7"/>
  <c r="S5255" i="7"/>
  <c r="S5259" i="7"/>
  <c r="S5263" i="7"/>
  <c r="S5267" i="7"/>
  <c r="S5271" i="7"/>
  <c r="S5275" i="7"/>
  <c r="S5279" i="7"/>
  <c r="S5283" i="7"/>
  <c r="S5287" i="7"/>
  <c r="S5291" i="7"/>
  <c r="S5295" i="7"/>
  <c r="S5299" i="7"/>
  <c r="S5303" i="7"/>
  <c r="S5307" i="7"/>
  <c r="S5311" i="7"/>
  <c r="S5315" i="7"/>
  <c r="S5319" i="7"/>
  <c r="S5323" i="7"/>
  <c r="S5327" i="7"/>
  <c r="S5331" i="7"/>
  <c r="S5335" i="7"/>
  <c r="S5339" i="7"/>
  <c r="S5343" i="7"/>
  <c r="S5350" i="7"/>
  <c r="S5354" i="7"/>
  <c r="S5358" i="7"/>
  <c r="S5362" i="7"/>
  <c r="S5366" i="7"/>
  <c r="S5370" i="7"/>
  <c r="S5374" i="7"/>
  <c r="S5379" i="7"/>
  <c r="S5384" i="7"/>
  <c r="S5388" i="7"/>
  <c r="S5392" i="7"/>
  <c r="S5396" i="7"/>
  <c r="S5400" i="7"/>
  <c r="S5404" i="7"/>
  <c r="P5408" i="7"/>
  <c r="Q5408" i="7"/>
  <c r="S5408" i="7" s="1"/>
  <c r="S5414" i="7"/>
  <c r="S5418" i="7"/>
  <c r="S5422" i="7"/>
  <c r="S5426" i="7"/>
  <c r="S5430" i="7"/>
  <c r="S5434" i="7"/>
  <c r="S5438" i="7"/>
  <c r="S5442" i="7"/>
  <c r="S5447" i="7"/>
  <c r="S5451" i="7"/>
  <c r="S5455" i="7"/>
  <c r="S5459" i="7"/>
  <c r="S5463" i="7"/>
  <c r="S5467" i="7"/>
  <c r="S5471" i="7"/>
  <c r="S5475" i="7"/>
  <c r="S5476" i="7"/>
  <c r="S5477" i="7"/>
  <c r="S5481" i="7"/>
  <c r="S5485" i="7"/>
  <c r="S5489" i="7"/>
  <c r="S5493" i="7"/>
  <c r="S5497" i="7"/>
  <c r="S5501" i="7"/>
  <c r="S5505" i="7"/>
  <c r="S5509" i="7"/>
  <c r="S5513" i="7"/>
  <c r="S5517" i="7"/>
  <c r="S5521" i="7"/>
  <c r="S5525" i="7"/>
  <c r="S5529" i="7"/>
  <c r="S5533" i="7"/>
  <c r="S5537" i="7"/>
  <c r="S5541" i="7"/>
  <c r="S5545" i="7"/>
  <c r="S5549" i="7"/>
  <c r="S5553" i="7"/>
  <c r="S5557" i="7"/>
  <c r="S5561" i="7"/>
  <c r="S5565" i="7"/>
  <c r="S5569" i="7"/>
  <c r="S5573" i="7"/>
  <c r="S5577" i="7"/>
  <c r="S5581" i="7"/>
  <c r="S5585" i="7"/>
  <c r="S5589" i="7"/>
  <c r="S5593" i="7"/>
  <c r="S5597" i="7"/>
  <c r="S5601" i="7"/>
  <c r="S5605" i="7"/>
  <c r="S5609" i="7"/>
  <c r="S5613" i="7"/>
  <c r="S5617" i="7"/>
  <c r="S5621" i="7"/>
  <c r="S5625" i="7"/>
  <c r="S5629" i="7"/>
  <c r="S5633" i="7"/>
  <c r="S5637" i="7"/>
  <c r="S5641" i="7"/>
  <c r="S5645" i="7"/>
  <c r="S5649" i="7"/>
  <c r="S5653" i="7"/>
  <c r="S5657" i="7"/>
  <c r="S5661" i="7"/>
  <c r="S5665" i="7"/>
  <c r="P5669" i="7"/>
  <c r="Q5669" i="7"/>
  <c r="S5669" i="7" s="1"/>
  <c r="S5673" i="7"/>
  <c r="S5678" i="7"/>
  <c r="S5679" i="7"/>
  <c r="S5683" i="7"/>
  <c r="S5687" i="7"/>
  <c r="S5691" i="7"/>
  <c r="S5695" i="7"/>
  <c r="S5699" i="7"/>
  <c r="S5703" i="7"/>
  <c r="S5707" i="7"/>
  <c r="S5712" i="7"/>
  <c r="S5716" i="7"/>
  <c r="S5720" i="7"/>
  <c r="S5724" i="7"/>
  <c r="S5728" i="7"/>
  <c r="S5732" i="7"/>
  <c r="S5736" i="7"/>
  <c r="S5740" i="7"/>
  <c r="S5746" i="7"/>
  <c r="S5750" i="7"/>
  <c r="S5754" i="7"/>
  <c r="S5758" i="7"/>
  <c r="S5763" i="7"/>
  <c r="S5767" i="7"/>
  <c r="S5771" i="7"/>
  <c r="S5775" i="7"/>
  <c r="S5779" i="7"/>
  <c r="S5783" i="7"/>
  <c r="S5787" i="7"/>
  <c r="S5791" i="7"/>
  <c r="S5796" i="7"/>
  <c r="S5800" i="7"/>
  <c r="S5804" i="7"/>
  <c r="S5808" i="7"/>
  <c r="S5812" i="7"/>
  <c r="S5816" i="7"/>
  <c r="S5820" i="7"/>
  <c r="S5824" i="7"/>
  <c r="S5829" i="7"/>
  <c r="S5833" i="7"/>
  <c r="S5837" i="7"/>
  <c r="S5841" i="7"/>
  <c r="S5845" i="7"/>
  <c r="S5849" i="7"/>
  <c r="S5853" i="7"/>
  <c r="S5857" i="7"/>
  <c r="P5861" i="7"/>
  <c r="Q5861" i="7"/>
  <c r="S5861" i="7" s="1"/>
  <c r="P5865" i="7"/>
  <c r="Q5865" i="7"/>
  <c r="S5865" i="7" s="1"/>
  <c r="P5869" i="7"/>
  <c r="Q5869" i="7"/>
  <c r="S5869" i="7" s="1"/>
  <c r="S5873" i="7"/>
  <c r="S5877" i="7"/>
  <c r="S5880" i="7"/>
  <c r="S5884" i="7"/>
  <c r="S5888" i="7"/>
  <c r="S5892" i="7"/>
  <c r="S5896" i="7"/>
  <c r="S5900" i="7"/>
  <c r="S5905" i="7"/>
  <c r="S5909" i="7"/>
  <c r="S5913" i="7"/>
  <c r="S5917" i="7"/>
  <c r="S5921" i="7"/>
  <c r="S5925" i="7"/>
  <c r="S5929" i="7"/>
  <c r="S5933" i="7"/>
  <c r="S5937" i="7"/>
  <c r="S5941" i="7"/>
  <c r="S5945" i="7"/>
  <c r="S5949" i="7"/>
  <c r="S5953" i="7"/>
  <c r="S5957" i="7"/>
  <c r="S5961" i="7"/>
  <c r="S5965" i="7"/>
  <c r="S5969" i="7"/>
  <c r="S5973" i="7"/>
  <c r="S5977" i="7"/>
  <c r="S5981" i="7"/>
  <c r="S5985" i="7"/>
  <c r="S5989" i="7"/>
  <c r="S5993" i="7"/>
  <c r="S5997" i="7"/>
  <c r="S6001" i="7"/>
  <c r="S6005" i="7"/>
  <c r="S6009" i="7"/>
  <c r="S6013" i="7"/>
  <c r="S6017" i="7"/>
  <c r="S6021" i="7"/>
  <c r="S6025" i="7"/>
  <c r="S6029" i="7"/>
  <c r="S6033" i="7"/>
  <c r="S6037" i="7"/>
  <c r="S6041" i="7"/>
  <c r="S6045" i="7"/>
  <c r="S6050" i="7"/>
  <c r="S6054" i="7"/>
  <c r="S6058" i="7"/>
  <c r="S6062" i="7"/>
  <c r="S6066" i="7"/>
  <c r="S6070" i="7"/>
  <c r="S6074" i="7"/>
  <c r="S6078" i="7"/>
  <c r="S6082" i="7"/>
  <c r="S6087" i="7"/>
  <c r="S6091" i="7"/>
  <c r="S6095" i="7"/>
  <c r="S6099" i="7"/>
  <c r="S6103" i="7"/>
  <c r="S6107" i="7"/>
  <c r="S6111" i="7"/>
  <c r="S6115" i="7"/>
  <c r="S6121" i="7"/>
  <c r="S6125" i="7"/>
  <c r="S6129" i="7"/>
  <c r="S6133" i="7"/>
  <c r="S6137" i="7"/>
  <c r="S6141" i="7"/>
  <c r="S6145" i="7"/>
  <c r="S6149" i="7"/>
  <c r="S6153" i="7"/>
  <c r="S6157" i="7"/>
  <c r="S6161" i="7"/>
  <c r="S6165" i="7"/>
  <c r="S6169" i="7"/>
  <c r="S6170" i="7"/>
  <c r="S6174" i="7"/>
  <c r="S6178" i="7"/>
  <c r="S6182" i="7"/>
  <c r="S6186" i="7"/>
  <c r="S6190" i="7"/>
  <c r="S6194" i="7"/>
  <c r="S6198" i="7"/>
  <c r="S6202" i="7"/>
  <c r="S6206" i="7"/>
  <c r="S6210" i="7"/>
  <c r="S6214" i="7"/>
  <c r="S6218" i="7"/>
  <c r="S6222" i="7"/>
  <c r="S6226" i="7"/>
  <c r="S6230" i="7"/>
  <c r="S6234" i="7"/>
  <c r="S6238" i="7"/>
  <c r="S6242" i="7"/>
  <c r="S6246" i="7"/>
  <c r="S6250" i="7"/>
  <c r="S6254" i="7"/>
  <c r="S6258" i="7"/>
  <c r="S6262" i="7"/>
  <c r="S6266" i="7"/>
  <c r="S6270" i="7"/>
  <c r="S6275" i="7"/>
  <c r="S6279" i="7"/>
  <c r="S6283" i="7"/>
  <c r="S6287" i="7"/>
  <c r="S6291" i="7"/>
  <c r="S6295" i="7"/>
  <c r="S6299" i="7"/>
  <c r="S6303" i="7"/>
  <c r="S6307" i="7"/>
  <c r="S6311" i="7"/>
  <c r="S6315" i="7"/>
  <c r="S6319" i="7"/>
  <c r="S6323" i="7"/>
  <c r="S6327" i="7"/>
  <c r="S6328" i="7"/>
  <c r="P6333" i="7"/>
  <c r="Q6333" i="7"/>
  <c r="S6333" i="7" s="1"/>
  <c r="S6339" i="7"/>
  <c r="S6343" i="7"/>
  <c r="S6347" i="7"/>
  <c r="S6351" i="7"/>
  <c r="S6355" i="7"/>
  <c r="S6359" i="7"/>
  <c r="S6363" i="7"/>
  <c r="S6368" i="7"/>
  <c r="S6372" i="7"/>
  <c r="S6376" i="7"/>
  <c r="S6380" i="7"/>
  <c r="S6384" i="7"/>
  <c r="S6388" i="7"/>
  <c r="S6392" i="7"/>
  <c r="S6397" i="7"/>
  <c r="S6401" i="7"/>
  <c r="S6405" i="7"/>
  <c r="S6409" i="7"/>
  <c r="S6413" i="7"/>
  <c r="S6417" i="7"/>
  <c r="S6421" i="7"/>
  <c r="S6425" i="7"/>
  <c r="S6429" i="7"/>
  <c r="S6433" i="7"/>
  <c r="S6437" i="7"/>
  <c r="S6441" i="7"/>
  <c r="S6445" i="7"/>
  <c r="S6449" i="7"/>
  <c r="S6453" i="7"/>
  <c r="S6456" i="7"/>
  <c r="S6460" i="7"/>
  <c r="S6464" i="7"/>
  <c r="S6468" i="7"/>
  <c r="S6472" i="7"/>
  <c r="S6476" i="7"/>
  <c r="S6480" i="7"/>
  <c r="S6484" i="7"/>
  <c r="S6488" i="7"/>
  <c r="S6493" i="7"/>
  <c r="S6497" i="7"/>
  <c r="S6501" i="7"/>
  <c r="S6505" i="7"/>
  <c r="S6509" i="7"/>
  <c r="S6513" i="7"/>
  <c r="S6517" i="7"/>
  <c r="S6521" i="7"/>
  <c r="S6525" i="7"/>
  <c r="S6529" i="7"/>
  <c r="S6533" i="7"/>
  <c r="S6537" i="7"/>
  <c r="S6541" i="7"/>
  <c r="S6545" i="7"/>
  <c r="S6549" i="7"/>
  <c r="S6553" i="7"/>
  <c r="S6554" i="7"/>
  <c r="S6558" i="7"/>
  <c r="S6562" i="7"/>
  <c r="S6567" i="7"/>
  <c r="S6571" i="7"/>
  <c r="S6575" i="7"/>
  <c r="S6579" i="7"/>
  <c r="S6583" i="7"/>
  <c r="S6587" i="7"/>
  <c r="S6592" i="7"/>
  <c r="S6596" i="7"/>
  <c r="P6600" i="7"/>
  <c r="Q6600" i="7"/>
  <c r="S6600" i="7" s="1"/>
  <c r="S6605" i="7"/>
  <c r="S6609" i="7"/>
  <c r="S6613" i="7"/>
  <c r="S6614" i="7"/>
  <c r="S6621" i="7"/>
  <c r="S6625" i="7"/>
  <c r="S6631" i="7"/>
  <c r="S6637" i="7"/>
  <c r="S6638" i="7"/>
  <c r="S6640" i="7"/>
  <c r="S6643" i="7"/>
  <c r="S6647" i="7"/>
  <c r="S6651" i="7"/>
  <c r="S6656" i="7"/>
  <c r="S6657" i="7"/>
  <c r="S6661" i="7"/>
  <c r="S6665" i="7"/>
  <c r="S6670" i="7"/>
  <c r="S6674" i="7"/>
  <c r="S6678" i="7"/>
  <c r="S6682" i="7"/>
  <c r="S6689" i="7"/>
  <c r="S6693" i="7"/>
  <c r="S6697" i="7"/>
  <c r="S6702" i="7"/>
  <c r="S6706" i="7"/>
  <c r="S6710" i="7"/>
  <c r="S6715" i="7"/>
  <c r="S6716" i="7"/>
  <c r="S6720" i="7"/>
  <c r="S6724" i="7"/>
  <c r="S6728" i="7"/>
  <c r="S6731" i="7"/>
  <c r="S6734" i="7"/>
  <c r="P6738" i="7"/>
  <c r="Q6738" i="7"/>
  <c r="S6738" i="7" s="1"/>
  <c r="S6742" i="7"/>
  <c r="S6746" i="7"/>
  <c r="S6750" i="7"/>
  <c r="S6754" i="7"/>
  <c r="S6758" i="7"/>
  <c r="P6760" i="7"/>
  <c r="R6760" i="7"/>
  <c r="S6760" i="7" s="1"/>
  <c r="S6763" i="7"/>
  <c r="S6767" i="7"/>
  <c r="S6771" i="7"/>
  <c r="S6775" i="7"/>
  <c r="S6779" i="7"/>
  <c r="S6783" i="7"/>
  <c r="S6787" i="7"/>
  <c r="S6791" i="7"/>
  <c r="S6795" i="7"/>
  <c r="S6799" i="7"/>
  <c r="S6803" i="7"/>
  <c r="S6807" i="7"/>
  <c r="S6811" i="7"/>
  <c r="S6815" i="7"/>
  <c r="S6819" i="7"/>
  <c r="S6823" i="7"/>
  <c r="S6827" i="7"/>
  <c r="S6831" i="7"/>
  <c r="S6835" i="7"/>
  <c r="S6839" i="7"/>
  <c r="S6843" i="7"/>
  <c r="S6847" i="7"/>
  <c r="S6851" i="7"/>
  <c r="S6855" i="7"/>
  <c r="S6859" i="7"/>
  <c r="S6863" i="7"/>
  <c r="S6867" i="7"/>
  <c r="S6871" i="7"/>
  <c r="S6875" i="7"/>
  <c r="S6879" i="7"/>
  <c r="S6883" i="7"/>
  <c r="S6887" i="7"/>
  <c r="S6891" i="7"/>
  <c r="S6895" i="7"/>
  <c r="S6900" i="7"/>
  <c r="S6904" i="7"/>
  <c r="S6908" i="7"/>
  <c r="S6912" i="7"/>
  <c r="S6916" i="7"/>
  <c r="S6920" i="7"/>
  <c r="S6924" i="7"/>
  <c r="S6928" i="7"/>
  <c r="S6933" i="7"/>
  <c r="S6937" i="7"/>
  <c r="S6941" i="7"/>
  <c r="S6945" i="7"/>
  <c r="S6949" i="7"/>
  <c r="S6953" i="7"/>
  <c r="S6957" i="7"/>
  <c r="S6961" i="7"/>
  <c r="S6966" i="7"/>
  <c r="S6970" i="7"/>
  <c r="S6974" i="7"/>
  <c r="S6978" i="7"/>
  <c r="P1688" i="7"/>
  <c r="Q1688" i="7"/>
  <c r="S1688" i="7" s="1"/>
  <c r="P1700" i="7"/>
  <c r="Q1700" i="7"/>
  <c r="S1700" i="7" s="1"/>
  <c r="P1708" i="7"/>
  <c r="Q1708" i="7"/>
  <c r="S1708" i="7" s="1"/>
  <c r="P1830" i="7"/>
  <c r="Q1830" i="7"/>
  <c r="S1830" i="7" s="1"/>
  <c r="P1846" i="7"/>
  <c r="Q1846" i="7"/>
  <c r="S1846" i="7" s="1"/>
  <c r="S1854" i="7"/>
  <c r="P1990" i="7"/>
  <c r="Q1990" i="7"/>
  <c r="S1990" i="7" s="1"/>
  <c r="P2036" i="7"/>
  <c r="Q2036" i="7"/>
  <c r="S2036" i="7" s="1"/>
  <c r="P2380" i="7"/>
  <c r="R2380" i="7"/>
  <c r="S2380" i="7" s="1"/>
  <c r="P2444" i="7"/>
  <c r="R2444" i="7"/>
  <c r="S2444" i="7" s="1"/>
  <c r="P2535" i="7"/>
  <c r="Q2535" i="7"/>
  <c r="S2535" i="7" s="1"/>
  <c r="P2770" i="7"/>
  <c r="Q2770" i="7"/>
  <c r="S2770" i="7" s="1"/>
  <c r="S2921" i="7"/>
  <c r="S2930" i="7"/>
  <c r="P2948" i="7"/>
  <c r="Q2948" i="7"/>
  <c r="S2948" i="7" s="1"/>
  <c r="S3037" i="7"/>
  <c r="P3159" i="7"/>
  <c r="Q3159" i="7"/>
  <c r="S3159" i="7" s="1"/>
  <c r="P3175" i="7"/>
  <c r="Q3175" i="7"/>
  <c r="S3175" i="7" s="1"/>
  <c r="S3192" i="7"/>
  <c r="P3199" i="7"/>
  <c r="Q3199" i="7"/>
  <c r="S3199" i="7" s="1"/>
  <c r="P3230" i="7"/>
  <c r="Q3230" i="7"/>
  <c r="S3230" i="7" s="1"/>
  <c r="P3238" i="7"/>
  <c r="Q3238" i="7"/>
  <c r="S3238" i="7" s="1"/>
  <c r="P3271" i="7"/>
  <c r="Q3271" i="7"/>
  <c r="S3271" i="7" s="1"/>
  <c r="S3304" i="7"/>
  <c r="S3539" i="7"/>
  <c r="P3637" i="7"/>
  <c r="Q3637" i="7"/>
  <c r="S3637" i="7" s="1"/>
  <c r="P3821" i="7"/>
  <c r="R3821" i="7"/>
  <c r="S3821" i="7" s="1"/>
  <c r="P4079" i="7"/>
  <c r="Q4079" i="7"/>
  <c r="S4079" i="7" s="1"/>
  <c r="S4083" i="7"/>
  <c r="P4276" i="7"/>
  <c r="R4276" i="7"/>
  <c r="S4276" i="7" s="1"/>
  <c r="P4392" i="7"/>
  <c r="Q4392" i="7"/>
  <c r="S4392" i="7" s="1"/>
  <c r="S4594" i="7"/>
  <c r="S4672" i="7"/>
  <c r="S4680" i="7"/>
  <c r="S4744" i="7"/>
  <c r="P4820" i="7"/>
  <c r="Q4820" i="7"/>
  <c r="S4820" i="7" s="1"/>
  <c r="P4824" i="7"/>
  <c r="Q4824" i="7"/>
  <c r="S4824" i="7" s="1"/>
  <c r="S4954" i="7"/>
  <c r="P4956" i="7"/>
  <c r="Q4956" i="7"/>
  <c r="S4956" i="7" s="1"/>
  <c r="P5187" i="7"/>
  <c r="R5187" i="7"/>
  <c r="S5187" i="7" s="1"/>
  <c r="P5278" i="7"/>
  <c r="Q5278" i="7"/>
  <c r="S5278" i="7" s="1"/>
  <c r="P5282" i="7"/>
  <c r="Q5282" i="7"/>
  <c r="S5282" i="7" s="1"/>
  <c r="S5412" i="7"/>
  <c r="P5516" i="7"/>
  <c r="Q5516" i="7"/>
  <c r="S5516" i="7" s="1"/>
  <c r="P5664" i="7"/>
  <c r="Q5664" i="7"/>
  <c r="S5664" i="7" s="1"/>
  <c r="S5827" i="7"/>
  <c r="P5860" i="7"/>
  <c r="Q5860" i="7"/>
  <c r="S5860" i="7" s="1"/>
  <c r="P5864" i="7"/>
  <c r="Q5864" i="7"/>
  <c r="S5864" i="7" s="1"/>
  <c r="P5868" i="7"/>
  <c r="Q5868" i="7"/>
  <c r="S5868" i="7" s="1"/>
  <c r="P5904" i="7"/>
  <c r="Q5904" i="7"/>
  <c r="S5904" i="7" s="1"/>
  <c r="P5912" i="7"/>
  <c r="Q5912" i="7"/>
  <c r="S5912" i="7" s="1"/>
  <c r="P5936" i="7"/>
  <c r="Q5936" i="7"/>
  <c r="S5936" i="7" s="1"/>
  <c r="P5940" i="7"/>
  <c r="Q5940" i="7"/>
  <c r="S5940" i="7" s="1"/>
  <c r="P5944" i="7"/>
  <c r="Q5944" i="7"/>
  <c r="S5944" i="7" s="1"/>
  <c r="P6332" i="7"/>
  <c r="Q6332" i="7"/>
  <c r="S6332" i="7" s="1"/>
  <c r="P6520" i="7"/>
  <c r="Q6520" i="7"/>
  <c r="S6520" i="7" s="1"/>
  <c r="W203" i="10"/>
  <c r="Z203" i="10" s="1"/>
  <c r="AC203" i="10" s="1"/>
  <c r="V194" i="10"/>
  <c r="Y194" i="10" s="1"/>
  <c r="AB194" i="10" s="1"/>
  <c r="W182" i="10"/>
  <c r="Z182" i="10" s="1"/>
  <c r="AC182" i="10" s="1"/>
  <c r="V714" i="10"/>
  <c r="Y714" i="10" s="1"/>
  <c r="AB714" i="10" s="1"/>
  <c r="V698" i="10"/>
  <c r="Y698" i="10" s="1"/>
  <c r="AB698" i="10" s="1"/>
  <c r="V682" i="10"/>
  <c r="Y682" i="10" s="1"/>
  <c r="AB682" i="10" s="1"/>
  <c r="V679" i="10"/>
  <c r="Y679" i="10" s="1"/>
  <c r="AB679" i="10" s="1"/>
  <c r="V651" i="10"/>
  <c r="Y651" i="10" s="1"/>
  <c r="AB651" i="10" s="1"/>
  <c r="V637" i="10"/>
  <c r="Y637" i="10" s="1"/>
  <c r="AB637" i="10" s="1"/>
  <c r="V594" i="10"/>
  <c r="Y594" i="10" s="1"/>
  <c r="AB594" i="10" s="1"/>
  <c r="V536" i="10"/>
  <c r="Y536" i="10" s="1"/>
  <c r="AB536" i="10" s="1"/>
  <c r="U514" i="10"/>
  <c r="X514" i="10" s="1"/>
  <c r="AA514" i="10" s="1"/>
  <c r="U498" i="10"/>
  <c r="X498" i="10" s="1"/>
  <c r="AA498" i="10" s="1"/>
  <c r="S1571" i="7"/>
  <c r="S1575" i="7"/>
  <c r="S1579" i="7"/>
  <c r="S1583" i="7"/>
  <c r="S1587" i="7"/>
  <c r="S1591" i="7"/>
  <c r="S1595" i="7"/>
  <c r="S1599" i="7"/>
  <c r="S1603" i="7"/>
  <c r="S1607" i="7"/>
  <c r="S1611" i="7"/>
  <c r="S1615" i="7"/>
  <c r="S1619" i="7"/>
  <c r="S1623" i="7"/>
  <c r="S1627" i="7"/>
  <c r="S1631" i="7"/>
  <c r="S1635" i="7"/>
  <c r="S1639" i="7"/>
  <c r="S1643" i="7"/>
  <c r="S1647" i="7"/>
  <c r="S1651" i="7"/>
  <c r="S1655" i="7"/>
  <c r="S1659" i="7"/>
  <c r="S1663" i="7"/>
  <c r="S1667" i="7"/>
  <c r="S1671" i="7"/>
  <c r="S1675" i="7"/>
  <c r="S1679" i="7"/>
  <c r="S1683" i="7"/>
  <c r="S1687" i="7"/>
  <c r="S1691" i="7"/>
  <c r="S1695" i="7"/>
  <c r="S1699" i="7"/>
  <c r="S1703" i="7"/>
  <c r="S1707" i="7"/>
  <c r="S1711" i="7"/>
  <c r="S1715" i="7"/>
  <c r="S1719" i="7"/>
  <c r="S1723" i="7"/>
  <c r="S1728" i="7"/>
  <c r="S1732" i="7"/>
  <c r="S1736" i="7"/>
  <c r="S1740" i="7"/>
  <c r="S1744" i="7"/>
  <c r="S1748" i="7"/>
  <c r="S1752" i="7"/>
  <c r="S1756" i="7"/>
  <c r="S1760" i="7"/>
  <c r="S1764" i="7"/>
  <c r="S1768" i="7"/>
  <c r="S1772" i="7"/>
  <c r="S1776" i="7"/>
  <c r="S1780" i="7"/>
  <c r="S1784" i="7"/>
  <c r="S1788" i="7"/>
  <c r="S1793" i="7"/>
  <c r="S1797" i="7"/>
  <c r="S1801" i="7"/>
  <c r="S1805" i="7"/>
  <c r="S1809" i="7"/>
  <c r="S1813" i="7"/>
  <c r="S1817" i="7"/>
  <c r="S1821" i="7"/>
  <c r="S1825" i="7"/>
  <c r="S1829" i="7"/>
  <c r="S1833" i="7"/>
  <c r="S1837" i="7"/>
  <c r="S1841" i="7"/>
  <c r="S1845" i="7"/>
  <c r="S1849" i="7"/>
  <c r="S1853" i="7"/>
  <c r="S1858" i="7"/>
  <c r="S1862" i="7"/>
  <c r="S1866" i="7"/>
  <c r="S1870" i="7"/>
  <c r="S1874" i="7"/>
  <c r="S1878" i="7"/>
  <c r="S1882" i="7"/>
  <c r="S1886" i="7"/>
  <c r="S1890" i="7"/>
  <c r="P1894" i="7"/>
  <c r="Q1894" i="7"/>
  <c r="S1894" i="7" s="1"/>
  <c r="S1898" i="7"/>
  <c r="S1902" i="7"/>
  <c r="S1906" i="7"/>
  <c r="P1910" i="7"/>
  <c r="Q1910" i="7"/>
  <c r="S1910" i="7" s="1"/>
  <c r="S1914" i="7"/>
  <c r="S1918" i="7"/>
  <c r="S1919" i="7"/>
  <c r="S1923" i="7"/>
  <c r="S1927" i="7"/>
  <c r="S1931" i="7"/>
  <c r="S1935" i="7"/>
  <c r="S1939" i="7"/>
  <c r="S1943" i="7"/>
  <c r="S1947" i="7"/>
  <c r="S1951" i="7"/>
  <c r="S1955" i="7"/>
  <c r="S1959" i="7"/>
  <c r="S1963" i="7"/>
  <c r="S1967" i="7"/>
  <c r="S1972" i="7"/>
  <c r="S1976" i="7"/>
  <c r="S1981" i="7"/>
  <c r="S1985" i="7"/>
  <c r="S1989" i="7"/>
  <c r="S1993" i="7"/>
  <c r="S1997" i="7"/>
  <c r="S2001" i="7"/>
  <c r="S2002" i="7"/>
  <c r="P2006" i="7"/>
  <c r="Q2006" i="7"/>
  <c r="S2006" i="7" s="1"/>
  <c r="S2010" i="7"/>
  <c r="S2014" i="7"/>
  <c r="S2018" i="7"/>
  <c r="S2022" i="7"/>
  <c r="S2026" i="7"/>
  <c r="S2030" i="7"/>
  <c r="S2031" i="7"/>
  <c r="P2035" i="7"/>
  <c r="Q2035" i="7"/>
  <c r="S2035" i="7" s="1"/>
  <c r="S2043" i="7"/>
  <c r="S2051" i="7"/>
  <c r="S2059" i="7"/>
  <c r="S2067" i="7"/>
  <c r="S2072" i="7"/>
  <c r="S2076" i="7"/>
  <c r="S2080" i="7"/>
  <c r="S2084" i="7"/>
  <c r="S2088" i="7"/>
  <c r="S2092" i="7"/>
  <c r="S2096" i="7"/>
  <c r="S2100" i="7"/>
  <c r="S2104" i="7"/>
  <c r="S2116" i="7"/>
  <c r="S2120" i="7"/>
  <c r="S2132" i="7"/>
  <c r="S2136" i="7"/>
  <c r="S2140" i="7"/>
  <c r="S2144" i="7"/>
  <c r="S2148" i="7"/>
  <c r="S2152" i="7"/>
  <c r="S2156" i="7"/>
  <c r="S2160" i="7"/>
  <c r="S2164" i="7"/>
  <c r="S2168" i="7"/>
  <c r="S2172" i="7"/>
  <c r="S2176" i="7"/>
  <c r="S2180" i="7"/>
  <c r="S2184" i="7"/>
  <c r="S2188" i="7"/>
  <c r="S2192" i="7"/>
  <c r="S2196" i="7"/>
  <c r="S2200" i="7"/>
  <c r="S2204" i="7"/>
  <c r="S2208" i="7"/>
  <c r="S2212" i="7"/>
  <c r="S2216" i="7"/>
  <c r="S2220" i="7"/>
  <c r="S2224" i="7"/>
  <c r="S2228" i="7"/>
  <c r="S2232" i="7"/>
  <c r="S2236" i="7"/>
  <c r="S2240" i="7"/>
  <c r="S2244" i="7"/>
  <c r="S2248" i="7"/>
  <c r="S2252" i="7"/>
  <c r="S2257" i="7"/>
  <c r="S2261" i="7"/>
  <c r="S2266" i="7"/>
  <c r="S2270" i="7"/>
  <c r="S2274" i="7"/>
  <c r="S2278" i="7"/>
  <c r="S2281" i="7"/>
  <c r="S2286" i="7"/>
  <c r="S2289" i="7"/>
  <c r="S2293" i="7"/>
  <c r="S2297" i="7"/>
  <c r="S2301" i="7"/>
  <c r="S2305" i="7"/>
  <c r="S2309" i="7"/>
  <c r="S2313" i="7"/>
  <c r="S2317" i="7"/>
  <c r="S2322" i="7"/>
  <c r="S2326" i="7"/>
  <c r="S2331" i="7"/>
  <c r="P2332" i="7"/>
  <c r="R2332" i="7"/>
  <c r="S2332" i="7" s="1"/>
  <c r="S2335" i="7"/>
  <c r="S2339" i="7"/>
  <c r="S2343" i="7"/>
  <c r="S2344" i="7"/>
  <c r="S2352" i="7"/>
  <c r="S2356" i="7"/>
  <c r="S2361" i="7"/>
  <c r="S2365" i="7"/>
  <c r="S2369" i="7"/>
  <c r="S2373" i="7"/>
  <c r="S2378" i="7"/>
  <c r="S2382" i="7"/>
  <c r="S2386" i="7"/>
  <c r="S2390" i="7"/>
  <c r="S2395" i="7"/>
  <c r="P2396" i="7"/>
  <c r="R2396" i="7"/>
  <c r="S2396" i="7" s="1"/>
  <c r="S2399" i="7"/>
  <c r="S2403" i="7"/>
  <c r="S2407" i="7"/>
  <c r="S2408" i="7"/>
  <c r="S2412" i="7"/>
  <c r="S2416" i="7"/>
  <c r="S2420" i="7"/>
  <c r="S2425" i="7"/>
  <c r="S2429" i="7"/>
  <c r="S2433" i="7"/>
  <c r="S2437" i="7"/>
  <c r="S2442" i="7"/>
  <c r="S2446" i="7"/>
  <c r="S2450" i="7"/>
  <c r="S2454" i="7"/>
  <c r="S2459" i="7"/>
  <c r="P2460" i="7"/>
  <c r="R2460" i="7"/>
  <c r="S2460" i="7" s="1"/>
  <c r="S2463" i="7"/>
  <c r="S2467" i="7"/>
  <c r="S2471" i="7"/>
  <c r="S2472" i="7"/>
  <c r="S2480" i="7"/>
  <c r="S2484" i="7"/>
  <c r="S2489" i="7"/>
  <c r="S2493" i="7"/>
  <c r="S2497" i="7"/>
  <c r="S2501" i="7"/>
  <c r="S2505" i="7"/>
  <c r="S2510" i="7"/>
  <c r="S2514" i="7"/>
  <c r="S2518" i="7"/>
  <c r="S2522" i="7"/>
  <c r="S2526" i="7"/>
  <c r="S2530" i="7"/>
  <c r="P2534" i="7"/>
  <c r="Q2534" i="7"/>
  <c r="S2534" i="7" s="1"/>
  <c r="S2538" i="7"/>
  <c r="P2542" i="7"/>
  <c r="Q2542" i="7"/>
  <c r="S2542" i="7" s="1"/>
  <c r="S2546" i="7"/>
  <c r="S2550" i="7"/>
  <c r="S2554" i="7"/>
  <c r="S2558" i="7"/>
  <c r="S2562" i="7"/>
  <c r="S2566" i="7"/>
  <c r="S2570" i="7"/>
  <c r="S2574" i="7"/>
  <c r="S2578" i="7"/>
  <c r="S2582" i="7"/>
  <c r="S2586" i="7"/>
  <c r="S2590" i="7"/>
  <c r="S2594" i="7"/>
  <c r="S2598" i="7"/>
  <c r="S2602" i="7"/>
  <c r="S2606" i="7"/>
  <c r="S2610" i="7"/>
  <c r="S2614" i="7"/>
  <c r="S2618" i="7"/>
  <c r="S2622" i="7"/>
  <c r="S2626" i="7"/>
  <c r="S2630" i="7"/>
  <c r="S2634" i="7"/>
  <c r="S2638" i="7"/>
  <c r="S2642" i="7"/>
  <c r="S2646" i="7"/>
  <c r="S2650" i="7"/>
  <c r="S2654" i="7"/>
  <c r="S2658" i="7"/>
  <c r="S2662" i="7"/>
  <c r="S2666" i="7"/>
  <c r="S2670" i="7"/>
  <c r="S2671" i="7"/>
  <c r="S2675" i="7"/>
  <c r="S2680" i="7"/>
  <c r="S2685" i="7"/>
  <c r="S2689" i="7"/>
  <c r="S2693" i="7"/>
  <c r="S2698" i="7"/>
  <c r="S2699" i="7"/>
  <c r="S2703" i="7"/>
  <c r="S2707" i="7"/>
  <c r="S2711" i="7"/>
  <c r="S2715" i="7"/>
  <c r="S2720" i="7"/>
  <c r="S2724" i="7"/>
  <c r="S2728" i="7"/>
  <c r="S2733" i="7"/>
  <c r="S2737" i="7"/>
  <c r="S2741" i="7"/>
  <c r="S2745" i="7"/>
  <c r="S2749" i="7"/>
  <c r="S2753" i="7"/>
  <c r="S2757" i="7"/>
  <c r="S2761" i="7"/>
  <c r="S2765" i="7"/>
  <c r="S2769" i="7"/>
  <c r="P2773" i="7"/>
  <c r="Q2773" i="7"/>
  <c r="S2773" i="7" s="1"/>
  <c r="S2777" i="7"/>
  <c r="S2781" i="7"/>
  <c r="S2785" i="7"/>
  <c r="S2789" i="7"/>
  <c r="S2793" i="7"/>
  <c r="S2797" i="7"/>
  <c r="S2801" i="7"/>
  <c r="S2805" i="7"/>
  <c r="S2809" i="7"/>
  <c r="S2813" i="7"/>
  <c r="S2817" i="7"/>
  <c r="S2821" i="7"/>
  <c r="S2825" i="7"/>
  <c r="S2829" i="7"/>
  <c r="S2833" i="7"/>
  <c r="S2837" i="7"/>
  <c r="S2841" i="7"/>
  <c r="S2845" i="7"/>
  <c r="S2849" i="7"/>
  <c r="S2853" i="7"/>
  <c r="S2857" i="7"/>
  <c r="S2861" i="7"/>
  <c r="S2865" i="7"/>
  <c r="S2869" i="7"/>
  <c r="S2873" i="7"/>
  <c r="S2877" i="7"/>
  <c r="S2881" i="7"/>
  <c r="S2885" i="7"/>
  <c r="S2889" i="7"/>
  <c r="S2893" i="7"/>
  <c r="S2897" i="7"/>
  <c r="S2901" i="7"/>
  <c r="S2902" i="7"/>
  <c r="S2906" i="7"/>
  <c r="S2907" i="7"/>
  <c r="P2908" i="7"/>
  <c r="R2908" i="7"/>
  <c r="S2908" i="7" s="1"/>
  <c r="S2911" i="7"/>
  <c r="S2916" i="7"/>
  <c r="S2920" i="7"/>
  <c r="S2925" i="7"/>
  <c r="S2929" i="7"/>
  <c r="S2934" i="7"/>
  <c r="S2935" i="7"/>
  <c r="S2939" i="7"/>
  <c r="S2943" i="7"/>
  <c r="S2947" i="7"/>
  <c r="S2952" i="7"/>
  <c r="S2956" i="7"/>
  <c r="S2960" i="7"/>
  <c r="S2964" i="7"/>
  <c r="S2968" i="7"/>
  <c r="S2972" i="7"/>
  <c r="S2976" i="7"/>
  <c r="S2980" i="7"/>
  <c r="S2984" i="7"/>
  <c r="S2988" i="7"/>
  <c r="S2989" i="7"/>
  <c r="S2993" i="7"/>
  <c r="S2997" i="7"/>
  <c r="S3001" i="7"/>
  <c r="S3005" i="7"/>
  <c r="S3007" i="7"/>
  <c r="P3010" i="7"/>
  <c r="Q3010" i="7"/>
  <c r="S3010" i="7" s="1"/>
  <c r="S3011" i="7"/>
  <c r="S3014" i="7"/>
  <c r="S3024" i="7"/>
  <c r="S3028" i="7"/>
  <c r="S3032" i="7"/>
  <c r="S3036" i="7"/>
  <c r="S3041" i="7"/>
  <c r="S3045" i="7"/>
  <c r="S3049" i="7"/>
  <c r="S3053" i="7"/>
  <c r="S3057" i="7"/>
  <c r="S3061" i="7"/>
  <c r="S3065" i="7"/>
  <c r="S3069" i="7"/>
  <c r="S3073" i="7"/>
  <c r="S3077" i="7"/>
  <c r="S3081" i="7"/>
  <c r="S3085" i="7"/>
  <c r="S3089" i="7"/>
  <c r="S3093" i="7"/>
  <c r="S3097" i="7"/>
  <c r="S3101" i="7"/>
  <c r="S3105" i="7"/>
  <c r="S3109" i="7"/>
  <c r="S3113" i="7"/>
  <c r="S3117" i="7"/>
  <c r="S3121" i="7"/>
  <c r="S3125" i="7"/>
  <c r="S3129" i="7"/>
  <c r="S3133" i="7"/>
  <c r="S3138" i="7"/>
  <c r="S3139" i="7"/>
  <c r="S3142" i="7"/>
  <c r="S3143" i="7"/>
  <c r="S3146" i="7"/>
  <c r="S3147" i="7"/>
  <c r="S3150" i="7"/>
  <c r="S3151" i="7"/>
  <c r="S3154" i="7"/>
  <c r="S3155" i="7"/>
  <c r="P3158" i="7"/>
  <c r="Q3158" i="7"/>
  <c r="S3158" i="7" s="1"/>
  <c r="S3162" i="7"/>
  <c r="S3163" i="7"/>
  <c r="S3166" i="7"/>
  <c r="S3167" i="7"/>
  <c r="S3170" i="7"/>
  <c r="S3171" i="7"/>
  <c r="P3174" i="7"/>
  <c r="Q3174" i="7"/>
  <c r="S3174" i="7" s="1"/>
  <c r="S3177" i="7"/>
  <c r="S3181" i="7"/>
  <c r="S3185" i="7"/>
  <c r="S3189" i="7"/>
  <c r="S3194" i="7"/>
  <c r="P3198" i="7"/>
  <c r="Q3198" i="7"/>
  <c r="S3198" i="7" s="1"/>
  <c r="S3203" i="7"/>
  <c r="S3204" i="7"/>
  <c r="S3207" i="7"/>
  <c r="S3225" i="7"/>
  <c r="S3229" i="7"/>
  <c r="S3233" i="7"/>
  <c r="S3237" i="7"/>
  <c r="S3242" i="7"/>
  <c r="S3243" i="7"/>
  <c r="S3246" i="7"/>
  <c r="S3250" i="7"/>
  <c r="S3254" i="7"/>
  <c r="S3258" i="7"/>
  <c r="S3259" i="7"/>
  <c r="S3262" i="7"/>
  <c r="S3266" i="7"/>
  <c r="P3270" i="7"/>
  <c r="Q3270" i="7"/>
  <c r="S3270" i="7" s="1"/>
  <c r="S3272" i="7"/>
  <c r="S3279" i="7"/>
  <c r="S3280" i="7"/>
  <c r="S3283" i="7"/>
  <c r="P3287" i="7"/>
  <c r="Q3287" i="7"/>
  <c r="S3287" i="7" s="1"/>
  <c r="S3288" i="7"/>
  <c r="S3295" i="7"/>
  <c r="S3296" i="7"/>
  <c r="S3299" i="7"/>
  <c r="P3303" i="7"/>
  <c r="Q3303" i="7"/>
  <c r="S3303" i="7" s="1"/>
  <c r="S3306" i="7"/>
  <c r="S3307" i="7"/>
  <c r="S3310" i="7"/>
  <c r="S3314" i="7"/>
  <c r="S3318" i="7"/>
  <c r="S3322" i="7"/>
  <c r="S3323" i="7"/>
  <c r="S3326" i="7"/>
  <c r="S3330" i="7"/>
  <c r="S3334" i="7"/>
  <c r="S3338" i="7"/>
  <c r="S3339" i="7"/>
  <c r="S3342" i="7"/>
  <c r="S3346" i="7"/>
  <c r="S3350" i="7"/>
  <c r="S3354" i="7"/>
  <c r="S3355" i="7"/>
  <c r="S3358" i="7"/>
  <c r="S3362" i="7"/>
  <c r="S3366" i="7"/>
  <c r="S3370" i="7"/>
  <c r="S3371" i="7"/>
  <c r="S3374" i="7"/>
  <c r="S3378" i="7"/>
  <c r="S3382" i="7"/>
  <c r="S3386" i="7"/>
  <c r="S3387" i="7"/>
  <c r="S3390" i="7"/>
  <c r="S3391" i="7"/>
  <c r="S3394" i="7"/>
  <c r="S3395" i="7"/>
  <c r="S3398" i="7"/>
  <c r="S3399" i="7"/>
  <c r="S3402" i="7"/>
  <c r="S3403" i="7"/>
  <c r="S3406" i="7"/>
  <c r="S3407" i="7"/>
  <c r="S3448" i="7"/>
  <c r="S3452" i="7"/>
  <c r="S3456" i="7"/>
  <c r="S3460" i="7"/>
  <c r="S3464" i="7"/>
  <c r="S3468" i="7"/>
  <c r="S3472" i="7"/>
  <c r="S3476" i="7"/>
  <c r="S3481" i="7"/>
  <c r="S3508" i="7"/>
  <c r="S3512" i="7"/>
  <c r="S3516" i="7"/>
  <c r="S3520" i="7"/>
  <c r="S3524" i="7"/>
  <c r="S3528" i="7"/>
  <c r="S3532" i="7"/>
  <c r="S3536" i="7"/>
  <c r="S3541" i="7"/>
  <c r="S3545" i="7"/>
  <c r="S3549" i="7"/>
  <c r="S3553" i="7"/>
  <c r="S3557" i="7"/>
  <c r="S3561" i="7"/>
  <c r="S3565" i="7"/>
  <c r="S3569" i="7"/>
  <c r="S3573" i="7"/>
  <c r="S3577" i="7"/>
  <c r="S3581" i="7"/>
  <c r="S3585" i="7"/>
  <c r="S3589" i="7"/>
  <c r="S3593" i="7"/>
  <c r="S3597" i="7"/>
  <c r="S3601" i="7"/>
  <c r="S3605" i="7"/>
  <c r="S3609" i="7"/>
  <c r="S3614" i="7"/>
  <c r="S3615" i="7"/>
  <c r="S3618" i="7"/>
  <c r="S3619" i="7"/>
  <c r="S3622" i="7"/>
  <c r="S3632" i="7"/>
  <c r="S3636" i="7"/>
  <c r="S3641" i="7"/>
  <c r="S3646" i="7"/>
  <c r="S3647" i="7"/>
  <c r="S3650" i="7"/>
  <c r="S3651" i="7"/>
  <c r="S3654" i="7"/>
  <c r="S3664" i="7"/>
  <c r="S3668" i="7"/>
  <c r="S3673" i="7"/>
  <c r="S3678" i="7"/>
  <c r="S3679" i="7"/>
  <c r="S3682" i="7"/>
  <c r="S3683" i="7"/>
  <c r="S3686" i="7"/>
  <c r="S3696" i="7"/>
  <c r="S3700" i="7"/>
  <c r="S3710" i="7"/>
  <c r="S3714" i="7"/>
  <c r="S3718" i="7"/>
  <c r="S3719" i="7"/>
  <c r="S3723" i="7"/>
  <c r="S3725" i="7"/>
  <c r="S3728" i="7"/>
  <c r="S3729" i="7"/>
  <c r="S3732" i="7"/>
  <c r="S3733" i="7"/>
  <c r="S3742" i="7"/>
  <c r="S3746" i="7"/>
  <c r="S3750" i="7"/>
  <c r="S3751" i="7"/>
  <c r="S3755" i="7"/>
  <c r="S3757" i="7"/>
  <c r="S3760" i="7"/>
  <c r="S3761" i="7"/>
  <c r="S3764" i="7"/>
  <c r="S3765" i="7"/>
  <c r="S3774" i="7"/>
  <c r="S3778" i="7"/>
  <c r="S3782" i="7"/>
  <c r="S3783" i="7"/>
  <c r="S3787" i="7"/>
  <c r="S3789" i="7"/>
  <c r="S3792" i="7"/>
  <c r="S3793" i="7"/>
  <c r="S3796" i="7"/>
  <c r="S3797" i="7"/>
  <c r="S3806" i="7"/>
  <c r="S3810" i="7"/>
  <c r="S3814" i="7"/>
  <c r="S3815" i="7"/>
  <c r="S3819" i="7"/>
  <c r="S3823" i="7"/>
  <c r="P3824" i="7"/>
  <c r="R3824" i="7"/>
  <c r="S3824" i="7" s="1"/>
  <c r="S3827" i="7"/>
  <c r="S3831" i="7"/>
  <c r="P3832" i="7"/>
  <c r="R3832" i="7"/>
  <c r="S3832" i="7" s="1"/>
  <c r="S3835" i="7"/>
  <c r="S3839" i="7"/>
  <c r="S3843" i="7"/>
  <c r="S3847" i="7"/>
  <c r="S3851" i="7"/>
  <c r="S3855" i="7"/>
  <c r="S3859" i="7"/>
  <c r="S3867" i="7"/>
  <c r="S3871" i="7"/>
  <c r="S3875" i="7"/>
  <c r="S3879" i="7"/>
  <c r="S3883" i="7"/>
  <c r="S3887" i="7"/>
  <c r="S3891" i="7"/>
  <c r="S3895" i="7"/>
  <c r="S3899" i="7"/>
  <c r="S3903" i="7"/>
  <c r="S3906" i="7"/>
  <c r="S3910" i="7"/>
  <c r="S3914" i="7"/>
  <c r="S3918" i="7"/>
  <c r="S3922" i="7"/>
  <c r="S3926" i="7"/>
  <c r="S3930" i="7"/>
  <c r="S3934" i="7"/>
  <c r="S3938" i="7"/>
  <c r="S3942" i="7"/>
  <c r="S3946" i="7"/>
  <c r="S3950" i="7"/>
  <c r="S3954" i="7"/>
  <c r="S3958" i="7"/>
  <c r="S3962" i="7"/>
  <c r="S3966" i="7"/>
  <c r="S3970" i="7"/>
  <c r="S3974" i="7"/>
  <c r="S3978" i="7"/>
  <c r="S3982" i="7"/>
  <c r="S3986" i="7"/>
  <c r="S3990" i="7"/>
  <c r="S3994" i="7"/>
  <c r="S3998" i="7"/>
  <c r="S4002" i="7"/>
  <c r="S4006" i="7"/>
  <c r="S4010" i="7"/>
  <c r="S4014" i="7"/>
  <c r="S4018" i="7"/>
  <c r="S4022" i="7"/>
  <c r="S4026" i="7"/>
  <c r="S4030" i="7"/>
  <c r="S4034" i="7"/>
  <c r="S4038" i="7"/>
  <c r="S4042" i="7"/>
  <c r="S4046" i="7"/>
  <c r="S4050" i="7"/>
  <c r="S4054" i="7"/>
  <c r="S4058" i="7"/>
  <c r="S4062" i="7"/>
  <c r="S4066" i="7"/>
  <c r="S4070" i="7"/>
  <c r="S4074" i="7"/>
  <c r="S4078" i="7"/>
  <c r="S4082" i="7"/>
  <c r="S4109" i="7"/>
  <c r="S4112" i="7"/>
  <c r="S4113" i="7"/>
  <c r="S4116" i="7"/>
  <c r="S4117" i="7"/>
  <c r="S4120" i="7"/>
  <c r="S4121" i="7"/>
  <c r="S4124" i="7"/>
  <c r="S4125" i="7"/>
  <c r="S4128" i="7"/>
  <c r="S4129" i="7"/>
  <c r="S4132" i="7"/>
  <c r="S4133" i="7"/>
  <c r="S4136" i="7"/>
  <c r="S4137" i="7"/>
  <c r="S4140" i="7"/>
  <c r="S4141" i="7"/>
  <c r="S4144" i="7"/>
  <c r="S4145" i="7"/>
  <c r="S4151" i="7"/>
  <c r="S4155" i="7"/>
  <c r="S4159" i="7"/>
  <c r="S4163" i="7"/>
  <c r="S4167" i="7"/>
  <c r="S4171" i="7"/>
  <c r="S4174" i="7"/>
  <c r="S4178" i="7"/>
  <c r="S4182" i="7"/>
  <c r="P4187" i="7"/>
  <c r="R4187" i="7"/>
  <c r="S4187" i="7" s="1"/>
  <c r="S4190" i="7"/>
  <c r="S4194" i="7"/>
  <c r="S4198" i="7"/>
  <c r="P4199" i="7"/>
  <c r="R4199" i="7"/>
  <c r="S4199" i="7" s="1"/>
  <c r="S4202" i="7"/>
  <c r="S4206" i="7"/>
  <c r="S4210" i="7"/>
  <c r="S4214" i="7"/>
  <c r="S4218" i="7"/>
  <c r="S4222" i="7"/>
  <c r="S4226" i="7"/>
  <c r="S4230" i="7"/>
  <c r="S4234" i="7"/>
  <c r="S4238" i="7"/>
  <c r="S4242" i="7"/>
  <c r="S4246" i="7"/>
  <c r="S4250" i="7"/>
  <c r="S4254" i="7"/>
  <c r="S4258" i="7"/>
  <c r="S4262" i="7"/>
  <c r="S4266" i="7"/>
  <c r="S4270" i="7"/>
  <c r="S4274" i="7"/>
  <c r="S4278" i="7"/>
  <c r="P4279" i="7"/>
  <c r="R4279" i="7"/>
  <c r="S4279" i="7" s="1"/>
  <c r="S4282" i="7"/>
  <c r="S4286" i="7"/>
  <c r="S4290" i="7"/>
  <c r="S4294" i="7"/>
  <c r="S4298" i="7"/>
  <c r="S4302" i="7"/>
  <c r="S4306" i="7"/>
  <c r="S4310" i="7"/>
  <c r="S4314" i="7"/>
  <c r="S4318" i="7"/>
  <c r="S4322" i="7"/>
  <c r="S4326" i="7"/>
  <c r="S4330" i="7"/>
  <c r="S4334" i="7"/>
  <c r="S4338" i="7"/>
  <c r="S4342" i="7"/>
  <c r="S4346" i="7"/>
  <c r="S4350" i="7"/>
  <c r="S4354" i="7"/>
  <c r="S4358" i="7"/>
  <c r="S4362" i="7"/>
  <c r="S4366" i="7"/>
  <c r="S4371" i="7"/>
  <c r="P4375" i="7"/>
  <c r="Q4375" i="7"/>
  <c r="S4375" i="7" s="1"/>
  <c r="S4379" i="7"/>
  <c r="S4383" i="7"/>
  <c r="S4387" i="7"/>
  <c r="S4391" i="7"/>
  <c r="S4395" i="7"/>
  <c r="S4399" i="7"/>
  <c r="S4403" i="7"/>
  <c r="S4407" i="7"/>
  <c r="S4411" i="7"/>
  <c r="S4415" i="7"/>
  <c r="S4419" i="7"/>
  <c r="S4423" i="7"/>
  <c r="S4429" i="7"/>
  <c r="S4435" i="7"/>
  <c r="S4439" i="7"/>
  <c r="S4443" i="7"/>
  <c r="P4448" i="7"/>
  <c r="Q4448" i="7"/>
  <c r="S4448" i="7" s="1"/>
  <c r="S4452" i="7"/>
  <c r="S4456" i="7"/>
  <c r="S4461" i="7"/>
  <c r="S4465" i="7"/>
  <c r="S4469" i="7"/>
  <c r="S4473" i="7"/>
  <c r="S4477" i="7"/>
  <c r="S4481" i="7"/>
  <c r="S4485" i="7"/>
  <c r="S4489" i="7"/>
  <c r="S4493" i="7"/>
  <c r="S4497" i="7"/>
  <c r="S4501" i="7"/>
  <c r="S4505" i="7"/>
  <c r="S4509" i="7"/>
  <c r="S4513" i="7"/>
  <c r="S4517" i="7"/>
  <c r="S4521" i="7"/>
  <c r="S4525" i="7"/>
  <c r="S4529" i="7"/>
  <c r="S4533" i="7"/>
  <c r="S4537" i="7"/>
  <c r="S4541" i="7"/>
  <c r="S4545" i="7"/>
  <c r="S4553" i="7"/>
  <c r="S4557" i="7"/>
  <c r="S4562" i="7"/>
  <c r="S4566" i="7"/>
  <c r="S4570" i="7"/>
  <c r="S4574" i="7"/>
  <c r="S4581" i="7"/>
  <c r="S4585" i="7"/>
  <c r="S4589" i="7"/>
  <c r="S4593" i="7"/>
  <c r="S4598" i="7"/>
  <c r="S4602" i="7"/>
  <c r="S4606" i="7"/>
  <c r="S4610" i="7"/>
  <c r="S4614" i="7"/>
  <c r="S4618" i="7"/>
  <c r="S4622" i="7"/>
  <c r="S4626" i="7"/>
  <c r="S4630" i="7"/>
  <c r="S4634" i="7"/>
  <c r="S4638" i="7"/>
  <c r="S4645" i="7"/>
  <c r="S4649" i="7"/>
  <c r="S4653" i="7"/>
  <c r="S4657" i="7"/>
  <c r="S4661" i="7"/>
  <c r="S4665" i="7"/>
  <c r="S4669" i="7"/>
  <c r="S4677" i="7"/>
  <c r="S4684" i="7"/>
  <c r="S4688" i="7"/>
  <c r="S4692" i="7"/>
  <c r="S4699" i="7"/>
  <c r="S4703" i="7"/>
  <c r="S4708" i="7"/>
  <c r="S4712" i="7"/>
  <c r="S4717" i="7"/>
  <c r="S4722" i="7"/>
  <c r="S4726" i="7"/>
  <c r="S4732" i="7"/>
  <c r="S4736" i="7"/>
  <c r="S4741" i="7"/>
  <c r="S4748" i="7"/>
  <c r="S4753" i="7"/>
  <c r="S4757" i="7"/>
  <c r="S4761" i="7"/>
  <c r="S4766" i="7"/>
  <c r="S4770" i="7"/>
  <c r="S4774" i="7"/>
  <c r="S4778" i="7"/>
  <c r="S4782" i="7"/>
  <c r="S4787" i="7"/>
  <c r="S4788" i="7"/>
  <c r="S4794" i="7"/>
  <c r="S4798" i="7"/>
  <c r="S4802" i="7"/>
  <c r="S4806" i="7"/>
  <c r="S4810" i="7"/>
  <c r="S4814" i="7"/>
  <c r="S4819" i="7"/>
  <c r="P4823" i="7"/>
  <c r="Q4823" i="7"/>
  <c r="S4823" i="7" s="1"/>
  <c r="S4827" i="7"/>
  <c r="S4831" i="7"/>
  <c r="S4835" i="7"/>
  <c r="S4839" i="7"/>
  <c r="S4843" i="7"/>
  <c r="S4847" i="7"/>
  <c r="S4851" i="7"/>
  <c r="S4855" i="7"/>
  <c r="S4859" i="7"/>
  <c r="S4863" i="7"/>
  <c r="S4867" i="7"/>
  <c r="S4871" i="7"/>
  <c r="S4875" i="7"/>
  <c r="S4879" i="7"/>
  <c r="S4883" i="7"/>
  <c r="S4887" i="7"/>
  <c r="S4894" i="7"/>
  <c r="S4898" i="7"/>
  <c r="S4902" i="7"/>
  <c r="S4906" i="7"/>
  <c r="S4910" i="7"/>
  <c r="S4914" i="7"/>
  <c r="S4918" i="7"/>
  <c r="S4922" i="7"/>
  <c r="S4923" i="7"/>
  <c r="S4925" i="7"/>
  <c r="S4929" i="7"/>
  <c r="S4933" i="7"/>
  <c r="S4937" i="7"/>
  <c r="S4941" i="7"/>
  <c r="S4945" i="7"/>
  <c r="S4949" i="7"/>
  <c r="S4953" i="7"/>
  <c r="S4960" i="7"/>
  <c r="S4964" i="7"/>
  <c r="S4968" i="7"/>
  <c r="S4972" i="7"/>
  <c r="S4976" i="7"/>
  <c r="S4980" i="7"/>
  <c r="S4984" i="7"/>
  <c r="S4988" i="7"/>
  <c r="S4992" i="7"/>
  <c r="S4996" i="7"/>
  <c r="S5000" i="7"/>
  <c r="S5004" i="7"/>
  <c r="S5008" i="7"/>
  <c r="S5012" i="7"/>
  <c r="S5016" i="7"/>
  <c r="S5020" i="7"/>
  <c r="S5024" i="7"/>
  <c r="S5028" i="7"/>
  <c r="S5032" i="7"/>
  <c r="S5033" i="7"/>
  <c r="S5036" i="7"/>
  <c r="S5040" i="7"/>
  <c r="S5044" i="7"/>
  <c r="S5048" i="7"/>
  <c r="S5049" i="7"/>
  <c r="S5052" i="7"/>
  <c r="S5056" i="7"/>
  <c r="S5060" i="7"/>
  <c r="S5064" i="7"/>
  <c r="S5065" i="7"/>
  <c r="S5068" i="7"/>
  <c r="S5072" i="7"/>
  <c r="S5076" i="7"/>
  <c r="P5080" i="7"/>
  <c r="Q5080" i="7"/>
  <c r="S5080" i="7" s="1"/>
  <c r="S5081" i="7"/>
  <c r="S5084" i="7"/>
  <c r="P5088" i="7"/>
  <c r="Q5088" i="7"/>
  <c r="S5088" i="7" s="1"/>
  <c r="P5092" i="7"/>
  <c r="Q5092" i="7"/>
  <c r="S5092" i="7" s="1"/>
  <c r="P5096" i="7"/>
  <c r="Q5096" i="7"/>
  <c r="S5096" i="7" s="1"/>
  <c r="S5097" i="7"/>
  <c r="S5100" i="7"/>
  <c r="S5104" i="7"/>
  <c r="S5108" i="7"/>
  <c r="S5112" i="7"/>
  <c r="S5113" i="7"/>
  <c r="S5116" i="7"/>
  <c r="S5120" i="7"/>
  <c r="S5124" i="7"/>
  <c r="S5128" i="7"/>
  <c r="S5129" i="7"/>
  <c r="S5132" i="7"/>
  <c r="S5136" i="7"/>
  <c r="S5140" i="7"/>
  <c r="P5144" i="7"/>
  <c r="Q5144" i="7"/>
  <c r="S5144" i="7" s="1"/>
  <c r="S5145" i="7"/>
  <c r="S5148" i="7"/>
  <c r="P5152" i="7"/>
  <c r="Q5152" i="7"/>
  <c r="S5152" i="7" s="1"/>
  <c r="P5156" i="7"/>
  <c r="Q5156" i="7"/>
  <c r="S5156" i="7" s="1"/>
  <c r="P5160" i="7"/>
  <c r="Q5160" i="7"/>
  <c r="S5160" i="7" s="1"/>
  <c r="S5161" i="7"/>
  <c r="S5164" i="7"/>
  <c r="S5168" i="7"/>
  <c r="S5172" i="7"/>
  <c r="S5176" i="7"/>
  <c r="S5177" i="7"/>
  <c r="S5180" i="7"/>
  <c r="S5185" i="7"/>
  <c r="S5189" i="7"/>
  <c r="S5197" i="7"/>
  <c r="S5201" i="7"/>
  <c r="S5205" i="7"/>
  <c r="S5209" i="7"/>
  <c r="S5213" i="7"/>
  <c r="S5217" i="7"/>
  <c r="S5221" i="7"/>
  <c r="S5225" i="7"/>
  <c r="S5229" i="7"/>
  <c r="S5233" i="7"/>
  <c r="S5237" i="7"/>
  <c r="S5241" i="7"/>
  <c r="S5245" i="7"/>
  <c r="S5249" i="7"/>
  <c r="S5253" i="7"/>
  <c r="S5257" i="7"/>
  <c r="S5261" i="7"/>
  <c r="S5265" i="7"/>
  <c r="S5269" i="7"/>
  <c r="S5273" i="7"/>
  <c r="S5277" i="7"/>
  <c r="S5281" i="7"/>
  <c r="S5285" i="7"/>
  <c r="S5289" i="7"/>
  <c r="S5293" i="7"/>
  <c r="S5297" i="7"/>
  <c r="S5301" i="7"/>
  <c r="S5305" i="7"/>
  <c r="S5309" i="7"/>
  <c r="S5313" i="7"/>
  <c r="S5317" i="7"/>
  <c r="S5321" i="7"/>
  <c r="S5325" i="7"/>
  <c r="S5329" i="7"/>
  <c r="S5333" i="7"/>
  <c r="S5337" i="7"/>
  <c r="S5341" i="7"/>
  <c r="S5345" i="7"/>
  <c r="S5348" i="7"/>
  <c r="S5352" i="7"/>
  <c r="S5356" i="7"/>
  <c r="S5360" i="7"/>
  <c r="S5364" i="7"/>
  <c r="S5368" i="7"/>
  <c r="S5372" i="7"/>
  <c r="S5377" i="7"/>
  <c r="S5382" i="7"/>
  <c r="S5386" i="7"/>
  <c r="S5390" i="7"/>
  <c r="S5394" i="7"/>
  <c r="S5398" i="7"/>
  <c r="S5402" i="7"/>
  <c r="S5406" i="7"/>
  <c r="S5410" i="7"/>
  <c r="S5416" i="7"/>
  <c r="S5420" i="7"/>
  <c r="S5424" i="7"/>
  <c r="P5428" i="7"/>
  <c r="Q5428" i="7"/>
  <c r="S5428" i="7" s="1"/>
  <c r="S5432" i="7"/>
  <c r="S5436" i="7"/>
  <c r="P5440" i="7"/>
  <c r="Q5440" i="7"/>
  <c r="S5440" i="7" s="1"/>
  <c r="S5445" i="7"/>
  <c r="S5449" i="7"/>
  <c r="S5453" i="7"/>
  <c r="S5457" i="7"/>
  <c r="S5461" i="7"/>
  <c r="S5465" i="7"/>
  <c r="S5469" i="7"/>
  <c r="S5473" i="7"/>
  <c r="S5479" i="7"/>
  <c r="S5483" i="7"/>
  <c r="S5487" i="7"/>
  <c r="S5491" i="7"/>
  <c r="S5495" i="7"/>
  <c r="S5499" i="7"/>
  <c r="S5503" i="7"/>
  <c r="S5507" i="7"/>
  <c r="S5511" i="7"/>
  <c r="S5515" i="7"/>
  <c r="S5519" i="7"/>
  <c r="S5523" i="7"/>
  <c r="S5527" i="7"/>
  <c r="S5531" i="7"/>
  <c r="S5535" i="7"/>
  <c r="P5536" i="7"/>
  <c r="R5536" i="7"/>
  <c r="S5536" i="7" s="1"/>
  <c r="S5539" i="7"/>
  <c r="S5543" i="7"/>
  <c r="S5547" i="7"/>
  <c r="S5551" i="7"/>
  <c r="S5555" i="7"/>
  <c r="S5559" i="7"/>
  <c r="S5563" i="7"/>
  <c r="S5567" i="7"/>
  <c r="S5571" i="7"/>
  <c r="S5575" i="7"/>
  <c r="S5579" i="7"/>
  <c r="S5583" i="7"/>
  <c r="S5587" i="7"/>
  <c r="S5591" i="7"/>
  <c r="S5595" i="7"/>
  <c r="S5599" i="7"/>
  <c r="P5600" i="7"/>
  <c r="R5600" i="7"/>
  <c r="S5600" i="7" s="1"/>
  <c r="S5603" i="7"/>
  <c r="S5607" i="7"/>
  <c r="S5611" i="7"/>
  <c r="S5615" i="7"/>
  <c r="S5619" i="7"/>
  <c r="S5623" i="7"/>
  <c r="S5627" i="7"/>
  <c r="S5631" i="7"/>
  <c r="S5635" i="7"/>
  <c r="S5639" i="7"/>
  <c r="S5643" i="7"/>
  <c r="S5647" i="7"/>
  <c r="S5651" i="7"/>
  <c r="S5655" i="7"/>
  <c r="S5659" i="7"/>
  <c r="S5663" i="7"/>
  <c r="S5667" i="7"/>
  <c r="P5671" i="7"/>
  <c r="Q5671" i="7"/>
  <c r="S5671" i="7" s="1"/>
  <c r="P5675" i="7"/>
  <c r="Q5675" i="7"/>
  <c r="S5675" i="7" s="1"/>
  <c r="S5681" i="7"/>
  <c r="S5685" i="7"/>
  <c r="S5689" i="7"/>
  <c r="S5693" i="7"/>
  <c r="S5697" i="7"/>
  <c r="S5701" i="7"/>
  <c r="S5705" i="7"/>
  <c r="S5709" i="7"/>
  <c r="S5714" i="7"/>
  <c r="S5718" i="7"/>
  <c r="S5722" i="7"/>
  <c r="S5726" i="7"/>
  <c r="S5730" i="7"/>
  <c r="S5734" i="7"/>
  <c r="S5738" i="7"/>
  <c r="S5744" i="7"/>
  <c r="S5748" i="7"/>
  <c r="S5752" i="7"/>
  <c r="S5756" i="7"/>
  <c r="S5761" i="7"/>
  <c r="S5765" i="7"/>
  <c r="S5769" i="7"/>
  <c r="S5773" i="7"/>
  <c r="S5777" i="7"/>
  <c r="S5781" i="7"/>
  <c r="S5785" i="7"/>
  <c r="S5789" i="7"/>
  <c r="S5793" i="7"/>
  <c r="S5798" i="7"/>
  <c r="S5802" i="7"/>
  <c r="S5806" i="7"/>
  <c r="S5810" i="7"/>
  <c r="S5814" i="7"/>
  <c r="S5818" i="7"/>
  <c r="S5822" i="7"/>
  <c r="S5826" i="7"/>
  <c r="S5831" i="7"/>
  <c r="S5835" i="7"/>
  <c r="S5839" i="7"/>
  <c r="S5843" i="7"/>
  <c r="P5847" i="7"/>
  <c r="Q5847" i="7"/>
  <c r="S5847" i="7" s="1"/>
  <c r="S5851" i="7"/>
  <c r="S5855" i="7"/>
  <c r="P5859" i="7"/>
  <c r="Q5859" i="7"/>
  <c r="S5859" i="7" s="1"/>
  <c r="P5863" i="7"/>
  <c r="Q5863" i="7"/>
  <c r="S5863" i="7" s="1"/>
  <c r="P5867" i="7"/>
  <c r="Q5867" i="7"/>
  <c r="S5867" i="7" s="1"/>
  <c r="S5871" i="7"/>
  <c r="S5875" i="7"/>
  <c r="S5882" i="7"/>
  <c r="S5886" i="7"/>
  <c r="S5890" i="7"/>
  <c r="S5894" i="7"/>
  <c r="S5898" i="7"/>
  <c r="S5902" i="7"/>
  <c r="S5907" i="7"/>
  <c r="S5911" i="7"/>
  <c r="S5915" i="7"/>
  <c r="S5919" i="7"/>
  <c r="S5923" i="7"/>
  <c r="S5927" i="7"/>
  <c r="S5931" i="7"/>
  <c r="S5935" i="7"/>
  <c r="S5939" i="7"/>
  <c r="S5943" i="7"/>
  <c r="S5947" i="7"/>
  <c r="S5951" i="7"/>
  <c r="S5955" i="7"/>
  <c r="S5959" i="7"/>
  <c r="S5963" i="7"/>
  <c r="S5967" i="7"/>
  <c r="S5971" i="7"/>
  <c r="S5975" i="7"/>
  <c r="S5979" i="7"/>
  <c r="S5983" i="7"/>
  <c r="S5987" i="7"/>
  <c r="S5991" i="7"/>
  <c r="S5995" i="7"/>
  <c r="S5999" i="7"/>
  <c r="S6003" i="7"/>
  <c r="S6007" i="7"/>
  <c r="S6011" i="7"/>
  <c r="S6015" i="7"/>
  <c r="S6019" i="7"/>
  <c r="S6023" i="7"/>
  <c r="S6027" i="7"/>
  <c r="S6031" i="7"/>
  <c r="S6035" i="7"/>
  <c r="S6039" i="7"/>
  <c r="S6043" i="7"/>
  <c r="S6048" i="7"/>
  <c r="S6052" i="7"/>
  <c r="S6056" i="7"/>
  <c r="S6060" i="7"/>
  <c r="S6064" i="7"/>
  <c r="S6068" i="7"/>
  <c r="S6072" i="7"/>
  <c r="S6076" i="7"/>
  <c r="S6080" i="7"/>
  <c r="S6084" i="7"/>
  <c r="S6089" i="7"/>
  <c r="S6093" i="7"/>
  <c r="S6097" i="7"/>
  <c r="S6101" i="7"/>
  <c r="S6105" i="7"/>
  <c r="S6109" i="7"/>
  <c r="S6113" i="7"/>
  <c r="S6117" i="7"/>
  <c r="S6118" i="7"/>
  <c r="S6119" i="7"/>
  <c r="S6123" i="7"/>
  <c r="S6127" i="7"/>
  <c r="S6131" i="7"/>
  <c r="S6135" i="7"/>
  <c r="S6139" i="7"/>
  <c r="S6143" i="7"/>
  <c r="S6147" i="7"/>
  <c r="S6151" i="7"/>
  <c r="S6155" i="7"/>
  <c r="S6159" i="7"/>
  <c r="S6163" i="7"/>
  <c r="S6167" i="7"/>
  <c r="S6172" i="7"/>
  <c r="S6176" i="7"/>
  <c r="S6180" i="7"/>
  <c r="S6184" i="7"/>
  <c r="S6188" i="7"/>
  <c r="S6192" i="7"/>
  <c r="S6196" i="7"/>
  <c r="S6200" i="7"/>
  <c r="S6204" i="7"/>
  <c r="S6208" i="7"/>
  <c r="S6212" i="7"/>
  <c r="S6216" i="7"/>
  <c r="S6220" i="7"/>
  <c r="S6224" i="7"/>
  <c r="S6228" i="7"/>
  <c r="S6232" i="7"/>
  <c r="S6236" i="7"/>
  <c r="S6240" i="7"/>
  <c r="S6244" i="7"/>
  <c r="S6248" i="7"/>
  <c r="S6252" i="7"/>
  <c r="S6256" i="7"/>
  <c r="S6260" i="7"/>
  <c r="S6264" i="7"/>
  <c r="S6268" i="7"/>
  <c r="S6272" i="7"/>
  <c r="S6273" i="7"/>
  <c r="S6277" i="7"/>
  <c r="S6281" i="7"/>
  <c r="S6285" i="7"/>
  <c r="S6289" i="7"/>
  <c r="S6293" i="7"/>
  <c r="S6297" i="7"/>
  <c r="S6301" i="7"/>
  <c r="S6305" i="7"/>
  <c r="P6309" i="7"/>
  <c r="Q6309" i="7"/>
  <c r="S6309" i="7" s="1"/>
  <c r="S6313" i="7"/>
  <c r="S6317" i="7"/>
  <c r="S6321" i="7"/>
  <c r="S6325" i="7"/>
  <c r="S6330" i="7"/>
  <c r="S6337" i="7"/>
  <c r="S6341" i="7"/>
  <c r="S6345" i="7"/>
  <c r="S6349" i="7"/>
  <c r="S6353" i="7"/>
  <c r="S6357" i="7"/>
  <c r="S6361" i="7"/>
  <c r="S6366" i="7"/>
  <c r="S6370" i="7"/>
  <c r="S6374" i="7"/>
  <c r="S6378" i="7"/>
  <c r="S6382" i="7"/>
  <c r="S6386" i="7"/>
  <c r="S6390" i="7"/>
  <c r="S6394" i="7"/>
  <c r="S6399" i="7"/>
  <c r="S6403" i="7"/>
  <c r="S6407" i="7"/>
  <c r="S6411" i="7"/>
  <c r="S6415" i="7"/>
  <c r="S6419" i="7"/>
  <c r="S6423" i="7"/>
  <c r="S6427" i="7"/>
  <c r="S6431" i="7"/>
  <c r="S6435" i="7"/>
  <c r="S6439" i="7"/>
  <c r="S6443" i="7"/>
  <c r="S6447" i="7"/>
  <c r="S6451" i="7"/>
  <c r="S6458" i="7"/>
  <c r="S6462" i="7"/>
  <c r="S6466" i="7"/>
  <c r="S6470" i="7"/>
  <c r="S6474" i="7"/>
  <c r="S6478" i="7"/>
  <c r="S6482" i="7"/>
  <c r="S6486" i="7"/>
  <c r="S6490" i="7"/>
  <c r="S6491" i="7"/>
  <c r="S6495" i="7"/>
  <c r="S6499" i="7"/>
  <c r="S6503" i="7"/>
  <c r="S6507" i="7"/>
  <c r="S6511" i="7"/>
  <c r="S6515" i="7"/>
  <c r="S6519" i="7"/>
  <c r="S6523" i="7"/>
  <c r="S6527" i="7"/>
  <c r="S6531" i="7"/>
  <c r="S6535" i="7"/>
  <c r="S6539" i="7"/>
  <c r="S6543" i="7"/>
  <c r="S6547" i="7"/>
  <c r="S6551" i="7"/>
  <c r="S6556" i="7"/>
  <c r="S6560" i="7"/>
  <c r="S6564" i="7"/>
  <c r="S6565" i="7"/>
  <c r="S6569" i="7"/>
  <c r="S6573" i="7"/>
  <c r="S6577" i="7"/>
  <c r="S6581" i="7"/>
  <c r="S6585" i="7"/>
  <c r="S6590" i="7"/>
  <c r="S6594" i="7"/>
  <c r="S6598" i="7"/>
  <c r="S6602" i="7"/>
  <c r="S6607" i="7"/>
  <c r="S6611" i="7"/>
  <c r="S6619" i="7"/>
  <c r="S6623" i="7"/>
  <c r="S6627" i="7"/>
  <c r="S6628" i="7"/>
  <c r="S6629" i="7"/>
  <c r="S6634" i="7"/>
  <c r="S6645" i="7"/>
  <c r="S6649" i="7"/>
  <c r="S6654" i="7"/>
  <c r="S6659" i="7"/>
  <c r="S6663" i="7"/>
  <c r="S6668" i="7"/>
  <c r="S6672" i="7"/>
  <c r="S6676" i="7"/>
  <c r="S6680" i="7"/>
  <c r="S6684" i="7"/>
  <c r="S6691" i="7"/>
  <c r="S6695" i="7"/>
  <c r="S6700" i="7"/>
  <c r="S6704" i="7"/>
  <c r="S6708" i="7"/>
  <c r="S6713" i="7"/>
  <c r="S6718" i="7"/>
  <c r="S6722" i="7"/>
  <c r="S6726" i="7"/>
  <c r="S6736" i="7"/>
  <c r="S6740" i="7"/>
  <c r="S6744" i="7"/>
  <c r="S6748" i="7"/>
  <c r="S6752" i="7"/>
  <c r="S6756" i="7"/>
  <c r="S6761" i="7"/>
  <c r="S6765" i="7"/>
  <c r="S6769" i="7"/>
  <c r="S6773" i="7"/>
  <c r="S6777" i="7"/>
  <c r="S6781" i="7"/>
  <c r="S6785" i="7"/>
  <c r="S6789" i="7"/>
  <c r="S6793" i="7"/>
  <c r="S6797" i="7"/>
  <c r="S6801" i="7"/>
  <c r="S6805" i="7"/>
  <c r="S6809" i="7"/>
  <c r="S6813" i="7"/>
  <c r="S6817" i="7"/>
  <c r="S6821" i="7"/>
  <c r="S6825" i="7"/>
  <c r="S6829" i="7"/>
  <c r="S6833" i="7"/>
  <c r="S6837" i="7"/>
  <c r="S6841" i="7"/>
  <c r="S6845" i="7"/>
  <c r="S6849" i="7"/>
  <c r="S6853" i="7"/>
  <c r="S6857" i="7"/>
  <c r="S6861" i="7"/>
  <c r="S6865" i="7"/>
  <c r="P6866" i="7"/>
  <c r="R6866" i="7"/>
  <c r="S6866" i="7" s="1"/>
  <c r="S6869" i="7"/>
  <c r="S6873" i="7"/>
  <c r="S6877" i="7"/>
  <c r="S6881" i="7"/>
  <c r="S6885" i="7"/>
  <c r="S6889" i="7"/>
  <c r="S6893" i="7"/>
  <c r="S6897" i="7"/>
  <c r="S6902" i="7"/>
  <c r="S6906" i="7"/>
  <c r="S6910" i="7"/>
  <c r="S6914" i="7"/>
  <c r="S6918" i="7"/>
  <c r="S6922" i="7"/>
  <c r="S6926" i="7"/>
  <c r="S6930" i="7"/>
  <c r="S6931" i="7"/>
  <c r="S6935" i="7"/>
  <c r="S6939" i="7"/>
  <c r="S6943" i="7"/>
  <c r="S6947" i="7"/>
  <c r="S6951" i="7"/>
  <c r="S6955" i="7"/>
  <c r="S6959" i="7"/>
  <c r="S6964" i="7"/>
  <c r="S6968" i="7"/>
  <c r="S6972" i="7"/>
  <c r="S6976" i="7"/>
  <c r="T180" i="10"/>
  <c r="W180" i="10"/>
  <c r="Z180" i="10" s="1"/>
  <c r="AC180" i="10" s="1"/>
  <c r="T689" i="10"/>
  <c r="W689" i="10"/>
  <c r="Z689" i="10" s="1"/>
  <c r="AC689" i="10" s="1"/>
  <c r="T565" i="10"/>
  <c r="W565" i="10"/>
  <c r="Z565" i="10" s="1"/>
  <c r="AC565" i="10" s="1"/>
  <c r="T561" i="10"/>
  <c r="W561" i="10"/>
  <c r="Z561" i="10" s="1"/>
  <c r="AC561" i="10" s="1"/>
  <c r="R202" i="10"/>
  <c r="U202" i="10"/>
  <c r="X202" i="10" s="1"/>
  <c r="AA202" i="10" s="1"/>
  <c r="R198" i="10"/>
  <c r="U198" i="10"/>
  <c r="X198" i="10" s="1"/>
  <c r="AA198" i="10" s="1"/>
  <c r="R195" i="10"/>
  <c r="U195" i="10"/>
  <c r="X195" i="10" s="1"/>
  <c r="AA195" i="10" s="1"/>
  <c r="R194" i="10"/>
  <c r="U194" i="10"/>
  <c r="X194" i="10" s="1"/>
  <c r="AA194" i="10" s="1"/>
  <c r="R190" i="10"/>
  <c r="U190" i="10"/>
  <c r="X190" i="10" s="1"/>
  <c r="AA190" i="10" s="1"/>
  <c r="R189" i="10"/>
  <c r="U189" i="10"/>
  <c r="X189" i="10" s="1"/>
  <c r="AA189" i="10" s="1"/>
  <c r="R181" i="10"/>
  <c r="U181" i="10"/>
  <c r="X181" i="10" s="1"/>
  <c r="AA181" i="10" s="1"/>
  <c r="R723" i="10"/>
  <c r="U723" i="10"/>
  <c r="X723" i="10" s="1"/>
  <c r="AA723" i="10" s="1"/>
  <c r="R719" i="10"/>
  <c r="U719" i="10"/>
  <c r="X719" i="10" s="1"/>
  <c r="AA719" i="10" s="1"/>
  <c r="R711" i="10"/>
  <c r="U711" i="10"/>
  <c r="X711" i="10" s="1"/>
  <c r="AA711" i="10" s="1"/>
  <c r="R707" i="10"/>
  <c r="U707" i="10"/>
  <c r="X707" i="10" s="1"/>
  <c r="AA707" i="10" s="1"/>
  <c r="R703" i="10"/>
  <c r="U703" i="10"/>
  <c r="X703" i="10" s="1"/>
  <c r="AA703" i="10" s="1"/>
  <c r="R699" i="10"/>
  <c r="U699" i="10"/>
  <c r="X699" i="10" s="1"/>
  <c r="AA699" i="10" s="1"/>
  <c r="R695" i="10"/>
  <c r="U695" i="10"/>
  <c r="X695" i="10" s="1"/>
  <c r="AA695" i="10" s="1"/>
  <c r="R691" i="10"/>
  <c r="U691" i="10"/>
  <c r="X691" i="10" s="1"/>
  <c r="AA691" i="10" s="1"/>
  <c r="R687" i="10"/>
  <c r="U687" i="10"/>
  <c r="X687" i="10" s="1"/>
  <c r="AA687" i="10" s="1"/>
  <c r="R683" i="10"/>
  <c r="U683" i="10"/>
  <c r="X683" i="10" s="1"/>
  <c r="AA683" i="10" s="1"/>
  <c r="R679" i="10"/>
  <c r="U679" i="10"/>
  <c r="X679" i="10" s="1"/>
  <c r="AA679" i="10" s="1"/>
  <c r="R675" i="10"/>
  <c r="U675" i="10"/>
  <c r="X675" i="10" s="1"/>
  <c r="AA675" i="10" s="1"/>
  <c r="R671" i="10"/>
  <c r="U671" i="10"/>
  <c r="X671" i="10" s="1"/>
  <c r="AA671" i="10" s="1"/>
  <c r="R667" i="10"/>
  <c r="U667" i="10"/>
  <c r="X667" i="10" s="1"/>
  <c r="AA667" i="10" s="1"/>
  <c r="R663" i="10"/>
  <c r="U663" i="10"/>
  <c r="X663" i="10" s="1"/>
  <c r="AA663" i="10" s="1"/>
  <c r="R659" i="10"/>
  <c r="U659" i="10"/>
  <c r="X659" i="10" s="1"/>
  <c r="AA659" i="10" s="1"/>
  <c r="R655" i="10"/>
  <c r="U655" i="10"/>
  <c r="X655" i="10" s="1"/>
  <c r="AA655" i="10" s="1"/>
  <c r="R651" i="10"/>
  <c r="U651" i="10"/>
  <c r="X651" i="10" s="1"/>
  <c r="AA651" i="10" s="1"/>
  <c r="R647" i="10"/>
  <c r="U647" i="10"/>
  <c r="X647" i="10" s="1"/>
  <c r="AA647" i="10" s="1"/>
  <c r="R641" i="10"/>
  <c r="U641" i="10"/>
  <c r="X641" i="10" s="1"/>
  <c r="AA641" i="10" s="1"/>
  <c r="R639" i="10"/>
  <c r="U639" i="10"/>
  <c r="X639" i="10" s="1"/>
  <c r="AA639" i="10" s="1"/>
  <c r="R637" i="10"/>
  <c r="U637" i="10"/>
  <c r="X637" i="10" s="1"/>
  <c r="AA637" i="10" s="1"/>
  <c r="R633" i="10"/>
  <c r="U633" i="10"/>
  <c r="X633" i="10" s="1"/>
  <c r="AA633" i="10" s="1"/>
  <c r="R631" i="10"/>
  <c r="U631" i="10"/>
  <c r="X631" i="10" s="1"/>
  <c r="AA631" i="10" s="1"/>
  <c r="R627" i="10"/>
  <c r="U627" i="10"/>
  <c r="X627" i="10" s="1"/>
  <c r="AA627" i="10" s="1"/>
  <c r="R625" i="10"/>
  <c r="U625" i="10"/>
  <c r="X625" i="10" s="1"/>
  <c r="AA625" i="10" s="1"/>
  <c r="R623" i="10"/>
  <c r="U623" i="10"/>
  <c r="X623" i="10" s="1"/>
  <c r="AA623" i="10" s="1"/>
  <c r="R621" i="10"/>
  <c r="U621" i="10"/>
  <c r="X621" i="10" s="1"/>
  <c r="AA621" i="10" s="1"/>
  <c r="R619" i="10"/>
  <c r="U619" i="10"/>
  <c r="X619" i="10" s="1"/>
  <c r="AA619" i="10" s="1"/>
  <c r="R617" i="10"/>
  <c r="U617" i="10"/>
  <c r="X617" i="10" s="1"/>
  <c r="AA617" i="10" s="1"/>
  <c r="R615" i="10"/>
  <c r="U615" i="10"/>
  <c r="X615" i="10" s="1"/>
  <c r="AA615" i="10" s="1"/>
  <c r="R613" i="10"/>
  <c r="U613" i="10"/>
  <c r="X613" i="10" s="1"/>
  <c r="AA613" i="10" s="1"/>
  <c r="R611" i="10"/>
  <c r="U611" i="10"/>
  <c r="X611" i="10" s="1"/>
  <c r="AA611" i="10" s="1"/>
  <c r="R609" i="10"/>
  <c r="U609" i="10"/>
  <c r="X609" i="10" s="1"/>
  <c r="AA609" i="10" s="1"/>
  <c r="R607" i="10"/>
  <c r="U607" i="10"/>
  <c r="X607" i="10" s="1"/>
  <c r="AA607" i="10" s="1"/>
  <c r="R601" i="10"/>
  <c r="U601" i="10"/>
  <c r="X601" i="10" s="1"/>
  <c r="AA601" i="10" s="1"/>
  <c r="R599" i="10"/>
  <c r="U599" i="10"/>
  <c r="X599" i="10" s="1"/>
  <c r="AA599" i="10" s="1"/>
  <c r="R593" i="10"/>
  <c r="U593" i="10"/>
  <c r="X593" i="10" s="1"/>
  <c r="AA593" i="10" s="1"/>
  <c r="R591" i="10"/>
  <c r="U591" i="10"/>
  <c r="X591" i="10" s="1"/>
  <c r="AA591" i="10" s="1"/>
  <c r="R585" i="10"/>
  <c r="U585" i="10"/>
  <c r="X585" i="10" s="1"/>
  <c r="AA585" i="10" s="1"/>
  <c r="R583" i="10"/>
  <c r="U583" i="10"/>
  <c r="X583" i="10" s="1"/>
  <c r="AA583" i="10" s="1"/>
  <c r="R581" i="10"/>
  <c r="U581" i="10"/>
  <c r="X581" i="10" s="1"/>
  <c r="AA581" i="10" s="1"/>
  <c r="R577" i="10"/>
  <c r="U577" i="10"/>
  <c r="X577" i="10" s="1"/>
  <c r="AA577" i="10" s="1"/>
  <c r="R575" i="10"/>
  <c r="U575" i="10"/>
  <c r="X575" i="10" s="1"/>
  <c r="AA575" i="10" s="1"/>
  <c r="R573" i="10"/>
  <c r="U573" i="10"/>
  <c r="X573" i="10" s="1"/>
  <c r="AA573" i="10" s="1"/>
  <c r="R571" i="10"/>
  <c r="U571" i="10"/>
  <c r="X571" i="10" s="1"/>
  <c r="AA571" i="10" s="1"/>
  <c r="R569" i="10"/>
  <c r="U569" i="10"/>
  <c r="X569" i="10" s="1"/>
  <c r="AA569" i="10" s="1"/>
  <c r="R567" i="10"/>
  <c r="U567" i="10"/>
  <c r="X567" i="10" s="1"/>
  <c r="AA567" i="10" s="1"/>
  <c r="R565" i="10"/>
  <c r="U565" i="10"/>
  <c r="X565" i="10" s="1"/>
  <c r="AA565" i="10" s="1"/>
  <c r="R563" i="10"/>
  <c r="U563" i="10"/>
  <c r="X563" i="10" s="1"/>
  <c r="AA563" i="10" s="1"/>
  <c r="R561" i="10"/>
  <c r="U561" i="10"/>
  <c r="X561" i="10" s="1"/>
  <c r="AA561" i="10" s="1"/>
  <c r="R559" i="10"/>
  <c r="U559" i="10"/>
  <c r="X559" i="10" s="1"/>
  <c r="AA559" i="10" s="1"/>
  <c r="R557" i="10"/>
  <c r="U557" i="10"/>
  <c r="X557" i="10" s="1"/>
  <c r="AA557" i="10" s="1"/>
  <c r="R553" i="10"/>
  <c r="U553" i="10"/>
  <c r="X553" i="10" s="1"/>
  <c r="AA553" i="10" s="1"/>
  <c r="R551" i="10"/>
  <c r="U551" i="10"/>
  <c r="X551" i="10" s="1"/>
  <c r="AA551" i="10" s="1"/>
  <c r="R545" i="10"/>
  <c r="U545" i="10"/>
  <c r="X545" i="10" s="1"/>
  <c r="AA545" i="10" s="1"/>
  <c r="R543" i="10"/>
  <c r="U543" i="10"/>
  <c r="X543" i="10" s="1"/>
  <c r="AA543" i="10" s="1"/>
  <c r="R541" i="10"/>
  <c r="U541" i="10"/>
  <c r="X541" i="10" s="1"/>
  <c r="AA541" i="10" s="1"/>
  <c r="R539" i="10"/>
  <c r="U539" i="10"/>
  <c r="X539" i="10" s="1"/>
  <c r="AA539" i="10" s="1"/>
  <c r="R537" i="10"/>
  <c r="U537" i="10"/>
  <c r="X537" i="10" s="1"/>
  <c r="AA537" i="10" s="1"/>
  <c r="R535" i="10"/>
  <c r="U535" i="10"/>
  <c r="X535" i="10" s="1"/>
  <c r="AA535" i="10" s="1"/>
  <c r="R533" i="10"/>
  <c r="U533" i="10"/>
  <c r="X533" i="10" s="1"/>
  <c r="AA533" i="10" s="1"/>
  <c r="R529" i="10"/>
  <c r="U529" i="10"/>
  <c r="X529" i="10" s="1"/>
  <c r="AA529" i="10" s="1"/>
  <c r="R525" i="10"/>
  <c r="U525" i="10"/>
  <c r="X525" i="10" s="1"/>
  <c r="AA525" i="10" s="1"/>
  <c r="R523" i="10"/>
  <c r="U523" i="10"/>
  <c r="X523" i="10" s="1"/>
  <c r="AA523" i="10" s="1"/>
  <c r="R521" i="10"/>
  <c r="U521" i="10"/>
  <c r="X521" i="10" s="1"/>
  <c r="AA521" i="10" s="1"/>
  <c r="R519" i="10"/>
  <c r="U519" i="10"/>
  <c r="X519" i="10" s="1"/>
  <c r="AA519" i="10" s="1"/>
  <c r="R517" i="10"/>
  <c r="U517" i="10"/>
  <c r="X517" i="10" s="1"/>
  <c r="AA517" i="10" s="1"/>
  <c r="R515" i="10"/>
  <c r="U515" i="10"/>
  <c r="X515" i="10" s="1"/>
  <c r="AA515" i="10" s="1"/>
  <c r="R513" i="10"/>
  <c r="U513" i="10"/>
  <c r="X513" i="10" s="1"/>
  <c r="AA513" i="10" s="1"/>
  <c r="R511" i="10"/>
  <c r="U511" i="10"/>
  <c r="X511" i="10" s="1"/>
  <c r="AA511" i="10" s="1"/>
  <c r="R509" i="10"/>
  <c r="U509" i="10"/>
  <c r="X509" i="10" s="1"/>
  <c r="AA509" i="10" s="1"/>
  <c r="R507" i="10"/>
  <c r="U507" i="10"/>
  <c r="X507" i="10" s="1"/>
  <c r="AA507" i="10" s="1"/>
  <c r="R505" i="10"/>
  <c r="U505" i="10"/>
  <c r="X505" i="10" s="1"/>
  <c r="AA505" i="10" s="1"/>
  <c r="R503" i="10"/>
  <c r="U503" i="10"/>
  <c r="X503" i="10" s="1"/>
  <c r="AA503" i="10" s="1"/>
  <c r="R501" i="10"/>
  <c r="U501" i="10"/>
  <c r="X501" i="10" s="1"/>
  <c r="AA501" i="10" s="1"/>
  <c r="R499" i="10"/>
  <c r="U499" i="10"/>
  <c r="X499" i="10" s="1"/>
  <c r="AA499" i="10" s="1"/>
  <c r="R497" i="10"/>
  <c r="U497" i="10"/>
  <c r="X497" i="10" s="1"/>
  <c r="AA497" i="10" s="1"/>
  <c r="U197" i="10"/>
  <c r="X197" i="10" s="1"/>
  <c r="AA197" i="10" s="1"/>
  <c r="W190" i="10"/>
  <c r="Z190" i="10" s="1"/>
  <c r="AC190" i="10" s="1"/>
  <c r="U188" i="10"/>
  <c r="X188" i="10" s="1"/>
  <c r="AA188" i="10" s="1"/>
  <c r="U180" i="10"/>
  <c r="X180" i="10" s="1"/>
  <c r="AA180" i="10" s="1"/>
  <c r="U717" i="10"/>
  <c r="X717" i="10" s="1"/>
  <c r="AA717" i="10" s="1"/>
  <c r="U709" i="10"/>
  <c r="X709" i="10" s="1"/>
  <c r="AA709" i="10" s="1"/>
  <c r="U701" i="10"/>
  <c r="X701" i="10" s="1"/>
  <c r="AA701" i="10" s="1"/>
  <c r="U693" i="10"/>
  <c r="X693" i="10" s="1"/>
  <c r="AA693" i="10" s="1"/>
  <c r="U686" i="10"/>
  <c r="X686" i="10" s="1"/>
  <c r="AA686" i="10" s="1"/>
  <c r="U678" i="10"/>
  <c r="X678" i="10" s="1"/>
  <c r="AA678" i="10" s="1"/>
  <c r="U670" i="10"/>
  <c r="X670" i="10" s="1"/>
  <c r="AA670" i="10" s="1"/>
  <c r="U657" i="10"/>
  <c r="X657" i="10" s="1"/>
  <c r="AA657" i="10" s="1"/>
  <c r="U654" i="10"/>
  <c r="X654" i="10" s="1"/>
  <c r="AA654" i="10" s="1"/>
  <c r="U646" i="10"/>
  <c r="X646" i="10" s="1"/>
  <c r="AA646" i="10" s="1"/>
  <c r="U632" i="10"/>
  <c r="X632" i="10" s="1"/>
  <c r="AA632" i="10" s="1"/>
  <c r="U620" i="10"/>
  <c r="X620" i="10" s="1"/>
  <c r="AA620" i="10" s="1"/>
  <c r="U605" i="10"/>
  <c r="X605" i="10" s="1"/>
  <c r="AA605" i="10" s="1"/>
  <c r="U589" i="10"/>
  <c r="X589" i="10" s="1"/>
  <c r="AA589" i="10" s="1"/>
  <c r="U572" i="10"/>
  <c r="X572" i="10" s="1"/>
  <c r="AA572" i="10" s="1"/>
  <c r="U556" i="10"/>
  <c r="X556" i="10" s="1"/>
  <c r="AA556" i="10" s="1"/>
  <c r="T201" i="10"/>
  <c r="W201" i="10"/>
  <c r="Z201" i="10" s="1"/>
  <c r="AC201" i="10" s="1"/>
  <c r="T200" i="10"/>
  <c r="W200" i="10"/>
  <c r="Z200" i="10" s="1"/>
  <c r="AC200" i="10" s="1"/>
  <c r="T197" i="10"/>
  <c r="W197" i="10"/>
  <c r="Z197" i="10" s="1"/>
  <c r="AC197" i="10" s="1"/>
  <c r="T193" i="10"/>
  <c r="W193" i="10"/>
  <c r="Z193" i="10" s="1"/>
  <c r="AC193" i="10" s="1"/>
  <c r="T188" i="10"/>
  <c r="W188" i="10"/>
  <c r="Z188" i="10" s="1"/>
  <c r="AC188" i="10" s="1"/>
  <c r="T184" i="10"/>
  <c r="W184" i="10"/>
  <c r="Z184" i="10" s="1"/>
  <c r="AC184" i="10" s="1"/>
  <c r="T596" i="10"/>
  <c r="W596" i="10"/>
  <c r="Z596" i="10" s="1"/>
  <c r="AC596" i="10" s="1"/>
  <c r="S203" i="10"/>
  <c r="V203" i="10"/>
  <c r="Y203" i="10" s="1"/>
  <c r="AB203" i="10" s="1"/>
  <c r="S200" i="10"/>
  <c r="V200" i="10"/>
  <c r="Y200" i="10" s="1"/>
  <c r="AB200" i="10" s="1"/>
  <c r="S199" i="10"/>
  <c r="V199" i="10"/>
  <c r="Y199" i="10" s="1"/>
  <c r="AB199" i="10" s="1"/>
  <c r="S191" i="10"/>
  <c r="V191" i="10"/>
  <c r="Y191" i="10" s="1"/>
  <c r="AB191" i="10" s="1"/>
  <c r="S186" i="10"/>
  <c r="V186" i="10"/>
  <c r="Y186" i="10" s="1"/>
  <c r="AB186" i="10" s="1"/>
  <c r="S182" i="10"/>
  <c r="V182" i="10"/>
  <c r="Y182" i="10" s="1"/>
  <c r="AB182" i="10" s="1"/>
  <c r="S724" i="10"/>
  <c r="V724" i="10"/>
  <c r="Y724" i="10" s="1"/>
  <c r="AB724" i="10" s="1"/>
  <c r="S720" i="10"/>
  <c r="V720" i="10"/>
  <c r="Y720" i="10" s="1"/>
  <c r="AB720" i="10" s="1"/>
  <c r="S716" i="10"/>
  <c r="V716" i="10"/>
  <c r="Y716" i="10" s="1"/>
  <c r="AB716" i="10" s="1"/>
  <c r="S712" i="10"/>
  <c r="V712" i="10"/>
  <c r="Y712" i="10" s="1"/>
  <c r="AB712" i="10" s="1"/>
  <c r="S708" i="10"/>
  <c r="V708" i="10"/>
  <c r="Y708" i="10" s="1"/>
  <c r="AB708" i="10" s="1"/>
  <c r="S704" i="10"/>
  <c r="V704" i="10"/>
  <c r="Y704" i="10" s="1"/>
  <c r="AB704" i="10" s="1"/>
  <c r="S700" i="10"/>
  <c r="V700" i="10"/>
  <c r="Y700" i="10" s="1"/>
  <c r="AB700" i="10" s="1"/>
  <c r="S696" i="10"/>
  <c r="V696" i="10"/>
  <c r="Y696" i="10" s="1"/>
  <c r="AB696" i="10" s="1"/>
  <c r="S692" i="10"/>
  <c r="V692" i="10"/>
  <c r="Y692" i="10" s="1"/>
  <c r="AB692" i="10" s="1"/>
  <c r="S688" i="10"/>
  <c r="V688" i="10"/>
  <c r="Y688" i="10" s="1"/>
  <c r="AB688" i="10" s="1"/>
  <c r="S684" i="10"/>
  <c r="V684" i="10"/>
  <c r="Y684" i="10" s="1"/>
  <c r="AB684" i="10" s="1"/>
  <c r="S680" i="10"/>
  <c r="V680" i="10"/>
  <c r="Y680" i="10" s="1"/>
  <c r="AB680" i="10" s="1"/>
  <c r="S676" i="10"/>
  <c r="V676" i="10"/>
  <c r="Y676" i="10" s="1"/>
  <c r="AB676" i="10" s="1"/>
  <c r="S672" i="10"/>
  <c r="V672" i="10"/>
  <c r="Y672" i="10" s="1"/>
  <c r="AB672" i="10" s="1"/>
  <c r="S668" i="10"/>
  <c r="V668" i="10"/>
  <c r="Y668" i="10" s="1"/>
  <c r="AB668" i="10" s="1"/>
  <c r="S664" i="10"/>
  <c r="V664" i="10"/>
  <c r="Y664" i="10" s="1"/>
  <c r="AB664" i="10" s="1"/>
  <c r="S660" i="10"/>
  <c r="V660" i="10"/>
  <c r="Y660" i="10" s="1"/>
  <c r="AB660" i="10" s="1"/>
  <c r="S656" i="10"/>
  <c r="V656" i="10"/>
  <c r="Y656" i="10" s="1"/>
  <c r="AB656" i="10" s="1"/>
  <c r="S652" i="10"/>
  <c r="V652" i="10"/>
  <c r="Y652" i="10" s="1"/>
  <c r="AB652" i="10" s="1"/>
  <c r="S648" i="10"/>
  <c r="V648" i="10"/>
  <c r="Y648" i="10" s="1"/>
  <c r="AB648" i="10" s="1"/>
  <c r="S644" i="10"/>
  <c r="V644" i="10"/>
  <c r="Y644" i="10" s="1"/>
  <c r="AB644" i="10" s="1"/>
  <c r="S638" i="10"/>
  <c r="V638" i="10"/>
  <c r="Y638" i="10" s="1"/>
  <c r="AB638" i="10" s="1"/>
  <c r="S636" i="10"/>
  <c r="V636" i="10"/>
  <c r="Y636" i="10" s="1"/>
  <c r="AB636" i="10" s="1"/>
  <c r="S632" i="10"/>
  <c r="V632" i="10"/>
  <c r="Y632" i="10" s="1"/>
  <c r="AB632" i="10" s="1"/>
  <c r="S630" i="10"/>
  <c r="V630" i="10"/>
  <c r="Y630" i="10" s="1"/>
  <c r="AB630" i="10" s="1"/>
  <c r="S628" i="10"/>
  <c r="V628" i="10"/>
  <c r="Y628" i="10" s="1"/>
  <c r="AB628" i="10" s="1"/>
  <c r="S622" i="10"/>
  <c r="V622" i="10"/>
  <c r="Y622" i="10" s="1"/>
  <c r="AB622" i="10" s="1"/>
  <c r="S620" i="10"/>
  <c r="V620" i="10"/>
  <c r="Y620" i="10" s="1"/>
  <c r="AB620" i="10" s="1"/>
  <c r="S618" i="10"/>
  <c r="V618" i="10"/>
  <c r="Y618" i="10" s="1"/>
  <c r="AB618" i="10" s="1"/>
  <c r="S616" i="10"/>
  <c r="V616" i="10"/>
  <c r="Y616" i="10" s="1"/>
  <c r="AB616" i="10" s="1"/>
  <c r="S614" i="10"/>
  <c r="V614" i="10"/>
  <c r="Y614" i="10" s="1"/>
  <c r="AB614" i="10" s="1"/>
  <c r="S612" i="10"/>
  <c r="V612" i="10"/>
  <c r="Y612" i="10" s="1"/>
  <c r="AB612" i="10" s="1"/>
  <c r="S610" i="10"/>
  <c r="V610" i="10"/>
  <c r="Y610" i="10" s="1"/>
  <c r="AB610" i="10" s="1"/>
  <c r="S608" i="10"/>
  <c r="V608" i="10"/>
  <c r="Y608" i="10" s="1"/>
  <c r="AB608" i="10" s="1"/>
  <c r="S606" i="10"/>
  <c r="V606" i="10"/>
  <c r="Y606" i="10" s="1"/>
  <c r="AB606" i="10" s="1"/>
  <c r="S604" i="10"/>
  <c r="V604" i="10"/>
  <c r="Y604" i="10" s="1"/>
  <c r="AB604" i="10" s="1"/>
  <c r="S598" i="10"/>
  <c r="V598" i="10"/>
  <c r="Y598" i="10" s="1"/>
  <c r="AB598" i="10" s="1"/>
  <c r="S596" i="10"/>
  <c r="V596" i="10"/>
  <c r="Y596" i="10" s="1"/>
  <c r="AB596" i="10" s="1"/>
  <c r="S590" i="10"/>
  <c r="V590" i="10"/>
  <c r="Y590" i="10" s="1"/>
  <c r="AB590" i="10" s="1"/>
  <c r="S588" i="10"/>
  <c r="V588" i="10"/>
  <c r="Y588" i="10" s="1"/>
  <c r="AB588" i="10" s="1"/>
  <c r="S586" i="10"/>
  <c r="V586" i="10"/>
  <c r="Y586" i="10" s="1"/>
  <c r="AB586" i="10" s="1"/>
  <c r="S582" i="10"/>
  <c r="V582" i="10"/>
  <c r="Y582" i="10" s="1"/>
  <c r="AB582" i="10" s="1"/>
  <c r="S580" i="10"/>
  <c r="V580" i="10"/>
  <c r="Y580" i="10" s="1"/>
  <c r="AB580" i="10" s="1"/>
  <c r="S576" i="10"/>
  <c r="V576" i="10"/>
  <c r="Y576" i="10" s="1"/>
  <c r="AB576" i="10" s="1"/>
  <c r="S574" i="10"/>
  <c r="V574" i="10"/>
  <c r="Y574" i="10" s="1"/>
  <c r="AB574" i="10" s="1"/>
  <c r="S572" i="10"/>
  <c r="V572" i="10"/>
  <c r="Y572" i="10" s="1"/>
  <c r="AB572" i="10" s="1"/>
  <c r="S570" i="10"/>
  <c r="V570" i="10"/>
  <c r="Y570" i="10" s="1"/>
  <c r="AB570" i="10" s="1"/>
  <c r="S568" i="10"/>
  <c r="V568" i="10"/>
  <c r="Y568" i="10" s="1"/>
  <c r="AB568" i="10" s="1"/>
  <c r="S566" i="10"/>
  <c r="V566" i="10"/>
  <c r="Y566" i="10" s="1"/>
  <c r="AB566" i="10" s="1"/>
  <c r="S564" i="10"/>
  <c r="V564" i="10"/>
  <c r="Y564" i="10" s="1"/>
  <c r="AB564" i="10" s="1"/>
  <c r="S562" i="10"/>
  <c r="V562" i="10"/>
  <c r="Y562" i="10" s="1"/>
  <c r="AB562" i="10" s="1"/>
  <c r="S560" i="10"/>
  <c r="V560" i="10"/>
  <c r="Y560" i="10" s="1"/>
  <c r="AB560" i="10" s="1"/>
  <c r="S558" i="10"/>
  <c r="V558" i="10"/>
  <c r="Y558" i="10" s="1"/>
  <c r="AB558" i="10" s="1"/>
  <c r="S556" i="10"/>
  <c r="V556" i="10"/>
  <c r="Y556" i="10" s="1"/>
  <c r="AB556" i="10" s="1"/>
  <c r="U204" i="10"/>
  <c r="X204" i="10" s="1"/>
  <c r="AA204" i="10" s="1"/>
  <c r="V201" i="10"/>
  <c r="Y201" i="10" s="1"/>
  <c r="AB201" i="10" s="1"/>
  <c r="W198" i="10"/>
  <c r="Z198" i="10" s="1"/>
  <c r="AC198" i="10" s="1"/>
  <c r="U196" i="10"/>
  <c r="X196" i="10" s="1"/>
  <c r="AA196" i="10" s="1"/>
  <c r="V193" i="10"/>
  <c r="Y193" i="10" s="1"/>
  <c r="AB193" i="10" s="1"/>
  <c r="W189" i="10"/>
  <c r="Z189" i="10" s="1"/>
  <c r="AC189" i="10" s="1"/>
  <c r="U187" i="10"/>
  <c r="X187" i="10" s="1"/>
  <c r="AA187" i="10" s="1"/>
  <c r="V184" i="10"/>
  <c r="Y184" i="10" s="1"/>
  <c r="AB184" i="10" s="1"/>
  <c r="W181" i="10"/>
  <c r="Z181" i="10" s="1"/>
  <c r="AC181" i="10" s="1"/>
  <c r="U724" i="10"/>
  <c r="X724" i="10" s="1"/>
  <c r="AA724" i="10" s="1"/>
  <c r="V721" i="10"/>
  <c r="Y721" i="10" s="1"/>
  <c r="AB721" i="10" s="1"/>
  <c r="U716" i="10"/>
  <c r="X716" i="10" s="1"/>
  <c r="AA716" i="10" s="1"/>
  <c r="V713" i="10"/>
  <c r="Y713" i="10" s="1"/>
  <c r="AB713" i="10" s="1"/>
  <c r="U708" i="10"/>
  <c r="X708" i="10" s="1"/>
  <c r="AA708" i="10" s="1"/>
  <c r="V705" i="10"/>
  <c r="Y705" i="10" s="1"/>
  <c r="AB705" i="10" s="1"/>
  <c r="U700" i="10"/>
  <c r="X700" i="10" s="1"/>
  <c r="AA700" i="10" s="1"/>
  <c r="V697" i="10"/>
  <c r="Y697" i="10" s="1"/>
  <c r="AB697" i="10" s="1"/>
  <c r="U692" i="10"/>
  <c r="X692" i="10" s="1"/>
  <c r="AA692" i="10" s="1"/>
  <c r="V690" i="10"/>
  <c r="Y690" i="10" s="1"/>
  <c r="AB690" i="10" s="1"/>
  <c r="U685" i="10"/>
  <c r="X685" i="10" s="1"/>
  <c r="AA685" i="10" s="1"/>
  <c r="V677" i="10"/>
  <c r="Y677" i="10" s="1"/>
  <c r="AB677" i="10" s="1"/>
  <c r="U672" i="10"/>
  <c r="X672" i="10" s="1"/>
  <c r="AA672" i="10" s="1"/>
  <c r="V674" i="10"/>
  <c r="Y674" i="10" s="1"/>
  <c r="AB674" i="10" s="1"/>
  <c r="U669" i="10"/>
  <c r="X669" i="10" s="1"/>
  <c r="AA669" i="10" s="1"/>
  <c r="V666" i="10"/>
  <c r="Y666" i="10" s="1"/>
  <c r="AB666" i="10" s="1"/>
  <c r="U661" i="10"/>
  <c r="X661" i="10" s="1"/>
  <c r="AA661" i="10" s="1"/>
  <c r="V658" i="10"/>
  <c r="Y658" i="10" s="1"/>
  <c r="AB658" i="10" s="1"/>
  <c r="U653" i="10"/>
  <c r="X653" i="10" s="1"/>
  <c r="AA653" i="10" s="1"/>
  <c r="V650" i="10"/>
  <c r="Y650" i="10" s="1"/>
  <c r="AB650" i="10" s="1"/>
  <c r="U645" i="10"/>
  <c r="X645" i="10" s="1"/>
  <c r="AA645" i="10" s="1"/>
  <c r="V640" i="10"/>
  <c r="Y640" i="10" s="1"/>
  <c r="AB640" i="10" s="1"/>
  <c r="U635" i="10"/>
  <c r="X635" i="10" s="1"/>
  <c r="AA635" i="10" s="1"/>
  <c r="V624" i="10"/>
  <c r="Y624" i="10" s="1"/>
  <c r="AB624" i="10" s="1"/>
  <c r="U618" i="10"/>
  <c r="X618" i="10" s="1"/>
  <c r="AA618" i="10" s="1"/>
  <c r="V607" i="10"/>
  <c r="Y607" i="10" s="1"/>
  <c r="AB607" i="10" s="1"/>
  <c r="U603" i="10"/>
  <c r="X603" i="10" s="1"/>
  <c r="AA603" i="10" s="1"/>
  <c r="V592" i="10"/>
  <c r="Y592" i="10" s="1"/>
  <c r="AB592" i="10" s="1"/>
  <c r="U587" i="10"/>
  <c r="X587" i="10" s="1"/>
  <c r="AA587" i="10" s="1"/>
  <c r="V575" i="10"/>
  <c r="Y575" i="10" s="1"/>
  <c r="AB575" i="10" s="1"/>
  <c r="U570" i="10"/>
  <c r="X570" i="10" s="1"/>
  <c r="AA570" i="10" s="1"/>
  <c r="V559" i="10"/>
  <c r="Y559" i="10" s="1"/>
  <c r="AB559" i="10" s="1"/>
  <c r="U555" i="10"/>
  <c r="X555" i="10" s="1"/>
  <c r="AA555" i="10" s="1"/>
  <c r="V543" i="10"/>
  <c r="Y543" i="10" s="1"/>
  <c r="AB543" i="10" s="1"/>
  <c r="U527" i="10"/>
  <c r="X527" i="10" s="1"/>
  <c r="AA527" i="10" s="1"/>
  <c r="V515" i="10"/>
  <c r="Y515" i="10" s="1"/>
  <c r="AB515" i="10" s="1"/>
  <c r="R660" i="10"/>
  <c r="U660" i="10"/>
  <c r="X660" i="10" s="1"/>
  <c r="AA660" i="10" s="1"/>
  <c r="T204" i="10"/>
  <c r="W204" i="10"/>
  <c r="Z204" i="10" s="1"/>
  <c r="AC204" i="10" s="1"/>
  <c r="T196" i="10"/>
  <c r="W196" i="10"/>
  <c r="Z196" i="10" s="1"/>
  <c r="AC196" i="10" s="1"/>
  <c r="T187" i="10"/>
  <c r="W187" i="10"/>
  <c r="Z187" i="10" s="1"/>
  <c r="AC187" i="10" s="1"/>
  <c r="T183" i="10"/>
  <c r="W183" i="10"/>
  <c r="Z183" i="10" s="1"/>
  <c r="AC183" i="10" s="1"/>
  <c r="T559" i="10"/>
  <c r="W559" i="10"/>
  <c r="Z559" i="10" s="1"/>
  <c r="AC559" i="10" s="1"/>
  <c r="R203" i="10"/>
  <c r="U203" i="10"/>
  <c r="X203" i="10" s="1"/>
  <c r="AA203" i="10" s="1"/>
  <c r="R199" i="10"/>
  <c r="U199" i="10"/>
  <c r="X199" i="10" s="1"/>
  <c r="AA199" i="10" s="1"/>
  <c r="R186" i="10"/>
  <c r="U186" i="10"/>
  <c r="X186" i="10" s="1"/>
  <c r="AA186" i="10" s="1"/>
  <c r="R185" i="10"/>
  <c r="U185" i="10"/>
  <c r="X185" i="10" s="1"/>
  <c r="AA185" i="10" s="1"/>
  <c r="R182" i="10"/>
  <c r="U182" i="10"/>
  <c r="X182" i="10" s="1"/>
  <c r="AA182" i="10" s="1"/>
  <c r="R722" i="10"/>
  <c r="U722" i="10"/>
  <c r="X722" i="10" s="1"/>
  <c r="AA722" i="10" s="1"/>
  <c r="R718" i="10"/>
  <c r="U718" i="10"/>
  <c r="X718" i="10" s="1"/>
  <c r="AA718" i="10" s="1"/>
  <c r="R714" i="10"/>
  <c r="U714" i="10"/>
  <c r="X714" i="10" s="1"/>
  <c r="AA714" i="10" s="1"/>
  <c r="R710" i="10"/>
  <c r="U710" i="10"/>
  <c r="X710" i="10" s="1"/>
  <c r="AA710" i="10" s="1"/>
  <c r="R706" i="10"/>
  <c r="U706" i="10"/>
  <c r="X706" i="10" s="1"/>
  <c r="AA706" i="10" s="1"/>
  <c r="R702" i="10"/>
  <c r="U702" i="10"/>
  <c r="X702" i="10" s="1"/>
  <c r="AA702" i="10" s="1"/>
  <c r="R698" i="10"/>
  <c r="U698" i="10"/>
  <c r="X698" i="10" s="1"/>
  <c r="AA698" i="10" s="1"/>
  <c r="R694" i="10"/>
  <c r="U694" i="10"/>
  <c r="X694" i="10" s="1"/>
  <c r="AA694" i="10" s="1"/>
  <c r="R688" i="10"/>
  <c r="U688" i="10"/>
  <c r="X688" i="10" s="1"/>
  <c r="AA688" i="10" s="1"/>
  <c r="R684" i="10"/>
  <c r="U684" i="10"/>
  <c r="X684" i="10" s="1"/>
  <c r="AA684" i="10" s="1"/>
  <c r="R682" i="10"/>
  <c r="U682" i="10"/>
  <c r="X682" i="10" s="1"/>
  <c r="AA682" i="10" s="1"/>
  <c r="R680" i="10"/>
  <c r="U680" i="10"/>
  <c r="X680" i="10" s="1"/>
  <c r="AA680" i="10" s="1"/>
  <c r="R676" i="10"/>
  <c r="U676" i="10"/>
  <c r="X676" i="10" s="1"/>
  <c r="AA676" i="10" s="1"/>
  <c r="R668" i="10"/>
  <c r="U668" i="10"/>
  <c r="X668" i="10" s="1"/>
  <c r="AA668" i="10" s="1"/>
  <c r="R664" i="10"/>
  <c r="U664" i="10"/>
  <c r="X664" i="10" s="1"/>
  <c r="AA664" i="10" s="1"/>
  <c r="R662" i="10"/>
  <c r="U662" i="10"/>
  <c r="X662" i="10" s="1"/>
  <c r="AA662" i="10" s="1"/>
  <c r="R656" i="10"/>
  <c r="U656" i="10"/>
  <c r="X656" i="10" s="1"/>
  <c r="AA656" i="10" s="1"/>
  <c r="R648" i="10"/>
  <c r="U648" i="10"/>
  <c r="X648" i="10" s="1"/>
  <c r="AA648" i="10" s="1"/>
  <c r="R644" i="10"/>
  <c r="U644" i="10"/>
  <c r="X644" i="10" s="1"/>
  <c r="AA644" i="10" s="1"/>
  <c r="R642" i="10"/>
  <c r="U642" i="10"/>
  <c r="X642" i="10" s="1"/>
  <c r="AA642" i="10" s="1"/>
  <c r="R640" i="10"/>
  <c r="U640" i="10"/>
  <c r="X640" i="10" s="1"/>
  <c r="AA640" i="10" s="1"/>
  <c r="R638" i="10"/>
  <c r="U638" i="10"/>
  <c r="X638" i="10" s="1"/>
  <c r="AA638" i="10" s="1"/>
  <c r="R636" i="10"/>
  <c r="U636" i="10"/>
  <c r="X636" i="10" s="1"/>
  <c r="AA636" i="10" s="1"/>
  <c r="R634" i="10"/>
  <c r="U634" i="10"/>
  <c r="X634" i="10" s="1"/>
  <c r="AA634" i="10" s="1"/>
  <c r="R630" i="10"/>
  <c r="U630" i="10"/>
  <c r="X630" i="10" s="1"/>
  <c r="AA630" i="10" s="1"/>
  <c r="R628" i="10"/>
  <c r="U628" i="10"/>
  <c r="X628" i="10" s="1"/>
  <c r="AA628" i="10" s="1"/>
  <c r="R626" i="10"/>
  <c r="U626" i="10"/>
  <c r="X626" i="10" s="1"/>
  <c r="AA626" i="10" s="1"/>
  <c r="R624" i="10"/>
  <c r="U624" i="10"/>
  <c r="X624" i="10" s="1"/>
  <c r="AA624" i="10" s="1"/>
  <c r="R616" i="10"/>
  <c r="U616" i="10"/>
  <c r="X616" i="10" s="1"/>
  <c r="AA616" i="10" s="1"/>
  <c r="R614" i="10"/>
  <c r="U614" i="10"/>
  <c r="X614" i="10" s="1"/>
  <c r="AA614" i="10" s="1"/>
  <c r="R608" i="10"/>
  <c r="U608" i="10"/>
  <c r="X608" i="10" s="1"/>
  <c r="AA608" i="10" s="1"/>
  <c r="R606" i="10"/>
  <c r="U606" i="10"/>
  <c r="X606" i="10" s="1"/>
  <c r="AA606" i="10" s="1"/>
  <c r="R604" i="10"/>
  <c r="U604" i="10"/>
  <c r="X604" i="10" s="1"/>
  <c r="AA604" i="10" s="1"/>
  <c r="R602" i="10"/>
  <c r="U602" i="10"/>
  <c r="X602" i="10" s="1"/>
  <c r="AA602" i="10" s="1"/>
  <c r="R600" i="10"/>
  <c r="U600" i="10"/>
  <c r="X600" i="10" s="1"/>
  <c r="AA600" i="10" s="1"/>
  <c r="R598" i="10"/>
  <c r="U598" i="10"/>
  <c r="X598" i="10" s="1"/>
  <c r="AA598" i="10" s="1"/>
  <c r="R596" i="10"/>
  <c r="U596" i="10"/>
  <c r="X596" i="10" s="1"/>
  <c r="AA596" i="10" s="1"/>
  <c r="R594" i="10"/>
  <c r="U594" i="10"/>
  <c r="X594" i="10" s="1"/>
  <c r="AA594" i="10" s="1"/>
  <c r="R592" i="10"/>
  <c r="U592" i="10"/>
  <c r="X592" i="10" s="1"/>
  <c r="AA592" i="10" s="1"/>
  <c r="R590" i="10"/>
  <c r="U590" i="10"/>
  <c r="X590" i="10" s="1"/>
  <c r="AA590" i="10" s="1"/>
  <c r="R588" i="10"/>
  <c r="U588" i="10"/>
  <c r="X588" i="10" s="1"/>
  <c r="AA588" i="10" s="1"/>
  <c r="R586" i="10"/>
  <c r="U586" i="10"/>
  <c r="X586" i="10" s="1"/>
  <c r="AA586" i="10" s="1"/>
  <c r="R584" i="10"/>
  <c r="U584" i="10"/>
  <c r="X584" i="10" s="1"/>
  <c r="AA584" i="10" s="1"/>
  <c r="R582" i="10"/>
  <c r="U582" i="10"/>
  <c r="X582" i="10" s="1"/>
  <c r="AA582" i="10" s="1"/>
  <c r="R580" i="10"/>
  <c r="U580" i="10"/>
  <c r="X580" i="10" s="1"/>
  <c r="AA580" i="10" s="1"/>
  <c r="R578" i="10"/>
  <c r="U578" i="10"/>
  <c r="X578" i="10" s="1"/>
  <c r="AA578" i="10" s="1"/>
  <c r="R574" i="10"/>
  <c r="U574" i="10"/>
  <c r="X574" i="10" s="1"/>
  <c r="AA574" i="10" s="1"/>
  <c r="R568" i="10"/>
  <c r="U568" i="10"/>
  <c r="X568" i="10" s="1"/>
  <c r="AA568" i="10" s="1"/>
  <c r="R566" i="10"/>
  <c r="U566" i="10"/>
  <c r="X566" i="10" s="1"/>
  <c r="AA566" i="10" s="1"/>
  <c r="R560" i="10"/>
  <c r="U560" i="10"/>
  <c r="X560" i="10" s="1"/>
  <c r="AA560" i="10" s="1"/>
  <c r="R558" i="10"/>
  <c r="U558" i="10"/>
  <c r="X558" i="10" s="1"/>
  <c r="AA558" i="10" s="1"/>
  <c r="R554" i="10"/>
  <c r="U554" i="10"/>
  <c r="X554" i="10" s="1"/>
  <c r="AA554" i="10" s="1"/>
  <c r="R552" i="10"/>
  <c r="U552" i="10"/>
  <c r="X552" i="10" s="1"/>
  <c r="AA552" i="10" s="1"/>
  <c r="U201" i="10"/>
  <c r="X201" i="10" s="1"/>
  <c r="AA201" i="10" s="1"/>
  <c r="W195" i="10"/>
  <c r="Z195" i="10" s="1"/>
  <c r="AC195" i="10" s="1"/>
  <c r="U193" i="10"/>
  <c r="X193" i="10" s="1"/>
  <c r="AA193" i="10" s="1"/>
  <c r="U184" i="10"/>
  <c r="X184" i="10" s="1"/>
  <c r="AA184" i="10" s="1"/>
  <c r="U721" i="10"/>
  <c r="X721" i="10" s="1"/>
  <c r="AA721" i="10" s="1"/>
  <c r="U713" i="10"/>
  <c r="X713" i="10" s="1"/>
  <c r="AA713" i="10" s="1"/>
  <c r="U705" i="10"/>
  <c r="X705" i="10" s="1"/>
  <c r="AA705" i="10" s="1"/>
  <c r="U697" i="10"/>
  <c r="X697" i="10" s="1"/>
  <c r="AA697" i="10" s="1"/>
  <c r="U690" i="10"/>
  <c r="X690" i="10" s="1"/>
  <c r="AA690" i="10" s="1"/>
  <c r="U677" i="10"/>
  <c r="X677" i="10" s="1"/>
  <c r="AA677" i="10" s="1"/>
  <c r="U674" i="10"/>
  <c r="X674" i="10" s="1"/>
  <c r="AA674" i="10" s="1"/>
  <c r="U666" i="10"/>
  <c r="X666" i="10" s="1"/>
  <c r="AA666" i="10" s="1"/>
  <c r="U658" i="10"/>
  <c r="X658" i="10" s="1"/>
  <c r="AA658" i="10" s="1"/>
  <c r="U650" i="10"/>
  <c r="X650" i="10" s="1"/>
  <c r="AA650" i="10" s="1"/>
  <c r="U629" i="10"/>
  <c r="X629" i="10" s="1"/>
  <c r="AA629" i="10" s="1"/>
  <c r="U612" i="10"/>
  <c r="X612" i="10" s="1"/>
  <c r="AA612" i="10" s="1"/>
  <c r="U597" i="10"/>
  <c r="X597" i="10" s="1"/>
  <c r="AA597" i="10" s="1"/>
  <c r="U576" i="10"/>
  <c r="X576" i="10" s="1"/>
  <c r="AA576" i="10" s="1"/>
  <c r="U564" i="10"/>
  <c r="X564" i="10" s="1"/>
  <c r="AA564" i="10" s="1"/>
  <c r="U549" i="10"/>
  <c r="X549" i="10" s="1"/>
  <c r="AA549" i="10" s="1"/>
  <c r="T191" i="10"/>
  <c r="W191" i="10"/>
  <c r="Z191" i="10" s="1"/>
  <c r="AC191" i="10" s="1"/>
  <c r="T646" i="10"/>
  <c r="W646" i="10"/>
  <c r="Z646" i="10" s="1"/>
  <c r="AC646" i="10" s="1"/>
  <c r="T554" i="10"/>
  <c r="W554" i="10"/>
  <c r="Z554" i="10" s="1"/>
  <c r="AC554" i="10" s="1"/>
  <c r="T538" i="10"/>
  <c r="W538" i="10"/>
  <c r="Z538" i="10" s="1"/>
  <c r="AC538" i="10" s="1"/>
  <c r="W526" i="10"/>
  <c r="Z526" i="10" s="1"/>
  <c r="AC526" i="10" s="1"/>
  <c r="T518" i="10"/>
  <c r="W518" i="10"/>
  <c r="Z518" i="10" s="1"/>
  <c r="AC518" i="10" s="1"/>
  <c r="S204" i="10"/>
  <c r="V204" i="10"/>
  <c r="Y204" i="10" s="1"/>
  <c r="AB204" i="10" s="1"/>
  <c r="S196" i="10"/>
  <c r="V196" i="10"/>
  <c r="Y196" i="10" s="1"/>
  <c r="AB196" i="10" s="1"/>
  <c r="S195" i="10"/>
  <c r="V195" i="10"/>
  <c r="Y195" i="10" s="1"/>
  <c r="AB195" i="10" s="1"/>
  <c r="S190" i="10"/>
  <c r="V190" i="10"/>
  <c r="Y190" i="10" s="1"/>
  <c r="AB190" i="10" s="1"/>
  <c r="S187" i="10"/>
  <c r="V187" i="10"/>
  <c r="Y187" i="10" s="1"/>
  <c r="AB187" i="10" s="1"/>
  <c r="S183" i="10"/>
  <c r="V183" i="10"/>
  <c r="Y183" i="10" s="1"/>
  <c r="AB183" i="10" s="1"/>
  <c r="S723" i="10"/>
  <c r="V723" i="10"/>
  <c r="Y723" i="10" s="1"/>
  <c r="AB723" i="10" s="1"/>
  <c r="S719" i="10"/>
  <c r="V719" i="10"/>
  <c r="Y719" i="10" s="1"/>
  <c r="AB719" i="10" s="1"/>
  <c r="S711" i="10"/>
  <c r="V711" i="10"/>
  <c r="Y711" i="10" s="1"/>
  <c r="AB711" i="10" s="1"/>
  <c r="S707" i="10"/>
  <c r="V707" i="10"/>
  <c r="Y707" i="10" s="1"/>
  <c r="AB707" i="10" s="1"/>
  <c r="S703" i="10"/>
  <c r="V703" i="10"/>
  <c r="Y703" i="10" s="1"/>
  <c r="AB703" i="10" s="1"/>
  <c r="S699" i="10"/>
  <c r="V699" i="10"/>
  <c r="Y699" i="10" s="1"/>
  <c r="AB699" i="10" s="1"/>
  <c r="S695" i="10"/>
  <c r="V695" i="10"/>
  <c r="Y695" i="10" s="1"/>
  <c r="AB695" i="10" s="1"/>
  <c r="S689" i="10"/>
  <c r="V689" i="10"/>
  <c r="Y689" i="10" s="1"/>
  <c r="AB689" i="10" s="1"/>
  <c r="S687" i="10"/>
  <c r="V687" i="10"/>
  <c r="Y687" i="10" s="1"/>
  <c r="AB687" i="10" s="1"/>
  <c r="S685" i="10"/>
  <c r="V685" i="10"/>
  <c r="Y685" i="10" s="1"/>
  <c r="AB685" i="10" s="1"/>
  <c r="S681" i="10"/>
  <c r="V681" i="10"/>
  <c r="Y681" i="10" s="1"/>
  <c r="AB681" i="10" s="1"/>
  <c r="S673" i="10"/>
  <c r="V673" i="10"/>
  <c r="Y673" i="10" s="1"/>
  <c r="AB673" i="10" s="1"/>
  <c r="S669" i="10"/>
  <c r="V669" i="10"/>
  <c r="Y669" i="10" s="1"/>
  <c r="AB669" i="10" s="1"/>
  <c r="S667" i="10"/>
  <c r="V667" i="10"/>
  <c r="Y667" i="10" s="1"/>
  <c r="AB667" i="10" s="1"/>
  <c r="S665" i="10"/>
  <c r="V665" i="10"/>
  <c r="Y665" i="10" s="1"/>
  <c r="AB665" i="10" s="1"/>
  <c r="S661" i="10"/>
  <c r="V661" i="10"/>
  <c r="Y661" i="10" s="1"/>
  <c r="AB661" i="10" s="1"/>
  <c r="S653" i="10"/>
  <c r="V653" i="10"/>
  <c r="Y653" i="10" s="1"/>
  <c r="AB653" i="10" s="1"/>
  <c r="S649" i="10"/>
  <c r="V649" i="10"/>
  <c r="Y649" i="10" s="1"/>
  <c r="AB649" i="10" s="1"/>
  <c r="S647" i="10"/>
  <c r="V647" i="10"/>
  <c r="Y647" i="10" s="1"/>
  <c r="AB647" i="10" s="1"/>
  <c r="S645" i="10"/>
  <c r="V645" i="10"/>
  <c r="Y645" i="10" s="1"/>
  <c r="AB645" i="10" s="1"/>
  <c r="S643" i="10"/>
  <c r="V643" i="10"/>
  <c r="Y643" i="10" s="1"/>
  <c r="AB643" i="10" s="1"/>
  <c r="S641" i="10"/>
  <c r="V641" i="10"/>
  <c r="Y641" i="10" s="1"/>
  <c r="AB641" i="10" s="1"/>
  <c r="S639" i="10"/>
  <c r="V639" i="10"/>
  <c r="Y639" i="10" s="1"/>
  <c r="AB639" i="10" s="1"/>
  <c r="S635" i="10"/>
  <c r="V635" i="10"/>
  <c r="Y635" i="10" s="1"/>
  <c r="AB635" i="10" s="1"/>
  <c r="S633" i="10"/>
  <c r="V633" i="10"/>
  <c r="Y633" i="10" s="1"/>
  <c r="AB633" i="10" s="1"/>
  <c r="S631" i="10"/>
  <c r="V631" i="10"/>
  <c r="Y631" i="10" s="1"/>
  <c r="AB631" i="10" s="1"/>
  <c r="S629" i="10"/>
  <c r="V629" i="10"/>
  <c r="Y629" i="10" s="1"/>
  <c r="AB629" i="10" s="1"/>
  <c r="S625" i="10"/>
  <c r="V625" i="10"/>
  <c r="Y625" i="10" s="1"/>
  <c r="AB625" i="10" s="1"/>
  <c r="S623" i="10"/>
  <c r="V623" i="10"/>
  <c r="Y623" i="10" s="1"/>
  <c r="AB623" i="10" s="1"/>
  <c r="S621" i="10"/>
  <c r="V621" i="10"/>
  <c r="Y621" i="10" s="1"/>
  <c r="AB621" i="10" s="1"/>
  <c r="S619" i="10"/>
  <c r="V619" i="10"/>
  <c r="Y619" i="10" s="1"/>
  <c r="AB619" i="10" s="1"/>
  <c r="S613" i="10"/>
  <c r="V613" i="10"/>
  <c r="Y613" i="10" s="1"/>
  <c r="AB613" i="10" s="1"/>
  <c r="S611" i="10"/>
  <c r="V611" i="10"/>
  <c r="Y611" i="10" s="1"/>
  <c r="AB611" i="10" s="1"/>
  <c r="S605" i="10"/>
  <c r="V605" i="10"/>
  <c r="Y605" i="10" s="1"/>
  <c r="AB605" i="10" s="1"/>
  <c r="S603" i="10"/>
  <c r="V603" i="10"/>
  <c r="Y603" i="10" s="1"/>
  <c r="AB603" i="10" s="1"/>
  <c r="S601" i="10"/>
  <c r="V601" i="10"/>
  <c r="Y601" i="10" s="1"/>
  <c r="AB601" i="10" s="1"/>
  <c r="S599" i="10"/>
  <c r="V599" i="10"/>
  <c r="Y599" i="10" s="1"/>
  <c r="AB599" i="10" s="1"/>
  <c r="S597" i="10"/>
  <c r="V597" i="10"/>
  <c r="Y597" i="10" s="1"/>
  <c r="AB597" i="10" s="1"/>
  <c r="S595" i="10"/>
  <c r="V595" i="10"/>
  <c r="Y595" i="10" s="1"/>
  <c r="AB595" i="10" s="1"/>
  <c r="S593" i="10"/>
  <c r="V593" i="10"/>
  <c r="Y593" i="10" s="1"/>
  <c r="AB593" i="10" s="1"/>
  <c r="S591" i="10"/>
  <c r="V591" i="10"/>
  <c r="Y591" i="10" s="1"/>
  <c r="AB591" i="10" s="1"/>
  <c r="S589" i="10"/>
  <c r="V589" i="10"/>
  <c r="Y589" i="10" s="1"/>
  <c r="AB589" i="10" s="1"/>
  <c r="S587" i="10"/>
  <c r="V587" i="10"/>
  <c r="Y587" i="10" s="1"/>
  <c r="AB587" i="10" s="1"/>
  <c r="S585" i="10"/>
  <c r="V585" i="10"/>
  <c r="Y585" i="10" s="1"/>
  <c r="AB585" i="10" s="1"/>
  <c r="S583" i="10"/>
  <c r="V583" i="10"/>
  <c r="Y583" i="10" s="1"/>
  <c r="AB583" i="10" s="1"/>
  <c r="S579" i="10"/>
  <c r="V579" i="10"/>
  <c r="Y579" i="10" s="1"/>
  <c r="AB579" i="10" s="1"/>
  <c r="S577" i="10"/>
  <c r="V577" i="10"/>
  <c r="Y577" i="10" s="1"/>
  <c r="AB577" i="10" s="1"/>
  <c r="S573" i="10"/>
  <c r="V573" i="10"/>
  <c r="Y573" i="10" s="1"/>
  <c r="AB573" i="10" s="1"/>
  <c r="S571" i="10"/>
  <c r="V571" i="10"/>
  <c r="Y571" i="10" s="1"/>
  <c r="AB571" i="10" s="1"/>
  <c r="S565" i="10"/>
  <c r="V565" i="10"/>
  <c r="Y565" i="10" s="1"/>
  <c r="AB565" i="10" s="1"/>
  <c r="S563" i="10"/>
  <c r="V563" i="10"/>
  <c r="Y563" i="10" s="1"/>
  <c r="AB563" i="10" s="1"/>
  <c r="S557" i="10"/>
  <c r="V557" i="10"/>
  <c r="Y557" i="10" s="1"/>
  <c r="AB557" i="10" s="1"/>
  <c r="S555" i="10"/>
  <c r="V555" i="10"/>
  <c r="Y555" i="10" s="1"/>
  <c r="AB555" i="10" s="1"/>
  <c r="S553" i="10"/>
  <c r="V553" i="10"/>
  <c r="Y553" i="10" s="1"/>
  <c r="AB553" i="10" s="1"/>
  <c r="S551" i="10"/>
  <c r="V551" i="10"/>
  <c r="Y551" i="10" s="1"/>
  <c r="AB551" i="10" s="1"/>
  <c r="S549" i="10"/>
  <c r="V549" i="10"/>
  <c r="Y549" i="10" s="1"/>
  <c r="AB549" i="10" s="1"/>
  <c r="S547" i="10"/>
  <c r="V547" i="10"/>
  <c r="Y547" i="10" s="1"/>
  <c r="AB547" i="10" s="1"/>
  <c r="S541" i="10"/>
  <c r="V541" i="10"/>
  <c r="Y541" i="10" s="1"/>
  <c r="AB541" i="10" s="1"/>
  <c r="S539" i="10"/>
  <c r="V539" i="10"/>
  <c r="Y539" i="10" s="1"/>
  <c r="AB539" i="10" s="1"/>
  <c r="S537" i="10"/>
  <c r="V537" i="10"/>
  <c r="Y537" i="10" s="1"/>
  <c r="AB537" i="10" s="1"/>
  <c r="S535" i="10"/>
  <c r="V535" i="10"/>
  <c r="Y535" i="10" s="1"/>
  <c r="AB535" i="10" s="1"/>
  <c r="S531" i="10"/>
  <c r="V531" i="10"/>
  <c r="Y531" i="10" s="1"/>
  <c r="AB531" i="10" s="1"/>
  <c r="S529" i="10"/>
  <c r="V529" i="10"/>
  <c r="Y529" i="10" s="1"/>
  <c r="AB529" i="10" s="1"/>
  <c r="S527" i="10"/>
  <c r="V527" i="10"/>
  <c r="Y527" i="10" s="1"/>
  <c r="AB527" i="10" s="1"/>
  <c r="S525" i="10"/>
  <c r="V525" i="10"/>
  <c r="Y525" i="10" s="1"/>
  <c r="AB525" i="10" s="1"/>
  <c r="S523" i="10"/>
  <c r="V523" i="10"/>
  <c r="Y523" i="10" s="1"/>
  <c r="AB523" i="10" s="1"/>
  <c r="S521" i="10"/>
  <c r="V521" i="10"/>
  <c r="Y521" i="10" s="1"/>
  <c r="AB521" i="10" s="1"/>
  <c r="S517" i="10"/>
  <c r="V517" i="10"/>
  <c r="Y517" i="10" s="1"/>
  <c r="AB517" i="10" s="1"/>
  <c r="S513" i="10"/>
  <c r="V513" i="10"/>
  <c r="Y513" i="10" s="1"/>
  <c r="AB513" i="10" s="1"/>
  <c r="S511" i="10"/>
  <c r="V511" i="10"/>
  <c r="Y511" i="10" s="1"/>
  <c r="AB511" i="10" s="1"/>
  <c r="S509" i="10"/>
  <c r="V509" i="10"/>
  <c r="Y509" i="10" s="1"/>
  <c r="AB509" i="10" s="1"/>
  <c r="S507" i="10"/>
  <c r="V507" i="10"/>
  <c r="Y507" i="10" s="1"/>
  <c r="AB507" i="10" s="1"/>
  <c r="S505" i="10"/>
  <c r="V505" i="10"/>
  <c r="Y505" i="10" s="1"/>
  <c r="AB505" i="10" s="1"/>
  <c r="S501" i="10"/>
  <c r="V501" i="10"/>
  <c r="Y501" i="10" s="1"/>
  <c r="AB501" i="10" s="1"/>
  <c r="S497" i="10"/>
  <c r="V497" i="10"/>
  <c r="Y497" i="10" s="1"/>
  <c r="AB497" i="10" s="1"/>
  <c r="W202" i="10"/>
  <c r="Z202" i="10" s="1"/>
  <c r="AC202" i="10" s="1"/>
  <c r="U200" i="10"/>
  <c r="X200" i="10" s="1"/>
  <c r="AA200" i="10" s="1"/>
  <c r="V197" i="10"/>
  <c r="Y197" i="10" s="1"/>
  <c r="AB197" i="10" s="1"/>
  <c r="W194" i="10"/>
  <c r="Z194" i="10" s="1"/>
  <c r="AC194" i="10" s="1"/>
  <c r="U191" i="10"/>
  <c r="X191" i="10" s="1"/>
  <c r="AA191" i="10" s="1"/>
  <c r="V188" i="10"/>
  <c r="Y188" i="10" s="1"/>
  <c r="AB188" i="10" s="1"/>
  <c r="W185" i="10"/>
  <c r="Z185" i="10" s="1"/>
  <c r="AC185" i="10" s="1"/>
  <c r="U183" i="10"/>
  <c r="X183" i="10" s="1"/>
  <c r="AA183" i="10" s="1"/>
  <c r="V180" i="10"/>
  <c r="Y180" i="10" s="1"/>
  <c r="AB180" i="10" s="1"/>
  <c r="U720" i="10"/>
  <c r="X720" i="10" s="1"/>
  <c r="AA720" i="10" s="1"/>
  <c r="V717" i="10"/>
  <c r="Y717" i="10" s="1"/>
  <c r="AB717" i="10" s="1"/>
  <c r="U712" i="10"/>
  <c r="X712" i="10" s="1"/>
  <c r="AA712" i="10" s="1"/>
  <c r="V709" i="10"/>
  <c r="Y709" i="10" s="1"/>
  <c r="AB709" i="10" s="1"/>
  <c r="U704" i="10"/>
  <c r="X704" i="10" s="1"/>
  <c r="AA704" i="10" s="1"/>
  <c r="V701" i="10"/>
  <c r="Y701" i="10" s="1"/>
  <c r="AB701" i="10" s="1"/>
  <c r="U696" i="10"/>
  <c r="X696" i="10" s="1"/>
  <c r="AA696" i="10" s="1"/>
  <c r="V693" i="10"/>
  <c r="Y693" i="10" s="1"/>
  <c r="AB693" i="10" s="1"/>
  <c r="U689" i="10"/>
  <c r="X689" i="10" s="1"/>
  <c r="AA689" i="10" s="1"/>
  <c r="V686" i="10"/>
  <c r="Y686" i="10" s="1"/>
  <c r="AB686" i="10" s="1"/>
  <c r="U681" i="10"/>
  <c r="X681" i="10" s="1"/>
  <c r="AA681" i="10" s="1"/>
  <c r="V678" i="10"/>
  <c r="Y678" i="10" s="1"/>
  <c r="AB678" i="10" s="1"/>
  <c r="U673" i="10"/>
  <c r="X673" i="10" s="1"/>
  <c r="AA673" i="10" s="1"/>
  <c r="V670" i="10"/>
  <c r="Y670" i="10" s="1"/>
  <c r="AB670" i="10" s="1"/>
  <c r="U665" i="10"/>
  <c r="X665" i="10" s="1"/>
  <c r="AA665" i="10" s="1"/>
  <c r="V657" i="10"/>
  <c r="Y657" i="10" s="1"/>
  <c r="AB657" i="10" s="1"/>
  <c r="U652" i="10"/>
  <c r="X652" i="10" s="1"/>
  <c r="AA652" i="10" s="1"/>
  <c r="V654" i="10"/>
  <c r="Y654" i="10" s="1"/>
  <c r="AB654" i="10" s="1"/>
  <c r="U649" i="10"/>
  <c r="X649" i="10" s="1"/>
  <c r="AA649" i="10" s="1"/>
  <c r="V646" i="10"/>
  <c r="Y646" i="10" s="1"/>
  <c r="AB646" i="10" s="1"/>
  <c r="U643" i="10"/>
  <c r="X643" i="10" s="1"/>
  <c r="AA643" i="10" s="1"/>
  <c r="V627" i="10"/>
  <c r="Y627" i="10" s="1"/>
  <c r="AB627" i="10" s="1"/>
  <c r="U622" i="10"/>
  <c r="X622" i="10" s="1"/>
  <c r="AA622" i="10" s="1"/>
  <c r="V615" i="10"/>
  <c r="Y615" i="10" s="1"/>
  <c r="AB615" i="10" s="1"/>
  <c r="U610" i="10"/>
  <c r="X610" i="10" s="1"/>
  <c r="AA610" i="10" s="1"/>
  <c r="V600" i="10"/>
  <c r="Y600" i="10" s="1"/>
  <c r="AB600" i="10" s="1"/>
  <c r="U595" i="10"/>
  <c r="X595" i="10" s="1"/>
  <c r="AA595" i="10" s="1"/>
  <c r="V584" i="10"/>
  <c r="Y584" i="10" s="1"/>
  <c r="AB584" i="10" s="1"/>
  <c r="U579" i="10"/>
  <c r="X579" i="10" s="1"/>
  <c r="AA579" i="10" s="1"/>
  <c r="V567" i="10"/>
  <c r="Y567" i="10" s="1"/>
  <c r="AB567" i="10" s="1"/>
  <c r="U562" i="10"/>
  <c r="X562" i="10" s="1"/>
  <c r="AA562" i="10" s="1"/>
  <c r="V552" i="10"/>
  <c r="Y552" i="10" s="1"/>
  <c r="AB552" i="10" s="1"/>
  <c r="U547" i="10"/>
  <c r="X547" i="10" s="1"/>
  <c r="AA547" i="10" s="1"/>
  <c r="U531" i="10"/>
  <c r="X531" i="10" s="1"/>
  <c r="AA531" i="10" s="1"/>
  <c r="V499" i="10"/>
  <c r="Y499" i="10" s="1"/>
  <c r="AB499" i="10" s="1"/>
  <c r="R550" i="10"/>
  <c r="U550" i="10"/>
  <c r="X550" i="10" s="1"/>
  <c r="AA550" i="10" s="1"/>
  <c r="R548" i="10"/>
  <c r="U548" i="10"/>
  <c r="X548" i="10" s="1"/>
  <c r="AA548" i="10" s="1"/>
  <c r="R536" i="10"/>
  <c r="U536" i="10"/>
  <c r="X536" i="10" s="1"/>
  <c r="AA536" i="10" s="1"/>
  <c r="R534" i="10"/>
  <c r="U534" i="10"/>
  <c r="X534" i="10" s="1"/>
  <c r="AA534" i="10" s="1"/>
  <c r="R532" i="10"/>
  <c r="U532" i="10"/>
  <c r="X532" i="10" s="1"/>
  <c r="AA532" i="10" s="1"/>
  <c r="R530" i="10"/>
  <c r="U530" i="10"/>
  <c r="X530" i="10" s="1"/>
  <c r="AA530" i="10" s="1"/>
  <c r="R526" i="10"/>
  <c r="U526" i="10"/>
  <c r="X526" i="10" s="1"/>
  <c r="AA526" i="10" s="1"/>
  <c r="R524" i="10"/>
  <c r="U524" i="10"/>
  <c r="X524" i="10" s="1"/>
  <c r="AA524" i="10" s="1"/>
  <c r="R520" i="10"/>
  <c r="U520" i="10"/>
  <c r="X520" i="10" s="1"/>
  <c r="AA520" i="10" s="1"/>
  <c r="R516" i="10"/>
  <c r="U516" i="10"/>
  <c r="X516" i="10" s="1"/>
  <c r="AA516" i="10" s="1"/>
  <c r="R512" i="10"/>
  <c r="U512" i="10"/>
  <c r="X512" i="10" s="1"/>
  <c r="AA512" i="10" s="1"/>
  <c r="R508" i="10"/>
  <c r="U508" i="10"/>
  <c r="X508" i="10" s="1"/>
  <c r="AA508" i="10" s="1"/>
  <c r="R504" i="10"/>
  <c r="U504" i="10"/>
  <c r="X504" i="10" s="1"/>
  <c r="AA504" i="10" s="1"/>
  <c r="R500" i="10"/>
  <c r="U500" i="10"/>
  <c r="X500" i="10" s="1"/>
  <c r="AA500" i="10" s="1"/>
  <c r="R496" i="10"/>
  <c r="U496" i="10"/>
  <c r="X496" i="10" s="1"/>
  <c r="AA496" i="10" s="1"/>
  <c r="V550" i="10"/>
  <c r="Y550" i="10" s="1"/>
  <c r="AB550" i="10" s="1"/>
  <c r="U544" i="10"/>
  <c r="X544" i="10" s="1"/>
  <c r="AA544" i="10" s="1"/>
  <c r="V534" i="10"/>
  <c r="Y534" i="10" s="1"/>
  <c r="AB534" i="10" s="1"/>
  <c r="U522" i="10"/>
  <c r="X522" i="10" s="1"/>
  <c r="AA522" i="10" s="1"/>
  <c r="U506" i="10"/>
  <c r="X506" i="10" s="1"/>
  <c r="AA506" i="10" s="1"/>
  <c r="S546" i="10"/>
  <c r="V546" i="10"/>
  <c r="Y546" i="10" s="1"/>
  <c r="AB546" i="10" s="1"/>
  <c r="S544" i="10"/>
  <c r="V544" i="10"/>
  <c r="Y544" i="10" s="1"/>
  <c r="AB544" i="10" s="1"/>
  <c r="S542" i="10"/>
  <c r="V542" i="10"/>
  <c r="Y542" i="10" s="1"/>
  <c r="AB542" i="10" s="1"/>
  <c r="S540" i="10"/>
  <c r="V540" i="10"/>
  <c r="Y540" i="10" s="1"/>
  <c r="AB540" i="10" s="1"/>
  <c r="S538" i="10"/>
  <c r="V538" i="10"/>
  <c r="Y538" i="10" s="1"/>
  <c r="AB538" i="10" s="1"/>
  <c r="S528" i="10"/>
  <c r="V528" i="10"/>
  <c r="Y528" i="10" s="1"/>
  <c r="AB528" i="10" s="1"/>
  <c r="S526" i="10"/>
  <c r="V526" i="10"/>
  <c r="Y526" i="10" s="1"/>
  <c r="AB526" i="10" s="1"/>
  <c r="S522" i="10"/>
  <c r="V522" i="10"/>
  <c r="Y522" i="10" s="1"/>
  <c r="AB522" i="10" s="1"/>
  <c r="S520" i="10"/>
  <c r="V520" i="10"/>
  <c r="Y520" i="10" s="1"/>
  <c r="AB520" i="10" s="1"/>
  <c r="S518" i="10"/>
  <c r="V518" i="10"/>
  <c r="Y518" i="10" s="1"/>
  <c r="AB518" i="10" s="1"/>
  <c r="S516" i="10"/>
  <c r="V516" i="10"/>
  <c r="Y516" i="10" s="1"/>
  <c r="AB516" i="10" s="1"/>
  <c r="S514" i="10"/>
  <c r="V514" i="10"/>
  <c r="Y514" i="10" s="1"/>
  <c r="AB514" i="10" s="1"/>
  <c r="S512" i="10"/>
  <c r="V512" i="10"/>
  <c r="Y512" i="10" s="1"/>
  <c r="AB512" i="10" s="1"/>
  <c r="S510" i="10"/>
  <c r="V510" i="10"/>
  <c r="Y510" i="10" s="1"/>
  <c r="AB510" i="10" s="1"/>
  <c r="S508" i="10"/>
  <c r="V508" i="10"/>
  <c r="Y508" i="10" s="1"/>
  <c r="AB508" i="10" s="1"/>
  <c r="S506" i="10"/>
  <c r="V506" i="10"/>
  <c r="Y506" i="10" s="1"/>
  <c r="AB506" i="10" s="1"/>
  <c r="S504" i="10"/>
  <c r="V504" i="10"/>
  <c r="Y504" i="10" s="1"/>
  <c r="AB504" i="10" s="1"/>
  <c r="S502" i="10"/>
  <c r="V502" i="10"/>
  <c r="Y502" i="10" s="1"/>
  <c r="AB502" i="10" s="1"/>
  <c r="S500" i="10"/>
  <c r="V500" i="10"/>
  <c r="Y500" i="10" s="1"/>
  <c r="AB500" i="10" s="1"/>
  <c r="S498" i="10"/>
  <c r="V498" i="10"/>
  <c r="Y498" i="10" s="1"/>
  <c r="AB498" i="10" s="1"/>
  <c r="S496" i="10"/>
  <c r="V496" i="10"/>
  <c r="Y496" i="10" s="1"/>
  <c r="AB496" i="10" s="1"/>
  <c r="U546" i="10"/>
  <c r="X546" i="10" s="1"/>
  <c r="AA546" i="10" s="1"/>
  <c r="V548" i="10"/>
  <c r="Y548" i="10" s="1"/>
  <c r="AB548" i="10" s="1"/>
  <c r="U542" i="10"/>
  <c r="X542" i="10" s="1"/>
  <c r="AA542" i="10" s="1"/>
  <c r="V532" i="10"/>
  <c r="Y532" i="10" s="1"/>
  <c r="AB532" i="10" s="1"/>
  <c r="V524" i="10"/>
  <c r="Y524" i="10" s="1"/>
  <c r="AB524" i="10" s="1"/>
  <c r="U518" i="10"/>
  <c r="X518" i="10" s="1"/>
  <c r="AA518" i="10" s="1"/>
  <c r="U502" i="10"/>
  <c r="X502" i="10" s="1"/>
  <c r="AA502" i="10" s="1"/>
  <c r="P6469" i="7"/>
  <c r="P1734" i="7"/>
  <c r="P1750" i="7"/>
  <c r="P1862" i="7"/>
  <c r="P1878" i="7"/>
  <c r="P2008" i="7"/>
  <c r="P2009" i="7"/>
  <c r="P2012" i="7"/>
  <c r="P2017" i="7"/>
  <c r="P2018" i="7"/>
  <c r="P2019" i="7"/>
  <c r="P2020" i="7"/>
  <c r="P2021" i="7"/>
  <c r="P2022" i="7"/>
  <c r="P2023" i="7"/>
  <c r="P2024" i="7"/>
  <c r="P2025" i="7"/>
  <c r="P2098" i="7"/>
  <c r="P2113" i="7"/>
  <c r="P2133" i="7"/>
  <c r="P2138" i="7"/>
  <c r="P2307" i="7"/>
  <c r="P2570" i="7"/>
  <c r="P2575" i="7"/>
  <c r="P2576" i="7"/>
  <c r="P2578" i="7"/>
  <c r="P2579" i="7"/>
  <c r="P2583" i="7"/>
  <c r="P2872" i="7"/>
  <c r="P2878" i="7"/>
  <c r="P2880" i="7"/>
  <c r="P2896" i="7"/>
  <c r="P2900" i="7"/>
  <c r="P2928" i="7"/>
  <c r="P2980" i="7"/>
  <c r="P3085" i="7"/>
  <c r="P3088" i="7"/>
  <c r="P3126" i="7"/>
  <c r="P3127" i="7"/>
  <c r="P3142" i="7"/>
  <c r="P3143" i="7"/>
  <c r="P3166" i="7"/>
  <c r="P3167" i="7"/>
  <c r="P3190" i="7"/>
  <c r="P3191" i="7"/>
  <c r="P3222" i="7"/>
  <c r="P3223" i="7"/>
  <c r="P3254" i="7"/>
  <c r="P3255" i="7"/>
  <c r="P3596" i="7"/>
  <c r="P3603" i="7"/>
  <c r="P4415" i="7"/>
  <c r="P4416" i="7"/>
  <c r="P4936" i="7"/>
  <c r="P5198" i="7"/>
  <c r="P5550" i="7"/>
  <c r="P5376" i="7"/>
  <c r="P2921" i="7"/>
  <c r="P5661" i="7"/>
  <c r="P6453" i="7"/>
  <c r="P6608" i="7"/>
  <c r="P6624" i="7"/>
  <c r="P6756" i="7"/>
  <c r="P1798" i="7"/>
  <c r="P1814" i="7"/>
  <c r="P1926" i="7"/>
  <c r="P1942" i="7"/>
  <c r="P2048" i="7"/>
  <c r="P2049" i="7"/>
  <c r="P2050" i="7"/>
  <c r="P2051" i="7"/>
  <c r="P2052" i="7"/>
  <c r="P2060" i="7"/>
  <c r="P2464" i="7"/>
  <c r="P2468" i="7"/>
  <c r="P2496" i="7"/>
  <c r="P2502" i="7"/>
  <c r="P2706" i="7"/>
  <c r="P2709" i="7"/>
  <c r="P2791" i="7"/>
  <c r="P2792" i="7"/>
  <c r="P2793" i="7"/>
  <c r="P2794" i="7"/>
  <c r="P2796" i="7"/>
  <c r="P2797" i="7"/>
  <c r="P2798" i="7"/>
  <c r="P2821" i="7"/>
  <c r="P2822" i="7"/>
  <c r="P2824" i="7"/>
  <c r="P2828" i="7"/>
  <c r="P2829" i="7"/>
  <c r="P2830" i="7"/>
  <c r="P2832" i="7"/>
  <c r="P2848" i="7"/>
  <c r="P2860" i="7"/>
  <c r="P3056" i="7"/>
  <c r="P3294" i="7"/>
  <c r="P3295" i="7"/>
  <c r="P3320" i="7"/>
  <c r="P3326" i="7"/>
  <c r="P3327" i="7"/>
  <c r="P3328" i="7"/>
  <c r="P3334" i="7"/>
  <c r="P3335" i="7"/>
  <c r="P3336" i="7"/>
  <c r="P3923" i="7"/>
  <c r="P4123" i="7"/>
  <c r="P4243" i="7"/>
  <c r="P4245" i="7"/>
  <c r="P4246" i="7"/>
  <c r="P4247" i="7"/>
  <c r="P4249" i="7"/>
  <c r="P4250" i="7"/>
  <c r="P4251" i="7"/>
  <c r="P4254" i="7"/>
  <c r="P4255" i="7"/>
  <c r="P4257" i="7"/>
  <c r="P4258" i="7"/>
  <c r="P4259" i="7"/>
  <c r="P4261" i="7"/>
  <c r="P4816" i="7"/>
  <c r="P4968" i="7"/>
  <c r="P5295" i="7"/>
  <c r="P5299" i="7"/>
  <c r="P5303" i="7"/>
  <c r="P5304" i="7"/>
  <c r="P5424" i="7"/>
  <c r="P5520" i="7"/>
  <c r="P5815" i="7"/>
  <c r="P6184" i="7"/>
  <c r="P6317" i="7"/>
  <c r="P6345" i="7"/>
  <c r="P6523" i="7"/>
  <c r="P6667" i="7"/>
  <c r="P6809" i="7"/>
  <c r="P2336" i="7"/>
  <c r="P2340" i="7"/>
  <c r="P2368" i="7"/>
  <c r="P2372" i="7"/>
  <c r="P2400" i="7"/>
  <c r="P2404" i="7"/>
  <c r="P2432" i="7"/>
  <c r="P2436" i="7"/>
  <c r="P1758" i="7"/>
  <c r="P1822" i="7"/>
  <c r="P1886" i="7"/>
  <c r="P1950" i="7"/>
  <c r="P1711" i="7"/>
  <c r="P1714" i="7"/>
  <c r="P1719" i="7"/>
  <c r="P2032" i="7"/>
  <c r="P2352" i="7"/>
  <c r="P2356" i="7"/>
  <c r="P2384" i="7"/>
  <c r="P2388" i="7"/>
  <c r="P2416" i="7"/>
  <c r="P2420" i="7"/>
  <c r="P2448" i="7"/>
  <c r="P2452" i="7"/>
  <c r="P2061" i="7"/>
  <c r="P2064" i="7"/>
  <c r="P2264" i="7"/>
  <c r="P2296" i="7"/>
  <c r="P2330" i="7"/>
  <c r="P2346" i="7"/>
  <c r="P2362" i="7"/>
  <c r="P2378" i="7"/>
  <c r="P2394" i="7"/>
  <c r="P2410" i="7"/>
  <c r="P2426" i="7"/>
  <c r="P2442" i="7"/>
  <c r="P2458" i="7"/>
  <c r="P2480" i="7"/>
  <c r="P2484" i="7"/>
  <c r="P2551" i="7"/>
  <c r="P2690" i="7"/>
  <c r="P2754" i="7"/>
  <c r="P2960" i="7"/>
  <c r="P3041" i="7"/>
  <c r="P4107" i="7"/>
  <c r="P2069" i="7"/>
  <c r="P2070" i="7"/>
  <c r="P2071" i="7"/>
  <c r="P2072" i="7"/>
  <c r="P2073" i="7"/>
  <c r="P2085" i="7"/>
  <c r="P2089" i="7"/>
  <c r="P2090" i="7"/>
  <c r="P2095" i="7"/>
  <c r="P2097" i="7"/>
  <c r="P2184" i="7"/>
  <c r="P2186" i="7"/>
  <c r="P2188" i="7"/>
  <c r="P2190" i="7"/>
  <c r="P2192" i="7"/>
  <c r="P2194" i="7"/>
  <c r="P2196" i="7"/>
  <c r="P2198" i="7"/>
  <c r="P2214" i="7"/>
  <c r="P2248" i="7"/>
  <c r="P2256" i="7"/>
  <c r="P2312" i="7"/>
  <c r="P2320" i="7"/>
  <c r="P2674" i="7"/>
  <c r="P2677" i="7"/>
  <c r="P2698" i="7"/>
  <c r="P2738" i="7"/>
  <c r="P2741" i="7"/>
  <c r="P2762" i="7"/>
  <c r="P2856" i="7"/>
  <c r="P2862" i="7"/>
  <c r="P2944" i="7"/>
  <c r="P3026" i="7"/>
  <c r="P3134" i="7"/>
  <c r="P3135" i="7"/>
  <c r="P3206" i="7"/>
  <c r="P3207" i="7"/>
  <c r="P3262" i="7"/>
  <c r="P3263" i="7"/>
  <c r="P3337" i="7"/>
  <c r="P3468" i="7"/>
  <c r="P3532" i="7"/>
  <c r="P3604" i="7"/>
  <c r="P3605" i="7"/>
  <c r="P4383" i="7"/>
  <c r="P3864" i="7"/>
  <c r="P3867" i="7"/>
  <c r="P3951" i="7"/>
  <c r="P3953" i="7"/>
  <c r="P3955" i="7"/>
  <c r="P3957" i="7"/>
  <c r="P3959" i="7"/>
  <c r="P3961" i="7"/>
  <c r="P3963" i="7"/>
  <c r="P3965" i="7"/>
  <c r="P3967" i="7"/>
  <c r="P3969" i="7"/>
  <c r="P3971" i="7"/>
  <c r="P3973" i="7"/>
  <c r="P3975" i="7"/>
  <c r="P3977" i="7"/>
  <c r="P3979" i="7"/>
  <c r="P3981" i="7"/>
  <c r="P3983" i="7"/>
  <c r="P3985" i="7"/>
  <c r="P3987" i="7"/>
  <c r="P3989" i="7"/>
  <c r="P3991" i="7"/>
  <c r="P3993" i="7"/>
  <c r="P3995" i="7"/>
  <c r="P3997" i="7"/>
  <c r="P3999" i="7"/>
  <c r="P4001" i="7"/>
  <c r="P4003" i="7"/>
  <c r="P4005" i="7"/>
  <c r="P4007" i="7"/>
  <c r="P4009" i="7"/>
  <c r="P4011" i="7"/>
  <c r="P4013" i="7"/>
  <c r="P4015" i="7"/>
  <c r="P4017" i="7"/>
  <c r="P4019" i="7"/>
  <c r="P4021" i="7"/>
  <c r="P4023" i="7"/>
  <c r="P4025" i="7"/>
  <c r="P4027" i="7"/>
  <c r="P4029" i="7"/>
  <c r="P4031" i="7"/>
  <c r="P4033" i="7"/>
  <c r="P4035" i="7"/>
  <c r="P4037" i="7"/>
  <c r="P4039" i="7"/>
  <c r="P4041" i="7"/>
  <c r="P4043" i="7"/>
  <c r="P4045" i="7"/>
  <c r="P4047" i="7"/>
  <c r="P4049" i="7"/>
  <c r="P4051" i="7"/>
  <c r="P4053" i="7"/>
  <c r="P4055" i="7"/>
  <c r="P4057" i="7"/>
  <c r="P4059" i="7"/>
  <c r="P4061" i="7"/>
  <c r="P4063" i="7"/>
  <c r="P4065" i="7"/>
  <c r="P4067" i="7"/>
  <c r="P4069" i="7"/>
  <c r="P4071" i="7"/>
  <c r="P4127" i="7"/>
  <c r="P4200" i="7"/>
  <c r="P4215" i="7"/>
  <c r="P4220" i="7"/>
  <c r="P4221" i="7"/>
  <c r="P4229" i="7"/>
  <c r="P4439" i="7"/>
  <c r="P4440" i="7"/>
  <c r="P4964" i="7"/>
  <c r="P4594" i="7"/>
  <c r="P4890" i="7"/>
  <c r="P5392" i="7"/>
  <c r="P5460" i="7"/>
  <c r="P2474" i="7"/>
  <c r="P2490" i="7"/>
  <c r="P2512" i="7"/>
  <c r="P2513" i="7"/>
  <c r="P2552" i="7"/>
  <c r="P2555" i="7"/>
  <c r="P2558" i="7"/>
  <c r="P2559" i="7"/>
  <c r="P2685" i="7"/>
  <c r="P2693" i="7"/>
  <c r="P2717" i="7"/>
  <c r="P2725" i="7"/>
  <c r="P2749" i="7"/>
  <c r="P2757" i="7"/>
  <c r="P2781" i="7"/>
  <c r="P2783" i="7"/>
  <c r="P2785" i="7"/>
  <c r="P2854" i="7"/>
  <c r="P3018" i="7"/>
  <c r="P3033" i="7"/>
  <c r="P3058" i="7"/>
  <c r="P3065" i="7"/>
  <c r="P3068" i="7"/>
  <c r="P3118" i="7"/>
  <c r="P3119" i="7"/>
  <c r="P3150" i="7"/>
  <c r="P3151" i="7"/>
  <c r="P3182" i="7"/>
  <c r="P3183" i="7"/>
  <c r="P3214" i="7"/>
  <c r="P3215" i="7"/>
  <c r="P3246" i="7"/>
  <c r="P3247" i="7"/>
  <c r="P3278" i="7"/>
  <c r="P3279" i="7"/>
  <c r="P3572" i="7"/>
  <c r="P4385" i="7"/>
  <c r="P4407" i="7"/>
  <c r="P4408" i="7"/>
  <c r="P4456" i="7"/>
  <c r="P4458" i="7"/>
  <c r="P4932" i="7"/>
  <c r="P5920" i="7"/>
  <c r="P4831" i="7"/>
  <c r="P4847" i="7"/>
  <c r="P4879" i="7"/>
  <c r="P4912" i="7"/>
  <c r="P4944" i="7"/>
  <c r="P5097" i="7"/>
  <c r="P5100" i="7"/>
  <c r="P5112" i="7"/>
  <c r="P5128" i="7"/>
  <c r="P5220" i="7"/>
  <c r="P5221" i="7"/>
  <c r="P5258" i="7"/>
  <c r="P5512" i="7"/>
  <c r="P5579" i="7"/>
  <c r="P5606" i="7"/>
  <c r="P5626" i="7"/>
  <c r="P5799" i="7"/>
  <c r="P5924" i="7"/>
  <c r="P6006" i="7"/>
  <c r="P6102" i="7"/>
  <c r="P6150" i="7"/>
  <c r="P5203" i="7"/>
  <c r="P5496" i="7"/>
  <c r="P5556" i="7"/>
  <c r="P5588" i="7"/>
  <c r="P5610" i="7"/>
  <c r="P5642" i="7"/>
  <c r="P5645" i="7"/>
  <c r="P5648" i="7"/>
  <c r="P5831" i="7"/>
  <c r="P5888" i="7"/>
  <c r="P6070" i="7"/>
  <c r="P6174" i="7"/>
  <c r="P6134" i="7"/>
  <c r="P6187" i="7"/>
  <c r="P6191" i="7"/>
  <c r="P6211" i="7"/>
  <c r="P6214" i="7"/>
  <c r="P6216" i="7"/>
  <c r="P6227" i="7"/>
  <c r="P6231" i="7"/>
  <c r="P6243" i="7"/>
  <c r="P6246" i="7"/>
  <c r="P6248" i="7"/>
  <c r="P6281" i="7"/>
  <c r="P6287" i="7"/>
  <c r="P6313" i="7"/>
  <c r="P6323" i="7"/>
  <c r="P6659" i="7"/>
  <c r="P6784" i="7"/>
  <c r="P6793" i="7"/>
  <c r="P6416" i="7"/>
  <c r="P6417" i="7"/>
  <c r="P6418" i="7"/>
  <c r="P6424" i="7"/>
  <c r="P6425" i="7"/>
  <c r="P6426" i="7"/>
  <c r="P6431" i="7"/>
  <c r="P6432" i="7"/>
  <c r="P6433" i="7"/>
  <c r="P6434" i="7"/>
  <c r="P6439" i="7"/>
  <c r="P6440" i="7"/>
  <c r="P6441" i="7"/>
  <c r="P6442" i="7"/>
  <c r="P6512" i="7"/>
  <c r="P6676" i="7"/>
  <c r="P6744" i="7"/>
  <c r="P6746" i="7"/>
  <c r="P6758" i="7"/>
  <c r="P6812" i="7"/>
  <c r="P6815" i="7"/>
  <c r="P6863" i="7"/>
  <c r="P6289" i="7"/>
  <c r="P6293" i="7"/>
  <c r="P6325" i="7"/>
  <c r="P6340" i="7"/>
  <c r="P6341" i="7"/>
  <c r="P6353" i="7"/>
  <c r="P6504" i="7"/>
  <c r="P6528" i="7"/>
  <c r="P6552" i="7"/>
  <c r="P6560" i="7"/>
  <c r="P6762" i="7"/>
  <c r="P6946" i="7"/>
  <c r="P1774" i="7"/>
  <c r="P1838" i="7"/>
  <c r="P1902" i="7"/>
  <c r="P1966" i="7"/>
  <c r="P2016" i="7"/>
  <c r="P2053" i="7"/>
  <c r="P2078" i="7"/>
  <c r="P2079" i="7"/>
  <c r="P2116" i="7"/>
  <c r="P2117" i="7"/>
  <c r="P2119" i="7"/>
  <c r="P2121" i="7"/>
  <c r="P2122" i="7"/>
  <c r="P2125" i="7"/>
  <c r="P2127" i="7"/>
  <c r="P2128" i="7"/>
  <c r="P2129" i="7"/>
  <c r="P2131" i="7"/>
  <c r="P2145" i="7"/>
  <c r="P2148" i="7"/>
  <c r="P2149" i="7"/>
  <c r="P2152" i="7"/>
  <c r="P2154" i="7"/>
  <c r="P2156" i="7"/>
  <c r="P2158" i="7"/>
  <c r="P2160" i="7"/>
  <c r="P2162" i="7"/>
  <c r="P2164" i="7"/>
  <c r="P2166" i="7"/>
  <c r="P2272" i="7"/>
  <c r="P2323" i="7"/>
  <c r="P2328" i="7"/>
  <c r="P2354" i="7"/>
  <c r="P2360" i="7"/>
  <c r="P2386" i="7"/>
  <c r="P2392" i="7"/>
  <c r="P2418" i="7"/>
  <c r="P2424" i="7"/>
  <c r="P2450" i="7"/>
  <c r="P2456" i="7"/>
  <c r="P2482" i="7"/>
  <c r="P2488" i="7"/>
  <c r="P2566" i="7"/>
  <c r="P2567" i="7"/>
  <c r="P2701" i="7"/>
  <c r="P2714" i="7"/>
  <c r="P2765" i="7"/>
  <c r="P2778" i="7"/>
  <c r="P2858" i="7"/>
  <c r="P2940" i="7"/>
  <c r="P2972" i="7"/>
  <c r="P2985" i="7"/>
  <c r="P3021" i="7"/>
  <c r="P1982" i="7"/>
  <c r="P2280" i="7"/>
  <c r="P2288" i="7"/>
  <c r="P3476" i="7"/>
  <c r="P1726" i="7"/>
  <c r="P1790" i="7"/>
  <c r="P1854" i="7"/>
  <c r="P1918" i="7"/>
  <c r="P2730" i="7"/>
  <c r="P1742" i="7"/>
  <c r="P1806" i="7"/>
  <c r="P1870" i="7"/>
  <c r="P1934" i="7"/>
  <c r="P1998" i="7"/>
  <c r="P2028" i="7"/>
  <c r="P2044" i="7"/>
  <c r="P2045" i="7"/>
  <c r="P2065" i="7"/>
  <c r="P2240" i="7"/>
  <c r="P2304" i="7"/>
  <c r="P2338" i="7"/>
  <c r="P2344" i="7"/>
  <c r="P2370" i="7"/>
  <c r="P2376" i="7"/>
  <c r="P2402" i="7"/>
  <c r="P2408" i="7"/>
  <c r="P2434" i="7"/>
  <c r="P2440" i="7"/>
  <c r="P2466" i="7"/>
  <c r="P2472" i="7"/>
  <c r="P2498" i="7"/>
  <c r="P2510" i="7"/>
  <c r="P2538" i="7"/>
  <c r="P2543" i="7"/>
  <c r="P2669" i="7"/>
  <c r="P2682" i="7"/>
  <c r="P2733" i="7"/>
  <c r="P2746" i="7"/>
  <c r="P2799" i="7"/>
  <c r="P2800" i="7"/>
  <c r="P2811" i="7"/>
  <c r="P2864" i="7"/>
  <c r="P2916" i="7"/>
  <c r="P2932" i="7"/>
  <c r="P2956" i="7"/>
  <c r="P2964" i="7"/>
  <c r="P2976" i="7"/>
  <c r="P2992" i="7"/>
  <c r="P3089" i="7"/>
  <c r="P3092" i="7"/>
  <c r="P3094" i="7"/>
  <c r="P3095" i="7"/>
  <c r="P3096" i="7"/>
  <c r="P3099" i="7"/>
  <c r="P3100" i="7"/>
  <c r="P3102" i="7"/>
  <c r="P3104" i="7"/>
  <c r="P3106" i="7"/>
  <c r="P3108" i="7"/>
  <c r="P3110" i="7"/>
  <c r="P3112" i="7"/>
  <c r="P3114" i="7"/>
  <c r="P3116" i="7"/>
  <c r="P3200" i="7"/>
  <c r="P3131" i="7"/>
  <c r="P3147" i="7"/>
  <c r="P3163" i="7"/>
  <c r="P3179" i="7"/>
  <c r="P3195" i="7"/>
  <c r="P3211" i="7"/>
  <c r="P3227" i="7"/>
  <c r="P3243" i="7"/>
  <c r="P3259" i="7"/>
  <c r="P3275" i="7"/>
  <c r="P3291" i="7"/>
  <c r="P3350" i="7"/>
  <c r="P3351" i="7"/>
  <c r="P3352" i="7"/>
  <c r="P3232" i="7"/>
  <c r="P3248" i="7"/>
  <c r="P3312" i="7"/>
  <c r="P3448" i="7"/>
  <c r="P3464" i="7"/>
  <c r="P3524" i="7"/>
  <c r="P3556" i="7"/>
  <c r="P3588" i="7"/>
  <c r="P3841" i="7"/>
  <c r="P3842" i="7"/>
  <c r="P3843" i="7"/>
  <c r="P3845" i="7"/>
  <c r="P3846" i="7"/>
  <c r="P3847" i="7"/>
  <c r="P3853" i="7"/>
  <c r="P3854" i="7"/>
  <c r="P3855" i="7"/>
  <c r="P3861" i="7"/>
  <c r="P3862" i="7"/>
  <c r="P4075" i="7"/>
  <c r="P4095" i="7"/>
  <c r="P4139" i="7"/>
  <c r="P4194" i="7"/>
  <c r="P4195" i="7"/>
  <c r="P4197" i="7"/>
  <c r="P4377" i="7"/>
  <c r="P4379" i="7"/>
  <c r="P4399" i="7"/>
  <c r="P4431" i="7"/>
  <c r="P3216" i="7"/>
  <c r="P3264" i="7"/>
  <c r="P3280" i="7"/>
  <c r="P3296" i="7"/>
  <c r="P1696" i="7"/>
  <c r="P2013" i="7"/>
  <c r="P2029" i="7"/>
  <c r="P2038" i="7"/>
  <c r="P2039" i="7"/>
  <c r="P2040" i="7"/>
  <c r="P2041" i="7"/>
  <c r="P2054" i="7"/>
  <c r="P2055" i="7"/>
  <c r="P2056" i="7"/>
  <c r="P2057" i="7"/>
  <c r="P2066" i="7"/>
  <c r="P2067" i="7"/>
  <c r="P2068" i="7"/>
  <c r="P2167" i="7"/>
  <c r="P2168" i="7"/>
  <c r="P2180" i="7"/>
  <c r="P2199" i="7"/>
  <c r="P2200" i="7"/>
  <c r="P2207" i="7"/>
  <c r="P2211" i="7"/>
  <c r="P2315" i="7"/>
  <c r="P2334" i="7"/>
  <c r="P2342" i="7"/>
  <c r="P2350" i="7"/>
  <c r="P2358" i="7"/>
  <c r="P2366" i="7"/>
  <c r="P2374" i="7"/>
  <c r="P2382" i="7"/>
  <c r="P2390" i="7"/>
  <c r="P2398" i="7"/>
  <c r="P2406" i="7"/>
  <c r="P2414" i="7"/>
  <c r="P2422" i="7"/>
  <c r="P2430" i="7"/>
  <c r="P2438" i="7"/>
  <c r="P2446" i="7"/>
  <c r="P2454" i="7"/>
  <c r="P2462" i="7"/>
  <c r="P2470" i="7"/>
  <c r="P2478" i="7"/>
  <c r="P2486" i="7"/>
  <c r="P2494" i="7"/>
  <c r="P2504" i="7"/>
  <c r="P2505" i="7"/>
  <c r="P2520" i="7"/>
  <c r="P2521" i="7"/>
  <c r="P2544" i="7"/>
  <c r="P2546" i="7"/>
  <c r="P2547" i="7"/>
  <c r="P2835" i="7"/>
  <c r="P2836" i="7"/>
  <c r="P2843" i="7"/>
  <c r="P2844" i="7"/>
  <c r="P2863" i="7"/>
  <c r="P2876" i="7"/>
  <c r="P2884" i="7"/>
  <c r="P2892" i="7"/>
  <c r="P2912" i="7"/>
  <c r="P2969" i="7"/>
  <c r="P3001" i="7"/>
  <c r="P3009" i="7"/>
  <c r="P3012" i="7"/>
  <c r="P3027" i="7"/>
  <c r="P3042" i="7"/>
  <c r="P3044" i="7"/>
  <c r="P3053" i="7"/>
  <c r="P3060" i="7"/>
  <c r="P3062" i="7"/>
  <c r="P3063" i="7"/>
  <c r="P3064" i="7"/>
  <c r="P3072" i="7"/>
  <c r="P3073" i="7"/>
  <c r="P3078" i="7"/>
  <c r="P3079" i="7"/>
  <c r="P3080" i="7"/>
  <c r="P3081" i="7"/>
  <c r="P3083" i="7"/>
  <c r="P3123" i="7"/>
  <c r="P3139" i="7"/>
  <c r="P3155" i="7"/>
  <c r="P3171" i="7"/>
  <c r="P3187" i="7"/>
  <c r="P3203" i="7"/>
  <c r="P3219" i="7"/>
  <c r="P3235" i="7"/>
  <c r="P3251" i="7"/>
  <c r="P3267" i="7"/>
  <c r="P3283" i="7"/>
  <c r="P3299" i="7"/>
  <c r="P3484" i="7"/>
  <c r="P3492" i="7"/>
  <c r="P3500" i="7"/>
  <c r="P3508" i="7"/>
  <c r="P3516" i="7"/>
  <c r="P3548" i="7"/>
  <c r="P3580" i="7"/>
  <c r="P3613" i="7"/>
  <c r="P3629" i="7"/>
  <c r="P3645" i="7"/>
  <c r="P3871" i="7"/>
  <c r="P3887" i="7"/>
  <c r="P3891" i="7"/>
  <c r="P4091" i="7"/>
  <c r="P4111" i="7"/>
  <c r="P4210" i="7"/>
  <c r="P4211" i="7"/>
  <c r="P4213" i="7"/>
  <c r="P4233" i="7"/>
  <c r="P4234" i="7"/>
  <c r="P4235" i="7"/>
  <c r="P4237" i="7"/>
  <c r="P4391" i="7"/>
  <c r="P4400" i="7"/>
  <c r="P4423" i="7"/>
  <c r="P4432" i="7"/>
  <c r="P4466" i="7"/>
  <c r="P4467" i="7"/>
  <c r="P4468" i="7"/>
  <c r="P4474" i="7"/>
  <c r="P4475" i="7"/>
  <c r="P4476" i="7"/>
  <c r="P4480" i="7"/>
  <c r="P5928" i="7"/>
  <c r="P5444" i="7"/>
  <c r="P5476" i="7"/>
  <c r="P6022" i="7"/>
  <c r="P6054" i="7"/>
  <c r="P6086" i="7"/>
  <c r="P6118" i="7"/>
  <c r="P3903" i="7"/>
  <c r="P3935" i="7"/>
  <c r="P4282" i="7"/>
  <c r="P4283" i="7"/>
  <c r="P4285" i="7"/>
  <c r="P4286" i="7"/>
  <c r="P4287" i="7"/>
  <c r="P4289" i="7"/>
  <c r="P4314" i="7"/>
  <c r="P4323" i="7"/>
  <c r="P4324" i="7"/>
  <c r="P4331" i="7"/>
  <c r="P4332" i="7"/>
  <c r="P4334" i="7"/>
  <c r="P4335" i="7"/>
  <c r="P4336" i="7"/>
  <c r="P4338" i="7"/>
  <c r="P4347" i="7"/>
  <c r="P4348" i="7"/>
  <c r="P4395" i="7"/>
  <c r="P4403" i="7"/>
  <c r="P4411" i="7"/>
  <c r="P4419" i="7"/>
  <c r="P4427" i="7"/>
  <c r="P4435" i="7"/>
  <c r="P4443" i="7"/>
  <c r="P4450" i="7"/>
  <c r="P4610" i="7"/>
  <c r="P4898" i="7"/>
  <c r="P4928" i="7"/>
  <c r="P4960" i="7"/>
  <c r="P5896" i="7"/>
  <c r="P5129" i="7"/>
  <c r="P5132" i="7"/>
  <c r="P5161" i="7"/>
  <c r="P5164" i="7"/>
  <c r="P5176" i="7"/>
  <c r="P5183" i="7"/>
  <c r="P5199" i="7"/>
  <c r="P5209" i="7"/>
  <c r="P5227" i="7"/>
  <c r="P5230" i="7"/>
  <c r="P5231" i="7"/>
  <c r="P5233" i="7"/>
  <c r="P5234" i="7"/>
  <c r="P5235" i="7"/>
  <c r="P5254" i="7"/>
  <c r="P5256" i="7"/>
  <c r="P5486" i="7"/>
  <c r="P5492" i="7"/>
  <c r="P5502" i="7"/>
  <c r="P5508" i="7"/>
  <c r="P5539" i="7"/>
  <c r="P5548" i="7"/>
  <c r="P5553" i="7"/>
  <c r="P5680" i="7"/>
  <c r="P5696" i="7"/>
  <c r="P5712" i="7"/>
  <c r="P5728" i="7"/>
  <c r="P5744" i="7"/>
  <c r="P5797" i="7"/>
  <c r="P5813" i="7"/>
  <c r="P5829" i="7"/>
  <c r="P5845" i="7"/>
  <c r="P5900" i="7"/>
  <c r="P6285" i="7"/>
  <c r="P6555" i="7"/>
  <c r="P4826" i="7"/>
  <c r="P4835" i="7"/>
  <c r="P4837" i="7"/>
  <c r="P4839" i="7"/>
  <c r="P4841" i="7"/>
  <c r="P4843" i="7"/>
  <c r="P4845" i="7"/>
  <c r="P4863" i="7"/>
  <c r="P4867" i="7"/>
  <c r="P4869" i="7"/>
  <c r="P4871" i="7"/>
  <c r="P4873" i="7"/>
  <c r="P4875" i="7"/>
  <c r="P4877" i="7"/>
  <c r="P5118" i="7"/>
  <c r="P5119" i="7"/>
  <c r="P5120" i="7"/>
  <c r="P5122" i="7"/>
  <c r="P5123" i="7"/>
  <c r="P5124" i="7"/>
  <c r="P5126" i="7"/>
  <c r="P5127" i="7"/>
  <c r="P5207" i="7"/>
  <c r="P5259" i="7"/>
  <c r="P5266" i="7"/>
  <c r="P5272" i="7"/>
  <c r="P5306" i="7"/>
  <c r="P5368" i="7"/>
  <c r="P5384" i="7"/>
  <c r="P5494" i="7"/>
  <c r="P5500" i="7"/>
  <c r="P5510" i="7"/>
  <c r="P5568" i="7"/>
  <c r="P5582" i="7"/>
  <c r="P5614" i="7"/>
  <c r="P5653" i="7"/>
  <c r="P5656" i="7"/>
  <c r="P5688" i="7"/>
  <c r="P5704" i="7"/>
  <c r="P5720" i="7"/>
  <c r="P5736" i="7"/>
  <c r="P5805" i="7"/>
  <c r="P5821" i="7"/>
  <c r="P5837" i="7"/>
  <c r="P5853" i="7"/>
  <c r="P5916" i="7"/>
  <c r="P6445" i="7"/>
  <c r="P6461" i="7"/>
  <c r="P6531" i="7"/>
  <c r="P6619" i="7"/>
  <c r="P6182" i="7"/>
  <c r="P6194" i="7"/>
  <c r="P6200" i="7"/>
  <c r="P6204" i="7"/>
  <c r="P6205" i="7"/>
  <c r="P6206" i="7"/>
  <c r="P6208" i="7"/>
  <c r="P6225" i="7"/>
  <c r="P6226" i="7"/>
  <c r="P6236" i="7"/>
  <c r="P6237" i="7"/>
  <c r="P6238" i="7"/>
  <c r="P6240" i="7"/>
  <c r="P6291" i="7"/>
  <c r="P6321" i="7"/>
  <c r="P6447" i="7"/>
  <c r="P6455" i="7"/>
  <c r="P6463" i="7"/>
  <c r="P6471" i="7"/>
  <c r="P6488" i="7"/>
  <c r="P6491" i="7"/>
  <c r="P6496" i="7"/>
  <c r="P6544" i="7"/>
  <c r="P6563" i="7"/>
  <c r="P6627" i="7"/>
  <c r="P6251" i="7"/>
  <c r="P6255" i="7"/>
  <c r="P6261" i="7"/>
  <c r="P6262" i="7"/>
  <c r="P6269" i="7"/>
  <c r="P6277" i="7"/>
  <c r="P6480" i="7"/>
  <c r="P6499" i="7"/>
  <c r="P6536" i="7"/>
  <c r="P6900" i="7"/>
  <c r="P6568" i="7"/>
  <c r="P6584" i="7"/>
  <c r="P6587" i="7"/>
  <c r="P6592" i="7"/>
  <c r="P6643" i="7"/>
  <c r="P6708" i="7"/>
  <c r="P6769" i="7"/>
  <c r="P6770" i="7"/>
  <c r="P6771" i="7"/>
  <c r="P6773" i="7"/>
  <c r="P6774" i="7"/>
  <c r="P6775" i="7"/>
  <c r="P6777" i="7"/>
  <c r="P6783" i="7"/>
  <c r="P6849" i="7"/>
  <c r="P6902" i="7"/>
  <c r="P6576" i="7"/>
  <c r="P6595" i="7"/>
  <c r="P6684" i="7"/>
  <c r="P6719" i="7"/>
  <c r="P6796" i="7"/>
  <c r="P6799" i="7"/>
  <c r="P6837" i="7"/>
  <c r="P6838" i="7"/>
  <c r="P6839" i="7"/>
  <c r="P6841" i="7"/>
  <c r="P6842" i="7"/>
  <c r="P6862" i="7"/>
  <c r="P6885" i="7"/>
  <c r="P6887" i="7"/>
  <c r="P6889" i="7"/>
  <c r="P6891" i="7"/>
  <c r="P6893" i="7"/>
  <c r="P1727" i="7"/>
  <c r="P1735" i="7"/>
  <c r="P1743" i="7"/>
  <c r="P1751" i="7"/>
  <c r="P1759" i="7"/>
  <c r="P1767" i="7"/>
  <c r="P1775" i="7"/>
  <c r="P1783" i="7"/>
  <c r="P1791" i="7"/>
  <c r="P1799" i="7"/>
  <c r="P1807" i="7"/>
  <c r="P1815" i="7"/>
  <c r="P1823" i="7"/>
  <c r="P1831" i="7"/>
  <c r="P1839" i="7"/>
  <c r="P1847" i="7"/>
  <c r="P1855" i="7"/>
  <c r="P1863" i="7"/>
  <c r="P1871" i="7"/>
  <c r="P1879" i="7"/>
  <c r="P1887" i="7"/>
  <c r="P1895" i="7"/>
  <c r="P1903" i="7"/>
  <c r="P1911" i="7"/>
  <c r="P1919" i="7"/>
  <c r="P1927" i="7"/>
  <c r="P1935" i="7"/>
  <c r="P1943" i="7"/>
  <c r="P1951" i="7"/>
  <c r="P1959" i="7"/>
  <c r="P1967" i="7"/>
  <c r="P1975" i="7"/>
  <c r="P1983" i="7"/>
  <c r="P1991" i="7"/>
  <c r="P1999" i="7"/>
  <c r="P2007" i="7"/>
  <c r="P2010" i="7"/>
  <c r="P2011" i="7"/>
  <c r="P2030" i="7"/>
  <c r="P2031" i="7"/>
  <c r="P2042" i="7"/>
  <c r="P2043" i="7"/>
  <c r="P2062" i="7"/>
  <c r="P2063" i="7"/>
  <c r="P2074" i="7"/>
  <c r="P2075" i="7"/>
  <c r="P2076" i="7"/>
  <c r="P2081" i="7"/>
  <c r="P2082" i="7"/>
  <c r="P2084" i="7"/>
  <c r="P2114" i="7"/>
  <c r="P2123" i="7"/>
  <c r="P2124" i="7"/>
  <c r="P2135" i="7"/>
  <c r="P2136" i="7"/>
  <c r="P2137" i="7"/>
  <c r="P2139" i="7"/>
  <c r="P2140" i="7"/>
  <c r="P2141" i="7"/>
  <c r="P2143" i="7"/>
  <c r="P2144" i="7"/>
  <c r="P2182" i="7"/>
  <c r="P2202" i="7"/>
  <c r="P2204" i="7"/>
  <c r="P2206" i="7"/>
  <c r="P2212" i="7"/>
  <c r="P2241" i="7"/>
  <c r="P2249" i="7"/>
  <c r="P2257" i="7"/>
  <c r="P2265" i="7"/>
  <c r="P2273" i="7"/>
  <c r="P2281" i="7"/>
  <c r="P2289" i="7"/>
  <c r="P2297" i="7"/>
  <c r="P2305" i="7"/>
  <c r="P2313" i="7"/>
  <c r="P2321" i="7"/>
  <c r="P2503" i="7"/>
  <c r="P2507" i="7"/>
  <c r="P2511" i="7"/>
  <c r="P2515" i="7"/>
  <c r="P2519" i="7"/>
  <c r="P2527" i="7"/>
  <c r="P2530" i="7"/>
  <c r="P2531" i="7"/>
  <c r="P2554" i="7"/>
  <c r="P2568" i="7"/>
  <c r="P2571" i="7"/>
  <c r="P2582" i="7"/>
  <c r="P2801" i="7"/>
  <c r="P2802" i="7"/>
  <c r="P2804" i="7"/>
  <c r="P2805" i="7"/>
  <c r="P2806" i="7"/>
  <c r="P2808" i="7"/>
  <c r="P2812" i="7"/>
  <c r="P2813" i="7"/>
  <c r="P2814" i="7"/>
  <c r="P2816" i="7"/>
  <c r="P2937" i="7"/>
  <c r="P3386" i="7"/>
  <c r="P3402" i="7"/>
  <c r="P3418" i="7"/>
  <c r="P3434" i="7"/>
  <c r="P3450" i="7"/>
  <c r="P3611" i="7"/>
  <c r="P3627" i="7"/>
  <c r="P3643" i="7"/>
  <c r="P1898" i="7"/>
  <c r="P1922" i="7"/>
  <c r="P1938" i="7"/>
  <c r="P1954" i="7"/>
  <c r="P1978" i="7"/>
  <c r="P1994" i="7"/>
  <c r="P2002" i="7"/>
  <c r="P2268" i="7"/>
  <c r="P2276" i="7"/>
  <c r="P2292" i="7"/>
  <c r="P2324" i="7"/>
  <c r="P2702" i="7"/>
  <c r="P3456" i="7"/>
  <c r="P4099" i="7"/>
  <c r="P4562" i="7"/>
  <c r="P4626" i="7"/>
  <c r="P4634" i="7"/>
  <c r="P4642" i="7"/>
  <c r="P4650" i="7"/>
  <c r="P4658" i="7"/>
  <c r="P4666" i="7"/>
  <c r="P4674" i="7"/>
  <c r="P4682" i="7"/>
  <c r="P4690" i="7"/>
  <c r="P4698" i="7"/>
  <c r="P4706" i="7"/>
  <c r="P4714" i="7"/>
  <c r="P4722" i="7"/>
  <c r="P4730" i="7"/>
  <c r="P4738" i="7"/>
  <c r="P4746" i="7"/>
  <c r="P4754" i="7"/>
  <c r="P4762" i="7"/>
  <c r="P4770" i="7"/>
  <c r="P4778" i="7"/>
  <c r="P4791" i="7"/>
  <c r="P6311" i="7"/>
  <c r="P1684" i="7"/>
  <c r="P1692" i="7"/>
  <c r="P1730" i="7"/>
  <c r="P1738" i="7"/>
  <c r="P1746" i="7"/>
  <c r="P1754" i="7"/>
  <c r="P1762" i="7"/>
  <c r="P1770" i="7"/>
  <c r="P1778" i="7"/>
  <c r="P1786" i="7"/>
  <c r="P1794" i="7"/>
  <c r="P1802" i="7"/>
  <c r="P1810" i="7"/>
  <c r="P1818" i="7"/>
  <c r="P1826" i="7"/>
  <c r="P1834" i="7"/>
  <c r="P1842" i="7"/>
  <c r="P1850" i="7"/>
  <c r="P1858" i="7"/>
  <c r="P1866" i="7"/>
  <c r="P1874" i="7"/>
  <c r="P1882" i="7"/>
  <c r="P1890" i="7"/>
  <c r="P1906" i="7"/>
  <c r="P1914" i="7"/>
  <c r="P1930" i="7"/>
  <c r="P1946" i="7"/>
  <c r="P1962" i="7"/>
  <c r="P1970" i="7"/>
  <c r="P1986" i="7"/>
  <c r="P2244" i="7"/>
  <c r="P2252" i="7"/>
  <c r="P2260" i="7"/>
  <c r="P2284" i="7"/>
  <c r="P2308" i="7"/>
  <c r="P2316" i="7"/>
  <c r="P2506" i="7"/>
  <c r="P2524" i="7"/>
  <c r="P2670" i="7"/>
  <c r="P2678" i="7"/>
  <c r="P2686" i="7"/>
  <c r="P2694" i="7"/>
  <c r="P2710" i="7"/>
  <c r="P2718" i="7"/>
  <c r="P2726" i="7"/>
  <c r="P2734" i="7"/>
  <c r="P2742" i="7"/>
  <c r="P2750" i="7"/>
  <c r="P2758" i="7"/>
  <c r="P2766" i="7"/>
  <c r="P2774" i="7"/>
  <c r="P2782" i="7"/>
  <c r="P2788" i="7"/>
  <c r="P2889" i="7"/>
  <c r="P2953" i="7"/>
  <c r="P3029" i="7"/>
  <c r="P3192" i="7"/>
  <c r="P3208" i="7"/>
  <c r="P3224" i="7"/>
  <c r="P3240" i="7"/>
  <c r="P3256" i="7"/>
  <c r="P3272" i="7"/>
  <c r="P3288" i="7"/>
  <c r="P3304" i="7"/>
  <c r="P4083" i="7"/>
  <c r="P4115" i="7"/>
  <c r="P4131" i="7"/>
  <c r="P1703" i="7"/>
  <c r="P1716" i="7"/>
  <c r="P1717" i="7"/>
  <c r="P1718" i="7"/>
  <c r="P1723" i="7"/>
  <c r="P1731" i="7"/>
  <c r="P1739" i="7"/>
  <c r="P1747" i="7"/>
  <c r="P1755" i="7"/>
  <c r="P1763" i="7"/>
  <c r="P1771" i="7"/>
  <c r="P1779" i="7"/>
  <c r="P1787" i="7"/>
  <c r="P1795" i="7"/>
  <c r="P1803" i="7"/>
  <c r="P1811" i="7"/>
  <c r="P1819" i="7"/>
  <c r="P1827" i="7"/>
  <c r="P1835" i="7"/>
  <c r="P1843" i="7"/>
  <c r="P1851" i="7"/>
  <c r="P1859" i="7"/>
  <c r="P1867" i="7"/>
  <c r="P1875" i="7"/>
  <c r="P1883" i="7"/>
  <c r="P1891" i="7"/>
  <c r="P1899" i="7"/>
  <c r="P1907" i="7"/>
  <c r="P1915" i="7"/>
  <c r="P1923" i="7"/>
  <c r="P1931" i="7"/>
  <c r="P1939" i="7"/>
  <c r="P1947" i="7"/>
  <c r="P1955" i="7"/>
  <c r="P1963" i="7"/>
  <c r="P1971" i="7"/>
  <c r="P1979" i="7"/>
  <c r="P1987" i="7"/>
  <c r="P1995" i="7"/>
  <c r="P2003" i="7"/>
  <c r="P2014" i="7"/>
  <c r="P2015" i="7"/>
  <c r="P2026" i="7"/>
  <c r="P2027" i="7"/>
  <c r="P2046" i="7"/>
  <c r="P2047" i="7"/>
  <c r="P2058" i="7"/>
  <c r="P2059" i="7"/>
  <c r="P2086" i="7"/>
  <c r="P2087" i="7"/>
  <c r="P2091" i="7"/>
  <c r="P2094" i="7"/>
  <c r="P2099" i="7"/>
  <c r="P2100" i="7"/>
  <c r="P2101" i="7"/>
  <c r="P2103" i="7"/>
  <c r="P2106" i="7"/>
  <c r="P2108" i="7"/>
  <c r="P2109" i="7"/>
  <c r="P2111" i="7"/>
  <c r="P2146" i="7"/>
  <c r="P2147" i="7"/>
  <c r="P2159" i="7"/>
  <c r="P2170" i="7"/>
  <c r="P2172" i="7"/>
  <c r="P2174" i="7"/>
  <c r="P2176" i="7"/>
  <c r="P2178" i="7"/>
  <c r="P2215" i="7"/>
  <c r="P2219" i="7"/>
  <c r="P2245" i="7"/>
  <c r="P2253" i="7"/>
  <c r="P2261" i="7"/>
  <c r="P2269" i="7"/>
  <c r="P2277" i="7"/>
  <c r="P2285" i="7"/>
  <c r="P2293" i="7"/>
  <c r="P2309" i="7"/>
  <c r="P2317" i="7"/>
  <c r="P2325" i="7"/>
  <c r="P2333" i="7"/>
  <c r="P2341" i="7"/>
  <c r="P2349" i="7"/>
  <c r="P2357" i="7"/>
  <c r="P2365" i="7"/>
  <c r="P2373" i="7"/>
  <c r="P2381" i="7"/>
  <c r="P2389" i="7"/>
  <c r="P2397" i="7"/>
  <c r="P2405" i="7"/>
  <c r="P2413" i="7"/>
  <c r="P2421" i="7"/>
  <c r="P2429" i="7"/>
  <c r="P2437" i="7"/>
  <c r="P2445" i="7"/>
  <c r="P2453" i="7"/>
  <c r="P2461" i="7"/>
  <c r="P2469" i="7"/>
  <c r="P2477" i="7"/>
  <c r="P2485" i="7"/>
  <c r="P2493" i="7"/>
  <c r="P2523" i="7"/>
  <c r="P2536" i="7"/>
  <c r="P2539" i="7"/>
  <c r="P2550" i="7"/>
  <c r="P2560" i="7"/>
  <c r="P2562" i="7"/>
  <c r="P2563" i="7"/>
  <c r="P2787" i="7"/>
  <c r="P3344" i="7"/>
  <c r="P3394" i="7"/>
  <c r="P3410" i="7"/>
  <c r="P3426" i="7"/>
  <c r="P3442" i="7"/>
  <c r="P3458" i="7"/>
  <c r="P3467" i="7"/>
  <c r="P3469" i="7"/>
  <c r="P3475" i="7"/>
  <c r="P3477" i="7"/>
  <c r="P3483" i="7"/>
  <c r="P3485" i="7"/>
  <c r="P3491" i="7"/>
  <c r="P3493" i="7"/>
  <c r="P3499" i="7"/>
  <c r="P3501" i="7"/>
  <c r="P3507" i="7"/>
  <c r="P3509" i="7"/>
  <c r="P3515" i="7"/>
  <c r="P3517" i="7"/>
  <c r="P3523" i="7"/>
  <c r="P3525" i="7"/>
  <c r="P3531" i="7"/>
  <c r="P3533" i="7"/>
  <c r="P3539" i="7"/>
  <c r="P3541" i="7"/>
  <c r="P3547" i="7"/>
  <c r="P3549" i="7"/>
  <c r="P3555" i="7"/>
  <c r="P3557" i="7"/>
  <c r="P3563" i="7"/>
  <c r="P3565" i="7"/>
  <c r="P3571" i="7"/>
  <c r="P3573" i="7"/>
  <c r="P3579" i="7"/>
  <c r="P3581" i="7"/>
  <c r="P3587" i="7"/>
  <c r="P3589" i="7"/>
  <c r="P3595" i="7"/>
  <c r="P3597" i="7"/>
  <c r="P3619" i="7"/>
  <c r="P3635" i="7"/>
  <c r="P3651" i="7"/>
  <c r="P2819" i="7"/>
  <c r="P2820" i="7"/>
  <c r="P2827" i="7"/>
  <c r="P2837" i="7"/>
  <c r="P2838" i="7"/>
  <c r="P2840" i="7"/>
  <c r="P2845" i="7"/>
  <c r="P2846" i="7"/>
  <c r="P2868" i="7"/>
  <c r="P2870" i="7"/>
  <c r="P2873" i="7"/>
  <c r="P2886" i="7"/>
  <c r="P2888" i="7"/>
  <c r="P2890" i="7"/>
  <c r="P2918" i="7"/>
  <c r="P2920" i="7"/>
  <c r="P2922" i="7"/>
  <c r="P2950" i="7"/>
  <c r="P2952" i="7"/>
  <c r="P2954" i="7"/>
  <c r="P2982" i="7"/>
  <c r="P2984" i="7"/>
  <c r="P2986" i="7"/>
  <c r="P3002" i="7"/>
  <c r="P3017" i="7"/>
  <c r="P3019" i="7"/>
  <c r="P3025" i="7"/>
  <c r="P3030" i="7"/>
  <c r="P3038" i="7"/>
  <c r="P3049" i="7"/>
  <c r="P3051" i="7"/>
  <c r="P3067" i="7"/>
  <c r="P3097" i="7"/>
  <c r="P3345" i="7"/>
  <c r="P3348" i="7"/>
  <c r="P3353" i="7"/>
  <c r="P3441" i="7"/>
  <c r="P3449" i="7"/>
  <c r="P3457" i="7"/>
  <c r="P3465" i="7"/>
  <c r="P3615" i="7"/>
  <c r="P3620" i="7"/>
  <c r="P3631" i="7"/>
  <c r="P3636" i="7"/>
  <c r="P3647" i="7"/>
  <c r="P3652" i="7"/>
  <c r="P3663" i="7"/>
  <c r="P3668" i="7"/>
  <c r="P3679" i="7"/>
  <c r="P3684" i="7"/>
  <c r="P3695" i="7"/>
  <c r="P3700" i="7"/>
  <c r="P3711" i="7"/>
  <c r="P3716" i="7"/>
  <c r="P3727" i="7"/>
  <c r="P3732" i="7"/>
  <c r="P3743" i="7"/>
  <c r="P3748" i="7"/>
  <c r="P3759" i="7"/>
  <c r="P3764" i="7"/>
  <c r="P3775" i="7"/>
  <c r="P3780" i="7"/>
  <c r="P3791" i="7"/>
  <c r="P3796" i="7"/>
  <c r="P3807" i="7"/>
  <c r="P3812" i="7"/>
  <c r="P3817" i="7"/>
  <c r="P3823" i="7"/>
  <c r="P3829" i="7"/>
  <c r="P3830" i="7"/>
  <c r="P3831" i="7"/>
  <c r="P3868" i="7"/>
  <c r="P3875" i="7"/>
  <c r="P3919" i="7"/>
  <c r="P3939" i="7"/>
  <c r="P4087" i="7"/>
  <c r="P4103" i="7"/>
  <c r="P4119" i="7"/>
  <c r="P4135" i="7"/>
  <c r="P4239" i="7"/>
  <c r="P4371" i="7"/>
  <c r="P4578" i="7"/>
  <c r="P2852" i="7"/>
  <c r="P2902" i="7"/>
  <c r="P2904" i="7"/>
  <c r="P2906" i="7"/>
  <c r="P2934" i="7"/>
  <c r="P2936" i="7"/>
  <c r="P2938" i="7"/>
  <c r="P2966" i="7"/>
  <c r="P2968" i="7"/>
  <c r="P2970" i="7"/>
  <c r="P2998" i="7"/>
  <c r="P3006" i="7"/>
  <c r="P3034" i="7"/>
  <c r="P3054" i="7"/>
  <c r="P3069" i="7"/>
  <c r="P3076" i="7"/>
  <c r="P3306" i="7"/>
  <c r="P3314" i="7"/>
  <c r="P3321" i="7"/>
  <c r="P3329" i="7"/>
  <c r="P3332" i="7"/>
  <c r="P3342" i="7"/>
  <c r="P3343" i="7"/>
  <c r="P3445" i="7"/>
  <c r="P3453" i="7"/>
  <c r="P3461" i="7"/>
  <c r="P3471" i="7"/>
  <c r="P3479" i="7"/>
  <c r="P3487" i="7"/>
  <c r="P3495" i="7"/>
  <c r="P3503" i="7"/>
  <c r="P3511" i="7"/>
  <c r="P3519" i="7"/>
  <c r="P3527" i="7"/>
  <c r="P3535" i="7"/>
  <c r="P3543" i="7"/>
  <c r="P3551" i="7"/>
  <c r="P3559" i="7"/>
  <c r="P3567" i="7"/>
  <c r="P3575" i="7"/>
  <c r="P3583" i="7"/>
  <c r="P3591" i="7"/>
  <c r="P3599" i="7"/>
  <c r="P3607" i="7"/>
  <c r="P3612" i="7"/>
  <c r="P3623" i="7"/>
  <c r="P3628" i="7"/>
  <c r="P3639" i="7"/>
  <c r="P3644" i="7"/>
  <c r="P3655" i="7"/>
  <c r="P3660" i="7"/>
  <c r="P3671" i="7"/>
  <c r="P3676" i="7"/>
  <c r="P3687" i="7"/>
  <c r="P3692" i="7"/>
  <c r="P3703" i="7"/>
  <c r="P3708" i="7"/>
  <c r="P3719" i="7"/>
  <c r="P3724" i="7"/>
  <c r="P3735" i="7"/>
  <c r="P3740" i="7"/>
  <c r="P3751" i="7"/>
  <c r="P3756" i="7"/>
  <c r="P3767" i="7"/>
  <c r="P3772" i="7"/>
  <c r="P3783" i="7"/>
  <c r="P3788" i="7"/>
  <c r="P3799" i="7"/>
  <c r="P3804" i="7"/>
  <c r="P3815" i="7"/>
  <c r="P3836" i="7"/>
  <c r="P3839" i="7"/>
  <c r="P3907" i="7"/>
  <c r="P4203" i="7"/>
  <c r="P4328" i="7"/>
  <c r="P4387" i="7"/>
  <c r="P4490" i="7"/>
  <c r="P4492" i="7"/>
  <c r="P4494" i="7"/>
  <c r="P4496" i="7"/>
  <c r="P4498" i="7"/>
  <c r="P4500" i="7"/>
  <c r="P4502" i="7"/>
  <c r="P4504" i="7"/>
  <c r="P4506" i="7"/>
  <c r="P4508" i="7"/>
  <c r="P4510" i="7"/>
  <c r="P4512" i="7"/>
  <c r="P4514" i="7"/>
  <c r="P4516" i="7"/>
  <c r="P4518" i="7"/>
  <c r="P4520" i="7"/>
  <c r="P4522" i="7"/>
  <c r="P4530" i="7"/>
  <c r="P4538" i="7"/>
  <c r="P4546" i="7"/>
  <c r="P3820" i="7"/>
  <c r="P3848" i="7"/>
  <c r="P3851" i="7"/>
  <c r="P3856" i="7"/>
  <c r="P3947" i="7"/>
  <c r="P4073" i="7"/>
  <c r="P4081" i="7"/>
  <c r="P4089" i="7"/>
  <c r="P4097" i="7"/>
  <c r="P4105" i="7"/>
  <c r="P4113" i="7"/>
  <c r="P4121" i="7"/>
  <c r="P4129" i="7"/>
  <c r="P4137" i="7"/>
  <c r="P4183" i="7"/>
  <c r="P4204" i="7"/>
  <c r="P4212" i="7"/>
  <c r="P4216" i="7"/>
  <c r="P4217" i="7"/>
  <c r="P4218" i="7"/>
  <c r="P4219" i="7"/>
  <c r="P4222" i="7"/>
  <c r="P4223" i="7"/>
  <c r="P4225" i="7"/>
  <c r="P4226" i="7"/>
  <c r="P4227" i="7"/>
  <c r="P4240" i="7"/>
  <c r="P4252" i="7"/>
  <c r="P4253" i="7"/>
  <c r="P4265" i="7"/>
  <c r="P4266" i="7"/>
  <c r="P4267" i="7"/>
  <c r="P4269" i="7"/>
  <c r="P4270" i="7"/>
  <c r="P4271" i="7"/>
  <c r="P4272" i="7"/>
  <c r="P4273" i="7"/>
  <c r="P4274" i="7"/>
  <c r="P4275" i="7"/>
  <c r="P4329" i="7"/>
  <c r="P4341" i="7"/>
  <c r="P4345" i="7"/>
  <c r="P4346" i="7"/>
  <c r="P4355" i="7"/>
  <c r="P4356" i="7"/>
  <c r="P4358" i="7"/>
  <c r="P4359" i="7"/>
  <c r="P4360" i="7"/>
  <c r="P4362" i="7"/>
  <c r="P4453" i="7"/>
  <c r="P4461" i="7"/>
  <c r="P4554" i="7"/>
  <c r="P4586" i="7"/>
  <c r="P4618" i="7"/>
  <c r="P4815" i="7"/>
  <c r="P5336" i="7"/>
  <c r="P5352" i="7"/>
  <c r="P5436" i="7"/>
  <c r="P5452" i="7"/>
  <c r="P5468" i="7"/>
  <c r="P5483" i="7"/>
  <c r="P5513" i="7"/>
  <c r="P5571" i="7"/>
  <c r="P5585" i="7"/>
  <c r="P5807" i="7"/>
  <c r="P5823" i="7"/>
  <c r="P5839" i="7"/>
  <c r="P5855" i="7"/>
  <c r="P4077" i="7"/>
  <c r="P4085" i="7"/>
  <c r="P4093" i="7"/>
  <c r="P4101" i="7"/>
  <c r="P4109" i="7"/>
  <c r="P4117" i="7"/>
  <c r="P4125" i="7"/>
  <c r="P4133" i="7"/>
  <c r="P4181" i="7"/>
  <c r="P4189" i="7"/>
  <c r="P4202" i="7"/>
  <c r="P4280" i="7"/>
  <c r="P4281" i="7"/>
  <c r="P4292" i="7"/>
  <c r="P4295" i="7"/>
  <c r="P4317" i="7"/>
  <c r="P4321" i="7"/>
  <c r="P4454" i="7"/>
  <c r="P4462" i="7"/>
  <c r="P4464" i="7"/>
  <c r="P4469" i="7"/>
  <c r="P4477" i="7"/>
  <c r="P4486" i="7"/>
  <c r="P4487" i="7"/>
  <c r="P4488" i="7"/>
  <c r="P4570" i="7"/>
  <c r="P4602" i="7"/>
  <c r="P4828" i="7"/>
  <c r="P5328" i="7"/>
  <c r="P5344" i="7"/>
  <c r="P5360" i="7"/>
  <c r="P4787" i="7"/>
  <c r="P4803" i="7"/>
  <c r="P4821" i="7"/>
  <c r="P4822" i="7"/>
  <c r="P4829" i="7"/>
  <c r="P4864" i="7"/>
  <c r="P4865" i="7"/>
  <c r="P4881" i="7"/>
  <c r="P4883" i="7"/>
  <c r="P4885" i="7"/>
  <c r="P4888" i="7"/>
  <c r="P4896" i="7"/>
  <c r="P5060" i="7"/>
  <c r="P5068" i="7"/>
  <c r="P5081" i="7"/>
  <c r="P5084" i="7"/>
  <c r="P5102" i="7"/>
  <c r="P5103" i="7"/>
  <c r="P5104" i="7"/>
  <c r="P5106" i="7"/>
  <c r="P5107" i="7"/>
  <c r="P5108" i="7"/>
  <c r="P5110" i="7"/>
  <c r="P5111" i="7"/>
  <c r="P5145" i="7"/>
  <c r="P5148" i="7"/>
  <c r="P5166" i="7"/>
  <c r="P5167" i="7"/>
  <c r="P5168" i="7"/>
  <c r="P5170" i="7"/>
  <c r="P5171" i="7"/>
  <c r="P5172" i="7"/>
  <c r="P5174" i="7"/>
  <c r="P5175" i="7"/>
  <c r="P5193" i="7"/>
  <c r="P5195" i="7"/>
  <c r="P5228" i="7"/>
  <c r="P5236" i="7"/>
  <c r="P5237" i="7"/>
  <c r="P5260" i="7"/>
  <c r="P5262" i="7"/>
  <c r="P5264" i="7"/>
  <c r="P5268" i="7"/>
  <c r="P5270" i="7"/>
  <c r="P5307" i="7"/>
  <c r="P5400" i="7"/>
  <c r="P5416" i="7"/>
  <c r="P5432" i="7"/>
  <c r="P5448" i="7"/>
  <c r="P5484" i="7"/>
  <c r="P5547" i="7"/>
  <c r="P5603" i="7"/>
  <c r="P5617" i="7"/>
  <c r="P5677" i="7"/>
  <c r="P5908" i="7"/>
  <c r="P5998" i="7"/>
  <c r="P6014" i="7"/>
  <c r="P6030" i="7"/>
  <c r="P6046" i="7"/>
  <c r="P6062" i="7"/>
  <c r="P6078" i="7"/>
  <c r="P6094" i="7"/>
  <c r="P6110" i="7"/>
  <c r="P6126" i="7"/>
  <c r="P4832" i="7"/>
  <c r="P4833" i="7"/>
  <c r="P4849" i="7"/>
  <c r="P4851" i="7"/>
  <c r="P4853" i="7"/>
  <c r="P4855" i="7"/>
  <c r="P4857" i="7"/>
  <c r="P4859" i="7"/>
  <c r="P4861" i="7"/>
  <c r="P5056" i="7"/>
  <c r="P5064" i="7"/>
  <c r="P5072" i="7"/>
  <c r="P5074" i="7"/>
  <c r="P5075" i="7"/>
  <c r="P5076" i="7"/>
  <c r="P5078" i="7"/>
  <c r="P5079" i="7"/>
  <c r="P5113" i="7"/>
  <c r="P5116" i="7"/>
  <c r="P5134" i="7"/>
  <c r="P5135" i="7"/>
  <c r="P5136" i="7"/>
  <c r="P5138" i="7"/>
  <c r="P5139" i="7"/>
  <c r="P5140" i="7"/>
  <c r="P5142" i="7"/>
  <c r="P5143" i="7"/>
  <c r="P5177" i="7"/>
  <c r="P5180" i="7"/>
  <c r="P5211" i="7"/>
  <c r="P5214" i="7"/>
  <c r="P5215" i="7"/>
  <c r="P5217" i="7"/>
  <c r="P5218" i="7"/>
  <c r="P5219" i="7"/>
  <c r="P5222" i="7"/>
  <c r="P5223" i="7"/>
  <c r="P5225" i="7"/>
  <c r="P5226" i="7"/>
  <c r="P5283" i="7"/>
  <c r="P5287" i="7"/>
  <c r="P5290" i="7"/>
  <c r="P5296" i="7"/>
  <c r="P5298" i="7"/>
  <c r="P5580" i="7"/>
  <c r="P5892" i="7"/>
  <c r="P5478" i="7"/>
  <c r="P5480" i="7"/>
  <c r="P5481" i="7"/>
  <c r="P5524" i="7"/>
  <c r="P5532" i="7"/>
  <c r="P5540" i="7"/>
  <c r="P5552" i="7"/>
  <c r="P5558" i="7"/>
  <c r="P5560" i="7"/>
  <c r="P5566" i="7"/>
  <c r="P5574" i="7"/>
  <c r="P5576" i="7"/>
  <c r="P5577" i="7"/>
  <c r="P5596" i="7"/>
  <c r="P5608" i="7"/>
  <c r="P5624" i="7"/>
  <c r="P5640" i="7"/>
  <c r="P5644" i="7"/>
  <c r="P5660" i="7"/>
  <c r="P5683" i="7"/>
  <c r="P5691" i="7"/>
  <c r="P5699" i="7"/>
  <c r="P5707" i="7"/>
  <c r="P5715" i="7"/>
  <c r="P5755" i="7"/>
  <c r="P5763" i="7"/>
  <c r="P5771" i="7"/>
  <c r="P5779" i="7"/>
  <c r="P5787" i="7"/>
  <c r="P5800" i="7"/>
  <c r="P5808" i="7"/>
  <c r="P5816" i="7"/>
  <c r="P5824" i="7"/>
  <c r="P5832" i="7"/>
  <c r="P5840" i="7"/>
  <c r="P5848" i="7"/>
  <c r="P5856" i="7"/>
  <c r="P5902" i="7"/>
  <c r="P5948" i="7"/>
  <c r="P5488" i="7"/>
  <c r="P5504" i="7"/>
  <c r="P5507" i="7"/>
  <c r="P5515" i="7"/>
  <c r="P5518" i="7"/>
  <c r="P5521" i="7"/>
  <c r="P5526" i="7"/>
  <c r="P5528" i="7"/>
  <c r="P5534" i="7"/>
  <c r="P5542" i="7"/>
  <c r="P5544" i="7"/>
  <c r="P5545" i="7"/>
  <c r="P5564" i="7"/>
  <c r="P5572" i="7"/>
  <c r="P5584" i="7"/>
  <c r="P5590" i="7"/>
  <c r="P5592" i="7"/>
  <c r="P5598" i="7"/>
  <c r="P5601" i="7"/>
  <c r="P5612" i="7"/>
  <c r="P5615" i="7"/>
  <c r="P5622" i="7"/>
  <c r="P5628" i="7"/>
  <c r="P5630" i="7"/>
  <c r="P5631" i="7"/>
  <c r="P5638" i="7"/>
  <c r="P5652" i="7"/>
  <c r="P5667" i="7"/>
  <c r="P5679" i="7"/>
  <c r="P5687" i="7"/>
  <c r="P5695" i="7"/>
  <c r="P5703" i="7"/>
  <c r="P5711" i="7"/>
  <c r="P5719" i="7"/>
  <c r="P5751" i="7"/>
  <c r="P5759" i="7"/>
  <c r="P5767" i="7"/>
  <c r="P5775" i="7"/>
  <c r="P5783" i="7"/>
  <c r="P5791" i="7"/>
  <c r="P5796" i="7"/>
  <c r="P5804" i="7"/>
  <c r="P5812" i="7"/>
  <c r="P5820" i="7"/>
  <c r="P5828" i="7"/>
  <c r="P5836" i="7"/>
  <c r="P5844" i="7"/>
  <c r="P5852" i="7"/>
  <c r="P5894" i="7"/>
  <c r="P5910" i="7"/>
  <c r="P5932" i="7"/>
  <c r="P5918" i="7"/>
  <c r="P5934" i="7"/>
  <c r="P5950" i="7"/>
  <c r="P6158" i="7"/>
  <c r="P6177" i="7"/>
  <c r="P6193" i="7"/>
  <c r="P6219" i="7"/>
  <c r="P6223" i="7"/>
  <c r="P6232" i="7"/>
  <c r="P6265" i="7"/>
  <c r="P5926" i="7"/>
  <c r="P5942" i="7"/>
  <c r="P6142" i="7"/>
  <c r="P6195" i="7"/>
  <c r="P6199" i="7"/>
  <c r="P6294" i="7"/>
  <c r="P6301" i="7"/>
  <c r="P6414" i="7"/>
  <c r="P6419" i="7"/>
  <c r="P6430" i="7"/>
  <c r="P6443" i="7"/>
  <c r="P6451" i="7"/>
  <c r="P6459" i="7"/>
  <c r="P6467" i="7"/>
  <c r="P6475" i="7"/>
  <c r="P6507" i="7"/>
  <c r="P6539" i="7"/>
  <c r="P6571" i="7"/>
  <c r="P6603" i="7"/>
  <c r="P6767" i="7"/>
  <c r="P6279" i="7"/>
  <c r="P6297" i="7"/>
  <c r="P6319" i="7"/>
  <c r="P6326" i="7"/>
  <c r="P6449" i="7"/>
  <c r="P6457" i="7"/>
  <c r="P6465" i="7"/>
  <c r="P6473" i="7"/>
  <c r="P6483" i="7"/>
  <c r="P6515" i="7"/>
  <c r="P6547" i="7"/>
  <c r="P6579" i="7"/>
  <c r="P6611" i="7"/>
  <c r="P6635" i="7"/>
  <c r="P6651" i="7"/>
  <c r="P6675" i="7"/>
  <c r="P6273" i="7"/>
  <c r="P6275" i="7"/>
  <c r="P6278" i="7"/>
  <c r="P6305" i="7"/>
  <c r="P6307" i="7"/>
  <c r="P6310" i="7"/>
  <c r="P6668" i="7"/>
  <c r="P6700" i="7"/>
  <c r="P6723" i="7"/>
  <c r="P6740" i="7"/>
  <c r="P6817" i="7"/>
  <c r="P6818" i="7"/>
  <c r="P6819" i="7"/>
  <c r="P6821" i="7"/>
  <c r="P6822" i="7"/>
  <c r="P6823" i="7"/>
  <c r="P6825" i="7"/>
  <c r="P6826" i="7"/>
  <c r="P6827" i="7"/>
  <c r="P6829" i="7"/>
  <c r="P6830" i="7"/>
  <c r="P6831" i="7"/>
  <c r="P6833" i="7"/>
  <c r="P6918" i="7"/>
  <c r="P6978" i="7"/>
  <c r="P6363" i="7"/>
  <c r="P6371" i="7"/>
  <c r="P6379" i="7"/>
  <c r="P6387" i="7"/>
  <c r="P6395" i="7"/>
  <c r="P6403" i="7"/>
  <c r="P6411" i="7"/>
  <c r="P6476" i="7"/>
  <c r="P6484" i="7"/>
  <c r="P6492" i="7"/>
  <c r="P6500" i="7"/>
  <c r="P6508" i="7"/>
  <c r="P6516" i="7"/>
  <c r="P6524" i="7"/>
  <c r="P6532" i="7"/>
  <c r="P6540" i="7"/>
  <c r="P6548" i="7"/>
  <c r="P6556" i="7"/>
  <c r="P6564" i="7"/>
  <c r="P6572" i="7"/>
  <c r="P6580" i="7"/>
  <c r="P6588" i="7"/>
  <c r="P6596" i="7"/>
  <c r="P6604" i="7"/>
  <c r="P6612" i="7"/>
  <c r="P6620" i="7"/>
  <c r="P6628" i="7"/>
  <c r="P6636" i="7"/>
  <c r="P6644" i="7"/>
  <c r="P6652" i="7"/>
  <c r="P6660" i="7"/>
  <c r="P6683" i="7"/>
  <c r="P6692" i="7"/>
  <c r="P6712" i="7"/>
  <c r="P6734" i="7"/>
  <c r="P6871" i="7"/>
  <c r="P6873" i="7"/>
  <c r="P6875" i="7"/>
  <c r="P6877" i="7"/>
  <c r="P6950" i="7"/>
  <c r="P6724" i="7"/>
  <c r="P6728" i="7"/>
  <c r="P6742" i="7"/>
  <c r="P6750" i="7"/>
  <c r="P6780" i="7"/>
  <c r="P6786" i="7"/>
  <c r="P6787" i="7"/>
  <c r="P6789" i="7"/>
  <c r="P6790" i="7"/>
  <c r="P6791" i="7"/>
  <c r="P6835" i="7"/>
  <c r="P6843" i="7"/>
  <c r="P6878" i="7"/>
  <c r="P6882" i="7"/>
  <c r="P6883" i="7"/>
  <c r="P6894" i="7"/>
  <c r="P6930" i="7"/>
  <c r="P6934" i="7"/>
  <c r="P6962" i="7"/>
  <c r="P6966" i="7"/>
  <c r="P6973" i="7"/>
  <c r="P6691" i="7"/>
  <c r="P6699" i="7"/>
  <c r="P6716" i="7"/>
  <c r="P6720" i="7"/>
  <c r="P6731" i="7"/>
  <c r="P6754" i="7"/>
  <c r="P6755" i="7"/>
  <c r="P6801" i="7"/>
  <c r="P6802" i="7"/>
  <c r="P6803" i="7"/>
  <c r="P6805" i="7"/>
  <c r="P6806" i="7"/>
  <c r="P6807" i="7"/>
  <c r="P6845" i="7"/>
  <c r="P6853" i="7"/>
  <c r="P6855" i="7"/>
  <c r="P6857" i="7"/>
  <c r="P6859" i="7"/>
  <c r="P6861" i="7"/>
  <c r="P2303" i="7"/>
  <c r="P2311" i="7"/>
  <c r="P2319" i="7"/>
  <c r="P2327" i="7"/>
  <c r="P2673" i="7"/>
  <c r="P2681" i="7"/>
  <c r="P2689" i="7"/>
  <c r="P2697" i="7"/>
  <c r="P2705" i="7"/>
  <c r="P2713" i="7"/>
  <c r="P2721" i="7"/>
  <c r="P2729" i="7"/>
  <c r="P2737" i="7"/>
  <c r="P2745" i="7"/>
  <c r="P2753" i="7"/>
  <c r="P2761" i="7"/>
  <c r="P2769" i="7"/>
  <c r="P2777" i="7"/>
  <c r="P1687" i="7"/>
  <c r="P1691" i="7"/>
  <c r="P1695" i="7"/>
  <c r="P1699" i="7"/>
  <c r="P1704" i="7"/>
  <c r="P1705" i="7"/>
  <c r="P1715" i="7"/>
  <c r="P1720" i="7"/>
  <c r="P1721" i="7"/>
  <c r="P2092" i="7"/>
  <c r="P2093" i="7"/>
  <c r="P2102" i="7"/>
  <c r="P2105" i="7"/>
  <c r="P2118" i="7"/>
  <c r="P2134" i="7"/>
  <c r="P2150" i="7"/>
  <c r="P2151" i="7"/>
  <c r="P2155" i="7"/>
  <c r="P2171" i="7"/>
  <c r="P2183" i="7"/>
  <c r="P2187" i="7"/>
  <c r="P2203" i="7"/>
  <c r="P2208" i="7"/>
  <c r="P2210" i="7"/>
  <c r="P2335" i="7"/>
  <c r="P2343" i="7"/>
  <c r="P2351" i="7"/>
  <c r="P2359" i="7"/>
  <c r="P2367" i="7"/>
  <c r="P2375" i="7"/>
  <c r="P2383" i="7"/>
  <c r="P2391" i="7"/>
  <c r="P2399" i="7"/>
  <c r="P2407" i="7"/>
  <c r="P2415" i="7"/>
  <c r="P2423" i="7"/>
  <c r="P2431" i="7"/>
  <c r="P2439" i="7"/>
  <c r="P2447" i="7"/>
  <c r="P2455" i="7"/>
  <c r="P2463" i="7"/>
  <c r="P2471" i="7"/>
  <c r="P2479" i="7"/>
  <c r="P2487" i="7"/>
  <c r="P2495" i="7"/>
  <c r="P2528" i="7"/>
  <c r="P2540" i="7"/>
  <c r="P2556" i="7"/>
  <c r="P2572" i="7"/>
  <c r="P2803" i="7"/>
  <c r="P2807" i="7"/>
  <c r="P2810" i="7"/>
  <c r="P2823" i="7"/>
  <c r="P2826" i="7"/>
  <c r="P2839" i="7"/>
  <c r="P2842" i="7"/>
  <c r="P2871" i="7"/>
  <c r="P3193" i="7"/>
  <c r="P3201" i="7"/>
  <c r="P3209" i="7"/>
  <c r="P3217" i="7"/>
  <c r="P3225" i="7"/>
  <c r="P3233" i="7"/>
  <c r="P3241" i="7"/>
  <c r="P3249" i="7"/>
  <c r="P3257" i="7"/>
  <c r="P3265" i="7"/>
  <c r="P3273" i="7"/>
  <c r="P3281" i="7"/>
  <c r="P3289" i="7"/>
  <c r="P3297" i="7"/>
  <c r="P3324" i="7"/>
  <c r="P3357" i="7"/>
  <c r="P3359" i="7"/>
  <c r="P3361" i="7"/>
  <c r="P3363" i="7"/>
  <c r="P3365" i="7"/>
  <c r="P3367" i="7"/>
  <c r="P3369" i="7"/>
  <c r="P3371" i="7"/>
  <c r="P3373" i="7"/>
  <c r="P3375" i="7"/>
  <c r="P3377" i="7"/>
  <c r="P3379" i="7"/>
  <c r="P3387" i="7"/>
  <c r="P3395" i="7"/>
  <c r="P3403" i="7"/>
  <c r="P3411" i="7"/>
  <c r="P3419" i="7"/>
  <c r="P3427" i="7"/>
  <c r="P3435" i="7"/>
  <c r="P3443" i="7"/>
  <c r="P3451" i="7"/>
  <c r="P3459" i="7"/>
  <c r="P3472" i="7"/>
  <c r="P3480" i="7"/>
  <c r="P3488" i="7"/>
  <c r="P3496" i="7"/>
  <c r="P3504" i="7"/>
  <c r="P3512" i="7"/>
  <c r="P3520" i="7"/>
  <c r="P3528" i="7"/>
  <c r="P3536" i="7"/>
  <c r="P3544" i="7"/>
  <c r="P3552" i="7"/>
  <c r="P3560" i="7"/>
  <c r="P3568" i="7"/>
  <c r="P3576" i="7"/>
  <c r="P3584" i="7"/>
  <c r="P3592" i="7"/>
  <c r="P3600" i="7"/>
  <c r="P3608" i="7"/>
  <c r="P3616" i="7"/>
  <c r="P3624" i="7"/>
  <c r="P3632" i="7"/>
  <c r="P3640" i="7"/>
  <c r="P3648" i="7"/>
  <c r="P3656" i="7"/>
  <c r="P3659" i="7"/>
  <c r="P3661" i="7"/>
  <c r="P3664" i="7"/>
  <c r="P3667" i="7"/>
  <c r="P3669" i="7"/>
  <c r="P3672" i="7"/>
  <c r="P3675" i="7"/>
  <c r="P3677" i="7"/>
  <c r="P3680" i="7"/>
  <c r="P3683" i="7"/>
  <c r="P3685" i="7"/>
  <c r="P3688" i="7"/>
  <c r="P3691" i="7"/>
  <c r="P3693" i="7"/>
  <c r="P3696" i="7"/>
  <c r="P3699" i="7"/>
  <c r="P3701" i="7"/>
  <c r="P3704" i="7"/>
  <c r="P3707" i="7"/>
  <c r="P3709" i="7"/>
  <c r="P3712" i="7"/>
  <c r="P3715" i="7"/>
  <c r="P3717" i="7"/>
  <c r="P3720" i="7"/>
  <c r="P3723" i="7"/>
  <c r="P3725" i="7"/>
  <c r="P3728" i="7"/>
  <c r="P3731" i="7"/>
  <c r="P3733" i="7"/>
  <c r="P3736" i="7"/>
  <c r="P3739" i="7"/>
  <c r="P3741" i="7"/>
  <c r="P3744" i="7"/>
  <c r="P3747" i="7"/>
  <c r="P3749" i="7"/>
  <c r="P3752" i="7"/>
  <c r="P3755" i="7"/>
  <c r="P3757" i="7"/>
  <c r="P3760" i="7"/>
  <c r="P3763" i="7"/>
  <c r="P3765" i="7"/>
  <c r="P3768" i="7"/>
  <c r="P3771" i="7"/>
  <c r="P3773" i="7"/>
  <c r="P3776" i="7"/>
  <c r="P3779" i="7"/>
  <c r="P3781" i="7"/>
  <c r="P3784" i="7"/>
  <c r="P3787" i="7"/>
  <c r="P3789" i="7"/>
  <c r="P3792" i="7"/>
  <c r="P3795" i="7"/>
  <c r="P3797" i="7"/>
  <c r="P3800" i="7"/>
  <c r="P3803" i="7"/>
  <c r="P3805" i="7"/>
  <c r="P3808" i="7"/>
  <c r="P3811" i="7"/>
  <c r="P3813" i="7"/>
  <c r="P3816" i="7"/>
  <c r="P3883" i="7"/>
  <c r="P3899" i="7"/>
  <c r="P3915" i="7"/>
  <c r="P3931" i="7"/>
  <c r="P4807" i="7"/>
  <c r="P2314" i="7"/>
  <c r="P2329" i="7"/>
  <c r="P2417" i="7"/>
  <c r="P2425" i="7"/>
  <c r="P2433" i="7"/>
  <c r="P2465" i="7"/>
  <c r="P2473" i="7"/>
  <c r="P2497" i="7"/>
  <c r="P2514" i="7"/>
  <c r="P2525" i="7"/>
  <c r="P2526" i="7"/>
  <c r="P2588" i="7"/>
  <c r="P2590" i="7"/>
  <c r="P2594" i="7"/>
  <c r="P2600" i="7"/>
  <c r="P2604" i="7"/>
  <c r="P2608" i="7"/>
  <c r="P2612" i="7"/>
  <c r="P2614" i="7"/>
  <c r="P2618" i="7"/>
  <c r="P2622" i="7"/>
  <c r="P2624" i="7"/>
  <c r="P2630" i="7"/>
  <c r="P2638" i="7"/>
  <c r="P2642" i="7"/>
  <c r="P2646" i="7"/>
  <c r="P2650" i="7"/>
  <c r="P2654" i="7"/>
  <c r="P2656" i="7"/>
  <c r="P2658" i="7"/>
  <c r="P2662" i="7"/>
  <c r="P2666" i="7"/>
  <c r="P2790" i="7"/>
  <c r="P2874" i="7"/>
  <c r="P2881" i="7"/>
  <c r="P2926" i="7"/>
  <c r="P2929" i="7"/>
  <c r="P2942" i="7"/>
  <c r="P2945" i="7"/>
  <c r="P2961" i="7"/>
  <c r="P2974" i="7"/>
  <c r="P2977" i="7"/>
  <c r="P2990" i="7"/>
  <c r="P3014" i="7"/>
  <c r="P3028" i="7"/>
  <c r="P3035" i="7"/>
  <c r="P3037" i="7"/>
  <c r="P3046" i="7"/>
  <c r="P3057" i="7"/>
  <c r="P3220" i="7"/>
  <c r="P3766" i="7"/>
  <c r="P3774" i="7"/>
  <c r="P3782" i="7"/>
  <c r="P3790" i="7"/>
  <c r="P3798" i="7"/>
  <c r="P3806" i="7"/>
  <c r="P3814" i="7"/>
  <c r="P3879" i="7"/>
  <c r="P3895" i="7"/>
  <c r="P3911" i="7"/>
  <c r="P3927" i="7"/>
  <c r="P3943" i="7"/>
  <c r="P4892" i="7"/>
  <c r="P4900" i="7"/>
  <c r="P1686" i="7"/>
  <c r="P1690" i="7"/>
  <c r="P1694" i="7"/>
  <c r="P1698" i="7"/>
  <c r="P2306" i="7"/>
  <c r="P2310" i="7"/>
  <c r="P2318" i="7"/>
  <c r="P2322" i="7"/>
  <c r="P2326" i="7"/>
  <c r="P2337" i="7"/>
  <c r="P2345" i="7"/>
  <c r="P2353" i="7"/>
  <c r="P2361" i="7"/>
  <c r="P2369" i="7"/>
  <c r="P2377" i="7"/>
  <c r="P2385" i="7"/>
  <c r="P2393" i="7"/>
  <c r="P2401" i="7"/>
  <c r="P2409" i="7"/>
  <c r="P2441" i="7"/>
  <c r="P2449" i="7"/>
  <c r="P2457" i="7"/>
  <c r="P2481" i="7"/>
  <c r="P2489" i="7"/>
  <c r="P2586" i="7"/>
  <c r="P2592" i="7"/>
  <c r="P2596" i="7"/>
  <c r="P2598" i="7"/>
  <c r="P2602" i="7"/>
  <c r="P2606" i="7"/>
  <c r="P2610" i="7"/>
  <c r="P2616" i="7"/>
  <c r="P2620" i="7"/>
  <c r="P2626" i="7"/>
  <c r="P2628" i="7"/>
  <c r="P2632" i="7"/>
  <c r="P2634" i="7"/>
  <c r="P2636" i="7"/>
  <c r="P2640" i="7"/>
  <c r="P2644" i="7"/>
  <c r="P2648" i="7"/>
  <c r="P2652" i="7"/>
  <c r="P2660" i="7"/>
  <c r="P2664" i="7"/>
  <c r="P2855" i="7"/>
  <c r="P2865" i="7"/>
  <c r="P2894" i="7"/>
  <c r="P2897" i="7"/>
  <c r="P2910" i="7"/>
  <c r="P2913" i="7"/>
  <c r="P2958" i="7"/>
  <c r="P2993" i="7"/>
  <c r="P3003" i="7"/>
  <c r="P3005" i="7"/>
  <c r="P3050" i="7"/>
  <c r="P3188" i="7"/>
  <c r="P3196" i="7"/>
  <c r="P3204" i="7"/>
  <c r="P3212" i="7"/>
  <c r="P3228" i="7"/>
  <c r="P3236" i="7"/>
  <c r="P3244" i="7"/>
  <c r="P3252" i="7"/>
  <c r="P3260" i="7"/>
  <c r="P3268" i="7"/>
  <c r="P3276" i="7"/>
  <c r="P3284" i="7"/>
  <c r="P3292" i="7"/>
  <c r="P3300" i="7"/>
  <c r="P3308" i="7"/>
  <c r="P3316" i="7"/>
  <c r="P3382" i="7"/>
  <c r="P3390" i="7"/>
  <c r="P3398" i="7"/>
  <c r="P3406" i="7"/>
  <c r="P3414" i="7"/>
  <c r="P3422" i="7"/>
  <c r="P3430" i="7"/>
  <c r="P3438" i="7"/>
  <c r="P3446" i="7"/>
  <c r="P3454" i="7"/>
  <c r="P3462" i="7"/>
  <c r="P3470" i="7"/>
  <c r="P3478" i="7"/>
  <c r="P3486" i="7"/>
  <c r="P3494" i="7"/>
  <c r="P3502" i="7"/>
  <c r="P3510" i="7"/>
  <c r="P3518" i="7"/>
  <c r="P3526" i="7"/>
  <c r="P3534" i="7"/>
  <c r="P3542" i="7"/>
  <c r="P3550" i="7"/>
  <c r="P3558" i="7"/>
  <c r="P3566" i="7"/>
  <c r="P3574" i="7"/>
  <c r="P3582" i="7"/>
  <c r="P3590" i="7"/>
  <c r="P3598" i="7"/>
  <c r="P3606" i="7"/>
  <c r="P3614" i="7"/>
  <c r="P3622" i="7"/>
  <c r="P3630" i="7"/>
  <c r="P3638" i="7"/>
  <c r="P3646" i="7"/>
  <c r="P3654" i="7"/>
  <c r="P3662" i="7"/>
  <c r="P3670" i="7"/>
  <c r="P3678" i="7"/>
  <c r="P3686" i="7"/>
  <c r="P3694" i="7"/>
  <c r="P3702" i="7"/>
  <c r="P3710" i="7"/>
  <c r="P3718" i="7"/>
  <c r="P3726" i="7"/>
  <c r="P3734" i="7"/>
  <c r="P3742" i="7"/>
  <c r="P3750" i="7"/>
  <c r="P3758" i="7"/>
  <c r="P1685" i="7"/>
  <c r="P1689" i="7"/>
  <c r="P1693" i="7"/>
  <c r="P1697" i="7"/>
  <c r="P1707" i="7"/>
  <c r="P1712" i="7"/>
  <c r="P1713" i="7"/>
  <c r="P2077" i="7"/>
  <c r="P2107" i="7"/>
  <c r="P2110" i="7"/>
  <c r="P2126" i="7"/>
  <c r="P2130" i="7"/>
  <c r="P2132" i="7"/>
  <c r="P2142" i="7"/>
  <c r="P2163" i="7"/>
  <c r="P2175" i="7"/>
  <c r="P2179" i="7"/>
  <c r="P2191" i="7"/>
  <c r="P2195" i="7"/>
  <c r="P2216" i="7"/>
  <c r="P2218" i="7"/>
  <c r="P2220" i="7"/>
  <c r="P2331" i="7"/>
  <c r="P2339" i="7"/>
  <c r="P2347" i="7"/>
  <c r="P2355" i="7"/>
  <c r="P2363" i="7"/>
  <c r="P2371" i="7"/>
  <c r="P2379" i="7"/>
  <c r="P2387" i="7"/>
  <c r="P2395" i="7"/>
  <c r="P2403" i="7"/>
  <c r="P2411" i="7"/>
  <c r="P2419" i="7"/>
  <c r="P2427" i="7"/>
  <c r="P2435" i="7"/>
  <c r="P2443" i="7"/>
  <c r="P2451" i="7"/>
  <c r="P2459" i="7"/>
  <c r="P2467" i="7"/>
  <c r="P2475" i="7"/>
  <c r="P2483" i="7"/>
  <c r="P2491" i="7"/>
  <c r="P2499" i="7"/>
  <c r="P2529" i="7"/>
  <c r="P2532" i="7"/>
  <c r="P2548" i="7"/>
  <c r="P2564" i="7"/>
  <c r="P2580" i="7"/>
  <c r="P2789" i="7"/>
  <c r="P2795" i="7"/>
  <c r="P2815" i="7"/>
  <c r="P2818" i="7"/>
  <c r="P2831" i="7"/>
  <c r="P2834" i="7"/>
  <c r="P2847" i="7"/>
  <c r="P2850" i="7"/>
  <c r="P2866" i="7"/>
  <c r="P2882" i="7"/>
  <c r="P2898" i="7"/>
  <c r="P2914" i="7"/>
  <c r="P2930" i="7"/>
  <c r="P2946" i="7"/>
  <c r="P2962" i="7"/>
  <c r="P2978" i="7"/>
  <c r="P2994" i="7"/>
  <c r="P3011" i="7"/>
  <c r="P3013" i="7"/>
  <c r="P3022" i="7"/>
  <c r="P3043" i="7"/>
  <c r="P3045" i="7"/>
  <c r="P3122" i="7"/>
  <c r="P3130" i="7"/>
  <c r="P3138" i="7"/>
  <c r="P3146" i="7"/>
  <c r="P3154" i="7"/>
  <c r="P3162" i="7"/>
  <c r="P3170" i="7"/>
  <c r="P3178" i="7"/>
  <c r="P3186" i="7"/>
  <c r="P3189" i="7"/>
  <c r="P3194" i="7"/>
  <c r="P3197" i="7"/>
  <c r="P3202" i="7"/>
  <c r="P3205" i="7"/>
  <c r="P3210" i="7"/>
  <c r="P3213" i="7"/>
  <c r="P3218" i="7"/>
  <c r="P3221" i="7"/>
  <c r="P3226" i="7"/>
  <c r="P3229" i="7"/>
  <c r="P3234" i="7"/>
  <c r="P3237" i="7"/>
  <c r="P3242" i="7"/>
  <c r="P3245" i="7"/>
  <c r="P3250" i="7"/>
  <c r="P3253" i="7"/>
  <c r="P3258" i="7"/>
  <c r="P3261" i="7"/>
  <c r="P3266" i="7"/>
  <c r="P3269" i="7"/>
  <c r="P3274" i="7"/>
  <c r="P3277" i="7"/>
  <c r="P3282" i="7"/>
  <c r="P3285" i="7"/>
  <c r="P3290" i="7"/>
  <c r="P3293" i="7"/>
  <c r="P3298" i="7"/>
  <c r="P3301" i="7"/>
  <c r="P3310" i="7"/>
  <c r="P3318" i="7"/>
  <c r="P3340" i="7"/>
  <c r="P3383" i="7"/>
  <c r="P3391" i="7"/>
  <c r="P3399" i="7"/>
  <c r="P3407" i="7"/>
  <c r="P3415" i="7"/>
  <c r="P3423" i="7"/>
  <c r="P3431" i="7"/>
  <c r="P3439" i="7"/>
  <c r="P3444" i="7"/>
  <c r="P3447" i="7"/>
  <c r="P3452" i="7"/>
  <c r="P3455" i="7"/>
  <c r="P3460" i="7"/>
  <c r="P3463" i="7"/>
  <c r="P4799" i="7"/>
  <c r="P2879" i="7"/>
  <c r="P2887" i="7"/>
  <c r="P2895" i="7"/>
  <c r="P2903" i="7"/>
  <c r="P2911" i="7"/>
  <c r="P2919" i="7"/>
  <c r="P2927" i="7"/>
  <c r="P2935" i="7"/>
  <c r="P2943" i="7"/>
  <c r="P2951" i="7"/>
  <c r="P2959" i="7"/>
  <c r="P2967" i="7"/>
  <c r="P2975" i="7"/>
  <c r="P2983" i="7"/>
  <c r="P2991" i="7"/>
  <c r="P2999" i="7"/>
  <c r="P3008" i="7"/>
  <c r="P3015" i="7"/>
  <c r="P3024" i="7"/>
  <c r="P3031" i="7"/>
  <c r="P3040" i="7"/>
  <c r="P3047" i="7"/>
  <c r="P3048" i="7"/>
  <c r="P3059" i="7"/>
  <c r="P3070" i="7"/>
  <c r="P3071" i="7"/>
  <c r="P3077" i="7"/>
  <c r="P3091" i="7"/>
  <c r="P3307" i="7"/>
  <c r="P3311" i="7"/>
  <c r="P3315" i="7"/>
  <c r="P3319" i="7"/>
  <c r="P3322" i="7"/>
  <c r="P3323" i="7"/>
  <c r="P3333" i="7"/>
  <c r="P3338" i="7"/>
  <c r="P3339" i="7"/>
  <c r="P3349" i="7"/>
  <c r="P3354" i="7"/>
  <c r="P3355" i="7"/>
  <c r="P3356" i="7"/>
  <c r="P3474" i="7"/>
  <c r="P3481" i="7"/>
  <c r="P3490" i="7"/>
  <c r="P3497" i="7"/>
  <c r="P3506" i="7"/>
  <c r="P3513" i="7"/>
  <c r="P3522" i="7"/>
  <c r="P3529" i="7"/>
  <c r="P3538" i="7"/>
  <c r="P3545" i="7"/>
  <c r="P3554" i="7"/>
  <c r="P3561" i="7"/>
  <c r="P3570" i="7"/>
  <c r="P3577" i="7"/>
  <c r="P3586" i="7"/>
  <c r="P3593" i="7"/>
  <c r="P3602" i="7"/>
  <c r="P3609" i="7"/>
  <c r="P3618" i="7"/>
  <c r="P3625" i="7"/>
  <c r="P3634" i="7"/>
  <c r="P3641" i="7"/>
  <c r="P3650" i="7"/>
  <c r="P3657" i="7"/>
  <c r="P3666" i="7"/>
  <c r="P3673" i="7"/>
  <c r="P3682" i="7"/>
  <c r="P3689" i="7"/>
  <c r="P3698" i="7"/>
  <c r="P3705" i="7"/>
  <c r="P3714" i="7"/>
  <c r="P3721" i="7"/>
  <c r="P3730" i="7"/>
  <c r="P3737" i="7"/>
  <c r="P3746" i="7"/>
  <c r="P3753" i="7"/>
  <c r="P3762" i="7"/>
  <c r="P3769" i="7"/>
  <c r="P3778" i="7"/>
  <c r="P3785" i="7"/>
  <c r="P3794" i="7"/>
  <c r="P3801" i="7"/>
  <c r="P3810" i="7"/>
  <c r="P3825" i="7"/>
  <c r="P3826" i="7"/>
  <c r="P3827" i="7"/>
  <c r="P3840" i="7"/>
  <c r="P3869" i="7"/>
  <c r="P3870" i="7"/>
  <c r="P3877" i="7"/>
  <c r="P3885" i="7"/>
  <c r="P3893" i="7"/>
  <c r="P3901" i="7"/>
  <c r="P3909" i="7"/>
  <c r="P3917" i="7"/>
  <c r="P3925" i="7"/>
  <c r="P3933" i="7"/>
  <c r="P3941" i="7"/>
  <c r="P3949" i="7"/>
  <c r="P4330" i="7"/>
  <c r="P4373" i="7"/>
  <c r="P4389" i="7"/>
  <c r="P4523" i="7"/>
  <c r="P4531" i="7"/>
  <c r="P4539" i="7"/>
  <c r="P4547" i="7"/>
  <c r="P4555" i="7"/>
  <c r="P4563" i="7"/>
  <c r="P4571" i="7"/>
  <c r="P4579" i="7"/>
  <c r="P4587" i="7"/>
  <c r="P4595" i="7"/>
  <c r="P4603" i="7"/>
  <c r="P4611" i="7"/>
  <c r="P4619" i="7"/>
  <c r="P4627" i="7"/>
  <c r="P4635" i="7"/>
  <c r="P4643" i="7"/>
  <c r="P4651" i="7"/>
  <c r="P4659" i="7"/>
  <c r="P4667" i="7"/>
  <c r="P4675" i="7"/>
  <c r="P4683" i="7"/>
  <c r="P4691" i="7"/>
  <c r="P4699" i="7"/>
  <c r="P4707" i="7"/>
  <c r="P4715" i="7"/>
  <c r="P4723" i="7"/>
  <c r="P4731" i="7"/>
  <c r="P4739" i="7"/>
  <c r="P4747" i="7"/>
  <c r="P4755" i="7"/>
  <c r="P4763" i="7"/>
  <c r="P4771" i="7"/>
  <c r="P4779" i="7"/>
  <c r="P4795" i="7"/>
  <c r="P4811" i="7"/>
  <c r="P2853" i="7"/>
  <c r="P3007" i="7"/>
  <c r="P3023" i="7"/>
  <c r="P3039" i="7"/>
  <c r="P3061" i="7"/>
  <c r="P3075" i="7"/>
  <c r="P3086" i="7"/>
  <c r="P3087" i="7"/>
  <c r="P3093" i="7"/>
  <c r="P3305" i="7"/>
  <c r="P3309" i="7"/>
  <c r="P3313" i="7"/>
  <c r="P3317" i="7"/>
  <c r="P3325" i="7"/>
  <c r="P3330" i="7"/>
  <c r="P3331" i="7"/>
  <c r="P3341" i="7"/>
  <c r="P3346" i="7"/>
  <c r="P3347" i="7"/>
  <c r="P3466" i="7"/>
  <c r="P3473" i="7"/>
  <c r="P3482" i="7"/>
  <c r="P3489" i="7"/>
  <c r="P3498" i="7"/>
  <c r="P3505" i="7"/>
  <c r="P3514" i="7"/>
  <c r="P3521" i="7"/>
  <c r="P3530" i="7"/>
  <c r="P3537" i="7"/>
  <c r="P3546" i="7"/>
  <c r="P3553" i="7"/>
  <c r="P3562" i="7"/>
  <c r="P3569" i="7"/>
  <c r="P3578" i="7"/>
  <c r="P3585" i="7"/>
  <c r="P3594" i="7"/>
  <c r="P3601" i="7"/>
  <c r="P3610" i="7"/>
  <c r="P3617" i="7"/>
  <c r="P3626" i="7"/>
  <c r="P3633" i="7"/>
  <c r="P3642" i="7"/>
  <c r="P3649" i="7"/>
  <c r="P3658" i="7"/>
  <c r="P3665" i="7"/>
  <c r="P3674" i="7"/>
  <c r="P3681" i="7"/>
  <c r="P3690" i="7"/>
  <c r="P3697" i="7"/>
  <c r="P3706" i="7"/>
  <c r="P3713" i="7"/>
  <c r="P3722" i="7"/>
  <c r="P3729" i="7"/>
  <c r="P3738" i="7"/>
  <c r="P3745" i="7"/>
  <c r="P3754" i="7"/>
  <c r="P3761" i="7"/>
  <c r="P3770" i="7"/>
  <c r="P3777" i="7"/>
  <c r="P3786" i="7"/>
  <c r="P3793" i="7"/>
  <c r="P3802" i="7"/>
  <c r="P3809" i="7"/>
  <c r="P3819" i="7"/>
  <c r="P3837" i="7"/>
  <c r="P3838" i="7"/>
  <c r="P3852" i="7"/>
  <c r="P3857" i="7"/>
  <c r="P3858" i="7"/>
  <c r="P3859" i="7"/>
  <c r="P3873" i="7"/>
  <c r="P3881" i="7"/>
  <c r="P3889" i="7"/>
  <c r="P3897" i="7"/>
  <c r="P3905" i="7"/>
  <c r="P3913" i="7"/>
  <c r="P3921" i="7"/>
  <c r="P3929" i="7"/>
  <c r="P3937" i="7"/>
  <c r="P3945" i="7"/>
  <c r="P4192" i="7"/>
  <c r="P4365" i="7"/>
  <c r="P4381" i="7"/>
  <c r="P4185" i="7"/>
  <c r="P4191" i="7"/>
  <c r="P4205" i="7"/>
  <c r="P4207" i="7"/>
  <c r="P4208" i="7"/>
  <c r="P4241" i="7"/>
  <c r="P4242" i="7"/>
  <c r="P4256" i="7"/>
  <c r="P4260" i="7"/>
  <c r="P4262" i="7"/>
  <c r="P4263" i="7"/>
  <c r="P4284" i="7"/>
  <c r="P4350" i="7"/>
  <c r="P4351" i="7"/>
  <c r="P4352" i="7"/>
  <c r="P4354" i="7"/>
  <c r="P4404" i="7"/>
  <c r="P4420" i="7"/>
  <c r="P4436" i="7"/>
  <c r="P4449" i="7"/>
  <c r="P4452" i="7"/>
  <c r="P4465" i="7"/>
  <c r="P4470" i="7"/>
  <c r="P4471" i="7"/>
  <c r="P4472" i="7"/>
  <c r="P4485" i="7"/>
  <c r="P4527" i="7"/>
  <c r="P4534" i="7"/>
  <c r="P4543" i="7"/>
  <c r="P4550" i="7"/>
  <c r="P4559" i="7"/>
  <c r="P4566" i="7"/>
  <c r="P4575" i="7"/>
  <c r="P4582" i="7"/>
  <c r="P4591" i="7"/>
  <c r="P4598" i="7"/>
  <c r="P4607" i="7"/>
  <c r="P4614" i="7"/>
  <c r="P4623" i="7"/>
  <c r="P4630" i="7"/>
  <c r="P4639" i="7"/>
  <c r="P4646" i="7"/>
  <c r="P4655" i="7"/>
  <c r="P4662" i="7"/>
  <c r="P4671" i="7"/>
  <c r="P4678" i="7"/>
  <c r="P4687" i="7"/>
  <c r="P4694" i="7"/>
  <c r="P4703" i="7"/>
  <c r="P4710" i="7"/>
  <c r="P4719" i="7"/>
  <c r="P4726" i="7"/>
  <c r="P4735" i="7"/>
  <c r="P4742" i="7"/>
  <c r="P4751" i="7"/>
  <c r="P4758" i="7"/>
  <c r="P4767" i="7"/>
  <c r="P4774" i="7"/>
  <c r="P4783" i="7"/>
  <c r="P4790" i="7"/>
  <c r="P4798" i="7"/>
  <c r="P4806" i="7"/>
  <c r="P4814" i="7"/>
  <c r="P4827" i="7"/>
  <c r="P4836" i="7"/>
  <c r="P4868" i="7"/>
  <c r="P4909" i="7"/>
  <c r="P4917" i="7"/>
  <c r="P4925" i="7"/>
  <c r="P4933" i="7"/>
  <c r="P4941" i="7"/>
  <c r="P4949" i="7"/>
  <c r="P4957" i="7"/>
  <c r="P4965" i="7"/>
  <c r="P5063" i="7"/>
  <c r="P5071" i="7"/>
  <c r="P5101" i="7"/>
  <c r="P5133" i="7"/>
  <c r="P5165" i="7"/>
  <c r="P5191" i="7"/>
  <c r="P5197" i="7"/>
  <c r="P5204" i="7"/>
  <c r="P5274" i="7"/>
  <c r="P3818" i="7"/>
  <c r="P3822" i="7"/>
  <c r="P3828" i="7"/>
  <c r="P3833" i="7"/>
  <c r="P3834" i="7"/>
  <c r="P3844" i="7"/>
  <c r="P3849" i="7"/>
  <c r="P3850" i="7"/>
  <c r="P3860" i="7"/>
  <c r="P3865" i="7"/>
  <c r="P3866" i="7"/>
  <c r="P4184" i="7"/>
  <c r="P4193" i="7"/>
  <c r="P4224" i="7"/>
  <c r="P4228" i="7"/>
  <c r="P4230" i="7"/>
  <c r="P4231" i="7"/>
  <c r="P4244" i="7"/>
  <c r="P4315" i="7"/>
  <c r="P4316" i="7"/>
  <c r="P4318" i="7"/>
  <c r="P4319" i="7"/>
  <c r="P4320" i="7"/>
  <c r="P4322" i="7"/>
  <c r="P4333" i="7"/>
  <c r="P4396" i="7"/>
  <c r="P4412" i="7"/>
  <c r="P4428" i="7"/>
  <c r="P4444" i="7"/>
  <c r="P4457" i="7"/>
  <c r="P4460" i="7"/>
  <c r="P4482" i="7"/>
  <c r="P4483" i="7"/>
  <c r="P4526" i="7"/>
  <c r="P4535" i="7"/>
  <c r="P4542" i="7"/>
  <c r="P4551" i="7"/>
  <c r="P4558" i="7"/>
  <c r="P4567" i="7"/>
  <c r="P4574" i="7"/>
  <c r="P4583" i="7"/>
  <c r="P4590" i="7"/>
  <c r="P4599" i="7"/>
  <c r="P4606" i="7"/>
  <c r="P4615" i="7"/>
  <c r="P4622" i="7"/>
  <c r="P4631" i="7"/>
  <c r="P4638" i="7"/>
  <c r="P4647" i="7"/>
  <c r="P4654" i="7"/>
  <c r="P4663" i="7"/>
  <c r="P4670" i="7"/>
  <c r="P4679" i="7"/>
  <c r="P4686" i="7"/>
  <c r="P4695" i="7"/>
  <c r="P4702" i="7"/>
  <c r="P4711" i="7"/>
  <c r="P4718" i="7"/>
  <c r="P4727" i="7"/>
  <c r="P4734" i="7"/>
  <c r="P4743" i="7"/>
  <c r="P4750" i="7"/>
  <c r="P4759" i="7"/>
  <c r="P4766" i="7"/>
  <c r="P4775" i="7"/>
  <c r="P4782" i="7"/>
  <c r="P4786" i="7"/>
  <c r="P4794" i="7"/>
  <c r="P4802" i="7"/>
  <c r="P4810" i="7"/>
  <c r="P4819" i="7"/>
  <c r="P4848" i="7"/>
  <c r="P4852" i="7"/>
  <c r="P4880" i="7"/>
  <c r="P4884" i="7"/>
  <c r="P4886" i="7"/>
  <c r="P4894" i="7"/>
  <c r="P4902" i="7"/>
  <c r="P4913" i="7"/>
  <c r="P4921" i="7"/>
  <c r="P4929" i="7"/>
  <c r="P4937" i="7"/>
  <c r="P4945" i="7"/>
  <c r="P4953" i="7"/>
  <c r="P4961" i="7"/>
  <c r="P4969" i="7"/>
  <c r="P5059" i="7"/>
  <c r="P5067" i="7"/>
  <c r="P5085" i="7"/>
  <c r="P5117" i="7"/>
  <c r="P5149" i="7"/>
  <c r="P5181" i="7"/>
  <c r="P5188" i="7"/>
  <c r="P5229" i="7"/>
  <c r="P5213" i="7"/>
  <c r="P5216" i="7"/>
  <c r="P5232" i="7"/>
  <c r="P5263" i="7"/>
  <c r="P5275" i="7"/>
  <c r="P5279" i="7"/>
  <c r="P5284" i="7"/>
  <c r="P5286" i="7"/>
  <c r="P5288" i="7"/>
  <c r="P5300" i="7"/>
  <c r="P5302" i="7"/>
  <c r="P5327" i="7"/>
  <c r="P5332" i="7"/>
  <c r="P5335" i="7"/>
  <c r="P5340" i="7"/>
  <c r="P5343" i="7"/>
  <c r="P5348" i="7"/>
  <c r="P5351" i="7"/>
  <c r="P5356" i="7"/>
  <c r="P5359" i="7"/>
  <c r="P5364" i="7"/>
  <c r="P5367" i="7"/>
  <c r="P5372" i="7"/>
  <c r="P5375" i="7"/>
  <c r="P5380" i="7"/>
  <c r="P5383" i="7"/>
  <c r="P5388" i="7"/>
  <c r="P5391" i="7"/>
  <c r="P5396" i="7"/>
  <c r="P5399" i="7"/>
  <c r="P5404" i="7"/>
  <c r="P5407" i="7"/>
  <c r="P5412" i="7"/>
  <c r="P5415" i="7"/>
  <c r="P5420" i="7"/>
  <c r="P5423" i="7"/>
  <c r="P5431" i="7"/>
  <c r="P5439" i="7"/>
  <c r="P5447" i="7"/>
  <c r="P5455" i="7"/>
  <c r="P5463" i="7"/>
  <c r="P5471" i="7"/>
  <c r="P5489" i="7"/>
  <c r="P5619" i="7"/>
  <c r="P5633" i="7"/>
  <c r="P5649" i="7"/>
  <c r="P5665" i="7"/>
  <c r="P5672" i="7"/>
  <c r="P5721" i="7"/>
  <c r="P5729" i="7"/>
  <c r="P5737" i="7"/>
  <c r="P5745" i="7"/>
  <c r="P5757" i="7"/>
  <c r="P5765" i="7"/>
  <c r="P5773" i="7"/>
  <c r="P5781" i="7"/>
  <c r="P5789" i="7"/>
  <c r="P5795" i="7"/>
  <c r="P5798" i="7"/>
  <c r="P5803" i="7"/>
  <c r="P5806" i="7"/>
  <c r="P5811" i="7"/>
  <c r="P5814" i="7"/>
  <c r="P5819" i="7"/>
  <c r="P5822" i="7"/>
  <c r="P5827" i="7"/>
  <c r="P5830" i="7"/>
  <c r="P5835" i="7"/>
  <c r="P5838" i="7"/>
  <c r="P5843" i="7"/>
  <c r="P5846" i="7"/>
  <c r="P5851" i="7"/>
  <c r="P5854" i="7"/>
  <c r="P5872" i="7"/>
  <c r="P5874" i="7"/>
  <c r="P5876" i="7"/>
  <c r="P5878" i="7"/>
  <c r="P5880" i="7"/>
  <c r="P5882" i="7"/>
  <c r="P5884" i="7"/>
  <c r="P5886" i="7"/>
  <c r="P5890" i="7"/>
  <c r="P5906" i="7"/>
  <c r="P5922" i="7"/>
  <c r="P5938" i="7"/>
  <c r="P4840" i="7"/>
  <c r="P4872" i="7"/>
  <c r="P5058" i="7"/>
  <c r="P5062" i="7"/>
  <c r="P5066" i="7"/>
  <c r="P5070" i="7"/>
  <c r="P5073" i="7"/>
  <c r="P5089" i="7"/>
  <c r="P5105" i="7"/>
  <c r="P5121" i="7"/>
  <c r="P5137" i="7"/>
  <c r="P5153" i="7"/>
  <c r="P5169" i="7"/>
  <c r="P5185" i="7"/>
  <c r="P5190" i="7"/>
  <c r="P5196" i="7"/>
  <c r="P5201" i="7"/>
  <c r="P5206" i="7"/>
  <c r="P5212" i="7"/>
  <c r="P5491" i="7"/>
  <c r="P5497" i="7"/>
  <c r="P5523" i="7"/>
  <c r="P5529" i="7"/>
  <c r="P5555" i="7"/>
  <c r="P5561" i="7"/>
  <c r="P5587" i="7"/>
  <c r="P5593" i="7"/>
  <c r="P5635" i="7"/>
  <c r="P5684" i="7"/>
  <c r="P5692" i="7"/>
  <c r="P5700" i="7"/>
  <c r="P5708" i="7"/>
  <c r="P5716" i="7"/>
  <c r="P5724" i="7"/>
  <c r="P5732" i="7"/>
  <c r="P5740" i="7"/>
  <c r="P5748" i="7"/>
  <c r="P5801" i="7"/>
  <c r="P5809" i="7"/>
  <c r="P5817" i="7"/>
  <c r="P5825" i="7"/>
  <c r="P5833" i="7"/>
  <c r="P5841" i="7"/>
  <c r="P5849" i="7"/>
  <c r="P5857" i="7"/>
  <c r="P6271" i="7"/>
  <c r="P6303" i="7"/>
  <c r="P6707" i="7"/>
  <c r="P4196" i="7"/>
  <c r="P4209" i="7"/>
  <c r="P4232" i="7"/>
  <c r="P4236" i="7"/>
  <c r="P4238" i="7"/>
  <c r="P4248" i="7"/>
  <c r="P4264" i="7"/>
  <c r="P4268" i="7"/>
  <c r="P4277" i="7"/>
  <c r="P4278" i="7"/>
  <c r="P4288" i="7"/>
  <c r="P4290" i="7"/>
  <c r="P4291" i="7"/>
  <c r="P4293" i="7"/>
  <c r="P4294" i="7"/>
  <c r="P4326" i="7"/>
  <c r="P4327" i="7"/>
  <c r="P4337" i="7"/>
  <c r="P4339" i="7"/>
  <c r="P4340" i="7"/>
  <c r="P4342" i="7"/>
  <c r="P4343" i="7"/>
  <c r="P4344" i="7"/>
  <c r="P4357" i="7"/>
  <c r="P4363" i="7"/>
  <c r="P4364" i="7"/>
  <c r="P4451" i="7"/>
  <c r="P4455" i="7"/>
  <c r="P4459" i="7"/>
  <c r="P4463" i="7"/>
  <c r="P4473" i="7"/>
  <c r="P4478" i="7"/>
  <c r="P4479" i="7"/>
  <c r="P4844" i="7"/>
  <c r="P4856" i="7"/>
  <c r="P4860" i="7"/>
  <c r="P4876" i="7"/>
  <c r="P5057" i="7"/>
  <c r="P5061" i="7"/>
  <c r="P5065" i="7"/>
  <c r="P5069" i="7"/>
  <c r="P5077" i="7"/>
  <c r="P5082" i="7"/>
  <c r="P5083" i="7"/>
  <c r="P5093" i="7"/>
  <c r="P5098" i="7"/>
  <c r="P5099" i="7"/>
  <c r="P5109" i="7"/>
  <c r="P5114" i="7"/>
  <c r="P5115" i="7"/>
  <c r="P5125" i="7"/>
  <c r="P5130" i="7"/>
  <c r="P5131" i="7"/>
  <c r="P5141" i="7"/>
  <c r="P5146" i="7"/>
  <c r="P5147" i="7"/>
  <c r="P5157" i="7"/>
  <c r="P5162" i="7"/>
  <c r="P5163" i="7"/>
  <c r="P5173" i="7"/>
  <c r="P5178" i="7"/>
  <c r="P5179" i="7"/>
  <c r="P5189" i="7"/>
  <c r="P5205" i="7"/>
  <c r="P5224" i="7"/>
  <c r="P5255" i="7"/>
  <c r="P5267" i="7"/>
  <c r="P5271" i="7"/>
  <c r="P5291" i="7"/>
  <c r="P5294" i="7"/>
  <c r="P5331" i="7"/>
  <c r="P5339" i="7"/>
  <c r="P5347" i="7"/>
  <c r="P5355" i="7"/>
  <c r="P5363" i="7"/>
  <c r="P5371" i="7"/>
  <c r="P5379" i="7"/>
  <c r="P5387" i="7"/>
  <c r="P5395" i="7"/>
  <c r="P5403" i="7"/>
  <c r="P5411" i="7"/>
  <c r="P5419" i="7"/>
  <c r="P5427" i="7"/>
  <c r="P5435" i="7"/>
  <c r="P5443" i="7"/>
  <c r="P5451" i="7"/>
  <c r="P5459" i="7"/>
  <c r="P5464" i="7"/>
  <c r="P5467" i="7"/>
  <c r="P5472" i="7"/>
  <c r="P5475" i="7"/>
  <c r="P5499" i="7"/>
  <c r="P5505" i="7"/>
  <c r="P5531" i="7"/>
  <c r="P5537" i="7"/>
  <c r="P5563" i="7"/>
  <c r="P5569" i="7"/>
  <c r="P5595" i="7"/>
  <c r="P5657" i="7"/>
  <c r="P5725" i="7"/>
  <c r="P5733" i="7"/>
  <c r="P5741" i="7"/>
  <c r="P5749" i="7"/>
  <c r="P5753" i="7"/>
  <c r="P5761" i="7"/>
  <c r="P5769" i="7"/>
  <c r="P5777" i="7"/>
  <c r="P5785" i="7"/>
  <c r="P5793" i="7"/>
  <c r="P5794" i="7"/>
  <c r="P5802" i="7"/>
  <c r="P5810" i="7"/>
  <c r="P5818" i="7"/>
  <c r="P5826" i="7"/>
  <c r="P5834" i="7"/>
  <c r="P5842" i="7"/>
  <c r="P5850" i="7"/>
  <c r="P5858" i="7"/>
  <c r="P5898" i="7"/>
  <c r="P5914" i="7"/>
  <c r="P5930" i="7"/>
  <c r="P5946" i="7"/>
  <c r="P5308" i="7"/>
  <c r="P5490" i="7"/>
  <c r="P5506" i="7"/>
  <c r="P5522" i="7"/>
  <c r="P5538" i="7"/>
  <c r="P5554" i="7"/>
  <c r="P5570" i="7"/>
  <c r="P5586" i="7"/>
  <c r="P5602" i="7"/>
  <c r="P5607" i="7"/>
  <c r="P5611" i="7"/>
  <c r="P5616" i="7"/>
  <c r="P5620" i="7"/>
  <c r="P5629" i="7"/>
  <c r="P5634" i="7"/>
  <c r="P5639" i="7"/>
  <c r="P5643" i="7"/>
  <c r="P5647" i="7"/>
  <c r="P5650" i="7"/>
  <c r="P5655" i="7"/>
  <c r="P5658" i="7"/>
  <c r="P5663" i="7"/>
  <c r="P5666" i="7"/>
  <c r="P5994" i="7"/>
  <c r="P5997" i="7"/>
  <c r="P6002" i="7"/>
  <c r="P6005" i="7"/>
  <c r="P6010" i="7"/>
  <c r="P6013" i="7"/>
  <c r="P6018" i="7"/>
  <c r="P6021" i="7"/>
  <c r="P6026" i="7"/>
  <c r="P6029" i="7"/>
  <c r="P6034" i="7"/>
  <c r="P6037" i="7"/>
  <c r="P6042" i="7"/>
  <c r="P6045" i="7"/>
  <c r="P6050" i="7"/>
  <c r="P6053" i="7"/>
  <c r="P6058" i="7"/>
  <c r="P6061" i="7"/>
  <c r="P6066" i="7"/>
  <c r="P6069" i="7"/>
  <c r="P6074" i="7"/>
  <c r="P6077" i="7"/>
  <c r="P6082" i="7"/>
  <c r="P6085" i="7"/>
  <c r="P6090" i="7"/>
  <c r="P6093" i="7"/>
  <c r="P6098" i="7"/>
  <c r="P6101" i="7"/>
  <c r="P6106" i="7"/>
  <c r="P6109" i="7"/>
  <c r="P6114" i="7"/>
  <c r="P6117" i="7"/>
  <c r="P6122" i="7"/>
  <c r="P6125" i="7"/>
  <c r="P6130" i="7"/>
  <c r="P6133" i="7"/>
  <c r="P6138" i="7"/>
  <c r="P6141" i="7"/>
  <c r="P6146" i="7"/>
  <c r="P6149" i="7"/>
  <c r="P6154" i="7"/>
  <c r="P6157" i="7"/>
  <c r="P6162" i="7"/>
  <c r="P6165" i="7"/>
  <c r="P6170" i="7"/>
  <c r="P6173" i="7"/>
  <c r="P6178" i="7"/>
  <c r="P6181" i="7"/>
  <c r="P6202" i="7"/>
  <c r="P6234" i="7"/>
  <c r="P6263" i="7"/>
  <c r="P6295" i="7"/>
  <c r="P6327" i="7"/>
  <c r="P6359" i="7"/>
  <c r="P6367" i="7"/>
  <c r="P6375" i="7"/>
  <c r="P6383" i="7"/>
  <c r="P6391" i="7"/>
  <c r="P6399" i="7"/>
  <c r="P6407" i="7"/>
  <c r="P5482" i="7"/>
  <c r="P5498" i="7"/>
  <c r="P5514" i="7"/>
  <c r="P5530" i="7"/>
  <c r="P5546" i="7"/>
  <c r="P5562" i="7"/>
  <c r="P5578" i="7"/>
  <c r="P5594" i="7"/>
  <c r="P5604" i="7"/>
  <c r="P5613" i="7"/>
  <c r="P5618" i="7"/>
  <c r="P5623" i="7"/>
  <c r="P5627" i="7"/>
  <c r="P5632" i="7"/>
  <c r="P5636" i="7"/>
  <c r="P5646" i="7"/>
  <c r="P5651" i="7"/>
  <c r="P5654" i="7"/>
  <c r="P5659" i="7"/>
  <c r="P5662" i="7"/>
  <c r="P5668" i="7"/>
  <c r="P5993" i="7"/>
  <c r="P6001" i="7"/>
  <c r="P6009" i="7"/>
  <c r="P6017" i="7"/>
  <c r="P6025" i="7"/>
  <c r="P6033" i="7"/>
  <c r="P6041" i="7"/>
  <c r="P6049" i="7"/>
  <c r="P6057" i="7"/>
  <c r="P6065" i="7"/>
  <c r="P6073" i="7"/>
  <c r="P6081" i="7"/>
  <c r="P6089" i="7"/>
  <c r="P6097" i="7"/>
  <c r="P6105" i="7"/>
  <c r="P6113" i="7"/>
  <c r="P6121" i="7"/>
  <c r="P6129" i="7"/>
  <c r="P6137" i="7"/>
  <c r="P6145" i="7"/>
  <c r="P6153" i="7"/>
  <c r="P6161" i="7"/>
  <c r="P6169" i="7"/>
  <c r="P6183" i="7"/>
  <c r="P6185" i="7"/>
  <c r="P6186" i="7"/>
  <c r="P6188" i="7"/>
  <c r="P6189" i="7"/>
  <c r="P6190" i="7"/>
  <c r="P6192" i="7"/>
  <c r="P6203" i="7"/>
  <c r="P6233" i="7"/>
  <c r="P6247" i="7"/>
  <c r="P6249" i="7"/>
  <c r="P6250" i="7"/>
  <c r="P6252" i="7"/>
  <c r="P6253" i="7"/>
  <c r="P6254" i="7"/>
  <c r="P6256" i="7"/>
  <c r="P6257" i="7"/>
  <c r="P6267" i="7"/>
  <c r="P6270" i="7"/>
  <c r="P6283" i="7"/>
  <c r="P6286" i="7"/>
  <c r="P6299" i="7"/>
  <c r="P6302" i="7"/>
  <c r="P6315" i="7"/>
  <c r="P6318" i="7"/>
  <c r="P6328" i="7"/>
  <c r="P6329" i="7"/>
  <c r="P6344" i="7"/>
  <c r="P6349" i="7"/>
  <c r="P6352" i="7"/>
  <c r="P6360" i="7"/>
  <c r="P6368" i="7"/>
  <c r="P6376" i="7"/>
  <c r="P6384" i="7"/>
  <c r="P6392" i="7"/>
  <c r="P6400" i="7"/>
  <c r="P6408" i="7"/>
  <c r="P6201" i="7"/>
  <c r="P6215" i="7"/>
  <c r="P6217" i="7"/>
  <c r="P6218" i="7"/>
  <c r="P6220" i="7"/>
  <c r="P6221" i="7"/>
  <c r="P6222" i="7"/>
  <c r="P6224" i="7"/>
  <c r="P6235" i="7"/>
  <c r="P6336" i="7"/>
  <c r="P6337" i="7"/>
  <c r="P6348" i="7"/>
  <c r="P6356" i="7"/>
  <c r="P6364" i="7"/>
  <c r="P6372" i="7"/>
  <c r="P6380" i="7"/>
  <c r="P6388" i="7"/>
  <c r="P6396" i="7"/>
  <c r="P6404" i="7"/>
  <c r="P6196" i="7"/>
  <c r="P6197" i="7"/>
  <c r="P6198" i="7"/>
  <c r="P6207" i="7"/>
  <c r="P6209" i="7"/>
  <c r="P6210" i="7"/>
  <c r="P6212" i="7"/>
  <c r="P6213" i="7"/>
  <c r="P6228" i="7"/>
  <c r="P6229" i="7"/>
  <c r="P6230" i="7"/>
  <c r="P6239" i="7"/>
  <c r="P6241" i="7"/>
  <c r="P6242" i="7"/>
  <c r="P6244" i="7"/>
  <c r="P6245" i="7"/>
  <c r="P6260" i="7"/>
  <c r="P6268" i="7"/>
  <c r="P6276" i="7"/>
  <c r="P6284" i="7"/>
  <c r="P6292" i="7"/>
  <c r="P6300" i="7"/>
  <c r="P6308" i="7"/>
  <c r="P6316" i="7"/>
  <c r="P6324" i="7"/>
  <c r="P6412" i="7"/>
  <c r="P6413" i="7"/>
  <c r="P6438" i="7"/>
  <c r="P6479" i="7"/>
  <c r="P6487" i="7"/>
  <c r="P6495" i="7"/>
  <c r="P6503" i="7"/>
  <c r="P6511" i="7"/>
  <c r="P6519" i="7"/>
  <c r="P6527" i="7"/>
  <c r="P6535" i="7"/>
  <c r="P6543" i="7"/>
  <c r="P6551" i="7"/>
  <c r="P6559" i="7"/>
  <c r="P6567" i="7"/>
  <c r="P6575" i="7"/>
  <c r="P6583" i="7"/>
  <c r="P6591" i="7"/>
  <c r="P6599" i="7"/>
  <c r="P6607" i="7"/>
  <c r="P6615" i="7"/>
  <c r="P6623" i="7"/>
  <c r="P6715" i="7"/>
  <c r="P6732" i="7"/>
  <c r="P6415" i="7"/>
  <c r="P6420" i="7"/>
  <c r="P6422" i="7"/>
  <c r="P6423" i="7"/>
  <c r="P6427" i="7"/>
  <c r="P6428" i="7"/>
  <c r="P6429" i="7"/>
  <c r="P6632" i="7"/>
  <c r="P6639" i="7"/>
  <c r="P6648" i="7"/>
  <c r="P6655" i="7"/>
  <c r="P6664" i="7"/>
  <c r="P6671" i="7"/>
  <c r="P6680" i="7"/>
  <c r="P6687" i="7"/>
  <c r="P6696" i="7"/>
  <c r="P6703" i="7"/>
  <c r="P6785" i="7"/>
  <c r="P6816" i="7"/>
  <c r="P6847" i="7"/>
  <c r="P6421" i="7"/>
  <c r="P6435" i="7"/>
  <c r="P6436" i="7"/>
  <c r="P6437" i="7"/>
  <c r="P6631" i="7"/>
  <c r="P6640" i="7"/>
  <c r="P6647" i="7"/>
  <c r="P6656" i="7"/>
  <c r="P6663" i="7"/>
  <c r="P6672" i="7"/>
  <c r="P6679" i="7"/>
  <c r="P6688" i="7"/>
  <c r="P6695" i="7"/>
  <c r="P6704" i="7"/>
  <c r="P6765" i="7"/>
  <c r="P6851" i="7"/>
  <c r="P6898" i="7"/>
  <c r="P6906" i="7"/>
  <c r="P6711" i="7"/>
  <c r="P6727" i="7"/>
  <c r="P6739" i="7"/>
  <c r="P6749" i="7"/>
  <c r="P6768" i="7"/>
  <c r="P6800" i="7"/>
  <c r="P6836" i="7"/>
  <c r="P6840" i="7"/>
  <c r="P6870" i="7"/>
  <c r="P6748" i="7"/>
  <c r="P6764" i="7"/>
  <c r="P6772" i="7"/>
  <c r="P6788" i="7"/>
  <c r="P6804" i="7"/>
  <c r="P6820" i="7"/>
  <c r="P6824" i="7"/>
  <c r="P6922" i="7"/>
  <c r="P6938" i="7"/>
  <c r="P6954" i="7"/>
  <c r="P6974" i="7"/>
  <c r="P6977" i="7"/>
  <c r="P6736" i="7"/>
  <c r="P6741" i="7"/>
  <c r="P6747" i="7"/>
  <c r="P6752" i="7"/>
  <c r="P6757" i="7"/>
  <c r="P6763" i="7"/>
  <c r="P6766" i="7"/>
  <c r="P6776" i="7"/>
  <c r="P6778" i="7"/>
  <c r="P6779" i="7"/>
  <c r="P6781" i="7"/>
  <c r="P6782" i="7"/>
  <c r="P6792" i="7"/>
  <c r="P6794" i="7"/>
  <c r="P6795" i="7"/>
  <c r="P6797" i="7"/>
  <c r="P6798" i="7"/>
  <c r="P6808" i="7"/>
  <c r="P6810" i="7"/>
  <c r="P6811" i="7"/>
  <c r="P6813" i="7"/>
  <c r="P6814" i="7"/>
  <c r="P6828" i="7"/>
  <c r="P6832" i="7"/>
  <c r="P6834" i="7"/>
  <c r="P6844" i="7"/>
  <c r="P6850" i="7"/>
  <c r="P6854" i="7"/>
  <c r="P6896" i="7"/>
  <c r="P6904" i="7"/>
  <c r="P6926" i="7"/>
  <c r="P6942" i="7"/>
  <c r="P6958" i="7"/>
  <c r="P6972" i="7"/>
  <c r="P6858" i="7"/>
  <c r="P6874" i="7"/>
  <c r="P6886" i="7"/>
  <c r="P6890" i="7"/>
  <c r="P6895" i="7"/>
  <c r="P6865" i="7"/>
  <c r="P6867" i="7"/>
  <c r="P6879" i="7"/>
  <c r="P6881" i="7"/>
  <c r="P6917" i="7"/>
  <c r="P6921" i="7"/>
  <c r="P6925" i="7"/>
  <c r="P6929" i="7"/>
  <c r="P6933" i="7"/>
  <c r="P6937" i="7"/>
  <c r="P6941" i="7"/>
  <c r="P6945" i="7"/>
  <c r="P6949" i="7"/>
  <c r="P6953" i="7"/>
  <c r="P6957" i="7"/>
  <c r="P6961" i="7"/>
  <c r="P6965" i="7"/>
  <c r="P6969" i="7"/>
  <c r="P6477" i="7"/>
  <c r="P6481" i="7"/>
  <c r="P6485" i="7"/>
  <c r="P6489" i="7"/>
  <c r="P6493" i="7"/>
  <c r="P6497" i="7"/>
  <c r="P6501" i="7"/>
  <c r="P6505" i="7"/>
  <c r="P6509" i="7"/>
  <c r="P6513" i="7"/>
  <c r="P6517" i="7"/>
  <c r="P6521" i="7"/>
  <c r="P6525" i="7"/>
  <c r="P6529" i="7"/>
  <c r="P6533" i="7"/>
  <c r="P6537" i="7"/>
  <c r="P6541" i="7"/>
  <c r="P6545" i="7"/>
  <c r="P6549" i="7"/>
  <c r="P6553" i="7"/>
  <c r="P6557" i="7"/>
  <c r="P6561" i="7"/>
  <c r="P6565" i="7"/>
  <c r="P6569" i="7"/>
  <c r="P6573" i="7"/>
  <c r="P6577" i="7"/>
  <c r="P6581" i="7"/>
  <c r="P6585" i="7"/>
  <c r="P6589" i="7"/>
  <c r="P6593" i="7"/>
  <c r="P6597" i="7"/>
  <c r="P6601" i="7"/>
  <c r="P6605" i="7"/>
  <c r="P6609" i="7"/>
  <c r="P6613" i="7"/>
  <c r="P6617" i="7"/>
  <c r="P6621" i="7"/>
  <c r="P6625" i="7"/>
  <c r="P6629" i="7"/>
  <c r="P6633" i="7"/>
  <c r="P6637" i="7"/>
  <c r="P6641" i="7"/>
  <c r="P6645" i="7"/>
  <c r="P6649" i="7"/>
  <c r="P6653" i="7"/>
  <c r="P6657" i="7"/>
  <c r="P6661" i="7"/>
  <c r="P6665" i="7"/>
  <c r="P6669" i="7"/>
  <c r="P6673" i="7"/>
  <c r="P6677" i="7"/>
  <c r="P6681" i="7"/>
  <c r="P6685" i="7"/>
  <c r="P6689" i="7"/>
  <c r="P6693" i="7"/>
  <c r="P6697" i="7"/>
  <c r="P6701" i="7"/>
  <c r="P6705" i="7"/>
  <c r="P6709" i="7"/>
  <c r="P6713" i="7"/>
  <c r="P6717" i="7"/>
  <c r="P6721" i="7"/>
  <c r="P6725" i="7"/>
  <c r="P6729" i="7"/>
  <c r="P6733" i="7"/>
  <c r="P6737" i="7"/>
  <c r="P6745" i="7"/>
  <c r="P6753" i="7"/>
  <c r="P6761" i="7"/>
  <c r="P6908" i="7"/>
  <c r="P6910" i="7"/>
  <c r="P6912" i="7"/>
  <c r="P6914" i="7"/>
  <c r="P6916" i="7"/>
  <c r="P6920" i="7"/>
  <c r="P6924" i="7"/>
  <c r="P6928" i="7"/>
  <c r="P6932" i="7"/>
  <c r="P6936" i="7"/>
  <c r="P6940" i="7"/>
  <c r="P6944" i="7"/>
  <c r="P6948" i="7"/>
  <c r="P6952" i="7"/>
  <c r="P6956" i="7"/>
  <c r="P6960" i="7"/>
  <c r="P6964" i="7"/>
  <c r="P6968" i="7"/>
  <c r="P6976" i="7"/>
  <c r="P6446" i="7"/>
  <c r="P6450" i="7"/>
  <c r="P6454" i="7"/>
  <c r="P6458" i="7"/>
  <c r="P6462" i="7"/>
  <c r="P6466" i="7"/>
  <c r="P6470" i="7"/>
  <c r="P6474" i="7"/>
  <c r="P6478" i="7"/>
  <c r="P6482" i="7"/>
  <c r="P6486" i="7"/>
  <c r="P6490" i="7"/>
  <c r="P6494" i="7"/>
  <c r="P6498" i="7"/>
  <c r="P6502" i="7"/>
  <c r="P6506" i="7"/>
  <c r="P6510" i="7"/>
  <c r="P6514" i="7"/>
  <c r="P6518" i="7"/>
  <c r="P6522" i="7"/>
  <c r="P6526" i="7"/>
  <c r="P6530" i="7"/>
  <c r="P6534" i="7"/>
  <c r="P6538" i="7"/>
  <c r="P6542" i="7"/>
  <c r="P6546" i="7"/>
  <c r="P6550" i="7"/>
  <c r="P6554" i="7"/>
  <c r="P6558" i="7"/>
  <c r="P6562" i="7"/>
  <c r="P6566" i="7"/>
  <c r="P6570" i="7"/>
  <c r="P6574" i="7"/>
  <c r="P6578" i="7"/>
  <c r="P6582" i="7"/>
  <c r="P6586" i="7"/>
  <c r="P6590" i="7"/>
  <c r="P6594" i="7"/>
  <c r="P6598" i="7"/>
  <c r="P6602" i="7"/>
  <c r="P6606" i="7"/>
  <c r="P6610" i="7"/>
  <c r="P6614" i="7"/>
  <c r="P6618" i="7"/>
  <c r="P6622" i="7"/>
  <c r="P6626" i="7"/>
  <c r="P6630" i="7"/>
  <c r="P6634" i="7"/>
  <c r="P6638" i="7"/>
  <c r="P6642" i="7"/>
  <c r="P6646" i="7"/>
  <c r="P6650" i="7"/>
  <c r="P6654" i="7"/>
  <c r="P6658" i="7"/>
  <c r="P6662" i="7"/>
  <c r="P6666" i="7"/>
  <c r="P6670" i="7"/>
  <c r="P6674" i="7"/>
  <c r="P6678" i="7"/>
  <c r="P6682" i="7"/>
  <c r="P6686" i="7"/>
  <c r="P6690" i="7"/>
  <c r="P6694" i="7"/>
  <c r="P6698" i="7"/>
  <c r="P6702" i="7"/>
  <c r="P6706" i="7"/>
  <c r="P6710" i="7"/>
  <c r="P6714" i="7"/>
  <c r="P6718" i="7"/>
  <c r="P6722" i="7"/>
  <c r="P6726" i="7"/>
  <c r="P6730" i="7"/>
  <c r="P6735" i="7"/>
  <c r="P6743" i="7"/>
  <c r="P6751" i="7"/>
  <c r="P6759" i="7"/>
  <c r="P6848" i="7"/>
  <c r="P6970" i="7"/>
  <c r="P6444" i="7"/>
  <c r="P6448" i="7"/>
  <c r="P6452" i="7"/>
  <c r="P6456" i="7"/>
  <c r="P6460" i="7"/>
  <c r="P6464" i="7"/>
  <c r="P6468" i="7"/>
  <c r="P6472" i="7"/>
  <c r="P6846" i="7"/>
  <c r="P6852" i="7"/>
  <c r="P6860" i="7"/>
  <c r="P6868" i="7"/>
  <c r="P6876" i="7"/>
  <c r="P6884" i="7"/>
  <c r="P6892" i="7"/>
  <c r="P6856" i="7"/>
  <c r="P6864" i="7"/>
  <c r="P6872" i="7"/>
  <c r="P6880" i="7"/>
  <c r="P6888" i="7"/>
  <c r="P6899" i="7"/>
  <c r="P6903" i="7"/>
  <c r="P6907" i="7"/>
  <c r="P6911" i="7"/>
  <c r="P6915" i="7"/>
  <c r="P6919" i="7"/>
  <c r="P6923" i="7"/>
  <c r="P6927" i="7"/>
  <c r="P6931" i="7"/>
  <c r="P6935" i="7"/>
  <c r="P6939" i="7"/>
  <c r="P6943" i="7"/>
  <c r="P6947" i="7"/>
  <c r="P6951" i="7"/>
  <c r="P6955" i="7"/>
  <c r="P6959" i="7"/>
  <c r="P6963" i="7"/>
  <c r="P6967" i="7"/>
  <c r="P6971" i="7"/>
  <c r="P6975" i="7"/>
  <c r="P6979" i="7"/>
  <c r="P6897" i="7"/>
  <c r="P6901" i="7"/>
  <c r="P6905" i="7"/>
  <c r="P6909" i="7"/>
  <c r="P6913" i="7"/>
  <c r="P5996" i="7"/>
  <c r="P6000" i="7"/>
  <c r="P6004" i="7"/>
  <c r="P6008" i="7"/>
  <c r="P6012" i="7"/>
  <c r="P6016" i="7"/>
  <c r="P6020" i="7"/>
  <c r="P6024" i="7"/>
  <c r="P6028" i="7"/>
  <c r="P6032" i="7"/>
  <c r="P6036" i="7"/>
  <c r="P6040" i="7"/>
  <c r="P6044" i="7"/>
  <c r="P6048" i="7"/>
  <c r="P6052" i="7"/>
  <c r="P6056" i="7"/>
  <c r="P6060" i="7"/>
  <c r="P6064" i="7"/>
  <c r="P6068" i="7"/>
  <c r="P6072" i="7"/>
  <c r="P6076" i="7"/>
  <c r="P6080" i="7"/>
  <c r="P6084" i="7"/>
  <c r="P6088" i="7"/>
  <c r="P6092" i="7"/>
  <c r="P6096" i="7"/>
  <c r="P6100" i="7"/>
  <c r="P6104" i="7"/>
  <c r="P6108" i="7"/>
  <c r="P6112" i="7"/>
  <c r="P6116" i="7"/>
  <c r="P6120" i="7"/>
  <c r="P6124" i="7"/>
  <c r="P6128" i="7"/>
  <c r="P6132" i="7"/>
  <c r="P6136" i="7"/>
  <c r="P6140" i="7"/>
  <c r="P6144" i="7"/>
  <c r="P6148" i="7"/>
  <c r="P6152" i="7"/>
  <c r="P6156" i="7"/>
  <c r="P6160" i="7"/>
  <c r="P6164" i="7"/>
  <c r="P6168" i="7"/>
  <c r="P6172" i="7"/>
  <c r="P6176" i="7"/>
  <c r="P6180" i="7"/>
  <c r="P6264" i="7"/>
  <c r="P6272" i="7"/>
  <c r="P6280" i="7"/>
  <c r="P6288" i="7"/>
  <c r="P6296" i="7"/>
  <c r="P6304" i="7"/>
  <c r="P6312" i="7"/>
  <c r="P6320" i="7"/>
  <c r="P5952" i="7"/>
  <c r="P5954" i="7"/>
  <c r="P5956" i="7"/>
  <c r="P5958" i="7"/>
  <c r="P5960" i="7"/>
  <c r="P5962" i="7"/>
  <c r="P5964" i="7"/>
  <c r="P5966" i="7"/>
  <c r="P5968" i="7"/>
  <c r="P5970" i="7"/>
  <c r="P5972" i="7"/>
  <c r="P5974" i="7"/>
  <c r="P5976" i="7"/>
  <c r="P5978" i="7"/>
  <c r="P5980" i="7"/>
  <c r="P5982" i="7"/>
  <c r="P5984" i="7"/>
  <c r="P5986" i="7"/>
  <c r="P5988" i="7"/>
  <c r="P5990" i="7"/>
  <c r="P5992" i="7"/>
  <c r="P5870" i="7"/>
  <c r="P5873" i="7"/>
  <c r="P5877" i="7"/>
  <c r="P5881" i="7"/>
  <c r="P5885" i="7"/>
  <c r="P5889" i="7"/>
  <c r="P5893" i="7"/>
  <c r="P5897" i="7"/>
  <c r="P5901" i="7"/>
  <c r="P5905" i="7"/>
  <c r="P5909" i="7"/>
  <c r="P5913" i="7"/>
  <c r="P5917" i="7"/>
  <c r="P5921" i="7"/>
  <c r="P5925" i="7"/>
  <c r="P5929" i="7"/>
  <c r="P5933" i="7"/>
  <c r="P5937" i="7"/>
  <c r="P5941" i="7"/>
  <c r="P5945" i="7"/>
  <c r="P5949" i="7"/>
  <c r="P5953" i="7"/>
  <c r="P5957" i="7"/>
  <c r="P5961" i="7"/>
  <c r="P5965" i="7"/>
  <c r="P5969" i="7"/>
  <c r="P5973" i="7"/>
  <c r="P5977" i="7"/>
  <c r="P5981" i="7"/>
  <c r="P5985" i="7"/>
  <c r="P5989" i="7"/>
  <c r="P5871" i="7"/>
  <c r="P5875" i="7"/>
  <c r="P5879" i="7"/>
  <c r="P5883" i="7"/>
  <c r="P5887" i="7"/>
  <c r="P5891" i="7"/>
  <c r="P5895" i="7"/>
  <c r="P5899" i="7"/>
  <c r="P5903" i="7"/>
  <c r="P5907" i="7"/>
  <c r="P5911" i="7"/>
  <c r="P5915" i="7"/>
  <c r="P5919" i="7"/>
  <c r="P5923" i="7"/>
  <c r="P5927" i="7"/>
  <c r="P5931" i="7"/>
  <c r="P5935" i="7"/>
  <c r="P5939" i="7"/>
  <c r="P5943" i="7"/>
  <c r="P5947" i="7"/>
  <c r="P5951" i="7"/>
  <c r="P5955" i="7"/>
  <c r="P5959" i="7"/>
  <c r="P5963" i="7"/>
  <c r="P5967" i="7"/>
  <c r="P5971" i="7"/>
  <c r="P5975" i="7"/>
  <c r="P5979" i="7"/>
  <c r="P5983" i="7"/>
  <c r="P5987" i="7"/>
  <c r="P5991" i="7"/>
  <c r="P5995" i="7"/>
  <c r="P5999" i="7"/>
  <c r="P6003" i="7"/>
  <c r="P6007" i="7"/>
  <c r="P6011" i="7"/>
  <c r="P6015" i="7"/>
  <c r="P6019" i="7"/>
  <c r="P6023" i="7"/>
  <c r="P6027" i="7"/>
  <c r="P6031" i="7"/>
  <c r="P6035" i="7"/>
  <c r="P6039" i="7"/>
  <c r="P6043" i="7"/>
  <c r="P6047" i="7"/>
  <c r="P6051" i="7"/>
  <c r="P6055" i="7"/>
  <c r="P6059" i="7"/>
  <c r="P6063" i="7"/>
  <c r="P6067" i="7"/>
  <c r="P6071" i="7"/>
  <c r="P6075" i="7"/>
  <c r="P6079" i="7"/>
  <c r="P6083" i="7"/>
  <c r="P6087" i="7"/>
  <c r="P6091" i="7"/>
  <c r="P6095" i="7"/>
  <c r="P6099" i="7"/>
  <c r="P6103" i="7"/>
  <c r="P6107" i="7"/>
  <c r="P6111" i="7"/>
  <c r="P6115" i="7"/>
  <c r="P6119" i="7"/>
  <c r="P6123" i="7"/>
  <c r="P6127" i="7"/>
  <c r="P6131" i="7"/>
  <c r="P6135" i="7"/>
  <c r="P6139" i="7"/>
  <c r="P6143" i="7"/>
  <c r="P6147" i="7"/>
  <c r="P6151" i="7"/>
  <c r="P6155" i="7"/>
  <c r="P6159" i="7"/>
  <c r="P6163" i="7"/>
  <c r="P6167" i="7"/>
  <c r="P6171" i="7"/>
  <c r="P6175" i="7"/>
  <c r="P6179" i="7"/>
  <c r="P6258" i="7"/>
  <c r="P6266" i="7"/>
  <c r="P6274" i="7"/>
  <c r="P6282" i="7"/>
  <c r="P6290" i="7"/>
  <c r="P6298" i="7"/>
  <c r="P6306" i="7"/>
  <c r="P6314" i="7"/>
  <c r="P6322" i="7"/>
  <c r="P6331" i="7"/>
  <c r="P6335" i="7"/>
  <c r="P6339" i="7"/>
  <c r="P6343" i="7"/>
  <c r="P6347" i="7"/>
  <c r="P6351" i="7"/>
  <c r="P6355" i="7"/>
  <c r="P6330" i="7"/>
  <c r="P6334" i="7"/>
  <c r="P6338" i="7"/>
  <c r="P6342" i="7"/>
  <c r="P6346" i="7"/>
  <c r="P6350" i="7"/>
  <c r="P6354" i="7"/>
  <c r="P6358" i="7"/>
  <c r="P6362" i="7"/>
  <c r="P6366" i="7"/>
  <c r="P6370" i="7"/>
  <c r="P6374" i="7"/>
  <c r="P6378" i="7"/>
  <c r="P6382" i="7"/>
  <c r="P6386" i="7"/>
  <c r="P6390" i="7"/>
  <c r="P6394" i="7"/>
  <c r="P6398" i="7"/>
  <c r="P6402" i="7"/>
  <c r="P6406" i="7"/>
  <c r="P6410" i="7"/>
  <c r="P6357" i="7"/>
  <c r="P6361" i="7"/>
  <c r="P6365" i="7"/>
  <c r="P6369" i="7"/>
  <c r="P6373" i="7"/>
  <c r="P6377" i="7"/>
  <c r="P6381" i="7"/>
  <c r="P6385" i="7"/>
  <c r="P6389" i="7"/>
  <c r="P6393" i="7"/>
  <c r="P6397" i="7"/>
  <c r="P6401" i="7"/>
  <c r="P6405" i="7"/>
  <c r="P6409" i="7"/>
  <c r="P5673" i="7"/>
  <c r="P5394" i="7"/>
  <c r="P5398" i="7"/>
  <c r="P5402" i="7"/>
  <c r="P5406" i="7"/>
  <c r="P5410" i="7"/>
  <c r="P5414" i="7"/>
  <c r="P5418" i="7"/>
  <c r="P5422" i="7"/>
  <c r="P5426" i="7"/>
  <c r="P5430" i="7"/>
  <c r="P5434" i="7"/>
  <c r="P5438" i="7"/>
  <c r="P5442" i="7"/>
  <c r="P5446" i="7"/>
  <c r="P5450" i="7"/>
  <c r="P5454" i="7"/>
  <c r="P5458" i="7"/>
  <c r="P5462" i="7"/>
  <c r="P5466" i="7"/>
  <c r="P5470" i="7"/>
  <c r="P5474" i="7"/>
  <c r="P5479" i="7"/>
  <c r="P5487" i="7"/>
  <c r="P5495" i="7"/>
  <c r="P5503" i="7"/>
  <c r="P5511" i="7"/>
  <c r="P5519" i="7"/>
  <c r="P5527" i="7"/>
  <c r="P5535" i="7"/>
  <c r="P5543" i="7"/>
  <c r="P5551" i="7"/>
  <c r="P5559" i="7"/>
  <c r="P5567" i="7"/>
  <c r="P5575" i="7"/>
  <c r="P5583" i="7"/>
  <c r="P5591" i="7"/>
  <c r="P5599" i="7"/>
  <c r="P5605" i="7"/>
  <c r="P5621" i="7"/>
  <c r="P5637" i="7"/>
  <c r="P5393" i="7"/>
  <c r="P5397" i="7"/>
  <c r="P5401" i="7"/>
  <c r="P5405" i="7"/>
  <c r="P5409" i="7"/>
  <c r="P5413" i="7"/>
  <c r="P5417" i="7"/>
  <c r="P5421" i="7"/>
  <c r="P5425" i="7"/>
  <c r="P5429" i="7"/>
  <c r="P5433" i="7"/>
  <c r="P5437" i="7"/>
  <c r="P5441" i="7"/>
  <c r="P5445" i="7"/>
  <c r="P5449" i="7"/>
  <c r="P5453" i="7"/>
  <c r="P5457" i="7"/>
  <c r="P5461" i="7"/>
  <c r="P5465" i="7"/>
  <c r="P5469" i="7"/>
  <c r="P5473" i="7"/>
  <c r="P5477" i="7"/>
  <c r="P5485" i="7"/>
  <c r="P5493" i="7"/>
  <c r="P5501" i="7"/>
  <c r="P5509" i="7"/>
  <c r="P5517" i="7"/>
  <c r="P5525" i="7"/>
  <c r="P5533" i="7"/>
  <c r="P5541" i="7"/>
  <c r="P5549" i="7"/>
  <c r="P5557" i="7"/>
  <c r="P5565" i="7"/>
  <c r="P5573" i="7"/>
  <c r="P5581" i="7"/>
  <c r="P5589" i="7"/>
  <c r="P5597" i="7"/>
  <c r="P5609" i="7"/>
  <c r="P5625" i="7"/>
  <c r="P5641" i="7"/>
  <c r="P5723" i="7"/>
  <c r="P5727" i="7"/>
  <c r="P5731" i="7"/>
  <c r="P5735" i="7"/>
  <c r="P5739" i="7"/>
  <c r="P5743" i="7"/>
  <c r="P5747" i="7"/>
  <c r="P5670" i="7"/>
  <c r="P5681" i="7"/>
  <c r="P5685" i="7"/>
  <c r="P5689" i="7"/>
  <c r="P5693" i="7"/>
  <c r="P5697" i="7"/>
  <c r="P5701" i="7"/>
  <c r="P5705" i="7"/>
  <c r="P5709" i="7"/>
  <c r="P5713" i="7"/>
  <c r="P5717" i="7"/>
  <c r="P5676" i="7"/>
  <c r="P5678" i="7"/>
  <c r="P5682" i="7"/>
  <c r="P5686" i="7"/>
  <c r="P5690" i="7"/>
  <c r="P5694" i="7"/>
  <c r="P5698" i="7"/>
  <c r="P5702" i="7"/>
  <c r="P5706" i="7"/>
  <c r="P5710" i="7"/>
  <c r="P5714" i="7"/>
  <c r="P5718" i="7"/>
  <c r="P5722" i="7"/>
  <c r="P5726" i="7"/>
  <c r="P5730" i="7"/>
  <c r="P5734" i="7"/>
  <c r="P5738" i="7"/>
  <c r="P5742" i="7"/>
  <c r="P5746" i="7"/>
  <c r="P5750" i="7"/>
  <c r="P5752" i="7"/>
  <c r="P5756" i="7"/>
  <c r="P5760" i="7"/>
  <c r="P5764" i="7"/>
  <c r="P5768" i="7"/>
  <c r="P5772" i="7"/>
  <c r="P5776" i="7"/>
  <c r="P5780" i="7"/>
  <c r="P5784" i="7"/>
  <c r="P5788" i="7"/>
  <c r="P5792" i="7"/>
  <c r="P5754" i="7"/>
  <c r="P5758" i="7"/>
  <c r="P5762" i="7"/>
  <c r="P5766" i="7"/>
  <c r="P5770" i="7"/>
  <c r="P5774" i="7"/>
  <c r="P5778" i="7"/>
  <c r="P5782" i="7"/>
  <c r="P5786" i="7"/>
  <c r="P5790" i="7"/>
  <c r="P4970" i="7"/>
  <c r="P4971" i="7"/>
  <c r="P4972" i="7"/>
  <c r="P4973" i="7"/>
  <c r="P4974" i="7"/>
  <c r="P4975" i="7"/>
  <c r="P4976" i="7"/>
  <c r="P4977" i="7"/>
  <c r="P4978" i="7"/>
  <c r="P4979" i="7"/>
  <c r="P4980" i="7"/>
  <c r="P4981" i="7"/>
  <c r="P4982" i="7"/>
  <c r="P4983" i="7"/>
  <c r="P4984" i="7"/>
  <c r="P4985" i="7"/>
  <c r="P4986" i="7"/>
  <c r="P4987" i="7"/>
  <c r="P4988" i="7"/>
  <c r="P4989" i="7"/>
  <c r="P4990" i="7"/>
  <c r="P4991" i="7"/>
  <c r="P4992" i="7"/>
  <c r="P4993" i="7"/>
  <c r="P4994" i="7"/>
  <c r="P4995" i="7"/>
  <c r="P4996" i="7"/>
  <c r="P4997" i="7"/>
  <c r="P4998" i="7"/>
  <c r="P4999" i="7"/>
  <c r="P5000" i="7"/>
  <c r="P5001" i="7"/>
  <c r="P5002" i="7"/>
  <c r="P5003" i="7"/>
  <c r="P5004" i="7"/>
  <c r="P5005" i="7"/>
  <c r="P5006" i="7"/>
  <c r="P5007" i="7"/>
  <c r="P5008" i="7"/>
  <c r="P5009" i="7"/>
  <c r="P5010" i="7"/>
  <c r="P5011" i="7"/>
  <c r="P5012" i="7"/>
  <c r="P5013" i="7"/>
  <c r="P5014" i="7"/>
  <c r="P5015" i="7"/>
  <c r="P5016" i="7"/>
  <c r="P5017" i="7"/>
  <c r="P5018" i="7"/>
  <c r="P5019" i="7"/>
  <c r="P5020" i="7"/>
  <c r="P5021" i="7"/>
  <c r="P5022" i="7"/>
  <c r="P5023" i="7"/>
  <c r="P5024" i="7"/>
  <c r="P5025" i="7"/>
  <c r="P5026" i="7"/>
  <c r="P5027" i="7"/>
  <c r="P5028" i="7"/>
  <c r="P5029" i="7"/>
  <c r="P5030" i="7"/>
  <c r="P5031" i="7"/>
  <c r="P5032" i="7"/>
  <c r="P5033" i="7"/>
  <c r="P5034" i="7"/>
  <c r="P5035" i="7"/>
  <c r="P5036" i="7"/>
  <c r="P5037" i="7"/>
  <c r="P5038" i="7"/>
  <c r="P5039" i="7"/>
  <c r="P5040" i="7"/>
  <c r="P5041" i="7"/>
  <c r="P5042" i="7"/>
  <c r="P5043" i="7"/>
  <c r="P5044" i="7"/>
  <c r="P5045" i="7"/>
  <c r="P5046" i="7"/>
  <c r="P5047" i="7"/>
  <c r="P5048" i="7"/>
  <c r="P5049" i="7"/>
  <c r="P5050" i="7"/>
  <c r="P5051" i="7"/>
  <c r="P5052" i="7"/>
  <c r="P5053" i="7"/>
  <c r="P5054" i="7"/>
  <c r="P5055" i="7"/>
  <c r="P5186" i="7"/>
  <c r="P5194" i="7"/>
  <c r="P5202" i="7"/>
  <c r="P5210" i="7"/>
  <c r="P5309" i="7"/>
  <c r="P5311" i="7"/>
  <c r="P5313" i="7"/>
  <c r="P5315" i="7"/>
  <c r="P5317" i="7"/>
  <c r="P5319" i="7"/>
  <c r="P5321" i="7"/>
  <c r="P5323" i="7"/>
  <c r="P5325" i="7"/>
  <c r="P5329" i="7"/>
  <c r="P5333" i="7"/>
  <c r="P5337" i="7"/>
  <c r="P5341" i="7"/>
  <c r="P5345" i="7"/>
  <c r="P5349" i="7"/>
  <c r="P5353" i="7"/>
  <c r="P5357" i="7"/>
  <c r="P5361" i="7"/>
  <c r="P5365" i="7"/>
  <c r="P5369" i="7"/>
  <c r="P5373" i="7"/>
  <c r="P5377" i="7"/>
  <c r="P5381" i="7"/>
  <c r="P5385" i="7"/>
  <c r="P5389" i="7"/>
  <c r="P5184" i="7"/>
  <c r="P5192" i="7"/>
  <c r="P5200" i="7"/>
  <c r="P5208" i="7"/>
  <c r="P5257" i="7"/>
  <c r="P5265" i="7"/>
  <c r="P5273" i="7"/>
  <c r="P5281" i="7"/>
  <c r="P5289" i="7"/>
  <c r="P5297" i="7"/>
  <c r="P5305" i="7"/>
  <c r="P5238" i="7"/>
  <c r="P5239" i="7"/>
  <c r="P5240" i="7"/>
  <c r="P5241" i="7"/>
  <c r="P5242" i="7"/>
  <c r="P5243" i="7"/>
  <c r="P5244" i="7"/>
  <c r="P5245" i="7"/>
  <c r="P5246" i="7"/>
  <c r="P5247" i="7"/>
  <c r="P5248" i="7"/>
  <c r="P5249" i="7"/>
  <c r="P5250" i="7"/>
  <c r="P5251" i="7"/>
  <c r="P5252" i="7"/>
  <c r="P5253" i="7"/>
  <c r="P5261" i="7"/>
  <c r="P5269" i="7"/>
  <c r="P5277" i="7"/>
  <c r="P5285" i="7"/>
  <c r="P5293" i="7"/>
  <c r="P5301" i="7"/>
  <c r="P5312" i="7"/>
  <c r="P5316" i="7"/>
  <c r="P5320" i="7"/>
  <c r="P5324" i="7"/>
  <c r="P5310" i="7"/>
  <c r="P5314" i="7"/>
  <c r="P5318" i="7"/>
  <c r="P5322" i="7"/>
  <c r="P5326" i="7"/>
  <c r="P5330" i="7"/>
  <c r="P5334" i="7"/>
  <c r="P5338" i="7"/>
  <c r="P5342" i="7"/>
  <c r="P5346" i="7"/>
  <c r="P5350" i="7"/>
  <c r="P5354" i="7"/>
  <c r="P5358" i="7"/>
  <c r="P5362" i="7"/>
  <c r="P5366" i="7"/>
  <c r="P5370" i="7"/>
  <c r="P5374" i="7"/>
  <c r="P5378" i="7"/>
  <c r="P5382" i="7"/>
  <c r="P5386" i="7"/>
  <c r="P5390" i="7"/>
  <c r="P4904" i="7"/>
  <c r="P4906" i="7"/>
  <c r="P4910" i="7"/>
  <c r="P4914" i="7"/>
  <c r="P4918" i="7"/>
  <c r="P4922" i="7"/>
  <c r="P4926" i="7"/>
  <c r="P4930" i="7"/>
  <c r="P4934" i="7"/>
  <c r="P4938" i="7"/>
  <c r="P4942" i="7"/>
  <c r="P4946" i="7"/>
  <c r="P4950" i="7"/>
  <c r="P4954" i="7"/>
  <c r="P4958" i="7"/>
  <c r="P4962" i="7"/>
  <c r="P4966" i="7"/>
  <c r="P4489" i="7"/>
  <c r="P4524" i="7"/>
  <c r="P4528" i="7"/>
  <c r="P4532" i="7"/>
  <c r="P4536" i="7"/>
  <c r="P4540" i="7"/>
  <c r="P4544" i="7"/>
  <c r="P4548" i="7"/>
  <c r="P4552" i="7"/>
  <c r="P4556" i="7"/>
  <c r="P4560" i="7"/>
  <c r="P4564" i="7"/>
  <c r="P4568" i="7"/>
  <c r="P4572" i="7"/>
  <c r="P4576" i="7"/>
  <c r="P4580" i="7"/>
  <c r="P4584" i="7"/>
  <c r="P4588" i="7"/>
  <c r="P4592" i="7"/>
  <c r="P4596" i="7"/>
  <c r="P4600" i="7"/>
  <c r="P4604" i="7"/>
  <c r="P4608" i="7"/>
  <c r="P4612" i="7"/>
  <c r="P4616" i="7"/>
  <c r="P4620" i="7"/>
  <c r="P4624" i="7"/>
  <c r="P4628" i="7"/>
  <c r="P4632" i="7"/>
  <c r="P4636" i="7"/>
  <c r="P4640" i="7"/>
  <c r="P4644" i="7"/>
  <c r="P4648" i="7"/>
  <c r="P4652" i="7"/>
  <c r="P4656" i="7"/>
  <c r="P4660" i="7"/>
  <c r="P4664" i="7"/>
  <c r="P4668" i="7"/>
  <c r="P4672" i="7"/>
  <c r="P4676" i="7"/>
  <c r="P4680" i="7"/>
  <c r="P4684" i="7"/>
  <c r="P4688" i="7"/>
  <c r="P4692" i="7"/>
  <c r="P4696" i="7"/>
  <c r="P4700" i="7"/>
  <c r="P4704" i="7"/>
  <c r="P4708" i="7"/>
  <c r="P4712" i="7"/>
  <c r="P4716" i="7"/>
  <c r="P4720" i="7"/>
  <c r="P4724" i="7"/>
  <c r="P4728" i="7"/>
  <c r="P4732" i="7"/>
  <c r="P4736" i="7"/>
  <c r="P4740" i="7"/>
  <c r="P4744" i="7"/>
  <c r="P4748" i="7"/>
  <c r="P4752" i="7"/>
  <c r="P4756" i="7"/>
  <c r="P4760" i="7"/>
  <c r="P4764" i="7"/>
  <c r="P4768" i="7"/>
  <c r="P4772" i="7"/>
  <c r="P4776" i="7"/>
  <c r="P4780" i="7"/>
  <c r="P4784" i="7"/>
  <c r="P4788" i="7"/>
  <c r="P4792" i="7"/>
  <c r="P4796" i="7"/>
  <c r="P4800" i="7"/>
  <c r="P4804" i="7"/>
  <c r="P4808" i="7"/>
  <c r="P4812" i="7"/>
  <c r="P4491" i="7"/>
  <c r="P4495" i="7"/>
  <c r="P4499" i="7"/>
  <c r="P4503" i="7"/>
  <c r="P4507" i="7"/>
  <c r="P4511" i="7"/>
  <c r="P4515" i="7"/>
  <c r="P4519" i="7"/>
  <c r="P4834" i="7"/>
  <c r="P4842" i="7"/>
  <c r="P4850" i="7"/>
  <c r="P4858" i="7"/>
  <c r="P4866" i="7"/>
  <c r="P4874" i="7"/>
  <c r="P4882" i="7"/>
  <c r="P4493" i="7"/>
  <c r="P4497" i="7"/>
  <c r="P4501" i="7"/>
  <c r="P4505" i="7"/>
  <c r="P4509" i="7"/>
  <c r="P4513" i="7"/>
  <c r="P4517" i="7"/>
  <c r="P4521" i="7"/>
  <c r="P4525" i="7"/>
  <c r="P4529" i="7"/>
  <c r="P4533" i="7"/>
  <c r="P4537" i="7"/>
  <c r="P4541" i="7"/>
  <c r="P4545" i="7"/>
  <c r="P4549" i="7"/>
  <c r="P4553" i="7"/>
  <c r="P4557" i="7"/>
  <c r="P4561" i="7"/>
  <c r="P4565" i="7"/>
  <c r="P4569" i="7"/>
  <c r="P4573" i="7"/>
  <c r="P4577" i="7"/>
  <c r="P4581" i="7"/>
  <c r="P4585" i="7"/>
  <c r="P4589" i="7"/>
  <c r="P4593" i="7"/>
  <c r="P4597" i="7"/>
  <c r="P4601" i="7"/>
  <c r="P4605" i="7"/>
  <c r="P4609" i="7"/>
  <c r="P4613" i="7"/>
  <c r="P4617" i="7"/>
  <c r="P4621" i="7"/>
  <c r="P4625" i="7"/>
  <c r="P4629" i="7"/>
  <c r="P4633" i="7"/>
  <c r="P4637" i="7"/>
  <c r="P4641" i="7"/>
  <c r="P4645" i="7"/>
  <c r="P4649" i="7"/>
  <c r="P4653" i="7"/>
  <c r="P4657" i="7"/>
  <c r="P4661" i="7"/>
  <c r="P4665" i="7"/>
  <c r="P4669" i="7"/>
  <c r="P4673" i="7"/>
  <c r="P4677" i="7"/>
  <c r="P4681" i="7"/>
  <c r="P4685" i="7"/>
  <c r="P4689" i="7"/>
  <c r="P4693" i="7"/>
  <c r="P4697" i="7"/>
  <c r="P4701" i="7"/>
  <c r="P4705" i="7"/>
  <c r="P4709" i="7"/>
  <c r="P4713" i="7"/>
  <c r="P4717" i="7"/>
  <c r="P4721" i="7"/>
  <c r="P4725" i="7"/>
  <c r="P4729" i="7"/>
  <c r="P4733" i="7"/>
  <c r="P4737" i="7"/>
  <c r="P4741" i="7"/>
  <c r="P4745" i="7"/>
  <c r="P4749" i="7"/>
  <c r="P4753" i="7"/>
  <c r="P4757" i="7"/>
  <c r="P4761" i="7"/>
  <c r="P4765" i="7"/>
  <c r="P4769" i="7"/>
  <c r="P4773" i="7"/>
  <c r="P4777" i="7"/>
  <c r="P4781" i="7"/>
  <c r="P4785" i="7"/>
  <c r="P4789" i="7"/>
  <c r="P4793" i="7"/>
  <c r="P4797" i="7"/>
  <c r="P4801" i="7"/>
  <c r="P4805" i="7"/>
  <c r="P4809" i="7"/>
  <c r="P4813" i="7"/>
  <c r="P4830" i="7"/>
  <c r="P4838" i="7"/>
  <c r="P4846" i="7"/>
  <c r="P4854" i="7"/>
  <c r="P4862" i="7"/>
  <c r="P4870" i="7"/>
  <c r="P4878" i="7"/>
  <c r="P4889" i="7"/>
  <c r="P4893" i="7"/>
  <c r="P4897" i="7"/>
  <c r="P4901" i="7"/>
  <c r="P4905" i="7"/>
  <c r="P4887" i="7"/>
  <c r="P4891" i="7"/>
  <c r="P4895" i="7"/>
  <c r="P4899" i="7"/>
  <c r="P4903" i="7"/>
  <c r="P4907" i="7"/>
  <c r="P4911" i="7"/>
  <c r="P4915" i="7"/>
  <c r="P4919" i="7"/>
  <c r="P4923" i="7"/>
  <c r="P4927" i="7"/>
  <c r="P4931" i="7"/>
  <c r="P4935" i="7"/>
  <c r="P4939" i="7"/>
  <c r="P4943" i="7"/>
  <c r="P4947" i="7"/>
  <c r="P4951" i="7"/>
  <c r="P4955" i="7"/>
  <c r="P4959" i="7"/>
  <c r="P4963" i="7"/>
  <c r="P4967" i="7"/>
  <c r="P4393" i="7"/>
  <c r="P4397" i="7"/>
  <c r="P4401" i="7"/>
  <c r="P4405" i="7"/>
  <c r="P4409" i="7"/>
  <c r="P4413" i="7"/>
  <c r="P4417" i="7"/>
  <c r="P4421" i="7"/>
  <c r="P4425" i="7"/>
  <c r="P4429" i="7"/>
  <c r="P4433" i="7"/>
  <c r="P4437" i="7"/>
  <c r="P4441" i="7"/>
  <c r="P4445" i="7"/>
  <c r="P4141" i="7"/>
  <c r="P4143" i="7"/>
  <c r="P4145" i="7"/>
  <c r="P4147" i="7"/>
  <c r="P4149" i="7"/>
  <c r="P4151" i="7"/>
  <c r="P4153" i="7"/>
  <c r="P4155" i="7"/>
  <c r="P4157" i="7"/>
  <c r="P4159" i="7"/>
  <c r="P4161" i="7"/>
  <c r="P4163" i="7"/>
  <c r="P4165" i="7"/>
  <c r="P4167" i="7"/>
  <c r="P4169" i="7"/>
  <c r="P4171" i="7"/>
  <c r="P4173" i="7"/>
  <c r="P4175" i="7"/>
  <c r="P4177" i="7"/>
  <c r="P4179" i="7"/>
  <c r="P4182" i="7"/>
  <c r="P4201" i="7"/>
  <c r="P4447" i="7"/>
  <c r="P3872" i="7"/>
  <c r="P3876" i="7"/>
  <c r="P3880" i="7"/>
  <c r="P3884" i="7"/>
  <c r="P3888" i="7"/>
  <c r="P3892" i="7"/>
  <c r="P3896" i="7"/>
  <c r="P3900" i="7"/>
  <c r="P3904" i="7"/>
  <c r="P3908" i="7"/>
  <c r="P3912" i="7"/>
  <c r="P3916" i="7"/>
  <c r="P3920" i="7"/>
  <c r="P3924" i="7"/>
  <c r="P3928" i="7"/>
  <c r="P3932" i="7"/>
  <c r="P3936" i="7"/>
  <c r="P3940" i="7"/>
  <c r="P3944" i="7"/>
  <c r="P3948" i="7"/>
  <c r="P3952" i="7"/>
  <c r="P3956" i="7"/>
  <c r="P3960" i="7"/>
  <c r="P3964" i="7"/>
  <c r="P3968" i="7"/>
  <c r="P3972" i="7"/>
  <c r="P3976" i="7"/>
  <c r="P3980" i="7"/>
  <c r="P3984" i="7"/>
  <c r="P3988" i="7"/>
  <c r="P3992" i="7"/>
  <c r="P3996" i="7"/>
  <c r="P4000" i="7"/>
  <c r="P4004" i="7"/>
  <c r="P4008" i="7"/>
  <c r="P4012" i="7"/>
  <c r="P4016" i="7"/>
  <c r="P4020" i="7"/>
  <c r="P4024" i="7"/>
  <c r="P4028" i="7"/>
  <c r="P4032" i="7"/>
  <c r="P4036" i="7"/>
  <c r="P4040" i="7"/>
  <c r="P4044" i="7"/>
  <c r="P4048" i="7"/>
  <c r="P4052" i="7"/>
  <c r="P4056" i="7"/>
  <c r="P4060" i="7"/>
  <c r="P4064" i="7"/>
  <c r="P4068" i="7"/>
  <c r="P4072" i="7"/>
  <c r="P4076" i="7"/>
  <c r="P4080" i="7"/>
  <c r="P4084" i="7"/>
  <c r="P4088" i="7"/>
  <c r="P4092" i="7"/>
  <c r="P4096" i="7"/>
  <c r="P4100" i="7"/>
  <c r="P4104" i="7"/>
  <c r="P4108" i="7"/>
  <c r="P4112" i="7"/>
  <c r="P4116" i="7"/>
  <c r="P4120" i="7"/>
  <c r="P4124" i="7"/>
  <c r="P4128" i="7"/>
  <c r="P4132" i="7"/>
  <c r="P4136" i="7"/>
  <c r="P4140" i="7"/>
  <c r="P4144" i="7"/>
  <c r="P4148" i="7"/>
  <c r="P4152" i="7"/>
  <c r="P4156" i="7"/>
  <c r="P4160" i="7"/>
  <c r="P4164" i="7"/>
  <c r="P4168" i="7"/>
  <c r="P4172" i="7"/>
  <c r="P4176" i="7"/>
  <c r="P4180" i="7"/>
  <c r="P4198" i="7"/>
  <c r="P4214" i="7"/>
  <c r="P3874" i="7"/>
  <c r="P3878" i="7"/>
  <c r="P3882" i="7"/>
  <c r="P3886" i="7"/>
  <c r="P3890" i="7"/>
  <c r="P3894" i="7"/>
  <c r="P3898" i="7"/>
  <c r="P3902" i="7"/>
  <c r="P3906" i="7"/>
  <c r="P3910" i="7"/>
  <c r="P3914" i="7"/>
  <c r="P3918" i="7"/>
  <c r="P3922" i="7"/>
  <c r="P3926" i="7"/>
  <c r="P3930" i="7"/>
  <c r="P3934" i="7"/>
  <c r="P3938" i="7"/>
  <c r="P3942" i="7"/>
  <c r="P3946" i="7"/>
  <c r="P3950" i="7"/>
  <c r="P3954" i="7"/>
  <c r="P3958" i="7"/>
  <c r="P3962" i="7"/>
  <c r="P3966" i="7"/>
  <c r="P3970" i="7"/>
  <c r="P3974" i="7"/>
  <c r="P3978" i="7"/>
  <c r="P3982" i="7"/>
  <c r="P3986" i="7"/>
  <c r="P3990" i="7"/>
  <c r="P3994" i="7"/>
  <c r="P3998" i="7"/>
  <c r="P4002" i="7"/>
  <c r="P4006" i="7"/>
  <c r="P4010" i="7"/>
  <c r="P4014" i="7"/>
  <c r="P4018" i="7"/>
  <c r="P4022" i="7"/>
  <c r="P4026" i="7"/>
  <c r="P4030" i="7"/>
  <c r="P4034" i="7"/>
  <c r="P4038" i="7"/>
  <c r="P4042" i="7"/>
  <c r="P4046" i="7"/>
  <c r="P4050" i="7"/>
  <c r="P4054" i="7"/>
  <c r="P4058" i="7"/>
  <c r="P4062" i="7"/>
  <c r="P4066" i="7"/>
  <c r="P4070" i="7"/>
  <c r="P4074" i="7"/>
  <c r="P4078" i="7"/>
  <c r="P4082" i="7"/>
  <c r="P4086" i="7"/>
  <c r="P4090" i="7"/>
  <c r="P4094" i="7"/>
  <c r="P4098" i="7"/>
  <c r="P4102" i="7"/>
  <c r="P4106" i="7"/>
  <c r="P4110" i="7"/>
  <c r="P4114" i="7"/>
  <c r="P4118" i="7"/>
  <c r="P4122" i="7"/>
  <c r="P4126" i="7"/>
  <c r="P4130" i="7"/>
  <c r="P4134" i="7"/>
  <c r="P4138" i="7"/>
  <c r="P4142" i="7"/>
  <c r="P4146" i="7"/>
  <c r="P4150" i="7"/>
  <c r="P4154" i="7"/>
  <c r="P4158" i="7"/>
  <c r="P4162" i="7"/>
  <c r="P4166" i="7"/>
  <c r="P4170" i="7"/>
  <c r="P4174" i="7"/>
  <c r="P4178" i="7"/>
  <c r="P4188" i="7"/>
  <c r="P4190" i="7"/>
  <c r="P4206" i="7"/>
  <c r="P4296" i="7"/>
  <c r="P4297" i="7"/>
  <c r="P4298" i="7"/>
  <c r="P4299" i="7"/>
  <c r="P4300" i="7"/>
  <c r="P4301" i="7"/>
  <c r="P4302" i="7"/>
  <c r="P4303" i="7"/>
  <c r="P4304" i="7"/>
  <c r="P4305" i="7"/>
  <c r="P4306" i="7"/>
  <c r="P4307" i="7"/>
  <c r="P4308" i="7"/>
  <c r="P4309" i="7"/>
  <c r="P4310" i="7"/>
  <c r="P4311" i="7"/>
  <c r="P4312" i="7"/>
  <c r="P4313" i="7"/>
  <c r="P4361" i="7"/>
  <c r="P4368" i="7"/>
  <c r="P4372" i="7"/>
  <c r="P4376" i="7"/>
  <c r="P4380" i="7"/>
  <c r="P4384" i="7"/>
  <c r="P4388" i="7"/>
  <c r="P4366" i="7"/>
  <c r="P4370" i="7"/>
  <c r="P4374" i="7"/>
  <c r="P4378" i="7"/>
  <c r="P4382" i="7"/>
  <c r="P4386" i="7"/>
  <c r="P4390" i="7"/>
  <c r="P4394" i="7"/>
  <c r="P4398" i="7"/>
  <c r="P4402" i="7"/>
  <c r="P4406" i="7"/>
  <c r="P4410" i="7"/>
  <c r="P4414" i="7"/>
  <c r="P4418" i="7"/>
  <c r="P4422" i="7"/>
  <c r="P4426" i="7"/>
  <c r="P4430" i="7"/>
  <c r="P4434" i="7"/>
  <c r="P4438" i="7"/>
  <c r="P4442" i="7"/>
  <c r="P4446" i="7"/>
  <c r="P3381" i="7"/>
  <c r="P3385" i="7"/>
  <c r="P3389" i="7"/>
  <c r="P3393" i="7"/>
  <c r="P3397" i="7"/>
  <c r="P3401" i="7"/>
  <c r="P3405" i="7"/>
  <c r="P3409" i="7"/>
  <c r="P3413" i="7"/>
  <c r="P3417" i="7"/>
  <c r="P3421" i="7"/>
  <c r="P3425" i="7"/>
  <c r="P3429" i="7"/>
  <c r="P3433" i="7"/>
  <c r="P3437" i="7"/>
  <c r="P3360" i="7"/>
  <c r="P3364" i="7"/>
  <c r="P3368" i="7"/>
  <c r="P3372" i="7"/>
  <c r="P3376" i="7"/>
  <c r="P3380" i="7"/>
  <c r="P3384" i="7"/>
  <c r="P3388" i="7"/>
  <c r="P3392" i="7"/>
  <c r="P3396" i="7"/>
  <c r="P3400" i="7"/>
  <c r="P3404" i="7"/>
  <c r="P3408" i="7"/>
  <c r="P3412" i="7"/>
  <c r="P3416" i="7"/>
  <c r="P3420" i="7"/>
  <c r="P3424" i="7"/>
  <c r="P3428" i="7"/>
  <c r="P3432" i="7"/>
  <c r="P3436" i="7"/>
  <c r="P3440" i="7"/>
  <c r="P3358" i="7"/>
  <c r="P3362" i="7"/>
  <c r="P3366" i="7"/>
  <c r="P3370" i="7"/>
  <c r="P3374" i="7"/>
  <c r="P3378" i="7"/>
  <c r="P2668" i="7"/>
  <c r="P2672" i="7"/>
  <c r="P2676" i="7"/>
  <c r="P2680" i="7"/>
  <c r="P2684" i="7"/>
  <c r="P2688" i="7"/>
  <c r="P2692" i="7"/>
  <c r="P2696" i="7"/>
  <c r="P2700" i="7"/>
  <c r="P2704" i="7"/>
  <c r="P2708" i="7"/>
  <c r="P2712" i="7"/>
  <c r="P2716" i="7"/>
  <c r="P2720" i="7"/>
  <c r="P2724" i="7"/>
  <c r="P2728" i="7"/>
  <c r="P2732" i="7"/>
  <c r="P2736" i="7"/>
  <c r="P2740" i="7"/>
  <c r="P2744" i="7"/>
  <c r="P2748" i="7"/>
  <c r="P2752" i="7"/>
  <c r="P2756" i="7"/>
  <c r="P2760" i="7"/>
  <c r="P2764" i="7"/>
  <c r="P2768" i="7"/>
  <c r="P2772" i="7"/>
  <c r="P2776" i="7"/>
  <c r="P2780" i="7"/>
  <c r="P2786" i="7"/>
  <c r="P2671" i="7"/>
  <c r="P2675" i="7"/>
  <c r="P2679" i="7"/>
  <c r="P2683" i="7"/>
  <c r="P2687" i="7"/>
  <c r="P2691" i="7"/>
  <c r="P2695" i="7"/>
  <c r="P2699" i="7"/>
  <c r="P2703" i="7"/>
  <c r="P2707" i="7"/>
  <c r="P2711" i="7"/>
  <c r="P2715" i="7"/>
  <c r="P2719" i="7"/>
  <c r="P2723" i="7"/>
  <c r="P2727" i="7"/>
  <c r="P2731" i="7"/>
  <c r="P2735" i="7"/>
  <c r="P2739" i="7"/>
  <c r="P2743" i="7"/>
  <c r="P2747" i="7"/>
  <c r="P2751" i="7"/>
  <c r="P2755" i="7"/>
  <c r="P2759" i="7"/>
  <c r="P2763" i="7"/>
  <c r="P2767" i="7"/>
  <c r="P2771" i="7"/>
  <c r="P2775" i="7"/>
  <c r="P2779" i="7"/>
  <c r="P2784" i="7"/>
  <c r="P2809" i="7"/>
  <c r="P2825" i="7"/>
  <c r="P2841" i="7"/>
  <c r="P2817" i="7"/>
  <c r="P2833" i="7"/>
  <c r="P2849" i="7"/>
  <c r="P2851" i="7"/>
  <c r="P2859" i="7"/>
  <c r="P2867" i="7"/>
  <c r="P2875" i="7"/>
  <c r="P2883" i="7"/>
  <c r="P2891" i="7"/>
  <c r="P2899" i="7"/>
  <c r="P2907" i="7"/>
  <c r="P2915" i="7"/>
  <c r="P2923" i="7"/>
  <c r="P2931" i="7"/>
  <c r="P2939" i="7"/>
  <c r="P2947" i="7"/>
  <c r="P2955" i="7"/>
  <c r="P2963" i="7"/>
  <c r="P2971" i="7"/>
  <c r="P2979" i="7"/>
  <c r="P2987" i="7"/>
  <c r="P2995" i="7"/>
  <c r="P3000" i="7"/>
  <c r="P3016" i="7"/>
  <c r="P3032" i="7"/>
  <c r="P2857" i="7"/>
  <c r="P2861" i="7"/>
  <c r="P2869" i="7"/>
  <c r="P2877" i="7"/>
  <c r="P2885" i="7"/>
  <c r="P2893" i="7"/>
  <c r="P2901" i="7"/>
  <c r="P2909" i="7"/>
  <c r="P2917" i="7"/>
  <c r="P2925" i="7"/>
  <c r="P2933" i="7"/>
  <c r="P2941" i="7"/>
  <c r="P2949" i="7"/>
  <c r="P2957" i="7"/>
  <c r="P2965" i="7"/>
  <c r="P2973" i="7"/>
  <c r="P2981" i="7"/>
  <c r="P2989" i="7"/>
  <c r="P2997" i="7"/>
  <c r="P3004" i="7"/>
  <c r="P3020" i="7"/>
  <c r="P3036" i="7"/>
  <c r="P3055" i="7"/>
  <c r="P3066" i="7"/>
  <c r="P3074" i="7"/>
  <c r="P3082" i="7"/>
  <c r="P3090" i="7"/>
  <c r="P3098" i="7"/>
  <c r="P3052" i="7"/>
  <c r="P3120" i="7"/>
  <c r="P3124" i="7"/>
  <c r="P3128" i="7"/>
  <c r="P3132" i="7"/>
  <c r="P3136" i="7"/>
  <c r="P3140" i="7"/>
  <c r="P3144" i="7"/>
  <c r="P3148" i="7"/>
  <c r="P3152" i="7"/>
  <c r="P3156" i="7"/>
  <c r="P3160" i="7"/>
  <c r="P3164" i="7"/>
  <c r="P3168" i="7"/>
  <c r="P3172" i="7"/>
  <c r="P3176" i="7"/>
  <c r="P3180" i="7"/>
  <c r="P3184" i="7"/>
  <c r="P3101" i="7"/>
  <c r="P3105" i="7"/>
  <c r="P3109" i="7"/>
  <c r="P3113" i="7"/>
  <c r="P3117" i="7"/>
  <c r="P3121" i="7"/>
  <c r="P3125" i="7"/>
  <c r="P3129" i="7"/>
  <c r="P3133" i="7"/>
  <c r="P3137" i="7"/>
  <c r="P3141" i="7"/>
  <c r="P3145" i="7"/>
  <c r="P3149" i="7"/>
  <c r="P3153" i="7"/>
  <c r="P3157" i="7"/>
  <c r="P3161" i="7"/>
  <c r="P3165" i="7"/>
  <c r="P3169" i="7"/>
  <c r="P3173" i="7"/>
  <c r="P3177" i="7"/>
  <c r="P3181" i="7"/>
  <c r="P3185" i="7"/>
  <c r="P3103" i="7"/>
  <c r="P3107" i="7"/>
  <c r="P3111" i="7"/>
  <c r="P3115" i="7"/>
  <c r="P2508" i="7"/>
  <c r="P2509" i="7"/>
  <c r="P2500" i="7"/>
  <c r="P2501" i="7"/>
  <c r="P2516" i="7"/>
  <c r="P2517" i="7"/>
  <c r="P2533" i="7"/>
  <c r="P2537" i="7"/>
  <c r="P2541" i="7"/>
  <c r="P2545" i="7"/>
  <c r="P2549" i="7"/>
  <c r="P2553" i="7"/>
  <c r="P2557" i="7"/>
  <c r="P2561" i="7"/>
  <c r="P2565" i="7"/>
  <c r="P2569" i="7"/>
  <c r="P2573" i="7"/>
  <c r="P2577" i="7"/>
  <c r="P2581" i="7"/>
  <c r="P2584" i="7"/>
  <c r="P2587" i="7"/>
  <c r="P2591" i="7"/>
  <c r="P2595" i="7"/>
  <c r="P2599" i="7"/>
  <c r="P2603" i="7"/>
  <c r="P2607" i="7"/>
  <c r="P2611" i="7"/>
  <c r="P2615" i="7"/>
  <c r="P2619" i="7"/>
  <c r="P2623" i="7"/>
  <c r="P2627" i="7"/>
  <c r="P2631" i="7"/>
  <c r="P2635" i="7"/>
  <c r="P2639" i="7"/>
  <c r="P2643" i="7"/>
  <c r="P2647" i="7"/>
  <c r="P2651" i="7"/>
  <c r="P2655" i="7"/>
  <c r="P2659" i="7"/>
  <c r="P2663" i="7"/>
  <c r="P2667" i="7"/>
  <c r="P2585" i="7"/>
  <c r="P2589" i="7"/>
  <c r="P2593" i="7"/>
  <c r="P2597" i="7"/>
  <c r="P2601" i="7"/>
  <c r="P2605" i="7"/>
  <c r="P2609" i="7"/>
  <c r="P2613" i="7"/>
  <c r="P2617" i="7"/>
  <c r="P2621" i="7"/>
  <c r="P2625" i="7"/>
  <c r="P2629" i="7"/>
  <c r="P2633" i="7"/>
  <c r="P2637" i="7"/>
  <c r="P2641" i="7"/>
  <c r="P2645" i="7"/>
  <c r="P2649" i="7"/>
  <c r="P2653" i="7"/>
  <c r="P2657" i="7"/>
  <c r="P2661" i="7"/>
  <c r="P2665" i="7"/>
  <c r="P1569" i="7"/>
  <c r="P1570" i="7"/>
  <c r="P1571" i="7"/>
  <c r="P1572" i="7"/>
  <c r="P1573" i="7"/>
  <c r="P1574" i="7"/>
  <c r="P1575" i="7"/>
  <c r="P1576" i="7"/>
  <c r="P1577" i="7"/>
  <c r="P1578" i="7"/>
  <c r="P1579" i="7"/>
  <c r="P1580" i="7"/>
  <c r="P1581" i="7"/>
  <c r="P1582" i="7"/>
  <c r="P1583" i="7"/>
  <c r="P1584" i="7"/>
  <c r="P1585" i="7"/>
  <c r="P1586" i="7"/>
  <c r="P1587" i="7"/>
  <c r="P1588" i="7"/>
  <c r="P1589" i="7"/>
  <c r="P1590" i="7"/>
  <c r="P1591" i="7"/>
  <c r="P1592" i="7"/>
  <c r="P1593" i="7"/>
  <c r="P1594" i="7"/>
  <c r="P1595" i="7"/>
  <c r="P1596" i="7"/>
  <c r="P1597" i="7"/>
  <c r="P1598" i="7"/>
  <c r="P1599" i="7"/>
  <c r="P1600" i="7"/>
  <c r="P1601" i="7"/>
  <c r="P1602" i="7"/>
  <c r="P1603" i="7"/>
  <c r="P1604" i="7"/>
  <c r="P1605" i="7"/>
  <c r="P1606" i="7"/>
  <c r="P1607" i="7"/>
  <c r="P1608" i="7"/>
  <c r="P1609" i="7"/>
  <c r="P1610" i="7"/>
  <c r="P1611" i="7"/>
  <c r="P1612" i="7"/>
  <c r="P1613" i="7"/>
  <c r="P1614" i="7"/>
  <c r="P1615" i="7"/>
  <c r="P1616" i="7"/>
  <c r="P1617" i="7"/>
  <c r="P1618" i="7"/>
  <c r="P1619" i="7"/>
  <c r="P1620" i="7"/>
  <c r="P1621" i="7"/>
  <c r="P1622" i="7"/>
  <c r="P1623" i="7"/>
  <c r="P1624" i="7"/>
  <c r="P1625" i="7"/>
  <c r="P1626" i="7"/>
  <c r="P1627" i="7"/>
  <c r="P1628" i="7"/>
  <c r="P1629" i="7"/>
  <c r="P1630" i="7"/>
  <c r="P1631" i="7"/>
  <c r="P1632" i="7"/>
  <c r="P1633" i="7"/>
  <c r="P1634" i="7"/>
  <c r="P1635" i="7"/>
  <c r="P1636" i="7"/>
  <c r="P1637" i="7"/>
  <c r="P1638" i="7"/>
  <c r="P1639" i="7"/>
  <c r="P1640" i="7"/>
  <c r="P1641" i="7"/>
  <c r="P1642" i="7"/>
  <c r="P1643" i="7"/>
  <c r="P1644" i="7"/>
  <c r="P1645" i="7"/>
  <c r="P1646" i="7"/>
  <c r="P1647" i="7"/>
  <c r="P1648" i="7"/>
  <c r="P1649" i="7"/>
  <c r="P1650" i="7"/>
  <c r="P1651" i="7"/>
  <c r="P1652" i="7"/>
  <c r="P1653" i="7"/>
  <c r="P1654" i="7"/>
  <c r="P1655" i="7"/>
  <c r="P1656" i="7"/>
  <c r="P1657" i="7"/>
  <c r="P1658" i="7"/>
  <c r="P1659" i="7"/>
  <c r="P1660" i="7"/>
  <c r="P1661" i="7"/>
  <c r="P1662" i="7"/>
  <c r="P1663" i="7"/>
  <c r="P1664" i="7"/>
  <c r="P1665" i="7"/>
  <c r="P1666" i="7"/>
  <c r="P1667" i="7"/>
  <c r="P1668" i="7"/>
  <c r="P1669" i="7"/>
  <c r="P1670" i="7"/>
  <c r="P1671" i="7"/>
  <c r="P1672" i="7"/>
  <c r="P1673" i="7"/>
  <c r="P1674" i="7"/>
  <c r="P1675" i="7"/>
  <c r="P1676" i="7"/>
  <c r="P1677" i="7"/>
  <c r="P1678" i="7"/>
  <c r="P1679" i="7"/>
  <c r="P1680" i="7"/>
  <c r="P1681" i="7"/>
  <c r="P1682" i="7"/>
  <c r="P1683" i="7"/>
  <c r="P2301" i="7"/>
  <c r="P2083" i="7"/>
  <c r="P1725" i="7"/>
  <c r="P1729" i="7"/>
  <c r="P1733" i="7"/>
  <c r="P1737" i="7"/>
  <c r="P1741" i="7"/>
  <c r="P1745" i="7"/>
  <c r="P1749" i="7"/>
  <c r="P1753" i="7"/>
  <c r="P1757" i="7"/>
  <c r="P1761" i="7"/>
  <c r="P1765" i="7"/>
  <c r="P1769" i="7"/>
  <c r="P1773" i="7"/>
  <c r="P1777" i="7"/>
  <c r="P1781" i="7"/>
  <c r="P1785" i="7"/>
  <c r="P1789" i="7"/>
  <c r="P1793" i="7"/>
  <c r="P1797" i="7"/>
  <c r="P1801" i="7"/>
  <c r="P1805" i="7"/>
  <c r="P1809" i="7"/>
  <c r="P1813" i="7"/>
  <c r="P1817" i="7"/>
  <c r="P1821" i="7"/>
  <c r="P1825" i="7"/>
  <c r="P1829" i="7"/>
  <c r="P1833" i="7"/>
  <c r="P1837" i="7"/>
  <c r="P1841" i="7"/>
  <c r="P1845" i="7"/>
  <c r="P1849" i="7"/>
  <c r="P1853" i="7"/>
  <c r="P1857" i="7"/>
  <c r="P1861" i="7"/>
  <c r="P1865" i="7"/>
  <c r="P1869" i="7"/>
  <c r="P1873" i="7"/>
  <c r="P1877" i="7"/>
  <c r="P1881" i="7"/>
  <c r="P1885" i="7"/>
  <c r="P1889" i="7"/>
  <c r="P1893" i="7"/>
  <c r="P1897" i="7"/>
  <c r="P1901" i="7"/>
  <c r="P1905" i="7"/>
  <c r="P1909" i="7"/>
  <c r="P1913" i="7"/>
  <c r="P1917" i="7"/>
  <c r="P1921" i="7"/>
  <c r="P1925" i="7"/>
  <c r="P1929" i="7"/>
  <c r="P1933" i="7"/>
  <c r="P1937" i="7"/>
  <c r="P1941" i="7"/>
  <c r="P1945" i="7"/>
  <c r="P1949" i="7"/>
  <c r="P1953" i="7"/>
  <c r="P1957" i="7"/>
  <c r="P1961" i="7"/>
  <c r="P1965" i="7"/>
  <c r="P1969" i="7"/>
  <c r="P1973" i="7"/>
  <c r="P1977" i="7"/>
  <c r="P1981" i="7"/>
  <c r="P1985" i="7"/>
  <c r="P1989" i="7"/>
  <c r="P1993" i="7"/>
  <c r="P1997" i="7"/>
  <c r="P2001" i="7"/>
  <c r="P2005" i="7"/>
  <c r="P2221" i="7"/>
  <c r="P2223" i="7"/>
  <c r="P2225" i="7"/>
  <c r="P2227" i="7"/>
  <c r="P2229" i="7"/>
  <c r="P2231" i="7"/>
  <c r="P2233" i="7"/>
  <c r="P2235" i="7"/>
  <c r="P2237" i="7"/>
  <c r="P2239" i="7"/>
  <c r="P2243" i="7"/>
  <c r="P2247" i="7"/>
  <c r="P2251" i="7"/>
  <c r="P2255" i="7"/>
  <c r="P2259" i="7"/>
  <c r="P2263" i="7"/>
  <c r="P2267" i="7"/>
  <c r="P2271" i="7"/>
  <c r="P2275" i="7"/>
  <c r="P2279" i="7"/>
  <c r="P2283" i="7"/>
  <c r="P2287" i="7"/>
  <c r="P2291" i="7"/>
  <c r="P2295" i="7"/>
  <c r="P2299" i="7"/>
  <c r="P1724" i="7"/>
  <c r="P1728" i="7"/>
  <c r="P1732" i="7"/>
  <c r="P1736" i="7"/>
  <c r="P1740" i="7"/>
  <c r="P1744" i="7"/>
  <c r="P1748" i="7"/>
  <c r="P1752" i="7"/>
  <c r="P1756" i="7"/>
  <c r="P1760" i="7"/>
  <c r="P1764" i="7"/>
  <c r="P1768" i="7"/>
  <c r="P1772" i="7"/>
  <c r="P1776" i="7"/>
  <c r="P1780" i="7"/>
  <c r="P1784" i="7"/>
  <c r="P1788" i="7"/>
  <c r="P1792" i="7"/>
  <c r="P1796" i="7"/>
  <c r="P1800" i="7"/>
  <c r="P1804" i="7"/>
  <c r="P1808" i="7"/>
  <c r="P1812" i="7"/>
  <c r="P1816" i="7"/>
  <c r="P1820" i="7"/>
  <c r="P1824" i="7"/>
  <c r="P1828" i="7"/>
  <c r="P1832" i="7"/>
  <c r="P1836" i="7"/>
  <c r="P1840" i="7"/>
  <c r="P1844" i="7"/>
  <c r="P1848" i="7"/>
  <c r="P1852" i="7"/>
  <c r="P1856" i="7"/>
  <c r="P1860" i="7"/>
  <c r="P1864" i="7"/>
  <c r="P1868" i="7"/>
  <c r="P1872" i="7"/>
  <c r="P1876" i="7"/>
  <c r="P1880" i="7"/>
  <c r="P1884" i="7"/>
  <c r="P1888" i="7"/>
  <c r="P1892" i="7"/>
  <c r="P1896" i="7"/>
  <c r="P1900" i="7"/>
  <c r="P1904" i="7"/>
  <c r="P1908" i="7"/>
  <c r="P1912" i="7"/>
  <c r="P1916" i="7"/>
  <c r="P1920" i="7"/>
  <c r="P1924" i="7"/>
  <c r="P1928" i="7"/>
  <c r="P1932" i="7"/>
  <c r="P1936" i="7"/>
  <c r="P1940" i="7"/>
  <c r="P1944" i="7"/>
  <c r="P1948" i="7"/>
  <c r="P1952" i="7"/>
  <c r="P1956" i="7"/>
  <c r="P1960" i="7"/>
  <c r="P1964" i="7"/>
  <c r="P1968" i="7"/>
  <c r="P1972" i="7"/>
  <c r="P1976" i="7"/>
  <c r="P1980" i="7"/>
  <c r="P1984" i="7"/>
  <c r="P1988" i="7"/>
  <c r="P1992" i="7"/>
  <c r="P1996" i="7"/>
  <c r="P2000" i="7"/>
  <c r="P2004" i="7"/>
  <c r="P2115" i="7"/>
  <c r="P2080" i="7"/>
  <c r="P2096" i="7"/>
  <c r="P2112" i="7"/>
  <c r="P2088" i="7"/>
  <c r="P2104" i="7"/>
  <c r="P2120" i="7"/>
  <c r="P2157" i="7"/>
  <c r="P2165" i="7"/>
  <c r="P2173" i="7"/>
  <c r="P2181" i="7"/>
  <c r="P2189" i="7"/>
  <c r="P2197" i="7"/>
  <c r="P2205" i="7"/>
  <c r="P2213" i="7"/>
  <c r="P2153" i="7"/>
  <c r="P2161" i="7"/>
  <c r="P2169" i="7"/>
  <c r="P2177" i="7"/>
  <c r="P2185" i="7"/>
  <c r="P2193" i="7"/>
  <c r="P2201" i="7"/>
  <c r="P2209" i="7"/>
  <c r="P2217" i="7"/>
  <c r="P2224" i="7"/>
  <c r="P2228" i="7"/>
  <c r="P2232" i="7"/>
  <c r="P2236" i="7"/>
  <c r="P2300" i="7"/>
  <c r="P2222" i="7"/>
  <c r="P2226" i="7"/>
  <c r="P2230" i="7"/>
  <c r="P2234" i="7"/>
  <c r="P2238" i="7"/>
  <c r="P2242" i="7"/>
  <c r="P2246" i="7"/>
  <c r="P2250" i="7"/>
  <c r="P2254" i="7"/>
  <c r="P2258" i="7"/>
  <c r="P2262" i="7"/>
  <c r="P2266" i="7"/>
  <c r="P2270" i="7"/>
  <c r="P2274" i="7"/>
  <c r="P2278" i="7"/>
  <c r="P2282" i="7"/>
  <c r="P2286" i="7"/>
  <c r="P2290" i="7"/>
  <c r="P2294" i="7"/>
  <c r="P2298" i="7"/>
  <c r="P2302" i="7"/>
  <c r="U495" i="10"/>
  <c r="X495" i="10" s="1"/>
  <c r="AA495" i="10" s="1"/>
  <c r="V495" i="10"/>
  <c r="Y495" i="10" s="1"/>
  <c r="AB495" i="10" s="1"/>
  <c r="S482" i="10"/>
  <c r="V483" i="10"/>
  <c r="Y483" i="10" s="1"/>
  <c r="AB483" i="10" s="1"/>
  <c r="R482" i="10"/>
  <c r="R489" i="10"/>
  <c r="V484" i="10"/>
  <c r="Y484" i="10" s="1"/>
  <c r="AB484" i="10" s="1"/>
  <c r="S484" i="10"/>
  <c r="U492" i="10"/>
  <c r="X492" i="10" s="1"/>
  <c r="AA492" i="10" s="1"/>
  <c r="R492" i="10"/>
  <c r="R488" i="10"/>
  <c r="U488" i="10"/>
  <c r="X488" i="10" s="1"/>
  <c r="AA488" i="10" s="1"/>
  <c r="R484" i="10"/>
  <c r="U484" i="10"/>
  <c r="X484" i="10" s="1"/>
  <c r="AA484" i="10" s="1"/>
  <c r="S493" i="10"/>
  <c r="V493" i="10"/>
  <c r="Y493" i="10" s="1"/>
  <c r="AB493" i="10" s="1"/>
  <c r="V491" i="10"/>
  <c r="Y491" i="10" s="1"/>
  <c r="AB491" i="10" s="1"/>
  <c r="S491" i="10"/>
  <c r="S489" i="10"/>
  <c r="V489" i="10"/>
  <c r="Y489" i="10" s="1"/>
  <c r="AB489" i="10" s="1"/>
  <c r="V487" i="10"/>
  <c r="Y487" i="10" s="1"/>
  <c r="AB487" i="10" s="1"/>
  <c r="S487" i="10"/>
  <c r="S485" i="10"/>
  <c r="V485" i="10"/>
  <c r="Y485" i="10" s="1"/>
  <c r="AB485" i="10" s="1"/>
  <c r="S486" i="10"/>
  <c r="U486" i="10"/>
  <c r="X486" i="10" s="1"/>
  <c r="AA486" i="10" s="1"/>
  <c r="V492" i="10"/>
  <c r="Y492" i="10" s="1"/>
  <c r="AB492" i="10" s="1"/>
  <c r="V490" i="10"/>
  <c r="Y490" i="10" s="1"/>
  <c r="AB490" i="10" s="1"/>
  <c r="S490" i="10"/>
  <c r="V488" i="10"/>
  <c r="Y488" i="10" s="1"/>
  <c r="AB488" i="10" s="1"/>
  <c r="S488" i="10"/>
  <c r="U494" i="10"/>
  <c r="X494" i="10" s="1"/>
  <c r="AA494" i="10" s="1"/>
  <c r="R494" i="10"/>
  <c r="U490" i="10"/>
  <c r="X490" i="10" s="1"/>
  <c r="AA490" i="10" s="1"/>
  <c r="R490" i="10"/>
  <c r="U493" i="10"/>
  <c r="X493" i="10" s="1"/>
  <c r="AA493" i="10" s="1"/>
  <c r="R493" i="10"/>
  <c r="R491" i="10"/>
  <c r="U491" i="10"/>
  <c r="X491" i="10" s="1"/>
  <c r="AA491" i="10" s="1"/>
  <c r="R487" i="10"/>
  <c r="U487" i="10"/>
  <c r="X487" i="10" s="1"/>
  <c r="AA487" i="10" s="1"/>
  <c r="U485" i="10"/>
  <c r="X485" i="10" s="1"/>
  <c r="AA485" i="10" s="1"/>
  <c r="R485" i="10"/>
  <c r="U483" i="10"/>
  <c r="X483" i="10" s="1"/>
  <c r="AA483" i="10" s="1"/>
  <c r="R483" i="10"/>
  <c r="S494" i="10"/>
  <c r="T551" i="10" l="1"/>
  <c r="W549" i="10"/>
  <c r="Z549" i="10" s="1"/>
  <c r="AC549" i="10" s="1"/>
  <c r="W557" i="10"/>
  <c r="Z557" i="10" s="1"/>
  <c r="AC557" i="10" s="1"/>
  <c r="W589" i="10"/>
  <c r="Z589" i="10" s="1"/>
  <c r="AC589" i="10" s="1"/>
  <c r="W659" i="10"/>
  <c r="Z659" i="10" s="1"/>
  <c r="AC659" i="10" s="1"/>
  <c r="W570" i="10"/>
  <c r="Z570" i="10" s="1"/>
  <c r="AC570" i="10" s="1"/>
  <c r="T658" i="10"/>
  <c r="W602" i="10"/>
  <c r="Z602" i="10" s="1"/>
  <c r="AC602" i="10" s="1"/>
  <c r="W693" i="10"/>
  <c r="Z693" i="10" s="1"/>
  <c r="AC693" i="10" s="1"/>
  <c r="T558" i="10"/>
  <c r="W610" i="10"/>
  <c r="Z610" i="10" s="1"/>
  <c r="AC610" i="10" s="1"/>
  <c r="W694" i="10"/>
  <c r="Z694" i="10" s="1"/>
  <c r="AC694" i="10" s="1"/>
  <c r="T640" i="10"/>
  <c r="W645" i="10"/>
  <c r="Z645" i="10" s="1"/>
  <c r="AC645" i="10" s="1"/>
  <c r="W604" i="10"/>
  <c r="Z604" i="10" s="1"/>
  <c r="AC604" i="10" s="1"/>
  <c r="T533" i="10"/>
  <c r="T649" i="10"/>
  <c r="W717" i="10"/>
  <c r="Z717" i="10" s="1"/>
  <c r="AC717" i="10" s="1"/>
  <c r="T585" i="10"/>
  <c r="T636" i="10"/>
  <c r="W617" i="10"/>
  <c r="Z617" i="10" s="1"/>
  <c r="AC617" i="10" s="1"/>
  <c r="T579" i="10"/>
  <c r="W669" i="10"/>
  <c r="Z669" i="10" s="1"/>
  <c r="AC669" i="10" s="1"/>
  <c r="W650" i="10"/>
  <c r="Z650" i="10" s="1"/>
  <c r="AC650" i="10" s="1"/>
  <c r="W611" i="10"/>
  <c r="Z611" i="10" s="1"/>
  <c r="AC611" i="10" s="1"/>
  <c r="W537" i="10"/>
  <c r="Z537" i="10" s="1"/>
  <c r="AC537" i="10" s="1"/>
  <c r="T573" i="10"/>
  <c r="T572" i="10"/>
  <c r="T679" i="10"/>
  <c r="W484" i="10"/>
  <c r="Z484" i="10" s="1"/>
  <c r="AC484" i="10" s="1"/>
  <c r="T567" i="10"/>
  <c r="W643" i="10"/>
  <c r="Z643" i="10" s="1"/>
  <c r="AC643" i="10" s="1"/>
  <c r="W544" i="10"/>
  <c r="Z544" i="10" s="1"/>
  <c r="AC544" i="10" s="1"/>
  <c r="W608" i="10"/>
  <c r="Z608" i="10" s="1"/>
  <c r="AC608" i="10" s="1"/>
  <c r="W647" i="10"/>
  <c r="Z647" i="10" s="1"/>
  <c r="AC647" i="10" s="1"/>
  <c r="W707" i="10"/>
  <c r="Z707" i="10" s="1"/>
  <c r="AC707" i="10" s="1"/>
  <c r="W591" i="10"/>
  <c r="Z591" i="10" s="1"/>
  <c r="AC591" i="10" s="1"/>
  <c r="W625" i="10"/>
  <c r="Z625" i="10" s="1"/>
  <c r="AC625" i="10" s="1"/>
  <c r="W705" i="10"/>
  <c r="Z705" i="10" s="1"/>
  <c r="AC705" i="10" s="1"/>
  <c r="T612" i="10"/>
  <c r="T597" i="10"/>
  <c r="W531" i="10"/>
  <c r="Z531" i="10" s="1"/>
  <c r="AC531" i="10" s="1"/>
  <c r="W655" i="10"/>
  <c r="Z655" i="10" s="1"/>
  <c r="AC655" i="10" s="1"/>
  <c r="W541" i="10"/>
  <c r="Z541" i="10" s="1"/>
  <c r="AC541" i="10" s="1"/>
  <c r="T697" i="10"/>
  <c r="T618" i="10"/>
  <c r="W600" i="10"/>
  <c r="Z600" i="10" s="1"/>
  <c r="AC600" i="10" s="1"/>
  <c r="T626" i="10"/>
  <c r="T568" i="10"/>
  <c r="W574" i="10"/>
  <c r="Z574" i="10" s="1"/>
  <c r="AC574" i="10" s="1"/>
  <c r="W587" i="10"/>
  <c r="Z587" i="10" s="1"/>
  <c r="AC587" i="10" s="1"/>
  <c r="T635" i="10"/>
  <c r="W607" i="10"/>
  <c r="Z607" i="10" s="1"/>
  <c r="AC607" i="10" s="1"/>
  <c r="T615" i="10"/>
  <c r="T532" i="10"/>
  <c r="W700" i="10"/>
  <c r="Z700" i="10" s="1"/>
  <c r="AC700" i="10" s="1"/>
  <c r="T601" i="10"/>
  <c r="W575" i="10"/>
  <c r="Z575" i="10" s="1"/>
  <c r="AC575" i="10" s="1"/>
  <c r="W595" i="10"/>
  <c r="Z595" i="10" s="1"/>
  <c r="AC595" i="10" s="1"/>
  <c r="W709" i="10"/>
  <c r="Z709" i="10" s="1"/>
  <c r="AC709" i="10" s="1"/>
  <c r="T688" i="10"/>
  <c r="T616" i="10"/>
  <c r="W644" i="10"/>
  <c r="Z644" i="10" s="1"/>
  <c r="AC644" i="10" s="1"/>
  <c r="T620" i="10"/>
  <c r="T539" i="10"/>
  <c r="W702" i="10"/>
  <c r="Z702" i="10" s="1"/>
  <c r="AC702" i="10" s="1"/>
  <c r="W624" i="10"/>
  <c r="Z624" i="10" s="1"/>
  <c r="AC624" i="10" s="1"/>
  <c r="W520" i="10"/>
  <c r="Z520" i="10" s="1"/>
  <c r="AC520" i="10" s="1"/>
  <c r="W706" i="10"/>
  <c r="Z706" i="10" s="1"/>
  <c r="AC706" i="10" s="1"/>
  <c r="W582" i="10"/>
  <c r="Z582" i="10" s="1"/>
  <c r="AC582" i="10" s="1"/>
  <c r="W634" i="10"/>
  <c r="Z634" i="10" s="1"/>
  <c r="AC634" i="10" s="1"/>
  <c r="W666" i="10"/>
  <c r="Z666" i="10" s="1"/>
  <c r="AC666" i="10" s="1"/>
  <c r="W547" i="10"/>
  <c r="Z547" i="10" s="1"/>
  <c r="AC547" i="10" s="1"/>
  <c r="T627" i="10"/>
  <c r="T496" i="10"/>
  <c r="T588" i="10"/>
  <c r="T720" i="10"/>
  <c r="W599" i="10"/>
  <c r="Z599" i="10" s="1"/>
  <c r="AC599" i="10" s="1"/>
  <c r="W657" i="10"/>
  <c r="Z657" i="10" s="1"/>
  <c r="AC657" i="10" s="1"/>
  <c r="T685" i="10"/>
  <c r="W721" i="10"/>
  <c r="Z721" i="10" s="1"/>
  <c r="AC721" i="10" s="1"/>
  <c r="W614" i="10"/>
  <c r="Z614" i="10" s="1"/>
  <c r="AC614" i="10" s="1"/>
  <c r="T714" i="10"/>
  <c r="W720" i="10"/>
  <c r="Z720" i="10" s="1"/>
  <c r="AC720" i="10" s="1"/>
  <c r="W695" i="10"/>
  <c r="Z695" i="10" s="1"/>
  <c r="AC695" i="10" s="1"/>
  <c r="T637" i="10"/>
  <c r="T586" i="10"/>
  <c r="T528" i="10"/>
  <c r="W683" i="10"/>
  <c r="Z683" i="10" s="1"/>
  <c r="AC683" i="10" s="1"/>
  <c r="W699" i="10"/>
  <c r="Z699" i="10" s="1"/>
  <c r="AC699" i="10" s="1"/>
  <c r="W576" i="10"/>
  <c r="Z576" i="10" s="1"/>
  <c r="AC576" i="10" s="1"/>
  <c r="T524" i="10"/>
  <c r="T672" i="10"/>
  <c r="W560" i="10"/>
  <c r="Z560" i="10" s="1"/>
  <c r="AC560" i="10" s="1"/>
  <c r="W580" i="10"/>
  <c r="Z580" i="10" s="1"/>
  <c r="AC580" i="10" s="1"/>
  <c r="W652" i="10"/>
  <c r="Z652" i="10" s="1"/>
  <c r="AC652" i="10" s="1"/>
  <c r="W653" i="10"/>
  <c r="Z653" i="10" s="1"/>
  <c r="AC653" i="10" s="1"/>
  <c r="W656" i="10"/>
  <c r="Z656" i="10" s="1"/>
  <c r="AC656" i="10" s="1"/>
  <c r="W680" i="10"/>
  <c r="Z680" i="10" s="1"/>
  <c r="AC680" i="10" s="1"/>
  <c r="W623" i="10"/>
  <c r="Z623" i="10" s="1"/>
  <c r="AC623" i="10" s="1"/>
  <c r="W642" i="10"/>
  <c r="Z642" i="10" s="1"/>
  <c r="AC642" i="10" s="1"/>
  <c r="W583" i="10"/>
  <c r="Z583" i="10" s="1"/>
  <c r="AC583" i="10" s="1"/>
  <c r="T653" i="10"/>
  <c r="W664" i="10"/>
  <c r="Z664" i="10" s="1"/>
  <c r="AC664" i="10" s="1"/>
  <c r="T648" i="10"/>
  <c r="W671" i="10"/>
  <c r="Z671" i="10" s="1"/>
  <c r="AC671" i="10" s="1"/>
  <c r="W667" i="10"/>
  <c r="Z667" i="10" s="1"/>
  <c r="AC667" i="10" s="1"/>
  <c r="W701" i="10"/>
  <c r="Z701" i="10" s="1"/>
  <c r="AC701" i="10" s="1"/>
  <c r="T663" i="10"/>
  <c r="T668" i="10"/>
  <c r="W631" i="10"/>
  <c r="Z631" i="10" s="1"/>
  <c r="AC631" i="10" s="1"/>
  <c r="T675" i="10"/>
  <c r="W493" i="10"/>
  <c r="Z493" i="10" s="1"/>
  <c r="AC493" i="10" s="1"/>
  <c r="T490" i="10"/>
  <c r="W514" i="10"/>
  <c r="Z514" i="10" s="1"/>
  <c r="AC514" i="10" s="1"/>
  <c r="W485" i="10"/>
  <c r="Z485" i="10" s="1"/>
  <c r="AC485" i="10" s="1"/>
  <c r="W490" i="10"/>
  <c r="Z490" i="10" s="1"/>
  <c r="AC490" i="10" s="1"/>
  <c r="T514" i="10"/>
  <c r="U715" i="10"/>
  <c r="X715" i="10" s="1"/>
  <c r="AA715" i="10" s="1"/>
  <c r="V715" i="10"/>
  <c r="Y715" i="10" s="1"/>
  <c r="AB715" i="10" s="1"/>
  <c r="S715" i="10"/>
  <c r="R715" i="10"/>
  <c r="R485" i="12" l="1"/>
  <c r="Q485" i="12"/>
  <c r="J485" i="12"/>
  <c r="K485" i="12" s="1"/>
  <c r="H485" i="12"/>
  <c r="I485" i="12" s="1"/>
  <c r="R484" i="12"/>
  <c r="Q484" i="12"/>
  <c r="J484" i="12"/>
  <c r="K484" i="12" s="1"/>
  <c r="H484" i="12"/>
  <c r="I484" i="12" s="1"/>
  <c r="R483" i="12"/>
  <c r="Q483" i="12"/>
  <c r="J483" i="12"/>
  <c r="K483" i="12" s="1"/>
  <c r="H483" i="12"/>
  <c r="I483" i="12" s="1"/>
  <c r="R482" i="12"/>
  <c r="Q482" i="12"/>
  <c r="J482" i="12"/>
  <c r="K482" i="12" s="1"/>
  <c r="H482" i="12"/>
  <c r="I482" i="12" s="1"/>
  <c r="R481" i="12"/>
  <c r="Q481" i="12"/>
  <c r="J481" i="12"/>
  <c r="K481" i="12" s="1"/>
  <c r="H481" i="12"/>
  <c r="I481" i="12" s="1"/>
  <c r="R480" i="12"/>
  <c r="Q480" i="12"/>
  <c r="J480" i="12"/>
  <c r="K480" i="12" s="1"/>
  <c r="H480" i="12"/>
  <c r="I480" i="12" s="1"/>
  <c r="R479" i="12"/>
  <c r="Q479" i="12"/>
  <c r="J479" i="12"/>
  <c r="K479" i="12" s="1"/>
  <c r="H479" i="12"/>
  <c r="I479" i="12" s="1"/>
  <c r="R478" i="12"/>
  <c r="Q478" i="12"/>
  <c r="J478" i="12"/>
  <c r="K478" i="12" s="1"/>
  <c r="I478" i="12"/>
  <c r="H478" i="12"/>
  <c r="R477" i="12"/>
  <c r="Q477" i="12"/>
  <c r="S477" i="12" s="1"/>
  <c r="K477" i="12"/>
  <c r="J477" i="12"/>
  <c r="H477" i="12"/>
  <c r="I477" i="12" s="1"/>
  <c r="R476" i="12"/>
  <c r="Q476" i="12"/>
  <c r="J476" i="12"/>
  <c r="K476" i="12" s="1"/>
  <c r="H476" i="12"/>
  <c r="I476" i="12" s="1"/>
  <c r="R475" i="12"/>
  <c r="Q475" i="12"/>
  <c r="J475" i="12"/>
  <c r="K475" i="12" s="1"/>
  <c r="H475" i="12"/>
  <c r="I475" i="12" s="1"/>
  <c r="R474" i="12"/>
  <c r="Q474" i="12"/>
  <c r="J474" i="12"/>
  <c r="K474" i="12" s="1"/>
  <c r="H474" i="12"/>
  <c r="I474" i="12" s="1"/>
  <c r="R473" i="12"/>
  <c r="Q473" i="12"/>
  <c r="J473" i="12"/>
  <c r="K473" i="12" s="1"/>
  <c r="H473" i="12"/>
  <c r="I473" i="12" s="1"/>
  <c r="R472" i="12"/>
  <c r="Q472" i="12"/>
  <c r="J472" i="12"/>
  <c r="K472" i="12" s="1"/>
  <c r="H472" i="12"/>
  <c r="I472" i="12" s="1"/>
  <c r="R471" i="12"/>
  <c r="Q471" i="12"/>
  <c r="J471" i="12"/>
  <c r="K471" i="12" s="1"/>
  <c r="H471" i="12"/>
  <c r="I471" i="12" s="1"/>
  <c r="R470" i="12"/>
  <c r="Q470" i="12"/>
  <c r="J470" i="12"/>
  <c r="K470" i="12" s="1"/>
  <c r="H470" i="12"/>
  <c r="I470" i="12" s="1"/>
  <c r="R469" i="12"/>
  <c r="Q469" i="12"/>
  <c r="J469" i="12"/>
  <c r="K469" i="12" s="1"/>
  <c r="H469" i="12"/>
  <c r="I469" i="12" s="1"/>
  <c r="R468" i="12"/>
  <c r="Q468" i="12"/>
  <c r="J468" i="12"/>
  <c r="K468" i="12" s="1"/>
  <c r="H468" i="12"/>
  <c r="I468" i="12" s="1"/>
  <c r="R467" i="12"/>
  <c r="Q467" i="12"/>
  <c r="J467" i="12"/>
  <c r="K467" i="12" s="1"/>
  <c r="H467" i="12"/>
  <c r="I467" i="12" s="1"/>
  <c r="R466" i="12"/>
  <c r="Q466" i="12"/>
  <c r="J466" i="12"/>
  <c r="K466" i="12" s="1"/>
  <c r="H466" i="12"/>
  <c r="I466" i="12" s="1"/>
  <c r="R465" i="12"/>
  <c r="Q465" i="12"/>
  <c r="J465" i="12"/>
  <c r="K465" i="12" s="1"/>
  <c r="H465" i="12"/>
  <c r="I465" i="12" s="1"/>
  <c r="R464" i="12"/>
  <c r="Q464" i="12"/>
  <c r="J464" i="12"/>
  <c r="K464" i="12" s="1"/>
  <c r="H464" i="12"/>
  <c r="I464" i="12" s="1"/>
  <c r="R463" i="12"/>
  <c r="Q463" i="12"/>
  <c r="J463" i="12"/>
  <c r="K463" i="12" s="1"/>
  <c r="H463" i="12"/>
  <c r="I463" i="12" s="1"/>
  <c r="R462" i="12"/>
  <c r="Q462" i="12"/>
  <c r="J462" i="12"/>
  <c r="K462" i="12" s="1"/>
  <c r="H462" i="12"/>
  <c r="I462" i="12" s="1"/>
  <c r="R461" i="12"/>
  <c r="Q461" i="12"/>
  <c r="J461" i="12"/>
  <c r="K461" i="12" s="1"/>
  <c r="H461" i="12"/>
  <c r="I461" i="12" s="1"/>
  <c r="R460" i="12"/>
  <c r="Q460" i="12"/>
  <c r="J460" i="12"/>
  <c r="K460" i="12" s="1"/>
  <c r="H460" i="12"/>
  <c r="I460" i="12" s="1"/>
  <c r="R459" i="12"/>
  <c r="Q459" i="12"/>
  <c r="J459" i="12"/>
  <c r="K459" i="12" s="1"/>
  <c r="H459" i="12"/>
  <c r="I459" i="12" s="1"/>
  <c r="R458" i="12"/>
  <c r="Q458" i="12"/>
  <c r="J458" i="12"/>
  <c r="K458" i="12" s="1"/>
  <c r="H458" i="12"/>
  <c r="I458" i="12" s="1"/>
  <c r="R457" i="12"/>
  <c r="Q457" i="12"/>
  <c r="J457" i="12"/>
  <c r="K457" i="12" s="1"/>
  <c r="H457" i="12"/>
  <c r="I457" i="12" s="1"/>
  <c r="R456" i="12"/>
  <c r="Q456" i="12"/>
  <c r="J456" i="12"/>
  <c r="K456" i="12" s="1"/>
  <c r="H456" i="12"/>
  <c r="I456" i="12" s="1"/>
  <c r="R455" i="12"/>
  <c r="Q455" i="12"/>
  <c r="J455" i="12"/>
  <c r="K455" i="12" s="1"/>
  <c r="H455" i="12"/>
  <c r="I455" i="12" s="1"/>
  <c r="R454" i="12"/>
  <c r="Q454" i="12"/>
  <c r="J454" i="12"/>
  <c r="K454" i="12" s="1"/>
  <c r="H454" i="12"/>
  <c r="I454" i="12" s="1"/>
  <c r="R453" i="12"/>
  <c r="Q453" i="12"/>
  <c r="J453" i="12"/>
  <c r="K453" i="12" s="1"/>
  <c r="H453" i="12"/>
  <c r="I453" i="12" s="1"/>
  <c r="R452" i="12"/>
  <c r="Q452" i="12"/>
  <c r="J452" i="12"/>
  <c r="K452" i="12" s="1"/>
  <c r="H452" i="12"/>
  <c r="I452" i="12" s="1"/>
  <c r="R451" i="12"/>
  <c r="Q451" i="12"/>
  <c r="J451" i="12"/>
  <c r="K451" i="12" s="1"/>
  <c r="H451" i="12"/>
  <c r="I451" i="12" s="1"/>
  <c r="R450" i="12"/>
  <c r="Q450" i="12"/>
  <c r="J450" i="12"/>
  <c r="K450" i="12" s="1"/>
  <c r="H450" i="12"/>
  <c r="I450" i="12" s="1"/>
  <c r="R449" i="12"/>
  <c r="Q449" i="12"/>
  <c r="J449" i="12"/>
  <c r="K449" i="12" s="1"/>
  <c r="H449" i="12"/>
  <c r="I449" i="12" s="1"/>
  <c r="R448" i="12"/>
  <c r="Q448" i="12"/>
  <c r="J448" i="12"/>
  <c r="K448" i="12" s="1"/>
  <c r="H448" i="12"/>
  <c r="I448" i="12" s="1"/>
  <c r="R447" i="12"/>
  <c r="Q447" i="12"/>
  <c r="J447" i="12"/>
  <c r="K447" i="12" s="1"/>
  <c r="H447" i="12"/>
  <c r="I447" i="12" s="1"/>
  <c r="R446" i="12"/>
  <c r="Q446" i="12"/>
  <c r="J446" i="12"/>
  <c r="K446" i="12" s="1"/>
  <c r="H446" i="12"/>
  <c r="I446" i="12" s="1"/>
  <c r="R445" i="12"/>
  <c r="Q445" i="12"/>
  <c r="J445" i="12"/>
  <c r="K445" i="12" s="1"/>
  <c r="H445" i="12"/>
  <c r="I445" i="12" s="1"/>
  <c r="R444" i="12"/>
  <c r="Q444" i="12"/>
  <c r="J444" i="12"/>
  <c r="K444" i="12" s="1"/>
  <c r="H444" i="12"/>
  <c r="I444" i="12" s="1"/>
  <c r="R443" i="12"/>
  <c r="Q443" i="12"/>
  <c r="J443" i="12"/>
  <c r="K443" i="12" s="1"/>
  <c r="H443" i="12"/>
  <c r="I443" i="12" s="1"/>
  <c r="R442" i="12"/>
  <c r="Q442" i="12"/>
  <c r="J442" i="12"/>
  <c r="K442" i="12" s="1"/>
  <c r="H442" i="12"/>
  <c r="I442" i="12" s="1"/>
  <c r="R441" i="12"/>
  <c r="Q441" i="12"/>
  <c r="J441" i="12"/>
  <c r="K441" i="12" s="1"/>
  <c r="H441" i="12"/>
  <c r="I441" i="12" s="1"/>
  <c r="R440" i="12"/>
  <c r="Q440" i="12"/>
  <c r="J440" i="12"/>
  <c r="K440" i="12" s="1"/>
  <c r="H440" i="12"/>
  <c r="I440" i="12" s="1"/>
  <c r="R439" i="12"/>
  <c r="Q439" i="12"/>
  <c r="J439" i="12"/>
  <c r="K439" i="12" s="1"/>
  <c r="H439" i="12"/>
  <c r="I439" i="12" s="1"/>
  <c r="R438" i="12"/>
  <c r="Q438" i="12"/>
  <c r="J438" i="12"/>
  <c r="K438" i="12" s="1"/>
  <c r="H438" i="12"/>
  <c r="I438" i="12" s="1"/>
  <c r="R437" i="12"/>
  <c r="Q437" i="12"/>
  <c r="J437" i="12"/>
  <c r="K437" i="12" s="1"/>
  <c r="H437" i="12"/>
  <c r="I437" i="12" s="1"/>
  <c r="R436" i="12"/>
  <c r="Q436" i="12"/>
  <c r="J436" i="12"/>
  <c r="K436" i="12" s="1"/>
  <c r="H436" i="12"/>
  <c r="I436" i="12" s="1"/>
  <c r="R435" i="12"/>
  <c r="Q435" i="12"/>
  <c r="J435" i="12"/>
  <c r="K435" i="12" s="1"/>
  <c r="H435" i="12"/>
  <c r="I435" i="12" s="1"/>
  <c r="R434" i="12"/>
  <c r="Q434" i="12"/>
  <c r="J434" i="12"/>
  <c r="K434" i="12" s="1"/>
  <c r="H434" i="12"/>
  <c r="I434" i="12" s="1"/>
  <c r="R433" i="12"/>
  <c r="Q433" i="12"/>
  <c r="J433" i="12"/>
  <c r="K433" i="12" s="1"/>
  <c r="H433" i="12"/>
  <c r="I433" i="12" s="1"/>
  <c r="R432" i="12"/>
  <c r="Q432" i="12"/>
  <c r="J432" i="12"/>
  <c r="K432" i="12" s="1"/>
  <c r="H432" i="12"/>
  <c r="I432" i="12" s="1"/>
  <c r="R431" i="12"/>
  <c r="Q431" i="12"/>
  <c r="J431" i="12"/>
  <c r="K431" i="12" s="1"/>
  <c r="H431" i="12"/>
  <c r="I431" i="12" s="1"/>
  <c r="R430" i="12"/>
  <c r="Q430" i="12"/>
  <c r="J430" i="12"/>
  <c r="K430" i="12" s="1"/>
  <c r="H430" i="12"/>
  <c r="I430" i="12" s="1"/>
  <c r="R429" i="12"/>
  <c r="Q429" i="12"/>
  <c r="J429" i="12"/>
  <c r="K429" i="12" s="1"/>
  <c r="H429" i="12"/>
  <c r="I429" i="12" s="1"/>
  <c r="R428" i="12"/>
  <c r="Q428" i="12"/>
  <c r="J428" i="12"/>
  <c r="K428" i="12" s="1"/>
  <c r="I428" i="12"/>
  <c r="H428" i="12"/>
  <c r="R427" i="12"/>
  <c r="Q427" i="12"/>
  <c r="J427" i="12"/>
  <c r="K427" i="12" s="1"/>
  <c r="H427" i="12"/>
  <c r="I427" i="12" s="1"/>
  <c r="R426" i="12"/>
  <c r="Q426" i="12"/>
  <c r="J426" i="12"/>
  <c r="K426" i="12" s="1"/>
  <c r="H426" i="12"/>
  <c r="I426" i="12" s="1"/>
  <c r="R425" i="12"/>
  <c r="Q425" i="12"/>
  <c r="J425" i="12"/>
  <c r="K425" i="12" s="1"/>
  <c r="H425" i="12"/>
  <c r="I425" i="12" s="1"/>
  <c r="R424" i="12"/>
  <c r="Q424" i="12"/>
  <c r="J424" i="12"/>
  <c r="K424" i="12" s="1"/>
  <c r="H424" i="12"/>
  <c r="I424" i="12" s="1"/>
  <c r="R423" i="12"/>
  <c r="Q423" i="12"/>
  <c r="J423" i="12"/>
  <c r="K423" i="12" s="1"/>
  <c r="H423" i="12"/>
  <c r="I423" i="12" s="1"/>
  <c r="R422" i="12"/>
  <c r="Q422" i="12"/>
  <c r="J422" i="12"/>
  <c r="K422" i="12" s="1"/>
  <c r="H422" i="12"/>
  <c r="I422" i="12" s="1"/>
  <c r="R421" i="12"/>
  <c r="Q421" i="12"/>
  <c r="J421" i="12"/>
  <c r="K421" i="12" s="1"/>
  <c r="H421" i="12"/>
  <c r="I421" i="12" s="1"/>
  <c r="R420" i="12"/>
  <c r="Q420" i="12"/>
  <c r="J420" i="12"/>
  <c r="K420" i="12" s="1"/>
  <c r="H420" i="12"/>
  <c r="I420" i="12" s="1"/>
  <c r="R419" i="12"/>
  <c r="Q419" i="12"/>
  <c r="J419" i="12"/>
  <c r="K419" i="12" s="1"/>
  <c r="H419" i="12"/>
  <c r="I419" i="12" s="1"/>
  <c r="R418" i="12"/>
  <c r="Q418" i="12"/>
  <c r="J418" i="12"/>
  <c r="K418" i="12" s="1"/>
  <c r="H418" i="12"/>
  <c r="I418" i="12" s="1"/>
  <c r="R417" i="12"/>
  <c r="Q417" i="12"/>
  <c r="J417" i="12"/>
  <c r="K417" i="12" s="1"/>
  <c r="H417" i="12"/>
  <c r="I417" i="12" s="1"/>
  <c r="R416" i="12"/>
  <c r="Q416" i="12"/>
  <c r="J416" i="12"/>
  <c r="K416" i="12" s="1"/>
  <c r="H416" i="12"/>
  <c r="I416" i="12" s="1"/>
  <c r="R415" i="12"/>
  <c r="Q415" i="12"/>
  <c r="J415" i="12"/>
  <c r="K415" i="12" s="1"/>
  <c r="H415" i="12"/>
  <c r="I415" i="12" s="1"/>
  <c r="R414" i="12"/>
  <c r="Q414" i="12"/>
  <c r="J414" i="12"/>
  <c r="K414" i="12" s="1"/>
  <c r="H414" i="12"/>
  <c r="I414" i="12" s="1"/>
  <c r="R413" i="12"/>
  <c r="Q413" i="12"/>
  <c r="J413" i="12"/>
  <c r="K413" i="12" s="1"/>
  <c r="H413" i="12"/>
  <c r="I413" i="12" s="1"/>
  <c r="R412" i="12"/>
  <c r="Q412" i="12"/>
  <c r="J412" i="12"/>
  <c r="K412" i="12" s="1"/>
  <c r="H412" i="12"/>
  <c r="I412" i="12" s="1"/>
  <c r="R411" i="12"/>
  <c r="Q411" i="12"/>
  <c r="J411" i="12"/>
  <c r="K411" i="12" s="1"/>
  <c r="I411" i="12"/>
  <c r="H411" i="12"/>
  <c r="R410" i="12"/>
  <c r="Q410" i="12"/>
  <c r="J410" i="12"/>
  <c r="K410" i="12" s="1"/>
  <c r="H410" i="12"/>
  <c r="I410" i="12" s="1"/>
  <c r="R409" i="12"/>
  <c r="Q409" i="12"/>
  <c r="J409" i="12"/>
  <c r="K409" i="12" s="1"/>
  <c r="H409" i="12"/>
  <c r="I409" i="12" s="1"/>
  <c r="R408" i="12"/>
  <c r="Q408" i="12"/>
  <c r="J408" i="12"/>
  <c r="K408" i="12" s="1"/>
  <c r="H408" i="12"/>
  <c r="I408" i="12" s="1"/>
  <c r="R407" i="12"/>
  <c r="Q407" i="12"/>
  <c r="J407" i="12"/>
  <c r="K407" i="12" s="1"/>
  <c r="H407" i="12"/>
  <c r="I407" i="12" s="1"/>
  <c r="R406" i="12"/>
  <c r="Q406" i="12"/>
  <c r="S406" i="12" s="1"/>
  <c r="J406" i="12"/>
  <c r="K406" i="12" s="1"/>
  <c r="H406" i="12"/>
  <c r="I406" i="12" s="1"/>
  <c r="R405" i="12"/>
  <c r="Q405" i="12"/>
  <c r="J405" i="12"/>
  <c r="K405" i="12" s="1"/>
  <c r="H405" i="12"/>
  <c r="I405" i="12" s="1"/>
  <c r="R404" i="12"/>
  <c r="Q404" i="12"/>
  <c r="J404" i="12"/>
  <c r="K404" i="12" s="1"/>
  <c r="H404" i="12"/>
  <c r="I404" i="12" s="1"/>
  <c r="R403" i="12"/>
  <c r="Q403" i="12"/>
  <c r="J403" i="12"/>
  <c r="K403" i="12" s="1"/>
  <c r="H403" i="12"/>
  <c r="I403" i="12" s="1"/>
  <c r="R402" i="12"/>
  <c r="Q402" i="12"/>
  <c r="J402" i="12"/>
  <c r="K402" i="12" s="1"/>
  <c r="H402" i="12"/>
  <c r="I402" i="12" s="1"/>
  <c r="R401" i="12"/>
  <c r="Q401" i="12"/>
  <c r="J401" i="12"/>
  <c r="K401" i="12" s="1"/>
  <c r="H401" i="12"/>
  <c r="I401" i="12" s="1"/>
  <c r="R400" i="12"/>
  <c r="Q400" i="12"/>
  <c r="J400" i="12"/>
  <c r="K400" i="12" s="1"/>
  <c r="H400" i="12"/>
  <c r="I400" i="12" s="1"/>
  <c r="R399" i="12"/>
  <c r="Q399" i="12"/>
  <c r="J399" i="12"/>
  <c r="K399" i="12" s="1"/>
  <c r="H399" i="12"/>
  <c r="I399" i="12" s="1"/>
  <c r="R398" i="12"/>
  <c r="Q398" i="12"/>
  <c r="J398" i="12"/>
  <c r="K398" i="12" s="1"/>
  <c r="H398" i="12"/>
  <c r="I398" i="12" s="1"/>
  <c r="R397" i="12"/>
  <c r="Q397" i="12"/>
  <c r="J397" i="12"/>
  <c r="K397" i="12" s="1"/>
  <c r="H397" i="12"/>
  <c r="I397" i="12" s="1"/>
  <c r="R396" i="12"/>
  <c r="Q396" i="12"/>
  <c r="J396" i="12"/>
  <c r="K396" i="12" s="1"/>
  <c r="H396" i="12"/>
  <c r="I396" i="12" s="1"/>
  <c r="R395" i="12"/>
  <c r="Q395" i="12"/>
  <c r="J395" i="12"/>
  <c r="K395" i="12" s="1"/>
  <c r="H395" i="12"/>
  <c r="I395" i="12" s="1"/>
  <c r="R394" i="12"/>
  <c r="Q394" i="12"/>
  <c r="J394" i="12"/>
  <c r="K394" i="12" s="1"/>
  <c r="H394" i="12"/>
  <c r="I394" i="12" s="1"/>
  <c r="R393" i="12"/>
  <c r="Q393" i="12"/>
  <c r="J393" i="12"/>
  <c r="K393" i="12" s="1"/>
  <c r="H393" i="12"/>
  <c r="I393" i="12" s="1"/>
  <c r="R392" i="12"/>
  <c r="Q392" i="12"/>
  <c r="J392" i="12"/>
  <c r="K392" i="12" s="1"/>
  <c r="H392" i="12"/>
  <c r="I392" i="12" s="1"/>
  <c r="R391" i="12"/>
  <c r="Q391" i="12"/>
  <c r="J391" i="12"/>
  <c r="K391" i="12" s="1"/>
  <c r="H391" i="12"/>
  <c r="I391" i="12" s="1"/>
  <c r="R390" i="12"/>
  <c r="Q390" i="12"/>
  <c r="J390" i="12"/>
  <c r="K390" i="12" s="1"/>
  <c r="H390" i="12"/>
  <c r="I390" i="12" s="1"/>
  <c r="R389" i="12"/>
  <c r="Q389" i="12"/>
  <c r="J389" i="12"/>
  <c r="K389" i="12" s="1"/>
  <c r="H389" i="12"/>
  <c r="I389" i="12" s="1"/>
  <c r="R388" i="12"/>
  <c r="Q388" i="12"/>
  <c r="J388" i="12"/>
  <c r="K388" i="12" s="1"/>
  <c r="H388" i="12"/>
  <c r="I388" i="12" s="1"/>
  <c r="R387" i="12"/>
  <c r="Q387" i="12"/>
  <c r="J387" i="12"/>
  <c r="K387" i="12" s="1"/>
  <c r="H387" i="12"/>
  <c r="I387" i="12" s="1"/>
  <c r="R386" i="12"/>
  <c r="Q386" i="12"/>
  <c r="J386" i="12"/>
  <c r="K386" i="12" s="1"/>
  <c r="H386" i="12"/>
  <c r="I386" i="12" s="1"/>
  <c r="R385" i="12"/>
  <c r="Q385" i="12"/>
  <c r="J385" i="12"/>
  <c r="K385" i="12" s="1"/>
  <c r="H385" i="12"/>
  <c r="I385" i="12" s="1"/>
  <c r="R384" i="12"/>
  <c r="Q384" i="12"/>
  <c r="J384" i="12"/>
  <c r="K384" i="12" s="1"/>
  <c r="H384" i="12"/>
  <c r="I384" i="12" s="1"/>
  <c r="R383" i="12"/>
  <c r="Q383" i="12"/>
  <c r="J383" i="12"/>
  <c r="K383" i="12" s="1"/>
  <c r="H383" i="12"/>
  <c r="I383" i="12" s="1"/>
  <c r="R382" i="12"/>
  <c r="Q382" i="12"/>
  <c r="J382" i="12"/>
  <c r="K382" i="12" s="1"/>
  <c r="H382" i="12"/>
  <c r="I382" i="12" s="1"/>
  <c r="R381" i="12"/>
  <c r="Q381" i="12"/>
  <c r="J381" i="12"/>
  <c r="K381" i="12" s="1"/>
  <c r="H381" i="12"/>
  <c r="I381" i="12" s="1"/>
  <c r="R380" i="12"/>
  <c r="Q380" i="12"/>
  <c r="J380" i="12"/>
  <c r="K380" i="12" s="1"/>
  <c r="H380" i="12"/>
  <c r="I380" i="12" s="1"/>
  <c r="R379" i="12"/>
  <c r="Q379" i="12"/>
  <c r="J379" i="12"/>
  <c r="K379" i="12" s="1"/>
  <c r="H379" i="12"/>
  <c r="I379" i="12" s="1"/>
  <c r="R378" i="12"/>
  <c r="Q378" i="12"/>
  <c r="J378" i="12"/>
  <c r="K378" i="12" s="1"/>
  <c r="H378" i="12"/>
  <c r="I378" i="12" s="1"/>
  <c r="R377" i="12"/>
  <c r="Q377" i="12"/>
  <c r="J377" i="12"/>
  <c r="K377" i="12" s="1"/>
  <c r="H377" i="12"/>
  <c r="I377" i="12" s="1"/>
  <c r="R376" i="12"/>
  <c r="Q376" i="12"/>
  <c r="J376" i="12"/>
  <c r="K376" i="12" s="1"/>
  <c r="H376" i="12"/>
  <c r="I376" i="12" s="1"/>
  <c r="R375" i="12"/>
  <c r="Q375" i="12"/>
  <c r="J375" i="12"/>
  <c r="K375" i="12" s="1"/>
  <c r="H375" i="12"/>
  <c r="I375" i="12" s="1"/>
  <c r="R374" i="12"/>
  <c r="Q374" i="12"/>
  <c r="J374" i="12"/>
  <c r="K374" i="12" s="1"/>
  <c r="H374" i="12"/>
  <c r="I374" i="12" s="1"/>
  <c r="R373" i="12"/>
  <c r="Q373" i="12"/>
  <c r="J373" i="12"/>
  <c r="K373" i="12" s="1"/>
  <c r="H373" i="12"/>
  <c r="I373" i="12" s="1"/>
  <c r="R372" i="12"/>
  <c r="Q372" i="12"/>
  <c r="J372" i="12"/>
  <c r="K372" i="12" s="1"/>
  <c r="H372" i="12"/>
  <c r="I372" i="12" s="1"/>
  <c r="R371" i="12"/>
  <c r="Q371" i="12"/>
  <c r="J371" i="12"/>
  <c r="K371" i="12" s="1"/>
  <c r="H371" i="12"/>
  <c r="I371" i="12" s="1"/>
  <c r="R370" i="12"/>
  <c r="Q370" i="12"/>
  <c r="J370" i="12"/>
  <c r="K370" i="12" s="1"/>
  <c r="H370" i="12"/>
  <c r="I370" i="12" s="1"/>
  <c r="R369" i="12"/>
  <c r="Q369" i="12"/>
  <c r="J369" i="12"/>
  <c r="K369" i="12" s="1"/>
  <c r="H369" i="12"/>
  <c r="I369" i="12" s="1"/>
  <c r="R368" i="12"/>
  <c r="Q368" i="12"/>
  <c r="J368" i="12"/>
  <c r="K368" i="12" s="1"/>
  <c r="H368" i="12"/>
  <c r="I368" i="12" s="1"/>
  <c r="R367" i="12"/>
  <c r="Q367" i="12"/>
  <c r="J367" i="12"/>
  <c r="K367" i="12" s="1"/>
  <c r="H367" i="12"/>
  <c r="I367" i="12" s="1"/>
  <c r="R366" i="12"/>
  <c r="Q366" i="12"/>
  <c r="J366" i="12"/>
  <c r="K366" i="12" s="1"/>
  <c r="H366" i="12"/>
  <c r="I366" i="12" s="1"/>
  <c r="R365" i="12"/>
  <c r="Q365" i="12"/>
  <c r="J365" i="12"/>
  <c r="K365" i="12" s="1"/>
  <c r="H365" i="12"/>
  <c r="I365" i="12" s="1"/>
  <c r="R364" i="12"/>
  <c r="Q364" i="12"/>
  <c r="J364" i="12"/>
  <c r="K364" i="12" s="1"/>
  <c r="H364" i="12"/>
  <c r="I364" i="12" s="1"/>
  <c r="R363" i="12"/>
  <c r="Q363" i="12"/>
  <c r="J363" i="12"/>
  <c r="K363" i="12" s="1"/>
  <c r="H363" i="12"/>
  <c r="I363" i="12" s="1"/>
  <c r="R362" i="12"/>
  <c r="Q362" i="12"/>
  <c r="J362" i="12"/>
  <c r="K362" i="12" s="1"/>
  <c r="H362" i="12"/>
  <c r="I362" i="12" s="1"/>
  <c r="R361" i="12"/>
  <c r="Q361" i="12"/>
  <c r="J361" i="12"/>
  <c r="K361" i="12" s="1"/>
  <c r="H361" i="12"/>
  <c r="I361" i="12" s="1"/>
  <c r="R360" i="12"/>
  <c r="Q360" i="12"/>
  <c r="J360" i="12"/>
  <c r="K360" i="12" s="1"/>
  <c r="H360" i="12"/>
  <c r="I360" i="12" s="1"/>
  <c r="R359" i="12"/>
  <c r="Q359" i="12"/>
  <c r="J359" i="12"/>
  <c r="K359" i="12" s="1"/>
  <c r="H359" i="12"/>
  <c r="I359" i="12" s="1"/>
  <c r="R358" i="12"/>
  <c r="Q358" i="12"/>
  <c r="J358" i="12"/>
  <c r="K358" i="12" s="1"/>
  <c r="H358" i="12"/>
  <c r="I358" i="12" s="1"/>
  <c r="R357" i="12"/>
  <c r="Q357" i="12"/>
  <c r="J357" i="12"/>
  <c r="K357" i="12" s="1"/>
  <c r="H357" i="12"/>
  <c r="I357" i="12" s="1"/>
  <c r="R356" i="12"/>
  <c r="Q356" i="12"/>
  <c r="J356" i="12"/>
  <c r="K356" i="12" s="1"/>
  <c r="H356" i="12"/>
  <c r="I356" i="12" s="1"/>
  <c r="R355" i="12"/>
  <c r="Q355" i="12"/>
  <c r="J355" i="12"/>
  <c r="K355" i="12" s="1"/>
  <c r="H355" i="12"/>
  <c r="I355" i="12" s="1"/>
  <c r="R354" i="12"/>
  <c r="Q354" i="12"/>
  <c r="J354" i="12"/>
  <c r="K354" i="12" s="1"/>
  <c r="H354" i="12"/>
  <c r="I354" i="12" s="1"/>
  <c r="R353" i="12"/>
  <c r="Q353" i="12"/>
  <c r="J353" i="12"/>
  <c r="K353" i="12" s="1"/>
  <c r="H353" i="12"/>
  <c r="I353" i="12" s="1"/>
  <c r="R352" i="12"/>
  <c r="Q352" i="12"/>
  <c r="J352" i="12"/>
  <c r="K352" i="12" s="1"/>
  <c r="H352" i="12"/>
  <c r="I352" i="12" s="1"/>
  <c r="R351" i="12"/>
  <c r="Q351" i="12"/>
  <c r="J351" i="12"/>
  <c r="K351" i="12" s="1"/>
  <c r="H351" i="12"/>
  <c r="I351" i="12" s="1"/>
  <c r="R350" i="12"/>
  <c r="Q350" i="12"/>
  <c r="J350" i="12"/>
  <c r="K350" i="12" s="1"/>
  <c r="H350" i="12"/>
  <c r="I350" i="12" s="1"/>
  <c r="R349" i="12"/>
  <c r="Q349" i="12"/>
  <c r="J349" i="12"/>
  <c r="K349" i="12" s="1"/>
  <c r="H349" i="12"/>
  <c r="I349" i="12" s="1"/>
  <c r="R348" i="12"/>
  <c r="Q348" i="12"/>
  <c r="J348" i="12"/>
  <c r="K348" i="12" s="1"/>
  <c r="H348" i="12"/>
  <c r="I348" i="12" s="1"/>
  <c r="R347" i="12"/>
  <c r="Q347" i="12"/>
  <c r="J347" i="12"/>
  <c r="K347" i="12" s="1"/>
  <c r="I347" i="12"/>
  <c r="H347" i="12"/>
  <c r="R346" i="12"/>
  <c r="Q346" i="12"/>
  <c r="J346" i="12"/>
  <c r="K346" i="12" s="1"/>
  <c r="H346" i="12"/>
  <c r="I346" i="12" s="1"/>
  <c r="R345" i="12"/>
  <c r="Q345" i="12"/>
  <c r="J345" i="12"/>
  <c r="K345" i="12" s="1"/>
  <c r="I345" i="12"/>
  <c r="H345" i="12"/>
  <c r="R344" i="12"/>
  <c r="Q344" i="12"/>
  <c r="J344" i="12"/>
  <c r="K344" i="12" s="1"/>
  <c r="H344" i="12"/>
  <c r="I344" i="12" s="1"/>
  <c r="R343" i="12"/>
  <c r="Q343" i="12"/>
  <c r="J343" i="12"/>
  <c r="K343" i="12" s="1"/>
  <c r="H343" i="12"/>
  <c r="I343" i="12" s="1"/>
  <c r="R342" i="12"/>
  <c r="Q342" i="12"/>
  <c r="J342" i="12"/>
  <c r="K342" i="12" s="1"/>
  <c r="H342" i="12"/>
  <c r="I342" i="12" s="1"/>
  <c r="R341" i="12"/>
  <c r="Q341" i="12"/>
  <c r="J341" i="12"/>
  <c r="K341" i="12" s="1"/>
  <c r="H341" i="12"/>
  <c r="I341" i="12" s="1"/>
  <c r="R340" i="12"/>
  <c r="Q340" i="12"/>
  <c r="J340" i="12"/>
  <c r="K340" i="12" s="1"/>
  <c r="H340" i="12"/>
  <c r="I340" i="12" s="1"/>
  <c r="R339" i="12"/>
  <c r="Q339" i="12"/>
  <c r="J339" i="12"/>
  <c r="K339" i="12" s="1"/>
  <c r="H339" i="12"/>
  <c r="I339" i="12" s="1"/>
  <c r="R338" i="12"/>
  <c r="Q338" i="12"/>
  <c r="J338" i="12"/>
  <c r="K338" i="12" s="1"/>
  <c r="H338" i="12"/>
  <c r="I338" i="12" s="1"/>
  <c r="R337" i="12"/>
  <c r="Q337" i="12"/>
  <c r="J337" i="12"/>
  <c r="K337" i="12" s="1"/>
  <c r="H337" i="12"/>
  <c r="I337" i="12" s="1"/>
  <c r="R336" i="12"/>
  <c r="Q336" i="12"/>
  <c r="J336" i="12"/>
  <c r="K336" i="12" s="1"/>
  <c r="H336" i="12"/>
  <c r="I336" i="12" s="1"/>
  <c r="R335" i="12"/>
  <c r="Q335" i="12"/>
  <c r="J335" i="12"/>
  <c r="K335" i="12" s="1"/>
  <c r="H335" i="12"/>
  <c r="I335" i="12" s="1"/>
  <c r="R334" i="12"/>
  <c r="Q334" i="12"/>
  <c r="J334" i="12"/>
  <c r="K334" i="12" s="1"/>
  <c r="H334" i="12"/>
  <c r="I334" i="12" s="1"/>
  <c r="R333" i="12"/>
  <c r="Q333" i="12"/>
  <c r="J333" i="12"/>
  <c r="K333" i="12" s="1"/>
  <c r="H333" i="12"/>
  <c r="I333" i="12" s="1"/>
  <c r="R332" i="12"/>
  <c r="Q332" i="12"/>
  <c r="J332" i="12"/>
  <c r="K332" i="12" s="1"/>
  <c r="H332" i="12"/>
  <c r="I332" i="12" s="1"/>
  <c r="R331" i="12"/>
  <c r="Q331" i="12"/>
  <c r="J331" i="12"/>
  <c r="K331" i="12" s="1"/>
  <c r="H331" i="12"/>
  <c r="I331" i="12" s="1"/>
  <c r="R330" i="12"/>
  <c r="Q330" i="12"/>
  <c r="J330" i="12"/>
  <c r="K330" i="12" s="1"/>
  <c r="H330" i="12"/>
  <c r="I330" i="12" s="1"/>
  <c r="R329" i="12"/>
  <c r="Q329" i="12"/>
  <c r="J329" i="12"/>
  <c r="K329" i="12" s="1"/>
  <c r="H329" i="12"/>
  <c r="I329" i="12" s="1"/>
  <c r="R328" i="12"/>
  <c r="Q328" i="12"/>
  <c r="J328" i="12"/>
  <c r="K328" i="12" s="1"/>
  <c r="H328" i="12"/>
  <c r="I328" i="12" s="1"/>
  <c r="R327" i="12"/>
  <c r="Q327" i="12"/>
  <c r="J327" i="12"/>
  <c r="K327" i="12" s="1"/>
  <c r="H327" i="12"/>
  <c r="I327" i="12" s="1"/>
  <c r="R326" i="12"/>
  <c r="Q326" i="12"/>
  <c r="J326" i="12"/>
  <c r="K326" i="12" s="1"/>
  <c r="H326" i="12"/>
  <c r="I326" i="12" s="1"/>
  <c r="R325" i="12"/>
  <c r="Q325" i="12"/>
  <c r="J325" i="12"/>
  <c r="K325" i="12" s="1"/>
  <c r="H325" i="12"/>
  <c r="I325" i="12" s="1"/>
  <c r="R324" i="12"/>
  <c r="S324" i="12" s="1"/>
  <c r="Q324" i="12"/>
  <c r="J324" i="12"/>
  <c r="K324" i="12" s="1"/>
  <c r="H324" i="12"/>
  <c r="I324" i="12" s="1"/>
  <c r="R323" i="12"/>
  <c r="S323" i="12" s="1"/>
  <c r="Q323" i="12"/>
  <c r="J323" i="12"/>
  <c r="K323" i="12" s="1"/>
  <c r="H323" i="12"/>
  <c r="I323" i="12" s="1"/>
  <c r="R322" i="12"/>
  <c r="S322" i="12" s="1"/>
  <c r="Q322" i="12"/>
  <c r="J322" i="12"/>
  <c r="K322" i="12" s="1"/>
  <c r="H322" i="12"/>
  <c r="I322" i="12" s="1"/>
  <c r="R321" i="12"/>
  <c r="S321" i="12" s="1"/>
  <c r="Q321" i="12"/>
  <c r="J321" i="12"/>
  <c r="K321" i="12" s="1"/>
  <c r="H321" i="12"/>
  <c r="I321" i="12" s="1"/>
  <c r="R320" i="12"/>
  <c r="S320" i="12" s="1"/>
  <c r="Q320" i="12"/>
  <c r="J320" i="12"/>
  <c r="K320" i="12" s="1"/>
  <c r="H320" i="12"/>
  <c r="I320" i="12" s="1"/>
  <c r="R319" i="12"/>
  <c r="S319" i="12" s="1"/>
  <c r="Q319" i="12"/>
  <c r="J319" i="12"/>
  <c r="K319" i="12" s="1"/>
  <c r="H319" i="12"/>
  <c r="I319" i="12" s="1"/>
  <c r="R318" i="12"/>
  <c r="S318" i="12" s="1"/>
  <c r="Q318" i="12"/>
  <c r="J318" i="12"/>
  <c r="K318" i="12" s="1"/>
  <c r="H318" i="12"/>
  <c r="I318" i="12" s="1"/>
  <c r="R317" i="12"/>
  <c r="S317" i="12" s="1"/>
  <c r="Q317" i="12"/>
  <c r="J317" i="12"/>
  <c r="K317" i="12" s="1"/>
  <c r="H317" i="12"/>
  <c r="I317" i="12" s="1"/>
  <c r="R316" i="12"/>
  <c r="S316" i="12" s="1"/>
  <c r="Q316" i="12"/>
  <c r="J316" i="12"/>
  <c r="K316" i="12" s="1"/>
  <c r="H316" i="12"/>
  <c r="I316" i="12" s="1"/>
  <c r="R315" i="12"/>
  <c r="S315" i="12" s="1"/>
  <c r="Q315" i="12"/>
  <c r="J315" i="12"/>
  <c r="K315" i="12" s="1"/>
  <c r="H315" i="12"/>
  <c r="I315" i="12" s="1"/>
  <c r="R314" i="12"/>
  <c r="S314" i="12" s="1"/>
  <c r="Q314" i="12"/>
  <c r="J314" i="12"/>
  <c r="K314" i="12" s="1"/>
  <c r="H314" i="12"/>
  <c r="I314" i="12" s="1"/>
  <c r="R313" i="12"/>
  <c r="S313" i="12" s="1"/>
  <c r="Q313" i="12"/>
  <c r="J313" i="12"/>
  <c r="K313" i="12" s="1"/>
  <c r="H313" i="12"/>
  <c r="I313" i="12" s="1"/>
  <c r="R312" i="12"/>
  <c r="S312" i="12" s="1"/>
  <c r="Q312" i="12"/>
  <c r="J312" i="12"/>
  <c r="K312" i="12" s="1"/>
  <c r="H312" i="12"/>
  <c r="I312" i="12" s="1"/>
  <c r="R311" i="12"/>
  <c r="S311" i="12" s="1"/>
  <c r="Q311" i="12"/>
  <c r="J311" i="12"/>
  <c r="K311" i="12" s="1"/>
  <c r="H311" i="12"/>
  <c r="I311" i="12" s="1"/>
  <c r="R310" i="12"/>
  <c r="S310" i="12" s="1"/>
  <c r="Q310" i="12"/>
  <c r="J310" i="12"/>
  <c r="K310" i="12" s="1"/>
  <c r="H310" i="12"/>
  <c r="I310" i="12" s="1"/>
  <c r="R309" i="12"/>
  <c r="S309" i="12" s="1"/>
  <c r="Q309" i="12"/>
  <c r="J309" i="12"/>
  <c r="K309" i="12" s="1"/>
  <c r="H309" i="12"/>
  <c r="I309" i="12" s="1"/>
  <c r="R308" i="12"/>
  <c r="S308" i="12" s="1"/>
  <c r="Q308" i="12"/>
  <c r="J308" i="12"/>
  <c r="K308" i="12" s="1"/>
  <c r="H308" i="12"/>
  <c r="I308" i="12" s="1"/>
  <c r="R307" i="12"/>
  <c r="S307" i="12" s="1"/>
  <c r="Q307" i="12"/>
  <c r="J307" i="12"/>
  <c r="K307" i="12" s="1"/>
  <c r="H307" i="12"/>
  <c r="I307" i="12" s="1"/>
  <c r="R306" i="12"/>
  <c r="S306" i="12" s="1"/>
  <c r="Q306" i="12"/>
  <c r="J306" i="12"/>
  <c r="K306" i="12" s="1"/>
  <c r="H306" i="12"/>
  <c r="I306" i="12" s="1"/>
  <c r="R305" i="12"/>
  <c r="S305" i="12" s="1"/>
  <c r="Q305" i="12"/>
  <c r="J305" i="12"/>
  <c r="K305" i="12" s="1"/>
  <c r="H305" i="12"/>
  <c r="I305" i="12" s="1"/>
  <c r="R304" i="12"/>
  <c r="S304" i="12" s="1"/>
  <c r="Q304" i="12"/>
  <c r="J304" i="12"/>
  <c r="K304" i="12" s="1"/>
  <c r="H304" i="12"/>
  <c r="I304" i="12" s="1"/>
  <c r="R303" i="12"/>
  <c r="S303" i="12" s="1"/>
  <c r="Q303" i="12"/>
  <c r="J303" i="12"/>
  <c r="K303" i="12" s="1"/>
  <c r="H303" i="12"/>
  <c r="I303" i="12" s="1"/>
  <c r="R302" i="12"/>
  <c r="S302" i="12" s="1"/>
  <c r="Q302" i="12"/>
  <c r="J302" i="12"/>
  <c r="K302" i="12" s="1"/>
  <c r="H302" i="12"/>
  <c r="I302" i="12" s="1"/>
  <c r="R301" i="12"/>
  <c r="S301" i="12" s="1"/>
  <c r="Q301" i="12"/>
  <c r="J301" i="12"/>
  <c r="K301" i="12" s="1"/>
  <c r="H301" i="12"/>
  <c r="I301" i="12" s="1"/>
  <c r="R300" i="12"/>
  <c r="S300" i="12" s="1"/>
  <c r="Q300" i="12"/>
  <c r="J300" i="12"/>
  <c r="K300" i="12" s="1"/>
  <c r="H300" i="12"/>
  <c r="I300" i="12" s="1"/>
  <c r="R299" i="12"/>
  <c r="S299" i="12" s="1"/>
  <c r="Q299" i="12"/>
  <c r="J299" i="12"/>
  <c r="K299" i="12" s="1"/>
  <c r="H299" i="12"/>
  <c r="I299" i="12" s="1"/>
  <c r="R298" i="12"/>
  <c r="S298" i="12" s="1"/>
  <c r="Q298" i="12"/>
  <c r="J298" i="12"/>
  <c r="K298" i="12" s="1"/>
  <c r="H298" i="12"/>
  <c r="I298" i="12" s="1"/>
  <c r="R297" i="12"/>
  <c r="S297" i="12" s="1"/>
  <c r="Q297" i="12"/>
  <c r="J297" i="12"/>
  <c r="K297" i="12" s="1"/>
  <c r="H297" i="12"/>
  <c r="I297" i="12" s="1"/>
  <c r="R296" i="12"/>
  <c r="S296" i="12" s="1"/>
  <c r="Q296" i="12"/>
  <c r="J296" i="12"/>
  <c r="K296" i="12" s="1"/>
  <c r="H296" i="12"/>
  <c r="I296" i="12" s="1"/>
  <c r="R295" i="12"/>
  <c r="S295" i="12" s="1"/>
  <c r="Q295" i="12"/>
  <c r="J295" i="12"/>
  <c r="K295" i="12" s="1"/>
  <c r="H295" i="12"/>
  <c r="I295" i="12" s="1"/>
  <c r="R294" i="12"/>
  <c r="S294" i="12" s="1"/>
  <c r="Q294" i="12"/>
  <c r="J294" i="12"/>
  <c r="K294" i="12" s="1"/>
  <c r="H294" i="12"/>
  <c r="I294" i="12" s="1"/>
  <c r="R293" i="12"/>
  <c r="S293" i="12" s="1"/>
  <c r="Q293" i="12"/>
  <c r="J293" i="12"/>
  <c r="K293" i="12" s="1"/>
  <c r="H293" i="12"/>
  <c r="I293" i="12" s="1"/>
  <c r="R292" i="12"/>
  <c r="Q292" i="12"/>
  <c r="J292" i="12"/>
  <c r="K292" i="12" s="1"/>
  <c r="H292" i="12"/>
  <c r="I292" i="12" s="1"/>
  <c r="G292" i="12"/>
  <c r="R291" i="12"/>
  <c r="Q291" i="12"/>
  <c r="J291" i="12"/>
  <c r="K291" i="12" s="1"/>
  <c r="H291" i="12"/>
  <c r="I291" i="12" s="1"/>
  <c r="G291" i="12"/>
  <c r="R290" i="12"/>
  <c r="Q290" i="12"/>
  <c r="J290" i="12"/>
  <c r="K290" i="12" s="1"/>
  <c r="H290" i="12"/>
  <c r="I290" i="12" s="1"/>
  <c r="G290" i="12"/>
  <c r="R289" i="12"/>
  <c r="Q289" i="12"/>
  <c r="J289" i="12"/>
  <c r="K289" i="12" s="1"/>
  <c r="H289" i="12"/>
  <c r="I289" i="12" s="1"/>
  <c r="G289" i="12"/>
  <c r="R288" i="12"/>
  <c r="Q288" i="12"/>
  <c r="J288" i="12"/>
  <c r="K288" i="12" s="1"/>
  <c r="H288" i="12"/>
  <c r="I288" i="12" s="1"/>
  <c r="G288" i="12"/>
  <c r="R287" i="12"/>
  <c r="Q287" i="12"/>
  <c r="J287" i="12"/>
  <c r="K287" i="12" s="1"/>
  <c r="H287" i="12"/>
  <c r="I287" i="12" s="1"/>
  <c r="G287" i="12"/>
  <c r="R286" i="12"/>
  <c r="Q286" i="12"/>
  <c r="J286" i="12"/>
  <c r="K286" i="12" s="1"/>
  <c r="H286" i="12"/>
  <c r="I286" i="12" s="1"/>
  <c r="G286" i="12"/>
  <c r="R285" i="12"/>
  <c r="Q285" i="12"/>
  <c r="J285" i="12"/>
  <c r="K285" i="12" s="1"/>
  <c r="H285" i="12"/>
  <c r="I285" i="12" s="1"/>
  <c r="G285" i="12"/>
  <c r="R284" i="12"/>
  <c r="Q284" i="12"/>
  <c r="J284" i="12"/>
  <c r="K284" i="12" s="1"/>
  <c r="H284" i="12"/>
  <c r="I284" i="12" s="1"/>
  <c r="G284" i="12"/>
  <c r="R283" i="12"/>
  <c r="Q283" i="12"/>
  <c r="J283" i="12"/>
  <c r="K283" i="12" s="1"/>
  <c r="H283" i="12"/>
  <c r="I283" i="12" s="1"/>
  <c r="G283" i="12"/>
  <c r="R282" i="12"/>
  <c r="Q282" i="12"/>
  <c r="K282" i="12"/>
  <c r="J282" i="12"/>
  <c r="H282" i="12"/>
  <c r="I282" i="12" s="1"/>
  <c r="G282" i="12"/>
  <c r="R281" i="12"/>
  <c r="Q281" i="12"/>
  <c r="J281" i="12"/>
  <c r="K281" i="12" s="1"/>
  <c r="H281" i="12"/>
  <c r="I281" i="12" s="1"/>
  <c r="G281" i="12"/>
  <c r="R280" i="12"/>
  <c r="Q280" i="12"/>
  <c r="J280" i="12"/>
  <c r="K280" i="12" s="1"/>
  <c r="H280" i="12"/>
  <c r="I280" i="12" s="1"/>
  <c r="G280" i="12"/>
  <c r="R279" i="12"/>
  <c r="Q279" i="12"/>
  <c r="J279" i="12"/>
  <c r="K279" i="12" s="1"/>
  <c r="H279" i="12"/>
  <c r="I279" i="12" s="1"/>
  <c r="G279" i="12"/>
  <c r="R278" i="12"/>
  <c r="Q278" i="12"/>
  <c r="J278" i="12"/>
  <c r="K278" i="12" s="1"/>
  <c r="H278" i="12"/>
  <c r="I278" i="12" s="1"/>
  <c r="G278" i="12"/>
  <c r="R277" i="12"/>
  <c r="Q277" i="12"/>
  <c r="J277" i="12"/>
  <c r="K277" i="12" s="1"/>
  <c r="H277" i="12"/>
  <c r="I277" i="12" s="1"/>
  <c r="G277" i="12"/>
  <c r="R276" i="12"/>
  <c r="Q276" i="12"/>
  <c r="J276" i="12"/>
  <c r="K276" i="12" s="1"/>
  <c r="H276" i="12"/>
  <c r="I276" i="12" s="1"/>
  <c r="G276" i="12"/>
  <c r="R275" i="12"/>
  <c r="Q275" i="12"/>
  <c r="J275" i="12"/>
  <c r="K275" i="12" s="1"/>
  <c r="H275" i="12"/>
  <c r="I275" i="12" s="1"/>
  <c r="G275" i="12"/>
  <c r="R274" i="12"/>
  <c r="Q274" i="12"/>
  <c r="J274" i="12"/>
  <c r="K274" i="12" s="1"/>
  <c r="H274" i="12"/>
  <c r="I274" i="12" s="1"/>
  <c r="G274" i="12"/>
  <c r="R273" i="12"/>
  <c r="Q273" i="12"/>
  <c r="J273" i="12"/>
  <c r="K273" i="12" s="1"/>
  <c r="H273" i="12"/>
  <c r="I273" i="12" s="1"/>
  <c r="G273" i="12"/>
  <c r="R272" i="12"/>
  <c r="Q272" i="12"/>
  <c r="J272" i="12"/>
  <c r="K272" i="12" s="1"/>
  <c r="H272" i="12"/>
  <c r="I272" i="12" s="1"/>
  <c r="G272" i="12"/>
  <c r="R271" i="12"/>
  <c r="Q271" i="12"/>
  <c r="J271" i="12"/>
  <c r="K271" i="12" s="1"/>
  <c r="H271" i="12"/>
  <c r="I271" i="12" s="1"/>
  <c r="G271" i="12"/>
  <c r="R270" i="12"/>
  <c r="Q270" i="12"/>
  <c r="J270" i="12"/>
  <c r="K270" i="12" s="1"/>
  <c r="H270" i="12"/>
  <c r="I270" i="12" s="1"/>
  <c r="G270" i="12"/>
  <c r="R269" i="12"/>
  <c r="Q269" i="12"/>
  <c r="J269" i="12"/>
  <c r="K269" i="12" s="1"/>
  <c r="H269" i="12"/>
  <c r="I269" i="12" s="1"/>
  <c r="G269" i="12"/>
  <c r="R268" i="12"/>
  <c r="Q268" i="12"/>
  <c r="J268" i="12"/>
  <c r="K268" i="12" s="1"/>
  <c r="H268" i="12"/>
  <c r="I268" i="12" s="1"/>
  <c r="G268" i="12"/>
  <c r="R267" i="12"/>
  <c r="Q267" i="12"/>
  <c r="J267" i="12"/>
  <c r="K267" i="12" s="1"/>
  <c r="H267" i="12"/>
  <c r="I267" i="12" s="1"/>
  <c r="G267" i="12"/>
  <c r="R266" i="12"/>
  <c r="Q266" i="12"/>
  <c r="J266" i="12"/>
  <c r="K266" i="12" s="1"/>
  <c r="H266" i="12"/>
  <c r="I266" i="12" s="1"/>
  <c r="G266" i="12"/>
  <c r="R265" i="12"/>
  <c r="Q265" i="12"/>
  <c r="J265" i="12"/>
  <c r="K265" i="12" s="1"/>
  <c r="H265" i="12"/>
  <c r="I265" i="12" s="1"/>
  <c r="G265" i="12"/>
  <c r="R264" i="12"/>
  <c r="Q264" i="12"/>
  <c r="J264" i="12"/>
  <c r="K264" i="12" s="1"/>
  <c r="H264" i="12"/>
  <c r="I264" i="12" s="1"/>
  <c r="G264" i="12"/>
  <c r="R263" i="12"/>
  <c r="Q263" i="12"/>
  <c r="J263" i="12"/>
  <c r="K263" i="12" s="1"/>
  <c r="H263" i="12"/>
  <c r="I263" i="12" s="1"/>
  <c r="G263" i="12"/>
  <c r="R262" i="12"/>
  <c r="Q262" i="12"/>
  <c r="J262" i="12"/>
  <c r="K262" i="12" s="1"/>
  <c r="H262" i="12"/>
  <c r="I262" i="12" s="1"/>
  <c r="G262" i="12"/>
  <c r="R261" i="12"/>
  <c r="Q261" i="12"/>
  <c r="J261" i="12"/>
  <c r="K261" i="12" s="1"/>
  <c r="H261" i="12"/>
  <c r="I261" i="12" s="1"/>
  <c r="G261" i="12"/>
  <c r="R260" i="12"/>
  <c r="Q260" i="12"/>
  <c r="J260" i="12"/>
  <c r="K260" i="12" s="1"/>
  <c r="H260" i="12"/>
  <c r="I260" i="12" s="1"/>
  <c r="G260" i="12"/>
  <c r="R259" i="12"/>
  <c r="Q259" i="12"/>
  <c r="J259" i="12"/>
  <c r="K259" i="12" s="1"/>
  <c r="H259" i="12"/>
  <c r="I259" i="12" s="1"/>
  <c r="G259" i="12"/>
  <c r="R258" i="12"/>
  <c r="Q258" i="12"/>
  <c r="J258" i="12"/>
  <c r="K258" i="12" s="1"/>
  <c r="H258" i="12"/>
  <c r="I258" i="12" s="1"/>
  <c r="G258" i="12"/>
  <c r="R257" i="12"/>
  <c r="Q257" i="12"/>
  <c r="J257" i="12"/>
  <c r="K257" i="12" s="1"/>
  <c r="H257" i="12"/>
  <c r="I257" i="12" s="1"/>
  <c r="G257" i="12"/>
  <c r="R256" i="12"/>
  <c r="Q256" i="12"/>
  <c r="J256" i="12"/>
  <c r="K256" i="12" s="1"/>
  <c r="H256" i="12"/>
  <c r="I256" i="12" s="1"/>
  <c r="G256" i="12"/>
  <c r="R255" i="12"/>
  <c r="Q255" i="12"/>
  <c r="J255" i="12"/>
  <c r="K255" i="12" s="1"/>
  <c r="H255" i="12"/>
  <c r="I255" i="12" s="1"/>
  <c r="G255" i="12"/>
  <c r="R254" i="12"/>
  <c r="Q254" i="12"/>
  <c r="J254" i="12"/>
  <c r="K254" i="12" s="1"/>
  <c r="H254" i="12"/>
  <c r="I254" i="12" s="1"/>
  <c r="G254" i="12"/>
  <c r="R253" i="12"/>
  <c r="Q253" i="12"/>
  <c r="J253" i="12"/>
  <c r="K253" i="12" s="1"/>
  <c r="H253" i="12"/>
  <c r="I253" i="12" s="1"/>
  <c r="G253" i="12"/>
  <c r="R252" i="12"/>
  <c r="Q252" i="12"/>
  <c r="J252" i="12"/>
  <c r="K252" i="12" s="1"/>
  <c r="H252" i="12"/>
  <c r="I252" i="12" s="1"/>
  <c r="G252" i="12"/>
  <c r="R251" i="12"/>
  <c r="S251" i="12" s="1"/>
  <c r="Q251" i="12"/>
  <c r="J251" i="12"/>
  <c r="K251" i="12" s="1"/>
  <c r="H251" i="12"/>
  <c r="I251" i="12" s="1"/>
  <c r="G251" i="12"/>
  <c r="R250" i="12"/>
  <c r="Q250" i="12"/>
  <c r="J250" i="12"/>
  <c r="K250" i="12" s="1"/>
  <c r="H250" i="12"/>
  <c r="I250" i="12" s="1"/>
  <c r="G250" i="12"/>
  <c r="R249" i="12"/>
  <c r="Q249" i="12"/>
  <c r="J249" i="12"/>
  <c r="K249" i="12" s="1"/>
  <c r="H249" i="12"/>
  <c r="I249" i="12" s="1"/>
  <c r="G249" i="12"/>
  <c r="R248" i="12"/>
  <c r="Q248" i="12"/>
  <c r="J248" i="12"/>
  <c r="K248" i="12" s="1"/>
  <c r="H248" i="12"/>
  <c r="I248" i="12" s="1"/>
  <c r="G248" i="12"/>
  <c r="R247" i="12"/>
  <c r="S247" i="12" s="1"/>
  <c r="Q247" i="12"/>
  <c r="J247" i="12"/>
  <c r="K247" i="12" s="1"/>
  <c r="H247" i="12"/>
  <c r="I247" i="12" s="1"/>
  <c r="G247" i="12"/>
  <c r="R246" i="12"/>
  <c r="Q246" i="12"/>
  <c r="J246" i="12"/>
  <c r="K246" i="12" s="1"/>
  <c r="H246" i="12"/>
  <c r="G246" i="12"/>
  <c r="R245" i="12"/>
  <c r="Q245" i="12"/>
  <c r="J245" i="12"/>
  <c r="H245" i="12"/>
  <c r="G245" i="12"/>
  <c r="R244" i="12"/>
  <c r="Q244" i="12"/>
  <c r="J244" i="12"/>
  <c r="H244" i="12"/>
  <c r="G244" i="12"/>
  <c r="R243" i="12"/>
  <c r="Q243" i="12"/>
  <c r="J243" i="12"/>
  <c r="H243" i="12"/>
  <c r="G243" i="12"/>
  <c r="R242" i="12"/>
  <c r="Q242" i="12"/>
  <c r="J242" i="12"/>
  <c r="H242" i="12"/>
  <c r="G242" i="12"/>
  <c r="R241" i="12"/>
  <c r="Q241" i="12"/>
  <c r="J241" i="12"/>
  <c r="H241" i="12"/>
  <c r="G241" i="12"/>
  <c r="R240" i="12"/>
  <c r="Q240" i="12"/>
  <c r="J240" i="12"/>
  <c r="H240" i="12"/>
  <c r="G240" i="12"/>
  <c r="R239" i="12"/>
  <c r="Q239" i="12"/>
  <c r="J239" i="12"/>
  <c r="H239" i="12"/>
  <c r="G239" i="12"/>
  <c r="R238" i="12"/>
  <c r="Q238" i="12"/>
  <c r="J238" i="12"/>
  <c r="K238" i="12" s="1"/>
  <c r="H238" i="12"/>
  <c r="G238" i="12"/>
  <c r="R237" i="12"/>
  <c r="Q237" i="12"/>
  <c r="J237" i="12"/>
  <c r="H237" i="12"/>
  <c r="G237" i="12"/>
  <c r="R236" i="12"/>
  <c r="Q236" i="12"/>
  <c r="J236" i="12"/>
  <c r="H236" i="12"/>
  <c r="G236" i="12"/>
  <c r="K236" i="12" s="1"/>
  <c r="R235" i="12"/>
  <c r="Q235" i="12"/>
  <c r="J235" i="12"/>
  <c r="H235" i="12"/>
  <c r="G235" i="12"/>
  <c r="R234" i="12"/>
  <c r="Q234" i="12"/>
  <c r="J234" i="12"/>
  <c r="H234" i="12"/>
  <c r="G234" i="12"/>
  <c r="R233" i="12"/>
  <c r="Q233" i="12"/>
  <c r="J233" i="12"/>
  <c r="H233" i="12"/>
  <c r="G233" i="12"/>
  <c r="R232" i="12"/>
  <c r="Q232" i="12"/>
  <c r="J232" i="12"/>
  <c r="H232" i="12"/>
  <c r="G232" i="12"/>
  <c r="K232" i="12" s="1"/>
  <c r="R231" i="12"/>
  <c r="Q231" i="12"/>
  <c r="J231" i="12"/>
  <c r="H231" i="12"/>
  <c r="G231" i="12"/>
  <c r="R230" i="12"/>
  <c r="Q230" i="12"/>
  <c r="J230" i="12"/>
  <c r="H230" i="12"/>
  <c r="G230" i="12"/>
  <c r="R229" i="12"/>
  <c r="Q229" i="12"/>
  <c r="J229" i="12"/>
  <c r="H229" i="12"/>
  <c r="G229" i="12"/>
  <c r="R228" i="12"/>
  <c r="Q228" i="12"/>
  <c r="J228" i="12"/>
  <c r="H228" i="12"/>
  <c r="G228" i="12"/>
  <c r="R227" i="12"/>
  <c r="Q227" i="12"/>
  <c r="J227" i="12"/>
  <c r="H227" i="12"/>
  <c r="G227" i="12"/>
  <c r="R226" i="12"/>
  <c r="Q226" i="12"/>
  <c r="J226" i="12"/>
  <c r="H226" i="12"/>
  <c r="G226" i="12"/>
  <c r="R225" i="12"/>
  <c r="Q225" i="12"/>
  <c r="J225" i="12"/>
  <c r="H225" i="12"/>
  <c r="G225" i="12"/>
  <c r="R224" i="12"/>
  <c r="Q224" i="12"/>
  <c r="J224" i="12"/>
  <c r="H224" i="12"/>
  <c r="G224" i="12"/>
  <c r="R223" i="12"/>
  <c r="Q223" i="12"/>
  <c r="J223" i="12"/>
  <c r="H223" i="12"/>
  <c r="G223" i="12"/>
  <c r="R222" i="12"/>
  <c r="Q222" i="12"/>
  <c r="J222" i="12"/>
  <c r="H222" i="12"/>
  <c r="I222" i="12" s="1"/>
  <c r="G222" i="12"/>
  <c r="R221" i="12"/>
  <c r="Q221" i="12"/>
  <c r="J221" i="12"/>
  <c r="H221" i="12"/>
  <c r="G221" i="12"/>
  <c r="R220" i="12"/>
  <c r="Q220" i="12"/>
  <c r="J220" i="12"/>
  <c r="H220" i="12"/>
  <c r="G220" i="12"/>
  <c r="K220" i="12" s="1"/>
  <c r="R219" i="12"/>
  <c r="Q219" i="12"/>
  <c r="J219" i="12"/>
  <c r="H219" i="12"/>
  <c r="G219" i="12"/>
  <c r="R218" i="12"/>
  <c r="Q218" i="12"/>
  <c r="J218" i="12"/>
  <c r="H218" i="12"/>
  <c r="G218" i="12"/>
  <c r="R217" i="12"/>
  <c r="Q217" i="12"/>
  <c r="J217" i="12"/>
  <c r="H217" i="12"/>
  <c r="G217" i="12"/>
  <c r="R216" i="12"/>
  <c r="Q216" i="12"/>
  <c r="J216" i="12"/>
  <c r="H216" i="12"/>
  <c r="G216" i="12"/>
  <c r="K216" i="12" s="1"/>
  <c r="R215" i="12"/>
  <c r="Q215" i="12"/>
  <c r="J215" i="12"/>
  <c r="H215" i="12"/>
  <c r="G215" i="12"/>
  <c r="R214" i="12"/>
  <c r="Q214" i="12"/>
  <c r="J214" i="12"/>
  <c r="H214" i="12"/>
  <c r="G214" i="12"/>
  <c r="R213" i="12"/>
  <c r="Q213" i="12"/>
  <c r="J213" i="12"/>
  <c r="H213" i="12"/>
  <c r="G213" i="12"/>
  <c r="R212" i="12"/>
  <c r="Q212" i="12"/>
  <c r="J212" i="12"/>
  <c r="H212" i="12"/>
  <c r="G212" i="12"/>
  <c r="R211" i="12"/>
  <c r="S211" i="12" s="1"/>
  <c r="Q211" i="12"/>
  <c r="J211" i="12"/>
  <c r="H211" i="12"/>
  <c r="G211" i="12"/>
  <c r="R210" i="12"/>
  <c r="Q210" i="12"/>
  <c r="J210" i="12"/>
  <c r="H210" i="12"/>
  <c r="G210" i="12"/>
  <c r="R209" i="12"/>
  <c r="Q209" i="12"/>
  <c r="J209" i="12"/>
  <c r="H209" i="12"/>
  <c r="G209" i="12"/>
  <c r="R208" i="12"/>
  <c r="Q208" i="12"/>
  <c r="J208" i="12"/>
  <c r="H208" i="12"/>
  <c r="G208" i="12"/>
  <c r="R207" i="12"/>
  <c r="Q207" i="12"/>
  <c r="J207" i="12"/>
  <c r="H207" i="12"/>
  <c r="G207" i="12"/>
  <c r="R206" i="12"/>
  <c r="Q206" i="12"/>
  <c r="J206" i="12"/>
  <c r="H206" i="12"/>
  <c r="G206" i="12"/>
  <c r="R205" i="12"/>
  <c r="Q205" i="12"/>
  <c r="J205" i="12"/>
  <c r="H205" i="12"/>
  <c r="G205" i="12"/>
  <c r="R204" i="12"/>
  <c r="Q204" i="12"/>
  <c r="S204" i="12" s="1"/>
  <c r="J204" i="12"/>
  <c r="H204" i="12"/>
  <c r="G204" i="12"/>
  <c r="R203" i="12"/>
  <c r="Q203" i="12"/>
  <c r="J203" i="12"/>
  <c r="H203" i="12"/>
  <c r="G203" i="12"/>
  <c r="R202" i="12"/>
  <c r="Q202" i="12"/>
  <c r="J202" i="12"/>
  <c r="H202" i="12"/>
  <c r="G202" i="12"/>
  <c r="R201" i="12"/>
  <c r="Q201" i="12"/>
  <c r="J201" i="12"/>
  <c r="H201" i="12"/>
  <c r="G201" i="12"/>
  <c r="R200" i="12"/>
  <c r="Q200" i="12"/>
  <c r="J200" i="12"/>
  <c r="H200" i="12"/>
  <c r="G200" i="12"/>
  <c r="R199" i="12"/>
  <c r="Q199" i="12"/>
  <c r="J199" i="12"/>
  <c r="H199" i="12"/>
  <c r="G199" i="12"/>
  <c r="R198" i="12"/>
  <c r="Q198" i="12"/>
  <c r="J198" i="12"/>
  <c r="H198" i="12"/>
  <c r="G198" i="12"/>
  <c r="R197" i="12"/>
  <c r="Q197" i="12"/>
  <c r="J197" i="12"/>
  <c r="H197" i="12"/>
  <c r="G197" i="12"/>
  <c r="R196" i="12"/>
  <c r="Q196" i="12"/>
  <c r="S196" i="12" s="1"/>
  <c r="J196" i="12"/>
  <c r="H196" i="12"/>
  <c r="G196" i="12"/>
  <c r="R195" i="12"/>
  <c r="Q195" i="12"/>
  <c r="J195" i="12"/>
  <c r="H195" i="12"/>
  <c r="G195" i="12"/>
  <c r="R194" i="12"/>
  <c r="Q194" i="12"/>
  <c r="J194" i="12"/>
  <c r="H194" i="12"/>
  <c r="G194" i="12"/>
  <c r="R193" i="12"/>
  <c r="Q193" i="12"/>
  <c r="J193" i="12"/>
  <c r="H193" i="12"/>
  <c r="G193" i="12"/>
  <c r="R192" i="12"/>
  <c r="Q192" i="12"/>
  <c r="J192" i="12"/>
  <c r="H192" i="12"/>
  <c r="G192" i="12"/>
  <c r="R191" i="12"/>
  <c r="Q191" i="12"/>
  <c r="J191" i="12"/>
  <c r="H191" i="12"/>
  <c r="G191" i="12"/>
  <c r="R190" i="12"/>
  <c r="Q190" i="12"/>
  <c r="J190" i="12"/>
  <c r="H190" i="12"/>
  <c r="G190" i="12"/>
  <c r="R189" i="12"/>
  <c r="Q189" i="12"/>
  <c r="J189" i="12"/>
  <c r="H189" i="12"/>
  <c r="G189" i="12"/>
  <c r="R188" i="12"/>
  <c r="Q188" i="12"/>
  <c r="J188" i="12"/>
  <c r="H188" i="12"/>
  <c r="G188" i="12"/>
  <c r="R187" i="12"/>
  <c r="Q187" i="12"/>
  <c r="J187" i="12"/>
  <c r="H187" i="12"/>
  <c r="G187" i="12"/>
  <c r="R186" i="12"/>
  <c r="Q186" i="12"/>
  <c r="J186" i="12"/>
  <c r="H186" i="12"/>
  <c r="G186" i="12"/>
  <c r="R185" i="12"/>
  <c r="Q185" i="12"/>
  <c r="J185" i="12"/>
  <c r="H185" i="12"/>
  <c r="G185" i="12"/>
  <c r="R184" i="12"/>
  <c r="Q184" i="12"/>
  <c r="J184" i="12"/>
  <c r="H184" i="12"/>
  <c r="G184" i="12"/>
  <c r="R183" i="12"/>
  <c r="Q183" i="12"/>
  <c r="J183" i="12"/>
  <c r="H183" i="12"/>
  <c r="G183" i="12"/>
  <c r="R182" i="12"/>
  <c r="Q182" i="12"/>
  <c r="J182" i="12"/>
  <c r="H182" i="12"/>
  <c r="G182" i="12"/>
  <c r="R181" i="12"/>
  <c r="Q181" i="12"/>
  <c r="J181" i="12"/>
  <c r="H181" i="12"/>
  <c r="G181" i="12"/>
  <c r="R180" i="12"/>
  <c r="Q180" i="12"/>
  <c r="S180" i="12" s="1"/>
  <c r="J180" i="12"/>
  <c r="H180" i="12"/>
  <c r="G180" i="12"/>
  <c r="R179" i="12"/>
  <c r="Q179" i="12"/>
  <c r="J179" i="12"/>
  <c r="H179" i="12"/>
  <c r="G179" i="12"/>
  <c r="R178" i="12"/>
  <c r="Q178" i="12"/>
  <c r="J178" i="12"/>
  <c r="H178" i="12"/>
  <c r="G178" i="12"/>
  <c r="R177" i="12"/>
  <c r="Q177" i="12"/>
  <c r="J177" i="12"/>
  <c r="H177" i="12"/>
  <c r="G177" i="12"/>
  <c r="R176" i="12"/>
  <c r="Q176" i="12"/>
  <c r="J176" i="12"/>
  <c r="H176" i="12"/>
  <c r="G176" i="12"/>
  <c r="R175" i="12"/>
  <c r="Q175" i="12"/>
  <c r="J175" i="12"/>
  <c r="H175" i="12"/>
  <c r="G175" i="12"/>
  <c r="R174" i="12"/>
  <c r="Q174" i="12"/>
  <c r="J174" i="12"/>
  <c r="H174" i="12"/>
  <c r="G174" i="12"/>
  <c r="R173" i="12"/>
  <c r="Q173" i="12"/>
  <c r="J173" i="12"/>
  <c r="H173" i="12"/>
  <c r="G173" i="12"/>
  <c r="R172" i="12"/>
  <c r="Q172" i="12"/>
  <c r="J172" i="12"/>
  <c r="H172" i="12"/>
  <c r="G172" i="12"/>
  <c r="R171" i="12"/>
  <c r="Q171" i="12"/>
  <c r="J171" i="12"/>
  <c r="H171" i="12"/>
  <c r="G171" i="12"/>
  <c r="R170" i="12"/>
  <c r="Q170" i="12"/>
  <c r="J170" i="12"/>
  <c r="H170" i="12"/>
  <c r="G170" i="12"/>
  <c r="R169" i="12"/>
  <c r="Q169" i="12"/>
  <c r="J169" i="12"/>
  <c r="H169" i="12"/>
  <c r="G169" i="12"/>
  <c r="R168" i="12"/>
  <c r="Q168" i="12"/>
  <c r="J168" i="12"/>
  <c r="H168" i="12"/>
  <c r="G168" i="12"/>
  <c r="R167" i="12"/>
  <c r="Q167" i="12"/>
  <c r="J167" i="12"/>
  <c r="H167" i="12"/>
  <c r="G167" i="12"/>
  <c r="R166" i="12"/>
  <c r="Q166" i="12"/>
  <c r="J166" i="12"/>
  <c r="H166" i="12"/>
  <c r="G166" i="12"/>
  <c r="R165" i="12"/>
  <c r="Q165" i="12"/>
  <c r="J165" i="12"/>
  <c r="H165" i="12"/>
  <c r="G165" i="12"/>
  <c r="R164" i="12"/>
  <c r="Q164" i="12"/>
  <c r="J164" i="12"/>
  <c r="H164" i="12"/>
  <c r="G164" i="12"/>
  <c r="R163" i="12"/>
  <c r="Q163" i="12"/>
  <c r="J163" i="12"/>
  <c r="H163" i="12"/>
  <c r="G163" i="12"/>
  <c r="R162" i="12"/>
  <c r="Q162" i="12"/>
  <c r="J162" i="12"/>
  <c r="H162" i="12"/>
  <c r="G162" i="12"/>
  <c r="R161" i="12"/>
  <c r="Q161" i="12"/>
  <c r="J161" i="12"/>
  <c r="H161" i="12"/>
  <c r="G161" i="12"/>
  <c r="R160" i="12"/>
  <c r="Q160" i="12"/>
  <c r="J160" i="12"/>
  <c r="H160" i="12"/>
  <c r="G160" i="12"/>
  <c r="R159" i="12"/>
  <c r="Q159" i="12"/>
  <c r="J159" i="12"/>
  <c r="H159" i="12"/>
  <c r="G159" i="12"/>
  <c r="R158" i="12"/>
  <c r="Q158" i="12"/>
  <c r="J158" i="12"/>
  <c r="H158" i="12"/>
  <c r="G158" i="12"/>
  <c r="R157" i="12"/>
  <c r="Q157" i="12"/>
  <c r="J157" i="12"/>
  <c r="H157" i="12"/>
  <c r="G157" i="12"/>
  <c r="R156" i="12"/>
  <c r="Q156" i="12"/>
  <c r="J156" i="12"/>
  <c r="H156" i="12"/>
  <c r="G156" i="12"/>
  <c r="R155" i="12"/>
  <c r="Q155" i="12"/>
  <c r="J155" i="12"/>
  <c r="H155" i="12"/>
  <c r="G155" i="12"/>
  <c r="R154" i="12"/>
  <c r="Q154" i="12"/>
  <c r="J154" i="12"/>
  <c r="H154" i="12"/>
  <c r="G154" i="12"/>
  <c r="R153" i="12"/>
  <c r="Q153" i="12"/>
  <c r="J153" i="12"/>
  <c r="H153" i="12"/>
  <c r="G153" i="12"/>
  <c r="R152" i="12"/>
  <c r="Q152" i="12"/>
  <c r="J152" i="12"/>
  <c r="H152" i="12"/>
  <c r="G152" i="12"/>
  <c r="R151" i="12"/>
  <c r="Q151" i="12"/>
  <c r="J151" i="12"/>
  <c r="H151" i="12"/>
  <c r="G151" i="12"/>
  <c r="R150" i="12"/>
  <c r="Q150" i="12"/>
  <c r="J150" i="12"/>
  <c r="H150" i="12"/>
  <c r="G150" i="12"/>
  <c r="R149" i="12"/>
  <c r="Q149" i="12"/>
  <c r="J149" i="12"/>
  <c r="H149" i="12"/>
  <c r="G149" i="12"/>
  <c r="R148" i="12"/>
  <c r="Q148" i="12"/>
  <c r="J148" i="12"/>
  <c r="H148" i="12"/>
  <c r="G148" i="12"/>
  <c r="R147" i="12"/>
  <c r="Q147" i="12"/>
  <c r="J147" i="12"/>
  <c r="H147" i="12"/>
  <c r="G147" i="12"/>
  <c r="R146" i="12"/>
  <c r="Q146" i="12"/>
  <c r="J146" i="12"/>
  <c r="H146" i="12"/>
  <c r="G146" i="12"/>
  <c r="R145" i="12"/>
  <c r="Q145" i="12"/>
  <c r="J145" i="12"/>
  <c r="H145" i="12"/>
  <c r="G145" i="12"/>
  <c r="R144" i="12"/>
  <c r="Q144" i="12"/>
  <c r="J144" i="12"/>
  <c r="H144" i="12"/>
  <c r="G144" i="12"/>
  <c r="R143" i="12"/>
  <c r="Q143" i="12"/>
  <c r="J143" i="12"/>
  <c r="H143" i="12"/>
  <c r="G143" i="12"/>
  <c r="R142" i="12"/>
  <c r="Q142" i="12"/>
  <c r="J142" i="12"/>
  <c r="H142" i="12"/>
  <c r="G142" i="12"/>
  <c r="R141" i="12"/>
  <c r="Q141" i="12"/>
  <c r="J141" i="12"/>
  <c r="H141" i="12"/>
  <c r="G141" i="12"/>
  <c r="R140" i="12"/>
  <c r="Q140" i="12"/>
  <c r="J140" i="12"/>
  <c r="H140" i="12"/>
  <c r="G140" i="12"/>
  <c r="R139" i="12"/>
  <c r="Q139" i="12"/>
  <c r="J139" i="12"/>
  <c r="H139" i="12"/>
  <c r="G139" i="12"/>
  <c r="R138" i="12"/>
  <c r="Q138" i="12"/>
  <c r="J138" i="12"/>
  <c r="H138" i="12"/>
  <c r="G138" i="12"/>
  <c r="R137" i="12"/>
  <c r="Q137" i="12"/>
  <c r="J137" i="12"/>
  <c r="H137" i="12"/>
  <c r="G137" i="12"/>
  <c r="R136" i="12"/>
  <c r="Q136" i="12"/>
  <c r="J136" i="12"/>
  <c r="H136" i="12"/>
  <c r="G136" i="12"/>
  <c r="R135" i="12"/>
  <c r="Q135" i="12"/>
  <c r="J135" i="12"/>
  <c r="H135" i="12"/>
  <c r="G135" i="12"/>
  <c r="R134" i="12"/>
  <c r="Q134" i="12"/>
  <c r="J134" i="12"/>
  <c r="H134" i="12"/>
  <c r="G134" i="12"/>
  <c r="R133" i="12"/>
  <c r="Q133" i="12"/>
  <c r="J133" i="12"/>
  <c r="H133" i="12"/>
  <c r="G133" i="12"/>
  <c r="R132" i="12"/>
  <c r="Q132" i="12"/>
  <c r="J132" i="12"/>
  <c r="H132" i="12"/>
  <c r="G132" i="12"/>
  <c r="R131" i="12"/>
  <c r="Q131" i="12"/>
  <c r="J131" i="12"/>
  <c r="H131" i="12"/>
  <c r="G131" i="12"/>
  <c r="R130" i="12"/>
  <c r="Q130" i="12"/>
  <c r="J130" i="12"/>
  <c r="H130" i="12"/>
  <c r="G130" i="12"/>
  <c r="R129" i="12"/>
  <c r="Q129" i="12"/>
  <c r="J129" i="12"/>
  <c r="H129" i="12"/>
  <c r="G129" i="12"/>
  <c r="R128" i="12"/>
  <c r="Q128" i="12"/>
  <c r="J128" i="12"/>
  <c r="H128" i="12"/>
  <c r="G128" i="12"/>
  <c r="R127" i="12"/>
  <c r="Q127" i="12"/>
  <c r="J127" i="12"/>
  <c r="H127" i="12"/>
  <c r="G127" i="12"/>
  <c r="R126" i="12"/>
  <c r="Q126" i="12"/>
  <c r="J126" i="12"/>
  <c r="H126" i="12"/>
  <c r="G126" i="12"/>
  <c r="R125" i="12"/>
  <c r="Q125" i="12"/>
  <c r="J125" i="12"/>
  <c r="H125" i="12"/>
  <c r="G125" i="12"/>
  <c r="R124" i="12"/>
  <c r="Q124" i="12"/>
  <c r="J124" i="12"/>
  <c r="H124" i="12"/>
  <c r="G124" i="12"/>
  <c r="R123" i="12"/>
  <c r="Q123" i="12"/>
  <c r="J123" i="12"/>
  <c r="H123" i="12"/>
  <c r="G123" i="12"/>
  <c r="R122" i="12"/>
  <c r="Q122" i="12"/>
  <c r="J122" i="12"/>
  <c r="H122" i="12"/>
  <c r="G122" i="12"/>
  <c r="R121" i="12"/>
  <c r="Q121" i="12"/>
  <c r="J121" i="12"/>
  <c r="H121" i="12"/>
  <c r="G121" i="12"/>
  <c r="R120" i="12"/>
  <c r="Q120" i="12"/>
  <c r="J120" i="12"/>
  <c r="H120" i="12"/>
  <c r="G120" i="12"/>
  <c r="R119" i="12"/>
  <c r="Q119" i="12"/>
  <c r="J119" i="12"/>
  <c r="H119" i="12"/>
  <c r="G119" i="12"/>
  <c r="R118" i="12"/>
  <c r="Q118" i="12"/>
  <c r="J118" i="12"/>
  <c r="H118" i="12"/>
  <c r="G118" i="12"/>
  <c r="R117" i="12"/>
  <c r="Q117" i="12"/>
  <c r="J117" i="12"/>
  <c r="H117" i="12"/>
  <c r="G117" i="12"/>
  <c r="R116" i="12"/>
  <c r="Q116" i="12"/>
  <c r="J116" i="12"/>
  <c r="H116" i="12"/>
  <c r="G116" i="12"/>
  <c r="R115" i="12"/>
  <c r="Q115" i="12"/>
  <c r="J115" i="12"/>
  <c r="H115" i="12"/>
  <c r="G115" i="12"/>
  <c r="I115" i="12" s="1"/>
  <c r="R114" i="12"/>
  <c r="Q114" i="12"/>
  <c r="J114" i="12"/>
  <c r="H114" i="12"/>
  <c r="G114" i="12"/>
  <c r="R113" i="12"/>
  <c r="Q113" i="12"/>
  <c r="J113" i="12"/>
  <c r="H113" i="12"/>
  <c r="G113" i="12"/>
  <c r="R112" i="12"/>
  <c r="Q112" i="12"/>
  <c r="J112" i="12"/>
  <c r="H112" i="12"/>
  <c r="G112" i="12"/>
  <c r="R111" i="12"/>
  <c r="Q111" i="12"/>
  <c r="J111" i="12"/>
  <c r="H111" i="12"/>
  <c r="G111" i="12"/>
  <c r="R110" i="12"/>
  <c r="Q110" i="12"/>
  <c r="J110" i="12"/>
  <c r="H110" i="12"/>
  <c r="G110" i="12"/>
  <c r="R109" i="12"/>
  <c r="Q109" i="12"/>
  <c r="J109" i="12"/>
  <c r="H109" i="12"/>
  <c r="G109" i="12"/>
  <c r="R108" i="12"/>
  <c r="Q108" i="12"/>
  <c r="J108" i="12"/>
  <c r="H108" i="12"/>
  <c r="G108" i="12"/>
  <c r="R107" i="12"/>
  <c r="Q107" i="12"/>
  <c r="J107" i="12"/>
  <c r="H107" i="12"/>
  <c r="G107" i="12"/>
  <c r="R106" i="12"/>
  <c r="Q106" i="12"/>
  <c r="J106" i="12"/>
  <c r="H106" i="12"/>
  <c r="G106" i="12"/>
  <c r="R105" i="12"/>
  <c r="Q105" i="12"/>
  <c r="J105" i="12"/>
  <c r="H105" i="12"/>
  <c r="G105" i="12"/>
  <c r="R104" i="12"/>
  <c r="Q104" i="12"/>
  <c r="J104" i="12"/>
  <c r="H104" i="12"/>
  <c r="G104" i="12"/>
  <c r="R103" i="12"/>
  <c r="Q103" i="12"/>
  <c r="J103" i="12"/>
  <c r="H103" i="12"/>
  <c r="G103" i="12"/>
  <c r="R102" i="12"/>
  <c r="Q102" i="12"/>
  <c r="J102" i="12"/>
  <c r="H102" i="12"/>
  <c r="G102" i="12"/>
  <c r="R101" i="12"/>
  <c r="Q101" i="12"/>
  <c r="J101" i="12"/>
  <c r="H101" i="12"/>
  <c r="G101" i="12"/>
  <c r="R100" i="12"/>
  <c r="Q100" i="12"/>
  <c r="J100" i="12"/>
  <c r="H100" i="12"/>
  <c r="G100" i="12"/>
  <c r="R99" i="12"/>
  <c r="Q99" i="12"/>
  <c r="J99" i="12"/>
  <c r="H99" i="12"/>
  <c r="G99" i="12"/>
  <c r="R98" i="12"/>
  <c r="Q98" i="12"/>
  <c r="J98" i="12"/>
  <c r="H98" i="12"/>
  <c r="G98" i="12"/>
  <c r="R97" i="12"/>
  <c r="Q97" i="12"/>
  <c r="J97" i="12"/>
  <c r="H97" i="12"/>
  <c r="G97" i="12"/>
  <c r="R96" i="12"/>
  <c r="Q96" i="12"/>
  <c r="J96" i="12"/>
  <c r="H96" i="12"/>
  <c r="G96" i="12"/>
  <c r="R95" i="12"/>
  <c r="Q95" i="12"/>
  <c r="J95" i="12"/>
  <c r="H95" i="12"/>
  <c r="G95" i="12"/>
  <c r="R94" i="12"/>
  <c r="Q94" i="12"/>
  <c r="J94" i="12"/>
  <c r="H94" i="12"/>
  <c r="G94" i="12"/>
  <c r="R93" i="12"/>
  <c r="Q93" i="12"/>
  <c r="J93" i="12"/>
  <c r="H93" i="12"/>
  <c r="G93" i="12"/>
  <c r="R92" i="12"/>
  <c r="Q92" i="12"/>
  <c r="J92" i="12"/>
  <c r="H92" i="12"/>
  <c r="G92" i="12"/>
  <c r="R91" i="12"/>
  <c r="Q91" i="12"/>
  <c r="J91" i="12"/>
  <c r="H91" i="12"/>
  <c r="G91" i="12"/>
  <c r="R90" i="12"/>
  <c r="Q90" i="12"/>
  <c r="J90" i="12"/>
  <c r="H90" i="12"/>
  <c r="G90" i="12"/>
  <c r="R89" i="12"/>
  <c r="Q89" i="12"/>
  <c r="J89" i="12"/>
  <c r="H89" i="12"/>
  <c r="G89" i="12"/>
  <c r="R88" i="12"/>
  <c r="Q88" i="12"/>
  <c r="J88" i="12"/>
  <c r="H88" i="12"/>
  <c r="G88" i="12"/>
  <c r="R87" i="12"/>
  <c r="Q87" i="12"/>
  <c r="J87" i="12"/>
  <c r="H87" i="12"/>
  <c r="G87" i="12"/>
  <c r="R86" i="12"/>
  <c r="Q86" i="12"/>
  <c r="J86" i="12"/>
  <c r="H86" i="12"/>
  <c r="G86" i="12"/>
  <c r="R85" i="12"/>
  <c r="Q85" i="12"/>
  <c r="J85" i="12"/>
  <c r="H85" i="12"/>
  <c r="G85" i="12"/>
  <c r="R84" i="12"/>
  <c r="Q84" i="12"/>
  <c r="J84" i="12"/>
  <c r="H84" i="12"/>
  <c r="G84" i="12"/>
  <c r="R83" i="12"/>
  <c r="Q83" i="12"/>
  <c r="J83" i="12"/>
  <c r="H83" i="12"/>
  <c r="G83" i="12"/>
  <c r="R82" i="12"/>
  <c r="Q82" i="12"/>
  <c r="J82" i="12"/>
  <c r="H82" i="12"/>
  <c r="G82" i="12"/>
  <c r="R81" i="12"/>
  <c r="Q81" i="12"/>
  <c r="J81" i="12"/>
  <c r="H81" i="12"/>
  <c r="G81" i="12"/>
  <c r="R80" i="12"/>
  <c r="Q80" i="12"/>
  <c r="J80" i="12"/>
  <c r="H80" i="12"/>
  <c r="G80" i="12"/>
  <c r="R79" i="12"/>
  <c r="Q79" i="12"/>
  <c r="J79" i="12"/>
  <c r="H79" i="12"/>
  <c r="G79" i="12"/>
  <c r="R78" i="12"/>
  <c r="Q78" i="12"/>
  <c r="J78" i="12"/>
  <c r="H78" i="12"/>
  <c r="G78" i="12"/>
  <c r="R77" i="12"/>
  <c r="Q77" i="12"/>
  <c r="J77" i="12"/>
  <c r="H77" i="12"/>
  <c r="G77" i="12"/>
  <c r="R76" i="12"/>
  <c r="Q76" i="12"/>
  <c r="J76" i="12"/>
  <c r="H76" i="12"/>
  <c r="G76" i="12"/>
  <c r="R75" i="12"/>
  <c r="Q75" i="12"/>
  <c r="J75" i="12"/>
  <c r="H75" i="12"/>
  <c r="G75" i="12"/>
  <c r="R74" i="12"/>
  <c r="Q74" i="12"/>
  <c r="J74" i="12"/>
  <c r="H74" i="12"/>
  <c r="G74" i="12"/>
  <c r="R73" i="12"/>
  <c r="Q73" i="12"/>
  <c r="J73" i="12"/>
  <c r="H73" i="12"/>
  <c r="G73" i="12"/>
  <c r="R72" i="12"/>
  <c r="Q72" i="12"/>
  <c r="J72" i="12"/>
  <c r="H72" i="12"/>
  <c r="G72" i="12"/>
  <c r="R71" i="12"/>
  <c r="Q71" i="12"/>
  <c r="J71" i="12"/>
  <c r="H71" i="12"/>
  <c r="G71" i="12"/>
  <c r="R70" i="12"/>
  <c r="Q70" i="12"/>
  <c r="J70" i="12"/>
  <c r="H70" i="12"/>
  <c r="G70" i="12"/>
  <c r="R69" i="12"/>
  <c r="Q69" i="12"/>
  <c r="J69" i="12"/>
  <c r="H69" i="12"/>
  <c r="G69" i="12"/>
  <c r="R68" i="12"/>
  <c r="Q68" i="12"/>
  <c r="J68" i="12"/>
  <c r="H68" i="12"/>
  <c r="G68" i="12"/>
  <c r="R67" i="12"/>
  <c r="Q67" i="12"/>
  <c r="J67" i="12"/>
  <c r="K67" i="12" s="1"/>
  <c r="H67" i="12"/>
  <c r="I67" i="12" s="1"/>
  <c r="G67" i="12"/>
  <c r="R66" i="12"/>
  <c r="Q66" i="12"/>
  <c r="J66" i="12"/>
  <c r="K66" i="12" s="1"/>
  <c r="H66" i="12"/>
  <c r="I66" i="12" s="1"/>
  <c r="R65" i="12"/>
  <c r="Q65" i="12"/>
  <c r="J65" i="12"/>
  <c r="K65" i="12" s="1"/>
  <c r="H65" i="12"/>
  <c r="I65" i="12" s="1"/>
  <c r="R64" i="12"/>
  <c r="Q64" i="12"/>
  <c r="J64" i="12"/>
  <c r="K64" i="12" s="1"/>
  <c r="H64" i="12"/>
  <c r="I64" i="12" s="1"/>
  <c r="R63" i="12"/>
  <c r="Q63" i="12"/>
  <c r="J63" i="12"/>
  <c r="K63" i="12" s="1"/>
  <c r="H63" i="12"/>
  <c r="I63" i="12" s="1"/>
  <c r="R62" i="12"/>
  <c r="Q62" i="12"/>
  <c r="J62" i="12"/>
  <c r="K62" i="12" s="1"/>
  <c r="H62" i="12"/>
  <c r="I62" i="12" s="1"/>
  <c r="R61" i="12"/>
  <c r="Q61" i="12"/>
  <c r="J61" i="12"/>
  <c r="K61" i="12" s="1"/>
  <c r="H61" i="12"/>
  <c r="I61" i="12" s="1"/>
  <c r="R60" i="12"/>
  <c r="Q60" i="12"/>
  <c r="J60" i="12"/>
  <c r="K60" i="12" s="1"/>
  <c r="H60" i="12"/>
  <c r="I60" i="12" s="1"/>
  <c r="R59" i="12"/>
  <c r="Q59" i="12"/>
  <c r="S59" i="12" s="1"/>
  <c r="J59" i="12"/>
  <c r="K59" i="12" s="1"/>
  <c r="H59" i="12"/>
  <c r="I59" i="12" s="1"/>
  <c r="R58" i="12"/>
  <c r="Q58" i="12"/>
  <c r="J58" i="12"/>
  <c r="K58" i="12" s="1"/>
  <c r="H58" i="12"/>
  <c r="I58" i="12" s="1"/>
  <c r="R57" i="12"/>
  <c r="Q57" i="12"/>
  <c r="S57" i="12" s="1"/>
  <c r="J57" i="12"/>
  <c r="K57" i="12" s="1"/>
  <c r="H57" i="12"/>
  <c r="I57" i="12" s="1"/>
  <c r="R56" i="12"/>
  <c r="Q56" i="12"/>
  <c r="J56" i="12"/>
  <c r="K56" i="12" s="1"/>
  <c r="H56" i="12"/>
  <c r="I56" i="12" s="1"/>
  <c r="R55" i="12"/>
  <c r="Q55" i="12"/>
  <c r="S55" i="12" s="1"/>
  <c r="J55" i="12"/>
  <c r="K55" i="12" s="1"/>
  <c r="H55" i="12"/>
  <c r="I55" i="12" s="1"/>
  <c r="R54" i="12"/>
  <c r="Q54" i="12"/>
  <c r="J54" i="12"/>
  <c r="K54" i="12" s="1"/>
  <c r="H54" i="12"/>
  <c r="I54" i="12" s="1"/>
  <c r="R53" i="12"/>
  <c r="Q53" i="12"/>
  <c r="J53" i="12"/>
  <c r="K53" i="12" s="1"/>
  <c r="H53" i="12"/>
  <c r="I53" i="12" s="1"/>
  <c r="R52" i="12"/>
  <c r="Q52" i="12"/>
  <c r="J52" i="12"/>
  <c r="K52" i="12" s="1"/>
  <c r="H52" i="12"/>
  <c r="I52" i="12" s="1"/>
  <c r="R51" i="12"/>
  <c r="Q51" i="12"/>
  <c r="S51" i="12" s="1"/>
  <c r="J51" i="12"/>
  <c r="K51" i="12" s="1"/>
  <c r="H51" i="12"/>
  <c r="I51" i="12" s="1"/>
  <c r="R50" i="12"/>
  <c r="Q50" i="12"/>
  <c r="J50" i="12"/>
  <c r="K50" i="12" s="1"/>
  <c r="H50" i="12"/>
  <c r="I50" i="12" s="1"/>
  <c r="R49" i="12"/>
  <c r="Q49" i="12"/>
  <c r="S49" i="12" s="1"/>
  <c r="J49" i="12"/>
  <c r="K49" i="12" s="1"/>
  <c r="H49" i="12"/>
  <c r="I49" i="12" s="1"/>
  <c r="R48" i="12"/>
  <c r="Q48" i="12"/>
  <c r="J48" i="12"/>
  <c r="K48" i="12" s="1"/>
  <c r="H48" i="12"/>
  <c r="I48" i="12" s="1"/>
  <c r="R47" i="12"/>
  <c r="Q47" i="12"/>
  <c r="S47" i="12" s="1"/>
  <c r="J47" i="12"/>
  <c r="K47" i="12" s="1"/>
  <c r="H47" i="12"/>
  <c r="I47" i="12" s="1"/>
  <c r="R46" i="12"/>
  <c r="Q46" i="12"/>
  <c r="J46" i="12"/>
  <c r="K46" i="12" s="1"/>
  <c r="H46" i="12"/>
  <c r="I46" i="12" s="1"/>
  <c r="R45" i="12"/>
  <c r="Q45" i="12"/>
  <c r="J45" i="12"/>
  <c r="K45" i="12" s="1"/>
  <c r="H45" i="12"/>
  <c r="I45" i="12" s="1"/>
  <c r="R44" i="12"/>
  <c r="Q44" i="12"/>
  <c r="J44" i="12"/>
  <c r="K44" i="12" s="1"/>
  <c r="H44" i="12"/>
  <c r="I44" i="12" s="1"/>
  <c r="R43" i="12"/>
  <c r="Q43" i="12"/>
  <c r="J43" i="12"/>
  <c r="K43" i="12" s="1"/>
  <c r="H43" i="12"/>
  <c r="I43" i="12" s="1"/>
  <c r="R42" i="12"/>
  <c r="Q42" i="12"/>
  <c r="J42" i="12"/>
  <c r="K42" i="12" s="1"/>
  <c r="H42" i="12"/>
  <c r="I42" i="12" s="1"/>
  <c r="R41" i="12"/>
  <c r="Q41" i="12"/>
  <c r="J41" i="12"/>
  <c r="K41" i="12" s="1"/>
  <c r="H41" i="12"/>
  <c r="I41" i="12" s="1"/>
  <c r="R40" i="12"/>
  <c r="Q40" i="12"/>
  <c r="J40" i="12"/>
  <c r="K40" i="12" s="1"/>
  <c r="H40" i="12"/>
  <c r="I40" i="12" s="1"/>
  <c r="R39" i="12"/>
  <c r="Q39" i="12"/>
  <c r="J39" i="12"/>
  <c r="K39" i="12" s="1"/>
  <c r="H39" i="12"/>
  <c r="I39" i="12" s="1"/>
  <c r="R38" i="12"/>
  <c r="Q38" i="12"/>
  <c r="K38" i="12"/>
  <c r="J38" i="12"/>
  <c r="H38" i="12"/>
  <c r="I38" i="12" s="1"/>
  <c r="R37" i="12"/>
  <c r="Q37" i="12"/>
  <c r="J37" i="12"/>
  <c r="K37" i="12" s="1"/>
  <c r="H37" i="12"/>
  <c r="I37" i="12" s="1"/>
  <c r="G37" i="12"/>
  <c r="R36" i="12"/>
  <c r="Q36" i="12"/>
  <c r="J36" i="12"/>
  <c r="K36" i="12" s="1"/>
  <c r="H36" i="12"/>
  <c r="I36" i="12" s="1"/>
  <c r="G36" i="12"/>
  <c r="R35" i="12"/>
  <c r="Q35" i="12"/>
  <c r="J35" i="12"/>
  <c r="K35" i="12" s="1"/>
  <c r="H35" i="12"/>
  <c r="I35" i="12" s="1"/>
  <c r="G35" i="12"/>
  <c r="R34" i="12"/>
  <c r="Q34" i="12"/>
  <c r="J34" i="12"/>
  <c r="K34" i="12" s="1"/>
  <c r="H34" i="12"/>
  <c r="I34" i="12" s="1"/>
  <c r="G34" i="12"/>
  <c r="R33" i="12"/>
  <c r="Q33" i="12"/>
  <c r="J33" i="12"/>
  <c r="K33" i="12" s="1"/>
  <c r="H33" i="12"/>
  <c r="I33" i="12" s="1"/>
  <c r="G33" i="12"/>
  <c r="R32" i="12"/>
  <c r="Q32" i="12"/>
  <c r="J32" i="12"/>
  <c r="K32" i="12" s="1"/>
  <c r="H32" i="12"/>
  <c r="I32" i="12" s="1"/>
  <c r="G32" i="12"/>
  <c r="R31" i="12"/>
  <c r="Q31" i="12"/>
  <c r="J31" i="12"/>
  <c r="K31" i="12" s="1"/>
  <c r="H31" i="12"/>
  <c r="I31" i="12" s="1"/>
  <c r="G31" i="12"/>
  <c r="R30" i="12"/>
  <c r="Q30" i="12"/>
  <c r="J30" i="12"/>
  <c r="K30" i="12" s="1"/>
  <c r="H30" i="12"/>
  <c r="I30" i="12" s="1"/>
  <c r="G30" i="12"/>
  <c r="R29" i="12"/>
  <c r="Q29" i="12"/>
  <c r="J29" i="12"/>
  <c r="K29" i="12" s="1"/>
  <c r="H29" i="12"/>
  <c r="I29" i="12" s="1"/>
  <c r="G29" i="12"/>
  <c r="R28" i="12"/>
  <c r="Q28" i="12"/>
  <c r="J28" i="12"/>
  <c r="K28" i="12" s="1"/>
  <c r="H28" i="12"/>
  <c r="I28" i="12" s="1"/>
  <c r="G28" i="12"/>
  <c r="R27" i="12"/>
  <c r="Q27" i="12"/>
  <c r="J27" i="12"/>
  <c r="K27" i="12" s="1"/>
  <c r="H27" i="12"/>
  <c r="I27" i="12" s="1"/>
  <c r="G27" i="12"/>
  <c r="R26" i="12"/>
  <c r="Q26" i="12"/>
  <c r="K26" i="12"/>
  <c r="J26" i="12"/>
  <c r="H26" i="12"/>
  <c r="I26" i="12" s="1"/>
  <c r="G26" i="12"/>
  <c r="R25" i="12"/>
  <c r="Q25" i="12"/>
  <c r="J25" i="12"/>
  <c r="K25" i="12" s="1"/>
  <c r="H25" i="12"/>
  <c r="I25" i="12" s="1"/>
  <c r="G25" i="12"/>
  <c r="R24" i="12"/>
  <c r="Q24" i="12"/>
  <c r="S24" i="12" s="1"/>
  <c r="J24" i="12"/>
  <c r="K24" i="12" s="1"/>
  <c r="H24" i="12"/>
  <c r="I24" i="12" s="1"/>
  <c r="G24" i="12"/>
  <c r="R23" i="12"/>
  <c r="Q23" i="12"/>
  <c r="J23" i="12"/>
  <c r="K23" i="12" s="1"/>
  <c r="H23" i="12"/>
  <c r="I23" i="12" s="1"/>
  <c r="G23" i="12"/>
  <c r="R22" i="12"/>
  <c r="Q22" i="12"/>
  <c r="J22" i="12"/>
  <c r="K22" i="12" s="1"/>
  <c r="H22" i="12"/>
  <c r="I22" i="12" s="1"/>
  <c r="G22" i="12"/>
  <c r="R21" i="12"/>
  <c r="Q21" i="12"/>
  <c r="J21" i="12"/>
  <c r="K21" i="12" s="1"/>
  <c r="H21" i="12"/>
  <c r="I21" i="12" s="1"/>
  <c r="G21" i="12"/>
  <c r="R20" i="12"/>
  <c r="Q20" i="12"/>
  <c r="J20" i="12"/>
  <c r="K20" i="12" s="1"/>
  <c r="H20" i="12"/>
  <c r="I20" i="12" s="1"/>
  <c r="G20" i="12"/>
  <c r="R19" i="12"/>
  <c r="Q19" i="12"/>
  <c r="J19" i="12"/>
  <c r="K19" i="12" s="1"/>
  <c r="H19" i="12"/>
  <c r="I19" i="12" s="1"/>
  <c r="G19" i="12"/>
  <c r="R18" i="12"/>
  <c r="Q18" i="12"/>
  <c r="J18" i="12"/>
  <c r="K18" i="12" s="1"/>
  <c r="H18" i="12"/>
  <c r="I18" i="12" s="1"/>
  <c r="G18" i="12"/>
  <c r="R17" i="12"/>
  <c r="Q17" i="12"/>
  <c r="J17" i="12"/>
  <c r="K17" i="12" s="1"/>
  <c r="H17" i="12"/>
  <c r="I17" i="12" s="1"/>
  <c r="G17" i="12"/>
  <c r="R16" i="12"/>
  <c r="Q16" i="12"/>
  <c r="J16" i="12"/>
  <c r="K16" i="12" s="1"/>
  <c r="H16" i="12"/>
  <c r="I16" i="12" s="1"/>
  <c r="G16" i="12"/>
  <c r="R15" i="12"/>
  <c r="Q15" i="12"/>
  <c r="J15" i="12"/>
  <c r="K15" i="12" s="1"/>
  <c r="H15" i="12"/>
  <c r="I15" i="12" s="1"/>
  <c r="G15" i="12"/>
  <c r="R14" i="12"/>
  <c r="Q14" i="12"/>
  <c r="J14" i="12"/>
  <c r="K14" i="12" s="1"/>
  <c r="H14" i="12"/>
  <c r="I14" i="12" s="1"/>
  <c r="G14" i="12"/>
  <c r="R13" i="12"/>
  <c r="Q13" i="12"/>
  <c r="J13" i="12"/>
  <c r="K13" i="12" s="1"/>
  <c r="H13" i="12"/>
  <c r="I13" i="12" s="1"/>
  <c r="G13" i="12"/>
  <c r="R12" i="12"/>
  <c r="Q12" i="12"/>
  <c r="J12" i="12"/>
  <c r="K12" i="12" s="1"/>
  <c r="H12" i="12"/>
  <c r="I12" i="12" s="1"/>
  <c r="G12" i="12"/>
  <c r="R11" i="12"/>
  <c r="Q11" i="12"/>
  <c r="J11" i="12"/>
  <c r="K11" i="12" s="1"/>
  <c r="H11" i="12"/>
  <c r="I11" i="12" s="1"/>
  <c r="G11" i="12"/>
  <c r="R10" i="12"/>
  <c r="Q10" i="12"/>
  <c r="J10" i="12"/>
  <c r="K10" i="12" s="1"/>
  <c r="H10" i="12"/>
  <c r="I10" i="12" s="1"/>
  <c r="G10" i="12"/>
  <c r="R9" i="12"/>
  <c r="Q9" i="12"/>
  <c r="J9" i="12"/>
  <c r="K9" i="12" s="1"/>
  <c r="H9" i="12"/>
  <c r="I9" i="12" s="1"/>
  <c r="G9" i="12"/>
  <c r="R8" i="12"/>
  <c r="Q8" i="12"/>
  <c r="J8" i="12"/>
  <c r="K8" i="12" s="1"/>
  <c r="H8" i="12"/>
  <c r="I8" i="12" s="1"/>
  <c r="G8" i="12"/>
  <c r="R7" i="12"/>
  <c r="Q7" i="12"/>
  <c r="J7" i="12"/>
  <c r="K7" i="12" s="1"/>
  <c r="H7" i="12"/>
  <c r="I7" i="12" s="1"/>
  <c r="G7" i="12"/>
  <c r="R6" i="12"/>
  <c r="Q6" i="12"/>
  <c r="J6" i="12"/>
  <c r="K6" i="12" s="1"/>
  <c r="H6" i="12"/>
  <c r="I6" i="12" s="1"/>
  <c r="G6" i="12"/>
  <c r="R5" i="12"/>
  <c r="Q5" i="12"/>
  <c r="J5" i="12"/>
  <c r="K5" i="12" s="1"/>
  <c r="H5" i="12"/>
  <c r="I5" i="12" s="1"/>
  <c r="G5" i="12"/>
  <c r="R4" i="12"/>
  <c r="Q4" i="12"/>
  <c r="J4" i="12"/>
  <c r="K4" i="12" s="1"/>
  <c r="H4" i="12"/>
  <c r="I4" i="12" s="1"/>
  <c r="G4" i="12"/>
  <c r="R3" i="12"/>
  <c r="Q3" i="12"/>
  <c r="J3" i="12"/>
  <c r="K3" i="12" s="1"/>
  <c r="H3" i="12"/>
  <c r="I3" i="12" s="1"/>
  <c r="G3" i="12"/>
  <c r="R2" i="12"/>
  <c r="Q2" i="12"/>
  <c r="J2" i="12"/>
  <c r="K2" i="12" s="1"/>
  <c r="H2" i="12"/>
  <c r="I2" i="12" s="1"/>
  <c r="G2" i="12"/>
  <c r="I211" i="12" l="1"/>
  <c r="S220" i="12"/>
  <c r="I227" i="12"/>
  <c r="S232" i="12"/>
  <c r="I235" i="12"/>
  <c r="S290" i="12"/>
  <c r="S63" i="12"/>
  <c r="S65" i="12"/>
  <c r="S133" i="12"/>
  <c r="I136" i="12"/>
  <c r="S141" i="12"/>
  <c r="I208" i="12"/>
  <c r="S214" i="12"/>
  <c r="S234" i="12"/>
  <c r="S238" i="12"/>
  <c r="S246" i="12"/>
  <c r="S254" i="12"/>
  <c r="S10" i="12"/>
  <c r="S14" i="12"/>
  <c r="S179" i="12"/>
  <c r="K204" i="12"/>
  <c r="S233" i="12"/>
  <c r="S67" i="12"/>
  <c r="I99" i="12"/>
  <c r="S107" i="12"/>
  <c r="K119" i="12"/>
  <c r="S155" i="12"/>
  <c r="S163" i="12"/>
  <c r="S271" i="12"/>
  <c r="S282" i="12"/>
  <c r="S383" i="12"/>
  <c r="S386" i="12"/>
  <c r="S225" i="12"/>
  <c r="I240" i="12"/>
  <c r="S287" i="12"/>
  <c r="S331" i="12"/>
  <c r="S85" i="12"/>
  <c r="I100" i="12"/>
  <c r="I108" i="12"/>
  <c r="S109" i="12"/>
  <c r="S145" i="12"/>
  <c r="S13" i="12"/>
  <c r="K70" i="12"/>
  <c r="K74" i="12"/>
  <c r="S74" i="12"/>
  <c r="K78" i="12"/>
  <c r="I81" i="12"/>
  <c r="K82" i="12"/>
  <c r="S93" i="12"/>
  <c r="S94" i="12"/>
  <c r="I96" i="12"/>
  <c r="K102" i="12"/>
  <c r="K146" i="12"/>
  <c r="S191" i="12"/>
  <c r="S195" i="12"/>
  <c r="K69" i="12"/>
  <c r="K77" i="12"/>
  <c r="S80" i="12"/>
  <c r="K86" i="12"/>
  <c r="S95" i="12"/>
  <c r="S106" i="12"/>
  <c r="I113" i="12"/>
  <c r="K135" i="12"/>
  <c r="I145" i="12"/>
  <c r="S154" i="12"/>
  <c r="S158" i="12"/>
  <c r="S174" i="12"/>
  <c r="S178" i="12"/>
  <c r="K194" i="12"/>
  <c r="S325" i="12"/>
  <c r="S326" i="12"/>
  <c r="S327" i="12"/>
  <c r="S328" i="12"/>
  <c r="S332" i="12"/>
  <c r="S4" i="12"/>
  <c r="S26" i="12"/>
  <c r="S115" i="12"/>
  <c r="S131" i="12"/>
  <c r="S135" i="12"/>
  <c r="S454" i="12"/>
  <c r="S83" i="12"/>
  <c r="I176" i="12"/>
  <c r="S3" i="12"/>
  <c r="S5" i="12"/>
  <c r="S15" i="12"/>
  <c r="S29" i="12"/>
  <c r="S32" i="12"/>
  <c r="S53" i="12"/>
  <c r="S61" i="12"/>
  <c r="K94" i="12"/>
  <c r="K98" i="12"/>
  <c r="S122" i="12"/>
  <c r="I147" i="12"/>
  <c r="S187" i="12"/>
  <c r="K203" i="12"/>
  <c r="K219" i="12"/>
  <c r="S228" i="12"/>
  <c r="S202" i="12"/>
  <c r="S210" i="12"/>
  <c r="S213" i="12"/>
  <c r="S221" i="12"/>
  <c r="S415" i="12"/>
  <c r="S418" i="12"/>
  <c r="S75" i="12"/>
  <c r="I137" i="12"/>
  <c r="I144" i="12"/>
  <c r="I156" i="12"/>
  <c r="I172" i="12"/>
  <c r="S123" i="12"/>
  <c r="S7" i="12"/>
  <c r="S28" i="12"/>
  <c r="S69" i="12"/>
  <c r="I76" i="12"/>
  <c r="S77" i="12"/>
  <c r="K110" i="12"/>
  <c r="S110" i="12"/>
  <c r="I116" i="12"/>
  <c r="S121" i="12"/>
  <c r="I123" i="12"/>
  <c r="I124" i="12"/>
  <c r="S125" i="12"/>
  <c r="K130" i="12"/>
  <c r="I131" i="12"/>
  <c r="K133" i="12"/>
  <c r="S136" i="12"/>
  <c r="K142" i="12"/>
  <c r="S143" i="12"/>
  <c r="S147" i="12"/>
  <c r="K150" i="12"/>
  <c r="K162" i="12"/>
  <c r="S162" i="12"/>
  <c r="K166" i="12"/>
  <c r="S166" i="12"/>
  <c r="I169" i="12"/>
  <c r="K170" i="12"/>
  <c r="I181" i="12"/>
  <c r="K187" i="12"/>
  <c r="I189" i="12"/>
  <c r="S190" i="12"/>
  <c r="S194" i="12"/>
  <c r="S223" i="12"/>
  <c r="S227" i="12"/>
  <c r="I230" i="12"/>
  <c r="S231" i="12"/>
  <c r="S235" i="12"/>
  <c r="S259" i="12"/>
  <c r="S263" i="12"/>
  <c r="S270" i="12"/>
  <c r="S395" i="12"/>
  <c r="S441" i="12"/>
  <c r="S464" i="12"/>
  <c r="S12" i="12"/>
  <c r="S34" i="12"/>
  <c r="S37" i="12"/>
  <c r="S42" i="12"/>
  <c r="I92" i="12"/>
  <c r="S97" i="12"/>
  <c r="S104" i="12"/>
  <c r="S111" i="12"/>
  <c r="S116" i="12"/>
  <c r="S120" i="12"/>
  <c r="S138" i="12"/>
  <c r="S157" i="12"/>
  <c r="S173" i="12"/>
  <c r="S181" i="12"/>
  <c r="S198" i="12"/>
  <c r="S226" i="12"/>
  <c r="S237" i="12"/>
  <c r="S241" i="12"/>
  <c r="S245" i="12"/>
  <c r="S249" i="12"/>
  <c r="S253" i="12"/>
  <c r="S258" i="12"/>
  <c r="S274" i="12"/>
  <c r="S382" i="12"/>
  <c r="S391" i="12"/>
  <c r="S394" i="12"/>
  <c r="S403" i="12"/>
  <c r="S414" i="12"/>
  <c r="S463" i="12"/>
  <c r="S476" i="12"/>
  <c r="S23" i="12"/>
  <c r="S35" i="12"/>
  <c r="I83" i="12"/>
  <c r="S86" i="12"/>
  <c r="K90" i="12"/>
  <c r="S90" i="12"/>
  <c r="S101" i="12"/>
  <c r="K103" i="12"/>
  <c r="I104" i="12"/>
  <c r="S117" i="12"/>
  <c r="I120" i="12"/>
  <c r="I128" i="12"/>
  <c r="S139" i="12"/>
  <c r="S142" i="12"/>
  <c r="K158" i="12"/>
  <c r="I164" i="12"/>
  <c r="S167" i="12"/>
  <c r="K174" i="12"/>
  <c r="I185" i="12"/>
  <c r="S186" i="12"/>
  <c r="S199" i="12"/>
  <c r="S203" i="12"/>
  <c r="I206" i="12"/>
  <c r="I209" i="12"/>
  <c r="I237" i="12"/>
  <c r="S242" i="12"/>
  <c r="I245" i="12"/>
  <c r="S267" i="12"/>
  <c r="S275" i="12"/>
  <c r="S278" i="12"/>
  <c r="S378" i="12"/>
  <c r="S387" i="12"/>
  <c r="S398" i="12"/>
  <c r="S407" i="12"/>
  <c r="S410" i="12"/>
  <c r="S419" i="12"/>
  <c r="S431" i="12"/>
  <c r="S442" i="12"/>
  <c r="S465" i="12"/>
  <c r="S482" i="12"/>
  <c r="S483" i="12"/>
  <c r="S6" i="12"/>
  <c r="S19" i="12"/>
  <c r="S22" i="12"/>
  <c r="S30" i="12"/>
  <c r="S33" i="12"/>
  <c r="S70" i="12"/>
  <c r="S78" i="12"/>
  <c r="K85" i="12"/>
  <c r="S91" i="12"/>
  <c r="S99" i="12"/>
  <c r="S103" i="12"/>
  <c r="I105" i="12"/>
  <c r="I112" i="12"/>
  <c r="S113" i="12"/>
  <c r="K114" i="12"/>
  <c r="K118" i="12"/>
  <c r="I121" i="12"/>
  <c r="K126" i="12"/>
  <c r="S130" i="12"/>
  <c r="K134" i="12"/>
  <c r="I140" i="12"/>
  <c r="I148" i="12"/>
  <c r="S156" i="12"/>
  <c r="S172" i="12"/>
  <c r="I182" i="12"/>
  <c r="S183" i="12"/>
  <c r="S188" i="12"/>
  <c r="K228" i="12"/>
  <c r="S229" i="12"/>
  <c r="K239" i="12"/>
  <c r="K243" i="12"/>
  <c r="S257" i="12"/>
  <c r="S379" i="12"/>
  <c r="S390" i="12"/>
  <c r="S399" i="12"/>
  <c r="S402" i="12"/>
  <c r="S411" i="12"/>
  <c r="S423" i="12"/>
  <c r="S448" i="12"/>
  <c r="S462" i="12"/>
  <c r="I153" i="12"/>
  <c r="I155" i="12"/>
  <c r="I184" i="12"/>
  <c r="S27" i="12"/>
  <c r="K71" i="12"/>
  <c r="I129" i="12"/>
  <c r="I139" i="12"/>
  <c r="K151" i="12"/>
  <c r="I160" i="12"/>
  <c r="S8" i="12"/>
  <c r="S11" i="12"/>
  <c r="S16" i="12"/>
  <c r="S17" i="12"/>
  <c r="S18" i="12"/>
  <c r="S25" i="12"/>
  <c r="S31" i="12"/>
  <c r="S41" i="12"/>
  <c r="I84" i="12"/>
  <c r="K101" i="12"/>
  <c r="I107" i="12"/>
  <c r="K179" i="12"/>
  <c r="I197" i="12"/>
  <c r="K217" i="12"/>
  <c r="I226" i="12"/>
  <c r="I75" i="12"/>
  <c r="K79" i="12"/>
  <c r="I91" i="12"/>
  <c r="S2" i="12"/>
  <c r="S9" i="12"/>
  <c r="S20" i="12"/>
  <c r="S21" i="12"/>
  <c r="I68" i="12"/>
  <c r="I73" i="12"/>
  <c r="I89" i="12"/>
  <c r="K149" i="12"/>
  <c r="I205" i="12"/>
  <c r="K212" i="12"/>
  <c r="I234" i="12"/>
  <c r="I80" i="12"/>
  <c r="S98" i="12"/>
  <c r="S102" i="12"/>
  <c r="S114" i="12"/>
  <c r="S134" i="12"/>
  <c r="I152" i="12"/>
  <c r="I173" i="12"/>
  <c r="I177" i="12"/>
  <c r="I215" i="12"/>
  <c r="I218" i="12"/>
  <c r="S38" i="12"/>
  <c r="S43" i="12"/>
  <c r="S44" i="12"/>
  <c r="S46" i="12"/>
  <c r="S48" i="12"/>
  <c r="S50" i="12"/>
  <c r="S52" i="12"/>
  <c r="S54" i="12"/>
  <c r="S56" i="12"/>
  <c r="S58" i="12"/>
  <c r="S60" i="12"/>
  <c r="S62" i="12"/>
  <c r="S64" i="12"/>
  <c r="S66" i="12"/>
  <c r="I72" i="12"/>
  <c r="S72" i="12"/>
  <c r="S79" i="12"/>
  <c r="S81" i="12"/>
  <c r="S82" i="12"/>
  <c r="I88" i="12"/>
  <c r="S88" i="12"/>
  <c r="K93" i="12"/>
  <c r="S100" i="12"/>
  <c r="S105" i="12"/>
  <c r="K106" i="12"/>
  <c r="K117" i="12"/>
  <c r="S118" i="12"/>
  <c r="S119" i="12"/>
  <c r="K122" i="12"/>
  <c r="S129" i="12"/>
  <c r="I132" i="12"/>
  <c r="S140" i="12"/>
  <c r="S148" i="12"/>
  <c r="S153" i="12"/>
  <c r="K154" i="12"/>
  <c r="I157" i="12"/>
  <c r="I161" i="12"/>
  <c r="S169" i="12"/>
  <c r="S170" i="12"/>
  <c r="S171" i="12"/>
  <c r="I190" i="12"/>
  <c r="S200" i="12"/>
  <c r="I214" i="12"/>
  <c r="I221" i="12"/>
  <c r="I231" i="12"/>
  <c r="I241" i="12"/>
  <c r="S36" i="12"/>
  <c r="S39" i="12"/>
  <c r="S40" i="12"/>
  <c r="S45" i="12"/>
  <c r="S71" i="12"/>
  <c r="S73" i="12"/>
  <c r="S87" i="12"/>
  <c r="S89" i="12"/>
  <c r="I97" i="12"/>
  <c r="S108" i="12"/>
  <c r="S127" i="12"/>
  <c r="S149" i="12"/>
  <c r="S164" i="12"/>
  <c r="S165" i="12"/>
  <c r="I168" i="12"/>
  <c r="S168" i="12"/>
  <c r="S182" i="12"/>
  <c r="I198" i="12"/>
  <c r="I244" i="12"/>
  <c r="S266" i="12"/>
  <c r="S124" i="12"/>
  <c r="S126" i="12"/>
  <c r="S132" i="12"/>
  <c r="S137" i="12"/>
  <c r="K138" i="12"/>
  <c r="S146" i="12"/>
  <c r="S150" i="12"/>
  <c r="S151" i="12"/>
  <c r="S152" i="12"/>
  <c r="S159" i="12"/>
  <c r="S160" i="12"/>
  <c r="S161" i="12"/>
  <c r="I165" i="12"/>
  <c r="S175" i="12"/>
  <c r="S184" i="12"/>
  <c r="I192" i="12"/>
  <c r="S212" i="12"/>
  <c r="S222" i="12"/>
  <c r="S224" i="12"/>
  <c r="K242" i="12"/>
  <c r="S243" i="12"/>
  <c r="S250" i="12"/>
  <c r="S255" i="12"/>
  <c r="S262" i="12"/>
  <c r="S286" i="12"/>
  <c r="K186" i="12"/>
  <c r="K195" i="12"/>
  <c r="I200" i="12"/>
  <c r="K202" i="12"/>
  <c r="S429" i="12"/>
  <c r="S444" i="12"/>
  <c r="S474" i="12"/>
  <c r="S475" i="12"/>
  <c r="S277" i="12"/>
  <c r="S279" i="12"/>
  <c r="S281" i="12"/>
  <c r="S283" i="12"/>
  <c r="S285" i="12"/>
  <c r="S289" i="12"/>
  <c r="S291" i="12"/>
  <c r="S333" i="12"/>
  <c r="S455" i="12"/>
  <c r="S456" i="12"/>
  <c r="S457" i="12"/>
  <c r="S176" i="12"/>
  <c r="S189" i="12"/>
  <c r="I193" i="12"/>
  <c r="K196" i="12"/>
  <c r="S197" i="12"/>
  <c r="I201" i="12"/>
  <c r="S205" i="12"/>
  <c r="S206" i="12"/>
  <c r="S207" i="12"/>
  <c r="S208" i="12"/>
  <c r="S215" i="12"/>
  <c r="S216" i="12"/>
  <c r="S217" i="12"/>
  <c r="S219" i="12"/>
  <c r="S230" i="12"/>
  <c r="S239" i="12"/>
  <c r="S261" i="12"/>
  <c r="S265" i="12"/>
  <c r="S269" i="12"/>
  <c r="S273" i="12"/>
  <c r="S329" i="12"/>
  <c r="S330" i="12"/>
  <c r="S437" i="12"/>
  <c r="S449" i="12"/>
  <c r="S452" i="12"/>
  <c r="S468" i="12"/>
  <c r="S469" i="12"/>
  <c r="S377" i="12"/>
  <c r="S385" i="12"/>
  <c r="S393" i="12"/>
  <c r="S401" i="12"/>
  <c r="S409" i="12"/>
  <c r="S417" i="12"/>
  <c r="S426" i="12"/>
  <c r="S427" i="12"/>
  <c r="S430" i="12"/>
  <c r="S434" i="12"/>
  <c r="S435" i="12"/>
  <c r="S440" i="12"/>
  <c r="S451" i="12"/>
  <c r="S453" i="12"/>
  <c r="S458" i="12"/>
  <c r="S459" i="12"/>
  <c r="S470" i="12"/>
  <c r="S471" i="12"/>
  <c r="S472" i="12"/>
  <c r="S473" i="12"/>
  <c r="S484" i="12"/>
  <c r="S485" i="12"/>
  <c r="S381" i="12"/>
  <c r="S389" i="12"/>
  <c r="S397" i="12"/>
  <c r="S405" i="12"/>
  <c r="S413" i="12"/>
  <c r="S425" i="12"/>
  <c r="S433" i="12"/>
  <c r="S438" i="12"/>
  <c r="S445" i="12"/>
  <c r="S446" i="12"/>
  <c r="S447" i="12"/>
  <c r="S450" i="12"/>
  <c r="S460" i="12"/>
  <c r="S461" i="12"/>
  <c r="S466" i="12"/>
  <c r="S467" i="12"/>
  <c r="S478" i="12"/>
  <c r="S479" i="12"/>
  <c r="S480" i="12"/>
  <c r="S481" i="12"/>
  <c r="S334" i="12"/>
  <c r="S335" i="12"/>
  <c r="S336" i="12"/>
  <c r="S337" i="12"/>
  <c r="S338" i="12"/>
  <c r="S339" i="12"/>
  <c r="S340" i="12"/>
  <c r="S341" i="12"/>
  <c r="S342" i="12"/>
  <c r="S343" i="12"/>
  <c r="S344" i="12"/>
  <c r="S345" i="12"/>
  <c r="S346" i="12"/>
  <c r="S347" i="12"/>
  <c r="S348" i="12"/>
  <c r="S349" i="12"/>
  <c r="S350" i="12"/>
  <c r="S351" i="12"/>
  <c r="S352" i="12"/>
  <c r="S353" i="12"/>
  <c r="S354" i="12"/>
  <c r="S355" i="12"/>
  <c r="S356" i="12"/>
  <c r="S357" i="12"/>
  <c r="S358" i="12"/>
  <c r="S359" i="12"/>
  <c r="S360" i="12"/>
  <c r="S361" i="12"/>
  <c r="S362" i="12"/>
  <c r="S363" i="12"/>
  <c r="S364" i="12"/>
  <c r="S365" i="12"/>
  <c r="S366" i="12"/>
  <c r="S367" i="12"/>
  <c r="S368" i="12"/>
  <c r="S369" i="12"/>
  <c r="S370" i="12"/>
  <c r="S371" i="12"/>
  <c r="S372" i="12"/>
  <c r="S373" i="12"/>
  <c r="S374" i="12"/>
  <c r="S375" i="12"/>
  <c r="S376" i="12"/>
  <c r="S380" i="12"/>
  <c r="S384" i="12"/>
  <c r="S388" i="12"/>
  <c r="S392" i="12"/>
  <c r="S396" i="12"/>
  <c r="S400" i="12"/>
  <c r="S404" i="12"/>
  <c r="S408" i="12"/>
  <c r="S412" i="12"/>
  <c r="S416" i="12"/>
  <c r="S420" i="12"/>
  <c r="S421" i="12"/>
  <c r="S422" i="12"/>
  <c r="S424" i="12"/>
  <c r="S428" i="12"/>
  <c r="S432" i="12"/>
  <c r="S436" i="12"/>
  <c r="S439" i="12"/>
  <c r="S443" i="12"/>
  <c r="I77" i="12"/>
  <c r="I69" i="12"/>
  <c r="I71" i="12"/>
  <c r="I79" i="12"/>
  <c r="K87" i="12"/>
  <c r="K95" i="12"/>
  <c r="I141" i="12"/>
  <c r="I188" i="12"/>
  <c r="K188" i="12"/>
  <c r="I94" i="12"/>
  <c r="I102" i="12"/>
  <c r="I150" i="12"/>
  <c r="I162" i="12"/>
  <c r="I166" i="12"/>
  <c r="I170" i="12"/>
  <c r="I174" i="12"/>
  <c r="I178" i="12"/>
  <c r="K178" i="12"/>
  <c r="S68" i="12"/>
  <c r="K73" i="12"/>
  <c r="K75" i="12"/>
  <c r="S76" i="12"/>
  <c r="K81" i="12"/>
  <c r="K83" i="12"/>
  <c r="S84" i="12"/>
  <c r="I85" i="12"/>
  <c r="I87" i="12"/>
  <c r="K89" i="12"/>
  <c r="K91" i="12"/>
  <c r="S92" i="12"/>
  <c r="I93" i="12"/>
  <c r="I95" i="12"/>
  <c r="I101" i="12"/>
  <c r="I103" i="12"/>
  <c r="I117" i="12"/>
  <c r="I119" i="12"/>
  <c r="I133" i="12"/>
  <c r="I135" i="12"/>
  <c r="I149" i="12"/>
  <c r="I151" i="12"/>
  <c r="I191" i="12"/>
  <c r="K191" i="12"/>
  <c r="I219" i="12"/>
  <c r="I233" i="12"/>
  <c r="K233" i="12"/>
  <c r="I109" i="12"/>
  <c r="I111" i="12"/>
  <c r="I125" i="12"/>
  <c r="I127" i="12"/>
  <c r="I143" i="12"/>
  <c r="I180" i="12"/>
  <c r="K210" i="12"/>
  <c r="I210" i="12"/>
  <c r="I213" i="12"/>
  <c r="K213" i="12"/>
  <c r="I223" i="12"/>
  <c r="I70" i="12"/>
  <c r="I78" i="12"/>
  <c r="I86" i="12"/>
  <c r="I118" i="12"/>
  <c r="I134" i="12"/>
  <c r="I158" i="12"/>
  <c r="I74" i="12"/>
  <c r="I82" i="12"/>
  <c r="I90" i="12"/>
  <c r="S96" i="12"/>
  <c r="K109" i="12"/>
  <c r="I110" i="12"/>
  <c r="K111" i="12"/>
  <c r="S112" i="12"/>
  <c r="K125" i="12"/>
  <c r="I126" i="12"/>
  <c r="K127" i="12"/>
  <c r="S128" i="12"/>
  <c r="K141" i="12"/>
  <c r="I142" i="12"/>
  <c r="K143" i="12"/>
  <c r="S144" i="12"/>
  <c r="I159" i="12"/>
  <c r="K159" i="12"/>
  <c r="I163" i="12"/>
  <c r="K163" i="12"/>
  <c r="I167" i="12"/>
  <c r="K167" i="12"/>
  <c r="I171" i="12"/>
  <c r="K171" i="12"/>
  <c r="I175" i="12"/>
  <c r="K175" i="12"/>
  <c r="K180" i="12"/>
  <c r="I199" i="12"/>
  <c r="K199" i="12"/>
  <c r="I202" i="12"/>
  <c r="K223" i="12"/>
  <c r="I229" i="12"/>
  <c r="K229" i="12"/>
  <c r="K68" i="12"/>
  <c r="K72" i="12"/>
  <c r="K76" i="12"/>
  <c r="K80" i="12"/>
  <c r="K84" i="12"/>
  <c r="K88" i="12"/>
  <c r="K92" i="12"/>
  <c r="K96" i="12"/>
  <c r="I98" i="12"/>
  <c r="I106" i="12"/>
  <c r="I114" i="12"/>
  <c r="I122" i="12"/>
  <c r="I130" i="12"/>
  <c r="I138" i="12"/>
  <c r="I146" i="12"/>
  <c r="I154" i="12"/>
  <c r="I186" i="12"/>
  <c r="S192" i="12"/>
  <c r="I196" i="12"/>
  <c r="I207" i="12"/>
  <c r="K207" i="12"/>
  <c r="I217" i="12"/>
  <c r="I224" i="12"/>
  <c r="K224" i="12"/>
  <c r="K97" i="12"/>
  <c r="K99" i="12"/>
  <c r="K105" i="12"/>
  <c r="K107" i="12"/>
  <c r="K113" i="12"/>
  <c r="K115" i="12"/>
  <c r="K121" i="12"/>
  <c r="K123" i="12"/>
  <c r="K129" i="12"/>
  <c r="K131" i="12"/>
  <c r="K137" i="12"/>
  <c r="K139" i="12"/>
  <c r="K145" i="12"/>
  <c r="K147" i="12"/>
  <c r="K153" i="12"/>
  <c r="K155" i="12"/>
  <c r="I183" i="12"/>
  <c r="K183" i="12"/>
  <c r="I194" i="12"/>
  <c r="I204" i="12"/>
  <c r="I225" i="12"/>
  <c r="K225" i="12"/>
  <c r="K100" i="12"/>
  <c r="K104" i="12"/>
  <c r="K108" i="12"/>
  <c r="K112" i="12"/>
  <c r="K116" i="12"/>
  <c r="K120" i="12"/>
  <c r="K124" i="12"/>
  <c r="K128" i="12"/>
  <c r="K132" i="12"/>
  <c r="K136" i="12"/>
  <c r="K140" i="12"/>
  <c r="K144" i="12"/>
  <c r="K148" i="12"/>
  <c r="K152" i="12"/>
  <c r="K156" i="12"/>
  <c r="K160" i="12"/>
  <c r="K164" i="12"/>
  <c r="K168" i="12"/>
  <c r="K172" i="12"/>
  <c r="K176" i="12"/>
  <c r="I179" i="12"/>
  <c r="I187" i="12"/>
  <c r="I195" i="12"/>
  <c r="I203" i="12"/>
  <c r="K211" i="12"/>
  <c r="K215" i="12"/>
  <c r="S218" i="12"/>
  <c r="K157" i="12"/>
  <c r="K161" i="12"/>
  <c r="K165" i="12"/>
  <c r="K169" i="12"/>
  <c r="K173" i="12"/>
  <c r="K177" i="12"/>
  <c r="S177" i="12"/>
  <c r="K182" i="12"/>
  <c r="K184" i="12"/>
  <c r="S185" i="12"/>
  <c r="K190" i="12"/>
  <c r="K192" i="12"/>
  <c r="S193" i="12"/>
  <c r="K198" i="12"/>
  <c r="K200" i="12"/>
  <c r="S201" i="12"/>
  <c r="K206" i="12"/>
  <c r="K208" i="12"/>
  <c r="S209" i="12"/>
  <c r="I216" i="12"/>
  <c r="I228" i="12"/>
  <c r="I232" i="12"/>
  <c r="I236" i="12"/>
  <c r="K181" i="12"/>
  <c r="K185" i="12"/>
  <c r="K189" i="12"/>
  <c r="K193" i="12"/>
  <c r="K197" i="12"/>
  <c r="K201" i="12"/>
  <c r="K205" i="12"/>
  <c r="K209" i="12"/>
  <c r="I212" i="12"/>
  <c r="I220" i="12"/>
  <c r="K221" i="12"/>
  <c r="I239" i="12"/>
  <c r="I243" i="12"/>
  <c r="K214" i="12"/>
  <c r="K218" i="12"/>
  <c r="K222" i="12"/>
  <c r="K226" i="12"/>
  <c r="K230" i="12"/>
  <c r="K234" i="12"/>
  <c r="S236" i="12"/>
  <c r="I238" i="12"/>
  <c r="S240" i="12"/>
  <c r="I242" i="12"/>
  <c r="S244" i="12"/>
  <c r="I246" i="12"/>
  <c r="S248" i="12"/>
  <c r="S252" i="12"/>
  <c r="S256" i="12"/>
  <c r="S260" i="12"/>
  <c r="S264" i="12"/>
  <c r="S268" i="12"/>
  <c r="S272" i="12"/>
  <c r="S276" i="12"/>
  <c r="S280" i="12"/>
  <c r="S284" i="12"/>
  <c r="S288" i="12"/>
  <c r="S292" i="12"/>
  <c r="K227" i="12"/>
  <c r="K231" i="12"/>
  <c r="K235" i="12"/>
  <c r="K237" i="12"/>
  <c r="K241" i="12"/>
  <c r="K245" i="12"/>
  <c r="K240" i="12"/>
  <c r="K244" i="12"/>
  <c r="S20" i="11" l="1"/>
  <c r="P20" i="11"/>
  <c r="O20" i="11"/>
  <c r="P19" i="11"/>
  <c r="O19" i="11"/>
  <c r="P18" i="11"/>
  <c r="O18" i="11"/>
  <c r="S17" i="11"/>
  <c r="P17" i="11"/>
  <c r="O17" i="11"/>
  <c r="U16" i="11"/>
  <c r="S16" i="11"/>
  <c r="P16" i="11"/>
  <c r="O16" i="11"/>
  <c r="S15" i="11"/>
  <c r="P15" i="11"/>
  <c r="O15" i="11"/>
  <c r="S14" i="11"/>
  <c r="P14" i="11"/>
  <c r="O14" i="11"/>
  <c r="U13" i="11"/>
  <c r="P13" i="11"/>
  <c r="O13" i="11"/>
  <c r="S12" i="11"/>
  <c r="P12" i="11"/>
  <c r="O12" i="11"/>
  <c r="S11" i="11"/>
  <c r="P11" i="11"/>
  <c r="O11" i="11"/>
  <c r="U10" i="11"/>
  <c r="S10" i="11"/>
  <c r="P10" i="11"/>
  <c r="O10" i="11"/>
  <c r="U9" i="11"/>
  <c r="S9" i="11"/>
  <c r="P9" i="11"/>
  <c r="O9" i="11"/>
  <c r="S8" i="11"/>
  <c r="P8" i="11"/>
  <c r="O8" i="11"/>
  <c r="U7" i="11"/>
  <c r="S6" i="11"/>
  <c r="P6" i="11"/>
  <c r="O6" i="11"/>
  <c r="S5" i="11"/>
  <c r="P5" i="11"/>
  <c r="O5" i="11"/>
  <c r="P4" i="11"/>
  <c r="O4" i="11"/>
  <c r="U3" i="11"/>
  <c r="P3" i="11"/>
  <c r="O3" i="11"/>
  <c r="N3" i="11"/>
  <c r="L3" i="11"/>
  <c r="S3" i="11" s="1"/>
  <c r="AC2" i="11"/>
  <c r="Q1108" i="10"/>
  <c r="Q773" i="10"/>
  <c r="Q801" i="10"/>
  <c r="Q882" i="10"/>
  <c r="W1199" i="10"/>
  <c r="Z1199" i="10" s="1"/>
  <c r="AC1199" i="10" s="1"/>
  <c r="V1199" i="10"/>
  <c r="Y1199" i="10" s="1"/>
  <c r="AB1199" i="10" s="1"/>
  <c r="U1199" i="10"/>
  <c r="X1199" i="10" s="1"/>
  <c r="AA1199" i="10" s="1"/>
  <c r="T1199" i="10"/>
  <c r="S1199" i="10"/>
  <c r="R1199" i="10"/>
  <c r="W1198" i="10"/>
  <c r="Z1198" i="10" s="1"/>
  <c r="AC1198" i="10" s="1"/>
  <c r="V1198" i="10"/>
  <c r="Y1198" i="10" s="1"/>
  <c r="AB1198" i="10" s="1"/>
  <c r="U1198" i="10"/>
  <c r="X1198" i="10" s="1"/>
  <c r="AA1198" i="10" s="1"/>
  <c r="T1198" i="10"/>
  <c r="S1198" i="10"/>
  <c r="R1198" i="10"/>
  <c r="W1197" i="10"/>
  <c r="Z1197" i="10" s="1"/>
  <c r="AC1197" i="10" s="1"/>
  <c r="V1197" i="10"/>
  <c r="Y1197" i="10" s="1"/>
  <c r="AB1197" i="10" s="1"/>
  <c r="U1197" i="10"/>
  <c r="X1197" i="10" s="1"/>
  <c r="AA1197" i="10" s="1"/>
  <c r="T1197" i="10"/>
  <c r="S1197" i="10"/>
  <c r="R1197" i="10"/>
  <c r="W1196" i="10"/>
  <c r="Z1196" i="10" s="1"/>
  <c r="AC1196" i="10" s="1"/>
  <c r="V1196" i="10"/>
  <c r="Y1196" i="10" s="1"/>
  <c r="AB1196" i="10" s="1"/>
  <c r="U1196" i="10"/>
  <c r="X1196" i="10" s="1"/>
  <c r="AA1196" i="10" s="1"/>
  <c r="T1196" i="10"/>
  <c r="S1196" i="10"/>
  <c r="R1196" i="10"/>
  <c r="W1195" i="10"/>
  <c r="Z1195" i="10" s="1"/>
  <c r="AC1195" i="10" s="1"/>
  <c r="V1195" i="10"/>
  <c r="Y1195" i="10" s="1"/>
  <c r="AB1195" i="10" s="1"/>
  <c r="U1195" i="10"/>
  <c r="X1195" i="10" s="1"/>
  <c r="AA1195" i="10" s="1"/>
  <c r="T1195" i="10"/>
  <c r="S1195" i="10"/>
  <c r="R1195" i="10"/>
  <c r="W1194" i="10"/>
  <c r="Z1194" i="10" s="1"/>
  <c r="AC1194" i="10" s="1"/>
  <c r="V1194" i="10"/>
  <c r="Y1194" i="10" s="1"/>
  <c r="AB1194" i="10" s="1"/>
  <c r="U1194" i="10"/>
  <c r="X1194" i="10" s="1"/>
  <c r="AA1194" i="10" s="1"/>
  <c r="T1194" i="10"/>
  <c r="S1194" i="10"/>
  <c r="R1194" i="10"/>
  <c r="W1193" i="10"/>
  <c r="Z1193" i="10" s="1"/>
  <c r="AC1193" i="10" s="1"/>
  <c r="V1193" i="10"/>
  <c r="Y1193" i="10" s="1"/>
  <c r="AB1193" i="10" s="1"/>
  <c r="U1193" i="10"/>
  <c r="X1193" i="10" s="1"/>
  <c r="AA1193" i="10" s="1"/>
  <c r="T1193" i="10"/>
  <c r="S1193" i="10"/>
  <c r="R1193" i="10"/>
  <c r="W1192" i="10"/>
  <c r="Z1192" i="10" s="1"/>
  <c r="AC1192" i="10" s="1"/>
  <c r="V1192" i="10"/>
  <c r="Y1192" i="10" s="1"/>
  <c r="AB1192" i="10" s="1"/>
  <c r="U1192" i="10"/>
  <c r="X1192" i="10" s="1"/>
  <c r="AA1192" i="10" s="1"/>
  <c r="T1192" i="10"/>
  <c r="S1192" i="10"/>
  <c r="R1192" i="10"/>
  <c r="W1191" i="10"/>
  <c r="Z1191" i="10" s="1"/>
  <c r="AC1191" i="10" s="1"/>
  <c r="V1191" i="10"/>
  <c r="Y1191" i="10" s="1"/>
  <c r="AB1191" i="10" s="1"/>
  <c r="U1191" i="10"/>
  <c r="X1191" i="10" s="1"/>
  <c r="AA1191" i="10" s="1"/>
  <c r="T1191" i="10"/>
  <c r="S1191" i="10"/>
  <c r="R1191" i="10"/>
  <c r="W1190" i="10"/>
  <c r="Z1190" i="10" s="1"/>
  <c r="AC1190" i="10" s="1"/>
  <c r="V1190" i="10"/>
  <c r="Y1190" i="10" s="1"/>
  <c r="AB1190" i="10" s="1"/>
  <c r="U1190" i="10"/>
  <c r="X1190" i="10" s="1"/>
  <c r="AA1190" i="10" s="1"/>
  <c r="T1190" i="10"/>
  <c r="S1190" i="10"/>
  <c r="R1190" i="10"/>
  <c r="W1189" i="10"/>
  <c r="Z1189" i="10" s="1"/>
  <c r="AC1189" i="10" s="1"/>
  <c r="V1189" i="10"/>
  <c r="Y1189" i="10" s="1"/>
  <c r="AB1189" i="10" s="1"/>
  <c r="U1189" i="10"/>
  <c r="X1189" i="10" s="1"/>
  <c r="AA1189" i="10" s="1"/>
  <c r="T1189" i="10"/>
  <c r="S1189" i="10"/>
  <c r="R1189" i="10"/>
  <c r="W1188" i="10"/>
  <c r="Z1188" i="10" s="1"/>
  <c r="AC1188" i="10" s="1"/>
  <c r="V1188" i="10"/>
  <c r="Y1188" i="10" s="1"/>
  <c r="AB1188" i="10" s="1"/>
  <c r="U1188" i="10"/>
  <c r="X1188" i="10" s="1"/>
  <c r="AA1188" i="10" s="1"/>
  <c r="T1188" i="10"/>
  <c r="S1188" i="10"/>
  <c r="R1188" i="10"/>
  <c r="W1187" i="10"/>
  <c r="Z1187" i="10" s="1"/>
  <c r="AC1187" i="10" s="1"/>
  <c r="V1187" i="10"/>
  <c r="Y1187" i="10" s="1"/>
  <c r="AB1187" i="10" s="1"/>
  <c r="U1187" i="10"/>
  <c r="X1187" i="10" s="1"/>
  <c r="AA1187" i="10" s="1"/>
  <c r="T1187" i="10"/>
  <c r="S1187" i="10"/>
  <c r="R1187" i="10"/>
  <c r="W1186" i="10"/>
  <c r="Z1186" i="10" s="1"/>
  <c r="AC1186" i="10" s="1"/>
  <c r="V1186" i="10"/>
  <c r="Y1186" i="10" s="1"/>
  <c r="AB1186" i="10" s="1"/>
  <c r="U1186" i="10"/>
  <c r="X1186" i="10" s="1"/>
  <c r="AA1186" i="10" s="1"/>
  <c r="T1186" i="10"/>
  <c r="S1186" i="10"/>
  <c r="R1186" i="10"/>
  <c r="W1185" i="10"/>
  <c r="Z1185" i="10" s="1"/>
  <c r="AC1185" i="10" s="1"/>
  <c r="V1185" i="10"/>
  <c r="Y1185" i="10" s="1"/>
  <c r="AB1185" i="10" s="1"/>
  <c r="U1185" i="10"/>
  <c r="X1185" i="10" s="1"/>
  <c r="AA1185" i="10" s="1"/>
  <c r="T1185" i="10"/>
  <c r="S1185" i="10"/>
  <c r="R1185" i="10"/>
  <c r="W1184" i="10"/>
  <c r="Z1184" i="10" s="1"/>
  <c r="AC1184" i="10" s="1"/>
  <c r="V1184" i="10"/>
  <c r="Y1184" i="10" s="1"/>
  <c r="AB1184" i="10" s="1"/>
  <c r="U1184" i="10"/>
  <c r="X1184" i="10" s="1"/>
  <c r="AA1184" i="10" s="1"/>
  <c r="T1184" i="10"/>
  <c r="S1184" i="10"/>
  <c r="R1184" i="10"/>
  <c r="W1183" i="10"/>
  <c r="Z1183" i="10" s="1"/>
  <c r="AC1183" i="10" s="1"/>
  <c r="V1183" i="10"/>
  <c r="Y1183" i="10" s="1"/>
  <c r="AB1183" i="10" s="1"/>
  <c r="U1183" i="10"/>
  <c r="X1183" i="10" s="1"/>
  <c r="AA1183" i="10" s="1"/>
  <c r="T1183" i="10"/>
  <c r="S1183" i="10"/>
  <c r="R1183" i="10"/>
  <c r="W1182" i="10"/>
  <c r="Z1182" i="10" s="1"/>
  <c r="AC1182" i="10" s="1"/>
  <c r="V1182" i="10"/>
  <c r="Y1182" i="10" s="1"/>
  <c r="AB1182" i="10" s="1"/>
  <c r="U1182" i="10"/>
  <c r="X1182" i="10" s="1"/>
  <c r="AA1182" i="10" s="1"/>
  <c r="T1182" i="10"/>
  <c r="S1182" i="10"/>
  <c r="R1182" i="10"/>
  <c r="W1181" i="10"/>
  <c r="Z1181" i="10" s="1"/>
  <c r="AC1181" i="10" s="1"/>
  <c r="V1181" i="10"/>
  <c r="Y1181" i="10" s="1"/>
  <c r="AB1181" i="10" s="1"/>
  <c r="U1181" i="10"/>
  <c r="X1181" i="10" s="1"/>
  <c r="AA1181" i="10" s="1"/>
  <c r="T1181" i="10"/>
  <c r="S1181" i="10"/>
  <c r="R1181" i="10"/>
  <c r="W1180" i="10"/>
  <c r="Z1180" i="10" s="1"/>
  <c r="AC1180" i="10" s="1"/>
  <c r="V1180" i="10"/>
  <c r="Y1180" i="10" s="1"/>
  <c r="AB1180" i="10" s="1"/>
  <c r="U1180" i="10"/>
  <c r="X1180" i="10" s="1"/>
  <c r="AA1180" i="10" s="1"/>
  <c r="T1180" i="10"/>
  <c r="S1180" i="10"/>
  <c r="R1180" i="10"/>
  <c r="W1179" i="10"/>
  <c r="Z1179" i="10" s="1"/>
  <c r="AC1179" i="10" s="1"/>
  <c r="V1179" i="10"/>
  <c r="Y1179" i="10" s="1"/>
  <c r="AB1179" i="10" s="1"/>
  <c r="U1179" i="10"/>
  <c r="X1179" i="10" s="1"/>
  <c r="AA1179" i="10" s="1"/>
  <c r="T1179" i="10"/>
  <c r="S1179" i="10"/>
  <c r="R1179" i="10"/>
  <c r="W1178" i="10"/>
  <c r="Z1178" i="10" s="1"/>
  <c r="AC1178" i="10" s="1"/>
  <c r="V1178" i="10"/>
  <c r="Y1178" i="10" s="1"/>
  <c r="AB1178" i="10" s="1"/>
  <c r="U1178" i="10"/>
  <c r="X1178" i="10" s="1"/>
  <c r="AA1178" i="10" s="1"/>
  <c r="T1178" i="10"/>
  <c r="S1178" i="10"/>
  <c r="R1178" i="10"/>
  <c r="W1177" i="10"/>
  <c r="Z1177" i="10" s="1"/>
  <c r="AC1177" i="10" s="1"/>
  <c r="V1177" i="10"/>
  <c r="Y1177" i="10" s="1"/>
  <c r="AB1177" i="10" s="1"/>
  <c r="U1177" i="10"/>
  <c r="X1177" i="10" s="1"/>
  <c r="AA1177" i="10" s="1"/>
  <c r="T1177" i="10"/>
  <c r="S1177" i="10"/>
  <c r="R1177" i="10"/>
  <c r="W1176" i="10"/>
  <c r="Z1176" i="10" s="1"/>
  <c r="AC1176" i="10" s="1"/>
  <c r="V1176" i="10"/>
  <c r="Y1176" i="10" s="1"/>
  <c r="AB1176" i="10" s="1"/>
  <c r="U1176" i="10"/>
  <c r="X1176" i="10" s="1"/>
  <c r="AA1176" i="10" s="1"/>
  <c r="T1176" i="10"/>
  <c r="S1176" i="10"/>
  <c r="R1176" i="10"/>
  <c r="W1175" i="10"/>
  <c r="Z1175" i="10" s="1"/>
  <c r="AC1175" i="10" s="1"/>
  <c r="V1175" i="10"/>
  <c r="Y1175" i="10" s="1"/>
  <c r="AB1175" i="10" s="1"/>
  <c r="U1175" i="10"/>
  <c r="X1175" i="10" s="1"/>
  <c r="AA1175" i="10" s="1"/>
  <c r="T1175" i="10"/>
  <c r="S1175" i="10"/>
  <c r="R1175" i="10"/>
  <c r="W1174" i="10"/>
  <c r="Z1174" i="10" s="1"/>
  <c r="AC1174" i="10" s="1"/>
  <c r="V1174" i="10"/>
  <c r="Y1174" i="10" s="1"/>
  <c r="AB1174" i="10" s="1"/>
  <c r="U1174" i="10"/>
  <c r="X1174" i="10" s="1"/>
  <c r="AA1174" i="10" s="1"/>
  <c r="T1174" i="10"/>
  <c r="S1174" i="10"/>
  <c r="R1174" i="10"/>
  <c r="W1173" i="10"/>
  <c r="Z1173" i="10" s="1"/>
  <c r="AC1173" i="10" s="1"/>
  <c r="V1173" i="10"/>
  <c r="Y1173" i="10" s="1"/>
  <c r="AB1173" i="10" s="1"/>
  <c r="U1173" i="10"/>
  <c r="X1173" i="10" s="1"/>
  <c r="AA1173" i="10" s="1"/>
  <c r="T1173" i="10"/>
  <c r="S1173" i="10"/>
  <c r="R1173" i="10"/>
  <c r="W1172" i="10"/>
  <c r="Z1172" i="10" s="1"/>
  <c r="AC1172" i="10" s="1"/>
  <c r="V1172" i="10"/>
  <c r="Y1172" i="10" s="1"/>
  <c r="AB1172" i="10" s="1"/>
  <c r="U1172" i="10"/>
  <c r="X1172" i="10" s="1"/>
  <c r="AA1172" i="10" s="1"/>
  <c r="T1172" i="10"/>
  <c r="S1172" i="10"/>
  <c r="R1172" i="10"/>
  <c r="W1171" i="10"/>
  <c r="Z1171" i="10" s="1"/>
  <c r="AC1171" i="10" s="1"/>
  <c r="V1171" i="10"/>
  <c r="Y1171" i="10" s="1"/>
  <c r="AB1171" i="10" s="1"/>
  <c r="U1171" i="10"/>
  <c r="X1171" i="10" s="1"/>
  <c r="AA1171" i="10" s="1"/>
  <c r="T1171" i="10"/>
  <c r="S1171" i="10"/>
  <c r="R1171" i="10"/>
  <c r="W1170" i="10"/>
  <c r="Z1170" i="10" s="1"/>
  <c r="AC1170" i="10" s="1"/>
  <c r="V1170" i="10"/>
  <c r="Y1170" i="10" s="1"/>
  <c r="AB1170" i="10" s="1"/>
  <c r="U1170" i="10"/>
  <c r="X1170" i="10" s="1"/>
  <c r="AA1170" i="10" s="1"/>
  <c r="T1170" i="10"/>
  <c r="S1170" i="10"/>
  <c r="R1170" i="10"/>
  <c r="W1169" i="10"/>
  <c r="Z1169" i="10" s="1"/>
  <c r="AC1169" i="10" s="1"/>
  <c r="V1169" i="10"/>
  <c r="Y1169" i="10" s="1"/>
  <c r="AB1169" i="10" s="1"/>
  <c r="U1169" i="10"/>
  <c r="X1169" i="10" s="1"/>
  <c r="AA1169" i="10" s="1"/>
  <c r="T1169" i="10"/>
  <c r="S1169" i="10"/>
  <c r="R1169" i="10"/>
  <c r="W1168" i="10"/>
  <c r="Z1168" i="10" s="1"/>
  <c r="AC1168" i="10" s="1"/>
  <c r="V1168" i="10"/>
  <c r="Y1168" i="10" s="1"/>
  <c r="AB1168" i="10" s="1"/>
  <c r="U1168" i="10"/>
  <c r="X1168" i="10" s="1"/>
  <c r="AA1168" i="10" s="1"/>
  <c r="T1168" i="10"/>
  <c r="S1168" i="10"/>
  <c r="R1168" i="10"/>
  <c r="W1167" i="10"/>
  <c r="Z1167" i="10" s="1"/>
  <c r="AC1167" i="10" s="1"/>
  <c r="V1167" i="10"/>
  <c r="Y1167" i="10" s="1"/>
  <c r="AB1167" i="10" s="1"/>
  <c r="U1167" i="10"/>
  <c r="X1167" i="10" s="1"/>
  <c r="AA1167" i="10" s="1"/>
  <c r="T1167" i="10"/>
  <c r="S1167" i="10"/>
  <c r="R1167" i="10"/>
  <c r="W1166" i="10"/>
  <c r="Z1166" i="10" s="1"/>
  <c r="AC1166" i="10" s="1"/>
  <c r="V1166" i="10"/>
  <c r="Y1166" i="10" s="1"/>
  <c r="AB1166" i="10" s="1"/>
  <c r="U1166" i="10"/>
  <c r="X1166" i="10" s="1"/>
  <c r="AA1166" i="10" s="1"/>
  <c r="T1166" i="10"/>
  <c r="S1166" i="10"/>
  <c r="R1166" i="10"/>
  <c r="W1165" i="10"/>
  <c r="Z1165" i="10" s="1"/>
  <c r="AC1165" i="10" s="1"/>
  <c r="V1165" i="10"/>
  <c r="Y1165" i="10" s="1"/>
  <c r="AB1165" i="10" s="1"/>
  <c r="U1165" i="10"/>
  <c r="X1165" i="10" s="1"/>
  <c r="AA1165" i="10" s="1"/>
  <c r="T1165" i="10"/>
  <c r="S1165" i="10"/>
  <c r="R1165" i="10"/>
  <c r="W1164" i="10"/>
  <c r="Z1164" i="10" s="1"/>
  <c r="AC1164" i="10" s="1"/>
  <c r="V1164" i="10"/>
  <c r="Y1164" i="10" s="1"/>
  <c r="AB1164" i="10" s="1"/>
  <c r="U1164" i="10"/>
  <c r="X1164" i="10" s="1"/>
  <c r="AA1164" i="10" s="1"/>
  <c r="T1164" i="10"/>
  <c r="S1164" i="10"/>
  <c r="R1164" i="10"/>
  <c r="W1163" i="10"/>
  <c r="Z1163" i="10" s="1"/>
  <c r="AC1163" i="10" s="1"/>
  <c r="V1163" i="10"/>
  <c r="Y1163" i="10" s="1"/>
  <c r="AB1163" i="10" s="1"/>
  <c r="U1163" i="10"/>
  <c r="X1163" i="10" s="1"/>
  <c r="AA1163" i="10" s="1"/>
  <c r="T1163" i="10"/>
  <c r="S1163" i="10"/>
  <c r="R1163" i="10"/>
  <c r="W1162" i="10"/>
  <c r="Z1162" i="10" s="1"/>
  <c r="AC1162" i="10" s="1"/>
  <c r="V1162" i="10"/>
  <c r="Y1162" i="10" s="1"/>
  <c r="AB1162" i="10" s="1"/>
  <c r="U1162" i="10"/>
  <c r="X1162" i="10" s="1"/>
  <c r="AA1162" i="10" s="1"/>
  <c r="T1162" i="10"/>
  <c r="S1162" i="10"/>
  <c r="R1162" i="10"/>
  <c r="W1161" i="10"/>
  <c r="Z1161" i="10" s="1"/>
  <c r="AC1161" i="10" s="1"/>
  <c r="V1161" i="10"/>
  <c r="Y1161" i="10" s="1"/>
  <c r="AB1161" i="10" s="1"/>
  <c r="U1161" i="10"/>
  <c r="X1161" i="10" s="1"/>
  <c r="AA1161" i="10" s="1"/>
  <c r="T1161" i="10"/>
  <c r="S1161" i="10"/>
  <c r="R1161" i="10"/>
  <c r="W1160" i="10"/>
  <c r="Z1160" i="10" s="1"/>
  <c r="AC1160" i="10" s="1"/>
  <c r="V1160" i="10"/>
  <c r="Y1160" i="10" s="1"/>
  <c r="AB1160" i="10" s="1"/>
  <c r="U1160" i="10"/>
  <c r="X1160" i="10" s="1"/>
  <c r="AA1160" i="10" s="1"/>
  <c r="T1160" i="10"/>
  <c r="S1160" i="10"/>
  <c r="R1160" i="10"/>
  <c r="W1159" i="10"/>
  <c r="Z1159" i="10" s="1"/>
  <c r="AC1159" i="10" s="1"/>
  <c r="V1159" i="10"/>
  <c r="Y1159" i="10" s="1"/>
  <c r="AB1159" i="10" s="1"/>
  <c r="U1159" i="10"/>
  <c r="X1159" i="10" s="1"/>
  <c r="AA1159" i="10" s="1"/>
  <c r="T1159" i="10"/>
  <c r="S1159" i="10"/>
  <c r="R1159" i="10"/>
  <c r="W1158" i="10"/>
  <c r="Z1158" i="10" s="1"/>
  <c r="AC1158" i="10" s="1"/>
  <c r="V1158" i="10"/>
  <c r="Y1158" i="10" s="1"/>
  <c r="AB1158" i="10" s="1"/>
  <c r="U1158" i="10"/>
  <c r="X1158" i="10" s="1"/>
  <c r="AA1158" i="10" s="1"/>
  <c r="T1158" i="10"/>
  <c r="S1158" i="10"/>
  <c r="R1158" i="10"/>
  <c r="W1157" i="10"/>
  <c r="Z1157" i="10" s="1"/>
  <c r="AC1157" i="10" s="1"/>
  <c r="V1157" i="10"/>
  <c r="Y1157" i="10" s="1"/>
  <c r="AB1157" i="10" s="1"/>
  <c r="U1157" i="10"/>
  <c r="X1157" i="10" s="1"/>
  <c r="AA1157" i="10" s="1"/>
  <c r="T1157" i="10"/>
  <c r="S1157" i="10"/>
  <c r="R1157" i="10"/>
  <c r="W1156" i="10"/>
  <c r="Z1156" i="10" s="1"/>
  <c r="AC1156" i="10" s="1"/>
  <c r="V1156" i="10"/>
  <c r="Y1156" i="10" s="1"/>
  <c r="AB1156" i="10" s="1"/>
  <c r="U1156" i="10"/>
  <c r="X1156" i="10" s="1"/>
  <c r="AA1156" i="10" s="1"/>
  <c r="T1156" i="10"/>
  <c r="S1156" i="10"/>
  <c r="R1156" i="10"/>
  <c r="W1155" i="10"/>
  <c r="Z1155" i="10" s="1"/>
  <c r="AC1155" i="10" s="1"/>
  <c r="V1155" i="10"/>
  <c r="Y1155" i="10" s="1"/>
  <c r="AB1155" i="10" s="1"/>
  <c r="U1155" i="10"/>
  <c r="X1155" i="10" s="1"/>
  <c r="AA1155" i="10" s="1"/>
  <c r="T1155" i="10"/>
  <c r="S1155" i="10"/>
  <c r="R1155" i="10"/>
  <c r="W1154" i="10"/>
  <c r="Z1154" i="10" s="1"/>
  <c r="AC1154" i="10" s="1"/>
  <c r="V1154" i="10"/>
  <c r="Y1154" i="10" s="1"/>
  <c r="AB1154" i="10" s="1"/>
  <c r="U1154" i="10"/>
  <c r="X1154" i="10" s="1"/>
  <c r="AA1154" i="10" s="1"/>
  <c r="T1154" i="10"/>
  <c r="S1154" i="10"/>
  <c r="R1154" i="10"/>
  <c r="W1153" i="10"/>
  <c r="Z1153" i="10" s="1"/>
  <c r="AC1153" i="10" s="1"/>
  <c r="V1153" i="10"/>
  <c r="Y1153" i="10" s="1"/>
  <c r="AB1153" i="10" s="1"/>
  <c r="U1153" i="10"/>
  <c r="X1153" i="10" s="1"/>
  <c r="AA1153" i="10" s="1"/>
  <c r="T1153" i="10"/>
  <c r="S1153" i="10"/>
  <c r="R1153" i="10"/>
  <c r="W1152" i="10"/>
  <c r="Z1152" i="10" s="1"/>
  <c r="AC1152" i="10" s="1"/>
  <c r="V1152" i="10"/>
  <c r="Y1152" i="10" s="1"/>
  <c r="AB1152" i="10" s="1"/>
  <c r="U1152" i="10"/>
  <c r="X1152" i="10" s="1"/>
  <c r="AA1152" i="10" s="1"/>
  <c r="T1152" i="10"/>
  <c r="S1152" i="10"/>
  <c r="R1152" i="10"/>
  <c r="W1151" i="10"/>
  <c r="Z1151" i="10" s="1"/>
  <c r="AC1151" i="10" s="1"/>
  <c r="V1151" i="10"/>
  <c r="Y1151" i="10" s="1"/>
  <c r="AB1151" i="10" s="1"/>
  <c r="U1151" i="10"/>
  <c r="X1151" i="10" s="1"/>
  <c r="AA1151" i="10" s="1"/>
  <c r="T1151" i="10"/>
  <c r="S1151" i="10"/>
  <c r="R1151" i="10"/>
  <c r="W1150" i="10"/>
  <c r="Z1150" i="10" s="1"/>
  <c r="AC1150" i="10" s="1"/>
  <c r="V1150" i="10"/>
  <c r="Y1150" i="10" s="1"/>
  <c r="AB1150" i="10" s="1"/>
  <c r="U1150" i="10"/>
  <c r="X1150" i="10" s="1"/>
  <c r="AA1150" i="10" s="1"/>
  <c r="T1150" i="10"/>
  <c r="S1150" i="10"/>
  <c r="R1150" i="10"/>
  <c r="W1149" i="10"/>
  <c r="Z1149" i="10" s="1"/>
  <c r="AC1149" i="10" s="1"/>
  <c r="V1149" i="10"/>
  <c r="Y1149" i="10" s="1"/>
  <c r="AB1149" i="10" s="1"/>
  <c r="U1149" i="10"/>
  <c r="X1149" i="10" s="1"/>
  <c r="AA1149" i="10" s="1"/>
  <c r="T1149" i="10"/>
  <c r="S1149" i="10"/>
  <c r="R1149" i="10"/>
  <c r="W1148" i="10"/>
  <c r="Z1148" i="10" s="1"/>
  <c r="AC1148" i="10" s="1"/>
  <c r="V1148" i="10"/>
  <c r="Y1148" i="10" s="1"/>
  <c r="AB1148" i="10" s="1"/>
  <c r="U1148" i="10"/>
  <c r="X1148" i="10" s="1"/>
  <c r="AA1148" i="10" s="1"/>
  <c r="T1148" i="10"/>
  <c r="S1148" i="10"/>
  <c r="R1148" i="10"/>
  <c r="W1147" i="10"/>
  <c r="Z1147" i="10" s="1"/>
  <c r="AC1147" i="10" s="1"/>
  <c r="V1147" i="10"/>
  <c r="Y1147" i="10" s="1"/>
  <c r="AB1147" i="10" s="1"/>
  <c r="U1147" i="10"/>
  <c r="X1147" i="10" s="1"/>
  <c r="AA1147" i="10" s="1"/>
  <c r="T1147" i="10"/>
  <c r="S1147" i="10"/>
  <c r="R1147" i="10"/>
  <c r="W1146" i="10"/>
  <c r="Z1146" i="10" s="1"/>
  <c r="AC1146" i="10" s="1"/>
  <c r="V1146" i="10"/>
  <c r="Y1146" i="10" s="1"/>
  <c r="AB1146" i="10" s="1"/>
  <c r="U1146" i="10"/>
  <c r="X1146" i="10" s="1"/>
  <c r="AA1146" i="10" s="1"/>
  <c r="T1146" i="10"/>
  <c r="S1146" i="10"/>
  <c r="R1146" i="10"/>
  <c r="W1145" i="10"/>
  <c r="Z1145" i="10" s="1"/>
  <c r="AC1145" i="10" s="1"/>
  <c r="V1145" i="10"/>
  <c r="Y1145" i="10" s="1"/>
  <c r="AB1145" i="10" s="1"/>
  <c r="U1145" i="10"/>
  <c r="X1145" i="10" s="1"/>
  <c r="AA1145" i="10" s="1"/>
  <c r="T1145" i="10"/>
  <c r="S1145" i="10"/>
  <c r="R1145" i="10"/>
  <c r="W1144" i="10"/>
  <c r="Z1144" i="10" s="1"/>
  <c r="AC1144" i="10" s="1"/>
  <c r="V1144" i="10"/>
  <c r="Y1144" i="10" s="1"/>
  <c r="AB1144" i="10" s="1"/>
  <c r="U1144" i="10"/>
  <c r="X1144" i="10" s="1"/>
  <c r="AA1144" i="10" s="1"/>
  <c r="T1144" i="10"/>
  <c r="S1144" i="10"/>
  <c r="R1144" i="10"/>
  <c r="W1143" i="10"/>
  <c r="Z1143" i="10" s="1"/>
  <c r="AC1143" i="10" s="1"/>
  <c r="V1143" i="10"/>
  <c r="Y1143" i="10" s="1"/>
  <c r="AB1143" i="10" s="1"/>
  <c r="U1143" i="10"/>
  <c r="X1143" i="10" s="1"/>
  <c r="AA1143" i="10" s="1"/>
  <c r="T1143" i="10"/>
  <c r="S1143" i="10"/>
  <c r="R1143" i="10"/>
  <c r="W1142" i="10"/>
  <c r="Z1142" i="10" s="1"/>
  <c r="AC1142" i="10" s="1"/>
  <c r="V1142" i="10"/>
  <c r="Y1142" i="10" s="1"/>
  <c r="AB1142" i="10" s="1"/>
  <c r="U1142" i="10"/>
  <c r="X1142" i="10" s="1"/>
  <c r="AA1142" i="10" s="1"/>
  <c r="T1142" i="10"/>
  <c r="S1142" i="10"/>
  <c r="R1142" i="10"/>
  <c r="W1141" i="10"/>
  <c r="Z1141" i="10" s="1"/>
  <c r="AC1141" i="10" s="1"/>
  <c r="V1141" i="10"/>
  <c r="Y1141" i="10" s="1"/>
  <c r="AB1141" i="10" s="1"/>
  <c r="U1141" i="10"/>
  <c r="X1141" i="10" s="1"/>
  <c r="AA1141" i="10" s="1"/>
  <c r="T1141" i="10"/>
  <c r="S1141" i="10"/>
  <c r="R1141" i="10"/>
  <c r="W1140" i="10"/>
  <c r="Z1140" i="10" s="1"/>
  <c r="AC1140" i="10" s="1"/>
  <c r="V1140" i="10"/>
  <c r="Y1140" i="10" s="1"/>
  <c r="AB1140" i="10" s="1"/>
  <c r="U1140" i="10"/>
  <c r="X1140" i="10" s="1"/>
  <c r="AA1140" i="10" s="1"/>
  <c r="T1140" i="10"/>
  <c r="S1140" i="10"/>
  <c r="R1140" i="10"/>
  <c r="W1139" i="10"/>
  <c r="Z1139" i="10" s="1"/>
  <c r="AC1139" i="10" s="1"/>
  <c r="V1139" i="10"/>
  <c r="Y1139" i="10" s="1"/>
  <c r="AB1139" i="10" s="1"/>
  <c r="U1139" i="10"/>
  <c r="X1139" i="10" s="1"/>
  <c r="AA1139" i="10" s="1"/>
  <c r="T1139" i="10"/>
  <c r="S1139" i="10"/>
  <c r="R1139" i="10"/>
  <c r="W1138" i="10"/>
  <c r="Z1138" i="10" s="1"/>
  <c r="AC1138" i="10" s="1"/>
  <c r="V1138" i="10"/>
  <c r="Y1138" i="10" s="1"/>
  <c r="AB1138" i="10" s="1"/>
  <c r="U1138" i="10"/>
  <c r="X1138" i="10" s="1"/>
  <c r="AA1138" i="10" s="1"/>
  <c r="T1138" i="10"/>
  <c r="S1138" i="10"/>
  <c r="R1138" i="10"/>
  <c r="W1137" i="10"/>
  <c r="Z1137" i="10" s="1"/>
  <c r="AC1137" i="10" s="1"/>
  <c r="V1137" i="10"/>
  <c r="Y1137" i="10" s="1"/>
  <c r="AB1137" i="10" s="1"/>
  <c r="U1137" i="10"/>
  <c r="X1137" i="10" s="1"/>
  <c r="AA1137" i="10" s="1"/>
  <c r="T1137" i="10"/>
  <c r="S1137" i="10"/>
  <c r="R1137" i="10"/>
  <c r="W1136" i="10"/>
  <c r="Z1136" i="10" s="1"/>
  <c r="AC1136" i="10" s="1"/>
  <c r="V1136" i="10"/>
  <c r="Y1136" i="10" s="1"/>
  <c r="AB1136" i="10" s="1"/>
  <c r="U1136" i="10"/>
  <c r="X1136" i="10" s="1"/>
  <c r="AA1136" i="10" s="1"/>
  <c r="T1136" i="10"/>
  <c r="S1136" i="10"/>
  <c r="R1136" i="10"/>
  <c r="W1135" i="10"/>
  <c r="Z1135" i="10" s="1"/>
  <c r="AC1135" i="10" s="1"/>
  <c r="V1135" i="10"/>
  <c r="Y1135" i="10" s="1"/>
  <c r="AB1135" i="10" s="1"/>
  <c r="U1135" i="10"/>
  <c r="X1135" i="10" s="1"/>
  <c r="AA1135" i="10" s="1"/>
  <c r="T1135" i="10"/>
  <c r="S1135" i="10"/>
  <c r="R1135" i="10"/>
  <c r="W1134" i="10"/>
  <c r="Z1134" i="10" s="1"/>
  <c r="AC1134" i="10" s="1"/>
  <c r="V1134" i="10"/>
  <c r="Y1134" i="10" s="1"/>
  <c r="AB1134" i="10" s="1"/>
  <c r="U1134" i="10"/>
  <c r="X1134" i="10" s="1"/>
  <c r="AA1134" i="10" s="1"/>
  <c r="T1134" i="10"/>
  <c r="S1134" i="10"/>
  <c r="R1134" i="10"/>
  <c r="W1133" i="10"/>
  <c r="Z1133" i="10" s="1"/>
  <c r="AC1133" i="10" s="1"/>
  <c r="V1133" i="10"/>
  <c r="Y1133" i="10" s="1"/>
  <c r="AB1133" i="10" s="1"/>
  <c r="U1133" i="10"/>
  <c r="X1133" i="10" s="1"/>
  <c r="AA1133" i="10" s="1"/>
  <c r="T1133" i="10"/>
  <c r="S1133" i="10"/>
  <c r="R1133" i="10"/>
  <c r="W1132" i="10"/>
  <c r="Z1132" i="10" s="1"/>
  <c r="AC1132" i="10" s="1"/>
  <c r="V1132" i="10"/>
  <c r="Y1132" i="10" s="1"/>
  <c r="AB1132" i="10" s="1"/>
  <c r="U1132" i="10"/>
  <c r="X1132" i="10" s="1"/>
  <c r="AA1132" i="10" s="1"/>
  <c r="T1132" i="10"/>
  <c r="S1132" i="10"/>
  <c r="R1132" i="10"/>
  <c r="W1131" i="10"/>
  <c r="Z1131" i="10" s="1"/>
  <c r="AC1131" i="10" s="1"/>
  <c r="V1131" i="10"/>
  <c r="Y1131" i="10" s="1"/>
  <c r="AB1131" i="10" s="1"/>
  <c r="U1131" i="10"/>
  <c r="X1131" i="10" s="1"/>
  <c r="AA1131" i="10" s="1"/>
  <c r="T1131" i="10"/>
  <c r="S1131" i="10"/>
  <c r="R1131" i="10"/>
  <c r="W1130" i="10"/>
  <c r="Z1130" i="10" s="1"/>
  <c r="AC1130" i="10" s="1"/>
  <c r="V1130" i="10"/>
  <c r="Y1130" i="10" s="1"/>
  <c r="AB1130" i="10" s="1"/>
  <c r="U1130" i="10"/>
  <c r="X1130" i="10" s="1"/>
  <c r="AA1130" i="10" s="1"/>
  <c r="T1130" i="10"/>
  <c r="S1130" i="10"/>
  <c r="R1130" i="10"/>
  <c r="W1129" i="10"/>
  <c r="Z1129" i="10" s="1"/>
  <c r="AC1129" i="10" s="1"/>
  <c r="V1129" i="10"/>
  <c r="Y1129" i="10" s="1"/>
  <c r="AB1129" i="10" s="1"/>
  <c r="U1129" i="10"/>
  <c r="X1129" i="10" s="1"/>
  <c r="AA1129" i="10" s="1"/>
  <c r="T1129" i="10"/>
  <c r="S1129" i="10"/>
  <c r="R1129" i="10"/>
  <c r="W1128" i="10"/>
  <c r="Z1128" i="10" s="1"/>
  <c r="AC1128" i="10" s="1"/>
  <c r="V1128" i="10"/>
  <c r="Y1128" i="10" s="1"/>
  <c r="AB1128" i="10" s="1"/>
  <c r="U1128" i="10"/>
  <c r="X1128" i="10" s="1"/>
  <c r="AA1128" i="10" s="1"/>
  <c r="T1128" i="10"/>
  <c r="S1128" i="10"/>
  <c r="R1128" i="10"/>
  <c r="W1127" i="10"/>
  <c r="Z1127" i="10" s="1"/>
  <c r="AC1127" i="10" s="1"/>
  <c r="V1127" i="10"/>
  <c r="Y1127" i="10" s="1"/>
  <c r="AB1127" i="10" s="1"/>
  <c r="U1127" i="10"/>
  <c r="X1127" i="10" s="1"/>
  <c r="AA1127" i="10" s="1"/>
  <c r="T1127" i="10"/>
  <c r="S1127" i="10"/>
  <c r="R1127" i="10"/>
  <c r="W1126" i="10"/>
  <c r="Z1126" i="10" s="1"/>
  <c r="AC1126" i="10" s="1"/>
  <c r="V1126" i="10"/>
  <c r="Y1126" i="10" s="1"/>
  <c r="AB1126" i="10" s="1"/>
  <c r="U1126" i="10"/>
  <c r="X1126" i="10" s="1"/>
  <c r="AA1126" i="10" s="1"/>
  <c r="T1126" i="10"/>
  <c r="S1126" i="10"/>
  <c r="R1126" i="10"/>
  <c r="W1125" i="10"/>
  <c r="Z1125" i="10" s="1"/>
  <c r="AC1125" i="10" s="1"/>
  <c r="V1125" i="10"/>
  <c r="Y1125" i="10" s="1"/>
  <c r="AB1125" i="10" s="1"/>
  <c r="U1125" i="10"/>
  <c r="X1125" i="10" s="1"/>
  <c r="AA1125" i="10" s="1"/>
  <c r="T1125" i="10"/>
  <c r="S1125" i="10"/>
  <c r="R1125" i="10"/>
  <c r="W1124" i="10"/>
  <c r="Z1124" i="10" s="1"/>
  <c r="AC1124" i="10" s="1"/>
  <c r="V1124" i="10"/>
  <c r="Y1124" i="10" s="1"/>
  <c r="AB1124" i="10" s="1"/>
  <c r="U1124" i="10"/>
  <c r="X1124" i="10" s="1"/>
  <c r="AA1124" i="10" s="1"/>
  <c r="T1124" i="10"/>
  <c r="S1124" i="10"/>
  <c r="R1124" i="10"/>
  <c r="W1123" i="10"/>
  <c r="Z1123" i="10" s="1"/>
  <c r="AC1123" i="10" s="1"/>
  <c r="V1123" i="10"/>
  <c r="Y1123" i="10" s="1"/>
  <c r="AB1123" i="10" s="1"/>
  <c r="U1123" i="10"/>
  <c r="X1123" i="10" s="1"/>
  <c r="AA1123" i="10" s="1"/>
  <c r="T1123" i="10"/>
  <c r="S1123" i="10"/>
  <c r="R1123" i="10"/>
  <c r="W1122" i="10"/>
  <c r="Z1122" i="10" s="1"/>
  <c r="AC1122" i="10" s="1"/>
  <c r="V1122" i="10"/>
  <c r="Y1122" i="10" s="1"/>
  <c r="AB1122" i="10" s="1"/>
  <c r="U1122" i="10"/>
  <c r="X1122" i="10" s="1"/>
  <c r="AA1122" i="10" s="1"/>
  <c r="T1122" i="10"/>
  <c r="S1122" i="10"/>
  <c r="R1122" i="10"/>
  <c r="W1121" i="10"/>
  <c r="Z1121" i="10" s="1"/>
  <c r="AC1121" i="10" s="1"/>
  <c r="V1121" i="10"/>
  <c r="Y1121" i="10" s="1"/>
  <c r="AB1121" i="10" s="1"/>
  <c r="U1121" i="10"/>
  <c r="X1121" i="10" s="1"/>
  <c r="AA1121" i="10" s="1"/>
  <c r="T1121" i="10"/>
  <c r="S1121" i="10"/>
  <c r="R1121" i="10"/>
  <c r="W1120" i="10"/>
  <c r="Z1120" i="10" s="1"/>
  <c r="AC1120" i="10" s="1"/>
  <c r="V1120" i="10"/>
  <c r="Y1120" i="10" s="1"/>
  <c r="AB1120" i="10" s="1"/>
  <c r="U1120" i="10"/>
  <c r="X1120" i="10" s="1"/>
  <c r="AA1120" i="10" s="1"/>
  <c r="T1120" i="10"/>
  <c r="S1120" i="10"/>
  <c r="R1120" i="10"/>
  <c r="W1119" i="10"/>
  <c r="Z1119" i="10" s="1"/>
  <c r="AC1119" i="10" s="1"/>
  <c r="V1119" i="10"/>
  <c r="Y1119" i="10" s="1"/>
  <c r="AB1119" i="10" s="1"/>
  <c r="U1119" i="10"/>
  <c r="X1119" i="10" s="1"/>
  <c r="AA1119" i="10" s="1"/>
  <c r="T1119" i="10"/>
  <c r="S1119" i="10"/>
  <c r="R1119" i="10"/>
  <c r="W1118" i="10"/>
  <c r="Z1118" i="10" s="1"/>
  <c r="AC1118" i="10" s="1"/>
  <c r="V1118" i="10"/>
  <c r="Y1118" i="10" s="1"/>
  <c r="AB1118" i="10" s="1"/>
  <c r="U1118" i="10"/>
  <c r="X1118" i="10" s="1"/>
  <c r="AA1118" i="10" s="1"/>
  <c r="T1118" i="10"/>
  <c r="S1118" i="10"/>
  <c r="R1118" i="10"/>
  <c r="W1117" i="10"/>
  <c r="Z1117" i="10" s="1"/>
  <c r="AC1117" i="10" s="1"/>
  <c r="V1117" i="10"/>
  <c r="Y1117" i="10" s="1"/>
  <c r="AB1117" i="10" s="1"/>
  <c r="U1117" i="10"/>
  <c r="X1117" i="10" s="1"/>
  <c r="AA1117" i="10" s="1"/>
  <c r="T1117" i="10"/>
  <c r="S1117" i="10"/>
  <c r="R1117" i="10"/>
  <c r="W1116" i="10"/>
  <c r="Z1116" i="10" s="1"/>
  <c r="AC1116" i="10" s="1"/>
  <c r="V1116" i="10"/>
  <c r="Y1116" i="10" s="1"/>
  <c r="AB1116" i="10" s="1"/>
  <c r="U1116" i="10"/>
  <c r="X1116" i="10" s="1"/>
  <c r="AA1116" i="10" s="1"/>
  <c r="T1116" i="10"/>
  <c r="S1116" i="10"/>
  <c r="R1116" i="10"/>
  <c r="W1115" i="10"/>
  <c r="Z1115" i="10" s="1"/>
  <c r="AC1115" i="10" s="1"/>
  <c r="V1115" i="10"/>
  <c r="Y1115" i="10" s="1"/>
  <c r="AB1115" i="10" s="1"/>
  <c r="U1115" i="10"/>
  <c r="X1115" i="10" s="1"/>
  <c r="AA1115" i="10" s="1"/>
  <c r="T1115" i="10"/>
  <c r="S1115" i="10"/>
  <c r="R1115" i="10"/>
  <c r="W1114" i="10"/>
  <c r="Z1114" i="10" s="1"/>
  <c r="AC1114" i="10" s="1"/>
  <c r="V1114" i="10"/>
  <c r="Y1114" i="10" s="1"/>
  <c r="AB1114" i="10" s="1"/>
  <c r="U1114" i="10"/>
  <c r="X1114" i="10" s="1"/>
  <c r="AA1114" i="10" s="1"/>
  <c r="T1114" i="10"/>
  <c r="S1114" i="10"/>
  <c r="R1114" i="10"/>
  <c r="W1113" i="10"/>
  <c r="Z1113" i="10" s="1"/>
  <c r="AC1113" i="10" s="1"/>
  <c r="V1113" i="10"/>
  <c r="Y1113" i="10" s="1"/>
  <c r="AB1113" i="10" s="1"/>
  <c r="U1113" i="10"/>
  <c r="X1113" i="10" s="1"/>
  <c r="AA1113" i="10" s="1"/>
  <c r="T1113" i="10"/>
  <c r="S1113" i="10"/>
  <c r="R1113" i="10"/>
  <c r="W1112" i="10"/>
  <c r="Z1112" i="10" s="1"/>
  <c r="AC1112" i="10" s="1"/>
  <c r="V1112" i="10"/>
  <c r="Y1112" i="10" s="1"/>
  <c r="AB1112" i="10" s="1"/>
  <c r="U1112" i="10"/>
  <c r="X1112" i="10" s="1"/>
  <c r="AA1112" i="10" s="1"/>
  <c r="T1112" i="10"/>
  <c r="S1112" i="10"/>
  <c r="R1112" i="10"/>
  <c r="W1111" i="10"/>
  <c r="Z1111" i="10" s="1"/>
  <c r="AC1111" i="10" s="1"/>
  <c r="V1111" i="10"/>
  <c r="Y1111" i="10" s="1"/>
  <c r="AB1111" i="10" s="1"/>
  <c r="U1111" i="10"/>
  <c r="X1111" i="10" s="1"/>
  <c r="AA1111" i="10" s="1"/>
  <c r="T1111" i="10"/>
  <c r="S1111" i="10"/>
  <c r="R1111" i="10"/>
  <c r="W1110" i="10"/>
  <c r="Z1110" i="10" s="1"/>
  <c r="AC1110" i="10" s="1"/>
  <c r="V1110" i="10"/>
  <c r="Y1110" i="10" s="1"/>
  <c r="AB1110" i="10" s="1"/>
  <c r="U1110" i="10"/>
  <c r="X1110" i="10" s="1"/>
  <c r="AA1110" i="10" s="1"/>
  <c r="T1110" i="10"/>
  <c r="S1110" i="10"/>
  <c r="R1110" i="10"/>
  <c r="W1109" i="10"/>
  <c r="V1109" i="10"/>
  <c r="Y1109" i="10" s="1"/>
  <c r="AB1109" i="10" s="1"/>
  <c r="U1109" i="10"/>
  <c r="X1109" i="10" s="1"/>
  <c r="AA1109" i="10" s="1"/>
  <c r="T1109" i="10"/>
  <c r="S1109" i="10"/>
  <c r="R1109" i="10"/>
  <c r="W1107" i="10"/>
  <c r="Z1107" i="10" s="1"/>
  <c r="AC1107" i="10" s="1"/>
  <c r="V1107" i="10"/>
  <c r="Y1107" i="10" s="1"/>
  <c r="AB1107" i="10" s="1"/>
  <c r="U1107" i="10"/>
  <c r="X1107" i="10" s="1"/>
  <c r="AA1107" i="10" s="1"/>
  <c r="T1107" i="10"/>
  <c r="S1107" i="10"/>
  <c r="R1107" i="10"/>
  <c r="W1106" i="10"/>
  <c r="Z1106" i="10" s="1"/>
  <c r="AC1106" i="10" s="1"/>
  <c r="V1106" i="10"/>
  <c r="Y1106" i="10" s="1"/>
  <c r="AB1106" i="10" s="1"/>
  <c r="U1106" i="10"/>
  <c r="X1106" i="10" s="1"/>
  <c r="AA1106" i="10" s="1"/>
  <c r="T1106" i="10"/>
  <c r="S1106" i="10"/>
  <c r="R1106" i="10"/>
  <c r="W1105" i="10"/>
  <c r="Z1105" i="10" s="1"/>
  <c r="AC1105" i="10" s="1"/>
  <c r="V1105" i="10"/>
  <c r="Y1105" i="10" s="1"/>
  <c r="AB1105" i="10" s="1"/>
  <c r="U1105" i="10"/>
  <c r="X1105" i="10" s="1"/>
  <c r="AA1105" i="10" s="1"/>
  <c r="T1105" i="10"/>
  <c r="S1105" i="10"/>
  <c r="R1105" i="10"/>
  <c r="W1104" i="10"/>
  <c r="Z1104" i="10" s="1"/>
  <c r="AC1104" i="10" s="1"/>
  <c r="V1104" i="10"/>
  <c r="Y1104" i="10" s="1"/>
  <c r="AB1104" i="10" s="1"/>
  <c r="U1104" i="10"/>
  <c r="X1104" i="10" s="1"/>
  <c r="AA1104" i="10" s="1"/>
  <c r="T1104" i="10"/>
  <c r="S1104" i="10"/>
  <c r="R1104" i="10"/>
  <c r="W1103" i="10"/>
  <c r="Z1103" i="10" s="1"/>
  <c r="AC1103" i="10" s="1"/>
  <c r="V1103" i="10"/>
  <c r="Y1103" i="10" s="1"/>
  <c r="AB1103" i="10" s="1"/>
  <c r="U1103" i="10"/>
  <c r="X1103" i="10" s="1"/>
  <c r="AA1103" i="10" s="1"/>
  <c r="T1103" i="10"/>
  <c r="S1103" i="10"/>
  <c r="R1103" i="10"/>
  <c r="W1102" i="10"/>
  <c r="Z1102" i="10" s="1"/>
  <c r="AC1102" i="10" s="1"/>
  <c r="V1102" i="10"/>
  <c r="Y1102" i="10" s="1"/>
  <c r="AB1102" i="10" s="1"/>
  <c r="U1102" i="10"/>
  <c r="X1102" i="10" s="1"/>
  <c r="AA1102" i="10" s="1"/>
  <c r="T1102" i="10"/>
  <c r="S1102" i="10"/>
  <c r="R1102" i="10"/>
  <c r="W1101" i="10"/>
  <c r="Z1101" i="10" s="1"/>
  <c r="AC1101" i="10" s="1"/>
  <c r="V1101" i="10"/>
  <c r="Y1101" i="10" s="1"/>
  <c r="AB1101" i="10" s="1"/>
  <c r="U1101" i="10"/>
  <c r="X1101" i="10" s="1"/>
  <c r="AA1101" i="10" s="1"/>
  <c r="T1101" i="10"/>
  <c r="S1101" i="10"/>
  <c r="R1101" i="10"/>
  <c r="W1100" i="10"/>
  <c r="Z1100" i="10" s="1"/>
  <c r="AC1100" i="10" s="1"/>
  <c r="V1100" i="10"/>
  <c r="Y1100" i="10" s="1"/>
  <c r="AB1100" i="10" s="1"/>
  <c r="U1100" i="10"/>
  <c r="X1100" i="10" s="1"/>
  <c r="AA1100" i="10" s="1"/>
  <c r="T1100" i="10"/>
  <c r="S1100" i="10"/>
  <c r="R1100" i="10"/>
  <c r="W1099" i="10"/>
  <c r="Z1099" i="10" s="1"/>
  <c r="AC1099" i="10" s="1"/>
  <c r="V1099" i="10"/>
  <c r="Y1099" i="10" s="1"/>
  <c r="AB1099" i="10" s="1"/>
  <c r="U1099" i="10"/>
  <c r="X1099" i="10" s="1"/>
  <c r="AA1099" i="10" s="1"/>
  <c r="T1099" i="10"/>
  <c r="S1099" i="10"/>
  <c r="R1099" i="10"/>
  <c r="W1098" i="10"/>
  <c r="Z1098" i="10" s="1"/>
  <c r="AC1098" i="10" s="1"/>
  <c r="V1098" i="10"/>
  <c r="Y1098" i="10" s="1"/>
  <c r="AB1098" i="10" s="1"/>
  <c r="U1098" i="10"/>
  <c r="X1098" i="10" s="1"/>
  <c r="AA1098" i="10" s="1"/>
  <c r="T1098" i="10"/>
  <c r="S1098" i="10"/>
  <c r="R1098" i="10"/>
  <c r="W1097" i="10"/>
  <c r="Z1097" i="10" s="1"/>
  <c r="AC1097" i="10" s="1"/>
  <c r="V1097" i="10"/>
  <c r="Y1097" i="10" s="1"/>
  <c r="AB1097" i="10" s="1"/>
  <c r="U1097" i="10"/>
  <c r="X1097" i="10" s="1"/>
  <c r="AA1097" i="10" s="1"/>
  <c r="T1097" i="10"/>
  <c r="S1097" i="10"/>
  <c r="R1097" i="10"/>
  <c r="W1096" i="10"/>
  <c r="Z1096" i="10" s="1"/>
  <c r="AC1096" i="10" s="1"/>
  <c r="V1096" i="10"/>
  <c r="Y1096" i="10" s="1"/>
  <c r="AB1096" i="10" s="1"/>
  <c r="U1096" i="10"/>
  <c r="X1096" i="10" s="1"/>
  <c r="AA1096" i="10" s="1"/>
  <c r="T1096" i="10"/>
  <c r="S1096" i="10"/>
  <c r="R1096" i="10"/>
  <c r="W1095" i="10"/>
  <c r="Z1095" i="10" s="1"/>
  <c r="AC1095" i="10" s="1"/>
  <c r="V1095" i="10"/>
  <c r="Y1095" i="10" s="1"/>
  <c r="AB1095" i="10" s="1"/>
  <c r="U1095" i="10"/>
  <c r="X1095" i="10" s="1"/>
  <c r="AA1095" i="10" s="1"/>
  <c r="T1095" i="10"/>
  <c r="S1095" i="10"/>
  <c r="R1095" i="10"/>
  <c r="W1094" i="10"/>
  <c r="Z1094" i="10" s="1"/>
  <c r="AC1094" i="10" s="1"/>
  <c r="V1094" i="10"/>
  <c r="Y1094" i="10" s="1"/>
  <c r="AB1094" i="10" s="1"/>
  <c r="U1094" i="10"/>
  <c r="X1094" i="10" s="1"/>
  <c r="AA1094" i="10" s="1"/>
  <c r="T1094" i="10"/>
  <c r="S1094" i="10"/>
  <c r="R1094" i="10"/>
  <c r="W1093" i="10"/>
  <c r="Z1093" i="10" s="1"/>
  <c r="AC1093" i="10" s="1"/>
  <c r="V1093" i="10"/>
  <c r="Y1093" i="10" s="1"/>
  <c r="AB1093" i="10" s="1"/>
  <c r="U1093" i="10"/>
  <c r="X1093" i="10" s="1"/>
  <c r="AA1093" i="10" s="1"/>
  <c r="T1093" i="10"/>
  <c r="S1093" i="10"/>
  <c r="R1093" i="10"/>
  <c r="W1092" i="10"/>
  <c r="Z1092" i="10" s="1"/>
  <c r="AC1092" i="10" s="1"/>
  <c r="V1092" i="10"/>
  <c r="Y1092" i="10" s="1"/>
  <c r="AB1092" i="10" s="1"/>
  <c r="U1092" i="10"/>
  <c r="X1092" i="10" s="1"/>
  <c r="AA1092" i="10" s="1"/>
  <c r="T1092" i="10"/>
  <c r="S1092" i="10"/>
  <c r="R1092" i="10"/>
  <c r="W1091" i="10"/>
  <c r="Z1091" i="10" s="1"/>
  <c r="AC1091" i="10" s="1"/>
  <c r="V1091" i="10"/>
  <c r="Y1091" i="10" s="1"/>
  <c r="AB1091" i="10" s="1"/>
  <c r="U1091" i="10"/>
  <c r="X1091" i="10" s="1"/>
  <c r="AA1091" i="10" s="1"/>
  <c r="T1091" i="10"/>
  <c r="S1091" i="10"/>
  <c r="R1091" i="10"/>
  <c r="W1090" i="10"/>
  <c r="Z1090" i="10" s="1"/>
  <c r="AC1090" i="10" s="1"/>
  <c r="V1090" i="10"/>
  <c r="Y1090" i="10" s="1"/>
  <c r="AB1090" i="10" s="1"/>
  <c r="U1090" i="10"/>
  <c r="X1090" i="10" s="1"/>
  <c r="AA1090" i="10" s="1"/>
  <c r="T1090" i="10"/>
  <c r="S1090" i="10"/>
  <c r="R1090" i="10"/>
  <c r="W1089" i="10"/>
  <c r="Z1089" i="10" s="1"/>
  <c r="AC1089" i="10" s="1"/>
  <c r="V1089" i="10"/>
  <c r="Y1089" i="10" s="1"/>
  <c r="AB1089" i="10" s="1"/>
  <c r="U1089" i="10"/>
  <c r="X1089" i="10" s="1"/>
  <c r="AA1089" i="10" s="1"/>
  <c r="T1089" i="10"/>
  <c r="S1089" i="10"/>
  <c r="R1089" i="10"/>
  <c r="W1088" i="10"/>
  <c r="Z1088" i="10" s="1"/>
  <c r="AC1088" i="10" s="1"/>
  <c r="V1088" i="10"/>
  <c r="Y1088" i="10" s="1"/>
  <c r="AB1088" i="10" s="1"/>
  <c r="U1088" i="10"/>
  <c r="X1088" i="10" s="1"/>
  <c r="AA1088" i="10" s="1"/>
  <c r="T1088" i="10"/>
  <c r="S1088" i="10"/>
  <c r="R1088" i="10"/>
  <c r="W1087" i="10"/>
  <c r="Z1087" i="10" s="1"/>
  <c r="AC1087" i="10" s="1"/>
  <c r="V1087" i="10"/>
  <c r="Y1087" i="10" s="1"/>
  <c r="AB1087" i="10" s="1"/>
  <c r="U1087" i="10"/>
  <c r="X1087" i="10" s="1"/>
  <c r="AA1087" i="10" s="1"/>
  <c r="T1087" i="10"/>
  <c r="S1087" i="10"/>
  <c r="R1087" i="10"/>
  <c r="W1086" i="10"/>
  <c r="Z1086" i="10" s="1"/>
  <c r="AC1086" i="10" s="1"/>
  <c r="V1086" i="10"/>
  <c r="Y1086" i="10" s="1"/>
  <c r="AB1086" i="10" s="1"/>
  <c r="U1086" i="10"/>
  <c r="X1086" i="10" s="1"/>
  <c r="AA1086" i="10" s="1"/>
  <c r="T1086" i="10"/>
  <c r="S1086" i="10"/>
  <c r="R1086" i="10"/>
  <c r="W1085" i="10"/>
  <c r="Z1085" i="10" s="1"/>
  <c r="AC1085" i="10" s="1"/>
  <c r="V1085" i="10"/>
  <c r="Y1085" i="10" s="1"/>
  <c r="AB1085" i="10" s="1"/>
  <c r="U1085" i="10"/>
  <c r="X1085" i="10" s="1"/>
  <c r="AA1085" i="10" s="1"/>
  <c r="T1085" i="10"/>
  <c r="S1085" i="10"/>
  <c r="R1085" i="10"/>
  <c r="W1084" i="10"/>
  <c r="Z1084" i="10" s="1"/>
  <c r="AC1084" i="10" s="1"/>
  <c r="V1084" i="10"/>
  <c r="Y1084" i="10" s="1"/>
  <c r="AB1084" i="10" s="1"/>
  <c r="U1084" i="10"/>
  <c r="X1084" i="10" s="1"/>
  <c r="AA1084" i="10" s="1"/>
  <c r="T1084" i="10"/>
  <c r="S1084" i="10"/>
  <c r="R1084" i="10"/>
  <c r="W1083" i="10"/>
  <c r="Z1083" i="10" s="1"/>
  <c r="AC1083" i="10" s="1"/>
  <c r="V1083" i="10"/>
  <c r="Y1083" i="10" s="1"/>
  <c r="AB1083" i="10" s="1"/>
  <c r="U1083" i="10"/>
  <c r="X1083" i="10" s="1"/>
  <c r="AA1083" i="10" s="1"/>
  <c r="T1083" i="10"/>
  <c r="S1083" i="10"/>
  <c r="R1083" i="10"/>
  <c r="W1082" i="10"/>
  <c r="Z1082" i="10" s="1"/>
  <c r="AC1082" i="10" s="1"/>
  <c r="V1082" i="10"/>
  <c r="Y1082" i="10" s="1"/>
  <c r="AB1082" i="10" s="1"/>
  <c r="U1082" i="10"/>
  <c r="X1082" i="10" s="1"/>
  <c r="AA1082" i="10" s="1"/>
  <c r="T1082" i="10"/>
  <c r="S1082" i="10"/>
  <c r="R1082" i="10"/>
  <c r="W1081" i="10"/>
  <c r="Z1081" i="10" s="1"/>
  <c r="AC1081" i="10" s="1"/>
  <c r="V1081" i="10"/>
  <c r="Y1081" i="10" s="1"/>
  <c r="AB1081" i="10" s="1"/>
  <c r="U1081" i="10"/>
  <c r="X1081" i="10" s="1"/>
  <c r="AA1081" i="10" s="1"/>
  <c r="T1081" i="10"/>
  <c r="S1081" i="10"/>
  <c r="R1081" i="10"/>
  <c r="W1080" i="10"/>
  <c r="Z1080" i="10" s="1"/>
  <c r="AC1080" i="10" s="1"/>
  <c r="V1080" i="10"/>
  <c r="Y1080" i="10" s="1"/>
  <c r="AB1080" i="10" s="1"/>
  <c r="U1080" i="10"/>
  <c r="X1080" i="10" s="1"/>
  <c r="AA1080" i="10" s="1"/>
  <c r="T1080" i="10"/>
  <c r="S1080" i="10"/>
  <c r="R1080" i="10"/>
  <c r="W1079" i="10"/>
  <c r="Z1079" i="10" s="1"/>
  <c r="AC1079" i="10" s="1"/>
  <c r="V1079" i="10"/>
  <c r="Y1079" i="10" s="1"/>
  <c r="AB1079" i="10" s="1"/>
  <c r="U1079" i="10"/>
  <c r="X1079" i="10" s="1"/>
  <c r="AA1079" i="10" s="1"/>
  <c r="T1079" i="10"/>
  <c r="S1079" i="10"/>
  <c r="R1079" i="10"/>
  <c r="W1078" i="10"/>
  <c r="Z1078" i="10" s="1"/>
  <c r="AC1078" i="10" s="1"/>
  <c r="V1078" i="10"/>
  <c r="Y1078" i="10" s="1"/>
  <c r="AB1078" i="10" s="1"/>
  <c r="U1078" i="10"/>
  <c r="X1078" i="10" s="1"/>
  <c r="AA1078" i="10" s="1"/>
  <c r="T1078" i="10"/>
  <c r="S1078" i="10"/>
  <c r="R1078" i="10"/>
  <c r="W1077" i="10"/>
  <c r="Z1077" i="10" s="1"/>
  <c r="AC1077" i="10" s="1"/>
  <c r="V1077" i="10"/>
  <c r="Y1077" i="10" s="1"/>
  <c r="AB1077" i="10" s="1"/>
  <c r="U1077" i="10"/>
  <c r="X1077" i="10" s="1"/>
  <c r="AA1077" i="10" s="1"/>
  <c r="T1077" i="10"/>
  <c r="S1077" i="10"/>
  <c r="R1077" i="10"/>
  <c r="W1076" i="10"/>
  <c r="Z1076" i="10" s="1"/>
  <c r="AC1076" i="10" s="1"/>
  <c r="V1076" i="10"/>
  <c r="Y1076" i="10" s="1"/>
  <c r="AB1076" i="10" s="1"/>
  <c r="U1076" i="10"/>
  <c r="X1076" i="10" s="1"/>
  <c r="AA1076" i="10" s="1"/>
  <c r="T1076" i="10"/>
  <c r="S1076" i="10"/>
  <c r="R1076" i="10"/>
  <c r="W1075" i="10"/>
  <c r="Z1075" i="10" s="1"/>
  <c r="AC1075" i="10" s="1"/>
  <c r="V1075" i="10"/>
  <c r="Y1075" i="10" s="1"/>
  <c r="AB1075" i="10" s="1"/>
  <c r="U1075" i="10"/>
  <c r="X1075" i="10" s="1"/>
  <c r="AA1075" i="10" s="1"/>
  <c r="T1075" i="10"/>
  <c r="S1075" i="10"/>
  <c r="R1075" i="10"/>
  <c r="W1074" i="10"/>
  <c r="Z1074" i="10" s="1"/>
  <c r="AC1074" i="10" s="1"/>
  <c r="V1074" i="10"/>
  <c r="Y1074" i="10" s="1"/>
  <c r="AB1074" i="10" s="1"/>
  <c r="U1074" i="10"/>
  <c r="X1074" i="10" s="1"/>
  <c r="AA1074" i="10" s="1"/>
  <c r="T1074" i="10"/>
  <c r="S1074" i="10"/>
  <c r="R1074" i="10"/>
  <c r="W1073" i="10"/>
  <c r="Z1073" i="10" s="1"/>
  <c r="AC1073" i="10" s="1"/>
  <c r="V1073" i="10"/>
  <c r="Y1073" i="10" s="1"/>
  <c r="AB1073" i="10" s="1"/>
  <c r="U1073" i="10"/>
  <c r="X1073" i="10" s="1"/>
  <c r="AA1073" i="10" s="1"/>
  <c r="T1073" i="10"/>
  <c r="S1073" i="10"/>
  <c r="R1073" i="10"/>
  <c r="W1072" i="10"/>
  <c r="Z1072" i="10" s="1"/>
  <c r="AC1072" i="10" s="1"/>
  <c r="V1072" i="10"/>
  <c r="Y1072" i="10" s="1"/>
  <c r="AB1072" i="10" s="1"/>
  <c r="U1072" i="10"/>
  <c r="X1072" i="10" s="1"/>
  <c r="AA1072" i="10" s="1"/>
  <c r="T1072" i="10"/>
  <c r="S1072" i="10"/>
  <c r="R1072" i="10"/>
  <c r="W1071" i="10"/>
  <c r="Z1071" i="10" s="1"/>
  <c r="AC1071" i="10" s="1"/>
  <c r="V1071" i="10"/>
  <c r="Y1071" i="10" s="1"/>
  <c r="AB1071" i="10" s="1"/>
  <c r="U1071" i="10"/>
  <c r="X1071" i="10" s="1"/>
  <c r="AA1071" i="10" s="1"/>
  <c r="T1071" i="10"/>
  <c r="S1071" i="10"/>
  <c r="R1071" i="10"/>
  <c r="W1070" i="10"/>
  <c r="Z1070" i="10" s="1"/>
  <c r="AC1070" i="10" s="1"/>
  <c r="V1070" i="10"/>
  <c r="Y1070" i="10" s="1"/>
  <c r="AB1070" i="10" s="1"/>
  <c r="U1070" i="10"/>
  <c r="X1070" i="10" s="1"/>
  <c r="AA1070" i="10" s="1"/>
  <c r="T1070" i="10"/>
  <c r="S1070" i="10"/>
  <c r="R1070" i="10"/>
  <c r="W1069" i="10"/>
  <c r="Z1069" i="10" s="1"/>
  <c r="AC1069" i="10" s="1"/>
  <c r="V1069" i="10"/>
  <c r="Y1069" i="10" s="1"/>
  <c r="AB1069" i="10" s="1"/>
  <c r="U1069" i="10"/>
  <c r="X1069" i="10" s="1"/>
  <c r="AA1069" i="10" s="1"/>
  <c r="T1069" i="10"/>
  <c r="S1069" i="10"/>
  <c r="R1069" i="10"/>
  <c r="W1068" i="10"/>
  <c r="Z1068" i="10" s="1"/>
  <c r="AC1068" i="10" s="1"/>
  <c r="V1068" i="10"/>
  <c r="Y1068" i="10" s="1"/>
  <c r="AB1068" i="10" s="1"/>
  <c r="U1068" i="10"/>
  <c r="X1068" i="10" s="1"/>
  <c r="AA1068" i="10" s="1"/>
  <c r="T1068" i="10"/>
  <c r="S1068" i="10"/>
  <c r="R1068" i="10"/>
  <c r="W1067" i="10"/>
  <c r="Z1067" i="10" s="1"/>
  <c r="AC1067" i="10" s="1"/>
  <c r="V1067" i="10"/>
  <c r="Y1067" i="10" s="1"/>
  <c r="AB1067" i="10" s="1"/>
  <c r="U1067" i="10"/>
  <c r="X1067" i="10" s="1"/>
  <c r="AA1067" i="10" s="1"/>
  <c r="T1067" i="10"/>
  <c r="S1067" i="10"/>
  <c r="R1067" i="10"/>
  <c r="W1066" i="10"/>
  <c r="Z1066" i="10" s="1"/>
  <c r="AC1066" i="10" s="1"/>
  <c r="V1066" i="10"/>
  <c r="Y1066" i="10" s="1"/>
  <c r="AB1066" i="10" s="1"/>
  <c r="U1066" i="10"/>
  <c r="X1066" i="10" s="1"/>
  <c r="AA1066" i="10" s="1"/>
  <c r="T1066" i="10"/>
  <c r="S1066" i="10"/>
  <c r="R1066" i="10"/>
  <c r="W1065" i="10"/>
  <c r="Z1065" i="10" s="1"/>
  <c r="AC1065" i="10" s="1"/>
  <c r="V1065" i="10"/>
  <c r="Y1065" i="10" s="1"/>
  <c r="AB1065" i="10" s="1"/>
  <c r="U1065" i="10"/>
  <c r="X1065" i="10" s="1"/>
  <c r="AA1065" i="10" s="1"/>
  <c r="T1065" i="10"/>
  <c r="S1065" i="10"/>
  <c r="R1065" i="10"/>
  <c r="W1064" i="10"/>
  <c r="Z1064" i="10" s="1"/>
  <c r="AC1064" i="10" s="1"/>
  <c r="V1064" i="10"/>
  <c r="Y1064" i="10" s="1"/>
  <c r="AB1064" i="10" s="1"/>
  <c r="U1064" i="10"/>
  <c r="X1064" i="10" s="1"/>
  <c r="AA1064" i="10" s="1"/>
  <c r="T1064" i="10"/>
  <c r="S1064" i="10"/>
  <c r="R1064" i="10"/>
  <c r="W1063" i="10"/>
  <c r="Z1063" i="10" s="1"/>
  <c r="AC1063" i="10" s="1"/>
  <c r="V1063" i="10"/>
  <c r="Y1063" i="10" s="1"/>
  <c r="AB1063" i="10" s="1"/>
  <c r="U1063" i="10"/>
  <c r="X1063" i="10" s="1"/>
  <c r="AA1063" i="10" s="1"/>
  <c r="T1063" i="10"/>
  <c r="S1063" i="10"/>
  <c r="R1063" i="10"/>
  <c r="W1062" i="10"/>
  <c r="Z1062" i="10" s="1"/>
  <c r="AC1062" i="10" s="1"/>
  <c r="V1062" i="10"/>
  <c r="Y1062" i="10" s="1"/>
  <c r="AB1062" i="10" s="1"/>
  <c r="U1062" i="10"/>
  <c r="X1062" i="10" s="1"/>
  <c r="AA1062" i="10" s="1"/>
  <c r="T1062" i="10"/>
  <c r="S1062" i="10"/>
  <c r="R1062" i="10"/>
  <c r="W1061" i="10"/>
  <c r="Z1061" i="10" s="1"/>
  <c r="AC1061" i="10" s="1"/>
  <c r="V1061" i="10"/>
  <c r="Y1061" i="10" s="1"/>
  <c r="AB1061" i="10" s="1"/>
  <c r="U1061" i="10"/>
  <c r="X1061" i="10" s="1"/>
  <c r="AA1061" i="10" s="1"/>
  <c r="T1061" i="10"/>
  <c r="S1061" i="10"/>
  <c r="R1061" i="10"/>
  <c r="W1060" i="10"/>
  <c r="Z1060" i="10" s="1"/>
  <c r="AC1060" i="10" s="1"/>
  <c r="V1060" i="10"/>
  <c r="Y1060" i="10" s="1"/>
  <c r="AB1060" i="10" s="1"/>
  <c r="U1060" i="10"/>
  <c r="X1060" i="10" s="1"/>
  <c r="AA1060" i="10" s="1"/>
  <c r="T1060" i="10"/>
  <c r="S1060" i="10"/>
  <c r="R1060" i="10"/>
  <c r="W1059" i="10"/>
  <c r="Z1059" i="10" s="1"/>
  <c r="AC1059" i="10" s="1"/>
  <c r="V1059" i="10"/>
  <c r="Y1059" i="10" s="1"/>
  <c r="AB1059" i="10" s="1"/>
  <c r="U1059" i="10"/>
  <c r="X1059" i="10" s="1"/>
  <c r="AA1059" i="10" s="1"/>
  <c r="T1059" i="10"/>
  <c r="S1059" i="10"/>
  <c r="R1059" i="10"/>
  <c r="W1058" i="10"/>
  <c r="Z1058" i="10" s="1"/>
  <c r="AC1058" i="10" s="1"/>
  <c r="V1058" i="10"/>
  <c r="Y1058" i="10" s="1"/>
  <c r="AB1058" i="10" s="1"/>
  <c r="U1058" i="10"/>
  <c r="X1058" i="10" s="1"/>
  <c r="AA1058" i="10" s="1"/>
  <c r="T1058" i="10"/>
  <c r="S1058" i="10"/>
  <c r="R1058" i="10"/>
  <c r="W1057" i="10"/>
  <c r="Z1057" i="10" s="1"/>
  <c r="AC1057" i="10" s="1"/>
  <c r="V1057" i="10"/>
  <c r="Y1057" i="10" s="1"/>
  <c r="AB1057" i="10" s="1"/>
  <c r="U1057" i="10"/>
  <c r="X1057" i="10" s="1"/>
  <c r="AA1057" i="10" s="1"/>
  <c r="T1057" i="10"/>
  <c r="S1057" i="10"/>
  <c r="R1057" i="10"/>
  <c r="W1056" i="10"/>
  <c r="Z1056" i="10" s="1"/>
  <c r="AC1056" i="10" s="1"/>
  <c r="V1056" i="10"/>
  <c r="Y1056" i="10" s="1"/>
  <c r="AB1056" i="10" s="1"/>
  <c r="U1056" i="10"/>
  <c r="X1056" i="10" s="1"/>
  <c r="AA1056" i="10" s="1"/>
  <c r="T1056" i="10"/>
  <c r="S1056" i="10"/>
  <c r="R1056" i="10"/>
  <c r="W1055" i="10"/>
  <c r="Z1055" i="10" s="1"/>
  <c r="AC1055" i="10" s="1"/>
  <c r="V1055" i="10"/>
  <c r="Y1055" i="10" s="1"/>
  <c r="AB1055" i="10" s="1"/>
  <c r="U1055" i="10"/>
  <c r="X1055" i="10" s="1"/>
  <c r="AA1055" i="10" s="1"/>
  <c r="T1055" i="10"/>
  <c r="S1055" i="10"/>
  <c r="R1055" i="10"/>
  <c r="W1054" i="10"/>
  <c r="Z1054" i="10" s="1"/>
  <c r="AC1054" i="10" s="1"/>
  <c r="V1054" i="10"/>
  <c r="Y1054" i="10" s="1"/>
  <c r="AB1054" i="10" s="1"/>
  <c r="U1054" i="10"/>
  <c r="X1054" i="10" s="1"/>
  <c r="AA1054" i="10" s="1"/>
  <c r="T1054" i="10"/>
  <c r="S1054" i="10"/>
  <c r="R1054" i="10"/>
  <c r="W1053" i="10"/>
  <c r="Z1053" i="10" s="1"/>
  <c r="AC1053" i="10" s="1"/>
  <c r="V1053" i="10"/>
  <c r="Y1053" i="10" s="1"/>
  <c r="AB1053" i="10" s="1"/>
  <c r="U1053" i="10"/>
  <c r="X1053" i="10" s="1"/>
  <c r="AA1053" i="10" s="1"/>
  <c r="T1053" i="10"/>
  <c r="S1053" i="10"/>
  <c r="R1053" i="10"/>
  <c r="W1052" i="10"/>
  <c r="Z1052" i="10" s="1"/>
  <c r="AC1052" i="10" s="1"/>
  <c r="V1052" i="10"/>
  <c r="Y1052" i="10" s="1"/>
  <c r="AB1052" i="10" s="1"/>
  <c r="U1052" i="10"/>
  <c r="X1052" i="10" s="1"/>
  <c r="AA1052" i="10" s="1"/>
  <c r="T1052" i="10"/>
  <c r="S1052" i="10"/>
  <c r="R1052" i="10"/>
  <c r="W1051" i="10"/>
  <c r="Z1051" i="10" s="1"/>
  <c r="AC1051" i="10" s="1"/>
  <c r="V1051" i="10"/>
  <c r="Y1051" i="10" s="1"/>
  <c r="AB1051" i="10" s="1"/>
  <c r="U1051" i="10"/>
  <c r="X1051" i="10" s="1"/>
  <c r="AA1051" i="10" s="1"/>
  <c r="T1051" i="10"/>
  <c r="S1051" i="10"/>
  <c r="R1051" i="10"/>
  <c r="W1050" i="10"/>
  <c r="Z1050" i="10" s="1"/>
  <c r="AC1050" i="10" s="1"/>
  <c r="V1050" i="10"/>
  <c r="Y1050" i="10" s="1"/>
  <c r="AB1050" i="10" s="1"/>
  <c r="U1050" i="10"/>
  <c r="X1050" i="10" s="1"/>
  <c r="AA1050" i="10" s="1"/>
  <c r="T1050" i="10"/>
  <c r="S1050" i="10"/>
  <c r="R1050" i="10"/>
  <c r="W1049" i="10"/>
  <c r="Z1049" i="10" s="1"/>
  <c r="AC1049" i="10" s="1"/>
  <c r="V1049" i="10"/>
  <c r="Y1049" i="10" s="1"/>
  <c r="AB1049" i="10" s="1"/>
  <c r="U1049" i="10"/>
  <c r="X1049" i="10" s="1"/>
  <c r="AA1049" i="10" s="1"/>
  <c r="T1049" i="10"/>
  <c r="S1049" i="10"/>
  <c r="R1049" i="10"/>
  <c r="W1048" i="10"/>
  <c r="Z1048" i="10" s="1"/>
  <c r="AC1048" i="10" s="1"/>
  <c r="V1048" i="10"/>
  <c r="Y1048" i="10" s="1"/>
  <c r="AB1048" i="10" s="1"/>
  <c r="U1048" i="10"/>
  <c r="X1048" i="10" s="1"/>
  <c r="AA1048" i="10" s="1"/>
  <c r="T1048" i="10"/>
  <c r="S1048" i="10"/>
  <c r="R1048" i="10"/>
  <c r="W1047" i="10"/>
  <c r="Z1047" i="10" s="1"/>
  <c r="AC1047" i="10" s="1"/>
  <c r="V1047" i="10"/>
  <c r="Y1047" i="10" s="1"/>
  <c r="AB1047" i="10" s="1"/>
  <c r="U1047" i="10"/>
  <c r="X1047" i="10" s="1"/>
  <c r="AA1047" i="10" s="1"/>
  <c r="T1047" i="10"/>
  <c r="S1047" i="10"/>
  <c r="R1047" i="10"/>
  <c r="W1046" i="10"/>
  <c r="Z1046" i="10" s="1"/>
  <c r="AC1046" i="10" s="1"/>
  <c r="V1046" i="10"/>
  <c r="Y1046" i="10" s="1"/>
  <c r="AB1046" i="10" s="1"/>
  <c r="U1046" i="10"/>
  <c r="X1046" i="10" s="1"/>
  <c r="AA1046" i="10" s="1"/>
  <c r="T1046" i="10"/>
  <c r="S1046" i="10"/>
  <c r="R1046" i="10"/>
  <c r="W1045" i="10"/>
  <c r="Z1045" i="10" s="1"/>
  <c r="AC1045" i="10" s="1"/>
  <c r="V1045" i="10"/>
  <c r="Y1045" i="10" s="1"/>
  <c r="AB1045" i="10" s="1"/>
  <c r="U1045" i="10"/>
  <c r="X1045" i="10" s="1"/>
  <c r="AA1045" i="10" s="1"/>
  <c r="T1045" i="10"/>
  <c r="S1045" i="10"/>
  <c r="R1045" i="10"/>
  <c r="W1044" i="10"/>
  <c r="Z1044" i="10" s="1"/>
  <c r="AC1044" i="10" s="1"/>
  <c r="V1044" i="10"/>
  <c r="Y1044" i="10" s="1"/>
  <c r="AB1044" i="10" s="1"/>
  <c r="U1044" i="10"/>
  <c r="X1044" i="10" s="1"/>
  <c r="AA1044" i="10" s="1"/>
  <c r="T1044" i="10"/>
  <c r="S1044" i="10"/>
  <c r="R1044" i="10"/>
  <c r="W1043" i="10"/>
  <c r="Z1043" i="10" s="1"/>
  <c r="AC1043" i="10" s="1"/>
  <c r="V1043" i="10"/>
  <c r="Y1043" i="10" s="1"/>
  <c r="AB1043" i="10" s="1"/>
  <c r="U1043" i="10"/>
  <c r="X1043" i="10" s="1"/>
  <c r="AA1043" i="10" s="1"/>
  <c r="T1043" i="10"/>
  <c r="S1043" i="10"/>
  <c r="R1043" i="10"/>
  <c r="W1042" i="10"/>
  <c r="Z1042" i="10" s="1"/>
  <c r="AC1042" i="10" s="1"/>
  <c r="V1042" i="10"/>
  <c r="Y1042" i="10" s="1"/>
  <c r="AB1042" i="10" s="1"/>
  <c r="U1042" i="10"/>
  <c r="X1042" i="10" s="1"/>
  <c r="AA1042" i="10" s="1"/>
  <c r="T1042" i="10"/>
  <c r="S1042" i="10"/>
  <c r="R1042" i="10"/>
  <c r="W1041" i="10"/>
  <c r="Z1041" i="10" s="1"/>
  <c r="AC1041" i="10" s="1"/>
  <c r="V1041" i="10"/>
  <c r="Y1041" i="10" s="1"/>
  <c r="AB1041" i="10" s="1"/>
  <c r="U1041" i="10"/>
  <c r="X1041" i="10" s="1"/>
  <c r="AA1041" i="10" s="1"/>
  <c r="T1041" i="10"/>
  <c r="S1041" i="10"/>
  <c r="R1041" i="10"/>
  <c r="W1040" i="10"/>
  <c r="Z1040" i="10" s="1"/>
  <c r="AC1040" i="10" s="1"/>
  <c r="V1040" i="10"/>
  <c r="Y1040" i="10" s="1"/>
  <c r="AB1040" i="10" s="1"/>
  <c r="U1040" i="10"/>
  <c r="X1040" i="10" s="1"/>
  <c r="AA1040" i="10" s="1"/>
  <c r="T1040" i="10"/>
  <c r="S1040" i="10"/>
  <c r="R1040" i="10"/>
  <c r="W1039" i="10"/>
  <c r="Z1039" i="10" s="1"/>
  <c r="AC1039" i="10" s="1"/>
  <c r="V1039" i="10"/>
  <c r="Y1039" i="10" s="1"/>
  <c r="AB1039" i="10" s="1"/>
  <c r="U1039" i="10"/>
  <c r="X1039" i="10" s="1"/>
  <c r="AA1039" i="10" s="1"/>
  <c r="T1039" i="10"/>
  <c r="S1039" i="10"/>
  <c r="R1039" i="10"/>
  <c r="W1038" i="10"/>
  <c r="Z1038" i="10" s="1"/>
  <c r="AC1038" i="10" s="1"/>
  <c r="V1038" i="10"/>
  <c r="Y1038" i="10" s="1"/>
  <c r="AB1038" i="10" s="1"/>
  <c r="U1038" i="10"/>
  <c r="X1038" i="10" s="1"/>
  <c r="AA1038" i="10" s="1"/>
  <c r="T1038" i="10"/>
  <c r="S1038" i="10"/>
  <c r="R1038" i="10"/>
  <c r="W1037" i="10"/>
  <c r="Z1037" i="10" s="1"/>
  <c r="AC1037" i="10" s="1"/>
  <c r="V1037" i="10"/>
  <c r="Y1037" i="10" s="1"/>
  <c r="AB1037" i="10" s="1"/>
  <c r="U1037" i="10"/>
  <c r="X1037" i="10" s="1"/>
  <c r="AA1037" i="10" s="1"/>
  <c r="T1037" i="10"/>
  <c r="S1037" i="10"/>
  <c r="R1037" i="10"/>
  <c r="W1036" i="10"/>
  <c r="Z1036" i="10" s="1"/>
  <c r="AC1036" i="10" s="1"/>
  <c r="V1036" i="10"/>
  <c r="Y1036" i="10" s="1"/>
  <c r="AB1036" i="10" s="1"/>
  <c r="U1036" i="10"/>
  <c r="X1036" i="10" s="1"/>
  <c r="AA1036" i="10" s="1"/>
  <c r="T1036" i="10"/>
  <c r="S1036" i="10"/>
  <c r="R1036" i="10"/>
  <c r="W1035" i="10"/>
  <c r="Z1035" i="10" s="1"/>
  <c r="AC1035" i="10" s="1"/>
  <c r="V1035" i="10"/>
  <c r="Y1035" i="10" s="1"/>
  <c r="AB1035" i="10" s="1"/>
  <c r="U1035" i="10"/>
  <c r="X1035" i="10" s="1"/>
  <c r="AA1035" i="10" s="1"/>
  <c r="T1035" i="10"/>
  <c r="S1035" i="10"/>
  <c r="R1035" i="10"/>
  <c r="W1034" i="10"/>
  <c r="Z1034" i="10" s="1"/>
  <c r="AC1034" i="10" s="1"/>
  <c r="V1034" i="10"/>
  <c r="Y1034" i="10" s="1"/>
  <c r="AB1034" i="10" s="1"/>
  <c r="U1034" i="10"/>
  <c r="X1034" i="10" s="1"/>
  <c r="AA1034" i="10" s="1"/>
  <c r="T1034" i="10"/>
  <c r="S1034" i="10"/>
  <c r="R1034" i="10"/>
  <c r="W1033" i="10"/>
  <c r="Z1033" i="10" s="1"/>
  <c r="AC1033" i="10" s="1"/>
  <c r="V1033" i="10"/>
  <c r="Y1033" i="10" s="1"/>
  <c r="AB1033" i="10" s="1"/>
  <c r="U1033" i="10"/>
  <c r="X1033" i="10" s="1"/>
  <c r="AA1033" i="10" s="1"/>
  <c r="T1033" i="10"/>
  <c r="S1033" i="10"/>
  <c r="R1033" i="10"/>
  <c r="W1032" i="10"/>
  <c r="Z1032" i="10" s="1"/>
  <c r="AC1032" i="10" s="1"/>
  <c r="V1032" i="10"/>
  <c r="Y1032" i="10" s="1"/>
  <c r="AB1032" i="10" s="1"/>
  <c r="U1032" i="10"/>
  <c r="X1032" i="10" s="1"/>
  <c r="AA1032" i="10" s="1"/>
  <c r="T1032" i="10"/>
  <c r="S1032" i="10"/>
  <c r="R1032" i="10"/>
  <c r="W1031" i="10"/>
  <c r="Z1031" i="10" s="1"/>
  <c r="AC1031" i="10" s="1"/>
  <c r="V1031" i="10"/>
  <c r="Y1031" i="10" s="1"/>
  <c r="AB1031" i="10" s="1"/>
  <c r="U1031" i="10"/>
  <c r="X1031" i="10" s="1"/>
  <c r="AA1031" i="10" s="1"/>
  <c r="T1031" i="10"/>
  <c r="S1031" i="10"/>
  <c r="R1031" i="10"/>
  <c r="W1030" i="10"/>
  <c r="Z1030" i="10" s="1"/>
  <c r="AC1030" i="10" s="1"/>
  <c r="V1030" i="10"/>
  <c r="Y1030" i="10" s="1"/>
  <c r="AB1030" i="10" s="1"/>
  <c r="U1030" i="10"/>
  <c r="X1030" i="10" s="1"/>
  <c r="AA1030" i="10" s="1"/>
  <c r="T1030" i="10"/>
  <c r="S1030" i="10"/>
  <c r="R1030" i="10"/>
  <c r="W1029" i="10"/>
  <c r="Z1029" i="10" s="1"/>
  <c r="AC1029" i="10" s="1"/>
  <c r="V1029" i="10"/>
  <c r="Y1029" i="10" s="1"/>
  <c r="AB1029" i="10" s="1"/>
  <c r="U1029" i="10"/>
  <c r="X1029" i="10" s="1"/>
  <c r="AA1029" i="10" s="1"/>
  <c r="T1029" i="10"/>
  <c r="S1029" i="10"/>
  <c r="R1029" i="10"/>
  <c r="W1028" i="10"/>
  <c r="Z1028" i="10" s="1"/>
  <c r="AC1028" i="10" s="1"/>
  <c r="V1028" i="10"/>
  <c r="Y1028" i="10" s="1"/>
  <c r="AB1028" i="10" s="1"/>
  <c r="U1028" i="10"/>
  <c r="X1028" i="10" s="1"/>
  <c r="AA1028" i="10" s="1"/>
  <c r="T1028" i="10"/>
  <c r="S1028" i="10"/>
  <c r="R1028" i="10"/>
  <c r="W1027" i="10"/>
  <c r="Z1027" i="10" s="1"/>
  <c r="AC1027" i="10" s="1"/>
  <c r="V1027" i="10"/>
  <c r="Y1027" i="10" s="1"/>
  <c r="AB1027" i="10" s="1"/>
  <c r="U1027" i="10"/>
  <c r="X1027" i="10" s="1"/>
  <c r="AA1027" i="10" s="1"/>
  <c r="T1027" i="10"/>
  <c r="S1027" i="10"/>
  <c r="R1027" i="10"/>
  <c r="W1026" i="10"/>
  <c r="Z1026" i="10" s="1"/>
  <c r="AC1026" i="10" s="1"/>
  <c r="V1026" i="10"/>
  <c r="Y1026" i="10" s="1"/>
  <c r="AB1026" i="10" s="1"/>
  <c r="U1026" i="10"/>
  <c r="X1026" i="10" s="1"/>
  <c r="AA1026" i="10" s="1"/>
  <c r="T1026" i="10"/>
  <c r="S1026" i="10"/>
  <c r="R1026" i="10"/>
  <c r="W1025" i="10"/>
  <c r="Z1025" i="10" s="1"/>
  <c r="AC1025" i="10" s="1"/>
  <c r="V1025" i="10"/>
  <c r="Y1025" i="10" s="1"/>
  <c r="AB1025" i="10" s="1"/>
  <c r="U1025" i="10"/>
  <c r="X1025" i="10" s="1"/>
  <c r="AA1025" i="10" s="1"/>
  <c r="T1025" i="10"/>
  <c r="S1025" i="10"/>
  <c r="R1025" i="10"/>
  <c r="W1024" i="10"/>
  <c r="Z1024" i="10" s="1"/>
  <c r="AC1024" i="10" s="1"/>
  <c r="V1024" i="10"/>
  <c r="Y1024" i="10" s="1"/>
  <c r="AB1024" i="10" s="1"/>
  <c r="U1024" i="10"/>
  <c r="X1024" i="10" s="1"/>
  <c r="AA1024" i="10" s="1"/>
  <c r="T1024" i="10"/>
  <c r="S1024" i="10"/>
  <c r="R1024" i="10"/>
  <c r="W1023" i="10"/>
  <c r="Z1023" i="10" s="1"/>
  <c r="AC1023" i="10" s="1"/>
  <c r="V1023" i="10"/>
  <c r="Y1023" i="10" s="1"/>
  <c r="AB1023" i="10" s="1"/>
  <c r="U1023" i="10"/>
  <c r="X1023" i="10" s="1"/>
  <c r="AA1023" i="10" s="1"/>
  <c r="T1023" i="10"/>
  <c r="S1023" i="10"/>
  <c r="R1023" i="10"/>
  <c r="W1022" i="10"/>
  <c r="Z1022" i="10" s="1"/>
  <c r="AC1022" i="10" s="1"/>
  <c r="V1022" i="10"/>
  <c r="Y1022" i="10" s="1"/>
  <c r="AB1022" i="10" s="1"/>
  <c r="U1022" i="10"/>
  <c r="X1022" i="10" s="1"/>
  <c r="AA1022" i="10" s="1"/>
  <c r="T1022" i="10"/>
  <c r="S1022" i="10"/>
  <c r="R1022" i="10"/>
  <c r="W1021" i="10"/>
  <c r="Z1021" i="10" s="1"/>
  <c r="AC1021" i="10" s="1"/>
  <c r="V1021" i="10"/>
  <c r="Y1021" i="10" s="1"/>
  <c r="AB1021" i="10" s="1"/>
  <c r="U1021" i="10"/>
  <c r="X1021" i="10" s="1"/>
  <c r="AA1021" i="10" s="1"/>
  <c r="T1021" i="10"/>
  <c r="S1021" i="10"/>
  <c r="R1021" i="10"/>
  <c r="W1020" i="10"/>
  <c r="Z1020" i="10" s="1"/>
  <c r="AC1020" i="10" s="1"/>
  <c r="V1020" i="10"/>
  <c r="Y1020" i="10" s="1"/>
  <c r="AB1020" i="10" s="1"/>
  <c r="U1020" i="10"/>
  <c r="X1020" i="10" s="1"/>
  <c r="AA1020" i="10" s="1"/>
  <c r="T1020" i="10"/>
  <c r="S1020" i="10"/>
  <c r="R1020" i="10"/>
  <c r="W1019" i="10"/>
  <c r="Z1019" i="10" s="1"/>
  <c r="AC1019" i="10" s="1"/>
  <c r="V1019" i="10"/>
  <c r="Y1019" i="10" s="1"/>
  <c r="AB1019" i="10" s="1"/>
  <c r="U1019" i="10"/>
  <c r="X1019" i="10" s="1"/>
  <c r="AA1019" i="10" s="1"/>
  <c r="T1019" i="10"/>
  <c r="S1019" i="10"/>
  <c r="R1019" i="10"/>
  <c r="W1018" i="10"/>
  <c r="Z1018" i="10" s="1"/>
  <c r="AC1018" i="10" s="1"/>
  <c r="V1018" i="10"/>
  <c r="Y1018" i="10" s="1"/>
  <c r="AB1018" i="10" s="1"/>
  <c r="U1018" i="10"/>
  <c r="X1018" i="10" s="1"/>
  <c r="AA1018" i="10" s="1"/>
  <c r="T1018" i="10"/>
  <c r="S1018" i="10"/>
  <c r="R1018" i="10"/>
  <c r="W1017" i="10"/>
  <c r="Z1017" i="10" s="1"/>
  <c r="AC1017" i="10" s="1"/>
  <c r="V1017" i="10"/>
  <c r="Y1017" i="10" s="1"/>
  <c r="AB1017" i="10" s="1"/>
  <c r="U1017" i="10"/>
  <c r="X1017" i="10" s="1"/>
  <c r="AA1017" i="10" s="1"/>
  <c r="T1017" i="10"/>
  <c r="S1017" i="10"/>
  <c r="R1017" i="10"/>
  <c r="W1016" i="10"/>
  <c r="Z1016" i="10" s="1"/>
  <c r="AC1016" i="10" s="1"/>
  <c r="V1016" i="10"/>
  <c r="Y1016" i="10" s="1"/>
  <c r="AB1016" i="10" s="1"/>
  <c r="U1016" i="10"/>
  <c r="X1016" i="10" s="1"/>
  <c r="AA1016" i="10" s="1"/>
  <c r="T1016" i="10"/>
  <c r="S1016" i="10"/>
  <c r="R1016" i="10"/>
  <c r="W1015" i="10"/>
  <c r="Z1015" i="10" s="1"/>
  <c r="AC1015" i="10" s="1"/>
  <c r="V1015" i="10"/>
  <c r="Y1015" i="10" s="1"/>
  <c r="AB1015" i="10" s="1"/>
  <c r="U1015" i="10"/>
  <c r="X1015" i="10" s="1"/>
  <c r="AA1015" i="10" s="1"/>
  <c r="T1015" i="10"/>
  <c r="S1015" i="10"/>
  <c r="R1015" i="10"/>
  <c r="W1014" i="10"/>
  <c r="Z1014" i="10" s="1"/>
  <c r="AC1014" i="10" s="1"/>
  <c r="V1014" i="10"/>
  <c r="Y1014" i="10" s="1"/>
  <c r="AB1014" i="10" s="1"/>
  <c r="U1014" i="10"/>
  <c r="X1014" i="10" s="1"/>
  <c r="AA1014" i="10" s="1"/>
  <c r="T1014" i="10"/>
  <c r="S1014" i="10"/>
  <c r="R1014" i="10"/>
  <c r="W1013" i="10"/>
  <c r="Z1013" i="10" s="1"/>
  <c r="AC1013" i="10" s="1"/>
  <c r="V1013" i="10"/>
  <c r="Y1013" i="10" s="1"/>
  <c r="AB1013" i="10" s="1"/>
  <c r="U1013" i="10"/>
  <c r="X1013" i="10" s="1"/>
  <c r="AA1013" i="10" s="1"/>
  <c r="T1013" i="10"/>
  <c r="S1013" i="10"/>
  <c r="R1013" i="10"/>
  <c r="W1012" i="10"/>
  <c r="Z1012" i="10" s="1"/>
  <c r="AC1012" i="10" s="1"/>
  <c r="V1012" i="10"/>
  <c r="Y1012" i="10" s="1"/>
  <c r="AB1012" i="10" s="1"/>
  <c r="U1012" i="10"/>
  <c r="X1012" i="10" s="1"/>
  <c r="AA1012" i="10" s="1"/>
  <c r="T1012" i="10"/>
  <c r="S1012" i="10"/>
  <c r="R1012" i="10"/>
  <c r="W1011" i="10"/>
  <c r="Z1011" i="10" s="1"/>
  <c r="AC1011" i="10" s="1"/>
  <c r="V1011" i="10"/>
  <c r="Y1011" i="10" s="1"/>
  <c r="AB1011" i="10" s="1"/>
  <c r="U1011" i="10"/>
  <c r="X1011" i="10" s="1"/>
  <c r="AA1011" i="10" s="1"/>
  <c r="T1011" i="10"/>
  <c r="S1011" i="10"/>
  <c r="R1011" i="10"/>
  <c r="W1010" i="10"/>
  <c r="Z1010" i="10" s="1"/>
  <c r="AC1010" i="10" s="1"/>
  <c r="V1010" i="10"/>
  <c r="Y1010" i="10" s="1"/>
  <c r="AB1010" i="10" s="1"/>
  <c r="U1010" i="10"/>
  <c r="X1010" i="10" s="1"/>
  <c r="AA1010" i="10" s="1"/>
  <c r="T1010" i="10"/>
  <c r="S1010" i="10"/>
  <c r="R1010" i="10"/>
  <c r="W1009" i="10"/>
  <c r="Z1009" i="10" s="1"/>
  <c r="AC1009" i="10" s="1"/>
  <c r="V1009" i="10"/>
  <c r="Y1009" i="10" s="1"/>
  <c r="AB1009" i="10" s="1"/>
  <c r="U1009" i="10"/>
  <c r="X1009" i="10" s="1"/>
  <c r="AA1009" i="10" s="1"/>
  <c r="T1009" i="10"/>
  <c r="S1009" i="10"/>
  <c r="R1009" i="10"/>
  <c r="W1008" i="10"/>
  <c r="Z1008" i="10" s="1"/>
  <c r="AC1008" i="10" s="1"/>
  <c r="V1008" i="10"/>
  <c r="Y1008" i="10" s="1"/>
  <c r="AB1008" i="10" s="1"/>
  <c r="U1008" i="10"/>
  <c r="X1008" i="10" s="1"/>
  <c r="AA1008" i="10" s="1"/>
  <c r="T1008" i="10"/>
  <c r="S1008" i="10"/>
  <c r="R1008" i="10"/>
  <c r="W1007" i="10"/>
  <c r="Z1007" i="10" s="1"/>
  <c r="AC1007" i="10" s="1"/>
  <c r="V1007" i="10"/>
  <c r="Y1007" i="10" s="1"/>
  <c r="AB1007" i="10" s="1"/>
  <c r="U1007" i="10"/>
  <c r="X1007" i="10" s="1"/>
  <c r="AA1007" i="10" s="1"/>
  <c r="T1007" i="10"/>
  <c r="S1007" i="10"/>
  <c r="R1007" i="10"/>
  <c r="W1006" i="10"/>
  <c r="Z1006" i="10" s="1"/>
  <c r="AC1006" i="10" s="1"/>
  <c r="V1006" i="10"/>
  <c r="Y1006" i="10" s="1"/>
  <c r="AB1006" i="10" s="1"/>
  <c r="U1006" i="10"/>
  <c r="X1006" i="10" s="1"/>
  <c r="AA1006" i="10" s="1"/>
  <c r="T1006" i="10"/>
  <c r="S1006" i="10"/>
  <c r="R1006" i="10"/>
  <c r="W1005" i="10"/>
  <c r="Z1005" i="10" s="1"/>
  <c r="AC1005" i="10" s="1"/>
  <c r="V1005" i="10"/>
  <c r="Y1005" i="10" s="1"/>
  <c r="AB1005" i="10" s="1"/>
  <c r="U1005" i="10"/>
  <c r="X1005" i="10" s="1"/>
  <c r="AA1005" i="10" s="1"/>
  <c r="T1005" i="10"/>
  <c r="S1005" i="10"/>
  <c r="R1005" i="10"/>
  <c r="W1004" i="10"/>
  <c r="Z1004" i="10" s="1"/>
  <c r="AC1004" i="10" s="1"/>
  <c r="V1004" i="10"/>
  <c r="Y1004" i="10" s="1"/>
  <c r="AB1004" i="10" s="1"/>
  <c r="U1004" i="10"/>
  <c r="X1004" i="10" s="1"/>
  <c r="AA1004" i="10" s="1"/>
  <c r="T1004" i="10"/>
  <c r="S1004" i="10"/>
  <c r="R1004" i="10"/>
  <c r="W1003" i="10"/>
  <c r="Z1003" i="10" s="1"/>
  <c r="AC1003" i="10" s="1"/>
  <c r="V1003" i="10"/>
  <c r="Y1003" i="10" s="1"/>
  <c r="AB1003" i="10" s="1"/>
  <c r="U1003" i="10"/>
  <c r="X1003" i="10" s="1"/>
  <c r="AA1003" i="10" s="1"/>
  <c r="T1003" i="10"/>
  <c r="S1003" i="10"/>
  <c r="R1003" i="10"/>
  <c r="W1002" i="10"/>
  <c r="Z1002" i="10" s="1"/>
  <c r="AC1002" i="10" s="1"/>
  <c r="V1002" i="10"/>
  <c r="Y1002" i="10" s="1"/>
  <c r="AB1002" i="10" s="1"/>
  <c r="U1002" i="10"/>
  <c r="X1002" i="10" s="1"/>
  <c r="AA1002" i="10" s="1"/>
  <c r="T1002" i="10"/>
  <c r="S1002" i="10"/>
  <c r="R1002" i="10"/>
  <c r="W1001" i="10"/>
  <c r="Z1001" i="10" s="1"/>
  <c r="AC1001" i="10" s="1"/>
  <c r="V1001" i="10"/>
  <c r="Y1001" i="10" s="1"/>
  <c r="AB1001" i="10" s="1"/>
  <c r="U1001" i="10"/>
  <c r="X1001" i="10" s="1"/>
  <c r="AA1001" i="10" s="1"/>
  <c r="T1001" i="10"/>
  <c r="S1001" i="10"/>
  <c r="R1001" i="10"/>
  <c r="W1000" i="10"/>
  <c r="Z1000" i="10" s="1"/>
  <c r="AC1000" i="10" s="1"/>
  <c r="V1000" i="10"/>
  <c r="Y1000" i="10" s="1"/>
  <c r="AB1000" i="10" s="1"/>
  <c r="U1000" i="10"/>
  <c r="X1000" i="10" s="1"/>
  <c r="AA1000" i="10" s="1"/>
  <c r="T1000" i="10"/>
  <c r="S1000" i="10"/>
  <c r="R1000" i="10"/>
  <c r="W999" i="10"/>
  <c r="Z999" i="10" s="1"/>
  <c r="AC999" i="10" s="1"/>
  <c r="V999" i="10"/>
  <c r="Y999" i="10" s="1"/>
  <c r="AB999" i="10" s="1"/>
  <c r="U999" i="10"/>
  <c r="X999" i="10" s="1"/>
  <c r="AA999" i="10" s="1"/>
  <c r="T999" i="10"/>
  <c r="S999" i="10"/>
  <c r="R999" i="10"/>
  <c r="W998" i="10"/>
  <c r="Z998" i="10" s="1"/>
  <c r="AC998" i="10" s="1"/>
  <c r="V998" i="10"/>
  <c r="Y998" i="10" s="1"/>
  <c r="AB998" i="10" s="1"/>
  <c r="U998" i="10"/>
  <c r="X998" i="10" s="1"/>
  <c r="AA998" i="10" s="1"/>
  <c r="T998" i="10"/>
  <c r="S998" i="10"/>
  <c r="R998" i="10"/>
  <c r="W997" i="10"/>
  <c r="Z997" i="10" s="1"/>
  <c r="AC997" i="10" s="1"/>
  <c r="V997" i="10"/>
  <c r="Y997" i="10" s="1"/>
  <c r="AB997" i="10" s="1"/>
  <c r="U997" i="10"/>
  <c r="X997" i="10" s="1"/>
  <c r="AA997" i="10" s="1"/>
  <c r="T997" i="10"/>
  <c r="S997" i="10"/>
  <c r="R997" i="10"/>
  <c r="W996" i="10"/>
  <c r="Z996" i="10" s="1"/>
  <c r="AC996" i="10" s="1"/>
  <c r="V996" i="10"/>
  <c r="Y996" i="10" s="1"/>
  <c r="AB996" i="10" s="1"/>
  <c r="U996" i="10"/>
  <c r="X996" i="10" s="1"/>
  <c r="AA996" i="10" s="1"/>
  <c r="T996" i="10"/>
  <c r="S996" i="10"/>
  <c r="R996" i="10"/>
  <c r="W995" i="10"/>
  <c r="Z995" i="10" s="1"/>
  <c r="AC995" i="10" s="1"/>
  <c r="V995" i="10"/>
  <c r="Y995" i="10" s="1"/>
  <c r="AB995" i="10" s="1"/>
  <c r="U995" i="10"/>
  <c r="X995" i="10" s="1"/>
  <c r="AA995" i="10" s="1"/>
  <c r="T995" i="10"/>
  <c r="S995" i="10"/>
  <c r="R995" i="10"/>
  <c r="W994" i="10"/>
  <c r="Z994" i="10" s="1"/>
  <c r="AC994" i="10" s="1"/>
  <c r="V994" i="10"/>
  <c r="Y994" i="10" s="1"/>
  <c r="AB994" i="10" s="1"/>
  <c r="U994" i="10"/>
  <c r="X994" i="10" s="1"/>
  <c r="AA994" i="10" s="1"/>
  <c r="T994" i="10"/>
  <c r="S994" i="10"/>
  <c r="R994" i="10"/>
  <c r="W993" i="10"/>
  <c r="Z993" i="10" s="1"/>
  <c r="AC993" i="10" s="1"/>
  <c r="V993" i="10"/>
  <c r="Y993" i="10" s="1"/>
  <c r="AB993" i="10" s="1"/>
  <c r="U993" i="10"/>
  <c r="X993" i="10" s="1"/>
  <c r="AA993" i="10" s="1"/>
  <c r="T993" i="10"/>
  <c r="S993" i="10"/>
  <c r="R993" i="10"/>
  <c r="W992" i="10"/>
  <c r="Z992" i="10" s="1"/>
  <c r="AC992" i="10" s="1"/>
  <c r="V992" i="10"/>
  <c r="Y992" i="10" s="1"/>
  <c r="AB992" i="10" s="1"/>
  <c r="U992" i="10"/>
  <c r="X992" i="10" s="1"/>
  <c r="AA992" i="10" s="1"/>
  <c r="T992" i="10"/>
  <c r="S992" i="10"/>
  <c r="R992" i="10"/>
  <c r="W991" i="10"/>
  <c r="Z991" i="10" s="1"/>
  <c r="AC991" i="10" s="1"/>
  <c r="V991" i="10"/>
  <c r="Y991" i="10" s="1"/>
  <c r="AB991" i="10" s="1"/>
  <c r="U991" i="10"/>
  <c r="X991" i="10" s="1"/>
  <c r="AA991" i="10" s="1"/>
  <c r="T991" i="10"/>
  <c r="S991" i="10"/>
  <c r="R991" i="10"/>
  <c r="W990" i="10"/>
  <c r="Z990" i="10" s="1"/>
  <c r="AC990" i="10" s="1"/>
  <c r="V990" i="10"/>
  <c r="Y990" i="10" s="1"/>
  <c r="AB990" i="10" s="1"/>
  <c r="U990" i="10"/>
  <c r="X990" i="10" s="1"/>
  <c r="AA990" i="10" s="1"/>
  <c r="T990" i="10"/>
  <c r="S990" i="10"/>
  <c r="R990" i="10"/>
  <c r="W989" i="10"/>
  <c r="Z989" i="10" s="1"/>
  <c r="AC989" i="10" s="1"/>
  <c r="V989" i="10"/>
  <c r="Y989" i="10" s="1"/>
  <c r="AB989" i="10" s="1"/>
  <c r="U989" i="10"/>
  <c r="X989" i="10" s="1"/>
  <c r="AA989" i="10" s="1"/>
  <c r="T989" i="10"/>
  <c r="S989" i="10"/>
  <c r="R989" i="10"/>
  <c r="W988" i="10"/>
  <c r="Z988" i="10" s="1"/>
  <c r="AC988" i="10" s="1"/>
  <c r="V988" i="10"/>
  <c r="Y988" i="10" s="1"/>
  <c r="AB988" i="10" s="1"/>
  <c r="U988" i="10"/>
  <c r="X988" i="10" s="1"/>
  <c r="AA988" i="10" s="1"/>
  <c r="T988" i="10"/>
  <c r="S988" i="10"/>
  <c r="R988" i="10"/>
  <c r="W987" i="10"/>
  <c r="Z987" i="10" s="1"/>
  <c r="AC987" i="10" s="1"/>
  <c r="V987" i="10"/>
  <c r="Y987" i="10" s="1"/>
  <c r="AB987" i="10" s="1"/>
  <c r="U987" i="10"/>
  <c r="X987" i="10" s="1"/>
  <c r="AA987" i="10" s="1"/>
  <c r="T987" i="10"/>
  <c r="S987" i="10"/>
  <c r="R987" i="10"/>
  <c r="W986" i="10"/>
  <c r="Z986" i="10" s="1"/>
  <c r="AC986" i="10" s="1"/>
  <c r="V986" i="10"/>
  <c r="Y986" i="10" s="1"/>
  <c r="AB986" i="10" s="1"/>
  <c r="U986" i="10"/>
  <c r="X986" i="10" s="1"/>
  <c r="AA986" i="10" s="1"/>
  <c r="T986" i="10"/>
  <c r="S986" i="10"/>
  <c r="R986" i="10"/>
  <c r="W985" i="10"/>
  <c r="Z985" i="10" s="1"/>
  <c r="AC985" i="10" s="1"/>
  <c r="V985" i="10"/>
  <c r="Y985" i="10" s="1"/>
  <c r="AB985" i="10" s="1"/>
  <c r="U985" i="10"/>
  <c r="X985" i="10" s="1"/>
  <c r="AA985" i="10" s="1"/>
  <c r="T985" i="10"/>
  <c r="S985" i="10"/>
  <c r="R985" i="10"/>
  <c r="W984" i="10"/>
  <c r="Z984" i="10" s="1"/>
  <c r="AC984" i="10" s="1"/>
  <c r="V984" i="10"/>
  <c r="Y984" i="10" s="1"/>
  <c r="AB984" i="10" s="1"/>
  <c r="U984" i="10"/>
  <c r="X984" i="10" s="1"/>
  <c r="AA984" i="10" s="1"/>
  <c r="T984" i="10"/>
  <c r="S984" i="10"/>
  <c r="R984" i="10"/>
  <c r="W983" i="10"/>
  <c r="Z983" i="10" s="1"/>
  <c r="AC983" i="10" s="1"/>
  <c r="V983" i="10"/>
  <c r="Y983" i="10" s="1"/>
  <c r="AB983" i="10" s="1"/>
  <c r="U983" i="10"/>
  <c r="X983" i="10" s="1"/>
  <c r="AA983" i="10" s="1"/>
  <c r="T983" i="10"/>
  <c r="S983" i="10"/>
  <c r="R983" i="10"/>
  <c r="W982" i="10"/>
  <c r="Z982" i="10" s="1"/>
  <c r="AC982" i="10" s="1"/>
  <c r="V982" i="10"/>
  <c r="Y982" i="10" s="1"/>
  <c r="AB982" i="10" s="1"/>
  <c r="U982" i="10"/>
  <c r="X982" i="10" s="1"/>
  <c r="AA982" i="10" s="1"/>
  <c r="T982" i="10"/>
  <c r="S982" i="10"/>
  <c r="R982" i="10"/>
  <c r="W981" i="10"/>
  <c r="Z981" i="10" s="1"/>
  <c r="AC981" i="10" s="1"/>
  <c r="V981" i="10"/>
  <c r="Y981" i="10" s="1"/>
  <c r="AB981" i="10" s="1"/>
  <c r="U981" i="10"/>
  <c r="X981" i="10" s="1"/>
  <c r="AA981" i="10" s="1"/>
  <c r="T981" i="10"/>
  <c r="S981" i="10"/>
  <c r="R981" i="10"/>
  <c r="W980" i="10"/>
  <c r="Z980" i="10" s="1"/>
  <c r="AC980" i="10" s="1"/>
  <c r="V980" i="10"/>
  <c r="Y980" i="10" s="1"/>
  <c r="AB980" i="10" s="1"/>
  <c r="U980" i="10"/>
  <c r="X980" i="10" s="1"/>
  <c r="AA980" i="10" s="1"/>
  <c r="T980" i="10"/>
  <c r="S980" i="10"/>
  <c r="R980" i="10"/>
  <c r="W979" i="10"/>
  <c r="Z979" i="10" s="1"/>
  <c r="AC979" i="10" s="1"/>
  <c r="V979" i="10"/>
  <c r="Y979" i="10" s="1"/>
  <c r="AB979" i="10" s="1"/>
  <c r="U979" i="10"/>
  <c r="X979" i="10" s="1"/>
  <c r="AA979" i="10" s="1"/>
  <c r="T979" i="10"/>
  <c r="S979" i="10"/>
  <c r="R979" i="10"/>
  <c r="W978" i="10"/>
  <c r="Z978" i="10" s="1"/>
  <c r="AC978" i="10" s="1"/>
  <c r="V978" i="10"/>
  <c r="Y978" i="10" s="1"/>
  <c r="AB978" i="10" s="1"/>
  <c r="U978" i="10"/>
  <c r="X978" i="10" s="1"/>
  <c r="AA978" i="10" s="1"/>
  <c r="T978" i="10"/>
  <c r="S978" i="10"/>
  <c r="R978" i="10"/>
  <c r="W977" i="10"/>
  <c r="Z977" i="10" s="1"/>
  <c r="AC977" i="10" s="1"/>
  <c r="V977" i="10"/>
  <c r="Y977" i="10" s="1"/>
  <c r="AB977" i="10" s="1"/>
  <c r="U977" i="10"/>
  <c r="X977" i="10" s="1"/>
  <c r="AA977" i="10" s="1"/>
  <c r="T977" i="10"/>
  <c r="S977" i="10"/>
  <c r="R977" i="10"/>
  <c r="W976" i="10"/>
  <c r="Z976" i="10" s="1"/>
  <c r="AC976" i="10" s="1"/>
  <c r="V976" i="10"/>
  <c r="Y976" i="10" s="1"/>
  <c r="AB976" i="10" s="1"/>
  <c r="U976" i="10"/>
  <c r="X976" i="10" s="1"/>
  <c r="AA976" i="10" s="1"/>
  <c r="T976" i="10"/>
  <c r="S976" i="10"/>
  <c r="R976" i="10"/>
  <c r="W975" i="10"/>
  <c r="Z975" i="10" s="1"/>
  <c r="AC975" i="10" s="1"/>
  <c r="V975" i="10"/>
  <c r="Y975" i="10" s="1"/>
  <c r="AB975" i="10" s="1"/>
  <c r="U975" i="10"/>
  <c r="X975" i="10" s="1"/>
  <c r="AA975" i="10" s="1"/>
  <c r="T975" i="10"/>
  <c r="S975" i="10"/>
  <c r="R975" i="10"/>
  <c r="W974" i="10"/>
  <c r="Z974" i="10" s="1"/>
  <c r="AC974" i="10" s="1"/>
  <c r="V974" i="10"/>
  <c r="Y974" i="10" s="1"/>
  <c r="AB974" i="10" s="1"/>
  <c r="U974" i="10"/>
  <c r="X974" i="10" s="1"/>
  <c r="AA974" i="10" s="1"/>
  <c r="T974" i="10"/>
  <c r="S974" i="10"/>
  <c r="R974" i="10"/>
  <c r="W973" i="10"/>
  <c r="Z973" i="10" s="1"/>
  <c r="AC973" i="10" s="1"/>
  <c r="V973" i="10"/>
  <c r="Y973" i="10" s="1"/>
  <c r="AB973" i="10" s="1"/>
  <c r="U973" i="10"/>
  <c r="X973" i="10" s="1"/>
  <c r="AA973" i="10" s="1"/>
  <c r="T973" i="10"/>
  <c r="S973" i="10"/>
  <c r="R973" i="10"/>
  <c r="W972" i="10"/>
  <c r="Z972" i="10" s="1"/>
  <c r="AC972" i="10" s="1"/>
  <c r="V972" i="10"/>
  <c r="Y972" i="10" s="1"/>
  <c r="AB972" i="10" s="1"/>
  <c r="U972" i="10"/>
  <c r="X972" i="10" s="1"/>
  <c r="AA972" i="10" s="1"/>
  <c r="T972" i="10"/>
  <c r="S972" i="10"/>
  <c r="R972" i="10"/>
  <c r="W971" i="10"/>
  <c r="Z971" i="10" s="1"/>
  <c r="AC971" i="10" s="1"/>
  <c r="V971" i="10"/>
  <c r="Y971" i="10" s="1"/>
  <c r="AB971" i="10" s="1"/>
  <c r="U971" i="10"/>
  <c r="X971" i="10" s="1"/>
  <c r="AA971" i="10" s="1"/>
  <c r="T971" i="10"/>
  <c r="S971" i="10"/>
  <c r="R971" i="10"/>
  <c r="W970" i="10"/>
  <c r="Z970" i="10" s="1"/>
  <c r="AC970" i="10" s="1"/>
  <c r="V970" i="10"/>
  <c r="Y970" i="10" s="1"/>
  <c r="AB970" i="10" s="1"/>
  <c r="U970" i="10"/>
  <c r="X970" i="10" s="1"/>
  <c r="AA970" i="10" s="1"/>
  <c r="T970" i="10"/>
  <c r="S970" i="10"/>
  <c r="R970" i="10"/>
  <c r="W969" i="10"/>
  <c r="Z969" i="10" s="1"/>
  <c r="AC969" i="10" s="1"/>
  <c r="V969" i="10"/>
  <c r="Y969" i="10" s="1"/>
  <c r="AB969" i="10" s="1"/>
  <c r="U969" i="10"/>
  <c r="X969" i="10" s="1"/>
  <c r="AA969" i="10" s="1"/>
  <c r="T969" i="10"/>
  <c r="S969" i="10"/>
  <c r="R969" i="10"/>
  <c r="W968" i="10"/>
  <c r="Z968" i="10" s="1"/>
  <c r="AC968" i="10" s="1"/>
  <c r="V968" i="10"/>
  <c r="Y968" i="10" s="1"/>
  <c r="AB968" i="10" s="1"/>
  <c r="U968" i="10"/>
  <c r="X968" i="10" s="1"/>
  <c r="AA968" i="10" s="1"/>
  <c r="T968" i="10"/>
  <c r="S968" i="10"/>
  <c r="R968" i="10"/>
  <c r="W967" i="10"/>
  <c r="Z967" i="10" s="1"/>
  <c r="AC967" i="10" s="1"/>
  <c r="V967" i="10"/>
  <c r="Y967" i="10" s="1"/>
  <c r="AB967" i="10" s="1"/>
  <c r="U967" i="10"/>
  <c r="X967" i="10" s="1"/>
  <c r="AA967" i="10" s="1"/>
  <c r="T967" i="10"/>
  <c r="S967" i="10"/>
  <c r="R967" i="10"/>
  <c r="W966" i="10"/>
  <c r="Z966" i="10" s="1"/>
  <c r="AC966" i="10" s="1"/>
  <c r="V966" i="10"/>
  <c r="Y966" i="10" s="1"/>
  <c r="AB966" i="10" s="1"/>
  <c r="U966" i="10"/>
  <c r="X966" i="10" s="1"/>
  <c r="AA966" i="10" s="1"/>
  <c r="T966" i="10"/>
  <c r="S966" i="10"/>
  <c r="R966" i="10"/>
  <c r="W965" i="10"/>
  <c r="Z965" i="10" s="1"/>
  <c r="AC965" i="10" s="1"/>
  <c r="V965" i="10"/>
  <c r="Y965" i="10" s="1"/>
  <c r="AB965" i="10" s="1"/>
  <c r="U965" i="10"/>
  <c r="X965" i="10" s="1"/>
  <c r="AA965" i="10" s="1"/>
  <c r="T965" i="10"/>
  <c r="S965" i="10"/>
  <c r="R965" i="10"/>
  <c r="W964" i="10"/>
  <c r="Z964" i="10" s="1"/>
  <c r="AC964" i="10" s="1"/>
  <c r="V964" i="10"/>
  <c r="Y964" i="10" s="1"/>
  <c r="AB964" i="10" s="1"/>
  <c r="U964" i="10"/>
  <c r="X964" i="10" s="1"/>
  <c r="AA964" i="10" s="1"/>
  <c r="T964" i="10"/>
  <c r="S964" i="10"/>
  <c r="R964" i="10"/>
  <c r="W963" i="10"/>
  <c r="Z963" i="10" s="1"/>
  <c r="AC963" i="10" s="1"/>
  <c r="V963" i="10"/>
  <c r="Y963" i="10" s="1"/>
  <c r="AB963" i="10" s="1"/>
  <c r="U963" i="10"/>
  <c r="X963" i="10" s="1"/>
  <c r="AA963" i="10" s="1"/>
  <c r="T963" i="10"/>
  <c r="S963" i="10"/>
  <c r="R963" i="10"/>
  <c r="W962" i="10"/>
  <c r="Z962" i="10" s="1"/>
  <c r="AC962" i="10" s="1"/>
  <c r="V962" i="10"/>
  <c r="Y962" i="10" s="1"/>
  <c r="AB962" i="10" s="1"/>
  <c r="U962" i="10"/>
  <c r="X962" i="10" s="1"/>
  <c r="AA962" i="10" s="1"/>
  <c r="T962" i="10"/>
  <c r="S962" i="10"/>
  <c r="R962" i="10"/>
  <c r="W961" i="10"/>
  <c r="Z961" i="10" s="1"/>
  <c r="AC961" i="10" s="1"/>
  <c r="V961" i="10"/>
  <c r="Y961" i="10" s="1"/>
  <c r="AB961" i="10" s="1"/>
  <c r="U961" i="10"/>
  <c r="X961" i="10" s="1"/>
  <c r="AA961" i="10" s="1"/>
  <c r="T961" i="10"/>
  <c r="S961" i="10"/>
  <c r="R961" i="10"/>
  <c r="W960" i="10"/>
  <c r="Z960" i="10" s="1"/>
  <c r="AC960" i="10" s="1"/>
  <c r="V960" i="10"/>
  <c r="Y960" i="10" s="1"/>
  <c r="AB960" i="10" s="1"/>
  <c r="U960" i="10"/>
  <c r="X960" i="10" s="1"/>
  <c r="AA960" i="10" s="1"/>
  <c r="T960" i="10"/>
  <c r="S960" i="10"/>
  <c r="R960" i="10"/>
  <c r="W959" i="10"/>
  <c r="Z959" i="10" s="1"/>
  <c r="AC959" i="10" s="1"/>
  <c r="V959" i="10"/>
  <c r="Y959" i="10" s="1"/>
  <c r="AB959" i="10" s="1"/>
  <c r="U959" i="10"/>
  <c r="X959" i="10" s="1"/>
  <c r="AA959" i="10" s="1"/>
  <c r="T959" i="10"/>
  <c r="S959" i="10"/>
  <c r="R959" i="10"/>
  <c r="W958" i="10"/>
  <c r="Z958" i="10" s="1"/>
  <c r="AC958" i="10" s="1"/>
  <c r="V958" i="10"/>
  <c r="Y958" i="10" s="1"/>
  <c r="AB958" i="10" s="1"/>
  <c r="U958" i="10"/>
  <c r="X958" i="10" s="1"/>
  <c r="AA958" i="10" s="1"/>
  <c r="T958" i="10"/>
  <c r="S958" i="10"/>
  <c r="R958" i="10"/>
  <c r="W957" i="10"/>
  <c r="Z957" i="10" s="1"/>
  <c r="AC957" i="10" s="1"/>
  <c r="V957" i="10"/>
  <c r="Y957" i="10" s="1"/>
  <c r="AB957" i="10" s="1"/>
  <c r="U957" i="10"/>
  <c r="X957" i="10" s="1"/>
  <c r="AA957" i="10" s="1"/>
  <c r="T957" i="10"/>
  <c r="S957" i="10"/>
  <c r="R957" i="10"/>
  <c r="W956" i="10"/>
  <c r="Z956" i="10" s="1"/>
  <c r="AC956" i="10" s="1"/>
  <c r="V956" i="10"/>
  <c r="Y956" i="10" s="1"/>
  <c r="AB956" i="10" s="1"/>
  <c r="U956" i="10"/>
  <c r="X956" i="10" s="1"/>
  <c r="AA956" i="10" s="1"/>
  <c r="T956" i="10"/>
  <c r="S956" i="10"/>
  <c r="R956" i="10"/>
  <c r="W955" i="10"/>
  <c r="Z955" i="10" s="1"/>
  <c r="AC955" i="10" s="1"/>
  <c r="V955" i="10"/>
  <c r="Y955" i="10" s="1"/>
  <c r="AB955" i="10" s="1"/>
  <c r="U955" i="10"/>
  <c r="X955" i="10" s="1"/>
  <c r="AA955" i="10" s="1"/>
  <c r="T955" i="10"/>
  <c r="S955" i="10"/>
  <c r="R955" i="10"/>
  <c r="W954" i="10"/>
  <c r="Z954" i="10" s="1"/>
  <c r="AC954" i="10" s="1"/>
  <c r="V954" i="10"/>
  <c r="Y954" i="10" s="1"/>
  <c r="AB954" i="10" s="1"/>
  <c r="U954" i="10"/>
  <c r="X954" i="10" s="1"/>
  <c r="AA954" i="10" s="1"/>
  <c r="T954" i="10"/>
  <c r="S954" i="10"/>
  <c r="R954" i="10"/>
  <c r="W953" i="10"/>
  <c r="Z953" i="10" s="1"/>
  <c r="AC953" i="10" s="1"/>
  <c r="V953" i="10"/>
  <c r="Y953" i="10" s="1"/>
  <c r="AB953" i="10" s="1"/>
  <c r="U953" i="10"/>
  <c r="X953" i="10" s="1"/>
  <c r="AA953" i="10" s="1"/>
  <c r="T953" i="10"/>
  <c r="S953" i="10"/>
  <c r="R953" i="10"/>
  <c r="W952" i="10"/>
  <c r="Z952" i="10" s="1"/>
  <c r="AC952" i="10" s="1"/>
  <c r="V952" i="10"/>
  <c r="Y952" i="10" s="1"/>
  <c r="AB952" i="10" s="1"/>
  <c r="U952" i="10"/>
  <c r="X952" i="10" s="1"/>
  <c r="AA952" i="10" s="1"/>
  <c r="T952" i="10"/>
  <c r="S952" i="10"/>
  <c r="R952" i="10"/>
  <c r="W951" i="10"/>
  <c r="Z951" i="10" s="1"/>
  <c r="AC951" i="10" s="1"/>
  <c r="V951" i="10"/>
  <c r="Y951" i="10" s="1"/>
  <c r="AB951" i="10" s="1"/>
  <c r="U951" i="10"/>
  <c r="X951" i="10" s="1"/>
  <c r="AA951" i="10" s="1"/>
  <c r="T951" i="10"/>
  <c r="S951" i="10"/>
  <c r="R951" i="10"/>
  <c r="W950" i="10"/>
  <c r="Z950" i="10" s="1"/>
  <c r="AC950" i="10" s="1"/>
  <c r="V950" i="10"/>
  <c r="Y950" i="10" s="1"/>
  <c r="AB950" i="10" s="1"/>
  <c r="U950" i="10"/>
  <c r="X950" i="10" s="1"/>
  <c r="AA950" i="10" s="1"/>
  <c r="T950" i="10"/>
  <c r="S950" i="10"/>
  <c r="R950" i="10"/>
  <c r="W949" i="10"/>
  <c r="Z949" i="10" s="1"/>
  <c r="AC949" i="10" s="1"/>
  <c r="V949" i="10"/>
  <c r="Y949" i="10" s="1"/>
  <c r="AB949" i="10" s="1"/>
  <c r="U949" i="10"/>
  <c r="X949" i="10" s="1"/>
  <c r="AA949" i="10" s="1"/>
  <c r="T949" i="10"/>
  <c r="S949" i="10"/>
  <c r="R949" i="10"/>
  <c r="W948" i="10"/>
  <c r="Z948" i="10" s="1"/>
  <c r="AC948" i="10" s="1"/>
  <c r="V948" i="10"/>
  <c r="Y948" i="10" s="1"/>
  <c r="AB948" i="10" s="1"/>
  <c r="U948" i="10"/>
  <c r="X948" i="10" s="1"/>
  <c r="AA948" i="10" s="1"/>
  <c r="T948" i="10"/>
  <c r="S948" i="10"/>
  <c r="R948" i="10"/>
  <c r="W947" i="10"/>
  <c r="Z947" i="10" s="1"/>
  <c r="AC947" i="10" s="1"/>
  <c r="V947" i="10"/>
  <c r="Y947" i="10" s="1"/>
  <c r="AB947" i="10" s="1"/>
  <c r="U947" i="10"/>
  <c r="X947" i="10" s="1"/>
  <c r="AA947" i="10" s="1"/>
  <c r="T947" i="10"/>
  <c r="S947" i="10"/>
  <c r="R947" i="10"/>
  <c r="W946" i="10"/>
  <c r="Z946" i="10" s="1"/>
  <c r="AC946" i="10" s="1"/>
  <c r="V946" i="10"/>
  <c r="Y946" i="10" s="1"/>
  <c r="AB946" i="10" s="1"/>
  <c r="U946" i="10"/>
  <c r="X946" i="10" s="1"/>
  <c r="AA946" i="10" s="1"/>
  <c r="T946" i="10"/>
  <c r="S946" i="10"/>
  <c r="R946" i="10"/>
  <c r="W945" i="10"/>
  <c r="Z945" i="10" s="1"/>
  <c r="AC945" i="10" s="1"/>
  <c r="V945" i="10"/>
  <c r="Y945" i="10" s="1"/>
  <c r="AB945" i="10" s="1"/>
  <c r="U945" i="10"/>
  <c r="X945" i="10" s="1"/>
  <c r="AA945" i="10" s="1"/>
  <c r="T945" i="10"/>
  <c r="S945" i="10"/>
  <c r="R945" i="10"/>
  <c r="W944" i="10"/>
  <c r="Z944" i="10" s="1"/>
  <c r="AC944" i="10" s="1"/>
  <c r="V944" i="10"/>
  <c r="Y944" i="10" s="1"/>
  <c r="AB944" i="10" s="1"/>
  <c r="U944" i="10"/>
  <c r="X944" i="10" s="1"/>
  <c r="AA944" i="10" s="1"/>
  <c r="T944" i="10"/>
  <c r="S944" i="10"/>
  <c r="R944" i="10"/>
  <c r="W943" i="10"/>
  <c r="Z943" i="10" s="1"/>
  <c r="AC943" i="10" s="1"/>
  <c r="V943" i="10"/>
  <c r="Y943" i="10" s="1"/>
  <c r="AB943" i="10" s="1"/>
  <c r="U943" i="10"/>
  <c r="X943" i="10" s="1"/>
  <c r="AA943" i="10" s="1"/>
  <c r="T943" i="10"/>
  <c r="S943" i="10"/>
  <c r="R943" i="10"/>
  <c r="W942" i="10"/>
  <c r="Z942" i="10" s="1"/>
  <c r="AC942" i="10" s="1"/>
  <c r="V942" i="10"/>
  <c r="Y942" i="10" s="1"/>
  <c r="AB942" i="10" s="1"/>
  <c r="U942" i="10"/>
  <c r="X942" i="10" s="1"/>
  <c r="AA942" i="10" s="1"/>
  <c r="T942" i="10"/>
  <c r="S942" i="10"/>
  <c r="R942" i="10"/>
  <c r="W941" i="10"/>
  <c r="Z941" i="10" s="1"/>
  <c r="AC941" i="10" s="1"/>
  <c r="V941" i="10"/>
  <c r="Y941" i="10" s="1"/>
  <c r="AB941" i="10" s="1"/>
  <c r="U941" i="10"/>
  <c r="X941" i="10" s="1"/>
  <c r="AA941" i="10" s="1"/>
  <c r="T941" i="10"/>
  <c r="S941" i="10"/>
  <c r="R941" i="10"/>
  <c r="W940" i="10"/>
  <c r="Z940" i="10" s="1"/>
  <c r="AC940" i="10" s="1"/>
  <c r="V940" i="10"/>
  <c r="Y940" i="10" s="1"/>
  <c r="AB940" i="10" s="1"/>
  <c r="U940" i="10"/>
  <c r="X940" i="10" s="1"/>
  <c r="AA940" i="10" s="1"/>
  <c r="T940" i="10"/>
  <c r="S940" i="10"/>
  <c r="R940" i="10"/>
  <c r="W939" i="10"/>
  <c r="Z939" i="10" s="1"/>
  <c r="AC939" i="10" s="1"/>
  <c r="V939" i="10"/>
  <c r="Y939" i="10" s="1"/>
  <c r="AB939" i="10" s="1"/>
  <c r="U939" i="10"/>
  <c r="X939" i="10" s="1"/>
  <c r="AA939" i="10" s="1"/>
  <c r="T939" i="10"/>
  <c r="S939" i="10"/>
  <c r="R939" i="10"/>
  <c r="W938" i="10"/>
  <c r="Z938" i="10" s="1"/>
  <c r="AC938" i="10" s="1"/>
  <c r="V938" i="10"/>
  <c r="Y938" i="10" s="1"/>
  <c r="AB938" i="10" s="1"/>
  <c r="U938" i="10"/>
  <c r="X938" i="10" s="1"/>
  <c r="AA938" i="10" s="1"/>
  <c r="T938" i="10"/>
  <c r="S938" i="10"/>
  <c r="R938" i="10"/>
  <c r="W937" i="10"/>
  <c r="Z937" i="10" s="1"/>
  <c r="AC937" i="10" s="1"/>
  <c r="V937" i="10"/>
  <c r="Y937" i="10" s="1"/>
  <c r="AB937" i="10" s="1"/>
  <c r="U937" i="10"/>
  <c r="X937" i="10" s="1"/>
  <c r="AA937" i="10" s="1"/>
  <c r="T937" i="10"/>
  <c r="S937" i="10"/>
  <c r="R937" i="10"/>
  <c r="W936" i="10"/>
  <c r="Z936" i="10" s="1"/>
  <c r="AC936" i="10" s="1"/>
  <c r="V936" i="10"/>
  <c r="Y936" i="10" s="1"/>
  <c r="AB936" i="10" s="1"/>
  <c r="U936" i="10"/>
  <c r="X936" i="10" s="1"/>
  <c r="AA936" i="10" s="1"/>
  <c r="T936" i="10"/>
  <c r="S936" i="10"/>
  <c r="R936" i="10"/>
  <c r="W935" i="10"/>
  <c r="Z935" i="10" s="1"/>
  <c r="AC935" i="10" s="1"/>
  <c r="V935" i="10"/>
  <c r="Y935" i="10" s="1"/>
  <c r="AB935" i="10" s="1"/>
  <c r="U935" i="10"/>
  <c r="X935" i="10" s="1"/>
  <c r="AA935" i="10" s="1"/>
  <c r="T935" i="10"/>
  <c r="S935" i="10"/>
  <c r="R935" i="10"/>
  <c r="W934" i="10"/>
  <c r="Z934" i="10" s="1"/>
  <c r="AC934" i="10" s="1"/>
  <c r="V934" i="10"/>
  <c r="Y934" i="10" s="1"/>
  <c r="AB934" i="10" s="1"/>
  <c r="U934" i="10"/>
  <c r="X934" i="10" s="1"/>
  <c r="AA934" i="10" s="1"/>
  <c r="T934" i="10"/>
  <c r="S934" i="10"/>
  <c r="R934" i="10"/>
  <c r="W933" i="10"/>
  <c r="Z933" i="10" s="1"/>
  <c r="AC933" i="10" s="1"/>
  <c r="V933" i="10"/>
  <c r="Y933" i="10" s="1"/>
  <c r="AB933" i="10" s="1"/>
  <c r="U933" i="10"/>
  <c r="X933" i="10" s="1"/>
  <c r="AA933" i="10" s="1"/>
  <c r="T933" i="10"/>
  <c r="S933" i="10"/>
  <c r="R933" i="10"/>
  <c r="W932" i="10"/>
  <c r="Z932" i="10" s="1"/>
  <c r="AC932" i="10" s="1"/>
  <c r="V932" i="10"/>
  <c r="Y932" i="10" s="1"/>
  <c r="AB932" i="10" s="1"/>
  <c r="U932" i="10"/>
  <c r="X932" i="10" s="1"/>
  <c r="AA932" i="10" s="1"/>
  <c r="T932" i="10"/>
  <c r="S932" i="10"/>
  <c r="R932" i="10"/>
  <c r="W931" i="10"/>
  <c r="Z931" i="10" s="1"/>
  <c r="AC931" i="10" s="1"/>
  <c r="V931" i="10"/>
  <c r="Y931" i="10" s="1"/>
  <c r="AB931" i="10" s="1"/>
  <c r="U931" i="10"/>
  <c r="X931" i="10" s="1"/>
  <c r="AA931" i="10" s="1"/>
  <c r="T931" i="10"/>
  <c r="S931" i="10"/>
  <c r="R931" i="10"/>
  <c r="W930" i="10"/>
  <c r="Z930" i="10" s="1"/>
  <c r="AC930" i="10" s="1"/>
  <c r="V930" i="10"/>
  <c r="Y930" i="10" s="1"/>
  <c r="AB930" i="10" s="1"/>
  <c r="U930" i="10"/>
  <c r="X930" i="10" s="1"/>
  <c r="AA930" i="10" s="1"/>
  <c r="T930" i="10"/>
  <c r="S930" i="10"/>
  <c r="R930" i="10"/>
  <c r="W929" i="10"/>
  <c r="Z929" i="10" s="1"/>
  <c r="AC929" i="10" s="1"/>
  <c r="V929" i="10"/>
  <c r="Y929" i="10" s="1"/>
  <c r="AB929" i="10" s="1"/>
  <c r="U929" i="10"/>
  <c r="X929" i="10" s="1"/>
  <c r="AA929" i="10" s="1"/>
  <c r="T929" i="10"/>
  <c r="S929" i="10"/>
  <c r="R929" i="10"/>
  <c r="W928" i="10"/>
  <c r="Z928" i="10" s="1"/>
  <c r="AC928" i="10" s="1"/>
  <c r="V928" i="10"/>
  <c r="Y928" i="10" s="1"/>
  <c r="AB928" i="10" s="1"/>
  <c r="U928" i="10"/>
  <c r="X928" i="10" s="1"/>
  <c r="AA928" i="10" s="1"/>
  <c r="T928" i="10"/>
  <c r="S928" i="10"/>
  <c r="R928" i="10"/>
  <c r="W927" i="10"/>
  <c r="Z927" i="10" s="1"/>
  <c r="AC927" i="10" s="1"/>
  <c r="V927" i="10"/>
  <c r="Y927" i="10" s="1"/>
  <c r="AB927" i="10" s="1"/>
  <c r="U927" i="10"/>
  <c r="X927" i="10" s="1"/>
  <c r="AA927" i="10" s="1"/>
  <c r="T927" i="10"/>
  <c r="S927" i="10"/>
  <c r="R927" i="10"/>
  <c r="W926" i="10"/>
  <c r="Z926" i="10" s="1"/>
  <c r="AC926" i="10" s="1"/>
  <c r="V926" i="10"/>
  <c r="Y926" i="10" s="1"/>
  <c r="AB926" i="10" s="1"/>
  <c r="U926" i="10"/>
  <c r="X926" i="10" s="1"/>
  <c r="AA926" i="10" s="1"/>
  <c r="T926" i="10"/>
  <c r="S926" i="10"/>
  <c r="R926" i="10"/>
  <c r="W925" i="10"/>
  <c r="Z925" i="10" s="1"/>
  <c r="AC925" i="10" s="1"/>
  <c r="V925" i="10"/>
  <c r="Y925" i="10" s="1"/>
  <c r="AB925" i="10" s="1"/>
  <c r="U925" i="10"/>
  <c r="X925" i="10" s="1"/>
  <c r="AA925" i="10" s="1"/>
  <c r="T925" i="10"/>
  <c r="S925" i="10"/>
  <c r="R925" i="10"/>
  <c r="W924" i="10"/>
  <c r="Z924" i="10" s="1"/>
  <c r="AC924" i="10" s="1"/>
  <c r="V924" i="10"/>
  <c r="Y924" i="10" s="1"/>
  <c r="AB924" i="10" s="1"/>
  <c r="U924" i="10"/>
  <c r="X924" i="10" s="1"/>
  <c r="AA924" i="10" s="1"/>
  <c r="T924" i="10"/>
  <c r="S924" i="10"/>
  <c r="R924" i="10"/>
  <c r="W923" i="10"/>
  <c r="Z923" i="10" s="1"/>
  <c r="AC923" i="10" s="1"/>
  <c r="V923" i="10"/>
  <c r="Y923" i="10" s="1"/>
  <c r="AB923" i="10" s="1"/>
  <c r="U923" i="10"/>
  <c r="X923" i="10" s="1"/>
  <c r="AA923" i="10" s="1"/>
  <c r="T923" i="10"/>
  <c r="S923" i="10"/>
  <c r="R923" i="10"/>
  <c r="W922" i="10"/>
  <c r="Z922" i="10" s="1"/>
  <c r="AC922" i="10" s="1"/>
  <c r="V922" i="10"/>
  <c r="Y922" i="10" s="1"/>
  <c r="AB922" i="10" s="1"/>
  <c r="U922" i="10"/>
  <c r="X922" i="10" s="1"/>
  <c r="AA922" i="10" s="1"/>
  <c r="T922" i="10"/>
  <c r="S922" i="10"/>
  <c r="R922" i="10"/>
  <c r="W921" i="10"/>
  <c r="Z921" i="10" s="1"/>
  <c r="AC921" i="10" s="1"/>
  <c r="V921" i="10"/>
  <c r="Y921" i="10" s="1"/>
  <c r="AB921" i="10" s="1"/>
  <c r="U921" i="10"/>
  <c r="X921" i="10" s="1"/>
  <c r="AA921" i="10" s="1"/>
  <c r="T921" i="10"/>
  <c r="S921" i="10"/>
  <c r="R921" i="10"/>
  <c r="W920" i="10"/>
  <c r="Z920" i="10" s="1"/>
  <c r="AC920" i="10" s="1"/>
  <c r="V920" i="10"/>
  <c r="Y920" i="10" s="1"/>
  <c r="AB920" i="10" s="1"/>
  <c r="U920" i="10"/>
  <c r="X920" i="10" s="1"/>
  <c r="AA920" i="10" s="1"/>
  <c r="T920" i="10"/>
  <c r="S920" i="10"/>
  <c r="R920" i="10"/>
  <c r="W919" i="10"/>
  <c r="Z919" i="10" s="1"/>
  <c r="AC919" i="10" s="1"/>
  <c r="V919" i="10"/>
  <c r="Y919" i="10" s="1"/>
  <c r="AB919" i="10" s="1"/>
  <c r="U919" i="10"/>
  <c r="X919" i="10" s="1"/>
  <c r="AA919" i="10" s="1"/>
  <c r="T919" i="10"/>
  <c r="S919" i="10"/>
  <c r="R919" i="10"/>
  <c r="W918" i="10"/>
  <c r="Z918" i="10" s="1"/>
  <c r="AC918" i="10" s="1"/>
  <c r="V918" i="10"/>
  <c r="Y918" i="10" s="1"/>
  <c r="AB918" i="10" s="1"/>
  <c r="U918" i="10"/>
  <c r="X918" i="10" s="1"/>
  <c r="AA918" i="10" s="1"/>
  <c r="T918" i="10"/>
  <c r="S918" i="10"/>
  <c r="R918" i="10"/>
  <c r="W917" i="10"/>
  <c r="Z917" i="10" s="1"/>
  <c r="AC917" i="10" s="1"/>
  <c r="V917" i="10"/>
  <c r="Y917" i="10" s="1"/>
  <c r="AB917" i="10" s="1"/>
  <c r="U917" i="10"/>
  <c r="X917" i="10" s="1"/>
  <c r="AA917" i="10" s="1"/>
  <c r="T917" i="10"/>
  <c r="S917" i="10"/>
  <c r="R917" i="10"/>
  <c r="W916" i="10"/>
  <c r="Z916" i="10" s="1"/>
  <c r="AC916" i="10" s="1"/>
  <c r="V916" i="10"/>
  <c r="Y916" i="10" s="1"/>
  <c r="AB916" i="10" s="1"/>
  <c r="U916" i="10"/>
  <c r="X916" i="10" s="1"/>
  <c r="AA916" i="10" s="1"/>
  <c r="T916" i="10"/>
  <c r="S916" i="10"/>
  <c r="R916" i="10"/>
  <c r="W915" i="10"/>
  <c r="Z915" i="10" s="1"/>
  <c r="AC915" i="10" s="1"/>
  <c r="V915" i="10"/>
  <c r="Y915" i="10" s="1"/>
  <c r="AB915" i="10" s="1"/>
  <c r="U915" i="10"/>
  <c r="X915" i="10" s="1"/>
  <c r="AA915" i="10" s="1"/>
  <c r="T915" i="10"/>
  <c r="S915" i="10"/>
  <c r="R915" i="10"/>
  <c r="W914" i="10"/>
  <c r="Z914" i="10" s="1"/>
  <c r="AC914" i="10" s="1"/>
  <c r="V914" i="10"/>
  <c r="Y914" i="10" s="1"/>
  <c r="AB914" i="10" s="1"/>
  <c r="U914" i="10"/>
  <c r="X914" i="10" s="1"/>
  <c r="AA914" i="10" s="1"/>
  <c r="T914" i="10"/>
  <c r="S914" i="10"/>
  <c r="R914" i="10"/>
  <c r="W913" i="10"/>
  <c r="Z913" i="10" s="1"/>
  <c r="AC913" i="10" s="1"/>
  <c r="V913" i="10"/>
  <c r="Y913" i="10" s="1"/>
  <c r="AB913" i="10" s="1"/>
  <c r="U913" i="10"/>
  <c r="X913" i="10" s="1"/>
  <c r="AA913" i="10" s="1"/>
  <c r="T913" i="10"/>
  <c r="S913" i="10"/>
  <c r="R913" i="10"/>
  <c r="W912" i="10"/>
  <c r="Z912" i="10" s="1"/>
  <c r="AC912" i="10" s="1"/>
  <c r="V912" i="10"/>
  <c r="Y912" i="10" s="1"/>
  <c r="AB912" i="10" s="1"/>
  <c r="U912" i="10"/>
  <c r="X912" i="10" s="1"/>
  <c r="AA912" i="10" s="1"/>
  <c r="T912" i="10"/>
  <c r="S912" i="10"/>
  <c r="R912" i="10"/>
  <c r="W911" i="10"/>
  <c r="Z911" i="10" s="1"/>
  <c r="AC911" i="10" s="1"/>
  <c r="V911" i="10"/>
  <c r="Y911" i="10" s="1"/>
  <c r="AB911" i="10" s="1"/>
  <c r="U911" i="10"/>
  <c r="X911" i="10" s="1"/>
  <c r="AA911" i="10" s="1"/>
  <c r="T911" i="10"/>
  <c r="S911" i="10"/>
  <c r="R911" i="10"/>
  <c r="W910" i="10"/>
  <c r="Z910" i="10" s="1"/>
  <c r="AC910" i="10" s="1"/>
  <c r="V910" i="10"/>
  <c r="Y910" i="10" s="1"/>
  <c r="AB910" i="10" s="1"/>
  <c r="U910" i="10"/>
  <c r="X910" i="10" s="1"/>
  <c r="AA910" i="10" s="1"/>
  <c r="T910" i="10"/>
  <c r="S910" i="10"/>
  <c r="R910" i="10"/>
  <c r="W909" i="10"/>
  <c r="Z909" i="10" s="1"/>
  <c r="AC909" i="10" s="1"/>
  <c r="V909" i="10"/>
  <c r="Y909" i="10" s="1"/>
  <c r="AB909" i="10" s="1"/>
  <c r="U909" i="10"/>
  <c r="X909" i="10" s="1"/>
  <c r="AA909" i="10" s="1"/>
  <c r="T909" i="10"/>
  <c r="S909" i="10"/>
  <c r="R909" i="10"/>
  <c r="W908" i="10"/>
  <c r="Z908" i="10" s="1"/>
  <c r="AC908" i="10" s="1"/>
  <c r="V908" i="10"/>
  <c r="Y908" i="10" s="1"/>
  <c r="AB908" i="10" s="1"/>
  <c r="U908" i="10"/>
  <c r="X908" i="10" s="1"/>
  <c r="AA908" i="10" s="1"/>
  <c r="T908" i="10"/>
  <c r="S908" i="10"/>
  <c r="R908" i="10"/>
  <c r="W907" i="10"/>
  <c r="Z907" i="10" s="1"/>
  <c r="AC907" i="10" s="1"/>
  <c r="V907" i="10"/>
  <c r="Y907" i="10" s="1"/>
  <c r="AB907" i="10" s="1"/>
  <c r="U907" i="10"/>
  <c r="X907" i="10" s="1"/>
  <c r="AA907" i="10" s="1"/>
  <c r="T907" i="10"/>
  <c r="S907" i="10"/>
  <c r="R907" i="10"/>
  <c r="W906" i="10"/>
  <c r="Z906" i="10" s="1"/>
  <c r="AC906" i="10" s="1"/>
  <c r="V906" i="10"/>
  <c r="Y906" i="10" s="1"/>
  <c r="AB906" i="10" s="1"/>
  <c r="U906" i="10"/>
  <c r="X906" i="10" s="1"/>
  <c r="AA906" i="10" s="1"/>
  <c r="T906" i="10"/>
  <c r="S906" i="10"/>
  <c r="R906" i="10"/>
  <c r="W905" i="10"/>
  <c r="Z905" i="10" s="1"/>
  <c r="AC905" i="10" s="1"/>
  <c r="V905" i="10"/>
  <c r="Y905" i="10" s="1"/>
  <c r="AB905" i="10" s="1"/>
  <c r="U905" i="10"/>
  <c r="X905" i="10" s="1"/>
  <c r="AA905" i="10" s="1"/>
  <c r="T905" i="10"/>
  <c r="S905" i="10"/>
  <c r="R905" i="10"/>
  <c r="W904" i="10"/>
  <c r="Z904" i="10" s="1"/>
  <c r="AC904" i="10" s="1"/>
  <c r="V904" i="10"/>
  <c r="Y904" i="10" s="1"/>
  <c r="AB904" i="10" s="1"/>
  <c r="U904" i="10"/>
  <c r="X904" i="10" s="1"/>
  <c r="AA904" i="10" s="1"/>
  <c r="T904" i="10"/>
  <c r="S904" i="10"/>
  <c r="R904" i="10"/>
  <c r="W903" i="10"/>
  <c r="Z903" i="10" s="1"/>
  <c r="AC903" i="10" s="1"/>
  <c r="V903" i="10"/>
  <c r="Y903" i="10" s="1"/>
  <c r="AB903" i="10" s="1"/>
  <c r="U903" i="10"/>
  <c r="X903" i="10" s="1"/>
  <c r="AA903" i="10" s="1"/>
  <c r="T903" i="10"/>
  <c r="S903" i="10"/>
  <c r="R903" i="10"/>
  <c r="W902" i="10"/>
  <c r="Z902" i="10" s="1"/>
  <c r="AC902" i="10" s="1"/>
  <c r="V902" i="10"/>
  <c r="Y902" i="10" s="1"/>
  <c r="AB902" i="10" s="1"/>
  <c r="U902" i="10"/>
  <c r="X902" i="10" s="1"/>
  <c r="AA902" i="10" s="1"/>
  <c r="T902" i="10"/>
  <c r="S902" i="10"/>
  <c r="R902" i="10"/>
  <c r="W901" i="10"/>
  <c r="Z901" i="10" s="1"/>
  <c r="AC901" i="10" s="1"/>
  <c r="V901" i="10"/>
  <c r="Y901" i="10" s="1"/>
  <c r="AB901" i="10" s="1"/>
  <c r="U901" i="10"/>
  <c r="X901" i="10" s="1"/>
  <c r="AA901" i="10" s="1"/>
  <c r="T901" i="10"/>
  <c r="S901" i="10"/>
  <c r="R901" i="10"/>
  <c r="W900" i="10"/>
  <c r="Z900" i="10" s="1"/>
  <c r="AC900" i="10" s="1"/>
  <c r="V900" i="10"/>
  <c r="Y900" i="10" s="1"/>
  <c r="AB900" i="10" s="1"/>
  <c r="U900" i="10"/>
  <c r="X900" i="10" s="1"/>
  <c r="AA900" i="10" s="1"/>
  <c r="T900" i="10"/>
  <c r="S900" i="10"/>
  <c r="R900" i="10"/>
  <c r="W899" i="10"/>
  <c r="Z899" i="10" s="1"/>
  <c r="AC899" i="10" s="1"/>
  <c r="V899" i="10"/>
  <c r="Y899" i="10" s="1"/>
  <c r="AB899" i="10" s="1"/>
  <c r="U899" i="10"/>
  <c r="X899" i="10" s="1"/>
  <c r="AA899" i="10" s="1"/>
  <c r="T899" i="10"/>
  <c r="S899" i="10"/>
  <c r="R899" i="10"/>
  <c r="W898" i="10"/>
  <c r="Z898" i="10" s="1"/>
  <c r="AC898" i="10" s="1"/>
  <c r="V898" i="10"/>
  <c r="Y898" i="10" s="1"/>
  <c r="AB898" i="10" s="1"/>
  <c r="U898" i="10"/>
  <c r="X898" i="10" s="1"/>
  <c r="AA898" i="10" s="1"/>
  <c r="T898" i="10"/>
  <c r="S898" i="10"/>
  <c r="R898" i="10"/>
  <c r="W897" i="10"/>
  <c r="Z897" i="10" s="1"/>
  <c r="AC897" i="10" s="1"/>
  <c r="V897" i="10"/>
  <c r="Y897" i="10" s="1"/>
  <c r="AB897" i="10" s="1"/>
  <c r="U897" i="10"/>
  <c r="X897" i="10" s="1"/>
  <c r="AA897" i="10" s="1"/>
  <c r="T897" i="10"/>
  <c r="S897" i="10"/>
  <c r="R897" i="10"/>
  <c r="W896" i="10"/>
  <c r="Z896" i="10" s="1"/>
  <c r="AC896" i="10" s="1"/>
  <c r="V896" i="10"/>
  <c r="Y896" i="10" s="1"/>
  <c r="AB896" i="10" s="1"/>
  <c r="U896" i="10"/>
  <c r="X896" i="10" s="1"/>
  <c r="AA896" i="10" s="1"/>
  <c r="T896" i="10"/>
  <c r="S896" i="10"/>
  <c r="R896" i="10"/>
  <c r="W895" i="10"/>
  <c r="Z895" i="10" s="1"/>
  <c r="AC895" i="10" s="1"/>
  <c r="V895" i="10"/>
  <c r="Y895" i="10" s="1"/>
  <c r="AB895" i="10" s="1"/>
  <c r="U895" i="10"/>
  <c r="X895" i="10" s="1"/>
  <c r="AA895" i="10" s="1"/>
  <c r="T895" i="10"/>
  <c r="S895" i="10"/>
  <c r="R895" i="10"/>
  <c r="W894" i="10"/>
  <c r="Z894" i="10" s="1"/>
  <c r="AC894" i="10" s="1"/>
  <c r="V894" i="10"/>
  <c r="Y894" i="10" s="1"/>
  <c r="AB894" i="10" s="1"/>
  <c r="U894" i="10"/>
  <c r="X894" i="10" s="1"/>
  <c r="AA894" i="10" s="1"/>
  <c r="T894" i="10"/>
  <c r="S894" i="10"/>
  <c r="R894" i="10"/>
  <c r="W893" i="10"/>
  <c r="Z893" i="10" s="1"/>
  <c r="AC893" i="10" s="1"/>
  <c r="V893" i="10"/>
  <c r="Y893" i="10" s="1"/>
  <c r="AB893" i="10" s="1"/>
  <c r="U893" i="10"/>
  <c r="X893" i="10" s="1"/>
  <c r="AA893" i="10" s="1"/>
  <c r="T893" i="10"/>
  <c r="S893" i="10"/>
  <c r="R893" i="10"/>
  <c r="W892" i="10"/>
  <c r="Z892" i="10" s="1"/>
  <c r="AC892" i="10" s="1"/>
  <c r="V892" i="10"/>
  <c r="Y892" i="10" s="1"/>
  <c r="AB892" i="10" s="1"/>
  <c r="U892" i="10"/>
  <c r="X892" i="10" s="1"/>
  <c r="AA892" i="10" s="1"/>
  <c r="T892" i="10"/>
  <c r="S892" i="10"/>
  <c r="R892" i="10"/>
  <c r="W891" i="10"/>
  <c r="Z891" i="10" s="1"/>
  <c r="AC891" i="10" s="1"/>
  <c r="V891" i="10"/>
  <c r="Y891" i="10" s="1"/>
  <c r="AB891" i="10" s="1"/>
  <c r="U891" i="10"/>
  <c r="X891" i="10" s="1"/>
  <c r="AA891" i="10" s="1"/>
  <c r="T891" i="10"/>
  <c r="S891" i="10"/>
  <c r="R891" i="10"/>
  <c r="W890" i="10"/>
  <c r="Z890" i="10" s="1"/>
  <c r="AC890" i="10" s="1"/>
  <c r="V890" i="10"/>
  <c r="Y890" i="10" s="1"/>
  <c r="AB890" i="10" s="1"/>
  <c r="U890" i="10"/>
  <c r="X890" i="10" s="1"/>
  <c r="AA890" i="10" s="1"/>
  <c r="T890" i="10"/>
  <c r="S890" i="10"/>
  <c r="R890" i="10"/>
  <c r="W889" i="10"/>
  <c r="Z889" i="10" s="1"/>
  <c r="AC889" i="10" s="1"/>
  <c r="V889" i="10"/>
  <c r="Y889" i="10" s="1"/>
  <c r="AB889" i="10" s="1"/>
  <c r="U889" i="10"/>
  <c r="X889" i="10" s="1"/>
  <c r="AA889" i="10" s="1"/>
  <c r="T889" i="10"/>
  <c r="S889" i="10"/>
  <c r="R889" i="10"/>
  <c r="W888" i="10"/>
  <c r="Z888" i="10" s="1"/>
  <c r="AC888" i="10" s="1"/>
  <c r="V888" i="10"/>
  <c r="Y888" i="10" s="1"/>
  <c r="AB888" i="10" s="1"/>
  <c r="U888" i="10"/>
  <c r="X888" i="10" s="1"/>
  <c r="AA888" i="10" s="1"/>
  <c r="T888" i="10"/>
  <c r="S888" i="10"/>
  <c r="R888" i="10"/>
  <c r="W887" i="10"/>
  <c r="Z887" i="10" s="1"/>
  <c r="AC887" i="10" s="1"/>
  <c r="V887" i="10"/>
  <c r="Y887" i="10" s="1"/>
  <c r="AB887" i="10" s="1"/>
  <c r="U887" i="10"/>
  <c r="X887" i="10" s="1"/>
  <c r="AA887" i="10" s="1"/>
  <c r="T887" i="10"/>
  <c r="S887" i="10"/>
  <c r="R887" i="10"/>
  <c r="W886" i="10"/>
  <c r="Z886" i="10" s="1"/>
  <c r="AC886" i="10" s="1"/>
  <c r="V886" i="10"/>
  <c r="Y886" i="10" s="1"/>
  <c r="AB886" i="10" s="1"/>
  <c r="U886" i="10"/>
  <c r="X886" i="10" s="1"/>
  <c r="AA886" i="10" s="1"/>
  <c r="T886" i="10"/>
  <c r="S886" i="10"/>
  <c r="R886" i="10"/>
  <c r="W885" i="10"/>
  <c r="Z885" i="10" s="1"/>
  <c r="AC885" i="10" s="1"/>
  <c r="V885" i="10"/>
  <c r="Y885" i="10" s="1"/>
  <c r="AB885" i="10" s="1"/>
  <c r="U885" i="10"/>
  <c r="X885" i="10" s="1"/>
  <c r="AA885" i="10" s="1"/>
  <c r="T885" i="10"/>
  <c r="S885" i="10"/>
  <c r="R885" i="10"/>
  <c r="W884" i="10"/>
  <c r="Z884" i="10" s="1"/>
  <c r="AC884" i="10" s="1"/>
  <c r="V884" i="10"/>
  <c r="Y884" i="10" s="1"/>
  <c r="AB884" i="10" s="1"/>
  <c r="U884" i="10"/>
  <c r="X884" i="10" s="1"/>
  <c r="AA884" i="10" s="1"/>
  <c r="T884" i="10"/>
  <c r="S884" i="10"/>
  <c r="R884" i="10"/>
  <c r="W883" i="10"/>
  <c r="Z883" i="10" s="1"/>
  <c r="AC883" i="10" s="1"/>
  <c r="V883" i="10"/>
  <c r="Y883" i="10" s="1"/>
  <c r="AB883" i="10" s="1"/>
  <c r="U883" i="10"/>
  <c r="X883" i="10" s="1"/>
  <c r="AA883" i="10" s="1"/>
  <c r="T883" i="10"/>
  <c r="S883" i="10"/>
  <c r="R883" i="10"/>
  <c r="W881" i="10"/>
  <c r="Z881" i="10" s="1"/>
  <c r="AC881" i="10" s="1"/>
  <c r="AC882" i="10" s="1"/>
  <c r="V881" i="10"/>
  <c r="Y881" i="10" s="1"/>
  <c r="AB881" i="10" s="1"/>
  <c r="AB882" i="10" s="1"/>
  <c r="U881" i="10"/>
  <c r="X881" i="10" s="1"/>
  <c r="AA881" i="10" s="1"/>
  <c r="AA882" i="10" s="1"/>
  <c r="T881" i="10"/>
  <c r="T882" i="10" s="1"/>
  <c r="S881" i="10"/>
  <c r="S882" i="10" s="1"/>
  <c r="R881" i="10"/>
  <c r="R882" i="10" s="1"/>
  <c r="W880" i="10"/>
  <c r="Z880" i="10" s="1"/>
  <c r="AC880" i="10" s="1"/>
  <c r="V880" i="10"/>
  <c r="Y880" i="10" s="1"/>
  <c r="AB880" i="10" s="1"/>
  <c r="U880" i="10"/>
  <c r="X880" i="10" s="1"/>
  <c r="AA880" i="10" s="1"/>
  <c r="T880" i="10"/>
  <c r="S880" i="10"/>
  <c r="R880" i="10"/>
  <c r="W879" i="10"/>
  <c r="Z879" i="10" s="1"/>
  <c r="AC879" i="10" s="1"/>
  <c r="V879" i="10"/>
  <c r="Y879" i="10" s="1"/>
  <c r="AB879" i="10" s="1"/>
  <c r="U879" i="10"/>
  <c r="X879" i="10" s="1"/>
  <c r="AA879" i="10" s="1"/>
  <c r="T879" i="10"/>
  <c r="S879" i="10"/>
  <c r="R879" i="10"/>
  <c r="W878" i="10"/>
  <c r="Z878" i="10" s="1"/>
  <c r="AC878" i="10" s="1"/>
  <c r="V878" i="10"/>
  <c r="Y878" i="10" s="1"/>
  <c r="AB878" i="10" s="1"/>
  <c r="U878" i="10"/>
  <c r="X878" i="10" s="1"/>
  <c r="AA878" i="10" s="1"/>
  <c r="T878" i="10"/>
  <c r="S878" i="10"/>
  <c r="R878" i="10"/>
  <c r="W877" i="10"/>
  <c r="Z877" i="10" s="1"/>
  <c r="AC877" i="10" s="1"/>
  <c r="V877" i="10"/>
  <c r="Y877" i="10" s="1"/>
  <c r="AB877" i="10" s="1"/>
  <c r="U877" i="10"/>
  <c r="X877" i="10" s="1"/>
  <c r="AA877" i="10" s="1"/>
  <c r="T877" i="10"/>
  <c r="S877" i="10"/>
  <c r="R877" i="10"/>
  <c r="W876" i="10"/>
  <c r="Z876" i="10" s="1"/>
  <c r="AC876" i="10" s="1"/>
  <c r="V876" i="10"/>
  <c r="Y876" i="10" s="1"/>
  <c r="AB876" i="10" s="1"/>
  <c r="U876" i="10"/>
  <c r="X876" i="10" s="1"/>
  <c r="AA876" i="10" s="1"/>
  <c r="T876" i="10"/>
  <c r="S876" i="10"/>
  <c r="R876" i="10"/>
  <c r="W875" i="10"/>
  <c r="Z875" i="10" s="1"/>
  <c r="AC875" i="10" s="1"/>
  <c r="V875" i="10"/>
  <c r="Y875" i="10" s="1"/>
  <c r="AB875" i="10" s="1"/>
  <c r="U875" i="10"/>
  <c r="X875" i="10" s="1"/>
  <c r="AA875" i="10" s="1"/>
  <c r="T875" i="10"/>
  <c r="S875" i="10"/>
  <c r="R875" i="10"/>
  <c r="W874" i="10"/>
  <c r="Z874" i="10" s="1"/>
  <c r="AC874" i="10" s="1"/>
  <c r="V874" i="10"/>
  <c r="Y874" i="10" s="1"/>
  <c r="AB874" i="10" s="1"/>
  <c r="U874" i="10"/>
  <c r="X874" i="10" s="1"/>
  <c r="AA874" i="10" s="1"/>
  <c r="T874" i="10"/>
  <c r="S874" i="10"/>
  <c r="R874" i="10"/>
  <c r="W873" i="10"/>
  <c r="Z873" i="10" s="1"/>
  <c r="AC873" i="10" s="1"/>
  <c r="V873" i="10"/>
  <c r="Y873" i="10" s="1"/>
  <c r="AB873" i="10" s="1"/>
  <c r="U873" i="10"/>
  <c r="X873" i="10" s="1"/>
  <c r="AA873" i="10" s="1"/>
  <c r="T873" i="10"/>
  <c r="S873" i="10"/>
  <c r="R873" i="10"/>
  <c r="W872" i="10"/>
  <c r="Z872" i="10" s="1"/>
  <c r="AC872" i="10" s="1"/>
  <c r="V872" i="10"/>
  <c r="Y872" i="10" s="1"/>
  <c r="AB872" i="10" s="1"/>
  <c r="U872" i="10"/>
  <c r="X872" i="10" s="1"/>
  <c r="AA872" i="10" s="1"/>
  <c r="T872" i="10"/>
  <c r="S872" i="10"/>
  <c r="R872" i="10"/>
  <c r="W871" i="10"/>
  <c r="Z871" i="10" s="1"/>
  <c r="AC871" i="10" s="1"/>
  <c r="V871" i="10"/>
  <c r="Y871" i="10" s="1"/>
  <c r="AB871" i="10" s="1"/>
  <c r="U871" i="10"/>
  <c r="X871" i="10" s="1"/>
  <c r="AA871" i="10" s="1"/>
  <c r="T871" i="10"/>
  <c r="S871" i="10"/>
  <c r="R871" i="10"/>
  <c r="W870" i="10"/>
  <c r="Z870" i="10" s="1"/>
  <c r="AC870" i="10" s="1"/>
  <c r="V870" i="10"/>
  <c r="Y870" i="10" s="1"/>
  <c r="AB870" i="10" s="1"/>
  <c r="U870" i="10"/>
  <c r="X870" i="10" s="1"/>
  <c r="AA870" i="10" s="1"/>
  <c r="T870" i="10"/>
  <c r="S870" i="10"/>
  <c r="R870" i="10"/>
  <c r="W869" i="10"/>
  <c r="Z869" i="10" s="1"/>
  <c r="AC869" i="10" s="1"/>
  <c r="V869" i="10"/>
  <c r="Y869" i="10" s="1"/>
  <c r="AB869" i="10" s="1"/>
  <c r="U869" i="10"/>
  <c r="X869" i="10" s="1"/>
  <c r="AA869" i="10" s="1"/>
  <c r="T869" i="10"/>
  <c r="S869" i="10"/>
  <c r="R869" i="10"/>
  <c r="W868" i="10"/>
  <c r="Z868" i="10" s="1"/>
  <c r="AC868" i="10" s="1"/>
  <c r="V868" i="10"/>
  <c r="Y868" i="10" s="1"/>
  <c r="AB868" i="10" s="1"/>
  <c r="U868" i="10"/>
  <c r="X868" i="10" s="1"/>
  <c r="AA868" i="10" s="1"/>
  <c r="T868" i="10"/>
  <c r="S868" i="10"/>
  <c r="R868" i="10"/>
  <c r="W867" i="10"/>
  <c r="Z867" i="10" s="1"/>
  <c r="AC867" i="10" s="1"/>
  <c r="V867" i="10"/>
  <c r="Y867" i="10" s="1"/>
  <c r="AB867" i="10" s="1"/>
  <c r="U867" i="10"/>
  <c r="X867" i="10" s="1"/>
  <c r="AA867" i="10" s="1"/>
  <c r="T867" i="10"/>
  <c r="S867" i="10"/>
  <c r="R867" i="10"/>
  <c r="W866" i="10"/>
  <c r="Z866" i="10" s="1"/>
  <c r="AC866" i="10" s="1"/>
  <c r="V866" i="10"/>
  <c r="Y866" i="10" s="1"/>
  <c r="AB866" i="10" s="1"/>
  <c r="U866" i="10"/>
  <c r="X866" i="10" s="1"/>
  <c r="AA866" i="10" s="1"/>
  <c r="T866" i="10"/>
  <c r="S866" i="10"/>
  <c r="R866" i="10"/>
  <c r="W865" i="10"/>
  <c r="Z865" i="10" s="1"/>
  <c r="AC865" i="10" s="1"/>
  <c r="V865" i="10"/>
  <c r="Y865" i="10" s="1"/>
  <c r="AB865" i="10" s="1"/>
  <c r="U865" i="10"/>
  <c r="X865" i="10" s="1"/>
  <c r="AA865" i="10" s="1"/>
  <c r="T865" i="10"/>
  <c r="S865" i="10"/>
  <c r="R865" i="10"/>
  <c r="W864" i="10"/>
  <c r="Z864" i="10" s="1"/>
  <c r="AC864" i="10" s="1"/>
  <c r="V864" i="10"/>
  <c r="Y864" i="10" s="1"/>
  <c r="AB864" i="10" s="1"/>
  <c r="U864" i="10"/>
  <c r="X864" i="10" s="1"/>
  <c r="AA864" i="10" s="1"/>
  <c r="T864" i="10"/>
  <c r="S864" i="10"/>
  <c r="R864" i="10"/>
  <c r="W863" i="10"/>
  <c r="Z863" i="10" s="1"/>
  <c r="AC863" i="10" s="1"/>
  <c r="V863" i="10"/>
  <c r="Y863" i="10" s="1"/>
  <c r="AB863" i="10" s="1"/>
  <c r="U863" i="10"/>
  <c r="X863" i="10" s="1"/>
  <c r="AA863" i="10" s="1"/>
  <c r="T863" i="10"/>
  <c r="S863" i="10"/>
  <c r="R863" i="10"/>
  <c r="W862" i="10"/>
  <c r="Z862" i="10" s="1"/>
  <c r="AC862" i="10" s="1"/>
  <c r="V862" i="10"/>
  <c r="Y862" i="10" s="1"/>
  <c r="AB862" i="10" s="1"/>
  <c r="U862" i="10"/>
  <c r="X862" i="10" s="1"/>
  <c r="AA862" i="10" s="1"/>
  <c r="T862" i="10"/>
  <c r="S862" i="10"/>
  <c r="R862" i="10"/>
  <c r="W861" i="10"/>
  <c r="Z861" i="10" s="1"/>
  <c r="AC861" i="10" s="1"/>
  <c r="V861" i="10"/>
  <c r="Y861" i="10" s="1"/>
  <c r="AB861" i="10" s="1"/>
  <c r="U861" i="10"/>
  <c r="X861" i="10" s="1"/>
  <c r="AA861" i="10" s="1"/>
  <c r="T861" i="10"/>
  <c r="S861" i="10"/>
  <c r="R861" i="10"/>
  <c r="W860" i="10"/>
  <c r="Z860" i="10" s="1"/>
  <c r="AC860" i="10" s="1"/>
  <c r="V860" i="10"/>
  <c r="Y860" i="10" s="1"/>
  <c r="AB860" i="10" s="1"/>
  <c r="U860" i="10"/>
  <c r="X860" i="10" s="1"/>
  <c r="AA860" i="10" s="1"/>
  <c r="T860" i="10"/>
  <c r="S860" i="10"/>
  <c r="R860" i="10"/>
  <c r="W859" i="10"/>
  <c r="Z859" i="10" s="1"/>
  <c r="AC859" i="10" s="1"/>
  <c r="V859" i="10"/>
  <c r="Y859" i="10" s="1"/>
  <c r="AB859" i="10" s="1"/>
  <c r="U859" i="10"/>
  <c r="X859" i="10" s="1"/>
  <c r="AA859" i="10" s="1"/>
  <c r="T859" i="10"/>
  <c r="S859" i="10"/>
  <c r="R859" i="10"/>
  <c r="W858" i="10"/>
  <c r="Z858" i="10" s="1"/>
  <c r="AC858" i="10" s="1"/>
  <c r="V858" i="10"/>
  <c r="Y858" i="10" s="1"/>
  <c r="AB858" i="10" s="1"/>
  <c r="U858" i="10"/>
  <c r="X858" i="10" s="1"/>
  <c r="AA858" i="10" s="1"/>
  <c r="T858" i="10"/>
  <c r="S858" i="10"/>
  <c r="R858" i="10"/>
  <c r="W857" i="10"/>
  <c r="Z857" i="10" s="1"/>
  <c r="AC857" i="10" s="1"/>
  <c r="V857" i="10"/>
  <c r="Y857" i="10" s="1"/>
  <c r="AB857" i="10" s="1"/>
  <c r="U857" i="10"/>
  <c r="X857" i="10" s="1"/>
  <c r="AA857" i="10" s="1"/>
  <c r="T857" i="10"/>
  <c r="S857" i="10"/>
  <c r="R857" i="10"/>
  <c r="W856" i="10"/>
  <c r="Z856" i="10" s="1"/>
  <c r="AC856" i="10" s="1"/>
  <c r="V856" i="10"/>
  <c r="Y856" i="10" s="1"/>
  <c r="AB856" i="10" s="1"/>
  <c r="U856" i="10"/>
  <c r="X856" i="10" s="1"/>
  <c r="AA856" i="10" s="1"/>
  <c r="T856" i="10"/>
  <c r="S856" i="10"/>
  <c r="R856" i="10"/>
  <c r="W855" i="10"/>
  <c r="Z855" i="10" s="1"/>
  <c r="AC855" i="10" s="1"/>
  <c r="V855" i="10"/>
  <c r="Y855" i="10" s="1"/>
  <c r="AB855" i="10" s="1"/>
  <c r="U855" i="10"/>
  <c r="X855" i="10" s="1"/>
  <c r="AA855" i="10" s="1"/>
  <c r="T855" i="10"/>
  <c r="S855" i="10"/>
  <c r="R855" i="10"/>
  <c r="W854" i="10"/>
  <c r="Z854" i="10" s="1"/>
  <c r="AC854" i="10" s="1"/>
  <c r="V854" i="10"/>
  <c r="Y854" i="10" s="1"/>
  <c r="AB854" i="10" s="1"/>
  <c r="U854" i="10"/>
  <c r="X854" i="10" s="1"/>
  <c r="AA854" i="10" s="1"/>
  <c r="T854" i="10"/>
  <c r="S854" i="10"/>
  <c r="R854" i="10"/>
  <c r="W853" i="10"/>
  <c r="Z853" i="10" s="1"/>
  <c r="AC853" i="10" s="1"/>
  <c r="V853" i="10"/>
  <c r="Y853" i="10" s="1"/>
  <c r="AB853" i="10" s="1"/>
  <c r="U853" i="10"/>
  <c r="X853" i="10" s="1"/>
  <c r="AA853" i="10" s="1"/>
  <c r="T853" i="10"/>
  <c r="S853" i="10"/>
  <c r="R853" i="10"/>
  <c r="W852" i="10"/>
  <c r="Z852" i="10" s="1"/>
  <c r="AC852" i="10" s="1"/>
  <c r="V852" i="10"/>
  <c r="Y852" i="10" s="1"/>
  <c r="AB852" i="10" s="1"/>
  <c r="U852" i="10"/>
  <c r="X852" i="10" s="1"/>
  <c r="AA852" i="10" s="1"/>
  <c r="T852" i="10"/>
  <c r="S852" i="10"/>
  <c r="R852" i="10"/>
  <c r="W851" i="10"/>
  <c r="Z851" i="10" s="1"/>
  <c r="AC851" i="10" s="1"/>
  <c r="V851" i="10"/>
  <c r="Y851" i="10" s="1"/>
  <c r="AB851" i="10" s="1"/>
  <c r="U851" i="10"/>
  <c r="X851" i="10" s="1"/>
  <c r="AA851" i="10" s="1"/>
  <c r="T851" i="10"/>
  <c r="S851" i="10"/>
  <c r="R851" i="10"/>
  <c r="W850" i="10"/>
  <c r="Z850" i="10" s="1"/>
  <c r="AC850" i="10" s="1"/>
  <c r="V850" i="10"/>
  <c r="Y850" i="10" s="1"/>
  <c r="AB850" i="10" s="1"/>
  <c r="U850" i="10"/>
  <c r="X850" i="10" s="1"/>
  <c r="AA850" i="10" s="1"/>
  <c r="T850" i="10"/>
  <c r="S850" i="10"/>
  <c r="R850" i="10"/>
  <c r="W849" i="10"/>
  <c r="Z849" i="10" s="1"/>
  <c r="AC849" i="10" s="1"/>
  <c r="V849" i="10"/>
  <c r="Y849" i="10" s="1"/>
  <c r="AB849" i="10" s="1"/>
  <c r="U849" i="10"/>
  <c r="X849" i="10" s="1"/>
  <c r="AA849" i="10" s="1"/>
  <c r="T849" i="10"/>
  <c r="S849" i="10"/>
  <c r="R849" i="10"/>
  <c r="W848" i="10"/>
  <c r="Z848" i="10" s="1"/>
  <c r="AC848" i="10" s="1"/>
  <c r="V848" i="10"/>
  <c r="Y848" i="10" s="1"/>
  <c r="AB848" i="10" s="1"/>
  <c r="U848" i="10"/>
  <c r="X848" i="10" s="1"/>
  <c r="AA848" i="10" s="1"/>
  <c r="T848" i="10"/>
  <c r="S848" i="10"/>
  <c r="R848" i="10"/>
  <c r="W847" i="10"/>
  <c r="Z847" i="10" s="1"/>
  <c r="AC847" i="10" s="1"/>
  <c r="V847" i="10"/>
  <c r="Y847" i="10" s="1"/>
  <c r="AB847" i="10" s="1"/>
  <c r="U847" i="10"/>
  <c r="X847" i="10" s="1"/>
  <c r="AA847" i="10" s="1"/>
  <c r="T847" i="10"/>
  <c r="S847" i="10"/>
  <c r="R847" i="10"/>
  <c r="W846" i="10"/>
  <c r="Z846" i="10" s="1"/>
  <c r="AC846" i="10" s="1"/>
  <c r="V846" i="10"/>
  <c r="Y846" i="10" s="1"/>
  <c r="AB846" i="10" s="1"/>
  <c r="U846" i="10"/>
  <c r="X846" i="10" s="1"/>
  <c r="AA846" i="10" s="1"/>
  <c r="T846" i="10"/>
  <c r="S846" i="10"/>
  <c r="R846" i="10"/>
  <c r="W845" i="10"/>
  <c r="Z845" i="10" s="1"/>
  <c r="AC845" i="10" s="1"/>
  <c r="V845" i="10"/>
  <c r="Y845" i="10" s="1"/>
  <c r="AB845" i="10" s="1"/>
  <c r="U845" i="10"/>
  <c r="X845" i="10" s="1"/>
  <c r="AA845" i="10" s="1"/>
  <c r="T845" i="10"/>
  <c r="S845" i="10"/>
  <c r="R845" i="10"/>
  <c r="W844" i="10"/>
  <c r="Z844" i="10" s="1"/>
  <c r="AC844" i="10" s="1"/>
  <c r="V844" i="10"/>
  <c r="Y844" i="10" s="1"/>
  <c r="AB844" i="10" s="1"/>
  <c r="U844" i="10"/>
  <c r="X844" i="10" s="1"/>
  <c r="AA844" i="10" s="1"/>
  <c r="T844" i="10"/>
  <c r="S844" i="10"/>
  <c r="R844" i="10"/>
  <c r="W843" i="10"/>
  <c r="Z843" i="10" s="1"/>
  <c r="AC843" i="10" s="1"/>
  <c r="V843" i="10"/>
  <c r="Y843" i="10" s="1"/>
  <c r="AB843" i="10" s="1"/>
  <c r="U843" i="10"/>
  <c r="X843" i="10" s="1"/>
  <c r="AA843" i="10" s="1"/>
  <c r="T843" i="10"/>
  <c r="S843" i="10"/>
  <c r="R843" i="10"/>
  <c r="W842" i="10"/>
  <c r="Z842" i="10" s="1"/>
  <c r="AC842" i="10" s="1"/>
  <c r="V842" i="10"/>
  <c r="Y842" i="10" s="1"/>
  <c r="AB842" i="10" s="1"/>
  <c r="U842" i="10"/>
  <c r="X842" i="10" s="1"/>
  <c r="AA842" i="10" s="1"/>
  <c r="T842" i="10"/>
  <c r="S842" i="10"/>
  <c r="R842" i="10"/>
  <c r="W841" i="10"/>
  <c r="Z841" i="10" s="1"/>
  <c r="AC841" i="10" s="1"/>
  <c r="V841" i="10"/>
  <c r="Y841" i="10" s="1"/>
  <c r="AB841" i="10" s="1"/>
  <c r="U841" i="10"/>
  <c r="X841" i="10" s="1"/>
  <c r="AA841" i="10" s="1"/>
  <c r="T841" i="10"/>
  <c r="S841" i="10"/>
  <c r="R841" i="10"/>
  <c r="W840" i="10"/>
  <c r="Z840" i="10" s="1"/>
  <c r="AC840" i="10" s="1"/>
  <c r="V840" i="10"/>
  <c r="Y840" i="10" s="1"/>
  <c r="AB840" i="10" s="1"/>
  <c r="U840" i="10"/>
  <c r="X840" i="10" s="1"/>
  <c r="AA840" i="10" s="1"/>
  <c r="T840" i="10"/>
  <c r="S840" i="10"/>
  <c r="R840" i="10"/>
  <c r="W839" i="10"/>
  <c r="Z839" i="10" s="1"/>
  <c r="AC839" i="10" s="1"/>
  <c r="V839" i="10"/>
  <c r="Y839" i="10" s="1"/>
  <c r="AB839" i="10" s="1"/>
  <c r="U839" i="10"/>
  <c r="X839" i="10" s="1"/>
  <c r="AA839" i="10" s="1"/>
  <c r="T839" i="10"/>
  <c r="S839" i="10"/>
  <c r="R839" i="10"/>
  <c r="W838" i="10"/>
  <c r="Z838" i="10" s="1"/>
  <c r="AC838" i="10" s="1"/>
  <c r="V838" i="10"/>
  <c r="Y838" i="10" s="1"/>
  <c r="AB838" i="10" s="1"/>
  <c r="U838" i="10"/>
  <c r="X838" i="10" s="1"/>
  <c r="AA838" i="10" s="1"/>
  <c r="T838" i="10"/>
  <c r="S838" i="10"/>
  <c r="R838" i="10"/>
  <c r="W837" i="10"/>
  <c r="Z837" i="10" s="1"/>
  <c r="AC837" i="10" s="1"/>
  <c r="V837" i="10"/>
  <c r="Y837" i="10" s="1"/>
  <c r="AB837" i="10" s="1"/>
  <c r="U837" i="10"/>
  <c r="X837" i="10" s="1"/>
  <c r="AA837" i="10" s="1"/>
  <c r="T837" i="10"/>
  <c r="S837" i="10"/>
  <c r="R837" i="10"/>
  <c r="W836" i="10"/>
  <c r="Z836" i="10" s="1"/>
  <c r="AC836" i="10" s="1"/>
  <c r="V836" i="10"/>
  <c r="Y836" i="10" s="1"/>
  <c r="AB836" i="10" s="1"/>
  <c r="U836" i="10"/>
  <c r="X836" i="10" s="1"/>
  <c r="AA836" i="10" s="1"/>
  <c r="T836" i="10"/>
  <c r="S836" i="10"/>
  <c r="R836" i="10"/>
  <c r="W835" i="10"/>
  <c r="Z835" i="10" s="1"/>
  <c r="AC835" i="10" s="1"/>
  <c r="V835" i="10"/>
  <c r="Y835" i="10" s="1"/>
  <c r="AB835" i="10" s="1"/>
  <c r="U835" i="10"/>
  <c r="X835" i="10" s="1"/>
  <c r="AA835" i="10" s="1"/>
  <c r="T835" i="10"/>
  <c r="S835" i="10"/>
  <c r="R835" i="10"/>
  <c r="W834" i="10"/>
  <c r="Z834" i="10" s="1"/>
  <c r="AC834" i="10" s="1"/>
  <c r="V834" i="10"/>
  <c r="Y834" i="10" s="1"/>
  <c r="AB834" i="10" s="1"/>
  <c r="U834" i="10"/>
  <c r="X834" i="10" s="1"/>
  <c r="AA834" i="10" s="1"/>
  <c r="T834" i="10"/>
  <c r="S834" i="10"/>
  <c r="R834" i="10"/>
  <c r="W833" i="10"/>
  <c r="Z833" i="10" s="1"/>
  <c r="AC833" i="10" s="1"/>
  <c r="V833" i="10"/>
  <c r="Y833" i="10" s="1"/>
  <c r="AB833" i="10" s="1"/>
  <c r="U833" i="10"/>
  <c r="X833" i="10" s="1"/>
  <c r="AA833" i="10" s="1"/>
  <c r="T833" i="10"/>
  <c r="S833" i="10"/>
  <c r="R833" i="10"/>
  <c r="W832" i="10"/>
  <c r="Z832" i="10" s="1"/>
  <c r="AC832" i="10" s="1"/>
  <c r="V832" i="10"/>
  <c r="Y832" i="10" s="1"/>
  <c r="AB832" i="10" s="1"/>
  <c r="U832" i="10"/>
  <c r="X832" i="10" s="1"/>
  <c r="AA832" i="10" s="1"/>
  <c r="T832" i="10"/>
  <c r="S832" i="10"/>
  <c r="R832" i="10"/>
  <c r="W831" i="10"/>
  <c r="Z831" i="10" s="1"/>
  <c r="AC831" i="10" s="1"/>
  <c r="V831" i="10"/>
  <c r="Y831" i="10" s="1"/>
  <c r="AB831" i="10" s="1"/>
  <c r="U831" i="10"/>
  <c r="X831" i="10" s="1"/>
  <c r="AA831" i="10" s="1"/>
  <c r="T831" i="10"/>
  <c r="S831" i="10"/>
  <c r="R831" i="10"/>
  <c r="W830" i="10"/>
  <c r="Z830" i="10" s="1"/>
  <c r="AC830" i="10" s="1"/>
  <c r="V830" i="10"/>
  <c r="Y830" i="10" s="1"/>
  <c r="AB830" i="10" s="1"/>
  <c r="U830" i="10"/>
  <c r="X830" i="10" s="1"/>
  <c r="AA830" i="10" s="1"/>
  <c r="T830" i="10"/>
  <c r="S830" i="10"/>
  <c r="R830" i="10"/>
  <c r="W829" i="10"/>
  <c r="Z829" i="10" s="1"/>
  <c r="AC829" i="10" s="1"/>
  <c r="V829" i="10"/>
  <c r="Y829" i="10" s="1"/>
  <c r="AB829" i="10" s="1"/>
  <c r="U829" i="10"/>
  <c r="X829" i="10" s="1"/>
  <c r="AA829" i="10" s="1"/>
  <c r="T829" i="10"/>
  <c r="S829" i="10"/>
  <c r="R829" i="10"/>
  <c r="W828" i="10"/>
  <c r="Z828" i="10" s="1"/>
  <c r="AC828" i="10" s="1"/>
  <c r="V828" i="10"/>
  <c r="Y828" i="10" s="1"/>
  <c r="AB828" i="10" s="1"/>
  <c r="U828" i="10"/>
  <c r="X828" i="10" s="1"/>
  <c r="AA828" i="10" s="1"/>
  <c r="T828" i="10"/>
  <c r="S828" i="10"/>
  <c r="R828" i="10"/>
  <c r="W827" i="10"/>
  <c r="Z827" i="10" s="1"/>
  <c r="AC827" i="10" s="1"/>
  <c r="V827" i="10"/>
  <c r="Y827" i="10" s="1"/>
  <c r="AB827" i="10" s="1"/>
  <c r="U827" i="10"/>
  <c r="X827" i="10" s="1"/>
  <c r="AA827" i="10" s="1"/>
  <c r="T827" i="10"/>
  <c r="S827" i="10"/>
  <c r="R827" i="10"/>
  <c r="W826" i="10"/>
  <c r="Z826" i="10" s="1"/>
  <c r="AC826" i="10" s="1"/>
  <c r="V826" i="10"/>
  <c r="Y826" i="10" s="1"/>
  <c r="AB826" i="10" s="1"/>
  <c r="U826" i="10"/>
  <c r="X826" i="10" s="1"/>
  <c r="AA826" i="10" s="1"/>
  <c r="T826" i="10"/>
  <c r="S826" i="10"/>
  <c r="R826" i="10"/>
  <c r="W825" i="10"/>
  <c r="Z825" i="10" s="1"/>
  <c r="AC825" i="10" s="1"/>
  <c r="V825" i="10"/>
  <c r="Y825" i="10" s="1"/>
  <c r="AB825" i="10" s="1"/>
  <c r="U825" i="10"/>
  <c r="X825" i="10" s="1"/>
  <c r="AA825" i="10" s="1"/>
  <c r="T825" i="10"/>
  <c r="S825" i="10"/>
  <c r="R825" i="10"/>
  <c r="W824" i="10"/>
  <c r="Z824" i="10" s="1"/>
  <c r="AC824" i="10" s="1"/>
  <c r="V824" i="10"/>
  <c r="Y824" i="10" s="1"/>
  <c r="AB824" i="10" s="1"/>
  <c r="U824" i="10"/>
  <c r="X824" i="10" s="1"/>
  <c r="AA824" i="10" s="1"/>
  <c r="T824" i="10"/>
  <c r="S824" i="10"/>
  <c r="R824" i="10"/>
  <c r="W823" i="10"/>
  <c r="Z823" i="10" s="1"/>
  <c r="AC823" i="10" s="1"/>
  <c r="V823" i="10"/>
  <c r="Y823" i="10" s="1"/>
  <c r="AB823" i="10" s="1"/>
  <c r="U823" i="10"/>
  <c r="X823" i="10" s="1"/>
  <c r="AA823" i="10" s="1"/>
  <c r="T823" i="10"/>
  <c r="S823" i="10"/>
  <c r="R823" i="10"/>
  <c r="W822" i="10"/>
  <c r="Z822" i="10" s="1"/>
  <c r="AC822" i="10" s="1"/>
  <c r="V822" i="10"/>
  <c r="Y822" i="10" s="1"/>
  <c r="AB822" i="10" s="1"/>
  <c r="U822" i="10"/>
  <c r="X822" i="10" s="1"/>
  <c r="AA822" i="10" s="1"/>
  <c r="T822" i="10"/>
  <c r="S822" i="10"/>
  <c r="R822" i="10"/>
  <c r="W821" i="10"/>
  <c r="Z821" i="10" s="1"/>
  <c r="AC821" i="10" s="1"/>
  <c r="V821" i="10"/>
  <c r="Y821" i="10" s="1"/>
  <c r="AB821" i="10" s="1"/>
  <c r="U821" i="10"/>
  <c r="X821" i="10" s="1"/>
  <c r="AA821" i="10" s="1"/>
  <c r="T821" i="10"/>
  <c r="S821" i="10"/>
  <c r="R821" i="10"/>
  <c r="W820" i="10"/>
  <c r="Z820" i="10" s="1"/>
  <c r="AC820" i="10" s="1"/>
  <c r="V820" i="10"/>
  <c r="Y820" i="10" s="1"/>
  <c r="AB820" i="10" s="1"/>
  <c r="U820" i="10"/>
  <c r="X820" i="10" s="1"/>
  <c r="AA820" i="10" s="1"/>
  <c r="T820" i="10"/>
  <c r="S820" i="10"/>
  <c r="R820" i="10"/>
  <c r="W819" i="10"/>
  <c r="Z819" i="10" s="1"/>
  <c r="AC819" i="10" s="1"/>
  <c r="V819" i="10"/>
  <c r="Y819" i="10" s="1"/>
  <c r="AB819" i="10" s="1"/>
  <c r="U819" i="10"/>
  <c r="X819" i="10" s="1"/>
  <c r="AA819" i="10" s="1"/>
  <c r="T819" i="10"/>
  <c r="S819" i="10"/>
  <c r="R819" i="10"/>
  <c r="W818" i="10"/>
  <c r="Z818" i="10" s="1"/>
  <c r="AC818" i="10" s="1"/>
  <c r="V818" i="10"/>
  <c r="Y818" i="10" s="1"/>
  <c r="AB818" i="10" s="1"/>
  <c r="U818" i="10"/>
  <c r="X818" i="10" s="1"/>
  <c r="AA818" i="10" s="1"/>
  <c r="T818" i="10"/>
  <c r="S818" i="10"/>
  <c r="R818" i="10"/>
  <c r="W817" i="10"/>
  <c r="Z817" i="10" s="1"/>
  <c r="AC817" i="10" s="1"/>
  <c r="V817" i="10"/>
  <c r="Y817" i="10" s="1"/>
  <c r="AB817" i="10" s="1"/>
  <c r="U817" i="10"/>
  <c r="X817" i="10" s="1"/>
  <c r="AA817" i="10" s="1"/>
  <c r="T817" i="10"/>
  <c r="S817" i="10"/>
  <c r="R817" i="10"/>
  <c r="W816" i="10"/>
  <c r="Z816" i="10" s="1"/>
  <c r="AC816" i="10" s="1"/>
  <c r="V816" i="10"/>
  <c r="Y816" i="10" s="1"/>
  <c r="AB816" i="10" s="1"/>
  <c r="U816" i="10"/>
  <c r="X816" i="10" s="1"/>
  <c r="AA816" i="10" s="1"/>
  <c r="T816" i="10"/>
  <c r="S816" i="10"/>
  <c r="R816" i="10"/>
  <c r="W815" i="10"/>
  <c r="Z815" i="10" s="1"/>
  <c r="AC815" i="10" s="1"/>
  <c r="V815" i="10"/>
  <c r="Y815" i="10" s="1"/>
  <c r="AB815" i="10" s="1"/>
  <c r="U815" i="10"/>
  <c r="X815" i="10" s="1"/>
  <c r="AA815" i="10" s="1"/>
  <c r="T815" i="10"/>
  <c r="S815" i="10"/>
  <c r="R815" i="10"/>
  <c r="W814" i="10"/>
  <c r="Z814" i="10" s="1"/>
  <c r="AC814" i="10" s="1"/>
  <c r="V814" i="10"/>
  <c r="Y814" i="10" s="1"/>
  <c r="AB814" i="10" s="1"/>
  <c r="U814" i="10"/>
  <c r="X814" i="10" s="1"/>
  <c r="AA814" i="10" s="1"/>
  <c r="T814" i="10"/>
  <c r="S814" i="10"/>
  <c r="R814" i="10"/>
  <c r="W813" i="10"/>
  <c r="Z813" i="10" s="1"/>
  <c r="AC813" i="10" s="1"/>
  <c r="V813" i="10"/>
  <c r="Y813" i="10" s="1"/>
  <c r="AB813" i="10" s="1"/>
  <c r="U813" i="10"/>
  <c r="X813" i="10" s="1"/>
  <c r="AA813" i="10" s="1"/>
  <c r="T813" i="10"/>
  <c r="S813" i="10"/>
  <c r="R813" i="10"/>
  <c r="W812" i="10"/>
  <c r="Z812" i="10" s="1"/>
  <c r="AC812" i="10" s="1"/>
  <c r="V812" i="10"/>
  <c r="Y812" i="10" s="1"/>
  <c r="AB812" i="10" s="1"/>
  <c r="U812" i="10"/>
  <c r="X812" i="10" s="1"/>
  <c r="AA812" i="10" s="1"/>
  <c r="T812" i="10"/>
  <c r="S812" i="10"/>
  <c r="R812" i="10"/>
  <c r="W811" i="10"/>
  <c r="Z811" i="10" s="1"/>
  <c r="AC811" i="10" s="1"/>
  <c r="V811" i="10"/>
  <c r="Y811" i="10" s="1"/>
  <c r="AB811" i="10" s="1"/>
  <c r="U811" i="10"/>
  <c r="X811" i="10" s="1"/>
  <c r="AA811" i="10" s="1"/>
  <c r="T811" i="10"/>
  <c r="S811" i="10"/>
  <c r="R811" i="10"/>
  <c r="W810" i="10"/>
  <c r="Z810" i="10" s="1"/>
  <c r="AC810" i="10" s="1"/>
  <c r="V810" i="10"/>
  <c r="Y810" i="10" s="1"/>
  <c r="AB810" i="10" s="1"/>
  <c r="U810" i="10"/>
  <c r="X810" i="10" s="1"/>
  <c r="AA810" i="10" s="1"/>
  <c r="T810" i="10"/>
  <c r="S810" i="10"/>
  <c r="R810" i="10"/>
  <c r="W809" i="10"/>
  <c r="Z809" i="10" s="1"/>
  <c r="AC809" i="10" s="1"/>
  <c r="V809" i="10"/>
  <c r="Y809" i="10" s="1"/>
  <c r="AB809" i="10" s="1"/>
  <c r="U809" i="10"/>
  <c r="X809" i="10" s="1"/>
  <c r="AA809" i="10" s="1"/>
  <c r="T809" i="10"/>
  <c r="S809" i="10"/>
  <c r="R809" i="10"/>
  <c r="W808" i="10"/>
  <c r="Z808" i="10" s="1"/>
  <c r="AC808" i="10" s="1"/>
  <c r="V808" i="10"/>
  <c r="Y808" i="10" s="1"/>
  <c r="AB808" i="10" s="1"/>
  <c r="U808" i="10"/>
  <c r="X808" i="10" s="1"/>
  <c r="AA808" i="10" s="1"/>
  <c r="T808" i="10"/>
  <c r="S808" i="10"/>
  <c r="R808" i="10"/>
  <c r="W807" i="10"/>
  <c r="Z807" i="10" s="1"/>
  <c r="AC807" i="10" s="1"/>
  <c r="V807" i="10"/>
  <c r="Y807" i="10" s="1"/>
  <c r="AB807" i="10" s="1"/>
  <c r="U807" i="10"/>
  <c r="X807" i="10" s="1"/>
  <c r="AA807" i="10" s="1"/>
  <c r="T807" i="10"/>
  <c r="S807" i="10"/>
  <c r="R807" i="10"/>
  <c r="W806" i="10"/>
  <c r="Z806" i="10" s="1"/>
  <c r="AC806" i="10" s="1"/>
  <c r="V806" i="10"/>
  <c r="Y806" i="10" s="1"/>
  <c r="AB806" i="10" s="1"/>
  <c r="U806" i="10"/>
  <c r="X806" i="10" s="1"/>
  <c r="AA806" i="10" s="1"/>
  <c r="T806" i="10"/>
  <c r="S806" i="10"/>
  <c r="R806" i="10"/>
  <c r="W805" i="10"/>
  <c r="Z805" i="10" s="1"/>
  <c r="AC805" i="10" s="1"/>
  <c r="V805" i="10"/>
  <c r="Y805" i="10" s="1"/>
  <c r="AB805" i="10" s="1"/>
  <c r="U805" i="10"/>
  <c r="X805" i="10" s="1"/>
  <c r="AA805" i="10" s="1"/>
  <c r="T805" i="10"/>
  <c r="S805" i="10"/>
  <c r="R805" i="10"/>
  <c r="W804" i="10"/>
  <c r="Z804" i="10" s="1"/>
  <c r="AC804" i="10" s="1"/>
  <c r="V804" i="10"/>
  <c r="Y804" i="10" s="1"/>
  <c r="AB804" i="10" s="1"/>
  <c r="U804" i="10"/>
  <c r="X804" i="10" s="1"/>
  <c r="AA804" i="10" s="1"/>
  <c r="T804" i="10"/>
  <c r="S804" i="10"/>
  <c r="R804" i="10"/>
  <c r="W803" i="10"/>
  <c r="Z803" i="10" s="1"/>
  <c r="AC803" i="10" s="1"/>
  <c r="V803" i="10"/>
  <c r="Y803" i="10" s="1"/>
  <c r="AB803" i="10" s="1"/>
  <c r="U803" i="10"/>
  <c r="X803" i="10" s="1"/>
  <c r="AA803" i="10" s="1"/>
  <c r="T803" i="10"/>
  <c r="S803" i="10"/>
  <c r="R803" i="10"/>
  <c r="W802" i="10"/>
  <c r="Z802" i="10" s="1"/>
  <c r="AC802" i="10" s="1"/>
  <c r="V802" i="10"/>
  <c r="Y802" i="10" s="1"/>
  <c r="AB802" i="10" s="1"/>
  <c r="U802" i="10"/>
  <c r="X802" i="10" s="1"/>
  <c r="AA802" i="10" s="1"/>
  <c r="T802" i="10"/>
  <c r="S802" i="10"/>
  <c r="R802" i="10"/>
  <c r="W800" i="10"/>
  <c r="Z800" i="10" s="1"/>
  <c r="AC800" i="10" s="1"/>
  <c r="AC801" i="10" s="1"/>
  <c r="V800" i="10"/>
  <c r="Y800" i="10" s="1"/>
  <c r="AB800" i="10" s="1"/>
  <c r="AB801" i="10" s="1"/>
  <c r="U800" i="10"/>
  <c r="X800" i="10" s="1"/>
  <c r="AA800" i="10" s="1"/>
  <c r="AA801" i="10" s="1"/>
  <c r="T800" i="10"/>
  <c r="T801" i="10" s="1"/>
  <c r="S800" i="10"/>
  <c r="S801" i="10" s="1"/>
  <c r="R800" i="10"/>
  <c r="R801" i="10" s="1"/>
  <c r="W799" i="10"/>
  <c r="Z799" i="10" s="1"/>
  <c r="AC799" i="10" s="1"/>
  <c r="V799" i="10"/>
  <c r="Y799" i="10" s="1"/>
  <c r="AB799" i="10" s="1"/>
  <c r="U799" i="10"/>
  <c r="X799" i="10" s="1"/>
  <c r="AA799" i="10" s="1"/>
  <c r="T799" i="10"/>
  <c r="S799" i="10"/>
  <c r="R799" i="10"/>
  <c r="W798" i="10"/>
  <c r="Z798" i="10" s="1"/>
  <c r="AC798" i="10" s="1"/>
  <c r="V798" i="10"/>
  <c r="Y798" i="10" s="1"/>
  <c r="AB798" i="10" s="1"/>
  <c r="U798" i="10"/>
  <c r="X798" i="10" s="1"/>
  <c r="AA798" i="10" s="1"/>
  <c r="T798" i="10"/>
  <c r="S798" i="10"/>
  <c r="R798" i="10"/>
  <c r="W797" i="10"/>
  <c r="Z797" i="10" s="1"/>
  <c r="AC797" i="10" s="1"/>
  <c r="V797" i="10"/>
  <c r="Y797" i="10" s="1"/>
  <c r="AB797" i="10" s="1"/>
  <c r="U797" i="10"/>
  <c r="X797" i="10" s="1"/>
  <c r="AA797" i="10" s="1"/>
  <c r="T797" i="10"/>
  <c r="S797" i="10"/>
  <c r="R797" i="10"/>
  <c r="W796" i="10"/>
  <c r="Z796" i="10" s="1"/>
  <c r="AC796" i="10" s="1"/>
  <c r="V796" i="10"/>
  <c r="Y796" i="10" s="1"/>
  <c r="AB796" i="10" s="1"/>
  <c r="U796" i="10"/>
  <c r="X796" i="10" s="1"/>
  <c r="AA796" i="10" s="1"/>
  <c r="T796" i="10"/>
  <c r="S796" i="10"/>
  <c r="R796" i="10"/>
  <c r="W795" i="10"/>
  <c r="Z795" i="10" s="1"/>
  <c r="AC795" i="10" s="1"/>
  <c r="V795" i="10"/>
  <c r="Y795" i="10" s="1"/>
  <c r="AB795" i="10" s="1"/>
  <c r="U795" i="10"/>
  <c r="X795" i="10" s="1"/>
  <c r="AA795" i="10" s="1"/>
  <c r="T795" i="10"/>
  <c r="S795" i="10"/>
  <c r="R795" i="10"/>
  <c r="W794" i="10"/>
  <c r="Z794" i="10" s="1"/>
  <c r="AC794" i="10" s="1"/>
  <c r="V794" i="10"/>
  <c r="Y794" i="10" s="1"/>
  <c r="AB794" i="10" s="1"/>
  <c r="U794" i="10"/>
  <c r="X794" i="10" s="1"/>
  <c r="AA794" i="10" s="1"/>
  <c r="T794" i="10"/>
  <c r="S794" i="10"/>
  <c r="R794" i="10"/>
  <c r="W793" i="10"/>
  <c r="Z793" i="10" s="1"/>
  <c r="AC793" i="10" s="1"/>
  <c r="V793" i="10"/>
  <c r="Y793" i="10" s="1"/>
  <c r="AB793" i="10" s="1"/>
  <c r="U793" i="10"/>
  <c r="X793" i="10" s="1"/>
  <c r="AA793" i="10" s="1"/>
  <c r="T793" i="10"/>
  <c r="S793" i="10"/>
  <c r="R793" i="10"/>
  <c r="W792" i="10"/>
  <c r="Z792" i="10" s="1"/>
  <c r="AC792" i="10" s="1"/>
  <c r="V792" i="10"/>
  <c r="Y792" i="10" s="1"/>
  <c r="AB792" i="10" s="1"/>
  <c r="U792" i="10"/>
  <c r="X792" i="10" s="1"/>
  <c r="AA792" i="10" s="1"/>
  <c r="T792" i="10"/>
  <c r="S792" i="10"/>
  <c r="R792" i="10"/>
  <c r="W791" i="10"/>
  <c r="Z791" i="10" s="1"/>
  <c r="AC791" i="10" s="1"/>
  <c r="V791" i="10"/>
  <c r="Y791" i="10" s="1"/>
  <c r="AB791" i="10" s="1"/>
  <c r="U791" i="10"/>
  <c r="X791" i="10" s="1"/>
  <c r="AA791" i="10" s="1"/>
  <c r="T791" i="10"/>
  <c r="S791" i="10"/>
  <c r="R791" i="10"/>
  <c r="W790" i="10"/>
  <c r="Z790" i="10" s="1"/>
  <c r="AC790" i="10" s="1"/>
  <c r="V790" i="10"/>
  <c r="Y790" i="10" s="1"/>
  <c r="AB790" i="10" s="1"/>
  <c r="U790" i="10"/>
  <c r="X790" i="10" s="1"/>
  <c r="AA790" i="10" s="1"/>
  <c r="T790" i="10"/>
  <c r="S790" i="10"/>
  <c r="R790" i="10"/>
  <c r="W789" i="10"/>
  <c r="Z789" i="10" s="1"/>
  <c r="AC789" i="10" s="1"/>
  <c r="V789" i="10"/>
  <c r="Y789" i="10" s="1"/>
  <c r="AB789" i="10" s="1"/>
  <c r="U789" i="10"/>
  <c r="X789" i="10" s="1"/>
  <c r="AA789" i="10" s="1"/>
  <c r="T789" i="10"/>
  <c r="S789" i="10"/>
  <c r="R789" i="10"/>
  <c r="W788" i="10"/>
  <c r="Z788" i="10" s="1"/>
  <c r="AC788" i="10" s="1"/>
  <c r="V788" i="10"/>
  <c r="Y788" i="10" s="1"/>
  <c r="AB788" i="10" s="1"/>
  <c r="U788" i="10"/>
  <c r="X788" i="10" s="1"/>
  <c r="AA788" i="10" s="1"/>
  <c r="T788" i="10"/>
  <c r="S788" i="10"/>
  <c r="R788" i="10"/>
  <c r="W787" i="10"/>
  <c r="Z787" i="10" s="1"/>
  <c r="AC787" i="10" s="1"/>
  <c r="V787" i="10"/>
  <c r="Y787" i="10" s="1"/>
  <c r="AB787" i="10" s="1"/>
  <c r="U787" i="10"/>
  <c r="X787" i="10" s="1"/>
  <c r="AA787" i="10" s="1"/>
  <c r="T787" i="10"/>
  <c r="S787" i="10"/>
  <c r="R787" i="10"/>
  <c r="W786" i="10"/>
  <c r="Z786" i="10" s="1"/>
  <c r="AC786" i="10" s="1"/>
  <c r="V786" i="10"/>
  <c r="Y786" i="10" s="1"/>
  <c r="AB786" i="10" s="1"/>
  <c r="U786" i="10"/>
  <c r="X786" i="10" s="1"/>
  <c r="AA786" i="10" s="1"/>
  <c r="T786" i="10"/>
  <c r="S786" i="10"/>
  <c r="R786" i="10"/>
  <c r="W785" i="10"/>
  <c r="Z785" i="10" s="1"/>
  <c r="AC785" i="10" s="1"/>
  <c r="V785" i="10"/>
  <c r="Y785" i="10" s="1"/>
  <c r="AB785" i="10" s="1"/>
  <c r="U785" i="10"/>
  <c r="X785" i="10" s="1"/>
  <c r="AA785" i="10" s="1"/>
  <c r="T785" i="10"/>
  <c r="S785" i="10"/>
  <c r="R785" i="10"/>
  <c r="W784" i="10"/>
  <c r="Z784" i="10" s="1"/>
  <c r="AC784" i="10" s="1"/>
  <c r="V784" i="10"/>
  <c r="Y784" i="10" s="1"/>
  <c r="AB784" i="10" s="1"/>
  <c r="U784" i="10"/>
  <c r="X784" i="10" s="1"/>
  <c r="AA784" i="10" s="1"/>
  <c r="T784" i="10"/>
  <c r="S784" i="10"/>
  <c r="R784" i="10"/>
  <c r="W783" i="10"/>
  <c r="Z783" i="10" s="1"/>
  <c r="AC783" i="10" s="1"/>
  <c r="V783" i="10"/>
  <c r="Y783" i="10" s="1"/>
  <c r="AB783" i="10" s="1"/>
  <c r="U783" i="10"/>
  <c r="X783" i="10" s="1"/>
  <c r="AA783" i="10" s="1"/>
  <c r="T783" i="10"/>
  <c r="S783" i="10"/>
  <c r="R783" i="10"/>
  <c r="W782" i="10"/>
  <c r="Z782" i="10" s="1"/>
  <c r="AC782" i="10" s="1"/>
  <c r="V782" i="10"/>
  <c r="Y782" i="10" s="1"/>
  <c r="AB782" i="10" s="1"/>
  <c r="U782" i="10"/>
  <c r="X782" i="10" s="1"/>
  <c r="AA782" i="10" s="1"/>
  <c r="T782" i="10"/>
  <c r="S782" i="10"/>
  <c r="R782" i="10"/>
  <c r="W781" i="10"/>
  <c r="Z781" i="10" s="1"/>
  <c r="AC781" i="10" s="1"/>
  <c r="V781" i="10"/>
  <c r="Y781" i="10" s="1"/>
  <c r="AB781" i="10" s="1"/>
  <c r="U781" i="10"/>
  <c r="X781" i="10" s="1"/>
  <c r="AA781" i="10" s="1"/>
  <c r="T781" i="10"/>
  <c r="S781" i="10"/>
  <c r="R781" i="10"/>
  <c r="W780" i="10"/>
  <c r="Z780" i="10" s="1"/>
  <c r="AC780" i="10" s="1"/>
  <c r="V780" i="10"/>
  <c r="Y780" i="10" s="1"/>
  <c r="AB780" i="10" s="1"/>
  <c r="U780" i="10"/>
  <c r="X780" i="10" s="1"/>
  <c r="AA780" i="10" s="1"/>
  <c r="T780" i="10"/>
  <c r="S780" i="10"/>
  <c r="R780" i="10"/>
  <c r="W779" i="10"/>
  <c r="Z779" i="10" s="1"/>
  <c r="AC779" i="10" s="1"/>
  <c r="V779" i="10"/>
  <c r="Y779" i="10" s="1"/>
  <c r="AB779" i="10" s="1"/>
  <c r="U779" i="10"/>
  <c r="X779" i="10" s="1"/>
  <c r="AA779" i="10" s="1"/>
  <c r="T779" i="10"/>
  <c r="S779" i="10"/>
  <c r="R779" i="10"/>
  <c r="W778" i="10"/>
  <c r="Z778" i="10" s="1"/>
  <c r="AC778" i="10" s="1"/>
  <c r="V778" i="10"/>
  <c r="Y778" i="10" s="1"/>
  <c r="AB778" i="10" s="1"/>
  <c r="U778" i="10"/>
  <c r="X778" i="10" s="1"/>
  <c r="AA778" i="10" s="1"/>
  <c r="T778" i="10"/>
  <c r="S778" i="10"/>
  <c r="R778" i="10"/>
  <c r="W777" i="10"/>
  <c r="Z777" i="10" s="1"/>
  <c r="AC777" i="10" s="1"/>
  <c r="V777" i="10"/>
  <c r="Y777" i="10" s="1"/>
  <c r="AB777" i="10" s="1"/>
  <c r="U777" i="10"/>
  <c r="X777" i="10" s="1"/>
  <c r="AA777" i="10" s="1"/>
  <c r="T777" i="10"/>
  <c r="S777" i="10"/>
  <c r="R777" i="10"/>
  <c r="W776" i="10"/>
  <c r="Z776" i="10" s="1"/>
  <c r="AC776" i="10" s="1"/>
  <c r="V776" i="10"/>
  <c r="Y776" i="10" s="1"/>
  <c r="AB776" i="10" s="1"/>
  <c r="U776" i="10"/>
  <c r="X776" i="10" s="1"/>
  <c r="AA776" i="10" s="1"/>
  <c r="T776" i="10"/>
  <c r="S776" i="10"/>
  <c r="R776" i="10"/>
  <c r="W775" i="10"/>
  <c r="Z775" i="10" s="1"/>
  <c r="AC775" i="10" s="1"/>
  <c r="V775" i="10"/>
  <c r="Y775" i="10" s="1"/>
  <c r="AB775" i="10" s="1"/>
  <c r="U775" i="10"/>
  <c r="X775" i="10" s="1"/>
  <c r="AA775" i="10" s="1"/>
  <c r="T775" i="10"/>
  <c r="S775" i="10"/>
  <c r="R775" i="10"/>
  <c r="W774" i="10"/>
  <c r="Z774" i="10" s="1"/>
  <c r="AC774" i="10" s="1"/>
  <c r="V774" i="10"/>
  <c r="Y774" i="10" s="1"/>
  <c r="AB774" i="10" s="1"/>
  <c r="U774" i="10"/>
  <c r="X774" i="10" s="1"/>
  <c r="AA774" i="10" s="1"/>
  <c r="T774" i="10"/>
  <c r="S774" i="10"/>
  <c r="R774" i="10"/>
  <c r="W772" i="10"/>
  <c r="Z772" i="10" s="1"/>
  <c r="AC772" i="10" s="1"/>
  <c r="V772" i="10"/>
  <c r="Y772" i="10" s="1"/>
  <c r="AB772" i="10" s="1"/>
  <c r="U772" i="10"/>
  <c r="X772" i="10" s="1"/>
  <c r="AA772" i="10" s="1"/>
  <c r="T772" i="10"/>
  <c r="S772" i="10"/>
  <c r="R772" i="10"/>
  <c r="W771" i="10"/>
  <c r="Z771" i="10" s="1"/>
  <c r="AC771" i="10" s="1"/>
  <c r="V771" i="10"/>
  <c r="Y771" i="10" s="1"/>
  <c r="AB771" i="10" s="1"/>
  <c r="U771" i="10"/>
  <c r="X771" i="10" s="1"/>
  <c r="AA771" i="10" s="1"/>
  <c r="T771" i="10"/>
  <c r="S771" i="10"/>
  <c r="R771" i="10"/>
  <c r="W770" i="10"/>
  <c r="Z770" i="10" s="1"/>
  <c r="AC770" i="10" s="1"/>
  <c r="V770" i="10"/>
  <c r="Y770" i="10" s="1"/>
  <c r="AB770" i="10" s="1"/>
  <c r="U770" i="10"/>
  <c r="X770" i="10" s="1"/>
  <c r="AA770" i="10" s="1"/>
  <c r="T770" i="10"/>
  <c r="S770" i="10"/>
  <c r="R770" i="10"/>
  <c r="W769" i="10"/>
  <c r="Z769" i="10" s="1"/>
  <c r="AC769" i="10" s="1"/>
  <c r="V769" i="10"/>
  <c r="Y769" i="10" s="1"/>
  <c r="AB769" i="10" s="1"/>
  <c r="U769" i="10"/>
  <c r="X769" i="10" s="1"/>
  <c r="AA769" i="10" s="1"/>
  <c r="T769" i="10"/>
  <c r="S769" i="10"/>
  <c r="R769" i="10"/>
  <c r="W768" i="10"/>
  <c r="Z768" i="10" s="1"/>
  <c r="AC768" i="10" s="1"/>
  <c r="V768" i="10"/>
  <c r="Y768" i="10" s="1"/>
  <c r="AB768" i="10" s="1"/>
  <c r="U768" i="10"/>
  <c r="X768" i="10" s="1"/>
  <c r="AA768" i="10" s="1"/>
  <c r="T768" i="10"/>
  <c r="S768" i="10"/>
  <c r="R768" i="10"/>
  <c r="W767" i="10"/>
  <c r="Z767" i="10" s="1"/>
  <c r="AC767" i="10" s="1"/>
  <c r="V767" i="10"/>
  <c r="Y767" i="10" s="1"/>
  <c r="AB767" i="10" s="1"/>
  <c r="U767" i="10"/>
  <c r="X767" i="10" s="1"/>
  <c r="AA767" i="10" s="1"/>
  <c r="T767" i="10"/>
  <c r="S767" i="10"/>
  <c r="R767" i="10"/>
  <c r="W766" i="10"/>
  <c r="Z766" i="10" s="1"/>
  <c r="AC766" i="10" s="1"/>
  <c r="V766" i="10"/>
  <c r="Y766" i="10" s="1"/>
  <c r="AB766" i="10" s="1"/>
  <c r="U766" i="10"/>
  <c r="X766" i="10" s="1"/>
  <c r="AA766" i="10" s="1"/>
  <c r="T766" i="10"/>
  <c r="S766" i="10"/>
  <c r="R766" i="10"/>
  <c r="W765" i="10"/>
  <c r="Z765" i="10" s="1"/>
  <c r="AC765" i="10" s="1"/>
  <c r="V765" i="10"/>
  <c r="Y765" i="10" s="1"/>
  <c r="AB765" i="10" s="1"/>
  <c r="U765" i="10"/>
  <c r="X765" i="10" s="1"/>
  <c r="AA765" i="10" s="1"/>
  <c r="T765" i="10"/>
  <c r="S765" i="10"/>
  <c r="R765" i="10"/>
  <c r="W764" i="10"/>
  <c r="Z764" i="10" s="1"/>
  <c r="AC764" i="10" s="1"/>
  <c r="V764" i="10"/>
  <c r="Y764" i="10" s="1"/>
  <c r="AB764" i="10" s="1"/>
  <c r="U764" i="10"/>
  <c r="X764" i="10" s="1"/>
  <c r="AA764" i="10" s="1"/>
  <c r="T764" i="10"/>
  <c r="S764" i="10"/>
  <c r="R764" i="10"/>
  <c r="W763" i="10"/>
  <c r="Z763" i="10" s="1"/>
  <c r="AC763" i="10" s="1"/>
  <c r="V763" i="10"/>
  <c r="Y763" i="10" s="1"/>
  <c r="AB763" i="10" s="1"/>
  <c r="U763" i="10"/>
  <c r="X763" i="10" s="1"/>
  <c r="AA763" i="10" s="1"/>
  <c r="T763" i="10"/>
  <c r="S763" i="10"/>
  <c r="R763" i="10"/>
  <c r="W762" i="10"/>
  <c r="Z762" i="10" s="1"/>
  <c r="AC762" i="10" s="1"/>
  <c r="V762" i="10"/>
  <c r="Y762" i="10" s="1"/>
  <c r="AB762" i="10" s="1"/>
  <c r="U762" i="10"/>
  <c r="X762" i="10" s="1"/>
  <c r="AA762" i="10" s="1"/>
  <c r="T762" i="10"/>
  <c r="S762" i="10"/>
  <c r="R762" i="10"/>
  <c r="W761" i="10"/>
  <c r="Z761" i="10" s="1"/>
  <c r="AC761" i="10" s="1"/>
  <c r="V761" i="10"/>
  <c r="Y761" i="10" s="1"/>
  <c r="AB761" i="10" s="1"/>
  <c r="U761" i="10"/>
  <c r="X761" i="10" s="1"/>
  <c r="AA761" i="10" s="1"/>
  <c r="T761" i="10"/>
  <c r="S761" i="10"/>
  <c r="R761" i="10"/>
  <c r="W760" i="10"/>
  <c r="Z760" i="10" s="1"/>
  <c r="AC760" i="10" s="1"/>
  <c r="V760" i="10"/>
  <c r="Y760" i="10" s="1"/>
  <c r="AB760" i="10" s="1"/>
  <c r="U760" i="10"/>
  <c r="X760" i="10" s="1"/>
  <c r="AA760" i="10" s="1"/>
  <c r="T760" i="10"/>
  <c r="S760" i="10"/>
  <c r="R760" i="10"/>
  <c r="W759" i="10"/>
  <c r="Z759" i="10" s="1"/>
  <c r="AC759" i="10" s="1"/>
  <c r="V759" i="10"/>
  <c r="Y759" i="10" s="1"/>
  <c r="AB759" i="10" s="1"/>
  <c r="U759" i="10"/>
  <c r="X759" i="10" s="1"/>
  <c r="AA759" i="10" s="1"/>
  <c r="T759" i="10"/>
  <c r="S759" i="10"/>
  <c r="R759" i="10"/>
  <c r="W758" i="10"/>
  <c r="Z758" i="10" s="1"/>
  <c r="AC758" i="10" s="1"/>
  <c r="V758" i="10"/>
  <c r="Y758" i="10" s="1"/>
  <c r="AB758" i="10" s="1"/>
  <c r="U758" i="10"/>
  <c r="X758" i="10" s="1"/>
  <c r="AA758" i="10" s="1"/>
  <c r="T758" i="10"/>
  <c r="S758" i="10"/>
  <c r="R758" i="10"/>
  <c r="W757" i="10"/>
  <c r="Z757" i="10" s="1"/>
  <c r="AC757" i="10" s="1"/>
  <c r="V757" i="10"/>
  <c r="Y757" i="10" s="1"/>
  <c r="AB757" i="10" s="1"/>
  <c r="U757" i="10"/>
  <c r="X757" i="10" s="1"/>
  <c r="AA757" i="10" s="1"/>
  <c r="T757" i="10"/>
  <c r="S757" i="10"/>
  <c r="R757" i="10"/>
  <c r="W756" i="10"/>
  <c r="Z756" i="10" s="1"/>
  <c r="AC756" i="10" s="1"/>
  <c r="V756" i="10"/>
  <c r="Y756" i="10" s="1"/>
  <c r="AB756" i="10" s="1"/>
  <c r="U756" i="10"/>
  <c r="X756" i="10" s="1"/>
  <c r="AA756" i="10" s="1"/>
  <c r="T756" i="10"/>
  <c r="S756" i="10"/>
  <c r="R756" i="10"/>
  <c r="W755" i="10"/>
  <c r="Z755" i="10" s="1"/>
  <c r="AC755" i="10" s="1"/>
  <c r="V755" i="10"/>
  <c r="Y755" i="10" s="1"/>
  <c r="AB755" i="10" s="1"/>
  <c r="U755" i="10"/>
  <c r="X755" i="10" s="1"/>
  <c r="AA755" i="10" s="1"/>
  <c r="T755" i="10"/>
  <c r="S755" i="10"/>
  <c r="R755" i="10"/>
  <c r="W754" i="10"/>
  <c r="Z754" i="10" s="1"/>
  <c r="AC754" i="10" s="1"/>
  <c r="V754" i="10"/>
  <c r="Y754" i="10" s="1"/>
  <c r="AB754" i="10" s="1"/>
  <c r="U754" i="10"/>
  <c r="X754" i="10" s="1"/>
  <c r="AA754" i="10" s="1"/>
  <c r="T754" i="10"/>
  <c r="S754" i="10"/>
  <c r="R754" i="10"/>
  <c r="W753" i="10"/>
  <c r="Z753" i="10" s="1"/>
  <c r="AC753" i="10" s="1"/>
  <c r="V753" i="10"/>
  <c r="Y753" i="10" s="1"/>
  <c r="AB753" i="10" s="1"/>
  <c r="U753" i="10"/>
  <c r="X753" i="10" s="1"/>
  <c r="AA753" i="10" s="1"/>
  <c r="T753" i="10"/>
  <c r="S753" i="10"/>
  <c r="R753" i="10"/>
  <c r="W752" i="10"/>
  <c r="Z752" i="10" s="1"/>
  <c r="AC752" i="10" s="1"/>
  <c r="V752" i="10"/>
  <c r="Y752" i="10" s="1"/>
  <c r="AB752" i="10" s="1"/>
  <c r="U752" i="10"/>
  <c r="X752" i="10" s="1"/>
  <c r="AA752" i="10" s="1"/>
  <c r="T752" i="10"/>
  <c r="S752" i="10"/>
  <c r="R752" i="10"/>
  <c r="W751" i="10"/>
  <c r="Z751" i="10" s="1"/>
  <c r="AC751" i="10" s="1"/>
  <c r="V751" i="10"/>
  <c r="Y751" i="10" s="1"/>
  <c r="AB751" i="10" s="1"/>
  <c r="U751" i="10"/>
  <c r="X751" i="10" s="1"/>
  <c r="AA751" i="10" s="1"/>
  <c r="T751" i="10"/>
  <c r="S751" i="10"/>
  <c r="R751" i="10"/>
  <c r="W750" i="10"/>
  <c r="Z750" i="10" s="1"/>
  <c r="AC750" i="10" s="1"/>
  <c r="V750" i="10"/>
  <c r="Y750" i="10" s="1"/>
  <c r="AB750" i="10" s="1"/>
  <c r="U750" i="10"/>
  <c r="X750" i="10" s="1"/>
  <c r="AA750" i="10" s="1"/>
  <c r="T750" i="10"/>
  <c r="S750" i="10"/>
  <c r="R750" i="10"/>
  <c r="W749" i="10"/>
  <c r="Z749" i="10" s="1"/>
  <c r="AC749" i="10" s="1"/>
  <c r="V749" i="10"/>
  <c r="Y749" i="10" s="1"/>
  <c r="AB749" i="10" s="1"/>
  <c r="U749" i="10"/>
  <c r="X749" i="10" s="1"/>
  <c r="AA749" i="10" s="1"/>
  <c r="T749" i="10"/>
  <c r="S749" i="10"/>
  <c r="R749" i="10"/>
  <c r="W748" i="10"/>
  <c r="Z748" i="10" s="1"/>
  <c r="AC748" i="10" s="1"/>
  <c r="V748" i="10"/>
  <c r="Y748" i="10" s="1"/>
  <c r="AB748" i="10" s="1"/>
  <c r="U748" i="10"/>
  <c r="X748" i="10" s="1"/>
  <c r="AA748" i="10" s="1"/>
  <c r="T748" i="10"/>
  <c r="S748" i="10"/>
  <c r="R748" i="10"/>
  <c r="W747" i="10"/>
  <c r="Z747" i="10" s="1"/>
  <c r="AC747" i="10" s="1"/>
  <c r="V747" i="10"/>
  <c r="Y747" i="10" s="1"/>
  <c r="AB747" i="10" s="1"/>
  <c r="U747" i="10"/>
  <c r="X747" i="10" s="1"/>
  <c r="AA747" i="10" s="1"/>
  <c r="T747" i="10"/>
  <c r="S747" i="10"/>
  <c r="R747" i="10"/>
  <c r="W746" i="10"/>
  <c r="Z746" i="10" s="1"/>
  <c r="AC746" i="10" s="1"/>
  <c r="V746" i="10"/>
  <c r="Y746" i="10" s="1"/>
  <c r="AB746" i="10" s="1"/>
  <c r="U746" i="10"/>
  <c r="X746" i="10" s="1"/>
  <c r="AA746" i="10" s="1"/>
  <c r="T746" i="10"/>
  <c r="S746" i="10"/>
  <c r="R746" i="10"/>
  <c r="W745" i="10"/>
  <c r="Z745" i="10" s="1"/>
  <c r="AC745" i="10" s="1"/>
  <c r="V745" i="10"/>
  <c r="Y745" i="10" s="1"/>
  <c r="AB745" i="10" s="1"/>
  <c r="U745" i="10"/>
  <c r="X745" i="10" s="1"/>
  <c r="AA745" i="10" s="1"/>
  <c r="T745" i="10"/>
  <c r="S745" i="10"/>
  <c r="R745" i="10"/>
  <c r="W744" i="10"/>
  <c r="Z744" i="10" s="1"/>
  <c r="AC744" i="10" s="1"/>
  <c r="V744" i="10"/>
  <c r="Y744" i="10" s="1"/>
  <c r="AB744" i="10" s="1"/>
  <c r="U744" i="10"/>
  <c r="X744" i="10" s="1"/>
  <c r="AA744" i="10" s="1"/>
  <c r="T744" i="10"/>
  <c r="S744" i="10"/>
  <c r="R744" i="10"/>
  <c r="W743" i="10"/>
  <c r="Z743" i="10" s="1"/>
  <c r="AC743" i="10" s="1"/>
  <c r="V743" i="10"/>
  <c r="Y743" i="10" s="1"/>
  <c r="AB743" i="10" s="1"/>
  <c r="U743" i="10"/>
  <c r="X743" i="10" s="1"/>
  <c r="AA743" i="10" s="1"/>
  <c r="T743" i="10"/>
  <c r="S743" i="10"/>
  <c r="R743" i="10"/>
  <c r="W742" i="10"/>
  <c r="Z742" i="10" s="1"/>
  <c r="AC742" i="10" s="1"/>
  <c r="V742" i="10"/>
  <c r="Y742" i="10" s="1"/>
  <c r="AB742" i="10" s="1"/>
  <c r="U742" i="10"/>
  <c r="X742" i="10" s="1"/>
  <c r="AA742" i="10" s="1"/>
  <c r="T742" i="10"/>
  <c r="S742" i="10"/>
  <c r="R742" i="10"/>
  <c r="W741" i="10"/>
  <c r="Z741" i="10" s="1"/>
  <c r="AC741" i="10" s="1"/>
  <c r="V741" i="10"/>
  <c r="Y741" i="10" s="1"/>
  <c r="AB741" i="10" s="1"/>
  <c r="U741" i="10"/>
  <c r="X741" i="10" s="1"/>
  <c r="AA741" i="10" s="1"/>
  <c r="T741" i="10"/>
  <c r="S741" i="10"/>
  <c r="R741" i="10"/>
  <c r="W740" i="10"/>
  <c r="Z740" i="10" s="1"/>
  <c r="AC740" i="10" s="1"/>
  <c r="V740" i="10"/>
  <c r="Y740" i="10" s="1"/>
  <c r="AB740" i="10" s="1"/>
  <c r="U740" i="10"/>
  <c r="X740" i="10" s="1"/>
  <c r="AA740" i="10" s="1"/>
  <c r="T740" i="10"/>
  <c r="S740" i="10"/>
  <c r="R740" i="10"/>
  <c r="W739" i="10"/>
  <c r="Z739" i="10" s="1"/>
  <c r="AC739" i="10" s="1"/>
  <c r="V739" i="10"/>
  <c r="Y739" i="10" s="1"/>
  <c r="AB739" i="10" s="1"/>
  <c r="U739" i="10"/>
  <c r="X739" i="10" s="1"/>
  <c r="AA739" i="10" s="1"/>
  <c r="T739" i="10"/>
  <c r="S739" i="10"/>
  <c r="R739" i="10"/>
  <c r="W738" i="10"/>
  <c r="Z738" i="10" s="1"/>
  <c r="AC738" i="10" s="1"/>
  <c r="V738" i="10"/>
  <c r="Y738" i="10" s="1"/>
  <c r="AB738" i="10" s="1"/>
  <c r="U738" i="10"/>
  <c r="X738" i="10" s="1"/>
  <c r="AA738" i="10" s="1"/>
  <c r="T738" i="10"/>
  <c r="S738" i="10"/>
  <c r="R738" i="10"/>
  <c r="W737" i="10"/>
  <c r="Z737" i="10" s="1"/>
  <c r="AC737" i="10" s="1"/>
  <c r="V737" i="10"/>
  <c r="Y737" i="10" s="1"/>
  <c r="AB737" i="10" s="1"/>
  <c r="U737" i="10"/>
  <c r="X737" i="10" s="1"/>
  <c r="AA737" i="10" s="1"/>
  <c r="T737" i="10"/>
  <c r="S737" i="10"/>
  <c r="R737" i="10"/>
  <c r="W736" i="10"/>
  <c r="Z736" i="10" s="1"/>
  <c r="AC736" i="10" s="1"/>
  <c r="V736" i="10"/>
  <c r="Y736" i="10" s="1"/>
  <c r="AB736" i="10" s="1"/>
  <c r="U736" i="10"/>
  <c r="X736" i="10" s="1"/>
  <c r="AA736" i="10" s="1"/>
  <c r="T736" i="10"/>
  <c r="S736" i="10"/>
  <c r="R736" i="10"/>
  <c r="W735" i="10"/>
  <c r="Z735" i="10" s="1"/>
  <c r="AC735" i="10" s="1"/>
  <c r="V735" i="10"/>
  <c r="Y735" i="10" s="1"/>
  <c r="AB735" i="10" s="1"/>
  <c r="U735" i="10"/>
  <c r="X735" i="10" s="1"/>
  <c r="AA735" i="10" s="1"/>
  <c r="T735" i="10"/>
  <c r="S735" i="10"/>
  <c r="R735" i="10"/>
  <c r="W734" i="10"/>
  <c r="Z734" i="10" s="1"/>
  <c r="AC734" i="10" s="1"/>
  <c r="V734" i="10"/>
  <c r="Y734" i="10" s="1"/>
  <c r="AB734" i="10" s="1"/>
  <c r="U734" i="10"/>
  <c r="X734" i="10" s="1"/>
  <c r="AA734" i="10" s="1"/>
  <c r="T734" i="10"/>
  <c r="S734" i="10"/>
  <c r="R734" i="10"/>
  <c r="W733" i="10"/>
  <c r="Z733" i="10" s="1"/>
  <c r="AC733" i="10" s="1"/>
  <c r="V733" i="10"/>
  <c r="Y733" i="10" s="1"/>
  <c r="AB733" i="10" s="1"/>
  <c r="U733" i="10"/>
  <c r="X733" i="10" s="1"/>
  <c r="AA733" i="10" s="1"/>
  <c r="T733" i="10"/>
  <c r="S733" i="10"/>
  <c r="R733" i="10"/>
  <c r="W732" i="10"/>
  <c r="Z732" i="10" s="1"/>
  <c r="AC732" i="10" s="1"/>
  <c r="V732" i="10"/>
  <c r="Y732" i="10" s="1"/>
  <c r="AB732" i="10" s="1"/>
  <c r="U732" i="10"/>
  <c r="X732" i="10" s="1"/>
  <c r="AA732" i="10" s="1"/>
  <c r="T732" i="10"/>
  <c r="S732" i="10"/>
  <c r="R732" i="10"/>
  <c r="W731" i="10"/>
  <c r="Z731" i="10" s="1"/>
  <c r="AC731" i="10" s="1"/>
  <c r="V731" i="10"/>
  <c r="Y731" i="10" s="1"/>
  <c r="AB731" i="10" s="1"/>
  <c r="U731" i="10"/>
  <c r="X731" i="10" s="1"/>
  <c r="AA731" i="10" s="1"/>
  <c r="T731" i="10"/>
  <c r="S731" i="10"/>
  <c r="R731" i="10"/>
  <c r="W730" i="10"/>
  <c r="Z730" i="10" s="1"/>
  <c r="AC730" i="10" s="1"/>
  <c r="V730" i="10"/>
  <c r="Y730" i="10" s="1"/>
  <c r="AB730" i="10" s="1"/>
  <c r="U730" i="10"/>
  <c r="X730" i="10" s="1"/>
  <c r="AA730" i="10" s="1"/>
  <c r="T730" i="10"/>
  <c r="S730" i="10"/>
  <c r="R730" i="10"/>
  <c r="W729" i="10"/>
  <c r="Z729" i="10" s="1"/>
  <c r="AC729" i="10" s="1"/>
  <c r="V729" i="10"/>
  <c r="Y729" i="10" s="1"/>
  <c r="AB729" i="10" s="1"/>
  <c r="U729" i="10"/>
  <c r="X729" i="10" s="1"/>
  <c r="AA729" i="10" s="1"/>
  <c r="T729" i="10"/>
  <c r="S729" i="10"/>
  <c r="R729" i="10"/>
  <c r="W728" i="10"/>
  <c r="Z728" i="10" s="1"/>
  <c r="AC728" i="10" s="1"/>
  <c r="V728" i="10"/>
  <c r="Y728" i="10" s="1"/>
  <c r="AB728" i="10" s="1"/>
  <c r="U728" i="10"/>
  <c r="X728" i="10" s="1"/>
  <c r="AA728" i="10" s="1"/>
  <c r="T728" i="10"/>
  <c r="S728" i="10"/>
  <c r="R728" i="10"/>
  <c r="W727" i="10"/>
  <c r="Z727" i="10" s="1"/>
  <c r="AC727" i="10" s="1"/>
  <c r="V727" i="10"/>
  <c r="Y727" i="10" s="1"/>
  <c r="AB727" i="10" s="1"/>
  <c r="U727" i="10"/>
  <c r="X727" i="10" s="1"/>
  <c r="AA727" i="10" s="1"/>
  <c r="T727" i="10"/>
  <c r="S727" i="10"/>
  <c r="R727" i="10"/>
  <c r="W726" i="10"/>
  <c r="Z726" i="10" s="1"/>
  <c r="AC726" i="10" s="1"/>
  <c r="V726" i="10"/>
  <c r="Y726" i="10" s="1"/>
  <c r="AB726" i="10" s="1"/>
  <c r="U726" i="10"/>
  <c r="X726" i="10" s="1"/>
  <c r="AA726" i="10" s="1"/>
  <c r="T726" i="10"/>
  <c r="S726" i="10"/>
  <c r="R726" i="10"/>
  <c r="W725" i="10"/>
  <c r="Z725" i="10" s="1"/>
  <c r="AC725" i="10" s="1"/>
  <c r="V725" i="10"/>
  <c r="Y725" i="10" s="1"/>
  <c r="AB725" i="10" s="1"/>
  <c r="U725" i="10"/>
  <c r="X725" i="10" s="1"/>
  <c r="AA725" i="10" s="1"/>
  <c r="T725" i="10"/>
  <c r="S725" i="10"/>
  <c r="R725" i="10"/>
  <c r="P481" i="10"/>
  <c r="O377" i="10"/>
  <c r="N481" i="10"/>
  <c r="V481" i="10" s="1"/>
  <c r="Y481" i="10" s="1"/>
  <c r="AB481" i="10" s="1"/>
  <c r="M481" i="10"/>
  <c r="U481" i="10" s="1"/>
  <c r="X481" i="10" s="1"/>
  <c r="AA481" i="10" s="1"/>
  <c r="P480" i="10"/>
  <c r="O578" i="10"/>
  <c r="N480" i="10"/>
  <c r="S480" i="10" s="1"/>
  <c r="M480" i="10"/>
  <c r="R480" i="10" s="1"/>
  <c r="P479" i="10"/>
  <c r="O562" i="10"/>
  <c r="N479" i="10"/>
  <c r="S479" i="10" s="1"/>
  <c r="M479" i="10"/>
  <c r="R479" i="10" s="1"/>
  <c r="P478" i="10"/>
  <c r="O504" i="10"/>
  <c r="N478" i="10"/>
  <c r="V478" i="10" s="1"/>
  <c r="Y478" i="10" s="1"/>
  <c r="AB478" i="10" s="1"/>
  <c r="M478" i="10"/>
  <c r="U478" i="10" s="1"/>
  <c r="X478" i="10" s="1"/>
  <c r="AA478" i="10" s="1"/>
  <c r="P477" i="10"/>
  <c r="O713" i="10"/>
  <c r="N477" i="10"/>
  <c r="S477" i="10" s="1"/>
  <c r="M477" i="10"/>
  <c r="R477" i="10" s="1"/>
  <c r="P476" i="10"/>
  <c r="O509" i="10"/>
  <c r="N476" i="10"/>
  <c r="S476" i="10" s="1"/>
  <c r="M476" i="10"/>
  <c r="U476" i="10" s="1"/>
  <c r="X476" i="10" s="1"/>
  <c r="AA476" i="10" s="1"/>
  <c r="P475" i="10"/>
  <c r="O534" i="10"/>
  <c r="N475" i="10"/>
  <c r="M475" i="10"/>
  <c r="P474" i="10"/>
  <c r="O605" i="10"/>
  <c r="N474" i="10"/>
  <c r="S474" i="10" s="1"/>
  <c r="M474" i="10"/>
  <c r="P473" i="10"/>
  <c r="O525" i="10"/>
  <c r="N473" i="10"/>
  <c r="S473" i="10" s="1"/>
  <c r="M473" i="10"/>
  <c r="U473" i="10" s="1"/>
  <c r="X473" i="10" s="1"/>
  <c r="AA473" i="10" s="1"/>
  <c r="P472" i="10"/>
  <c r="O691" i="10"/>
  <c r="N472" i="10"/>
  <c r="V472" i="10" s="1"/>
  <c r="Y472" i="10" s="1"/>
  <c r="AB472" i="10" s="1"/>
  <c r="M472" i="10"/>
  <c r="U472" i="10" s="1"/>
  <c r="X472" i="10" s="1"/>
  <c r="AA472" i="10" s="1"/>
  <c r="P471" i="10"/>
  <c r="O403" i="10"/>
  <c r="N471" i="10"/>
  <c r="M471" i="10"/>
  <c r="R471" i="10" s="1"/>
  <c r="P470" i="10"/>
  <c r="O598" i="10"/>
  <c r="N470" i="10"/>
  <c r="S470" i="10" s="1"/>
  <c r="M470" i="10"/>
  <c r="R470" i="10" s="1"/>
  <c r="P469" i="10"/>
  <c r="O609" i="10"/>
  <c r="N469" i="10"/>
  <c r="V469" i="10" s="1"/>
  <c r="Y469" i="10" s="1"/>
  <c r="AB469" i="10" s="1"/>
  <c r="M469" i="10"/>
  <c r="U469" i="10" s="1"/>
  <c r="X469" i="10" s="1"/>
  <c r="AA469" i="10" s="1"/>
  <c r="P468" i="10"/>
  <c r="O497" i="10"/>
  <c r="N468" i="10"/>
  <c r="M468" i="10"/>
  <c r="P467" i="10"/>
  <c r="O711" i="10"/>
  <c r="N467" i="10"/>
  <c r="M467" i="10"/>
  <c r="U467" i="10" s="1"/>
  <c r="X467" i="10" s="1"/>
  <c r="AA467" i="10" s="1"/>
  <c r="P466" i="10"/>
  <c r="O465" i="10"/>
  <c r="N466" i="10"/>
  <c r="V466" i="10" s="1"/>
  <c r="Y466" i="10" s="1"/>
  <c r="AB466" i="10" s="1"/>
  <c r="M466" i="10"/>
  <c r="U466" i="10" s="1"/>
  <c r="X466" i="10" s="1"/>
  <c r="AA466" i="10" s="1"/>
  <c r="P465" i="10"/>
  <c r="O553" i="10"/>
  <c r="N465" i="10"/>
  <c r="M465" i="10"/>
  <c r="R465" i="10" s="1"/>
  <c r="P464" i="10"/>
  <c r="O630" i="10"/>
  <c r="N464" i="10"/>
  <c r="S464" i="10" s="1"/>
  <c r="M464" i="10"/>
  <c r="R464" i="10" s="1"/>
  <c r="P463" i="10"/>
  <c r="O519" i="10"/>
  <c r="N463" i="10"/>
  <c r="V463" i="10" s="1"/>
  <c r="Y463" i="10" s="1"/>
  <c r="AB463" i="10" s="1"/>
  <c r="M463" i="10"/>
  <c r="U463" i="10" s="1"/>
  <c r="X463" i="10" s="1"/>
  <c r="AA463" i="10" s="1"/>
  <c r="P462" i="10"/>
  <c r="O696" i="10"/>
  <c r="N462" i="10"/>
  <c r="M462" i="10"/>
  <c r="R462" i="10" s="1"/>
  <c r="P461" i="10"/>
  <c r="O447" i="10"/>
  <c r="N461" i="10"/>
  <c r="S461" i="10" s="1"/>
  <c r="M461" i="10"/>
  <c r="R461" i="10" s="1"/>
  <c r="P460" i="10"/>
  <c r="O563" i="10"/>
  <c r="N460" i="10"/>
  <c r="V460" i="10" s="1"/>
  <c r="Y460" i="10" s="1"/>
  <c r="AB460" i="10" s="1"/>
  <c r="M460" i="10"/>
  <c r="U460" i="10" s="1"/>
  <c r="X460" i="10" s="1"/>
  <c r="AA460" i="10" s="1"/>
  <c r="P459" i="10"/>
  <c r="O471" i="10"/>
  <c r="N459" i="10"/>
  <c r="M459" i="10"/>
  <c r="P458" i="10"/>
  <c r="O462" i="10"/>
  <c r="N458" i="10"/>
  <c r="S458" i="10" s="1"/>
  <c r="M458" i="10"/>
  <c r="R458" i="10" s="1"/>
  <c r="P457" i="10"/>
  <c r="O638" i="10"/>
  <c r="N457" i="10"/>
  <c r="S457" i="10" s="1"/>
  <c r="M457" i="10"/>
  <c r="R457" i="10" s="1"/>
  <c r="P456" i="10"/>
  <c r="O455" i="10"/>
  <c r="N456" i="10"/>
  <c r="S456" i="10" s="1"/>
  <c r="M456" i="10"/>
  <c r="U456" i="10" s="1"/>
  <c r="X456" i="10" s="1"/>
  <c r="AA456" i="10" s="1"/>
  <c r="P455" i="10"/>
  <c r="O486" i="10"/>
  <c r="N455" i="10"/>
  <c r="M455" i="10"/>
  <c r="R455" i="10" s="1"/>
  <c r="P454" i="10"/>
  <c r="O402" i="10"/>
  <c r="N454" i="10"/>
  <c r="S454" i="10" s="1"/>
  <c r="M454" i="10"/>
  <c r="P453" i="10"/>
  <c r="O515" i="10"/>
  <c r="N453" i="10"/>
  <c r="S453" i="10" s="1"/>
  <c r="M453" i="10"/>
  <c r="R453" i="10" s="1"/>
  <c r="P452" i="10"/>
  <c r="O718" i="10"/>
  <c r="N452" i="10"/>
  <c r="V452" i="10" s="1"/>
  <c r="Y452" i="10" s="1"/>
  <c r="AB452" i="10" s="1"/>
  <c r="M452" i="10"/>
  <c r="U452" i="10" s="1"/>
  <c r="X452" i="10" s="1"/>
  <c r="AA452" i="10" s="1"/>
  <c r="P451" i="10"/>
  <c r="O690" i="10"/>
  <c r="N451" i="10"/>
  <c r="M451" i="10"/>
  <c r="R451" i="10" s="1"/>
  <c r="P450" i="10"/>
  <c r="O724" i="10"/>
  <c r="N450" i="10"/>
  <c r="M450" i="10"/>
  <c r="U450" i="10" s="1"/>
  <c r="X450" i="10" s="1"/>
  <c r="AA450" i="10" s="1"/>
  <c r="P449" i="10"/>
  <c r="O482" i="10"/>
  <c r="N449" i="10"/>
  <c r="M449" i="10"/>
  <c r="U449" i="10" s="1"/>
  <c r="X449" i="10" s="1"/>
  <c r="AA449" i="10" s="1"/>
  <c r="P448" i="10"/>
  <c r="O723" i="10"/>
  <c r="N448" i="10"/>
  <c r="S448" i="10" s="1"/>
  <c r="M448" i="10"/>
  <c r="P447" i="10"/>
  <c r="O535" i="10"/>
  <c r="N447" i="10"/>
  <c r="M447" i="10"/>
  <c r="U447" i="10" s="1"/>
  <c r="X447" i="10" s="1"/>
  <c r="AA447" i="10" s="1"/>
  <c r="P446" i="10"/>
  <c r="O715" i="10"/>
  <c r="N446" i="10"/>
  <c r="M446" i="10"/>
  <c r="U446" i="10" s="1"/>
  <c r="X446" i="10" s="1"/>
  <c r="AA446" i="10" s="1"/>
  <c r="P445" i="10"/>
  <c r="O498" i="10"/>
  <c r="N445" i="10"/>
  <c r="M445" i="10"/>
  <c r="P444" i="10"/>
  <c r="O708" i="10"/>
  <c r="N444" i="10"/>
  <c r="S444" i="10" s="1"/>
  <c r="M444" i="10"/>
  <c r="R444" i="10" s="1"/>
  <c r="P443" i="10"/>
  <c r="O434" i="10"/>
  <c r="N443" i="10"/>
  <c r="S443" i="10" s="1"/>
  <c r="M443" i="10"/>
  <c r="U443" i="10" s="1"/>
  <c r="X443" i="10" s="1"/>
  <c r="AA443" i="10" s="1"/>
  <c r="P442" i="10"/>
  <c r="O628" i="10"/>
  <c r="N442" i="10"/>
  <c r="V442" i="10" s="1"/>
  <c r="Y442" i="10" s="1"/>
  <c r="AB442" i="10" s="1"/>
  <c r="M442" i="10"/>
  <c r="U442" i="10" s="1"/>
  <c r="X442" i="10" s="1"/>
  <c r="AA442" i="10" s="1"/>
  <c r="P441" i="10"/>
  <c r="O436" i="10"/>
  <c r="N441" i="10"/>
  <c r="M441" i="10"/>
  <c r="R441" i="10" s="1"/>
  <c r="P440" i="10"/>
  <c r="O687" i="10"/>
  <c r="N440" i="10"/>
  <c r="S440" i="10" s="1"/>
  <c r="M440" i="10"/>
  <c r="R440" i="10" s="1"/>
  <c r="P439" i="10"/>
  <c r="O451" i="10"/>
  <c r="N439" i="10"/>
  <c r="S439" i="10" s="1"/>
  <c r="M439" i="10"/>
  <c r="R439" i="10" s="1"/>
  <c r="P438" i="10"/>
  <c r="O495" i="10"/>
  <c r="N438" i="10"/>
  <c r="M438" i="10"/>
  <c r="U438" i="10" s="1"/>
  <c r="X438" i="10" s="1"/>
  <c r="AA438" i="10" s="1"/>
  <c r="P437" i="10"/>
  <c r="O400" i="10"/>
  <c r="N437" i="10"/>
  <c r="M437" i="10"/>
  <c r="P436" i="10"/>
  <c r="O510" i="10"/>
  <c r="N436" i="10"/>
  <c r="M436" i="10"/>
  <c r="R436" i="10" s="1"/>
  <c r="P435" i="10"/>
  <c r="O522" i="10"/>
  <c r="N435" i="10"/>
  <c r="M435" i="10"/>
  <c r="U435" i="10" s="1"/>
  <c r="X435" i="10" s="1"/>
  <c r="AA435" i="10" s="1"/>
  <c r="P434" i="10"/>
  <c r="O521" i="10"/>
  <c r="N434" i="10"/>
  <c r="V434" i="10" s="1"/>
  <c r="Y434" i="10" s="1"/>
  <c r="AB434" i="10" s="1"/>
  <c r="M434" i="10"/>
  <c r="U434" i="10" s="1"/>
  <c r="X434" i="10" s="1"/>
  <c r="AA434" i="10" s="1"/>
  <c r="P433" i="10"/>
  <c r="O425" i="10"/>
  <c r="N433" i="10"/>
  <c r="M433" i="10"/>
  <c r="R433" i="10" s="1"/>
  <c r="P432" i="10"/>
  <c r="O457" i="10"/>
  <c r="N432" i="10"/>
  <c r="S432" i="10" s="1"/>
  <c r="M432" i="10"/>
  <c r="R432" i="10" s="1"/>
  <c r="P431" i="10"/>
  <c r="O440" i="10"/>
  <c r="T431" i="10" s="1"/>
  <c r="N431" i="10"/>
  <c r="S431" i="10" s="1"/>
  <c r="M431" i="10"/>
  <c r="R431" i="10" s="1"/>
  <c r="P430" i="10"/>
  <c r="O446" i="10"/>
  <c r="T430" i="10" s="1"/>
  <c r="N430" i="10"/>
  <c r="M430" i="10"/>
  <c r="U430" i="10" s="1"/>
  <c r="X430" i="10" s="1"/>
  <c r="AA430" i="10" s="1"/>
  <c r="P429" i="10"/>
  <c r="O450" i="10"/>
  <c r="N429" i="10"/>
  <c r="M429" i="10"/>
  <c r="P428" i="10"/>
  <c r="O494" i="10"/>
  <c r="N428" i="10"/>
  <c r="S428" i="10" s="1"/>
  <c r="M428" i="10"/>
  <c r="P427" i="10"/>
  <c r="O386" i="10"/>
  <c r="N427" i="10"/>
  <c r="S427" i="10" s="1"/>
  <c r="M427" i="10"/>
  <c r="U427" i="10" s="1"/>
  <c r="X427" i="10" s="1"/>
  <c r="AA427" i="10" s="1"/>
  <c r="P426" i="10"/>
  <c r="O409" i="10"/>
  <c r="N426" i="10"/>
  <c r="V426" i="10" s="1"/>
  <c r="Y426" i="10" s="1"/>
  <c r="AB426" i="10" s="1"/>
  <c r="M426" i="10"/>
  <c r="U426" i="10" s="1"/>
  <c r="X426" i="10" s="1"/>
  <c r="AA426" i="10" s="1"/>
  <c r="P425" i="10"/>
  <c r="O473" i="10"/>
  <c r="T425" i="10" s="1"/>
  <c r="N425" i="10"/>
  <c r="M425" i="10"/>
  <c r="R425" i="10" s="1"/>
  <c r="P424" i="10"/>
  <c r="O444" i="10"/>
  <c r="N424" i="10"/>
  <c r="S424" i="10" s="1"/>
  <c r="M424" i="10"/>
  <c r="R424" i="10" s="1"/>
  <c r="P423" i="10"/>
  <c r="O415" i="10"/>
  <c r="N423" i="10"/>
  <c r="S423" i="10" s="1"/>
  <c r="M423" i="10"/>
  <c r="R423" i="10" s="1"/>
  <c r="P422" i="10"/>
  <c r="O464" i="10"/>
  <c r="N422" i="10"/>
  <c r="S422" i="10" s="1"/>
  <c r="M422" i="10"/>
  <c r="U422" i="10" s="1"/>
  <c r="X422" i="10" s="1"/>
  <c r="AA422" i="10" s="1"/>
  <c r="P421" i="10"/>
  <c r="O404" i="10"/>
  <c r="N421" i="10"/>
  <c r="M421" i="10"/>
  <c r="R421" i="10" s="1"/>
  <c r="P420" i="10"/>
  <c r="O476" i="10"/>
  <c r="N420" i="10"/>
  <c r="S420" i="10" s="1"/>
  <c r="M420" i="10"/>
  <c r="R420" i="10" s="1"/>
  <c r="P419" i="10"/>
  <c r="O478" i="10"/>
  <c r="N419" i="10"/>
  <c r="M419" i="10"/>
  <c r="U419" i="10" s="1"/>
  <c r="X419" i="10" s="1"/>
  <c r="AA419" i="10" s="1"/>
  <c r="P418" i="10"/>
  <c r="O483" i="10"/>
  <c r="N418" i="10"/>
  <c r="V418" i="10" s="1"/>
  <c r="Y418" i="10" s="1"/>
  <c r="AB418" i="10" s="1"/>
  <c r="M418" i="10"/>
  <c r="U418" i="10" s="1"/>
  <c r="X418" i="10" s="1"/>
  <c r="AA418" i="10" s="1"/>
  <c r="P417" i="10"/>
  <c r="O437" i="10"/>
  <c r="T417" i="10" s="1"/>
  <c r="N417" i="10"/>
  <c r="M417" i="10"/>
  <c r="P416" i="10"/>
  <c r="O463" i="10"/>
  <c r="N416" i="10"/>
  <c r="S416" i="10" s="1"/>
  <c r="M416" i="10"/>
  <c r="R416" i="10" s="1"/>
  <c r="P415" i="10"/>
  <c r="O508" i="10"/>
  <c r="N415" i="10"/>
  <c r="S415" i="10" s="1"/>
  <c r="M415" i="10"/>
  <c r="R415" i="10" s="1"/>
  <c r="P414" i="10"/>
  <c r="O487" i="10"/>
  <c r="N414" i="10"/>
  <c r="M414" i="10"/>
  <c r="U414" i="10" s="1"/>
  <c r="X414" i="10" s="1"/>
  <c r="AA414" i="10" s="1"/>
  <c r="P413" i="10"/>
  <c r="O466" i="10"/>
  <c r="W413" i="10" s="1"/>
  <c r="Z413" i="10" s="1"/>
  <c r="AC413" i="10" s="1"/>
  <c r="N413" i="10"/>
  <c r="M413" i="10"/>
  <c r="R413" i="10" s="1"/>
  <c r="P412" i="10"/>
  <c r="O452" i="10"/>
  <c r="N412" i="10"/>
  <c r="S412" i="10" s="1"/>
  <c r="M412" i="10"/>
  <c r="P411" i="10"/>
  <c r="O412" i="10"/>
  <c r="N411" i="10"/>
  <c r="M411" i="10"/>
  <c r="U411" i="10" s="1"/>
  <c r="X411" i="10" s="1"/>
  <c r="AA411" i="10" s="1"/>
  <c r="P410" i="10"/>
  <c r="O513" i="10"/>
  <c r="N410" i="10"/>
  <c r="V410" i="10" s="1"/>
  <c r="Y410" i="10" s="1"/>
  <c r="AB410" i="10" s="1"/>
  <c r="M410" i="10"/>
  <c r="U410" i="10" s="1"/>
  <c r="X410" i="10" s="1"/>
  <c r="AA410" i="10" s="1"/>
  <c r="P409" i="10"/>
  <c r="O527" i="10"/>
  <c r="N409" i="10"/>
  <c r="M409" i="10"/>
  <c r="R409" i="10" s="1"/>
  <c r="P408" i="10"/>
  <c r="O670" i="10"/>
  <c r="N408" i="10"/>
  <c r="S408" i="10" s="1"/>
  <c r="M408" i="10"/>
  <c r="R408" i="10" s="1"/>
  <c r="P407" i="10"/>
  <c r="O590" i="10"/>
  <c r="N407" i="10"/>
  <c r="S407" i="10" s="1"/>
  <c r="M407" i="10"/>
  <c r="R407" i="10" s="1"/>
  <c r="P406" i="10"/>
  <c r="O489" i="10"/>
  <c r="N406" i="10"/>
  <c r="M406" i="10"/>
  <c r="U406" i="10" s="1"/>
  <c r="X406" i="10" s="1"/>
  <c r="AA406" i="10" s="1"/>
  <c r="P405" i="10"/>
  <c r="O529" i="10"/>
  <c r="N405" i="10"/>
  <c r="M405" i="10"/>
  <c r="R405" i="10" s="1"/>
  <c r="P404" i="10"/>
  <c r="O481" i="10"/>
  <c r="W404" i="10" s="1"/>
  <c r="Z404" i="10" s="1"/>
  <c r="AC404" i="10" s="1"/>
  <c r="N404" i="10"/>
  <c r="M404" i="10"/>
  <c r="R404" i="10" s="1"/>
  <c r="P403" i="10"/>
  <c r="O594" i="10"/>
  <c r="N403" i="10"/>
  <c r="M403" i="10"/>
  <c r="U403" i="10" s="1"/>
  <c r="X403" i="10" s="1"/>
  <c r="AA403" i="10" s="1"/>
  <c r="P402" i="10"/>
  <c r="O517" i="10"/>
  <c r="N402" i="10"/>
  <c r="V402" i="10" s="1"/>
  <c r="Y402" i="10" s="1"/>
  <c r="AB402" i="10" s="1"/>
  <c r="M402" i="10"/>
  <c r="P401" i="10"/>
  <c r="O619" i="10"/>
  <c r="N401" i="10"/>
  <c r="S401" i="10" s="1"/>
  <c r="M401" i="10"/>
  <c r="R401" i="10" s="1"/>
  <c r="P400" i="10"/>
  <c r="O459" i="10"/>
  <c r="T400" i="10" s="1"/>
  <c r="N400" i="10"/>
  <c r="M400" i="10"/>
  <c r="U400" i="10" s="1"/>
  <c r="X400" i="10" s="1"/>
  <c r="AA400" i="10" s="1"/>
  <c r="P399" i="10"/>
  <c r="O523" i="10"/>
  <c r="N399" i="10"/>
  <c r="M399" i="10"/>
  <c r="R399" i="10" s="1"/>
  <c r="P398" i="10"/>
  <c r="O632" i="10"/>
  <c r="N398" i="10"/>
  <c r="S398" i="10" s="1"/>
  <c r="M398" i="10"/>
  <c r="R398" i="10" s="1"/>
  <c r="P397" i="10"/>
  <c r="O460" i="10"/>
  <c r="N397" i="10"/>
  <c r="S397" i="10" s="1"/>
  <c r="M397" i="10"/>
  <c r="R397" i="10" s="1"/>
  <c r="P396" i="10"/>
  <c r="O516" i="10"/>
  <c r="N396" i="10"/>
  <c r="M396" i="10"/>
  <c r="U396" i="10" s="1"/>
  <c r="X396" i="10" s="1"/>
  <c r="AA396" i="10" s="1"/>
  <c r="P395" i="10"/>
  <c r="O703" i="10"/>
  <c r="N395" i="10"/>
  <c r="M395" i="10"/>
  <c r="R395" i="10" s="1"/>
  <c r="P394" i="10"/>
  <c r="O556" i="10"/>
  <c r="N394" i="10"/>
  <c r="M394" i="10"/>
  <c r="R394" i="10" s="1"/>
  <c r="P393" i="10"/>
  <c r="O569" i="10"/>
  <c r="N393" i="10"/>
  <c r="V393" i="10" s="1"/>
  <c r="Y393" i="10" s="1"/>
  <c r="AB393" i="10" s="1"/>
  <c r="M393" i="10"/>
  <c r="U393" i="10" s="1"/>
  <c r="X393" i="10" s="1"/>
  <c r="AA393" i="10" s="1"/>
  <c r="P392" i="10"/>
  <c r="O710" i="10"/>
  <c r="N392" i="10"/>
  <c r="M392" i="10"/>
  <c r="P391" i="10"/>
  <c r="O571" i="10"/>
  <c r="N391" i="10"/>
  <c r="S391" i="10" s="1"/>
  <c r="M391" i="10"/>
  <c r="R391" i="10" s="1"/>
  <c r="P390" i="10"/>
  <c r="O505" i="10"/>
  <c r="N390" i="10"/>
  <c r="M390" i="10"/>
  <c r="U390" i="10" s="1"/>
  <c r="X390" i="10" s="1"/>
  <c r="AA390" i="10" s="1"/>
  <c r="P389" i="10"/>
  <c r="O543" i="10"/>
  <c r="N389" i="10"/>
  <c r="S389" i="10" s="1"/>
  <c r="M389" i="10"/>
  <c r="U389" i="10" s="1"/>
  <c r="X389" i="10" s="1"/>
  <c r="AA389" i="10" s="1"/>
  <c r="P388" i="10"/>
  <c r="O387" i="10"/>
  <c r="N388" i="10"/>
  <c r="V388" i="10" s="1"/>
  <c r="Y388" i="10" s="1"/>
  <c r="AB388" i="10" s="1"/>
  <c r="M388" i="10"/>
  <c r="R388" i="10" s="1"/>
  <c r="P387" i="10"/>
  <c r="O665" i="10"/>
  <c r="N387" i="10"/>
  <c r="M387" i="10"/>
  <c r="U387" i="10" s="1"/>
  <c r="X387" i="10" s="1"/>
  <c r="AA387" i="10" s="1"/>
  <c r="P386" i="10"/>
  <c r="O472" i="10"/>
  <c r="N386" i="10"/>
  <c r="M386" i="10"/>
  <c r="U386" i="10" s="1"/>
  <c r="X386" i="10" s="1"/>
  <c r="AA386" i="10" s="1"/>
  <c r="P385" i="10"/>
  <c r="O491" i="10"/>
  <c r="N385" i="10"/>
  <c r="M385" i="10"/>
  <c r="P384" i="10"/>
  <c r="O461" i="10"/>
  <c r="N384" i="10"/>
  <c r="S384" i="10" s="1"/>
  <c r="M384" i="10"/>
  <c r="U384" i="10" s="1"/>
  <c r="X384" i="10" s="1"/>
  <c r="AA384" i="10" s="1"/>
  <c r="P383" i="10"/>
  <c r="O393" i="10"/>
  <c r="T383" i="10" s="1"/>
  <c r="N383" i="10"/>
  <c r="S383" i="10" s="1"/>
  <c r="M383" i="10"/>
  <c r="R383" i="10" s="1"/>
  <c r="P382" i="10"/>
  <c r="O692" i="10"/>
  <c r="N382" i="10"/>
  <c r="M382" i="10"/>
  <c r="P381" i="10"/>
  <c r="O500" i="10"/>
  <c r="N381" i="10"/>
  <c r="S381" i="10" s="1"/>
  <c r="M381" i="10"/>
  <c r="U381" i="10" s="1"/>
  <c r="X381" i="10" s="1"/>
  <c r="AA381" i="10" s="1"/>
  <c r="P380" i="10"/>
  <c r="O555" i="10"/>
  <c r="N380" i="10"/>
  <c r="M380" i="10"/>
  <c r="U380" i="10" s="1"/>
  <c r="X380" i="10" s="1"/>
  <c r="AA380" i="10" s="1"/>
  <c r="P379" i="10"/>
  <c r="O445" i="10"/>
  <c r="N379" i="10"/>
  <c r="V379" i="10" s="1"/>
  <c r="Y379" i="10" s="1"/>
  <c r="AB379" i="10" s="1"/>
  <c r="M379" i="10"/>
  <c r="R379" i="10" s="1"/>
  <c r="P378" i="10"/>
  <c r="O441" i="10"/>
  <c r="N378" i="10"/>
  <c r="S378" i="10" s="1"/>
  <c r="M378" i="10"/>
  <c r="U378" i="10" s="1"/>
  <c r="X378" i="10" s="1"/>
  <c r="AA378" i="10" s="1"/>
  <c r="P377" i="10"/>
  <c r="O712" i="10"/>
  <c r="N377" i="10"/>
  <c r="S377" i="10" s="1"/>
  <c r="M377" i="10"/>
  <c r="U377" i="10" s="1"/>
  <c r="X377" i="10" s="1"/>
  <c r="AA377" i="10" s="1"/>
  <c r="P376" i="10"/>
  <c r="O511" i="10"/>
  <c r="N376" i="10"/>
  <c r="S376" i="10" s="1"/>
  <c r="M376" i="10"/>
  <c r="R376" i="10" s="1"/>
  <c r="P375" i="10"/>
  <c r="O439" i="10"/>
  <c r="N375" i="10"/>
  <c r="V375" i="10" s="1"/>
  <c r="Y375" i="10" s="1"/>
  <c r="AB375" i="10" s="1"/>
  <c r="M375" i="10"/>
  <c r="U375" i="10" s="1"/>
  <c r="X375" i="10" s="1"/>
  <c r="AA375" i="10" s="1"/>
  <c r="P374" i="10"/>
  <c r="O682" i="10"/>
  <c r="N374" i="10"/>
  <c r="S374" i="10" s="1"/>
  <c r="M374" i="10"/>
  <c r="U374" i="10" s="1"/>
  <c r="X374" i="10" s="1"/>
  <c r="AA374" i="10" s="1"/>
  <c r="P373" i="10"/>
  <c r="O381" i="10"/>
  <c r="T373" i="10" s="1"/>
  <c r="N373" i="10"/>
  <c r="S373" i="10" s="1"/>
  <c r="M373" i="10"/>
  <c r="R373" i="10" s="1"/>
  <c r="P372" i="10"/>
  <c r="O426" i="10"/>
  <c r="N372" i="10"/>
  <c r="V372" i="10" s="1"/>
  <c r="Y372" i="10" s="1"/>
  <c r="AB372" i="10" s="1"/>
  <c r="M372" i="10"/>
  <c r="U372" i="10" s="1"/>
  <c r="X372" i="10" s="1"/>
  <c r="AA372" i="10" s="1"/>
  <c r="P371" i="10"/>
  <c r="O681" i="10"/>
  <c r="N371" i="10"/>
  <c r="M371" i="10"/>
  <c r="R371" i="10" s="1"/>
  <c r="P370" i="10"/>
  <c r="O542" i="10"/>
  <c r="N370" i="10"/>
  <c r="S370" i="10" s="1"/>
  <c r="M370" i="10"/>
  <c r="U370" i="10" s="1"/>
  <c r="X370" i="10" s="1"/>
  <c r="AA370" i="10" s="1"/>
  <c r="P369" i="10"/>
  <c r="O467" i="10"/>
  <c r="T369" i="10" s="1"/>
  <c r="N369" i="10"/>
  <c r="M369" i="10"/>
  <c r="R369" i="10" s="1"/>
  <c r="P368" i="10"/>
  <c r="O443" i="10"/>
  <c r="N368" i="10"/>
  <c r="M368" i="10"/>
  <c r="U368" i="10" s="1"/>
  <c r="X368" i="10" s="1"/>
  <c r="AA368" i="10" s="1"/>
  <c r="P367" i="10"/>
  <c r="O379" i="10"/>
  <c r="N367" i="10"/>
  <c r="M367" i="10"/>
  <c r="R367" i="10" s="1"/>
  <c r="P366" i="10"/>
  <c r="O651" i="10"/>
  <c r="N366" i="10"/>
  <c r="S366" i="10" s="1"/>
  <c r="M366" i="10"/>
  <c r="R366" i="10" s="1"/>
  <c r="P332" i="10"/>
  <c r="O332" i="10"/>
  <c r="N332" i="10"/>
  <c r="S332" i="10" s="1"/>
  <c r="M332" i="10"/>
  <c r="R332" i="10" s="1"/>
  <c r="P331" i="10"/>
  <c r="O331" i="10"/>
  <c r="N331" i="10"/>
  <c r="V331" i="10" s="1"/>
  <c r="Y331" i="10" s="1"/>
  <c r="AB331" i="10" s="1"/>
  <c r="M331" i="10"/>
  <c r="U331" i="10" s="1"/>
  <c r="X331" i="10" s="1"/>
  <c r="AA331" i="10" s="1"/>
  <c r="P330" i="10"/>
  <c r="O330" i="10"/>
  <c r="N330" i="10"/>
  <c r="M330" i="10"/>
  <c r="U330" i="10" s="1"/>
  <c r="X330" i="10" s="1"/>
  <c r="AA330" i="10" s="1"/>
  <c r="P329" i="10"/>
  <c r="O329" i="10"/>
  <c r="W329" i="10" s="1"/>
  <c r="Z329" i="10" s="1"/>
  <c r="AC329" i="10" s="1"/>
  <c r="N329" i="10"/>
  <c r="V329" i="10" s="1"/>
  <c r="Y329" i="10" s="1"/>
  <c r="AB329" i="10" s="1"/>
  <c r="M329" i="10"/>
  <c r="P328" i="10"/>
  <c r="O328" i="10"/>
  <c r="N328" i="10"/>
  <c r="S328" i="10" s="1"/>
  <c r="M328" i="10"/>
  <c r="R328" i="10" s="1"/>
  <c r="P327" i="10"/>
  <c r="O327" i="10"/>
  <c r="N327" i="10"/>
  <c r="V327" i="10" s="1"/>
  <c r="Y327" i="10" s="1"/>
  <c r="AB327" i="10" s="1"/>
  <c r="M327" i="10"/>
  <c r="U327" i="10" s="1"/>
  <c r="X327" i="10" s="1"/>
  <c r="AA327" i="10" s="1"/>
  <c r="P326" i="10"/>
  <c r="O326" i="10"/>
  <c r="N326" i="10"/>
  <c r="M326" i="10"/>
  <c r="R326" i="10" s="1"/>
  <c r="P325" i="10"/>
  <c r="O325" i="10"/>
  <c r="W325" i="10" s="1"/>
  <c r="Z325" i="10" s="1"/>
  <c r="AC325" i="10" s="1"/>
  <c r="N325" i="10"/>
  <c r="S325" i="10" s="1"/>
  <c r="M325" i="10"/>
  <c r="U325" i="10" s="1"/>
  <c r="X325" i="10" s="1"/>
  <c r="AA325" i="10" s="1"/>
  <c r="P324" i="10"/>
  <c r="O324" i="10"/>
  <c r="T324" i="10" s="1"/>
  <c r="N324" i="10"/>
  <c r="M324" i="10"/>
  <c r="P323" i="10"/>
  <c r="O323" i="10"/>
  <c r="T323" i="10" s="1"/>
  <c r="N323" i="10"/>
  <c r="S323" i="10" s="1"/>
  <c r="M323" i="10"/>
  <c r="U323" i="10" s="1"/>
  <c r="X323" i="10" s="1"/>
  <c r="AA323" i="10" s="1"/>
  <c r="P322" i="10"/>
  <c r="O322" i="10"/>
  <c r="W322" i="10" s="1"/>
  <c r="Z322" i="10" s="1"/>
  <c r="AC322" i="10" s="1"/>
  <c r="N322" i="10"/>
  <c r="V322" i="10" s="1"/>
  <c r="Y322" i="10" s="1"/>
  <c r="AB322" i="10" s="1"/>
  <c r="M322" i="10"/>
  <c r="P321" i="10"/>
  <c r="O321" i="10"/>
  <c r="N321" i="10"/>
  <c r="S321" i="10" s="1"/>
  <c r="M321" i="10"/>
  <c r="R321" i="10" s="1"/>
  <c r="P320" i="10"/>
  <c r="O320" i="10"/>
  <c r="N320" i="10"/>
  <c r="M320" i="10"/>
  <c r="U320" i="10" s="1"/>
  <c r="X320" i="10" s="1"/>
  <c r="AA320" i="10" s="1"/>
  <c r="P319" i="10"/>
  <c r="O319" i="10"/>
  <c r="N319" i="10"/>
  <c r="S319" i="10" s="1"/>
  <c r="M319" i="10"/>
  <c r="U319" i="10" s="1"/>
  <c r="X319" i="10" s="1"/>
  <c r="AA319" i="10" s="1"/>
  <c r="P318" i="10"/>
  <c r="O318" i="10"/>
  <c r="N318" i="10"/>
  <c r="S318" i="10" s="1"/>
  <c r="M318" i="10"/>
  <c r="R318" i="10" s="1"/>
  <c r="P317" i="10"/>
  <c r="O317" i="10"/>
  <c r="T317" i="10" s="1"/>
  <c r="N317" i="10"/>
  <c r="M317" i="10"/>
  <c r="U317" i="10" s="1"/>
  <c r="X317" i="10" s="1"/>
  <c r="AA317" i="10" s="1"/>
  <c r="P316" i="10"/>
  <c r="O316" i="10"/>
  <c r="N316" i="10"/>
  <c r="V316" i="10" s="1"/>
  <c r="Y316" i="10" s="1"/>
  <c r="AB316" i="10" s="1"/>
  <c r="M316" i="10"/>
  <c r="U316" i="10" s="1"/>
  <c r="X316" i="10" s="1"/>
  <c r="AA316" i="10" s="1"/>
  <c r="P315" i="10"/>
  <c r="O315" i="10"/>
  <c r="T315" i="10" s="1"/>
  <c r="N315" i="10"/>
  <c r="M315" i="10"/>
  <c r="P314" i="10"/>
  <c r="O314" i="10"/>
  <c r="T314" i="10" s="1"/>
  <c r="N314" i="10"/>
  <c r="S314" i="10" s="1"/>
  <c r="M314" i="10"/>
  <c r="R314" i="10" s="1"/>
  <c r="P313" i="10"/>
  <c r="O313" i="10"/>
  <c r="N313" i="10"/>
  <c r="V313" i="10" s="1"/>
  <c r="Y313" i="10" s="1"/>
  <c r="AB313" i="10" s="1"/>
  <c r="M313" i="10"/>
  <c r="U313" i="10" s="1"/>
  <c r="X313" i="10" s="1"/>
  <c r="AA313" i="10" s="1"/>
  <c r="P312" i="10"/>
  <c r="O312" i="10"/>
  <c r="N312" i="10"/>
  <c r="S312" i="10" s="1"/>
  <c r="M312" i="10"/>
  <c r="U312" i="10" s="1"/>
  <c r="X312" i="10" s="1"/>
  <c r="AA312" i="10" s="1"/>
  <c r="P311" i="10"/>
  <c r="O311" i="10"/>
  <c r="N311" i="10"/>
  <c r="M311" i="10"/>
  <c r="R311" i="10" s="1"/>
  <c r="P310" i="10"/>
  <c r="O310" i="10"/>
  <c r="N310" i="10"/>
  <c r="S310" i="10" s="1"/>
  <c r="M310" i="10"/>
  <c r="U310" i="10" s="1"/>
  <c r="X310" i="10" s="1"/>
  <c r="AA310" i="10" s="1"/>
  <c r="P309" i="10"/>
  <c r="O309" i="10"/>
  <c r="N309" i="10"/>
  <c r="M309" i="10"/>
  <c r="R309" i="10" s="1"/>
  <c r="P308" i="10"/>
  <c r="O308" i="10"/>
  <c r="T308" i="10" s="1"/>
  <c r="N308" i="10"/>
  <c r="M308" i="10"/>
  <c r="U308" i="10" s="1"/>
  <c r="X308" i="10" s="1"/>
  <c r="AA308" i="10" s="1"/>
  <c r="P307" i="10"/>
  <c r="O307" i="10"/>
  <c r="W307" i="10" s="1"/>
  <c r="Z307" i="10" s="1"/>
  <c r="AC307" i="10" s="1"/>
  <c r="N307" i="10"/>
  <c r="M307" i="10"/>
  <c r="U307" i="10" s="1"/>
  <c r="X307" i="10" s="1"/>
  <c r="AA307" i="10" s="1"/>
  <c r="P306" i="10"/>
  <c r="O306" i="10"/>
  <c r="T306" i="10" s="1"/>
  <c r="N306" i="10"/>
  <c r="V306" i="10" s="1"/>
  <c r="Y306" i="10" s="1"/>
  <c r="AB306" i="10" s="1"/>
  <c r="M306" i="10"/>
  <c r="R306" i="10" s="1"/>
  <c r="P305" i="10"/>
  <c r="O305" i="10"/>
  <c r="W305" i="10" s="1"/>
  <c r="Z305" i="10" s="1"/>
  <c r="AC305" i="10" s="1"/>
  <c r="N305" i="10"/>
  <c r="S305" i="10" s="1"/>
  <c r="M305" i="10"/>
  <c r="U305" i="10" s="1"/>
  <c r="X305" i="10" s="1"/>
  <c r="AA305" i="10" s="1"/>
  <c r="P304" i="10"/>
  <c r="O304" i="10"/>
  <c r="T304" i="10" s="1"/>
  <c r="N304" i="10"/>
  <c r="M304" i="10"/>
  <c r="U304" i="10" s="1"/>
  <c r="X304" i="10" s="1"/>
  <c r="AA304" i="10" s="1"/>
  <c r="P303" i="10"/>
  <c r="O303" i="10"/>
  <c r="N303" i="10"/>
  <c r="V303" i="10" s="1"/>
  <c r="Y303" i="10" s="1"/>
  <c r="AB303" i="10" s="1"/>
  <c r="M303" i="10"/>
  <c r="R303" i="10" s="1"/>
  <c r="P302" i="10"/>
  <c r="O302" i="10"/>
  <c r="N302" i="10"/>
  <c r="M302" i="10"/>
  <c r="R302" i="10" s="1"/>
  <c r="P301" i="10"/>
  <c r="O301" i="10"/>
  <c r="T301" i="10" s="1"/>
  <c r="N301" i="10"/>
  <c r="M301" i="10"/>
  <c r="U301" i="10" s="1"/>
  <c r="X301" i="10" s="1"/>
  <c r="AA301" i="10" s="1"/>
  <c r="P300" i="10"/>
  <c r="O300" i="10"/>
  <c r="T300" i="10" s="1"/>
  <c r="N300" i="10"/>
  <c r="V300" i="10" s="1"/>
  <c r="Y300" i="10" s="1"/>
  <c r="AB300" i="10" s="1"/>
  <c r="M300" i="10"/>
  <c r="P299" i="10"/>
  <c r="O299" i="10"/>
  <c r="N299" i="10"/>
  <c r="M299" i="10"/>
  <c r="U299" i="10" s="1"/>
  <c r="X299" i="10" s="1"/>
  <c r="AA299" i="10" s="1"/>
  <c r="P298" i="10"/>
  <c r="O298" i="10"/>
  <c r="W298" i="10" s="1"/>
  <c r="Z298" i="10" s="1"/>
  <c r="AC298" i="10" s="1"/>
  <c r="N298" i="10"/>
  <c r="M298" i="10"/>
  <c r="R298" i="10" s="1"/>
  <c r="P297" i="10"/>
  <c r="O297" i="10"/>
  <c r="T297" i="10" s="1"/>
  <c r="N297" i="10"/>
  <c r="S297" i="10" s="1"/>
  <c r="M297" i="10"/>
  <c r="R297" i="10" s="1"/>
  <c r="P296" i="10"/>
  <c r="O296" i="10"/>
  <c r="T296" i="10" s="1"/>
  <c r="N296" i="10"/>
  <c r="S296" i="10" s="1"/>
  <c r="M296" i="10"/>
  <c r="U296" i="10" s="1"/>
  <c r="X296" i="10" s="1"/>
  <c r="AA296" i="10" s="1"/>
  <c r="P295" i="10"/>
  <c r="O295" i="10"/>
  <c r="W295" i="10" s="1"/>
  <c r="Z295" i="10" s="1"/>
  <c r="AC295" i="10" s="1"/>
  <c r="N295" i="10"/>
  <c r="M295" i="10"/>
  <c r="R295" i="10" s="1"/>
  <c r="P294" i="10"/>
  <c r="O294" i="10"/>
  <c r="N294" i="10"/>
  <c r="S294" i="10" s="1"/>
  <c r="M294" i="10"/>
  <c r="R294" i="10" s="1"/>
  <c r="P293" i="10"/>
  <c r="O293" i="10"/>
  <c r="N293" i="10"/>
  <c r="S293" i="10" s="1"/>
  <c r="M293" i="10"/>
  <c r="U293" i="10" s="1"/>
  <c r="X293" i="10" s="1"/>
  <c r="AA293" i="10" s="1"/>
  <c r="P292" i="10"/>
  <c r="O292" i="10"/>
  <c r="T292" i="10" s="1"/>
  <c r="N292" i="10"/>
  <c r="V292" i="10" s="1"/>
  <c r="Y292" i="10" s="1"/>
  <c r="AB292" i="10" s="1"/>
  <c r="M292" i="10"/>
  <c r="U292" i="10" s="1"/>
  <c r="X292" i="10" s="1"/>
  <c r="AA292" i="10" s="1"/>
  <c r="P291" i="10"/>
  <c r="O291" i="10"/>
  <c r="T291" i="10" s="1"/>
  <c r="N291" i="10"/>
  <c r="V291" i="10" s="1"/>
  <c r="Y291" i="10" s="1"/>
  <c r="AB291" i="10" s="1"/>
  <c r="M291" i="10"/>
  <c r="P290" i="10"/>
  <c r="O290" i="10"/>
  <c r="N290" i="10"/>
  <c r="S290" i="10" s="1"/>
  <c r="M290" i="10"/>
  <c r="R290" i="10" s="1"/>
  <c r="P289" i="10"/>
  <c r="O289" i="10"/>
  <c r="T289" i="10" s="1"/>
  <c r="N289" i="10"/>
  <c r="S289" i="10" s="1"/>
  <c r="M289" i="10"/>
  <c r="R289" i="10" s="1"/>
  <c r="P288" i="10"/>
  <c r="O288" i="10"/>
  <c r="N288" i="10"/>
  <c r="S288" i="10" s="1"/>
  <c r="M288" i="10"/>
  <c r="U288" i="10" s="1"/>
  <c r="X288" i="10" s="1"/>
  <c r="AA288" i="10" s="1"/>
  <c r="P287" i="10"/>
  <c r="O287" i="10"/>
  <c r="N287" i="10"/>
  <c r="M287" i="10"/>
  <c r="R287" i="10" s="1"/>
  <c r="P286" i="10"/>
  <c r="O286" i="10"/>
  <c r="N286" i="10"/>
  <c r="S286" i="10" s="1"/>
  <c r="M286" i="10"/>
  <c r="R286" i="10" s="1"/>
  <c r="P285" i="10"/>
  <c r="O285" i="10"/>
  <c r="T285" i="10" s="1"/>
  <c r="N285" i="10"/>
  <c r="S285" i="10" s="1"/>
  <c r="M285" i="10"/>
  <c r="U285" i="10" s="1"/>
  <c r="X285" i="10" s="1"/>
  <c r="AA285" i="10" s="1"/>
  <c r="P284" i="10"/>
  <c r="O284" i="10"/>
  <c r="N284" i="10"/>
  <c r="V284" i="10" s="1"/>
  <c r="Y284" i="10" s="1"/>
  <c r="AB284" i="10" s="1"/>
  <c r="M284" i="10"/>
  <c r="U284" i="10" s="1"/>
  <c r="X284" i="10" s="1"/>
  <c r="AA284" i="10" s="1"/>
  <c r="P283" i="10"/>
  <c r="O283" i="10"/>
  <c r="T283" i="10" s="1"/>
  <c r="N283" i="10"/>
  <c r="V283" i="10" s="1"/>
  <c r="Y283" i="10" s="1"/>
  <c r="AB283" i="10" s="1"/>
  <c r="M283" i="10"/>
  <c r="P282" i="10"/>
  <c r="O282" i="10"/>
  <c r="N282" i="10"/>
  <c r="S282" i="10" s="1"/>
  <c r="M282" i="10"/>
  <c r="R282" i="10" s="1"/>
  <c r="P281" i="10"/>
  <c r="O281" i="10"/>
  <c r="N281" i="10"/>
  <c r="S281" i="10" s="1"/>
  <c r="M281" i="10"/>
  <c r="U281" i="10" s="1"/>
  <c r="X281" i="10" s="1"/>
  <c r="AA281" i="10" s="1"/>
  <c r="P280" i="10"/>
  <c r="O280" i="10"/>
  <c r="N280" i="10"/>
  <c r="S280" i="10" s="1"/>
  <c r="M280" i="10"/>
  <c r="U280" i="10" s="1"/>
  <c r="X280" i="10" s="1"/>
  <c r="AA280" i="10" s="1"/>
  <c r="P279" i="10"/>
  <c r="O279" i="10"/>
  <c r="N279" i="10"/>
  <c r="M279" i="10"/>
  <c r="P278" i="10"/>
  <c r="O278" i="10"/>
  <c r="N278" i="10"/>
  <c r="S278" i="10" s="1"/>
  <c r="M278" i="10"/>
  <c r="R278" i="10" s="1"/>
  <c r="P277" i="10"/>
  <c r="O277" i="10"/>
  <c r="T277" i="10" s="1"/>
  <c r="N277" i="10"/>
  <c r="M277" i="10"/>
  <c r="U277" i="10" s="1"/>
  <c r="X277" i="10" s="1"/>
  <c r="AA277" i="10" s="1"/>
  <c r="P276" i="10"/>
  <c r="O276" i="10"/>
  <c r="N276" i="10"/>
  <c r="V276" i="10" s="1"/>
  <c r="Y276" i="10" s="1"/>
  <c r="AB276" i="10" s="1"/>
  <c r="M276" i="10"/>
  <c r="U276" i="10" s="1"/>
  <c r="X276" i="10" s="1"/>
  <c r="AA276" i="10" s="1"/>
  <c r="P275" i="10"/>
  <c r="O275" i="10"/>
  <c r="T275" i="10" s="1"/>
  <c r="N275" i="10"/>
  <c r="V275" i="10" s="1"/>
  <c r="Y275" i="10" s="1"/>
  <c r="AB275" i="10" s="1"/>
  <c r="M275" i="10"/>
  <c r="R275" i="10" s="1"/>
  <c r="P274" i="10"/>
  <c r="O274" i="10"/>
  <c r="N274" i="10"/>
  <c r="S274" i="10" s="1"/>
  <c r="M274" i="10"/>
  <c r="R274" i="10" s="1"/>
  <c r="P273" i="10"/>
  <c r="O273" i="10"/>
  <c r="T273" i="10" s="1"/>
  <c r="N273" i="10"/>
  <c r="S273" i="10" s="1"/>
  <c r="M273" i="10"/>
  <c r="U273" i="10" s="1"/>
  <c r="X273" i="10" s="1"/>
  <c r="AA273" i="10" s="1"/>
  <c r="P272" i="10"/>
  <c r="O272" i="10"/>
  <c r="T272" i="10" s="1"/>
  <c r="N272" i="10"/>
  <c r="M272" i="10"/>
  <c r="U272" i="10" s="1"/>
  <c r="X272" i="10" s="1"/>
  <c r="AA272" i="10" s="1"/>
  <c r="P271" i="10"/>
  <c r="O271" i="10"/>
  <c r="N271" i="10"/>
  <c r="M271" i="10"/>
  <c r="P270" i="10"/>
  <c r="O270" i="10"/>
  <c r="N270" i="10"/>
  <c r="S270" i="10" s="1"/>
  <c r="M270" i="10"/>
  <c r="R270" i="10" s="1"/>
  <c r="P269" i="10"/>
  <c r="O269" i="10"/>
  <c r="N269" i="10"/>
  <c r="M269" i="10"/>
  <c r="R269" i="10" s="1"/>
  <c r="P268" i="10"/>
  <c r="O268" i="10"/>
  <c r="T268" i="10" s="1"/>
  <c r="N268" i="10"/>
  <c r="V268" i="10" s="1"/>
  <c r="Y268" i="10" s="1"/>
  <c r="AB268" i="10" s="1"/>
  <c r="M268" i="10"/>
  <c r="U268" i="10" s="1"/>
  <c r="X268" i="10" s="1"/>
  <c r="AA268" i="10" s="1"/>
  <c r="P267" i="10"/>
  <c r="O267" i="10"/>
  <c r="W267" i="10" s="1"/>
  <c r="Z267" i="10" s="1"/>
  <c r="AC267" i="10" s="1"/>
  <c r="N267" i="10"/>
  <c r="M267" i="10"/>
  <c r="R267" i="10" s="1"/>
  <c r="P266" i="10"/>
  <c r="O266" i="10"/>
  <c r="N266" i="10"/>
  <c r="S266" i="10" s="1"/>
  <c r="M266" i="10"/>
  <c r="R266" i="10" s="1"/>
  <c r="P265" i="10"/>
  <c r="O265" i="10"/>
  <c r="T265" i="10" s="1"/>
  <c r="N265" i="10"/>
  <c r="S265" i="10" s="1"/>
  <c r="M265" i="10"/>
  <c r="U265" i="10" s="1"/>
  <c r="X265" i="10" s="1"/>
  <c r="AA265" i="10" s="1"/>
  <c r="P264" i="10"/>
  <c r="O264" i="10"/>
  <c r="T264" i="10" s="1"/>
  <c r="N264" i="10"/>
  <c r="S264" i="10" s="1"/>
  <c r="M264" i="10"/>
  <c r="U264" i="10" s="1"/>
  <c r="X264" i="10" s="1"/>
  <c r="AA264" i="10" s="1"/>
  <c r="P263" i="10"/>
  <c r="O263" i="10"/>
  <c r="W263" i="10" s="1"/>
  <c r="Z263" i="10" s="1"/>
  <c r="AC263" i="10" s="1"/>
  <c r="N263" i="10"/>
  <c r="M263" i="10"/>
  <c r="R263" i="10" s="1"/>
  <c r="P262" i="10"/>
  <c r="O262" i="10"/>
  <c r="N262" i="10"/>
  <c r="S262" i="10" s="1"/>
  <c r="M262" i="10"/>
  <c r="R262" i="10" s="1"/>
  <c r="P261" i="10"/>
  <c r="O261" i="10"/>
  <c r="T261" i="10" s="1"/>
  <c r="N261" i="10"/>
  <c r="S261" i="10" s="1"/>
  <c r="M261" i="10"/>
  <c r="U261" i="10" s="1"/>
  <c r="X261" i="10" s="1"/>
  <c r="AA261" i="10" s="1"/>
  <c r="P260" i="10"/>
  <c r="O260" i="10"/>
  <c r="N260" i="10"/>
  <c r="V260" i="10" s="1"/>
  <c r="Y260" i="10" s="1"/>
  <c r="AB260" i="10" s="1"/>
  <c r="M260" i="10"/>
  <c r="U260" i="10" s="1"/>
  <c r="X260" i="10" s="1"/>
  <c r="AA260" i="10" s="1"/>
  <c r="P259" i="10"/>
  <c r="O259" i="10"/>
  <c r="N259" i="10"/>
  <c r="M259" i="10"/>
  <c r="R259" i="10" s="1"/>
  <c r="P258" i="10"/>
  <c r="O258" i="10"/>
  <c r="N258" i="10"/>
  <c r="S258" i="10" s="1"/>
  <c r="M258" i="10"/>
  <c r="R258" i="10" s="1"/>
  <c r="P257" i="10"/>
  <c r="O257" i="10"/>
  <c r="T257" i="10" s="1"/>
  <c r="N257" i="10"/>
  <c r="S257" i="10" s="1"/>
  <c r="M257" i="10"/>
  <c r="U257" i="10" s="1"/>
  <c r="X257" i="10" s="1"/>
  <c r="AA257" i="10" s="1"/>
  <c r="P256" i="10"/>
  <c r="O256" i="10"/>
  <c r="T256" i="10" s="1"/>
  <c r="N256" i="10"/>
  <c r="S256" i="10" s="1"/>
  <c r="M256" i="10"/>
  <c r="U256" i="10" s="1"/>
  <c r="X256" i="10" s="1"/>
  <c r="AA256" i="10" s="1"/>
  <c r="P255" i="10"/>
  <c r="O255" i="10"/>
  <c r="N255" i="10"/>
  <c r="M255" i="10"/>
  <c r="R255" i="10" s="1"/>
  <c r="P254" i="10"/>
  <c r="O254" i="10"/>
  <c r="N254" i="10"/>
  <c r="S254" i="10" s="1"/>
  <c r="M254" i="10"/>
  <c r="U254" i="10" s="1"/>
  <c r="X254" i="10" s="1"/>
  <c r="AA254" i="10" s="1"/>
  <c r="P253" i="10"/>
  <c r="O253" i="10"/>
  <c r="N253" i="10"/>
  <c r="S253" i="10" s="1"/>
  <c r="M253" i="10"/>
  <c r="U253" i="10" s="1"/>
  <c r="X253" i="10" s="1"/>
  <c r="AA253" i="10" s="1"/>
  <c r="P252" i="10"/>
  <c r="O252" i="10"/>
  <c r="W252" i="10" s="1"/>
  <c r="Z252" i="10" s="1"/>
  <c r="AC252" i="10" s="1"/>
  <c r="N252" i="10"/>
  <c r="M252" i="10"/>
  <c r="R252" i="10" s="1"/>
  <c r="P251" i="10"/>
  <c r="O251" i="10"/>
  <c r="N251" i="10"/>
  <c r="M251" i="10"/>
  <c r="R251" i="10" s="1"/>
  <c r="P250" i="10"/>
  <c r="O250" i="10"/>
  <c r="N250" i="10"/>
  <c r="V250" i="10" s="1"/>
  <c r="Y250" i="10" s="1"/>
  <c r="AB250" i="10" s="1"/>
  <c r="M250" i="10"/>
  <c r="U250" i="10" s="1"/>
  <c r="X250" i="10" s="1"/>
  <c r="AA250" i="10" s="1"/>
  <c r="P249" i="10"/>
  <c r="O249" i="10"/>
  <c r="T249" i="10" s="1"/>
  <c r="N249" i="10"/>
  <c r="M249" i="10"/>
  <c r="P248" i="10"/>
  <c r="O248" i="10"/>
  <c r="N248" i="10"/>
  <c r="S248" i="10" s="1"/>
  <c r="M248" i="10"/>
  <c r="U248" i="10" s="1"/>
  <c r="X248" i="10" s="1"/>
  <c r="AA248" i="10" s="1"/>
  <c r="P247" i="10"/>
  <c r="O247" i="10"/>
  <c r="T247" i="10" s="1"/>
  <c r="N247" i="10"/>
  <c r="S247" i="10" s="1"/>
  <c r="M247" i="10"/>
  <c r="R247" i="10" s="1"/>
  <c r="P246" i="10"/>
  <c r="O246" i="10"/>
  <c r="N246" i="10"/>
  <c r="V246" i="10" s="1"/>
  <c r="Y246" i="10" s="1"/>
  <c r="AB246" i="10" s="1"/>
  <c r="M246" i="10"/>
  <c r="U246" i="10" s="1"/>
  <c r="X246" i="10" s="1"/>
  <c r="AA246" i="10" s="1"/>
  <c r="P245" i="10"/>
  <c r="O245" i="10"/>
  <c r="W245" i="10" s="1"/>
  <c r="Z245" i="10" s="1"/>
  <c r="AC245" i="10" s="1"/>
  <c r="N245" i="10"/>
  <c r="M245" i="10"/>
  <c r="R245" i="10" s="1"/>
  <c r="P244" i="10"/>
  <c r="O244" i="10"/>
  <c r="N244" i="10"/>
  <c r="S244" i="10" s="1"/>
  <c r="M244" i="10"/>
  <c r="U244" i="10" s="1"/>
  <c r="X244" i="10" s="1"/>
  <c r="AA244" i="10" s="1"/>
  <c r="P243" i="10"/>
  <c r="O243" i="10"/>
  <c r="T243" i="10" s="1"/>
  <c r="N243" i="10"/>
  <c r="V243" i="10" s="1"/>
  <c r="Y243" i="10" s="1"/>
  <c r="AB243" i="10" s="1"/>
  <c r="M243" i="10"/>
  <c r="P242" i="10"/>
  <c r="O242" i="10"/>
  <c r="T242" i="10" s="1"/>
  <c r="N242" i="10"/>
  <c r="S242" i="10" s="1"/>
  <c r="M242" i="10"/>
  <c r="U242" i="10" s="1"/>
  <c r="X242" i="10" s="1"/>
  <c r="AA242" i="10" s="1"/>
  <c r="P241" i="10"/>
  <c r="O241" i="10"/>
  <c r="N241" i="10"/>
  <c r="V241" i="10" s="1"/>
  <c r="Y241" i="10" s="1"/>
  <c r="AB241" i="10" s="1"/>
  <c r="M241" i="10"/>
  <c r="P240" i="10"/>
  <c r="O240" i="10"/>
  <c r="N240" i="10"/>
  <c r="S240" i="10" s="1"/>
  <c r="M240" i="10"/>
  <c r="R240" i="10" s="1"/>
  <c r="P365" i="10"/>
  <c r="O365" i="10"/>
  <c r="N365" i="10"/>
  <c r="V365" i="10" s="1"/>
  <c r="Y365" i="10" s="1"/>
  <c r="AB365" i="10" s="1"/>
  <c r="M365" i="10"/>
  <c r="U365" i="10" s="1"/>
  <c r="X365" i="10" s="1"/>
  <c r="AA365" i="10" s="1"/>
  <c r="P364" i="10"/>
  <c r="O364" i="10"/>
  <c r="N364" i="10"/>
  <c r="M364" i="10"/>
  <c r="U364" i="10" s="1"/>
  <c r="X364" i="10" s="1"/>
  <c r="AA364" i="10" s="1"/>
  <c r="P363" i="10"/>
  <c r="O363" i="10"/>
  <c r="T363" i="10" s="1"/>
  <c r="N363" i="10"/>
  <c r="V363" i="10" s="1"/>
  <c r="Y363" i="10" s="1"/>
  <c r="AB363" i="10" s="1"/>
  <c r="M363" i="10"/>
  <c r="P362" i="10"/>
  <c r="O362" i="10"/>
  <c r="W362" i="10" s="1"/>
  <c r="Z362" i="10" s="1"/>
  <c r="AC362" i="10" s="1"/>
  <c r="N362" i="10"/>
  <c r="S362" i="10" s="1"/>
  <c r="M362" i="10"/>
  <c r="R362" i="10" s="1"/>
  <c r="P361" i="10"/>
  <c r="O361" i="10"/>
  <c r="N361" i="10"/>
  <c r="S361" i="10" s="1"/>
  <c r="M361" i="10"/>
  <c r="U361" i="10" s="1"/>
  <c r="X361" i="10" s="1"/>
  <c r="AA361" i="10" s="1"/>
  <c r="P360" i="10"/>
  <c r="O360" i="10"/>
  <c r="N360" i="10"/>
  <c r="M360" i="10"/>
  <c r="U360" i="10" s="1"/>
  <c r="X360" i="10" s="1"/>
  <c r="AA360" i="10" s="1"/>
  <c r="P359" i="10"/>
  <c r="O359" i="10"/>
  <c r="T359" i="10" s="1"/>
  <c r="N359" i="10"/>
  <c r="M359" i="10"/>
  <c r="R359" i="10" s="1"/>
  <c r="P358" i="10"/>
  <c r="O358" i="10"/>
  <c r="N358" i="10"/>
  <c r="M358" i="10"/>
  <c r="U358" i="10" s="1"/>
  <c r="X358" i="10" s="1"/>
  <c r="AA358" i="10" s="1"/>
  <c r="P357" i="10"/>
  <c r="O357" i="10"/>
  <c r="W357" i="10" s="1"/>
  <c r="Z357" i="10" s="1"/>
  <c r="AC357" i="10" s="1"/>
  <c r="N357" i="10"/>
  <c r="M357" i="10"/>
  <c r="R357" i="10" s="1"/>
  <c r="P356" i="10"/>
  <c r="O356" i="10"/>
  <c r="W356" i="10" s="1"/>
  <c r="Z356" i="10" s="1"/>
  <c r="AC356" i="10" s="1"/>
  <c r="N356" i="10"/>
  <c r="S356" i="10" s="1"/>
  <c r="M356" i="10"/>
  <c r="R356" i="10" s="1"/>
  <c r="P355" i="10"/>
  <c r="O355" i="10"/>
  <c r="T355" i="10" s="1"/>
  <c r="N355" i="10"/>
  <c r="S355" i="10" s="1"/>
  <c r="M355" i="10"/>
  <c r="U355" i="10" s="1"/>
  <c r="X355" i="10" s="1"/>
  <c r="AA355" i="10" s="1"/>
  <c r="P354" i="10"/>
  <c r="O354" i="10"/>
  <c r="W354" i="10" s="1"/>
  <c r="Z354" i="10" s="1"/>
  <c r="AC354" i="10" s="1"/>
  <c r="N354" i="10"/>
  <c r="M354" i="10"/>
  <c r="R354" i="10" s="1"/>
  <c r="P353" i="10"/>
  <c r="O353" i="10"/>
  <c r="N353" i="10"/>
  <c r="S353" i="10" s="1"/>
  <c r="M353" i="10"/>
  <c r="R353" i="10" s="1"/>
  <c r="P352" i="10"/>
  <c r="O352" i="10"/>
  <c r="T352" i="10" s="1"/>
  <c r="N352" i="10"/>
  <c r="S352" i="10" s="1"/>
  <c r="M352" i="10"/>
  <c r="R352" i="10" s="1"/>
  <c r="P351" i="10"/>
  <c r="O351" i="10"/>
  <c r="T351" i="10" s="1"/>
  <c r="N351" i="10"/>
  <c r="V351" i="10" s="1"/>
  <c r="Y351" i="10" s="1"/>
  <c r="AB351" i="10" s="1"/>
  <c r="M351" i="10"/>
  <c r="U351" i="10" s="1"/>
  <c r="X351" i="10" s="1"/>
  <c r="AA351" i="10" s="1"/>
  <c r="P350" i="10"/>
  <c r="O350" i="10"/>
  <c r="N350" i="10"/>
  <c r="V350" i="10" s="1"/>
  <c r="Y350" i="10" s="1"/>
  <c r="AB350" i="10" s="1"/>
  <c r="M350" i="10"/>
  <c r="R350" i="10" s="1"/>
  <c r="P349" i="10"/>
  <c r="O349" i="10"/>
  <c r="W349" i="10" s="1"/>
  <c r="Z349" i="10" s="1"/>
  <c r="AC349" i="10" s="1"/>
  <c r="N349" i="10"/>
  <c r="S349" i="10" s="1"/>
  <c r="M349" i="10"/>
  <c r="R349" i="10" s="1"/>
  <c r="P348" i="10"/>
  <c r="O348" i="10"/>
  <c r="T348" i="10" s="1"/>
  <c r="N348" i="10"/>
  <c r="S348" i="10" s="1"/>
  <c r="M348" i="10"/>
  <c r="R348" i="10" s="1"/>
  <c r="P347" i="10"/>
  <c r="O347" i="10"/>
  <c r="T347" i="10" s="1"/>
  <c r="N347" i="10"/>
  <c r="M347" i="10"/>
  <c r="U347" i="10" s="1"/>
  <c r="X347" i="10" s="1"/>
  <c r="AA347" i="10" s="1"/>
  <c r="P346" i="10"/>
  <c r="O346" i="10"/>
  <c r="W346" i="10" s="1"/>
  <c r="Z346" i="10" s="1"/>
  <c r="AC346" i="10" s="1"/>
  <c r="N346" i="10"/>
  <c r="V346" i="10" s="1"/>
  <c r="Y346" i="10" s="1"/>
  <c r="AB346" i="10" s="1"/>
  <c r="M346" i="10"/>
  <c r="P345" i="10"/>
  <c r="O345" i="10"/>
  <c r="W345" i="10" s="1"/>
  <c r="Z345" i="10" s="1"/>
  <c r="AC345" i="10" s="1"/>
  <c r="N345" i="10"/>
  <c r="S345" i="10" s="1"/>
  <c r="M345" i="10"/>
  <c r="R345" i="10" s="1"/>
  <c r="P344" i="10"/>
  <c r="O344" i="10"/>
  <c r="T344" i="10" s="1"/>
  <c r="N344" i="10"/>
  <c r="S344" i="10" s="1"/>
  <c r="M344" i="10"/>
  <c r="U344" i="10" s="1"/>
  <c r="X344" i="10" s="1"/>
  <c r="AA344" i="10" s="1"/>
  <c r="P343" i="10"/>
  <c r="O343" i="10"/>
  <c r="T343" i="10" s="1"/>
  <c r="N343" i="10"/>
  <c r="V343" i="10" s="1"/>
  <c r="Y343" i="10" s="1"/>
  <c r="AB343" i="10" s="1"/>
  <c r="M343" i="10"/>
  <c r="U343" i="10" s="1"/>
  <c r="X343" i="10" s="1"/>
  <c r="AA343" i="10" s="1"/>
  <c r="P342" i="10"/>
  <c r="O342" i="10"/>
  <c r="N342" i="10"/>
  <c r="V342" i="10" s="1"/>
  <c r="Y342" i="10" s="1"/>
  <c r="AB342" i="10" s="1"/>
  <c r="M342" i="10"/>
  <c r="R342" i="10" s="1"/>
  <c r="P341" i="10"/>
  <c r="O341" i="10"/>
  <c r="W341" i="10" s="1"/>
  <c r="Z341" i="10" s="1"/>
  <c r="AC341" i="10" s="1"/>
  <c r="N341" i="10"/>
  <c r="S341" i="10" s="1"/>
  <c r="M341" i="10"/>
  <c r="R341" i="10" s="1"/>
  <c r="P340" i="10"/>
  <c r="O340" i="10"/>
  <c r="T340" i="10" s="1"/>
  <c r="N340" i="10"/>
  <c r="S340" i="10" s="1"/>
  <c r="M340" i="10"/>
  <c r="R340" i="10" s="1"/>
  <c r="P339" i="10"/>
  <c r="O339" i="10"/>
  <c r="T339" i="10" s="1"/>
  <c r="N339" i="10"/>
  <c r="V339" i="10" s="1"/>
  <c r="Y339" i="10" s="1"/>
  <c r="AB339" i="10" s="1"/>
  <c r="M339" i="10"/>
  <c r="U339" i="10" s="1"/>
  <c r="X339" i="10" s="1"/>
  <c r="AA339" i="10" s="1"/>
  <c r="P338" i="10"/>
  <c r="O338" i="10"/>
  <c r="N338" i="10"/>
  <c r="V338" i="10" s="1"/>
  <c r="Y338" i="10" s="1"/>
  <c r="AB338" i="10" s="1"/>
  <c r="M338" i="10"/>
  <c r="R338" i="10" s="1"/>
  <c r="P337" i="10"/>
  <c r="O337" i="10"/>
  <c r="W337" i="10" s="1"/>
  <c r="Z337" i="10" s="1"/>
  <c r="AC337" i="10" s="1"/>
  <c r="N337" i="10"/>
  <c r="S337" i="10" s="1"/>
  <c r="M337" i="10"/>
  <c r="R337" i="10" s="1"/>
  <c r="P336" i="10"/>
  <c r="O336" i="10"/>
  <c r="T336" i="10" s="1"/>
  <c r="N336" i="10"/>
  <c r="S336" i="10" s="1"/>
  <c r="M336" i="10"/>
  <c r="U336" i="10" s="1"/>
  <c r="X336" i="10" s="1"/>
  <c r="AA336" i="10" s="1"/>
  <c r="P335" i="10"/>
  <c r="O335" i="10"/>
  <c r="N335" i="10"/>
  <c r="V335" i="10" s="1"/>
  <c r="Y335" i="10" s="1"/>
  <c r="AB335" i="10" s="1"/>
  <c r="M335" i="10"/>
  <c r="R335" i="10" s="1"/>
  <c r="P334" i="10"/>
  <c r="O334" i="10"/>
  <c r="N334" i="10"/>
  <c r="S334" i="10" s="1"/>
  <c r="M334" i="10"/>
  <c r="R334" i="10" s="1"/>
  <c r="P333" i="10"/>
  <c r="O333" i="10"/>
  <c r="T333" i="10" s="1"/>
  <c r="N333" i="10"/>
  <c r="V333" i="10" s="1"/>
  <c r="Y333" i="10" s="1"/>
  <c r="AB333" i="10" s="1"/>
  <c r="M333" i="10"/>
  <c r="U333" i="10" s="1"/>
  <c r="X333" i="10" s="1"/>
  <c r="AA333" i="10" s="1"/>
  <c r="P239" i="10"/>
  <c r="O239" i="10"/>
  <c r="N239" i="10"/>
  <c r="M239" i="10"/>
  <c r="R239" i="10" s="1"/>
  <c r="P238" i="10"/>
  <c r="O238" i="10"/>
  <c r="W238" i="10" s="1"/>
  <c r="Z238" i="10" s="1"/>
  <c r="AC238" i="10" s="1"/>
  <c r="N238" i="10"/>
  <c r="S238" i="10" s="1"/>
  <c r="M238" i="10"/>
  <c r="R238" i="10" s="1"/>
  <c r="P237" i="10"/>
  <c r="O237" i="10"/>
  <c r="T237" i="10" s="1"/>
  <c r="N237" i="10"/>
  <c r="S237" i="10" s="1"/>
  <c r="M237" i="10"/>
  <c r="R237" i="10" s="1"/>
  <c r="P236" i="10"/>
  <c r="O236" i="10"/>
  <c r="N236" i="10"/>
  <c r="V236" i="10" s="1"/>
  <c r="Y236" i="10" s="1"/>
  <c r="AB236" i="10" s="1"/>
  <c r="M236" i="10"/>
  <c r="U236" i="10" s="1"/>
  <c r="X236" i="10" s="1"/>
  <c r="AA236" i="10" s="1"/>
  <c r="P235" i="10"/>
  <c r="O235" i="10"/>
  <c r="W235" i="10" s="1"/>
  <c r="Z235" i="10" s="1"/>
  <c r="AC235" i="10" s="1"/>
  <c r="N235" i="10"/>
  <c r="S235" i="10" s="1"/>
  <c r="M235" i="10"/>
  <c r="R235" i="10" s="1"/>
  <c r="P234" i="10"/>
  <c r="O234" i="10"/>
  <c r="T234" i="10" s="1"/>
  <c r="N234" i="10"/>
  <c r="S234" i="10" s="1"/>
  <c r="M234" i="10"/>
  <c r="R234" i="10" s="1"/>
  <c r="P233" i="10"/>
  <c r="O233" i="10"/>
  <c r="T233" i="10" s="1"/>
  <c r="N233" i="10"/>
  <c r="V233" i="10" s="1"/>
  <c r="Y233" i="10" s="1"/>
  <c r="AB233" i="10" s="1"/>
  <c r="M233" i="10"/>
  <c r="U233" i="10" s="1"/>
  <c r="X233" i="10" s="1"/>
  <c r="AA233" i="10" s="1"/>
  <c r="P232" i="10"/>
  <c r="O232" i="10"/>
  <c r="W232" i="10" s="1"/>
  <c r="Z232" i="10" s="1"/>
  <c r="AC232" i="10" s="1"/>
  <c r="N232" i="10"/>
  <c r="S232" i="10" s="1"/>
  <c r="M232" i="10"/>
  <c r="R232" i="10" s="1"/>
  <c r="P231" i="10"/>
  <c r="O231" i="10"/>
  <c r="T231" i="10" s="1"/>
  <c r="N231" i="10"/>
  <c r="S231" i="10" s="1"/>
  <c r="M231" i="10"/>
  <c r="R231" i="10" s="1"/>
  <c r="P230" i="10"/>
  <c r="O230" i="10"/>
  <c r="T230" i="10" s="1"/>
  <c r="N230" i="10"/>
  <c r="V230" i="10" s="1"/>
  <c r="Y230" i="10" s="1"/>
  <c r="AB230" i="10" s="1"/>
  <c r="M230" i="10"/>
  <c r="U230" i="10" s="1"/>
  <c r="X230" i="10" s="1"/>
  <c r="AA230" i="10" s="1"/>
  <c r="P229" i="10"/>
  <c r="O229" i="10"/>
  <c r="N229" i="10"/>
  <c r="V229" i="10" s="1"/>
  <c r="Y229" i="10" s="1"/>
  <c r="AB229" i="10" s="1"/>
  <c r="M229" i="10"/>
  <c r="R229" i="10" s="1"/>
  <c r="P228" i="10"/>
  <c r="O228" i="10"/>
  <c r="W228" i="10" s="1"/>
  <c r="Z228" i="10" s="1"/>
  <c r="AC228" i="10" s="1"/>
  <c r="N228" i="10"/>
  <c r="S228" i="10" s="1"/>
  <c r="M228" i="10"/>
  <c r="R228" i="10" s="1"/>
  <c r="P227" i="10"/>
  <c r="O227" i="10"/>
  <c r="T227" i="10" s="1"/>
  <c r="N227" i="10"/>
  <c r="M227" i="10"/>
  <c r="R227" i="10" s="1"/>
  <c r="P226" i="10"/>
  <c r="O226" i="10"/>
  <c r="T226" i="10" s="1"/>
  <c r="N226" i="10"/>
  <c r="V226" i="10" s="1"/>
  <c r="Y226" i="10" s="1"/>
  <c r="AB226" i="10" s="1"/>
  <c r="M226" i="10"/>
  <c r="U226" i="10" s="1"/>
  <c r="X226" i="10" s="1"/>
  <c r="AA226" i="10" s="1"/>
  <c r="P225" i="10"/>
  <c r="O225" i="10"/>
  <c r="T225" i="10" s="1"/>
  <c r="N225" i="10"/>
  <c r="V225" i="10" s="1"/>
  <c r="Y225" i="10" s="1"/>
  <c r="AB225" i="10" s="1"/>
  <c r="M225" i="10"/>
  <c r="R225" i="10" s="1"/>
  <c r="P224" i="10"/>
  <c r="O224" i="10"/>
  <c r="N224" i="10"/>
  <c r="S224" i="10" s="1"/>
  <c r="M224" i="10"/>
  <c r="R224" i="10" s="1"/>
  <c r="P223" i="10"/>
  <c r="O223" i="10"/>
  <c r="T223" i="10" s="1"/>
  <c r="N223" i="10"/>
  <c r="S223" i="10" s="1"/>
  <c r="M223" i="10"/>
  <c r="U223" i="10" s="1"/>
  <c r="X223" i="10" s="1"/>
  <c r="AA223" i="10" s="1"/>
  <c r="P222" i="10"/>
  <c r="O222" i="10"/>
  <c r="W222" i="10" s="1"/>
  <c r="Z222" i="10" s="1"/>
  <c r="AC222" i="10" s="1"/>
  <c r="N222" i="10"/>
  <c r="M222" i="10"/>
  <c r="R222" i="10" s="1"/>
  <c r="P179" i="10"/>
  <c r="O179" i="10"/>
  <c r="N179" i="10"/>
  <c r="S179" i="10" s="1"/>
  <c r="M179" i="10"/>
  <c r="R179" i="10" s="1"/>
  <c r="P178" i="10"/>
  <c r="O178" i="10"/>
  <c r="T178" i="10" s="1"/>
  <c r="N178" i="10"/>
  <c r="S178" i="10" s="1"/>
  <c r="M178" i="10"/>
  <c r="R178" i="10" s="1"/>
  <c r="P177" i="10"/>
  <c r="O177" i="10"/>
  <c r="T177" i="10" s="1"/>
  <c r="N177" i="10"/>
  <c r="V177" i="10" s="1"/>
  <c r="Y177" i="10" s="1"/>
  <c r="AB177" i="10" s="1"/>
  <c r="M177" i="10"/>
  <c r="U177" i="10" s="1"/>
  <c r="X177" i="10" s="1"/>
  <c r="AA177" i="10" s="1"/>
  <c r="P176" i="10"/>
  <c r="O176" i="10"/>
  <c r="N176" i="10"/>
  <c r="V176" i="10" s="1"/>
  <c r="Y176" i="10" s="1"/>
  <c r="AB176" i="10" s="1"/>
  <c r="M176" i="10"/>
  <c r="P175" i="10"/>
  <c r="O175" i="10"/>
  <c r="T175" i="10" s="1"/>
  <c r="N175" i="10"/>
  <c r="S175" i="10" s="1"/>
  <c r="M175" i="10"/>
  <c r="U175" i="10" s="1"/>
  <c r="X175" i="10" s="1"/>
  <c r="AA175" i="10" s="1"/>
  <c r="P174" i="10"/>
  <c r="O174" i="10"/>
  <c r="T174" i="10" s="1"/>
  <c r="N174" i="10"/>
  <c r="V174" i="10" s="1"/>
  <c r="Y174" i="10" s="1"/>
  <c r="AB174" i="10" s="1"/>
  <c r="M174" i="10"/>
  <c r="U174" i="10" s="1"/>
  <c r="X174" i="10" s="1"/>
  <c r="AA174" i="10" s="1"/>
  <c r="P173" i="10"/>
  <c r="O173" i="10"/>
  <c r="W173" i="10" s="1"/>
  <c r="Z173" i="10" s="1"/>
  <c r="AC173" i="10" s="1"/>
  <c r="N173" i="10"/>
  <c r="V173" i="10" s="1"/>
  <c r="Y173" i="10" s="1"/>
  <c r="AB173" i="10" s="1"/>
  <c r="M173" i="10"/>
  <c r="R173" i="10" s="1"/>
  <c r="P172" i="10"/>
  <c r="O172" i="10"/>
  <c r="T172" i="10" s="1"/>
  <c r="N172" i="10"/>
  <c r="S172" i="10" s="1"/>
  <c r="M172" i="10"/>
  <c r="R172" i="10" s="1"/>
  <c r="P171" i="10"/>
  <c r="O171" i="10"/>
  <c r="T171" i="10" s="1"/>
  <c r="N171" i="10"/>
  <c r="V171" i="10" s="1"/>
  <c r="Y171" i="10" s="1"/>
  <c r="AB171" i="10" s="1"/>
  <c r="M171" i="10"/>
  <c r="U171" i="10" s="1"/>
  <c r="X171" i="10" s="1"/>
  <c r="AA171" i="10" s="1"/>
  <c r="P221" i="10"/>
  <c r="O221" i="10"/>
  <c r="W221" i="10" s="1"/>
  <c r="Z221" i="10" s="1"/>
  <c r="AC221" i="10" s="1"/>
  <c r="N221" i="10"/>
  <c r="V221" i="10" s="1"/>
  <c r="Y221" i="10" s="1"/>
  <c r="AB221" i="10" s="1"/>
  <c r="M221" i="10"/>
  <c r="R221" i="10" s="1"/>
  <c r="P220" i="10"/>
  <c r="O220" i="10"/>
  <c r="T220" i="10" s="1"/>
  <c r="N220" i="10"/>
  <c r="S220" i="10" s="1"/>
  <c r="M220" i="10"/>
  <c r="U220" i="10" s="1"/>
  <c r="X220" i="10" s="1"/>
  <c r="AA220" i="10" s="1"/>
  <c r="P219" i="10"/>
  <c r="O219" i="10"/>
  <c r="T219" i="10" s="1"/>
  <c r="N219" i="10"/>
  <c r="V219" i="10" s="1"/>
  <c r="Y219" i="10" s="1"/>
  <c r="AB219" i="10" s="1"/>
  <c r="M219" i="10"/>
  <c r="U219" i="10" s="1"/>
  <c r="X219" i="10" s="1"/>
  <c r="AA219" i="10" s="1"/>
  <c r="P218" i="10"/>
  <c r="O218" i="10"/>
  <c r="T218" i="10" s="1"/>
  <c r="N218" i="10"/>
  <c r="V218" i="10" s="1"/>
  <c r="Y218" i="10" s="1"/>
  <c r="AB218" i="10" s="1"/>
  <c r="M218" i="10"/>
  <c r="R218" i="10" s="1"/>
  <c r="P217" i="10"/>
  <c r="O217" i="10"/>
  <c r="N217" i="10"/>
  <c r="S217" i="10" s="1"/>
  <c r="M217" i="10"/>
  <c r="R217" i="10" s="1"/>
  <c r="P216" i="10"/>
  <c r="O216" i="10"/>
  <c r="T216" i="10" s="1"/>
  <c r="N216" i="10"/>
  <c r="S216" i="10" s="1"/>
  <c r="M216" i="10"/>
  <c r="U216" i="10" s="1"/>
  <c r="X216" i="10" s="1"/>
  <c r="AA216" i="10" s="1"/>
  <c r="P215" i="10"/>
  <c r="O215" i="10"/>
  <c r="T215" i="10" s="1"/>
  <c r="N215" i="10"/>
  <c r="S215" i="10" s="1"/>
  <c r="M215" i="10"/>
  <c r="U215" i="10" s="1"/>
  <c r="X215" i="10" s="1"/>
  <c r="AA215" i="10" s="1"/>
  <c r="P214" i="10"/>
  <c r="O214" i="10"/>
  <c r="W214" i="10" s="1"/>
  <c r="Z214" i="10" s="1"/>
  <c r="AC214" i="10" s="1"/>
  <c r="N214" i="10"/>
  <c r="M214" i="10"/>
  <c r="R214" i="10" s="1"/>
  <c r="P213" i="10"/>
  <c r="O213" i="10"/>
  <c r="W213" i="10" s="1"/>
  <c r="Z213" i="10" s="1"/>
  <c r="AC213" i="10" s="1"/>
  <c r="N213" i="10"/>
  <c r="S213" i="10" s="1"/>
  <c r="M213" i="10"/>
  <c r="R213" i="10" s="1"/>
  <c r="P212" i="10"/>
  <c r="O212" i="10"/>
  <c r="T212" i="10" s="1"/>
  <c r="N212" i="10"/>
  <c r="S212" i="10" s="1"/>
  <c r="M212" i="10"/>
  <c r="R212" i="10" s="1"/>
  <c r="P211" i="10"/>
  <c r="O211" i="10"/>
  <c r="T211" i="10" s="1"/>
  <c r="N211" i="10"/>
  <c r="V211" i="10" s="1"/>
  <c r="Y211" i="10" s="1"/>
  <c r="AB211" i="10" s="1"/>
  <c r="M211" i="10"/>
  <c r="U211" i="10" s="1"/>
  <c r="X211" i="10" s="1"/>
  <c r="AA211" i="10" s="1"/>
  <c r="P210" i="10"/>
  <c r="O210" i="10"/>
  <c r="W210" i="10" s="1"/>
  <c r="Z210" i="10" s="1"/>
  <c r="AC210" i="10" s="1"/>
  <c r="N210" i="10"/>
  <c r="V210" i="10" s="1"/>
  <c r="Y210" i="10" s="1"/>
  <c r="AB210" i="10" s="1"/>
  <c r="M210" i="10"/>
  <c r="R210" i="10" s="1"/>
  <c r="P209" i="10"/>
  <c r="O209" i="10"/>
  <c r="T209" i="10" s="1"/>
  <c r="N209" i="10"/>
  <c r="S209" i="10" s="1"/>
  <c r="M209" i="10"/>
  <c r="U209" i="10" s="1"/>
  <c r="X209" i="10" s="1"/>
  <c r="AA209" i="10" s="1"/>
  <c r="P208" i="10"/>
  <c r="O208" i="10"/>
  <c r="T208" i="10" s="1"/>
  <c r="N208" i="10"/>
  <c r="V208" i="10" s="1"/>
  <c r="Y208" i="10" s="1"/>
  <c r="AB208" i="10" s="1"/>
  <c r="M208" i="10"/>
  <c r="U208" i="10" s="1"/>
  <c r="X208" i="10" s="1"/>
  <c r="AA208" i="10" s="1"/>
  <c r="P207" i="10"/>
  <c r="O207" i="10"/>
  <c r="W207" i="10" s="1"/>
  <c r="Z207" i="10" s="1"/>
  <c r="AC207" i="10" s="1"/>
  <c r="N207" i="10"/>
  <c r="S207" i="10" s="1"/>
  <c r="M207" i="10"/>
  <c r="R207" i="10" s="1"/>
  <c r="P206" i="10"/>
  <c r="O206" i="10"/>
  <c r="T206" i="10" s="1"/>
  <c r="N206" i="10"/>
  <c r="S206" i="10" s="1"/>
  <c r="M206" i="10"/>
  <c r="R206" i="10" s="1"/>
  <c r="P205" i="10"/>
  <c r="O205" i="10"/>
  <c r="T205" i="10" s="1"/>
  <c r="N205" i="10"/>
  <c r="V205" i="10" s="1"/>
  <c r="Y205" i="10" s="1"/>
  <c r="AB205" i="10" s="1"/>
  <c r="M205" i="10"/>
  <c r="U205" i="10" s="1"/>
  <c r="X205" i="10" s="1"/>
  <c r="AA205" i="10" s="1"/>
  <c r="P170" i="10"/>
  <c r="O170" i="10"/>
  <c r="W170" i="10" s="1"/>
  <c r="Z170" i="10" s="1"/>
  <c r="AC170" i="10" s="1"/>
  <c r="N170" i="10"/>
  <c r="V170" i="10" s="1"/>
  <c r="Y170" i="10" s="1"/>
  <c r="AB170" i="10" s="1"/>
  <c r="M170" i="10"/>
  <c r="R170" i="10" s="1"/>
  <c r="P169" i="10"/>
  <c r="O169" i="10"/>
  <c r="N169" i="10"/>
  <c r="S169" i="10" s="1"/>
  <c r="M169" i="10"/>
  <c r="R169" i="10" s="1"/>
  <c r="P168" i="10"/>
  <c r="O168" i="10"/>
  <c r="T168" i="10" s="1"/>
  <c r="N168" i="10"/>
  <c r="S168" i="10" s="1"/>
  <c r="M168" i="10"/>
  <c r="U168" i="10" s="1"/>
  <c r="X168" i="10" s="1"/>
  <c r="AA168" i="10" s="1"/>
  <c r="P167" i="10"/>
  <c r="O167" i="10"/>
  <c r="T167" i="10" s="1"/>
  <c r="N167" i="10"/>
  <c r="S167" i="10" s="1"/>
  <c r="M167" i="10"/>
  <c r="U167" i="10" s="1"/>
  <c r="X167" i="10" s="1"/>
  <c r="AA167" i="10" s="1"/>
  <c r="P166" i="10"/>
  <c r="O166" i="10"/>
  <c r="W166" i="10" s="1"/>
  <c r="Z166" i="10" s="1"/>
  <c r="AC166" i="10" s="1"/>
  <c r="N166" i="10"/>
  <c r="M166" i="10"/>
  <c r="R166" i="10" s="1"/>
  <c r="P165" i="10"/>
  <c r="O165" i="10"/>
  <c r="W165" i="10" s="1"/>
  <c r="Z165" i="10" s="1"/>
  <c r="AC165" i="10" s="1"/>
  <c r="N165" i="10"/>
  <c r="S165" i="10" s="1"/>
  <c r="M165" i="10"/>
  <c r="R165" i="10" s="1"/>
  <c r="P164" i="10"/>
  <c r="O164" i="10"/>
  <c r="T164" i="10" s="1"/>
  <c r="N164" i="10"/>
  <c r="S164" i="10" s="1"/>
  <c r="M164" i="10"/>
  <c r="R164" i="10" s="1"/>
  <c r="P163" i="10"/>
  <c r="O163" i="10"/>
  <c r="T163" i="10" s="1"/>
  <c r="N163" i="10"/>
  <c r="V163" i="10" s="1"/>
  <c r="Y163" i="10" s="1"/>
  <c r="AB163" i="10" s="1"/>
  <c r="M163" i="10"/>
  <c r="U163" i="10" s="1"/>
  <c r="X163" i="10" s="1"/>
  <c r="AA163" i="10" s="1"/>
  <c r="P162" i="10"/>
  <c r="O162" i="10"/>
  <c r="W162" i="10" s="1"/>
  <c r="Z162" i="10" s="1"/>
  <c r="AC162" i="10" s="1"/>
  <c r="N162" i="10"/>
  <c r="V162" i="10" s="1"/>
  <c r="Y162" i="10" s="1"/>
  <c r="AB162" i="10" s="1"/>
  <c r="M162" i="10"/>
  <c r="R162" i="10" s="1"/>
  <c r="P161" i="10"/>
  <c r="O161" i="10"/>
  <c r="N161" i="10"/>
  <c r="S161" i="10" s="1"/>
  <c r="M161" i="10"/>
  <c r="R161" i="10" s="1"/>
  <c r="P119" i="10"/>
  <c r="O119" i="10"/>
  <c r="T119" i="10" s="1"/>
  <c r="N119" i="10"/>
  <c r="S119" i="10" s="1"/>
  <c r="M119" i="10"/>
  <c r="U119" i="10" s="1"/>
  <c r="X119" i="10" s="1"/>
  <c r="AA119" i="10" s="1"/>
  <c r="P118" i="10"/>
  <c r="O118" i="10"/>
  <c r="T118" i="10" s="1"/>
  <c r="N118" i="10"/>
  <c r="M118" i="10"/>
  <c r="U118" i="10" s="1"/>
  <c r="X118" i="10" s="1"/>
  <c r="AA118" i="10" s="1"/>
  <c r="P117" i="10"/>
  <c r="O117" i="10"/>
  <c r="W117" i="10" s="1"/>
  <c r="Z117" i="10" s="1"/>
  <c r="AC117" i="10" s="1"/>
  <c r="N117" i="10"/>
  <c r="M117" i="10"/>
  <c r="R117" i="10" s="1"/>
  <c r="P116" i="10"/>
  <c r="O116" i="10"/>
  <c r="T116" i="10" s="1"/>
  <c r="N116" i="10"/>
  <c r="S116" i="10" s="1"/>
  <c r="M116" i="10"/>
  <c r="U116" i="10" s="1"/>
  <c r="X116" i="10" s="1"/>
  <c r="AA116" i="10" s="1"/>
  <c r="P115" i="10"/>
  <c r="O115" i="10"/>
  <c r="T115" i="10" s="1"/>
  <c r="N115" i="10"/>
  <c r="S115" i="10" s="1"/>
  <c r="M115" i="10"/>
  <c r="U115" i="10" s="1"/>
  <c r="X115" i="10" s="1"/>
  <c r="AA115" i="10" s="1"/>
  <c r="P114" i="10"/>
  <c r="O114" i="10"/>
  <c r="W114" i="10" s="1"/>
  <c r="Z114" i="10" s="1"/>
  <c r="AC114" i="10" s="1"/>
  <c r="N114" i="10"/>
  <c r="M114" i="10"/>
  <c r="R114" i="10" s="1"/>
  <c r="P113" i="10"/>
  <c r="O113" i="10"/>
  <c r="W113" i="10" s="1"/>
  <c r="Z113" i="10" s="1"/>
  <c r="AC113" i="10" s="1"/>
  <c r="N113" i="10"/>
  <c r="S113" i="10" s="1"/>
  <c r="M113" i="10"/>
  <c r="R113" i="10" s="1"/>
  <c r="P112" i="10"/>
  <c r="O112" i="10"/>
  <c r="T112" i="10" s="1"/>
  <c r="N112" i="10"/>
  <c r="S112" i="10" s="1"/>
  <c r="M112" i="10"/>
  <c r="R112" i="10" s="1"/>
  <c r="P111" i="10"/>
  <c r="O111" i="10"/>
  <c r="T111" i="10" s="1"/>
  <c r="N111" i="10"/>
  <c r="V111" i="10" s="1"/>
  <c r="Y111" i="10" s="1"/>
  <c r="AB111" i="10" s="1"/>
  <c r="M111" i="10"/>
  <c r="U111" i="10" s="1"/>
  <c r="X111" i="10" s="1"/>
  <c r="AA111" i="10" s="1"/>
  <c r="P110" i="10"/>
  <c r="O110" i="10"/>
  <c r="W110" i="10" s="1"/>
  <c r="Z110" i="10" s="1"/>
  <c r="AC110" i="10" s="1"/>
  <c r="N110" i="10"/>
  <c r="S110" i="10" s="1"/>
  <c r="M110" i="10"/>
  <c r="R110" i="10" s="1"/>
  <c r="P109" i="10"/>
  <c r="O109" i="10"/>
  <c r="T109" i="10" s="1"/>
  <c r="N109" i="10"/>
  <c r="S109" i="10" s="1"/>
  <c r="M109" i="10"/>
  <c r="U109" i="10" s="1"/>
  <c r="X109" i="10" s="1"/>
  <c r="AA109" i="10" s="1"/>
  <c r="P108" i="10"/>
  <c r="O108" i="10"/>
  <c r="T108" i="10" s="1"/>
  <c r="N108" i="10"/>
  <c r="V108" i="10" s="1"/>
  <c r="Y108" i="10" s="1"/>
  <c r="AB108" i="10" s="1"/>
  <c r="M108" i="10"/>
  <c r="U108" i="10" s="1"/>
  <c r="X108" i="10" s="1"/>
  <c r="AA108" i="10" s="1"/>
  <c r="P107" i="10"/>
  <c r="O107" i="10"/>
  <c r="W107" i="10" s="1"/>
  <c r="Z107" i="10" s="1"/>
  <c r="AC107" i="10" s="1"/>
  <c r="N107" i="10"/>
  <c r="S107" i="10" s="1"/>
  <c r="M107" i="10"/>
  <c r="R107" i="10" s="1"/>
  <c r="P106" i="10"/>
  <c r="O106" i="10"/>
  <c r="T106" i="10" s="1"/>
  <c r="N106" i="10"/>
  <c r="S106" i="10" s="1"/>
  <c r="M106" i="10"/>
  <c r="R106" i="10" s="1"/>
  <c r="P105" i="10"/>
  <c r="O105" i="10"/>
  <c r="T105" i="10" s="1"/>
  <c r="N105" i="10"/>
  <c r="V105" i="10" s="1"/>
  <c r="Y105" i="10" s="1"/>
  <c r="AB105" i="10" s="1"/>
  <c r="M105" i="10"/>
  <c r="U105" i="10" s="1"/>
  <c r="X105" i="10" s="1"/>
  <c r="AA105" i="10" s="1"/>
  <c r="P104" i="10"/>
  <c r="O104" i="10"/>
  <c r="W104" i="10" s="1"/>
  <c r="Z104" i="10" s="1"/>
  <c r="AC104" i="10" s="1"/>
  <c r="N104" i="10"/>
  <c r="V104" i="10" s="1"/>
  <c r="Y104" i="10" s="1"/>
  <c r="AB104" i="10" s="1"/>
  <c r="M104" i="10"/>
  <c r="R104" i="10" s="1"/>
  <c r="P103" i="10"/>
  <c r="O103" i="10"/>
  <c r="W103" i="10" s="1"/>
  <c r="Z103" i="10" s="1"/>
  <c r="AC103" i="10" s="1"/>
  <c r="N103" i="10"/>
  <c r="S103" i="10" s="1"/>
  <c r="M103" i="10"/>
  <c r="U103" i="10" s="1"/>
  <c r="X103" i="10" s="1"/>
  <c r="AA103" i="10" s="1"/>
  <c r="P102" i="10"/>
  <c r="O102" i="10"/>
  <c r="T102" i="10" s="1"/>
  <c r="N102" i="10"/>
  <c r="S102" i="10" s="1"/>
  <c r="M102" i="10"/>
  <c r="R102" i="10" s="1"/>
  <c r="P101" i="10"/>
  <c r="O101" i="10"/>
  <c r="T101" i="10" s="1"/>
  <c r="N101" i="10"/>
  <c r="V101" i="10" s="1"/>
  <c r="Y101" i="10" s="1"/>
  <c r="AB101" i="10" s="1"/>
  <c r="M101" i="10"/>
  <c r="U101" i="10" s="1"/>
  <c r="X101" i="10" s="1"/>
  <c r="AA101" i="10" s="1"/>
  <c r="P100" i="10"/>
  <c r="O100" i="10"/>
  <c r="W100" i="10" s="1"/>
  <c r="Z100" i="10" s="1"/>
  <c r="AC100" i="10" s="1"/>
  <c r="N100" i="10"/>
  <c r="M100" i="10"/>
  <c r="R100" i="10" s="1"/>
  <c r="P99" i="10"/>
  <c r="O99" i="10"/>
  <c r="W99" i="10" s="1"/>
  <c r="Z99" i="10" s="1"/>
  <c r="AC99" i="10" s="1"/>
  <c r="N99" i="10"/>
  <c r="S99" i="10" s="1"/>
  <c r="M99" i="10"/>
  <c r="U99" i="10" s="1"/>
  <c r="X99" i="10" s="1"/>
  <c r="AA99" i="10" s="1"/>
  <c r="P98" i="10"/>
  <c r="O98" i="10"/>
  <c r="W98" i="10" s="1"/>
  <c r="Z98" i="10" s="1"/>
  <c r="AC98" i="10" s="1"/>
  <c r="N98" i="10"/>
  <c r="S98" i="10" s="1"/>
  <c r="M98" i="10"/>
  <c r="U98" i="10" s="1"/>
  <c r="X98" i="10" s="1"/>
  <c r="AA98" i="10" s="1"/>
  <c r="P97" i="10"/>
  <c r="O97" i="10"/>
  <c r="T97" i="10" s="1"/>
  <c r="N97" i="10"/>
  <c r="V97" i="10" s="1"/>
  <c r="Y97" i="10" s="1"/>
  <c r="AB97" i="10" s="1"/>
  <c r="M97" i="10"/>
  <c r="U97" i="10" s="1"/>
  <c r="X97" i="10" s="1"/>
  <c r="AA97" i="10" s="1"/>
  <c r="P96" i="10"/>
  <c r="O96" i="10"/>
  <c r="W96" i="10" s="1"/>
  <c r="Z96" i="10" s="1"/>
  <c r="AC96" i="10" s="1"/>
  <c r="N96" i="10"/>
  <c r="S96" i="10" s="1"/>
  <c r="M96" i="10"/>
  <c r="R96" i="10" s="1"/>
  <c r="P95" i="10"/>
  <c r="O95" i="10"/>
  <c r="T95" i="10" s="1"/>
  <c r="N95" i="10"/>
  <c r="S95" i="10" s="1"/>
  <c r="M95" i="10"/>
  <c r="R95" i="10" s="1"/>
  <c r="P94" i="10"/>
  <c r="O94" i="10"/>
  <c r="T94" i="10" s="1"/>
  <c r="N94" i="10"/>
  <c r="S94" i="10" s="1"/>
  <c r="M94" i="10"/>
  <c r="U94" i="10" s="1"/>
  <c r="X94" i="10" s="1"/>
  <c r="AA94" i="10" s="1"/>
  <c r="P93" i="10"/>
  <c r="O93" i="10"/>
  <c r="W93" i="10" s="1"/>
  <c r="Z93" i="10" s="1"/>
  <c r="AC93" i="10" s="1"/>
  <c r="N93" i="10"/>
  <c r="V93" i="10" s="1"/>
  <c r="Y93" i="10" s="1"/>
  <c r="AB93" i="10" s="1"/>
  <c r="M93" i="10"/>
  <c r="R93" i="10" s="1"/>
  <c r="P92" i="10"/>
  <c r="O92" i="10"/>
  <c r="W92" i="10" s="1"/>
  <c r="Z92" i="10" s="1"/>
  <c r="AC92" i="10" s="1"/>
  <c r="N92" i="10"/>
  <c r="S92" i="10" s="1"/>
  <c r="M92" i="10"/>
  <c r="R92" i="10" s="1"/>
  <c r="P91" i="10"/>
  <c r="O91" i="10"/>
  <c r="T91" i="10" s="1"/>
  <c r="N91" i="10"/>
  <c r="S91" i="10" s="1"/>
  <c r="M91" i="10"/>
  <c r="U91" i="10" s="1"/>
  <c r="X91" i="10" s="1"/>
  <c r="AA91" i="10" s="1"/>
  <c r="P90" i="10"/>
  <c r="O90" i="10"/>
  <c r="T90" i="10" s="1"/>
  <c r="N90" i="10"/>
  <c r="S90" i="10" s="1"/>
  <c r="M90" i="10"/>
  <c r="U90" i="10" s="1"/>
  <c r="X90" i="10" s="1"/>
  <c r="AA90" i="10" s="1"/>
  <c r="P89" i="10"/>
  <c r="O89" i="10"/>
  <c r="T89" i="10" s="1"/>
  <c r="N89" i="10"/>
  <c r="V89" i="10" s="1"/>
  <c r="Y89" i="10" s="1"/>
  <c r="AB89" i="10" s="1"/>
  <c r="M89" i="10"/>
  <c r="R89" i="10" s="1"/>
  <c r="P88" i="10"/>
  <c r="O88" i="10"/>
  <c r="W88" i="10" s="1"/>
  <c r="Z88" i="10" s="1"/>
  <c r="AC88" i="10" s="1"/>
  <c r="N88" i="10"/>
  <c r="S88" i="10" s="1"/>
  <c r="M88" i="10"/>
  <c r="R88" i="10" s="1"/>
  <c r="P87" i="10"/>
  <c r="O87" i="10"/>
  <c r="T87" i="10" s="1"/>
  <c r="N87" i="10"/>
  <c r="S87" i="10" s="1"/>
  <c r="M87" i="10"/>
  <c r="U87" i="10" s="1"/>
  <c r="X87" i="10" s="1"/>
  <c r="AA87" i="10" s="1"/>
  <c r="P86" i="10"/>
  <c r="O86" i="10"/>
  <c r="T86" i="10" s="1"/>
  <c r="N86" i="10"/>
  <c r="V86" i="10" s="1"/>
  <c r="Y86" i="10" s="1"/>
  <c r="AB86" i="10" s="1"/>
  <c r="M86" i="10"/>
  <c r="R86" i="10" s="1"/>
  <c r="P85" i="10"/>
  <c r="O85" i="10"/>
  <c r="W85" i="10" s="1"/>
  <c r="Z85" i="10" s="1"/>
  <c r="AC85" i="10" s="1"/>
  <c r="N85" i="10"/>
  <c r="S85" i="10" s="1"/>
  <c r="M85" i="10"/>
  <c r="R85" i="10" s="1"/>
  <c r="P84" i="10"/>
  <c r="O84" i="10"/>
  <c r="T84" i="10" s="1"/>
  <c r="N84" i="10"/>
  <c r="S84" i="10" s="1"/>
  <c r="M84" i="10"/>
  <c r="U84" i="10" s="1"/>
  <c r="X84" i="10" s="1"/>
  <c r="AA84" i="10" s="1"/>
  <c r="P83" i="10"/>
  <c r="O83" i="10"/>
  <c r="W83" i="10" s="1"/>
  <c r="Z83" i="10" s="1"/>
  <c r="AC83" i="10" s="1"/>
  <c r="N83" i="10"/>
  <c r="V83" i="10" s="1"/>
  <c r="Y83" i="10" s="1"/>
  <c r="AB83" i="10" s="1"/>
  <c r="M83" i="10"/>
  <c r="R83" i="10" s="1"/>
  <c r="P82" i="10"/>
  <c r="O82" i="10"/>
  <c r="T82" i="10" s="1"/>
  <c r="N82" i="10"/>
  <c r="S82" i="10" s="1"/>
  <c r="M82" i="10"/>
  <c r="R82" i="10" s="1"/>
  <c r="P81" i="10"/>
  <c r="O81" i="10"/>
  <c r="T81" i="10" s="1"/>
  <c r="N81" i="10"/>
  <c r="S81" i="10" s="1"/>
  <c r="M81" i="10"/>
  <c r="U81" i="10" s="1"/>
  <c r="X81" i="10" s="1"/>
  <c r="AA81" i="10" s="1"/>
  <c r="P80" i="10"/>
  <c r="O80" i="10"/>
  <c r="W80" i="10" s="1"/>
  <c r="Z80" i="10" s="1"/>
  <c r="AC80" i="10" s="1"/>
  <c r="N80" i="10"/>
  <c r="V80" i="10" s="1"/>
  <c r="Y80" i="10" s="1"/>
  <c r="AB80" i="10" s="1"/>
  <c r="M80" i="10"/>
  <c r="R80" i="10" s="1"/>
  <c r="P79" i="10"/>
  <c r="O79" i="10"/>
  <c r="T79" i="10" s="1"/>
  <c r="N79" i="10"/>
  <c r="S79" i="10" s="1"/>
  <c r="M79" i="10"/>
  <c r="R79" i="10" s="1"/>
  <c r="P78" i="10"/>
  <c r="O78" i="10"/>
  <c r="T78" i="10" s="1"/>
  <c r="N78" i="10"/>
  <c r="S78" i="10" s="1"/>
  <c r="M78" i="10"/>
  <c r="U78" i="10" s="1"/>
  <c r="X78" i="10" s="1"/>
  <c r="AA78" i="10" s="1"/>
  <c r="P77" i="10"/>
  <c r="O77" i="10"/>
  <c r="W77" i="10" s="1"/>
  <c r="Z77" i="10" s="1"/>
  <c r="AC77" i="10" s="1"/>
  <c r="N77" i="10"/>
  <c r="V77" i="10" s="1"/>
  <c r="Y77" i="10" s="1"/>
  <c r="AB77" i="10" s="1"/>
  <c r="M77" i="10"/>
  <c r="R77" i="10" s="1"/>
  <c r="P76" i="10"/>
  <c r="O76" i="10"/>
  <c r="W76" i="10" s="1"/>
  <c r="Z76" i="10" s="1"/>
  <c r="AC76" i="10" s="1"/>
  <c r="N76" i="10"/>
  <c r="S76" i="10" s="1"/>
  <c r="M76" i="10"/>
  <c r="R76" i="10" s="1"/>
  <c r="P75" i="10"/>
  <c r="O75" i="10"/>
  <c r="T75" i="10" s="1"/>
  <c r="N75" i="10"/>
  <c r="S75" i="10" s="1"/>
  <c r="M75" i="10"/>
  <c r="U75" i="10" s="1"/>
  <c r="X75" i="10" s="1"/>
  <c r="AA75" i="10" s="1"/>
  <c r="P74" i="10"/>
  <c r="O74" i="10"/>
  <c r="T74" i="10" s="1"/>
  <c r="N74" i="10"/>
  <c r="V74" i="10" s="1"/>
  <c r="Y74" i="10" s="1"/>
  <c r="AB74" i="10" s="1"/>
  <c r="M74" i="10"/>
  <c r="R74" i="10" s="1"/>
  <c r="P73" i="10"/>
  <c r="O73" i="10"/>
  <c r="W73" i="10" s="1"/>
  <c r="Z73" i="10" s="1"/>
  <c r="AC73" i="10" s="1"/>
  <c r="N73" i="10"/>
  <c r="S73" i="10" s="1"/>
  <c r="M73" i="10"/>
  <c r="R73" i="10" s="1"/>
  <c r="P72" i="10"/>
  <c r="O72" i="10"/>
  <c r="T72" i="10" s="1"/>
  <c r="N72" i="10"/>
  <c r="S72" i="10" s="1"/>
  <c r="M72" i="10"/>
  <c r="R72" i="10" s="1"/>
  <c r="P71" i="10"/>
  <c r="O71" i="10"/>
  <c r="T71" i="10" s="1"/>
  <c r="N71" i="10"/>
  <c r="S71" i="10" s="1"/>
  <c r="M71" i="10"/>
  <c r="U71" i="10" s="1"/>
  <c r="X71" i="10" s="1"/>
  <c r="AA71" i="10" s="1"/>
  <c r="P70" i="10"/>
  <c r="O70" i="10"/>
  <c r="T70" i="10" s="1"/>
  <c r="N70" i="10"/>
  <c r="V70" i="10" s="1"/>
  <c r="Y70" i="10" s="1"/>
  <c r="AB70" i="10" s="1"/>
  <c r="M70" i="10"/>
  <c r="R70" i="10" s="1"/>
  <c r="P69" i="10"/>
  <c r="O69" i="10"/>
  <c r="T69" i="10" s="1"/>
  <c r="N69" i="10"/>
  <c r="S69" i="10" s="1"/>
  <c r="M69" i="10"/>
  <c r="R69" i="10" s="1"/>
  <c r="P68" i="10"/>
  <c r="O68" i="10"/>
  <c r="T68" i="10" s="1"/>
  <c r="N68" i="10"/>
  <c r="S68" i="10" s="1"/>
  <c r="M68" i="10"/>
  <c r="U68" i="10" s="1"/>
  <c r="X68" i="10" s="1"/>
  <c r="AA68" i="10" s="1"/>
  <c r="P67" i="10"/>
  <c r="O67" i="10"/>
  <c r="T67" i="10" s="1"/>
  <c r="N67" i="10"/>
  <c r="V67" i="10" s="1"/>
  <c r="Y67" i="10" s="1"/>
  <c r="AB67" i="10" s="1"/>
  <c r="M67" i="10"/>
  <c r="R67" i="10" s="1"/>
  <c r="P66" i="10"/>
  <c r="O66" i="10"/>
  <c r="W66" i="10" s="1"/>
  <c r="Z66" i="10" s="1"/>
  <c r="AC66" i="10" s="1"/>
  <c r="N66" i="10"/>
  <c r="S66" i="10" s="1"/>
  <c r="M66" i="10"/>
  <c r="R66" i="10" s="1"/>
  <c r="P65" i="10"/>
  <c r="O65" i="10"/>
  <c r="T65" i="10" s="1"/>
  <c r="N65" i="10"/>
  <c r="S65" i="10" s="1"/>
  <c r="M65" i="10"/>
  <c r="R65" i="10" s="1"/>
  <c r="P64" i="10"/>
  <c r="O64" i="10"/>
  <c r="W64" i="10" s="1"/>
  <c r="Z64" i="10" s="1"/>
  <c r="AC64" i="10" s="1"/>
  <c r="N64" i="10"/>
  <c r="V64" i="10" s="1"/>
  <c r="Y64" i="10" s="1"/>
  <c r="AB64" i="10" s="1"/>
  <c r="M64" i="10"/>
  <c r="R64" i="10" s="1"/>
  <c r="P63" i="10"/>
  <c r="O63" i="10"/>
  <c r="W63" i="10" s="1"/>
  <c r="Z63" i="10" s="1"/>
  <c r="AC63" i="10" s="1"/>
  <c r="N63" i="10"/>
  <c r="S63" i="10" s="1"/>
  <c r="M63" i="10"/>
  <c r="R63" i="10" s="1"/>
  <c r="P62" i="10"/>
  <c r="O62" i="10"/>
  <c r="T62" i="10" s="1"/>
  <c r="N62" i="10"/>
  <c r="S62" i="10" s="1"/>
  <c r="M62" i="10"/>
  <c r="U62" i="10" s="1"/>
  <c r="X62" i="10" s="1"/>
  <c r="AA62" i="10" s="1"/>
  <c r="P60" i="10"/>
  <c r="O60" i="10"/>
  <c r="T61" i="10" s="1"/>
  <c r="N60" i="10"/>
  <c r="V60" i="10" s="1"/>
  <c r="Y60" i="10" s="1"/>
  <c r="AB60" i="10" s="1"/>
  <c r="M60" i="10"/>
  <c r="U61" i="10" s="1"/>
  <c r="X61" i="10" s="1"/>
  <c r="AA61" i="10" s="1"/>
  <c r="P59" i="10"/>
  <c r="O59" i="10"/>
  <c r="W59" i="10" s="1"/>
  <c r="Z59" i="10" s="1"/>
  <c r="AC59" i="10" s="1"/>
  <c r="N59" i="10"/>
  <c r="S59" i="10" s="1"/>
  <c r="M59" i="10"/>
  <c r="R59" i="10" s="1"/>
  <c r="P58" i="10"/>
  <c r="O58" i="10"/>
  <c r="T58" i="10" s="1"/>
  <c r="N58" i="10"/>
  <c r="S58" i="10" s="1"/>
  <c r="M58" i="10"/>
  <c r="R58" i="10" s="1"/>
  <c r="P57" i="10"/>
  <c r="O57" i="10"/>
  <c r="T57" i="10" s="1"/>
  <c r="N57" i="10"/>
  <c r="V57" i="10" s="1"/>
  <c r="Y57" i="10" s="1"/>
  <c r="AB57" i="10" s="1"/>
  <c r="M57" i="10"/>
  <c r="U57" i="10" s="1"/>
  <c r="X57" i="10" s="1"/>
  <c r="AA57" i="10" s="1"/>
  <c r="P56" i="10"/>
  <c r="O56" i="10"/>
  <c r="W56" i="10" s="1"/>
  <c r="Z56" i="10" s="1"/>
  <c r="AC56" i="10" s="1"/>
  <c r="N56" i="10"/>
  <c r="V56" i="10" s="1"/>
  <c r="Y56" i="10" s="1"/>
  <c r="AB56" i="10" s="1"/>
  <c r="M56" i="10"/>
  <c r="R56" i="10" s="1"/>
  <c r="P55" i="10"/>
  <c r="O55" i="10"/>
  <c r="T55" i="10" s="1"/>
  <c r="N55" i="10"/>
  <c r="S55" i="10" s="1"/>
  <c r="M55" i="10"/>
  <c r="R55" i="10" s="1"/>
  <c r="P54" i="10"/>
  <c r="O54" i="10"/>
  <c r="T54" i="10" s="1"/>
  <c r="N54" i="10"/>
  <c r="V54" i="10" s="1"/>
  <c r="Y54" i="10" s="1"/>
  <c r="AB54" i="10" s="1"/>
  <c r="M54" i="10"/>
  <c r="U54" i="10" s="1"/>
  <c r="X54" i="10" s="1"/>
  <c r="AA54" i="10" s="1"/>
  <c r="P53" i="10"/>
  <c r="O53" i="10"/>
  <c r="W53" i="10" s="1"/>
  <c r="Z53" i="10" s="1"/>
  <c r="AC53" i="10" s="1"/>
  <c r="N53" i="10"/>
  <c r="V53" i="10" s="1"/>
  <c r="Y53" i="10" s="1"/>
  <c r="AB53" i="10" s="1"/>
  <c r="M53" i="10"/>
  <c r="R53" i="10" s="1"/>
  <c r="P160" i="10"/>
  <c r="O160" i="10"/>
  <c r="W160" i="10" s="1"/>
  <c r="Z160" i="10" s="1"/>
  <c r="AC160" i="10" s="1"/>
  <c r="N160" i="10"/>
  <c r="S160" i="10" s="1"/>
  <c r="M160" i="10"/>
  <c r="R160" i="10" s="1"/>
  <c r="P159" i="10"/>
  <c r="O159" i="10"/>
  <c r="T159" i="10" s="1"/>
  <c r="N159" i="10"/>
  <c r="V159" i="10" s="1"/>
  <c r="Y159" i="10" s="1"/>
  <c r="AB159" i="10" s="1"/>
  <c r="M159" i="10"/>
  <c r="U159" i="10" s="1"/>
  <c r="X159" i="10" s="1"/>
  <c r="AA159" i="10" s="1"/>
  <c r="P158" i="10"/>
  <c r="O158" i="10"/>
  <c r="T158" i="10" s="1"/>
  <c r="N158" i="10"/>
  <c r="M158" i="10"/>
  <c r="R158" i="10" s="1"/>
  <c r="P157" i="10"/>
  <c r="O157" i="10"/>
  <c r="W157" i="10" s="1"/>
  <c r="Z157" i="10" s="1"/>
  <c r="AC157" i="10" s="1"/>
  <c r="N157" i="10"/>
  <c r="S157" i="10" s="1"/>
  <c r="M157" i="10"/>
  <c r="R157" i="10" s="1"/>
  <c r="P156" i="10"/>
  <c r="O156" i="10"/>
  <c r="T156" i="10" s="1"/>
  <c r="N156" i="10"/>
  <c r="S156" i="10" s="1"/>
  <c r="M156" i="10"/>
  <c r="U156" i="10" s="1"/>
  <c r="X156" i="10" s="1"/>
  <c r="AA156" i="10" s="1"/>
  <c r="P155" i="10"/>
  <c r="O155" i="10"/>
  <c r="T155" i="10" s="1"/>
  <c r="N155" i="10"/>
  <c r="V155" i="10" s="1"/>
  <c r="Y155" i="10" s="1"/>
  <c r="AB155" i="10" s="1"/>
  <c r="M155" i="10"/>
  <c r="R155" i="10" s="1"/>
  <c r="P154" i="10"/>
  <c r="O154" i="10"/>
  <c r="W154" i="10" s="1"/>
  <c r="Z154" i="10" s="1"/>
  <c r="AC154" i="10" s="1"/>
  <c r="N154" i="10"/>
  <c r="S154" i="10" s="1"/>
  <c r="M154" i="10"/>
  <c r="R154" i="10" s="1"/>
  <c r="P153" i="10"/>
  <c r="O153" i="10"/>
  <c r="T153" i="10" s="1"/>
  <c r="N153" i="10"/>
  <c r="S153" i="10" s="1"/>
  <c r="M153" i="10"/>
  <c r="U153" i="10" s="1"/>
  <c r="X153" i="10" s="1"/>
  <c r="AA153" i="10" s="1"/>
  <c r="P152" i="10"/>
  <c r="O152" i="10"/>
  <c r="W152" i="10" s="1"/>
  <c r="Z152" i="10" s="1"/>
  <c r="AC152" i="10" s="1"/>
  <c r="N152" i="10"/>
  <c r="S152" i="10" s="1"/>
  <c r="M152" i="10"/>
  <c r="R152" i="10" s="1"/>
  <c r="P151" i="10"/>
  <c r="O151" i="10"/>
  <c r="T151" i="10" s="1"/>
  <c r="N151" i="10"/>
  <c r="S151" i="10" s="1"/>
  <c r="M151" i="10"/>
  <c r="R151" i="10" s="1"/>
  <c r="P150" i="10"/>
  <c r="O150" i="10"/>
  <c r="T150" i="10" s="1"/>
  <c r="N150" i="10"/>
  <c r="S150" i="10" s="1"/>
  <c r="M150" i="10"/>
  <c r="U150" i="10" s="1"/>
  <c r="X150" i="10" s="1"/>
  <c r="AA150" i="10" s="1"/>
  <c r="P149" i="10"/>
  <c r="O149" i="10"/>
  <c r="W149" i="10" s="1"/>
  <c r="Z149" i="10" s="1"/>
  <c r="AC149" i="10" s="1"/>
  <c r="N149" i="10"/>
  <c r="S149" i="10" s="1"/>
  <c r="M149" i="10"/>
  <c r="R149" i="10" s="1"/>
  <c r="P148" i="10"/>
  <c r="O148" i="10"/>
  <c r="T148" i="10" s="1"/>
  <c r="N148" i="10"/>
  <c r="S148" i="10" s="1"/>
  <c r="M148" i="10"/>
  <c r="R148" i="10" s="1"/>
  <c r="P147" i="10"/>
  <c r="O147" i="10"/>
  <c r="T147" i="10" s="1"/>
  <c r="N147" i="10"/>
  <c r="S147" i="10" s="1"/>
  <c r="M147" i="10"/>
  <c r="U147" i="10" s="1"/>
  <c r="X147" i="10" s="1"/>
  <c r="AA147" i="10" s="1"/>
  <c r="P146" i="10"/>
  <c r="O146" i="10"/>
  <c r="W146" i="10" s="1"/>
  <c r="Z146" i="10" s="1"/>
  <c r="AC146" i="10" s="1"/>
  <c r="N146" i="10"/>
  <c r="S146" i="10" s="1"/>
  <c r="M146" i="10"/>
  <c r="R146" i="10" s="1"/>
  <c r="P145" i="10"/>
  <c r="O145" i="10"/>
  <c r="T145" i="10" s="1"/>
  <c r="N145" i="10"/>
  <c r="S145" i="10" s="1"/>
  <c r="M145" i="10"/>
  <c r="U145" i="10" s="1"/>
  <c r="X145" i="10" s="1"/>
  <c r="AA145" i="10" s="1"/>
  <c r="P144" i="10"/>
  <c r="O144" i="10"/>
  <c r="T144" i="10" s="1"/>
  <c r="N144" i="10"/>
  <c r="V144" i="10" s="1"/>
  <c r="Y144" i="10" s="1"/>
  <c r="AB144" i="10" s="1"/>
  <c r="M144" i="10"/>
  <c r="R144" i="10" s="1"/>
  <c r="P52" i="10"/>
  <c r="O52" i="10"/>
  <c r="W52" i="10" s="1"/>
  <c r="Z52" i="10" s="1"/>
  <c r="AC52" i="10" s="1"/>
  <c r="N52" i="10"/>
  <c r="S52" i="10" s="1"/>
  <c r="M52" i="10"/>
  <c r="R52" i="10" s="1"/>
  <c r="P51" i="10"/>
  <c r="O51" i="10"/>
  <c r="T51" i="10" s="1"/>
  <c r="N51" i="10"/>
  <c r="S51" i="10" s="1"/>
  <c r="M51" i="10"/>
  <c r="U51" i="10" s="1"/>
  <c r="X51" i="10" s="1"/>
  <c r="AA51" i="10" s="1"/>
  <c r="P50" i="10"/>
  <c r="O50" i="10"/>
  <c r="W50" i="10" s="1"/>
  <c r="Z50" i="10" s="1"/>
  <c r="AC50" i="10" s="1"/>
  <c r="N50" i="10"/>
  <c r="V50" i="10" s="1"/>
  <c r="Y50" i="10" s="1"/>
  <c r="AB50" i="10" s="1"/>
  <c r="M50" i="10"/>
  <c r="R50" i="10" s="1"/>
  <c r="P49" i="10"/>
  <c r="O49" i="10"/>
  <c r="W49" i="10" s="1"/>
  <c r="Z49" i="10" s="1"/>
  <c r="AC49" i="10" s="1"/>
  <c r="N49" i="10"/>
  <c r="S49" i="10" s="1"/>
  <c r="M49" i="10"/>
  <c r="R49" i="10" s="1"/>
  <c r="P48" i="10"/>
  <c r="O48" i="10"/>
  <c r="T48" i="10" s="1"/>
  <c r="N48" i="10"/>
  <c r="S48" i="10" s="1"/>
  <c r="M48" i="10"/>
  <c r="U48" i="10" s="1"/>
  <c r="X48" i="10" s="1"/>
  <c r="AA48" i="10" s="1"/>
  <c r="P47" i="10"/>
  <c r="O47" i="10"/>
  <c r="T47" i="10" s="1"/>
  <c r="N47" i="10"/>
  <c r="S47" i="10" s="1"/>
  <c r="M47" i="10"/>
  <c r="U47" i="10" s="1"/>
  <c r="X47" i="10" s="1"/>
  <c r="AA47" i="10" s="1"/>
  <c r="P46" i="10"/>
  <c r="O46" i="10"/>
  <c r="T46" i="10" s="1"/>
  <c r="N46" i="10"/>
  <c r="V46" i="10" s="1"/>
  <c r="Y46" i="10" s="1"/>
  <c r="AB46" i="10" s="1"/>
  <c r="M46" i="10"/>
  <c r="R46" i="10" s="1"/>
  <c r="P45" i="10"/>
  <c r="O45" i="10"/>
  <c r="W45" i="10" s="1"/>
  <c r="Z45" i="10" s="1"/>
  <c r="AC45" i="10" s="1"/>
  <c r="N45" i="10"/>
  <c r="S45" i="10" s="1"/>
  <c r="M45" i="10"/>
  <c r="R45" i="10" s="1"/>
  <c r="P44" i="10"/>
  <c r="O44" i="10"/>
  <c r="T44" i="10" s="1"/>
  <c r="N44" i="10"/>
  <c r="S44" i="10" s="1"/>
  <c r="M44" i="10"/>
  <c r="R44" i="10" s="1"/>
  <c r="P43" i="10"/>
  <c r="O43" i="10"/>
  <c r="T43" i="10" s="1"/>
  <c r="N43" i="10"/>
  <c r="S43" i="10" s="1"/>
  <c r="M43" i="10"/>
  <c r="U43" i="10" s="1"/>
  <c r="X43" i="10" s="1"/>
  <c r="AA43" i="10" s="1"/>
  <c r="P42" i="10"/>
  <c r="O42" i="10"/>
  <c r="W42" i="10" s="1"/>
  <c r="Z42" i="10" s="1"/>
  <c r="AC42" i="10" s="1"/>
  <c r="N42" i="10"/>
  <c r="V42" i="10" s="1"/>
  <c r="Y42" i="10" s="1"/>
  <c r="AB42" i="10" s="1"/>
  <c r="M42" i="10"/>
  <c r="R42" i="10" s="1"/>
  <c r="P41" i="10"/>
  <c r="O41" i="10"/>
  <c r="W41" i="10" s="1"/>
  <c r="Z41" i="10" s="1"/>
  <c r="AC41" i="10" s="1"/>
  <c r="N41" i="10"/>
  <c r="S41" i="10" s="1"/>
  <c r="M41" i="10"/>
  <c r="R41" i="10" s="1"/>
  <c r="P40" i="10"/>
  <c r="O40" i="10"/>
  <c r="T40" i="10" s="1"/>
  <c r="N40" i="10"/>
  <c r="S40" i="10" s="1"/>
  <c r="M40" i="10"/>
  <c r="U40" i="10" s="1"/>
  <c r="X40" i="10" s="1"/>
  <c r="AA40" i="10" s="1"/>
  <c r="P39" i="10"/>
  <c r="O39" i="10"/>
  <c r="T39" i="10" s="1"/>
  <c r="N39" i="10"/>
  <c r="S39" i="10" s="1"/>
  <c r="M39" i="10"/>
  <c r="U39" i="10" s="1"/>
  <c r="X39" i="10" s="1"/>
  <c r="AA39" i="10" s="1"/>
  <c r="P38" i="10"/>
  <c r="O38" i="10"/>
  <c r="T38" i="10" s="1"/>
  <c r="N38" i="10"/>
  <c r="V38" i="10" s="1"/>
  <c r="Y38" i="10" s="1"/>
  <c r="AB38" i="10" s="1"/>
  <c r="M38" i="10"/>
  <c r="R38" i="10" s="1"/>
  <c r="P37" i="10"/>
  <c r="O37" i="10"/>
  <c r="W37" i="10" s="1"/>
  <c r="Z37" i="10" s="1"/>
  <c r="AC37" i="10" s="1"/>
  <c r="N37" i="10"/>
  <c r="S37" i="10" s="1"/>
  <c r="M37" i="10"/>
  <c r="R37" i="10" s="1"/>
  <c r="P36" i="10"/>
  <c r="O36" i="10"/>
  <c r="T36" i="10" s="1"/>
  <c r="N36" i="10"/>
  <c r="S36" i="10" s="1"/>
  <c r="M36" i="10"/>
  <c r="R36" i="10" s="1"/>
  <c r="P35" i="10"/>
  <c r="O35" i="10"/>
  <c r="T35" i="10" s="1"/>
  <c r="N35" i="10"/>
  <c r="S35" i="10" s="1"/>
  <c r="M35" i="10"/>
  <c r="U35" i="10" s="1"/>
  <c r="X35" i="10" s="1"/>
  <c r="AA35" i="10" s="1"/>
  <c r="P34" i="10"/>
  <c r="O34" i="10"/>
  <c r="W34" i="10" s="1"/>
  <c r="Z34" i="10" s="1"/>
  <c r="AC34" i="10" s="1"/>
  <c r="N34" i="10"/>
  <c r="V34" i="10" s="1"/>
  <c r="Y34" i="10" s="1"/>
  <c r="AB34" i="10" s="1"/>
  <c r="M34" i="10"/>
  <c r="R34" i="10" s="1"/>
  <c r="P33" i="10"/>
  <c r="O33" i="10"/>
  <c r="W33" i="10" s="1"/>
  <c r="Z33" i="10" s="1"/>
  <c r="AC33" i="10" s="1"/>
  <c r="N33" i="10"/>
  <c r="S33" i="10" s="1"/>
  <c r="M33" i="10"/>
  <c r="R33" i="10" s="1"/>
  <c r="P32" i="10"/>
  <c r="O32" i="10"/>
  <c r="T32" i="10" s="1"/>
  <c r="N32" i="10"/>
  <c r="S32" i="10" s="1"/>
  <c r="M32" i="10"/>
  <c r="U32" i="10" s="1"/>
  <c r="X32" i="10" s="1"/>
  <c r="AA32" i="10" s="1"/>
  <c r="P31" i="10"/>
  <c r="O31" i="10"/>
  <c r="T31" i="10" s="1"/>
  <c r="N31" i="10"/>
  <c r="V31" i="10" s="1"/>
  <c r="Y31" i="10" s="1"/>
  <c r="AB31" i="10" s="1"/>
  <c r="M31" i="10"/>
  <c r="U31" i="10" s="1"/>
  <c r="X31" i="10" s="1"/>
  <c r="AA31" i="10" s="1"/>
  <c r="P30" i="10"/>
  <c r="O30" i="10"/>
  <c r="W30" i="10" s="1"/>
  <c r="Z30" i="10" s="1"/>
  <c r="AC30" i="10" s="1"/>
  <c r="N30" i="10"/>
  <c r="S30" i="10" s="1"/>
  <c r="M30" i="10"/>
  <c r="R30" i="10" s="1"/>
  <c r="P29" i="10"/>
  <c r="O29" i="10"/>
  <c r="T29" i="10" s="1"/>
  <c r="N29" i="10"/>
  <c r="S29" i="10" s="1"/>
  <c r="M29" i="10"/>
  <c r="U29" i="10" s="1"/>
  <c r="X29" i="10" s="1"/>
  <c r="AA29" i="10" s="1"/>
  <c r="P28" i="10"/>
  <c r="O28" i="10"/>
  <c r="T28" i="10" s="1"/>
  <c r="N28" i="10"/>
  <c r="S28" i="10" s="1"/>
  <c r="M28" i="10"/>
  <c r="U28" i="10" s="1"/>
  <c r="X28" i="10" s="1"/>
  <c r="AA28" i="10" s="1"/>
  <c r="P27" i="10"/>
  <c r="O27" i="10"/>
  <c r="T27" i="10" s="1"/>
  <c r="N27" i="10"/>
  <c r="V27" i="10" s="1"/>
  <c r="Y27" i="10" s="1"/>
  <c r="AB27" i="10" s="1"/>
  <c r="M27" i="10"/>
  <c r="R27" i="10" s="1"/>
  <c r="P26" i="10"/>
  <c r="O26" i="10"/>
  <c r="W26" i="10" s="1"/>
  <c r="Z26" i="10" s="1"/>
  <c r="AC26" i="10" s="1"/>
  <c r="N26" i="10"/>
  <c r="S26" i="10" s="1"/>
  <c r="M26" i="10"/>
  <c r="R26" i="10" s="1"/>
  <c r="P25" i="10"/>
  <c r="O25" i="10"/>
  <c r="T25" i="10" s="1"/>
  <c r="N25" i="10"/>
  <c r="S25" i="10" s="1"/>
  <c r="M25" i="10"/>
  <c r="R25" i="10" s="1"/>
  <c r="P24" i="10"/>
  <c r="O24" i="10"/>
  <c r="T24" i="10" s="1"/>
  <c r="N24" i="10"/>
  <c r="S24" i="10" s="1"/>
  <c r="M24" i="10"/>
  <c r="U24" i="10" s="1"/>
  <c r="X24" i="10" s="1"/>
  <c r="AA24" i="10" s="1"/>
  <c r="P23" i="10"/>
  <c r="O23" i="10"/>
  <c r="W23" i="10" s="1"/>
  <c r="Z23" i="10" s="1"/>
  <c r="AC23" i="10" s="1"/>
  <c r="N23" i="10"/>
  <c r="V23" i="10" s="1"/>
  <c r="Y23" i="10" s="1"/>
  <c r="AB23" i="10" s="1"/>
  <c r="M23" i="10"/>
  <c r="R23" i="10" s="1"/>
  <c r="P22" i="10"/>
  <c r="O22" i="10"/>
  <c r="T22" i="10" s="1"/>
  <c r="N22" i="10"/>
  <c r="S22" i="10" s="1"/>
  <c r="M22" i="10"/>
  <c r="R22" i="10" s="1"/>
  <c r="P21" i="10"/>
  <c r="O21" i="10"/>
  <c r="T21" i="10" s="1"/>
  <c r="N21" i="10"/>
  <c r="S21" i="10" s="1"/>
  <c r="M21" i="10"/>
  <c r="U21" i="10" s="1"/>
  <c r="X21" i="10" s="1"/>
  <c r="AA21" i="10" s="1"/>
  <c r="P20" i="10"/>
  <c r="O20" i="10"/>
  <c r="W20" i="10" s="1"/>
  <c r="Z20" i="10" s="1"/>
  <c r="AC20" i="10" s="1"/>
  <c r="N20" i="10"/>
  <c r="S20" i="10" s="1"/>
  <c r="M20" i="10"/>
  <c r="R20" i="10" s="1"/>
  <c r="P19" i="10"/>
  <c r="O19" i="10"/>
  <c r="T19" i="10" s="1"/>
  <c r="N19" i="10"/>
  <c r="S19" i="10" s="1"/>
  <c r="M19" i="10"/>
  <c r="R19" i="10" s="1"/>
  <c r="P18" i="10"/>
  <c r="O18" i="10"/>
  <c r="T18" i="10" s="1"/>
  <c r="N18" i="10"/>
  <c r="V18" i="10" s="1"/>
  <c r="Y18" i="10" s="1"/>
  <c r="AB18" i="10" s="1"/>
  <c r="M18" i="10"/>
  <c r="R18" i="10" s="1"/>
  <c r="P17" i="10"/>
  <c r="O17" i="10"/>
  <c r="W17" i="10" s="1"/>
  <c r="Z17" i="10" s="1"/>
  <c r="AC17" i="10" s="1"/>
  <c r="N17" i="10"/>
  <c r="S17" i="10" s="1"/>
  <c r="M17" i="10"/>
  <c r="R17" i="10" s="1"/>
  <c r="P16" i="10"/>
  <c r="O16" i="10"/>
  <c r="T16" i="10" s="1"/>
  <c r="N16" i="10"/>
  <c r="S16" i="10" s="1"/>
  <c r="M16" i="10"/>
  <c r="R16" i="10" s="1"/>
  <c r="P15" i="10"/>
  <c r="O15" i="10"/>
  <c r="T15" i="10" s="1"/>
  <c r="N15" i="10"/>
  <c r="V15" i="10" s="1"/>
  <c r="Y15" i="10" s="1"/>
  <c r="AB15" i="10" s="1"/>
  <c r="M15" i="10"/>
  <c r="U15" i="10" s="1"/>
  <c r="X15" i="10" s="1"/>
  <c r="AA15" i="10" s="1"/>
  <c r="P14" i="10"/>
  <c r="O14" i="10"/>
  <c r="W14" i="10" s="1"/>
  <c r="Z14" i="10" s="1"/>
  <c r="AC14" i="10" s="1"/>
  <c r="N14" i="10"/>
  <c r="S14" i="10" s="1"/>
  <c r="M14" i="10"/>
  <c r="R14" i="10" s="1"/>
  <c r="P13" i="10"/>
  <c r="O13" i="10"/>
  <c r="T13" i="10" s="1"/>
  <c r="N13" i="10"/>
  <c r="S13" i="10" s="1"/>
  <c r="M13" i="10"/>
  <c r="R13" i="10" s="1"/>
  <c r="P12" i="10"/>
  <c r="O12" i="10"/>
  <c r="W12" i="10" s="1"/>
  <c r="Z12" i="10" s="1"/>
  <c r="AC12" i="10" s="1"/>
  <c r="N12" i="10"/>
  <c r="V12" i="10" s="1"/>
  <c r="Y12" i="10" s="1"/>
  <c r="AB12" i="10" s="1"/>
  <c r="M12" i="10"/>
  <c r="R12" i="10" s="1"/>
  <c r="P11" i="10"/>
  <c r="O11" i="10"/>
  <c r="W11" i="10" s="1"/>
  <c r="Z11" i="10" s="1"/>
  <c r="AC11" i="10" s="1"/>
  <c r="N11" i="10"/>
  <c r="S11" i="10" s="1"/>
  <c r="M11" i="10"/>
  <c r="R11" i="10" s="1"/>
  <c r="P10" i="10"/>
  <c r="O10" i="10"/>
  <c r="T10" i="10" s="1"/>
  <c r="N10" i="10"/>
  <c r="S10" i="10" s="1"/>
  <c r="M10" i="10"/>
  <c r="R10" i="10" s="1"/>
  <c r="P9" i="10"/>
  <c r="O9" i="10"/>
  <c r="T9" i="10" s="1"/>
  <c r="N9" i="10"/>
  <c r="V9" i="10" s="1"/>
  <c r="Y9" i="10" s="1"/>
  <c r="AB9" i="10" s="1"/>
  <c r="M9" i="10"/>
  <c r="R9" i="10" s="1"/>
  <c r="P8" i="10"/>
  <c r="O8" i="10"/>
  <c r="W8" i="10" s="1"/>
  <c r="Z8" i="10" s="1"/>
  <c r="AC8" i="10" s="1"/>
  <c r="N8" i="10"/>
  <c r="S8" i="10" s="1"/>
  <c r="M8" i="10"/>
  <c r="R8" i="10" s="1"/>
  <c r="P7" i="10"/>
  <c r="O7" i="10"/>
  <c r="T7" i="10" s="1"/>
  <c r="N7" i="10"/>
  <c r="S7" i="10" s="1"/>
  <c r="M7" i="10"/>
  <c r="U7" i="10" s="1"/>
  <c r="X7" i="10" s="1"/>
  <c r="AA7" i="10" s="1"/>
  <c r="P6" i="10"/>
  <c r="O6" i="10"/>
  <c r="T6" i="10" s="1"/>
  <c r="N6" i="10"/>
  <c r="S6" i="10" s="1"/>
  <c r="M6" i="10"/>
  <c r="U6" i="10" s="1"/>
  <c r="X6" i="10" s="1"/>
  <c r="AA6" i="10" s="1"/>
  <c r="P5" i="10"/>
  <c r="O5" i="10"/>
  <c r="T5" i="10" s="1"/>
  <c r="N5" i="10"/>
  <c r="V5" i="10" s="1"/>
  <c r="Y5" i="10" s="1"/>
  <c r="AB5" i="10" s="1"/>
  <c r="M5" i="10"/>
  <c r="R5" i="10" s="1"/>
  <c r="P4" i="10"/>
  <c r="O4" i="10"/>
  <c r="W4" i="10" s="1"/>
  <c r="Z4" i="10" s="1"/>
  <c r="AC4" i="10" s="1"/>
  <c r="N4" i="10"/>
  <c r="S4" i="10" s="1"/>
  <c r="M4" i="10"/>
  <c r="R4" i="10" s="1"/>
  <c r="P3" i="10"/>
  <c r="O3" i="10"/>
  <c r="T3" i="10" s="1"/>
  <c r="N3" i="10"/>
  <c r="S3" i="10" s="1"/>
  <c r="M3" i="10"/>
  <c r="R3" i="10" s="1"/>
  <c r="P2" i="10"/>
  <c r="O2" i="10"/>
  <c r="T2" i="10" s="1"/>
  <c r="N2" i="10"/>
  <c r="V2" i="10" s="1"/>
  <c r="Y2" i="10" s="1"/>
  <c r="AB2" i="10" s="1"/>
  <c r="M2" i="10"/>
  <c r="U2" i="10" s="1"/>
  <c r="X2" i="10" s="1"/>
  <c r="AA2" i="10" s="1"/>
  <c r="P143" i="10"/>
  <c r="O143" i="10"/>
  <c r="W143" i="10" s="1"/>
  <c r="Z143" i="10" s="1"/>
  <c r="AC143" i="10" s="1"/>
  <c r="N143" i="10"/>
  <c r="V143" i="10" s="1"/>
  <c r="Y143" i="10" s="1"/>
  <c r="AB143" i="10" s="1"/>
  <c r="M143" i="10"/>
  <c r="R143" i="10" s="1"/>
  <c r="P142" i="10"/>
  <c r="O142" i="10"/>
  <c r="T142" i="10" s="1"/>
  <c r="N142" i="10"/>
  <c r="S142" i="10" s="1"/>
  <c r="M142" i="10"/>
  <c r="R142" i="10" s="1"/>
  <c r="P141" i="10"/>
  <c r="O141" i="10"/>
  <c r="T141" i="10" s="1"/>
  <c r="N141" i="10"/>
  <c r="V141" i="10" s="1"/>
  <c r="Y141" i="10" s="1"/>
  <c r="AB141" i="10" s="1"/>
  <c r="M141" i="10"/>
  <c r="U141" i="10" s="1"/>
  <c r="X141" i="10" s="1"/>
  <c r="AA141" i="10" s="1"/>
  <c r="P140" i="10"/>
  <c r="O140" i="10"/>
  <c r="T140" i="10" s="1"/>
  <c r="N140" i="10"/>
  <c r="V140" i="10" s="1"/>
  <c r="Y140" i="10" s="1"/>
  <c r="AB140" i="10" s="1"/>
  <c r="M140" i="10"/>
  <c r="R140" i="10" s="1"/>
  <c r="P139" i="10"/>
  <c r="O139" i="10"/>
  <c r="T139" i="10" s="1"/>
  <c r="N139" i="10"/>
  <c r="S139" i="10" s="1"/>
  <c r="M139" i="10"/>
  <c r="R139" i="10" s="1"/>
  <c r="P138" i="10"/>
  <c r="O138" i="10"/>
  <c r="T138" i="10" s="1"/>
  <c r="N138" i="10"/>
  <c r="V138" i="10" s="1"/>
  <c r="Y138" i="10" s="1"/>
  <c r="AB138" i="10" s="1"/>
  <c r="M138" i="10"/>
  <c r="U138" i="10" s="1"/>
  <c r="X138" i="10" s="1"/>
  <c r="AA138" i="10" s="1"/>
  <c r="P137" i="10"/>
  <c r="O137" i="10"/>
  <c r="W137" i="10" s="1"/>
  <c r="Z137" i="10" s="1"/>
  <c r="AC137" i="10" s="1"/>
  <c r="N137" i="10"/>
  <c r="V137" i="10" s="1"/>
  <c r="Y137" i="10" s="1"/>
  <c r="AB137" i="10" s="1"/>
  <c r="M137" i="10"/>
  <c r="R137" i="10" s="1"/>
  <c r="P136" i="10"/>
  <c r="O136" i="10"/>
  <c r="W136" i="10" s="1"/>
  <c r="Z136" i="10" s="1"/>
  <c r="AC136" i="10" s="1"/>
  <c r="N136" i="10"/>
  <c r="S136" i="10" s="1"/>
  <c r="M136" i="10"/>
  <c r="R136" i="10" s="1"/>
  <c r="P135" i="10"/>
  <c r="O135" i="10"/>
  <c r="T135" i="10" s="1"/>
  <c r="N135" i="10"/>
  <c r="S135" i="10" s="1"/>
  <c r="M135" i="10"/>
  <c r="U135" i="10" s="1"/>
  <c r="X135" i="10" s="1"/>
  <c r="AA135" i="10" s="1"/>
  <c r="P134" i="10"/>
  <c r="O134" i="10"/>
  <c r="T134" i="10" s="1"/>
  <c r="N134" i="10"/>
  <c r="S134" i="10" s="1"/>
  <c r="M134" i="10"/>
  <c r="U134" i="10" s="1"/>
  <c r="X134" i="10" s="1"/>
  <c r="AA134" i="10" s="1"/>
  <c r="P133" i="10"/>
  <c r="O133" i="10"/>
  <c r="W133" i="10" s="1"/>
  <c r="Z133" i="10" s="1"/>
  <c r="AC133" i="10" s="1"/>
  <c r="N133" i="10"/>
  <c r="S133" i="10" s="1"/>
  <c r="M133" i="10"/>
  <c r="R133" i="10" s="1"/>
  <c r="P132" i="10"/>
  <c r="O132" i="10"/>
  <c r="T132" i="10" s="1"/>
  <c r="N132" i="10"/>
  <c r="S132" i="10" s="1"/>
  <c r="M132" i="10"/>
  <c r="R132" i="10" s="1"/>
  <c r="P131" i="10"/>
  <c r="O131" i="10"/>
  <c r="T131" i="10" s="1"/>
  <c r="N131" i="10"/>
  <c r="S131" i="10" s="1"/>
  <c r="M131" i="10"/>
  <c r="U131" i="10" s="1"/>
  <c r="X131" i="10" s="1"/>
  <c r="AA131" i="10" s="1"/>
  <c r="P130" i="10"/>
  <c r="O130" i="10"/>
  <c r="W130" i="10" s="1"/>
  <c r="Z130" i="10" s="1"/>
  <c r="AC130" i="10" s="1"/>
  <c r="N130" i="10"/>
  <c r="S130" i="10" s="1"/>
  <c r="M130" i="10"/>
  <c r="R130" i="10" s="1"/>
  <c r="P129" i="10"/>
  <c r="O129" i="10"/>
  <c r="T129" i="10" s="1"/>
  <c r="N129" i="10"/>
  <c r="S129" i="10" s="1"/>
  <c r="M129" i="10"/>
  <c r="R129" i="10" s="1"/>
  <c r="P128" i="10"/>
  <c r="O128" i="10"/>
  <c r="T128" i="10" s="1"/>
  <c r="N128" i="10"/>
  <c r="S128" i="10" s="1"/>
  <c r="M128" i="10"/>
  <c r="U128" i="10" s="1"/>
  <c r="X128" i="10" s="1"/>
  <c r="AA128" i="10" s="1"/>
  <c r="P127" i="10"/>
  <c r="O127" i="10"/>
  <c r="W127" i="10" s="1"/>
  <c r="Z127" i="10" s="1"/>
  <c r="AC127" i="10" s="1"/>
  <c r="N127" i="10"/>
  <c r="S127" i="10" s="1"/>
  <c r="M127" i="10"/>
  <c r="R127" i="10" s="1"/>
  <c r="P126" i="10"/>
  <c r="O126" i="10"/>
  <c r="T126" i="10" s="1"/>
  <c r="N126" i="10"/>
  <c r="S126" i="10" s="1"/>
  <c r="M126" i="10"/>
  <c r="U126" i="10" s="1"/>
  <c r="X126" i="10" s="1"/>
  <c r="AA126" i="10" s="1"/>
  <c r="P125" i="10"/>
  <c r="O125" i="10"/>
  <c r="T125" i="10" s="1"/>
  <c r="N125" i="10"/>
  <c r="S125" i="10" s="1"/>
  <c r="M125" i="10"/>
  <c r="U125" i="10" s="1"/>
  <c r="X125" i="10" s="1"/>
  <c r="AA125" i="10" s="1"/>
  <c r="P124" i="10"/>
  <c r="O124" i="10"/>
  <c r="W124" i="10" s="1"/>
  <c r="Z124" i="10" s="1"/>
  <c r="AC124" i="10" s="1"/>
  <c r="N124" i="10"/>
  <c r="S124" i="10" s="1"/>
  <c r="M124" i="10"/>
  <c r="R124" i="10" s="1"/>
  <c r="P123" i="10"/>
  <c r="O123" i="10"/>
  <c r="T123" i="10" s="1"/>
  <c r="N123" i="10"/>
  <c r="S123" i="10" s="1"/>
  <c r="M123" i="10"/>
  <c r="U123" i="10" s="1"/>
  <c r="X123" i="10" s="1"/>
  <c r="AA123" i="10" s="1"/>
  <c r="P122" i="10"/>
  <c r="O122" i="10"/>
  <c r="T122" i="10" s="1"/>
  <c r="N122" i="10"/>
  <c r="S122" i="10" s="1"/>
  <c r="M122" i="10"/>
  <c r="U122" i="10" s="1"/>
  <c r="X122" i="10" s="1"/>
  <c r="AA122" i="10" s="1"/>
  <c r="P121" i="10"/>
  <c r="O121" i="10"/>
  <c r="W121" i="10" s="1"/>
  <c r="Z121" i="10" s="1"/>
  <c r="AC121" i="10" s="1"/>
  <c r="N121" i="10"/>
  <c r="S121" i="10" s="1"/>
  <c r="M121" i="10"/>
  <c r="R121" i="10" s="1"/>
  <c r="P120" i="10"/>
  <c r="O120" i="10"/>
  <c r="T120" i="10" s="1"/>
  <c r="N120" i="10"/>
  <c r="S120" i="10" s="1"/>
  <c r="M120" i="10"/>
  <c r="U120" i="10" s="1"/>
  <c r="X120" i="10" s="1"/>
  <c r="AA120" i="10" s="1"/>
  <c r="M373" i="9"/>
  <c r="N373" i="9" s="1"/>
  <c r="Q373" i="9" s="1"/>
  <c r="S373" i="9" s="1"/>
  <c r="T373" i="9" s="1"/>
  <c r="U373" i="9" s="1"/>
  <c r="V373" i="9" s="1"/>
  <c r="K373" i="9"/>
  <c r="M372" i="9"/>
  <c r="O372" i="9" s="1"/>
  <c r="Q372" i="9" s="1"/>
  <c r="K372" i="9"/>
  <c r="M371" i="9"/>
  <c r="O371" i="9" s="1"/>
  <c r="Q371" i="9" s="1"/>
  <c r="K371" i="9"/>
  <c r="M370" i="9"/>
  <c r="O370" i="9" s="1"/>
  <c r="Q370" i="9" s="1"/>
  <c r="K370" i="9"/>
  <c r="M369" i="9"/>
  <c r="O369" i="9" s="1"/>
  <c r="Q369" i="9" s="1"/>
  <c r="K369" i="9"/>
  <c r="O368" i="9"/>
  <c r="Q368" i="9" s="1"/>
  <c r="M368" i="9"/>
  <c r="K368" i="9"/>
  <c r="M367" i="9"/>
  <c r="O367" i="9" s="1"/>
  <c r="Q367" i="9" s="1"/>
  <c r="K367" i="9"/>
  <c r="M366" i="9"/>
  <c r="O366" i="9" s="1"/>
  <c r="Q366" i="9" s="1"/>
  <c r="K366" i="9"/>
  <c r="M365" i="9"/>
  <c r="O365" i="9" s="1"/>
  <c r="Q365" i="9" s="1"/>
  <c r="K365" i="9"/>
  <c r="M364" i="9"/>
  <c r="O364" i="9" s="1"/>
  <c r="Q364" i="9" s="1"/>
  <c r="K364" i="9"/>
  <c r="M363" i="9"/>
  <c r="O363" i="9" s="1"/>
  <c r="Q363" i="9" s="1"/>
  <c r="K363" i="9"/>
  <c r="M362" i="9"/>
  <c r="O362" i="9" s="1"/>
  <c r="Q362" i="9" s="1"/>
  <c r="K362" i="9"/>
  <c r="O361" i="9"/>
  <c r="Q361" i="9" s="1"/>
  <c r="M361" i="9"/>
  <c r="K361" i="9"/>
  <c r="M360" i="9"/>
  <c r="O360" i="9" s="1"/>
  <c r="Q360" i="9" s="1"/>
  <c r="K360" i="9"/>
  <c r="M359" i="9"/>
  <c r="O359" i="9" s="1"/>
  <c r="Q359" i="9" s="1"/>
  <c r="K359" i="9"/>
  <c r="M358" i="9"/>
  <c r="O358" i="9" s="1"/>
  <c r="Q358" i="9" s="1"/>
  <c r="K358" i="9"/>
  <c r="M357" i="9"/>
  <c r="O357" i="9" s="1"/>
  <c r="Q357" i="9" s="1"/>
  <c r="K357" i="9"/>
  <c r="M356" i="9"/>
  <c r="O356" i="9" s="1"/>
  <c r="Q356" i="9" s="1"/>
  <c r="K356" i="9"/>
  <c r="M355" i="9"/>
  <c r="O355" i="9" s="1"/>
  <c r="Q355" i="9" s="1"/>
  <c r="K355" i="9"/>
  <c r="M354" i="9"/>
  <c r="O354" i="9" s="1"/>
  <c r="Q354" i="9" s="1"/>
  <c r="K354" i="9"/>
  <c r="M353" i="9"/>
  <c r="O353" i="9" s="1"/>
  <c r="Q353" i="9" s="1"/>
  <c r="K353" i="9"/>
  <c r="O352" i="9"/>
  <c r="Q352" i="9" s="1"/>
  <c r="M352" i="9"/>
  <c r="K352" i="9"/>
  <c r="M351" i="9"/>
  <c r="O351" i="9" s="1"/>
  <c r="Q351" i="9" s="1"/>
  <c r="K351" i="9"/>
  <c r="M350" i="9"/>
  <c r="O350" i="9" s="1"/>
  <c r="Q350" i="9" s="1"/>
  <c r="K350" i="9"/>
  <c r="M349" i="9"/>
  <c r="O349" i="9" s="1"/>
  <c r="Q349" i="9" s="1"/>
  <c r="K349" i="9"/>
  <c r="M348" i="9"/>
  <c r="O348" i="9" s="1"/>
  <c r="Q348" i="9" s="1"/>
  <c r="K348" i="9"/>
  <c r="M347" i="9"/>
  <c r="O347" i="9" s="1"/>
  <c r="Q347" i="9" s="1"/>
  <c r="K347" i="9"/>
  <c r="M346" i="9"/>
  <c r="O346" i="9" s="1"/>
  <c r="Q346" i="9" s="1"/>
  <c r="K346" i="9"/>
  <c r="O345" i="9"/>
  <c r="Q345" i="9" s="1"/>
  <c r="M345" i="9"/>
  <c r="K345" i="9"/>
  <c r="M344" i="9"/>
  <c r="O344" i="9" s="1"/>
  <c r="Q344" i="9" s="1"/>
  <c r="K344" i="9"/>
  <c r="M343" i="9"/>
  <c r="O343" i="9" s="1"/>
  <c r="Q343" i="9" s="1"/>
  <c r="K343" i="9"/>
  <c r="M342" i="9"/>
  <c r="O342" i="9" s="1"/>
  <c r="Q342" i="9" s="1"/>
  <c r="K342" i="9"/>
  <c r="M341" i="9"/>
  <c r="O341" i="9" s="1"/>
  <c r="Q341" i="9" s="1"/>
  <c r="K341" i="9"/>
  <c r="M340" i="9"/>
  <c r="O340" i="9" s="1"/>
  <c r="Q340" i="9" s="1"/>
  <c r="K340" i="9"/>
  <c r="M339" i="9"/>
  <c r="O339" i="9" s="1"/>
  <c r="Q339" i="9" s="1"/>
  <c r="K339" i="9"/>
  <c r="M338" i="9"/>
  <c r="O338" i="9" s="1"/>
  <c r="Q338" i="9" s="1"/>
  <c r="K338" i="9"/>
  <c r="M337" i="9"/>
  <c r="O337" i="9" s="1"/>
  <c r="Q337" i="9" s="1"/>
  <c r="K337" i="9"/>
  <c r="O336" i="9"/>
  <c r="Q336" i="9" s="1"/>
  <c r="M336" i="9"/>
  <c r="K336" i="9"/>
  <c r="M335" i="9"/>
  <c r="O335" i="9" s="1"/>
  <c r="Q335" i="9" s="1"/>
  <c r="K335" i="9"/>
  <c r="M334" i="9"/>
  <c r="O334" i="9" s="1"/>
  <c r="Q334" i="9" s="1"/>
  <c r="K334" i="9"/>
  <c r="M333" i="9"/>
  <c r="O333" i="9" s="1"/>
  <c r="Q333" i="9" s="1"/>
  <c r="K333" i="9"/>
  <c r="M332" i="9"/>
  <c r="O332" i="9" s="1"/>
  <c r="Q332" i="9" s="1"/>
  <c r="K332" i="9"/>
  <c r="M331" i="9"/>
  <c r="O331" i="9" s="1"/>
  <c r="Q331" i="9" s="1"/>
  <c r="K331" i="9"/>
  <c r="M330" i="9"/>
  <c r="O330" i="9" s="1"/>
  <c r="Q330" i="9" s="1"/>
  <c r="K330" i="9"/>
  <c r="O329" i="9"/>
  <c r="Q329" i="9" s="1"/>
  <c r="M329" i="9"/>
  <c r="K329" i="9"/>
  <c r="M328" i="9"/>
  <c r="O328" i="9" s="1"/>
  <c r="Q328" i="9" s="1"/>
  <c r="K328" i="9"/>
  <c r="M327" i="9"/>
  <c r="O327" i="9" s="1"/>
  <c r="Q327" i="9" s="1"/>
  <c r="K327" i="9"/>
  <c r="M326" i="9"/>
  <c r="O326" i="9" s="1"/>
  <c r="Q326" i="9" s="1"/>
  <c r="K326" i="9"/>
  <c r="M325" i="9"/>
  <c r="O325" i="9" s="1"/>
  <c r="Q325" i="9" s="1"/>
  <c r="K325" i="9"/>
  <c r="M324" i="9"/>
  <c r="O324" i="9" s="1"/>
  <c r="Q324" i="9" s="1"/>
  <c r="K324" i="9"/>
  <c r="M323" i="9"/>
  <c r="O323" i="9" s="1"/>
  <c r="Q323" i="9" s="1"/>
  <c r="K323" i="9"/>
  <c r="M322" i="9"/>
  <c r="O322" i="9" s="1"/>
  <c r="Q322" i="9" s="1"/>
  <c r="K322" i="9"/>
  <c r="M321" i="9"/>
  <c r="O321" i="9" s="1"/>
  <c r="Q321" i="9" s="1"/>
  <c r="K321" i="9"/>
  <c r="O320" i="9"/>
  <c r="Q320" i="9" s="1"/>
  <c r="M320" i="9"/>
  <c r="K320" i="9"/>
  <c r="M319" i="9"/>
  <c r="O319" i="9" s="1"/>
  <c r="Q319" i="9" s="1"/>
  <c r="K319" i="9"/>
  <c r="M318" i="9"/>
  <c r="O318" i="9" s="1"/>
  <c r="Q318" i="9" s="1"/>
  <c r="K318" i="9"/>
  <c r="M317" i="9"/>
  <c r="O317" i="9" s="1"/>
  <c r="Q317" i="9" s="1"/>
  <c r="K317" i="9"/>
  <c r="M316" i="9"/>
  <c r="O316" i="9" s="1"/>
  <c r="Q316" i="9" s="1"/>
  <c r="K316" i="9"/>
  <c r="M315" i="9"/>
  <c r="O315" i="9" s="1"/>
  <c r="Q315" i="9" s="1"/>
  <c r="K315" i="9"/>
  <c r="M314" i="9"/>
  <c r="O314" i="9" s="1"/>
  <c r="Q314" i="9" s="1"/>
  <c r="K314" i="9"/>
  <c r="M313" i="9"/>
  <c r="O313" i="9" s="1"/>
  <c r="Q313" i="9" s="1"/>
  <c r="K313" i="9"/>
  <c r="M312" i="9"/>
  <c r="O312" i="9" s="1"/>
  <c r="Q312" i="9" s="1"/>
  <c r="K312" i="9"/>
  <c r="O311" i="9"/>
  <c r="Q311" i="9" s="1"/>
  <c r="M311" i="9"/>
  <c r="K311" i="9"/>
  <c r="M310" i="9"/>
  <c r="O310" i="9" s="1"/>
  <c r="Q310" i="9" s="1"/>
  <c r="K310" i="9"/>
  <c r="M309" i="9"/>
  <c r="O309" i="9" s="1"/>
  <c r="Q309" i="9" s="1"/>
  <c r="K309" i="9"/>
  <c r="M308" i="9"/>
  <c r="O308" i="9" s="1"/>
  <c r="Q308" i="9" s="1"/>
  <c r="K308" i="9"/>
  <c r="M307" i="9"/>
  <c r="O307" i="9" s="1"/>
  <c r="Q307" i="9" s="1"/>
  <c r="K307" i="9"/>
  <c r="M306" i="9"/>
  <c r="O306" i="9" s="1"/>
  <c r="Q306" i="9" s="1"/>
  <c r="K306" i="9"/>
  <c r="M305" i="9"/>
  <c r="O305" i="9" s="1"/>
  <c r="Q305" i="9" s="1"/>
  <c r="K305" i="9"/>
  <c r="O304" i="9"/>
  <c r="Q304" i="9" s="1"/>
  <c r="M304" i="9"/>
  <c r="K304" i="9"/>
  <c r="M303" i="9"/>
  <c r="O303" i="9" s="1"/>
  <c r="Q303" i="9" s="1"/>
  <c r="K303" i="9"/>
  <c r="M302" i="9"/>
  <c r="O302" i="9" s="1"/>
  <c r="Q302" i="9" s="1"/>
  <c r="K302" i="9"/>
  <c r="M301" i="9"/>
  <c r="O301" i="9" s="1"/>
  <c r="Q301" i="9" s="1"/>
  <c r="K301" i="9"/>
  <c r="M300" i="9"/>
  <c r="O300" i="9" s="1"/>
  <c r="Q300" i="9" s="1"/>
  <c r="K300" i="9"/>
  <c r="M299" i="9"/>
  <c r="O299" i="9" s="1"/>
  <c r="Q299" i="9" s="1"/>
  <c r="K299" i="9"/>
  <c r="M298" i="9"/>
  <c r="N298" i="9" s="1"/>
  <c r="Q298" i="9" s="1"/>
  <c r="K298" i="9"/>
  <c r="M297" i="9"/>
  <c r="O297" i="9" s="1"/>
  <c r="Q297" i="9" s="1"/>
  <c r="K297" i="9"/>
  <c r="M296" i="9"/>
  <c r="O296" i="9" s="1"/>
  <c r="Q296" i="9" s="1"/>
  <c r="K296" i="9"/>
  <c r="M295" i="9"/>
  <c r="O295" i="9" s="1"/>
  <c r="Q295" i="9" s="1"/>
  <c r="K295" i="9"/>
  <c r="M294" i="9"/>
  <c r="N294" i="9" s="1"/>
  <c r="Q294" i="9" s="1"/>
  <c r="K294" i="9"/>
  <c r="M293" i="9"/>
  <c r="O293" i="9" s="1"/>
  <c r="Q293" i="9" s="1"/>
  <c r="K293" i="9"/>
  <c r="M292" i="9"/>
  <c r="O292" i="9" s="1"/>
  <c r="Q292" i="9" s="1"/>
  <c r="K292" i="9"/>
  <c r="M291" i="9"/>
  <c r="N291" i="9" s="1"/>
  <c r="Q291" i="9" s="1"/>
  <c r="K291" i="9"/>
  <c r="M290" i="9"/>
  <c r="O290" i="9" s="1"/>
  <c r="Q290" i="9" s="1"/>
  <c r="K290" i="9"/>
  <c r="M289" i="9"/>
  <c r="N289" i="9" s="1"/>
  <c r="Q289" i="9" s="1"/>
  <c r="K289" i="9"/>
  <c r="M288" i="9"/>
  <c r="N288" i="9" s="1"/>
  <c r="Q288" i="9" s="1"/>
  <c r="S288" i="9" s="1"/>
  <c r="T288" i="9" s="1"/>
  <c r="U288" i="9" s="1"/>
  <c r="V288" i="9" s="1"/>
  <c r="K288" i="9"/>
  <c r="N287" i="9"/>
  <c r="Q287" i="9" s="1"/>
  <c r="M287" i="9"/>
  <c r="K287" i="9"/>
  <c r="M286" i="9"/>
  <c r="O286" i="9" s="1"/>
  <c r="Q286" i="9" s="1"/>
  <c r="K286" i="9"/>
  <c r="M285" i="9"/>
  <c r="N285" i="9" s="1"/>
  <c r="Q285" i="9" s="1"/>
  <c r="K285" i="9"/>
  <c r="M284" i="9"/>
  <c r="N284" i="9" s="1"/>
  <c r="Q284" i="9" s="1"/>
  <c r="K284" i="9"/>
  <c r="M283" i="9"/>
  <c r="O283" i="9" s="1"/>
  <c r="Q283" i="9" s="1"/>
  <c r="K283" i="9"/>
  <c r="M282" i="9"/>
  <c r="O282" i="9" s="1"/>
  <c r="Q282" i="9" s="1"/>
  <c r="K282" i="9"/>
  <c r="M281" i="9"/>
  <c r="O281" i="9" s="1"/>
  <c r="Q281" i="9" s="1"/>
  <c r="K281" i="9"/>
  <c r="M280" i="9"/>
  <c r="O280" i="9" s="1"/>
  <c r="Q280" i="9" s="1"/>
  <c r="K280" i="9"/>
  <c r="M279" i="9"/>
  <c r="O279" i="9" s="1"/>
  <c r="Q279" i="9" s="1"/>
  <c r="K279" i="9"/>
  <c r="M278" i="9"/>
  <c r="O278" i="9" s="1"/>
  <c r="Q278" i="9" s="1"/>
  <c r="K278" i="9"/>
  <c r="M277" i="9"/>
  <c r="O277" i="9" s="1"/>
  <c r="Q277" i="9" s="1"/>
  <c r="K277" i="9"/>
  <c r="M276" i="9"/>
  <c r="O276" i="9" s="1"/>
  <c r="Q276" i="9" s="1"/>
  <c r="K276" i="9"/>
  <c r="M275" i="9"/>
  <c r="O275" i="9" s="1"/>
  <c r="Q275" i="9" s="1"/>
  <c r="K275" i="9"/>
  <c r="M274" i="9"/>
  <c r="N274" i="9" s="1"/>
  <c r="Q274" i="9" s="1"/>
  <c r="K274" i="9"/>
  <c r="M273" i="9"/>
  <c r="O273" i="9" s="1"/>
  <c r="Q273" i="9" s="1"/>
  <c r="K273" i="9"/>
  <c r="M272" i="9"/>
  <c r="O272" i="9" s="1"/>
  <c r="Q272" i="9" s="1"/>
  <c r="K272" i="9"/>
  <c r="M271" i="9"/>
  <c r="O271" i="9" s="1"/>
  <c r="Q271" i="9" s="1"/>
  <c r="K271" i="9"/>
  <c r="M270" i="9"/>
  <c r="N270" i="9" s="1"/>
  <c r="Q270" i="9" s="1"/>
  <c r="K270" i="9"/>
  <c r="M269" i="9"/>
  <c r="O269" i="9" s="1"/>
  <c r="Q269" i="9" s="1"/>
  <c r="K269" i="9"/>
  <c r="M268" i="9"/>
  <c r="O268" i="9" s="1"/>
  <c r="Q268" i="9" s="1"/>
  <c r="K268" i="9"/>
  <c r="O267" i="9"/>
  <c r="Q267" i="9" s="1"/>
  <c r="M267" i="9"/>
  <c r="K267" i="9"/>
  <c r="M266" i="9"/>
  <c r="N266" i="9" s="1"/>
  <c r="Q266" i="9" s="1"/>
  <c r="K266" i="9"/>
  <c r="N265" i="9"/>
  <c r="Q265" i="9" s="1"/>
  <c r="M265" i="9"/>
  <c r="K265" i="9"/>
  <c r="M264" i="9"/>
  <c r="N264" i="9" s="1"/>
  <c r="Q264" i="9" s="1"/>
  <c r="K264" i="9"/>
  <c r="M263" i="9"/>
  <c r="O263" i="9" s="1"/>
  <c r="Q263" i="9" s="1"/>
  <c r="K263" i="9"/>
  <c r="M262" i="9"/>
  <c r="O262" i="9" s="1"/>
  <c r="Q262" i="9" s="1"/>
  <c r="K262" i="9"/>
  <c r="M261" i="9"/>
  <c r="O261" i="9" s="1"/>
  <c r="Q261" i="9" s="1"/>
  <c r="K261" i="9"/>
  <c r="M260" i="9"/>
  <c r="N260" i="9" s="1"/>
  <c r="Q260" i="9" s="1"/>
  <c r="K260" i="9"/>
  <c r="M259" i="9"/>
  <c r="N259" i="9" s="1"/>
  <c r="Q259" i="9" s="1"/>
  <c r="K259" i="9"/>
  <c r="M258" i="9"/>
  <c r="N258" i="9" s="1"/>
  <c r="Q258" i="9" s="1"/>
  <c r="K258" i="9"/>
  <c r="M257" i="9"/>
  <c r="N257" i="9" s="1"/>
  <c r="Q257" i="9" s="1"/>
  <c r="K257" i="9"/>
  <c r="N256" i="9"/>
  <c r="Q256" i="9" s="1"/>
  <c r="M256" i="9"/>
  <c r="K256" i="9"/>
  <c r="N255" i="9"/>
  <c r="Q255" i="9" s="1"/>
  <c r="M255" i="9"/>
  <c r="K255" i="9"/>
  <c r="M254" i="9"/>
  <c r="O254" i="9" s="1"/>
  <c r="Q254" i="9" s="1"/>
  <c r="K254" i="9"/>
  <c r="M253" i="9"/>
  <c r="O253" i="9" s="1"/>
  <c r="Q253" i="9" s="1"/>
  <c r="K253" i="9"/>
  <c r="M252" i="9"/>
  <c r="O252" i="9" s="1"/>
  <c r="Q252" i="9" s="1"/>
  <c r="K252" i="9"/>
  <c r="M251" i="9"/>
  <c r="N251" i="9" s="1"/>
  <c r="Q251" i="9" s="1"/>
  <c r="K251" i="9"/>
  <c r="M250" i="9"/>
  <c r="N250" i="9" s="1"/>
  <c r="Q250" i="9" s="1"/>
  <c r="K250" i="9"/>
  <c r="M249" i="9"/>
  <c r="N249" i="9" s="1"/>
  <c r="Q249" i="9" s="1"/>
  <c r="K249" i="9"/>
  <c r="N248" i="9"/>
  <c r="Q248" i="9" s="1"/>
  <c r="M248" i="9"/>
  <c r="K248" i="9"/>
  <c r="N247" i="9"/>
  <c r="Q247" i="9" s="1"/>
  <c r="M247" i="9"/>
  <c r="K247" i="9"/>
  <c r="M246" i="9"/>
  <c r="O246" i="9" s="1"/>
  <c r="Q246" i="9" s="1"/>
  <c r="K246" i="9"/>
  <c r="M245" i="9"/>
  <c r="N245" i="9" s="1"/>
  <c r="Q245" i="9" s="1"/>
  <c r="K245" i="9"/>
  <c r="M244" i="9"/>
  <c r="O244" i="9" s="1"/>
  <c r="Q244" i="9" s="1"/>
  <c r="K244" i="9"/>
  <c r="M243" i="9"/>
  <c r="N243" i="9" s="1"/>
  <c r="Q243" i="9" s="1"/>
  <c r="K243" i="9"/>
  <c r="M242" i="9"/>
  <c r="O242" i="9" s="1"/>
  <c r="Q242" i="9" s="1"/>
  <c r="K242" i="9"/>
  <c r="M241" i="9"/>
  <c r="O241" i="9" s="1"/>
  <c r="Q241" i="9" s="1"/>
  <c r="K241" i="9"/>
  <c r="N240" i="9"/>
  <c r="Q240" i="9" s="1"/>
  <c r="M240" i="9"/>
  <c r="K240" i="9"/>
  <c r="M239" i="9"/>
  <c r="N239" i="9" s="1"/>
  <c r="Q239" i="9" s="1"/>
  <c r="K239" i="9"/>
  <c r="M238" i="9"/>
  <c r="N238" i="9" s="1"/>
  <c r="Q238" i="9" s="1"/>
  <c r="K238" i="9"/>
  <c r="M237" i="9"/>
  <c r="O237" i="9" s="1"/>
  <c r="Q237" i="9" s="1"/>
  <c r="K237" i="9"/>
  <c r="M236" i="9"/>
  <c r="N236" i="9" s="1"/>
  <c r="Q236" i="9" s="1"/>
  <c r="K236" i="9"/>
  <c r="M235" i="9"/>
  <c r="N235" i="9" s="1"/>
  <c r="Q235" i="9" s="1"/>
  <c r="K235" i="9"/>
  <c r="M234" i="9"/>
  <c r="O234" i="9" s="1"/>
  <c r="Q234" i="9" s="1"/>
  <c r="K234" i="9"/>
  <c r="M233" i="9"/>
  <c r="O233" i="9" s="1"/>
  <c r="Q233" i="9" s="1"/>
  <c r="K233" i="9"/>
  <c r="M232" i="9"/>
  <c r="N232" i="9" s="1"/>
  <c r="Q232" i="9" s="1"/>
  <c r="K232" i="9"/>
  <c r="M231" i="9"/>
  <c r="N231" i="9" s="1"/>
  <c r="Q231" i="9" s="1"/>
  <c r="K231" i="9"/>
  <c r="M230" i="9"/>
  <c r="N230" i="9" s="1"/>
  <c r="Q230" i="9" s="1"/>
  <c r="K230" i="9"/>
  <c r="M229" i="9"/>
  <c r="N229" i="9" s="1"/>
  <c r="Q229" i="9" s="1"/>
  <c r="K229" i="9"/>
  <c r="N228" i="9"/>
  <c r="Q228" i="9" s="1"/>
  <c r="M228" i="9"/>
  <c r="K228" i="9"/>
  <c r="M227" i="9"/>
  <c r="N227" i="9" s="1"/>
  <c r="Q227" i="9" s="1"/>
  <c r="K227" i="9"/>
  <c r="M226" i="9"/>
  <c r="N226" i="9" s="1"/>
  <c r="Q226" i="9" s="1"/>
  <c r="K226" i="9"/>
  <c r="N225" i="9"/>
  <c r="Q225" i="9" s="1"/>
  <c r="M225" i="9"/>
  <c r="K225" i="9"/>
  <c r="M224" i="9"/>
  <c r="N224" i="9" s="1"/>
  <c r="Q224" i="9" s="1"/>
  <c r="K224" i="9"/>
  <c r="M223" i="9"/>
  <c r="O223" i="9" s="1"/>
  <c r="Q223" i="9" s="1"/>
  <c r="K223" i="9"/>
  <c r="M222" i="9"/>
  <c r="N222" i="9" s="1"/>
  <c r="Q222" i="9" s="1"/>
  <c r="K222" i="9"/>
  <c r="M221" i="9"/>
  <c r="N221" i="9" s="1"/>
  <c r="Q221" i="9" s="1"/>
  <c r="K221" i="9"/>
  <c r="M220" i="9"/>
  <c r="O220" i="9" s="1"/>
  <c r="Q220" i="9" s="1"/>
  <c r="K220" i="9"/>
  <c r="M219" i="9"/>
  <c r="N219" i="9" s="1"/>
  <c r="Q219" i="9" s="1"/>
  <c r="K219" i="9"/>
  <c r="N218" i="9"/>
  <c r="Q218" i="9" s="1"/>
  <c r="M218" i="9"/>
  <c r="K218" i="9"/>
  <c r="M217" i="9"/>
  <c r="N217" i="9" s="1"/>
  <c r="Q217" i="9" s="1"/>
  <c r="K217" i="9"/>
  <c r="N216" i="9"/>
  <c r="Q216" i="9" s="1"/>
  <c r="M216" i="9"/>
  <c r="K216" i="9"/>
  <c r="M215" i="9"/>
  <c r="N215" i="9" s="1"/>
  <c r="Q215" i="9" s="1"/>
  <c r="K215" i="9"/>
  <c r="M214" i="9"/>
  <c r="N214" i="9" s="1"/>
  <c r="Q214" i="9" s="1"/>
  <c r="K214" i="9"/>
  <c r="M213" i="9"/>
  <c r="O213" i="9" s="1"/>
  <c r="Q213" i="9" s="1"/>
  <c r="K213" i="9"/>
  <c r="M212" i="9"/>
  <c r="N212" i="9" s="1"/>
  <c r="Q212" i="9" s="1"/>
  <c r="K212" i="9"/>
  <c r="M211" i="9"/>
  <c r="N211" i="9" s="1"/>
  <c r="Q211" i="9" s="1"/>
  <c r="K211" i="9"/>
  <c r="M210" i="9"/>
  <c r="N210" i="9" s="1"/>
  <c r="Q210" i="9" s="1"/>
  <c r="K210" i="9"/>
  <c r="M209" i="9"/>
  <c r="O209" i="9" s="1"/>
  <c r="Q209" i="9" s="1"/>
  <c r="K209" i="9"/>
  <c r="M208" i="9"/>
  <c r="O208" i="9" s="1"/>
  <c r="Q208" i="9" s="1"/>
  <c r="K208" i="9"/>
  <c r="N207" i="9"/>
  <c r="Q207" i="9" s="1"/>
  <c r="M207" i="9"/>
  <c r="K207" i="9"/>
  <c r="N206" i="9"/>
  <c r="Q206" i="9" s="1"/>
  <c r="M206" i="9"/>
  <c r="K206" i="9"/>
  <c r="M205" i="9"/>
  <c r="O205" i="9" s="1"/>
  <c r="Q205" i="9" s="1"/>
  <c r="K205" i="9"/>
  <c r="M204" i="9"/>
  <c r="N204" i="9" s="1"/>
  <c r="Q204" i="9" s="1"/>
  <c r="K204" i="9"/>
  <c r="M203" i="9"/>
  <c r="N203" i="9" s="1"/>
  <c r="Q203" i="9" s="1"/>
  <c r="K203" i="9"/>
  <c r="M202" i="9"/>
  <c r="N202" i="9" s="1"/>
  <c r="Q202" i="9" s="1"/>
  <c r="K202" i="9"/>
  <c r="M201" i="9"/>
  <c r="N201" i="9" s="1"/>
  <c r="Q201" i="9" s="1"/>
  <c r="K201" i="9"/>
  <c r="M200" i="9"/>
  <c r="N200" i="9" s="1"/>
  <c r="Q200" i="9" s="1"/>
  <c r="K200" i="9"/>
  <c r="N199" i="9"/>
  <c r="Q199" i="9" s="1"/>
  <c r="M199" i="9"/>
  <c r="K199" i="9"/>
  <c r="N198" i="9"/>
  <c r="Q198" i="9" s="1"/>
  <c r="M198" i="9"/>
  <c r="K198" i="9"/>
  <c r="M197" i="9"/>
  <c r="O197" i="9" s="1"/>
  <c r="Q197" i="9" s="1"/>
  <c r="K197" i="9"/>
  <c r="M196" i="9"/>
  <c r="O196" i="9" s="1"/>
  <c r="Q196" i="9" s="1"/>
  <c r="K196" i="9"/>
  <c r="M195" i="9"/>
  <c r="O195" i="9" s="1"/>
  <c r="Q195" i="9" s="1"/>
  <c r="K195" i="9"/>
  <c r="M194" i="9"/>
  <c r="N194" i="9" s="1"/>
  <c r="Q194" i="9" s="1"/>
  <c r="K194" i="9"/>
  <c r="M193" i="9"/>
  <c r="N193" i="9" s="1"/>
  <c r="Q193" i="9" s="1"/>
  <c r="K193" i="9"/>
  <c r="M192" i="9"/>
  <c r="N192" i="9" s="1"/>
  <c r="Q192" i="9" s="1"/>
  <c r="K192" i="9"/>
  <c r="M191" i="9"/>
  <c r="N191" i="9" s="1"/>
  <c r="Q191" i="9" s="1"/>
  <c r="K191" i="9"/>
  <c r="M190" i="9"/>
  <c r="N190" i="9" s="1"/>
  <c r="Q190" i="9" s="1"/>
  <c r="K190" i="9"/>
  <c r="N189" i="9"/>
  <c r="Q189" i="9" s="1"/>
  <c r="M189" i="9"/>
  <c r="K189" i="9"/>
  <c r="M188" i="9"/>
  <c r="O188" i="9" s="1"/>
  <c r="Q188" i="9" s="1"/>
  <c r="K188" i="9"/>
  <c r="O187" i="9"/>
  <c r="Q187" i="9" s="1"/>
  <c r="M187" i="9"/>
  <c r="K187" i="9"/>
  <c r="M186" i="9"/>
  <c r="N186" i="9" s="1"/>
  <c r="Q186" i="9" s="1"/>
  <c r="K186" i="9"/>
  <c r="M185" i="9"/>
  <c r="N185" i="9" s="1"/>
  <c r="Q185" i="9" s="1"/>
  <c r="K185" i="9"/>
  <c r="M184" i="9"/>
  <c r="O184" i="9" s="1"/>
  <c r="Q184" i="9" s="1"/>
  <c r="K184" i="9"/>
  <c r="M183" i="9"/>
  <c r="N183" i="9" s="1"/>
  <c r="Q183" i="9" s="1"/>
  <c r="K183" i="9"/>
  <c r="M182" i="9"/>
  <c r="O182" i="9" s="1"/>
  <c r="Q182" i="9" s="1"/>
  <c r="K182" i="9"/>
  <c r="M181" i="9"/>
  <c r="N181" i="9" s="1"/>
  <c r="Q181" i="9" s="1"/>
  <c r="K181" i="9"/>
  <c r="M180" i="9"/>
  <c r="N180" i="9" s="1"/>
  <c r="Q180" i="9" s="1"/>
  <c r="K180" i="9"/>
  <c r="M179" i="9"/>
  <c r="N179" i="9" s="1"/>
  <c r="Q179" i="9" s="1"/>
  <c r="K179" i="9"/>
  <c r="M178" i="9"/>
  <c r="O178" i="9" s="1"/>
  <c r="Q178" i="9" s="1"/>
  <c r="K178" i="9"/>
  <c r="M177" i="9"/>
  <c r="N177" i="9" s="1"/>
  <c r="Q177" i="9" s="1"/>
  <c r="K177" i="9"/>
  <c r="M176" i="9"/>
  <c r="N176" i="9" s="1"/>
  <c r="Q176" i="9" s="1"/>
  <c r="K176" i="9"/>
  <c r="M175" i="9"/>
  <c r="N175" i="9" s="1"/>
  <c r="Q175" i="9" s="1"/>
  <c r="K175" i="9"/>
  <c r="M174" i="9"/>
  <c r="N174" i="9" s="1"/>
  <c r="Q174" i="9" s="1"/>
  <c r="K174" i="9"/>
  <c r="M173" i="9"/>
  <c r="N173" i="9" s="1"/>
  <c r="Q173" i="9" s="1"/>
  <c r="K173" i="9"/>
  <c r="M172" i="9"/>
  <c r="N172" i="9" s="1"/>
  <c r="Q172" i="9" s="1"/>
  <c r="K172" i="9"/>
  <c r="M171" i="9"/>
  <c r="N171" i="9" s="1"/>
  <c r="Q171" i="9" s="1"/>
  <c r="K171" i="9"/>
  <c r="M170" i="9"/>
  <c r="N170" i="9" s="1"/>
  <c r="Q170" i="9" s="1"/>
  <c r="K170" i="9"/>
  <c r="M169" i="9"/>
  <c r="N169" i="9" s="1"/>
  <c r="Q169" i="9" s="1"/>
  <c r="K169" i="9"/>
  <c r="M168" i="9"/>
  <c r="N168" i="9" s="1"/>
  <c r="Q168" i="9" s="1"/>
  <c r="K168" i="9"/>
  <c r="M167" i="9"/>
  <c r="N167" i="9" s="1"/>
  <c r="Q167" i="9" s="1"/>
  <c r="K167" i="9"/>
  <c r="M166" i="9"/>
  <c r="N166" i="9" s="1"/>
  <c r="Q166" i="9" s="1"/>
  <c r="K166" i="9"/>
  <c r="M165" i="9"/>
  <c r="N165" i="9" s="1"/>
  <c r="Q165" i="9" s="1"/>
  <c r="K165" i="9"/>
  <c r="M164" i="9"/>
  <c r="O164" i="9" s="1"/>
  <c r="Q164" i="9" s="1"/>
  <c r="K164" i="9"/>
  <c r="M163" i="9"/>
  <c r="O163" i="9" s="1"/>
  <c r="Q163" i="9" s="1"/>
  <c r="K163" i="9"/>
  <c r="M162" i="9"/>
  <c r="O162" i="9" s="1"/>
  <c r="Q162" i="9" s="1"/>
  <c r="K162" i="9"/>
  <c r="M161" i="9"/>
  <c r="N161" i="9" s="1"/>
  <c r="Q161" i="9" s="1"/>
  <c r="K161" i="9"/>
  <c r="M160" i="9"/>
  <c r="N160" i="9" s="1"/>
  <c r="Q160" i="9" s="1"/>
  <c r="K160" i="9"/>
  <c r="N159" i="9"/>
  <c r="Q159" i="9" s="1"/>
  <c r="M159" i="9"/>
  <c r="K159" i="9"/>
  <c r="M158" i="9"/>
  <c r="O158" i="9" s="1"/>
  <c r="Q158" i="9" s="1"/>
  <c r="K158" i="9"/>
  <c r="M157" i="9"/>
  <c r="N157" i="9" s="1"/>
  <c r="Q157" i="9" s="1"/>
  <c r="K157" i="9"/>
  <c r="M156" i="9"/>
  <c r="N156" i="9" s="1"/>
  <c r="Q156" i="9" s="1"/>
  <c r="K156" i="9"/>
  <c r="M155" i="9"/>
  <c r="N155" i="9" s="1"/>
  <c r="Q155" i="9" s="1"/>
  <c r="K155" i="9"/>
  <c r="O154" i="9"/>
  <c r="Q154" i="9" s="1"/>
  <c r="M154" i="9"/>
  <c r="K154" i="9"/>
  <c r="M153" i="9"/>
  <c r="N153" i="9" s="1"/>
  <c r="Q153" i="9" s="1"/>
  <c r="K153" i="9"/>
  <c r="M152" i="9"/>
  <c r="N152" i="9" s="1"/>
  <c r="Q152" i="9" s="1"/>
  <c r="K152" i="9"/>
  <c r="N151" i="9"/>
  <c r="Q151" i="9" s="1"/>
  <c r="M151" i="9"/>
  <c r="K151" i="9"/>
  <c r="M150" i="9"/>
  <c r="N150" i="9" s="1"/>
  <c r="Q150" i="9" s="1"/>
  <c r="K150" i="9"/>
  <c r="M149" i="9"/>
  <c r="N149" i="9" s="1"/>
  <c r="Q149" i="9" s="1"/>
  <c r="K149" i="9"/>
  <c r="M148" i="9"/>
  <c r="N148" i="9" s="1"/>
  <c r="Q148" i="9" s="1"/>
  <c r="K148" i="9"/>
  <c r="M147" i="9"/>
  <c r="O147" i="9" s="1"/>
  <c r="Q147" i="9" s="1"/>
  <c r="K147" i="9"/>
  <c r="O146" i="9"/>
  <c r="Q146" i="9" s="1"/>
  <c r="M146" i="9"/>
  <c r="K146" i="9"/>
  <c r="M145" i="9"/>
  <c r="N145" i="9" s="1"/>
  <c r="Q145" i="9" s="1"/>
  <c r="K145" i="9"/>
  <c r="M144" i="9"/>
  <c r="N144" i="9" s="1"/>
  <c r="Q144" i="9" s="1"/>
  <c r="K144" i="9"/>
  <c r="N143" i="9"/>
  <c r="Q143" i="9" s="1"/>
  <c r="M143" i="9"/>
  <c r="K143" i="9"/>
  <c r="M142" i="9"/>
  <c r="N142" i="9" s="1"/>
  <c r="Q142" i="9" s="1"/>
  <c r="K142" i="9"/>
  <c r="M141" i="9"/>
  <c r="N141" i="9" s="1"/>
  <c r="Q141" i="9" s="1"/>
  <c r="K141" i="9"/>
  <c r="M140" i="9"/>
  <c r="N140" i="9" s="1"/>
  <c r="Q140" i="9" s="1"/>
  <c r="K140" i="9"/>
  <c r="M139" i="9"/>
  <c r="N139" i="9" s="1"/>
  <c r="Q139" i="9" s="1"/>
  <c r="K139" i="9"/>
  <c r="N138" i="9"/>
  <c r="Q138" i="9" s="1"/>
  <c r="M138" i="9"/>
  <c r="K138" i="9"/>
  <c r="M137" i="9"/>
  <c r="N137" i="9" s="1"/>
  <c r="Q137" i="9" s="1"/>
  <c r="K137" i="9"/>
  <c r="M136" i="9"/>
  <c r="N136" i="9" s="1"/>
  <c r="Q136" i="9" s="1"/>
  <c r="K136" i="9"/>
  <c r="N135" i="9"/>
  <c r="Q135" i="9" s="1"/>
  <c r="M135" i="9"/>
  <c r="K135" i="9"/>
  <c r="M134" i="9"/>
  <c r="N134" i="9" s="1"/>
  <c r="Q134" i="9" s="1"/>
  <c r="K134" i="9"/>
  <c r="M133" i="9"/>
  <c r="N133" i="9" s="1"/>
  <c r="Q133" i="9" s="1"/>
  <c r="K133" i="9"/>
  <c r="O132" i="9"/>
  <c r="Q132" i="9" s="1"/>
  <c r="M132" i="9"/>
  <c r="K132" i="9"/>
  <c r="M131" i="9"/>
  <c r="O131" i="9" s="1"/>
  <c r="Q131" i="9" s="1"/>
  <c r="K131" i="9"/>
  <c r="M130" i="9"/>
  <c r="O130" i="9" s="1"/>
  <c r="Q130" i="9" s="1"/>
  <c r="K130" i="9"/>
  <c r="M129" i="9"/>
  <c r="O129" i="9" s="1"/>
  <c r="Q129" i="9" s="1"/>
  <c r="K129" i="9"/>
  <c r="M128" i="9"/>
  <c r="O128" i="9" s="1"/>
  <c r="Q128" i="9" s="1"/>
  <c r="K128" i="9"/>
  <c r="M127" i="9"/>
  <c r="O127" i="9" s="1"/>
  <c r="Q127" i="9" s="1"/>
  <c r="K127" i="9"/>
  <c r="O126" i="9"/>
  <c r="Q126" i="9" s="1"/>
  <c r="M126" i="9"/>
  <c r="K126" i="9"/>
  <c r="M125" i="9"/>
  <c r="O125" i="9" s="1"/>
  <c r="Q125" i="9" s="1"/>
  <c r="K125" i="9"/>
  <c r="M124" i="9"/>
  <c r="O124" i="9" s="1"/>
  <c r="Q124" i="9" s="1"/>
  <c r="K124" i="9"/>
  <c r="M123" i="9"/>
  <c r="O123" i="9" s="1"/>
  <c r="Q123" i="9" s="1"/>
  <c r="K123" i="9"/>
  <c r="M122" i="9"/>
  <c r="O122" i="9" s="1"/>
  <c r="Q122" i="9" s="1"/>
  <c r="K122" i="9"/>
  <c r="M121" i="9"/>
  <c r="O121" i="9" s="1"/>
  <c r="Q121" i="9" s="1"/>
  <c r="K121" i="9"/>
  <c r="M120" i="9"/>
  <c r="O120" i="9" s="1"/>
  <c r="Q120" i="9" s="1"/>
  <c r="K120" i="9"/>
  <c r="M119" i="9"/>
  <c r="O119" i="9" s="1"/>
  <c r="Q119" i="9" s="1"/>
  <c r="K119" i="9"/>
  <c r="M118" i="9"/>
  <c r="O118" i="9" s="1"/>
  <c r="Q118" i="9" s="1"/>
  <c r="K118" i="9"/>
  <c r="M117" i="9"/>
  <c r="O117" i="9" s="1"/>
  <c r="Q117" i="9" s="1"/>
  <c r="K117" i="9"/>
  <c r="O116" i="9"/>
  <c r="Q116" i="9" s="1"/>
  <c r="M116" i="9"/>
  <c r="K116" i="9"/>
  <c r="M115" i="9"/>
  <c r="O115" i="9" s="1"/>
  <c r="Q115" i="9" s="1"/>
  <c r="K115" i="9"/>
  <c r="M114" i="9"/>
  <c r="O114" i="9" s="1"/>
  <c r="Q114" i="9" s="1"/>
  <c r="K114" i="9"/>
  <c r="M113" i="9"/>
  <c r="O113" i="9" s="1"/>
  <c r="Q113" i="9" s="1"/>
  <c r="K113" i="9"/>
  <c r="M112" i="9"/>
  <c r="O112" i="9" s="1"/>
  <c r="Q112" i="9" s="1"/>
  <c r="K112" i="9"/>
  <c r="M111" i="9"/>
  <c r="O111" i="9" s="1"/>
  <c r="Q111" i="9" s="1"/>
  <c r="K111" i="9"/>
  <c r="O110" i="9"/>
  <c r="Q110" i="9" s="1"/>
  <c r="M110" i="9"/>
  <c r="K110" i="9"/>
  <c r="M109" i="9"/>
  <c r="O109" i="9" s="1"/>
  <c r="Q109" i="9" s="1"/>
  <c r="K109" i="9"/>
  <c r="M108" i="9"/>
  <c r="O108" i="9" s="1"/>
  <c r="Q108" i="9" s="1"/>
  <c r="K108" i="9"/>
  <c r="M107" i="9"/>
  <c r="O107" i="9" s="1"/>
  <c r="Q107" i="9" s="1"/>
  <c r="K107" i="9"/>
  <c r="M106" i="9"/>
  <c r="O106" i="9" s="1"/>
  <c r="Q106" i="9" s="1"/>
  <c r="K106" i="9"/>
  <c r="Q105" i="9"/>
  <c r="M105" i="9"/>
  <c r="O105" i="9" s="1"/>
  <c r="K105" i="9"/>
  <c r="M104" i="9"/>
  <c r="O104" i="9" s="1"/>
  <c r="Q104" i="9" s="1"/>
  <c r="K104" i="9"/>
  <c r="M103" i="9"/>
  <c r="O103" i="9" s="1"/>
  <c r="Q103" i="9" s="1"/>
  <c r="K103" i="9"/>
  <c r="M102" i="9"/>
  <c r="O102" i="9" s="1"/>
  <c r="Q102" i="9" s="1"/>
  <c r="K102" i="9"/>
  <c r="M101" i="9"/>
  <c r="O101" i="9" s="1"/>
  <c r="Q101" i="9" s="1"/>
  <c r="K101" i="9"/>
  <c r="M100" i="9"/>
  <c r="O100" i="9" s="1"/>
  <c r="Q100" i="9" s="1"/>
  <c r="K100" i="9"/>
  <c r="M99" i="9"/>
  <c r="O99" i="9" s="1"/>
  <c r="Q99" i="9" s="1"/>
  <c r="K99" i="9"/>
  <c r="M98" i="9"/>
  <c r="O98" i="9" s="1"/>
  <c r="Q98" i="9" s="1"/>
  <c r="K98" i="9"/>
  <c r="M97" i="9"/>
  <c r="O97" i="9" s="1"/>
  <c r="Q97" i="9" s="1"/>
  <c r="K97" i="9"/>
  <c r="M96" i="9"/>
  <c r="O96" i="9" s="1"/>
  <c r="Q96" i="9" s="1"/>
  <c r="K96" i="9"/>
  <c r="Q95" i="9"/>
  <c r="M95" i="9"/>
  <c r="O95" i="9" s="1"/>
  <c r="K95" i="9"/>
  <c r="M94" i="9"/>
  <c r="O94" i="9" s="1"/>
  <c r="Q94" i="9" s="1"/>
  <c r="K94" i="9"/>
  <c r="M93" i="9"/>
  <c r="O93" i="9" s="1"/>
  <c r="Q93" i="9" s="1"/>
  <c r="K93" i="9"/>
  <c r="M92" i="9"/>
  <c r="O92" i="9" s="1"/>
  <c r="Q92" i="9" s="1"/>
  <c r="K92" i="9"/>
  <c r="M91" i="9"/>
  <c r="O91" i="9" s="1"/>
  <c r="Q91" i="9" s="1"/>
  <c r="K91" i="9"/>
  <c r="M90" i="9"/>
  <c r="O90" i="9" s="1"/>
  <c r="Q90" i="9" s="1"/>
  <c r="K90" i="9"/>
  <c r="O89" i="9"/>
  <c r="Q89" i="9" s="1"/>
  <c r="M89" i="9"/>
  <c r="K89" i="9"/>
  <c r="M88" i="9"/>
  <c r="O88" i="9" s="1"/>
  <c r="Q88" i="9" s="1"/>
  <c r="K88" i="9"/>
  <c r="M87" i="9"/>
  <c r="N87" i="9" s="1"/>
  <c r="Q87" i="9" s="1"/>
  <c r="K87" i="9"/>
  <c r="M86" i="9"/>
  <c r="N86" i="9" s="1"/>
  <c r="Q86" i="9" s="1"/>
  <c r="K86" i="9"/>
  <c r="M85" i="9"/>
  <c r="O85" i="9" s="1"/>
  <c r="Q85" i="9" s="1"/>
  <c r="K85" i="9"/>
  <c r="M84" i="9"/>
  <c r="O84" i="9" s="1"/>
  <c r="Q84" i="9" s="1"/>
  <c r="K84" i="9"/>
  <c r="M83" i="9"/>
  <c r="N83" i="9" s="1"/>
  <c r="Q83" i="9" s="1"/>
  <c r="K83" i="9"/>
  <c r="M82" i="9"/>
  <c r="O82" i="9" s="1"/>
  <c r="Q82" i="9" s="1"/>
  <c r="S82" i="9" s="1"/>
  <c r="T82" i="9" s="1"/>
  <c r="U82" i="9" s="1"/>
  <c r="V82" i="9" s="1"/>
  <c r="K82" i="9"/>
  <c r="M81" i="9"/>
  <c r="O81" i="9" s="1"/>
  <c r="Q81" i="9" s="1"/>
  <c r="K81" i="9"/>
  <c r="M80" i="9"/>
  <c r="O80" i="9" s="1"/>
  <c r="Q80" i="9" s="1"/>
  <c r="K80" i="9"/>
  <c r="M79" i="9"/>
  <c r="O79" i="9" s="1"/>
  <c r="Q79" i="9" s="1"/>
  <c r="K79" i="9"/>
  <c r="M78" i="9"/>
  <c r="O78" i="9" s="1"/>
  <c r="Q78" i="9" s="1"/>
  <c r="K78" i="9"/>
  <c r="O77" i="9"/>
  <c r="Q77" i="9" s="1"/>
  <c r="M77" i="9"/>
  <c r="K77" i="9"/>
  <c r="O76" i="9"/>
  <c r="Q76" i="9" s="1"/>
  <c r="M76" i="9"/>
  <c r="K76" i="9"/>
  <c r="M75" i="9"/>
  <c r="O75" i="9" s="1"/>
  <c r="Q75" i="9" s="1"/>
  <c r="K75" i="9"/>
  <c r="M74" i="9"/>
  <c r="O74" i="9" s="1"/>
  <c r="Q74" i="9" s="1"/>
  <c r="K74" i="9"/>
  <c r="M73" i="9"/>
  <c r="O73" i="9" s="1"/>
  <c r="Q73" i="9" s="1"/>
  <c r="K73" i="9"/>
  <c r="M72" i="9"/>
  <c r="O72" i="9" s="1"/>
  <c r="Q72" i="9" s="1"/>
  <c r="K72" i="9"/>
  <c r="M71" i="9"/>
  <c r="O71" i="9" s="1"/>
  <c r="Q71" i="9" s="1"/>
  <c r="K71" i="9"/>
  <c r="M70" i="9"/>
  <c r="O70" i="9" s="1"/>
  <c r="Q70" i="9" s="1"/>
  <c r="K70" i="9"/>
  <c r="O69" i="9"/>
  <c r="Q69" i="9" s="1"/>
  <c r="M69" i="9"/>
  <c r="K69" i="9"/>
  <c r="O68" i="9"/>
  <c r="Q68" i="9" s="1"/>
  <c r="M68" i="9"/>
  <c r="K68" i="9"/>
  <c r="M67" i="9"/>
  <c r="O67" i="9" s="1"/>
  <c r="Q67" i="9" s="1"/>
  <c r="K67" i="9"/>
  <c r="M66" i="9"/>
  <c r="O66" i="9" s="1"/>
  <c r="Q66" i="9" s="1"/>
  <c r="K66" i="9"/>
  <c r="M65" i="9"/>
  <c r="O65" i="9" s="1"/>
  <c r="Q65" i="9" s="1"/>
  <c r="K65" i="9"/>
  <c r="M64" i="9"/>
  <c r="O64" i="9" s="1"/>
  <c r="Q64" i="9" s="1"/>
  <c r="K64" i="9"/>
  <c r="M63" i="9"/>
  <c r="O63" i="9" s="1"/>
  <c r="Q63" i="9" s="1"/>
  <c r="K63" i="9"/>
  <c r="M62" i="9"/>
  <c r="O62" i="9" s="1"/>
  <c r="Q62" i="9" s="1"/>
  <c r="K62" i="9"/>
  <c r="O61" i="9"/>
  <c r="Q61" i="9" s="1"/>
  <c r="M61" i="9"/>
  <c r="K61" i="9"/>
  <c r="O60" i="9"/>
  <c r="Q60" i="9" s="1"/>
  <c r="M60" i="9"/>
  <c r="K60" i="9"/>
  <c r="M59" i="9"/>
  <c r="O59" i="9" s="1"/>
  <c r="Q59" i="9" s="1"/>
  <c r="K59" i="9"/>
  <c r="M58" i="9"/>
  <c r="O58" i="9" s="1"/>
  <c r="Q58" i="9" s="1"/>
  <c r="K58" i="9"/>
  <c r="M57" i="9"/>
  <c r="O57" i="9" s="1"/>
  <c r="Q57" i="9" s="1"/>
  <c r="K57" i="9"/>
  <c r="M56" i="9"/>
  <c r="O56" i="9" s="1"/>
  <c r="Q56" i="9" s="1"/>
  <c r="K56" i="9"/>
  <c r="M55" i="9"/>
  <c r="O55" i="9" s="1"/>
  <c r="Q55" i="9" s="1"/>
  <c r="K55" i="9"/>
  <c r="M54" i="9"/>
  <c r="O54" i="9" s="1"/>
  <c r="Q54" i="9" s="1"/>
  <c r="K54" i="9"/>
  <c r="O53" i="9"/>
  <c r="Q53" i="9" s="1"/>
  <c r="M53" i="9"/>
  <c r="K53" i="9"/>
  <c r="O52" i="9"/>
  <c r="Q52" i="9" s="1"/>
  <c r="M52" i="9"/>
  <c r="K52" i="9"/>
  <c r="M51" i="9"/>
  <c r="O51" i="9" s="1"/>
  <c r="Q51" i="9" s="1"/>
  <c r="K51" i="9"/>
  <c r="M50" i="9"/>
  <c r="O50" i="9" s="1"/>
  <c r="Q50" i="9" s="1"/>
  <c r="K50" i="9"/>
  <c r="M49" i="9"/>
  <c r="O49" i="9" s="1"/>
  <c r="Q49" i="9" s="1"/>
  <c r="K49" i="9"/>
  <c r="M48" i="9"/>
  <c r="O48" i="9" s="1"/>
  <c r="Q48" i="9" s="1"/>
  <c r="K48" i="9"/>
  <c r="M47" i="9"/>
  <c r="O47" i="9" s="1"/>
  <c r="Q47" i="9" s="1"/>
  <c r="K47" i="9"/>
  <c r="M46" i="9"/>
  <c r="O46" i="9" s="1"/>
  <c r="Q46" i="9" s="1"/>
  <c r="K46" i="9"/>
  <c r="O45" i="9"/>
  <c r="Q45" i="9" s="1"/>
  <c r="M45" i="9"/>
  <c r="K45" i="9"/>
  <c r="O44" i="9"/>
  <c r="Q44" i="9" s="1"/>
  <c r="M44" i="9"/>
  <c r="K44" i="9"/>
  <c r="M43" i="9"/>
  <c r="O43" i="9" s="1"/>
  <c r="Q43" i="9" s="1"/>
  <c r="K43" i="9"/>
  <c r="M42" i="9"/>
  <c r="O42" i="9" s="1"/>
  <c r="Q42" i="9" s="1"/>
  <c r="K42" i="9"/>
  <c r="M41" i="9"/>
  <c r="O41" i="9" s="1"/>
  <c r="Q41" i="9" s="1"/>
  <c r="K41" i="9"/>
  <c r="M40" i="9"/>
  <c r="O40" i="9" s="1"/>
  <c r="Q40" i="9" s="1"/>
  <c r="K40" i="9"/>
  <c r="M39" i="9"/>
  <c r="O39" i="9" s="1"/>
  <c r="Q39" i="9" s="1"/>
  <c r="K39" i="9"/>
  <c r="M38" i="9"/>
  <c r="O38" i="9" s="1"/>
  <c r="Q38" i="9" s="1"/>
  <c r="K38" i="9"/>
  <c r="O37" i="9"/>
  <c r="Q37" i="9" s="1"/>
  <c r="M37" i="9"/>
  <c r="K37" i="9"/>
  <c r="O36" i="9"/>
  <c r="Q36" i="9" s="1"/>
  <c r="M36" i="9"/>
  <c r="K36" i="9"/>
  <c r="M35" i="9"/>
  <c r="O35" i="9" s="1"/>
  <c r="Q35" i="9" s="1"/>
  <c r="K35" i="9"/>
  <c r="M34" i="9"/>
  <c r="O34" i="9" s="1"/>
  <c r="Q34" i="9" s="1"/>
  <c r="K34" i="9"/>
  <c r="M33" i="9"/>
  <c r="O33" i="9" s="1"/>
  <c r="Q33" i="9" s="1"/>
  <c r="K33" i="9"/>
  <c r="M32" i="9"/>
  <c r="O32" i="9" s="1"/>
  <c r="Q32" i="9" s="1"/>
  <c r="K32" i="9"/>
  <c r="M31" i="9"/>
  <c r="O31" i="9" s="1"/>
  <c r="Q31" i="9" s="1"/>
  <c r="K31" i="9"/>
  <c r="M30" i="9"/>
  <c r="O30" i="9" s="1"/>
  <c r="Q30" i="9" s="1"/>
  <c r="K30" i="9"/>
  <c r="O29" i="9"/>
  <c r="Q29" i="9" s="1"/>
  <c r="M29" i="9"/>
  <c r="K29" i="9"/>
  <c r="O28" i="9"/>
  <c r="Q28" i="9" s="1"/>
  <c r="M28" i="9"/>
  <c r="K28" i="9"/>
  <c r="M27" i="9"/>
  <c r="O27" i="9" s="1"/>
  <c r="Q27" i="9" s="1"/>
  <c r="K27" i="9"/>
  <c r="M26" i="9"/>
  <c r="O26" i="9" s="1"/>
  <c r="Q26" i="9" s="1"/>
  <c r="K26" i="9"/>
  <c r="M25" i="9"/>
  <c r="O25" i="9" s="1"/>
  <c r="Q25" i="9" s="1"/>
  <c r="K25" i="9"/>
  <c r="M24" i="9"/>
  <c r="O24" i="9" s="1"/>
  <c r="Q24" i="9" s="1"/>
  <c r="K24" i="9"/>
  <c r="M23" i="9"/>
  <c r="O23" i="9" s="1"/>
  <c r="Q23" i="9" s="1"/>
  <c r="K23" i="9"/>
  <c r="M22" i="9"/>
  <c r="O22" i="9" s="1"/>
  <c r="Q22" i="9" s="1"/>
  <c r="K22" i="9"/>
  <c r="O21" i="9"/>
  <c r="Q21" i="9" s="1"/>
  <c r="M21" i="9"/>
  <c r="K21" i="9"/>
  <c r="O20" i="9"/>
  <c r="Q20" i="9" s="1"/>
  <c r="M20" i="9"/>
  <c r="K20" i="9"/>
  <c r="M19" i="9"/>
  <c r="O19" i="9" s="1"/>
  <c r="Q19" i="9" s="1"/>
  <c r="K19" i="9"/>
  <c r="M18" i="9"/>
  <c r="O18" i="9" s="1"/>
  <c r="Q18" i="9" s="1"/>
  <c r="K18" i="9"/>
  <c r="M17" i="9"/>
  <c r="O17" i="9" s="1"/>
  <c r="Q17" i="9" s="1"/>
  <c r="K17" i="9"/>
  <c r="M16" i="9"/>
  <c r="O16" i="9" s="1"/>
  <c r="Q16" i="9" s="1"/>
  <c r="K16" i="9"/>
  <c r="M15" i="9"/>
  <c r="O15" i="9" s="1"/>
  <c r="Q15" i="9" s="1"/>
  <c r="K15" i="9"/>
  <c r="M14" i="9"/>
  <c r="O14" i="9" s="1"/>
  <c r="Q14" i="9" s="1"/>
  <c r="K14" i="9"/>
  <c r="O13" i="9"/>
  <c r="Q13" i="9" s="1"/>
  <c r="M13" i="9"/>
  <c r="K13" i="9"/>
  <c r="O12" i="9"/>
  <c r="Q12" i="9" s="1"/>
  <c r="M12" i="9"/>
  <c r="K12" i="9"/>
  <c r="M11" i="9"/>
  <c r="O11" i="9" s="1"/>
  <c r="Q11" i="9" s="1"/>
  <c r="K11" i="9"/>
  <c r="M10" i="9"/>
  <c r="O10" i="9" s="1"/>
  <c r="Q10" i="9" s="1"/>
  <c r="K10" i="9"/>
  <c r="M9" i="9"/>
  <c r="O9" i="9" s="1"/>
  <c r="Q9" i="9" s="1"/>
  <c r="K9" i="9"/>
  <c r="M8" i="9"/>
  <c r="O8" i="9" s="1"/>
  <c r="Q8" i="9" s="1"/>
  <c r="K8" i="9"/>
  <c r="M7" i="9"/>
  <c r="O7" i="9" s="1"/>
  <c r="Q7" i="9" s="1"/>
  <c r="K7" i="9"/>
  <c r="M6" i="9"/>
  <c r="O6" i="9" s="1"/>
  <c r="Q6" i="9" s="1"/>
  <c r="K6" i="9"/>
  <c r="O5" i="9"/>
  <c r="Q5" i="9" s="1"/>
  <c r="M5" i="9"/>
  <c r="K5" i="9"/>
  <c r="O4" i="9"/>
  <c r="Q4" i="9" s="1"/>
  <c r="M4" i="9"/>
  <c r="K4" i="9"/>
  <c r="M3" i="9"/>
  <c r="O3" i="9" s="1"/>
  <c r="Q3" i="9" s="1"/>
  <c r="K3" i="9"/>
  <c r="M2" i="9"/>
  <c r="O2" i="9" s="1"/>
  <c r="Q2" i="9" s="1"/>
  <c r="K2" i="9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N1568" i="7"/>
  <c r="O1568" i="7" s="1"/>
  <c r="J1568" i="7"/>
  <c r="K1568" i="7" s="1"/>
  <c r="H1568" i="7"/>
  <c r="I1568" i="7" s="1"/>
  <c r="G1568" i="7"/>
  <c r="N1567" i="7"/>
  <c r="O1567" i="7" s="1"/>
  <c r="J1567" i="7"/>
  <c r="K1567" i="7" s="1"/>
  <c r="H1567" i="7"/>
  <c r="I1567" i="7" s="1"/>
  <c r="G1567" i="7"/>
  <c r="N1566" i="7"/>
  <c r="O1566" i="7" s="1"/>
  <c r="J1566" i="7"/>
  <c r="K1566" i="7" s="1"/>
  <c r="H1566" i="7"/>
  <c r="I1566" i="7" s="1"/>
  <c r="G1566" i="7"/>
  <c r="N1565" i="7"/>
  <c r="O1565" i="7" s="1"/>
  <c r="J1565" i="7"/>
  <c r="K1565" i="7" s="1"/>
  <c r="H1565" i="7"/>
  <c r="I1565" i="7" s="1"/>
  <c r="G1565" i="7"/>
  <c r="N1564" i="7"/>
  <c r="O1564" i="7" s="1"/>
  <c r="J1564" i="7"/>
  <c r="K1564" i="7" s="1"/>
  <c r="H1564" i="7"/>
  <c r="I1564" i="7" s="1"/>
  <c r="G1564" i="7"/>
  <c r="N1563" i="7"/>
  <c r="O1563" i="7" s="1"/>
  <c r="J1563" i="7"/>
  <c r="K1563" i="7" s="1"/>
  <c r="H1563" i="7"/>
  <c r="I1563" i="7" s="1"/>
  <c r="G1563" i="7"/>
  <c r="N1562" i="7"/>
  <c r="O1562" i="7" s="1"/>
  <c r="J1562" i="7"/>
  <c r="K1562" i="7" s="1"/>
  <c r="H1562" i="7"/>
  <c r="I1562" i="7" s="1"/>
  <c r="G1562" i="7"/>
  <c r="N1561" i="7"/>
  <c r="O1561" i="7" s="1"/>
  <c r="J1561" i="7"/>
  <c r="K1561" i="7" s="1"/>
  <c r="H1561" i="7"/>
  <c r="I1561" i="7" s="1"/>
  <c r="G1561" i="7"/>
  <c r="N1560" i="7"/>
  <c r="O1560" i="7" s="1"/>
  <c r="J1560" i="7"/>
  <c r="K1560" i="7" s="1"/>
  <c r="H1560" i="7"/>
  <c r="I1560" i="7" s="1"/>
  <c r="G1560" i="7"/>
  <c r="N1559" i="7"/>
  <c r="O1559" i="7" s="1"/>
  <c r="J1559" i="7"/>
  <c r="K1559" i="7" s="1"/>
  <c r="H1559" i="7"/>
  <c r="I1559" i="7" s="1"/>
  <c r="G1559" i="7"/>
  <c r="N1558" i="7"/>
  <c r="O1558" i="7" s="1"/>
  <c r="J1558" i="7"/>
  <c r="K1558" i="7" s="1"/>
  <c r="H1558" i="7"/>
  <c r="I1558" i="7" s="1"/>
  <c r="G1558" i="7"/>
  <c r="N1557" i="7"/>
  <c r="O1557" i="7" s="1"/>
  <c r="J1557" i="7"/>
  <c r="K1557" i="7" s="1"/>
  <c r="H1557" i="7"/>
  <c r="I1557" i="7" s="1"/>
  <c r="G1557" i="7"/>
  <c r="N1556" i="7"/>
  <c r="O1556" i="7" s="1"/>
  <c r="J1556" i="7"/>
  <c r="K1556" i="7" s="1"/>
  <c r="H1556" i="7"/>
  <c r="I1556" i="7" s="1"/>
  <c r="G1556" i="7"/>
  <c r="N1555" i="7"/>
  <c r="O1555" i="7" s="1"/>
  <c r="J1555" i="7"/>
  <c r="K1555" i="7" s="1"/>
  <c r="H1555" i="7"/>
  <c r="I1555" i="7" s="1"/>
  <c r="G1555" i="7"/>
  <c r="N1554" i="7"/>
  <c r="O1554" i="7" s="1"/>
  <c r="J1554" i="7"/>
  <c r="K1554" i="7" s="1"/>
  <c r="H1554" i="7"/>
  <c r="I1554" i="7" s="1"/>
  <c r="G1554" i="7"/>
  <c r="N1553" i="7"/>
  <c r="O1553" i="7" s="1"/>
  <c r="J1553" i="7"/>
  <c r="K1553" i="7" s="1"/>
  <c r="H1553" i="7"/>
  <c r="I1553" i="7" s="1"/>
  <c r="G1553" i="7"/>
  <c r="N1552" i="7"/>
  <c r="O1552" i="7" s="1"/>
  <c r="J1552" i="7"/>
  <c r="K1552" i="7" s="1"/>
  <c r="H1552" i="7"/>
  <c r="I1552" i="7" s="1"/>
  <c r="G1552" i="7"/>
  <c r="N1551" i="7"/>
  <c r="O1551" i="7" s="1"/>
  <c r="J1551" i="7"/>
  <c r="K1551" i="7" s="1"/>
  <c r="H1551" i="7"/>
  <c r="I1551" i="7" s="1"/>
  <c r="G1551" i="7"/>
  <c r="N1550" i="7"/>
  <c r="O1550" i="7" s="1"/>
  <c r="J1550" i="7"/>
  <c r="K1550" i="7" s="1"/>
  <c r="H1550" i="7"/>
  <c r="I1550" i="7" s="1"/>
  <c r="G1550" i="7"/>
  <c r="N1549" i="7"/>
  <c r="O1549" i="7" s="1"/>
  <c r="J1549" i="7"/>
  <c r="K1549" i="7" s="1"/>
  <c r="H1549" i="7"/>
  <c r="I1549" i="7" s="1"/>
  <c r="G1549" i="7"/>
  <c r="N1548" i="7"/>
  <c r="O1548" i="7" s="1"/>
  <c r="J1548" i="7"/>
  <c r="K1548" i="7" s="1"/>
  <c r="H1548" i="7"/>
  <c r="I1548" i="7" s="1"/>
  <c r="G1548" i="7"/>
  <c r="N1547" i="7"/>
  <c r="O1547" i="7" s="1"/>
  <c r="J1547" i="7"/>
  <c r="K1547" i="7" s="1"/>
  <c r="H1547" i="7"/>
  <c r="I1547" i="7" s="1"/>
  <c r="G1547" i="7"/>
  <c r="N1546" i="7"/>
  <c r="O1546" i="7" s="1"/>
  <c r="J1546" i="7"/>
  <c r="K1546" i="7" s="1"/>
  <c r="H1546" i="7"/>
  <c r="I1546" i="7" s="1"/>
  <c r="G1546" i="7"/>
  <c r="N1545" i="7"/>
  <c r="O1545" i="7" s="1"/>
  <c r="J1545" i="7"/>
  <c r="K1545" i="7" s="1"/>
  <c r="H1545" i="7"/>
  <c r="I1545" i="7" s="1"/>
  <c r="G1545" i="7"/>
  <c r="N1544" i="7"/>
  <c r="O1544" i="7" s="1"/>
  <c r="J1544" i="7"/>
  <c r="K1544" i="7" s="1"/>
  <c r="H1544" i="7"/>
  <c r="I1544" i="7" s="1"/>
  <c r="G1544" i="7"/>
  <c r="N1543" i="7"/>
  <c r="O1543" i="7" s="1"/>
  <c r="J1543" i="7"/>
  <c r="K1543" i="7" s="1"/>
  <c r="H1543" i="7"/>
  <c r="I1543" i="7" s="1"/>
  <c r="G1543" i="7"/>
  <c r="N1542" i="7"/>
  <c r="O1542" i="7" s="1"/>
  <c r="J1542" i="7"/>
  <c r="K1542" i="7" s="1"/>
  <c r="H1542" i="7"/>
  <c r="I1542" i="7" s="1"/>
  <c r="G1542" i="7"/>
  <c r="N1541" i="7"/>
  <c r="O1541" i="7" s="1"/>
  <c r="J1541" i="7"/>
  <c r="K1541" i="7" s="1"/>
  <c r="H1541" i="7"/>
  <c r="I1541" i="7" s="1"/>
  <c r="G1541" i="7"/>
  <c r="N1540" i="7"/>
  <c r="O1540" i="7" s="1"/>
  <c r="J1540" i="7"/>
  <c r="K1540" i="7" s="1"/>
  <c r="H1540" i="7"/>
  <c r="I1540" i="7" s="1"/>
  <c r="G1540" i="7"/>
  <c r="N1539" i="7"/>
  <c r="O1539" i="7" s="1"/>
  <c r="J1539" i="7"/>
  <c r="K1539" i="7" s="1"/>
  <c r="H1539" i="7"/>
  <c r="I1539" i="7" s="1"/>
  <c r="G1539" i="7"/>
  <c r="N1538" i="7"/>
  <c r="O1538" i="7" s="1"/>
  <c r="J1538" i="7"/>
  <c r="K1538" i="7" s="1"/>
  <c r="H1538" i="7"/>
  <c r="I1538" i="7" s="1"/>
  <c r="G1538" i="7"/>
  <c r="N1537" i="7"/>
  <c r="O1537" i="7" s="1"/>
  <c r="J1537" i="7"/>
  <c r="K1537" i="7" s="1"/>
  <c r="H1537" i="7"/>
  <c r="I1537" i="7" s="1"/>
  <c r="G1537" i="7"/>
  <c r="N1536" i="7"/>
  <c r="O1536" i="7" s="1"/>
  <c r="J1536" i="7"/>
  <c r="K1536" i="7" s="1"/>
  <c r="H1536" i="7"/>
  <c r="I1536" i="7" s="1"/>
  <c r="G1536" i="7"/>
  <c r="N1535" i="7"/>
  <c r="O1535" i="7" s="1"/>
  <c r="J1535" i="7"/>
  <c r="K1535" i="7" s="1"/>
  <c r="H1535" i="7"/>
  <c r="I1535" i="7" s="1"/>
  <c r="G1535" i="7"/>
  <c r="N1534" i="7"/>
  <c r="O1534" i="7" s="1"/>
  <c r="J1534" i="7"/>
  <c r="K1534" i="7" s="1"/>
  <c r="H1534" i="7"/>
  <c r="I1534" i="7" s="1"/>
  <c r="G1534" i="7"/>
  <c r="N1533" i="7"/>
  <c r="O1533" i="7" s="1"/>
  <c r="J1533" i="7"/>
  <c r="K1533" i="7" s="1"/>
  <c r="H1533" i="7"/>
  <c r="I1533" i="7" s="1"/>
  <c r="G1533" i="7"/>
  <c r="N1532" i="7"/>
  <c r="O1532" i="7" s="1"/>
  <c r="J1532" i="7"/>
  <c r="K1532" i="7" s="1"/>
  <c r="H1532" i="7"/>
  <c r="I1532" i="7" s="1"/>
  <c r="G1532" i="7"/>
  <c r="N1531" i="7"/>
  <c r="O1531" i="7" s="1"/>
  <c r="J1531" i="7"/>
  <c r="K1531" i="7" s="1"/>
  <c r="H1531" i="7"/>
  <c r="I1531" i="7" s="1"/>
  <c r="G1531" i="7"/>
  <c r="N1530" i="7"/>
  <c r="O1530" i="7" s="1"/>
  <c r="J1530" i="7"/>
  <c r="K1530" i="7" s="1"/>
  <c r="H1530" i="7"/>
  <c r="I1530" i="7" s="1"/>
  <c r="G1530" i="7"/>
  <c r="N1529" i="7"/>
  <c r="O1529" i="7" s="1"/>
  <c r="J1529" i="7"/>
  <c r="K1529" i="7" s="1"/>
  <c r="H1529" i="7"/>
  <c r="I1529" i="7" s="1"/>
  <c r="G1529" i="7"/>
  <c r="N1528" i="7"/>
  <c r="O1528" i="7" s="1"/>
  <c r="J1528" i="7"/>
  <c r="K1528" i="7" s="1"/>
  <c r="H1528" i="7"/>
  <c r="I1528" i="7" s="1"/>
  <c r="G1528" i="7"/>
  <c r="N1527" i="7"/>
  <c r="O1527" i="7" s="1"/>
  <c r="J1527" i="7"/>
  <c r="K1527" i="7" s="1"/>
  <c r="H1527" i="7"/>
  <c r="I1527" i="7" s="1"/>
  <c r="G1527" i="7"/>
  <c r="N1526" i="7"/>
  <c r="O1526" i="7" s="1"/>
  <c r="J1526" i="7"/>
  <c r="K1526" i="7" s="1"/>
  <c r="H1526" i="7"/>
  <c r="I1526" i="7" s="1"/>
  <c r="G1526" i="7"/>
  <c r="N1525" i="7"/>
  <c r="O1525" i="7" s="1"/>
  <c r="J1525" i="7"/>
  <c r="K1525" i="7" s="1"/>
  <c r="H1525" i="7"/>
  <c r="I1525" i="7" s="1"/>
  <c r="G1525" i="7"/>
  <c r="N1524" i="7"/>
  <c r="O1524" i="7" s="1"/>
  <c r="J1524" i="7"/>
  <c r="K1524" i="7" s="1"/>
  <c r="H1524" i="7"/>
  <c r="I1524" i="7" s="1"/>
  <c r="G1524" i="7"/>
  <c r="N1523" i="7"/>
  <c r="O1523" i="7" s="1"/>
  <c r="J1523" i="7"/>
  <c r="K1523" i="7" s="1"/>
  <c r="H1523" i="7"/>
  <c r="I1523" i="7" s="1"/>
  <c r="G1523" i="7"/>
  <c r="N1522" i="7"/>
  <c r="O1522" i="7" s="1"/>
  <c r="J1522" i="7"/>
  <c r="K1522" i="7" s="1"/>
  <c r="H1522" i="7"/>
  <c r="I1522" i="7" s="1"/>
  <c r="G1522" i="7"/>
  <c r="N1521" i="7"/>
  <c r="O1521" i="7" s="1"/>
  <c r="J1521" i="7"/>
  <c r="K1521" i="7" s="1"/>
  <c r="H1521" i="7"/>
  <c r="I1521" i="7" s="1"/>
  <c r="G1521" i="7"/>
  <c r="N1520" i="7"/>
  <c r="O1520" i="7" s="1"/>
  <c r="J1520" i="7"/>
  <c r="K1520" i="7" s="1"/>
  <c r="H1520" i="7"/>
  <c r="I1520" i="7" s="1"/>
  <c r="G1520" i="7"/>
  <c r="N1519" i="7"/>
  <c r="O1519" i="7" s="1"/>
  <c r="J1519" i="7"/>
  <c r="K1519" i="7" s="1"/>
  <c r="H1519" i="7"/>
  <c r="I1519" i="7" s="1"/>
  <c r="G1519" i="7"/>
  <c r="N1518" i="7"/>
  <c r="O1518" i="7" s="1"/>
  <c r="J1518" i="7"/>
  <c r="K1518" i="7" s="1"/>
  <c r="H1518" i="7"/>
  <c r="I1518" i="7" s="1"/>
  <c r="G1518" i="7"/>
  <c r="N1517" i="7"/>
  <c r="O1517" i="7" s="1"/>
  <c r="J1517" i="7"/>
  <c r="K1517" i="7" s="1"/>
  <c r="H1517" i="7"/>
  <c r="I1517" i="7" s="1"/>
  <c r="G1517" i="7"/>
  <c r="N1516" i="7"/>
  <c r="O1516" i="7" s="1"/>
  <c r="J1516" i="7"/>
  <c r="K1516" i="7" s="1"/>
  <c r="H1516" i="7"/>
  <c r="I1516" i="7" s="1"/>
  <c r="G1516" i="7"/>
  <c r="N1515" i="7"/>
  <c r="O1515" i="7" s="1"/>
  <c r="J1515" i="7"/>
  <c r="K1515" i="7" s="1"/>
  <c r="H1515" i="7"/>
  <c r="I1515" i="7" s="1"/>
  <c r="G1515" i="7"/>
  <c r="N1514" i="7"/>
  <c r="O1514" i="7" s="1"/>
  <c r="J1514" i="7"/>
  <c r="K1514" i="7" s="1"/>
  <c r="H1514" i="7"/>
  <c r="I1514" i="7" s="1"/>
  <c r="G1514" i="7"/>
  <c r="N1513" i="7"/>
  <c r="O1513" i="7" s="1"/>
  <c r="J1513" i="7"/>
  <c r="K1513" i="7" s="1"/>
  <c r="H1513" i="7"/>
  <c r="I1513" i="7" s="1"/>
  <c r="G1513" i="7"/>
  <c r="N1512" i="7"/>
  <c r="O1512" i="7" s="1"/>
  <c r="J1512" i="7"/>
  <c r="K1512" i="7" s="1"/>
  <c r="H1512" i="7"/>
  <c r="I1512" i="7" s="1"/>
  <c r="G1512" i="7"/>
  <c r="N1511" i="7"/>
  <c r="O1511" i="7" s="1"/>
  <c r="J1511" i="7"/>
  <c r="K1511" i="7" s="1"/>
  <c r="H1511" i="7"/>
  <c r="I1511" i="7" s="1"/>
  <c r="G1511" i="7"/>
  <c r="N1510" i="7"/>
  <c r="O1510" i="7" s="1"/>
  <c r="J1510" i="7"/>
  <c r="K1510" i="7" s="1"/>
  <c r="H1510" i="7"/>
  <c r="I1510" i="7" s="1"/>
  <c r="G1510" i="7"/>
  <c r="N1509" i="7"/>
  <c r="O1509" i="7" s="1"/>
  <c r="J1509" i="7"/>
  <c r="K1509" i="7" s="1"/>
  <c r="H1509" i="7"/>
  <c r="I1509" i="7" s="1"/>
  <c r="G1509" i="7"/>
  <c r="N1508" i="7"/>
  <c r="O1508" i="7" s="1"/>
  <c r="J1508" i="7"/>
  <c r="K1508" i="7" s="1"/>
  <c r="H1508" i="7"/>
  <c r="I1508" i="7" s="1"/>
  <c r="G1508" i="7"/>
  <c r="N1507" i="7"/>
  <c r="O1507" i="7" s="1"/>
  <c r="J1507" i="7"/>
  <c r="K1507" i="7" s="1"/>
  <c r="H1507" i="7"/>
  <c r="I1507" i="7" s="1"/>
  <c r="G1507" i="7"/>
  <c r="N1506" i="7"/>
  <c r="O1506" i="7" s="1"/>
  <c r="J1506" i="7"/>
  <c r="K1506" i="7" s="1"/>
  <c r="H1506" i="7"/>
  <c r="I1506" i="7" s="1"/>
  <c r="G1506" i="7"/>
  <c r="N1505" i="7"/>
  <c r="O1505" i="7" s="1"/>
  <c r="J1505" i="7"/>
  <c r="K1505" i="7" s="1"/>
  <c r="H1505" i="7"/>
  <c r="I1505" i="7" s="1"/>
  <c r="G1505" i="7"/>
  <c r="N1504" i="7"/>
  <c r="O1504" i="7" s="1"/>
  <c r="J1504" i="7"/>
  <c r="K1504" i="7" s="1"/>
  <c r="H1504" i="7"/>
  <c r="I1504" i="7" s="1"/>
  <c r="G1504" i="7"/>
  <c r="N1503" i="7"/>
  <c r="O1503" i="7" s="1"/>
  <c r="J1503" i="7"/>
  <c r="K1503" i="7" s="1"/>
  <c r="H1503" i="7"/>
  <c r="I1503" i="7" s="1"/>
  <c r="G1503" i="7"/>
  <c r="N1502" i="7"/>
  <c r="O1502" i="7" s="1"/>
  <c r="J1502" i="7"/>
  <c r="K1502" i="7" s="1"/>
  <c r="H1502" i="7"/>
  <c r="I1502" i="7" s="1"/>
  <c r="G1502" i="7"/>
  <c r="N1501" i="7"/>
  <c r="O1501" i="7" s="1"/>
  <c r="J1501" i="7"/>
  <c r="K1501" i="7" s="1"/>
  <c r="H1501" i="7"/>
  <c r="I1501" i="7" s="1"/>
  <c r="G1501" i="7"/>
  <c r="N1500" i="7"/>
  <c r="O1500" i="7" s="1"/>
  <c r="J1500" i="7"/>
  <c r="K1500" i="7" s="1"/>
  <c r="H1500" i="7"/>
  <c r="I1500" i="7" s="1"/>
  <c r="G1500" i="7"/>
  <c r="N1499" i="7"/>
  <c r="O1499" i="7" s="1"/>
  <c r="J1499" i="7"/>
  <c r="K1499" i="7" s="1"/>
  <c r="H1499" i="7"/>
  <c r="I1499" i="7" s="1"/>
  <c r="G1499" i="7"/>
  <c r="N1498" i="7"/>
  <c r="O1498" i="7" s="1"/>
  <c r="J1498" i="7"/>
  <c r="K1498" i="7" s="1"/>
  <c r="H1498" i="7"/>
  <c r="I1498" i="7" s="1"/>
  <c r="G1498" i="7"/>
  <c r="N1497" i="7"/>
  <c r="O1497" i="7" s="1"/>
  <c r="J1497" i="7"/>
  <c r="K1497" i="7" s="1"/>
  <c r="H1497" i="7"/>
  <c r="I1497" i="7" s="1"/>
  <c r="G1497" i="7"/>
  <c r="N1496" i="7"/>
  <c r="O1496" i="7" s="1"/>
  <c r="J1496" i="7"/>
  <c r="K1496" i="7" s="1"/>
  <c r="H1496" i="7"/>
  <c r="I1496" i="7" s="1"/>
  <c r="G1496" i="7"/>
  <c r="N1495" i="7"/>
  <c r="O1495" i="7" s="1"/>
  <c r="J1495" i="7"/>
  <c r="K1495" i="7" s="1"/>
  <c r="H1495" i="7"/>
  <c r="I1495" i="7" s="1"/>
  <c r="G1495" i="7"/>
  <c r="N1494" i="7"/>
  <c r="O1494" i="7" s="1"/>
  <c r="J1494" i="7"/>
  <c r="K1494" i="7" s="1"/>
  <c r="H1494" i="7"/>
  <c r="I1494" i="7" s="1"/>
  <c r="G1494" i="7"/>
  <c r="N1493" i="7"/>
  <c r="O1493" i="7" s="1"/>
  <c r="J1493" i="7"/>
  <c r="K1493" i="7" s="1"/>
  <c r="H1493" i="7"/>
  <c r="I1493" i="7" s="1"/>
  <c r="G1493" i="7"/>
  <c r="N1492" i="7"/>
  <c r="O1492" i="7" s="1"/>
  <c r="J1492" i="7"/>
  <c r="K1492" i="7" s="1"/>
  <c r="H1492" i="7"/>
  <c r="I1492" i="7" s="1"/>
  <c r="G1492" i="7"/>
  <c r="N1491" i="7"/>
  <c r="O1491" i="7" s="1"/>
  <c r="J1491" i="7"/>
  <c r="K1491" i="7" s="1"/>
  <c r="H1491" i="7"/>
  <c r="I1491" i="7" s="1"/>
  <c r="G1491" i="7"/>
  <c r="N1490" i="7"/>
  <c r="O1490" i="7" s="1"/>
  <c r="J1490" i="7"/>
  <c r="K1490" i="7" s="1"/>
  <c r="H1490" i="7"/>
  <c r="I1490" i="7" s="1"/>
  <c r="G1490" i="7"/>
  <c r="N1489" i="7"/>
  <c r="O1489" i="7" s="1"/>
  <c r="J1489" i="7"/>
  <c r="K1489" i="7" s="1"/>
  <c r="H1489" i="7"/>
  <c r="I1489" i="7" s="1"/>
  <c r="G1489" i="7"/>
  <c r="N1488" i="7"/>
  <c r="O1488" i="7" s="1"/>
  <c r="J1488" i="7"/>
  <c r="K1488" i="7" s="1"/>
  <c r="H1488" i="7"/>
  <c r="I1488" i="7" s="1"/>
  <c r="G1488" i="7"/>
  <c r="N1487" i="7"/>
  <c r="O1487" i="7" s="1"/>
  <c r="J1487" i="7"/>
  <c r="K1487" i="7" s="1"/>
  <c r="H1487" i="7"/>
  <c r="I1487" i="7" s="1"/>
  <c r="G1487" i="7"/>
  <c r="N1486" i="7"/>
  <c r="O1486" i="7" s="1"/>
  <c r="J1486" i="7"/>
  <c r="K1486" i="7" s="1"/>
  <c r="H1486" i="7"/>
  <c r="I1486" i="7" s="1"/>
  <c r="G1486" i="7"/>
  <c r="N1485" i="7"/>
  <c r="O1485" i="7" s="1"/>
  <c r="J1485" i="7"/>
  <c r="K1485" i="7" s="1"/>
  <c r="H1485" i="7"/>
  <c r="I1485" i="7" s="1"/>
  <c r="G1485" i="7"/>
  <c r="N1484" i="7"/>
  <c r="O1484" i="7" s="1"/>
  <c r="J1484" i="7"/>
  <c r="K1484" i="7" s="1"/>
  <c r="H1484" i="7"/>
  <c r="I1484" i="7" s="1"/>
  <c r="G1484" i="7"/>
  <c r="N1483" i="7"/>
  <c r="O1483" i="7" s="1"/>
  <c r="J1483" i="7"/>
  <c r="K1483" i="7" s="1"/>
  <c r="H1483" i="7"/>
  <c r="I1483" i="7" s="1"/>
  <c r="G1483" i="7"/>
  <c r="N1482" i="7"/>
  <c r="O1482" i="7" s="1"/>
  <c r="J1482" i="7"/>
  <c r="K1482" i="7" s="1"/>
  <c r="H1482" i="7"/>
  <c r="I1482" i="7" s="1"/>
  <c r="G1482" i="7"/>
  <c r="N1481" i="7"/>
  <c r="O1481" i="7" s="1"/>
  <c r="J1481" i="7"/>
  <c r="K1481" i="7" s="1"/>
  <c r="H1481" i="7"/>
  <c r="I1481" i="7" s="1"/>
  <c r="G1481" i="7"/>
  <c r="N1480" i="7"/>
  <c r="O1480" i="7" s="1"/>
  <c r="J1480" i="7"/>
  <c r="K1480" i="7" s="1"/>
  <c r="H1480" i="7"/>
  <c r="I1480" i="7" s="1"/>
  <c r="G1480" i="7"/>
  <c r="N1479" i="7"/>
  <c r="O1479" i="7" s="1"/>
  <c r="J1479" i="7"/>
  <c r="K1479" i="7" s="1"/>
  <c r="H1479" i="7"/>
  <c r="I1479" i="7" s="1"/>
  <c r="G1479" i="7"/>
  <c r="N1478" i="7"/>
  <c r="O1478" i="7" s="1"/>
  <c r="J1478" i="7"/>
  <c r="K1478" i="7" s="1"/>
  <c r="H1478" i="7"/>
  <c r="I1478" i="7" s="1"/>
  <c r="G1478" i="7"/>
  <c r="N1477" i="7"/>
  <c r="O1477" i="7" s="1"/>
  <c r="J1477" i="7"/>
  <c r="K1477" i="7" s="1"/>
  <c r="H1477" i="7"/>
  <c r="I1477" i="7" s="1"/>
  <c r="G1477" i="7"/>
  <c r="N1476" i="7"/>
  <c r="O1476" i="7" s="1"/>
  <c r="J1476" i="7"/>
  <c r="K1476" i="7" s="1"/>
  <c r="H1476" i="7"/>
  <c r="I1476" i="7" s="1"/>
  <c r="G1476" i="7"/>
  <c r="N1475" i="7"/>
  <c r="O1475" i="7" s="1"/>
  <c r="J1475" i="7"/>
  <c r="K1475" i="7" s="1"/>
  <c r="H1475" i="7"/>
  <c r="I1475" i="7" s="1"/>
  <c r="G1475" i="7"/>
  <c r="N1474" i="7"/>
  <c r="O1474" i="7" s="1"/>
  <c r="J1474" i="7"/>
  <c r="K1474" i="7" s="1"/>
  <c r="H1474" i="7"/>
  <c r="I1474" i="7" s="1"/>
  <c r="G1474" i="7"/>
  <c r="N1473" i="7"/>
  <c r="O1473" i="7" s="1"/>
  <c r="J1473" i="7"/>
  <c r="K1473" i="7" s="1"/>
  <c r="H1473" i="7"/>
  <c r="I1473" i="7" s="1"/>
  <c r="G1473" i="7"/>
  <c r="N1472" i="7"/>
  <c r="O1472" i="7" s="1"/>
  <c r="J1472" i="7"/>
  <c r="K1472" i="7" s="1"/>
  <c r="H1472" i="7"/>
  <c r="I1472" i="7" s="1"/>
  <c r="G1472" i="7"/>
  <c r="N1471" i="7"/>
  <c r="O1471" i="7" s="1"/>
  <c r="J1471" i="7"/>
  <c r="K1471" i="7" s="1"/>
  <c r="H1471" i="7"/>
  <c r="I1471" i="7" s="1"/>
  <c r="G1471" i="7"/>
  <c r="N1470" i="7"/>
  <c r="O1470" i="7" s="1"/>
  <c r="J1470" i="7"/>
  <c r="K1470" i="7" s="1"/>
  <c r="H1470" i="7"/>
  <c r="I1470" i="7" s="1"/>
  <c r="G1470" i="7"/>
  <c r="N1469" i="7"/>
  <c r="O1469" i="7" s="1"/>
  <c r="J1469" i="7"/>
  <c r="K1469" i="7" s="1"/>
  <c r="H1469" i="7"/>
  <c r="I1469" i="7" s="1"/>
  <c r="G1469" i="7"/>
  <c r="N1468" i="7"/>
  <c r="O1468" i="7" s="1"/>
  <c r="J1468" i="7"/>
  <c r="K1468" i="7" s="1"/>
  <c r="H1468" i="7"/>
  <c r="I1468" i="7" s="1"/>
  <c r="G1468" i="7"/>
  <c r="N1467" i="7"/>
  <c r="O1467" i="7" s="1"/>
  <c r="J1467" i="7"/>
  <c r="K1467" i="7" s="1"/>
  <c r="H1467" i="7"/>
  <c r="I1467" i="7" s="1"/>
  <c r="G1467" i="7"/>
  <c r="N1466" i="7"/>
  <c r="O1466" i="7" s="1"/>
  <c r="J1466" i="7"/>
  <c r="K1466" i="7" s="1"/>
  <c r="H1466" i="7"/>
  <c r="I1466" i="7" s="1"/>
  <c r="G1466" i="7"/>
  <c r="N1465" i="7"/>
  <c r="O1465" i="7" s="1"/>
  <c r="J1465" i="7"/>
  <c r="K1465" i="7" s="1"/>
  <c r="H1465" i="7"/>
  <c r="I1465" i="7" s="1"/>
  <c r="G1465" i="7"/>
  <c r="N1464" i="7"/>
  <c r="O1464" i="7" s="1"/>
  <c r="J1464" i="7"/>
  <c r="K1464" i="7" s="1"/>
  <c r="H1464" i="7"/>
  <c r="I1464" i="7" s="1"/>
  <c r="G1464" i="7"/>
  <c r="N1463" i="7"/>
  <c r="O1463" i="7" s="1"/>
  <c r="J1463" i="7"/>
  <c r="K1463" i="7" s="1"/>
  <c r="H1463" i="7"/>
  <c r="I1463" i="7" s="1"/>
  <c r="G1463" i="7"/>
  <c r="N1462" i="7"/>
  <c r="O1462" i="7" s="1"/>
  <c r="J1462" i="7"/>
  <c r="K1462" i="7" s="1"/>
  <c r="H1462" i="7"/>
  <c r="I1462" i="7" s="1"/>
  <c r="G1462" i="7"/>
  <c r="N1461" i="7"/>
  <c r="O1461" i="7" s="1"/>
  <c r="J1461" i="7"/>
  <c r="K1461" i="7" s="1"/>
  <c r="H1461" i="7"/>
  <c r="I1461" i="7" s="1"/>
  <c r="G1461" i="7"/>
  <c r="N1460" i="7"/>
  <c r="O1460" i="7" s="1"/>
  <c r="J1460" i="7"/>
  <c r="K1460" i="7" s="1"/>
  <c r="H1460" i="7"/>
  <c r="I1460" i="7" s="1"/>
  <c r="G1460" i="7"/>
  <c r="N1459" i="7"/>
  <c r="O1459" i="7" s="1"/>
  <c r="J1459" i="7"/>
  <c r="K1459" i="7" s="1"/>
  <c r="H1459" i="7"/>
  <c r="I1459" i="7" s="1"/>
  <c r="G1459" i="7"/>
  <c r="N1458" i="7"/>
  <c r="O1458" i="7" s="1"/>
  <c r="J1458" i="7"/>
  <c r="K1458" i="7" s="1"/>
  <c r="H1458" i="7"/>
  <c r="I1458" i="7" s="1"/>
  <c r="G1458" i="7"/>
  <c r="N1457" i="7"/>
  <c r="O1457" i="7" s="1"/>
  <c r="J1457" i="7"/>
  <c r="K1457" i="7" s="1"/>
  <c r="H1457" i="7"/>
  <c r="I1457" i="7" s="1"/>
  <c r="G1457" i="7"/>
  <c r="N1456" i="7"/>
  <c r="O1456" i="7" s="1"/>
  <c r="J1456" i="7"/>
  <c r="K1456" i="7" s="1"/>
  <c r="H1456" i="7"/>
  <c r="I1456" i="7" s="1"/>
  <c r="G1456" i="7"/>
  <c r="N1455" i="7"/>
  <c r="O1455" i="7" s="1"/>
  <c r="J1455" i="7"/>
  <c r="K1455" i="7" s="1"/>
  <c r="H1455" i="7"/>
  <c r="I1455" i="7" s="1"/>
  <c r="G1455" i="7"/>
  <c r="N1454" i="7"/>
  <c r="O1454" i="7" s="1"/>
  <c r="J1454" i="7"/>
  <c r="K1454" i="7" s="1"/>
  <c r="H1454" i="7"/>
  <c r="I1454" i="7" s="1"/>
  <c r="G1454" i="7"/>
  <c r="N1453" i="7"/>
  <c r="O1453" i="7" s="1"/>
  <c r="J1453" i="7"/>
  <c r="K1453" i="7" s="1"/>
  <c r="H1453" i="7"/>
  <c r="I1453" i="7" s="1"/>
  <c r="G1453" i="7"/>
  <c r="N1452" i="7"/>
  <c r="O1452" i="7" s="1"/>
  <c r="J1452" i="7"/>
  <c r="K1452" i="7" s="1"/>
  <c r="H1452" i="7"/>
  <c r="I1452" i="7" s="1"/>
  <c r="G1452" i="7"/>
  <c r="N1451" i="7"/>
  <c r="O1451" i="7" s="1"/>
  <c r="J1451" i="7"/>
  <c r="K1451" i="7" s="1"/>
  <c r="H1451" i="7"/>
  <c r="I1451" i="7" s="1"/>
  <c r="G1451" i="7"/>
  <c r="N1450" i="7"/>
  <c r="O1450" i="7" s="1"/>
  <c r="J1450" i="7"/>
  <c r="K1450" i="7" s="1"/>
  <c r="H1450" i="7"/>
  <c r="I1450" i="7" s="1"/>
  <c r="G1450" i="7"/>
  <c r="N1449" i="7"/>
  <c r="O1449" i="7" s="1"/>
  <c r="J1449" i="7"/>
  <c r="K1449" i="7" s="1"/>
  <c r="H1449" i="7"/>
  <c r="I1449" i="7" s="1"/>
  <c r="G1449" i="7"/>
  <c r="N1448" i="7"/>
  <c r="O1448" i="7" s="1"/>
  <c r="J1448" i="7"/>
  <c r="K1448" i="7" s="1"/>
  <c r="H1448" i="7"/>
  <c r="I1448" i="7" s="1"/>
  <c r="G1448" i="7"/>
  <c r="N1447" i="7"/>
  <c r="O1447" i="7" s="1"/>
  <c r="J1447" i="7"/>
  <c r="K1447" i="7" s="1"/>
  <c r="H1447" i="7"/>
  <c r="I1447" i="7" s="1"/>
  <c r="G1447" i="7"/>
  <c r="N1446" i="7"/>
  <c r="O1446" i="7" s="1"/>
  <c r="J1446" i="7"/>
  <c r="K1446" i="7" s="1"/>
  <c r="H1446" i="7"/>
  <c r="I1446" i="7" s="1"/>
  <c r="G1446" i="7"/>
  <c r="N1445" i="7"/>
  <c r="O1445" i="7" s="1"/>
  <c r="J1445" i="7"/>
  <c r="K1445" i="7" s="1"/>
  <c r="H1445" i="7"/>
  <c r="I1445" i="7" s="1"/>
  <c r="G1445" i="7"/>
  <c r="N1444" i="7"/>
  <c r="O1444" i="7" s="1"/>
  <c r="J1444" i="7"/>
  <c r="K1444" i="7" s="1"/>
  <c r="H1444" i="7"/>
  <c r="I1444" i="7" s="1"/>
  <c r="G1444" i="7"/>
  <c r="N1443" i="7"/>
  <c r="O1443" i="7" s="1"/>
  <c r="J1443" i="7"/>
  <c r="K1443" i="7" s="1"/>
  <c r="H1443" i="7"/>
  <c r="I1443" i="7" s="1"/>
  <c r="G1443" i="7"/>
  <c r="N1442" i="7"/>
  <c r="O1442" i="7" s="1"/>
  <c r="J1442" i="7"/>
  <c r="K1442" i="7" s="1"/>
  <c r="H1442" i="7"/>
  <c r="I1442" i="7" s="1"/>
  <c r="G1442" i="7"/>
  <c r="N1441" i="7"/>
  <c r="O1441" i="7" s="1"/>
  <c r="J1441" i="7"/>
  <c r="K1441" i="7" s="1"/>
  <c r="H1441" i="7"/>
  <c r="I1441" i="7" s="1"/>
  <c r="G1441" i="7"/>
  <c r="N1440" i="7"/>
  <c r="O1440" i="7" s="1"/>
  <c r="J1440" i="7"/>
  <c r="K1440" i="7" s="1"/>
  <c r="H1440" i="7"/>
  <c r="I1440" i="7" s="1"/>
  <c r="G1440" i="7"/>
  <c r="N1439" i="7"/>
  <c r="O1439" i="7" s="1"/>
  <c r="J1439" i="7"/>
  <c r="K1439" i="7" s="1"/>
  <c r="H1439" i="7"/>
  <c r="I1439" i="7" s="1"/>
  <c r="G1439" i="7"/>
  <c r="N1438" i="7"/>
  <c r="O1438" i="7" s="1"/>
  <c r="J1438" i="7"/>
  <c r="K1438" i="7" s="1"/>
  <c r="H1438" i="7"/>
  <c r="I1438" i="7" s="1"/>
  <c r="G1438" i="7"/>
  <c r="N1437" i="7"/>
  <c r="O1437" i="7" s="1"/>
  <c r="J1437" i="7"/>
  <c r="K1437" i="7" s="1"/>
  <c r="H1437" i="7"/>
  <c r="I1437" i="7" s="1"/>
  <c r="G1437" i="7"/>
  <c r="N1436" i="7"/>
  <c r="O1436" i="7" s="1"/>
  <c r="J1436" i="7"/>
  <c r="K1436" i="7" s="1"/>
  <c r="H1436" i="7"/>
  <c r="I1436" i="7" s="1"/>
  <c r="G1436" i="7"/>
  <c r="N1435" i="7"/>
  <c r="O1435" i="7" s="1"/>
  <c r="J1435" i="7"/>
  <c r="K1435" i="7" s="1"/>
  <c r="H1435" i="7"/>
  <c r="I1435" i="7" s="1"/>
  <c r="G1435" i="7"/>
  <c r="N1434" i="7"/>
  <c r="O1434" i="7" s="1"/>
  <c r="J1434" i="7"/>
  <c r="K1434" i="7" s="1"/>
  <c r="H1434" i="7"/>
  <c r="I1434" i="7" s="1"/>
  <c r="G1434" i="7"/>
  <c r="N1433" i="7"/>
  <c r="O1433" i="7" s="1"/>
  <c r="J1433" i="7"/>
  <c r="K1433" i="7" s="1"/>
  <c r="H1433" i="7"/>
  <c r="I1433" i="7" s="1"/>
  <c r="G1433" i="7"/>
  <c r="N1432" i="7"/>
  <c r="O1432" i="7" s="1"/>
  <c r="J1432" i="7"/>
  <c r="K1432" i="7" s="1"/>
  <c r="H1432" i="7"/>
  <c r="I1432" i="7" s="1"/>
  <c r="G1432" i="7"/>
  <c r="N1431" i="7"/>
  <c r="O1431" i="7" s="1"/>
  <c r="J1431" i="7"/>
  <c r="K1431" i="7" s="1"/>
  <c r="H1431" i="7"/>
  <c r="I1431" i="7" s="1"/>
  <c r="G1431" i="7"/>
  <c r="N1430" i="7"/>
  <c r="O1430" i="7" s="1"/>
  <c r="J1430" i="7"/>
  <c r="K1430" i="7" s="1"/>
  <c r="H1430" i="7"/>
  <c r="I1430" i="7" s="1"/>
  <c r="G1430" i="7"/>
  <c r="N1429" i="7"/>
  <c r="O1429" i="7" s="1"/>
  <c r="J1429" i="7"/>
  <c r="K1429" i="7" s="1"/>
  <c r="H1429" i="7"/>
  <c r="I1429" i="7" s="1"/>
  <c r="G1429" i="7"/>
  <c r="N1428" i="7"/>
  <c r="O1428" i="7" s="1"/>
  <c r="J1428" i="7"/>
  <c r="K1428" i="7" s="1"/>
  <c r="H1428" i="7"/>
  <c r="I1428" i="7" s="1"/>
  <c r="G1428" i="7"/>
  <c r="N1427" i="7"/>
  <c r="O1427" i="7" s="1"/>
  <c r="J1427" i="7"/>
  <c r="K1427" i="7" s="1"/>
  <c r="H1427" i="7"/>
  <c r="I1427" i="7" s="1"/>
  <c r="G1427" i="7"/>
  <c r="N1426" i="7"/>
  <c r="O1426" i="7" s="1"/>
  <c r="J1426" i="7"/>
  <c r="K1426" i="7" s="1"/>
  <c r="H1426" i="7"/>
  <c r="I1426" i="7" s="1"/>
  <c r="G1426" i="7"/>
  <c r="N1425" i="7"/>
  <c r="O1425" i="7" s="1"/>
  <c r="R1425" i="7" s="1"/>
  <c r="S1425" i="7" s="1"/>
  <c r="J1425" i="7"/>
  <c r="K1425" i="7" s="1"/>
  <c r="G1425" i="7"/>
  <c r="N1424" i="7"/>
  <c r="O1424" i="7" s="1"/>
  <c r="R1424" i="7" s="1"/>
  <c r="S1424" i="7" s="1"/>
  <c r="J1424" i="7"/>
  <c r="K1424" i="7" s="1"/>
  <c r="G1424" i="7"/>
  <c r="N1423" i="7"/>
  <c r="O1423" i="7" s="1"/>
  <c r="R1423" i="7" s="1"/>
  <c r="S1423" i="7" s="1"/>
  <c r="J1423" i="7"/>
  <c r="K1423" i="7" s="1"/>
  <c r="G1423" i="7"/>
  <c r="N1422" i="7"/>
  <c r="O1422" i="7" s="1"/>
  <c r="R1422" i="7" s="1"/>
  <c r="S1422" i="7" s="1"/>
  <c r="J1422" i="7"/>
  <c r="K1422" i="7" s="1"/>
  <c r="G1422" i="7"/>
  <c r="N1421" i="7"/>
  <c r="O1421" i="7" s="1"/>
  <c r="R1421" i="7" s="1"/>
  <c r="S1421" i="7" s="1"/>
  <c r="J1421" i="7"/>
  <c r="K1421" i="7" s="1"/>
  <c r="G1421" i="7"/>
  <c r="N1420" i="7"/>
  <c r="O1420" i="7" s="1"/>
  <c r="R1420" i="7" s="1"/>
  <c r="S1420" i="7" s="1"/>
  <c r="J1420" i="7"/>
  <c r="K1420" i="7" s="1"/>
  <c r="G1420" i="7"/>
  <c r="N1419" i="7"/>
  <c r="O1419" i="7" s="1"/>
  <c r="R1419" i="7" s="1"/>
  <c r="S1419" i="7" s="1"/>
  <c r="J1419" i="7"/>
  <c r="K1419" i="7" s="1"/>
  <c r="G1419" i="7"/>
  <c r="N1418" i="7"/>
  <c r="O1418" i="7" s="1"/>
  <c r="R1418" i="7" s="1"/>
  <c r="S1418" i="7" s="1"/>
  <c r="J1418" i="7"/>
  <c r="K1418" i="7" s="1"/>
  <c r="G1418" i="7"/>
  <c r="N1417" i="7"/>
  <c r="O1417" i="7" s="1"/>
  <c r="R1417" i="7" s="1"/>
  <c r="S1417" i="7" s="1"/>
  <c r="J1417" i="7"/>
  <c r="K1417" i="7" s="1"/>
  <c r="G1417" i="7"/>
  <c r="N1416" i="7"/>
  <c r="O1416" i="7" s="1"/>
  <c r="R1416" i="7" s="1"/>
  <c r="S1416" i="7" s="1"/>
  <c r="J1416" i="7"/>
  <c r="K1416" i="7" s="1"/>
  <c r="G1416" i="7"/>
  <c r="N1415" i="7"/>
  <c r="O1415" i="7" s="1"/>
  <c r="R1415" i="7" s="1"/>
  <c r="S1415" i="7" s="1"/>
  <c r="J1415" i="7"/>
  <c r="K1415" i="7" s="1"/>
  <c r="G1415" i="7"/>
  <c r="N1414" i="7"/>
  <c r="O1414" i="7" s="1"/>
  <c r="R1414" i="7" s="1"/>
  <c r="S1414" i="7" s="1"/>
  <c r="J1414" i="7"/>
  <c r="K1414" i="7" s="1"/>
  <c r="G1414" i="7"/>
  <c r="N1413" i="7"/>
  <c r="O1413" i="7" s="1"/>
  <c r="R1413" i="7" s="1"/>
  <c r="S1413" i="7" s="1"/>
  <c r="J1413" i="7"/>
  <c r="K1413" i="7" s="1"/>
  <c r="G1413" i="7"/>
  <c r="N1412" i="7"/>
  <c r="O1412" i="7" s="1"/>
  <c r="R1412" i="7" s="1"/>
  <c r="S1412" i="7" s="1"/>
  <c r="J1412" i="7"/>
  <c r="K1412" i="7" s="1"/>
  <c r="G1412" i="7"/>
  <c r="N1411" i="7"/>
  <c r="O1411" i="7" s="1"/>
  <c r="R1411" i="7" s="1"/>
  <c r="S1411" i="7" s="1"/>
  <c r="J1411" i="7"/>
  <c r="K1411" i="7" s="1"/>
  <c r="G1411" i="7"/>
  <c r="N1410" i="7"/>
  <c r="O1410" i="7" s="1"/>
  <c r="R1410" i="7" s="1"/>
  <c r="S1410" i="7" s="1"/>
  <c r="J1410" i="7"/>
  <c r="K1410" i="7" s="1"/>
  <c r="G1410" i="7"/>
  <c r="N1409" i="7"/>
  <c r="O1409" i="7" s="1"/>
  <c r="R1409" i="7" s="1"/>
  <c r="S1409" i="7" s="1"/>
  <c r="J1409" i="7"/>
  <c r="K1409" i="7" s="1"/>
  <c r="G1409" i="7"/>
  <c r="N1408" i="7"/>
  <c r="O1408" i="7" s="1"/>
  <c r="R1408" i="7" s="1"/>
  <c r="S1408" i="7" s="1"/>
  <c r="J1408" i="7"/>
  <c r="K1408" i="7" s="1"/>
  <c r="G1408" i="7"/>
  <c r="N1407" i="7"/>
  <c r="O1407" i="7" s="1"/>
  <c r="R1407" i="7" s="1"/>
  <c r="S1407" i="7" s="1"/>
  <c r="J1407" i="7"/>
  <c r="K1407" i="7" s="1"/>
  <c r="G1407" i="7"/>
  <c r="N1406" i="7"/>
  <c r="O1406" i="7" s="1"/>
  <c r="R1406" i="7" s="1"/>
  <c r="S1406" i="7" s="1"/>
  <c r="J1406" i="7"/>
  <c r="K1406" i="7" s="1"/>
  <c r="G1406" i="7"/>
  <c r="N1405" i="7"/>
  <c r="O1405" i="7" s="1"/>
  <c r="R1405" i="7" s="1"/>
  <c r="S1405" i="7" s="1"/>
  <c r="J1405" i="7"/>
  <c r="K1405" i="7" s="1"/>
  <c r="G1405" i="7"/>
  <c r="N1404" i="7"/>
  <c r="O1404" i="7" s="1"/>
  <c r="R1404" i="7" s="1"/>
  <c r="S1404" i="7" s="1"/>
  <c r="J1404" i="7"/>
  <c r="K1404" i="7" s="1"/>
  <c r="G1404" i="7"/>
  <c r="N1403" i="7"/>
  <c r="O1403" i="7" s="1"/>
  <c r="R1403" i="7" s="1"/>
  <c r="S1403" i="7" s="1"/>
  <c r="J1403" i="7"/>
  <c r="K1403" i="7" s="1"/>
  <c r="G1403" i="7"/>
  <c r="N1402" i="7"/>
  <c r="O1402" i="7" s="1"/>
  <c r="R1402" i="7" s="1"/>
  <c r="S1402" i="7" s="1"/>
  <c r="J1402" i="7"/>
  <c r="K1402" i="7" s="1"/>
  <c r="G1402" i="7"/>
  <c r="N1401" i="7"/>
  <c r="O1401" i="7" s="1"/>
  <c r="R1401" i="7" s="1"/>
  <c r="S1401" i="7" s="1"/>
  <c r="J1401" i="7"/>
  <c r="K1401" i="7" s="1"/>
  <c r="G1401" i="7"/>
  <c r="N1400" i="7"/>
  <c r="O1400" i="7" s="1"/>
  <c r="R1400" i="7" s="1"/>
  <c r="S1400" i="7" s="1"/>
  <c r="J1400" i="7"/>
  <c r="K1400" i="7" s="1"/>
  <c r="G1400" i="7"/>
  <c r="N1399" i="7"/>
  <c r="O1399" i="7" s="1"/>
  <c r="R1399" i="7" s="1"/>
  <c r="S1399" i="7" s="1"/>
  <c r="J1399" i="7"/>
  <c r="K1399" i="7" s="1"/>
  <c r="G1399" i="7"/>
  <c r="N1398" i="7"/>
  <c r="O1398" i="7" s="1"/>
  <c r="R1398" i="7" s="1"/>
  <c r="S1398" i="7" s="1"/>
  <c r="J1398" i="7"/>
  <c r="K1398" i="7" s="1"/>
  <c r="G1398" i="7"/>
  <c r="N1397" i="7"/>
  <c r="O1397" i="7" s="1"/>
  <c r="R1397" i="7" s="1"/>
  <c r="S1397" i="7" s="1"/>
  <c r="J1397" i="7"/>
  <c r="K1397" i="7" s="1"/>
  <c r="G1397" i="7"/>
  <c r="N1396" i="7"/>
  <c r="O1396" i="7" s="1"/>
  <c r="R1396" i="7" s="1"/>
  <c r="S1396" i="7" s="1"/>
  <c r="J1396" i="7"/>
  <c r="K1396" i="7" s="1"/>
  <c r="G1396" i="7"/>
  <c r="N1395" i="7"/>
  <c r="O1395" i="7" s="1"/>
  <c r="R1395" i="7" s="1"/>
  <c r="S1395" i="7" s="1"/>
  <c r="J1395" i="7"/>
  <c r="K1395" i="7" s="1"/>
  <c r="G1395" i="7"/>
  <c r="N1394" i="7"/>
  <c r="O1394" i="7" s="1"/>
  <c r="R1394" i="7" s="1"/>
  <c r="S1394" i="7" s="1"/>
  <c r="J1394" i="7"/>
  <c r="K1394" i="7" s="1"/>
  <c r="G1394" i="7"/>
  <c r="N1393" i="7"/>
  <c r="O1393" i="7" s="1"/>
  <c r="R1393" i="7" s="1"/>
  <c r="S1393" i="7" s="1"/>
  <c r="J1393" i="7"/>
  <c r="K1393" i="7" s="1"/>
  <c r="G1393" i="7"/>
  <c r="N1392" i="7"/>
  <c r="O1392" i="7" s="1"/>
  <c r="R1392" i="7" s="1"/>
  <c r="S1392" i="7" s="1"/>
  <c r="J1392" i="7"/>
  <c r="K1392" i="7" s="1"/>
  <c r="G1392" i="7"/>
  <c r="N1391" i="7"/>
  <c r="O1391" i="7" s="1"/>
  <c r="R1391" i="7" s="1"/>
  <c r="S1391" i="7" s="1"/>
  <c r="J1391" i="7"/>
  <c r="K1391" i="7" s="1"/>
  <c r="G1391" i="7"/>
  <c r="N1390" i="7"/>
  <c r="O1390" i="7" s="1"/>
  <c r="R1390" i="7" s="1"/>
  <c r="S1390" i="7" s="1"/>
  <c r="J1390" i="7"/>
  <c r="K1390" i="7" s="1"/>
  <c r="G1390" i="7"/>
  <c r="N1389" i="7"/>
  <c r="O1389" i="7" s="1"/>
  <c r="R1389" i="7" s="1"/>
  <c r="S1389" i="7" s="1"/>
  <c r="J1389" i="7"/>
  <c r="K1389" i="7" s="1"/>
  <c r="G1389" i="7"/>
  <c r="N1388" i="7"/>
  <c r="O1388" i="7" s="1"/>
  <c r="R1388" i="7" s="1"/>
  <c r="S1388" i="7" s="1"/>
  <c r="J1388" i="7"/>
  <c r="K1388" i="7" s="1"/>
  <c r="G1388" i="7"/>
  <c r="N1387" i="7"/>
  <c r="O1387" i="7" s="1"/>
  <c r="R1387" i="7" s="1"/>
  <c r="S1387" i="7" s="1"/>
  <c r="J1387" i="7"/>
  <c r="K1387" i="7" s="1"/>
  <c r="G1387" i="7"/>
  <c r="N1386" i="7"/>
  <c r="O1386" i="7" s="1"/>
  <c r="R1386" i="7" s="1"/>
  <c r="S1386" i="7" s="1"/>
  <c r="J1386" i="7"/>
  <c r="K1386" i="7" s="1"/>
  <c r="G1386" i="7"/>
  <c r="N1385" i="7"/>
  <c r="O1385" i="7" s="1"/>
  <c r="R1385" i="7" s="1"/>
  <c r="S1385" i="7" s="1"/>
  <c r="J1385" i="7"/>
  <c r="K1385" i="7" s="1"/>
  <c r="G1385" i="7"/>
  <c r="N1384" i="7"/>
  <c r="O1384" i="7" s="1"/>
  <c r="R1384" i="7" s="1"/>
  <c r="S1384" i="7" s="1"/>
  <c r="J1384" i="7"/>
  <c r="K1384" i="7" s="1"/>
  <c r="G1384" i="7"/>
  <c r="N1383" i="7"/>
  <c r="O1383" i="7" s="1"/>
  <c r="R1383" i="7" s="1"/>
  <c r="S1383" i="7" s="1"/>
  <c r="J1383" i="7"/>
  <c r="K1383" i="7" s="1"/>
  <c r="G1383" i="7"/>
  <c r="N1382" i="7"/>
  <c r="O1382" i="7" s="1"/>
  <c r="R1382" i="7" s="1"/>
  <c r="S1382" i="7" s="1"/>
  <c r="J1382" i="7"/>
  <c r="K1382" i="7" s="1"/>
  <c r="G1382" i="7"/>
  <c r="N1381" i="7"/>
  <c r="O1381" i="7" s="1"/>
  <c r="R1381" i="7" s="1"/>
  <c r="S1381" i="7" s="1"/>
  <c r="J1381" i="7"/>
  <c r="K1381" i="7" s="1"/>
  <c r="G1381" i="7"/>
  <c r="N1380" i="7"/>
  <c r="O1380" i="7" s="1"/>
  <c r="R1380" i="7" s="1"/>
  <c r="S1380" i="7" s="1"/>
  <c r="J1380" i="7"/>
  <c r="K1380" i="7" s="1"/>
  <c r="G1380" i="7"/>
  <c r="N1379" i="7"/>
  <c r="O1379" i="7" s="1"/>
  <c r="R1379" i="7" s="1"/>
  <c r="S1379" i="7" s="1"/>
  <c r="J1379" i="7"/>
  <c r="K1379" i="7" s="1"/>
  <c r="G1379" i="7"/>
  <c r="N1378" i="7"/>
  <c r="O1378" i="7" s="1"/>
  <c r="R1378" i="7" s="1"/>
  <c r="S1378" i="7" s="1"/>
  <c r="J1378" i="7"/>
  <c r="K1378" i="7" s="1"/>
  <c r="G1378" i="7"/>
  <c r="N1377" i="7"/>
  <c r="O1377" i="7" s="1"/>
  <c r="R1377" i="7" s="1"/>
  <c r="S1377" i="7" s="1"/>
  <c r="J1377" i="7"/>
  <c r="K1377" i="7" s="1"/>
  <c r="G1377" i="7"/>
  <c r="N1376" i="7"/>
  <c r="O1376" i="7" s="1"/>
  <c r="R1376" i="7" s="1"/>
  <c r="S1376" i="7" s="1"/>
  <c r="J1376" i="7"/>
  <c r="K1376" i="7" s="1"/>
  <c r="G1376" i="7"/>
  <c r="N1375" i="7"/>
  <c r="O1375" i="7" s="1"/>
  <c r="R1375" i="7" s="1"/>
  <c r="S1375" i="7" s="1"/>
  <c r="J1375" i="7"/>
  <c r="K1375" i="7" s="1"/>
  <c r="G1375" i="7"/>
  <c r="N1374" i="7"/>
  <c r="O1374" i="7" s="1"/>
  <c r="R1374" i="7" s="1"/>
  <c r="S1374" i="7" s="1"/>
  <c r="J1374" i="7"/>
  <c r="K1374" i="7" s="1"/>
  <c r="G1374" i="7"/>
  <c r="N1373" i="7"/>
  <c r="O1373" i="7" s="1"/>
  <c r="R1373" i="7" s="1"/>
  <c r="S1373" i="7" s="1"/>
  <c r="J1373" i="7"/>
  <c r="K1373" i="7" s="1"/>
  <c r="G1373" i="7"/>
  <c r="N1372" i="7"/>
  <c r="O1372" i="7" s="1"/>
  <c r="R1372" i="7" s="1"/>
  <c r="S1372" i="7" s="1"/>
  <c r="J1372" i="7"/>
  <c r="K1372" i="7" s="1"/>
  <c r="G1372" i="7"/>
  <c r="N1371" i="7"/>
  <c r="O1371" i="7" s="1"/>
  <c r="R1371" i="7" s="1"/>
  <c r="S1371" i="7" s="1"/>
  <c r="J1371" i="7"/>
  <c r="K1371" i="7" s="1"/>
  <c r="G1371" i="7"/>
  <c r="N1370" i="7"/>
  <c r="O1370" i="7" s="1"/>
  <c r="R1370" i="7" s="1"/>
  <c r="S1370" i="7" s="1"/>
  <c r="J1370" i="7"/>
  <c r="K1370" i="7" s="1"/>
  <c r="G1370" i="7"/>
  <c r="N1369" i="7"/>
  <c r="O1369" i="7" s="1"/>
  <c r="R1369" i="7" s="1"/>
  <c r="S1369" i="7" s="1"/>
  <c r="J1369" i="7"/>
  <c r="K1369" i="7" s="1"/>
  <c r="G1369" i="7"/>
  <c r="N1368" i="7"/>
  <c r="O1368" i="7" s="1"/>
  <c r="R1368" i="7" s="1"/>
  <c r="S1368" i="7" s="1"/>
  <c r="J1368" i="7"/>
  <c r="K1368" i="7" s="1"/>
  <c r="G1368" i="7"/>
  <c r="N1367" i="7"/>
  <c r="O1367" i="7" s="1"/>
  <c r="R1367" i="7" s="1"/>
  <c r="S1367" i="7" s="1"/>
  <c r="J1367" i="7"/>
  <c r="K1367" i="7" s="1"/>
  <c r="G1367" i="7"/>
  <c r="N1366" i="7"/>
  <c r="O1366" i="7" s="1"/>
  <c r="R1366" i="7" s="1"/>
  <c r="S1366" i="7" s="1"/>
  <c r="J1366" i="7"/>
  <c r="K1366" i="7" s="1"/>
  <c r="G1366" i="7"/>
  <c r="N1365" i="7"/>
  <c r="O1365" i="7" s="1"/>
  <c r="R1365" i="7" s="1"/>
  <c r="S1365" i="7" s="1"/>
  <c r="J1365" i="7"/>
  <c r="K1365" i="7" s="1"/>
  <c r="G1365" i="7"/>
  <c r="N1364" i="7"/>
  <c r="O1364" i="7" s="1"/>
  <c r="R1364" i="7" s="1"/>
  <c r="S1364" i="7" s="1"/>
  <c r="J1364" i="7"/>
  <c r="K1364" i="7" s="1"/>
  <c r="G1364" i="7"/>
  <c r="N1363" i="7"/>
  <c r="O1363" i="7" s="1"/>
  <c r="R1363" i="7" s="1"/>
  <c r="S1363" i="7" s="1"/>
  <c r="J1363" i="7"/>
  <c r="K1363" i="7" s="1"/>
  <c r="G1363" i="7"/>
  <c r="N1362" i="7"/>
  <c r="O1362" i="7" s="1"/>
  <c r="R1362" i="7" s="1"/>
  <c r="S1362" i="7" s="1"/>
  <c r="J1362" i="7"/>
  <c r="K1362" i="7" s="1"/>
  <c r="G1362" i="7"/>
  <c r="N1361" i="7"/>
  <c r="O1361" i="7" s="1"/>
  <c r="R1361" i="7" s="1"/>
  <c r="S1361" i="7" s="1"/>
  <c r="J1361" i="7"/>
  <c r="K1361" i="7" s="1"/>
  <c r="G1361" i="7"/>
  <c r="N1360" i="7"/>
  <c r="O1360" i="7" s="1"/>
  <c r="R1360" i="7" s="1"/>
  <c r="S1360" i="7" s="1"/>
  <c r="J1360" i="7"/>
  <c r="K1360" i="7" s="1"/>
  <c r="G1360" i="7"/>
  <c r="N1359" i="7"/>
  <c r="O1359" i="7" s="1"/>
  <c r="R1359" i="7" s="1"/>
  <c r="S1359" i="7" s="1"/>
  <c r="J1359" i="7"/>
  <c r="K1359" i="7" s="1"/>
  <c r="G1359" i="7"/>
  <c r="N1358" i="7"/>
  <c r="O1358" i="7" s="1"/>
  <c r="R1358" i="7" s="1"/>
  <c r="S1358" i="7" s="1"/>
  <c r="J1358" i="7"/>
  <c r="K1358" i="7" s="1"/>
  <c r="G1358" i="7"/>
  <c r="N1357" i="7"/>
  <c r="O1357" i="7" s="1"/>
  <c r="R1357" i="7" s="1"/>
  <c r="S1357" i="7" s="1"/>
  <c r="J1357" i="7"/>
  <c r="K1357" i="7" s="1"/>
  <c r="G1357" i="7"/>
  <c r="N1356" i="7"/>
  <c r="O1356" i="7" s="1"/>
  <c r="R1356" i="7" s="1"/>
  <c r="S1356" i="7" s="1"/>
  <c r="J1356" i="7"/>
  <c r="K1356" i="7" s="1"/>
  <c r="G1356" i="7"/>
  <c r="N1355" i="7"/>
  <c r="O1355" i="7" s="1"/>
  <c r="R1355" i="7" s="1"/>
  <c r="S1355" i="7" s="1"/>
  <c r="J1355" i="7"/>
  <c r="K1355" i="7" s="1"/>
  <c r="G1355" i="7"/>
  <c r="N1354" i="7"/>
  <c r="O1354" i="7" s="1"/>
  <c r="R1354" i="7" s="1"/>
  <c r="S1354" i="7" s="1"/>
  <c r="J1354" i="7"/>
  <c r="K1354" i="7" s="1"/>
  <c r="G1354" i="7"/>
  <c r="N1353" i="7"/>
  <c r="O1353" i="7" s="1"/>
  <c r="R1353" i="7" s="1"/>
  <c r="S1353" i="7" s="1"/>
  <c r="J1353" i="7"/>
  <c r="K1353" i="7" s="1"/>
  <c r="G1353" i="7"/>
  <c r="N1352" i="7"/>
  <c r="O1352" i="7" s="1"/>
  <c r="R1352" i="7" s="1"/>
  <c r="S1352" i="7" s="1"/>
  <c r="J1352" i="7"/>
  <c r="K1352" i="7" s="1"/>
  <c r="G1352" i="7"/>
  <c r="N1351" i="7"/>
  <c r="O1351" i="7" s="1"/>
  <c r="R1351" i="7" s="1"/>
  <c r="S1351" i="7" s="1"/>
  <c r="J1351" i="7"/>
  <c r="K1351" i="7" s="1"/>
  <c r="G1351" i="7"/>
  <c r="N1350" i="7"/>
  <c r="O1350" i="7" s="1"/>
  <c r="R1350" i="7" s="1"/>
  <c r="S1350" i="7" s="1"/>
  <c r="J1350" i="7"/>
  <c r="K1350" i="7" s="1"/>
  <c r="G1350" i="7"/>
  <c r="N1349" i="7"/>
  <c r="O1349" i="7" s="1"/>
  <c r="R1349" i="7" s="1"/>
  <c r="S1349" i="7" s="1"/>
  <c r="J1349" i="7"/>
  <c r="K1349" i="7" s="1"/>
  <c r="G1349" i="7"/>
  <c r="N1348" i="7"/>
  <c r="O1348" i="7" s="1"/>
  <c r="R1348" i="7" s="1"/>
  <c r="S1348" i="7" s="1"/>
  <c r="J1348" i="7"/>
  <c r="K1348" i="7" s="1"/>
  <c r="G1348" i="7"/>
  <c r="N1347" i="7"/>
  <c r="O1347" i="7" s="1"/>
  <c r="R1347" i="7" s="1"/>
  <c r="S1347" i="7" s="1"/>
  <c r="J1347" i="7"/>
  <c r="K1347" i="7" s="1"/>
  <c r="G1347" i="7"/>
  <c r="N1346" i="7"/>
  <c r="O1346" i="7" s="1"/>
  <c r="R1346" i="7" s="1"/>
  <c r="S1346" i="7" s="1"/>
  <c r="J1346" i="7"/>
  <c r="K1346" i="7" s="1"/>
  <c r="G1346" i="7"/>
  <c r="N1345" i="7"/>
  <c r="O1345" i="7" s="1"/>
  <c r="R1345" i="7" s="1"/>
  <c r="S1345" i="7" s="1"/>
  <c r="J1345" i="7"/>
  <c r="K1345" i="7" s="1"/>
  <c r="G1345" i="7"/>
  <c r="N1344" i="7"/>
  <c r="O1344" i="7" s="1"/>
  <c r="R1344" i="7" s="1"/>
  <c r="S1344" i="7" s="1"/>
  <c r="J1344" i="7"/>
  <c r="K1344" i="7" s="1"/>
  <c r="G1344" i="7"/>
  <c r="N1343" i="7"/>
  <c r="O1343" i="7" s="1"/>
  <c r="R1343" i="7" s="1"/>
  <c r="S1343" i="7" s="1"/>
  <c r="J1343" i="7"/>
  <c r="K1343" i="7" s="1"/>
  <c r="G1343" i="7"/>
  <c r="N1342" i="7"/>
  <c r="O1342" i="7" s="1"/>
  <c r="R1342" i="7" s="1"/>
  <c r="S1342" i="7" s="1"/>
  <c r="J1342" i="7"/>
  <c r="K1342" i="7" s="1"/>
  <c r="G1342" i="7"/>
  <c r="N1341" i="7"/>
  <c r="O1341" i="7" s="1"/>
  <c r="R1341" i="7" s="1"/>
  <c r="S1341" i="7" s="1"/>
  <c r="J1341" i="7"/>
  <c r="K1341" i="7" s="1"/>
  <c r="G1341" i="7"/>
  <c r="N1340" i="7"/>
  <c r="O1340" i="7" s="1"/>
  <c r="R1340" i="7" s="1"/>
  <c r="S1340" i="7" s="1"/>
  <c r="J1340" i="7"/>
  <c r="K1340" i="7" s="1"/>
  <c r="G1340" i="7"/>
  <c r="N1339" i="7"/>
  <c r="O1339" i="7" s="1"/>
  <c r="R1339" i="7" s="1"/>
  <c r="S1339" i="7" s="1"/>
  <c r="J1339" i="7"/>
  <c r="K1339" i="7" s="1"/>
  <c r="G1339" i="7"/>
  <c r="N1338" i="7"/>
  <c r="O1338" i="7" s="1"/>
  <c r="R1338" i="7" s="1"/>
  <c r="S1338" i="7" s="1"/>
  <c r="J1338" i="7"/>
  <c r="K1338" i="7" s="1"/>
  <c r="G1338" i="7"/>
  <c r="N1337" i="7"/>
  <c r="O1337" i="7" s="1"/>
  <c r="R1337" i="7" s="1"/>
  <c r="S1337" i="7" s="1"/>
  <c r="J1337" i="7"/>
  <c r="K1337" i="7" s="1"/>
  <c r="G1337" i="7"/>
  <c r="N1336" i="7"/>
  <c r="O1336" i="7" s="1"/>
  <c r="R1336" i="7" s="1"/>
  <c r="S1336" i="7" s="1"/>
  <c r="J1336" i="7"/>
  <c r="K1336" i="7" s="1"/>
  <c r="G1336" i="7"/>
  <c r="N1335" i="7"/>
  <c r="O1335" i="7" s="1"/>
  <c r="R1335" i="7" s="1"/>
  <c r="S1335" i="7" s="1"/>
  <c r="J1335" i="7"/>
  <c r="K1335" i="7" s="1"/>
  <c r="G1335" i="7"/>
  <c r="N1334" i="7"/>
  <c r="O1334" i="7" s="1"/>
  <c r="R1334" i="7" s="1"/>
  <c r="S1334" i="7" s="1"/>
  <c r="J1334" i="7"/>
  <c r="K1334" i="7" s="1"/>
  <c r="G1334" i="7"/>
  <c r="N1333" i="7"/>
  <c r="O1333" i="7" s="1"/>
  <c r="R1333" i="7" s="1"/>
  <c r="S1333" i="7" s="1"/>
  <c r="J1333" i="7"/>
  <c r="K1333" i="7" s="1"/>
  <c r="G1333" i="7"/>
  <c r="N1332" i="7"/>
  <c r="O1332" i="7" s="1"/>
  <c r="R1332" i="7" s="1"/>
  <c r="S1332" i="7" s="1"/>
  <c r="J1332" i="7"/>
  <c r="K1332" i="7" s="1"/>
  <c r="G1332" i="7"/>
  <c r="N1331" i="7"/>
  <c r="O1331" i="7" s="1"/>
  <c r="R1331" i="7" s="1"/>
  <c r="S1331" i="7" s="1"/>
  <c r="J1331" i="7"/>
  <c r="K1331" i="7" s="1"/>
  <c r="G1331" i="7"/>
  <c r="N1330" i="7"/>
  <c r="O1330" i="7" s="1"/>
  <c r="R1330" i="7" s="1"/>
  <c r="S1330" i="7" s="1"/>
  <c r="J1330" i="7"/>
  <c r="K1330" i="7" s="1"/>
  <c r="G1330" i="7"/>
  <c r="N1329" i="7"/>
  <c r="O1329" i="7" s="1"/>
  <c r="R1329" i="7" s="1"/>
  <c r="S1329" i="7" s="1"/>
  <c r="J1329" i="7"/>
  <c r="K1329" i="7" s="1"/>
  <c r="G1329" i="7"/>
  <c r="N1328" i="7"/>
  <c r="O1328" i="7" s="1"/>
  <c r="R1328" i="7" s="1"/>
  <c r="S1328" i="7" s="1"/>
  <c r="J1328" i="7"/>
  <c r="K1328" i="7" s="1"/>
  <c r="G1328" i="7"/>
  <c r="N1327" i="7"/>
  <c r="O1327" i="7" s="1"/>
  <c r="R1327" i="7" s="1"/>
  <c r="S1327" i="7" s="1"/>
  <c r="J1327" i="7"/>
  <c r="K1327" i="7" s="1"/>
  <c r="G1327" i="7"/>
  <c r="N1326" i="7"/>
  <c r="O1326" i="7" s="1"/>
  <c r="R1326" i="7" s="1"/>
  <c r="S1326" i="7" s="1"/>
  <c r="J1326" i="7"/>
  <c r="K1326" i="7" s="1"/>
  <c r="G1326" i="7"/>
  <c r="N1325" i="7"/>
  <c r="O1325" i="7" s="1"/>
  <c r="R1325" i="7" s="1"/>
  <c r="S1325" i="7" s="1"/>
  <c r="J1325" i="7"/>
  <c r="K1325" i="7" s="1"/>
  <c r="G1325" i="7"/>
  <c r="N1324" i="7"/>
  <c r="O1324" i="7" s="1"/>
  <c r="R1324" i="7" s="1"/>
  <c r="S1324" i="7" s="1"/>
  <c r="J1324" i="7"/>
  <c r="K1324" i="7" s="1"/>
  <c r="G1324" i="7"/>
  <c r="N1323" i="7"/>
  <c r="O1323" i="7" s="1"/>
  <c r="R1323" i="7" s="1"/>
  <c r="S1323" i="7" s="1"/>
  <c r="J1323" i="7"/>
  <c r="K1323" i="7" s="1"/>
  <c r="G1323" i="7"/>
  <c r="N1322" i="7"/>
  <c r="O1322" i="7" s="1"/>
  <c r="R1322" i="7" s="1"/>
  <c r="S1322" i="7" s="1"/>
  <c r="J1322" i="7"/>
  <c r="K1322" i="7" s="1"/>
  <c r="G1322" i="7"/>
  <c r="N1321" i="7"/>
  <c r="O1321" i="7" s="1"/>
  <c r="R1321" i="7" s="1"/>
  <c r="S1321" i="7" s="1"/>
  <c r="J1321" i="7"/>
  <c r="K1321" i="7" s="1"/>
  <c r="G1321" i="7"/>
  <c r="N1320" i="7"/>
  <c r="O1320" i="7" s="1"/>
  <c r="R1320" i="7" s="1"/>
  <c r="S1320" i="7" s="1"/>
  <c r="J1320" i="7"/>
  <c r="K1320" i="7" s="1"/>
  <c r="G1320" i="7"/>
  <c r="N1319" i="7"/>
  <c r="O1319" i="7" s="1"/>
  <c r="R1319" i="7" s="1"/>
  <c r="S1319" i="7" s="1"/>
  <c r="J1319" i="7"/>
  <c r="K1319" i="7" s="1"/>
  <c r="G1319" i="7"/>
  <c r="N1318" i="7"/>
  <c r="O1318" i="7" s="1"/>
  <c r="R1318" i="7" s="1"/>
  <c r="S1318" i="7" s="1"/>
  <c r="J1318" i="7"/>
  <c r="K1318" i="7" s="1"/>
  <c r="G1318" i="7"/>
  <c r="N1317" i="7"/>
  <c r="O1317" i="7" s="1"/>
  <c r="R1317" i="7" s="1"/>
  <c r="S1317" i="7" s="1"/>
  <c r="J1317" i="7"/>
  <c r="K1317" i="7" s="1"/>
  <c r="G1317" i="7"/>
  <c r="N1316" i="7"/>
  <c r="O1316" i="7" s="1"/>
  <c r="R1316" i="7" s="1"/>
  <c r="S1316" i="7" s="1"/>
  <c r="J1316" i="7"/>
  <c r="K1316" i="7" s="1"/>
  <c r="G1316" i="7"/>
  <c r="N1315" i="7"/>
  <c r="O1315" i="7" s="1"/>
  <c r="R1315" i="7" s="1"/>
  <c r="S1315" i="7" s="1"/>
  <c r="J1315" i="7"/>
  <c r="K1315" i="7" s="1"/>
  <c r="G1315" i="7"/>
  <c r="N1314" i="7"/>
  <c r="O1314" i="7" s="1"/>
  <c r="R1314" i="7" s="1"/>
  <c r="S1314" i="7" s="1"/>
  <c r="J1314" i="7"/>
  <c r="K1314" i="7" s="1"/>
  <c r="G1314" i="7"/>
  <c r="N1313" i="7"/>
  <c r="O1313" i="7" s="1"/>
  <c r="R1313" i="7" s="1"/>
  <c r="S1313" i="7" s="1"/>
  <c r="J1313" i="7"/>
  <c r="K1313" i="7" s="1"/>
  <c r="G1313" i="7"/>
  <c r="N1312" i="7"/>
  <c r="O1312" i="7" s="1"/>
  <c r="R1312" i="7" s="1"/>
  <c r="S1312" i="7" s="1"/>
  <c r="J1312" i="7"/>
  <c r="K1312" i="7" s="1"/>
  <c r="G1312" i="7"/>
  <c r="N1311" i="7"/>
  <c r="O1311" i="7" s="1"/>
  <c r="R1311" i="7" s="1"/>
  <c r="S1311" i="7" s="1"/>
  <c r="J1311" i="7"/>
  <c r="K1311" i="7" s="1"/>
  <c r="G1311" i="7"/>
  <c r="N1310" i="7"/>
  <c r="O1310" i="7" s="1"/>
  <c r="R1310" i="7" s="1"/>
  <c r="S1310" i="7" s="1"/>
  <c r="J1310" i="7"/>
  <c r="K1310" i="7" s="1"/>
  <c r="G1310" i="7"/>
  <c r="N1309" i="7"/>
  <c r="O1309" i="7" s="1"/>
  <c r="R1309" i="7" s="1"/>
  <c r="S1309" i="7" s="1"/>
  <c r="J1309" i="7"/>
  <c r="K1309" i="7" s="1"/>
  <c r="G1309" i="7"/>
  <c r="N1308" i="7"/>
  <c r="O1308" i="7" s="1"/>
  <c r="R1308" i="7" s="1"/>
  <c r="S1308" i="7" s="1"/>
  <c r="J1308" i="7"/>
  <c r="K1308" i="7" s="1"/>
  <c r="G1308" i="7"/>
  <c r="N1307" i="7"/>
  <c r="O1307" i="7" s="1"/>
  <c r="R1307" i="7" s="1"/>
  <c r="S1307" i="7" s="1"/>
  <c r="J1307" i="7"/>
  <c r="K1307" i="7" s="1"/>
  <c r="G1307" i="7"/>
  <c r="N1306" i="7"/>
  <c r="O1306" i="7" s="1"/>
  <c r="R1306" i="7" s="1"/>
  <c r="S1306" i="7" s="1"/>
  <c r="J1306" i="7"/>
  <c r="K1306" i="7" s="1"/>
  <c r="G1306" i="7"/>
  <c r="N1305" i="7"/>
  <c r="O1305" i="7" s="1"/>
  <c r="R1305" i="7" s="1"/>
  <c r="S1305" i="7" s="1"/>
  <c r="J1305" i="7"/>
  <c r="K1305" i="7" s="1"/>
  <c r="G1305" i="7"/>
  <c r="N1304" i="7"/>
  <c r="O1304" i="7" s="1"/>
  <c r="R1304" i="7" s="1"/>
  <c r="S1304" i="7" s="1"/>
  <c r="J1304" i="7"/>
  <c r="K1304" i="7" s="1"/>
  <c r="G1304" i="7"/>
  <c r="N1303" i="7"/>
  <c r="O1303" i="7" s="1"/>
  <c r="R1303" i="7" s="1"/>
  <c r="S1303" i="7" s="1"/>
  <c r="J1303" i="7"/>
  <c r="K1303" i="7" s="1"/>
  <c r="G1303" i="7"/>
  <c r="N1302" i="7"/>
  <c r="O1302" i="7" s="1"/>
  <c r="R1302" i="7" s="1"/>
  <c r="S1302" i="7" s="1"/>
  <c r="J1302" i="7"/>
  <c r="K1302" i="7" s="1"/>
  <c r="G1302" i="7"/>
  <c r="N1301" i="7"/>
  <c r="O1301" i="7" s="1"/>
  <c r="R1301" i="7" s="1"/>
  <c r="S1301" i="7" s="1"/>
  <c r="J1301" i="7"/>
  <c r="K1301" i="7" s="1"/>
  <c r="G1301" i="7"/>
  <c r="N1300" i="7"/>
  <c r="O1300" i="7" s="1"/>
  <c r="R1300" i="7" s="1"/>
  <c r="S1300" i="7" s="1"/>
  <c r="J1300" i="7"/>
  <c r="K1300" i="7" s="1"/>
  <c r="G1300" i="7"/>
  <c r="N1299" i="7"/>
  <c r="O1299" i="7" s="1"/>
  <c r="R1299" i="7" s="1"/>
  <c r="S1299" i="7" s="1"/>
  <c r="J1299" i="7"/>
  <c r="K1299" i="7" s="1"/>
  <c r="G1299" i="7"/>
  <c r="N1298" i="7"/>
  <c r="O1298" i="7" s="1"/>
  <c r="R1298" i="7" s="1"/>
  <c r="S1298" i="7" s="1"/>
  <c r="J1298" i="7"/>
  <c r="K1298" i="7" s="1"/>
  <c r="G1298" i="7"/>
  <c r="N1297" i="7"/>
  <c r="O1297" i="7" s="1"/>
  <c r="R1297" i="7" s="1"/>
  <c r="S1297" i="7" s="1"/>
  <c r="J1297" i="7"/>
  <c r="K1297" i="7" s="1"/>
  <c r="G1297" i="7"/>
  <c r="N1296" i="7"/>
  <c r="O1296" i="7" s="1"/>
  <c r="J1296" i="7"/>
  <c r="K1296" i="7" s="1"/>
  <c r="G1296" i="7"/>
  <c r="N1295" i="7"/>
  <c r="O1295" i="7" s="1"/>
  <c r="R1295" i="7" s="1"/>
  <c r="S1295" i="7" s="1"/>
  <c r="J1295" i="7"/>
  <c r="K1295" i="7" s="1"/>
  <c r="G1295" i="7"/>
  <c r="N1294" i="7"/>
  <c r="O1294" i="7" s="1"/>
  <c r="R1294" i="7" s="1"/>
  <c r="S1294" i="7" s="1"/>
  <c r="J1294" i="7"/>
  <c r="K1294" i="7" s="1"/>
  <c r="G1294" i="7"/>
  <c r="N1293" i="7"/>
  <c r="O1293" i="7" s="1"/>
  <c r="R1293" i="7" s="1"/>
  <c r="S1293" i="7" s="1"/>
  <c r="J1293" i="7"/>
  <c r="K1293" i="7" s="1"/>
  <c r="G1293" i="7"/>
  <c r="N1292" i="7"/>
  <c r="O1292" i="7" s="1"/>
  <c r="R1292" i="7" s="1"/>
  <c r="S1292" i="7" s="1"/>
  <c r="J1292" i="7"/>
  <c r="K1292" i="7" s="1"/>
  <c r="G1292" i="7"/>
  <c r="N1291" i="7"/>
  <c r="O1291" i="7" s="1"/>
  <c r="R1291" i="7" s="1"/>
  <c r="S1291" i="7" s="1"/>
  <c r="J1291" i="7"/>
  <c r="K1291" i="7" s="1"/>
  <c r="G1291" i="7"/>
  <c r="N1290" i="7"/>
  <c r="O1290" i="7" s="1"/>
  <c r="R1290" i="7" s="1"/>
  <c r="S1290" i="7" s="1"/>
  <c r="J1290" i="7"/>
  <c r="K1290" i="7" s="1"/>
  <c r="G1290" i="7"/>
  <c r="N1289" i="7"/>
  <c r="O1289" i="7" s="1"/>
  <c r="R1289" i="7" s="1"/>
  <c r="S1289" i="7" s="1"/>
  <c r="J1289" i="7"/>
  <c r="K1289" i="7" s="1"/>
  <c r="G1289" i="7"/>
  <c r="N1288" i="7"/>
  <c r="O1288" i="7" s="1"/>
  <c r="R1288" i="7" s="1"/>
  <c r="S1288" i="7" s="1"/>
  <c r="J1288" i="7"/>
  <c r="K1288" i="7" s="1"/>
  <c r="G1288" i="7"/>
  <c r="N1287" i="7"/>
  <c r="O1287" i="7" s="1"/>
  <c r="R1287" i="7" s="1"/>
  <c r="S1287" i="7" s="1"/>
  <c r="J1287" i="7"/>
  <c r="K1287" i="7" s="1"/>
  <c r="G1287" i="7"/>
  <c r="N1286" i="7"/>
  <c r="O1286" i="7" s="1"/>
  <c r="R1286" i="7" s="1"/>
  <c r="S1286" i="7" s="1"/>
  <c r="J1286" i="7"/>
  <c r="K1286" i="7" s="1"/>
  <c r="G1286" i="7"/>
  <c r="N1285" i="7"/>
  <c r="O1285" i="7" s="1"/>
  <c r="R1285" i="7" s="1"/>
  <c r="S1285" i="7" s="1"/>
  <c r="J1285" i="7"/>
  <c r="K1285" i="7" s="1"/>
  <c r="G1285" i="7"/>
  <c r="N1284" i="7"/>
  <c r="O1284" i="7" s="1"/>
  <c r="R1284" i="7" s="1"/>
  <c r="S1284" i="7" s="1"/>
  <c r="J1284" i="7"/>
  <c r="K1284" i="7" s="1"/>
  <c r="G1284" i="7"/>
  <c r="N1283" i="7"/>
  <c r="O1283" i="7" s="1"/>
  <c r="R1283" i="7" s="1"/>
  <c r="S1283" i="7" s="1"/>
  <c r="J1283" i="7"/>
  <c r="K1283" i="7" s="1"/>
  <c r="G1283" i="7"/>
  <c r="N1282" i="7"/>
  <c r="O1282" i="7" s="1"/>
  <c r="R1282" i="7" s="1"/>
  <c r="S1282" i="7" s="1"/>
  <c r="J1282" i="7"/>
  <c r="K1282" i="7" s="1"/>
  <c r="G1282" i="7"/>
  <c r="N1281" i="7"/>
  <c r="O1281" i="7" s="1"/>
  <c r="R1281" i="7" s="1"/>
  <c r="S1281" i="7" s="1"/>
  <c r="J1281" i="7"/>
  <c r="K1281" i="7" s="1"/>
  <c r="G1281" i="7"/>
  <c r="N1280" i="7"/>
  <c r="O1280" i="7" s="1"/>
  <c r="R1280" i="7" s="1"/>
  <c r="S1280" i="7" s="1"/>
  <c r="J1280" i="7"/>
  <c r="K1280" i="7" s="1"/>
  <c r="G1280" i="7"/>
  <c r="N1279" i="7"/>
  <c r="O1279" i="7" s="1"/>
  <c r="R1279" i="7" s="1"/>
  <c r="S1279" i="7" s="1"/>
  <c r="J1279" i="7"/>
  <c r="K1279" i="7" s="1"/>
  <c r="G1279" i="7"/>
  <c r="N1278" i="7"/>
  <c r="O1278" i="7" s="1"/>
  <c r="R1278" i="7" s="1"/>
  <c r="S1278" i="7" s="1"/>
  <c r="J1278" i="7"/>
  <c r="K1278" i="7" s="1"/>
  <c r="G1278" i="7"/>
  <c r="N1277" i="7"/>
  <c r="O1277" i="7" s="1"/>
  <c r="R1277" i="7" s="1"/>
  <c r="S1277" i="7" s="1"/>
  <c r="J1277" i="7"/>
  <c r="K1277" i="7" s="1"/>
  <c r="G1277" i="7"/>
  <c r="N1276" i="7"/>
  <c r="O1276" i="7" s="1"/>
  <c r="R1276" i="7" s="1"/>
  <c r="S1276" i="7" s="1"/>
  <c r="J1276" i="7"/>
  <c r="K1276" i="7" s="1"/>
  <c r="G1276" i="7"/>
  <c r="N1275" i="7"/>
  <c r="O1275" i="7" s="1"/>
  <c r="R1275" i="7" s="1"/>
  <c r="S1275" i="7" s="1"/>
  <c r="J1275" i="7"/>
  <c r="K1275" i="7" s="1"/>
  <c r="G1275" i="7"/>
  <c r="N1274" i="7"/>
  <c r="O1274" i="7" s="1"/>
  <c r="R1274" i="7" s="1"/>
  <c r="S1274" i="7" s="1"/>
  <c r="J1274" i="7"/>
  <c r="K1274" i="7" s="1"/>
  <c r="G1274" i="7"/>
  <c r="N1273" i="7"/>
  <c r="O1273" i="7" s="1"/>
  <c r="R1273" i="7" s="1"/>
  <c r="S1273" i="7" s="1"/>
  <c r="J1273" i="7"/>
  <c r="K1273" i="7" s="1"/>
  <c r="G1273" i="7"/>
  <c r="N1272" i="7"/>
  <c r="O1272" i="7" s="1"/>
  <c r="R1272" i="7" s="1"/>
  <c r="S1272" i="7" s="1"/>
  <c r="J1272" i="7"/>
  <c r="K1272" i="7" s="1"/>
  <c r="G1272" i="7"/>
  <c r="N1271" i="7"/>
  <c r="O1271" i="7" s="1"/>
  <c r="R1271" i="7" s="1"/>
  <c r="S1271" i="7" s="1"/>
  <c r="J1271" i="7"/>
  <c r="K1271" i="7" s="1"/>
  <c r="G1271" i="7"/>
  <c r="N1270" i="7"/>
  <c r="O1270" i="7" s="1"/>
  <c r="J1270" i="7"/>
  <c r="K1270" i="7" s="1"/>
  <c r="G1270" i="7"/>
  <c r="N1269" i="7"/>
  <c r="O1269" i="7" s="1"/>
  <c r="J1269" i="7"/>
  <c r="K1269" i="7" s="1"/>
  <c r="G1269" i="7"/>
  <c r="N1268" i="7"/>
  <c r="O1268" i="7" s="1"/>
  <c r="J1268" i="7"/>
  <c r="K1268" i="7" s="1"/>
  <c r="G1268" i="7"/>
  <c r="N1267" i="7"/>
  <c r="O1267" i="7" s="1"/>
  <c r="R1267" i="7" s="1"/>
  <c r="S1267" i="7" s="1"/>
  <c r="J1267" i="7"/>
  <c r="K1267" i="7" s="1"/>
  <c r="G1267" i="7"/>
  <c r="N1266" i="7"/>
  <c r="O1266" i="7" s="1"/>
  <c r="R1266" i="7" s="1"/>
  <c r="S1266" i="7" s="1"/>
  <c r="P1266" i="7"/>
  <c r="J1266" i="7"/>
  <c r="K1266" i="7" s="1"/>
  <c r="G1266" i="7"/>
  <c r="N1265" i="7"/>
  <c r="O1265" i="7" s="1"/>
  <c r="R1265" i="7" s="1"/>
  <c r="S1265" i="7" s="1"/>
  <c r="P1265" i="7"/>
  <c r="J1265" i="7"/>
  <c r="K1265" i="7" s="1"/>
  <c r="G1265" i="7"/>
  <c r="N1264" i="7"/>
  <c r="O1264" i="7" s="1"/>
  <c r="R1264" i="7" s="1"/>
  <c r="S1264" i="7" s="1"/>
  <c r="P1264" i="7"/>
  <c r="J1264" i="7"/>
  <c r="K1264" i="7" s="1"/>
  <c r="G1264" i="7"/>
  <c r="N1263" i="7"/>
  <c r="O1263" i="7" s="1"/>
  <c r="R1263" i="7" s="1"/>
  <c r="S1263" i="7" s="1"/>
  <c r="J1263" i="7"/>
  <c r="K1263" i="7" s="1"/>
  <c r="G1263" i="7"/>
  <c r="N1262" i="7"/>
  <c r="O1262" i="7" s="1"/>
  <c r="J1262" i="7"/>
  <c r="K1262" i="7" s="1"/>
  <c r="G1262" i="7"/>
  <c r="N1261" i="7"/>
  <c r="O1261" i="7" s="1"/>
  <c r="R1261" i="7" s="1"/>
  <c r="S1261" i="7" s="1"/>
  <c r="J1261" i="7"/>
  <c r="K1261" i="7" s="1"/>
  <c r="G1261" i="7"/>
  <c r="N1260" i="7"/>
  <c r="O1260" i="7" s="1"/>
  <c r="R1260" i="7" s="1"/>
  <c r="S1260" i="7" s="1"/>
  <c r="J1260" i="7"/>
  <c r="K1260" i="7" s="1"/>
  <c r="G1260" i="7"/>
  <c r="N1259" i="7"/>
  <c r="O1259" i="7" s="1"/>
  <c r="R1259" i="7" s="1"/>
  <c r="S1259" i="7" s="1"/>
  <c r="J1259" i="7"/>
  <c r="K1259" i="7" s="1"/>
  <c r="G1259" i="7"/>
  <c r="N1258" i="7"/>
  <c r="O1258" i="7" s="1"/>
  <c r="R1258" i="7" s="1"/>
  <c r="S1258" i="7" s="1"/>
  <c r="J1258" i="7"/>
  <c r="K1258" i="7" s="1"/>
  <c r="G1258" i="7"/>
  <c r="N1257" i="7"/>
  <c r="O1257" i="7" s="1"/>
  <c r="R1257" i="7" s="1"/>
  <c r="S1257" i="7" s="1"/>
  <c r="J1257" i="7"/>
  <c r="K1257" i="7" s="1"/>
  <c r="G1257" i="7"/>
  <c r="N1256" i="7"/>
  <c r="O1256" i="7" s="1"/>
  <c r="R1256" i="7" s="1"/>
  <c r="S1256" i="7" s="1"/>
  <c r="J1256" i="7"/>
  <c r="K1256" i="7" s="1"/>
  <c r="G1256" i="7"/>
  <c r="N1255" i="7"/>
  <c r="O1255" i="7" s="1"/>
  <c r="R1255" i="7" s="1"/>
  <c r="S1255" i="7" s="1"/>
  <c r="J1255" i="7"/>
  <c r="K1255" i="7" s="1"/>
  <c r="G1255" i="7"/>
  <c r="N1254" i="7"/>
  <c r="O1254" i="7" s="1"/>
  <c r="R1254" i="7" s="1"/>
  <c r="S1254" i="7" s="1"/>
  <c r="J1254" i="7"/>
  <c r="K1254" i="7" s="1"/>
  <c r="G1254" i="7"/>
  <c r="N1253" i="7"/>
  <c r="O1253" i="7" s="1"/>
  <c r="R1253" i="7" s="1"/>
  <c r="S1253" i="7" s="1"/>
  <c r="J1253" i="7"/>
  <c r="K1253" i="7" s="1"/>
  <c r="G1253" i="7"/>
  <c r="N1252" i="7"/>
  <c r="O1252" i="7" s="1"/>
  <c r="R1252" i="7" s="1"/>
  <c r="S1252" i="7" s="1"/>
  <c r="J1252" i="7"/>
  <c r="K1252" i="7" s="1"/>
  <c r="G1252" i="7"/>
  <c r="N1251" i="7"/>
  <c r="O1251" i="7" s="1"/>
  <c r="R1251" i="7" s="1"/>
  <c r="S1251" i="7" s="1"/>
  <c r="J1251" i="7"/>
  <c r="K1251" i="7" s="1"/>
  <c r="G1251" i="7"/>
  <c r="N1250" i="7"/>
  <c r="O1250" i="7" s="1"/>
  <c r="R1250" i="7" s="1"/>
  <c r="S1250" i="7" s="1"/>
  <c r="J1250" i="7"/>
  <c r="K1250" i="7" s="1"/>
  <c r="G1250" i="7"/>
  <c r="N1249" i="7"/>
  <c r="O1249" i="7" s="1"/>
  <c r="R1249" i="7" s="1"/>
  <c r="S1249" i="7" s="1"/>
  <c r="J1249" i="7"/>
  <c r="K1249" i="7" s="1"/>
  <c r="G1249" i="7"/>
  <c r="N1248" i="7"/>
  <c r="O1248" i="7" s="1"/>
  <c r="R1248" i="7" s="1"/>
  <c r="S1248" i="7" s="1"/>
  <c r="J1248" i="7"/>
  <c r="K1248" i="7" s="1"/>
  <c r="G1248" i="7"/>
  <c r="N1247" i="7"/>
  <c r="O1247" i="7" s="1"/>
  <c r="R1247" i="7" s="1"/>
  <c r="S1247" i="7" s="1"/>
  <c r="J1247" i="7"/>
  <c r="K1247" i="7" s="1"/>
  <c r="G1247" i="7"/>
  <c r="N1246" i="7"/>
  <c r="O1246" i="7" s="1"/>
  <c r="R1246" i="7" s="1"/>
  <c r="S1246" i="7" s="1"/>
  <c r="J1246" i="7"/>
  <c r="K1246" i="7" s="1"/>
  <c r="G1246" i="7"/>
  <c r="N1245" i="7"/>
  <c r="O1245" i="7" s="1"/>
  <c r="R1245" i="7" s="1"/>
  <c r="S1245" i="7" s="1"/>
  <c r="J1245" i="7"/>
  <c r="K1245" i="7" s="1"/>
  <c r="G1245" i="7"/>
  <c r="N1244" i="7"/>
  <c r="O1244" i="7" s="1"/>
  <c r="R1244" i="7" s="1"/>
  <c r="S1244" i="7" s="1"/>
  <c r="J1244" i="7"/>
  <c r="K1244" i="7" s="1"/>
  <c r="G1244" i="7"/>
  <c r="N1243" i="7"/>
  <c r="O1243" i="7" s="1"/>
  <c r="R1243" i="7" s="1"/>
  <c r="S1243" i="7" s="1"/>
  <c r="J1243" i="7"/>
  <c r="K1243" i="7" s="1"/>
  <c r="G1243" i="7"/>
  <c r="N1242" i="7"/>
  <c r="O1242" i="7" s="1"/>
  <c r="J1242" i="7"/>
  <c r="K1242" i="7" s="1"/>
  <c r="G1242" i="7"/>
  <c r="N1241" i="7"/>
  <c r="O1241" i="7" s="1"/>
  <c r="J1241" i="7"/>
  <c r="K1241" i="7" s="1"/>
  <c r="G1241" i="7"/>
  <c r="N1240" i="7"/>
  <c r="O1240" i="7" s="1"/>
  <c r="J1240" i="7"/>
  <c r="K1240" i="7" s="1"/>
  <c r="G1240" i="7"/>
  <c r="N1239" i="7"/>
  <c r="O1239" i="7" s="1"/>
  <c r="R1239" i="7" s="1"/>
  <c r="S1239" i="7" s="1"/>
  <c r="J1239" i="7"/>
  <c r="K1239" i="7" s="1"/>
  <c r="G1239" i="7"/>
  <c r="N1238" i="7"/>
  <c r="O1238" i="7" s="1"/>
  <c r="R1238" i="7" s="1"/>
  <c r="S1238" i="7" s="1"/>
  <c r="J1238" i="7"/>
  <c r="K1238" i="7" s="1"/>
  <c r="G1238" i="7"/>
  <c r="N1237" i="7"/>
  <c r="O1237" i="7" s="1"/>
  <c r="R1237" i="7" s="1"/>
  <c r="S1237" i="7" s="1"/>
  <c r="J1237" i="7"/>
  <c r="K1237" i="7" s="1"/>
  <c r="G1237" i="7"/>
  <c r="N1236" i="7"/>
  <c r="O1236" i="7" s="1"/>
  <c r="R1236" i="7" s="1"/>
  <c r="S1236" i="7" s="1"/>
  <c r="J1236" i="7"/>
  <c r="K1236" i="7" s="1"/>
  <c r="G1236" i="7"/>
  <c r="N1235" i="7"/>
  <c r="O1235" i="7" s="1"/>
  <c r="R1235" i="7" s="1"/>
  <c r="S1235" i="7" s="1"/>
  <c r="J1235" i="7"/>
  <c r="K1235" i="7" s="1"/>
  <c r="G1235" i="7"/>
  <c r="N1234" i="7"/>
  <c r="O1234" i="7" s="1"/>
  <c r="J1234" i="7"/>
  <c r="K1234" i="7" s="1"/>
  <c r="G1234" i="7"/>
  <c r="N1233" i="7"/>
  <c r="O1233" i="7" s="1"/>
  <c r="J1233" i="7"/>
  <c r="K1233" i="7" s="1"/>
  <c r="G1233" i="7"/>
  <c r="N1232" i="7"/>
  <c r="O1232" i="7" s="1"/>
  <c r="J1232" i="7"/>
  <c r="K1232" i="7" s="1"/>
  <c r="G1232" i="7"/>
  <c r="N1231" i="7"/>
  <c r="O1231" i="7" s="1"/>
  <c r="R1231" i="7" s="1"/>
  <c r="S1231" i="7" s="1"/>
  <c r="J1231" i="7"/>
  <c r="K1231" i="7" s="1"/>
  <c r="G1231" i="7"/>
  <c r="N1230" i="7"/>
  <c r="O1230" i="7" s="1"/>
  <c r="R1230" i="7" s="1"/>
  <c r="S1230" i="7" s="1"/>
  <c r="J1230" i="7"/>
  <c r="K1230" i="7" s="1"/>
  <c r="G1230" i="7"/>
  <c r="N1229" i="7"/>
  <c r="O1229" i="7" s="1"/>
  <c r="R1229" i="7" s="1"/>
  <c r="S1229" i="7" s="1"/>
  <c r="J1229" i="7"/>
  <c r="K1229" i="7" s="1"/>
  <c r="G1229" i="7"/>
  <c r="N1228" i="7"/>
  <c r="O1228" i="7" s="1"/>
  <c r="R1228" i="7" s="1"/>
  <c r="S1228" i="7" s="1"/>
  <c r="J1228" i="7"/>
  <c r="K1228" i="7" s="1"/>
  <c r="G1228" i="7"/>
  <c r="N1227" i="7"/>
  <c r="O1227" i="7" s="1"/>
  <c r="R1227" i="7" s="1"/>
  <c r="S1227" i="7" s="1"/>
  <c r="J1227" i="7"/>
  <c r="K1227" i="7" s="1"/>
  <c r="G1227" i="7"/>
  <c r="N1226" i="7"/>
  <c r="O1226" i="7" s="1"/>
  <c r="R1226" i="7" s="1"/>
  <c r="S1226" i="7" s="1"/>
  <c r="J1226" i="7"/>
  <c r="K1226" i="7" s="1"/>
  <c r="G1226" i="7"/>
  <c r="N1225" i="7"/>
  <c r="O1225" i="7" s="1"/>
  <c r="R1225" i="7" s="1"/>
  <c r="S1225" i="7" s="1"/>
  <c r="J1225" i="7"/>
  <c r="K1225" i="7" s="1"/>
  <c r="G1225" i="7"/>
  <c r="N1224" i="7"/>
  <c r="O1224" i="7" s="1"/>
  <c r="R1224" i="7" s="1"/>
  <c r="S1224" i="7" s="1"/>
  <c r="J1224" i="7"/>
  <c r="K1224" i="7" s="1"/>
  <c r="G1224" i="7"/>
  <c r="N1223" i="7"/>
  <c r="O1223" i="7" s="1"/>
  <c r="R1223" i="7" s="1"/>
  <c r="S1223" i="7" s="1"/>
  <c r="J1223" i="7"/>
  <c r="K1223" i="7" s="1"/>
  <c r="G1223" i="7"/>
  <c r="N1222" i="7"/>
  <c r="O1222" i="7" s="1"/>
  <c r="R1222" i="7" s="1"/>
  <c r="S1222" i="7" s="1"/>
  <c r="J1222" i="7"/>
  <c r="K1222" i="7" s="1"/>
  <c r="G1222" i="7"/>
  <c r="N1221" i="7"/>
  <c r="O1221" i="7" s="1"/>
  <c r="R1221" i="7" s="1"/>
  <c r="S1221" i="7" s="1"/>
  <c r="J1221" i="7"/>
  <c r="K1221" i="7" s="1"/>
  <c r="G1221" i="7"/>
  <c r="N1220" i="7"/>
  <c r="O1220" i="7" s="1"/>
  <c r="R1220" i="7" s="1"/>
  <c r="S1220" i="7" s="1"/>
  <c r="J1220" i="7"/>
  <c r="K1220" i="7" s="1"/>
  <c r="G1220" i="7"/>
  <c r="N1219" i="7"/>
  <c r="O1219" i="7" s="1"/>
  <c r="R1219" i="7" s="1"/>
  <c r="S1219" i="7" s="1"/>
  <c r="J1219" i="7"/>
  <c r="K1219" i="7" s="1"/>
  <c r="G1219" i="7"/>
  <c r="N1218" i="7"/>
  <c r="O1218" i="7" s="1"/>
  <c r="R1218" i="7" s="1"/>
  <c r="S1218" i="7" s="1"/>
  <c r="J1218" i="7"/>
  <c r="K1218" i="7" s="1"/>
  <c r="G1218" i="7"/>
  <c r="N1217" i="7"/>
  <c r="O1217" i="7" s="1"/>
  <c r="R1217" i="7" s="1"/>
  <c r="S1217" i="7" s="1"/>
  <c r="J1217" i="7"/>
  <c r="K1217" i="7" s="1"/>
  <c r="G1217" i="7"/>
  <c r="N1216" i="7"/>
  <c r="O1216" i="7" s="1"/>
  <c r="R1216" i="7" s="1"/>
  <c r="S1216" i="7" s="1"/>
  <c r="J1216" i="7"/>
  <c r="K1216" i="7" s="1"/>
  <c r="G1216" i="7"/>
  <c r="N1215" i="7"/>
  <c r="O1215" i="7" s="1"/>
  <c r="R1215" i="7" s="1"/>
  <c r="S1215" i="7" s="1"/>
  <c r="J1215" i="7"/>
  <c r="K1215" i="7" s="1"/>
  <c r="G1215" i="7"/>
  <c r="N1214" i="7"/>
  <c r="O1214" i="7" s="1"/>
  <c r="R1214" i="7" s="1"/>
  <c r="S1214" i="7" s="1"/>
  <c r="J1214" i="7"/>
  <c r="K1214" i="7" s="1"/>
  <c r="G1214" i="7"/>
  <c r="N1213" i="7"/>
  <c r="O1213" i="7" s="1"/>
  <c r="R1213" i="7" s="1"/>
  <c r="S1213" i="7" s="1"/>
  <c r="J1213" i="7"/>
  <c r="K1213" i="7" s="1"/>
  <c r="G1213" i="7"/>
  <c r="N1212" i="7"/>
  <c r="O1212" i="7" s="1"/>
  <c r="R1212" i="7" s="1"/>
  <c r="S1212" i="7" s="1"/>
  <c r="J1212" i="7"/>
  <c r="K1212" i="7" s="1"/>
  <c r="G1212" i="7"/>
  <c r="N1211" i="7"/>
  <c r="O1211" i="7" s="1"/>
  <c r="R1211" i="7" s="1"/>
  <c r="S1211" i="7" s="1"/>
  <c r="J1211" i="7"/>
  <c r="K1211" i="7" s="1"/>
  <c r="G1211" i="7"/>
  <c r="N1210" i="7"/>
  <c r="O1210" i="7" s="1"/>
  <c r="R1210" i="7" s="1"/>
  <c r="S1210" i="7" s="1"/>
  <c r="J1210" i="7"/>
  <c r="K1210" i="7" s="1"/>
  <c r="G1210" i="7"/>
  <c r="N1209" i="7"/>
  <c r="O1209" i="7" s="1"/>
  <c r="R1209" i="7" s="1"/>
  <c r="S1209" i="7" s="1"/>
  <c r="J1209" i="7"/>
  <c r="K1209" i="7" s="1"/>
  <c r="G1209" i="7"/>
  <c r="N1208" i="7"/>
  <c r="O1208" i="7" s="1"/>
  <c r="R1208" i="7" s="1"/>
  <c r="S1208" i="7" s="1"/>
  <c r="J1208" i="7"/>
  <c r="K1208" i="7" s="1"/>
  <c r="G1208" i="7"/>
  <c r="N1207" i="7"/>
  <c r="O1207" i="7" s="1"/>
  <c r="R1207" i="7" s="1"/>
  <c r="S1207" i="7" s="1"/>
  <c r="J1207" i="7"/>
  <c r="K1207" i="7" s="1"/>
  <c r="G1207" i="7"/>
  <c r="N1206" i="7"/>
  <c r="O1206" i="7" s="1"/>
  <c r="R1206" i="7" s="1"/>
  <c r="S1206" i="7" s="1"/>
  <c r="J1206" i="7"/>
  <c r="K1206" i="7" s="1"/>
  <c r="G1206" i="7"/>
  <c r="N1205" i="7"/>
  <c r="O1205" i="7" s="1"/>
  <c r="R1205" i="7" s="1"/>
  <c r="S1205" i="7" s="1"/>
  <c r="J1205" i="7"/>
  <c r="K1205" i="7" s="1"/>
  <c r="G1205" i="7"/>
  <c r="N1204" i="7"/>
  <c r="O1204" i="7" s="1"/>
  <c r="R1204" i="7" s="1"/>
  <c r="S1204" i="7" s="1"/>
  <c r="J1204" i="7"/>
  <c r="K1204" i="7" s="1"/>
  <c r="G1204" i="7"/>
  <c r="N1203" i="7"/>
  <c r="O1203" i="7" s="1"/>
  <c r="R1203" i="7" s="1"/>
  <c r="S1203" i="7" s="1"/>
  <c r="J1203" i="7"/>
  <c r="K1203" i="7" s="1"/>
  <c r="G1203" i="7"/>
  <c r="N1202" i="7"/>
  <c r="O1202" i="7" s="1"/>
  <c r="R1202" i="7" s="1"/>
  <c r="S1202" i="7" s="1"/>
  <c r="J1202" i="7"/>
  <c r="K1202" i="7" s="1"/>
  <c r="G1202" i="7"/>
  <c r="N1201" i="7"/>
  <c r="O1201" i="7" s="1"/>
  <c r="R1201" i="7" s="1"/>
  <c r="S1201" i="7" s="1"/>
  <c r="J1201" i="7"/>
  <c r="K1201" i="7" s="1"/>
  <c r="G1201" i="7"/>
  <c r="N1200" i="7"/>
  <c r="O1200" i="7" s="1"/>
  <c r="R1200" i="7" s="1"/>
  <c r="S1200" i="7" s="1"/>
  <c r="J1200" i="7"/>
  <c r="K1200" i="7" s="1"/>
  <c r="G1200" i="7"/>
  <c r="N1199" i="7"/>
  <c r="O1199" i="7" s="1"/>
  <c r="R1199" i="7" s="1"/>
  <c r="S1199" i="7" s="1"/>
  <c r="J1199" i="7"/>
  <c r="K1199" i="7" s="1"/>
  <c r="G1199" i="7"/>
  <c r="N1198" i="7"/>
  <c r="O1198" i="7" s="1"/>
  <c r="R1198" i="7" s="1"/>
  <c r="S1198" i="7" s="1"/>
  <c r="J1198" i="7"/>
  <c r="K1198" i="7" s="1"/>
  <c r="G1198" i="7"/>
  <c r="N1197" i="7"/>
  <c r="O1197" i="7" s="1"/>
  <c r="R1197" i="7" s="1"/>
  <c r="S1197" i="7" s="1"/>
  <c r="J1197" i="7"/>
  <c r="K1197" i="7" s="1"/>
  <c r="G1197" i="7"/>
  <c r="N1196" i="7"/>
  <c r="O1196" i="7" s="1"/>
  <c r="R1196" i="7" s="1"/>
  <c r="S1196" i="7" s="1"/>
  <c r="J1196" i="7"/>
  <c r="K1196" i="7" s="1"/>
  <c r="G1196" i="7"/>
  <c r="N1195" i="7"/>
  <c r="O1195" i="7" s="1"/>
  <c r="R1195" i="7" s="1"/>
  <c r="S1195" i="7" s="1"/>
  <c r="J1195" i="7"/>
  <c r="K1195" i="7" s="1"/>
  <c r="G1195" i="7"/>
  <c r="N1194" i="7"/>
  <c r="O1194" i="7" s="1"/>
  <c r="R1194" i="7" s="1"/>
  <c r="S1194" i="7" s="1"/>
  <c r="J1194" i="7"/>
  <c r="K1194" i="7" s="1"/>
  <c r="G1194" i="7"/>
  <c r="N1193" i="7"/>
  <c r="O1193" i="7" s="1"/>
  <c r="R1193" i="7" s="1"/>
  <c r="S1193" i="7" s="1"/>
  <c r="J1193" i="7"/>
  <c r="K1193" i="7" s="1"/>
  <c r="G1193" i="7"/>
  <c r="N1192" i="7"/>
  <c r="O1192" i="7" s="1"/>
  <c r="R1192" i="7" s="1"/>
  <c r="S1192" i="7" s="1"/>
  <c r="J1192" i="7"/>
  <c r="K1192" i="7" s="1"/>
  <c r="G1192" i="7"/>
  <c r="N1191" i="7"/>
  <c r="O1191" i="7" s="1"/>
  <c r="R1191" i="7" s="1"/>
  <c r="S1191" i="7" s="1"/>
  <c r="J1191" i="7"/>
  <c r="K1191" i="7" s="1"/>
  <c r="G1191" i="7"/>
  <c r="N1190" i="7"/>
  <c r="O1190" i="7" s="1"/>
  <c r="R1190" i="7" s="1"/>
  <c r="S1190" i="7" s="1"/>
  <c r="J1190" i="7"/>
  <c r="K1190" i="7" s="1"/>
  <c r="G1190" i="7"/>
  <c r="N1189" i="7"/>
  <c r="O1189" i="7" s="1"/>
  <c r="R1189" i="7" s="1"/>
  <c r="S1189" i="7" s="1"/>
  <c r="J1189" i="7"/>
  <c r="K1189" i="7" s="1"/>
  <c r="G1189" i="7"/>
  <c r="N1188" i="7"/>
  <c r="O1188" i="7" s="1"/>
  <c r="R1188" i="7" s="1"/>
  <c r="S1188" i="7" s="1"/>
  <c r="J1188" i="7"/>
  <c r="K1188" i="7" s="1"/>
  <c r="G1188" i="7"/>
  <c r="N1187" i="7"/>
  <c r="O1187" i="7" s="1"/>
  <c r="R1187" i="7" s="1"/>
  <c r="S1187" i="7" s="1"/>
  <c r="J1187" i="7"/>
  <c r="K1187" i="7" s="1"/>
  <c r="G1187" i="7"/>
  <c r="N1186" i="7"/>
  <c r="O1186" i="7" s="1"/>
  <c r="R1186" i="7" s="1"/>
  <c r="S1186" i="7" s="1"/>
  <c r="J1186" i="7"/>
  <c r="K1186" i="7" s="1"/>
  <c r="G1186" i="7"/>
  <c r="N1185" i="7"/>
  <c r="O1185" i="7" s="1"/>
  <c r="R1185" i="7" s="1"/>
  <c r="S1185" i="7" s="1"/>
  <c r="J1185" i="7"/>
  <c r="K1185" i="7" s="1"/>
  <c r="G1185" i="7"/>
  <c r="N1184" i="7"/>
  <c r="O1184" i="7" s="1"/>
  <c r="R1184" i="7" s="1"/>
  <c r="S1184" i="7" s="1"/>
  <c r="J1184" i="7"/>
  <c r="K1184" i="7" s="1"/>
  <c r="G1184" i="7"/>
  <c r="N1183" i="7"/>
  <c r="O1183" i="7" s="1"/>
  <c r="R1183" i="7" s="1"/>
  <c r="S1183" i="7" s="1"/>
  <c r="J1183" i="7"/>
  <c r="K1183" i="7" s="1"/>
  <c r="G1183" i="7"/>
  <c r="N1182" i="7"/>
  <c r="O1182" i="7" s="1"/>
  <c r="R1182" i="7" s="1"/>
  <c r="S1182" i="7" s="1"/>
  <c r="J1182" i="7"/>
  <c r="K1182" i="7" s="1"/>
  <c r="G1182" i="7"/>
  <c r="N1181" i="7"/>
  <c r="O1181" i="7" s="1"/>
  <c r="R1181" i="7" s="1"/>
  <c r="S1181" i="7" s="1"/>
  <c r="J1181" i="7"/>
  <c r="K1181" i="7" s="1"/>
  <c r="G1181" i="7"/>
  <c r="N1180" i="7"/>
  <c r="O1180" i="7" s="1"/>
  <c r="R1180" i="7" s="1"/>
  <c r="S1180" i="7" s="1"/>
  <c r="J1180" i="7"/>
  <c r="K1180" i="7" s="1"/>
  <c r="G1180" i="7"/>
  <c r="N1179" i="7"/>
  <c r="O1179" i="7" s="1"/>
  <c r="R1179" i="7" s="1"/>
  <c r="S1179" i="7" s="1"/>
  <c r="J1179" i="7"/>
  <c r="K1179" i="7" s="1"/>
  <c r="G1179" i="7"/>
  <c r="N1178" i="7"/>
  <c r="O1178" i="7" s="1"/>
  <c r="R1178" i="7" s="1"/>
  <c r="S1178" i="7" s="1"/>
  <c r="J1178" i="7"/>
  <c r="K1178" i="7" s="1"/>
  <c r="G1178" i="7"/>
  <c r="N1177" i="7"/>
  <c r="O1177" i="7" s="1"/>
  <c r="J1177" i="7"/>
  <c r="K1177" i="7" s="1"/>
  <c r="G1177" i="7"/>
  <c r="N1176" i="7"/>
  <c r="O1176" i="7" s="1"/>
  <c r="J1176" i="7"/>
  <c r="K1176" i="7" s="1"/>
  <c r="G1176" i="7"/>
  <c r="N1175" i="7"/>
  <c r="O1175" i="7" s="1"/>
  <c r="R1175" i="7" s="1"/>
  <c r="S1175" i="7" s="1"/>
  <c r="J1175" i="7"/>
  <c r="K1175" i="7" s="1"/>
  <c r="G1175" i="7"/>
  <c r="N1174" i="7"/>
  <c r="O1174" i="7" s="1"/>
  <c r="R1174" i="7" s="1"/>
  <c r="S1174" i="7" s="1"/>
  <c r="J1174" i="7"/>
  <c r="K1174" i="7" s="1"/>
  <c r="G1174" i="7"/>
  <c r="N1173" i="7"/>
  <c r="O1173" i="7" s="1"/>
  <c r="R1173" i="7" s="1"/>
  <c r="S1173" i="7" s="1"/>
  <c r="J1173" i="7"/>
  <c r="K1173" i="7" s="1"/>
  <c r="G1173" i="7"/>
  <c r="N1172" i="7"/>
  <c r="O1172" i="7" s="1"/>
  <c r="R1172" i="7" s="1"/>
  <c r="S1172" i="7" s="1"/>
  <c r="J1172" i="7"/>
  <c r="K1172" i="7" s="1"/>
  <c r="G1172" i="7"/>
  <c r="N1171" i="7"/>
  <c r="O1171" i="7" s="1"/>
  <c r="R1171" i="7" s="1"/>
  <c r="S1171" i="7" s="1"/>
  <c r="J1171" i="7"/>
  <c r="K1171" i="7" s="1"/>
  <c r="G1171" i="7"/>
  <c r="N1170" i="7"/>
  <c r="O1170" i="7" s="1"/>
  <c r="R1170" i="7" s="1"/>
  <c r="S1170" i="7" s="1"/>
  <c r="J1170" i="7"/>
  <c r="K1170" i="7" s="1"/>
  <c r="G1170" i="7"/>
  <c r="N1169" i="7"/>
  <c r="O1169" i="7" s="1"/>
  <c r="R1169" i="7" s="1"/>
  <c r="S1169" i="7" s="1"/>
  <c r="J1169" i="7"/>
  <c r="K1169" i="7" s="1"/>
  <c r="G1169" i="7"/>
  <c r="N1168" i="7"/>
  <c r="O1168" i="7" s="1"/>
  <c r="R1168" i="7" s="1"/>
  <c r="S1168" i="7" s="1"/>
  <c r="J1168" i="7"/>
  <c r="K1168" i="7" s="1"/>
  <c r="G1168" i="7"/>
  <c r="N1167" i="7"/>
  <c r="O1167" i="7" s="1"/>
  <c r="R1167" i="7" s="1"/>
  <c r="S1167" i="7" s="1"/>
  <c r="J1167" i="7"/>
  <c r="K1167" i="7" s="1"/>
  <c r="G1167" i="7"/>
  <c r="N1166" i="7"/>
  <c r="O1166" i="7" s="1"/>
  <c r="R1166" i="7" s="1"/>
  <c r="S1166" i="7" s="1"/>
  <c r="J1166" i="7"/>
  <c r="K1166" i="7" s="1"/>
  <c r="G1166" i="7"/>
  <c r="N1165" i="7"/>
  <c r="O1165" i="7" s="1"/>
  <c r="R1165" i="7" s="1"/>
  <c r="S1165" i="7" s="1"/>
  <c r="J1165" i="7"/>
  <c r="K1165" i="7" s="1"/>
  <c r="G1165" i="7"/>
  <c r="N1164" i="7"/>
  <c r="O1164" i="7" s="1"/>
  <c r="R1164" i="7" s="1"/>
  <c r="S1164" i="7" s="1"/>
  <c r="J1164" i="7"/>
  <c r="K1164" i="7" s="1"/>
  <c r="G1164" i="7"/>
  <c r="N1163" i="7"/>
  <c r="O1163" i="7" s="1"/>
  <c r="R1163" i="7" s="1"/>
  <c r="S1163" i="7" s="1"/>
  <c r="J1163" i="7"/>
  <c r="K1163" i="7" s="1"/>
  <c r="G1163" i="7"/>
  <c r="N1162" i="7"/>
  <c r="O1162" i="7" s="1"/>
  <c r="R1162" i="7" s="1"/>
  <c r="S1162" i="7" s="1"/>
  <c r="J1162" i="7"/>
  <c r="K1162" i="7" s="1"/>
  <c r="G1162" i="7"/>
  <c r="N1161" i="7"/>
  <c r="O1161" i="7" s="1"/>
  <c r="R1161" i="7" s="1"/>
  <c r="S1161" i="7" s="1"/>
  <c r="J1161" i="7"/>
  <c r="K1161" i="7" s="1"/>
  <c r="G1161" i="7"/>
  <c r="N1160" i="7"/>
  <c r="O1160" i="7" s="1"/>
  <c r="R1160" i="7" s="1"/>
  <c r="S1160" i="7" s="1"/>
  <c r="J1160" i="7"/>
  <c r="K1160" i="7" s="1"/>
  <c r="G1160" i="7"/>
  <c r="N1159" i="7"/>
  <c r="O1159" i="7" s="1"/>
  <c r="R1159" i="7" s="1"/>
  <c r="S1159" i="7" s="1"/>
  <c r="J1159" i="7"/>
  <c r="K1159" i="7" s="1"/>
  <c r="G1159" i="7"/>
  <c r="N1158" i="7"/>
  <c r="O1158" i="7" s="1"/>
  <c r="R1158" i="7" s="1"/>
  <c r="S1158" i="7" s="1"/>
  <c r="J1158" i="7"/>
  <c r="K1158" i="7" s="1"/>
  <c r="G1158" i="7"/>
  <c r="N1157" i="7"/>
  <c r="O1157" i="7" s="1"/>
  <c r="R1157" i="7" s="1"/>
  <c r="S1157" i="7" s="1"/>
  <c r="J1157" i="7"/>
  <c r="K1157" i="7" s="1"/>
  <c r="G1157" i="7"/>
  <c r="N1156" i="7"/>
  <c r="O1156" i="7" s="1"/>
  <c r="R1156" i="7" s="1"/>
  <c r="S1156" i="7" s="1"/>
  <c r="J1156" i="7"/>
  <c r="K1156" i="7" s="1"/>
  <c r="G1156" i="7"/>
  <c r="N1155" i="7"/>
  <c r="O1155" i="7" s="1"/>
  <c r="R1155" i="7" s="1"/>
  <c r="S1155" i="7" s="1"/>
  <c r="J1155" i="7"/>
  <c r="K1155" i="7" s="1"/>
  <c r="G1155" i="7"/>
  <c r="N1154" i="7"/>
  <c r="O1154" i="7" s="1"/>
  <c r="R1154" i="7" s="1"/>
  <c r="S1154" i="7" s="1"/>
  <c r="J1154" i="7"/>
  <c r="K1154" i="7" s="1"/>
  <c r="G1154" i="7"/>
  <c r="N1153" i="7"/>
  <c r="O1153" i="7" s="1"/>
  <c r="R1153" i="7" s="1"/>
  <c r="S1153" i="7" s="1"/>
  <c r="J1153" i="7"/>
  <c r="K1153" i="7" s="1"/>
  <c r="G1153" i="7"/>
  <c r="N1152" i="7"/>
  <c r="O1152" i="7" s="1"/>
  <c r="R1152" i="7" s="1"/>
  <c r="S1152" i="7" s="1"/>
  <c r="J1152" i="7"/>
  <c r="K1152" i="7" s="1"/>
  <c r="G1152" i="7"/>
  <c r="N1151" i="7"/>
  <c r="O1151" i="7" s="1"/>
  <c r="R1151" i="7" s="1"/>
  <c r="S1151" i="7" s="1"/>
  <c r="J1151" i="7"/>
  <c r="K1151" i="7" s="1"/>
  <c r="G1151" i="7"/>
  <c r="N1150" i="7"/>
  <c r="O1150" i="7" s="1"/>
  <c r="R1150" i="7" s="1"/>
  <c r="S1150" i="7" s="1"/>
  <c r="J1150" i="7"/>
  <c r="K1150" i="7" s="1"/>
  <c r="G1150" i="7"/>
  <c r="N1149" i="7"/>
  <c r="O1149" i="7" s="1"/>
  <c r="R1149" i="7" s="1"/>
  <c r="S1149" i="7" s="1"/>
  <c r="J1149" i="7"/>
  <c r="K1149" i="7" s="1"/>
  <c r="G1149" i="7"/>
  <c r="N1148" i="7"/>
  <c r="O1148" i="7" s="1"/>
  <c r="R1148" i="7" s="1"/>
  <c r="S1148" i="7" s="1"/>
  <c r="J1148" i="7"/>
  <c r="K1148" i="7" s="1"/>
  <c r="G1148" i="7"/>
  <c r="N1147" i="7"/>
  <c r="O1147" i="7" s="1"/>
  <c r="R1147" i="7" s="1"/>
  <c r="S1147" i="7" s="1"/>
  <c r="J1147" i="7"/>
  <c r="K1147" i="7" s="1"/>
  <c r="G1147" i="7"/>
  <c r="N1146" i="7"/>
  <c r="O1146" i="7" s="1"/>
  <c r="R1146" i="7" s="1"/>
  <c r="S1146" i="7" s="1"/>
  <c r="J1146" i="7"/>
  <c r="K1146" i="7" s="1"/>
  <c r="G1146" i="7"/>
  <c r="N1145" i="7"/>
  <c r="O1145" i="7" s="1"/>
  <c r="R1145" i="7" s="1"/>
  <c r="S1145" i="7" s="1"/>
  <c r="J1145" i="7"/>
  <c r="K1145" i="7" s="1"/>
  <c r="G1145" i="7"/>
  <c r="N1144" i="7"/>
  <c r="O1144" i="7" s="1"/>
  <c r="R1144" i="7" s="1"/>
  <c r="S1144" i="7" s="1"/>
  <c r="J1144" i="7"/>
  <c r="K1144" i="7" s="1"/>
  <c r="G1144" i="7"/>
  <c r="N1143" i="7"/>
  <c r="O1143" i="7" s="1"/>
  <c r="R1143" i="7" s="1"/>
  <c r="S1143" i="7" s="1"/>
  <c r="J1143" i="7"/>
  <c r="K1143" i="7" s="1"/>
  <c r="G1143" i="7"/>
  <c r="N1142" i="7"/>
  <c r="O1142" i="7" s="1"/>
  <c r="R1142" i="7" s="1"/>
  <c r="S1142" i="7" s="1"/>
  <c r="J1142" i="7"/>
  <c r="K1142" i="7" s="1"/>
  <c r="G1142" i="7"/>
  <c r="N1141" i="7"/>
  <c r="O1141" i="7" s="1"/>
  <c r="R1141" i="7" s="1"/>
  <c r="S1141" i="7" s="1"/>
  <c r="J1141" i="7"/>
  <c r="K1141" i="7" s="1"/>
  <c r="G1141" i="7"/>
  <c r="N1140" i="7"/>
  <c r="O1140" i="7" s="1"/>
  <c r="R1140" i="7" s="1"/>
  <c r="S1140" i="7" s="1"/>
  <c r="J1140" i="7"/>
  <c r="K1140" i="7" s="1"/>
  <c r="G1140" i="7"/>
  <c r="N1139" i="7"/>
  <c r="O1139" i="7" s="1"/>
  <c r="R1139" i="7" s="1"/>
  <c r="S1139" i="7" s="1"/>
  <c r="J1139" i="7"/>
  <c r="K1139" i="7" s="1"/>
  <c r="G1139" i="7"/>
  <c r="N1138" i="7"/>
  <c r="O1138" i="7" s="1"/>
  <c r="R1138" i="7" s="1"/>
  <c r="S1138" i="7" s="1"/>
  <c r="J1138" i="7"/>
  <c r="K1138" i="7" s="1"/>
  <c r="G1138" i="7"/>
  <c r="N1137" i="7"/>
  <c r="O1137" i="7" s="1"/>
  <c r="R1137" i="7" s="1"/>
  <c r="S1137" i="7" s="1"/>
  <c r="J1137" i="7"/>
  <c r="K1137" i="7" s="1"/>
  <c r="G1137" i="7"/>
  <c r="N1136" i="7"/>
  <c r="O1136" i="7" s="1"/>
  <c r="R1136" i="7" s="1"/>
  <c r="S1136" i="7" s="1"/>
  <c r="J1136" i="7"/>
  <c r="K1136" i="7" s="1"/>
  <c r="G1136" i="7"/>
  <c r="N1135" i="7"/>
  <c r="O1135" i="7" s="1"/>
  <c r="R1135" i="7" s="1"/>
  <c r="S1135" i="7" s="1"/>
  <c r="J1135" i="7"/>
  <c r="K1135" i="7" s="1"/>
  <c r="G1135" i="7"/>
  <c r="N1134" i="7"/>
  <c r="O1134" i="7" s="1"/>
  <c r="R1134" i="7" s="1"/>
  <c r="S1134" i="7" s="1"/>
  <c r="J1134" i="7"/>
  <c r="K1134" i="7" s="1"/>
  <c r="G1134" i="7"/>
  <c r="N1133" i="7"/>
  <c r="O1133" i="7" s="1"/>
  <c r="R1133" i="7" s="1"/>
  <c r="S1133" i="7" s="1"/>
  <c r="J1133" i="7"/>
  <c r="K1133" i="7" s="1"/>
  <c r="G1133" i="7"/>
  <c r="N1132" i="7"/>
  <c r="O1132" i="7" s="1"/>
  <c r="R1132" i="7" s="1"/>
  <c r="S1132" i="7" s="1"/>
  <c r="J1132" i="7"/>
  <c r="K1132" i="7" s="1"/>
  <c r="G1132" i="7"/>
  <c r="N1131" i="7"/>
  <c r="O1131" i="7" s="1"/>
  <c r="R1131" i="7" s="1"/>
  <c r="S1131" i="7" s="1"/>
  <c r="J1131" i="7"/>
  <c r="K1131" i="7" s="1"/>
  <c r="G1131" i="7"/>
  <c r="N1130" i="7"/>
  <c r="O1130" i="7" s="1"/>
  <c r="R1130" i="7" s="1"/>
  <c r="S1130" i="7" s="1"/>
  <c r="J1130" i="7"/>
  <c r="K1130" i="7" s="1"/>
  <c r="G1130" i="7"/>
  <c r="N1129" i="7"/>
  <c r="O1129" i="7" s="1"/>
  <c r="R1129" i="7" s="1"/>
  <c r="S1129" i="7" s="1"/>
  <c r="J1129" i="7"/>
  <c r="K1129" i="7" s="1"/>
  <c r="G1129" i="7"/>
  <c r="N1128" i="7"/>
  <c r="O1128" i="7" s="1"/>
  <c r="R1128" i="7" s="1"/>
  <c r="S1128" i="7" s="1"/>
  <c r="J1128" i="7"/>
  <c r="K1128" i="7" s="1"/>
  <c r="G1128" i="7"/>
  <c r="N1127" i="7"/>
  <c r="O1127" i="7" s="1"/>
  <c r="R1127" i="7" s="1"/>
  <c r="S1127" i="7" s="1"/>
  <c r="J1127" i="7"/>
  <c r="K1127" i="7" s="1"/>
  <c r="G1127" i="7"/>
  <c r="N1126" i="7"/>
  <c r="O1126" i="7" s="1"/>
  <c r="R1126" i="7" s="1"/>
  <c r="S1126" i="7" s="1"/>
  <c r="J1126" i="7"/>
  <c r="K1126" i="7" s="1"/>
  <c r="G1126" i="7"/>
  <c r="N1125" i="7"/>
  <c r="O1125" i="7" s="1"/>
  <c r="R1125" i="7" s="1"/>
  <c r="S1125" i="7" s="1"/>
  <c r="J1125" i="7"/>
  <c r="K1125" i="7" s="1"/>
  <c r="G1125" i="7"/>
  <c r="N1124" i="7"/>
  <c r="O1124" i="7" s="1"/>
  <c r="R1124" i="7" s="1"/>
  <c r="S1124" i="7" s="1"/>
  <c r="J1124" i="7"/>
  <c r="K1124" i="7" s="1"/>
  <c r="G1124" i="7"/>
  <c r="N1123" i="7"/>
  <c r="O1123" i="7" s="1"/>
  <c r="R1123" i="7" s="1"/>
  <c r="S1123" i="7" s="1"/>
  <c r="J1123" i="7"/>
  <c r="K1123" i="7" s="1"/>
  <c r="G1123" i="7"/>
  <c r="N1122" i="7"/>
  <c r="O1122" i="7" s="1"/>
  <c r="R1122" i="7" s="1"/>
  <c r="S1122" i="7" s="1"/>
  <c r="J1122" i="7"/>
  <c r="K1122" i="7" s="1"/>
  <c r="G1122" i="7"/>
  <c r="N1121" i="7"/>
  <c r="O1121" i="7" s="1"/>
  <c r="R1121" i="7" s="1"/>
  <c r="S1121" i="7" s="1"/>
  <c r="J1121" i="7"/>
  <c r="K1121" i="7" s="1"/>
  <c r="G1121" i="7"/>
  <c r="N1120" i="7"/>
  <c r="O1120" i="7" s="1"/>
  <c r="R1120" i="7" s="1"/>
  <c r="S1120" i="7" s="1"/>
  <c r="J1120" i="7"/>
  <c r="K1120" i="7" s="1"/>
  <c r="G1120" i="7"/>
  <c r="N1119" i="7"/>
  <c r="O1119" i="7" s="1"/>
  <c r="R1119" i="7" s="1"/>
  <c r="S1119" i="7" s="1"/>
  <c r="J1119" i="7"/>
  <c r="K1119" i="7" s="1"/>
  <c r="G1119" i="7"/>
  <c r="N1118" i="7"/>
  <c r="O1118" i="7" s="1"/>
  <c r="R1118" i="7" s="1"/>
  <c r="S1118" i="7" s="1"/>
  <c r="J1118" i="7"/>
  <c r="K1118" i="7" s="1"/>
  <c r="G1118" i="7"/>
  <c r="N1117" i="7"/>
  <c r="O1117" i="7" s="1"/>
  <c r="R1117" i="7" s="1"/>
  <c r="S1117" i="7" s="1"/>
  <c r="J1117" i="7"/>
  <c r="K1117" i="7" s="1"/>
  <c r="G1117" i="7"/>
  <c r="N1116" i="7"/>
  <c r="O1116" i="7" s="1"/>
  <c r="R1116" i="7" s="1"/>
  <c r="S1116" i="7" s="1"/>
  <c r="J1116" i="7"/>
  <c r="K1116" i="7" s="1"/>
  <c r="G1116" i="7"/>
  <c r="N1115" i="7"/>
  <c r="O1115" i="7" s="1"/>
  <c r="R1115" i="7" s="1"/>
  <c r="S1115" i="7" s="1"/>
  <c r="J1115" i="7"/>
  <c r="K1115" i="7" s="1"/>
  <c r="G1115" i="7"/>
  <c r="N1114" i="7"/>
  <c r="O1114" i="7" s="1"/>
  <c r="R1114" i="7" s="1"/>
  <c r="S1114" i="7" s="1"/>
  <c r="J1114" i="7"/>
  <c r="K1114" i="7" s="1"/>
  <c r="G1114" i="7"/>
  <c r="N1113" i="7"/>
  <c r="O1113" i="7" s="1"/>
  <c r="R1113" i="7" s="1"/>
  <c r="S1113" i="7" s="1"/>
  <c r="J1113" i="7"/>
  <c r="K1113" i="7" s="1"/>
  <c r="G1113" i="7"/>
  <c r="N1112" i="7"/>
  <c r="O1112" i="7" s="1"/>
  <c r="R1112" i="7" s="1"/>
  <c r="S1112" i="7" s="1"/>
  <c r="J1112" i="7"/>
  <c r="K1112" i="7" s="1"/>
  <c r="G1112" i="7"/>
  <c r="N1111" i="7"/>
  <c r="O1111" i="7" s="1"/>
  <c r="R1111" i="7" s="1"/>
  <c r="S1111" i="7" s="1"/>
  <c r="J1111" i="7"/>
  <c r="K1111" i="7" s="1"/>
  <c r="G1111" i="7"/>
  <c r="N1110" i="7"/>
  <c r="O1110" i="7" s="1"/>
  <c r="R1110" i="7" s="1"/>
  <c r="S1110" i="7" s="1"/>
  <c r="J1110" i="7"/>
  <c r="K1110" i="7" s="1"/>
  <c r="G1110" i="7"/>
  <c r="N1109" i="7"/>
  <c r="O1109" i="7" s="1"/>
  <c r="R1109" i="7" s="1"/>
  <c r="S1109" i="7" s="1"/>
  <c r="J1109" i="7"/>
  <c r="K1109" i="7" s="1"/>
  <c r="G1109" i="7"/>
  <c r="N1108" i="7"/>
  <c r="O1108" i="7" s="1"/>
  <c r="R1108" i="7" s="1"/>
  <c r="S1108" i="7" s="1"/>
  <c r="J1108" i="7"/>
  <c r="K1108" i="7" s="1"/>
  <c r="G1108" i="7"/>
  <c r="N1107" i="7"/>
  <c r="O1107" i="7" s="1"/>
  <c r="R1107" i="7" s="1"/>
  <c r="S1107" i="7" s="1"/>
  <c r="J1107" i="7"/>
  <c r="K1107" i="7" s="1"/>
  <c r="G1107" i="7"/>
  <c r="N1106" i="7"/>
  <c r="O1106" i="7" s="1"/>
  <c r="R1106" i="7" s="1"/>
  <c r="S1106" i="7" s="1"/>
  <c r="J1106" i="7"/>
  <c r="K1106" i="7" s="1"/>
  <c r="G1106" i="7"/>
  <c r="N1105" i="7"/>
  <c r="O1105" i="7" s="1"/>
  <c r="R1105" i="7" s="1"/>
  <c r="S1105" i="7" s="1"/>
  <c r="J1105" i="7"/>
  <c r="K1105" i="7" s="1"/>
  <c r="G1105" i="7"/>
  <c r="N1104" i="7"/>
  <c r="O1104" i="7" s="1"/>
  <c r="R1104" i="7" s="1"/>
  <c r="S1104" i="7" s="1"/>
  <c r="J1104" i="7"/>
  <c r="K1104" i="7" s="1"/>
  <c r="G1104" i="7"/>
  <c r="N1103" i="7"/>
  <c r="O1103" i="7" s="1"/>
  <c r="R1103" i="7" s="1"/>
  <c r="S1103" i="7" s="1"/>
  <c r="J1103" i="7"/>
  <c r="K1103" i="7" s="1"/>
  <c r="G1103" i="7"/>
  <c r="N1102" i="7"/>
  <c r="O1102" i="7" s="1"/>
  <c r="R1102" i="7" s="1"/>
  <c r="S1102" i="7" s="1"/>
  <c r="J1102" i="7"/>
  <c r="K1102" i="7" s="1"/>
  <c r="G1102" i="7"/>
  <c r="N1101" i="7"/>
  <c r="O1101" i="7" s="1"/>
  <c r="R1101" i="7" s="1"/>
  <c r="S1101" i="7" s="1"/>
  <c r="J1101" i="7"/>
  <c r="K1101" i="7" s="1"/>
  <c r="G1101" i="7"/>
  <c r="N1100" i="7"/>
  <c r="O1100" i="7" s="1"/>
  <c r="R1100" i="7" s="1"/>
  <c r="S1100" i="7" s="1"/>
  <c r="J1100" i="7"/>
  <c r="K1100" i="7" s="1"/>
  <c r="G1100" i="7"/>
  <c r="N1099" i="7"/>
  <c r="O1099" i="7" s="1"/>
  <c r="R1099" i="7" s="1"/>
  <c r="S1099" i="7" s="1"/>
  <c r="J1099" i="7"/>
  <c r="K1099" i="7" s="1"/>
  <c r="G1099" i="7"/>
  <c r="N1098" i="7"/>
  <c r="O1098" i="7" s="1"/>
  <c r="R1098" i="7" s="1"/>
  <c r="S1098" i="7" s="1"/>
  <c r="J1098" i="7"/>
  <c r="K1098" i="7" s="1"/>
  <c r="G1098" i="7"/>
  <c r="N1097" i="7"/>
  <c r="O1097" i="7" s="1"/>
  <c r="R1097" i="7" s="1"/>
  <c r="S1097" i="7" s="1"/>
  <c r="J1097" i="7"/>
  <c r="K1097" i="7" s="1"/>
  <c r="G1097" i="7"/>
  <c r="N1096" i="7"/>
  <c r="O1096" i="7" s="1"/>
  <c r="R1096" i="7" s="1"/>
  <c r="S1096" i="7" s="1"/>
  <c r="J1096" i="7"/>
  <c r="K1096" i="7" s="1"/>
  <c r="G1096" i="7"/>
  <c r="N1095" i="7"/>
  <c r="O1095" i="7" s="1"/>
  <c r="R1095" i="7" s="1"/>
  <c r="S1095" i="7" s="1"/>
  <c r="J1095" i="7"/>
  <c r="K1095" i="7" s="1"/>
  <c r="G1095" i="7"/>
  <c r="N1094" i="7"/>
  <c r="O1094" i="7" s="1"/>
  <c r="R1094" i="7" s="1"/>
  <c r="S1094" i="7" s="1"/>
  <c r="J1094" i="7"/>
  <c r="K1094" i="7" s="1"/>
  <c r="G1094" i="7"/>
  <c r="N1093" i="7"/>
  <c r="O1093" i="7" s="1"/>
  <c r="R1093" i="7" s="1"/>
  <c r="S1093" i="7" s="1"/>
  <c r="J1093" i="7"/>
  <c r="K1093" i="7" s="1"/>
  <c r="G1093" i="7"/>
  <c r="N1092" i="7"/>
  <c r="O1092" i="7" s="1"/>
  <c r="R1092" i="7" s="1"/>
  <c r="S1092" i="7" s="1"/>
  <c r="J1092" i="7"/>
  <c r="K1092" i="7" s="1"/>
  <c r="G1092" i="7"/>
  <c r="N1091" i="7"/>
  <c r="O1091" i="7" s="1"/>
  <c r="R1091" i="7" s="1"/>
  <c r="S1091" i="7" s="1"/>
  <c r="J1091" i="7"/>
  <c r="K1091" i="7" s="1"/>
  <c r="G1091" i="7"/>
  <c r="N1090" i="7"/>
  <c r="O1090" i="7" s="1"/>
  <c r="R1090" i="7" s="1"/>
  <c r="S1090" i="7" s="1"/>
  <c r="J1090" i="7"/>
  <c r="K1090" i="7" s="1"/>
  <c r="G1090" i="7"/>
  <c r="N1089" i="7"/>
  <c r="O1089" i="7" s="1"/>
  <c r="R1089" i="7" s="1"/>
  <c r="S1089" i="7" s="1"/>
  <c r="J1089" i="7"/>
  <c r="K1089" i="7" s="1"/>
  <c r="G1089" i="7"/>
  <c r="N1088" i="7"/>
  <c r="O1088" i="7" s="1"/>
  <c r="R1088" i="7" s="1"/>
  <c r="S1088" i="7" s="1"/>
  <c r="J1088" i="7"/>
  <c r="K1088" i="7" s="1"/>
  <c r="G1088" i="7"/>
  <c r="N1087" i="7"/>
  <c r="O1087" i="7" s="1"/>
  <c r="R1087" i="7" s="1"/>
  <c r="S1087" i="7" s="1"/>
  <c r="J1087" i="7"/>
  <c r="K1087" i="7" s="1"/>
  <c r="G1087" i="7"/>
  <c r="N1086" i="7"/>
  <c r="O1086" i="7" s="1"/>
  <c r="R1086" i="7" s="1"/>
  <c r="S1086" i="7" s="1"/>
  <c r="J1086" i="7"/>
  <c r="K1086" i="7" s="1"/>
  <c r="G1086" i="7"/>
  <c r="N1085" i="7"/>
  <c r="O1085" i="7" s="1"/>
  <c r="R1085" i="7" s="1"/>
  <c r="S1085" i="7" s="1"/>
  <c r="J1085" i="7"/>
  <c r="K1085" i="7" s="1"/>
  <c r="G1085" i="7"/>
  <c r="N1084" i="7"/>
  <c r="O1084" i="7" s="1"/>
  <c r="R1084" i="7" s="1"/>
  <c r="S1084" i="7" s="1"/>
  <c r="J1084" i="7"/>
  <c r="K1084" i="7" s="1"/>
  <c r="G1084" i="7"/>
  <c r="N1083" i="7"/>
  <c r="O1083" i="7" s="1"/>
  <c r="R1083" i="7" s="1"/>
  <c r="S1083" i="7" s="1"/>
  <c r="J1083" i="7"/>
  <c r="K1083" i="7" s="1"/>
  <c r="G1083" i="7"/>
  <c r="N1082" i="7"/>
  <c r="O1082" i="7" s="1"/>
  <c r="R1082" i="7" s="1"/>
  <c r="S1082" i="7" s="1"/>
  <c r="J1082" i="7"/>
  <c r="K1082" i="7" s="1"/>
  <c r="G1082" i="7"/>
  <c r="N1081" i="7"/>
  <c r="O1081" i="7" s="1"/>
  <c r="R1081" i="7" s="1"/>
  <c r="S1081" i="7" s="1"/>
  <c r="J1081" i="7"/>
  <c r="K1081" i="7" s="1"/>
  <c r="G1081" i="7"/>
  <c r="N1080" i="7"/>
  <c r="O1080" i="7" s="1"/>
  <c r="R1080" i="7" s="1"/>
  <c r="S1080" i="7" s="1"/>
  <c r="J1080" i="7"/>
  <c r="K1080" i="7" s="1"/>
  <c r="G1080" i="7"/>
  <c r="N1079" i="7"/>
  <c r="O1079" i="7" s="1"/>
  <c r="R1079" i="7" s="1"/>
  <c r="S1079" i="7" s="1"/>
  <c r="J1079" i="7"/>
  <c r="K1079" i="7" s="1"/>
  <c r="G1079" i="7"/>
  <c r="N1078" i="7"/>
  <c r="O1078" i="7" s="1"/>
  <c r="R1078" i="7" s="1"/>
  <c r="S1078" i="7" s="1"/>
  <c r="J1078" i="7"/>
  <c r="K1078" i="7" s="1"/>
  <c r="G1078" i="7"/>
  <c r="N1077" i="7"/>
  <c r="O1077" i="7" s="1"/>
  <c r="R1077" i="7" s="1"/>
  <c r="S1077" i="7" s="1"/>
  <c r="J1077" i="7"/>
  <c r="K1077" i="7" s="1"/>
  <c r="G1077" i="7"/>
  <c r="N1076" i="7"/>
  <c r="O1076" i="7" s="1"/>
  <c r="R1076" i="7" s="1"/>
  <c r="S1076" i="7" s="1"/>
  <c r="J1076" i="7"/>
  <c r="K1076" i="7" s="1"/>
  <c r="G1076" i="7"/>
  <c r="N1075" i="7"/>
  <c r="O1075" i="7" s="1"/>
  <c r="R1075" i="7" s="1"/>
  <c r="S1075" i="7" s="1"/>
  <c r="J1075" i="7"/>
  <c r="K1075" i="7" s="1"/>
  <c r="G1075" i="7"/>
  <c r="N1074" i="7"/>
  <c r="O1074" i="7" s="1"/>
  <c r="R1074" i="7" s="1"/>
  <c r="S1074" i="7" s="1"/>
  <c r="J1074" i="7"/>
  <c r="K1074" i="7" s="1"/>
  <c r="G1074" i="7"/>
  <c r="N1073" i="7"/>
  <c r="O1073" i="7" s="1"/>
  <c r="R1073" i="7" s="1"/>
  <c r="S1073" i="7" s="1"/>
  <c r="J1073" i="7"/>
  <c r="K1073" i="7" s="1"/>
  <c r="G1073" i="7"/>
  <c r="N1072" i="7"/>
  <c r="O1072" i="7" s="1"/>
  <c r="R1072" i="7" s="1"/>
  <c r="S1072" i="7" s="1"/>
  <c r="J1072" i="7"/>
  <c r="K1072" i="7" s="1"/>
  <c r="G1072" i="7"/>
  <c r="N1071" i="7"/>
  <c r="O1071" i="7" s="1"/>
  <c r="R1071" i="7" s="1"/>
  <c r="S1071" i="7" s="1"/>
  <c r="J1071" i="7"/>
  <c r="K1071" i="7" s="1"/>
  <c r="G1071" i="7"/>
  <c r="N1070" i="7"/>
  <c r="O1070" i="7" s="1"/>
  <c r="R1070" i="7" s="1"/>
  <c r="S1070" i="7" s="1"/>
  <c r="J1070" i="7"/>
  <c r="K1070" i="7" s="1"/>
  <c r="G1070" i="7"/>
  <c r="N1069" i="7"/>
  <c r="O1069" i="7" s="1"/>
  <c r="R1069" i="7" s="1"/>
  <c r="S1069" i="7" s="1"/>
  <c r="J1069" i="7"/>
  <c r="K1069" i="7" s="1"/>
  <c r="G1069" i="7"/>
  <c r="N1068" i="7"/>
  <c r="O1068" i="7" s="1"/>
  <c r="R1068" i="7" s="1"/>
  <c r="S1068" i="7" s="1"/>
  <c r="J1068" i="7"/>
  <c r="K1068" i="7" s="1"/>
  <c r="G1068" i="7"/>
  <c r="N1067" i="7"/>
  <c r="O1067" i="7" s="1"/>
  <c r="R1067" i="7" s="1"/>
  <c r="S1067" i="7" s="1"/>
  <c r="J1067" i="7"/>
  <c r="K1067" i="7" s="1"/>
  <c r="G1067" i="7"/>
  <c r="N1066" i="7"/>
  <c r="O1066" i="7" s="1"/>
  <c r="R1066" i="7" s="1"/>
  <c r="S1066" i="7" s="1"/>
  <c r="J1066" i="7"/>
  <c r="K1066" i="7" s="1"/>
  <c r="G1066" i="7"/>
  <c r="N1065" i="7"/>
  <c r="O1065" i="7" s="1"/>
  <c r="R1065" i="7" s="1"/>
  <c r="S1065" i="7" s="1"/>
  <c r="J1065" i="7"/>
  <c r="K1065" i="7" s="1"/>
  <c r="G1065" i="7"/>
  <c r="N1064" i="7"/>
  <c r="O1064" i="7" s="1"/>
  <c r="R1064" i="7" s="1"/>
  <c r="S1064" i="7" s="1"/>
  <c r="J1064" i="7"/>
  <c r="K1064" i="7" s="1"/>
  <c r="G1064" i="7"/>
  <c r="N1063" i="7"/>
  <c r="O1063" i="7" s="1"/>
  <c r="R1063" i="7" s="1"/>
  <c r="S1063" i="7" s="1"/>
  <c r="J1063" i="7"/>
  <c r="K1063" i="7" s="1"/>
  <c r="G1063" i="7"/>
  <c r="N1062" i="7"/>
  <c r="O1062" i="7" s="1"/>
  <c r="R1062" i="7" s="1"/>
  <c r="S1062" i="7" s="1"/>
  <c r="J1062" i="7"/>
  <c r="K1062" i="7" s="1"/>
  <c r="G1062" i="7"/>
  <c r="N1061" i="7"/>
  <c r="O1061" i="7" s="1"/>
  <c r="R1061" i="7" s="1"/>
  <c r="S1061" i="7" s="1"/>
  <c r="J1061" i="7"/>
  <c r="K1061" i="7" s="1"/>
  <c r="G1061" i="7"/>
  <c r="N1060" i="7"/>
  <c r="O1060" i="7" s="1"/>
  <c r="R1060" i="7" s="1"/>
  <c r="S1060" i="7" s="1"/>
  <c r="J1060" i="7"/>
  <c r="K1060" i="7" s="1"/>
  <c r="G1060" i="7"/>
  <c r="N1059" i="7"/>
  <c r="O1059" i="7" s="1"/>
  <c r="R1059" i="7" s="1"/>
  <c r="S1059" i="7" s="1"/>
  <c r="J1059" i="7"/>
  <c r="K1059" i="7" s="1"/>
  <c r="G1059" i="7"/>
  <c r="N1058" i="7"/>
  <c r="O1058" i="7" s="1"/>
  <c r="R1058" i="7" s="1"/>
  <c r="S1058" i="7" s="1"/>
  <c r="J1058" i="7"/>
  <c r="K1058" i="7" s="1"/>
  <c r="G1058" i="7"/>
  <c r="N1057" i="7"/>
  <c r="O1057" i="7" s="1"/>
  <c r="R1057" i="7" s="1"/>
  <c r="S1057" i="7" s="1"/>
  <c r="J1057" i="7"/>
  <c r="K1057" i="7" s="1"/>
  <c r="G1057" i="7"/>
  <c r="N1056" i="7"/>
  <c r="O1056" i="7" s="1"/>
  <c r="R1056" i="7" s="1"/>
  <c r="S1056" i="7" s="1"/>
  <c r="J1056" i="7"/>
  <c r="K1056" i="7" s="1"/>
  <c r="G1056" i="7"/>
  <c r="N1055" i="7"/>
  <c r="O1055" i="7" s="1"/>
  <c r="R1055" i="7" s="1"/>
  <c r="S1055" i="7" s="1"/>
  <c r="J1055" i="7"/>
  <c r="K1055" i="7" s="1"/>
  <c r="G1055" i="7"/>
  <c r="N1054" i="7"/>
  <c r="O1054" i="7" s="1"/>
  <c r="R1054" i="7" s="1"/>
  <c r="S1054" i="7" s="1"/>
  <c r="J1054" i="7"/>
  <c r="K1054" i="7" s="1"/>
  <c r="G1054" i="7"/>
  <c r="N1053" i="7"/>
  <c r="O1053" i="7" s="1"/>
  <c r="R1053" i="7" s="1"/>
  <c r="S1053" i="7" s="1"/>
  <c r="J1053" i="7"/>
  <c r="K1053" i="7" s="1"/>
  <c r="G1053" i="7"/>
  <c r="N1052" i="7"/>
  <c r="O1052" i="7" s="1"/>
  <c r="R1052" i="7" s="1"/>
  <c r="S1052" i="7" s="1"/>
  <c r="J1052" i="7"/>
  <c r="K1052" i="7" s="1"/>
  <c r="G1052" i="7"/>
  <c r="N1051" i="7"/>
  <c r="O1051" i="7" s="1"/>
  <c r="R1051" i="7" s="1"/>
  <c r="S1051" i="7" s="1"/>
  <c r="J1051" i="7"/>
  <c r="K1051" i="7" s="1"/>
  <c r="G1051" i="7"/>
  <c r="N1050" i="7"/>
  <c r="O1050" i="7" s="1"/>
  <c r="R1050" i="7" s="1"/>
  <c r="S1050" i="7" s="1"/>
  <c r="J1050" i="7"/>
  <c r="K1050" i="7" s="1"/>
  <c r="G1050" i="7"/>
  <c r="N1049" i="7"/>
  <c r="O1049" i="7" s="1"/>
  <c r="R1049" i="7" s="1"/>
  <c r="S1049" i="7" s="1"/>
  <c r="J1049" i="7"/>
  <c r="K1049" i="7" s="1"/>
  <c r="G1049" i="7"/>
  <c r="N1048" i="7"/>
  <c r="O1048" i="7" s="1"/>
  <c r="R1048" i="7" s="1"/>
  <c r="S1048" i="7" s="1"/>
  <c r="J1048" i="7"/>
  <c r="K1048" i="7" s="1"/>
  <c r="G1048" i="7"/>
  <c r="N1047" i="7"/>
  <c r="O1047" i="7" s="1"/>
  <c r="R1047" i="7" s="1"/>
  <c r="S1047" i="7" s="1"/>
  <c r="J1047" i="7"/>
  <c r="K1047" i="7" s="1"/>
  <c r="G1047" i="7"/>
  <c r="N1046" i="7"/>
  <c r="O1046" i="7" s="1"/>
  <c r="R1046" i="7" s="1"/>
  <c r="S1046" i="7" s="1"/>
  <c r="J1046" i="7"/>
  <c r="K1046" i="7" s="1"/>
  <c r="G1046" i="7"/>
  <c r="N1045" i="7"/>
  <c r="O1045" i="7" s="1"/>
  <c r="R1045" i="7" s="1"/>
  <c r="S1045" i="7" s="1"/>
  <c r="J1045" i="7"/>
  <c r="K1045" i="7" s="1"/>
  <c r="G1045" i="7"/>
  <c r="N1044" i="7"/>
  <c r="O1044" i="7" s="1"/>
  <c r="R1044" i="7" s="1"/>
  <c r="S1044" i="7" s="1"/>
  <c r="J1044" i="7"/>
  <c r="K1044" i="7" s="1"/>
  <c r="G1044" i="7"/>
  <c r="N1043" i="7"/>
  <c r="O1043" i="7" s="1"/>
  <c r="R1043" i="7" s="1"/>
  <c r="S1043" i="7" s="1"/>
  <c r="J1043" i="7"/>
  <c r="K1043" i="7" s="1"/>
  <c r="G1043" i="7"/>
  <c r="N1042" i="7"/>
  <c r="O1042" i="7" s="1"/>
  <c r="R1042" i="7" s="1"/>
  <c r="S1042" i="7" s="1"/>
  <c r="J1042" i="7"/>
  <c r="K1042" i="7" s="1"/>
  <c r="G1042" i="7"/>
  <c r="N1041" i="7"/>
  <c r="O1041" i="7" s="1"/>
  <c r="R1041" i="7" s="1"/>
  <c r="S1041" i="7" s="1"/>
  <c r="J1041" i="7"/>
  <c r="K1041" i="7" s="1"/>
  <c r="G1041" i="7"/>
  <c r="N1040" i="7"/>
  <c r="O1040" i="7" s="1"/>
  <c r="R1040" i="7" s="1"/>
  <c r="S1040" i="7" s="1"/>
  <c r="J1040" i="7"/>
  <c r="K1040" i="7" s="1"/>
  <c r="G1040" i="7"/>
  <c r="N1039" i="7"/>
  <c r="O1039" i="7" s="1"/>
  <c r="R1039" i="7" s="1"/>
  <c r="S1039" i="7" s="1"/>
  <c r="J1039" i="7"/>
  <c r="K1039" i="7" s="1"/>
  <c r="G1039" i="7"/>
  <c r="N1038" i="7"/>
  <c r="O1038" i="7" s="1"/>
  <c r="R1038" i="7" s="1"/>
  <c r="S1038" i="7" s="1"/>
  <c r="J1038" i="7"/>
  <c r="K1038" i="7" s="1"/>
  <c r="G1038" i="7"/>
  <c r="N1037" i="7"/>
  <c r="O1037" i="7" s="1"/>
  <c r="R1037" i="7" s="1"/>
  <c r="S1037" i="7" s="1"/>
  <c r="J1037" i="7"/>
  <c r="K1037" i="7" s="1"/>
  <c r="G1037" i="7"/>
  <c r="N1036" i="7"/>
  <c r="O1036" i="7" s="1"/>
  <c r="R1036" i="7" s="1"/>
  <c r="S1036" i="7" s="1"/>
  <c r="J1036" i="7"/>
  <c r="K1036" i="7" s="1"/>
  <c r="G1036" i="7"/>
  <c r="N1035" i="7"/>
  <c r="O1035" i="7" s="1"/>
  <c r="R1035" i="7" s="1"/>
  <c r="S1035" i="7" s="1"/>
  <c r="J1035" i="7"/>
  <c r="K1035" i="7" s="1"/>
  <c r="G1035" i="7"/>
  <c r="N1034" i="7"/>
  <c r="O1034" i="7" s="1"/>
  <c r="R1034" i="7" s="1"/>
  <c r="S1034" i="7" s="1"/>
  <c r="J1034" i="7"/>
  <c r="K1034" i="7" s="1"/>
  <c r="G1034" i="7"/>
  <c r="N1033" i="7"/>
  <c r="O1033" i="7" s="1"/>
  <c r="R1033" i="7" s="1"/>
  <c r="S1033" i="7" s="1"/>
  <c r="J1033" i="7"/>
  <c r="K1033" i="7" s="1"/>
  <c r="G1033" i="7"/>
  <c r="N1032" i="7"/>
  <c r="O1032" i="7" s="1"/>
  <c r="R1032" i="7" s="1"/>
  <c r="S1032" i="7" s="1"/>
  <c r="J1032" i="7"/>
  <c r="K1032" i="7" s="1"/>
  <c r="G1032" i="7"/>
  <c r="N1031" i="7"/>
  <c r="O1031" i="7" s="1"/>
  <c r="R1031" i="7" s="1"/>
  <c r="S1031" i="7" s="1"/>
  <c r="J1031" i="7"/>
  <c r="K1031" i="7" s="1"/>
  <c r="G1031" i="7"/>
  <c r="N1030" i="7"/>
  <c r="O1030" i="7" s="1"/>
  <c r="R1030" i="7" s="1"/>
  <c r="S1030" i="7" s="1"/>
  <c r="J1030" i="7"/>
  <c r="K1030" i="7" s="1"/>
  <c r="G1030" i="7"/>
  <c r="N1029" i="7"/>
  <c r="O1029" i="7" s="1"/>
  <c r="R1029" i="7" s="1"/>
  <c r="S1029" i="7" s="1"/>
  <c r="J1029" i="7"/>
  <c r="K1029" i="7" s="1"/>
  <c r="G1029" i="7"/>
  <c r="N1028" i="7"/>
  <c r="O1028" i="7" s="1"/>
  <c r="R1028" i="7" s="1"/>
  <c r="S1028" i="7" s="1"/>
  <c r="J1028" i="7"/>
  <c r="K1028" i="7" s="1"/>
  <c r="G1028" i="7"/>
  <c r="N1027" i="7"/>
  <c r="O1027" i="7" s="1"/>
  <c r="R1027" i="7" s="1"/>
  <c r="S1027" i="7" s="1"/>
  <c r="J1027" i="7"/>
  <c r="K1027" i="7" s="1"/>
  <c r="G1027" i="7"/>
  <c r="N1026" i="7"/>
  <c r="O1026" i="7" s="1"/>
  <c r="R1026" i="7" s="1"/>
  <c r="S1026" i="7" s="1"/>
  <c r="J1026" i="7"/>
  <c r="K1026" i="7" s="1"/>
  <c r="G1026" i="7"/>
  <c r="N1025" i="7"/>
  <c r="O1025" i="7" s="1"/>
  <c r="R1025" i="7" s="1"/>
  <c r="S1025" i="7" s="1"/>
  <c r="J1025" i="7"/>
  <c r="K1025" i="7" s="1"/>
  <c r="G1025" i="7"/>
  <c r="N1024" i="7"/>
  <c r="O1024" i="7" s="1"/>
  <c r="R1024" i="7" s="1"/>
  <c r="S1024" i="7" s="1"/>
  <c r="J1024" i="7"/>
  <c r="K1024" i="7" s="1"/>
  <c r="G1024" i="7"/>
  <c r="N1023" i="7"/>
  <c r="O1023" i="7" s="1"/>
  <c r="R1023" i="7" s="1"/>
  <c r="S1023" i="7" s="1"/>
  <c r="J1023" i="7"/>
  <c r="K1023" i="7" s="1"/>
  <c r="H1023" i="7"/>
  <c r="I1023" i="7" s="1"/>
  <c r="G1023" i="7"/>
  <c r="N1022" i="7"/>
  <c r="O1022" i="7" s="1"/>
  <c r="R1022" i="7" s="1"/>
  <c r="S1022" i="7" s="1"/>
  <c r="J1022" i="7"/>
  <c r="K1022" i="7" s="1"/>
  <c r="H1022" i="7"/>
  <c r="I1022" i="7" s="1"/>
  <c r="G1022" i="7"/>
  <c r="N1021" i="7"/>
  <c r="O1021" i="7" s="1"/>
  <c r="R1021" i="7" s="1"/>
  <c r="S1021" i="7" s="1"/>
  <c r="J1021" i="7"/>
  <c r="K1021" i="7" s="1"/>
  <c r="H1021" i="7"/>
  <c r="I1021" i="7" s="1"/>
  <c r="G1021" i="7"/>
  <c r="N1020" i="7"/>
  <c r="O1020" i="7" s="1"/>
  <c r="R1020" i="7" s="1"/>
  <c r="S1020" i="7" s="1"/>
  <c r="J1020" i="7"/>
  <c r="K1020" i="7" s="1"/>
  <c r="H1020" i="7"/>
  <c r="I1020" i="7" s="1"/>
  <c r="G1020" i="7"/>
  <c r="N1019" i="7"/>
  <c r="O1019" i="7" s="1"/>
  <c r="R1019" i="7" s="1"/>
  <c r="S1019" i="7" s="1"/>
  <c r="J1019" i="7"/>
  <c r="K1019" i="7" s="1"/>
  <c r="H1019" i="7"/>
  <c r="I1019" i="7" s="1"/>
  <c r="G1019" i="7"/>
  <c r="N1018" i="7"/>
  <c r="O1018" i="7" s="1"/>
  <c r="R1018" i="7" s="1"/>
  <c r="S1018" i="7" s="1"/>
  <c r="J1018" i="7"/>
  <c r="K1018" i="7" s="1"/>
  <c r="H1018" i="7"/>
  <c r="I1018" i="7" s="1"/>
  <c r="G1018" i="7"/>
  <c r="N1017" i="7"/>
  <c r="O1017" i="7" s="1"/>
  <c r="R1017" i="7" s="1"/>
  <c r="S1017" i="7" s="1"/>
  <c r="J1017" i="7"/>
  <c r="K1017" i="7" s="1"/>
  <c r="H1017" i="7"/>
  <c r="I1017" i="7" s="1"/>
  <c r="G1017" i="7"/>
  <c r="N1016" i="7"/>
  <c r="O1016" i="7" s="1"/>
  <c r="R1016" i="7" s="1"/>
  <c r="S1016" i="7" s="1"/>
  <c r="J1016" i="7"/>
  <c r="K1016" i="7" s="1"/>
  <c r="H1016" i="7"/>
  <c r="I1016" i="7" s="1"/>
  <c r="G1016" i="7"/>
  <c r="N1015" i="7"/>
  <c r="O1015" i="7" s="1"/>
  <c r="R1015" i="7" s="1"/>
  <c r="S1015" i="7" s="1"/>
  <c r="J1015" i="7"/>
  <c r="K1015" i="7" s="1"/>
  <c r="H1015" i="7"/>
  <c r="I1015" i="7" s="1"/>
  <c r="G1015" i="7"/>
  <c r="N1014" i="7"/>
  <c r="O1014" i="7" s="1"/>
  <c r="R1014" i="7" s="1"/>
  <c r="S1014" i="7" s="1"/>
  <c r="J1014" i="7"/>
  <c r="K1014" i="7" s="1"/>
  <c r="H1014" i="7"/>
  <c r="I1014" i="7" s="1"/>
  <c r="G1014" i="7"/>
  <c r="N1013" i="7"/>
  <c r="O1013" i="7" s="1"/>
  <c r="R1013" i="7" s="1"/>
  <c r="S1013" i="7" s="1"/>
  <c r="J1013" i="7"/>
  <c r="K1013" i="7" s="1"/>
  <c r="H1013" i="7"/>
  <c r="I1013" i="7" s="1"/>
  <c r="G1013" i="7"/>
  <c r="N1012" i="7"/>
  <c r="O1012" i="7" s="1"/>
  <c r="R1012" i="7" s="1"/>
  <c r="S1012" i="7" s="1"/>
  <c r="J1012" i="7"/>
  <c r="K1012" i="7" s="1"/>
  <c r="H1012" i="7"/>
  <c r="I1012" i="7" s="1"/>
  <c r="G1012" i="7"/>
  <c r="N1011" i="7"/>
  <c r="O1011" i="7" s="1"/>
  <c r="R1011" i="7" s="1"/>
  <c r="S1011" i="7" s="1"/>
  <c r="J1011" i="7"/>
  <c r="K1011" i="7" s="1"/>
  <c r="H1011" i="7"/>
  <c r="I1011" i="7" s="1"/>
  <c r="G1011" i="7"/>
  <c r="N1010" i="7"/>
  <c r="O1010" i="7" s="1"/>
  <c r="R1010" i="7" s="1"/>
  <c r="S1010" i="7" s="1"/>
  <c r="J1010" i="7"/>
  <c r="K1010" i="7" s="1"/>
  <c r="H1010" i="7"/>
  <c r="I1010" i="7" s="1"/>
  <c r="G1010" i="7"/>
  <c r="N1009" i="7"/>
  <c r="O1009" i="7" s="1"/>
  <c r="R1009" i="7" s="1"/>
  <c r="S1009" i="7" s="1"/>
  <c r="J1009" i="7"/>
  <c r="K1009" i="7" s="1"/>
  <c r="H1009" i="7"/>
  <c r="I1009" i="7" s="1"/>
  <c r="G1009" i="7"/>
  <c r="N1008" i="7"/>
  <c r="O1008" i="7" s="1"/>
  <c r="R1008" i="7" s="1"/>
  <c r="S1008" i="7" s="1"/>
  <c r="J1008" i="7"/>
  <c r="K1008" i="7" s="1"/>
  <c r="H1008" i="7"/>
  <c r="I1008" i="7" s="1"/>
  <c r="G1008" i="7"/>
  <c r="N1007" i="7"/>
  <c r="O1007" i="7" s="1"/>
  <c r="R1007" i="7" s="1"/>
  <c r="S1007" i="7" s="1"/>
  <c r="J1007" i="7"/>
  <c r="K1007" i="7" s="1"/>
  <c r="H1007" i="7"/>
  <c r="I1007" i="7" s="1"/>
  <c r="G1007" i="7"/>
  <c r="N1006" i="7"/>
  <c r="O1006" i="7" s="1"/>
  <c r="R1006" i="7" s="1"/>
  <c r="S1006" i="7" s="1"/>
  <c r="J1006" i="7"/>
  <c r="K1006" i="7" s="1"/>
  <c r="H1006" i="7"/>
  <c r="I1006" i="7" s="1"/>
  <c r="G1006" i="7"/>
  <c r="N1005" i="7"/>
  <c r="O1005" i="7" s="1"/>
  <c r="R1005" i="7" s="1"/>
  <c r="S1005" i="7" s="1"/>
  <c r="J1005" i="7"/>
  <c r="K1005" i="7" s="1"/>
  <c r="H1005" i="7"/>
  <c r="I1005" i="7" s="1"/>
  <c r="G1005" i="7"/>
  <c r="N1004" i="7"/>
  <c r="O1004" i="7" s="1"/>
  <c r="R1004" i="7" s="1"/>
  <c r="S1004" i="7" s="1"/>
  <c r="J1004" i="7"/>
  <c r="K1004" i="7" s="1"/>
  <c r="H1004" i="7"/>
  <c r="I1004" i="7" s="1"/>
  <c r="G1004" i="7"/>
  <c r="N1003" i="7"/>
  <c r="O1003" i="7" s="1"/>
  <c r="R1003" i="7" s="1"/>
  <c r="S1003" i="7" s="1"/>
  <c r="J1003" i="7"/>
  <c r="K1003" i="7" s="1"/>
  <c r="H1003" i="7"/>
  <c r="I1003" i="7" s="1"/>
  <c r="G1003" i="7"/>
  <c r="N1002" i="7"/>
  <c r="O1002" i="7" s="1"/>
  <c r="R1002" i="7" s="1"/>
  <c r="S1002" i="7" s="1"/>
  <c r="J1002" i="7"/>
  <c r="K1002" i="7" s="1"/>
  <c r="H1002" i="7"/>
  <c r="I1002" i="7" s="1"/>
  <c r="G1002" i="7"/>
  <c r="N1001" i="7"/>
  <c r="O1001" i="7" s="1"/>
  <c r="R1001" i="7" s="1"/>
  <c r="S1001" i="7" s="1"/>
  <c r="J1001" i="7"/>
  <c r="K1001" i="7" s="1"/>
  <c r="H1001" i="7"/>
  <c r="I1001" i="7" s="1"/>
  <c r="G1001" i="7"/>
  <c r="N1000" i="7"/>
  <c r="O1000" i="7" s="1"/>
  <c r="R1000" i="7" s="1"/>
  <c r="S1000" i="7" s="1"/>
  <c r="J1000" i="7"/>
  <c r="K1000" i="7" s="1"/>
  <c r="H1000" i="7"/>
  <c r="I1000" i="7" s="1"/>
  <c r="G1000" i="7"/>
  <c r="N999" i="7"/>
  <c r="O999" i="7" s="1"/>
  <c r="R999" i="7" s="1"/>
  <c r="S999" i="7" s="1"/>
  <c r="J999" i="7"/>
  <c r="K999" i="7" s="1"/>
  <c r="H999" i="7"/>
  <c r="I999" i="7" s="1"/>
  <c r="G999" i="7"/>
  <c r="N998" i="7"/>
  <c r="O998" i="7" s="1"/>
  <c r="R998" i="7" s="1"/>
  <c r="S998" i="7" s="1"/>
  <c r="J998" i="7"/>
  <c r="K998" i="7" s="1"/>
  <c r="H998" i="7"/>
  <c r="I998" i="7" s="1"/>
  <c r="G998" i="7"/>
  <c r="N997" i="7"/>
  <c r="O997" i="7" s="1"/>
  <c r="R997" i="7" s="1"/>
  <c r="S997" i="7" s="1"/>
  <c r="J997" i="7"/>
  <c r="K997" i="7" s="1"/>
  <c r="H997" i="7"/>
  <c r="I997" i="7" s="1"/>
  <c r="G997" i="7"/>
  <c r="N996" i="7"/>
  <c r="O996" i="7" s="1"/>
  <c r="R996" i="7" s="1"/>
  <c r="S996" i="7" s="1"/>
  <c r="J996" i="7"/>
  <c r="K996" i="7" s="1"/>
  <c r="H996" i="7"/>
  <c r="I996" i="7" s="1"/>
  <c r="G996" i="7"/>
  <c r="N995" i="7"/>
  <c r="O995" i="7" s="1"/>
  <c r="R995" i="7" s="1"/>
  <c r="S995" i="7" s="1"/>
  <c r="J995" i="7"/>
  <c r="K995" i="7" s="1"/>
  <c r="H995" i="7"/>
  <c r="I995" i="7" s="1"/>
  <c r="G995" i="7"/>
  <c r="N994" i="7"/>
  <c r="O994" i="7" s="1"/>
  <c r="R994" i="7" s="1"/>
  <c r="S994" i="7" s="1"/>
  <c r="J994" i="7"/>
  <c r="K994" i="7" s="1"/>
  <c r="H994" i="7"/>
  <c r="I994" i="7" s="1"/>
  <c r="G994" i="7"/>
  <c r="N993" i="7"/>
  <c r="O993" i="7" s="1"/>
  <c r="R993" i="7" s="1"/>
  <c r="S993" i="7" s="1"/>
  <c r="J993" i="7"/>
  <c r="K993" i="7" s="1"/>
  <c r="H993" i="7"/>
  <c r="I993" i="7" s="1"/>
  <c r="G993" i="7"/>
  <c r="N992" i="7"/>
  <c r="O992" i="7" s="1"/>
  <c r="R992" i="7" s="1"/>
  <c r="S992" i="7" s="1"/>
  <c r="J992" i="7"/>
  <c r="K992" i="7" s="1"/>
  <c r="H992" i="7"/>
  <c r="I992" i="7" s="1"/>
  <c r="G992" i="7"/>
  <c r="N991" i="7"/>
  <c r="O991" i="7" s="1"/>
  <c r="R991" i="7" s="1"/>
  <c r="S991" i="7" s="1"/>
  <c r="J991" i="7"/>
  <c r="K991" i="7" s="1"/>
  <c r="H991" i="7"/>
  <c r="I991" i="7" s="1"/>
  <c r="G991" i="7"/>
  <c r="N990" i="7"/>
  <c r="O990" i="7" s="1"/>
  <c r="R990" i="7" s="1"/>
  <c r="S990" i="7" s="1"/>
  <c r="J990" i="7"/>
  <c r="K990" i="7" s="1"/>
  <c r="H990" i="7"/>
  <c r="I990" i="7" s="1"/>
  <c r="G990" i="7"/>
  <c r="N989" i="7"/>
  <c r="O989" i="7" s="1"/>
  <c r="R989" i="7" s="1"/>
  <c r="S989" i="7" s="1"/>
  <c r="J989" i="7"/>
  <c r="K989" i="7" s="1"/>
  <c r="H989" i="7"/>
  <c r="I989" i="7" s="1"/>
  <c r="G989" i="7"/>
  <c r="N988" i="7"/>
  <c r="O988" i="7" s="1"/>
  <c r="J988" i="7"/>
  <c r="K988" i="7" s="1"/>
  <c r="H988" i="7"/>
  <c r="I988" i="7" s="1"/>
  <c r="G988" i="7"/>
  <c r="N987" i="7"/>
  <c r="O987" i="7" s="1"/>
  <c r="R987" i="7" s="1"/>
  <c r="S987" i="7" s="1"/>
  <c r="J987" i="7"/>
  <c r="K987" i="7" s="1"/>
  <c r="H987" i="7"/>
  <c r="I987" i="7" s="1"/>
  <c r="G987" i="7"/>
  <c r="N986" i="7"/>
  <c r="O986" i="7" s="1"/>
  <c r="R986" i="7" s="1"/>
  <c r="S986" i="7" s="1"/>
  <c r="J986" i="7"/>
  <c r="K986" i="7" s="1"/>
  <c r="H986" i="7"/>
  <c r="I986" i="7" s="1"/>
  <c r="G986" i="7"/>
  <c r="N985" i="7"/>
  <c r="O985" i="7" s="1"/>
  <c r="R985" i="7" s="1"/>
  <c r="S985" i="7" s="1"/>
  <c r="J985" i="7"/>
  <c r="K985" i="7" s="1"/>
  <c r="H985" i="7"/>
  <c r="I985" i="7" s="1"/>
  <c r="G985" i="7"/>
  <c r="N984" i="7"/>
  <c r="O984" i="7" s="1"/>
  <c r="R984" i="7" s="1"/>
  <c r="S984" i="7" s="1"/>
  <c r="J984" i="7"/>
  <c r="K984" i="7" s="1"/>
  <c r="H984" i="7"/>
  <c r="I984" i="7" s="1"/>
  <c r="G984" i="7"/>
  <c r="N983" i="7"/>
  <c r="O983" i="7" s="1"/>
  <c r="R983" i="7" s="1"/>
  <c r="S983" i="7" s="1"/>
  <c r="J983" i="7"/>
  <c r="K983" i="7" s="1"/>
  <c r="H983" i="7"/>
  <c r="I983" i="7" s="1"/>
  <c r="G983" i="7"/>
  <c r="N982" i="7"/>
  <c r="O982" i="7" s="1"/>
  <c r="R982" i="7" s="1"/>
  <c r="S982" i="7" s="1"/>
  <c r="J982" i="7"/>
  <c r="K982" i="7" s="1"/>
  <c r="H982" i="7"/>
  <c r="I982" i="7" s="1"/>
  <c r="G982" i="7"/>
  <c r="N981" i="7"/>
  <c r="O981" i="7" s="1"/>
  <c r="R981" i="7" s="1"/>
  <c r="S981" i="7" s="1"/>
  <c r="J981" i="7"/>
  <c r="K981" i="7" s="1"/>
  <c r="H981" i="7"/>
  <c r="I981" i="7" s="1"/>
  <c r="G981" i="7"/>
  <c r="N980" i="7"/>
  <c r="O980" i="7" s="1"/>
  <c r="R980" i="7" s="1"/>
  <c r="S980" i="7" s="1"/>
  <c r="J980" i="7"/>
  <c r="K980" i="7" s="1"/>
  <c r="H980" i="7"/>
  <c r="I980" i="7" s="1"/>
  <c r="G980" i="7"/>
  <c r="N979" i="7"/>
  <c r="O979" i="7" s="1"/>
  <c r="R979" i="7" s="1"/>
  <c r="S979" i="7" s="1"/>
  <c r="J979" i="7"/>
  <c r="K979" i="7" s="1"/>
  <c r="H979" i="7"/>
  <c r="I979" i="7" s="1"/>
  <c r="G979" i="7"/>
  <c r="N978" i="7"/>
  <c r="O978" i="7" s="1"/>
  <c r="R978" i="7" s="1"/>
  <c r="S978" i="7" s="1"/>
  <c r="J978" i="7"/>
  <c r="K978" i="7" s="1"/>
  <c r="H978" i="7"/>
  <c r="I978" i="7" s="1"/>
  <c r="G978" i="7"/>
  <c r="N977" i="7"/>
  <c r="O977" i="7" s="1"/>
  <c r="R977" i="7" s="1"/>
  <c r="S977" i="7" s="1"/>
  <c r="J977" i="7"/>
  <c r="K977" i="7" s="1"/>
  <c r="H977" i="7"/>
  <c r="I977" i="7" s="1"/>
  <c r="G977" i="7"/>
  <c r="N976" i="7"/>
  <c r="O976" i="7" s="1"/>
  <c r="R976" i="7" s="1"/>
  <c r="S976" i="7" s="1"/>
  <c r="J976" i="7"/>
  <c r="K976" i="7" s="1"/>
  <c r="H976" i="7"/>
  <c r="I976" i="7" s="1"/>
  <c r="G976" i="7"/>
  <c r="N975" i="7"/>
  <c r="O975" i="7" s="1"/>
  <c r="R975" i="7" s="1"/>
  <c r="S975" i="7" s="1"/>
  <c r="J975" i="7"/>
  <c r="K975" i="7" s="1"/>
  <c r="H975" i="7"/>
  <c r="I975" i="7" s="1"/>
  <c r="G975" i="7"/>
  <c r="N974" i="7"/>
  <c r="O974" i="7" s="1"/>
  <c r="R974" i="7" s="1"/>
  <c r="S974" i="7" s="1"/>
  <c r="J974" i="7"/>
  <c r="K974" i="7" s="1"/>
  <c r="H974" i="7"/>
  <c r="I974" i="7" s="1"/>
  <c r="G974" i="7"/>
  <c r="N973" i="7"/>
  <c r="O973" i="7" s="1"/>
  <c r="R973" i="7" s="1"/>
  <c r="S973" i="7" s="1"/>
  <c r="J973" i="7"/>
  <c r="K973" i="7" s="1"/>
  <c r="H973" i="7"/>
  <c r="I973" i="7" s="1"/>
  <c r="G973" i="7"/>
  <c r="N972" i="7"/>
  <c r="O972" i="7" s="1"/>
  <c r="R972" i="7" s="1"/>
  <c r="S972" i="7" s="1"/>
  <c r="J972" i="7"/>
  <c r="K972" i="7" s="1"/>
  <c r="H972" i="7"/>
  <c r="I972" i="7" s="1"/>
  <c r="G972" i="7"/>
  <c r="N971" i="7"/>
  <c r="O971" i="7" s="1"/>
  <c r="R971" i="7" s="1"/>
  <c r="S971" i="7" s="1"/>
  <c r="J971" i="7"/>
  <c r="K971" i="7" s="1"/>
  <c r="H971" i="7"/>
  <c r="I971" i="7" s="1"/>
  <c r="G971" i="7"/>
  <c r="N970" i="7"/>
  <c r="O970" i="7" s="1"/>
  <c r="R970" i="7" s="1"/>
  <c r="S970" i="7" s="1"/>
  <c r="J970" i="7"/>
  <c r="K970" i="7" s="1"/>
  <c r="G970" i="7"/>
  <c r="N969" i="7"/>
  <c r="O969" i="7" s="1"/>
  <c r="R969" i="7" s="1"/>
  <c r="S969" i="7" s="1"/>
  <c r="J969" i="7"/>
  <c r="K969" i="7" s="1"/>
  <c r="G969" i="7"/>
  <c r="N968" i="7"/>
  <c r="O968" i="7" s="1"/>
  <c r="R968" i="7" s="1"/>
  <c r="S968" i="7" s="1"/>
  <c r="J968" i="7"/>
  <c r="K968" i="7" s="1"/>
  <c r="G968" i="7"/>
  <c r="N967" i="7"/>
  <c r="O967" i="7" s="1"/>
  <c r="R967" i="7" s="1"/>
  <c r="S967" i="7" s="1"/>
  <c r="J967" i="7"/>
  <c r="K967" i="7" s="1"/>
  <c r="G967" i="7"/>
  <c r="N966" i="7"/>
  <c r="O966" i="7" s="1"/>
  <c r="R966" i="7" s="1"/>
  <c r="S966" i="7" s="1"/>
  <c r="J966" i="7"/>
  <c r="K966" i="7" s="1"/>
  <c r="G966" i="7"/>
  <c r="N965" i="7"/>
  <c r="O965" i="7" s="1"/>
  <c r="R965" i="7" s="1"/>
  <c r="S965" i="7" s="1"/>
  <c r="J965" i="7"/>
  <c r="K965" i="7" s="1"/>
  <c r="G965" i="7"/>
  <c r="N964" i="7"/>
  <c r="O964" i="7" s="1"/>
  <c r="R964" i="7" s="1"/>
  <c r="S964" i="7" s="1"/>
  <c r="J964" i="7"/>
  <c r="K964" i="7" s="1"/>
  <c r="G964" i="7"/>
  <c r="N963" i="7"/>
  <c r="O963" i="7" s="1"/>
  <c r="R963" i="7" s="1"/>
  <c r="S963" i="7" s="1"/>
  <c r="J963" i="7"/>
  <c r="K963" i="7" s="1"/>
  <c r="G963" i="7"/>
  <c r="N962" i="7"/>
  <c r="O962" i="7" s="1"/>
  <c r="R962" i="7" s="1"/>
  <c r="S962" i="7" s="1"/>
  <c r="J962" i="7"/>
  <c r="K962" i="7" s="1"/>
  <c r="G962" i="7"/>
  <c r="N961" i="7"/>
  <c r="O961" i="7" s="1"/>
  <c r="R961" i="7" s="1"/>
  <c r="S961" i="7" s="1"/>
  <c r="J961" i="7"/>
  <c r="K961" i="7" s="1"/>
  <c r="G961" i="7"/>
  <c r="N960" i="7"/>
  <c r="O960" i="7" s="1"/>
  <c r="R960" i="7" s="1"/>
  <c r="S960" i="7" s="1"/>
  <c r="J960" i="7"/>
  <c r="K960" i="7" s="1"/>
  <c r="G960" i="7"/>
  <c r="N959" i="7"/>
  <c r="O959" i="7" s="1"/>
  <c r="R959" i="7" s="1"/>
  <c r="S959" i="7" s="1"/>
  <c r="J959" i="7"/>
  <c r="K959" i="7" s="1"/>
  <c r="G959" i="7"/>
  <c r="N958" i="7"/>
  <c r="O958" i="7" s="1"/>
  <c r="R958" i="7" s="1"/>
  <c r="S958" i="7" s="1"/>
  <c r="J958" i="7"/>
  <c r="K958" i="7" s="1"/>
  <c r="G958" i="7"/>
  <c r="N957" i="7"/>
  <c r="O957" i="7" s="1"/>
  <c r="R957" i="7" s="1"/>
  <c r="S957" i="7" s="1"/>
  <c r="J957" i="7"/>
  <c r="K957" i="7" s="1"/>
  <c r="G957" i="7"/>
  <c r="N956" i="7"/>
  <c r="O956" i="7" s="1"/>
  <c r="R956" i="7" s="1"/>
  <c r="S956" i="7" s="1"/>
  <c r="J956" i="7"/>
  <c r="K956" i="7" s="1"/>
  <c r="G956" i="7"/>
  <c r="N955" i="7"/>
  <c r="O955" i="7" s="1"/>
  <c r="R955" i="7" s="1"/>
  <c r="S955" i="7" s="1"/>
  <c r="J955" i="7"/>
  <c r="K955" i="7" s="1"/>
  <c r="G955" i="7"/>
  <c r="N954" i="7"/>
  <c r="O954" i="7" s="1"/>
  <c r="R954" i="7" s="1"/>
  <c r="S954" i="7" s="1"/>
  <c r="J954" i="7"/>
  <c r="K954" i="7" s="1"/>
  <c r="G954" i="7"/>
  <c r="N953" i="7"/>
  <c r="O953" i="7" s="1"/>
  <c r="R953" i="7" s="1"/>
  <c r="S953" i="7" s="1"/>
  <c r="J953" i="7"/>
  <c r="K953" i="7" s="1"/>
  <c r="G953" i="7"/>
  <c r="N952" i="7"/>
  <c r="O952" i="7" s="1"/>
  <c r="R952" i="7" s="1"/>
  <c r="S952" i="7" s="1"/>
  <c r="J952" i="7"/>
  <c r="K952" i="7" s="1"/>
  <c r="G952" i="7"/>
  <c r="N951" i="7"/>
  <c r="O951" i="7" s="1"/>
  <c r="R951" i="7" s="1"/>
  <c r="S951" i="7" s="1"/>
  <c r="J951" i="7"/>
  <c r="K951" i="7" s="1"/>
  <c r="G951" i="7"/>
  <c r="N950" i="7"/>
  <c r="O950" i="7" s="1"/>
  <c r="R950" i="7" s="1"/>
  <c r="S950" i="7" s="1"/>
  <c r="J950" i="7"/>
  <c r="K950" i="7" s="1"/>
  <c r="G950" i="7"/>
  <c r="N949" i="7"/>
  <c r="O949" i="7" s="1"/>
  <c r="R949" i="7" s="1"/>
  <c r="S949" i="7" s="1"/>
  <c r="J949" i="7"/>
  <c r="K949" i="7" s="1"/>
  <c r="G949" i="7"/>
  <c r="N948" i="7"/>
  <c r="O948" i="7" s="1"/>
  <c r="R948" i="7" s="1"/>
  <c r="S948" i="7" s="1"/>
  <c r="J948" i="7"/>
  <c r="K948" i="7" s="1"/>
  <c r="G948" i="7"/>
  <c r="N947" i="7"/>
  <c r="O947" i="7" s="1"/>
  <c r="R947" i="7" s="1"/>
  <c r="S947" i="7" s="1"/>
  <c r="J947" i="7"/>
  <c r="K947" i="7" s="1"/>
  <c r="G947" i="7"/>
  <c r="N946" i="7"/>
  <c r="O946" i="7" s="1"/>
  <c r="R946" i="7" s="1"/>
  <c r="S946" i="7" s="1"/>
  <c r="J946" i="7"/>
  <c r="K946" i="7" s="1"/>
  <c r="G946" i="7"/>
  <c r="N945" i="7"/>
  <c r="O945" i="7" s="1"/>
  <c r="R945" i="7" s="1"/>
  <c r="S945" i="7" s="1"/>
  <c r="J945" i="7"/>
  <c r="K945" i="7" s="1"/>
  <c r="G945" i="7"/>
  <c r="N944" i="7"/>
  <c r="O944" i="7" s="1"/>
  <c r="R944" i="7" s="1"/>
  <c r="S944" i="7" s="1"/>
  <c r="J944" i="7"/>
  <c r="K944" i="7" s="1"/>
  <c r="G944" i="7"/>
  <c r="N943" i="7"/>
  <c r="O943" i="7" s="1"/>
  <c r="R943" i="7" s="1"/>
  <c r="S943" i="7" s="1"/>
  <c r="J943" i="7"/>
  <c r="K943" i="7" s="1"/>
  <c r="G943" i="7"/>
  <c r="N942" i="7"/>
  <c r="O942" i="7" s="1"/>
  <c r="R942" i="7" s="1"/>
  <c r="S942" i="7" s="1"/>
  <c r="J942" i="7"/>
  <c r="K942" i="7" s="1"/>
  <c r="G942" i="7"/>
  <c r="N941" i="7"/>
  <c r="O941" i="7" s="1"/>
  <c r="R941" i="7" s="1"/>
  <c r="S941" i="7" s="1"/>
  <c r="J941" i="7"/>
  <c r="K941" i="7" s="1"/>
  <c r="G941" i="7"/>
  <c r="N940" i="7"/>
  <c r="O940" i="7" s="1"/>
  <c r="R940" i="7" s="1"/>
  <c r="S940" i="7" s="1"/>
  <c r="J940" i="7"/>
  <c r="K940" i="7" s="1"/>
  <c r="G940" i="7"/>
  <c r="N939" i="7"/>
  <c r="O939" i="7" s="1"/>
  <c r="R939" i="7" s="1"/>
  <c r="S939" i="7" s="1"/>
  <c r="J939" i="7"/>
  <c r="K939" i="7" s="1"/>
  <c r="G939" i="7"/>
  <c r="N938" i="7"/>
  <c r="O938" i="7" s="1"/>
  <c r="R938" i="7" s="1"/>
  <c r="S938" i="7" s="1"/>
  <c r="J938" i="7"/>
  <c r="K938" i="7" s="1"/>
  <c r="G938" i="7"/>
  <c r="N937" i="7"/>
  <c r="O937" i="7" s="1"/>
  <c r="R937" i="7" s="1"/>
  <c r="S937" i="7" s="1"/>
  <c r="J937" i="7"/>
  <c r="K937" i="7" s="1"/>
  <c r="G937" i="7"/>
  <c r="N936" i="7"/>
  <c r="O936" i="7" s="1"/>
  <c r="R936" i="7" s="1"/>
  <c r="S936" i="7" s="1"/>
  <c r="J936" i="7"/>
  <c r="K936" i="7" s="1"/>
  <c r="G936" i="7"/>
  <c r="N935" i="7"/>
  <c r="O935" i="7" s="1"/>
  <c r="R935" i="7" s="1"/>
  <c r="S935" i="7" s="1"/>
  <c r="J935" i="7"/>
  <c r="K935" i="7" s="1"/>
  <c r="G935" i="7"/>
  <c r="N934" i="7"/>
  <c r="O934" i="7" s="1"/>
  <c r="R934" i="7" s="1"/>
  <c r="S934" i="7" s="1"/>
  <c r="J934" i="7"/>
  <c r="K934" i="7" s="1"/>
  <c r="G934" i="7"/>
  <c r="N933" i="7"/>
  <c r="O933" i="7" s="1"/>
  <c r="R933" i="7" s="1"/>
  <c r="S933" i="7" s="1"/>
  <c r="J933" i="7"/>
  <c r="K933" i="7" s="1"/>
  <c r="G933" i="7"/>
  <c r="N932" i="7"/>
  <c r="O932" i="7" s="1"/>
  <c r="R932" i="7" s="1"/>
  <c r="S932" i="7" s="1"/>
  <c r="J932" i="7"/>
  <c r="K932" i="7" s="1"/>
  <c r="G932" i="7"/>
  <c r="N931" i="7"/>
  <c r="O931" i="7" s="1"/>
  <c r="R931" i="7" s="1"/>
  <c r="S931" i="7" s="1"/>
  <c r="J931" i="7"/>
  <c r="K931" i="7" s="1"/>
  <c r="G931" i="7"/>
  <c r="N930" i="7"/>
  <c r="O930" i="7" s="1"/>
  <c r="R930" i="7" s="1"/>
  <c r="S930" i="7" s="1"/>
  <c r="J930" i="7"/>
  <c r="K930" i="7" s="1"/>
  <c r="G930" i="7"/>
  <c r="N929" i="7"/>
  <c r="O929" i="7" s="1"/>
  <c r="R929" i="7" s="1"/>
  <c r="S929" i="7" s="1"/>
  <c r="J929" i="7"/>
  <c r="K929" i="7" s="1"/>
  <c r="G929" i="7"/>
  <c r="N928" i="7"/>
  <c r="O928" i="7" s="1"/>
  <c r="R928" i="7" s="1"/>
  <c r="S928" i="7" s="1"/>
  <c r="J928" i="7"/>
  <c r="K928" i="7" s="1"/>
  <c r="G928" i="7"/>
  <c r="N927" i="7"/>
  <c r="O927" i="7" s="1"/>
  <c r="R927" i="7" s="1"/>
  <c r="S927" i="7" s="1"/>
  <c r="J927" i="7"/>
  <c r="K927" i="7" s="1"/>
  <c r="G927" i="7"/>
  <c r="N926" i="7"/>
  <c r="O926" i="7" s="1"/>
  <c r="R926" i="7" s="1"/>
  <c r="S926" i="7" s="1"/>
  <c r="J926" i="7"/>
  <c r="K926" i="7" s="1"/>
  <c r="G926" i="7"/>
  <c r="N925" i="7"/>
  <c r="O925" i="7" s="1"/>
  <c r="R925" i="7" s="1"/>
  <c r="S925" i="7" s="1"/>
  <c r="J925" i="7"/>
  <c r="K925" i="7" s="1"/>
  <c r="G925" i="7"/>
  <c r="N924" i="7"/>
  <c r="O924" i="7" s="1"/>
  <c r="R924" i="7" s="1"/>
  <c r="S924" i="7" s="1"/>
  <c r="J924" i="7"/>
  <c r="K924" i="7" s="1"/>
  <c r="G924" i="7"/>
  <c r="N923" i="7"/>
  <c r="O923" i="7" s="1"/>
  <c r="R923" i="7" s="1"/>
  <c r="S923" i="7" s="1"/>
  <c r="J923" i="7"/>
  <c r="K923" i="7" s="1"/>
  <c r="G923" i="7"/>
  <c r="N922" i="7"/>
  <c r="O922" i="7" s="1"/>
  <c r="R922" i="7" s="1"/>
  <c r="S922" i="7" s="1"/>
  <c r="J922" i="7"/>
  <c r="K922" i="7" s="1"/>
  <c r="G922" i="7"/>
  <c r="N921" i="7"/>
  <c r="O921" i="7" s="1"/>
  <c r="R921" i="7" s="1"/>
  <c r="S921" i="7" s="1"/>
  <c r="J921" i="7"/>
  <c r="K921" i="7" s="1"/>
  <c r="G921" i="7"/>
  <c r="N920" i="7"/>
  <c r="O920" i="7" s="1"/>
  <c r="R920" i="7" s="1"/>
  <c r="S920" i="7" s="1"/>
  <c r="J920" i="7"/>
  <c r="K920" i="7" s="1"/>
  <c r="G920" i="7"/>
  <c r="N919" i="7"/>
  <c r="O919" i="7" s="1"/>
  <c r="R919" i="7" s="1"/>
  <c r="S919" i="7" s="1"/>
  <c r="J919" i="7"/>
  <c r="K919" i="7" s="1"/>
  <c r="G919" i="7"/>
  <c r="N918" i="7"/>
  <c r="O918" i="7" s="1"/>
  <c r="R918" i="7" s="1"/>
  <c r="S918" i="7" s="1"/>
  <c r="J918" i="7"/>
  <c r="K918" i="7" s="1"/>
  <c r="G918" i="7"/>
  <c r="N917" i="7"/>
  <c r="O917" i="7" s="1"/>
  <c r="R917" i="7" s="1"/>
  <c r="S917" i="7" s="1"/>
  <c r="J917" i="7"/>
  <c r="K917" i="7" s="1"/>
  <c r="G917" i="7"/>
  <c r="N916" i="7"/>
  <c r="O916" i="7" s="1"/>
  <c r="R916" i="7" s="1"/>
  <c r="S916" i="7" s="1"/>
  <c r="J916" i="7"/>
  <c r="K916" i="7" s="1"/>
  <c r="G916" i="7"/>
  <c r="N915" i="7"/>
  <c r="O915" i="7" s="1"/>
  <c r="R915" i="7" s="1"/>
  <c r="S915" i="7" s="1"/>
  <c r="J915" i="7"/>
  <c r="K915" i="7" s="1"/>
  <c r="G915" i="7"/>
  <c r="N914" i="7"/>
  <c r="O914" i="7" s="1"/>
  <c r="R914" i="7" s="1"/>
  <c r="S914" i="7" s="1"/>
  <c r="J914" i="7"/>
  <c r="K914" i="7" s="1"/>
  <c r="G914" i="7"/>
  <c r="N913" i="7"/>
  <c r="O913" i="7" s="1"/>
  <c r="R913" i="7" s="1"/>
  <c r="S913" i="7" s="1"/>
  <c r="J913" i="7"/>
  <c r="K913" i="7" s="1"/>
  <c r="G913" i="7"/>
  <c r="N912" i="7"/>
  <c r="O912" i="7" s="1"/>
  <c r="R912" i="7" s="1"/>
  <c r="S912" i="7" s="1"/>
  <c r="J912" i="7"/>
  <c r="K912" i="7" s="1"/>
  <c r="G912" i="7"/>
  <c r="N911" i="7"/>
  <c r="O911" i="7" s="1"/>
  <c r="R911" i="7" s="1"/>
  <c r="S911" i="7" s="1"/>
  <c r="J911" i="7"/>
  <c r="K911" i="7" s="1"/>
  <c r="G911" i="7"/>
  <c r="N910" i="7"/>
  <c r="O910" i="7" s="1"/>
  <c r="R910" i="7" s="1"/>
  <c r="S910" i="7" s="1"/>
  <c r="J910" i="7"/>
  <c r="K910" i="7" s="1"/>
  <c r="G910" i="7"/>
  <c r="N909" i="7"/>
  <c r="O909" i="7" s="1"/>
  <c r="R909" i="7" s="1"/>
  <c r="S909" i="7" s="1"/>
  <c r="J909" i="7"/>
  <c r="K909" i="7" s="1"/>
  <c r="G909" i="7"/>
  <c r="N908" i="7"/>
  <c r="O908" i="7" s="1"/>
  <c r="R908" i="7" s="1"/>
  <c r="S908" i="7" s="1"/>
  <c r="J908" i="7"/>
  <c r="K908" i="7" s="1"/>
  <c r="G908" i="7"/>
  <c r="N907" i="7"/>
  <c r="O907" i="7" s="1"/>
  <c r="R907" i="7" s="1"/>
  <c r="S907" i="7" s="1"/>
  <c r="J907" i="7"/>
  <c r="K907" i="7" s="1"/>
  <c r="G907" i="7"/>
  <c r="N906" i="7"/>
  <c r="O906" i="7" s="1"/>
  <c r="R906" i="7" s="1"/>
  <c r="S906" i="7" s="1"/>
  <c r="J906" i="7"/>
  <c r="K906" i="7" s="1"/>
  <c r="G906" i="7"/>
  <c r="N905" i="7"/>
  <c r="O905" i="7" s="1"/>
  <c r="R905" i="7" s="1"/>
  <c r="S905" i="7" s="1"/>
  <c r="J905" i="7"/>
  <c r="K905" i="7" s="1"/>
  <c r="G905" i="7"/>
  <c r="N904" i="7"/>
  <c r="O904" i="7" s="1"/>
  <c r="R904" i="7" s="1"/>
  <c r="S904" i="7" s="1"/>
  <c r="J904" i="7"/>
  <c r="K904" i="7" s="1"/>
  <c r="G904" i="7"/>
  <c r="N903" i="7"/>
  <c r="O903" i="7" s="1"/>
  <c r="R903" i="7" s="1"/>
  <c r="S903" i="7" s="1"/>
  <c r="J903" i="7"/>
  <c r="K903" i="7" s="1"/>
  <c r="G903" i="7"/>
  <c r="N902" i="7"/>
  <c r="O902" i="7" s="1"/>
  <c r="R902" i="7" s="1"/>
  <c r="S902" i="7" s="1"/>
  <c r="J902" i="7"/>
  <c r="K902" i="7" s="1"/>
  <c r="G902" i="7"/>
  <c r="N901" i="7"/>
  <c r="O901" i="7" s="1"/>
  <c r="R901" i="7" s="1"/>
  <c r="S901" i="7" s="1"/>
  <c r="J901" i="7"/>
  <c r="K901" i="7" s="1"/>
  <c r="G901" i="7"/>
  <c r="N900" i="7"/>
  <c r="O900" i="7" s="1"/>
  <c r="R900" i="7" s="1"/>
  <c r="S900" i="7" s="1"/>
  <c r="J900" i="7"/>
  <c r="K900" i="7" s="1"/>
  <c r="G900" i="7"/>
  <c r="N899" i="7"/>
  <c r="O899" i="7" s="1"/>
  <c r="R899" i="7" s="1"/>
  <c r="S899" i="7" s="1"/>
  <c r="J899" i="7"/>
  <c r="K899" i="7" s="1"/>
  <c r="G899" i="7"/>
  <c r="N898" i="7"/>
  <c r="O898" i="7" s="1"/>
  <c r="R898" i="7" s="1"/>
  <c r="S898" i="7" s="1"/>
  <c r="J898" i="7"/>
  <c r="K898" i="7" s="1"/>
  <c r="G898" i="7"/>
  <c r="N897" i="7"/>
  <c r="O897" i="7" s="1"/>
  <c r="R897" i="7" s="1"/>
  <c r="S897" i="7" s="1"/>
  <c r="J897" i="7"/>
  <c r="K897" i="7" s="1"/>
  <c r="G897" i="7"/>
  <c r="N896" i="7"/>
  <c r="O896" i="7" s="1"/>
  <c r="R896" i="7" s="1"/>
  <c r="S896" i="7" s="1"/>
  <c r="J896" i="7"/>
  <c r="K896" i="7" s="1"/>
  <c r="G896" i="7"/>
  <c r="N895" i="7"/>
  <c r="O895" i="7" s="1"/>
  <c r="R895" i="7" s="1"/>
  <c r="S895" i="7" s="1"/>
  <c r="J895" i="7"/>
  <c r="K895" i="7" s="1"/>
  <c r="G895" i="7"/>
  <c r="N894" i="7"/>
  <c r="O894" i="7" s="1"/>
  <c r="R894" i="7" s="1"/>
  <c r="S894" i="7" s="1"/>
  <c r="J894" i="7"/>
  <c r="K894" i="7" s="1"/>
  <c r="G894" i="7"/>
  <c r="N893" i="7"/>
  <c r="O893" i="7" s="1"/>
  <c r="R893" i="7" s="1"/>
  <c r="S893" i="7" s="1"/>
  <c r="J893" i="7"/>
  <c r="K893" i="7" s="1"/>
  <c r="G893" i="7"/>
  <c r="N892" i="7"/>
  <c r="O892" i="7" s="1"/>
  <c r="R892" i="7" s="1"/>
  <c r="S892" i="7" s="1"/>
  <c r="J892" i="7"/>
  <c r="K892" i="7" s="1"/>
  <c r="G892" i="7"/>
  <c r="N891" i="7"/>
  <c r="O891" i="7" s="1"/>
  <c r="R891" i="7" s="1"/>
  <c r="S891" i="7" s="1"/>
  <c r="J891" i="7"/>
  <c r="K891" i="7" s="1"/>
  <c r="G891" i="7"/>
  <c r="N890" i="7"/>
  <c r="O890" i="7" s="1"/>
  <c r="R890" i="7" s="1"/>
  <c r="S890" i="7" s="1"/>
  <c r="J890" i="7"/>
  <c r="K890" i="7" s="1"/>
  <c r="G890" i="7"/>
  <c r="N889" i="7"/>
  <c r="O889" i="7" s="1"/>
  <c r="R889" i="7" s="1"/>
  <c r="S889" i="7" s="1"/>
  <c r="J889" i="7"/>
  <c r="K889" i="7" s="1"/>
  <c r="G889" i="7"/>
  <c r="N888" i="7"/>
  <c r="O888" i="7" s="1"/>
  <c r="R888" i="7" s="1"/>
  <c r="S888" i="7" s="1"/>
  <c r="J888" i="7"/>
  <c r="K888" i="7" s="1"/>
  <c r="G888" i="7"/>
  <c r="N887" i="7"/>
  <c r="O887" i="7" s="1"/>
  <c r="R887" i="7" s="1"/>
  <c r="S887" i="7" s="1"/>
  <c r="J887" i="7"/>
  <c r="K887" i="7" s="1"/>
  <c r="G887" i="7"/>
  <c r="N886" i="7"/>
  <c r="O886" i="7" s="1"/>
  <c r="R886" i="7" s="1"/>
  <c r="S886" i="7" s="1"/>
  <c r="J886" i="7"/>
  <c r="K886" i="7" s="1"/>
  <c r="G886" i="7"/>
  <c r="N885" i="7"/>
  <c r="O885" i="7" s="1"/>
  <c r="R885" i="7" s="1"/>
  <c r="S885" i="7" s="1"/>
  <c r="J885" i="7"/>
  <c r="K885" i="7" s="1"/>
  <c r="G885" i="7"/>
  <c r="N884" i="7"/>
  <c r="O884" i="7" s="1"/>
  <c r="R884" i="7" s="1"/>
  <c r="S884" i="7" s="1"/>
  <c r="J884" i="7"/>
  <c r="K884" i="7" s="1"/>
  <c r="G884" i="7"/>
  <c r="N883" i="7"/>
  <c r="O883" i="7" s="1"/>
  <c r="R883" i="7" s="1"/>
  <c r="S883" i="7" s="1"/>
  <c r="J883" i="7"/>
  <c r="K883" i="7" s="1"/>
  <c r="G883" i="7"/>
  <c r="N882" i="7"/>
  <c r="O882" i="7" s="1"/>
  <c r="R882" i="7" s="1"/>
  <c r="S882" i="7" s="1"/>
  <c r="J882" i="7"/>
  <c r="K882" i="7" s="1"/>
  <c r="G882" i="7"/>
  <c r="N881" i="7"/>
  <c r="O881" i="7" s="1"/>
  <c r="R881" i="7" s="1"/>
  <c r="S881" i="7" s="1"/>
  <c r="J881" i="7"/>
  <c r="K881" i="7" s="1"/>
  <c r="G881" i="7"/>
  <c r="N880" i="7"/>
  <c r="O880" i="7" s="1"/>
  <c r="R880" i="7" s="1"/>
  <c r="S880" i="7" s="1"/>
  <c r="J880" i="7"/>
  <c r="K880" i="7" s="1"/>
  <c r="G880" i="7"/>
  <c r="N879" i="7"/>
  <c r="O879" i="7" s="1"/>
  <c r="R879" i="7" s="1"/>
  <c r="S879" i="7" s="1"/>
  <c r="J879" i="7"/>
  <c r="K879" i="7" s="1"/>
  <c r="G879" i="7"/>
  <c r="N878" i="7"/>
  <c r="O878" i="7" s="1"/>
  <c r="R878" i="7" s="1"/>
  <c r="S878" i="7" s="1"/>
  <c r="J878" i="7"/>
  <c r="K878" i="7" s="1"/>
  <c r="G878" i="7"/>
  <c r="N877" i="7"/>
  <c r="O877" i="7" s="1"/>
  <c r="R877" i="7" s="1"/>
  <c r="S877" i="7" s="1"/>
  <c r="J877" i="7"/>
  <c r="K877" i="7" s="1"/>
  <c r="G877" i="7"/>
  <c r="N876" i="7"/>
  <c r="O876" i="7" s="1"/>
  <c r="R876" i="7" s="1"/>
  <c r="S876" i="7" s="1"/>
  <c r="J876" i="7"/>
  <c r="K876" i="7" s="1"/>
  <c r="G876" i="7"/>
  <c r="N875" i="7"/>
  <c r="O875" i="7" s="1"/>
  <c r="R875" i="7" s="1"/>
  <c r="S875" i="7" s="1"/>
  <c r="J875" i="7"/>
  <c r="K875" i="7" s="1"/>
  <c r="G875" i="7"/>
  <c r="N874" i="7"/>
  <c r="O874" i="7" s="1"/>
  <c r="R874" i="7" s="1"/>
  <c r="S874" i="7" s="1"/>
  <c r="J874" i="7"/>
  <c r="K874" i="7" s="1"/>
  <c r="G874" i="7"/>
  <c r="N873" i="7"/>
  <c r="O873" i="7" s="1"/>
  <c r="R873" i="7" s="1"/>
  <c r="S873" i="7" s="1"/>
  <c r="J873" i="7"/>
  <c r="K873" i="7" s="1"/>
  <c r="G873" i="7"/>
  <c r="N872" i="7"/>
  <c r="O872" i="7" s="1"/>
  <c r="R872" i="7" s="1"/>
  <c r="S872" i="7" s="1"/>
  <c r="J872" i="7"/>
  <c r="K872" i="7" s="1"/>
  <c r="G872" i="7"/>
  <c r="N871" i="7"/>
  <c r="O871" i="7" s="1"/>
  <c r="R871" i="7" s="1"/>
  <c r="S871" i="7" s="1"/>
  <c r="J871" i="7"/>
  <c r="K871" i="7" s="1"/>
  <c r="G871" i="7"/>
  <c r="N870" i="7"/>
  <c r="O870" i="7" s="1"/>
  <c r="R870" i="7" s="1"/>
  <c r="S870" i="7" s="1"/>
  <c r="J870" i="7"/>
  <c r="K870" i="7" s="1"/>
  <c r="G870" i="7"/>
  <c r="N869" i="7"/>
  <c r="O869" i="7" s="1"/>
  <c r="R869" i="7" s="1"/>
  <c r="S869" i="7" s="1"/>
  <c r="J869" i="7"/>
  <c r="K869" i="7" s="1"/>
  <c r="G869" i="7"/>
  <c r="N868" i="7"/>
  <c r="O868" i="7" s="1"/>
  <c r="R868" i="7" s="1"/>
  <c r="S868" i="7" s="1"/>
  <c r="J868" i="7"/>
  <c r="K868" i="7" s="1"/>
  <c r="H868" i="7"/>
  <c r="I868" i="7" s="1"/>
  <c r="G868" i="7"/>
  <c r="N867" i="7"/>
  <c r="O867" i="7" s="1"/>
  <c r="R867" i="7" s="1"/>
  <c r="S867" i="7" s="1"/>
  <c r="J867" i="7"/>
  <c r="K867" i="7" s="1"/>
  <c r="H867" i="7"/>
  <c r="I867" i="7" s="1"/>
  <c r="G867" i="7"/>
  <c r="N866" i="7"/>
  <c r="O866" i="7" s="1"/>
  <c r="R866" i="7" s="1"/>
  <c r="S866" i="7" s="1"/>
  <c r="J866" i="7"/>
  <c r="K866" i="7" s="1"/>
  <c r="H866" i="7"/>
  <c r="I866" i="7" s="1"/>
  <c r="G866" i="7"/>
  <c r="N865" i="7"/>
  <c r="O865" i="7" s="1"/>
  <c r="R865" i="7" s="1"/>
  <c r="S865" i="7" s="1"/>
  <c r="J865" i="7"/>
  <c r="K865" i="7" s="1"/>
  <c r="H865" i="7"/>
  <c r="I865" i="7" s="1"/>
  <c r="G865" i="7"/>
  <c r="N864" i="7"/>
  <c r="O864" i="7" s="1"/>
  <c r="R864" i="7" s="1"/>
  <c r="S864" i="7" s="1"/>
  <c r="J864" i="7"/>
  <c r="K864" i="7" s="1"/>
  <c r="H864" i="7"/>
  <c r="I864" i="7" s="1"/>
  <c r="G864" i="7"/>
  <c r="N863" i="7"/>
  <c r="O863" i="7" s="1"/>
  <c r="R863" i="7" s="1"/>
  <c r="S863" i="7" s="1"/>
  <c r="J863" i="7"/>
  <c r="K863" i="7" s="1"/>
  <c r="H863" i="7"/>
  <c r="I863" i="7" s="1"/>
  <c r="G863" i="7"/>
  <c r="N862" i="7"/>
  <c r="O862" i="7" s="1"/>
  <c r="R862" i="7" s="1"/>
  <c r="S862" i="7" s="1"/>
  <c r="J862" i="7"/>
  <c r="K862" i="7" s="1"/>
  <c r="H862" i="7"/>
  <c r="I862" i="7" s="1"/>
  <c r="G862" i="7"/>
  <c r="N861" i="7"/>
  <c r="O861" i="7" s="1"/>
  <c r="R861" i="7" s="1"/>
  <c r="S861" i="7" s="1"/>
  <c r="J861" i="7"/>
  <c r="K861" i="7" s="1"/>
  <c r="H861" i="7"/>
  <c r="I861" i="7" s="1"/>
  <c r="G861" i="7"/>
  <c r="N860" i="7"/>
  <c r="O860" i="7" s="1"/>
  <c r="R860" i="7" s="1"/>
  <c r="S860" i="7" s="1"/>
  <c r="J860" i="7"/>
  <c r="K860" i="7" s="1"/>
  <c r="H860" i="7"/>
  <c r="I860" i="7" s="1"/>
  <c r="G860" i="7"/>
  <c r="N859" i="7"/>
  <c r="O859" i="7" s="1"/>
  <c r="R859" i="7" s="1"/>
  <c r="S859" i="7" s="1"/>
  <c r="J859" i="7"/>
  <c r="K859" i="7" s="1"/>
  <c r="H859" i="7"/>
  <c r="I859" i="7" s="1"/>
  <c r="G859" i="7"/>
  <c r="N858" i="7"/>
  <c r="O858" i="7" s="1"/>
  <c r="R858" i="7" s="1"/>
  <c r="S858" i="7" s="1"/>
  <c r="J858" i="7"/>
  <c r="K858" i="7" s="1"/>
  <c r="H858" i="7"/>
  <c r="I858" i="7" s="1"/>
  <c r="G858" i="7"/>
  <c r="N857" i="7"/>
  <c r="O857" i="7" s="1"/>
  <c r="R857" i="7" s="1"/>
  <c r="S857" i="7" s="1"/>
  <c r="J857" i="7"/>
  <c r="K857" i="7" s="1"/>
  <c r="H857" i="7"/>
  <c r="I857" i="7" s="1"/>
  <c r="G857" i="7"/>
  <c r="N856" i="7"/>
  <c r="O856" i="7" s="1"/>
  <c r="R856" i="7" s="1"/>
  <c r="S856" i="7" s="1"/>
  <c r="J856" i="7"/>
  <c r="K856" i="7" s="1"/>
  <c r="H856" i="7"/>
  <c r="I856" i="7" s="1"/>
  <c r="G856" i="7"/>
  <c r="N855" i="7"/>
  <c r="O855" i="7" s="1"/>
  <c r="R855" i="7" s="1"/>
  <c r="S855" i="7" s="1"/>
  <c r="J855" i="7"/>
  <c r="K855" i="7" s="1"/>
  <c r="H855" i="7"/>
  <c r="I855" i="7" s="1"/>
  <c r="G855" i="7"/>
  <c r="N854" i="7"/>
  <c r="O854" i="7" s="1"/>
  <c r="R854" i="7" s="1"/>
  <c r="S854" i="7" s="1"/>
  <c r="J854" i="7"/>
  <c r="K854" i="7" s="1"/>
  <c r="H854" i="7"/>
  <c r="I854" i="7" s="1"/>
  <c r="G854" i="7"/>
  <c r="N853" i="7"/>
  <c r="O853" i="7" s="1"/>
  <c r="R853" i="7" s="1"/>
  <c r="S853" i="7" s="1"/>
  <c r="J853" i="7"/>
  <c r="K853" i="7" s="1"/>
  <c r="H853" i="7"/>
  <c r="I853" i="7" s="1"/>
  <c r="G853" i="7"/>
  <c r="N852" i="7"/>
  <c r="O852" i="7" s="1"/>
  <c r="R852" i="7" s="1"/>
  <c r="S852" i="7" s="1"/>
  <c r="J852" i="7"/>
  <c r="K852" i="7" s="1"/>
  <c r="H852" i="7"/>
  <c r="I852" i="7" s="1"/>
  <c r="G852" i="7"/>
  <c r="N851" i="7"/>
  <c r="O851" i="7" s="1"/>
  <c r="R851" i="7" s="1"/>
  <c r="S851" i="7" s="1"/>
  <c r="J851" i="7"/>
  <c r="K851" i="7" s="1"/>
  <c r="H851" i="7"/>
  <c r="I851" i="7" s="1"/>
  <c r="G851" i="7"/>
  <c r="N850" i="7"/>
  <c r="O850" i="7" s="1"/>
  <c r="R850" i="7" s="1"/>
  <c r="S850" i="7" s="1"/>
  <c r="J850" i="7"/>
  <c r="K850" i="7" s="1"/>
  <c r="H850" i="7"/>
  <c r="I850" i="7" s="1"/>
  <c r="G850" i="7"/>
  <c r="N849" i="7"/>
  <c r="O849" i="7" s="1"/>
  <c r="R849" i="7" s="1"/>
  <c r="S849" i="7" s="1"/>
  <c r="J849" i="7"/>
  <c r="K849" i="7" s="1"/>
  <c r="H849" i="7"/>
  <c r="I849" i="7" s="1"/>
  <c r="G849" i="7"/>
  <c r="N848" i="7"/>
  <c r="O848" i="7" s="1"/>
  <c r="R848" i="7" s="1"/>
  <c r="S848" i="7" s="1"/>
  <c r="J848" i="7"/>
  <c r="K848" i="7" s="1"/>
  <c r="H848" i="7"/>
  <c r="I848" i="7" s="1"/>
  <c r="G848" i="7"/>
  <c r="N847" i="7"/>
  <c r="O847" i="7" s="1"/>
  <c r="R847" i="7" s="1"/>
  <c r="S847" i="7" s="1"/>
  <c r="J847" i="7"/>
  <c r="K847" i="7" s="1"/>
  <c r="H847" i="7"/>
  <c r="I847" i="7" s="1"/>
  <c r="G847" i="7"/>
  <c r="N846" i="7"/>
  <c r="O846" i="7" s="1"/>
  <c r="R846" i="7" s="1"/>
  <c r="S846" i="7" s="1"/>
  <c r="J846" i="7"/>
  <c r="K846" i="7" s="1"/>
  <c r="H846" i="7"/>
  <c r="I846" i="7" s="1"/>
  <c r="G846" i="7"/>
  <c r="N845" i="7"/>
  <c r="O845" i="7" s="1"/>
  <c r="R845" i="7" s="1"/>
  <c r="S845" i="7" s="1"/>
  <c r="J845" i="7"/>
  <c r="K845" i="7" s="1"/>
  <c r="H845" i="7"/>
  <c r="I845" i="7" s="1"/>
  <c r="G845" i="7"/>
  <c r="N844" i="7"/>
  <c r="O844" i="7" s="1"/>
  <c r="R844" i="7" s="1"/>
  <c r="S844" i="7" s="1"/>
  <c r="J844" i="7"/>
  <c r="K844" i="7" s="1"/>
  <c r="H844" i="7"/>
  <c r="I844" i="7" s="1"/>
  <c r="G844" i="7"/>
  <c r="N843" i="7"/>
  <c r="O843" i="7" s="1"/>
  <c r="R843" i="7" s="1"/>
  <c r="S843" i="7" s="1"/>
  <c r="J843" i="7"/>
  <c r="K843" i="7" s="1"/>
  <c r="H843" i="7"/>
  <c r="I843" i="7" s="1"/>
  <c r="G843" i="7"/>
  <c r="N842" i="7"/>
  <c r="O842" i="7" s="1"/>
  <c r="R842" i="7" s="1"/>
  <c r="S842" i="7" s="1"/>
  <c r="J842" i="7"/>
  <c r="K842" i="7" s="1"/>
  <c r="H842" i="7"/>
  <c r="I842" i="7" s="1"/>
  <c r="G842" i="7"/>
  <c r="N841" i="7"/>
  <c r="O841" i="7" s="1"/>
  <c r="R841" i="7" s="1"/>
  <c r="S841" i="7" s="1"/>
  <c r="J841" i="7"/>
  <c r="K841" i="7" s="1"/>
  <c r="H841" i="7"/>
  <c r="I841" i="7" s="1"/>
  <c r="G841" i="7"/>
  <c r="N840" i="7"/>
  <c r="O840" i="7" s="1"/>
  <c r="R840" i="7" s="1"/>
  <c r="S840" i="7" s="1"/>
  <c r="J840" i="7"/>
  <c r="K840" i="7" s="1"/>
  <c r="H840" i="7"/>
  <c r="I840" i="7" s="1"/>
  <c r="G840" i="7"/>
  <c r="N839" i="7"/>
  <c r="O839" i="7" s="1"/>
  <c r="R839" i="7" s="1"/>
  <c r="S839" i="7" s="1"/>
  <c r="J839" i="7"/>
  <c r="K839" i="7" s="1"/>
  <c r="H839" i="7"/>
  <c r="I839" i="7" s="1"/>
  <c r="G839" i="7"/>
  <c r="N838" i="7"/>
  <c r="O838" i="7" s="1"/>
  <c r="R838" i="7" s="1"/>
  <c r="S838" i="7" s="1"/>
  <c r="J838" i="7"/>
  <c r="K838" i="7" s="1"/>
  <c r="H838" i="7"/>
  <c r="I838" i="7" s="1"/>
  <c r="G838" i="7"/>
  <c r="N837" i="7"/>
  <c r="O837" i="7" s="1"/>
  <c r="R837" i="7" s="1"/>
  <c r="S837" i="7" s="1"/>
  <c r="J837" i="7"/>
  <c r="K837" i="7" s="1"/>
  <c r="H837" i="7"/>
  <c r="I837" i="7" s="1"/>
  <c r="G837" i="7"/>
  <c r="N836" i="7"/>
  <c r="O836" i="7" s="1"/>
  <c r="R836" i="7" s="1"/>
  <c r="S836" i="7" s="1"/>
  <c r="J836" i="7"/>
  <c r="K836" i="7" s="1"/>
  <c r="H836" i="7"/>
  <c r="I836" i="7" s="1"/>
  <c r="G836" i="7"/>
  <c r="N835" i="7"/>
  <c r="O835" i="7" s="1"/>
  <c r="R835" i="7" s="1"/>
  <c r="S835" i="7" s="1"/>
  <c r="J835" i="7"/>
  <c r="K835" i="7" s="1"/>
  <c r="H835" i="7"/>
  <c r="I835" i="7" s="1"/>
  <c r="G835" i="7"/>
  <c r="N834" i="7"/>
  <c r="O834" i="7" s="1"/>
  <c r="R834" i="7" s="1"/>
  <c r="S834" i="7" s="1"/>
  <c r="J834" i="7"/>
  <c r="K834" i="7" s="1"/>
  <c r="H834" i="7"/>
  <c r="I834" i="7" s="1"/>
  <c r="G834" i="7"/>
  <c r="N833" i="7"/>
  <c r="O833" i="7" s="1"/>
  <c r="R833" i="7" s="1"/>
  <c r="S833" i="7" s="1"/>
  <c r="J833" i="7"/>
  <c r="K833" i="7" s="1"/>
  <c r="H833" i="7"/>
  <c r="I833" i="7" s="1"/>
  <c r="G833" i="7"/>
  <c r="N832" i="7"/>
  <c r="O832" i="7" s="1"/>
  <c r="R832" i="7" s="1"/>
  <c r="S832" i="7" s="1"/>
  <c r="J832" i="7"/>
  <c r="K832" i="7" s="1"/>
  <c r="H832" i="7"/>
  <c r="I832" i="7" s="1"/>
  <c r="G832" i="7"/>
  <c r="N831" i="7"/>
  <c r="O831" i="7" s="1"/>
  <c r="R831" i="7" s="1"/>
  <c r="S831" i="7" s="1"/>
  <c r="J831" i="7"/>
  <c r="K831" i="7" s="1"/>
  <c r="H831" i="7"/>
  <c r="I831" i="7" s="1"/>
  <c r="G831" i="7"/>
  <c r="N830" i="7"/>
  <c r="O830" i="7" s="1"/>
  <c r="R830" i="7" s="1"/>
  <c r="S830" i="7" s="1"/>
  <c r="J830" i="7"/>
  <c r="K830" i="7" s="1"/>
  <c r="H830" i="7"/>
  <c r="I830" i="7" s="1"/>
  <c r="G830" i="7"/>
  <c r="N829" i="7"/>
  <c r="O829" i="7" s="1"/>
  <c r="R829" i="7" s="1"/>
  <c r="S829" i="7" s="1"/>
  <c r="J829" i="7"/>
  <c r="K829" i="7" s="1"/>
  <c r="H829" i="7"/>
  <c r="I829" i="7" s="1"/>
  <c r="G829" i="7"/>
  <c r="N828" i="7"/>
  <c r="O828" i="7" s="1"/>
  <c r="R828" i="7" s="1"/>
  <c r="S828" i="7" s="1"/>
  <c r="J828" i="7"/>
  <c r="K828" i="7" s="1"/>
  <c r="H828" i="7"/>
  <c r="I828" i="7" s="1"/>
  <c r="G828" i="7"/>
  <c r="N827" i="7"/>
  <c r="O827" i="7" s="1"/>
  <c r="R827" i="7" s="1"/>
  <c r="S827" i="7" s="1"/>
  <c r="J827" i="7"/>
  <c r="K827" i="7" s="1"/>
  <c r="H827" i="7"/>
  <c r="I827" i="7" s="1"/>
  <c r="G827" i="7"/>
  <c r="N826" i="7"/>
  <c r="O826" i="7" s="1"/>
  <c r="R826" i="7" s="1"/>
  <c r="S826" i="7" s="1"/>
  <c r="J826" i="7"/>
  <c r="K826" i="7" s="1"/>
  <c r="H826" i="7"/>
  <c r="I826" i="7" s="1"/>
  <c r="G826" i="7"/>
  <c r="N825" i="7"/>
  <c r="O825" i="7" s="1"/>
  <c r="R825" i="7" s="1"/>
  <c r="S825" i="7" s="1"/>
  <c r="J825" i="7"/>
  <c r="K825" i="7" s="1"/>
  <c r="H825" i="7"/>
  <c r="I825" i="7" s="1"/>
  <c r="G825" i="7"/>
  <c r="N824" i="7"/>
  <c r="O824" i="7" s="1"/>
  <c r="R824" i="7" s="1"/>
  <c r="S824" i="7" s="1"/>
  <c r="J824" i="7"/>
  <c r="K824" i="7" s="1"/>
  <c r="H824" i="7"/>
  <c r="I824" i="7" s="1"/>
  <c r="G824" i="7"/>
  <c r="N823" i="7"/>
  <c r="O823" i="7" s="1"/>
  <c r="R823" i="7" s="1"/>
  <c r="S823" i="7" s="1"/>
  <c r="J823" i="7"/>
  <c r="K823" i="7" s="1"/>
  <c r="H823" i="7"/>
  <c r="I823" i="7" s="1"/>
  <c r="G823" i="7"/>
  <c r="N822" i="7"/>
  <c r="O822" i="7" s="1"/>
  <c r="R822" i="7" s="1"/>
  <c r="S822" i="7" s="1"/>
  <c r="J822" i="7"/>
  <c r="K822" i="7" s="1"/>
  <c r="H822" i="7"/>
  <c r="I822" i="7" s="1"/>
  <c r="G822" i="7"/>
  <c r="N821" i="7"/>
  <c r="O821" i="7" s="1"/>
  <c r="R821" i="7" s="1"/>
  <c r="S821" i="7" s="1"/>
  <c r="J821" i="7"/>
  <c r="K821" i="7" s="1"/>
  <c r="H821" i="7"/>
  <c r="I821" i="7" s="1"/>
  <c r="G821" i="7"/>
  <c r="N820" i="7"/>
  <c r="O820" i="7" s="1"/>
  <c r="R820" i="7" s="1"/>
  <c r="S820" i="7" s="1"/>
  <c r="J820" i="7"/>
  <c r="K820" i="7" s="1"/>
  <c r="H820" i="7"/>
  <c r="I820" i="7" s="1"/>
  <c r="G820" i="7"/>
  <c r="N819" i="7"/>
  <c r="O819" i="7" s="1"/>
  <c r="R819" i="7" s="1"/>
  <c r="S819" i="7" s="1"/>
  <c r="J819" i="7"/>
  <c r="K819" i="7" s="1"/>
  <c r="H819" i="7"/>
  <c r="I819" i="7" s="1"/>
  <c r="G819" i="7"/>
  <c r="N818" i="7"/>
  <c r="O818" i="7" s="1"/>
  <c r="R818" i="7" s="1"/>
  <c r="S818" i="7" s="1"/>
  <c r="J818" i="7"/>
  <c r="K818" i="7" s="1"/>
  <c r="H818" i="7"/>
  <c r="I818" i="7" s="1"/>
  <c r="G818" i="7"/>
  <c r="N817" i="7"/>
  <c r="O817" i="7" s="1"/>
  <c r="R817" i="7" s="1"/>
  <c r="S817" i="7" s="1"/>
  <c r="J817" i="7"/>
  <c r="K817" i="7" s="1"/>
  <c r="H817" i="7"/>
  <c r="I817" i="7" s="1"/>
  <c r="G817" i="7"/>
  <c r="N816" i="7"/>
  <c r="O816" i="7" s="1"/>
  <c r="R816" i="7" s="1"/>
  <c r="S816" i="7" s="1"/>
  <c r="J816" i="7"/>
  <c r="K816" i="7" s="1"/>
  <c r="H816" i="7"/>
  <c r="I816" i="7" s="1"/>
  <c r="G816" i="7"/>
  <c r="N815" i="7"/>
  <c r="O815" i="7" s="1"/>
  <c r="R815" i="7" s="1"/>
  <c r="S815" i="7" s="1"/>
  <c r="J815" i="7"/>
  <c r="K815" i="7" s="1"/>
  <c r="H815" i="7"/>
  <c r="I815" i="7" s="1"/>
  <c r="G815" i="7"/>
  <c r="N814" i="7"/>
  <c r="O814" i="7" s="1"/>
  <c r="R814" i="7" s="1"/>
  <c r="S814" i="7" s="1"/>
  <c r="J814" i="7"/>
  <c r="K814" i="7" s="1"/>
  <c r="H814" i="7"/>
  <c r="I814" i="7" s="1"/>
  <c r="G814" i="7"/>
  <c r="N813" i="7"/>
  <c r="O813" i="7" s="1"/>
  <c r="J813" i="7"/>
  <c r="K813" i="7" s="1"/>
  <c r="H813" i="7"/>
  <c r="I813" i="7" s="1"/>
  <c r="G813" i="7"/>
  <c r="N812" i="7"/>
  <c r="O812" i="7" s="1"/>
  <c r="R812" i="7" s="1"/>
  <c r="S812" i="7" s="1"/>
  <c r="J812" i="7"/>
  <c r="K812" i="7" s="1"/>
  <c r="H812" i="7"/>
  <c r="I812" i="7" s="1"/>
  <c r="G812" i="7"/>
  <c r="N811" i="7"/>
  <c r="O811" i="7" s="1"/>
  <c r="R811" i="7" s="1"/>
  <c r="S811" i="7" s="1"/>
  <c r="J811" i="7"/>
  <c r="K811" i="7" s="1"/>
  <c r="H811" i="7"/>
  <c r="I811" i="7" s="1"/>
  <c r="G811" i="7"/>
  <c r="N810" i="7"/>
  <c r="O810" i="7" s="1"/>
  <c r="R810" i="7" s="1"/>
  <c r="S810" i="7" s="1"/>
  <c r="J810" i="7"/>
  <c r="K810" i="7" s="1"/>
  <c r="H810" i="7"/>
  <c r="I810" i="7" s="1"/>
  <c r="G810" i="7"/>
  <c r="N809" i="7"/>
  <c r="O809" i="7" s="1"/>
  <c r="R809" i="7" s="1"/>
  <c r="S809" i="7" s="1"/>
  <c r="J809" i="7"/>
  <c r="K809" i="7" s="1"/>
  <c r="H809" i="7"/>
  <c r="I809" i="7" s="1"/>
  <c r="G809" i="7"/>
  <c r="N808" i="7"/>
  <c r="O808" i="7" s="1"/>
  <c r="R808" i="7" s="1"/>
  <c r="S808" i="7" s="1"/>
  <c r="J808" i="7"/>
  <c r="K808" i="7" s="1"/>
  <c r="H808" i="7"/>
  <c r="I808" i="7" s="1"/>
  <c r="G808" i="7"/>
  <c r="N807" i="7"/>
  <c r="O807" i="7" s="1"/>
  <c r="R807" i="7" s="1"/>
  <c r="S807" i="7" s="1"/>
  <c r="J807" i="7"/>
  <c r="K807" i="7" s="1"/>
  <c r="H807" i="7"/>
  <c r="I807" i="7" s="1"/>
  <c r="G807" i="7"/>
  <c r="N806" i="7"/>
  <c r="O806" i="7" s="1"/>
  <c r="R806" i="7" s="1"/>
  <c r="S806" i="7" s="1"/>
  <c r="J806" i="7"/>
  <c r="K806" i="7" s="1"/>
  <c r="H806" i="7"/>
  <c r="I806" i="7" s="1"/>
  <c r="G806" i="7"/>
  <c r="N805" i="7"/>
  <c r="O805" i="7" s="1"/>
  <c r="J805" i="7"/>
  <c r="K805" i="7" s="1"/>
  <c r="H805" i="7"/>
  <c r="I805" i="7" s="1"/>
  <c r="G805" i="7"/>
  <c r="N804" i="7"/>
  <c r="O804" i="7" s="1"/>
  <c r="R804" i="7" s="1"/>
  <c r="S804" i="7" s="1"/>
  <c r="J804" i="7"/>
  <c r="K804" i="7" s="1"/>
  <c r="H804" i="7"/>
  <c r="I804" i="7" s="1"/>
  <c r="G804" i="7"/>
  <c r="N803" i="7"/>
  <c r="O803" i="7" s="1"/>
  <c r="R803" i="7" s="1"/>
  <c r="S803" i="7" s="1"/>
  <c r="J803" i="7"/>
  <c r="K803" i="7" s="1"/>
  <c r="H803" i="7"/>
  <c r="I803" i="7" s="1"/>
  <c r="G803" i="7"/>
  <c r="N802" i="7"/>
  <c r="O802" i="7" s="1"/>
  <c r="R802" i="7" s="1"/>
  <c r="S802" i="7" s="1"/>
  <c r="J802" i="7"/>
  <c r="K802" i="7" s="1"/>
  <c r="H802" i="7"/>
  <c r="I802" i="7" s="1"/>
  <c r="G802" i="7"/>
  <c r="N801" i="7"/>
  <c r="O801" i="7" s="1"/>
  <c r="R801" i="7" s="1"/>
  <c r="S801" i="7" s="1"/>
  <c r="J801" i="7"/>
  <c r="K801" i="7" s="1"/>
  <c r="H801" i="7"/>
  <c r="I801" i="7" s="1"/>
  <c r="G801" i="7"/>
  <c r="N800" i="7"/>
  <c r="O800" i="7" s="1"/>
  <c r="R800" i="7" s="1"/>
  <c r="S800" i="7" s="1"/>
  <c r="J800" i="7"/>
  <c r="K800" i="7" s="1"/>
  <c r="H800" i="7"/>
  <c r="I800" i="7" s="1"/>
  <c r="G800" i="7"/>
  <c r="N799" i="7"/>
  <c r="O799" i="7" s="1"/>
  <c r="R799" i="7" s="1"/>
  <c r="S799" i="7" s="1"/>
  <c r="J799" i="7"/>
  <c r="K799" i="7" s="1"/>
  <c r="H799" i="7"/>
  <c r="I799" i="7" s="1"/>
  <c r="G799" i="7"/>
  <c r="N798" i="7"/>
  <c r="O798" i="7" s="1"/>
  <c r="R798" i="7" s="1"/>
  <c r="S798" i="7" s="1"/>
  <c r="J798" i="7"/>
  <c r="K798" i="7" s="1"/>
  <c r="H798" i="7"/>
  <c r="I798" i="7" s="1"/>
  <c r="G798" i="7"/>
  <c r="N797" i="7"/>
  <c r="O797" i="7" s="1"/>
  <c r="R797" i="7" s="1"/>
  <c r="S797" i="7" s="1"/>
  <c r="J797" i="7"/>
  <c r="K797" i="7" s="1"/>
  <c r="H797" i="7"/>
  <c r="I797" i="7" s="1"/>
  <c r="G797" i="7"/>
  <c r="N796" i="7"/>
  <c r="O796" i="7" s="1"/>
  <c r="R796" i="7" s="1"/>
  <c r="S796" i="7" s="1"/>
  <c r="J796" i="7"/>
  <c r="K796" i="7" s="1"/>
  <c r="H796" i="7"/>
  <c r="I796" i="7" s="1"/>
  <c r="G796" i="7"/>
  <c r="N795" i="7"/>
  <c r="O795" i="7" s="1"/>
  <c r="R795" i="7" s="1"/>
  <c r="S795" i="7" s="1"/>
  <c r="J795" i="7"/>
  <c r="K795" i="7" s="1"/>
  <c r="H795" i="7"/>
  <c r="I795" i="7" s="1"/>
  <c r="G795" i="7"/>
  <c r="N794" i="7"/>
  <c r="O794" i="7" s="1"/>
  <c r="R794" i="7" s="1"/>
  <c r="S794" i="7" s="1"/>
  <c r="J794" i="7"/>
  <c r="K794" i="7" s="1"/>
  <c r="H794" i="7"/>
  <c r="I794" i="7" s="1"/>
  <c r="G794" i="7"/>
  <c r="N793" i="7"/>
  <c r="O793" i="7" s="1"/>
  <c r="J793" i="7"/>
  <c r="K793" i="7" s="1"/>
  <c r="H793" i="7"/>
  <c r="I793" i="7" s="1"/>
  <c r="G793" i="7"/>
  <c r="N792" i="7"/>
  <c r="O792" i="7" s="1"/>
  <c r="R792" i="7" s="1"/>
  <c r="S792" i="7" s="1"/>
  <c r="J792" i="7"/>
  <c r="K792" i="7" s="1"/>
  <c r="H792" i="7"/>
  <c r="I792" i="7" s="1"/>
  <c r="G792" i="7"/>
  <c r="N791" i="7"/>
  <c r="O791" i="7" s="1"/>
  <c r="R791" i="7" s="1"/>
  <c r="S791" i="7" s="1"/>
  <c r="J791" i="7"/>
  <c r="K791" i="7" s="1"/>
  <c r="H791" i="7"/>
  <c r="I791" i="7" s="1"/>
  <c r="G791" i="7"/>
  <c r="N790" i="7"/>
  <c r="O790" i="7" s="1"/>
  <c r="R790" i="7" s="1"/>
  <c r="S790" i="7" s="1"/>
  <c r="J790" i="7"/>
  <c r="K790" i="7" s="1"/>
  <c r="H790" i="7"/>
  <c r="I790" i="7" s="1"/>
  <c r="G790" i="7"/>
  <c r="N789" i="7"/>
  <c r="O789" i="7" s="1"/>
  <c r="R789" i="7" s="1"/>
  <c r="S789" i="7" s="1"/>
  <c r="J789" i="7"/>
  <c r="K789" i="7" s="1"/>
  <c r="H789" i="7"/>
  <c r="I789" i="7" s="1"/>
  <c r="G789" i="7"/>
  <c r="N788" i="7"/>
  <c r="O788" i="7" s="1"/>
  <c r="R788" i="7" s="1"/>
  <c r="S788" i="7" s="1"/>
  <c r="J788" i="7"/>
  <c r="K788" i="7" s="1"/>
  <c r="H788" i="7"/>
  <c r="I788" i="7" s="1"/>
  <c r="G788" i="7"/>
  <c r="N787" i="7"/>
  <c r="O787" i="7" s="1"/>
  <c r="R787" i="7" s="1"/>
  <c r="S787" i="7" s="1"/>
  <c r="J787" i="7"/>
  <c r="K787" i="7" s="1"/>
  <c r="H787" i="7"/>
  <c r="I787" i="7" s="1"/>
  <c r="G787" i="7"/>
  <c r="N786" i="7"/>
  <c r="O786" i="7" s="1"/>
  <c r="R786" i="7" s="1"/>
  <c r="S786" i="7" s="1"/>
  <c r="J786" i="7"/>
  <c r="K786" i="7" s="1"/>
  <c r="H786" i="7"/>
  <c r="I786" i="7" s="1"/>
  <c r="G786" i="7"/>
  <c r="N785" i="7"/>
  <c r="O785" i="7" s="1"/>
  <c r="J785" i="7"/>
  <c r="K785" i="7" s="1"/>
  <c r="H785" i="7"/>
  <c r="I785" i="7" s="1"/>
  <c r="G785" i="7"/>
  <c r="N784" i="7"/>
  <c r="O784" i="7" s="1"/>
  <c r="R784" i="7" s="1"/>
  <c r="S784" i="7" s="1"/>
  <c r="J784" i="7"/>
  <c r="K784" i="7" s="1"/>
  <c r="H784" i="7"/>
  <c r="I784" i="7" s="1"/>
  <c r="G784" i="7"/>
  <c r="N783" i="7"/>
  <c r="O783" i="7" s="1"/>
  <c r="R783" i="7" s="1"/>
  <c r="S783" i="7" s="1"/>
  <c r="J783" i="7"/>
  <c r="K783" i="7" s="1"/>
  <c r="H783" i="7"/>
  <c r="I783" i="7" s="1"/>
  <c r="G783" i="7"/>
  <c r="N782" i="7"/>
  <c r="O782" i="7" s="1"/>
  <c r="R782" i="7" s="1"/>
  <c r="S782" i="7" s="1"/>
  <c r="J782" i="7"/>
  <c r="K782" i="7" s="1"/>
  <c r="H782" i="7"/>
  <c r="I782" i="7" s="1"/>
  <c r="G782" i="7"/>
  <c r="N781" i="7"/>
  <c r="O781" i="7" s="1"/>
  <c r="R781" i="7" s="1"/>
  <c r="S781" i="7" s="1"/>
  <c r="P781" i="7"/>
  <c r="J781" i="7"/>
  <c r="K781" i="7" s="1"/>
  <c r="H781" i="7"/>
  <c r="I781" i="7" s="1"/>
  <c r="G781" i="7"/>
  <c r="N780" i="7"/>
  <c r="O780" i="7" s="1"/>
  <c r="R780" i="7" s="1"/>
  <c r="S780" i="7" s="1"/>
  <c r="J780" i="7"/>
  <c r="K780" i="7" s="1"/>
  <c r="H780" i="7"/>
  <c r="I780" i="7" s="1"/>
  <c r="G780" i="7"/>
  <c r="N779" i="7"/>
  <c r="O779" i="7" s="1"/>
  <c r="R779" i="7" s="1"/>
  <c r="S779" i="7" s="1"/>
  <c r="J779" i="7"/>
  <c r="K779" i="7" s="1"/>
  <c r="H779" i="7"/>
  <c r="I779" i="7" s="1"/>
  <c r="G779" i="7"/>
  <c r="N778" i="7"/>
  <c r="O778" i="7" s="1"/>
  <c r="R778" i="7" s="1"/>
  <c r="S778" i="7" s="1"/>
  <c r="J778" i="7"/>
  <c r="K778" i="7" s="1"/>
  <c r="H778" i="7"/>
  <c r="I778" i="7" s="1"/>
  <c r="G778" i="7"/>
  <c r="N777" i="7"/>
  <c r="O777" i="7" s="1"/>
  <c r="J777" i="7"/>
  <c r="K777" i="7" s="1"/>
  <c r="H777" i="7"/>
  <c r="I777" i="7" s="1"/>
  <c r="G777" i="7"/>
  <c r="N776" i="7"/>
  <c r="O776" i="7" s="1"/>
  <c r="R776" i="7" s="1"/>
  <c r="S776" i="7" s="1"/>
  <c r="J776" i="7"/>
  <c r="K776" i="7" s="1"/>
  <c r="H776" i="7"/>
  <c r="I776" i="7" s="1"/>
  <c r="G776" i="7"/>
  <c r="N775" i="7"/>
  <c r="O775" i="7" s="1"/>
  <c r="R775" i="7" s="1"/>
  <c r="S775" i="7" s="1"/>
  <c r="J775" i="7"/>
  <c r="K775" i="7" s="1"/>
  <c r="H775" i="7"/>
  <c r="I775" i="7" s="1"/>
  <c r="G775" i="7"/>
  <c r="N774" i="7"/>
  <c r="O774" i="7" s="1"/>
  <c r="R774" i="7" s="1"/>
  <c r="S774" i="7" s="1"/>
  <c r="J774" i="7"/>
  <c r="K774" i="7" s="1"/>
  <c r="H774" i="7"/>
  <c r="I774" i="7" s="1"/>
  <c r="G774" i="7"/>
  <c r="N773" i="7"/>
  <c r="O773" i="7" s="1"/>
  <c r="R773" i="7" s="1"/>
  <c r="S773" i="7" s="1"/>
  <c r="J773" i="7"/>
  <c r="K773" i="7" s="1"/>
  <c r="H773" i="7"/>
  <c r="I773" i="7" s="1"/>
  <c r="G773" i="7"/>
  <c r="N772" i="7"/>
  <c r="O772" i="7" s="1"/>
  <c r="R772" i="7" s="1"/>
  <c r="S772" i="7" s="1"/>
  <c r="J772" i="7"/>
  <c r="K772" i="7" s="1"/>
  <c r="H772" i="7"/>
  <c r="I772" i="7" s="1"/>
  <c r="G772" i="7"/>
  <c r="N771" i="7"/>
  <c r="O771" i="7" s="1"/>
  <c r="R771" i="7" s="1"/>
  <c r="S771" i="7" s="1"/>
  <c r="J771" i="7"/>
  <c r="K771" i="7" s="1"/>
  <c r="H771" i="7"/>
  <c r="I771" i="7" s="1"/>
  <c r="G771" i="7"/>
  <c r="N770" i="7"/>
  <c r="O770" i="7" s="1"/>
  <c r="R770" i="7" s="1"/>
  <c r="S770" i="7" s="1"/>
  <c r="J770" i="7"/>
  <c r="K770" i="7" s="1"/>
  <c r="H770" i="7"/>
  <c r="I770" i="7" s="1"/>
  <c r="G770" i="7"/>
  <c r="N769" i="7"/>
  <c r="O769" i="7" s="1"/>
  <c r="R769" i="7" s="1"/>
  <c r="S769" i="7" s="1"/>
  <c r="J769" i="7"/>
  <c r="K769" i="7" s="1"/>
  <c r="H769" i="7"/>
  <c r="I769" i="7" s="1"/>
  <c r="G769" i="7"/>
  <c r="N768" i="7"/>
  <c r="O768" i="7" s="1"/>
  <c r="R768" i="7" s="1"/>
  <c r="S768" i="7" s="1"/>
  <c r="J768" i="7"/>
  <c r="K768" i="7" s="1"/>
  <c r="H768" i="7"/>
  <c r="I768" i="7" s="1"/>
  <c r="G768" i="7"/>
  <c r="N767" i="7"/>
  <c r="O767" i="7" s="1"/>
  <c r="R767" i="7" s="1"/>
  <c r="S767" i="7" s="1"/>
  <c r="J767" i="7"/>
  <c r="K767" i="7" s="1"/>
  <c r="H767" i="7"/>
  <c r="I767" i="7" s="1"/>
  <c r="G767" i="7"/>
  <c r="N766" i="7"/>
  <c r="O766" i="7" s="1"/>
  <c r="R766" i="7" s="1"/>
  <c r="S766" i="7" s="1"/>
  <c r="J766" i="7"/>
  <c r="K766" i="7" s="1"/>
  <c r="H766" i="7"/>
  <c r="I766" i="7" s="1"/>
  <c r="G766" i="7"/>
  <c r="N765" i="7"/>
  <c r="O765" i="7" s="1"/>
  <c r="J765" i="7"/>
  <c r="K765" i="7" s="1"/>
  <c r="H765" i="7"/>
  <c r="I765" i="7" s="1"/>
  <c r="G765" i="7"/>
  <c r="N764" i="7"/>
  <c r="O764" i="7" s="1"/>
  <c r="R764" i="7" s="1"/>
  <c r="S764" i="7" s="1"/>
  <c r="J764" i="7"/>
  <c r="K764" i="7" s="1"/>
  <c r="H764" i="7"/>
  <c r="I764" i="7" s="1"/>
  <c r="G764" i="7"/>
  <c r="N763" i="7"/>
  <c r="O763" i="7" s="1"/>
  <c r="R763" i="7" s="1"/>
  <c r="S763" i="7" s="1"/>
  <c r="J763" i="7"/>
  <c r="K763" i="7" s="1"/>
  <c r="H763" i="7"/>
  <c r="I763" i="7" s="1"/>
  <c r="G763" i="7"/>
  <c r="N762" i="7"/>
  <c r="O762" i="7" s="1"/>
  <c r="R762" i="7" s="1"/>
  <c r="S762" i="7" s="1"/>
  <c r="J762" i="7"/>
  <c r="K762" i="7" s="1"/>
  <c r="H762" i="7"/>
  <c r="I762" i="7" s="1"/>
  <c r="G762" i="7"/>
  <c r="N761" i="7"/>
  <c r="O761" i="7" s="1"/>
  <c r="R761" i="7" s="1"/>
  <c r="S761" i="7" s="1"/>
  <c r="J761" i="7"/>
  <c r="K761" i="7" s="1"/>
  <c r="H761" i="7"/>
  <c r="I761" i="7" s="1"/>
  <c r="G761" i="7"/>
  <c r="N760" i="7"/>
  <c r="O760" i="7" s="1"/>
  <c r="R760" i="7" s="1"/>
  <c r="S760" i="7" s="1"/>
  <c r="J760" i="7"/>
  <c r="K760" i="7" s="1"/>
  <c r="H760" i="7"/>
  <c r="I760" i="7" s="1"/>
  <c r="G760" i="7"/>
  <c r="N759" i="7"/>
  <c r="O759" i="7" s="1"/>
  <c r="R759" i="7" s="1"/>
  <c r="S759" i="7" s="1"/>
  <c r="J759" i="7"/>
  <c r="K759" i="7" s="1"/>
  <c r="H759" i="7"/>
  <c r="I759" i="7" s="1"/>
  <c r="G759" i="7"/>
  <c r="N758" i="7"/>
  <c r="O758" i="7" s="1"/>
  <c r="R758" i="7" s="1"/>
  <c r="S758" i="7" s="1"/>
  <c r="J758" i="7"/>
  <c r="K758" i="7" s="1"/>
  <c r="H758" i="7"/>
  <c r="I758" i="7" s="1"/>
  <c r="G758" i="7"/>
  <c r="N757" i="7"/>
  <c r="O757" i="7" s="1"/>
  <c r="R757" i="7" s="1"/>
  <c r="S757" i="7" s="1"/>
  <c r="J757" i="7"/>
  <c r="K757" i="7" s="1"/>
  <c r="H757" i="7"/>
  <c r="I757" i="7" s="1"/>
  <c r="G757" i="7"/>
  <c r="N756" i="7"/>
  <c r="O756" i="7" s="1"/>
  <c r="R756" i="7" s="1"/>
  <c r="S756" i="7" s="1"/>
  <c r="J756" i="7"/>
  <c r="K756" i="7" s="1"/>
  <c r="H756" i="7"/>
  <c r="I756" i="7" s="1"/>
  <c r="G756" i="7"/>
  <c r="N755" i="7"/>
  <c r="O755" i="7" s="1"/>
  <c r="R755" i="7" s="1"/>
  <c r="S755" i="7" s="1"/>
  <c r="J755" i="7"/>
  <c r="K755" i="7" s="1"/>
  <c r="H755" i="7"/>
  <c r="I755" i="7" s="1"/>
  <c r="G755" i="7"/>
  <c r="N754" i="7"/>
  <c r="O754" i="7" s="1"/>
  <c r="R754" i="7" s="1"/>
  <c r="S754" i="7" s="1"/>
  <c r="J754" i="7"/>
  <c r="K754" i="7" s="1"/>
  <c r="H754" i="7"/>
  <c r="I754" i="7" s="1"/>
  <c r="G754" i="7"/>
  <c r="N753" i="7"/>
  <c r="O753" i="7" s="1"/>
  <c r="R753" i="7" s="1"/>
  <c r="S753" i="7" s="1"/>
  <c r="J753" i="7"/>
  <c r="K753" i="7" s="1"/>
  <c r="H753" i="7"/>
  <c r="I753" i="7" s="1"/>
  <c r="G753" i="7"/>
  <c r="N752" i="7"/>
  <c r="O752" i="7" s="1"/>
  <c r="R752" i="7" s="1"/>
  <c r="S752" i="7" s="1"/>
  <c r="J752" i="7"/>
  <c r="K752" i="7" s="1"/>
  <c r="H752" i="7"/>
  <c r="I752" i="7" s="1"/>
  <c r="G752" i="7"/>
  <c r="N751" i="7"/>
  <c r="O751" i="7" s="1"/>
  <c r="R751" i="7" s="1"/>
  <c r="S751" i="7" s="1"/>
  <c r="J751" i="7"/>
  <c r="K751" i="7" s="1"/>
  <c r="H751" i="7"/>
  <c r="I751" i="7" s="1"/>
  <c r="G751" i="7"/>
  <c r="N750" i="7"/>
  <c r="O750" i="7" s="1"/>
  <c r="R750" i="7" s="1"/>
  <c r="S750" i="7" s="1"/>
  <c r="J750" i="7"/>
  <c r="K750" i="7" s="1"/>
  <c r="H750" i="7"/>
  <c r="I750" i="7" s="1"/>
  <c r="G750" i="7"/>
  <c r="N749" i="7"/>
  <c r="O749" i="7" s="1"/>
  <c r="R749" i="7" s="1"/>
  <c r="S749" i="7" s="1"/>
  <c r="J749" i="7"/>
  <c r="K749" i="7" s="1"/>
  <c r="H749" i="7"/>
  <c r="I749" i="7" s="1"/>
  <c r="G749" i="7"/>
  <c r="N748" i="7"/>
  <c r="O748" i="7" s="1"/>
  <c r="R748" i="7" s="1"/>
  <c r="S748" i="7" s="1"/>
  <c r="J748" i="7"/>
  <c r="K748" i="7" s="1"/>
  <c r="H748" i="7"/>
  <c r="I748" i="7" s="1"/>
  <c r="G748" i="7"/>
  <c r="N747" i="7"/>
  <c r="O747" i="7" s="1"/>
  <c r="R747" i="7" s="1"/>
  <c r="S747" i="7" s="1"/>
  <c r="J747" i="7"/>
  <c r="K747" i="7" s="1"/>
  <c r="H747" i="7"/>
  <c r="I747" i="7" s="1"/>
  <c r="G747" i="7"/>
  <c r="N746" i="7"/>
  <c r="O746" i="7" s="1"/>
  <c r="R746" i="7" s="1"/>
  <c r="S746" i="7" s="1"/>
  <c r="J746" i="7"/>
  <c r="K746" i="7" s="1"/>
  <c r="H746" i="7"/>
  <c r="I746" i="7" s="1"/>
  <c r="G746" i="7"/>
  <c r="N745" i="7"/>
  <c r="O745" i="7" s="1"/>
  <c r="R745" i="7" s="1"/>
  <c r="S745" i="7" s="1"/>
  <c r="J745" i="7"/>
  <c r="K745" i="7" s="1"/>
  <c r="H745" i="7"/>
  <c r="I745" i="7" s="1"/>
  <c r="G745" i="7"/>
  <c r="N744" i="7"/>
  <c r="O744" i="7" s="1"/>
  <c r="R744" i="7" s="1"/>
  <c r="S744" i="7" s="1"/>
  <c r="J744" i="7"/>
  <c r="K744" i="7" s="1"/>
  <c r="H744" i="7"/>
  <c r="I744" i="7" s="1"/>
  <c r="G744" i="7"/>
  <c r="N743" i="7"/>
  <c r="O743" i="7" s="1"/>
  <c r="R743" i="7" s="1"/>
  <c r="S743" i="7" s="1"/>
  <c r="J743" i="7"/>
  <c r="K743" i="7" s="1"/>
  <c r="H743" i="7"/>
  <c r="I743" i="7" s="1"/>
  <c r="G743" i="7"/>
  <c r="N742" i="7"/>
  <c r="O742" i="7" s="1"/>
  <c r="R742" i="7" s="1"/>
  <c r="S742" i="7" s="1"/>
  <c r="J742" i="7"/>
  <c r="K742" i="7" s="1"/>
  <c r="H742" i="7"/>
  <c r="I742" i="7" s="1"/>
  <c r="G742" i="7"/>
  <c r="N741" i="7"/>
  <c r="O741" i="7" s="1"/>
  <c r="R741" i="7" s="1"/>
  <c r="S741" i="7" s="1"/>
  <c r="J741" i="7"/>
  <c r="K741" i="7" s="1"/>
  <c r="H741" i="7"/>
  <c r="I741" i="7" s="1"/>
  <c r="G741" i="7"/>
  <c r="N740" i="7"/>
  <c r="O740" i="7" s="1"/>
  <c r="R740" i="7" s="1"/>
  <c r="S740" i="7" s="1"/>
  <c r="J740" i="7"/>
  <c r="K740" i="7" s="1"/>
  <c r="H740" i="7"/>
  <c r="I740" i="7" s="1"/>
  <c r="G740" i="7"/>
  <c r="N739" i="7"/>
  <c r="O739" i="7" s="1"/>
  <c r="R739" i="7" s="1"/>
  <c r="S739" i="7" s="1"/>
  <c r="J739" i="7"/>
  <c r="K739" i="7" s="1"/>
  <c r="H739" i="7"/>
  <c r="I739" i="7" s="1"/>
  <c r="G739" i="7"/>
  <c r="N738" i="7"/>
  <c r="O738" i="7" s="1"/>
  <c r="R738" i="7" s="1"/>
  <c r="S738" i="7" s="1"/>
  <c r="J738" i="7"/>
  <c r="K738" i="7" s="1"/>
  <c r="H738" i="7"/>
  <c r="I738" i="7" s="1"/>
  <c r="G738" i="7"/>
  <c r="N737" i="7"/>
  <c r="O737" i="7" s="1"/>
  <c r="R737" i="7" s="1"/>
  <c r="S737" i="7" s="1"/>
  <c r="J737" i="7"/>
  <c r="K737" i="7" s="1"/>
  <c r="I737" i="7"/>
  <c r="H737" i="7"/>
  <c r="G737" i="7"/>
  <c r="N736" i="7"/>
  <c r="O736" i="7" s="1"/>
  <c r="R736" i="7" s="1"/>
  <c r="S736" i="7" s="1"/>
  <c r="J736" i="7"/>
  <c r="K736" i="7" s="1"/>
  <c r="H736" i="7"/>
  <c r="I736" i="7" s="1"/>
  <c r="G736" i="7"/>
  <c r="N735" i="7"/>
  <c r="O735" i="7" s="1"/>
  <c r="R735" i="7" s="1"/>
  <c r="S735" i="7" s="1"/>
  <c r="K735" i="7"/>
  <c r="J735" i="7"/>
  <c r="H735" i="7"/>
  <c r="I735" i="7" s="1"/>
  <c r="G735" i="7"/>
  <c r="N734" i="7"/>
  <c r="O734" i="7" s="1"/>
  <c r="R734" i="7" s="1"/>
  <c r="S734" i="7" s="1"/>
  <c r="J734" i="7"/>
  <c r="K734" i="7" s="1"/>
  <c r="H734" i="7"/>
  <c r="I734" i="7" s="1"/>
  <c r="G734" i="7"/>
  <c r="N733" i="7"/>
  <c r="O733" i="7" s="1"/>
  <c r="R733" i="7" s="1"/>
  <c r="S733" i="7" s="1"/>
  <c r="J733" i="7"/>
  <c r="K733" i="7" s="1"/>
  <c r="H733" i="7"/>
  <c r="I733" i="7" s="1"/>
  <c r="G733" i="7"/>
  <c r="N732" i="7"/>
  <c r="O732" i="7" s="1"/>
  <c r="R732" i="7" s="1"/>
  <c r="S732" i="7" s="1"/>
  <c r="J732" i="7"/>
  <c r="K732" i="7" s="1"/>
  <c r="H732" i="7"/>
  <c r="I732" i="7" s="1"/>
  <c r="G732" i="7"/>
  <c r="N731" i="7"/>
  <c r="O731" i="7" s="1"/>
  <c r="R731" i="7" s="1"/>
  <c r="S731" i="7" s="1"/>
  <c r="J731" i="7"/>
  <c r="K731" i="7" s="1"/>
  <c r="H731" i="7"/>
  <c r="I731" i="7" s="1"/>
  <c r="G731" i="7"/>
  <c r="N730" i="7"/>
  <c r="O730" i="7" s="1"/>
  <c r="R730" i="7" s="1"/>
  <c r="S730" i="7" s="1"/>
  <c r="J730" i="7"/>
  <c r="K730" i="7" s="1"/>
  <c r="H730" i="7"/>
  <c r="I730" i="7" s="1"/>
  <c r="G730" i="7"/>
  <c r="N729" i="7"/>
  <c r="O729" i="7" s="1"/>
  <c r="R729" i="7" s="1"/>
  <c r="S729" i="7" s="1"/>
  <c r="J729" i="7"/>
  <c r="K729" i="7" s="1"/>
  <c r="H729" i="7"/>
  <c r="I729" i="7" s="1"/>
  <c r="G729" i="7"/>
  <c r="N728" i="7"/>
  <c r="O728" i="7" s="1"/>
  <c r="R728" i="7" s="1"/>
  <c r="S728" i="7" s="1"/>
  <c r="J728" i="7"/>
  <c r="K728" i="7" s="1"/>
  <c r="H728" i="7"/>
  <c r="I728" i="7" s="1"/>
  <c r="G728" i="7"/>
  <c r="N727" i="7"/>
  <c r="O727" i="7" s="1"/>
  <c r="R727" i="7" s="1"/>
  <c r="S727" i="7" s="1"/>
  <c r="J727" i="7"/>
  <c r="K727" i="7" s="1"/>
  <c r="H727" i="7"/>
  <c r="I727" i="7" s="1"/>
  <c r="G727" i="7"/>
  <c r="N726" i="7"/>
  <c r="O726" i="7" s="1"/>
  <c r="R726" i="7" s="1"/>
  <c r="S726" i="7" s="1"/>
  <c r="J726" i="7"/>
  <c r="K726" i="7" s="1"/>
  <c r="H726" i="7"/>
  <c r="I726" i="7" s="1"/>
  <c r="G726" i="7"/>
  <c r="N725" i="7"/>
  <c r="O725" i="7" s="1"/>
  <c r="R725" i="7" s="1"/>
  <c r="S725" i="7" s="1"/>
  <c r="J725" i="7"/>
  <c r="K725" i="7" s="1"/>
  <c r="H725" i="7"/>
  <c r="I725" i="7" s="1"/>
  <c r="G725" i="7"/>
  <c r="N724" i="7"/>
  <c r="O724" i="7" s="1"/>
  <c r="R724" i="7" s="1"/>
  <c r="S724" i="7" s="1"/>
  <c r="J724" i="7"/>
  <c r="K724" i="7" s="1"/>
  <c r="H724" i="7"/>
  <c r="I724" i="7" s="1"/>
  <c r="G724" i="7"/>
  <c r="N723" i="7"/>
  <c r="O723" i="7" s="1"/>
  <c r="R723" i="7" s="1"/>
  <c r="S723" i="7" s="1"/>
  <c r="J723" i="7"/>
  <c r="K723" i="7" s="1"/>
  <c r="H723" i="7"/>
  <c r="I723" i="7" s="1"/>
  <c r="G723" i="7"/>
  <c r="N722" i="7"/>
  <c r="O722" i="7" s="1"/>
  <c r="R722" i="7" s="1"/>
  <c r="S722" i="7" s="1"/>
  <c r="J722" i="7"/>
  <c r="K722" i="7" s="1"/>
  <c r="H722" i="7"/>
  <c r="I722" i="7" s="1"/>
  <c r="G722" i="7"/>
  <c r="N721" i="7"/>
  <c r="O721" i="7" s="1"/>
  <c r="R721" i="7" s="1"/>
  <c r="S721" i="7" s="1"/>
  <c r="J721" i="7"/>
  <c r="K721" i="7" s="1"/>
  <c r="H721" i="7"/>
  <c r="I721" i="7" s="1"/>
  <c r="G721" i="7"/>
  <c r="N720" i="7"/>
  <c r="O720" i="7" s="1"/>
  <c r="R720" i="7" s="1"/>
  <c r="S720" i="7" s="1"/>
  <c r="J720" i="7"/>
  <c r="K720" i="7" s="1"/>
  <c r="H720" i="7"/>
  <c r="I720" i="7" s="1"/>
  <c r="G720" i="7"/>
  <c r="N719" i="7"/>
  <c r="O719" i="7" s="1"/>
  <c r="R719" i="7" s="1"/>
  <c r="S719" i="7" s="1"/>
  <c r="J719" i="7"/>
  <c r="K719" i="7" s="1"/>
  <c r="H719" i="7"/>
  <c r="I719" i="7" s="1"/>
  <c r="G719" i="7"/>
  <c r="N718" i="7"/>
  <c r="O718" i="7" s="1"/>
  <c r="R718" i="7" s="1"/>
  <c r="S718" i="7" s="1"/>
  <c r="J718" i="7"/>
  <c r="K718" i="7" s="1"/>
  <c r="H718" i="7"/>
  <c r="I718" i="7" s="1"/>
  <c r="G718" i="7"/>
  <c r="N717" i="7"/>
  <c r="O717" i="7" s="1"/>
  <c r="R717" i="7" s="1"/>
  <c r="S717" i="7" s="1"/>
  <c r="J717" i="7"/>
  <c r="K717" i="7" s="1"/>
  <c r="H717" i="7"/>
  <c r="I717" i="7" s="1"/>
  <c r="G717" i="7"/>
  <c r="N716" i="7"/>
  <c r="O716" i="7" s="1"/>
  <c r="R716" i="7" s="1"/>
  <c r="S716" i="7" s="1"/>
  <c r="J716" i="7"/>
  <c r="K716" i="7" s="1"/>
  <c r="H716" i="7"/>
  <c r="I716" i="7" s="1"/>
  <c r="G716" i="7"/>
  <c r="N715" i="7"/>
  <c r="O715" i="7" s="1"/>
  <c r="R715" i="7" s="1"/>
  <c r="S715" i="7" s="1"/>
  <c r="J715" i="7"/>
  <c r="K715" i="7" s="1"/>
  <c r="H715" i="7"/>
  <c r="I715" i="7" s="1"/>
  <c r="G715" i="7"/>
  <c r="N714" i="7"/>
  <c r="O714" i="7" s="1"/>
  <c r="R714" i="7" s="1"/>
  <c r="S714" i="7" s="1"/>
  <c r="J714" i="7"/>
  <c r="K714" i="7" s="1"/>
  <c r="H714" i="7"/>
  <c r="I714" i="7" s="1"/>
  <c r="G714" i="7"/>
  <c r="N713" i="7"/>
  <c r="O713" i="7" s="1"/>
  <c r="R713" i="7" s="1"/>
  <c r="S713" i="7" s="1"/>
  <c r="J713" i="7"/>
  <c r="K713" i="7" s="1"/>
  <c r="H713" i="7"/>
  <c r="I713" i="7" s="1"/>
  <c r="G713" i="7"/>
  <c r="N712" i="7"/>
  <c r="O712" i="7" s="1"/>
  <c r="R712" i="7" s="1"/>
  <c r="S712" i="7" s="1"/>
  <c r="J712" i="7"/>
  <c r="K712" i="7" s="1"/>
  <c r="H712" i="7"/>
  <c r="I712" i="7" s="1"/>
  <c r="G712" i="7"/>
  <c r="N711" i="7"/>
  <c r="O711" i="7" s="1"/>
  <c r="R711" i="7" s="1"/>
  <c r="S711" i="7" s="1"/>
  <c r="J711" i="7"/>
  <c r="K711" i="7" s="1"/>
  <c r="H711" i="7"/>
  <c r="I711" i="7" s="1"/>
  <c r="G711" i="7"/>
  <c r="N710" i="7"/>
  <c r="O710" i="7" s="1"/>
  <c r="R710" i="7" s="1"/>
  <c r="S710" i="7" s="1"/>
  <c r="J710" i="7"/>
  <c r="K710" i="7" s="1"/>
  <c r="H710" i="7"/>
  <c r="I710" i="7" s="1"/>
  <c r="G710" i="7"/>
  <c r="N709" i="7"/>
  <c r="O709" i="7" s="1"/>
  <c r="R709" i="7" s="1"/>
  <c r="S709" i="7" s="1"/>
  <c r="J709" i="7"/>
  <c r="K709" i="7" s="1"/>
  <c r="H709" i="7"/>
  <c r="I709" i="7" s="1"/>
  <c r="G709" i="7"/>
  <c r="N708" i="7"/>
  <c r="O708" i="7" s="1"/>
  <c r="R708" i="7" s="1"/>
  <c r="S708" i="7" s="1"/>
  <c r="J708" i="7"/>
  <c r="K708" i="7" s="1"/>
  <c r="H708" i="7"/>
  <c r="I708" i="7" s="1"/>
  <c r="G708" i="7"/>
  <c r="N707" i="7"/>
  <c r="O707" i="7" s="1"/>
  <c r="R707" i="7" s="1"/>
  <c r="S707" i="7" s="1"/>
  <c r="J707" i="7"/>
  <c r="K707" i="7" s="1"/>
  <c r="H707" i="7"/>
  <c r="I707" i="7" s="1"/>
  <c r="G707" i="7"/>
  <c r="N706" i="7"/>
  <c r="O706" i="7" s="1"/>
  <c r="R706" i="7" s="1"/>
  <c r="S706" i="7" s="1"/>
  <c r="J706" i="7"/>
  <c r="K706" i="7" s="1"/>
  <c r="H706" i="7"/>
  <c r="I706" i="7" s="1"/>
  <c r="G706" i="7"/>
  <c r="N705" i="7"/>
  <c r="O705" i="7" s="1"/>
  <c r="R705" i="7" s="1"/>
  <c r="S705" i="7" s="1"/>
  <c r="J705" i="7"/>
  <c r="K705" i="7" s="1"/>
  <c r="H705" i="7"/>
  <c r="I705" i="7" s="1"/>
  <c r="G705" i="7"/>
  <c r="N704" i="7"/>
  <c r="O704" i="7" s="1"/>
  <c r="R704" i="7" s="1"/>
  <c r="S704" i="7" s="1"/>
  <c r="J704" i="7"/>
  <c r="K704" i="7" s="1"/>
  <c r="H704" i="7"/>
  <c r="I704" i="7" s="1"/>
  <c r="G704" i="7"/>
  <c r="N703" i="7"/>
  <c r="O703" i="7" s="1"/>
  <c r="R703" i="7" s="1"/>
  <c r="S703" i="7" s="1"/>
  <c r="J703" i="7"/>
  <c r="K703" i="7" s="1"/>
  <c r="H703" i="7"/>
  <c r="I703" i="7" s="1"/>
  <c r="G703" i="7"/>
  <c r="N702" i="7"/>
  <c r="O702" i="7" s="1"/>
  <c r="R702" i="7" s="1"/>
  <c r="S702" i="7" s="1"/>
  <c r="J702" i="7"/>
  <c r="K702" i="7" s="1"/>
  <c r="H702" i="7"/>
  <c r="I702" i="7" s="1"/>
  <c r="G702" i="7"/>
  <c r="N701" i="7"/>
  <c r="O701" i="7" s="1"/>
  <c r="R701" i="7" s="1"/>
  <c r="S701" i="7" s="1"/>
  <c r="J701" i="7"/>
  <c r="K701" i="7" s="1"/>
  <c r="H701" i="7"/>
  <c r="I701" i="7" s="1"/>
  <c r="G701" i="7"/>
  <c r="N700" i="7"/>
  <c r="O700" i="7" s="1"/>
  <c r="R700" i="7" s="1"/>
  <c r="S700" i="7" s="1"/>
  <c r="J700" i="7"/>
  <c r="K700" i="7" s="1"/>
  <c r="H700" i="7"/>
  <c r="I700" i="7" s="1"/>
  <c r="G700" i="7"/>
  <c r="N699" i="7"/>
  <c r="O699" i="7" s="1"/>
  <c r="R699" i="7" s="1"/>
  <c r="S699" i="7" s="1"/>
  <c r="J699" i="7"/>
  <c r="K699" i="7" s="1"/>
  <c r="H699" i="7"/>
  <c r="I699" i="7" s="1"/>
  <c r="G699" i="7"/>
  <c r="N698" i="7"/>
  <c r="O698" i="7" s="1"/>
  <c r="R698" i="7" s="1"/>
  <c r="S698" i="7" s="1"/>
  <c r="J698" i="7"/>
  <c r="K698" i="7" s="1"/>
  <c r="H698" i="7"/>
  <c r="I698" i="7" s="1"/>
  <c r="G698" i="7"/>
  <c r="N697" i="7"/>
  <c r="O697" i="7" s="1"/>
  <c r="R697" i="7" s="1"/>
  <c r="S697" i="7" s="1"/>
  <c r="J697" i="7"/>
  <c r="K697" i="7" s="1"/>
  <c r="H697" i="7"/>
  <c r="I697" i="7" s="1"/>
  <c r="G697" i="7"/>
  <c r="N696" i="7"/>
  <c r="O696" i="7" s="1"/>
  <c r="R696" i="7" s="1"/>
  <c r="S696" i="7" s="1"/>
  <c r="J696" i="7"/>
  <c r="K696" i="7" s="1"/>
  <c r="H696" i="7"/>
  <c r="I696" i="7" s="1"/>
  <c r="G696" i="7"/>
  <c r="N695" i="7"/>
  <c r="O695" i="7" s="1"/>
  <c r="R695" i="7" s="1"/>
  <c r="S695" i="7" s="1"/>
  <c r="J695" i="7"/>
  <c r="K695" i="7" s="1"/>
  <c r="H695" i="7"/>
  <c r="I695" i="7" s="1"/>
  <c r="G695" i="7"/>
  <c r="N694" i="7"/>
  <c r="O694" i="7" s="1"/>
  <c r="R694" i="7" s="1"/>
  <c r="S694" i="7" s="1"/>
  <c r="J694" i="7"/>
  <c r="K694" i="7" s="1"/>
  <c r="H694" i="7"/>
  <c r="I694" i="7" s="1"/>
  <c r="G694" i="7"/>
  <c r="N693" i="7"/>
  <c r="O693" i="7" s="1"/>
  <c r="R693" i="7" s="1"/>
  <c r="S693" i="7" s="1"/>
  <c r="J693" i="7"/>
  <c r="K693" i="7" s="1"/>
  <c r="H693" i="7"/>
  <c r="I693" i="7" s="1"/>
  <c r="G693" i="7"/>
  <c r="N692" i="7"/>
  <c r="O692" i="7" s="1"/>
  <c r="R692" i="7" s="1"/>
  <c r="S692" i="7" s="1"/>
  <c r="J692" i="7"/>
  <c r="K692" i="7" s="1"/>
  <c r="H692" i="7"/>
  <c r="I692" i="7" s="1"/>
  <c r="G692" i="7"/>
  <c r="N691" i="7"/>
  <c r="O691" i="7" s="1"/>
  <c r="R691" i="7" s="1"/>
  <c r="S691" i="7" s="1"/>
  <c r="J691" i="7"/>
  <c r="K691" i="7" s="1"/>
  <c r="H691" i="7"/>
  <c r="I691" i="7" s="1"/>
  <c r="G691" i="7"/>
  <c r="N690" i="7"/>
  <c r="O690" i="7" s="1"/>
  <c r="R690" i="7" s="1"/>
  <c r="S690" i="7" s="1"/>
  <c r="J690" i="7"/>
  <c r="K690" i="7" s="1"/>
  <c r="H690" i="7"/>
  <c r="I690" i="7" s="1"/>
  <c r="G690" i="7"/>
  <c r="N689" i="7"/>
  <c r="O689" i="7" s="1"/>
  <c r="R689" i="7" s="1"/>
  <c r="S689" i="7" s="1"/>
  <c r="J689" i="7"/>
  <c r="K689" i="7" s="1"/>
  <c r="H689" i="7"/>
  <c r="I689" i="7" s="1"/>
  <c r="G689" i="7"/>
  <c r="N688" i="7"/>
  <c r="O688" i="7" s="1"/>
  <c r="R688" i="7" s="1"/>
  <c r="S688" i="7" s="1"/>
  <c r="J688" i="7"/>
  <c r="K688" i="7" s="1"/>
  <c r="H688" i="7"/>
  <c r="I688" i="7" s="1"/>
  <c r="G688" i="7"/>
  <c r="N687" i="7"/>
  <c r="O687" i="7" s="1"/>
  <c r="R687" i="7" s="1"/>
  <c r="S687" i="7" s="1"/>
  <c r="J687" i="7"/>
  <c r="K687" i="7" s="1"/>
  <c r="H687" i="7"/>
  <c r="I687" i="7" s="1"/>
  <c r="G687" i="7"/>
  <c r="N686" i="7"/>
  <c r="O686" i="7" s="1"/>
  <c r="R686" i="7" s="1"/>
  <c r="S686" i="7" s="1"/>
  <c r="J686" i="7"/>
  <c r="K686" i="7" s="1"/>
  <c r="H686" i="7"/>
  <c r="I686" i="7" s="1"/>
  <c r="G686" i="7"/>
  <c r="N685" i="7"/>
  <c r="O685" i="7" s="1"/>
  <c r="R685" i="7" s="1"/>
  <c r="S685" i="7" s="1"/>
  <c r="J685" i="7"/>
  <c r="K685" i="7" s="1"/>
  <c r="H685" i="7"/>
  <c r="I685" i="7" s="1"/>
  <c r="G685" i="7"/>
  <c r="N684" i="7"/>
  <c r="O684" i="7" s="1"/>
  <c r="R684" i="7" s="1"/>
  <c r="S684" i="7" s="1"/>
  <c r="J684" i="7"/>
  <c r="K684" i="7" s="1"/>
  <c r="H684" i="7"/>
  <c r="I684" i="7" s="1"/>
  <c r="G684" i="7"/>
  <c r="N683" i="7"/>
  <c r="O683" i="7" s="1"/>
  <c r="R683" i="7" s="1"/>
  <c r="S683" i="7" s="1"/>
  <c r="J683" i="7"/>
  <c r="K683" i="7" s="1"/>
  <c r="H683" i="7"/>
  <c r="I683" i="7" s="1"/>
  <c r="G683" i="7"/>
  <c r="N682" i="7"/>
  <c r="O682" i="7" s="1"/>
  <c r="R682" i="7" s="1"/>
  <c r="S682" i="7" s="1"/>
  <c r="J682" i="7"/>
  <c r="K682" i="7" s="1"/>
  <c r="H682" i="7"/>
  <c r="I682" i="7" s="1"/>
  <c r="G682" i="7"/>
  <c r="N681" i="7"/>
  <c r="O681" i="7" s="1"/>
  <c r="R681" i="7" s="1"/>
  <c r="S681" i="7" s="1"/>
  <c r="J681" i="7"/>
  <c r="K681" i="7" s="1"/>
  <c r="H681" i="7"/>
  <c r="I681" i="7" s="1"/>
  <c r="G681" i="7"/>
  <c r="N680" i="7"/>
  <c r="O680" i="7" s="1"/>
  <c r="R680" i="7" s="1"/>
  <c r="S680" i="7" s="1"/>
  <c r="J680" i="7"/>
  <c r="K680" i="7" s="1"/>
  <c r="H680" i="7"/>
  <c r="I680" i="7" s="1"/>
  <c r="G680" i="7"/>
  <c r="N679" i="7"/>
  <c r="O679" i="7" s="1"/>
  <c r="R679" i="7" s="1"/>
  <c r="S679" i="7" s="1"/>
  <c r="J679" i="7"/>
  <c r="K679" i="7" s="1"/>
  <c r="H679" i="7"/>
  <c r="I679" i="7" s="1"/>
  <c r="G679" i="7"/>
  <c r="N678" i="7"/>
  <c r="O678" i="7" s="1"/>
  <c r="R678" i="7" s="1"/>
  <c r="S678" i="7" s="1"/>
  <c r="J678" i="7"/>
  <c r="K678" i="7" s="1"/>
  <c r="H678" i="7"/>
  <c r="I678" i="7" s="1"/>
  <c r="G678" i="7"/>
  <c r="N677" i="7"/>
  <c r="O677" i="7" s="1"/>
  <c r="R677" i="7" s="1"/>
  <c r="S677" i="7" s="1"/>
  <c r="J677" i="7"/>
  <c r="K677" i="7" s="1"/>
  <c r="H677" i="7"/>
  <c r="I677" i="7" s="1"/>
  <c r="G677" i="7"/>
  <c r="N676" i="7"/>
  <c r="O676" i="7" s="1"/>
  <c r="R676" i="7" s="1"/>
  <c r="S676" i="7" s="1"/>
  <c r="J676" i="7"/>
  <c r="K676" i="7" s="1"/>
  <c r="H676" i="7"/>
  <c r="I676" i="7" s="1"/>
  <c r="G676" i="7"/>
  <c r="N675" i="7"/>
  <c r="O675" i="7" s="1"/>
  <c r="R675" i="7" s="1"/>
  <c r="S675" i="7" s="1"/>
  <c r="J675" i="7"/>
  <c r="K675" i="7" s="1"/>
  <c r="H675" i="7"/>
  <c r="I675" i="7" s="1"/>
  <c r="G675" i="7"/>
  <c r="N674" i="7"/>
  <c r="O674" i="7" s="1"/>
  <c r="R674" i="7" s="1"/>
  <c r="S674" i="7" s="1"/>
  <c r="J674" i="7"/>
  <c r="K674" i="7" s="1"/>
  <c r="H674" i="7"/>
  <c r="I674" i="7" s="1"/>
  <c r="G674" i="7"/>
  <c r="N673" i="7"/>
  <c r="O673" i="7" s="1"/>
  <c r="R673" i="7" s="1"/>
  <c r="S673" i="7" s="1"/>
  <c r="J673" i="7"/>
  <c r="K673" i="7" s="1"/>
  <c r="H673" i="7"/>
  <c r="I673" i="7" s="1"/>
  <c r="G673" i="7"/>
  <c r="N672" i="7"/>
  <c r="O672" i="7" s="1"/>
  <c r="R672" i="7" s="1"/>
  <c r="S672" i="7" s="1"/>
  <c r="J672" i="7"/>
  <c r="K672" i="7" s="1"/>
  <c r="H672" i="7"/>
  <c r="I672" i="7" s="1"/>
  <c r="G672" i="7"/>
  <c r="N671" i="7"/>
  <c r="O671" i="7" s="1"/>
  <c r="R671" i="7" s="1"/>
  <c r="S671" i="7" s="1"/>
  <c r="J671" i="7"/>
  <c r="K671" i="7" s="1"/>
  <c r="H671" i="7"/>
  <c r="I671" i="7" s="1"/>
  <c r="G671" i="7"/>
  <c r="N670" i="7"/>
  <c r="O670" i="7" s="1"/>
  <c r="R670" i="7" s="1"/>
  <c r="S670" i="7" s="1"/>
  <c r="J670" i="7"/>
  <c r="K670" i="7" s="1"/>
  <c r="H670" i="7"/>
  <c r="I670" i="7" s="1"/>
  <c r="G670" i="7"/>
  <c r="N669" i="7"/>
  <c r="O669" i="7" s="1"/>
  <c r="R669" i="7" s="1"/>
  <c r="S669" i="7" s="1"/>
  <c r="J669" i="7"/>
  <c r="K669" i="7" s="1"/>
  <c r="H669" i="7"/>
  <c r="I669" i="7" s="1"/>
  <c r="G669" i="7"/>
  <c r="N668" i="7"/>
  <c r="O668" i="7" s="1"/>
  <c r="R668" i="7" s="1"/>
  <c r="S668" i="7" s="1"/>
  <c r="J668" i="7"/>
  <c r="K668" i="7" s="1"/>
  <c r="H668" i="7"/>
  <c r="I668" i="7" s="1"/>
  <c r="G668" i="7"/>
  <c r="N667" i="7"/>
  <c r="O667" i="7" s="1"/>
  <c r="R667" i="7" s="1"/>
  <c r="S667" i="7" s="1"/>
  <c r="J667" i="7"/>
  <c r="K667" i="7" s="1"/>
  <c r="H667" i="7"/>
  <c r="I667" i="7" s="1"/>
  <c r="G667" i="7"/>
  <c r="N666" i="7"/>
  <c r="O666" i="7" s="1"/>
  <c r="R666" i="7" s="1"/>
  <c r="S666" i="7" s="1"/>
  <c r="J666" i="7"/>
  <c r="K666" i="7" s="1"/>
  <c r="H666" i="7"/>
  <c r="I666" i="7" s="1"/>
  <c r="G666" i="7"/>
  <c r="N665" i="7"/>
  <c r="O665" i="7" s="1"/>
  <c r="R665" i="7" s="1"/>
  <c r="S665" i="7" s="1"/>
  <c r="J665" i="7"/>
  <c r="K665" i="7" s="1"/>
  <c r="H665" i="7"/>
  <c r="I665" i="7" s="1"/>
  <c r="G665" i="7"/>
  <c r="N664" i="7"/>
  <c r="O664" i="7" s="1"/>
  <c r="R664" i="7" s="1"/>
  <c r="S664" i="7" s="1"/>
  <c r="J664" i="7"/>
  <c r="K664" i="7" s="1"/>
  <c r="H664" i="7"/>
  <c r="I664" i="7" s="1"/>
  <c r="G664" i="7"/>
  <c r="N663" i="7"/>
  <c r="O663" i="7" s="1"/>
  <c r="R663" i="7" s="1"/>
  <c r="S663" i="7" s="1"/>
  <c r="J663" i="7"/>
  <c r="K663" i="7" s="1"/>
  <c r="H663" i="7"/>
  <c r="I663" i="7" s="1"/>
  <c r="G663" i="7"/>
  <c r="N662" i="7"/>
  <c r="O662" i="7" s="1"/>
  <c r="R662" i="7" s="1"/>
  <c r="S662" i="7" s="1"/>
  <c r="J662" i="7"/>
  <c r="K662" i="7" s="1"/>
  <c r="H662" i="7"/>
  <c r="I662" i="7" s="1"/>
  <c r="G662" i="7"/>
  <c r="N661" i="7"/>
  <c r="O661" i="7" s="1"/>
  <c r="R661" i="7" s="1"/>
  <c r="S661" i="7" s="1"/>
  <c r="J661" i="7"/>
  <c r="K661" i="7" s="1"/>
  <c r="H661" i="7"/>
  <c r="I661" i="7" s="1"/>
  <c r="G661" i="7"/>
  <c r="N660" i="7"/>
  <c r="O660" i="7" s="1"/>
  <c r="R660" i="7" s="1"/>
  <c r="S660" i="7" s="1"/>
  <c r="J660" i="7"/>
  <c r="K660" i="7" s="1"/>
  <c r="H660" i="7"/>
  <c r="I660" i="7" s="1"/>
  <c r="G660" i="7"/>
  <c r="N659" i="7"/>
  <c r="O659" i="7" s="1"/>
  <c r="R659" i="7" s="1"/>
  <c r="S659" i="7" s="1"/>
  <c r="J659" i="7"/>
  <c r="K659" i="7" s="1"/>
  <c r="H659" i="7"/>
  <c r="I659" i="7" s="1"/>
  <c r="G659" i="7"/>
  <c r="N658" i="7"/>
  <c r="O658" i="7" s="1"/>
  <c r="R658" i="7" s="1"/>
  <c r="S658" i="7" s="1"/>
  <c r="J658" i="7"/>
  <c r="K658" i="7" s="1"/>
  <c r="H658" i="7"/>
  <c r="I658" i="7" s="1"/>
  <c r="G658" i="7"/>
  <c r="N657" i="7"/>
  <c r="O657" i="7" s="1"/>
  <c r="R657" i="7" s="1"/>
  <c r="S657" i="7" s="1"/>
  <c r="J657" i="7"/>
  <c r="K657" i="7" s="1"/>
  <c r="H657" i="7"/>
  <c r="I657" i="7" s="1"/>
  <c r="G657" i="7"/>
  <c r="N656" i="7"/>
  <c r="O656" i="7" s="1"/>
  <c r="R656" i="7" s="1"/>
  <c r="S656" i="7" s="1"/>
  <c r="J656" i="7"/>
  <c r="K656" i="7" s="1"/>
  <c r="H656" i="7"/>
  <c r="I656" i="7" s="1"/>
  <c r="G656" i="7"/>
  <c r="N655" i="7"/>
  <c r="O655" i="7" s="1"/>
  <c r="R655" i="7" s="1"/>
  <c r="S655" i="7" s="1"/>
  <c r="J655" i="7"/>
  <c r="K655" i="7" s="1"/>
  <c r="H655" i="7"/>
  <c r="I655" i="7" s="1"/>
  <c r="G655" i="7"/>
  <c r="N654" i="7"/>
  <c r="O654" i="7" s="1"/>
  <c r="R654" i="7" s="1"/>
  <c r="S654" i="7" s="1"/>
  <c r="J654" i="7"/>
  <c r="K654" i="7" s="1"/>
  <c r="H654" i="7"/>
  <c r="I654" i="7" s="1"/>
  <c r="G654" i="7"/>
  <c r="N653" i="7"/>
  <c r="O653" i="7" s="1"/>
  <c r="R653" i="7" s="1"/>
  <c r="S653" i="7" s="1"/>
  <c r="J653" i="7"/>
  <c r="K653" i="7" s="1"/>
  <c r="H653" i="7"/>
  <c r="I653" i="7" s="1"/>
  <c r="G653" i="7"/>
  <c r="N652" i="7"/>
  <c r="O652" i="7" s="1"/>
  <c r="R652" i="7" s="1"/>
  <c r="S652" i="7" s="1"/>
  <c r="J652" i="7"/>
  <c r="K652" i="7" s="1"/>
  <c r="H652" i="7"/>
  <c r="I652" i="7" s="1"/>
  <c r="G652" i="7"/>
  <c r="N651" i="7"/>
  <c r="O651" i="7" s="1"/>
  <c r="R651" i="7" s="1"/>
  <c r="S651" i="7" s="1"/>
  <c r="J651" i="7"/>
  <c r="K651" i="7" s="1"/>
  <c r="H651" i="7"/>
  <c r="I651" i="7" s="1"/>
  <c r="G651" i="7"/>
  <c r="N650" i="7"/>
  <c r="O650" i="7" s="1"/>
  <c r="R650" i="7" s="1"/>
  <c r="S650" i="7" s="1"/>
  <c r="J650" i="7"/>
  <c r="K650" i="7" s="1"/>
  <c r="H650" i="7"/>
  <c r="I650" i="7" s="1"/>
  <c r="G650" i="7"/>
  <c r="N649" i="7"/>
  <c r="O649" i="7" s="1"/>
  <c r="R649" i="7" s="1"/>
  <c r="S649" i="7" s="1"/>
  <c r="J649" i="7"/>
  <c r="K649" i="7" s="1"/>
  <c r="H649" i="7"/>
  <c r="I649" i="7" s="1"/>
  <c r="G649" i="7"/>
  <c r="N648" i="7"/>
  <c r="O648" i="7" s="1"/>
  <c r="R648" i="7" s="1"/>
  <c r="S648" i="7" s="1"/>
  <c r="J648" i="7"/>
  <c r="K648" i="7" s="1"/>
  <c r="H648" i="7"/>
  <c r="I648" i="7" s="1"/>
  <c r="G648" i="7"/>
  <c r="N647" i="7"/>
  <c r="O647" i="7" s="1"/>
  <c r="R647" i="7" s="1"/>
  <c r="S647" i="7" s="1"/>
  <c r="J647" i="7"/>
  <c r="K647" i="7" s="1"/>
  <c r="H647" i="7"/>
  <c r="I647" i="7" s="1"/>
  <c r="G647" i="7"/>
  <c r="N646" i="7"/>
  <c r="O646" i="7" s="1"/>
  <c r="R646" i="7" s="1"/>
  <c r="S646" i="7" s="1"/>
  <c r="J646" i="7"/>
  <c r="K646" i="7" s="1"/>
  <c r="H646" i="7"/>
  <c r="I646" i="7" s="1"/>
  <c r="G646" i="7"/>
  <c r="N645" i="7"/>
  <c r="O645" i="7" s="1"/>
  <c r="R645" i="7" s="1"/>
  <c r="S645" i="7" s="1"/>
  <c r="J645" i="7"/>
  <c r="K645" i="7" s="1"/>
  <c r="H645" i="7"/>
  <c r="I645" i="7" s="1"/>
  <c r="G645" i="7"/>
  <c r="N644" i="7"/>
  <c r="O644" i="7" s="1"/>
  <c r="R644" i="7" s="1"/>
  <c r="S644" i="7" s="1"/>
  <c r="J644" i="7"/>
  <c r="K644" i="7" s="1"/>
  <c r="H644" i="7"/>
  <c r="I644" i="7" s="1"/>
  <c r="G644" i="7"/>
  <c r="N643" i="7"/>
  <c r="O643" i="7" s="1"/>
  <c r="R643" i="7" s="1"/>
  <c r="S643" i="7" s="1"/>
  <c r="J643" i="7"/>
  <c r="K643" i="7" s="1"/>
  <c r="H643" i="7"/>
  <c r="I643" i="7" s="1"/>
  <c r="G643" i="7"/>
  <c r="N642" i="7"/>
  <c r="O642" i="7" s="1"/>
  <c r="R642" i="7" s="1"/>
  <c r="S642" i="7" s="1"/>
  <c r="J642" i="7"/>
  <c r="K642" i="7" s="1"/>
  <c r="H642" i="7"/>
  <c r="I642" i="7" s="1"/>
  <c r="G642" i="7"/>
  <c r="N641" i="7"/>
  <c r="O641" i="7" s="1"/>
  <c r="R641" i="7" s="1"/>
  <c r="S641" i="7" s="1"/>
  <c r="J641" i="7"/>
  <c r="K641" i="7" s="1"/>
  <c r="H641" i="7"/>
  <c r="I641" i="7" s="1"/>
  <c r="G641" i="7"/>
  <c r="N640" i="7"/>
  <c r="O640" i="7" s="1"/>
  <c r="R640" i="7" s="1"/>
  <c r="S640" i="7" s="1"/>
  <c r="J640" i="7"/>
  <c r="K640" i="7" s="1"/>
  <c r="H640" i="7"/>
  <c r="I640" i="7" s="1"/>
  <c r="G640" i="7"/>
  <c r="N639" i="7"/>
  <c r="O639" i="7" s="1"/>
  <c r="R639" i="7" s="1"/>
  <c r="S639" i="7" s="1"/>
  <c r="J639" i="7"/>
  <c r="K639" i="7" s="1"/>
  <c r="H639" i="7"/>
  <c r="I639" i="7" s="1"/>
  <c r="G639" i="7"/>
  <c r="N638" i="7"/>
  <c r="O638" i="7" s="1"/>
  <c r="R638" i="7" s="1"/>
  <c r="S638" i="7" s="1"/>
  <c r="J638" i="7"/>
  <c r="K638" i="7" s="1"/>
  <c r="H638" i="7"/>
  <c r="I638" i="7" s="1"/>
  <c r="G638" i="7"/>
  <c r="N637" i="7"/>
  <c r="O637" i="7" s="1"/>
  <c r="R637" i="7" s="1"/>
  <c r="S637" i="7" s="1"/>
  <c r="J637" i="7"/>
  <c r="K637" i="7" s="1"/>
  <c r="H637" i="7"/>
  <c r="I637" i="7" s="1"/>
  <c r="G637" i="7"/>
  <c r="N636" i="7"/>
  <c r="O636" i="7" s="1"/>
  <c r="R636" i="7" s="1"/>
  <c r="S636" i="7" s="1"/>
  <c r="J636" i="7"/>
  <c r="K636" i="7" s="1"/>
  <c r="H636" i="7"/>
  <c r="I636" i="7" s="1"/>
  <c r="G636" i="7"/>
  <c r="N635" i="7"/>
  <c r="O635" i="7" s="1"/>
  <c r="R635" i="7" s="1"/>
  <c r="S635" i="7" s="1"/>
  <c r="J635" i="7"/>
  <c r="K635" i="7" s="1"/>
  <c r="H635" i="7"/>
  <c r="I635" i="7" s="1"/>
  <c r="G635" i="7"/>
  <c r="N634" i="7"/>
  <c r="O634" i="7" s="1"/>
  <c r="R634" i="7" s="1"/>
  <c r="S634" i="7" s="1"/>
  <c r="J634" i="7"/>
  <c r="K634" i="7" s="1"/>
  <c r="H634" i="7"/>
  <c r="I634" i="7" s="1"/>
  <c r="G634" i="7"/>
  <c r="N633" i="7"/>
  <c r="O633" i="7" s="1"/>
  <c r="R633" i="7" s="1"/>
  <c r="S633" i="7" s="1"/>
  <c r="J633" i="7"/>
  <c r="K633" i="7" s="1"/>
  <c r="H633" i="7"/>
  <c r="I633" i="7" s="1"/>
  <c r="G633" i="7"/>
  <c r="N632" i="7"/>
  <c r="O632" i="7" s="1"/>
  <c r="R632" i="7" s="1"/>
  <c r="S632" i="7" s="1"/>
  <c r="J632" i="7"/>
  <c r="K632" i="7" s="1"/>
  <c r="H632" i="7"/>
  <c r="I632" i="7" s="1"/>
  <c r="G632" i="7"/>
  <c r="N631" i="7"/>
  <c r="O631" i="7" s="1"/>
  <c r="R631" i="7" s="1"/>
  <c r="S631" i="7" s="1"/>
  <c r="J631" i="7"/>
  <c r="K631" i="7" s="1"/>
  <c r="H631" i="7"/>
  <c r="I631" i="7" s="1"/>
  <c r="G631" i="7"/>
  <c r="N630" i="7"/>
  <c r="O630" i="7" s="1"/>
  <c r="R630" i="7" s="1"/>
  <c r="S630" i="7" s="1"/>
  <c r="J630" i="7"/>
  <c r="K630" i="7" s="1"/>
  <c r="H630" i="7"/>
  <c r="I630" i="7" s="1"/>
  <c r="G630" i="7"/>
  <c r="N629" i="7"/>
  <c r="O629" i="7" s="1"/>
  <c r="R629" i="7" s="1"/>
  <c r="S629" i="7" s="1"/>
  <c r="J629" i="7"/>
  <c r="K629" i="7" s="1"/>
  <c r="H629" i="7"/>
  <c r="I629" i="7" s="1"/>
  <c r="G629" i="7"/>
  <c r="N628" i="7"/>
  <c r="O628" i="7" s="1"/>
  <c r="R628" i="7" s="1"/>
  <c r="S628" i="7" s="1"/>
  <c r="J628" i="7"/>
  <c r="K628" i="7" s="1"/>
  <c r="H628" i="7"/>
  <c r="I628" i="7" s="1"/>
  <c r="G628" i="7"/>
  <c r="N627" i="7"/>
  <c r="O627" i="7" s="1"/>
  <c r="R627" i="7" s="1"/>
  <c r="S627" i="7" s="1"/>
  <c r="J627" i="7"/>
  <c r="K627" i="7" s="1"/>
  <c r="H627" i="7"/>
  <c r="I627" i="7" s="1"/>
  <c r="G627" i="7"/>
  <c r="N626" i="7"/>
  <c r="O626" i="7" s="1"/>
  <c r="R626" i="7" s="1"/>
  <c r="S626" i="7" s="1"/>
  <c r="J626" i="7"/>
  <c r="K626" i="7" s="1"/>
  <c r="H626" i="7"/>
  <c r="I626" i="7" s="1"/>
  <c r="G626" i="7"/>
  <c r="N625" i="7"/>
  <c r="O625" i="7" s="1"/>
  <c r="R625" i="7" s="1"/>
  <c r="S625" i="7" s="1"/>
  <c r="J625" i="7"/>
  <c r="K625" i="7" s="1"/>
  <c r="H625" i="7"/>
  <c r="I625" i="7" s="1"/>
  <c r="G625" i="7"/>
  <c r="N624" i="7"/>
  <c r="O624" i="7" s="1"/>
  <c r="R624" i="7" s="1"/>
  <c r="S624" i="7" s="1"/>
  <c r="J624" i="7"/>
  <c r="K624" i="7" s="1"/>
  <c r="H624" i="7"/>
  <c r="I624" i="7" s="1"/>
  <c r="G624" i="7"/>
  <c r="N623" i="7"/>
  <c r="O623" i="7" s="1"/>
  <c r="R623" i="7" s="1"/>
  <c r="S623" i="7" s="1"/>
  <c r="J623" i="7"/>
  <c r="K623" i="7" s="1"/>
  <c r="H623" i="7"/>
  <c r="I623" i="7" s="1"/>
  <c r="G623" i="7"/>
  <c r="N622" i="7"/>
  <c r="O622" i="7" s="1"/>
  <c r="R622" i="7" s="1"/>
  <c r="S622" i="7" s="1"/>
  <c r="J622" i="7"/>
  <c r="K622" i="7" s="1"/>
  <c r="H622" i="7"/>
  <c r="I622" i="7" s="1"/>
  <c r="G622" i="7"/>
  <c r="N621" i="7"/>
  <c r="O621" i="7" s="1"/>
  <c r="R621" i="7" s="1"/>
  <c r="S621" i="7" s="1"/>
  <c r="J621" i="7"/>
  <c r="K621" i="7" s="1"/>
  <c r="H621" i="7"/>
  <c r="I621" i="7" s="1"/>
  <c r="G621" i="7"/>
  <c r="N620" i="7"/>
  <c r="O620" i="7" s="1"/>
  <c r="R620" i="7" s="1"/>
  <c r="S620" i="7" s="1"/>
  <c r="J620" i="7"/>
  <c r="K620" i="7" s="1"/>
  <c r="H620" i="7"/>
  <c r="I620" i="7" s="1"/>
  <c r="G620" i="7"/>
  <c r="N619" i="7"/>
  <c r="O619" i="7" s="1"/>
  <c r="R619" i="7" s="1"/>
  <c r="S619" i="7" s="1"/>
  <c r="J619" i="7"/>
  <c r="K619" i="7" s="1"/>
  <c r="H619" i="7"/>
  <c r="I619" i="7" s="1"/>
  <c r="G619" i="7"/>
  <c r="N618" i="7"/>
  <c r="O618" i="7" s="1"/>
  <c r="R618" i="7" s="1"/>
  <c r="S618" i="7" s="1"/>
  <c r="J618" i="7"/>
  <c r="K618" i="7" s="1"/>
  <c r="H618" i="7"/>
  <c r="I618" i="7" s="1"/>
  <c r="G618" i="7"/>
  <c r="N617" i="7"/>
  <c r="O617" i="7" s="1"/>
  <c r="R617" i="7" s="1"/>
  <c r="S617" i="7" s="1"/>
  <c r="J617" i="7"/>
  <c r="K617" i="7" s="1"/>
  <c r="H617" i="7"/>
  <c r="I617" i="7" s="1"/>
  <c r="G617" i="7"/>
  <c r="N616" i="7"/>
  <c r="O616" i="7" s="1"/>
  <c r="R616" i="7" s="1"/>
  <c r="S616" i="7" s="1"/>
  <c r="J616" i="7"/>
  <c r="K616" i="7" s="1"/>
  <c r="H616" i="7"/>
  <c r="I616" i="7" s="1"/>
  <c r="G616" i="7"/>
  <c r="N615" i="7"/>
  <c r="O615" i="7" s="1"/>
  <c r="R615" i="7" s="1"/>
  <c r="S615" i="7" s="1"/>
  <c r="J615" i="7"/>
  <c r="K615" i="7" s="1"/>
  <c r="H615" i="7"/>
  <c r="I615" i="7" s="1"/>
  <c r="G615" i="7"/>
  <c r="N614" i="7"/>
  <c r="O614" i="7" s="1"/>
  <c r="R614" i="7" s="1"/>
  <c r="S614" i="7" s="1"/>
  <c r="J614" i="7"/>
  <c r="K614" i="7" s="1"/>
  <c r="H614" i="7"/>
  <c r="I614" i="7" s="1"/>
  <c r="G614" i="7"/>
  <c r="N613" i="7"/>
  <c r="O613" i="7" s="1"/>
  <c r="R613" i="7" s="1"/>
  <c r="S613" i="7" s="1"/>
  <c r="J613" i="7"/>
  <c r="K613" i="7" s="1"/>
  <c r="H613" i="7"/>
  <c r="I613" i="7" s="1"/>
  <c r="G613" i="7"/>
  <c r="N612" i="7"/>
  <c r="O612" i="7" s="1"/>
  <c r="R612" i="7" s="1"/>
  <c r="S612" i="7" s="1"/>
  <c r="J612" i="7"/>
  <c r="K612" i="7" s="1"/>
  <c r="H612" i="7"/>
  <c r="I612" i="7" s="1"/>
  <c r="G612" i="7"/>
  <c r="N611" i="7"/>
  <c r="O611" i="7" s="1"/>
  <c r="R611" i="7" s="1"/>
  <c r="S611" i="7" s="1"/>
  <c r="J611" i="7"/>
  <c r="K611" i="7" s="1"/>
  <c r="H611" i="7"/>
  <c r="I611" i="7" s="1"/>
  <c r="G611" i="7"/>
  <c r="N610" i="7"/>
  <c r="O610" i="7" s="1"/>
  <c r="R610" i="7" s="1"/>
  <c r="S610" i="7" s="1"/>
  <c r="J610" i="7"/>
  <c r="K610" i="7" s="1"/>
  <c r="H610" i="7"/>
  <c r="I610" i="7" s="1"/>
  <c r="G610" i="7"/>
  <c r="N609" i="7"/>
  <c r="O609" i="7" s="1"/>
  <c r="R609" i="7" s="1"/>
  <c r="S609" i="7" s="1"/>
  <c r="J609" i="7"/>
  <c r="K609" i="7" s="1"/>
  <c r="H609" i="7"/>
  <c r="I609" i="7" s="1"/>
  <c r="G609" i="7"/>
  <c r="N608" i="7"/>
  <c r="O608" i="7" s="1"/>
  <c r="R608" i="7" s="1"/>
  <c r="S608" i="7" s="1"/>
  <c r="J608" i="7"/>
  <c r="K608" i="7" s="1"/>
  <c r="H608" i="7"/>
  <c r="I608" i="7" s="1"/>
  <c r="G608" i="7"/>
  <c r="N607" i="7"/>
  <c r="O607" i="7" s="1"/>
  <c r="R607" i="7" s="1"/>
  <c r="S607" i="7" s="1"/>
  <c r="J607" i="7"/>
  <c r="K607" i="7" s="1"/>
  <c r="H607" i="7"/>
  <c r="I607" i="7" s="1"/>
  <c r="G607" i="7"/>
  <c r="N606" i="7"/>
  <c r="O606" i="7" s="1"/>
  <c r="R606" i="7" s="1"/>
  <c r="S606" i="7" s="1"/>
  <c r="J606" i="7"/>
  <c r="K606" i="7" s="1"/>
  <c r="H606" i="7"/>
  <c r="I606" i="7" s="1"/>
  <c r="G606" i="7"/>
  <c r="N605" i="7"/>
  <c r="O605" i="7" s="1"/>
  <c r="R605" i="7" s="1"/>
  <c r="S605" i="7" s="1"/>
  <c r="J605" i="7"/>
  <c r="K605" i="7" s="1"/>
  <c r="H605" i="7"/>
  <c r="I605" i="7" s="1"/>
  <c r="G605" i="7"/>
  <c r="N604" i="7"/>
  <c r="O604" i="7" s="1"/>
  <c r="R604" i="7" s="1"/>
  <c r="S604" i="7" s="1"/>
  <c r="J604" i="7"/>
  <c r="K604" i="7" s="1"/>
  <c r="H604" i="7"/>
  <c r="I604" i="7" s="1"/>
  <c r="G604" i="7"/>
  <c r="N603" i="7"/>
  <c r="O603" i="7" s="1"/>
  <c r="R603" i="7" s="1"/>
  <c r="S603" i="7" s="1"/>
  <c r="J603" i="7"/>
  <c r="K603" i="7" s="1"/>
  <c r="H603" i="7"/>
  <c r="I603" i="7" s="1"/>
  <c r="G603" i="7"/>
  <c r="N602" i="7"/>
  <c r="O602" i="7" s="1"/>
  <c r="R602" i="7" s="1"/>
  <c r="S602" i="7" s="1"/>
  <c r="J602" i="7"/>
  <c r="K602" i="7" s="1"/>
  <c r="H602" i="7"/>
  <c r="I602" i="7" s="1"/>
  <c r="G602" i="7"/>
  <c r="N601" i="7"/>
  <c r="O601" i="7" s="1"/>
  <c r="R601" i="7" s="1"/>
  <c r="S601" i="7" s="1"/>
  <c r="J601" i="7"/>
  <c r="K601" i="7" s="1"/>
  <c r="H601" i="7"/>
  <c r="I601" i="7" s="1"/>
  <c r="G601" i="7"/>
  <c r="N600" i="7"/>
  <c r="O600" i="7" s="1"/>
  <c r="R600" i="7" s="1"/>
  <c r="S600" i="7" s="1"/>
  <c r="J600" i="7"/>
  <c r="K600" i="7" s="1"/>
  <c r="H600" i="7"/>
  <c r="I600" i="7" s="1"/>
  <c r="G600" i="7"/>
  <c r="N599" i="7"/>
  <c r="O599" i="7" s="1"/>
  <c r="R599" i="7" s="1"/>
  <c r="S599" i="7" s="1"/>
  <c r="J599" i="7"/>
  <c r="K599" i="7" s="1"/>
  <c r="H599" i="7"/>
  <c r="I599" i="7" s="1"/>
  <c r="G599" i="7"/>
  <c r="N598" i="7"/>
  <c r="O598" i="7" s="1"/>
  <c r="R598" i="7" s="1"/>
  <c r="S598" i="7" s="1"/>
  <c r="J598" i="7"/>
  <c r="K598" i="7" s="1"/>
  <c r="H598" i="7"/>
  <c r="I598" i="7" s="1"/>
  <c r="G598" i="7"/>
  <c r="N597" i="7"/>
  <c r="O597" i="7" s="1"/>
  <c r="R597" i="7" s="1"/>
  <c r="S597" i="7" s="1"/>
  <c r="J597" i="7"/>
  <c r="K597" i="7" s="1"/>
  <c r="H597" i="7"/>
  <c r="I597" i="7" s="1"/>
  <c r="G597" i="7"/>
  <c r="N596" i="7"/>
  <c r="O596" i="7" s="1"/>
  <c r="R596" i="7" s="1"/>
  <c r="S596" i="7" s="1"/>
  <c r="J596" i="7"/>
  <c r="K596" i="7" s="1"/>
  <c r="H596" i="7"/>
  <c r="I596" i="7" s="1"/>
  <c r="G596" i="7"/>
  <c r="N595" i="7"/>
  <c r="O595" i="7" s="1"/>
  <c r="R595" i="7" s="1"/>
  <c r="S595" i="7" s="1"/>
  <c r="J595" i="7"/>
  <c r="K595" i="7" s="1"/>
  <c r="H595" i="7"/>
  <c r="I595" i="7" s="1"/>
  <c r="G595" i="7"/>
  <c r="N594" i="7"/>
  <c r="O594" i="7" s="1"/>
  <c r="R594" i="7" s="1"/>
  <c r="S594" i="7" s="1"/>
  <c r="J594" i="7"/>
  <c r="K594" i="7" s="1"/>
  <c r="H594" i="7"/>
  <c r="I594" i="7" s="1"/>
  <c r="G594" i="7"/>
  <c r="N593" i="7"/>
  <c r="O593" i="7" s="1"/>
  <c r="R593" i="7" s="1"/>
  <c r="S593" i="7" s="1"/>
  <c r="J593" i="7"/>
  <c r="K593" i="7" s="1"/>
  <c r="H593" i="7"/>
  <c r="I593" i="7" s="1"/>
  <c r="G593" i="7"/>
  <c r="N592" i="7"/>
  <c r="O592" i="7" s="1"/>
  <c r="R592" i="7" s="1"/>
  <c r="S592" i="7" s="1"/>
  <c r="J592" i="7"/>
  <c r="K592" i="7" s="1"/>
  <c r="H592" i="7"/>
  <c r="I592" i="7" s="1"/>
  <c r="G592" i="7"/>
  <c r="N591" i="7"/>
  <c r="O591" i="7" s="1"/>
  <c r="R591" i="7" s="1"/>
  <c r="S591" i="7" s="1"/>
  <c r="J591" i="7"/>
  <c r="K591" i="7" s="1"/>
  <c r="H591" i="7"/>
  <c r="I591" i="7" s="1"/>
  <c r="G591" i="7"/>
  <c r="N590" i="7"/>
  <c r="O590" i="7" s="1"/>
  <c r="R590" i="7" s="1"/>
  <c r="S590" i="7" s="1"/>
  <c r="J590" i="7"/>
  <c r="K590" i="7" s="1"/>
  <c r="H590" i="7"/>
  <c r="I590" i="7" s="1"/>
  <c r="G590" i="7"/>
  <c r="N589" i="7"/>
  <c r="O589" i="7" s="1"/>
  <c r="R589" i="7" s="1"/>
  <c r="S589" i="7" s="1"/>
  <c r="J589" i="7"/>
  <c r="K589" i="7" s="1"/>
  <c r="H589" i="7"/>
  <c r="I589" i="7" s="1"/>
  <c r="G589" i="7"/>
  <c r="N588" i="7"/>
  <c r="O588" i="7" s="1"/>
  <c r="R588" i="7" s="1"/>
  <c r="S588" i="7" s="1"/>
  <c r="J588" i="7"/>
  <c r="K588" i="7" s="1"/>
  <c r="H588" i="7"/>
  <c r="I588" i="7" s="1"/>
  <c r="G588" i="7"/>
  <c r="N587" i="7"/>
  <c r="O587" i="7" s="1"/>
  <c r="R587" i="7" s="1"/>
  <c r="S587" i="7" s="1"/>
  <c r="J587" i="7"/>
  <c r="K587" i="7" s="1"/>
  <c r="H587" i="7"/>
  <c r="I587" i="7" s="1"/>
  <c r="G587" i="7"/>
  <c r="N586" i="7"/>
  <c r="O586" i="7" s="1"/>
  <c r="R586" i="7" s="1"/>
  <c r="S586" i="7" s="1"/>
  <c r="J586" i="7"/>
  <c r="K586" i="7" s="1"/>
  <c r="H586" i="7"/>
  <c r="I586" i="7" s="1"/>
  <c r="G586" i="7"/>
  <c r="N585" i="7"/>
  <c r="O585" i="7" s="1"/>
  <c r="R585" i="7" s="1"/>
  <c r="S585" i="7" s="1"/>
  <c r="J585" i="7"/>
  <c r="K585" i="7" s="1"/>
  <c r="H585" i="7"/>
  <c r="I585" i="7" s="1"/>
  <c r="G585" i="7"/>
  <c r="N584" i="7"/>
  <c r="O584" i="7" s="1"/>
  <c r="R584" i="7" s="1"/>
  <c r="S584" i="7" s="1"/>
  <c r="J584" i="7"/>
  <c r="K584" i="7" s="1"/>
  <c r="H584" i="7"/>
  <c r="I584" i="7" s="1"/>
  <c r="G584" i="7"/>
  <c r="N583" i="7"/>
  <c r="O583" i="7" s="1"/>
  <c r="R583" i="7" s="1"/>
  <c r="S583" i="7" s="1"/>
  <c r="J583" i="7"/>
  <c r="K583" i="7" s="1"/>
  <c r="H583" i="7"/>
  <c r="I583" i="7" s="1"/>
  <c r="G583" i="7"/>
  <c r="N582" i="7"/>
  <c r="O582" i="7" s="1"/>
  <c r="R582" i="7" s="1"/>
  <c r="S582" i="7" s="1"/>
  <c r="J582" i="7"/>
  <c r="K582" i="7" s="1"/>
  <c r="H582" i="7"/>
  <c r="I582" i="7" s="1"/>
  <c r="G582" i="7"/>
  <c r="N581" i="7"/>
  <c r="O581" i="7" s="1"/>
  <c r="R581" i="7" s="1"/>
  <c r="S581" i="7" s="1"/>
  <c r="J581" i="7"/>
  <c r="K581" i="7" s="1"/>
  <c r="H581" i="7"/>
  <c r="I581" i="7" s="1"/>
  <c r="G581" i="7"/>
  <c r="N580" i="7"/>
  <c r="O580" i="7" s="1"/>
  <c r="R580" i="7" s="1"/>
  <c r="S580" i="7" s="1"/>
  <c r="J580" i="7"/>
  <c r="K580" i="7" s="1"/>
  <c r="H580" i="7"/>
  <c r="I580" i="7" s="1"/>
  <c r="G580" i="7"/>
  <c r="N579" i="7"/>
  <c r="O579" i="7" s="1"/>
  <c r="R579" i="7" s="1"/>
  <c r="S579" i="7" s="1"/>
  <c r="J579" i="7"/>
  <c r="K579" i="7" s="1"/>
  <c r="H579" i="7"/>
  <c r="I579" i="7" s="1"/>
  <c r="G579" i="7"/>
  <c r="N578" i="7"/>
  <c r="O578" i="7" s="1"/>
  <c r="R578" i="7" s="1"/>
  <c r="S578" i="7" s="1"/>
  <c r="J578" i="7"/>
  <c r="K578" i="7" s="1"/>
  <c r="H578" i="7"/>
  <c r="I578" i="7" s="1"/>
  <c r="G578" i="7"/>
  <c r="N577" i="7"/>
  <c r="O577" i="7" s="1"/>
  <c r="R577" i="7" s="1"/>
  <c r="S577" i="7" s="1"/>
  <c r="J577" i="7"/>
  <c r="K577" i="7" s="1"/>
  <c r="H577" i="7"/>
  <c r="I577" i="7" s="1"/>
  <c r="G577" i="7"/>
  <c r="N576" i="7"/>
  <c r="O576" i="7" s="1"/>
  <c r="R576" i="7" s="1"/>
  <c r="S576" i="7" s="1"/>
  <c r="J576" i="7"/>
  <c r="K576" i="7" s="1"/>
  <c r="H576" i="7"/>
  <c r="I576" i="7" s="1"/>
  <c r="G576" i="7"/>
  <c r="N575" i="7"/>
  <c r="O575" i="7" s="1"/>
  <c r="R575" i="7" s="1"/>
  <c r="S575" i="7" s="1"/>
  <c r="J575" i="7"/>
  <c r="K575" i="7" s="1"/>
  <c r="H575" i="7"/>
  <c r="I575" i="7" s="1"/>
  <c r="G575" i="7"/>
  <c r="N574" i="7"/>
  <c r="O574" i="7" s="1"/>
  <c r="R574" i="7" s="1"/>
  <c r="S574" i="7" s="1"/>
  <c r="J574" i="7"/>
  <c r="K574" i="7" s="1"/>
  <c r="H574" i="7"/>
  <c r="I574" i="7" s="1"/>
  <c r="G574" i="7"/>
  <c r="N573" i="7"/>
  <c r="O573" i="7" s="1"/>
  <c r="R573" i="7" s="1"/>
  <c r="S573" i="7" s="1"/>
  <c r="J573" i="7"/>
  <c r="K573" i="7" s="1"/>
  <c r="H573" i="7"/>
  <c r="I573" i="7" s="1"/>
  <c r="G573" i="7"/>
  <c r="N572" i="7"/>
  <c r="O572" i="7" s="1"/>
  <c r="R572" i="7" s="1"/>
  <c r="S572" i="7" s="1"/>
  <c r="J572" i="7"/>
  <c r="K572" i="7" s="1"/>
  <c r="H572" i="7"/>
  <c r="I572" i="7" s="1"/>
  <c r="G572" i="7"/>
  <c r="N571" i="7"/>
  <c r="O571" i="7" s="1"/>
  <c r="R571" i="7" s="1"/>
  <c r="S571" i="7" s="1"/>
  <c r="J571" i="7"/>
  <c r="K571" i="7" s="1"/>
  <c r="H571" i="7"/>
  <c r="I571" i="7" s="1"/>
  <c r="G571" i="7"/>
  <c r="N570" i="7"/>
  <c r="O570" i="7" s="1"/>
  <c r="R570" i="7" s="1"/>
  <c r="S570" i="7" s="1"/>
  <c r="J570" i="7"/>
  <c r="K570" i="7" s="1"/>
  <c r="H570" i="7"/>
  <c r="I570" i="7" s="1"/>
  <c r="G570" i="7"/>
  <c r="N569" i="7"/>
  <c r="O569" i="7" s="1"/>
  <c r="R569" i="7" s="1"/>
  <c r="S569" i="7" s="1"/>
  <c r="J569" i="7"/>
  <c r="K569" i="7" s="1"/>
  <c r="H569" i="7"/>
  <c r="I569" i="7" s="1"/>
  <c r="G569" i="7"/>
  <c r="N568" i="7"/>
  <c r="O568" i="7" s="1"/>
  <c r="R568" i="7" s="1"/>
  <c r="S568" i="7" s="1"/>
  <c r="J568" i="7"/>
  <c r="K568" i="7" s="1"/>
  <c r="H568" i="7"/>
  <c r="I568" i="7" s="1"/>
  <c r="G568" i="7"/>
  <c r="N567" i="7"/>
  <c r="O567" i="7" s="1"/>
  <c r="R567" i="7" s="1"/>
  <c r="S567" i="7" s="1"/>
  <c r="J567" i="7"/>
  <c r="K567" i="7" s="1"/>
  <c r="H567" i="7"/>
  <c r="I567" i="7" s="1"/>
  <c r="G567" i="7"/>
  <c r="N566" i="7"/>
  <c r="O566" i="7" s="1"/>
  <c r="R566" i="7" s="1"/>
  <c r="S566" i="7" s="1"/>
  <c r="J566" i="7"/>
  <c r="K566" i="7" s="1"/>
  <c r="H566" i="7"/>
  <c r="I566" i="7" s="1"/>
  <c r="G566" i="7"/>
  <c r="N565" i="7"/>
  <c r="O565" i="7" s="1"/>
  <c r="R565" i="7" s="1"/>
  <c r="S565" i="7" s="1"/>
  <c r="J565" i="7"/>
  <c r="K565" i="7" s="1"/>
  <c r="H565" i="7"/>
  <c r="I565" i="7" s="1"/>
  <c r="G565" i="7"/>
  <c r="N564" i="7"/>
  <c r="O564" i="7" s="1"/>
  <c r="R564" i="7" s="1"/>
  <c r="S564" i="7" s="1"/>
  <c r="J564" i="7"/>
  <c r="K564" i="7" s="1"/>
  <c r="H564" i="7"/>
  <c r="I564" i="7" s="1"/>
  <c r="G564" i="7"/>
  <c r="N563" i="7"/>
  <c r="O563" i="7" s="1"/>
  <c r="R563" i="7" s="1"/>
  <c r="S563" i="7" s="1"/>
  <c r="J563" i="7"/>
  <c r="K563" i="7" s="1"/>
  <c r="H563" i="7"/>
  <c r="I563" i="7" s="1"/>
  <c r="G563" i="7"/>
  <c r="N562" i="7"/>
  <c r="O562" i="7" s="1"/>
  <c r="R562" i="7" s="1"/>
  <c r="S562" i="7" s="1"/>
  <c r="J562" i="7"/>
  <c r="K562" i="7" s="1"/>
  <c r="H562" i="7"/>
  <c r="I562" i="7" s="1"/>
  <c r="G562" i="7"/>
  <c r="N561" i="7"/>
  <c r="O561" i="7" s="1"/>
  <c r="R561" i="7" s="1"/>
  <c r="S561" i="7" s="1"/>
  <c r="J561" i="7"/>
  <c r="K561" i="7" s="1"/>
  <c r="H561" i="7"/>
  <c r="I561" i="7" s="1"/>
  <c r="G561" i="7"/>
  <c r="N560" i="7"/>
  <c r="O560" i="7" s="1"/>
  <c r="R560" i="7" s="1"/>
  <c r="S560" i="7" s="1"/>
  <c r="J560" i="7"/>
  <c r="K560" i="7" s="1"/>
  <c r="H560" i="7"/>
  <c r="I560" i="7" s="1"/>
  <c r="G560" i="7"/>
  <c r="N559" i="7"/>
  <c r="O559" i="7" s="1"/>
  <c r="R559" i="7" s="1"/>
  <c r="S559" i="7" s="1"/>
  <c r="J559" i="7"/>
  <c r="K559" i="7" s="1"/>
  <c r="H559" i="7"/>
  <c r="I559" i="7" s="1"/>
  <c r="G559" i="7"/>
  <c r="N558" i="7"/>
  <c r="O558" i="7" s="1"/>
  <c r="R558" i="7" s="1"/>
  <c r="S558" i="7" s="1"/>
  <c r="J558" i="7"/>
  <c r="K558" i="7" s="1"/>
  <c r="H558" i="7"/>
  <c r="I558" i="7" s="1"/>
  <c r="G558" i="7"/>
  <c r="N557" i="7"/>
  <c r="O557" i="7" s="1"/>
  <c r="R557" i="7" s="1"/>
  <c r="S557" i="7" s="1"/>
  <c r="J557" i="7"/>
  <c r="K557" i="7" s="1"/>
  <c r="H557" i="7"/>
  <c r="I557" i="7" s="1"/>
  <c r="G557" i="7"/>
  <c r="N556" i="7"/>
  <c r="O556" i="7" s="1"/>
  <c r="R556" i="7" s="1"/>
  <c r="S556" i="7" s="1"/>
  <c r="J556" i="7"/>
  <c r="K556" i="7" s="1"/>
  <c r="H556" i="7"/>
  <c r="I556" i="7" s="1"/>
  <c r="G556" i="7"/>
  <c r="N555" i="7"/>
  <c r="O555" i="7" s="1"/>
  <c r="R555" i="7" s="1"/>
  <c r="S555" i="7" s="1"/>
  <c r="J555" i="7"/>
  <c r="K555" i="7" s="1"/>
  <c r="H555" i="7"/>
  <c r="I555" i="7" s="1"/>
  <c r="G555" i="7"/>
  <c r="N554" i="7"/>
  <c r="O554" i="7" s="1"/>
  <c r="R554" i="7" s="1"/>
  <c r="S554" i="7" s="1"/>
  <c r="J554" i="7"/>
  <c r="K554" i="7" s="1"/>
  <c r="H554" i="7"/>
  <c r="I554" i="7" s="1"/>
  <c r="G554" i="7"/>
  <c r="N553" i="7"/>
  <c r="O553" i="7" s="1"/>
  <c r="R553" i="7" s="1"/>
  <c r="S553" i="7" s="1"/>
  <c r="J553" i="7"/>
  <c r="K553" i="7" s="1"/>
  <c r="H553" i="7"/>
  <c r="I553" i="7" s="1"/>
  <c r="G553" i="7"/>
  <c r="N552" i="7"/>
  <c r="O552" i="7" s="1"/>
  <c r="R552" i="7" s="1"/>
  <c r="S552" i="7" s="1"/>
  <c r="J552" i="7"/>
  <c r="K552" i="7" s="1"/>
  <c r="H552" i="7"/>
  <c r="I552" i="7" s="1"/>
  <c r="G552" i="7"/>
  <c r="N551" i="7"/>
  <c r="O551" i="7" s="1"/>
  <c r="R551" i="7" s="1"/>
  <c r="S551" i="7" s="1"/>
  <c r="J551" i="7"/>
  <c r="K551" i="7" s="1"/>
  <c r="H551" i="7"/>
  <c r="I551" i="7" s="1"/>
  <c r="G551" i="7"/>
  <c r="N550" i="7"/>
  <c r="O550" i="7" s="1"/>
  <c r="R550" i="7" s="1"/>
  <c r="S550" i="7" s="1"/>
  <c r="J550" i="7"/>
  <c r="K550" i="7" s="1"/>
  <c r="H550" i="7"/>
  <c r="I550" i="7" s="1"/>
  <c r="G550" i="7"/>
  <c r="N549" i="7"/>
  <c r="O549" i="7" s="1"/>
  <c r="R549" i="7" s="1"/>
  <c r="S549" i="7" s="1"/>
  <c r="J549" i="7"/>
  <c r="K549" i="7" s="1"/>
  <c r="H549" i="7"/>
  <c r="I549" i="7" s="1"/>
  <c r="G549" i="7"/>
  <c r="N548" i="7"/>
  <c r="O548" i="7" s="1"/>
  <c r="R548" i="7" s="1"/>
  <c r="S548" i="7" s="1"/>
  <c r="J548" i="7"/>
  <c r="K548" i="7" s="1"/>
  <c r="H548" i="7"/>
  <c r="I548" i="7" s="1"/>
  <c r="G548" i="7"/>
  <c r="N547" i="7"/>
  <c r="O547" i="7" s="1"/>
  <c r="R547" i="7" s="1"/>
  <c r="S547" i="7" s="1"/>
  <c r="J547" i="7"/>
  <c r="K547" i="7" s="1"/>
  <c r="H547" i="7"/>
  <c r="I547" i="7" s="1"/>
  <c r="G547" i="7"/>
  <c r="N546" i="7"/>
  <c r="O546" i="7" s="1"/>
  <c r="R546" i="7" s="1"/>
  <c r="S546" i="7" s="1"/>
  <c r="J546" i="7"/>
  <c r="K546" i="7" s="1"/>
  <c r="H546" i="7"/>
  <c r="I546" i="7" s="1"/>
  <c r="G546" i="7"/>
  <c r="N545" i="7"/>
  <c r="O545" i="7" s="1"/>
  <c r="R545" i="7" s="1"/>
  <c r="S545" i="7" s="1"/>
  <c r="J545" i="7"/>
  <c r="K545" i="7" s="1"/>
  <c r="H545" i="7"/>
  <c r="I545" i="7" s="1"/>
  <c r="G545" i="7"/>
  <c r="N544" i="7"/>
  <c r="O544" i="7" s="1"/>
  <c r="R544" i="7" s="1"/>
  <c r="S544" i="7" s="1"/>
  <c r="J544" i="7"/>
  <c r="K544" i="7" s="1"/>
  <c r="H544" i="7"/>
  <c r="I544" i="7" s="1"/>
  <c r="G544" i="7"/>
  <c r="N543" i="7"/>
  <c r="O543" i="7" s="1"/>
  <c r="R543" i="7" s="1"/>
  <c r="S543" i="7" s="1"/>
  <c r="J543" i="7"/>
  <c r="K543" i="7" s="1"/>
  <c r="H543" i="7"/>
  <c r="I543" i="7" s="1"/>
  <c r="G543" i="7"/>
  <c r="N542" i="7"/>
  <c r="O542" i="7" s="1"/>
  <c r="R542" i="7" s="1"/>
  <c r="S542" i="7" s="1"/>
  <c r="J542" i="7"/>
  <c r="K542" i="7" s="1"/>
  <c r="H542" i="7"/>
  <c r="I542" i="7" s="1"/>
  <c r="G542" i="7"/>
  <c r="N541" i="7"/>
  <c r="O541" i="7" s="1"/>
  <c r="R541" i="7" s="1"/>
  <c r="S541" i="7" s="1"/>
  <c r="J541" i="7"/>
  <c r="K541" i="7" s="1"/>
  <c r="H541" i="7"/>
  <c r="I541" i="7" s="1"/>
  <c r="G541" i="7"/>
  <c r="N540" i="7"/>
  <c r="O540" i="7" s="1"/>
  <c r="R540" i="7" s="1"/>
  <c r="S540" i="7" s="1"/>
  <c r="J540" i="7"/>
  <c r="K540" i="7" s="1"/>
  <c r="H540" i="7"/>
  <c r="I540" i="7" s="1"/>
  <c r="G540" i="7"/>
  <c r="N539" i="7"/>
  <c r="O539" i="7" s="1"/>
  <c r="R539" i="7" s="1"/>
  <c r="S539" i="7" s="1"/>
  <c r="J539" i="7"/>
  <c r="K539" i="7" s="1"/>
  <c r="H539" i="7"/>
  <c r="I539" i="7" s="1"/>
  <c r="G539" i="7"/>
  <c r="N538" i="7"/>
  <c r="O538" i="7" s="1"/>
  <c r="R538" i="7" s="1"/>
  <c r="S538" i="7" s="1"/>
  <c r="J538" i="7"/>
  <c r="K538" i="7" s="1"/>
  <c r="H538" i="7"/>
  <c r="I538" i="7" s="1"/>
  <c r="G538" i="7"/>
  <c r="N537" i="7"/>
  <c r="O537" i="7" s="1"/>
  <c r="R537" i="7" s="1"/>
  <c r="S537" i="7" s="1"/>
  <c r="J537" i="7"/>
  <c r="K537" i="7" s="1"/>
  <c r="H537" i="7"/>
  <c r="I537" i="7" s="1"/>
  <c r="G537" i="7"/>
  <c r="N536" i="7"/>
  <c r="O536" i="7" s="1"/>
  <c r="R536" i="7" s="1"/>
  <c r="S536" i="7" s="1"/>
  <c r="J536" i="7"/>
  <c r="K536" i="7" s="1"/>
  <c r="H536" i="7"/>
  <c r="I536" i="7" s="1"/>
  <c r="G536" i="7"/>
  <c r="N535" i="7"/>
  <c r="O535" i="7" s="1"/>
  <c r="R535" i="7" s="1"/>
  <c r="S535" i="7" s="1"/>
  <c r="J535" i="7"/>
  <c r="K535" i="7" s="1"/>
  <c r="H535" i="7"/>
  <c r="I535" i="7" s="1"/>
  <c r="G535" i="7"/>
  <c r="N534" i="7"/>
  <c r="O534" i="7" s="1"/>
  <c r="R534" i="7" s="1"/>
  <c r="S534" i="7" s="1"/>
  <c r="J534" i="7"/>
  <c r="K534" i="7" s="1"/>
  <c r="H534" i="7"/>
  <c r="I534" i="7" s="1"/>
  <c r="G534" i="7"/>
  <c r="N533" i="7"/>
  <c r="O533" i="7" s="1"/>
  <c r="R533" i="7" s="1"/>
  <c r="S533" i="7" s="1"/>
  <c r="J533" i="7"/>
  <c r="K533" i="7" s="1"/>
  <c r="H533" i="7"/>
  <c r="I533" i="7" s="1"/>
  <c r="G533" i="7"/>
  <c r="N532" i="7"/>
  <c r="O532" i="7" s="1"/>
  <c r="R532" i="7" s="1"/>
  <c r="S532" i="7" s="1"/>
  <c r="J532" i="7"/>
  <c r="K532" i="7" s="1"/>
  <c r="H532" i="7"/>
  <c r="I532" i="7" s="1"/>
  <c r="G532" i="7"/>
  <c r="N531" i="7"/>
  <c r="O531" i="7" s="1"/>
  <c r="R531" i="7" s="1"/>
  <c r="S531" i="7" s="1"/>
  <c r="J531" i="7"/>
  <c r="K531" i="7" s="1"/>
  <c r="H531" i="7"/>
  <c r="I531" i="7" s="1"/>
  <c r="G531" i="7"/>
  <c r="N530" i="7"/>
  <c r="O530" i="7" s="1"/>
  <c r="R530" i="7" s="1"/>
  <c r="S530" i="7" s="1"/>
  <c r="J530" i="7"/>
  <c r="K530" i="7" s="1"/>
  <c r="H530" i="7"/>
  <c r="I530" i="7" s="1"/>
  <c r="G530" i="7"/>
  <c r="N529" i="7"/>
  <c r="O529" i="7" s="1"/>
  <c r="R529" i="7" s="1"/>
  <c r="S529" i="7" s="1"/>
  <c r="J529" i="7"/>
  <c r="K529" i="7" s="1"/>
  <c r="H529" i="7"/>
  <c r="I529" i="7" s="1"/>
  <c r="G529" i="7"/>
  <c r="N528" i="7"/>
  <c r="O528" i="7" s="1"/>
  <c r="R528" i="7" s="1"/>
  <c r="S528" i="7" s="1"/>
  <c r="J528" i="7"/>
  <c r="K528" i="7" s="1"/>
  <c r="H528" i="7"/>
  <c r="I528" i="7" s="1"/>
  <c r="G528" i="7"/>
  <c r="N527" i="7"/>
  <c r="O527" i="7" s="1"/>
  <c r="R527" i="7" s="1"/>
  <c r="S527" i="7" s="1"/>
  <c r="J527" i="7"/>
  <c r="K527" i="7" s="1"/>
  <c r="H527" i="7"/>
  <c r="I527" i="7" s="1"/>
  <c r="G527" i="7"/>
  <c r="N526" i="7"/>
  <c r="O526" i="7" s="1"/>
  <c r="R526" i="7" s="1"/>
  <c r="S526" i="7" s="1"/>
  <c r="J526" i="7"/>
  <c r="K526" i="7" s="1"/>
  <c r="H526" i="7"/>
  <c r="I526" i="7" s="1"/>
  <c r="G526" i="7"/>
  <c r="N525" i="7"/>
  <c r="O525" i="7" s="1"/>
  <c r="R525" i="7" s="1"/>
  <c r="S525" i="7" s="1"/>
  <c r="J525" i="7"/>
  <c r="K525" i="7" s="1"/>
  <c r="H525" i="7"/>
  <c r="I525" i="7" s="1"/>
  <c r="G525" i="7"/>
  <c r="N524" i="7"/>
  <c r="O524" i="7" s="1"/>
  <c r="R524" i="7" s="1"/>
  <c r="S524" i="7" s="1"/>
  <c r="J524" i="7"/>
  <c r="K524" i="7" s="1"/>
  <c r="H524" i="7"/>
  <c r="I524" i="7" s="1"/>
  <c r="G524" i="7"/>
  <c r="N523" i="7"/>
  <c r="O523" i="7" s="1"/>
  <c r="R523" i="7" s="1"/>
  <c r="S523" i="7" s="1"/>
  <c r="J523" i="7"/>
  <c r="K523" i="7" s="1"/>
  <c r="H523" i="7"/>
  <c r="I523" i="7" s="1"/>
  <c r="G523" i="7"/>
  <c r="N522" i="7"/>
  <c r="O522" i="7" s="1"/>
  <c r="R522" i="7" s="1"/>
  <c r="S522" i="7" s="1"/>
  <c r="J522" i="7"/>
  <c r="K522" i="7" s="1"/>
  <c r="H522" i="7"/>
  <c r="I522" i="7" s="1"/>
  <c r="G522" i="7"/>
  <c r="N521" i="7"/>
  <c r="O521" i="7" s="1"/>
  <c r="R521" i="7" s="1"/>
  <c r="S521" i="7" s="1"/>
  <c r="J521" i="7"/>
  <c r="K521" i="7" s="1"/>
  <c r="H521" i="7"/>
  <c r="I521" i="7" s="1"/>
  <c r="G521" i="7"/>
  <c r="N520" i="7"/>
  <c r="O520" i="7" s="1"/>
  <c r="R520" i="7" s="1"/>
  <c r="S520" i="7" s="1"/>
  <c r="J520" i="7"/>
  <c r="K520" i="7" s="1"/>
  <c r="H520" i="7"/>
  <c r="I520" i="7" s="1"/>
  <c r="G520" i="7"/>
  <c r="N519" i="7"/>
  <c r="O519" i="7" s="1"/>
  <c r="R519" i="7" s="1"/>
  <c r="S519" i="7" s="1"/>
  <c r="J519" i="7"/>
  <c r="K519" i="7" s="1"/>
  <c r="H519" i="7"/>
  <c r="I519" i="7" s="1"/>
  <c r="G519" i="7"/>
  <c r="N518" i="7"/>
  <c r="O518" i="7" s="1"/>
  <c r="R518" i="7" s="1"/>
  <c r="S518" i="7" s="1"/>
  <c r="J518" i="7"/>
  <c r="K518" i="7" s="1"/>
  <c r="H518" i="7"/>
  <c r="I518" i="7" s="1"/>
  <c r="G518" i="7"/>
  <c r="N517" i="7"/>
  <c r="O517" i="7" s="1"/>
  <c r="R517" i="7" s="1"/>
  <c r="S517" i="7" s="1"/>
  <c r="J517" i="7"/>
  <c r="K517" i="7" s="1"/>
  <c r="H517" i="7"/>
  <c r="I517" i="7" s="1"/>
  <c r="G517" i="7"/>
  <c r="N516" i="7"/>
  <c r="O516" i="7" s="1"/>
  <c r="R516" i="7" s="1"/>
  <c r="S516" i="7" s="1"/>
  <c r="J516" i="7"/>
  <c r="K516" i="7" s="1"/>
  <c r="H516" i="7"/>
  <c r="I516" i="7" s="1"/>
  <c r="G516" i="7"/>
  <c r="N515" i="7"/>
  <c r="O515" i="7" s="1"/>
  <c r="R515" i="7" s="1"/>
  <c r="S515" i="7" s="1"/>
  <c r="J515" i="7"/>
  <c r="K515" i="7" s="1"/>
  <c r="H515" i="7"/>
  <c r="I515" i="7" s="1"/>
  <c r="G515" i="7"/>
  <c r="N514" i="7"/>
  <c r="O514" i="7" s="1"/>
  <c r="R514" i="7" s="1"/>
  <c r="S514" i="7" s="1"/>
  <c r="J514" i="7"/>
  <c r="K514" i="7" s="1"/>
  <c r="H514" i="7"/>
  <c r="I514" i="7" s="1"/>
  <c r="G514" i="7"/>
  <c r="N513" i="7"/>
  <c r="O513" i="7" s="1"/>
  <c r="R513" i="7" s="1"/>
  <c r="S513" i="7" s="1"/>
  <c r="J513" i="7"/>
  <c r="K513" i="7" s="1"/>
  <c r="H513" i="7"/>
  <c r="I513" i="7" s="1"/>
  <c r="G513" i="7"/>
  <c r="N512" i="7"/>
  <c r="O512" i="7" s="1"/>
  <c r="R512" i="7" s="1"/>
  <c r="S512" i="7" s="1"/>
  <c r="J512" i="7"/>
  <c r="K512" i="7" s="1"/>
  <c r="H512" i="7"/>
  <c r="I512" i="7" s="1"/>
  <c r="G512" i="7"/>
  <c r="N511" i="7"/>
  <c r="O511" i="7" s="1"/>
  <c r="R511" i="7" s="1"/>
  <c r="S511" i="7" s="1"/>
  <c r="J511" i="7"/>
  <c r="K511" i="7" s="1"/>
  <c r="H511" i="7"/>
  <c r="I511" i="7" s="1"/>
  <c r="G511" i="7"/>
  <c r="N510" i="7"/>
  <c r="O510" i="7" s="1"/>
  <c r="R510" i="7" s="1"/>
  <c r="S510" i="7" s="1"/>
  <c r="J510" i="7"/>
  <c r="K510" i="7" s="1"/>
  <c r="H510" i="7"/>
  <c r="I510" i="7" s="1"/>
  <c r="G510" i="7"/>
  <c r="N509" i="7"/>
  <c r="O509" i="7" s="1"/>
  <c r="R509" i="7" s="1"/>
  <c r="S509" i="7" s="1"/>
  <c r="J509" i="7"/>
  <c r="K509" i="7" s="1"/>
  <c r="H509" i="7"/>
  <c r="I509" i="7" s="1"/>
  <c r="G509" i="7"/>
  <c r="N508" i="7"/>
  <c r="O508" i="7" s="1"/>
  <c r="R508" i="7" s="1"/>
  <c r="S508" i="7" s="1"/>
  <c r="J508" i="7"/>
  <c r="K508" i="7" s="1"/>
  <c r="H508" i="7"/>
  <c r="I508" i="7" s="1"/>
  <c r="G508" i="7"/>
  <c r="N507" i="7"/>
  <c r="O507" i="7" s="1"/>
  <c r="R507" i="7" s="1"/>
  <c r="S507" i="7" s="1"/>
  <c r="J507" i="7"/>
  <c r="K507" i="7" s="1"/>
  <c r="H507" i="7"/>
  <c r="I507" i="7" s="1"/>
  <c r="G507" i="7"/>
  <c r="N506" i="7"/>
  <c r="O506" i="7" s="1"/>
  <c r="R506" i="7" s="1"/>
  <c r="S506" i="7" s="1"/>
  <c r="J506" i="7"/>
  <c r="K506" i="7" s="1"/>
  <c r="H506" i="7"/>
  <c r="I506" i="7" s="1"/>
  <c r="G506" i="7"/>
  <c r="N505" i="7"/>
  <c r="O505" i="7" s="1"/>
  <c r="R505" i="7" s="1"/>
  <c r="S505" i="7" s="1"/>
  <c r="J505" i="7"/>
  <c r="K505" i="7" s="1"/>
  <c r="H505" i="7"/>
  <c r="I505" i="7" s="1"/>
  <c r="G505" i="7"/>
  <c r="N504" i="7"/>
  <c r="O504" i="7" s="1"/>
  <c r="R504" i="7" s="1"/>
  <c r="S504" i="7" s="1"/>
  <c r="J504" i="7"/>
  <c r="K504" i="7" s="1"/>
  <c r="H504" i="7"/>
  <c r="I504" i="7" s="1"/>
  <c r="G504" i="7"/>
  <c r="N503" i="7"/>
  <c r="O503" i="7" s="1"/>
  <c r="R503" i="7" s="1"/>
  <c r="S503" i="7" s="1"/>
  <c r="J503" i="7"/>
  <c r="K503" i="7" s="1"/>
  <c r="H503" i="7"/>
  <c r="I503" i="7" s="1"/>
  <c r="G503" i="7"/>
  <c r="N502" i="7"/>
  <c r="O502" i="7" s="1"/>
  <c r="R502" i="7" s="1"/>
  <c r="S502" i="7" s="1"/>
  <c r="J502" i="7"/>
  <c r="K502" i="7" s="1"/>
  <c r="H502" i="7"/>
  <c r="I502" i="7" s="1"/>
  <c r="G502" i="7"/>
  <c r="N501" i="7"/>
  <c r="O501" i="7" s="1"/>
  <c r="R501" i="7" s="1"/>
  <c r="S501" i="7" s="1"/>
  <c r="J501" i="7"/>
  <c r="K501" i="7" s="1"/>
  <c r="H501" i="7"/>
  <c r="I501" i="7" s="1"/>
  <c r="G501" i="7"/>
  <c r="N500" i="7"/>
  <c r="O500" i="7" s="1"/>
  <c r="R500" i="7" s="1"/>
  <c r="S500" i="7" s="1"/>
  <c r="J500" i="7"/>
  <c r="K500" i="7" s="1"/>
  <c r="H500" i="7"/>
  <c r="I500" i="7" s="1"/>
  <c r="G500" i="7"/>
  <c r="N499" i="7"/>
  <c r="O499" i="7" s="1"/>
  <c r="R499" i="7" s="1"/>
  <c r="S499" i="7" s="1"/>
  <c r="J499" i="7"/>
  <c r="K499" i="7" s="1"/>
  <c r="H499" i="7"/>
  <c r="I499" i="7" s="1"/>
  <c r="G499" i="7"/>
  <c r="N498" i="7"/>
  <c r="O498" i="7" s="1"/>
  <c r="R498" i="7" s="1"/>
  <c r="S498" i="7" s="1"/>
  <c r="J498" i="7"/>
  <c r="K498" i="7" s="1"/>
  <c r="H498" i="7"/>
  <c r="I498" i="7" s="1"/>
  <c r="G498" i="7"/>
  <c r="N497" i="7"/>
  <c r="O497" i="7" s="1"/>
  <c r="R497" i="7" s="1"/>
  <c r="S497" i="7" s="1"/>
  <c r="J497" i="7"/>
  <c r="K497" i="7" s="1"/>
  <c r="H497" i="7"/>
  <c r="I497" i="7" s="1"/>
  <c r="G497" i="7"/>
  <c r="N496" i="7"/>
  <c r="O496" i="7" s="1"/>
  <c r="R496" i="7" s="1"/>
  <c r="S496" i="7" s="1"/>
  <c r="J496" i="7"/>
  <c r="K496" i="7" s="1"/>
  <c r="H496" i="7"/>
  <c r="I496" i="7" s="1"/>
  <c r="G496" i="7"/>
  <c r="N495" i="7"/>
  <c r="O495" i="7" s="1"/>
  <c r="R495" i="7" s="1"/>
  <c r="S495" i="7" s="1"/>
  <c r="J495" i="7"/>
  <c r="K495" i="7" s="1"/>
  <c r="H495" i="7"/>
  <c r="I495" i="7" s="1"/>
  <c r="G495" i="7"/>
  <c r="N494" i="7"/>
  <c r="O494" i="7" s="1"/>
  <c r="R494" i="7" s="1"/>
  <c r="S494" i="7" s="1"/>
  <c r="J494" i="7"/>
  <c r="K494" i="7" s="1"/>
  <c r="H494" i="7"/>
  <c r="I494" i="7" s="1"/>
  <c r="G494" i="7"/>
  <c r="N493" i="7"/>
  <c r="O493" i="7" s="1"/>
  <c r="R493" i="7" s="1"/>
  <c r="S493" i="7" s="1"/>
  <c r="J493" i="7"/>
  <c r="K493" i="7" s="1"/>
  <c r="H493" i="7"/>
  <c r="I493" i="7" s="1"/>
  <c r="G493" i="7"/>
  <c r="N492" i="7"/>
  <c r="O492" i="7" s="1"/>
  <c r="R492" i="7" s="1"/>
  <c r="S492" i="7" s="1"/>
  <c r="J492" i="7"/>
  <c r="K492" i="7" s="1"/>
  <c r="H492" i="7"/>
  <c r="I492" i="7" s="1"/>
  <c r="G492" i="7"/>
  <c r="N491" i="7"/>
  <c r="O491" i="7" s="1"/>
  <c r="R491" i="7" s="1"/>
  <c r="S491" i="7" s="1"/>
  <c r="J491" i="7"/>
  <c r="K491" i="7" s="1"/>
  <c r="H491" i="7"/>
  <c r="I491" i="7" s="1"/>
  <c r="G491" i="7"/>
  <c r="N490" i="7"/>
  <c r="O490" i="7" s="1"/>
  <c r="R490" i="7" s="1"/>
  <c r="S490" i="7" s="1"/>
  <c r="J490" i="7"/>
  <c r="K490" i="7" s="1"/>
  <c r="H490" i="7"/>
  <c r="I490" i="7" s="1"/>
  <c r="G490" i="7"/>
  <c r="N489" i="7"/>
  <c r="O489" i="7" s="1"/>
  <c r="R489" i="7" s="1"/>
  <c r="S489" i="7" s="1"/>
  <c r="J489" i="7"/>
  <c r="K489" i="7" s="1"/>
  <c r="H489" i="7"/>
  <c r="I489" i="7" s="1"/>
  <c r="G489" i="7"/>
  <c r="N488" i="7"/>
  <c r="O488" i="7" s="1"/>
  <c r="R488" i="7" s="1"/>
  <c r="S488" i="7" s="1"/>
  <c r="J488" i="7"/>
  <c r="K488" i="7" s="1"/>
  <c r="H488" i="7"/>
  <c r="I488" i="7" s="1"/>
  <c r="G488" i="7"/>
  <c r="N487" i="7"/>
  <c r="O487" i="7" s="1"/>
  <c r="R487" i="7" s="1"/>
  <c r="S487" i="7" s="1"/>
  <c r="J487" i="7"/>
  <c r="K487" i="7" s="1"/>
  <c r="H487" i="7"/>
  <c r="I487" i="7" s="1"/>
  <c r="G487" i="7"/>
  <c r="N486" i="7"/>
  <c r="O486" i="7" s="1"/>
  <c r="R486" i="7" s="1"/>
  <c r="S486" i="7" s="1"/>
  <c r="J486" i="7"/>
  <c r="K486" i="7" s="1"/>
  <c r="H486" i="7"/>
  <c r="I486" i="7" s="1"/>
  <c r="G486" i="7"/>
  <c r="N485" i="7"/>
  <c r="O485" i="7" s="1"/>
  <c r="R485" i="7" s="1"/>
  <c r="S485" i="7" s="1"/>
  <c r="J485" i="7"/>
  <c r="K485" i="7" s="1"/>
  <c r="H485" i="7"/>
  <c r="I485" i="7" s="1"/>
  <c r="G485" i="7"/>
  <c r="N484" i="7"/>
  <c r="O484" i="7" s="1"/>
  <c r="R484" i="7" s="1"/>
  <c r="S484" i="7" s="1"/>
  <c r="J484" i="7"/>
  <c r="K484" i="7" s="1"/>
  <c r="H484" i="7"/>
  <c r="I484" i="7" s="1"/>
  <c r="G484" i="7"/>
  <c r="N483" i="7"/>
  <c r="O483" i="7" s="1"/>
  <c r="R483" i="7" s="1"/>
  <c r="S483" i="7" s="1"/>
  <c r="J483" i="7"/>
  <c r="K483" i="7" s="1"/>
  <c r="H483" i="7"/>
  <c r="I483" i="7" s="1"/>
  <c r="G483" i="7"/>
  <c r="N482" i="7"/>
  <c r="O482" i="7" s="1"/>
  <c r="R482" i="7" s="1"/>
  <c r="S482" i="7" s="1"/>
  <c r="J482" i="7"/>
  <c r="K482" i="7" s="1"/>
  <c r="H482" i="7"/>
  <c r="I482" i="7" s="1"/>
  <c r="G482" i="7"/>
  <c r="N481" i="7"/>
  <c r="O481" i="7" s="1"/>
  <c r="R481" i="7" s="1"/>
  <c r="S481" i="7" s="1"/>
  <c r="J481" i="7"/>
  <c r="K481" i="7" s="1"/>
  <c r="H481" i="7"/>
  <c r="I481" i="7" s="1"/>
  <c r="G481" i="7"/>
  <c r="N480" i="7"/>
  <c r="O480" i="7" s="1"/>
  <c r="R480" i="7" s="1"/>
  <c r="S480" i="7" s="1"/>
  <c r="J480" i="7"/>
  <c r="K480" i="7" s="1"/>
  <c r="H480" i="7"/>
  <c r="I480" i="7" s="1"/>
  <c r="G480" i="7"/>
  <c r="N479" i="7"/>
  <c r="O479" i="7" s="1"/>
  <c r="R479" i="7" s="1"/>
  <c r="S479" i="7" s="1"/>
  <c r="J479" i="7"/>
  <c r="K479" i="7" s="1"/>
  <c r="H479" i="7"/>
  <c r="I479" i="7" s="1"/>
  <c r="G479" i="7"/>
  <c r="N478" i="7"/>
  <c r="O478" i="7" s="1"/>
  <c r="R478" i="7" s="1"/>
  <c r="S478" i="7" s="1"/>
  <c r="J478" i="7"/>
  <c r="K478" i="7" s="1"/>
  <c r="H478" i="7"/>
  <c r="I478" i="7" s="1"/>
  <c r="G478" i="7"/>
  <c r="N477" i="7"/>
  <c r="O477" i="7" s="1"/>
  <c r="R477" i="7" s="1"/>
  <c r="S477" i="7" s="1"/>
  <c r="J477" i="7"/>
  <c r="K477" i="7" s="1"/>
  <c r="H477" i="7"/>
  <c r="I477" i="7" s="1"/>
  <c r="G477" i="7"/>
  <c r="N476" i="7"/>
  <c r="O476" i="7" s="1"/>
  <c r="R476" i="7" s="1"/>
  <c r="S476" i="7" s="1"/>
  <c r="J476" i="7"/>
  <c r="K476" i="7" s="1"/>
  <c r="H476" i="7"/>
  <c r="I476" i="7" s="1"/>
  <c r="G476" i="7"/>
  <c r="N475" i="7"/>
  <c r="O475" i="7" s="1"/>
  <c r="R475" i="7" s="1"/>
  <c r="S475" i="7" s="1"/>
  <c r="J475" i="7"/>
  <c r="K475" i="7" s="1"/>
  <c r="H475" i="7"/>
  <c r="I475" i="7" s="1"/>
  <c r="G475" i="7"/>
  <c r="N474" i="7"/>
  <c r="O474" i="7" s="1"/>
  <c r="R474" i="7" s="1"/>
  <c r="S474" i="7" s="1"/>
  <c r="J474" i="7"/>
  <c r="K474" i="7" s="1"/>
  <c r="H474" i="7"/>
  <c r="I474" i="7" s="1"/>
  <c r="G474" i="7"/>
  <c r="N473" i="7"/>
  <c r="O473" i="7" s="1"/>
  <c r="R473" i="7" s="1"/>
  <c r="S473" i="7" s="1"/>
  <c r="J473" i="7"/>
  <c r="K473" i="7" s="1"/>
  <c r="H473" i="7"/>
  <c r="I473" i="7" s="1"/>
  <c r="G473" i="7"/>
  <c r="N472" i="7"/>
  <c r="O472" i="7" s="1"/>
  <c r="R472" i="7" s="1"/>
  <c r="S472" i="7" s="1"/>
  <c r="J472" i="7"/>
  <c r="K472" i="7" s="1"/>
  <c r="H472" i="7"/>
  <c r="I472" i="7" s="1"/>
  <c r="G472" i="7"/>
  <c r="N471" i="7"/>
  <c r="O471" i="7" s="1"/>
  <c r="R471" i="7" s="1"/>
  <c r="S471" i="7" s="1"/>
  <c r="J471" i="7"/>
  <c r="K471" i="7" s="1"/>
  <c r="H471" i="7"/>
  <c r="I471" i="7" s="1"/>
  <c r="G471" i="7"/>
  <c r="N470" i="7"/>
  <c r="O470" i="7" s="1"/>
  <c r="R470" i="7" s="1"/>
  <c r="S470" i="7" s="1"/>
  <c r="J470" i="7"/>
  <c r="K470" i="7" s="1"/>
  <c r="H470" i="7"/>
  <c r="I470" i="7" s="1"/>
  <c r="G470" i="7"/>
  <c r="N469" i="7"/>
  <c r="O469" i="7" s="1"/>
  <c r="R469" i="7" s="1"/>
  <c r="S469" i="7" s="1"/>
  <c r="J469" i="7"/>
  <c r="K469" i="7" s="1"/>
  <c r="H469" i="7"/>
  <c r="I469" i="7" s="1"/>
  <c r="G469" i="7"/>
  <c r="N468" i="7"/>
  <c r="O468" i="7" s="1"/>
  <c r="R468" i="7" s="1"/>
  <c r="S468" i="7" s="1"/>
  <c r="J468" i="7"/>
  <c r="K468" i="7" s="1"/>
  <c r="H468" i="7"/>
  <c r="I468" i="7" s="1"/>
  <c r="G468" i="7"/>
  <c r="N467" i="7"/>
  <c r="O467" i="7" s="1"/>
  <c r="R467" i="7" s="1"/>
  <c r="S467" i="7" s="1"/>
  <c r="J467" i="7"/>
  <c r="K467" i="7" s="1"/>
  <c r="H467" i="7"/>
  <c r="I467" i="7" s="1"/>
  <c r="G467" i="7"/>
  <c r="N466" i="7"/>
  <c r="O466" i="7" s="1"/>
  <c r="R466" i="7" s="1"/>
  <c r="S466" i="7" s="1"/>
  <c r="J466" i="7"/>
  <c r="K466" i="7" s="1"/>
  <c r="H466" i="7"/>
  <c r="I466" i="7" s="1"/>
  <c r="G466" i="7"/>
  <c r="N465" i="7"/>
  <c r="O465" i="7" s="1"/>
  <c r="R465" i="7" s="1"/>
  <c r="S465" i="7" s="1"/>
  <c r="J465" i="7"/>
  <c r="K465" i="7" s="1"/>
  <c r="H465" i="7"/>
  <c r="I465" i="7" s="1"/>
  <c r="G465" i="7"/>
  <c r="N464" i="7"/>
  <c r="O464" i="7" s="1"/>
  <c r="R464" i="7" s="1"/>
  <c r="S464" i="7" s="1"/>
  <c r="J464" i="7"/>
  <c r="K464" i="7" s="1"/>
  <c r="H464" i="7"/>
  <c r="I464" i="7" s="1"/>
  <c r="G464" i="7"/>
  <c r="N463" i="7"/>
  <c r="O463" i="7" s="1"/>
  <c r="R463" i="7" s="1"/>
  <c r="S463" i="7" s="1"/>
  <c r="J463" i="7"/>
  <c r="K463" i="7" s="1"/>
  <c r="H463" i="7"/>
  <c r="I463" i="7" s="1"/>
  <c r="G463" i="7"/>
  <c r="N462" i="7"/>
  <c r="O462" i="7" s="1"/>
  <c r="R462" i="7" s="1"/>
  <c r="S462" i="7" s="1"/>
  <c r="J462" i="7"/>
  <c r="K462" i="7" s="1"/>
  <c r="H462" i="7"/>
  <c r="I462" i="7" s="1"/>
  <c r="G462" i="7"/>
  <c r="N461" i="7"/>
  <c r="O461" i="7" s="1"/>
  <c r="R461" i="7" s="1"/>
  <c r="S461" i="7" s="1"/>
  <c r="J461" i="7"/>
  <c r="K461" i="7" s="1"/>
  <c r="H461" i="7"/>
  <c r="I461" i="7" s="1"/>
  <c r="G461" i="7"/>
  <c r="N460" i="7"/>
  <c r="O460" i="7" s="1"/>
  <c r="R460" i="7" s="1"/>
  <c r="S460" i="7" s="1"/>
  <c r="J460" i="7"/>
  <c r="K460" i="7" s="1"/>
  <c r="H460" i="7"/>
  <c r="I460" i="7" s="1"/>
  <c r="G460" i="7"/>
  <c r="N459" i="7"/>
  <c r="O459" i="7" s="1"/>
  <c r="R459" i="7" s="1"/>
  <c r="S459" i="7" s="1"/>
  <c r="J459" i="7"/>
  <c r="K459" i="7" s="1"/>
  <c r="H459" i="7"/>
  <c r="I459" i="7" s="1"/>
  <c r="G459" i="7"/>
  <c r="N458" i="7"/>
  <c r="O458" i="7" s="1"/>
  <c r="R458" i="7" s="1"/>
  <c r="S458" i="7" s="1"/>
  <c r="J458" i="7"/>
  <c r="K458" i="7" s="1"/>
  <c r="H458" i="7"/>
  <c r="I458" i="7" s="1"/>
  <c r="G458" i="7"/>
  <c r="N457" i="7"/>
  <c r="O457" i="7" s="1"/>
  <c r="R457" i="7" s="1"/>
  <c r="S457" i="7" s="1"/>
  <c r="J457" i="7"/>
  <c r="K457" i="7" s="1"/>
  <c r="H457" i="7"/>
  <c r="I457" i="7" s="1"/>
  <c r="G457" i="7"/>
  <c r="N456" i="7"/>
  <c r="O456" i="7" s="1"/>
  <c r="R456" i="7" s="1"/>
  <c r="S456" i="7" s="1"/>
  <c r="J456" i="7"/>
  <c r="K456" i="7" s="1"/>
  <c r="H456" i="7"/>
  <c r="I456" i="7" s="1"/>
  <c r="G456" i="7"/>
  <c r="N455" i="7"/>
  <c r="O455" i="7" s="1"/>
  <c r="R455" i="7" s="1"/>
  <c r="S455" i="7" s="1"/>
  <c r="J455" i="7"/>
  <c r="K455" i="7" s="1"/>
  <c r="H455" i="7"/>
  <c r="I455" i="7" s="1"/>
  <c r="G455" i="7"/>
  <c r="N454" i="7"/>
  <c r="O454" i="7" s="1"/>
  <c r="R454" i="7" s="1"/>
  <c r="S454" i="7" s="1"/>
  <c r="J454" i="7"/>
  <c r="K454" i="7" s="1"/>
  <c r="H454" i="7"/>
  <c r="I454" i="7" s="1"/>
  <c r="G454" i="7"/>
  <c r="N453" i="7"/>
  <c r="O453" i="7" s="1"/>
  <c r="R453" i="7" s="1"/>
  <c r="S453" i="7" s="1"/>
  <c r="J453" i="7"/>
  <c r="K453" i="7" s="1"/>
  <c r="H453" i="7"/>
  <c r="I453" i="7" s="1"/>
  <c r="G453" i="7"/>
  <c r="N452" i="7"/>
  <c r="O452" i="7" s="1"/>
  <c r="R452" i="7" s="1"/>
  <c r="S452" i="7" s="1"/>
  <c r="J452" i="7"/>
  <c r="K452" i="7" s="1"/>
  <c r="H452" i="7"/>
  <c r="I452" i="7" s="1"/>
  <c r="G452" i="7"/>
  <c r="N451" i="7"/>
  <c r="O451" i="7" s="1"/>
  <c r="R451" i="7" s="1"/>
  <c r="S451" i="7" s="1"/>
  <c r="J451" i="7"/>
  <c r="K451" i="7" s="1"/>
  <c r="H451" i="7"/>
  <c r="I451" i="7" s="1"/>
  <c r="G451" i="7"/>
  <c r="N450" i="7"/>
  <c r="O450" i="7" s="1"/>
  <c r="R450" i="7" s="1"/>
  <c r="S450" i="7" s="1"/>
  <c r="J450" i="7"/>
  <c r="K450" i="7" s="1"/>
  <c r="H450" i="7"/>
  <c r="I450" i="7" s="1"/>
  <c r="G450" i="7"/>
  <c r="N449" i="7"/>
  <c r="O449" i="7" s="1"/>
  <c r="R449" i="7" s="1"/>
  <c r="S449" i="7" s="1"/>
  <c r="J449" i="7"/>
  <c r="K449" i="7" s="1"/>
  <c r="H449" i="7"/>
  <c r="I449" i="7" s="1"/>
  <c r="G449" i="7"/>
  <c r="N448" i="7"/>
  <c r="O448" i="7" s="1"/>
  <c r="R448" i="7" s="1"/>
  <c r="S448" i="7" s="1"/>
  <c r="J448" i="7"/>
  <c r="K448" i="7" s="1"/>
  <c r="H448" i="7"/>
  <c r="I448" i="7" s="1"/>
  <c r="G448" i="7"/>
  <c r="N447" i="7"/>
  <c r="O447" i="7" s="1"/>
  <c r="R447" i="7" s="1"/>
  <c r="S447" i="7" s="1"/>
  <c r="J447" i="7"/>
  <c r="K447" i="7" s="1"/>
  <c r="H447" i="7"/>
  <c r="I447" i="7" s="1"/>
  <c r="G447" i="7"/>
  <c r="N446" i="7"/>
  <c r="O446" i="7" s="1"/>
  <c r="R446" i="7" s="1"/>
  <c r="S446" i="7" s="1"/>
  <c r="J446" i="7"/>
  <c r="K446" i="7" s="1"/>
  <c r="H446" i="7"/>
  <c r="I446" i="7" s="1"/>
  <c r="G446" i="7"/>
  <c r="N445" i="7"/>
  <c r="O445" i="7" s="1"/>
  <c r="R445" i="7" s="1"/>
  <c r="S445" i="7" s="1"/>
  <c r="J445" i="7"/>
  <c r="K445" i="7" s="1"/>
  <c r="H445" i="7"/>
  <c r="I445" i="7" s="1"/>
  <c r="G445" i="7"/>
  <c r="N444" i="7"/>
  <c r="O444" i="7" s="1"/>
  <c r="R444" i="7" s="1"/>
  <c r="S444" i="7" s="1"/>
  <c r="J444" i="7"/>
  <c r="K444" i="7" s="1"/>
  <c r="H444" i="7"/>
  <c r="I444" i="7" s="1"/>
  <c r="G444" i="7"/>
  <c r="N443" i="7"/>
  <c r="O443" i="7" s="1"/>
  <c r="R443" i="7" s="1"/>
  <c r="S443" i="7" s="1"/>
  <c r="J443" i="7"/>
  <c r="K443" i="7" s="1"/>
  <c r="H443" i="7"/>
  <c r="I443" i="7" s="1"/>
  <c r="G443" i="7"/>
  <c r="N442" i="7"/>
  <c r="O442" i="7" s="1"/>
  <c r="R442" i="7" s="1"/>
  <c r="S442" i="7" s="1"/>
  <c r="J442" i="7"/>
  <c r="K442" i="7" s="1"/>
  <c r="H442" i="7"/>
  <c r="I442" i="7" s="1"/>
  <c r="G442" i="7"/>
  <c r="N441" i="7"/>
  <c r="O441" i="7" s="1"/>
  <c r="R441" i="7" s="1"/>
  <c r="S441" i="7" s="1"/>
  <c r="J441" i="7"/>
  <c r="K441" i="7" s="1"/>
  <c r="H441" i="7"/>
  <c r="I441" i="7" s="1"/>
  <c r="G441" i="7"/>
  <c r="N440" i="7"/>
  <c r="O440" i="7" s="1"/>
  <c r="R440" i="7" s="1"/>
  <c r="S440" i="7" s="1"/>
  <c r="J440" i="7"/>
  <c r="K440" i="7" s="1"/>
  <c r="H440" i="7"/>
  <c r="I440" i="7" s="1"/>
  <c r="G440" i="7"/>
  <c r="N439" i="7"/>
  <c r="O439" i="7" s="1"/>
  <c r="R439" i="7" s="1"/>
  <c r="S439" i="7" s="1"/>
  <c r="J439" i="7"/>
  <c r="K439" i="7" s="1"/>
  <c r="H439" i="7"/>
  <c r="I439" i="7" s="1"/>
  <c r="G439" i="7"/>
  <c r="N438" i="7"/>
  <c r="O438" i="7" s="1"/>
  <c r="R438" i="7" s="1"/>
  <c r="S438" i="7" s="1"/>
  <c r="J438" i="7"/>
  <c r="K438" i="7" s="1"/>
  <c r="H438" i="7"/>
  <c r="I438" i="7" s="1"/>
  <c r="G438" i="7"/>
  <c r="N437" i="7"/>
  <c r="O437" i="7" s="1"/>
  <c r="R437" i="7" s="1"/>
  <c r="S437" i="7" s="1"/>
  <c r="J437" i="7"/>
  <c r="K437" i="7" s="1"/>
  <c r="H437" i="7"/>
  <c r="I437" i="7" s="1"/>
  <c r="G437" i="7"/>
  <c r="N436" i="7"/>
  <c r="O436" i="7" s="1"/>
  <c r="R436" i="7" s="1"/>
  <c r="S436" i="7" s="1"/>
  <c r="J436" i="7"/>
  <c r="K436" i="7" s="1"/>
  <c r="H436" i="7"/>
  <c r="I436" i="7" s="1"/>
  <c r="G436" i="7"/>
  <c r="N435" i="7"/>
  <c r="O435" i="7" s="1"/>
  <c r="R435" i="7" s="1"/>
  <c r="S435" i="7" s="1"/>
  <c r="J435" i="7"/>
  <c r="K435" i="7" s="1"/>
  <c r="H435" i="7"/>
  <c r="I435" i="7" s="1"/>
  <c r="G435" i="7"/>
  <c r="N434" i="7"/>
  <c r="O434" i="7" s="1"/>
  <c r="R434" i="7" s="1"/>
  <c r="S434" i="7" s="1"/>
  <c r="J434" i="7"/>
  <c r="K434" i="7" s="1"/>
  <c r="H434" i="7"/>
  <c r="I434" i="7" s="1"/>
  <c r="G434" i="7"/>
  <c r="N433" i="7"/>
  <c r="O433" i="7" s="1"/>
  <c r="R433" i="7" s="1"/>
  <c r="S433" i="7" s="1"/>
  <c r="J433" i="7"/>
  <c r="K433" i="7" s="1"/>
  <c r="H433" i="7"/>
  <c r="I433" i="7" s="1"/>
  <c r="G433" i="7"/>
  <c r="N432" i="7"/>
  <c r="O432" i="7" s="1"/>
  <c r="R432" i="7" s="1"/>
  <c r="S432" i="7" s="1"/>
  <c r="J432" i="7"/>
  <c r="K432" i="7" s="1"/>
  <c r="H432" i="7"/>
  <c r="I432" i="7" s="1"/>
  <c r="G432" i="7"/>
  <c r="N431" i="7"/>
  <c r="O431" i="7" s="1"/>
  <c r="R431" i="7" s="1"/>
  <c r="S431" i="7" s="1"/>
  <c r="J431" i="7"/>
  <c r="K431" i="7" s="1"/>
  <c r="H431" i="7"/>
  <c r="I431" i="7" s="1"/>
  <c r="G431" i="7"/>
  <c r="N430" i="7"/>
  <c r="O430" i="7" s="1"/>
  <c r="R430" i="7" s="1"/>
  <c r="S430" i="7" s="1"/>
  <c r="J430" i="7"/>
  <c r="K430" i="7" s="1"/>
  <c r="H430" i="7"/>
  <c r="I430" i="7" s="1"/>
  <c r="G430" i="7"/>
  <c r="N429" i="7"/>
  <c r="O429" i="7" s="1"/>
  <c r="R429" i="7" s="1"/>
  <c r="S429" i="7" s="1"/>
  <c r="J429" i="7"/>
  <c r="K429" i="7" s="1"/>
  <c r="H429" i="7"/>
  <c r="I429" i="7" s="1"/>
  <c r="G429" i="7"/>
  <c r="N428" i="7"/>
  <c r="O428" i="7" s="1"/>
  <c r="R428" i="7" s="1"/>
  <c r="S428" i="7" s="1"/>
  <c r="J428" i="7"/>
  <c r="K428" i="7" s="1"/>
  <c r="H428" i="7"/>
  <c r="I428" i="7" s="1"/>
  <c r="G428" i="7"/>
  <c r="N427" i="7"/>
  <c r="O427" i="7" s="1"/>
  <c r="R427" i="7" s="1"/>
  <c r="S427" i="7" s="1"/>
  <c r="J427" i="7"/>
  <c r="K427" i="7" s="1"/>
  <c r="H427" i="7"/>
  <c r="I427" i="7" s="1"/>
  <c r="G427" i="7"/>
  <c r="N426" i="7"/>
  <c r="O426" i="7" s="1"/>
  <c r="R426" i="7" s="1"/>
  <c r="S426" i="7" s="1"/>
  <c r="J426" i="7"/>
  <c r="K426" i="7" s="1"/>
  <c r="H426" i="7"/>
  <c r="I426" i="7" s="1"/>
  <c r="G426" i="7"/>
  <c r="N425" i="7"/>
  <c r="O425" i="7" s="1"/>
  <c r="R425" i="7" s="1"/>
  <c r="S425" i="7" s="1"/>
  <c r="J425" i="7"/>
  <c r="K425" i="7" s="1"/>
  <c r="H425" i="7"/>
  <c r="I425" i="7" s="1"/>
  <c r="G425" i="7"/>
  <c r="N424" i="7"/>
  <c r="O424" i="7" s="1"/>
  <c r="R424" i="7" s="1"/>
  <c r="S424" i="7" s="1"/>
  <c r="J424" i="7"/>
  <c r="K424" i="7" s="1"/>
  <c r="H424" i="7"/>
  <c r="I424" i="7" s="1"/>
  <c r="G424" i="7"/>
  <c r="N423" i="7"/>
  <c r="O423" i="7" s="1"/>
  <c r="R423" i="7" s="1"/>
  <c r="S423" i="7" s="1"/>
  <c r="J423" i="7"/>
  <c r="K423" i="7" s="1"/>
  <c r="H423" i="7"/>
  <c r="I423" i="7" s="1"/>
  <c r="G423" i="7"/>
  <c r="N422" i="7"/>
  <c r="O422" i="7" s="1"/>
  <c r="R422" i="7" s="1"/>
  <c r="S422" i="7" s="1"/>
  <c r="J422" i="7"/>
  <c r="K422" i="7" s="1"/>
  <c r="H422" i="7"/>
  <c r="I422" i="7" s="1"/>
  <c r="G422" i="7"/>
  <c r="N421" i="7"/>
  <c r="O421" i="7" s="1"/>
  <c r="R421" i="7" s="1"/>
  <c r="S421" i="7" s="1"/>
  <c r="J421" i="7"/>
  <c r="K421" i="7" s="1"/>
  <c r="H421" i="7"/>
  <c r="I421" i="7" s="1"/>
  <c r="G421" i="7"/>
  <c r="N420" i="7"/>
  <c r="O420" i="7" s="1"/>
  <c r="R420" i="7" s="1"/>
  <c r="S420" i="7" s="1"/>
  <c r="J420" i="7"/>
  <c r="K420" i="7" s="1"/>
  <c r="H420" i="7"/>
  <c r="I420" i="7" s="1"/>
  <c r="G420" i="7"/>
  <c r="N419" i="7"/>
  <c r="O419" i="7" s="1"/>
  <c r="R419" i="7" s="1"/>
  <c r="S419" i="7" s="1"/>
  <c r="J419" i="7"/>
  <c r="K419" i="7" s="1"/>
  <c r="H419" i="7"/>
  <c r="I419" i="7" s="1"/>
  <c r="G419" i="7"/>
  <c r="N418" i="7"/>
  <c r="O418" i="7" s="1"/>
  <c r="R418" i="7" s="1"/>
  <c r="S418" i="7" s="1"/>
  <c r="J418" i="7"/>
  <c r="K418" i="7" s="1"/>
  <c r="H418" i="7"/>
  <c r="I418" i="7" s="1"/>
  <c r="G418" i="7"/>
  <c r="N417" i="7"/>
  <c r="O417" i="7" s="1"/>
  <c r="R417" i="7" s="1"/>
  <c r="S417" i="7" s="1"/>
  <c r="J417" i="7"/>
  <c r="K417" i="7" s="1"/>
  <c r="H417" i="7"/>
  <c r="I417" i="7" s="1"/>
  <c r="G417" i="7"/>
  <c r="N416" i="7"/>
  <c r="O416" i="7" s="1"/>
  <c r="R416" i="7" s="1"/>
  <c r="S416" i="7" s="1"/>
  <c r="J416" i="7"/>
  <c r="K416" i="7" s="1"/>
  <c r="H416" i="7"/>
  <c r="I416" i="7" s="1"/>
  <c r="G416" i="7"/>
  <c r="N415" i="7"/>
  <c r="O415" i="7" s="1"/>
  <c r="R415" i="7" s="1"/>
  <c r="S415" i="7" s="1"/>
  <c r="J415" i="7"/>
  <c r="K415" i="7" s="1"/>
  <c r="H415" i="7"/>
  <c r="I415" i="7" s="1"/>
  <c r="G415" i="7"/>
  <c r="N414" i="7"/>
  <c r="O414" i="7" s="1"/>
  <c r="R414" i="7" s="1"/>
  <c r="S414" i="7" s="1"/>
  <c r="J414" i="7"/>
  <c r="K414" i="7" s="1"/>
  <c r="H414" i="7"/>
  <c r="I414" i="7" s="1"/>
  <c r="G414" i="7"/>
  <c r="N413" i="7"/>
  <c r="O413" i="7" s="1"/>
  <c r="R413" i="7" s="1"/>
  <c r="S413" i="7" s="1"/>
  <c r="J413" i="7"/>
  <c r="K413" i="7" s="1"/>
  <c r="H413" i="7"/>
  <c r="I413" i="7" s="1"/>
  <c r="G413" i="7"/>
  <c r="N412" i="7"/>
  <c r="O412" i="7" s="1"/>
  <c r="R412" i="7" s="1"/>
  <c r="S412" i="7" s="1"/>
  <c r="J412" i="7"/>
  <c r="K412" i="7" s="1"/>
  <c r="H412" i="7"/>
  <c r="I412" i="7" s="1"/>
  <c r="G412" i="7"/>
  <c r="N411" i="7"/>
  <c r="O411" i="7" s="1"/>
  <c r="R411" i="7" s="1"/>
  <c r="S411" i="7" s="1"/>
  <c r="J411" i="7"/>
  <c r="K411" i="7" s="1"/>
  <c r="H411" i="7"/>
  <c r="I411" i="7" s="1"/>
  <c r="G411" i="7"/>
  <c r="N410" i="7"/>
  <c r="O410" i="7" s="1"/>
  <c r="R410" i="7" s="1"/>
  <c r="S410" i="7" s="1"/>
  <c r="J410" i="7"/>
  <c r="K410" i="7" s="1"/>
  <c r="H410" i="7"/>
  <c r="I410" i="7" s="1"/>
  <c r="G410" i="7"/>
  <c r="N409" i="7"/>
  <c r="O409" i="7" s="1"/>
  <c r="R409" i="7" s="1"/>
  <c r="S409" i="7" s="1"/>
  <c r="J409" i="7"/>
  <c r="K409" i="7" s="1"/>
  <c r="H409" i="7"/>
  <c r="I409" i="7" s="1"/>
  <c r="G409" i="7"/>
  <c r="N408" i="7"/>
  <c r="O408" i="7" s="1"/>
  <c r="R408" i="7" s="1"/>
  <c r="S408" i="7" s="1"/>
  <c r="J408" i="7"/>
  <c r="K408" i="7" s="1"/>
  <c r="H408" i="7"/>
  <c r="I408" i="7" s="1"/>
  <c r="G408" i="7"/>
  <c r="N407" i="7"/>
  <c r="O407" i="7" s="1"/>
  <c r="R407" i="7" s="1"/>
  <c r="S407" i="7" s="1"/>
  <c r="J407" i="7"/>
  <c r="K407" i="7" s="1"/>
  <c r="H407" i="7"/>
  <c r="I407" i="7" s="1"/>
  <c r="G407" i="7"/>
  <c r="N406" i="7"/>
  <c r="O406" i="7" s="1"/>
  <c r="R406" i="7" s="1"/>
  <c r="S406" i="7" s="1"/>
  <c r="J406" i="7"/>
  <c r="K406" i="7" s="1"/>
  <c r="H406" i="7"/>
  <c r="I406" i="7" s="1"/>
  <c r="G406" i="7"/>
  <c r="N405" i="7"/>
  <c r="O405" i="7" s="1"/>
  <c r="R405" i="7" s="1"/>
  <c r="S405" i="7" s="1"/>
  <c r="J405" i="7"/>
  <c r="K405" i="7" s="1"/>
  <c r="H405" i="7"/>
  <c r="I405" i="7" s="1"/>
  <c r="G405" i="7"/>
  <c r="N404" i="7"/>
  <c r="O404" i="7" s="1"/>
  <c r="R404" i="7" s="1"/>
  <c r="S404" i="7" s="1"/>
  <c r="J404" i="7"/>
  <c r="K404" i="7" s="1"/>
  <c r="H404" i="7"/>
  <c r="I404" i="7" s="1"/>
  <c r="G404" i="7"/>
  <c r="N403" i="7"/>
  <c r="O403" i="7" s="1"/>
  <c r="R403" i="7" s="1"/>
  <c r="S403" i="7" s="1"/>
  <c r="J403" i="7"/>
  <c r="K403" i="7" s="1"/>
  <c r="H403" i="7"/>
  <c r="I403" i="7" s="1"/>
  <c r="G403" i="7"/>
  <c r="N402" i="7"/>
  <c r="O402" i="7" s="1"/>
  <c r="R402" i="7" s="1"/>
  <c r="S402" i="7" s="1"/>
  <c r="J402" i="7"/>
  <c r="K402" i="7" s="1"/>
  <c r="H402" i="7"/>
  <c r="I402" i="7" s="1"/>
  <c r="G402" i="7"/>
  <c r="N401" i="7"/>
  <c r="O401" i="7" s="1"/>
  <c r="R401" i="7" s="1"/>
  <c r="S401" i="7" s="1"/>
  <c r="J401" i="7"/>
  <c r="K401" i="7" s="1"/>
  <c r="H401" i="7"/>
  <c r="I401" i="7" s="1"/>
  <c r="G401" i="7"/>
  <c r="N400" i="7"/>
  <c r="O400" i="7" s="1"/>
  <c r="R400" i="7" s="1"/>
  <c r="S400" i="7" s="1"/>
  <c r="J400" i="7"/>
  <c r="K400" i="7" s="1"/>
  <c r="H400" i="7"/>
  <c r="I400" i="7" s="1"/>
  <c r="G400" i="7"/>
  <c r="N399" i="7"/>
  <c r="O399" i="7" s="1"/>
  <c r="R399" i="7" s="1"/>
  <c r="S399" i="7" s="1"/>
  <c r="J399" i="7"/>
  <c r="K399" i="7" s="1"/>
  <c r="H399" i="7"/>
  <c r="I399" i="7" s="1"/>
  <c r="G399" i="7"/>
  <c r="N398" i="7"/>
  <c r="O398" i="7" s="1"/>
  <c r="R398" i="7" s="1"/>
  <c r="S398" i="7" s="1"/>
  <c r="J398" i="7"/>
  <c r="K398" i="7" s="1"/>
  <c r="H398" i="7"/>
  <c r="I398" i="7" s="1"/>
  <c r="G398" i="7"/>
  <c r="N397" i="7"/>
  <c r="O397" i="7" s="1"/>
  <c r="R397" i="7" s="1"/>
  <c r="S397" i="7" s="1"/>
  <c r="J397" i="7"/>
  <c r="K397" i="7" s="1"/>
  <c r="H397" i="7"/>
  <c r="I397" i="7" s="1"/>
  <c r="G397" i="7"/>
  <c r="N396" i="7"/>
  <c r="O396" i="7" s="1"/>
  <c r="R396" i="7" s="1"/>
  <c r="S396" i="7" s="1"/>
  <c r="J396" i="7"/>
  <c r="K396" i="7" s="1"/>
  <c r="H396" i="7"/>
  <c r="I396" i="7" s="1"/>
  <c r="G396" i="7"/>
  <c r="N395" i="7"/>
  <c r="O395" i="7" s="1"/>
  <c r="R395" i="7" s="1"/>
  <c r="S395" i="7" s="1"/>
  <c r="J395" i="7"/>
  <c r="K395" i="7" s="1"/>
  <c r="H395" i="7"/>
  <c r="I395" i="7" s="1"/>
  <c r="G395" i="7"/>
  <c r="N394" i="7"/>
  <c r="O394" i="7" s="1"/>
  <c r="R394" i="7" s="1"/>
  <c r="S394" i="7" s="1"/>
  <c r="J394" i="7"/>
  <c r="K394" i="7" s="1"/>
  <c r="H394" i="7"/>
  <c r="I394" i="7" s="1"/>
  <c r="G394" i="7"/>
  <c r="N393" i="7"/>
  <c r="O393" i="7" s="1"/>
  <c r="R393" i="7" s="1"/>
  <c r="S393" i="7" s="1"/>
  <c r="J393" i="7"/>
  <c r="K393" i="7" s="1"/>
  <c r="H393" i="7"/>
  <c r="I393" i="7" s="1"/>
  <c r="G393" i="7"/>
  <c r="N392" i="7"/>
  <c r="O392" i="7" s="1"/>
  <c r="R392" i="7" s="1"/>
  <c r="S392" i="7" s="1"/>
  <c r="J392" i="7"/>
  <c r="K392" i="7" s="1"/>
  <c r="H392" i="7"/>
  <c r="I392" i="7" s="1"/>
  <c r="G392" i="7"/>
  <c r="N391" i="7"/>
  <c r="O391" i="7" s="1"/>
  <c r="R391" i="7" s="1"/>
  <c r="S391" i="7" s="1"/>
  <c r="J391" i="7"/>
  <c r="K391" i="7" s="1"/>
  <c r="H391" i="7"/>
  <c r="I391" i="7" s="1"/>
  <c r="G391" i="7"/>
  <c r="N390" i="7"/>
  <c r="O390" i="7" s="1"/>
  <c r="R390" i="7" s="1"/>
  <c r="S390" i="7" s="1"/>
  <c r="J390" i="7"/>
  <c r="K390" i="7" s="1"/>
  <c r="H390" i="7"/>
  <c r="I390" i="7" s="1"/>
  <c r="G390" i="7"/>
  <c r="N389" i="7"/>
  <c r="O389" i="7" s="1"/>
  <c r="R389" i="7" s="1"/>
  <c r="S389" i="7" s="1"/>
  <c r="J389" i="7"/>
  <c r="K389" i="7" s="1"/>
  <c r="H389" i="7"/>
  <c r="I389" i="7" s="1"/>
  <c r="G389" i="7"/>
  <c r="N388" i="7"/>
  <c r="O388" i="7" s="1"/>
  <c r="R388" i="7" s="1"/>
  <c r="S388" i="7" s="1"/>
  <c r="J388" i="7"/>
  <c r="K388" i="7" s="1"/>
  <c r="H388" i="7"/>
  <c r="I388" i="7" s="1"/>
  <c r="G388" i="7"/>
  <c r="N387" i="7"/>
  <c r="O387" i="7" s="1"/>
  <c r="R387" i="7" s="1"/>
  <c r="S387" i="7" s="1"/>
  <c r="J387" i="7"/>
  <c r="K387" i="7" s="1"/>
  <c r="H387" i="7"/>
  <c r="I387" i="7" s="1"/>
  <c r="G387" i="7"/>
  <c r="N386" i="7"/>
  <c r="O386" i="7" s="1"/>
  <c r="R386" i="7" s="1"/>
  <c r="S386" i="7" s="1"/>
  <c r="J386" i="7"/>
  <c r="K386" i="7" s="1"/>
  <c r="H386" i="7"/>
  <c r="I386" i="7" s="1"/>
  <c r="G386" i="7"/>
  <c r="N385" i="7"/>
  <c r="O385" i="7" s="1"/>
  <c r="R385" i="7" s="1"/>
  <c r="S385" i="7" s="1"/>
  <c r="J385" i="7"/>
  <c r="K385" i="7" s="1"/>
  <c r="H385" i="7"/>
  <c r="I385" i="7" s="1"/>
  <c r="G385" i="7"/>
  <c r="N384" i="7"/>
  <c r="O384" i="7" s="1"/>
  <c r="R384" i="7" s="1"/>
  <c r="S384" i="7" s="1"/>
  <c r="J384" i="7"/>
  <c r="K384" i="7" s="1"/>
  <c r="H384" i="7"/>
  <c r="I384" i="7" s="1"/>
  <c r="G384" i="7"/>
  <c r="N383" i="7"/>
  <c r="O383" i="7" s="1"/>
  <c r="R383" i="7" s="1"/>
  <c r="S383" i="7" s="1"/>
  <c r="J383" i="7"/>
  <c r="K383" i="7" s="1"/>
  <c r="H383" i="7"/>
  <c r="I383" i="7" s="1"/>
  <c r="G383" i="7"/>
  <c r="N382" i="7"/>
  <c r="O382" i="7" s="1"/>
  <c r="R382" i="7" s="1"/>
  <c r="S382" i="7" s="1"/>
  <c r="J382" i="7"/>
  <c r="K382" i="7" s="1"/>
  <c r="H382" i="7"/>
  <c r="I382" i="7" s="1"/>
  <c r="G382" i="7"/>
  <c r="N381" i="7"/>
  <c r="O381" i="7" s="1"/>
  <c r="R381" i="7" s="1"/>
  <c r="S381" i="7" s="1"/>
  <c r="J381" i="7"/>
  <c r="K381" i="7" s="1"/>
  <c r="H381" i="7"/>
  <c r="I381" i="7" s="1"/>
  <c r="G381" i="7"/>
  <c r="N380" i="7"/>
  <c r="O380" i="7" s="1"/>
  <c r="R380" i="7" s="1"/>
  <c r="S380" i="7" s="1"/>
  <c r="J380" i="7"/>
  <c r="K380" i="7" s="1"/>
  <c r="H380" i="7"/>
  <c r="I380" i="7" s="1"/>
  <c r="G380" i="7"/>
  <c r="N379" i="7"/>
  <c r="O379" i="7" s="1"/>
  <c r="R379" i="7" s="1"/>
  <c r="S379" i="7" s="1"/>
  <c r="J379" i="7"/>
  <c r="K379" i="7" s="1"/>
  <c r="H379" i="7"/>
  <c r="I379" i="7" s="1"/>
  <c r="G379" i="7"/>
  <c r="N378" i="7"/>
  <c r="O378" i="7" s="1"/>
  <c r="R378" i="7" s="1"/>
  <c r="S378" i="7" s="1"/>
  <c r="J378" i="7"/>
  <c r="K378" i="7" s="1"/>
  <c r="H378" i="7"/>
  <c r="I378" i="7" s="1"/>
  <c r="G378" i="7"/>
  <c r="N377" i="7"/>
  <c r="O377" i="7" s="1"/>
  <c r="R377" i="7" s="1"/>
  <c r="S377" i="7" s="1"/>
  <c r="J377" i="7"/>
  <c r="K377" i="7" s="1"/>
  <c r="H377" i="7"/>
  <c r="I377" i="7" s="1"/>
  <c r="G377" i="7"/>
  <c r="N376" i="7"/>
  <c r="O376" i="7" s="1"/>
  <c r="R376" i="7" s="1"/>
  <c r="S376" i="7" s="1"/>
  <c r="J376" i="7"/>
  <c r="K376" i="7" s="1"/>
  <c r="H376" i="7"/>
  <c r="I376" i="7" s="1"/>
  <c r="G376" i="7"/>
  <c r="N375" i="7"/>
  <c r="O375" i="7" s="1"/>
  <c r="R375" i="7" s="1"/>
  <c r="S375" i="7" s="1"/>
  <c r="J375" i="7"/>
  <c r="K375" i="7" s="1"/>
  <c r="H375" i="7"/>
  <c r="I375" i="7" s="1"/>
  <c r="G375" i="7"/>
  <c r="N374" i="7"/>
  <c r="O374" i="7" s="1"/>
  <c r="R374" i="7" s="1"/>
  <c r="S374" i="7" s="1"/>
  <c r="J374" i="7"/>
  <c r="K374" i="7" s="1"/>
  <c r="H374" i="7"/>
  <c r="I374" i="7" s="1"/>
  <c r="G374" i="7"/>
  <c r="N373" i="7"/>
  <c r="O373" i="7" s="1"/>
  <c r="R373" i="7" s="1"/>
  <c r="S373" i="7" s="1"/>
  <c r="J373" i="7"/>
  <c r="K373" i="7" s="1"/>
  <c r="H373" i="7"/>
  <c r="I373" i="7" s="1"/>
  <c r="G373" i="7"/>
  <c r="N372" i="7"/>
  <c r="O372" i="7" s="1"/>
  <c r="R372" i="7" s="1"/>
  <c r="S372" i="7" s="1"/>
  <c r="J372" i="7"/>
  <c r="K372" i="7" s="1"/>
  <c r="H372" i="7"/>
  <c r="I372" i="7" s="1"/>
  <c r="G372" i="7"/>
  <c r="N371" i="7"/>
  <c r="O371" i="7" s="1"/>
  <c r="R371" i="7" s="1"/>
  <c r="S371" i="7" s="1"/>
  <c r="J371" i="7"/>
  <c r="K371" i="7" s="1"/>
  <c r="H371" i="7"/>
  <c r="I371" i="7" s="1"/>
  <c r="G371" i="7"/>
  <c r="N370" i="7"/>
  <c r="O370" i="7" s="1"/>
  <c r="R370" i="7" s="1"/>
  <c r="S370" i="7" s="1"/>
  <c r="J370" i="7"/>
  <c r="K370" i="7" s="1"/>
  <c r="H370" i="7"/>
  <c r="I370" i="7" s="1"/>
  <c r="G370" i="7"/>
  <c r="N369" i="7"/>
  <c r="O369" i="7" s="1"/>
  <c r="R369" i="7" s="1"/>
  <c r="S369" i="7" s="1"/>
  <c r="J369" i="7"/>
  <c r="K369" i="7" s="1"/>
  <c r="H369" i="7"/>
  <c r="I369" i="7" s="1"/>
  <c r="G369" i="7"/>
  <c r="N368" i="7"/>
  <c r="O368" i="7" s="1"/>
  <c r="R368" i="7" s="1"/>
  <c r="S368" i="7" s="1"/>
  <c r="J368" i="7"/>
  <c r="K368" i="7" s="1"/>
  <c r="H368" i="7"/>
  <c r="I368" i="7" s="1"/>
  <c r="G368" i="7"/>
  <c r="N367" i="7"/>
  <c r="O367" i="7" s="1"/>
  <c r="R367" i="7" s="1"/>
  <c r="S367" i="7" s="1"/>
  <c r="J367" i="7"/>
  <c r="K367" i="7" s="1"/>
  <c r="H367" i="7"/>
  <c r="I367" i="7" s="1"/>
  <c r="G367" i="7"/>
  <c r="N366" i="7"/>
  <c r="O366" i="7" s="1"/>
  <c r="R366" i="7" s="1"/>
  <c r="S366" i="7" s="1"/>
  <c r="J366" i="7"/>
  <c r="K366" i="7" s="1"/>
  <c r="H366" i="7"/>
  <c r="I366" i="7" s="1"/>
  <c r="G366" i="7"/>
  <c r="N365" i="7"/>
  <c r="O365" i="7" s="1"/>
  <c r="R365" i="7" s="1"/>
  <c r="S365" i="7" s="1"/>
  <c r="J365" i="7"/>
  <c r="K365" i="7" s="1"/>
  <c r="H365" i="7"/>
  <c r="I365" i="7" s="1"/>
  <c r="G365" i="7"/>
  <c r="N364" i="7"/>
  <c r="O364" i="7" s="1"/>
  <c r="R364" i="7" s="1"/>
  <c r="S364" i="7" s="1"/>
  <c r="J364" i="7"/>
  <c r="K364" i="7" s="1"/>
  <c r="H364" i="7"/>
  <c r="I364" i="7" s="1"/>
  <c r="G364" i="7"/>
  <c r="N363" i="7"/>
  <c r="O363" i="7" s="1"/>
  <c r="R363" i="7" s="1"/>
  <c r="S363" i="7" s="1"/>
  <c r="J363" i="7"/>
  <c r="K363" i="7" s="1"/>
  <c r="H363" i="7"/>
  <c r="I363" i="7" s="1"/>
  <c r="G363" i="7"/>
  <c r="N362" i="7"/>
  <c r="O362" i="7" s="1"/>
  <c r="R362" i="7" s="1"/>
  <c r="S362" i="7" s="1"/>
  <c r="J362" i="7"/>
  <c r="K362" i="7" s="1"/>
  <c r="H362" i="7"/>
  <c r="I362" i="7" s="1"/>
  <c r="G362" i="7"/>
  <c r="N361" i="7"/>
  <c r="O361" i="7" s="1"/>
  <c r="R361" i="7" s="1"/>
  <c r="S361" i="7" s="1"/>
  <c r="J361" i="7"/>
  <c r="K361" i="7" s="1"/>
  <c r="H361" i="7"/>
  <c r="I361" i="7" s="1"/>
  <c r="G361" i="7"/>
  <c r="N360" i="7"/>
  <c r="O360" i="7" s="1"/>
  <c r="R360" i="7" s="1"/>
  <c r="S360" i="7" s="1"/>
  <c r="J360" i="7"/>
  <c r="K360" i="7" s="1"/>
  <c r="H360" i="7"/>
  <c r="I360" i="7" s="1"/>
  <c r="G360" i="7"/>
  <c r="N359" i="7"/>
  <c r="O359" i="7" s="1"/>
  <c r="R359" i="7" s="1"/>
  <c r="S359" i="7" s="1"/>
  <c r="J359" i="7"/>
  <c r="K359" i="7" s="1"/>
  <c r="H359" i="7"/>
  <c r="I359" i="7" s="1"/>
  <c r="G359" i="7"/>
  <c r="N358" i="7"/>
  <c r="O358" i="7" s="1"/>
  <c r="R358" i="7" s="1"/>
  <c r="S358" i="7" s="1"/>
  <c r="J358" i="7"/>
  <c r="K358" i="7" s="1"/>
  <c r="H358" i="7"/>
  <c r="I358" i="7" s="1"/>
  <c r="G358" i="7"/>
  <c r="N357" i="7"/>
  <c r="O357" i="7" s="1"/>
  <c r="R357" i="7" s="1"/>
  <c r="S357" i="7" s="1"/>
  <c r="J357" i="7"/>
  <c r="K357" i="7" s="1"/>
  <c r="H357" i="7"/>
  <c r="I357" i="7" s="1"/>
  <c r="G357" i="7"/>
  <c r="N356" i="7"/>
  <c r="O356" i="7" s="1"/>
  <c r="R356" i="7" s="1"/>
  <c r="S356" i="7" s="1"/>
  <c r="J356" i="7"/>
  <c r="K356" i="7" s="1"/>
  <c r="H356" i="7"/>
  <c r="I356" i="7" s="1"/>
  <c r="G356" i="7"/>
  <c r="N355" i="7"/>
  <c r="O355" i="7" s="1"/>
  <c r="R355" i="7" s="1"/>
  <c r="S355" i="7" s="1"/>
  <c r="J355" i="7"/>
  <c r="K355" i="7" s="1"/>
  <c r="H355" i="7"/>
  <c r="I355" i="7" s="1"/>
  <c r="G355" i="7"/>
  <c r="N354" i="7"/>
  <c r="O354" i="7" s="1"/>
  <c r="R354" i="7" s="1"/>
  <c r="S354" i="7" s="1"/>
  <c r="J354" i="7"/>
  <c r="K354" i="7" s="1"/>
  <c r="H354" i="7"/>
  <c r="I354" i="7" s="1"/>
  <c r="G354" i="7"/>
  <c r="N353" i="7"/>
  <c r="O353" i="7" s="1"/>
  <c r="R353" i="7" s="1"/>
  <c r="S353" i="7" s="1"/>
  <c r="J353" i="7"/>
  <c r="K353" i="7" s="1"/>
  <c r="H353" i="7"/>
  <c r="I353" i="7" s="1"/>
  <c r="G353" i="7"/>
  <c r="N352" i="7"/>
  <c r="O352" i="7" s="1"/>
  <c r="R352" i="7" s="1"/>
  <c r="S352" i="7" s="1"/>
  <c r="J352" i="7"/>
  <c r="K352" i="7" s="1"/>
  <c r="H352" i="7"/>
  <c r="I352" i="7" s="1"/>
  <c r="G352" i="7"/>
  <c r="N351" i="7"/>
  <c r="O351" i="7" s="1"/>
  <c r="R351" i="7" s="1"/>
  <c r="S351" i="7" s="1"/>
  <c r="J351" i="7"/>
  <c r="K351" i="7" s="1"/>
  <c r="H351" i="7"/>
  <c r="I351" i="7" s="1"/>
  <c r="G351" i="7"/>
  <c r="N350" i="7"/>
  <c r="O350" i="7" s="1"/>
  <c r="R350" i="7" s="1"/>
  <c r="S350" i="7" s="1"/>
  <c r="J350" i="7"/>
  <c r="K350" i="7" s="1"/>
  <c r="H350" i="7"/>
  <c r="I350" i="7" s="1"/>
  <c r="G350" i="7"/>
  <c r="N349" i="7"/>
  <c r="O349" i="7" s="1"/>
  <c r="R349" i="7" s="1"/>
  <c r="S349" i="7" s="1"/>
  <c r="J349" i="7"/>
  <c r="K349" i="7" s="1"/>
  <c r="H349" i="7"/>
  <c r="I349" i="7" s="1"/>
  <c r="G349" i="7"/>
  <c r="N348" i="7"/>
  <c r="O348" i="7" s="1"/>
  <c r="R348" i="7" s="1"/>
  <c r="S348" i="7" s="1"/>
  <c r="J348" i="7"/>
  <c r="K348" i="7" s="1"/>
  <c r="H348" i="7"/>
  <c r="I348" i="7" s="1"/>
  <c r="G348" i="7"/>
  <c r="N347" i="7"/>
  <c r="O347" i="7" s="1"/>
  <c r="R347" i="7" s="1"/>
  <c r="S347" i="7" s="1"/>
  <c r="J347" i="7"/>
  <c r="K347" i="7" s="1"/>
  <c r="H347" i="7"/>
  <c r="I347" i="7" s="1"/>
  <c r="G347" i="7"/>
  <c r="N346" i="7"/>
  <c r="O346" i="7" s="1"/>
  <c r="R346" i="7" s="1"/>
  <c r="S346" i="7" s="1"/>
  <c r="J346" i="7"/>
  <c r="K346" i="7" s="1"/>
  <c r="H346" i="7"/>
  <c r="I346" i="7" s="1"/>
  <c r="G346" i="7"/>
  <c r="N345" i="7"/>
  <c r="O345" i="7" s="1"/>
  <c r="R345" i="7" s="1"/>
  <c r="S345" i="7" s="1"/>
  <c r="J345" i="7"/>
  <c r="K345" i="7" s="1"/>
  <c r="H345" i="7"/>
  <c r="I345" i="7" s="1"/>
  <c r="G345" i="7"/>
  <c r="N344" i="7"/>
  <c r="O344" i="7" s="1"/>
  <c r="R344" i="7" s="1"/>
  <c r="S344" i="7" s="1"/>
  <c r="J344" i="7"/>
  <c r="K344" i="7" s="1"/>
  <c r="H344" i="7"/>
  <c r="I344" i="7" s="1"/>
  <c r="G344" i="7"/>
  <c r="N343" i="7"/>
  <c r="O343" i="7" s="1"/>
  <c r="R343" i="7" s="1"/>
  <c r="S343" i="7" s="1"/>
  <c r="J343" i="7"/>
  <c r="K343" i="7" s="1"/>
  <c r="H343" i="7"/>
  <c r="I343" i="7" s="1"/>
  <c r="G343" i="7"/>
  <c r="N342" i="7"/>
  <c r="O342" i="7" s="1"/>
  <c r="R342" i="7" s="1"/>
  <c r="S342" i="7" s="1"/>
  <c r="J342" i="7"/>
  <c r="K342" i="7" s="1"/>
  <c r="H342" i="7"/>
  <c r="I342" i="7" s="1"/>
  <c r="G342" i="7"/>
  <c r="N341" i="7"/>
  <c r="O341" i="7" s="1"/>
  <c r="R341" i="7" s="1"/>
  <c r="S341" i="7" s="1"/>
  <c r="J341" i="7"/>
  <c r="K341" i="7" s="1"/>
  <c r="H341" i="7"/>
  <c r="I341" i="7" s="1"/>
  <c r="G341" i="7"/>
  <c r="N340" i="7"/>
  <c r="O340" i="7" s="1"/>
  <c r="R340" i="7" s="1"/>
  <c r="S340" i="7" s="1"/>
  <c r="J340" i="7"/>
  <c r="K340" i="7" s="1"/>
  <c r="H340" i="7"/>
  <c r="I340" i="7" s="1"/>
  <c r="G340" i="7"/>
  <c r="N339" i="7"/>
  <c r="O339" i="7" s="1"/>
  <c r="R339" i="7" s="1"/>
  <c r="S339" i="7" s="1"/>
  <c r="J339" i="7"/>
  <c r="K339" i="7" s="1"/>
  <c r="H339" i="7"/>
  <c r="I339" i="7" s="1"/>
  <c r="G339" i="7"/>
  <c r="N338" i="7"/>
  <c r="O338" i="7" s="1"/>
  <c r="R338" i="7" s="1"/>
  <c r="S338" i="7" s="1"/>
  <c r="J338" i="7"/>
  <c r="K338" i="7" s="1"/>
  <c r="H338" i="7"/>
  <c r="I338" i="7" s="1"/>
  <c r="G338" i="7"/>
  <c r="N337" i="7"/>
  <c r="O337" i="7" s="1"/>
  <c r="R337" i="7" s="1"/>
  <c r="S337" i="7" s="1"/>
  <c r="J337" i="7"/>
  <c r="K337" i="7" s="1"/>
  <c r="H337" i="7"/>
  <c r="I337" i="7" s="1"/>
  <c r="G337" i="7"/>
  <c r="N336" i="7"/>
  <c r="O336" i="7" s="1"/>
  <c r="R336" i="7" s="1"/>
  <c r="S336" i="7" s="1"/>
  <c r="J336" i="7"/>
  <c r="K336" i="7" s="1"/>
  <c r="G336" i="7"/>
  <c r="N335" i="7"/>
  <c r="O335" i="7" s="1"/>
  <c r="R335" i="7" s="1"/>
  <c r="S335" i="7" s="1"/>
  <c r="J335" i="7"/>
  <c r="K335" i="7" s="1"/>
  <c r="H335" i="7"/>
  <c r="I335" i="7" s="1"/>
  <c r="G335" i="7"/>
  <c r="N334" i="7"/>
  <c r="O334" i="7" s="1"/>
  <c r="R334" i="7" s="1"/>
  <c r="S334" i="7" s="1"/>
  <c r="J334" i="7"/>
  <c r="K334" i="7" s="1"/>
  <c r="H334" i="7"/>
  <c r="I334" i="7" s="1"/>
  <c r="G334" i="7"/>
  <c r="N333" i="7"/>
  <c r="O333" i="7" s="1"/>
  <c r="R333" i="7" s="1"/>
  <c r="S333" i="7" s="1"/>
  <c r="J333" i="7"/>
  <c r="K333" i="7" s="1"/>
  <c r="H333" i="7"/>
  <c r="I333" i="7" s="1"/>
  <c r="G333" i="7"/>
  <c r="N332" i="7"/>
  <c r="O332" i="7" s="1"/>
  <c r="R332" i="7" s="1"/>
  <c r="S332" i="7" s="1"/>
  <c r="J332" i="7"/>
  <c r="K332" i="7" s="1"/>
  <c r="H332" i="7"/>
  <c r="I332" i="7" s="1"/>
  <c r="G332" i="7"/>
  <c r="N331" i="7"/>
  <c r="O331" i="7" s="1"/>
  <c r="R331" i="7" s="1"/>
  <c r="S331" i="7" s="1"/>
  <c r="J331" i="7"/>
  <c r="K331" i="7" s="1"/>
  <c r="H331" i="7"/>
  <c r="I331" i="7" s="1"/>
  <c r="G331" i="7"/>
  <c r="N330" i="7"/>
  <c r="O330" i="7" s="1"/>
  <c r="R330" i="7" s="1"/>
  <c r="S330" i="7" s="1"/>
  <c r="J330" i="7"/>
  <c r="K330" i="7" s="1"/>
  <c r="H330" i="7"/>
  <c r="I330" i="7" s="1"/>
  <c r="G330" i="7"/>
  <c r="N329" i="7"/>
  <c r="O329" i="7" s="1"/>
  <c r="R329" i="7" s="1"/>
  <c r="S329" i="7" s="1"/>
  <c r="J329" i="7"/>
  <c r="K329" i="7" s="1"/>
  <c r="H329" i="7"/>
  <c r="I329" i="7" s="1"/>
  <c r="G329" i="7"/>
  <c r="N328" i="7"/>
  <c r="O328" i="7" s="1"/>
  <c r="R328" i="7" s="1"/>
  <c r="S328" i="7" s="1"/>
  <c r="J328" i="7"/>
  <c r="K328" i="7" s="1"/>
  <c r="H328" i="7"/>
  <c r="I328" i="7" s="1"/>
  <c r="G328" i="7"/>
  <c r="N327" i="7"/>
  <c r="O327" i="7" s="1"/>
  <c r="R327" i="7" s="1"/>
  <c r="S327" i="7" s="1"/>
  <c r="J327" i="7"/>
  <c r="K327" i="7" s="1"/>
  <c r="H327" i="7"/>
  <c r="I327" i="7" s="1"/>
  <c r="G327" i="7"/>
  <c r="N326" i="7"/>
  <c r="O326" i="7" s="1"/>
  <c r="R326" i="7" s="1"/>
  <c r="S326" i="7" s="1"/>
  <c r="J326" i="7"/>
  <c r="K326" i="7" s="1"/>
  <c r="H326" i="7"/>
  <c r="I326" i="7" s="1"/>
  <c r="G326" i="7"/>
  <c r="N325" i="7"/>
  <c r="O325" i="7" s="1"/>
  <c r="R325" i="7" s="1"/>
  <c r="S325" i="7" s="1"/>
  <c r="J325" i="7"/>
  <c r="K325" i="7" s="1"/>
  <c r="H325" i="7"/>
  <c r="I325" i="7" s="1"/>
  <c r="G325" i="7"/>
  <c r="N324" i="7"/>
  <c r="O324" i="7" s="1"/>
  <c r="R324" i="7" s="1"/>
  <c r="S324" i="7" s="1"/>
  <c r="J324" i="7"/>
  <c r="K324" i="7" s="1"/>
  <c r="H324" i="7"/>
  <c r="I324" i="7" s="1"/>
  <c r="G324" i="7"/>
  <c r="N323" i="7"/>
  <c r="O323" i="7" s="1"/>
  <c r="R323" i="7" s="1"/>
  <c r="S323" i="7" s="1"/>
  <c r="J323" i="7"/>
  <c r="K323" i="7" s="1"/>
  <c r="H323" i="7"/>
  <c r="I323" i="7" s="1"/>
  <c r="G323" i="7"/>
  <c r="N322" i="7"/>
  <c r="O322" i="7" s="1"/>
  <c r="R322" i="7" s="1"/>
  <c r="S322" i="7" s="1"/>
  <c r="J322" i="7"/>
  <c r="K322" i="7" s="1"/>
  <c r="H322" i="7"/>
  <c r="I322" i="7" s="1"/>
  <c r="G322" i="7"/>
  <c r="N321" i="7"/>
  <c r="O321" i="7" s="1"/>
  <c r="R321" i="7" s="1"/>
  <c r="S321" i="7" s="1"/>
  <c r="J321" i="7"/>
  <c r="K321" i="7" s="1"/>
  <c r="H321" i="7"/>
  <c r="I321" i="7" s="1"/>
  <c r="G321" i="7"/>
  <c r="N320" i="7"/>
  <c r="O320" i="7" s="1"/>
  <c r="R320" i="7" s="1"/>
  <c r="S320" i="7" s="1"/>
  <c r="J320" i="7"/>
  <c r="K320" i="7" s="1"/>
  <c r="H320" i="7"/>
  <c r="I320" i="7" s="1"/>
  <c r="G320" i="7"/>
  <c r="N319" i="7"/>
  <c r="O319" i="7" s="1"/>
  <c r="R319" i="7" s="1"/>
  <c r="S319" i="7" s="1"/>
  <c r="J319" i="7"/>
  <c r="K319" i="7" s="1"/>
  <c r="H319" i="7"/>
  <c r="I319" i="7" s="1"/>
  <c r="G319" i="7"/>
  <c r="N318" i="7"/>
  <c r="O318" i="7" s="1"/>
  <c r="R318" i="7" s="1"/>
  <c r="S318" i="7" s="1"/>
  <c r="J318" i="7"/>
  <c r="K318" i="7" s="1"/>
  <c r="H318" i="7"/>
  <c r="I318" i="7" s="1"/>
  <c r="G318" i="7"/>
  <c r="N317" i="7"/>
  <c r="O317" i="7" s="1"/>
  <c r="R317" i="7" s="1"/>
  <c r="S317" i="7" s="1"/>
  <c r="J317" i="7"/>
  <c r="K317" i="7" s="1"/>
  <c r="H317" i="7"/>
  <c r="I317" i="7" s="1"/>
  <c r="G317" i="7"/>
  <c r="N316" i="7"/>
  <c r="O316" i="7" s="1"/>
  <c r="R316" i="7" s="1"/>
  <c r="S316" i="7" s="1"/>
  <c r="J316" i="7"/>
  <c r="K316" i="7" s="1"/>
  <c r="H316" i="7"/>
  <c r="I316" i="7" s="1"/>
  <c r="G316" i="7"/>
  <c r="N315" i="7"/>
  <c r="O315" i="7" s="1"/>
  <c r="R315" i="7" s="1"/>
  <c r="S315" i="7" s="1"/>
  <c r="J315" i="7"/>
  <c r="K315" i="7" s="1"/>
  <c r="H315" i="7"/>
  <c r="I315" i="7" s="1"/>
  <c r="G315" i="7"/>
  <c r="N314" i="7"/>
  <c r="O314" i="7" s="1"/>
  <c r="R314" i="7" s="1"/>
  <c r="S314" i="7" s="1"/>
  <c r="J314" i="7"/>
  <c r="K314" i="7" s="1"/>
  <c r="H314" i="7"/>
  <c r="I314" i="7" s="1"/>
  <c r="G314" i="7"/>
  <c r="N313" i="7"/>
  <c r="O313" i="7" s="1"/>
  <c r="R313" i="7" s="1"/>
  <c r="S313" i="7" s="1"/>
  <c r="J313" i="7"/>
  <c r="K313" i="7" s="1"/>
  <c r="H313" i="7"/>
  <c r="I313" i="7" s="1"/>
  <c r="G313" i="7"/>
  <c r="N312" i="7"/>
  <c r="O312" i="7" s="1"/>
  <c r="R312" i="7" s="1"/>
  <c r="S312" i="7" s="1"/>
  <c r="J312" i="7"/>
  <c r="K312" i="7" s="1"/>
  <c r="H312" i="7"/>
  <c r="I312" i="7" s="1"/>
  <c r="G312" i="7"/>
  <c r="N311" i="7"/>
  <c r="O311" i="7" s="1"/>
  <c r="R311" i="7" s="1"/>
  <c r="S311" i="7" s="1"/>
  <c r="J311" i="7"/>
  <c r="K311" i="7" s="1"/>
  <c r="H311" i="7"/>
  <c r="I311" i="7" s="1"/>
  <c r="G311" i="7"/>
  <c r="N310" i="7"/>
  <c r="O310" i="7" s="1"/>
  <c r="R310" i="7" s="1"/>
  <c r="S310" i="7" s="1"/>
  <c r="J310" i="7"/>
  <c r="K310" i="7" s="1"/>
  <c r="H310" i="7"/>
  <c r="I310" i="7" s="1"/>
  <c r="G310" i="7"/>
  <c r="N309" i="7"/>
  <c r="O309" i="7" s="1"/>
  <c r="R309" i="7" s="1"/>
  <c r="S309" i="7" s="1"/>
  <c r="J309" i="7"/>
  <c r="K309" i="7" s="1"/>
  <c r="H309" i="7"/>
  <c r="I309" i="7" s="1"/>
  <c r="G309" i="7"/>
  <c r="N308" i="7"/>
  <c r="O308" i="7" s="1"/>
  <c r="R308" i="7" s="1"/>
  <c r="S308" i="7" s="1"/>
  <c r="J308" i="7"/>
  <c r="K308" i="7" s="1"/>
  <c r="H308" i="7"/>
  <c r="I308" i="7" s="1"/>
  <c r="G308" i="7"/>
  <c r="N307" i="7"/>
  <c r="O307" i="7" s="1"/>
  <c r="R307" i="7" s="1"/>
  <c r="S307" i="7" s="1"/>
  <c r="J307" i="7"/>
  <c r="K307" i="7" s="1"/>
  <c r="H307" i="7"/>
  <c r="I307" i="7" s="1"/>
  <c r="G307" i="7"/>
  <c r="N306" i="7"/>
  <c r="O306" i="7" s="1"/>
  <c r="R306" i="7" s="1"/>
  <c r="S306" i="7" s="1"/>
  <c r="J306" i="7"/>
  <c r="K306" i="7" s="1"/>
  <c r="H306" i="7"/>
  <c r="I306" i="7" s="1"/>
  <c r="G306" i="7"/>
  <c r="N305" i="7"/>
  <c r="O305" i="7" s="1"/>
  <c r="R305" i="7" s="1"/>
  <c r="S305" i="7" s="1"/>
  <c r="J305" i="7"/>
  <c r="K305" i="7" s="1"/>
  <c r="H305" i="7"/>
  <c r="I305" i="7" s="1"/>
  <c r="G305" i="7"/>
  <c r="N304" i="7"/>
  <c r="O304" i="7" s="1"/>
  <c r="R304" i="7" s="1"/>
  <c r="S304" i="7" s="1"/>
  <c r="J304" i="7"/>
  <c r="K304" i="7" s="1"/>
  <c r="H304" i="7"/>
  <c r="I304" i="7" s="1"/>
  <c r="G304" i="7"/>
  <c r="N303" i="7"/>
  <c r="O303" i="7" s="1"/>
  <c r="R303" i="7" s="1"/>
  <c r="S303" i="7" s="1"/>
  <c r="J303" i="7"/>
  <c r="K303" i="7" s="1"/>
  <c r="H303" i="7"/>
  <c r="I303" i="7" s="1"/>
  <c r="G303" i="7"/>
  <c r="N302" i="7"/>
  <c r="O302" i="7" s="1"/>
  <c r="R302" i="7" s="1"/>
  <c r="S302" i="7" s="1"/>
  <c r="J302" i="7"/>
  <c r="K302" i="7" s="1"/>
  <c r="H302" i="7"/>
  <c r="I302" i="7" s="1"/>
  <c r="G302" i="7"/>
  <c r="N301" i="7"/>
  <c r="O301" i="7" s="1"/>
  <c r="R301" i="7" s="1"/>
  <c r="S301" i="7" s="1"/>
  <c r="J301" i="7"/>
  <c r="K301" i="7" s="1"/>
  <c r="H301" i="7"/>
  <c r="I301" i="7" s="1"/>
  <c r="G301" i="7"/>
  <c r="N300" i="7"/>
  <c r="O300" i="7" s="1"/>
  <c r="R300" i="7" s="1"/>
  <c r="S300" i="7" s="1"/>
  <c r="J300" i="7"/>
  <c r="K300" i="7" s="1"/>
  <c r="H300" i="7"/>
  <c r="I300" i="7" s="1"/>
  <c r="G300" i="7"/>
  <c r="N299" i="7"/>
  <c r="O299" i="7" s="1"/>
  <c r="R299" i="7" s="1"/>
  <c r="S299" i="7" s="1"/>
  <c r="J299" i="7"/>
  <c r="K299" i="7" s="1"/>
  <c r="H299" i="7"/>
  <c r="I299" i="7" s="1"/>
  <c r="G299" i="7"/>
  <c r="N298" i="7"/>
  <c r="O298" i="7" s="1"/>
  <c r="R298" i="7" s="1"/>
  <c r="S298" i="7" s="1"/>
  <c r="J298" i="7"/>
  <c r="K298" i="7" s="1"/>
  <c r="H298" i="7"/>
  <c r="I298" i="7" s="1"/>
  <c r="G298" i="7"/>
  <c r="N297" i="7"/>
  <c r="O297" i="7" s="1"/>
  <c r="R297" i="7" s="1"/>
  <c r="S297" i="7" s="1"/>
  <c r="J297" i="7"/>
  <c r="K297" i="7" s="1"/>
  <c r="H297" i="7"/>
  <c r="I297" i="7" s="1"/>
  <c r="G297" i="7"/>
  <c r="N296" i="7"/>
  <c r="O296" i="7" s="1"/>
  <c r="R296" i="7" s="1"/>
  <c r="S296" i="7" s="1"/>
  <c r="J296" i="7"/>
  <c r="K296" i="7" s="1"/>
  <c r="H296" i="7"/>
  <c r="I296" i="7" s="1"/>
  <c r="G296" i="7"/>
  <c r="N295" i="7"/>
  <c r="O295" i="7" s="1"/>
  <c r="R295" i="7" s="1"/>
  <c r="S295" i="7" s="1"/>
  <c r="J295" i="7"/>
  <c r="K295" i="7" s="1"/>
  <c r="H295" i="7"/>
  <c r="I295" i="7" s="1"/>
  <c r="G295" i="7"/>
  <c r="N294" i="7"/>
  <c r="O294" i="7" s="1"/>
  <c r="R294" i="7" s="1"/>
  <c r="S294" i="7" s="1"/>
  <c r="J294" i="7"/>
  <c r="K294" i="7" s="1"/>
  <c r="H294" i="7"/>
  <c r="I294" i="7" s="1"/>
  <c r="G294" i="7"/>
  <c r="N293" i="7"/>
  <c r="O293" i="7" s="1"/>
  <c r="R293" i="7" s="1"/>
  <c r="S293" i="7" s="1"/>
  <c r="J293" i="7"/>
  <c r="K293" i="7" s="1"/>
  <c r="H293" i="7"/>
  <c r="I293" i="7" s="1"/>
  <c r="G293" i="7"/>
  <c r="N292" i="7"/>
  <c r="O292" i="7" s="1"/>
  <c r="R292" i="7" s="1"/>
  <c r="S292" i="7" s="1"/>
  <c r="J292" i="7"/>
  <c r="K292" i="7" s="1"/>
  <c r="H292" i="7"/>
  <c r="I292" i="7" s="1"/>
  <c r="G292" i="7"/>
  <c r="N291" i="7"/>
  <c r="O291" i="7" s="1"/>
  <c r="R291" i="7" s="1"/>
  <c r="S291" i="7" s="1"/>
  <c r="J291" i="7"/>
  <c r="K291" i="7" s="1"/>
  <c r="H291" i="7"/>
  <c r="I291" i="7" s="1"/>
  <c r="G291" i="7"/>
  <c r="N290" i="7"/>
  <c r="O290" i="7" s="1"/>
  <c r="R290" i="7" s="1"/>
  <c r="S290" i="7" s="1"/>
  <c r="J290" i="7"/>
  <c r="K290" i="7" s="1"/>
  <c r="H290" i="7"/>
  <c r="I290" i="7" s="1"/>
  <c r="G290" i="7"/>
  <c r="N289" i="7"/>
  <c r="O289" i="7" s="1"/>
  <c r="R289" i="7" s="1"/>
  <c r="S289" i="7" s="1"/>
  <c r="J289" i="7"/>
  <c r="K289" i="7" s="1"/>
  <c r="H289" i="7"/>
  <c r="I289" i="7" s="1"/>
  <c r="G289" i="7"/>
  <c r="N288" i="7"/>
  <c r="O288" i="7" s="1"/>
  <c r="R288" i="7" s="1"/>
  <c r="S288" i="7" s="1"/>
  <c r="J288" i="7"/>
  <c r="K288" i="7" s="1"/>
  <c r="H288" i="7"/>
  <c r="I288" i="7" s="1"/>
  <c r="G288" i="7"/>
  <c r="N287" i="7"/>
  <c r="O287" i="7" s="1"/>
  <c r="R287" i="7" s="1"/>
  <c r="S287" i="7" s="1"/>
  <c r="J287" i="7"/>
  <c r="K287" i="7" s="1"/>
  <c r="H287" i="7"/>
  <c r="I287" i="7" s="1"/>
  <c r="G287" i="7"/>
  <c r="N286" i="7"/>
  <c r="O286" i="7" s="1"/>
  <c r="R286" i="7" s="1"/>
  <c r="S286" i="7" s="1"/>
  <c r="J286" i="7"/>
  <c r="K286" i="7" s="1"/>
  <c r="H286" i="7"/>
  <c r="I286" i="7" s="1"/>
  <c r="G286" i="7"/>
  <c r="N285" i="7"/>
  <c r="O285" i="7" s="1"/>
  <c r="R285" i="7" s="1"/>
  <c r="S285" i="7" s="1"/>
  <c r="J285" i="7"/>
  <c r="K285" i="7" s="1"/>
  <c r="H285" i="7"/>
  <c r="I285" i="7" s="1"/>
  <c r="G285" i="7"/>
  <c r="N284" i="7"/>
  <c r="O284" i="7" s="1"/>
  <c r="R284" i="7" s="1"/>
  <c r="S284" i="7" s="1"/>
  <c r="J284" i="7"/>
  <c r="K284" i="7" s="1"/>
  <c r="H284" i="7"/>
  <c r="I284" i="7" s="1"/>
  <c r="G284" i="7"/>
  <c r="N283" i="7"/>
  <c r="O283" i="7" s="1"/>
  <c r="R283" i="7" s="1"/>
  <c r="S283" i="7" s="1"/>
  <c r="J283" i="7"/>
  <c r="K283" i="7" s="1"/>
  <c r="H283" i="7"/>
  <c r="I283" i="7" s="1"/>
  <c r="G283" i="7"/>
  <c r="N282" i="7"/>
  <c r="O282" i="7" s="1"/>
  <c r="R282" i="7" s="1"/>
  <c r="S282" i="7" s="1"/>
  <c r="J282" i="7"/>
  <c r="K282" i="7" s="1"/>
  <c r="H282" i="7"/>
  <c r="I282" i="7" s="1"/>
  <c r="G282" i="7"/>
  <c r="N281" i="7"/>
  <c r="O281" i="7" s="1"/>
  <c r="R281" i="7" s="1"/>
  <c r="S281" i="7" s="1"/>
  <c r="J281" i="7"/>
  <c r="K281" i="7" s="1"/>
  <c r="H281" i="7"/>
  <c r="I281" i="7" s="1"/>
  <c r="G281" i="7"/>
  <c r="N280" i="7"/>
  <c r="O280" i="7" s="1"/>
  <c r="R280" i="7" s="1"/>
  <c r="S280" i="7" s="1"/>
  <c r="J280" i="7"/>
  <c r="K280" i="7" s="1"/>
  <c r="H280" i="7"/>
  <c r="I280" i="7" s="1"/>
  <c r="G280" i="7"/>
  <c r="N279" i="7"/>
  <c r="O279" i="7" s="1"/>
  <c r="R279" i="7" s="1"/>
  <c r="S279" i="7" s="1"/>
  <c r="J279" i="7"/>
  <c r="K279" i="7" s="1"/>
  <c r="H279" i="7"/>
  <c r="I279" i="7" s="1"/>
  <c r="G279" i="7"/>
  <c r="N278" i="7"/>
  <c r="O278" i="7" s="1"/>
  <c r="R278" i="7" s="1"/>
  <c r="S278" i="7" s="1"/>
  <c r="J278" i="7"/>
  <c r="K278" i="7" s="1"/>
  <c r="H278" i="7"/>
  <c r="I278" i="7" s="1"/>
  <c r="G278" i="7"/>
  <c r="N277" i="7"/>
  <c r="O277" i="7" s="1"/>
  <c r="R277" i="7" s="1"/>
  <c r="S277" i="7" s="1"/>
  <c r="J277" i="7"/>
  <c r="K277" i="7" s="1"/>
  <c r="H277" i="7"/>
  <c r="I277" i="7" s="1"/>
  <c r="G277" i="7"/>
  <c r="N276" i="7"/>
  <c r="O276" i="7" s="1"/>
  <c r="R276" i="7" s="1"/>
  <c r="S276" i="7" s="1"/>
  <c r="J276" i="7"/>
  <c r="K276" i="7" s="1"/>
  <c r="H276" i="7"/>
  <c r="I276" i="7" s="1"/>
  <c r="G276" i="7"/>
  <c r="N275" i="7"/>
  <c r="O275" i="7" s="1"/>
  <c r="R275" i="7" s="1"/>
  <c r="S275" i="7" s="1"/>
  <c r="J275" i="7"/>
  <c r="K275" i="7" s="1"/>
  <c r="H275" i="7"/>
  <c r="I275" i="7" s="1"/>
  <c r="G275" i="7"/>
  <c r="N274" i="7"/>
  <c r="O274" i="7" s="1"/>
  <c r="R274" i="7" s="1"/>
  <c r="S274" i="7" s="1"/>
  <c r="J274" i="7"/>
  <c r="K274" i="7" s="1"/>
  <c r="H274" i="7"/>
  <c r="I274" i="7" s="1"/>
  <c r="N273" i="7"/>
  <c r="O273" i="7" s="1"/>
  <c r="R273" i="7" s="1"/>
  <c r="S273" i="7" s="1"/>
  <c r="J273" i="7"/>
  <c r="K273" i="7" s="1"/>
  <c r="H273" i="7"/>
  <c r="I273" i="7" s="1"/>
  <c r="N272" i="7"/>
  <c r="O272" i="7" s="1"/>
  <c r="R272" i="7" s="1"/>
  <c r="S272" i="7" s="1"/>
  <c r="J272" i="7"/>
  <c r="K272" i="7" s="1"/>
  <c r="H272" i="7"/>
  <c r="I272" i="7" s="1"/>
  <c r="N271" i="7"/>
  <c r="O271" i="7" s="1"/>
  <c r="R271" i="7" s="1"/>
  <c r="S271" i="7" s="1"/>
  <c r="J271" i="7"/>
  <c r="K271" i="7" s="1"/>
  <c r="H271" i="7"/>
  <c r="I271" i="7" s="1"/>
  <c r="N270" i="7"/>
  <c r="O270" i="7" s="1"/>
  <c r="R270" i="7" s="1"/>
  <c r="S270" i="7" s="1"/>
  <c r="J270" i="7"/>
  <c r="K270" i="7" s="1"/>
  <c r="H270" i="7"/>
  <c r="I270" i="7" s="1"/>
  <c r="N269" i="7"/>
  <c r="O269" i="7" s="1"/>
  <c r="R269" i="7" s="1"/>
  <c r="S269" i="7" s="1"/>
  <c r="J269" i="7"/>
  <c r="K269" i="7" s="1"/>
  <c r="H269" i="7"/>
  <c r="I269" i="7" s="1"/>
  <c r="N268" i="7"/>
  <c r="O268" i="7" s="1"/>
  <c r="R268" i="7" s="1"/>
  <c r="S268" i="7" s="1"/>
  <c r="J268" i="7"/>
  <c r="K268" i="7" s="1"/>
  <c r="H268" i="7"/>
  <c r="I268" i="7" s="1"/>
  <c r="N267" i="7"/>
  <c r="O267" i="7" s="1"/>
  <c r="R267" i="7" s="1"/>
  <c r="S267" i="7" s="1"/>
  <c r="J267" i="7"/>
  <c r="K267" i="7" s="1"/>
  <c r="H267" i="7"/>
  <c r="I267" i="7" s="1"/>
  <c r="N266" i="7"/>
  <c r="O266" i="7" s="1"/>
  <c r="R266" i="7" s="1"/>
  <c r="S266" i="7" s="1"/>
  <c r="J266" i="7"/>
  <c r="K266" i="7" s="1"/>
  <c r="H266" i="7"/>
  <c r="I266" i="7" s="1"/>
  <c r="N265" i="7"/>
  <c r="O265" i="7" s="1"/>
  <c r="R265" i="7" s="1"/>
  <c r="S265" i="7" s="1"/>
  <c r="J265" i="7"/>
  <c r="K265" i="7" s="1"/>
  <c r="H265" i="7"/>
  <c r="I265" i="7" s="1"/>
  <c r="N264" i="7"/>
  <c r="O264" i="7" s="1"/>
  <c r="R264" i="7" s="1"/>
  <c r="S264" i="7" s="1"/>
  <c r="J264" i="7"/>
  <c r="K264" i="7" s="1"/>
  <c r="H264" i="7"/>
  <c r="I264" i="7" s="1"/>
  <c r="N263" i="7"/>
  <c r="O263" i="7" s="1"/>
  <c r="R263" i="7" s="1"/>
  <c r="S263" i="7" s="1"/>
  <c r="J263" i="7"/>
  <c r="K263" i="7" s="1"/>
  <c r="H263" i="7"/>
  <c r="I263" i="7" s="1"/>
  <c r="N262" i="7"/>
  <c r="O262" i="7" s="1"/>
  <c r="R262" i="7" s="1"/>
  <c r="S262" i="7" s="1"/>
  <c r="J262" i="7"/>
  <c r="K262" i="7" s="1"/>
  <c r="H262" i="7"/>
  <c r="I262" i="7" s="1"/>
  <c r="N261" i="7"/>
  <c r="O261" i="7" s="1"/>
  <c r="R261" i="7" s="1"/>
  <c r="S261" i="7" s="1"/>
  <c r="J261" i="7"/>
  <c r="K261" i="7" s="1"/>
  <c r="H261" i="7"/>
  <c r="I261" i="7" s="1"/>
  <c r="N260" i="7"/>
  <c r="O260" i="7" s="1"/>
  <c r="R260" i="7" s="1"/>
  <c r="S260" i="7" s="1"/>
  <c r="J260" i="7"/>
  <c r="K260" i="7" s="1"/>
  <c r="H260" i="7"/>
  <c r="I260" i="7" s="1"/>
  <c r="N259" i="7"/>
  <c r="O259" i="7" s="1"/>
  <c r="R259" i="7" s="1"/>
  <c r="S259" i="7" s="1"/>
  <c r="J259" i="7"/>
  <c r="K259" i="7" s="1"/>
  <c r="H259" i="7"/>
  <c r="I259" i="7" s="1"/>
  <c r="N258" i="7"/>
  <c r="O258" i="7" s="1"/>
  <c r="R258" i="7" s="1"/>
  <c r="S258" i="7" s="1"/>
  <c r="J258" i="7"/>
  <c r="K258" i="7" s="1"/>
  <c r="H258" i="7"/>
  <c r="I258" i="7" s="1"/>
  <c r="N257" i="7"/>
  <c r="O257" i="7" s="1"/>
  <c r="R257" i="7" s="1"/>
  <c r="S257" i="7" s="1"/>
  <c r="J257" i="7"/>
  <c r="K257" i="7" s="1"/>
  <c r="H257" i="7"/>
  <c r="I257" i="7" s="1"/>
  <c r="N256" i="7"/>
  <c r="O256" i="7" s="1"/>
  <c r="R256" i="7" s="1"/>
  <c r="S256" i="7" s="1"/>
  <c r="J256" i="7"/>
  <c r="K256" i="7" s="1"/>
  <c r="H256" i="7"/>
  <c r="I256" i="7" s="1"/>
  <c r="N255" i="7"/>
  <c r="O255" i="7" s="1"/>
  <c r="R255" i="7" s="1"/>
  <c r="S255" i="7" s="1"/>
  <c r="J255" i="7"/>
  <c r="K255" i="7" s="1"/>
  <c r="H255" i="7"/>
  <c r="I255" i="7" s="1"/>
  <c r="N254" i="7"/>
  <c r="O254" i="7" s="1"/>
  <c r="R254" i="7" s="1"/>
  <c r="S254" i="7" s="1"/>
  <c r="J254" i="7"/>
  <c r="K254" i="7" s="1"/>
  <c r="H254" i="7"/>
  <c r="I254" i="7" s="1"/>
  <c r="N253" i="7"/>
  <c r="O253" i="7" s="1"/>
  <c r="R253" i="7" s="1"/>
  <c r="S253" i="7" s="1"/>
  <c r="J253" i="7"/>
  <c r="K253" i="7" s="1"/>
  <c r="H253" i="7"/>
  <c r="I253" i="7" s="1"/>
  <c r="N252" i="7"/>
  <c r="O252" i="7" s="1"/>
  <c r="R252" i="7" s="1"/>
  <c r="S252" i="7" s="1"/>
  <c r="J252" i="7"/>
  <c r="K252" i="7" s="1"/>
  <c r="H252" i="7"/>
  <c r="I252" i="7" s="1"/>
  <c r="N251" i="7"/>
  <c r="O251" i="7" s="1"/>
  <c r="R251" i="7" s="1"/>
  <c r="S251" i="7" s="1"/>
  <c r="J251" i="7"/>
  <c r="K251" i="7" s="1"/>
  <c r="H251" i="7"/>
  <c r="I251" i="7" s="1"/>
  <c r="N250" i="7"/>
  <c r="O250" i="7" s="1"/>
  <c r="R250" i="7" s="1"/>
  <c r="S250" i="7" s="1"/>
  <c r="J250" i="7"/>
  <c r="K250" i="7" s="1"/>
  <c r="H250" i="7"/>
  <c r="I250" i="7" s="1"/>
  <c r="N249" i="7"/>
  <c r="O249" i="7" s="1"/>
  <c r="R249" i="7" s="1"/>
  <c r="S249" i="7" s="1"/>
  <c r="J249" i="7"/>
  <c r="K249" i="7" s="1"/>
  <c r="H249" i="7"/>
  <c r="I249" i="7" s="1"/>
  <c r="N248" i="7"/>
  <c r="O248" i="7" s="1"/>
  <c r="R248" i="7" s="1"/>
  <c r="S248" i="7" s="1"/>
  <c r="J248" i="7"/>
  <c r="K248" i="7" s="1"/>
  <c r="H248" i="7"/>
  <c r="I248" i="7" s="1"/>
  <c r="N247" i="7"/>
  <c r="O247" i="7" s="1"/>
  <c r="R247" i="7" s="1"/>
  <c r="S247" i="7" s="1"/>
  <c r="J247" i="7"/>
  <c r="K247" i="7" s="1"/>
  <c r="H247" i="7"/>
  <c r="I247" i="7" s="1"/>
  <c r="N246" i="7"/>
  <c r="O246" i="7" s="1"/>
  <c r="R246" i="7" s="1"/>
  <c r="S246" i="7" s="1"/>
  <c r="J246" i="7"/>
  <c r="K246" i="7" s="1"/>
  <c r="H246" i="7"/>
  <c r="I246" i="7" s="1"/>
  <c r="N245" i="7"/>
  <c r="O245" i="7" s="1"/>
  <c r="R245" i="7" s="1"/>
  <c r="S245" i="7" s="1"/>
  <c r="J245" i="7"/>
  <c r="K245" i="7" s="1"/>
  <c r="H245" i="7"/>
  <c r="I245" i="7" s="1"/>
  <c r="N244" i="7"/>
  <c r="O244" i="7" s="1"/>
  <c r="R244" i="7" s="1"/>
  <c r="S244" i="7" s="1"/>
  <c r="J244" i="7"/>
  <c r="K244" i="7" s="1"/>
  <c r="H244" i="7"/>
  <c r="I244" i="7" s="1"/>
  <c r="N243" i="7"/>
  <c r="O243" i="7" s="1"/>
  <c r="R243" i="7" s="1"/>
  <c r="S243" i="7" s="1"/>
  <c r="J243" i="7"/>
  <c r="K243" i="7" s="1"/>
  <c r="H243" i="7"/>
  <c r="I243" i="7" s="1"/>
  <c r="N242" i="7"/>
  <c r="O242" i="7" s="1"/>
  <c r="R242" i="7" s="1"/>
  <c r="S242" i="7" s="1"/>
  <c r="J242" i="7"/>
  <c r="K242" i="7" s="1"/>
  <c r="H242" i="7"/>
  <c r="I242" i="7" s="1"/>
  <c r="N241" i="7"/>
  <c r="O241" i="7" s="1"/>
  <c r="R241" i="7" s="1"/>
  <c r="S241" i="7" s="1"/>
  <c r="J241" i="7"/>
  <c r="K241" i="7" s="1"/>
  <c r="H241" i="7"/>
  <c r="I241" i="7" s="1"/>
  <c r="N240" i="7"/>
  <c r="O240" i="7" s="1"/>
  <c r="R240" i="7" s="1"/>
  <c r="S240" i="7" s="1"/>
  <c r="J240" i="7"/>
  <c r="K240" i="7" s="1"/>
  <c r="H240" i="7"/>
  <c r="I240" i="7" s="1"/>
  <c r="N239" i="7"/>
  <c r="O239" i="7" s="1"/>
  <c r="R239" i="7" s="1"/>
  <c r="S239" i="7" s="1"/>
  <c r="J239" i="7"/>
  <c r="K239" i="7" s="1"/>
  <c r="H239" i="7"/>
  <c r="I239" i="7" s="1"/>
  <c r="N238" i="7"/>
  <c r="O238" i="7" s="1"/>
  <c r="R238" i="7" s="1"/>
  <c r="S238" i="7" s="1"/>
  <c r="J238" i="7"/>
  <c r="K238" i="7" s="1"/>
  <c r="H238" i="7"/>
  <c r="I238" i="7" s="1"/>
  <c r="N237" i="7"/>
  <c r="O237" i="7" s="1"/>
  <c r="R237" i="7" s="1"/>
  <c r="S237" i="7" s="1"/>
  <c r="J237" i="7"/>
  <c r="K237" i="7" s="1"/>
  <c r="H237" i="7"/>
  <c r="I237" i="7" s="1"/>
  <c r="N236" i="7"/>
  <c r="O236" i="7" s="1"/>
  <c r="R236" i="7" s="1"/>
  <c r="S236" i="7" s="1"/>
  <c r="J236" i="7"/>
  <c r="K236" i="7" s="1"/>
  <c r="H236" i="7"/>
  <c r="I236" i="7" s="1"/>
  <c r="N235" i="7"/>
  <c r="O235" i="7" s="1"/>
  <c r="R235" i="7" s="1"/>
  <c r="S235" i="7" s="1"/>
  <c r="J235" i="7"/>
  <c r="K235" i="7" s="1"/>
  <c r="H235" i="7"/>
  <c r="I235" i="7" s="1"/>
  <c r="N234" i="7"/>
  <c r="O234" i="7" s="1"/>
  <c r="R234" i="7" s="1"/>
  <c r="S234" i="7" s="1"/>
  <c r="J234" i="7"/>
  <c r="K234" i="7" s="1"/>
  <c r="H234" i="7"/>
  <c r="I234" i="7" s="1"/>
  <c r="N233" i="7"/>
  <c r="O233" i="7" s="1"/>
  <c r="R233" i="7" s="1"/>
  <c r="S233" i="7" s="1"/>
  <c r="J233" i="7"/>
  <c r="K233" i="7" s="1"/>
  <c r="H233" i="7"/>
  <c r="I233" i="7" s="1"/>
  <c r="N232" i="7"/>
  <c r="O232" i="7" s="1"/>
  <c r="R232" i="7" s="1"/>
  <c r="S232" i="7" s="1"/>
  <c r="J232" i="7"/>
  <c r="K232" i="7" s="1"/>
  <c r="H232" i="7"/>
  <c r="I232" i="7" s="1"/>
  <c r="N231" i="7"/>
  <c r="O231" i="7" s="1"/>
  <c r="R231" i="7" s="1"/>
  <c r="S231" i="7" s="1"/>
  <c r="J231" i="7"/>
  <c r="K231" i="7" s="1"/>
  <c r="H231" i="7"/>
  <c r="I231" i="7" s="1"/>
  <c r="N230" i="7"/>
  <c r="O230" i="7" s="1"/>
  <c r="R230" i="7" s="1"/>
  <c r="S230" i="7" s="1"/>
  <c r="J230" i="7"/>
  <c r="K230" i="7" s="1"/>
  <c r="H230" i="7"/>
  <c r="I230" i="7" s="1"/>
  <c r="N229" i="7"/>
  <c r="O229" i="7" s="1"/>
  <c r="R229" i="7" s="1"/>
  <c r="S229" i="7" s="1"/>
  <c r="J229" i="7"/>
  <c r="K229" i="7" s="1"/>
  <c r="H229" i="7"/>
  <c r="I229" i="7" s="1"/>
  <c r="N228" i="7"/>
  <c r="O228" i="7" s="1"/>
  <c r="R228" i="7" s="1"/>
  <c r="S228" i="7" s="1"/>
  <c r="J228" i="7"/>
  <c r="K228" i="7" s="1"/>
  <c r="H228" i="7"/>
  <c r="I228" i="7" s="1"/>
  <c r="N227" i="7"/>
  <c r="O227" i="7" s="1"/>
  <c r="R227" i="7" s="1"/>
  <c r="S227" i="7" s="1"/>
  <c r="J227" i="7"/>
  <c r="K227" i="7" s="1"/>
  <c r="H227" i="7"/>
  <c r="I227" i="7" s="1"/>
  <c r="N226" i="7"/>
  <c r="O226" i="7" s="1"/>
  <c r="R226" i="7" s="1"/>
  <c r="S226" i="7" s="1"/>
  <c r="J226" i="7"/>
  <c r="K226" i="7" s="1"/>
  <c r="H226" i="7"/>
  <c r="I226" i="7" s="1"/>
  <c r="N225" i="7"/>
  <c r="O225" i="7" s="1"/>
  <c r="R225" i="7" s="1"/>
  <c r="S225" i="7" s="1"/>
  <c r="J225" i="7"/>
  <c r="K225" i="7" s="1"/>
  <c r="H225" i="7"/>
  <c r="I225" i="7" s="1"/>
  <c r="N224" i="7"/>
  <c r="O224" i="7" s="1"/>
  <c r="R224" i="7" s="1"/>
  <c r="S224" i="7" s="1"/>
  <c r="J224" i="7"/>
  <c r="K224" i="7" s="1"/>
  <c r="H224" i="7"/>
  <c r="I224" i="7" s="1"/>
  <c r="N223" i="7"/>
  <c r="O223" i="7" s="1"/>
  <c r="R223" i="7" s="1"/>
  <c r="S223" i="7" s="1"/>
  <c r="J223" i="7"/>
  <c r="K223" i="7" s="1"/>
  <c r="H223" i="7"/>
  <c r="I223" i="7" s="1"/>
  <c r="N222" i="7"/>
  <c r="O222" i="7" s="1"/>
  <c r="R222" i="7" s="1"/>
  <c r="S222" i="7" s="1"/>
  <c r="J222" i="7"/>
  <c r="K222" i="7" s="1"/>
  <c r="H222" i="7"/>
  <c r="I222" i="7" s="1"/>
  <c r="N221" i="7"/>
  <c r="O221" i="7" s="1"/>
  <c r="R221" i="7" s="1"/>
  <c r="S221" i="7" s="1"/>
  <c r="J221" i="7"/>
  <c r="K221" i="7" s="1"/>
  <c r="H221" i="7"/>
  <c r="I221" i="7" s="1"/>
  <c r="N220" i="7"/>
  <c r="O220" i="7" s="1"/>
  <c r="R220" i="7" s="1"/>
  <c r="S220" i="7" s="1"/>
  <c r="J220" i="7"/>
  <c r="K220" i="7" s="1"/>
  <c r="H220" i="7"/>
  <c r="I220" i="7" s="1"/>
  <c r="N219" i="7"/>
  <c r="O219" i="7" s="1"/>
  <c r="R219" i="7" s="1"/>
  <c r="S219" i="7" s="1"/>
  <c r="J219" i="7"/>
  <c r="K219" i="7" s="1"/>
  <c r="H219" i="7"/>
  <c r="I219" i="7" s="1"/>
  <c r="N218" i="7"/>
  <c r="O218" i="7" s="1"/>
  <c r="R218" i="7" s="1"/>
  <c r="S218" i="7" s="1"/>
  <c r="J218" i="7"/>
  <c r="K218" i="7" s="1"/>
  <c r="H218" i="7"/>
  <c r="I218" i="7" s="1"/>
  <c r="N217" i="7"/>
  <c r="O217" i="7" s="1"/>
  <c r="R217" i="7" s="1"/>
  <c r="S217" i="7" s="1"/>
  <c r="J217" i="7"/>
  <c r="K217" i="7" s="1"/>
  <c r="H217" i="7"/>
  <c r="I217" i="7" s="1"/>
  <c r="N216" i="7"/>
  <c r="O216" i="7" s="1"/>
  <c r="R216" i="7" s="1"/>
  <c r="S216" i="7" s="1"/>
  <c r="J216" i="7"/>
  <c r="K216" i="7" s="1"/>
  <c r="H216" i="7"/>
  <c r="I216" i="7" s="1"/>
  <c r="N215" i="7"/>
  <c r="O215" i="7" s="1"/>
  <c r="R215" i="7" s="1"/>
  <c r="S215" i="7" s="1"/>
  <c r="J215" i="7"/>
  <c r="K215" i="7" s="1"/>
  <c r="H215" i="7"/>
  <c r="I215" i="7" s="1"/>
  <c r="N214" i="7"/>
  <c r="O214" i="7" s="1"/>
  <c r="R214" i="7" s="1"/>
  <c r="S214" i="7" s="1"/>
  <c r="J214" i="7"/>
  <c r="K214" i="7" s="1"/>
  <c r="H214" i="7"/>
  <c r="I214" i="7" s="1"/>
  <c r="N213" i="7"/>
  <c r="O213" i="7" s="1"/>
  <c r="R213" i="7" s="1"/>
  <c r="S213" i="7" s="1"/>
  <c r="J213" i="7"/>
  <c r="K213" i="7" s="1"/>
  <c r="H213" i="7"/>
  <c r="I213" i="7" s="1"/>
  <c r="N212" i="7"/>
  <c r="O212" i="7" s="1"/>
  <c r="R212" i="7" s="1"/>
  <c r="S212" i="7" s="1"/>
  <c r="J212" i="7"/>
  <c r="K212" i="7" s="1"/>
  <c r="H212" i="7"/>
  <c r="I212" i="7" s="1"/>
  <c r="N211" i="7"/>
  <c r="O211" i="7" s="1"/>
  <c r="R211" i="7" s="1"/>
  <c r="S211" i="7" s="1"/>
  <c r="J211" i="7"/>
  <c r="K211" i="7" s="1"/>
  <c r="H211" i="7"/>
  <c r="I211" i="7" s="1"/>
  <c r="N210" i="7"/>
  <c r="O210" i="7" s="1"/>
  <c r="R210" i="7" s="1"/>
  <c r="S210" i="7" s="1"/>
  <c r="J210" i="7"/>
  <c r="K210" i="7" s="1"/>
  <c r="H210" i="7"/>
  <c r="I210" i="7" s="1"/>
  <c r="N209" i="7"/>
  <c r="O209" i="7" s="1"/>
  <c r="R209" i="7" s="1"/>
  <c r="S209" i="7" s="1"/>
  <c r="J209" i="7"/>
  <c r="K209" i="7" s="1"/>
  <c r="H209" i="7"/>
  <c r="I209" i="7" s="1"/>
  <c r="N208" i="7"/>
  <c r="O208" i="7" s="1"/>
  <c r="R208" i="7" s="1"/>
  <c r="S208" i="7" s="1"/>
  <c r="J208" i="7"/>
  <c r="K208" i="7" s="1"/>
  <c r="H208" i="7"/>
  <c r="I208" i="7" s="1"/>
  <c r="N207" i="7"/>
  <c r="O207" i="7" s="1"/>
  <c r="R207" i="7" s="1"/>
  <c r="S207" i="7" s="1"/>
  <c r="J207" i="7"/>
  <c r="K207" i="7" s="1"/>
  <c r="H207" i="7"/>
  <c r="I207" i="7" s="1"/>
  <c r="N206" i="7"/>
  <c r="O206" i="7" s="1"/>
  <c r="R206" i="7" s="1"/>
  <c r="S206" i="7" s="1"/>
  <c r="J206" i="7"/>
  <c r="K206" i="7" s="1"/>
  <c r="H206" i="7"/>
  <c r="I206" i="7" s="1"/>
  <c r="N205" i="7"/>
  <c r="O205" i="7" s="1"/>
  <c r="R205" i="7" s="1"/>
  <c r="S205" i="7" s="1"/>
  <c r="J205" i="7"/>
  <c r="K205" i="7" s="1"/>
  <c r="H205" i="7"/>
  <c r="I205" i="7" s="1"/>
  <c r="N204" i="7"/>
  <c r="O204" i="7" s="1"/>
  <c r="R204" i="7" s="1"/>
  <c r="S204" i="7" s="1"/>
  <c r="J204" i="7"/>
  <c r="K204" i="7" s="1"/>
  <c r="H204" i="7"/>
  <c r="I204" i="7" s="1"/>
  <c r="N203" i="7"/>
  <c r="O203" i="7" s="1"/>
  <c r="R203" i="7" s="1"/>
  <c r="S203" i="7" s="1"/>
  <c r="J203" i="7"/>
  <c r="K203" i="7" s="1"/>
  <c r="H203" i="7"/>
  <c r="I203" i="7" s="1"/>
  <c r="N202" i="7"/>
  <c r="O202" i="7" s="1"/>
  <c r="R202" i="7" s="1"/>
  <c r="S202" i="7" s="1"/>
  <c r="J202" i="7"/>
  <c r="K202" i="7" s="1"/>
  <c r="H202" i="7"/>
  <c r="I202" i="7" s="1"/>
  <c r="N201" i="7"/>
  <c r="O201" i="7" s="1"/>
  <c r="R201" i="7" s="1"/>
  <c r="S201" i="7" s="1"/>
  <c r="J201" i="7"/>
  <c r="K201" i="7" s="1"/>
  <c r="H201" i="7"/>
  <c r="I201" i="7" s="1"/>
  <c r="N200" i="7"/>
  <c r="O200" i="7" s="1"/>
  <c r="R200" i="7" s="1"/>
  <c r="S200" i="7" s="1"/>
  <c r="J200" i="7"/>
  <c r="K200" i="7" s="1"/>
  <c r="H200" i="7"/>
  <c r="I200" i="7" s="1"/>
  <c r="N199" i="7"/>
  <c r="O199" i="7" s="1"/>
  <c r="R199" i="7" s="1"/>
  <c r="S199" i="7" s="1"/>
  <c r="J199" i="7"/>
  <c r="K199" i="7" s="1"/>
  <c r="H199" i="7"/>
  <c r="I199" i="7" s="1"/>
  <c r="N198" i="7"/>
  <c r="O198" i="7" s="1"/>
  <c r="R198" i="7" s="1"/>
  <c r="S198" i="7" s="1"/>
  <c r="J198" i="7"/>
  <c r="K198" i="7" s="1"/>
  <c r="H198" i="7"/>
  <c r="I198" i="7" s="1"/>
  <c r="N197" i="7"/>
  <c r="O197" i="7" s="1"/>
  <c r="R197" i="7" s="1"/>
  <c r="S197" i="7" s="1"/>
  <c r="J197" i="7"/>
  <c r="K197" i="7" s="1"/>
  <c r="H197" i="7"/>
  <c r="I197" i="7" s="1"/>
  <c r="N196" i="7"/>
  <c r="O196" i="7" s="1"/>
  <c r="R196" i="7" s="1"/>
  <c r="S196" i="7" s="1"/>
  <c r="J196" i="7"/>
  <c r="K196" i="7" s="1"/>
  <c r="H196" i="7"/>
  <c r="I196" i="7" s="1"/>
  <c r="N195" i="7"/>
  <c r="O195" i="7" s="1"/>
  <c r="R195" i="7" s="1"/>
  <c r="S195" i="7" s="1"/>
  <c r="J195" i="7"/>
  <c r="K195" i="7" s="1"/>
  <c r="H195" i="7"/>
  <c r="I195" i="7" s="1"/>
  <c r="N194" i="7"/>
  <c r="O194" i="7" s="1"/>
  <c r="R194" i="7" s="1"/>
  <c r="S194" i="7" s="1"/>
  <c r="J194" i="7"/>
  <c r="K194" i="7" s="1"/>
  <c r="H194" i="7"/>
  <c r="I194" i="7" s="1"/>
  <c r="N193" i="7"/>
  <c r="O193" i="7" s="1"/>
  <c r="R193" i="7" s="1"/>
  <c r="S193" i="7" s="1"/>
  <c r="J193" i="7"/>
  <c r="K193" i="7" s="1"/>
  <c r="H193" i="7"/>
  <c r="I193" i="7" s="1"/>
  <c r="N192" i="7"/>
  <c r="O192" i="7" s="1"/>
  <c r="R192" i="7" s="1"/>
  <c r="S192" i="7" s="1"/>
  <c r="J192" i="7"/>
  <c r="K192" i="7" s="1"/>
  <c r="H192" i="7"/>
  <c r="I192" i="7" s="1"/>
  <c r="N191" i="7"/>
  <c r="O191" i="7" s="1"/>
  <c r="R191" i="7" s="1"/>
  <c r="S191" i="7" s="1"/>
  <c r="J191" i="7"/>
  <c r="K191" i="7" s="1"/>
  <c r="H191" i="7"/>
  <c r="I191" i="7" s="1"/>
  <c r="N190" i="7"/>
  <c r="O190" i="7" s="1"/>
  <c r="R190" i="7" s="1"/>
  <c r="S190" i="7" s="1"/>
  <c r="J190" i="7"/>
  <c r="K190" i="7" s="1"/>
  <c r="H190" i="7"/>
  <c r="I190" i="7" s="1"/>
  <c r="N189" i="7"/>
  <c r="O189" i="7" s="1"/>
  <c r="R189" i="7" s="1"/>
  <c r="S189" i="7" s="1"/>
  <c r="J189" i="7"/>
  <c r="K189" i="7" s="1"/>
  <c r="H189" i="7"/>
  <c r="I189" i="7" s="1"/>
  <c r="N188" i="7"/>
  <c r="O188" i="7" s="1"/>
  <c r="R188" i="7" s="1"/>
  <c r="S188" i="7" s="1"/>
  <c r="J188" i="7"/>
  <c r="K188" i="7" s="1"/>
  <c r="H188" i="7"/>
  <c r="I188" i="7" s="1"/>
  <c r="N187" i="7"/>
  <c r="O187" i="7" s="1"/>
  <c r="R187" i="7" s="1"/>
  <c r="S187" i="7" s="1"/>
  <c r="J187" i="7"/>
  <c r="K187" i="7" s="1"/>
  <c r="H187" i="7"/>
  <c r="I187" i="7" s="1"/>
  <c r="N186" i="7"/>
  <c r="O186" i="7" s="1"/>
  <c r="R186" i="7" s="1"/>
  <c r="S186" i="7" s="1"/>
  <c r="J186" i="7"/>
  <c r="K186" i="7" s="1"/>
  <c r="H186" i="7"/>
  <c r="I186" i="7" s="1"/>
  <c r="N185" i="7"/>
  <c r="O185" i="7" s="1"/>
  <c r="R185" i="7" s="1"/>
  <c r="S185" i="7" s="1"/>
  <c r="J185" i="7"/>
  <c r="K185" i="7" s="1"/>
  <c r="H185" i="7"/>
  <c r="I185" i="7" s="1"/>
  <c r="N184" i="7"/>
  <c r="O184" i="7" s="1"/>
  <c r="R184" i="7" s="1"/>
  <c r="S184" i="7" s="1"/>
  <c r="J184" i="7"/>
  <c r="K184" i="7" s="1"/>
  <c r="H184" i="7"/>
  <c r="I184" i="7" s="1"/>
  <c r="N183" i="7"/>
  <c r="O183" i="7" s="1"/>
  <c r="R183" i="7" s="1"/>
  <c r="S183" i="7" s="1"/>
  <c r="J183" i="7"/>
  <c r="K183" i="7" s="1"/>
  <c r="H183" i="7"/>
  <c r="I183" i="7" s="1"/>
  <c r="N182" i="7"/>
  <c r="O182" i="7" s="1"/>
  <c r="R182" i="7" s="1"/>
  <c r="S182" i="7" s="1"/>
  <c r="J182" i="7"/>
  <c r="K182" i="7" s="1"/>
  <c r="H182" i="7"/>
  <c r="I182" i="7" s="1"/>
  <c r="N181" i="7"/>
  <c r="O181" i="7" s="1"/>
  <c r="R181" i="7" s="1"/>
  <c r="S181" i="7" s="1"/>
  <c r="J181" i="7"/>
  <c r="K181" i="7" s="1"/>
  <c r="H181" i="7"/>
  <c r="I181" i="7" s="1"/>
  <c r="N180" i="7"/>
  <c r="O180" i="7" s="1"/>
  <c r="R180" i="7" s="1"/>
  <c r="S180" i="7" s="1"/>
  <c r="J180" i="7"/>
  <c r="K180" i="7" s="1"/>
  <c r="H180" i="7"/>
  <c r="I180" i="7" s="1"/>
  <c r="N179" i="7"/>
  <c r="O179" i="7" s="1"/>
  <c r="R179" i="7" s="1"/>
  <c r="S179" i="7" s="1"/>
  <c r="J179" i="7"/>
  <c r="K179" i="7" s="1"/>
  <c r="H179" i="7"/>
  <c r="I179" i="7" s="1"/>
  <c r="N178" i="7"/>
  <c r="O178" i="7" s="1"/>
  <c r="R178" i="7" s="1"/>
  <c r="S178" i="7" s="1"/>
  <c r="J178" i="7"/>
  <c r="K178" i="7" s="1"/>
  <c r="H178" i="7"/>
  <c r="I178" i="7" s="1"/>
  <c r="N177" i="7"/>
  <c r="O177" i="7" s="1"/>
  <c r="R177" i="7" s="1"/>
  <c r="S177" i="7" s="1"/>
  <c r="J177" i="7"/>
  <c r="K177" i="7" s="1"/>
  <c r="H177" i="7"/>
  <c r="I177" i="7" s="1"/>
  <c r="N176" i="7"/>
  <c r="O176" i="7" s="1"/>
  <c r="R176" i="7" s="1"/>
  <c r="S176" i="7" s="1"/>
  <c r="J176" i="7"/>
  <c r="K176" i="7" s="1"/>
  <c r="H176" i="7"/>
  <c r="I176" i="7" s="1"/>
  <c r="N175" i="7"/>
  <c r="O175" i="7" s="1"/>
  <c r="R175" i="7" s="1"/>
  <c r="S175" i="7" s="1"/>
  <c r="J175" i="7"/>
  <c r="K175" i="7" s="1"/>
  <c r="H175" i="7"/>
  <c r="I175" i="7" s="1"/>
  <c r="N174" i="7"/>
  <c r="O174" i="7" s="1"/>
  <c r="R174" i="7" s="1"/>
  <c r="S174" i="7" s="1"/>
  <c r="J174" i="7"/>
  <c r="K174" i="7" s="1"/>
  <c r="H174" i="7"/>
  <c r="I174" i="7" s="1"/>
  <c r="N173" i="7"/>
  <c r="O173" i="7" s="1"/>
  <c r="R173" i="7" s="1"/>
  <c r="S173" i="7" s="1"/>
  <c r="J173" i="7"/>
  <c r="K173" i="7" s="1"/>
  <c r="H173" i="7"/>
  <c r="I173" i="7" s="1"/>
  <c r="N172" i="7"/>
  <c r="O172" i="7" s="1"/>
  <c r="R172" i="7" s="1"/>
  <c r="S172" i="7" s="1"/>
  <c r="J172" i="7"/>
  <c r="K172" i="7" s="1"/>
  <c r="H172" i="7"/>
  <c r="I172" i="7" s="1"/>
  <c r="N171" i="7"/>
  <c r="O171" i="7" s="1"/>
  <c r="R171" i="7" s="1"/>
  <c r="S171" i="7" s="1"/>
  <c r="J171" i="7"/>
  <c r="K171" i="7" s="1"/>
  <c r="H171" i="7"/>
  <c r="I171" i="7" s="1"/>
  <c r="N170" i="7"/>
  <c r="O170" i="7" s="1"/>
  <c r="R170" i="7" s="1"/>
  <c r="S170" i="7" s="1"/>
  <c r="J170" i="7"/>
  <c r="K170" i="7" s="1"/>
  <c r="H170" i="7"/>
  <c r="I170" i="7" s="1"/>
  <c r="N169" i="7"/>
  <c r="O169" i="7" s="1"/>
  <c r="R169" i="7" s="1"/>
  <c r="S169" i="7" s="1"/>
  <c r="J169" i="7"/>
  <c r="K169" i="7" s="1"/>
  <c r="H169" i="7"/>
  <c r="I169" i="7" s="1"/>
  <c r="N168" i="7"/>
  <c r="O168" i="7" s="1"/>
  <c r="R168" i="7" s="1"/>
  <c r="S168" i="7" s="1"/>
  <c r="J168" i="7"/>
  <c r="K168" i="7" s="1"/>
  <c r="H168" i="7"/>
  <c r="I168" i="7" s="1"/>
  <c r="N167" i="7"/>
  <c r="O167" i="7" s="1"/>
  <c r="R167" i="7" s="1"/>
  <c r="S167" i="7" s="1"/>
  <c r="J167" i="7"/>
  <c r="K167" i="7" s="1"/>
  <c r="H167" i="7"/>
  <c r="I167" i="7" s="1"/>
  <c r="N166" i="7"/>
  <c r="O166" i="7" s="1"/>
  <c r="R166" i="7" s="1"/>
  <c r="S166" i="7" s="1"/>
  <c r="J166" i="7"/>
  <c r="K166" i="7" s="1"/>
  <c r="H166" i="7"/>
  <c r="I166" i="7" s="1"/>
  <c r="N165" i="7"/>
  <c r="O165" i="7" s="1"/>
  <c r="R165" i="7" s="1"/>
  <c r="S165" i="7" s="1"/>
  <c r="J165" i="7"/>
  <c r="K165" i="7" s="1"/>
  <c r="H165" i="7"/>
  <c r="I165" i="7" s="1"/>
  <c r="N164" i="7"/>
  <c r="O164" i="7" s="1"/>
  <c r="R164" i="7" s="1"/>
  <c r="S164" i="7" s="1"/>
  <c r="J164" i="7"/>
  <c r="K164" i="7" s="1"/>
  <c r="H164" i="7"/>
  <c r="I164" i="7" s="1"/>
  <c r="N163" i="7"/>
  <c r="O163" i="7" s="1"/>
  <c r="R163" i="7" s="1"/>
  <c r="S163" i="7" s="1"/>
  <c r="J163" i="7"/>
  <c r="K163" i="7" s="1"/>
  <c r="H163" i="7"/>
  <c r="I163" i="7" s="1"/>
  <c r="N162" i="7"/>
  <c r="O162" i="7" s="1"/>
  <c r="R162" i="7" s="1"/>
  <c r="S162" i="7" s="1"/>
  <c r="J162" i="7"/>
  <c r="K162" i="7" s="1"/>
  <c r="H162" i="7"/>
  <c r="I162" i="7" s="1"/>
  <c r="N161" i="7"/>
  <c r="O161" i="7" s="1"/>
  <c r="R161" i="7" s="1"/>
  <c r="S161" i="7" s="1"/>
  <c r="J161" i="7"/>
  <c r="K161" i="7" s="1"/>
  <c r="H161" i="7"/>
  <c r="I161" i="7" s="1"/>
  <c r="N160" i="7"/>
  <c r="O160" i="7" s="1"/>
  <c r="R160" i="7" s="1"/>
  <c r="S160" i="7" s="1"/>
  <c r="J160" i="7"/>
  <c r="K160" i="7" s="1"/>
  <c r="H160" i="7"/>
  <c r="I160" i="7" s="1"/>
  <c r="N159" i="7"/>
  <c r="O159" i="7" s="1"/>
  <c r="R159" i="7" s="1"/>
  <c r="S159" i="7" s="1"/>
  <c r="J159" i="7"/>
  <c r="K159" i="7" s="1"/>
  <c r="H159" i="7"/>
  <c r="I159" i="7" s="1"/>
  <c r="N158" i="7"/>
  <c r="O158" i="7" s="1"/>
  <c r="R158" i="7" s="1"/>
  <c r="S158" i="7" s="1"/>
  <c r="J158" i="7"/>
  <c r="K158" i="7" s="1"/>
  <c r="H158" i="7"/>
  <c r="I158" i="7" s="1"/>
  <c r="N157" i="7"/>
  <c r="O157" i="7" s="1"/>
  <c r="R157" i="7" s="1"/>
  <c r="S157" i="7" s="1"/>
  <c r="J157" i="7"/>
  <c r="K157" i="7" s="1"/>
  <c r="H157" i="7"/>
  <c r="I157" i="7" s="1"/>
  <c r="N156" i="7"/>
  <c r="O156" i="7" s="1"/>
  <c r="R156" i="7" s="1"/>
  <c r="S156" i="7" s="1"/>
  <c r="J156" i="7"/>
  <c r="K156" i="7" s="1"/>
  <c r="H156" i="7"/>
  <c r="I156" i="7" s="1"/>
  <c r="N155" i="7"/>
  <c r="O155" i="7" s="1"/>
  <c r="R155" i="7" s="1"/>
  <c r="S155" i="7" s="1"/>
  <c r="J155" i="7"/>
  <c r="K155" i="7" s="1"/>
  <c r="H155" i="7"/>
  <c r="I155" i="7" s="1"/>
  <c r="N154" i="7"/>
  <c r="O154" i="7" s="1"/>
  <c r="R154" i="7" s="1"/>
  <c r="S154" i="7" s="1"/>
  <c r="J154" i="7"/>
  <c r="K154" i="7" s="1"/>
  <c r="H154" i="7"/>
  <c r="I154" i="7" s="1"/>
  <c r="N153" i="7"/>
  <c r="O153" i="7" s="1"/>
  <c r="R153" i="7" s="1"/>
  <c r="S153" i="7" s="1"/>
  <c r="J153" i="7"/>
  <c r="K153" i="7" s="1"/>
  <c r="H153" i="7"/>
  <c r="I153" i="7" s="1"/>
  <c r="N152" i="7"/>
  <c r="O152" i="7" s="1"/>
  <c r="R152" i="7" s="1"/>
  <c r="S152" i="7" s="1"/>
  <c r="J152" i="7"/>
  <c r="K152" i="7" s="1"/>
  <c r="H152" i="7"/>
  <c r="I152" i="7" s="1"/>
  <c r="N151" i="7"/>
  <c r="O151" i="7" s="1"/>
  <c r="R151" i="7" s="1"/>
  <c r="S151" i="7" s="1"/>
  <c r="J151" i="7"/>
  <c r="K151" i="7" s="1"/>
  <c r="H151" i="7"/>
  <c r="I151" i="7" s="1"/>
  <c r="N150" i="7"/>
  <c r="O150" i="7" s="1"/>
  <c r="R150" i="7" s="1"/>
  <c r="S150" i="7" s="1"/>
  <c r="J150" i="7"/>
  <c r="K150" i="7" s="1"/>
  <c r="H150" i="7"/>
  <c r="I150" i="7" s="1"/>
  <c r="N149" i="7"/>
  <c r="O149" i="7" s="1"/>
  <c r="R149" i="7" s="1"/>
  <c r="S149" i="7" s="1"/>
  <c r="J149" i="7"/>
  <c r="K149" i="7" s="1"/>
  <c r="H149" i="7"/>
  <c r="I149" i="7" s="1"/>
  <c r="N148" i="7"/>
  <c r="O148" i="7" s="1"/>
  <c r="R148" i="7" s="1"/>
  <c r="S148" i="7" s="1"/>
  <c r="J148" i="7"/>
  <c r="K148" i="7" s="1"/>
  <c r="H148" i="7"/>
  <c r="I148" i="7" s="1"/>
  <c r="N147" i="7"/>
  <c r="O147" i="7" s="1"/>
  <c r="R147" i="7" s="1"/>
  <c r="S147" i="7" s="1"/>
  <c r="J147" i="7"/>
  <c r="K147" i="7" s="1"/>
  <c r="H147" i="7"/>
  <c r="I147" i="7" s="1"/>
  <c r="N146" i="7"/>
  <c r="O146" i="7" s="1"/>
  <c r="R146" i="7" s="1"/>
  <c r="S146" i="7" s="1"/>
  <c r="J146" i="7"/>
  <c r="K146" i="7" s="1"/>
  <c r="H146" i="7"/>
  <c r="I146" i="7" s="1"/>
  <c r="N145" i="7"/>
  <c r="O145" i="7" s="1"/>
  <c r="R145" i="7" s="1"/>
  <c r="S145" i="7" s="1"/>
  <c r="J145" i="7"/>
  <c r="K145" i="7" s="1"/>
  <c r="H145" i="7"/>
  <c r="I145" i="7" s="1"/>
  <c r="N144" i="7"/>
  <c r="O144" i="7" s="1"/>
  <c r="R144" i="7" s="1"/>
  <c r="S144" i="7" s="1"/>
  <c r="J144" i="7"/>
  <c r="K144" i="7" s="1"/>
  <c r="H144" i="7"/>
  <c r="I144" i="7" s="1"/>
  <c r="N143" i="7"/>
  <c r="O143" i="7" s="1"/>
  <c r="R143" i="7" s="1"/>
  <c r="S143" i="7" s="1"/>
  <c r="J143" i="7"/>
  <c r="K143" i="7" s="1"/>
  <c r="H143" i="7"/>
  <c r="I143" i="7" s="1"/>
  <c r="N142" i="7"/>
  <c r="O142" i="7" s="1"/>
  <c r="R142" i="7" s="1"/>
  <c r="S142" i="7" s="1"/>
  <c r="J142" i="7"/>
  <c r="K142" i="7" s="1"/>
  <c r="H142" i="7"/>
  <c r="I142" i="7" s="1"/>
  <c r="N141" i="7"/>
  <c r="O141" i="7" s="1"/>
  <c r="R141" i="7" s="1"/>
  <c r="S141" i="7" s="1"/>
  <c r="J141" i="7"/>
  <c r="K141" i="7" s="1"/>
  <c r="H141" i="7"/>
  <c r="I141" i="7" s="1"/>
  <c r="N140" i="7"/>
  <c r="O140" i="7" s="1"/>
  <c r="R140" i="7" s="1"/>
  <c r="S140" i="7" s="1"/>
  <c r="J140" i="7"/>
  <c r="K140" i="7" s="1"/>
  <c r="H140" i="7"/>
  <c r="I140" i="7" s="1"/>
  <c r="N139" i="7"/>
  <c r="O139" i="7" s="1"/>
  <c r="R139" i="7" s="1"/>
  <c r="S139" i="7" s="1"/>
  <c r="J139" i="7"/>
  <c r="K139" i="7" s="1"/>
  <c r="H139" i="7"/>
  <c r="I139" i="7" s="1"/>
  <c r="N138" i="7"/>
  <c r="O138" i="7" s="1"/>
  <c r="R138" i="7" s="1"/>
  <c r="S138" i="7" s="1"/>
  <c r="J138" i="7"/>
  <c r="K138" i="7" s="1"/>
  <c r="H138" i="7"/>
  <c r="I138" i="7" s="1"/>
  <c r="N137" i="7"/>
  <c r="O137" i="7" s="1"/>
  <c r="R137" i="7" s="1"/>
  <c r="S137" i="7" s="1"/>
  <c r="J137" i="7"/>
  <c r="K137" i="7" s="1"/>
  <c r="H137" i="7"/>
  <c r="I137" i="7" s="1"/>
  <c r="N136" i="7"/>
  <c r="O136" i="7" s="1"/>
  <c r="R136" i="7" s="1"/>
  <c r="S136" i="7" s="1"/>
  <c r="J136" i="7"/>
  <c r="K136" i="7" s="1"/>
  <c r="H136" i="7"/>
  <c r="I136" i="7" s="1"/>
  <c r="N135" i="7"/>
  <c r="O135" i="7" s="1"/>
  <c r="R135" i="7" s="1"/>
  <c r="S135" i="7" s="1"/>
  <c r="J135" i="7"/>
  <c r="K135" i="7" s="1"/>
  <c r="H135" i="7"/>
  <c r="I135" i="7" s="1"/>
  <c r="N134" i="7"/>
  <c r="O134" i="7" s="1"/>
  <c r="R134" i="7" s="1"/>
  <c r="S134" i="7" s="1"/>
  <c r="J134" i="7"/>
  <c r="K134" i="7" s="1"/>
  <c r="H134" i="7"/>
  <c r="I134" i="7" s="1"/>
  <c r="N133" i="7"/>
  <c r="O133" i="7" s="1"/>
  <c r="R133" i="7" s="1"/>
  <c r="S133" i="7" s="1"/>
  <c r="J133" i="7"/>
  <c r="K133" i="7" s="1"/>
  <c r="H133" i="7"/>
  <c r="I133" i="7" s="1"/>
  <c r="N132" i="7"/>
  <c r="O132" i="7" s="1"/>
  <c r="R132" i="7" s="1"/>
  <c r="S132" i="7" s="1"/>
  <c r="J132" i="7"/>
  <c r="K132" i="7" s="1"/>
  <c r="H132" i="7"/>
  <c r="I132" i="7" s="1"/>
  <c r="N131" i="7"/>
  <c r="O131" i="7" s="1"/>
  <c r="R131" i="7" s="1"/>
  <c r="S131" i="7" s="1"/>
  <c r="J131" i="7"/>
  <c r="K131" i="7" s="1"/>
  <c r="H131" i="7"/>
  <c r="I131" i="7" s="1"/>
  <c r="N130" i="7"/>
  <c r="O130" i="7" s="1"/>
  <c r="R130" i="7" s="1"/>
  <c r="S130" i="7" s="1"/>
  <c r="J130" i="7"/>
  <c r="K130" i="7" s="1"/>
  <c r="H130" i="7"/>
  <c r="I130" i="7" s="1"/>
  <c r="N129" i="7"/>
  <c r="O129" i="7" s="1"/>
  <c r="R129" i="7" s="1"/>
  <c r="S129" i="7" s="1"/>
  <c r="J129" i="7"/>
  <c r="K129" i="7" s="1"/>
  <c r="H129" i="7"/>
  <c r="I129" i="7" s="1"/>
  <c r="N128" i="7"/>
  <c r="O128" i="7" s="1"/>
  <c r="R128" i="7" s="1"/>
  <c r="S128" i="7" s="1"/>
  <c r="J128" i="7"/>
  <c r="K128" i="7" s="1"/>
  <c r="H128" i="7"/>
  <c r="I128" i="7" s="1"/>
  <c r="N127" i="7"/>
  <c r="O127" i="7" s="1"/>
  <c r="R127" i="7" s="1"/>
  <c r="S127" i="7" s="1"/>
  <c r="J127" i="7"/>
  <c r="K127" i="7" s="1"/>
  <c r="H127" i="7"/>
  <c r="I127" i="7" s="1"/>
  <c r="N126" i="7"/>
  <c r="O126" i="7" s="1"/>
  <c r="R126" i="7" s="1"/>
  <c r="S126" i="7" s="1"/>
  <c r="J126" i="7"/>
  <c r="K126" i="7" s="1"/>
  <c r="H126" i="7"/>
  <c r="I126" i="7" s="1"/>
  <c r="N125" i="7"/>
  <c r="O125" i="7" s="1"/>
  <c r="R125" i="7" s="1"/>
  <c r="S125" i="7" s="1"/>
  <c r="J125" i="7"/>
  <c r="K125" i="7" s="1"/>
  <c r="H125" i="7"/>
  <c r="I125" i="7" s="1"/>
  <c r="N124" i="7"/>
  <c r="O124" i="7" s="1"/>
  <c r="R124" i="7" s="1"/>
  <c r="S124" i="7" s="1"/>
  <c r="J124" i="7"/>
  <c r="K124" i="7" s="1"/>
  <c r="H124" i="7"/>
  <c r="I124" i="7" s="1"/>
  <c r="N123" i="7"/>
  <c r="O123" i="7" s="1"/>
  <c r="R123" i="7" s="1"/>
  <c r="S123" i="7" s="1"/>
  <c r="J123" i="7"/>
  <c r="K123" i="7" s="1"/>
  <c r="H123" i="7"/>
  <c r="I123" i="7" s="1"/>
  <c r="N122" i="7"/>
  <c r="O122" i="7" s="1"/>
  <c r="R122" i="7" s="1"/>
  <c r="S122" i="7" s="1"/>
  <c r="J122" i="7"/>
  <c r="K122" i="7" s="1"/>
  <c r="H122" i="7"/>
  <c r="I122" i="7" s="1"/>
  <c r="N121" i="7"/>
  <c r="O121" i="7" s="1"/>
  <c r="R121" i="7" s="1"/>
  <c r="S121" i="7" s="1"/>
  <c r="J121" i="7"/>
  <c r="K121" i="7" s="1"/>
  <c r="H121" i="7"/>
  <c r="I121" i="7" s="1"/>
  <c r="N120" i="7"/>
  <c r="O120" i="7" s="1"/>
  <c r="R120" i="7" s="1"/>
  <c r="S120" i="7" s="1"/>
  <c r="J120" i="7"/>
  <c r="K120" i="7" s="1"/>
  <c r="H120" i="7"/>
  <c r="I120" i="7" s="1"/>
  <c r="N119" i="7"/>
  <c r="O119" i="7" s="1"/>
  <c r="R119" i="7" s="1"/>
  <c r="S119" i="7" s="1"/>
  <c r="J119" i="7"/>
  <c r="K119" i="7" s="1"/>
  <c r="H119" i="7"/>
  <c r="I119" i="7" s="1"/>
  <c r="N118" i="7"/>
  <c r="O118" i="7" s="1"/>
  <c r="R118" i="7" s="1"/>
  <c r="S118" i="7" s="1"/>
  <c r="J118" i="7"/>
  <c r="K118" i="7" s="1"/>
  <c r="H118" i="7"/>
  <c r="I118" i="7" s="1"/>
  <c r="N117" i="7"/>
  <c r="O117" i="7" s="1"/>
  <c r="R117" i="7" s="1"/>
  <c r="S117" i="7" s="1"/>
  <c r="J117" i="7"/>
  <c r="K117" i="7" s="1"/>
  <c r="H117" i="7"/>
  <c r="I117" i="7" s="1"/>
  <c r="N116" i="7"/>
  <c r="O116" i="7" s="1"/>
  <c r="R116" i="7" s="1"/>
  <c r="S116" i="7" s="1"/>
  <c r="J116" i="7"/>
  <c r="K116" i="7" s="1"/>
  <c r="H116" i="7"/>
  <c r="I116" i="7" s="1"/>
  <c r="N115" i="7"/>
  <c r="O115" i="7" s="1"/>
  <c r="R115" i="7" s="1"/>
  <c r="S115" i="7" s="1"/>
  <c r="J115" i="7"/>
  <c r="K115" i="7" s="1"/>
  <c r="H115" i="7"/>
  <c r="I115" i="7" s="1"/>
  <c r="N114" i="7"/>
  <c r="O114" i="7" s="1"/>
  <c r="R114" i="7" s="1"/>
  <c r="S114" i="7" s="1"/>
  <c r="J114" i="7"/>
  <c r="K114" i="7" s="1"/>
  <c r="H114" i="7"/>
  <c r="I114" i="7" s="1"/>
  <c r="N113" i="7"/>
  <c r="O113" i="7" s="1"/>
  <c r="R113" i="7" s="1"/>
  <c r="S113" i="7" s="1"/>
  <c r="J113" i="7"/>
  <c r="K113" i="7" s="1"/>
  <c r="H113" i="7"/>
  <c r="I113" i="7" s="1"/>
  <c r="N112" i="7"/>
  <c r="O112" i="7" s="1"/>
  <c r="R112" i="7" s="1"/>
  <c r="S112" i="7" s="1"/>
  <c r="J112" i="7"/>
  <c r="K112" i="7" s="1"/>
  <c r="H112" i="7"/>
  <c r="I112" i="7" s="1"/>
  <c r="N111" i="7"/>
  <c r="O111" i="7" s="1"/>
  <c r="R111" i="7" s="1"/>
  <c r="S111" i="7" s="1"/>
  <c r="J111" i="7"/>
  <c r="K111" i="7" s="1"/>
  <c r="H111" i="7"/>
  <c r="I111" i="7" s="1"/>
  <c r="N110" i="7"/>
  <c r="O110" i="7" s="1"/>
  <c r="R110" i="7" s="1"/>
  <c r="S110" i="7" s="1"/>
  <c r="J110" i="7"/>
  <c r="K110" i="7" s="1"/>
  <c r="H110" i="7"/>
  <c r="I110" i="7" s="1"/>
  <c r="N109" i="7"/>
  <c r="O109" i="7" s="1"/>
  <c r="R109" i="7" s="1"/>
  <c r="S109" i="7" s="1"/>
  <c r="J109" i="7"/>
  <c r="K109" i="7" s="1"/>
  <c r="H109" i="7"/>
  <c r="I109" i="7" s="1"/>
  <c r="N108" i="7"/>
  <c r="O108" i="7" s="1"/>
  <c r="R108" i="7" s="1"/>
  <c r="S108" i="7" s="1"/>
  <c r="J108" i="7"/>
  <c r="K108" i="7" s="1"/>
  <c r="H108" i="7"/>
  <c r="I108" i="7" s="1"/>
  <c r="N107" i="7"/>
  <c r="O107" i="7" s="1"/>
  <c r="R107" i="7" s="1"/>
  <c r="S107" i="7" s="1"/>
  <c r="J107" i="7"/>
  <c r="K107" i="7" s="1"/>
  <c r="H107" i="7"/>
  <c r="I107" i="7" s="1"/>
  <c r="N106" i="7"/>
  <c r="O106" i="7" s="1"/>
  <c r="R106" i="7" s="1"/>
  <c r="S106" i="7" s="1"/>
  <c r="J106" i="7"/>
  <c r="K106" i="7" s="1"/>
  <c r="H106" i="7"/>
  <c r="I106" i="7" s="1"/>
  <c r="N105" i="7"/>
  <c r="O105" i="7" s="1"/>
  <c r="R105" i="7" s="1"/>
  <c r="S105" i="7" s="1"/>
  <c r="J105" i="7"/>
  <c r="K105" i="7" s="1"/>
  <c r="H105" i="7"/>
  <c r="I105" i="7" s="1"/>
  <c r="N104" i="7"/>
  <c r="O104" i="7" s="1"/>
  <c r="R104" i="7" s="1"/>
  <c r="S104" i="7" s="1"/>
  <c r="J104" i="7"/>
  <c r="K104" i="7" s="1"/>
  <c r="H104" i="7"/>
  <c r="I104" i="7" s="1"/>
  <c r="N103" i="7"/>
  <c r="O103" i="7" s="1"/>
  <c r="R103" i="7" s="1"/>
  <c r="S103" i="7" s="1"/>
  <c r="J103" i="7"/>
  <c r="K103" i="7" s="1"/>
  <c r="H103" i="7"/>
  <c r="I103" i="7" s="1"/>
  <c r="N102" i="7"/>
  <c r="O102" i="7" s="1"/>
  <c r="R102" i="7" s="1"/>
  <c r="S102" i="7" s="1"/>
  <c r="J102" i="7"/>
  <c r="K102" i="7" s="1"/>
  <c r="H102" i="7"/>
  <c r="I102" i="7" s="1"/>
  <c r="N101" i="7"/>
  <c r="O101" i="7" s="1"/>
  <c r="R101" i="7" s="1"/>
  <c r="S101" i="7" s="1"/>
  <c r="J101" i="7"/>
  <c r="K101" i="7" s="1"/>
  <c r="H101" i="7"/>
  <c r="I101" i="7" s="1"/>
  <c r="N100" i="7"/>
  <c r="O100" i="7" s="1"/>
  <c r="R100" i="7" s="1"/>
  <c r="S100" i="7" s="1"/>
  <c r="J100" i="7"/>
  <c r="K100" i="7" s="1"/>
  <c r="H100" i="7"/>
  <c r="I100" i="7" s="1"/>
  <c r="N99" i="7"/>
  <c r="O99" i="7" s="1"/>
  <c r="R99" i="7" s="1"/>
  <c r="S99" i="7" s="1"/>
  <c r="J99" i="7"/>
  <c r="K99" i="7" s="1"/>
  <c r="H99" i="7"/>
  <c r="I99" i="7" s="1"/>
  <c r="N98" i="7"/>
  <c r="O98" i="7" s="1"/>
  <c r="R98" i="7" s="1"/>
  <c r="S98" i="7" s="1"/>
  <c r="J98" i="7"/>
  <c r="K98" i="7" s="1"/>
  <c r="H98" i="7"/>
  <c r="I98" i="7" s="1"/>
  <c r="N97" i="7"/>
  <c r="O97" i="7" s="1"/>
  <c r="R97" i="7" s="1"/>
  <c r="S97" i="7" s="1"/>
  <c r="J97" i="7"/>
  <c r="K97" i="7" s="1"/>
  <c r="H97" i="7"/>
  <c r="I97" i="7" s="1"/>
  <c r="N96" i="7"/>
  <c r="O96" i="7" s="1"/>
  <c r="R96" i="7" s="1"/>
  <c r="S96" i="7" s="1"/>
  <c r="J96" i="7"/>
  <c r="K96" i="7" s="1"/>
  <c r="H96" i="7"/>
  <c r="I96" i="7" s="1"/>
  <c r="N95" i="7"/>
  <c r="O95" i="7" s="1"/>
  <c r="R95" i="7" s="1"/>
  <c r="S95" i="7" s="1"/>
  <c r="J95" i="7"/>
  <c r="K95" i="7" s="1"/>
  <c r="H95" i="7"/>
  <c r="I95" i="7" s="1"/>
  <c r="N94" i="7"/>
  <c r="O94" i="7" s="1"/>
  <c r="R94" i="7" s="1"/>
  <c r="S94" i="7" s="1"/>
  <c r="J94" i="7"/>
  <c r="K94" i="7" s="1"/>
  <c r="H94" i="7"/>
  <c r="I94" i="7" s="1"/>
  <c r="N93" i="7"/>
  <c r="O93" i="7" s="1"/>
  <c r="R93" i="7" s="1"/>
  <c r="S93" i="7" s="1"/>
  <c r="J93" i="7"/>
  <c r="K93" i="7" s="1"/>
  <c r="H93" i="7"/>
  <c r="I93" i="7" s="1"/>
  <c r="N92" i="7"/>
  <c r="O92" i="7" s="1"/>
  <c r="R92" i="7" s="1"/>
  <c r="S92" i="7" s="1"/>
  <c r="J92" i="7"/>
  <c r="K92" i="7" s="1"/>
  <c r="H92" i="7"/>
  <c r="I92" i="7" s="1"/>
  <c r="N91" i="7"/>
  <c r="O91" i="7" s="1"/>
  <c r="R91" i="7" s="1"/>
  <c r="S91" i="7" s="1"/>
  <c r="J91" i="7"/>
  <c r="K91" i="7" s="1"/>
  <c r="H91" i="7"/>
  <c r="I91" i="7" s="1"/>
  <c r="N90" i="7"/>
  <c r="O90" i="7" s="1"/>
  <c r="R90" i="7" s="1"/>
  <c r="S90" i="7" s="1"/>
  <c r="J90" i="7"/>
  <c r="K90" i="7" s="1"/>
  <c r="H90" i="7"/>
  <c r="I90" i="7" s="1"/>
  <c r="N89" i="7"/>
  <c r="O89" i="7" s="1"/>
  <c r="R89" i="7" s="1"/>
  <c r="S89" i="7" s="1"/>
  <c r="J89" i="7"/>
  <c r="K89" i="7" s="1"/>
  <c r="H89" i="7"/>
  <c r="I89" i="7" s="1"/>
  <c r="N88" i="7"/>
  <c r="O88" i="7" s="1"/>
  <c r="R88" i="7" s="1"/>
  <c r="S88" i="7" s="1"/>
  <c r="J88" i="7"/>
  <c r="K88" i="7" s="1"/>
  <c r="H88" i="7"/>
  <c r="I88" i="7" s="1"/>
  <c r="N87" i="7"/>
  <c r="O87" i="7" s="1"/>
  <c r="R87" i="7" s="1"/>
  <c r="S87" i="7" s="1"/>
  <c r="J87" i="7"/>
  <c r="K87" i="7" s="1"/>
  <c r="H87" i="7"/>
  <c r="I87" i="7" s="1"/>
  <c r="N86" i="7"/>
  <c r="O86" i="7" s="1"/>
  <c r="R86" i="7" s="1"/>
  <c r="S86" i="7" s="1"/>
  <c r="J86" i="7"/>
  <c r="K86" i="7" s="1"/>
  <c r="H86" i="7"/>
  <c r="I86" i="7" s="1"/>
  <c r="N85" i="7"/>
  <c r="O85" i="7" s="1"/>
  <c r="R85" i="7" s="1"/>
  <c r="S85" i="7" s="1"/>
  <c r="J85" i="7"/>
  <c r="K85" i="7" s="1"/>
  <c r="H85" i="7"/>
  <c r="I85" i="7" s="1"/>
  <c r="N84" i="7"/>
  <c r="O84" i="7" s="1"/>
  <c r="R84" i="7" s="1"/>
  <c r="S84" i="7" s="1"/>
  <c r="J84" i="7"/>
  <c r="K84" i="7" s="1"/>
  <c r="H84" i="7"/>
  <c r="I84" i="7" s="1"/>
  <c r="N83" i="7"/>
  <c r="O83" i="7" s="1"/>
  <c r="R83" i="7" s="1"/>
  <c r="S83" i="7" s="1"/>
  <c r="J83" i="7"/>
  <c r="K83" i="7" s="1"/>
  <c r="H83" i="7"/>
  <c r="I83" i="7" s="1"/>
  <c r="N82" i="7"/>
  <c r="O82" i="7" s="1"/>
  <c r="R82" i="7" s="1"/>
  <c r="S82" i="7" s="1"/>
  <c r="J82" i="7"/>
  <c r="K82" i="7" s="1"/>
  <c r="H82" i="7"/>
  <c r="I82" i="7" s="1"/>
  <c r="N81" i="7"/>
  <c r="O81" i="7" s="1"/>
  <c r="R81" i="7" s="1"/>
  <c r="S81" i="7" s="1"/>
  <c r="J81" i="7"/>
  <c r="K81" i="7" s="1"/>
  <c r="H81" i="7"/>
  <c r="I81" i="7" s="1"/>
  <c r="N80" i="7"/>
  <c r="O80" i="7" s="1"/>
  <c r="R80" i="7" s="1"/>
  <c r="S80" i="7" s="1"/>
  <c r="J80" i="7"/>
  <c r="K80" i="7" s="1"/>
  <c r="H80" i="7"/>
  <c r="I80" i="7" s="1"/>
  <c r="N79" i="7"/>
  <c r="O79" i="7" s="1"/>
  <c r="R79" i="7" s="1"/>
  <c r="S79" i="7" s="1"/>
  <c r="J79" i="7"/>
  <c r="K79" i="7" s="1"/>
  <c r="H79" i="7"/>
  <c r="I79" i="7" s="1"/>
  <c r="N78" i="7"/>
  <c r="O78" i="7" s="1"/>
  <c r="R78" i="7" s="1"/>
  <c r="S78" i="7" s="1"/>
  <c r="J78" i="7"/>
  <c r="K78" i="7" s="1"/>
  <c r="H78" i="7"/>
  <c r="I78" i="7" s="1"/>
  <c r="N77" i="7"/>
  <c r="O77" i="7" s="1"/>
  <c r="R77" i="7" s="1"/>
  <c r="S77" i="7" s="1"/>
  <c r="J77" i="7"/>
  <c r="K77" i="7" s="1"/>
  <c r="H77" i="7"/>
  <c r="I77" i="7" s="1"/>
  <c r="N76" i="7"/>
  <c r="O76" i="7" s="1"/>
  <c r="R76" i="7" s="1"/>
  <c r="S76" i="7" s="1"/>
  <c r="J76" i="7"/>
  <c r="K76" i="7" s="1"/>
  <c r="H76" i="7"/>
  <c r="I76" i="7" s="1"/>
  <c r="N75" i="7"/>
  <c r="O75" i="7" s="1"/>
  <c r="R75" i="7" s="1"/>
  <c r="S75" i="7" s="1"/>
  <c r="J75" i="7"/>
  <c r="K75" i="7" s="1"/>
  <c r="H75" i="7"/>
  <c r="I75" i="7" s="1"/>
  <c r="N74" i="7"/>
  <c r="O74" i="7" s="1"/>
  <c r="R74" i="7" s="1"/>
  <c r="S74" i="7" s="1"/>
  <c r="J74" i="7"/>
  <c r="K74" i="7" s="1"/>
  <c r="H74" i="7"/>
  <c r="I74" i="7" s="1"/>
  <c r="N73" i="7"/>
  <c r="O73" i="7" s="1"/>
  <c r="R73" i="7" s="1"/>
  <c r="S73" i="7" s="1"/>
  <c r="J73" i="7"/>
  <c r="K73" i="7" s="1"/>
  <c r="H73" i="7"/>
  <c r="I73" i="7" s="1"/>
  <c r="N72" i="7"/>
  <c r="O72" i="7" s="1"/>
  <c r="R72" i="7" s="1"/>
  <c r="S72" i="7" s="1"/>
  <c r="J72" i="7"/>
  <c r="K72" i="7" s="1"/>
  <c r="H72" i="7"/>
  <c r="I72" i="7" s="1"/>
  <c r="N71" i="7"/>
  <c r="O71" i="7" s="1"/>
  <c r="R71" i="7" s="1"/>
  <c r="S71" i="7" s="1"/>
  <c r="J71" i="7"/>
  <c r="K71" i="7" s="1"/>
  <c r="H71" i="7"/>
  <c r="I71" i="7" s="1"/>
  <c r="N70" i="7"/>
  <c r="O70" i="7" s="1"/>
  <c r="R70" i="7" s="1"/>
  <c r="S70" i="7" s="1"/>
  <c r="J70" i="7"/>
  <c r="K70" i="7" s="1"/>
  <c r="H70" i="7"/>
  <c r="I70" i="7" s="1"/>
  <c r="N69" i="7"/>
  <c r="O69" i="7" s="1"/>
  <c r="R69" i="7" s="1"/>
  <c r="S69" i="7" s="1"/>
  <c r="J69" i="7"/>
  <c r="K69" i="7" s="1"/>
  <c r="H69" i="7"/>
  <c r="I69" i="7" s="1"/>
  <c r="N68" i="7"/>
  <c r="O68" i="7" s="1"/>
  <c r="R68" i="7" s="1"/>
  <c r="S68" i="7" s="1"/>
  <c r="J68" i="7"/>
  <c r="K68" i="7" s="1"/>
  <c r="H68" i="7"/>
  <c r="I68" i="7" s="1"/>
  <c r="N67" i="7"/>
  <c r="O67" i="7" s="1"/>
  <c r="R67" i="7" s="1"/>
  <c r="S67" i="7" s="1"/>
  <c r="J67" i="7"/>
  <c r="K67" i="7" s="1"/>
  <c r="H67" i="7"/>
  <c r="I67" i="7" s="1"/>
  <c r="N66" i="7"/>
  <c r="O66" i="7" s="1"/>
  <c r="R66" i="7" s="1"/>
  <c r="S66" i="7" s="1"/>
  <c r="J66" i="7"/>
  <c r="K66" i="7" s="1"/>
  <c r="H66" i="7"/>
  <c r="I66" i="7" s="1"/>
  <c r="N65" i="7"/>
  <c r="O65" i="7" s="1"/>
  <c r="R65" i="7" s="1"/>
  <c r="S65" i="7" s="1"/>
  <c r="J65" i="7"/>
  <c r="K65" i="7" s="1"/>
  <c r="H65" i="7"/>
  <c r="I65" i="7" s="1"/>
  <c r="N64" i="7"/>
  <c r="O64" i="7" s="1"/>
  <c r="R64" i="7" s="1"/>
  <c r="S64" i="7" s="1"/>
  <c r="J64" i="7"/>
  <c r="K64" i="7" s="1"/>
  <c r="H64" i="7"/>
  <c r="I64" i="7" s="1"/>
  <c r="N63" i="7"/>
  <c r="O63" i="7" s="1"/>
  <c r="R63" i="7" s="1"/>
  <c r="S63" i="7" s="1"/>
  <c r="J63" i="7"/>
  <c r="K63" i="7" s="1"/>
  <c r="H63" i="7"/>
  <c r="I63" i="7" s="1"/>
  <c r="N62" i="7"/>
  <c r="O62" i="7" s="1"/>
  <c r="R62" i="7" s="1"/>
  <c r="S62" i="7" s="1"/>
  <c r="J62" i="7"/>
  <c r="K62" i="7" s="1"/>
  <c r="H62" i="7"/>
  <c r="I62" i="7" s="1"/>
  <c r="N61" i="7"/>
  <c r="O61" i="7" s="1"/>
  <c r="R61" i="7" s="1"/>
  <c r="S61" i="7" s="1"/>
  <c r="J61" i="7"/>
  <c r="K61" i="7" s="1"/>
  <c r="H61" i="7"/>
  <c r="I61" i="7" s="1"/>
  <c r="N60" i="7"/>
  <c r="O60" i="7" s="1"/>
  <c r="R60" i="7" s="1"/>
  <c r="S60" i="7" s="1"/>
  <c r="J60" i="7"/>
  <c r="K60" i="7" s="1"/>
  <c r="H60" i="7"/>
  <c r="I60" i="7" s="1"/>
  <c r="N59" i="7"/>
  <c r="O59" i="7" s="1"/>
  <c r="R59" i="7" s="1"/>
  <c r="S59" i="7" s="1"/>
  <c r="J59" i="7"/>
  <c r="K59" i="7" s="1"/>
  <c r="H59" i="7"/>
  <c r="I59" i="7" s="1"/>
  <c r="N58" i="7"/>
  <c r="O58" i="7" s="1"/>
  <c r="R58" i="7" s="1"/>
  <c r="S58" i="7" s="1"/>
  <c r="J58" i="7"/>
  <c r="K58" i="7" s="1"/>
  <c r="H58" i="7"/>
  <c r="I58" i="7" s="1"/>
  <c r="N57" i="7"/>
  <c r="O57" i="7" s="1"/>
  <c r="J57" i="7"/>
  <c r="K57" i="7" s="1"/>
  <c r="H57" i="7"/>
  <c r="I57" i="7" s="1"/>
  <c r="N56" i="7"/>
  <c r="O56" i="7" s="1"/>
  <c r="J56" i="7"/>
  <c r="K56" i="7" s="1"/>
  <c r="H56" i="7"/>
  <c r="I56" i="7" s="1"/>
  <c r="N55" i="7"/>
  <c r="O55" i="7" s="1"/>
  <c r="R55" i="7" s="1"/>
  <c r="S55" i="7" s="1"/>
  <c r="J55" i="7"/>
  <c r="K55" i="7" s="1"/>
  <c r="H55" i="7"/>
  <c r="I55" i="7" s="1"/>
  <c r="N54" i="7"/>
  <c r="O54" i="7" s="1"/>
  <c r="R54" i="7" s="1"/>
  <c r="S54" i="7" s="1"/>
  <c r="J54" i="7"/>
  <c r="K54" i="7" s="1"/>
  <c r="H54" i="7"/>
  <c r="I54" i="7" s="1"/>
  <c r="N53" i="7"/>
  <c r="O53" i="7" s="1"/>
  <c r="R53" i="7" s="1"/>
  <c r="S53" i="7" s="1"/>
  <c r="J53" i="7"/>
  <c r="K53" i="7" s="1"/>
  <c r="H53" i="7"/>
  <c r="I53" i="7" s="1"/>
  <c r="N52" i="7"/>
  <c r="O52" i="7" s="1"/>
  <c r="R52" i="7" s="1"/>
  <c r="S52" i="7" s="1"/>
  <c r="J52" i="7"/>
  <c r="K52" i="7" s="1"/>
  <c r="H52" i="7"/>
  <c r="I52" i="7" s="1"/>
  <c r="N51" i="7"/>
  <c r="O51" i="7" s="1"/>
  <c r="R51" i="7" s="1"/>
  <c r="S51" i="7" s="1"/>
  <c r="J51" i="7"/>
  <c r="K51" i="7" s="1"/>
  <c r="H51" i="7"/>
  <c r="I51" i="7" s="1"/>
  <c r="N50" i="7"/>
  <c r="O50" i="7" s="1"/>
  <c r="R50" i="7" s="1"/>
  <c r="S50" i="7" s="1"/>
  <c r="J50" i="7"/>
  <c r="K50" i="7" s="1"/>
  <c r="H50" i="7"/>
  <c r="I50" i="7" s="1"/>
  <c r="N49" i="7"/>
  <c r="O49" i="7" s="1"/>
  <c r="R49" i="7" s="1"/>
  <c r="S49" i="7" s="1"/>
  <c r="J49" i="7"/>
  <c r="K49" i="7" s="1"/>
  <c r="H49" i="7"/>
  <c r="I49" i="7" s="1"/>
  <c r="N48" i="7"/>
  <c r="O48" i="7" s="1"/>
  <c r="R48" i="7" s="1"/>
  <c r="S48" i="7" s="1"/>
  <c r="J48" i="7"/>
  <c r="K48" i="7" s="1"/>
  <c r="H48" i="7"/>
  <c r="I48" i="7" s="1"/>
  <c r="N47" i="7"/>
  <c r="O47" i="7" s="1"/>
  <c r="R47" i="7" s="1"/>
  <c r="S47" i="7" s="1"/>
  <c r="J47" i="7"/>
  <c r="K47" i="7" s="1"/>
  <c r="H47" i="7"/>
  <c r="I47" i="7" s="1"/>
  <c r="N46" i="7"/>
  <c r="O46" i="7" s="1"/>
  <c r="R46" i="7" s="1"/>
  <c r="S46" i="7" s="1"/>
  <c r="J46" i="7"/>
  <c r="K46" i="7" s="1"/>
  <c r="H46" i="7"/>
  <c r="I46" i="7" s="1"/>
  <c r="N45" i="7"/>
  <c r="O45" i="7" s="1"/>
  <c r="R45" i="7" s="1"/>
  <c r="S45" i="7" s="1"/>
  <c r="J45" i="7"/>
  <c r="K45" i="7" s="1"/>
  <c r="H45" i="7"/>
  <c r="I45" i="7" s="1"/>
  <c r="N44" i="7"/>
  <c r="O44" i="7" s="1"/>
  <c r="R44" i="7" s="1"/>
  <c r="S44" i="7" s="1"/>
  <c r="J44" i="7"/>
  <c r="K44" i="7" s="1"/>
  <c r="H44" i="7"/>
  <c r="I44" i="7" s="1"/>
  <c r="N43" i="7"/>
  <c r="O43" i="7" s="1"/>
  <c r="R43" i="7" s="1"/>
  <c r="S43" i="7" s="1"/>
  <c r="J43" i="7"/>
  <c r="K43" i="7" s="1"/>
  <c r="H43" i="7"/>
  <c r="I43" i="7" s="1"/>
  <c r="N42" i="7"/>
  <c r="O42" i="7" s="1"/>
  <c r="R42" i="7" s="1"/>
  <c r="S42" i="7" s="1"/>
  <c r="J42" i="7"/>
  <c r="K42" i="7" s="1"/>
  <c r="H42" i="7"/>
  <c r="I42" i="7" s="1"/>
  <c r="N41" i="7"/>
  <c r="O41" i="7" s="1"/>
  <c r="R41" i="7" s="1"/>
  <c r="S41" i="7" s="1"/>
  <c r="J41" i="7"/>
  <c r="K41" i="7" s="1"/>
  <c r="H41" i="7"/>
  <c r="I41" i="7" s="1"/>
  <c r="N40" i="7"/>
  <c r="O40" i="7" s="1"/>
  <c r="R40" i="7" s="1"/>
  <c r="S40" i="7" s="1"/>
  <c r="J40" i="7"/>
  <c r="K40" i="7" s="1"/>
  <c r="H40" i="7"/>
  <c r="I40" i="7" s="1"/>
  <c r="N39" i="7"/>
  <c r="O39" i="7" s="1"/>
  <c r="R39" i="7" s="1"/>
  <c r="S39" i="7" s="1"/>
  <c r="J39" i="7"/>
  <c r="K39" i="7" s="1"/>
  <c r="H39" i="7"/>
  <c r="I39" i="7" s="1"/>
  <c r="N38" i="7"/>
  <c r="O38" i="7" s="1"/>
  <c r="R38" i="7" s="1"/>
  <c r="S38" i="7" s="1"/>
  <c r="J38" i="7"/>
  <c r="K38" i="7" s="1"/>
  <c r="H38" i="7"/>
  <c r="I38" i="7" s="1"/>
  <c r="N37" i="7"/>
  <c r="O37" i="7" s="1"/>
  <c r="R37" i="7" s="1"/>
  <c r="S37" i="7" s="1"/>
  <c r="J37" i="7"/>
  <c r="K37" i="7" s="1"/>
  <c r="H37" i="7"/>
  <c r="I37" i="7" s="1"/>
  <c r="N36" i="7"/>
  <c r="O36" i="7" s="1"/>
  <c r="R36" i="7" s="1"/>
  <c r="S36" i="7" s="1"/>
  <c r="J36" i="7"/>
  <c r="K36" i="7" s="1"/>
  <c r="H36" i="7"/>
  <c r="I36" i="7" s="1"/>
  <c r="N35" i="7"/>
  <c r="O35" i="7" s="1"/>
  <c r="R35" i="7" s="1"/>
  <c r="S35" i="7" s="1"/>
  <c r="J35" i="7"/>
  <c r="K35" i="7" s="1"/>
  <c r="H35" i="7"/>
  <c r="I35" i="7" s="1"/>
  <c r="N34" i="7"/>
  <c r="O34" i="7" s="1"/>
  <c r="R34" i="7" s="1"/>
  <c r="S34" i="7" s="1"/>
  <c r="J34" i="7"/>
  <c r="K34" i="7" s="1"/>
  <c r="H34" i="7"/>
  <c r="I34" i="7" s="1"/>
  <c r="N33" i="7"/>
  <c r="O33" i="7" s="1"/>
  <c r="R33" i="7" s="1"/>
  <c r="S33" i="7" s="1"/>
  <c r="J33" i="7"/>
  <c r="K33" i="7" s="1"/>
  <c r="H33" i="7"/>
  <c r="I33" i="7" s="1"/>
  <c r="N32" i="7"/>
  <c r="O32" i="7" s="1"/>
  <c r="R32" i="7" s="1"/>
  <c r="S32" i="7" s="1"/>
  <c r="J32" i="7"/>
  <c r="K32" i="7" s="1"/>
  <c r="H32" i="7"/>
  <c r="I32" i="7" s="1"/>
  <c r="N31" i="7"/>
  <c r="O31" i="7" s="1"/>
  <c r="R31" i="7" s="1"/>
  <c r="S31" i="7" s="1"/>
  <c r="J31" i="7"/>
  <c r="K31" i="7" s="1"/>
  <c r="H31" i="7"/>
  <c r="I31" i="7" s="1"/>
  <c r="N30" i="7"/>
  <c r="O30" i="7" s="1"/>
  <c r="R30" i="7" s="1"/>
  <c r="S30" i="7" s="1"/>
  <c r="J30" i="7"/>
  <c r="K30" i="7" s="1"/>
  <c r="H30" i="7"/>
  <c r="I30" i="7" s="1"/>
  <c r="N29" i="7"/>
  <c r="O29" i="7" s="1"/>
  <c r="R29" i="7" s="1"/>
  <c r="S29" i="7" s="1"/>
  <c r="J29" i="7"/>
  <c r="K29" i="7" s="1"/>
  <c r="H29" i="7"/>
  <c r="I29" i="7" s="1"/>
  <c r="N28" i="7"/>
  <c r="O28" i="7" s="1"/>
  <c r="R28" i="7" s="1"/>
  <c r="S28" i="7" s="1"/>
  <c r="J28" i="7"/>
  <c r="K28" i="7" s="1"/>
  <c r="H28" i="7"/>
  <c r="I28" i="7" s="1"/>
  <c r="N27" i="7"/>
  <c r="J27" i="7"/>
  <c r="K27" i="7" s="1"/>
  <c r="H27" i="7"/>
  <c r="I27" i="7" s="1"/>
  <c r="N26" i="7"/>
  <c r="O26" i="7" s="1"/>
  <c r="R26" i="7" s="1"/>
  <c r="S26" i="7" s="1"/>
  <c r="J26" i="7"/>
  <c r="K26" i="7" s="1"/>
  <c r="H26" i="7"/>
  <c r="I26" i="7" s="1"/>
  <c r="N25" i="7"/>
  <c r="O25" i="7" s="1"/>
  <c r="J25" i="7"/>
  <c r="K25" i="7" s="1"/>
  <c r="H25" i="7"/>
  <c r="I25" i="7" s="1"/>
  <c r="N24" i="7"/>
  <c r="O24" i="7" s="1"/>
  <c r="J24" i="7"/>
  <c r="K24" i="7" s="1"/>
  <c r="H24" i="7"/>
  <c r="I24" i="7" s="1"/>
  <c r="N23" i="7"/>
  <c r="O23" i="7" s="1"/>
  <c r="R23" i="7" s="1"/>
  <c r="S23" i="7" s="1"/>
  <c r="J23" i="7"/>
  <c r="K23" i="7" s="1"/>
  <c r="H23" i="7"/>
  <c r="I23" i="7" s="1"/>
  <c r="N22" i="7"/>
  <c r="O22" i="7" s="1"/>
  <c r="R22" i="7" s="1"/>
  <c r="S22" i="7" s="1"/>
  <c r="J22" i="7"/>
  <c r="K22" i="7" s="1"/>
  <c r="H22" i="7"/>
  <c r="I22" i="7" s="1"/>
  <c r="N21" i="7"/>
  <c r="O21" i="7" s="1"/>
  <c r="R21" i="7" s="1"/>
  <c r="S21" i="7" s="1"/>
  <c r="J21" i="7"/>
  <c r="K21" i="7" s="1"/>
  <c r="H21" i="7"/>
  <c r="I21" i="7" s="1"/>
  <c r="N20" i="7"/>
  <c r="O20" i="7" s="1"/>
  <c r="R20" i="7" s="1"/>
  <c r="S20" i="7" s="1"/>
  <c r="J20" i="7"/>
  <c r="K20" i="7" s="1"/>
  <c r="H20" i="7"/>
  <c r="I20" i="7" s="1"/>
  <c r="N19" i="7"/>
  <c r="O19" i="7" s="1"/>
  <c r="R19" i="7" s="1"/>
  <c r="S19" i="7" s="1"/>
  <c r="J19" i="7"/>
  <c r="K19" i="7" s="1"/>
  <c r="H19" i="7"/>
  <c r="I19" i="7" s="1"/>
  <c r="N18" i="7"/>
  <c r="O18" i="7" s="1"/>
  <c r="R18" i="7" s="1"/>
  <c r="S18" i="7" s="1"/>
  <c r="J18" i="7"/>
  <c r="K18" i="7" s="1"/>
  <c r="H18" i="7"/>
  <c r="I18" i="7" s="1"/>
  <c r="N17" i="7"/>
  <c r="O17" i="7" s="1"/>
  <c r="R17" i="7" s="1"/>
  <c r="S17" i="7" s="1"/>
  <c r="J17" i="7"/>
  <c r="K17" i="7" s="1"/>
  <c r="H17" i="7"/>
  <c r="I17" i="7" s="1"/>
  <c r="N16" i="7"/>
  <c r="O16" i="7" s="1"/>
  <c r="R16" i="7" s="1"/>
  <c r="S16" i="7" s="1"/>
  <c r="J16" i="7"/>
  <c r="K16" i="7" s="1"/>
  <c r="H16" i="7"/>
  <c r="I16" i="7" s="1"/>
  <c r="N15" i="7"/>
  <c r="O15" i="7" s="1"/>
  <c r="R15" i="7" s="1"/>
  <c r="S15" i="7" s="1"/>
  <c r="J15" i="7"/>
  <c r="K15" i="7" s="1"/>
  <c r="H15" i="7"/>
  <c r="I15" i="7" s="1"/>
  <c r="N14" i="7"/>
  <c r="O14" i="7" s="1"/>
  <c r="R14" i="7" s="1"/>
  <c r="S14" i="7" s="1"/>
  <c r="J14" i="7"/>
  <c r="K14" i="7" s="1"/>
  <c r="H14" i="7"/>
  <c r="I14" i="7" s="1"/>
  <c r="N13" i="7"/>
  <c r="O13" i="7" s="1"/>
  <c r="R13" i="7" s="1"/>
  <c r="S13" i="7" s="1"/>
  <c r="J13" i="7"/>
  <c r="K13" i="7" s="1"/>
  <c r="H13" i="7"/>
  <c r="I13" i="7" s="1"/>
  <c r="N12" i="7"/>
  <c r="O12" i="7" s="1"/>
  <c r="R12" i="7" s="1"/>
  <c r="S12" i="7" s="1"/>
  <c r="J12" i="7"/>
  <c r="K12" i="7" s="1"/>
  <c r="H12" i="7"/>
  <c r="I12" i="7" s="1"/>
  <c r="N11" i="7"/>
  <c r="O11" i="7" s="1"/>
  <c r="R11" i="7" s="1"/>
  <c r="S11" i="7" s="1"/>
  <c r="J11" i="7"/>
  <c r="K11" i="7" s="1"/>
  <c r="H11" i="7"/>
  <c r="I11" i="7" s="1"/>
  <c r="N10" i="7"/>
  <c r="O10" i="7" s="1"/>
  <c r="R10" i="7" s="1"/>
  <c r="S10" i="7" s="1"/>
  <c r="J10" i="7"/>
  <c r="K10" i="7" s="1"/>
  <c r="H10" i="7"/>
  <c r="I10" i="7" s="1"/>
  <c r="N9" i="7"/>
  <c r="O9" i="7" s="1"/>
  <c r="R9" i="7" s="1"/>
  <c r="S9" i="7" s="1"/>
  <c r="J9" i="7"/>
  <c r="K9" i="7" s="1"/>
  <c r="H9" i="7"/>
  <c r="I9" i="7" s="1"/>
  <c r="N8" i="7"/>
  <c r="O8" i="7" s="1"/>
  <c r="R8" i="7" s="1"/>
  <c r="S8" i="7" s="1"/>
  <c r="J8" i="7"/>
  <c r="K8" i="7" s="1"/>
  <c r="H8" i="7"/>
  <c r="I8" i="7" s="1"/>
  <c r="N7" i="7"/>
  <c r="O7" i="7" s="1"/>
  <c r="R7" i="7" s="1"/>
  <c r="S7" i="7" s="1"/>
  <c r="J7" i="7"/>
  <c r="K7" i="7" s="1"/>
  <c r="H7" i="7"/>
  <c r="I7" i="7" s="1"/>
  <c r="N6" i="7"/>
  <c r="O6" i="7" s="1"/>
  <c r="R6" i="7" s="1"/>
  <c r="M6" i="7"/>
  <c r="Q6" i="7" s="1"/>
  <c r="J6" i="7"/>
  <c r="K6" i="7" s="1"/>
  <c r="H6" i="7"/>
  <c r="I6" i="7" s="1"/>
  <c r="N5" i="7"/>
  <c r="O5" i="7" s="1"/>
  <c r="R5" i="7" s="1"/>
  <c r="M5" i="7"/>
  <c r="Q5" i="7" s="1"/>
  <c r="J5" i="7"/>
  <c r="K5" i="7" s="1"/>
  <c r="H5" i="7"/>
  <c r="I5" i="7" s="1"/>
  <c r="N4" i="7"/>
  <c r="O4" i="7" s="1"/>
  <c r="R4" i="7" s="1"/>
  <c r="M4" i="7"/>
  <c r="Q4" i="7" s="1"/>
  <c r="J4" i="7"/>
  <c r="K4" i="7" s="1"/>
  <c r="H4" i="7"/>
  <c r="I4" i="7" s="1"/>
  <c r="N3" i="7"/>
  <c r="O3" i="7" s="1"/>
  <c r="R3" i="7" s="1"/>
  <c r="M3" i="7"/>
  <c r="Q3" i="7" s="1"/>
  <c r="J3" i="7"/>
  <c r="K3" i="7" s="1"/>
  <c r="H3" i="7"/>
  <c r="I3" i="7" s="1"/>
  <c r="N2" i="7"/>
  <c r="O2" i="7" s="1"/>
  <c r="R2" i="7" s="1"/>
  <c r="M2" i="7"/>
  <c r="Q2" i="7" s="1"/>
  <c r="J2" i="7"/>
  <c r="K2" i="7" s="1"/>
  <c r="H2" i="7"/>
  <c r="I2" i="7" s="1"/>
  <c r="K931" i="6"/>
  <c r="J931" i="6"/>
  <c r="N931" i="6" s="1"/>
  <c r="K930" i="6"/>
  <c r="J930" i="6"/>
  <c r="N930" i="6" s="1"/>
  <c r="K929" i="6"/>
  <c r="J929" i="6"/>
  <c r="N929" i="6" s="1"/>
  <c r="K928" i="6"/>
  <c r="J928" i="6"/>
  <c r="N928" i="6" s="1"/>
  <c r="K927" i="6"/>
  <c r="J927" i="6"/>
  <c r="N927" i="6" s="1"/>
  <c r="K926" i="6"/>
  <c r="J926" i="6"/>
  <c r="N926" i="6" s="1"/>
  <c r="K925" i="6"/>
  <c r="J925" i="6"/>
  <c r="N925" i="6" s="1"/>
  <c r="K924" i="6"/>
  <c r="J924" i="6"/>
  <c r="N924" i="6" s="1"/>
  <c r="K923" i="6"/>
  <c r="J923" i="6"/>
  <c r="N923" i="6" s="1"/>
  <c r="K922" i="6"/>
  <c r="J922" i="6"/>
  <c r="N922" i="6" s="1"/>
  <c r="K921" i="6"/>
  <c r="J921" i="6"/>
  <c r="N921" i="6" s="1"/>
  <c r="K920" i="6"/>
  <c r="J920" i="6"/>
  <c r="N920" i="6" s="1"/>
  <c r="K919" i="6"/>
  <c r="J919" i="6"/>
  <c r="N919" i="6" s="1"/>
  <c r="K918" i="6"/>
  <c r="J918" i="6"/>
  <c r="N918" i="6" s="1"/>
  <c r="K917" i="6"/>
  <c r="J917" i="6"/>
  <c r="N917" i="6" s="1"/>
  <c r="K916" i="6"/>
  <c r="J916" i="6"/>
  <c r="N916" i="6" s="1"/>
  <c r="K915" i="6"/>
  <c r="J915" i="6"/>
  <c r="N915" i="6" s="1"/>
  <c r="K914" i="6"/>
  <c r="J914" i="6"/>
  <c r="N914" i="6" s="1"/>
  <c r="K913" i="6"/>
  <c r="J913" i="6"/>
  <c r="N913" i="6" s="1"/>
  <c r="K912" i="6"/>
  <c r="J912" i="6"/>
  <c r="N912" i="6" s="1"/>
  <c r="K911" i="6"/>
  <c r="J911" i="6"/>
  <c r="N911" i="6" s="1"/>
  <c r="K910" i="6"/>
  <c r="J910" i="6"/>
  <c r="N910" i="6" s="1"/>
  <c r="K909" i="6"/>
  <c r="J909" i="6"/>
  <c r="N909" i="6" s="1"/>
  <c r="K908" i="6"/>
  <c r="J908" i="6"/>
  <c r="N908" i="6" s="1"/>
  <c r="K907" i="6"/>
  <c r="J907" i="6"/>
  <c r="N907" i="6" s="1"/>
  <c r="K906" i="6"/>
  <c r="J906" i="6"/>
  <c r="N906" i="6" s="1"/>
  <c r="K905" i="6"/>
  <c r="J905" i="6"/>
  <c r="N905" i="6" s="1"/>
  <c r="K904" i="6"/>
  <c r="J904" i="6"/>
  <c r="N904" i="6" s="1"/>
  <c r="K903" i="6"/>
  <c r="J903" i="6"/>
  <c r="N903" i="6" s="1"/>
  <c r="K902" i="6"/>
  <c r="J902" i="6"/>
  <c r="N902" i="6" s="1"/>
  <c r="K901" i="6"/>
  <c r="J901" i="6"/>
  <c r="N901" i="6" s="1"/>
  <c r="K900" i="6"/>
  <c r="J900" i="6"/>
  <c r="N900" i="6" s="1"/>
  <c r="K899" i="6"/>
  <c r="J899" i="6"/>
  <c r="N899" i="6" s="1"/>
  <c r="K898" i="6"/>
  <c r="J898" i="6"/>
  <c r="N898" i="6" s="1"/>
  <c r="K897" i="6"/>
  <c r="J897" i="6"/>
  <c r="N897" i="6" s="1"/>
  <c r="K896" i="6"/>
  <c r="J896" i="6"/>
  <c r="N896" i="6" s="1"/>
  <c r="K895" i="6"/>
  <c r="J895" i="6"/>
  <c r="N895" i="6" s="1"/>
  <c r="K894" i="6"/>
  <c r="J894" i="6"/>
  <c r="N894" i="6" s="1"/>
  <c r="K893" i="6"/>
  <c r="J893" i="6"/>
  <c r="N893" i="6" s="1"/>
  <c r="K892" i="6"/>
  <c r="J892" i="6"/>
  <c r="N892" i="6" s="1"/>
  <c r="K891" i="6"/>
  <c r="J891" i="6"/>
  <c r="N891" i="6" s="1"/>
  <c r="K890" i="6"/>
  <c r="J890" i="6"/>
  <c r="N890" i="6" s="1"/>
  <c r="K889" i="6"/>
  <c r="J889" i="6"/>
  <c r="N889" i="6" s="1"/>
  <c r="K888" i="6"/>
  <c r="J888" i="6"/>
  <c r="N888" i="6" s="1"/>
  <c r="K887" i="6"/>
  <c r="J887" i="6"/>
  <c r="N887" i="6" s="1"/>
  <c r="K886" i="6"/>
  <c r="J886" i="6"/>
  <c r="N886" i="6" s="1"/>
  <c r="K885" i="6"/>
  <c r="J885" i="6"/>
  <c r="N885" i="6" s="1"/>
  <c r="K884" i="6"/>
  <c r="J884" i="6"/>
  <c r="N884" i="6" s="1"/>
  <c r="K883" i="6"/>
  <c r="J883" i="6"/>
  <c r="N883" i="6" s="1"/>
  <c r="K882" i="6"/>
  <c r="J882" i="6"/>
  <c r="N882" i="6" s="1"/>
  <c r="K881" i="6"/>
  <c r="J881" i="6"/>
  <c r="N881" i="6" s="1"/>
  <c r="K880" i="6"/>
  <c r="J880" i="6"/>
  <c r="N880" i="6" s="1"/>
  <c r="K879" i="6"/>
  <c r="J879" i="6"/>
  <c r="N879" i="6" s="1"/>
  <c r="K878" i="6"/>
  <c r="J878" i="6"/>
  <c r="N878" i="6" s="1"/>
  <c r="K877" i="6"/>
  <c r="J877" i="6"/>
  <c r="N877" i="6" s="1"/>
  <c r="K876" i="6"/>
  <c r="J876" i="6"/>
  <c r="N876" i="6" s="1"/>
  <c r="K875" i="6"/>
  <c r="J875" i="6"/>
  <c r="N875" i="6" s="1"/>
  <c r="K874" i="6"/>
  <c r="J874" i="6"/>
  <c r="N874" i="6" s="1"/>
  <c r="K873" i="6"/>
  <c r="J873" i="6"/>
  <c r="N873" i="6" s="1"/>
  <c r="K872" i="6"/>
  <c r="J872" i="6"/>
  <c r="N872" i="6" s="1"/>
  <c r="K871" i="6"/>
  <c r="J871" i="6"/>
  <c r="N871" i="6" s="1"/>
  <c r="K870" i="6"/>
  <c r="J870" i="6"/>
  <c r="N870" i="6" s="1"/>
  <c r="K869" i="6"/>
  <c r="J869" i="6"/>
  <c r="N869" i="6" s="1"/>
  <c r="K868" i="6"/>
  <c r="J868" i="6"/>
  <c r="N868" i="6" s="1"/>
  <c r="K867" i="6"/>
  <c r="J867" i="6"/>
  <c r="N867" i="6" s="1"/>
  <c r="K866" i="6"/>
  <c r="J866" i="6"/>
  <c r="N866" i="6" s="1"/>
  <c r="K865" i="6"/>
  <c r="J865" i="6"/>
  <c r="N865" i="6" s="1"/>
  <c r="K864" i="6"/>
  <c r="J864" i="6"/>
  <c r="N864" i="6" s="1"/>
  <c r="K863" i="6"/>
  <c r="J863" i="6"/>
  <c r="N863" i="6" s="1"/>
  <c r="K862" i="6"/>
  <c r="J862" i="6"/>
  <c r="N862" i="6" s="1"/>
  <c r="K861" i="6"/>
  <c r="J861" i="6"/>
  <c r="N861" i="6" s="1"/>
  <c r="K860" i="6"/>
  <c r="J860" i="6"/>
  <c r="N860" i="6" s="1"/>
  <c r="K859" i="6"/>
  <c r="J859" i="6"/>
  <c r="N859" i="6" s="1"/>
  <c r="K858" i="6"/>
  <c r="J858" i="6"/>
  <c r="N858" i="6" s="1"/>
  <c r="K857" i="6"/>
  <c r="J857" i="6"/>
  <c r="N857" i="6" s="1"/>
  <c r="K856" i="6"/>
  <c r="J856" i="6"/>
  <c r="N856" i="6" s="1"/>
  <c r="K855" i="6"/>
  <c r="J855" i="6"/>
  <c r="N855" i="6" s="1"/>
  <c r="K854" i="6"/>
  <c r="J854" i="6"/>
  <c r="N854" i="6" s="1"/>
  <c r="K853" i="6"/>
  <c r="J853" i="6"/>
  <c r="N853" i="6" s="1"/>
  <c r="K852" i="6"/>
  <c r="J852" i="6"/>
  <c r="N852" i="6" s="1"/>
  <c r="K851" i="6"/>
  <c r="J851" i="6"/>
  <c r="N851" i="6" s="1"/>
  <c r="K850" i="6"/>
  <c r="J850" i="6"/>
  <c r="N850" i="6" s="1"/>
  <c r="K849" i="6"/>
  <c r="J849" i="6"/>
  <c r="N849" i="6" s="1"/>
  <c r="K848" i="6"/>
  <c r="J848" i="6"/>
  <c r="N848" i="6" s="1"/>
  <c r="K847" i="6"/>
  <c r="J847" i="6"/>
  <c r="N847" i="6" s="1"/>
  <c r="K846" i="6"/>
  <c r="J846" i="6"/>
  <c r="N846" i="6" s="1"/>
  <c r="K845" i="6"/>
  <c r="J845" i="6"/>
  <c r="N845" i="6" s="1"/>
  <c r="K844" i="6"/>
  <c r="J844" i="6"/>
  <c r="N844" i="6" s="1"/>
  <c r="K843" i="6"/>
  <c r="J843" i="6"/>
  <c r="N843" i="6" s="1"/>
  <c r="K842" i="6"/>
  <c r="J842" i="6"/>
  <c r="N842" i="6" s="1"/>
  <c r="K841" i="6"/>
  <c r="J841" i="6"/>
  <c r="N841" i="6" s="1"/>
  <c r="K839" i="6"/>
  <c r="J839" i="6"/>
  <c r="N839" i="6" s="1"/>
  <c r="K838" i="6"/>
  <c r="J838" i="6"/>
  <c r="N838" i="6" s="1"/>
  <c r="K837" i="6"/>
  <c r="J837" i="6"/>
  <c r="N837" i="6" s="1"/>
  <c r="K836" i="6"/>
  <c r="J836" i="6"/>
  <c r="N836" i="6" s="1"/>
  <c r="K835" i="6"/>
  <c r="J835" i="6"/>
  <c r="N835" i="6" s="1"/>
  <c r="K834" i="6"/>
  <c r="J834" i="6"/>
  <c r="N834" i="6" s="1"/>
  <c r="K833" i="6"/>
  <c r="J833" i="6"/>
  <c r="N833" i="6" s="1"/>
  <c r="K832" i="6"/>
  <c r="J832" i="6"/>
  <c r="N832" i="6" s="1"/>
  <c r="K831" i="6"/>
  <c r="J831" i="6"/>
  <c r="N831" i="6" s="1"/>
  <c r="K830" i="6"/>
  <c r="J830" i="6"/>
  <c r="N830" i="6" s="1"/>
  <c r="K829" i="6"/>
  <c r="J829" i="6"/>
  <c r="N829" i="6" s="1"/>
  <c r="K828" i="6"/>
  <c r="J828" i="6"/>
  <c r="N828" i="6" s="1"/>
  <c r="K827" i="6"/>
  <c r="J827" i="6"/>
  <c r="N827" i="6" s="1"/>
  <c r="K826" i="6"/>
  <c r="J826" i="6"/>
  <c r="N826" i="6" s="1"/>
  <c r="K825" i="6"/>
  <c r="J825" i="6"/>
  <c r="N825" i="6" s="1"/>
  <c r="K824" i="6"/>
  <c r="J824" i="6"/>
  <c r="N824" i="6" s="1"/>
  <c r="K823" i="6"/>
  <c r="J823" i="6"/>
  <c r="N823" i="6" s="1"/>
  <c r="K822" i="6"/>
  <c r="J822" i="6"/>
  <c r="N822" i="6" s="1"/>
  <c r="K821" i="6"/>
  <c r="J821" i="6"/>
  <c r="N821" i="6" s="1"/>
  <c r="K820" i="6"/>
  <c r="J820" i="6"/>
  <c r="N820" i="6" s="1"/>
  <c r="K819" i="6"/>
  <c r="J819" i="6"/>
  <c r="N819" i="6" s="1"/>
  <c r="K818" i="6"/>
  <c r="J818" i="6"/>
  <c r="N818" i="6" s="1"/>
  <c r="K817" i="6"/>
  <c r="J817" i="6"/>
  <c r="N817" i="6" s="1"/>
  <c r="K816" i="6"/>
  <c r="J816" i="6"/>
  <c r="N816" i="6" s="1"/>
  <c r="K815" i="6"/>
  <c r="J815" i="6"/>
  <c r="N815" i="6" s="1"/>
  <c r="K814" i="6"/>
  <c r="J814" i="6"/>
  <c r="N814" i="6" s="1"/>
  <c r="K813" i="6"/>
  <c r="J813" i="6"/>
  <c r="N813" i="6" s="1"/>
  <c r="K812" i="6"/>
  <c r="J812" i="6"/>
  <c r="N812" i="6" s="1"/>
  <c r="K811" i="6"/>
  <c r="J811" i="6"/>
  <c r="N811" i="6" s="1"/>
  <c r="K810" i="6"/>
  <c r="J810" i="6"/>
  <c r="N810" i="6" s="1"/>
  <c r="K809" i="6"/>
  <c r="J809" i="6"/>
  <c r="N809" i="6" s="1"/>
  <c r="K808" i="6"/>
  <c r="J808" i="6"/>
  <c r="N808" i="6" s="1"/>
  <c r="K807" i="6"/>
  <c r="J807" i="6"/>
  <c r="N807" i="6" s="1"/>
  <c r="K806" i="6"/>
  <c r="J806" i="6"/>
  <c r="N806" i="6" s="1"/>
  <c r="K805" i="6"/>
  <c r="J805" i="6"/>
  <c r="N805" i="6" s="1"/>
  <c r="K804" i="6"/>
  <c r="J804" i="6"/>
  <c r="N804" i="6" s="1"/>
  <c r="K803" i="6"/>
  <c r="J803" i="6"/>
  <c r="N803" i="6" s="1"/>
  <c r="K802" i="6"/>
  <c r="J802" i="6"/>
  <c r="N802" i="6" s="1"/>
  <c r="K801" i="6"/>
  <c r="J801" i="6"/>
  <c r="N801" i="6" s="1"/>
  <c r="K800" i="6"/>
  <c r="J800" i="6"/>
  <c r="N800" i="6" s="1"/>
  <c r="K799" i="6"/>
  <c r="J799" i="6"/>
  <c r="N799" i="6" s="1"/>
  <c r="K798" i="6"/>
  <c r="J798" i="6"/>
  <c r="N798" i="6" s="1"/>
  <c r="K797" i="6"/>
  <c r="J797" i="6"/>
  <c r="N797" i="6" s="1"/>
  <c r="K796" i="6"/>
  <c r="J796" i="6"/>
  <c r="N796" i="6" s="1"/>
  <c r="K795" i="6"/>
  <c r="J795" i="6"/>
  <c r="N795" i="6" s="1"/>
  <c r="K794" i="6"/>
  <c r="J794" i="6"/>
  <c r="N794" i="6" s="1"/>
  <c r="K793" i="6"/>
  <c r="J793" i="6"/>
  <c r="N793" i="6" s="1"/>
  <c r="K792" i="6"/>
  <c r="J792" i="6"/>
  <c r="N792" i="6" s="1"/>
  <c r="K791" i="6"/>
  <c r="J791" i="6"/>
  <c r="N791" i="6" s="1"/>
  <c r="K790" i="6"/>
  <c r="J790" i="6"/>
  <c r="N790" i="6" s="1"/>
  <c r="K789" i="6"/>
  <c r="J789" i="6"/>
  <c r="N789" i="6" s="1"/>
  <c r="K788" i="6"/>
  <c r="J788" i="6"/>
  <c r="N788" i="6" s="1"/>
  <c r="K787" i="6"/>
  <c r="J787" i="6"/>
  <c r="N787" i="6" s="1"/>
  <c r="K786" i="6"/>
  <c r="J786" i="6"/>
  <c r="N786" i="6" s="1"/>
  <c r="K785" i="6"/>
  <c r="J785" i="6"/>
  <c r="N785" i="6" s="1"/>
  <c r="K784" i="6"/>
  <c r="J784" i="6"/>
  <c r="N784" i="6" s="1"/>
  <c r="K783" i="6"/>
  <c r="J783" i="6"/>
  <c r="N783" i="6" s="1"/>
  <c r="K782" i="6"/>
  <c r="J782" i="6"/>
  <c r="N782" i="6" s="1"/>
  <c r="K781" i="6"/>
  <c r="J781" i="6"/>
  <c r="N781" i="6" s="1"/>
  <c r="K780" i="6"/>
  <c r="J780" i="6"/>
  <c r="N780" i="6" s="1"/>
  <c r="K779" i="6"/>
  <c r="J779" i="6"/>
  <c r="N779" i="6" s="1"/>
  <c r="K778" i="6"/>
  <c r="J778" i="6"/>
  <c r="N778" i="6" s="1"/>
  <c r="K777" i="6"/>
  <c r="J777" i="6"/>
  <c r="N777" i="6" s="1"/>
  <c r="K776" i="6"/>
  <c r="J776" i="6"/>
  <c r="N776" i="6" s="1"/>
  <c r="K775" i="6"/>
  <c r="J775" i="6"/>
  <c r="N775" i="6" s="1"/>
  <c r="K774" i="6"/>
  <c r="J774" i="6"/>
  <c r="N774" i="6" s="1"/>
  <c r="K773" i="6"/>
  <c r="J773" i="6"/>
  <c r="N773" i="6" s="1"/>
  <c r="K772" i="6"/>
  <c r="J772" i="6"/>
  <c r="N772" i="6" s="1"/>
  <c r="K771" i="6"/>
  <c r="J771" i="6"/>
  <c r="N771" i="6" s="1"/>
  <c r="K770" i="6"/>
  <c r="J770" i="6"/>
  <c r="N770" i="6" s="1"/>
  <c r="K769" i="6"/>
  <c r="J769" i="6"/>
  <c r="N769" i="6" s="1"/>
  <c r="K768" i="6"/>
  <c r="J768" i="6"/>
  <c r="N768" i="6" s="1"/>
  <c r="K767" i="6"/>
  <c r="J767" i="6"/>
  <c r="N767" i="6" s="1"/>
  <c r="K766" i="6"/>
  <c r="J766" i="6"/>
  <c r="N766" i="6" s="1"/>
  <c r="K765" i="6"/>
  <c r="J765" i="6"/>
  <c r="N765" i="6" s="1"/>
  <c r="K764" i="6"/>
  <c r="J764" i="6"/>
  <c r="N764" i="6" s="1"/>
  <c r="K762" i="6"/>
  <c r="J762" i="6"/>
  <c r="N762" i="6" s="1"/>
  <c r="K761" i="6"/>
  <c r="J761" i="6"/>
  <c r="N761" i="6" s="1"/>
  <c r="K760" i="6"/>
  <c r="J760" i="6"/>
  <c r="N760" i="6" s="1"/>
  <c r="K759" i="6"/>
  <c r="J759" i="6"/>
  <c r="N759" i="6" s="1"/>
  <c r="K758" i="6"/>
  <c r="J758" i="6"/>
  <c r="N758" i="6" s="1"/>
  <c r="K757" i="6"/>
  <c r="J757" i="6"/>
  <c r="N757" i="6" s="1"/>
  <c r="K756" i="6"/>
  <c r="J756" i="6"/>
  <c r="N756" i="6" s="1"/>
  <c r="K755" i="6"/>
  <c r="J755" i="6"/>
  <c r="N755" i="6" s="1"/>
  <c r="K754" i="6"/>
  <c r="J754" i="6"/>
  <c r="N754" i="6" s="1"/>
  <c r="K753" i="6"/>
  <c r="J753" i="6"/>
  <c r="N753" i="6" s="1"/>
  <c r="K752" i="6"/>
  <c r="J752" i="6"/>
  <c r="N752" i="6" s="1"/>
  <c r="K751" i="6"/>
  <c r="J751" i="6"/>
  <c r="N751" i="6" s="1"/>
  <c r="K750" i="6"/>
  <c r="J750" i="6"/>
  <c r="N750" i="6" s="1"/>
  <c r="K749" i="6"/>
  <c r="J749" i="6"/>
  <c r="N749" i="6" s="1"/>
  <c r="K748" i="6"/>
  <c r="J748" i="6"/>
  <c r="N748" i="6" s="1"/>
  <c r="K747" i="6"/>
  <c r="J747" i="6"/>
  <c r="N747" i="6" s="1"/>
  <c r="K746" i="6"/>
  <c r="J746" i="6"/>
  <c r="N746" i="6" s="1"/>
  <c r="K745" i="6"/>
  <c r="J745" i="6"/>
  <c r="N745" i="6" s="1"/>
  <c r="K744" i="6"/>
  <c r="J744" i="6"/>
  <c r="N744" i="6" s="1"/>
  <c r="K743" i="6"/>
  <c r="J743" i="6"/>
  <c r="N743" i="6" s="1"/>
  <c r="K742" i="6"/>
  <c r="J742" i="6"/>
  <c r="N742" i="6" s="1"/>
  <c r="K741" i="6"/>
  <c r="J741" i="6"/>
  <c r="N741" i="6" s="1"/>
  <c r="K740" i="6"/>
  <c r="J740" i="6"/>
  <c r="N740" i="6" s="1"/>
  <c r="K739" i="6"/>
  <c r="J739" i="6"/>
  <c r="N739" i="6" s="1"/>
  <c r="K738" i="6"/>
  <c r="J738" i="6"/>
  <c r="N738" i="6" s="1"/>
  <c r="K737" i="6"/>
  <c r="J737" i="6"/>
  <c r="N737" i="6" s="1"/>
  <c r="K736" i="6"/>
  <c r="J736" i="6"/>
  <c r="N736" i="6" s="1"/>
  <c r="K735" i="6"/>
  <c r="J735" i="6"/>
  <c r="N735" i="6" s="1"/>
  <c r="K734" i="6"/>
  <c r="J734" i="6"/>
  <c r="N734" i="6" s="1"/>
  <c r="K733" i="6"/>
  <c r="J733" i="6"/>
  <c r="N733" i="6" s="1"/>
  <c r="K732" i="6"/>
  <c r="J732" i="6"/>
  <c r="N732" i="6" s="1"/>
  <c r="K731" i="6"/>
  <c r="J731" i="6"/>
  <c r="N731" i="6" s="1"/>
  <c r="K730" i="6"/>
  <c r="J730" i="6"/>
  <c r="N730" i="6" s="1"/>
  <c r="K729" i="6"/>
  <c r="J729" i="6"/>
  <c r="N729" i="6" s="1"/>
  <c r="K728" i="6"/>
  <c r="J728" i="6"/>
  <c r="N728" i="6" s="1"/>
  <c r="K727" i="6"/>
  <c r="J727" i="6"/>
  <c r="N727" i="6" s="1"/>
  <c r="K726" i="6"/>
  <c r="J726" i="6"/>
  <c r="N726" i="6" s="1"/>
  <c r="K725" i="6"/>
  <c r="J725" i="6"/>
  <c r="N725" i="6" s="1"/>
  <c r="K724" i="6"/>
  <c r="J724" i="6"/>
  <c r="N724" i="6" s="1"/>
  <c r="K723" i="6"/>
  <c r="J723" i="6"/>
  <c r="N723" i="6" s="1"/>
  <c r="K722" i="6"/>
  <c r="J722" i="6"/>
  <c r="N722" i="6" s="1"/>
  <c r="K721" i="6"/>
  <c r="J721" i="6"/>
  <c r="N721" i="6" s="1"/>
  <c r="K720" i="6"/>
  <c r="J720" i="6"/>
  <c r="N720" i="6" s="1"/>
  <c r="K719" i="6"/>
  <c r="J719" i="6"/>
  <c r="N719" i="6" s="1"/>
  <c r="K718" i="6"/>
  <c r="J718" i="6"/>
  <c r="N718" i="6" s="1"/>
  <c r="K717" i="6"/>
  <c r="J717" i="6"/>
  <c r="N717" i="6" s="1"/>
  <c r="K716" i="6"/>
  <c r="J716" i="6"/>
  <c r="N716" i="6" s="1"/>
  <c r="K715" i="6"/>
  <c r="J715" i="6"/>
  <c r="N715" i="6" s="1"/>
  <c r="K714" i="6"/>
  <c r="J714" i="6"/>
  <c r="N714" i="6" s="1"/>
  <c r="K713" i="6"/>
  <c r="J713" i="6"/>
  <c r="N713" i="6" s="1"/>
  <c r="K712" i="6"/>
  <c r="J712" i="6"/>
  <c r="N712" i="6" s="1"/>
  <c r="K711" i="6"/>
  <c r="J711" i="6"/>
  <c r="N711" i="6" s="1"/>
  <c r="K710" i="6"/>
  <c r="J710" i="6"/>
  <c r="N710" i="6" s="1"/>
  <c r="K709" i="6"/>
  <c r="J709" i="6"/>
  <c r="N709" i="6" s="1"/>
  <c r="K708" i="6"/>
  <c r="J708" i="6"/>
  <c r="N708" i="6" s="1"/>
  <c r="K707" i="6"/>
  <c r="J707" i="6"/>
  <c r="N707" i="6" s="1"/>
  <c r="K706" i="6"/>
  <c r="J706" i="6"/>
  <c r="N706" i="6" s="1"/>
  <c r="K705" i="6"/>
  <c r="J705" i="6"/>
  <c r="N705" i="6" s="1"/>
  <c r="K704" i="6"/>
  <c r="J704" i="6"/>
  <c r="N704" i="6" s="1"/>
  <c r="K703" i="6"/>
  <c r="J703" i="6"/>
  <c r="N703" i="6" s="1"/>
  <c r="K702" i="6"/>
  <c r="J702" i="6"/>
  <c r="N702" i="6" s="1"/>
  <c r="K701" i="6"/>
  <c r="J701" i="6"/>
  <c r="N701" i="6" s="1"/>
  <c r="K700" i="6"/>
  <c r="J700" i="6"/>
  <c r="N700" i="6" s="1"/>
  <c r="K699" i="6"/>
  <c r="J699" i="6"/>
  <c r="N699" i="6" s="1"/>
  <c r="K698" i="6"/>
  <c r="J698" i="6"/>
  <c r="N698" i="6" s="1"/>
  <c r="K697" i="6"/>
  <c r="J697" i="6"/>
  <c r="N697" i="6" s="1"/>
  <c r="K696" i="6"/>
  <c r="J696" i="6"/>
  <c r="N696" i="6" s="1"/>
  <c r="K695" i="6"/>
  <c r="J695" i="6"/>
  <c r="N695" i="6" s="1"/>
  <c r="K694" i="6"/>
  <c r="J694" i="6"/>
  <c r="N694" i="6" s="1"/>
  <c r="K693" i="6"/>
  <c r="J693" i="6"/>
  <c r="N693" i="6" s="1"/>
  <c r="K692" i="6"/>
  <c r="J692" i="6"/>
  <c r="N692" i="6" s="1"/>
  <c r="K691" i="6"/>
  <c r="J691" i="6"/>
  <c r="N691" i="6" s="1"/>
  <c r="K690" i="6"/>
  <c r="J690" i="6"/>
  <c r="N690" i="6" s="1"/>
  <c r="K689" i="6"/>
  <c r="J689" i="6"/>
  <c r="N689" i="6" s="1"/>
  <c r="K688" i="6"/>
  <c r="J688" i="6"/>
  <c r="N688" i="6" s="1"/>
  <c r="K687" i="6"/>
  <c r="J687" i="6"/>
  <c r="N687" i="6" s="1"/>
  <c r="K686" i="6"/>
  <c r="J686" i="6"/>
  <c r="N686" i="6" s="1"/>
  <c r="K685" i="6"/>
  <c r="J685" i="6"/>
  <c r="N685" i="6" s="1"/>
  <c r="K684" i="6"/>
  <c r="J684" i="6"/>
  <c r="N684" i="6" s="1"/>
  <c r="K683" i="6"/>
  <c r="J683" i="6"/>
  <c r="N683" i="6" s="1"/>
  <c r="K682" i="6"/>
  <c r="J682" i="6"/>
  <c r="N682" i="6" s="1"/>
  <c r="K681" i="6"/>
  <c r="J681" i="6"/>
  <c r="N681" i="6" s="1"/>
  <c r="K680" i="6"/>
  <c r="J680" i="6"/>
  <c r="N680" i="6" s="1"/>
  <c r="K679" i="6"/>
  <c r="J679" i="6"/>
  <c r="N679" i="6" s="1"/>
  <c r="K678" i="6"/>
  <c r="J678" i="6"/>
  <c r="N678" i="6" s="1"/>
  <c r="K677" i="6"/>
  <c r="J677" i="6"/>
  <c r="N677" i="6" s="1"/>
  <c r="K676" i="6"/>
  <c r="J676" i="6"/>
  <c r="N676" i="6" s="1"/>
  <c r="K675" i="6"/>
  <c r="J675" i="6"/>
  <c r="N675" i="6" s="1"/>
  <c r="K674" i="6"/>
  <c r="J674" i="6"/>
  <c r="N674" i="6" s="1"/>
  <c r="K673" i="6"/>
  <c r="J673" i="6"/>
  <c r="N673" i="6" s="1"/>
  <c r="K672" i="6"/>
  <c r="J672" i="6"/>
  <c r="N672" i="6" s="1"/>
  <c r="K671" i="6"/>
  <c r="J671" i="6"/>
  <c r="N671" i="6" s="1"/>
  <c r="K670" i="6"/>
  <c r="J670" i="6"/>
  <c r="N670" i="6" s="1"/>
  <c r="K669" i="6"/>
  <c r="J669" i="6"/>
  <c r="N669" i="6" s="1"/>
  <c r="K668" i="6"/>
  <c r="J668" i="6"/>
  <c r="N668" i="6" s="1"/>
  <c r="K667" i="6"/>
  <c r="J667" i="6"/>
  <c r="N667" i="6" s="1"/>
  <c r="K666" i="6"/>
  <c r="J666" i="6"/>
  <c r="N666" i="6" s="1"/>
  <c r="K665" i="6"/>
  <c r="J665" i="6"/>
  <c r="N665" i="6" s="1"/>
  <c r="K664" i="6"/>
  <c r="J664" i="6"/>
  <c r="N664" i="6" s="1"/>
  <c r="K663" i="6"/>
  <c r="J663" i="6"/>
  <c r="N663" i="6" s="1"/>
  <c r="K662" i="6"/>
  <c r="J662" i="6"/>
  <c r="N662" i="6" s="1"/>
  <c r="K661" i="6"/>
  <c r="J661" i="6"/>
  <c r="N661" i="6" s="1"/>
  <c r="K660" i="6"/>
  <c r="J660" i="6"/>
  <c r="N660" i="6" s="1"/>
  <c r="K659" i="6"/>
  <c r="J659" i="6"/>
  <c r="N659" i="6" s="1"/>
  <c r="K658" i="6"/>
  <c r="J658" i="6"/>
  <c r="N658" i="6" s="1"/>
  <c r="K657" i="6"/>
  <c r="J657" i="6"/>
  <c r="N657" i="6" s="1"/>
  <c r="K656" i="6"/>
  <c r="J656" i="6"/>
  <c r="N656" i="6" s="1"/>
  <c r="K655" i="6"/>
  <c r="J655" i="6"/>
  <c r="N655" i="6" s="1"/>
  <c r="K654" i="6"/>
  <c r="J654" i="6"/>
  <c r="N654" i="6" s="1"/>
  <c r="K653" i="6"/>
  <c r="J653" i="6"/>
  <c r="N653" i="6" s="1"/>
  <c r="K652" i="6"/>
  <c r="J652" i="6"/>
  <c r="N652" i="6" s="1"/>
  <c r="K651" i="6"/>
  <c r="J651" i="6"/>
  <c r="N651" i="6" s="1"/>
  <c r="K650" i="6"/>
  <c r="J650" i="6"/>
  <c r="N650" i="6" s="1"/>
  <c r="K649" i="6"/>
  <c r="J649" i="6"/>
  <c r="N649" i="6" s="1"/>
  <c r="K648" i="6"/>
  <c r="J648" i="6"/>
  <c r="N648" i="6" s="1"/>
  <c r="K647" i="6"/>
  <c r="J647" i="6"/>
  <c r="N647" i="6" s="1"/>
  <c r="K646" i="6"/>
  <c r="J646" i="6"/>
  <c r="N646" i="6" s="1"/>
  <c r="K645" i="6"/>
  <c r="J645" i="6"/>
  <c r="N645" i="6" s="1"/>
  <c r="K644" i="6"/>
  <c r="J644" i="6"/>
  <c r="N644" i="6" s="1"/>
  <c r="K643" i="6"/>
  <c r="J643" i="6"/>
  <c r="N643" i="6" s="1"/>
  <c r="K642" i="6"/>
  <c r="J642" i="6"/>
  <c r="N642" i="6" s="1"/>
  <c r="K641" i="6"/>
  <c r="J641" i="6"/>
  <c r="N641" i="6" s="1"/>
  <c r="K640" i="6"/>
  <c r="J640" i="6"/>
  <c r="N640" i="6" s="1"/>
  <c r="K639" i="6"/>
  <c r="J639" i="6"/>
  <c r="N639" i="6" s="1"/>
  <c r="K638" i="6"/>
  <c r="J638" i="6"/>
  <c r="N638" i="6" s="1"/>
  <c r="K637" i="6"/>
  <c r="J637" i="6"/>
  <c r="N637" i="6" s="1"/>
  <c r="K636" i="6"/>
  <c r="J636" i="6"/>
  <c r="N636" i="6" s="1"/>
  <c r="K635" i="6"/>
  <c r="J635" i="6"/>
  <c r="N635" i="6" s="1"/>
  <c r="K634" i="6"/>
  <c r="J634" i="6"/>
  <c r="N634" i="6" s="1"/>
  <c r="K633" i="6"/>
  <c r="J633" i="6"/>
  <c r="N633" i="6" s="1"/>
  <c r="K632" i="6"/>
  <c r="J632" i="6"/>
  <c r="N632" i="6" s="1"/>
  <c r="K631" i="6"/>
  <c r="J631" i="6"/>
  <c r="N631" i="6" s="1"/>
  <c r="K630" i="6"/>
  <c r="J630" i="6"/>
  <c r="N630" i="6" s="1"/>
  <c r="K629" i="6"/>
  <c r="J629" i="6"/>
  <c r="N629" i="6" s="1"/>
  <c r="K628" i="6"/>
  <c r="J628" i="6"/>
  <c r="N628" i="6" s="1"/>
  <c r="K627" i="6"/>
  <c r="J627" i="6"/>
  <c r="N627" i="6" s="1"/>
  <c r="K626" i="6"/>
  <c r="J626" i="6"/>
  <c r="N626" i="6" s="1"/>
  <c r="K625" i="6"/>
  <c r="J625" i="6"/>
  <c r="N625" i="6" s="1"/>
  <c r="K624" i="6"/>
  <c r="J624" i="6"/>
  <c r="N624" i="6" s="1"/>
  <c r="K623" i="6"/>
  <c r="J623" i="6"/>
  <c r="N623" i="6" s="1"/>
  <c r="K622" i="6"/>
  <c r="J622" i="6"/>
  <c r="N622" i="6" s="1"/>
  <c r="K621" i="6"/>
  <c r="J621" i="6"/>
  <c r="N621" i="6" s="1"/>
  <c r="K620" i="6"/>
  <c r="J620" i="6"/>
  <c r="N620" i="6" s="1"/>
  <c r="K619" i="6"/>
  <c r="J619" i="6"/>
  <c r="N619" i="6" s="1"/>
  <c r="K618" i="6"/>
  <c r="J618" i="6"/>
  <c r="N618" i="6" s="1"/>
  <c r="K617" i="6"/>
  <c r="J617" i="6"/>
  <c r="N617" i="6" s="1"/>
  <c r="K616" i="6"/>
  <c r="J616" i="6"/>
  <c r="N616" i="6" s="1"/>
  <c r="K615" i="6"/>
  <c r="J615" i="6"/>
  <c r="N615" i="6" s="1"/>
  <c r="K613" i="6"/>
  <c r="J613" i="6"/>
  <c r="N613" i="6" s="1"/>
  <c r="K612" i="6"/>
  <c r="J612" i="6"/>
  <c r="N612" i="6" s="1"/>
  <c r="K611" i="6"/>
  <c r="J611" i="6"/>
  <c r="N611" i="6" s="1"/>
  <c r="K610" i="6"/>
  <c r="J610" i="6"/>
  <c r="N610" i="6" s="1"/>
  <c r="K609" i="6"/>
  <c r="J609" i="6"/>
  <c r="N609" i="6" s="1"/>
  <c r="K608" i="6"/>
  <c r="J608" i="6"/>
  <c r="N608" i="6" s="1"/>
  <c r="K607" i="6"/>
  <c r="J607" i="6"/>
  <c r="N607" i="6" s="1"/>
  <c r="K606" i="6"/>
  <c r="J606" i="6"/>
  <c r="N606" i="6" s="1"/>
  <c r="K605" i="6"/>
  <c r="J605" i="6"/>
  <c r="N605" i="6" s="1"/>
  <c r="K604" i="6"/>
  <c r="J604" i="6"/>
  <c r="N604" i="6" s="1"/>
  <c r="K603" i="6"/>
  <c r="J603" i="6"/>
  <c r="N603" i="6" s="1"/>
  <c r="K602" i="6"/>
  <c r="J602" i="6"/>
  <c r="N602" i="6" s="1"/>
  <c r="K601" i="6"/>
  <c r="J601" i="6"/>
  <c r="N601" i="6" s="1"/>
  <c r="K600" i="6"/>
  <c r="J600" i="6"/>
  <c r="N600" i="6" s="1"/>
  <c r="K599" i="6"/>
  <c r="J599" i="6"/>
  <c r="N599" i="6" s="1"/>
  <c r="K598" i="6"/>
  <c r="J598" i="6"/>
  <c r="N598" i="6" s="1"/>
  <c r="K597" i="6"/>
  <c r="J597" i="6"/>
  <c r="N597" i="6" s="1"/>
  <c r="K596" i="6"/>
  <c r="J596" i="6"/>
  <c r="N596" i="6" s="1"/>
  <c r="K595" i="6"/>
  <c r="J595" i="6"/>
  <c r="N595" i="6" s="1"/>
  <c r="K594" i="6"/>
  <c r="J594" i="6"/>
  <c r="N594" i="6" s="1"/>
  <c r="K593" i="6"/>
  <c r="J593" i="6"/>
  <c r="N593" i="6" s="1"/>
  <c r="K592" i="6"/>
  <c r="J592" i="6"/>
  <c r="N592" i="6" s="1"/>
  <c r="K591" i="6"/>
  <c r="J591" i="6"/>
  <c r="N591" i="6" s="1"/>
  <c r="K590" i="6"/>
  <c r="J590" i="6"/>
  <c r="N590" i="6" s="1"/>
  <c r="K589" i="6"/>
  <c r="J589" i="6"/>
  <c r="N589" i="6" s="1"/>
  <c r="K588" i="6"/>
  <c r="J588" i="6"/>
  <c r="N588" i="6" s="1"/>
  <c r="K587" i="6"/>
  <c r="J587" i="6"/>
  <c r="N587" i="6" s="1"/>
  <c r="K586" i="6"/>
  <c r="J586" i="6"/>
  <c r="N586" i="6" s="1"/>
  <c r="K585" i="6"/>
  <c r="J585" i="6"/>
  <c r="N585" i="6" s="1"/>
  <c r="K584" i="6"/>
  <c r="J584" i="6"/>
  <c r="N584" i="6" s="1"/>
  <c r="K583" i="6"/>
  <c r="J583" i="6"/>
  <c r="N583" i="6" s="1"/>
  <c r="K582" i="6"/>
  <c r="J582" i="6"/>
  <c r="N582" i="6" s="1"/>
  <c r="K581" i="6"/>
  <c r="J581" i="6"/>
  <c r="N581" i="6" s="1"/>
  <c r="K580" i="6"/>
  <c r="J580" i="6"/>
  <c r="N580" i="6" s="1"/>
  <c r="K579" i="6"/>
  <c r="J579" i="6"/>
  <c r="N579" i="6" s="1"/>
  <c r="K578" i="6"/>
  <c r="J578" i="6"/>
  <c r="N578" i="6" s="1"/>
  <c r="K577" i="6"/>
  <c r="J577" i="6"/>
  <c r="N577" i="6" s="1"/>
  <c r="K576" i="6"/>
  <c r="J576" i="6"/>
  <c r="N576" i="6" s="1"/>
  <c r="K575" i="6"/>
  <c r="J575" i="6"/>
  <c r="N575" i="6" s="1"/>
  <c r="K574" i="6"/>
  <c r="J574" i="6"/>
  <c r="N574" i="6" s="1"/>
  <c r="K573" i="6"/>
  <c r="J573" i="6"/>
  <c r="N573" i="6" s="1"/>
  <c r="K572" i="6"/>
  <c r="J572" i="6"/>
  <c r="N572" i="6" s="1"/>
  <c r="K571" i="6"/>
  <c r="J571" i="6"/>
  <c r="N571" i="6" s="1"/>
  <c r="K570" i="6"/>
  <c r="J570" i="6"/>
  <c r="N570" i="6" s="1"/>
  <c r="K569" i="6"/>
  <c r="J569" i="6"/>
  <c r="N569" i="6" s="1"/>
  <c r="K568" i="6"/>
  <c r="J568" i="6"/>
  <c r="N568" i="6" s="1"/>
  <c r="K567" i="6"/>
  <c r="J567" i="6"/>
  <c r="N567" i="6" s="1"/>
  <c r="K566" i="6"/>
  <c r="J566" i="6"/>
  <c r="N566" i="6" s="1"/>
  <c r="K565" i="6"/>
  <c r="J565" i="6"/>
  <c r="N565" i="6" s="1"/>
  <c r="K564" i="6"/>
  <c r="J564" i="6"/>
  <c r="N564" i="6" s="1"/>
  <c r="K563" i="6"/>
  <c r="J563" i="6"/>
  <c r="N563" i="6" s="1"/>
  <c r="K562" i="6"/>
  <c r="J562" i="6"/>
  <c r="N562" i="6" s="1"/>
  <c r="K561" i="6"/>
  <c r="J561" i="6"/>
  <c r="N561" i="6" s="1"/>
  <c r="K560" i="6"/>
  <c r="J560" i="6"/>
  <c r="N560" i="6" s="1"/>
  <c r="K559" i="6"/>
  <c r="J559" i="6"/>
  <c r="N559" i="6" s="1"/>
  <c r="K558" i="6"/>
  <c r="J558" i="6"/>
  <c r="N558" i="6" s="1"/>
  <c r="K557" i="6"/>
  <c r="J557" i="6"/>
  <c r="N557" i="6" s="1"/>
  <c r="K556" i="6"/>
  <c r="J556" i="6"/>
  <c r="N556" i="6" s="1"/>
  <c r="K555" i="6"/>
  <c r="J555" i="6"/>
  <c r="N555" i="6" s="1"/>
  <c r="K554" i="6"/>
  <c r="J554" i="6"/>
  <c r="N554" i="6" s="1"/>
  <c r="K553" i="6"/>
  <c r="J553" i="6"/>
  <c r="N553" i="6" s="1"/>
  <c r="K552" i="6"/>
  <c r="J552" i="6"/>
  <c r="N552" i="6" s="1"/>
  <c r="K551" i="6"/>
  <c r="J551" i="6"/>
  <c r="N551" i="6" s="1"/>
  <c r="K550" i="6"/>
  <c r="J550" i="6"/>
  <c r="N550" i="6" s="1"/>
  <c r="K549" i="6"/>
  <c r="J549" i="6"/>
  <c r="N549" i="6" s="1"/>
  <c r="K548" i="6"/>
  <c r="J548" i="6"/>
  <c r="N548" i="6" s="1"/>
  <c r="K547" i="6"/>
  <c r="J547" i="6"/>
  <c r="N547" i="6" s="1"/>
  <c r="K546" i="6"/>
  <c r="J546" i="6"/>
  <c r="N546" i="6" s="1"/>
  <c r="K545" i="6"/>
  <c r="J545" i="6"/>
  <c r="N545" i="6" s="1"/>
  <c r="K544" i="6"/>
  <c r="J544" i="6"/>
  <c r="N544" i="6" s="1"/>
  <c r="K543" i="6"/>
  <c r="J543" i="6"/>
  <c r="N543" i="6" s="1"/>
  <c r="K542" i="6"/>
  <c r="J542" i="6"/>
  <c r="N542" i="6" s="1"/>
  <c r="K541" i="6"/>
  <c r="J541" i="6"/>
  <c r="N541" i="6" s="1"/>
  <c r="K540" i="6"/>
  <c r="J540" i="6"/>
  <c r="N540" i="6" s="1"/>
  <c r="K539" i="6"/>
  <c r="J539" i="6"/>
  <c r="N539" i="6" s="1"/>
  <c r="K538" i="6"/>
  <c r="J538" i="6"/>
  <c r="N538" i="6" s="1"/>
  <c r="K537" i="6"/>
  <c r="J537" i="6"/>
  <c r="N537" i="6" s="1"/>
  <c r="K536" i="6"/>
  <c r="J536" i="6"/>
  <c r="N536" i="6" s="1"/>
  <c r="K535" i="6"/>
  <c r="J535" i="6"/>
  <c r="N535" i="6" s="1"/>
  <c r="K534" i="6"/>
  <c r="J534" i="6"/>
  <c r="N534" i="6" s="1"/>
  <c r="K532" i="6"/>
  <c r="J532" i="6"/>
  <c r="N532" i="6" s="1"/>
  <c r="K531" i="6"/>
  <c r="J531" i="6"/>
  <c r="N531" i="6" s="1"/>
  <c r="K530" i="6"/>
  <c r="J530" i="6"/>
  <c r="N530" i="6" s="1"/>
  <c r="K529" i="6"/>
  <c r="J529" i="6"/>
  <c r="N529" i="6" s="1"/>
  <c r="K528" i="6"/>
  <c r="J528" i="6"/>
  <c r="N528" i="6" s="1"/>
  <c r="K527" i="6"/>
  <c r="J527" i="6"/>
  <c r="N527" i="6" s="1"/>
  <c r="K526" i="6"/>
  <c r="J526" i="6"/>
  <c r="N526" i="6" s="1"/>
  <c r="K525" i="6"/>
  <c r="J525" i="6"/>
  <c r="N525" i="6" s="1"/>
  <c r="K524" i="6"/>
  <c r="J524" i="6"/>
  <c r="N524" i="6" s="1"/>
  <c r="K523" i="6"/>
  <c r="J523" i="6"/>
  <c r="N523" i="6" s="1"/>
  <c r="K522" i="6"/>
  <c r="J522" i="6"/>
  <c r="N522" i="6" s="1"/>
  <c r="K521" i="6"/>
  <c r="J521" i="6"/>
  <c r="N521" i="6" s="1"/>
  <c r="K520" i="6"/>
  <c r="J520" i="6"/>
  <c r="N520" i="6" s="1"/>
  <c r="K519" i="6"/>
  <c r="J519" i="6"/>
  <c r="N519" i="6" s="1"/>
  <c r="K518" i="6"/>
  <c r="J518" i="6"/>
  <c r="N518" i="6" s="1"/>
  <c r="K517" i="6"/>
  <c r="J517" i="6"/>
  <c r="N517" i="6" s="1"/>
  <c r="K516" i="6"/>
  <c r="J516" i="6"/>
  <c r="N516" i="6" s="1"/>
  <c r="K515" i="6"/>
  <c r="J515" i="6"/>
  <c r="N515" i="6" s="1"/>
  <c r="K514" i="6"/>
  <c r="J514" i="6"/>
  <c r="N514" i="6" s="1"/>
  <c r="K513" i="6"/>
  <c r="J513" i="6"/>
  <c r="N513" i="6" s="1"/>
  <c r="K512" i="6"/>
  <c r="J512" i="6"/>
  <c r="N512" i="6" s="1"/>
  <c r="K511" i="6"/>
  <c r="J511" i="6"/>
  <c r="N511" i="6" s="1"/>
  <c r="K510" i="6"/>
  <c r="J510" i="6"/>
  <c r="N510" i="6" s="1"/>
  <c r="K509" i="6"/>
  <c r="J509" i="6"/>
  <c r="N509" i="6" s="1"/>
  <c r="K508" i="6"/>
  <c r="J508" i="6"/>
  <c r="N508" i="6" s="1"/>
  <c r="K507" i="6"/>
  <c r="J507" i="6"/>
  <c r="N507" i="6" s="1"/>
  <c r="K506" i="6"/>
  <c r="J506" i="6"/>
  <c r="N506" i="6" s="1"/>
  <c r="K504" i="6"/>
  <c r="J504" i="6"/>
  <c r="N504" i="6" s="1"/>
  <c r="K503" i="6"/>
  <c r="J503" i="6"/>
  <c r="N503" i="6" s="1"/>
  <c r="K502" i="6"/>
  <c r="J502" i="6"/>
  <c r="N502" i="6" s="1"/>
  <c r="K501" i="6"/>
  <c r="J501" i="6"/>
  <c r="N501" i="6" s="1"/>
  <c r="K500" i="6"/>
  <c r="J500" i="6"/>
  <c r="N500" i="6" s="1"/>
  <c r="K499" i="6"/>
  <c r="J499" i="6"/>
  <c r="N499" i="6" s="1"/>
  <c r="K498" i="6"/>
  <c r="J498" i="6"/>
  <c r="N498" i="6" s="1"/>
  <c r="K497" i="6"/>
  <c r="J497" i="6"/>
  <c r="N497" i="6" s="1"/>
  <c r="K496" i="6"/>
  <c r="J496" i="6"/>
  <c r="N496" i="6" s="1"/>
  <c r="K495" i="6"/>
  <c r="J495" i="6"/>
  <c r="N495" i="6" s="1"/>
  <c r="K494" i="6"/>
  <c r="J494" i="6"/>
  <c r="N494" i="6" s="1"/>
  <c r="K493" i="6"/>
  <c r="J493" i="6"/>
  <c r="N493" i="6" s="1"/>
  <c r="K492" i="6"/>
  <c r="J492" i="6"/>
  <c r="N492" i="6" s="1"/>
  <c r="K491" i="6"/>
  <c r="J491" i="6"/>
  <c r="N491" i="6" s="1"/>
  <c r="K490" i="6"/>
  <c r="J490" i="6"/>
  <c r="N490" i="6" s="1"/>
  <c r="K489" i="6"/>
  <c r="J489" i="6"/>
  <c r="N489" i="6" s="1"/>
  <c r="K488" i="6"/>
  <c r="J488" i="6"/>
  <c r="N488" i="6" s="1"/>
  <c r="K487" i="6"/>
  <c r="J487" i="6"/>
  <c r="N487" i="6" s="1"/>
  <c r="K486" i="6"/>
  <c r="J486" i="6"/>
  <c r="N486" i="6" s="1"/>
  <c r="K485" i="6"/>
  <c r="J485" i="6"/>
  <c r="N485" i="6" s="1"/>
  <c r="K484" i="6"/>
  <c r="J484" i="6"/>
  <c r="N484" i="6" s="1"/>
  <c r="K483" i="6"/>
  <c r="J483" i="6"/>
  <c r="N483" i="6" s="1"/>
  <c r="K482" i="6"/>
  <c r="J482" i="6"/>
  <c r="N482" i="6" s="1"/>
  <c r="K481" i="6"/>
  <c r="J481" i="6"/>
  <c r="N481" i="6" s="1"/>
  <c r="K480" i="6"/>
  <c r="J480" i="6"/>
  <c r="N480" i="6" s="1"/>
  <c r="K479" i="6"/>
  <c r="J479" i="6"/>
  <c r="N479" i="6" s="1"/>
  <c r="K478" i="6"/>
  <c r="J478" i="6"/>
  <c r="N478" i="6" s="1"/>
  <c r="K477" i="6"/>
  <c r="J477" i="6"/>
  <c r="N477" i="6" s="1"/>
  <c r="K476" i="6"/>
  <c r="J476" i="6"/>
  <c r="N476" i="6" s="1"/>
  <c r="K475" i="6"/>
  <c r="J475" i="6"/>
  <c r="N475" i="6" s="1"/>
  <c r="K474" i="6"/>
  <c r="J474" i="6"/>
  <c r="N474" i="6" s="1"/>
  <c r="K473" i="6"/>
  <c r="J473" i="6"/>
  <c r="N473" i="6" s="1"/>
  <c r="K472" i="6"/>
  <c r="J472" i="6"/>
  <c r="N472" i="6" s="1"/>
  <c r="K471" i="6"/>
  <c r="J471" i="6"/>
  <c r="N471" i="6" s="1"/>
  <c r="K470" i="6"/>
  <c r="J470" i="6"/>
  <c r="N470" i="6" s="1"/>
  <c r="K469" i="6"/>
  <c r="J469" i="6"/>
  <c r="N469" i="6" s="1"/>
  <c r="K468" i="6"/>
  <c r="J468" i="6"/>
  <c r="N468" i="6" s="1"/>
  <c r="K467" i="6"/>
  <c r="J467" i="6"/>
  <c r="N467" i="6" s="1"/>
  <c r="K466" i="6"/>
  <c r="J466" i="6"/>
  <c r="N466" i="6" s="1"/>
  <c r="K465" i="6"/>
  <c r="J465" i="6"/>
  <c r="N465" i="6" s="1"/>
  <c r="K464" i="6"/>
  <c r="J464" i="6"/>
  <c r="N464" i="6" s="1"/>
  <c r="K463" i="6"/>
  <c r="J463" i="6"/>
  <c r="N463" i="6" s="1"/>
  <c r="K462" i="6"/>
  <c r="J462" i="6"/>
  <c r="N462" i="6" s="1"/>
  <c r="K461" i="6"/>
  <c r="J461" i="6"/>
  <c r="N461" i="6" s="1"/>
  <c r="K460" i="6"/>
  <c r="J460" i="6"/>
  <c r="N460" i="6" s="1"/>
  <c r="K459" i="6"/>
  <c r="J459" i="6"/>
  <c r="N459" i="6" s="1"/>
  <c r="K458" i="6"/>
  <c r="J458" i="6"/>
  <c r="N458" i="6" s="1"/>
  <c r="K457" i="6"/>
  <c r="J457" i="6"/>
  <c r="N457" i="6" s="1"/>
  <c r="J456" i="6"/>
  <c r="N456" i="6" s="1"/>
  <c r="J455" i="6"/>
  <c r="N455" i="6" s="1"/>
  <c r="J454" i="6"/>
  <c r="N454" i="6" s="1"/>
  <c r="J453" i="6"/>
  <c r="N453" i="6" s="1"/>
  <c r="J452" i="6"/>
  <c r="N452" i="6" s="1"/>
  <c r="J451" i="6"/>
  <c r="N451" i="6" s="1"/>
  <c r="J450" i="6"/>
  <c r="N450" i="6" s="1"/>
  <c r="J449" i="6"/>
  <c r="N449" i="6" s="1"/>
  <c r="J448" i="6"/>
  <c r="N448" i="6" s="1"/>
  <c r="J447" i="6"/>
  <c r="N447" i="6" s="1"/>
  <c r="J446" i="6"/>
  <c r="N446" i="6" s="1"/>
  <c r="J445" i="6"/>
  <c r="N445" i="6" s="1"/>
  <c r="J444" i="6"/>
  <c r="N444" i="6" s="1"/>
  <c r="J443" i="6"/>
  <c r="N443" i="6" s="1"/>
  <c r="J442" i="6"/>
  <c r="N442" i="6" s="1"/>
  <c r="J441" i="6"/>
  <c r="N441" i="6" s="1"/>
  <c r="J440" i="6"/>
  <c r="N440" i="6" s="1"/>
  <c r="J439" i="6"/>
  <c r="N439" i="6" s="1"/>
  <c r="J438" i="6"/>
  <c r="N438" i="6" s="1"/>
  <c r="J437" i="6"/>
  <c r="N437" i="6" s="1"/>
  <c r="J436" i="6"/>
  <c r="N436" i="6" s="1"/>
  <c r="J435" i="6"/>
  <c r="N435" i="6" s="1"/>
  <c r="J434" i="6"/>
  <c r="N434" i="6" s="1"/>
  <c r="J433" i="6"/>
  <c r="N433" i="6" s="1"/>
  <c r="J432" i="6"/>
  <c r="N432" i="6" s="1"/>
  <c r="J431" i="6"/>
  <c r="N431" i="6" s="1"/>
  <c r="J430" i="6"/>
  <c r="N430" i="6" s="1"/>
  <c r="J429" i="6"/>
  <c r="N429" i="6" s="1"/>
  <c r="J428" i="6"/>
  <c r="N428" i="6" s="1"/>
  <c r="J427" i="6"/>
  <c r="N427" i="6" s="1"/>
  <c r="J426" i="6"/>
  <c r="N426" i="6" s="1"/>
  <c r="J425" i="6"/>
  <c r="N425" i="6" s="1"/>
  <c r="J424" i="6"/>
  <c r="N424" i="6" s="1"/>
  <c r="J423" i="6"/>
  <c r="N423" i="6" s="1"/>
  <c r="J422" i="6"/>
  <c r="N422" i="6" s="1"/>
  <c r="J421" i="6"/>
  <c r="N421" i="6" s="1"/>
  <c r="J420" i="6"/>
  <c r="N420" i="6" s="1"/>
  <c r="J419" i="6"/>
  <c r="N419" i="6" s="1"/>
  <c r="J418" i="6"/>
  <c r="N418" i="6" s="1"/>
  <c r="J417" i="6"/>
  <c r="N417" i="6" s="1"/>
  <c r="J416" i="6"/>
  <c r="N416" i="6" s="1"/>
  <c r="J415" i="6"/>
  <c r="N415" i="6" s="1"/>
  <c r="J414" i="6"/>
  <c r="N414" i="6" s="1"/>
  <c r="J413" i="6"/>
  <c r="N413" i="6" s="1"/>
  <c r="J412" i="6"/>
  <c r="N412" i="6" s="1"/>
  <c r="J411" i="6"/>
  <c r="N411" i="6" s="1"/>
  <c r="J410" i="6"/>
  <c r="N410" i="6" s="1"/>
  <c r="J409" i="6"/>
  <c r="N409" i="6" s="1"/>
  <c r="J408" i="6"/>
  <c r="N408" i="6" s="1"/>
  <c r="J407" i="6"/>
  <c r="N407" i="6" s="1"/>
  <c r="J406" i="6"/>
  <c r="N406" i="6" s="1"/>
  <c r="J405" i="6"/>
  <c r="N405" i="6" s="1"/>
  <c r="J404" i="6"/>
  <c r="N404" i="6" s="1"/>
  <c r="J403" i="6"/>
  <c r="N403" i="6" s="1"/>
  <c r="J402" i="6"/>
  <c r="N402" i="6" s="1"/>
  <c r="J401" i="6"/>
  <c r="N401" i="6" s="1"/>
  <c r="J400" i="6"/>
  <c r="N400" i="6" s="1"/>
  <c r="J399" i="6"/>
  <c r="N399" i="6" s="1"/>
  <c r="J398" i="6"/>
  <c r="N398" i="6" s="1"/>
  <c r="J397" i="6"/>
  <c r="N397" i="6" s="1"/>
  <c r="J396" i="6"/>
  <c r="N396" i="6" s="1"/>
  <c r="J395" i="6"/>
  <c r="N395" i="6" s="1"/>
  <c r="J394" i="6"/>
  <c r="N394" i="6" s="1"/>
  <c r="J393" i="6"/>
  <c r="N393" i="6" s="1"/>
  <c r="J392" i="6"/>
  <c r="N392" i="6" s="1"/>
  <c r="J391" i="6"/>
  <c r="N391" i="6" s="1"/>
  <c r="J390" i="6"/>
  <c r="N390" i="6" s="1"/>
  <c r="J389" i="6"/>
  <c r="N389" i="6" s="1"/>
  <c r="J388" i="6"/>
  <c r="N388" i="6" s="1"/>
  <c r="J387" i="6"/>
  <c r="N387" i="6" s="1"/>
  <c r="J386" i="6"/>
  <c r="N386" i="6" s="1"/>
  <c r="J385" i="6"/>
  <c r="N385" i="6" s="1"/>
  <c r="J384" i="6"/>
  <c r="N384" i="6" s="1"/>
  <c r="J383" i="6"/>
  <c r="N383" i="6" s="1"/>
  <c r="J382" i="6"/>
  <c r="N382" i="6" s="1"/>
  <c r="J381" i="6"/>
  <c r="N381" i="6" s="1"/>
  <c r="J380" i="6"/>
  <c r="N380" i="6" s="1"/>
  <c r="J379" i="6"/>
  <c r="N379" i="6" s="1"/>
  <c r="J378" i="6"/>
  <c r="N378" i="6" s="1"/>
  <c r="J377" i="6"/>
  <c r="N377" i="6" s="1"/>
  <c r="J376" i="6"/>
  <c r="N376" i="6" s="1"/>
  <c r="J375" i="6"/>
  <c r="N375" i="6" s="1"/>
  <c r="J374" i="6"/>
  <c r="N374" i="6" s="1"/>
  <c r="J373" i="6"/>
  <c r="N373" i="6" s="1"/>
  <c r="J372" i="6"/>
  <c r="N372" i="6" s="1"/>
  <c r="J371" i="6"/>
  <c r="N371" i="6" s="1"/>
  <c r="J370" i="6"/>
  <c r="N370" i="6" s="1"/>
  <c r="J369" i="6"/>
  <c r="N369" i="6" s="1"/>
  <c r="J368" i="6"/>
  <c r="N368" i="6" s="1"/>
  <c r="J367" i="6"/>
  <c r="N367" i="6" s="1"/>
  <c r="J366" i="6"/>
  <c r="N366" i="6" s="1"/>
  <c r="J365" i="6"/>
  <c r="N365" i="6" s="1"/>
  <c r="J364" i="6"/>
  <c r="N364" i="6" s="1"/>
  <c r="J363" i="6"/>
  <c r="N363" i="6" s="1"/>
  <c r="J362" i="6"/>
  <c r="N362" i="6" s="1"/>
  <c r="J361" i="6"/>
  <c r="N361" i="6" s="1"/>
  <c r="J360" i="6"/>
  <c r="N360" i="6" s="1"/>
  <c r="J359" i="6"/>
  <c r="N359" i="6" s="1"/>
  <c r="J358" i="6"/>
  <c r="N358" i="6" s="1"/>
  <c r="J357" i="6"/>
  <c r="N357" i="6" s="1"/>
  <c r="J356" i="6"/>
  <c r="N356" i="6" s="1"/>
  <c r="J355" i="6"/>
  <c r="N355" i="6" s="1"/>
  <c r="J354" i="6"/>
  <c r="N354" i="6" s="1"/>
  <c r="J353" i="6"/>
  <c r="N353" i="6" s="1"/>
  <c r="J352" i="6"/>
  <c r="N352" i="6" s="1"/>
  <c r="J351" i="6"/>
  <c r="N351" i="6" s="1"/>
  <c r="J350" i="6"/>
  <c r="N350" i="6" s="1"/>
  <c r="J349" i="6"/>
  <c r="N349" i="6" s="1"/>
  <c r="J348" i="6"/>
  <c r="N348" i="6" s="1"/>
  <c r="J347" i="6"/>
  <c r="N347" i="6" s="1"/>
  <c r="J346" i="6"/>
  <c r="N346" i="6" s="1"/>
  <c r="J345" i="6"/>
  <c r="N345" i="6" s="1"/>
  <c r="J344" i="6"/>
  <c r="N344" i="6" s="1"/>
  <c r="J343" i="6"/>
  <c r="N343" i="6" s="1"/>
  <c r="J342" i="6"/>
  <c r="N342" i="6" s="1"/>
  <c r="J341" i="6"/>
  <c r="N341" i="6" s="1"/>
  <c r="J340" i="6"/>
  <c r="N340" i="6" s="1"/>
  <c r="J339" i="6"/>
  <c r="N339" i="6" s="1"/>
  <c r="J338" i="6"/>
  <c r="N338" i="6" s="1"/>
  <c r="J337" i="6"/>
  <c r="N337" i="6" s="1"/>
  <c r="J336" i="6"/>
  <c r="N336" i="6" s="1"/>
  <c r="J335" i="6"/>
  <c r="N335" i="6" s="1"/>
  <c r="J334" i="6"/>
  <c r="N334" i="6" s="1"/>
  <c r="J333" i="6"/>
  <c r="N333" i="6" s="1"/>
  <c r="J332" i="6"/>
  <c r="N332" i="6" s="1"/>
  <c r="J331" i="6"/>
  <c r="N331" i="6" s="1"/>
  <c r="J330" i="6"/>
  <c r="N330" i="6" s="1"/>
  <c r="J329" i="6"/>
  <c r="N329" i="6" s="1"/>
  <c r="J328" i="6"/>
  <c r="N328" i="6" s="1"/>
  <c r="J327" i="6"/>
  <c r="N327" i="6" s="1"/>
  <c r="J326" i="6"/>
  <c r="N326" i="6" s="1"/>
  <c r="J325" i="6"/>
  <c r="N325" i="6" s="1"/>
  <c r="J324" i="6"/>
  <c r="N324" i="6" s="1"/>
  <c r="J323" i="6"/>
  <c r="N323" i="6" s="1"/>
  <c r="J322" i="6"/>
  <c r="N322" i="6" s="1"/>
  <c r="J321" i="6"/>
  <c r="N321" i="6" s="1"/>
  <c r="J320" i="6"/>
  <c r="N320" i="6" s="1"/>
  <c r="J319" i="6"/>
  <c r="N319" i="6" s="1"/>
  <c r="J318" i="6"/>
  <c r="N318" i="6" s="1"/>
  <c r="J317" i="6"/>
  <c r="N317" i="6" s="1"/>
  <c r="J316" i="6"/>
  <c r="N316" i="6" s="1"/>
  <c r="J315" i="6"/>
  <c r="N315" i="6" s="1"/>
  <c r="J314" i="6"/>
  <c r="N314" i="6" s="1"/>
  <c r="J313" i="6"/>
  <c r="N313" i="6" s="1"/>
  <c r="J312" i="6"/>
  <c r="N312" i="6" s="1"/>
  <c r="J311" i="6"/>
  <c r="N311" i="6" s="1"/>
  <c r="J310" i="6"/>
  <c r="N310" i="6" s="1"/>
  <c r="J309" i="6"/>
  <c r="N309" i="6" s="1"/>
  <c r="J308" i="6"/>
  <c r="N308" i="6" s="1"/>
  <c r="J307" i="6"/>
  <c r="N307" i="6" s="1"/>
  <c r="J306" i="6"/>
  <c r="N306" i="6" s="1"/>
  <c r="J305" i="6"/>
  <c r="N305" i="6" s="1"/>
  <c r="J304" i="6"/>
  <c r="N304" i="6" s="1"/>
  <c r="J303" i="6"/>
  <c r="N303" i="6" s="1"/>
  <c r="J302" i="6"/>
  <c r="N302" i="6" s="1"/>
  <c r="J301" i="6"/>
  <c r="N301" i="6" s="1"/>
  <c r="J300" i="6"/>
  <c r="N300" i="6" s="1"/>
  <c r="J299" i="6"/>
  <c r="N299" i="6" s="1"/>
  <c r="J298" i="6"/>
  <c r="N298" i="6" s="1"/>
  <c r="J297" i="6"/>
  <c r="N297" i="6" s="1"/>
  <c r="J296" i="6"/>
  <c r="N296" i="6" s="1"/>
  <c r="J295" i="6"/>
  <c r="N295" i="6" s="1"/>
  <c r="J294" i="6"/>
  <c r="N294" i="6" s="1"/>
  <c r="J293" i="6"/>
  <c r="N293" i="6" s="1"/>
  <c r="J292" i="6"/>
  <c r="N292" i="6" s="1"/>
  <c r="J291" i="6"/>
  <c r="N291" i="6" s="1"/>
  <c r="J290" i="6"/>
  <c r="N290" i="6" s="1"/>
  <c r="J289" i="6"/>
  <c r="N289" i="6" s="1"/>
  <c r="J288" i="6"/>
  <c r="N288" i="6" s="1"/>
  <c r="J287" i="6"/>
  <c r="N287" i="6" s="1"/>
  <c r="J286" i="6"/>
  <c r="N286" i="6" s="1"/>
  <c r="J285" i="6"/>
  <c r="N285" i="6" s="1"/>
  <c r="J284" i="6"/>
  <c r="N284" i="6" s="1"/>
  <c r="J283" i="6"/>
  <c r="N283" i="6" s="1"/>
  <c r="J282" i="6"/>
  <c r="N282" i="6" s="1"/>
  <c r="J281" i="6"/>
  <c r="N281" i="6" s="1"/>
  <c r="J280" i="6"/>
  <c r="N280" i="6" s="1"/>
  <c r="J279" i="6"/>
  <c r="N279" i="6" s="1"/>
  <c r="J278" i="6"/>
  <c r="N278" i="6" s="1"/>
  <c r="J277" i="6"/>
  <c r="N277" i="6" s="1"/>
  <c r="J276" i="6"/>
  <c r="N276" i="6" s="1"/>
  <c r="J275" i="6"/>
  <c r="N275" i="6" s="1"/>
  <c r="J274" i="6"/>
  <c r="N274" i="6" s="1"/>
  <c r="J273" i="6"/>
  <c r="N273" i="6" s="1"/>
  <c r="J272" i="6"/>
  <c r="N272" i="6" s="1"/>
  <c r="J271" i="6"/>
  <c r="N271" i="6" s="1"/>
  <c r="J270" i="6"/>
  <c r="N270" i="6" s="1"/>
  <c r="J269" i="6"/>
  <c r="N269" i="6" s="1"/>
  <c r="J268" i="6"/>
  <c r="N268" i="6" s="1"/>
  <c r="J267" i="6"/>
  <c r="N267" i="6" s="1"/>
  <c r="J266" i="6"/>
  <c r="N266" i="6" s="1"/>
  <c r="J265" i="6"/>
  <c r="N265" i="6" s="1"/>
  <c r="J264" i="6"/>
  <c r="N264" i="6" s="1"/>
  <c r="J263" i="6"/>
  <c r="N263" i="6" s="1"/>
  <c r="J262" i="6"/>
  <c r="N262" i="6" s="1"/>
  <c r="J261" i="6"/>
  <c r="N261" i="6" s="1"/>
  <c r="J260" i="6"/>
  <c r="N260" i="6" s="1"/>
  <c r="J259" i="6"/>
  <c r="N259" i="6" s="1"/>
  <c r="J258" i="6"/>
  <c r="N258" i="6" s="1"/>
  <c r="J257" i="6"/>
  <c r="N257" i="6" s="1"/>
  <c r="J256" i="6"/>
  <c r="N256" i="6" s="1"/>
  <c r="J255" i="6"/>
  <c r="N255" i="6" s="1"/>
  <c r="J254" i="6"/>
  <c r="N254" i="6" s="1"/>
  <c r="J253" i="6"/>
  <c r="N253" i="6" s="1"/>
  <c r="J252" i="6"/>
  <c r="N252" i="6" s="1"/>
  <c r="J251" i="6"/>
  <c r="N251" i="6" s="1"/>
  <c r="J250" i="6"/>
  <c r="N250" i="6" s="1"/>
  <c r="J249" i="6"/>
  <c r="N249" i="6" s="1"/>
  <c r="J248" i="6"/>
  <c r="N248" i="6" s="1"/>
  <c r="J247" i="6"/>
  <c r="N247" i="6" s="1"/>
  <c r="J246" i="6"/>
  <c r="N246" i="6" s="1"/>
  <c r="J245" i="6"/>
  <c r="N245" i="6" s="1"/>
  <c r="J244" i="6"/>
  <c r="N244" i="6" s="1"/>
  <c r="J243" i="6"/>
  <c r="N243" i="6" s="1"/>
  <c r="J242" i="6"/>
  <c r="N242" i="6" s="1"/>
  <c r="J241" i="6"/>
  <c r="N241" i="6" s="1"/>
  <c r="J240" i="6"/>
  <c r="N240" i="6" s="1"/>
  <c r="J239" i="6"/>
  <c r="N239" i="6" s="1"/>
  <c r="J238" i="6"/>
  <c r="N238" i="6" s="1"/>
  <c r="J237" i="6"/>
  <c r="N237" i="6" s="1"/>
  <c r="J236" i="6"/>
  <c r="N236" i="6" s="1"/>
  <c r="J235" i="6"/>
  <c r="N235" i="6" s="1"/>
  <c r="J234" i="6"/>
  <c r="N234" i="6" s="1"/>
  <c r="J233" i="6"/>
  <c r="N233" i="6" s="1"/>
  <c r="J232" i="6"/>
  <c r="N232" i="6" s="1"/>
  <c r="J231" i="6"/>
  <c r="N231" i="6" s="1"/>
  <c r="J230" i="6"/>
  <c r="N230" i="6" s="1"/>
  <c r="J229" i="6"/>
  <c r="N229" i="6" s="1"/>
  <c r="J228" i="6"/>
  <c r="N228" i="6" s="1"/>
  <c r="J227" i="6"/>
  <c r="N227" i="6" s="1"/>
  <c r="J226" i="6"/>
  <c r="N226" i="6" s="1"/>
  <c r="J225" i="6"/>
  <c r="N225" i="6" s="1"/>
  <c r="J224" i="6"/>
  <c r="N224" i="6" s="1"/>
  <c r="J223" i="6"/>
  <c r="N223" i="6" s="1"/>
  <c r="J222" i="6"/>
  <c r="N222" i="6" s="1"/>
  <c r="J221" i="6"/>
  <c r="N221" i="6" s="1"/>
  <c r="J220" i="6"/>
  <c r="N220" i="6" s="1"/>
  <c r="J219" i="6"/>
  <c r="N219" i="6" s="1"/>
  <c r="J218" i="6"/>
  <c r="N218" i="6" s="1"/>
  <c r="J217" i="6"/>
  <c r="N217" i="6" s="1"/>
  <c r="J216" i="6"/>
  <c r="N216" i="6" s="1"/>
  <c r="J215" i="6"/>
  <c r="N215" i="6" s="1"/>
  <c r="M214" i="6"/>
  <c r="J214" i="6"/>
  <c r="M213" i="6"/>
  <c r="J213" i="6"/>
  <c r="M212" i="6"/>
  <c r="J212" i="6"/>
  <c r="M211" i="6"/>
  <c r="J211" i="6"/>
  <c r="M210" i="6"/>
  <c r="J210" i="6"/>
  <c r="M209" i="6"/>
  <c r="I209" i="6"/>
  <c r="H209" i="6"/>
  <c r="M208" i="6"/>
  <c r="J208" i="6"/>
  <c r="M207" i="6"/>
  <c r="J207" i="6"/>
  <c r="M206" i="6"/>
  <c r="J206" i="6"/>
  <c r="M205" i="6"/>
  <c r="J205" i="6"/>
  <c r="J204" i="6"/>
  <c r="N204" i="6" s="1"/>
  <c r="J203" i="6"/>
  <c r="N203" i="6" s="1"/>
  <c r="J202" i="6"/>
  <c r="N202" i="6" s="1"/>
  <c r="M201" i="6"/>
  <c r="J201" i="6"/>
  <c r="J200" i="6"/>
  <c r="N200" i="6" s="1"/>
  <c r="M199" i="6"/>
  <c r="J199" i="6"/>
  <c r="J198" i="6"/>
  <c r="N198" i="6" s="1"/>
  <c r="J197" i="6"/>
  <c r="N197" i="6" s="1"/>
  <c r="M196" i="6"/>
  <c r="J196" i="6"/>
  <c r="M195" i="6"/>
  <c r="J195" i="6"/>
  <c r="M194" i="6"/>
  <c r="J194" i="6"/>
  <c r="M193" i="6"/>
  <c r="J193" i="6"/>
  <c r="M192" i="6"/>
  <c r="J192" i="6"/>
  <c r="M191" i="6"/>
  <c r="J191" i="6"/>
  <c r="M190" i="6"/>
  <c r="J190" i="6"/>
  <c r="M189" i="6"/>
  <c r="J189" i="6"/>
  <c r="M188" i="6"/>
  <c r="J188" i="6"/>
  <c r="J187" i="6"/>
  <c r="N187" i="6" s="1"/>
  <c r="J186" i="6"/>
  <c r="N186" i="6" s="1"/>
  <c r="J185" i="6"/>
  <c r="N185" i="6" s="1"/>
  <c r="J184" i="6"/>
  <c r="N184" i="6" s="1"/>
  <c r="J183" i="6"/>
  <c r="N183" i="6" s="1"/>
  <c r="J182" i="6"/>
  <c r="N182" i="6" s="1"/>
  <c r="J181" i="6"/>
  <c r="N181" i="6" s="1"/>
  <c r="J180" i="6"/>
  <c r="N180" i="6" s="1"/>
  <c r="J179" i="6"/>
  <c r="N179" i="6" s="1"/>
  <c r="J178" i="6"/>
  <c r="N178" i="6" s="1"/>
  <c r="J177" i="6"/>
  <c r="N177" i="6" s="1"/>
  <c r="J176" i="6"/>
  <c r="N176" i="6" s="1"/>
  <c r="J175" i="6"/>
  <c r="N175" i="6" s="1"/>
  <c r="J174" i="6"/>
  <c r="N174" i="6" s="1"/>
  <c r="J173" i="6"/>
  <c r="N173" i="6" s="1"/>
  <c r="J172" i="6"/>
  <c r="N172" i="6" s="1"/>
  <c r="J171" i="6"/>
  <c r="N171" i="6" s="1"/>
  <c r="J170" i="6"/>
  <c r="N170" i="6" s="1"/>
  <c r="J169" i="6"/>
  <c r="N169" i="6" s="1"/>
  <c r="J168" i="6"/>
  <c r="N168" i="6" s="1"/>
  <c r="J167" i="6"/>
  <c r="N167" i="6" s="1"/>
  <c r="J166" i="6"/>
  <c r="N166" i="6" s="1"/>
  <c r="J165" i="6"/>
  <c r="N165" i="6" s="1"/>
  <c r="J164" i="6"/>
  <c r="N164" i="6" s="1"/>
  <c r="J163" i="6"/>
  <c r="N163" i="6" s="1"/>
  <c r="J162" i="6"/>
  <c r="N162" i="6" s="1"/>
  <c r="J161" i="6"/>
  <c r="N161" i="6" s="1"/>
  <c r="J160" i="6"/>
  <c r="N160" i="6" s="1"/>
  <c r="J159" i="6"/>
  <c r="N159" i="6" s="1"/>
  <c r="J158" i="6"/>
  <c r="N158" i="6" s="1"/>
  <c r="J157" i="6"/>
  <c r="N157" i="6" s="1"/>
  <c r="J156" i="6"/>
  <c r="N156" i="6" s="1"/>
  <c r="J155" i="6"/>
  <c r="N155" i="6" s="1"/>
  <c r="J154" i="6"/>
  <c r="N154" i="6" s="1"/>
  <c r="J153" i="6"/>
  <c r="N153" i="6" s="1"/>
  <c r="J152" i="6"/>
  <c r="N152" i="6" s="1"/>
  <c r="J151" i="6"/>
  <c r="N151" i="6" s="1"/>
  <c r="J150" i="6"/>
  <c r="N150" i="6" s="1"/>
  <c r="J149" i="6"/>
  <c r="N149" i="6" s="1"/>
  <c r="J148" i="6"/>
  <c r="N148" i="6" s="1"/>
  <c r="J147" i="6"/>
  <c r="N147" i="6" s="1"/>
  <c r="J146" i="6"/>
  <c r="N146" i="6" s="1"/>
  <c r="J145" i="6"/>
  <c r="N145" i="6" s="1"/>
  <c r="J144" i="6"/>
  <c r="N144" i="6" s="1"/>
  <c r="J143" i="6"/>
  <c r="N143" i="6" s="1"/>
  <c r="J142" i="6"/>
  <c r="N142" i="6" s="1"/>
  <c r="J141" i="6"/>
  <c r="N141" i="6" s="1"/>
  <c r="J140" i="6"/>
  <c r="N140" i="6" s="1"/>
  <c r="J139" i="6"/>
  <c r="N139" i="6" s="1"/>
  <c r="J138" i="6"/>
  <c r="N138" i="6" s="1"/>
  <c r="J137" i="6"/>
  <c r="N137" i="6" s="1"/>
  <c r="J136" i="6"/>
  <c r="N136" i="6" s="1"/>
  <c r="J135" i="6"/>
  <c r="N135" i="6" s="1"/>
  <c r="J134" i="6"/>
  <c r="N134" i="6" s="1"/>
  <c r="J133" i="6"/>
  <c r="N133" i="6" s="1"/>
  <c r="J132" i="6"/>
  <c r="N132" i="6" s="1"/>
  <c r="J131" i="6"/>
  <c r="N131" i="6" s="1"/>
  <c r="J130" i="6"/>
  <c r="N130" i="6" s="1"/>
  <c r="J129" i="6"/>
  <c r="N129" i="6" s="1"/>
  <c r="J128" i="6"/>
  <c r="N128" i="6" s="1"/>
  <c r="J127" i="6"/>
  <c r="N127" i="6" s="1"/>
  <c r="J126" i="6"/>
  <c r="N126" i="6" s="1"/>
  <c r="J125" i="6"/>
  <c r="N125" i="6" s="1"/>
  <c r="J124" i="6"/>
  <c r="N124" i="6" s="1"/>
  <c r="J123" i="6"/>
  <c r="N123" i="6" s="1"/>
  <c r="J122" i="6"/>
  <c r="N122" i="6" s="1"/>
  <c r="J121" i="6"/>
  <c r="N121" i="6" s="1"/>
  <c r="J120" i="6"/>
  <c r="N120" i="6" s="1"/>
  <c r="J119" i="6"/>
  <c r="N119" i="6" s="1"/>
  <c r="J118" i="6"/>
  <c r="N118" i="6" s="1"/>
  <c r="J117" i="6"/>
  <c r="N117" i="6" s="1"/>
  <c r="J116" i="6"/>
  <c r="N116" i="6" s="1"/>
  <c r="J115" i="6"/>
  <c r="N115" i="6" s="1"/>
  <c r="J114" i="6"/>
  <c r="N114" i="6" s="1"/>
  <c r="J113" i="6"/>
  <c r="N113" i="6" s="1"/>
  <c r="J112" i="6"/>
  <c r="N112" i="6" s="1"/>
  <c r="J111" i="6"/>
  <c r="N111" i="6" s="1"/>
  <c r="J110" i="6"/>
  <c r="N110" i="6" s="1"/>
  <c r="J109" i="6"/>
  <c r="N109" i="6" s="1"/>
  <c r="J108" i="6"/>
  <c r="N108" i="6" s="1"/>
  <c r="J107" i="6"/>
  <c r="N107" i="6" s="1"/>
  <c r="J106" i="6"/>
  <c r="N106" i="6" s="1"/>
  <c r="J105" i="6"/>
  <c r="N105" i="6" s="1"/>
  <c r="J104" i="6"/>
  <c r="N104" i="6" s="1"/>
  <c r="J103" i="6"/>
  <c r="N103" i="6" s="1"/>
  <c r="J102" i="6"/>
  <c r="N102" i="6" s="1"/>
  <c r="J101" i="6"/>
  <c r="N101" i="6" s="1"/>
  <c r="J100" i="6"/>
  <c r="N100" i="6" s="1"/>
  <c r="J99" i="6"/>
  <c r="N99" i="6" s="1"/>
  <c r="J98" i="6"/>
  <c r="N98" i="6" s="1"/>
  <c r="J97" i="6"/>
  <c r="N97" i="6" s="1"/>
  <c r="J96" i="6"/>
  <c r="N96" i="6" s="1"/>
  <c r="J95" i="6"/>
  <c r="N95" i="6" s="1"/>
  <c r="J94" i="6"/>
  <c r="N94" i="6" s="1"/>
  <c r="J93" i="6"/>
  <c r="N93" i="6" s="1"/>
  <c r="J92" i="6"/>
  <c r="N92" i="6" s="1"/>
  <c r="J91" i="6"/>
  <c r="N91" i="6" s="1"/>
  <c r="J90" i="6"/>
  <c r="N90" i="6" s="1"/>
  <c r="J89" i="6"/>
  <c r="N89" i="6" s="1"/>
  <c r="J88" i="6"/>
  <c r="N88" i="6" s="1"/>
  <c r="J87" i="6"/>
  <c r="N87" i="6" s="1"/>
  <c r="J86" i="6"/>
  <c r="N86" i="6" s="1"/>
  <c r="J85" i="6"/>
  <c r="N85" i="6" s="1"/>
  <c r="J84" i="6"/>
  <c r="N84" i="6" s="1"/>
  <c r="J83" i="6"/>
  <c r="N83" i="6" s="1"/>
  <c r="J82" i="6"/>
  <c r="N82" i="6" s="1"/>
  <c r="J81" i="6"/>
  <c r="N81" i="6" s="1"/>
  <c r="J80" i="6"/>
  <c r="N80" i="6" s="1"/>
  <c r="J79" i="6"/>
  <c r="N79" i="6" s="1"/>
  <c r="J78" i="6"/>
  <c r="N78" i="6" s="1"/>
  <c r="J77" i="6"/>
  <c r="N77" i="6" s="1"/>
  <c r="J76" i="6"/>
  <c r="N76" i="6" s="1"/>
  <c r="J75" i="6"/>
  <c r="N75" i="6" s="1"/>
  <c r="J74" i="6"/>
  <c r="N74" i="6" s="1"/>
  <c r="J73" i="6"/>
  <c r="N73" i="6" s="1"/>
  <c r="J72" i="6"/>
  <c r="N72" i="6" s="1"/>
  <c r="J71" i="6"/>
  <c r="N71" i="6" s="1"/>
  <c r="M70" i="6"/>
  <c r="J70" i="6"/>
  <c r="J69" i="6"/>
  <c r="N69" i="6" s="1"/>
  <c r="J68" i="6"/>
  <c r="N68" i="6" s="1"/>
  <c r="J67" i="6"/>
  <c r="N67" i="6" s="1"/>
  <c r="J66" i="6"/>
  <c r="N66" i="6" s="1"/>
  <c r="J65" i="6"/>
  <c r="N65" i="6" s="1"/>
  <c r="J64" i="6"/>
  <c r="N64" i="6" s="1"/>
  <c r="J63" i="6"/>
  <c r="N63" i="6" s="1"/>
  <c r="J62" i="6"/>
  <c r="N62" i="6" s="1"/>
  <c r="J61" i="6"/>
  <c r="N61" i="6" s="1"/>
  <c r="J60" i="6"/>
  <c r="N60" i="6" s="1"/>
  <c r="J59" i="6"/>
  <c r="N59" i="6" s="1"/>
  <c r="J58" i="6"/>
  <c r="N58" i="6" s="1"/>
  <c r="J57" i="6"/>
  <c r="N57" i="6" s="1"/>
  <c r="J56" i="6"/>
  <c r="N56" i="6" s="1"/>
  <c r="J55" i="6"/>
  <c r="N55" i="6" s="1"/>
  <c r="J54" i="6"/>
  <c r="N54" i="6" s="1"/>
  <c r="J53" i="6"/>
  <c r="N53" i="6" s="1"/>
  <c r="J52" i="6"/>
  <c r="N52" i="6" s="1"/>
  <c r="J51" i="6"/>
  <c r="N51" i="6" s="1"/>
  <c r="J50" i="6"/>
  <c r="N50" i="6" s="1"/>
  <c r="J49" i="6"/>
  <c r="N49" i="6" s="1"/>
  <c r="J48" i="6"/>
  <c r="N48" i="6" s="1"/>
  <c r="J47" i="6"/>
  <c r="N47" i="6" s="1"/>
  <c r="J46" i="6"/>
  <c r="N46" i="6" s="1"/>
  <c r="J45" i="6"/>
  <c r="N45" i="6" s="1"/>
  <c r="J44" i="6"/>
  <c r="N44" i="6" s="1"/>
  <c r="J43" i="6"/>
  <c r="N43" i="6" s="1"/>
  <c r="J42" i="6"/>
  <c r="N42" i="6" s="1"/>
  <c r="J41" i="6"/>
  <c r="N41" i="6" s="1"/>
  <c r="J40" i="6"/>
  <c r="N40" i="6" s="1"/>
  <c r="J39" i="6"/>
  <c r="N39" i="6" s="1"/>
  <c r="J38" i="6"/>
  <c r="N38" i="6" s="1"/>
  <c r="J37" i="6"/>
  <c r="N37" i="6" s="1"/>
  <c r="J36" i="6"/>
  <c r="N36" i="6" s="1"/>
  <c r="J35" i="6"/>
  <c r="N35" i="6" s="1"/>
  <c r="J34" i="6"/>
  <c r="N34" i="6" s="1"/>
  <c r="J33" i="6"/>
  <c r="N33" i="6" s="1"/>
  <c r="J32" i="6"/>
  <c r="N32" i="6" s="1"/>
  <c r="J31" i="6"/>
  <c r="N31" i="6" s="1"/>
  <c r="J30" i="6"/>
  <c r="N30" i="6" s="1"/>
  <c r="J29" i="6"/>
  <c r="N29" i="6" s="1"/>
  <c r="J28" i="6"/>
  <c r="N28" i="6" s="1"/>
  <c r="J27" i="6"/>
  <c r="N27" i="6" s="1"/>
  <c r="J26" i="6"/>
  <c r="N26" i="6" s="1"/>
  <c r="J25" i="6"/>
  <c r="N25" i="6" s="1"/>
  <c r="J24" i="6"/>
  <c r="N24" i="6" s="1"/>
  <c r="J23" i="6"/>
  <c r="N23" i="6" s="1"/>
  <c r="J22" i="6"/>
  <c r="N22" i="6" s="1"/>
  <c r="J21" i="6"/>
  <c r="N21" i="6" s="1"/>
  <c r="J20" i="6"/>
  <c r="N20" i="6" s="1"/>
  <c r="J19" i="6"/>
  <c r="N19" i="6" s="1"/>
  <c r="J18" i="6"/>
  <c r="N18" i="6" s="1"/>
  <c r="J17" i="6"/>
  <c r="N17" i="6" s="1"/>
  <c r="J16" i="6"/>
  <c r="N16" i="6" s="1"/>
  <c r="J15" i="6"/>
  <c r="N15" i="6" s="1"/>
  <c r="J14" i="6"/>
  <c r="N14" i="6" s="1"/>
  <c r="J13" i="6"/>
  <c r="N13" i="6" s="1"/>
  <c r="J12" i="6"/>
  <c r="N12" i="6" s="1"/>
  <c r="J11" i="6"/>
  <c r="N11" i="6" s="1"/>
  <c r="J10" i="6"/>
  <c r="N10" i="6" s="1"/>
  <c r="J9" i="6"/>
  <c r="N9" i="6" s="1"/>
  <c r="J8" i="6"/>
  <c r="N8" i="6" s="1"/>
  <c r="J7" i="6"/>
  <c r="N7" i="6" s="1"/>
  <c r="J6" i="6"/>
  <c r="N6" i="6" s="1"/>
  <c r="J5" i="6"/>
  <c r="N5" i="6" s="1"/>
  <c r="J4" i="6"/>
  <c r="N4" i="6" s="1"/>
  <c r="J3" i="6"/>
  <c r="N3" i="6" s="1"/>
  <c r="J2" i="6"/>
  <c r="N2" i="6" s="1"/>
  <c r="P1236" i="7" l="1"/>
  <c r="P1237" i="7"/>
  <c r="P1238" i="7"/>
  <c r="P817" i="7"/>
  <c r="P49" i="7"/>
  <c r="P54" i="7"/>
  <c r="P79" i="7"/>
  <c r="P789" i="7"/>
  <c r="P1179" i="7"/>
  <c r="P1180" i="7"/>
  <c r="P1260" i="7"/>
  <c r="P1272" i="7"/>
  <c r="P1273" i="7"/>
  <c r="P1274" i="7"/>
  <c r="S2" i="7"/>
  <c r="S3" i="7"/>
  <c r="S4" i="7"/>
  <c r="S5" i="7"/>
  <c r="S6" i="7"/>
  <c r="T704" i="10"/>
  <c r="W704" i="10"/>
  <c r="Z704" i="10" s="1"/>
  <c r="AC704" i="10" s="1"/>
  <c r="T512" i="10"/>
  <c r="W512" i="10"/>
  <c r="Z512" i="10" s="1"/>
  <c r="AC512" i="10" s="1"/>
  <c r="T506" i="10"/>
  <c r="W506" i="10"/>
  <c r="Z506" i="10" s="1"/>
  <c r="AC506" i="10" s="1"/>
  <c r="W503" i="10"/>
  <c r="Z503" i="10" s="1"/>
  <c r="AC503" i="10" s="1"/>
  <c r="T503" i="10"/>
  <c r="T581" i="10"/>
  <c r="W581" i="10"/>
  <c r="Z581" i="10" s="1"/>
  <c r="AC581" i="10" s="1"/>
  <c r="W719" i="10"/>
  <c r="Z719" i="10" s="1"/>
  <c r="AC719" i="10" s="1"/>
  <c r="T719" i="10"/>
  <c r="T716" i="10"/>
  <c r="W716" i="10"/>
  <c r="Z716" i="10" s="1"/>
  <c r="AC716" i="10" s="1"/>
  <c r="T673" i="10"/>
  <c r="W673" i="10"/>
  <c r="Z673" i="10" s="1"/>
  <c r="AC673" i="10" s="1"/>
  <c r="T622" i="10"/>
  <c r="W622" i="10"/>
  <c r="Z622" i="10" s="1"/>
  <c r="AC622" i="10" s="1"/>
  <c r="T501" i="10"/>
  <c r="W501" i="10"/>
  <c r="Z501" i="10" s="1"/>
  <c r="AC501" i="10" s="1"/>
  <c r="T577" i="10"/>
  <c r="W577" i="10"/>
  <c r="Z577" i="10" s="1"/>
  <c r="AC577" i="10" s="1"/>
  <c r="T502" i="10"/>
  <c r="W502" i="10"/>
  <c r="Z502" i="10" s="1"/>
  <c r="AC502" i="10" s="1"/>
  <c r="T499" i="10"/>
  <c r="W499" i="10"/>
  <c r="Z499" i="10" s="1"/>
  <c r="AC499" i="10" s="1"/>
  <c r="T536" i="10"/>
  <c r="W536" i="10"/>
  <c r="Z536" i="10" s="1"/>
  <c r="AC536" i="10" s="1"/>
  <c r="T629" i="10"/>
  <c r="W629" i="10"/>
  <c r="Z629" i="10" s="1"/>
  <c r="AC629" i="10" s="1"/>
  <c r="T677" i="10"/>
  <c r="W677" i="10"/>
  <c r="Z677" i="10" s="1"/>
  <c r="AC677" i="10" s="1"/>
  <c r="T593" i="10"/>
  <c r="W593" i="10"/>
  <c r="Z593" i="10" s="1"/>
  <c r="AC593" i="10" s="1"/>
  <c r="T661" i="10"/>
  <c r="W661" i="10"/>
  <c r="Z661" i="10" s="1"/>
  <c r="AC661" i="10" s="1"/>
  <c r="T552" i="10"/>
  <c r="W552" i="10"/>
  <c r="Z552" i="10" s="1"/>
  <c r="AC552" i="10" s="1"/>
  <c r="T548" i="10"/>
  <c r="W548" i="10"/>
  <c r="Z548" i="10" s="1"/>
  <c r="AC548" i="10" s="1"/>
  <c r="T676" i="10"/>
  <c r="W676" i="10"/>
  <c r="Z676" i="10" s="1"/>
  <c r="AC676" i="10" s="1"/>
  <c r="T545" i="10"/>
  <c r="W545" i="10"/>
  <c r="Z545" i="10" s="1"/>
  <c r="AC545" i="10" s="1"/>
  <c r="T684" i="10"/>
  <c r="W684" i="10"/>
  <c r="Z684" i="10" s="1"/>
  <c r="AC684" i="10" s="1"/>
  <c r="T433" i="10"/>
  <c r="T492" i="10"/>
  <c r="W492" i="10"/>
  <c r="Z492" i="10" s="1"/>
  <c r="AC492" i="10" s="1"/>
  <c r="T530" i="10"/>
  <c r="W530" i="10"/>
  <c r="Z530" i="10" s="1"/>
  <c r="AC530" i="10" s="1"/>
  <c r="W660" i="10"/>
  <c r="Z660" i="10" s="1"/>
  <c r="AC660" i="10" s="1"/>
  <c r="T660" i="10"/>
  <c r="T546" i="10"/>
  <c r="W546" i="10"/>
  <c r="Z546" i="10" s="1"/>
  <c r="AC546" i="10" s="1"/>
  <c r="T550" i="10"/>
  <c r="W550" i="10"/>
  <c r="Z550" i="10" s="1"/>
  <c r="AC550" i="10" s="1"/>
  <c r="T641" i="10"/>
  <c r="W641" i="10"/>
  <c r="Z641" i="10" s="1"/>
  <c r="AC641" i="10" s="1"/>
  <c r="W507" i="10"/>
  <c r="Z507" i="10" s="1"/>
  <c r="AC507" i="10" s="1"/>
  <c r="T507" i="10"/>
  <c r="W488" i="10"/>
  <c r="Z488" i="10" s="1"/>
  <c r="AC488" i="10" s="1"/>
  <c r="T488" i="10"/>
  <c r="T540" i="10"/>
  <c r="W540" i="10"/>
  <c r="Z540" i="10" s="1"/>
  <c r="AC540" i="10" s="1"/>
  <c r="W698" i="10"/>
  <c r="Z698" i="10" s="1"/>
  <c r="AC698" i="10" s="1"/>
  <c r="T698" i="10"/>
  <c r="T662" i="10"/>
  <c r="W662" i="10"/>
  <c r="Z662" i="10" s="1"/>
  <c r="AC662" i="10" s="1"/>
  <c r="T674" i="10"/>
  <c r="W674" i="10"/>
  <c r="Z674" i="10" s="1"/>
  <c r="AC674" i="10" s="1"/>
  <c r="T621" i="10"/>
  <c r="W621" i="10"/>
  <c r="Z621" i="10" s="1"/>
  <c r="AC621" i="10" s="1"/>
  <c r="T686" i="10"/>
  <c r="W686" i="10"/>
  <c r="Z686" i="10" s="1"/>
  <c r="AC686" i="10" s="1"/>
  <c r="T654" i="10"/>
  <c r="W654" i="10"/>
  <c r="Z654" i="10" s="1"/>
  <c r="AC654" i="10" s="1"/>
  <c r="T639" i="10"/>
  <c r="W639" i="10"/>
  <c r="Z639" i="10" s="1"/>
  <c r="AC639" i="10" s="1"/>
  <c r="T633" i="10"/>
  <c r="W633" i="10"/>
  <c r="Z633" i="10" s="1"/>
  <c r="AC633" i="10" s="1"/>
  <c r="T592" i="10"/>
  <c r="W592" i="10"/>
  <c r="Z592" i="10" s="1"/>
  <c r="AC592" i="10" s="1"/>
  <c r="T584" i="10"/>
  <c r="W584" i="10"/>
  <c r="Z584" i="10" s="1"/>
  <c r="AC584" i="10" s="1"/>
  <c r="T603" i="10"/>
  <c r="W603" i="10"/>
  <c r="Z603" i="10" s="1"/>
  <c r="AC603" i="10" s="1"/>
  <c r="T678" i="10"/>
  <c r="W678" i="10"/>
  <c r="Z678" i="10" s="1"/>
  <c r="AC678" i="10" s="1"/>
  <c r="W606" i="10"/>
  <c r="Z606" i="10" s="1"/>
  <c r="AC606" i="10" s="1"/>
  <c r="T606" i="10"/>
  <c r="T613" i="10"/>
  <c r="W613" i="10"/>
  <c r="Z613" i="10" s="1"/>
  <c r="AC613" i="10" s="1"/>
  <c r="T651" i="10"/>
  <c r="W651" i="10"/>
  <c r="Z651" i="10" s="1"/>
  <c r="AC651" i="10" s="1"/>
  <c r="W542" i="10"/>
  <c r="Z542" i="10" s="1"/>
  <c r="AC542" i="10" s="1"/>
  <c r="T542" i="10"/>
  <c r="T681" i="10"/>
  <c r="W681" i="10"/>
  <c r="Z681" i="10" s="1"/>
  <c r="AC681" i="10" s="1"/>
  <c r="W682" i="10"/>
  <c r="Z682" i="10" s="1"/>
  <c r="AC682" i="10" s="1"/>
  <c r="T682" i="10"/>
  <c r="T511" i="10"/>
  <c r="W511" i="10"/>
  <c r="Z511" i="10" s="1"/>
  <c r="AC511" i="10" s="1"/>
  <c r="T712" i="10"/>
  <c r="W712" i="10"/>
  <c r="Z712" i="10" s="1"/>
  <c r="AC712" i="10" s="1"/>
  <c r="T379" i="10"/>
  <c r="T555" i="10"/>
  <c r="W555" i="10"/>
  <c r="Z555" i="10" s="1"/>
  <c r="AC555" i="10" s="1"/>
  <c r="W500" i="10"/>
  <c r="Z500" i="10" s="1"/>
  <c r="AC500" i="10" s="1"/>
  <c r="T500" i="10"/>
  <c r="W382" i="10"/>
  <c r="Z382" i="10" s="1"/>
  <c r="AC382" i="10" s="1"/>
  <c r="W692" i="10"/>
  <c r="Z692" i="10" s="1"/>
  <c r="AC692" i="10" s="1"/>
  <c r="T692" i="10"/>
  <c r="T385" i="10"/>
  <c r="W491" i="10"/>
  <c r="Z491" i="10" s="1"/>
  <c r="AC491" i="10" s="1"/>
  <c r="T491" i="10"/>
  <c r="T665" i="10"/>
  <c r="W665" i="10"/>
  <c r="Z665" i="10" s="1"/>
  <c r="AC665" i="10" s="1"/>
  <c r="T543" i="10"/>
  <c r="W543" i="10"/>
  <c r="Z543" i="10" s="1"/>
  <c r="AC543" i="10" s="1"/>
  <c r="T390" i="10"/>
  <c r="T505" i="10"/>
  <c r="W505" i="10"/>
  <c r="Z505" i="10" s="1"/>
  <c r="AC505" i="10" s="1"/>
  <c r="T571" i="10"/>
  <c r="W571" i="10"/>
  <c r="Z571" i="10" s="1"/>
  <c r="AC571" i="10" s="1"/>
  <c r="W392" i="10"/>
  <c r="Z392" i="10" s="1"/>
  <c r="AC392" i="10" s="1"/>
  <c r="W710" i="10"/>
  <c r="Z710" i="10" s="1"/>
  <c r="AC710" i="10" s="1"/>
  <c r="T710" i="10"/>
  <c r="T393" i="10"/>
  <c r="T569" i="10"/>
  <c r="W569" i="10"/>
  <c r="Z569" i="10" s="1"/>
  <c r="AC569" i="10" s="1"/>
  <c r="T556" i="10"/>
  <c r="W556" i="10"/>
  <c r="Z556" i="10" s="1"/>
  <c r="AC556" i="10" s="1"/>
  <c r="T703" i="10"/>
  <c r="W703" i="10"/>
  <c r="Z703" i="10" s="1"/>
  <c r="AC703" i="10" s="1"/>
  <c r="T396" i="10"/>
  <c r="W516" i="10"/>
  <c r="Z516" i="10" s="1"/>
  <c r="AC516" i="10" s="1"/>
  <c r="T516" i="10"/>
  <c r="T632" i="10"/>
  <c r="W632" i="10"/>
  <c r="Z632" i="10" s="1"/>
  <c r="AC632" i="10" s="1"/>
  <c r="T399" i="10"/>
  <c r="T523" i="10"/>
  <c r="W523" i="10"/>
  <c r="Z523" i="10" s="1"/>
  <c r="AC523" i="10" s="1"/>
  <c r="T619" i="10"/>
  <c r="W619" i="10"/>
  <c r="Z619" i="10" s="1"/>
  <c r="AC619" i="10" s="1"/>
  <c r="T402" i="10"/>
  <c r="T517" i="10"/>
  <c r="W517" i="10"/>
  <c r="Z517" i="10" s="1"/>
  <c r="AC517" i="10" s="1"/>
  <c r="T403" i="10"/>
  <c r="T594" i="10"/>
  <c r="W594" i="10"/>
  <c r="Z594" i="10" s="1"/>
  <c r="AC594" i="10" s="1"/>
  <c r="T529" i="10"/>
  <c r="W529" i="10"/>
  <c r="Z529" i="10" s="1"/>
  <c r="AC529" i="10" s="1"/>
  <c r="T489" i="10"/>
  <c r="W489" i="10"/>
  <c r="Z489" i="10" s="1"/>
  <c r="AC489" i="10" s="1"/>
  <c r="T407" i="10"/>
  <c r="T590" i="10"/>
  <c r="W590" i="10"/>
  <c r="Z590" i="10" s="1"/>
  <c r="AC590" i="10" s="1"/>
  <c r="T670" i="10"/>
  <c r="W670" i="10"/>
  <c r="Z670" i="10" s="1"/>
  <c r="AC670" i="10" s="1"/>
  <c r="T409" i="10"/>
  <c r="T527" i="10"/>
  <c r="W527" i="10"/>
  <c r="Z527" i="10" s="1"/>
  <c r="AC527" i="10" s="1"/>
  <c r="T513" i="10"/>
  <c r="W513" i="10"/>
  <c r="Z513" i="10" s="1"/>
  <c r="AC513" i="10" s="1"/>
  <c r="T487" i="10"/>
  <c r="W487" i="10"/>
  <c r="Z487" i="10" s="1"/>
  <c r="AC487" i="10" s="1"/>
  <c r="T415" i="10"/>
  <c r="W508" i="10"/>
  <c r="Z508" i="10" s="1"/>
  <c r="AC508" i="10" s="1"/>
  <c r="T508" i="10"/>
  <c r="W483" i="10"/>
  <c r="Z483" i="10" s="1"/>
  <c r="AC483" i="10" s="1"/>
  <c r="T483" i="10"/>
  <c r="T494" i="10"/>
  <c r="W494" i="10"/>
  <c r="Z494" i="10" s="1"/>
  <c r="AC494" i="10" s="1"/>
  <c r="T521" i="10"/>
  <c r="W521" i="10"/>
  <c r="Z521" i="10" s="1"/>
  <c r="AC521" i="10" s="1"/>
  <c r="T435" i="10"/>
  <c r="T522" i="10"/>
  <c r="W522" i="10"/>
  <c r="Z522" i="10" s="1"/>
  <c r="AC522" i="10" s="1"/>
  <c r="T510" i="10"/>
  <c r="W510" i="10"/>
  <c r="Z510" i="10" s="1"/>
  <c r="AC510" i="10" s="1"/>
  <c r="T495" i="10"/>
  <c r="W495" i="10"/>
  <c r="Z495" i="10" s="1"/>
  <c r="AC495" i="10" s="1"/>
  <c r="T439" i="10"/>
  <c r="W687" i="10"/>
  <c r="Z687" i="10" s="1"/>
  <c r="AC687" i="10" s="1"/>
  <c r="T687" i="10"/>
  <c r="T441" i="10"/>
  <c r="T442" i="10"/>
  <c r="T628" i="10"/>
  <c r="W628" i="10"/>
  <c r="Z628" i="10" s="1"/>
  <c r="AC628" i="10" s="1"/>
  <c r="W708" i="10"/>
  <c r="Z708" i="10" s="1"/>
  <c r="AC708" i="10" s="1"/>
  <c r="T708" i="10"/>
  <c r="T445" i="10"/>
  <c r="T498" i="10"/>
  <c r="W498" i="10"/>
  <c r="Z498" i="10" s="1"/>
  <c r="AC498" i="10" s="1"/>
  <c r="T446" i="10"/>
  <c r="W715" i="10"/>
  <c r="Z715" i="10" s="1"/>
  <c r="AC715" i="10" s="1"/>
  <c r="T715" i="10"/>
  <c r="W535" i="10"/>
  <c r="Z535" i="10" s="1"/>
  <c r="AC535" i="10" s="1"/>
  <c r="T535" i="10"/>
  <c r="W448" i="10"/>
  <c r="Z448" i="10" s="1"/>
  <c r="AC448" i="10" s="1"/>
  <c r="T723" i="10"/>
  <c r="W723" i="10"/>
  <c r="Z723" i="10" s="1"/>
  <c r="AC723" i="10" s="1"/>
  <c r="W482" i="10"/>
  <c r="Z482" i="10" s="1"/>
  <c r="AC482" i="10" s="1"/>
  <c r="T482" i="10"/>
  <c r="T450" i="10"/>
  <c r="W724" i="10"/>
  <c r="Z724" i="10" s="1"/>
  <c r="AC724" i="10" s="1"/>
  <c r="T724" i="10"/>
  <c r="T451" i="10"/>
  <c r="T690" i="10"/>
  <c r="W690" i="10"/>
  <c r="Z690" i="10" s="1"/>
  <c r="AC690" i="10" s="1"/>
  <c r="T718" i="10"/>
  <c r="W718" i="10"/>
  <c r="Z718" i="10" s="1"/>
  <c r="AC718" i="10" s="1"/>
  <c r="T515" i="10"/>
  <c r="W515" i="10"/>
  <c r="Z515" i="10" s="1"/>
  <c r="AC515" i="10" s="1"/>
  <c r="W455" i="10"/>
  <c r="Z455" i="10" s="1"/>
  <c r="AC455" i="10" s="1"/>
  <c r="T486" i="10"/>
  <c r="W486" i="10"/>
  <c r="Z486" i="10" s="1"/>
  <c r="AC486" i="10" s="1"/>
  <c r="T638" i="10"/>
  <c r="W638" i="10"/>
  <c r="Z638" i="10" s="1"/>
  <c r="AC638" i="10" s="1"/>
  <c r="T459" i="10"/>
  <c r="T563" i="10"/>
  <c r="W563" i="10"/>
  <c r="Z563" i="10" s="1"/>
  <c r="AC563" i="10" s="1"/>
  <c r="T461" i="10"/>
  <c r="T696" i="10"/>
  <c r="W696" i="10"/>
  <c r="Z696" i="10" s="1"/>
  <c r="AC696" i="10" s="1"/>
  <c r="T463" i="10"/>
  <c r="T519" i="10"/>
  <c r="W519" i="10"/>
  <c r="Z519" i="10" s="1"/>
  <c r="AC519" i="10" s="1"/>
  <c r="T630" i="10"/>
  <c r="W630" i="10"/>
  <c r="Z630" i="10" s="1"/>
  <c r="AC630" i="10" s="1"/>
  <c r="T553" i="10"/>
  <c r="W553" i="10"/>
  <c r="Z553" i="10" s="1"/>
  <c r="AC553" i="10" s="1"/>
  <c r="T467" i="10"/>
  <c r="W711" i="10"/>
  <c r="Z711" i="10" s="1"/>
  <c r="AC711" i="10" s="1"/>
  <c r="T711" i="10"/>
  <c r="T468" i="10"/>
  <c r="T497" i="10"/>
  <c r="W497" i="10"/>
  <c r="Z497" i="10" s="1"/>
  <c r="AC497" i="10" s="1"/>
  <c r="T469" i="10"/>
  <c r="T609" i="10"/>
  <c r="W609" i="10"/>
  <c r="Z609" i="10" s="1"/>
  <c r="AC609" i="10" s="1"/>
  <c r="T598" i="10"/>
  <c r="W598" i="10"/>
  <c r="Z598" i="10" s="1"/>
  <c r="AC598" i="10" s="1"/>
  <c r="T471" i="10"/>
  <c r="T691" i="10"/>
  <c r="W691" i="10"/>
  <c r="Z691" i="10" s="1"/>
  <c r="AC691" i="10" s="1"/>
  <c r="T525" i="10"/>
  <c r="W525" i="10"/>
  <c r="Z525" i="10" s="1"/>
  <c r="AC525" i="10" s="1"/>
  <c r="W605" i="10"/>
  <c r="Z605" i="10" s="1"/>
  <c r="AC605" i="10" s="1"/>
  <c r="T605" i="10"/>
  <c r="T534" i="10"/>
  <c r="W534" i="10"/>
  <c r="Z534" i="10" s="1"/>
  <c r="AC534" i="10" s="1"/>
  <c r="T476" i="10"/>
  <c r="T509" i="10"/>
  <c r="W509" i="10"/>
  <c r="Z509" i="10" s="1"/>
  <c r="AC509" i="10" s="1"/>
  <c r="T713" i="10"/>
  <c r="W713" i="10"/>
  <c r="Z713" i="10" s="1"/>
  <c r="AC713" i="10" s="1"/>
  <c r="W504" i="10"/>
  <c r="Z504" i="10" s="1"/>
  <c r="AC504" i="10" s="1"/>
  <c r="T504" i="10"/>
  <c r="T562" i="10"/>
  <c r="W562" i="10"/>
  <c r="Z562" i="10" s="1"/>
  <c r="AC562" i="10" s="1"/>
  <c r="T578" i="10"/>
  <c r="W578" i="10"/>
  <c r="Z578" i="10" s="1"/>
  <c r="AC578" i="10" s="1"/>
  <c r="P777" i="7"/>
  <c r="R777" i="7"/>
  <c r="S777" i="7" s="1"/>
  <c r="P813" i="7"/>
  <c r="R813" i="7"/>
  <c r="S813" i="7" s="1"/>
  <c r="P1233" i="7"/>
  <c r="R1233" i="7"/>
  <c r="S1233" i="7" s="1"/>
  <c r="P1268" i="7"/>
  <c r="R1268" i="7"/>
  <c r="S1268" i="7" s="1"/>
  <c r="P1566" i="7"/>
  <c r="R1566" i="7"/>
  <c r="S1566" i="7" s="1"/>
  <c r="P1568" i="7"/>
  <c r="R1568" i="7"/>
  <c r="S1568" i="7" s="1"/>
  <c r="P25" i="7"/>
  <c r="R25" i="7"/>
  <c r="S25" i="7" s="1"/>
  <c r="P785" i="7"/>
  <c r="R785" i="7"/>
  <c r="S785" i="7" s="1"/>
  <c r="P1232" i="7"/>
  <c r="R1232" i="7"/>
  <c r="S1232" i="7" s="1"/>
  <c r="P761" i="7"/>
  <c r="P793" i="7"/>
  <c r="R793" i="7"/>
  <c r="S793" i="7" s="1"/>
  <c r="P797" i="7"/>
  <c r="P1177" i="7"/>
  <c r="R1177" i="7"/>
  <c r="S1177" i="7" s="1"/>
  <c r="P1242" i="7"/>
  <c r="R1242" i="7"/>
  <c r="S1242" i="7" s="1"/>
  <c r="P1270" i="7"/>
  <c r="R1270" i="7"/>
  <c r="S1270" i="7" s="1"/>
  <c r="P1426" i="7"/>
  <c r="R1426" i="7"/>
  <c r="S1426" i="7" s="1"/>
  <c r="P1427" i="7"/>
  <c r="R1427" i="7"/>
  <c r="S1427" i="7" s="1"/>
  <c r="P1428" i="7"/>
  <c r="R1428" i="7"/>
  <c r="S1428" i="7" s="1"/>
  <c r="P1429" i="7"/>
  <c r="R1429" i="7"/>
  <c r="S1429" i="7" s="1"/>
  <c r="P1430" i="7"/>
  <c r="R1430" i="7"/>
  <c r="S1430" i="7" s="1"/>
  <c r="P1431" i="7"/>
  <c r="R1431" i="7"/>
  <c r="S1431" i="7" s="1"/>
  <c r="P1432" i="7"/>
  <c r="R1432" i="7"/>
  <c r="S1432" i="7" s="1"/>
  <c r="P1433" i="7"/>
  <c r="R1433" i="7"/>
  <c r="S1433" i="7" s="1"/>
  <c r="P1434" i="7"/>
  <c r="R1434" i="7"/>
  <c r="S1434" i="7" s="1"/>
  <c r="P1435" i="7"/>
  <c r="R1435" i="7"/>
  <c r="S1435" i="7" s="1"/>
  <c r="P1436" i="7"/>
  <c r="R1436" i="7"/>
  <c r="S1436" i="7" s="1"/>
  <c r="P1437" i="7"/>
  <c r="R1437" i="7"/>
  <c r="S1437" i="7" s="1"/>
  <c r="P1438" i="7"/>
  <c r="R1438" i="7"/>
  <c r="S1438" i="7" s="1"/>
  <c r="P1439" i="7"/>
  <c r="R1439" i="7"/>
  <c r="S1439" i="7" s="1"/>
  <c r="P1440" i="7"/>
  <c r="R1440" i="7"/>
  <c r="S1440" i="7" s="1"/>
  <c r="P1441" i="7"/>
  <c r="R1441" i="7"/>
  <c r="S1441" i="7" s="1"/>
  <c r="P1442" i="7"/>
  <c r="R1442" i="7"/>
  <c r="S1442" i="7" s="1"/>
  <c r="P1443" i="7"/>
  <c r="R1443" i="7"/>
  <c r="S1443" i="7" s="1"/>
  <c r="P1444" i="7"/>
  <c r="R1444" i="7"/>
  <c r="S1444" i="7" s="1"/>
  <c r="P1445" i="7"/>
  <c r="R1445" i="7"/>
  <c r="S1445" i="7" s="1"/>
  <c r="P1446" i="7"/>
  <c r="R1446" i="7"/>
  <c r="S1446" i="7" s="1"/>
  <c r="P1447" i="7"/>
  <c r="R1447" i="7"/>
  <c r="S1447" i="7" s="1"/>
  <c r="P1448" i="7"/>
  <c r="R1448" i="7"/>
  <c r="S1448" i="7" s="1"/>
  <c r="P1449" i="7"/>
  <c r="R1449" i="7"/>
  <c r="S1449" i="7" s="1"/>
  <c r="P1450" i="7"/>
  <c r="R1450" i="7"/>
  <c r="S1450" i="7" s="1"/>
  <c r="P1451" i="7"/>
  <c r="R1451" i="7"/>
  <c r="S1451" i="7" s="1"/>
  <c r="P1452" i="7"/>
  <c r="R1452" i="7"/>
  <c r="S1452" i="7" s="1"/>
  <c r="P1454" i="7"/>
  <c r="R1454" i="7"/>
  <c r="S1454" i="7" s="1"/>
  <c r="P1455" i="7"/>
  <c r="R1455" i="7"/>
  <c r="S1455" i="7" s="1"/>
  <c r="P1456" i="7"/>
  <c r="R1456" i="7"/>
  <c r="S1456" i="7" s="1"/>
  <c r="P1457" i="7"/>
  <c r="R1457" i="7"/>
  <c r="S1457" i="7" s="1"/>
  <c r="P1458" i="7"/>
  <c r="R1458" i="7"/>
  <c r="S1458" i="7" s="1"/>
  <c r="P1459" i="7"/>
  <c r="R1459" i="7"/>
  <c r="S1459" i="7" s="1"/>
  <c r="P1460" i="7"/>
  <c r="R1460" i="7"/>
  <c r="S1460" i="7" s="1"/>
  <c r="P1461" i="7"/>
  <c r="R1461" i="7"/>
  <c r="S1461" i="7" s="1"/>
  <c r="P1462" i="7"/>
  <c r="R1462" i="7"/>
  <c r="S1462" i="7" s="1"/>
  <c r="P1463" i="7"/>
  <c r="R1463" i="7"/>
  <c r="S1463" i="7" s="1"/>
  <c r="P1464" i="7"/>
  <c r="R1464" i="7"/>
  <c r="S1464" i="7" s="1"/>
  <c r="P1465" i="7"/>
  <c r="R1465" i="7"/>
  <c r="S1465" i="7" s="1"/>
  <c r="P1466" i="7"/>
  <c r="R1466" i="7"/>
  <c r="S1466" i="7" s="1"/>
  <c r="P1467" i="7"/>
  <c r="R1467" i="7"/>
  <c r="S1467" i="7" s="1"/>
  <c r="P1468" i="7"/>
  <c r="R1468" i="7"/>
  <c r="S1468" i="7" s="1"/>
  <c r="P1469" i="7"/>
  <c r="R1469" i="7"/>
  <c r="S1469" i="7" s="1"/>
  <c r="P1470" i="7"/>
  <c r="R1470" i="7"/>
  <c r="S1470" i="7" s="1"/>
  <c r="P1471" i="7"/>
  <c r="R1471" i="7"/>
  <c r="S1471" i="7" s="1"/>
  <c r="P1472" i="7"/>
  <c r="R1472" i="7"/>
  <c r="S1472" i="7" s="1"/>
  <c r="P1473" i="7"/>
  <c r="R1473" i="7"/>
  <c r="S1473" i="7" s="1"/>
  <c r="P1474" i="7"/>
  <c r="R1474" i="7"/>
  <c r="S1474" i="7" s="1"/>
  <c r="P1475" i="7"/>
  <c r="R1475" i="7"/>
  <c r="S1475" i="7" s="1"/>
  <c r="P1476" i="7"/>
  <c r="R1476" i="7"/>
  <c r="S1476" i="7" s="1"/>
  <c r="P1477" i="7"/>
  <c r="R1477" i="7"/>
  <c r="S1477" i="7" s="1"/>
  <c r="P1478" i="7"/>
  <c r="R1478" i="7"/>
  <c r="S1478" i="7" s="1"/>
  <c r="P1479" i="7"/>
  <c r="R1479" i="7"/>
  <c r="S1479" i="7" s="1"/>
  <c r="P1480" i="7"/>
  <c r="R1480" i="7"/>
  <c r="S1480" i="7" s="1"/>
  <c r="P1481" i="7"/>
  <c r="R1481" i="7"/>
  <c r="S1481" i="7" s="1"/>
  <c r="P1482" i="7"/>
  <c r="R1482" i="7"/>
  <c r="S1482" i="7" s="1"/>
  <c r="P1483" i="7"/>
  <c r="R1483" i="7"/>
  <c r="S1483" i="7" s="1"/>
  <c r="P1484" i="7"/>
  <c r="R1484" i="7"/>
  <c r="S1484" i="7" s="1"/>
  <c r="P1485" i="7"/>
  <c r="R1485" i="7"/>
  <c r="S1485" i="7" s="1"/>
  <c r="P1486" i="7"/>
  <c r="R1486" i="7"/>
  <c r="S1486" i="7" s="1"/>
  <c r="P1487" i="7"/>
  <c r="R1487" i="7"/>
  <c r="S1487" i="7" s="1"/>
  <c r="P1488" i="7"/>
  <c r="R1488" i="7"/>
  <c r="S1488" i="7" s="1"/>
  <c r="P1489" i="7"/>
  <c r="R1489" i="7"/>
  <c r="S1489" i="7" s="1"/>
  <c r="P1490" i="7"/>
  <c r="R1490" i="7"/>
  <c r="S1490" i="7" s="1"/>
  <c r="P1491" i="7"/>
  <c r="R1491" i="7"/>
  <c r="S1491" i="7" s="1"/>
  <c r="P1492" i="7"/>
  <c r="R1492" i="7"/>
  <c r="S1492" i="7" s="1"/>
  <c r="P1493" i="7"/>
  <c r="R1493" i="7"/>
  <c r="S1493" i="7" s="1"/>
  <c r="P1494" i="7"/>
  <c r="R1494" i="7"/>
  <c r="S1494" i="7" s="1"/>
  <c r="P1495" i="7"/>
  <c r="R1495" i="7"/>
  <c r="S1495" i="7" s="1"/>
  <c r="P1496" i="7"/>
  <c r="R1496" i="7"/>
  <c r="S1496" i="7" s="1"/>
  <c r="P1497" i="7"/>
  <c r="R1497" i="7"/>
  <c r="S1497" i="7" s="1"/>
  <c r="P1498" i="7"/>
  <c r="R1498" i="7"/>
  <c r="S1498" i="7" s="1"/>
  <c r="P1499" i="7"/>
  <c r="R1499" i="7"/>
  <c r="S1499" i="7" s="1"/>
  <c r="P1500" i="7"/>
  <c r="R1500" i="7"/>
  <c r="S1500" i="7" s="1"/>
  <c r="P1501" i="7"/>
  <c r="R1501" i="7"/>
  <c r="S1501" i="7" s="1"/>
  <c r="P1502" i="7"/>
  <c r="R1502" i="7"/>
  <c r="S1502" i="7" s="1"/>
  <c r="P1503" i="7"/>
  <c r="R1503" i="7"/>
  <c r="S1503" i="7" s="1"/>
  <c r="P1504" i="7"/>
  <c r="R1504" i="7"/>
  <c r="S1504" i="7" s="1"/>
  <c r="P1505" i="7"/>
  <c r="R1505" i="7"/>
  <c r="S1505" i="7" s="1"/>
  <c r="P1506" i="7"/>
  <c r="R1506" i="7"/>
  <c r="S1506" i="7" s="1"/>
  <c r="P1507" i="7"/>
  <c r="R1507" i="7"/>
  <c r="S1507" i="7" s="1"/>
  <c r="P1508" i="7"/>
  <c r="R1508" i="7"/>
  <c r="S1508" i="7" s="1"/>
  <c r="P1509" i="7"/>
  <c r="R1509" i="7"/>
  <c r="S1509" i="7" s="1"/>
  <c r="P1510" i="7"/>
  <c r="R1510" i="7"/>
  <c r="S1510" i="7" s="1"/>
  <c r="P1511" i="7"/>
  <c r="R1511" i="7"/>
  <c r="S1511" i="7" s="1"/>
  <c r="P1512" i="7"/>
  <c r="R1512" i="7"/>
  <c r="S1512" i="7" s="1"/>
  <c r="P1513" i="7"/>
  <c r="R1513" i="7"/>
  <c r="S1513" i="7" s="1"/>
  <c r="P1514" i="7"/>
  <c r="R1514" i="7"/>
  <c r="S1514" i="7" s="1"/>
  <c r="P1515" i="7"/>
  <c r="R1515" i="7"/>
  <c r="S1515" i="7" s="1"/>
  <c r="P1516" i="7"/>
  <c r="R1516" i="7"/>
  <c r="S1516" i="7" s="1"/>
  <c r="P1517" i="7"/>
  <c r="R1517" i="7"/>
  <c r="S1517" i="7" s="1"/>
  <c r="P1518" i="7"/>
  <c r="R1518" i="7"/>
  <c r="S1518" i="7" s="1"/>
  <c r="P1519" i="7"/>
  <c r="R1519" i="7"/>
  <c r="S1519" i="7" s="1"/>
  <c r="P1520" i="7"/>
  <c r="R1520" i="7"/>
  <c r="S1520" i="7" s="1"/>
  <c r="P1521" i="7"/>
  <c r="R1521" i="7"/>
  <c r="S1521" i="7" s="1"/>
  <c r="P1522" i="7"/>
  <c r="R1522" i="7"/>
  <c r="S1522" i="7" s="1"/>
  <c r="P1523" i="7"/>
  <c r="R1523" i="7"/>
  <c r="S1523" i="7" s="1"/>
  <c r="P1524" i="7"/>
  <c r="R1524" i="7"/>
  <c r="S1524" i="7" s="1"/>
  <c r="P1525" i="7"/>
  <c r="R1525" i="7"/>
  <c r="S1525" i="7" s="1"/>
  <c r="P1526" i="7"/>
  <c r="R1526" i="7"/>
  <c r="S1526" i="7" s="1"/>
  <c r="P1527" i="7"/>
  <c r="R1527" i="7"/>
  <c r="S1527" i="7" s="1"/>
  <c r="P1528" i="7"/>
  <c r="R1528" i="7"/>
  <c r="S1528" i="7" s="1"/>
  <c r="P1529" i="7"/>
  <c r="R1529" i="7"/>
  <c r="S1529" i="7" s="1"/>
  <c r="P1530" i="7"/>
  <c r="R1530" i="7"/>
  <c r="S1530" i="7" s="1"/>
  <c r="P1531" i="7"/>
  <c r="R1531" i="7"/>
  <c r="S1531" i="7" s="1"/>
  <c r="P1532" i="7"/>
  <c r="R1532" i="7"/>
  <c r="S1532" i="7" s="1"/>
  <c r="P1533" i="7"/>
  <c r="R1533" i="7"/>
  <c r="S1533" i="7" s="1"/>
  <c r="P1534" i="7"/>
  <c r="R1534" i="7"/>
  <c r="S1534" i="7" s="1"/>
  <c r="P1535" i="7"/>
  <c r="R1535" i="7"/>
  <c r="S1535" i="7" s="1"/>
  <c r="P1536" i="7"/>
  <c r="R1536" i="7"/>
  <c r="S1536" i="7" s="1"/>
  <c r="P1537" i="7"/>
  <c r="R1537" i="7"/>
  <c r="S1537" i="7" s="1"/>
  <c r="P1538" i="7"/>
  <c r="R1538" i="7"/>
  <c r="S1538" i="7" s="1"/>
  <c r="P1539" i="7"/>
  <c r="R1539" i="7"/>
  <c r="S1539" i="7" s="1"/>
  <c r="P1540" i="7"/>
  <c r="R1540" i="7"/>
  <c r="S1540" i="7" s="1"/>
  <c r="P1541" i="7"/>
  <c r="R1541" i="7"/>
  <c r="S1541" i="7" s="1"/>
  <c r="P1542" i="7"/>
  <c r="R1542" i="7"/>
  <c r="S1542" i="7" s="1"/>
  <c r="P1543" i="7"/>
  <c r="R1543" i="7"/>
  <c r="S1543" i="7" s="1"/>
  <c r="P1544" i="7"/>
  <c r="R1544" i="7"/>
  <c r="S1544" i="7" s="1"/>
  <c r="P1545" i="7"/>
  <c r="R1545" i="7"/>
  <c r="S1545" i="7" s="1"/>
  <c r="P1546" i="7"/>
  <c r="R1546" i="7"/>
  <c r="S1546" i="7" s="1"/>
  <c r="P1547" i="7"/>
  <c r="R1547" i="7"/>
  <c r="S1547" i="7" s="1"/>
  <c r="P1548" i="7"/>
  <c r="R1548" i="7"/>
  <c r="S1548" i="7" s="1"/>
  <c r="P1549" i="7"/>
  <c r="R1549" i="7"/>
  <c r="S1549" i="7" s="1"/>
  <c r="P1550" i="7"/>
  <c r="R1550" i="7"/>
  <c r="S1550" i="7" s="1"/>
  <c r="P1551" i="7"/>
  <c r="R1551" i="7"/>
  <c r="S1551" i="7" s="1"/>
  <c r="P1552" i="7"/>
  <c r="R1552" i="7"/>
  <c r="S1552" i="7" s="1"/>
  <c r="P1553" i="7"/>
  <c r="R1553" i="7"/>
  <c r="S1553" i="7" s="1"/>
  <c r="P1554" i="7"/>
  <c r="R1554" i="7"/>
  <c r="S1554" i="7" s="1"/>
  <c r="P1555" i="7"/>
  <c r="R1555" i="7"/>
  <c r="S1555" i="7" s="1"/>
  <c r="P1556" i="7"/>
  <c r="R1556" i="7"/>
  <c r="S1556" i="7" s="1"/>
  <c r="P1557" i="7"/>
  <c r="R1557" i="7"/>
  <c r="S1557" i="7" s="1"/>
  <c r="P56" i="7"/>
  <c r="R56" i="7"/>
  <c r="S56" i="7" s="1"/>
  <c r="P988" i="7"/>
  <c r="R988" i="7"/>
  <c r="S988" i="7" s="1"/>
  <c r="P1240" i="7"/>
  <c r="R1240" i="7"/>
  <c r="S1240" i="7" s="1"/>
  <c r="P1567" i="7"/>
  <c r="R1567" i="7"/>
  <c r="S1567" i="7" s="1"/>
  <c r="P24" i="7"/>
  <c r="R24" i="7"/>
  <c r="S24" i="7" s="1"/>
  <c r="P17" i="7"/>
  <c r="P22" i="7"/>
  <c r="P57" i="7"/>
  <c r="R57" i="7"/>
  <c r="S57" i="7" s="1"/>
  <c r="P765" i="7"/>
  <c r="R765" i="7"/>
  <c r="S765" i="7" s="1"/>
  <c r="P769" i="7"/>
  <c r="P805" i="7"/>
  <c r="R805" i="7"/>
  <c r="S805" i="7" s="1"/>
  <c r="P809" i="7"/>
  <c r="P1176" i="7"/>
  <c r="R1176" i="7"/>
  <c r="S1176" i="7" s="1"/>
  <c r="P1234" i="7"/>
  <c r="R1234" i="7"/>
  <c r="S1234" i="7" s="1"/>
  <c r="P1241" i="7"/>
  <c r="R1241" i="7"/>
  <c r="S1241" i="7" s="1"/>
  <c r="P1262" i="7"/>
  <c r="R1262" i="7"/>
  <c r="S1262" i="7" s="1"/>
  <c r="P1269" i="7"/>
  <c r="R1269" i="7"/>
  <c r="S1269" i="7" s="1"/>
  <c r="P1296" i="7"/>
  <c r="R1296" i="7"/>
  <c r="S1296" i="7" s="1"/>
  <c r="P1558" i="7"/>
  <c r="R1558" i="7"/>
  <c r="S1558" i="7" s="1"/>
  <c r="P1559" i="7"/>
  <c r="R1559" i="7"/>
  <c r="S1559" i="7" s="1"/>
  <c r="P1560" i="7"/>
  <c r="R1560" i="7"/>
  <c r="S1560" i="7" s="1"/>
  <c r="P1561" i="7"/>
  <c r="R1561" i="7"/>
  <c r="S1561" i="7" s="1"/>
  <c r="P1562" i="7"/>
  <c r="R1562" i="7"/>
  <c r="S1562" i="7" s="1"/>
  <c r="P1563" i="7"/>
  <c r="R1563" i="7"/>
  <c r="S1563" i="7" s="1"/>
  <c r="P1564" i="7"/>
  <c r="R1564" i="7"/>
  <c r="S1564" i="7" s="1"/>
  <c r="P1565" i="7"/>
  <c r="R1565" i="7"/>
  <c r="S1565" i="7" s="1"/>
  <c r="S221" i="9"/>
  <c r="T221" i="9" s="1"/>
  <c r="U221" i="9" s="1"/>
  <c r="V221" i="9" s="1"/>
  <c r="P1453" i="7"/>
  <c r="R1453" i="7"/>
  <c r="S1453" i="7" s="1"/>
  <c r="O27" i="7"/>
  <c r="P33" i="7"/>
  <c r="P41" i="7"/>
  <c r="P648" i="7"/>
  <c r="P652" i="7"/>
  <c r="P656" i="7"/>
  <c r="P9" i="7"/>
  <c r="P705" i="7"/>
  <c r="P709" i="7"/>
  <c r="P713" i="7"/>
  <c r="P717" i="7"/>
  <c r="P721" i="7"/>
  <c r="P725" i="7"/>
  <c r="P729" i="7"/>
  <c r="P732" i="7"/>
  <c r="P736" i="7"/>
  <c r="P740" i="7"/>
  <c r="P744" i="7"/>
  <c r="P748" i="7"/>
  <c r="P752" i="7"/>
  <c r="P756" i="7"/>
  <c r="P760" i="7"/>
  <c r="P764" i="7"/>
  <c r="P772" i="7"/>
  <c r="P1007" i="7"/>
  <c r="P1011" i="7"/>
  <c r="P1015" i="7"/>
  <c r="P1019" i="7"/>
  <c r="P1023" i="7"/>
  <c r="P1025" i="7"/>
  <c r="P1026" i="7"/>
  <c r="P1027" i="7"/>
  <c r="P1041" i="7"/>
  <c r="P1063" i="7"/>
  <c r="P1066" i="7"/>
  <c r="P1067" i="7"/>
  <c r="P1069" i="7"/>
  <c r="P1070" i="7"/>
  <c r="P1071" i="7"/>
  <c r="P1073" i="7"/>
  <c r="P1079" i="7"/>
  <c r="P1111" i="7"/>
  <c r="P1127" i="7"/>
  <c r="P1130" i="7"/>
  <c r="P1131" i="7"/>
  <c r="P1133" i="7"/>
  <c r="P1134" i="7"/>
  <c r="P1135" i="7"/>
  <c r="P1137" i="7"/>
  <c r="P1138" i="7"/>
  <c r="P1139" i="7"/>
  <c r="P1141" i="7"/>
  <c r="P1142" i="7"/>
  <c r="P1143" i="7"/>
  <c r="P1145" i="7"/>
  <c r="P1151" i="7"/>
  <c r="P1171" i="7"/>
  <c r="P762" i="7"/>
  <c r="P766" i="7"/>
  <c r="P770" i="7"/>
  <c r="P774" i="7"/>
  <c r="P778" i="7"/>
  <c r="P782" i="7"/>
  <c r="P786" i="7"/>
  <c r="P790" i="7"/>
  <c r="P794" i="7"/>
  <c r="P798" i="7"/>
  <c r="P802" i="7"/>
  <c r="P806" i="7"/>
  <c r="P810" i="7"/>
  <c r="P814" i="7"/>
  <c r="P818" i="7"/>
  <c r="P997" i="7"/>
  <c r="P1005" i="7"/>
  <c r="P1383" i="7"/>
  <c r="P1425" i="7"/>
  <c r="P113" i="7"/>
  <c r="P141" i="7"/>
  <c r="P143" i="7"/>
  <c r="P145" i="7"/>
  <c r="P150" i="7"/>
  <c r="P152" i="7"/>
  <c r="P153" i="7"/>
  <c r="P157" i="7"/>
  <c r="P159" i="7"/>
  <c r="P161" i="7"/>
  <c r="P182" i="7"/>
  <c r="P184" i="7"/>
  <c r="P339" i="7"/>
  <c r="P343" i="7"/>
  <c r="P347" i="7"/>
  <c r="P351" i="7"/>
  <c r="P355" i="7"/>
  <c r="P359" i="7"/>
  <c r="P363" i="7"/>
  <c r="P367" i="7"/>
  <c r="P645" i="7"/>
  <c r="P649" i="7"/>
  <c r="P653" i="7"/>
  <c r="P657" i="7"/>
  <c r="P688" i="7"/>
  <c r="P692" i="7"/>
  <c r="P987" i="7"/>
  <c r="P989" i="7"/>
  <c r="P998" i="7"/>
  <c r="P1210" i="7"/>
  <c r="P1275" i="7"/>
  <c r="P1286" i="7"/>
  <c r="P1292" i="7"/>
  <c r="P1297" i="7"/>
  <c r="P1313" i="7"/>
  <c r="P1314" i="7"/>
  <c r="P1316" i="7"/>
  <c r="P1317" i="7"/>
  <c r="P1318" i="7"/>
  <c r="P1321" i="7"/>
  <c r="P1322" i="7"/>
  <c r="P1324" i="7"/>
  <c r="P1325" i="7"/>
  <c r="P1326" i="7"/>
  <c r="P1392" i="7"/>
  <c r="P1394" i="7"/>
  <c r="P1396" i="7"/>
  <c r="P1398" i="7"/>
  <c r="P1400" i="7"/>
  <c r="P1402" i="7"/>
  <c r="P1404" i="7"/>
  <c r="P1416" i="7"/>
  <c r="P13" i="7"/>
  <c r="P45" i="7"/>
  <c r="P644" i="7"/>
  <c r="P999" i="7"/>
  <c r="P1000" i="7"/>
  <c r="P1004" i="7"/>
  <c r="P1080" i="7"/>
  <c r="P1081" i="7"/>
  <c r="P1092" i="7"/>
  <c r="P1095" i="7"/>
  <c r="P1172" i="7"/>
  <c r="P1424" i="7"/>
  <c r="P1417" i="7"/>
  <c r="P65" i="7"/>
  <c r="P73" i="7"/>
  <c r="P81" i="7"/>
  <c r="P86" i="7"/>
  <c r="P88" i="7"/>
  <c r="P89" i="7"/>
  <c r="P115" i="7"/>
  <c r="P129" i="7"/>
  <c r="P163" i="7"/>
  <c r="P179" i="7"/>
  <c r="P336" i="7"/>
  <c r="P340" i="7"/>
  <c r="P344" i="7"/>
  <c r="P348" i="7"/>
  <c r="P352" i="7"/>
  <c r="P356" i="7"/>
  <c r="P360" i="7"/>
  <c r="P364" i="7"/>
  <c r="P368" i="7"/>
  <c r="P372" i="7"/>
  <c r="P376" i="7"/>
  <c r="P380" i="7"/>
  <c r="P384" i="7"/>
  <c r="P388" i="7"/>
  <c r="P392" i="7"/>
  <c r="P396" i="7"/>
  <c r="P400" i="7"/>
  <c r="P404" i="7"/>
  <c r="P408" i="7"/>
  <c r="P412" i="7"/>
  <c r="P416" i="7"/>
  <c r="P420" i="7"/>
  <c r="P424" i="7"/>
  <c r="P428" i="7"/>
  <c r="P432" i="7"/>
  <c r="P436" i="7"/>
  <c r="P440" i="7"/>
  <c r="P444" i="7"/>
  <c r="P448" i="7"/>
  <c r="P452" i="7"/>
  <c r="P456" i="7"/>
  <c r="P460" i="7"/>
  <c r="P472" i="7"/>
  <c r="P476" i="7"/>
  <c r="P480" i="7"/>
  <c r="P484" i="7"/>
  <c r="P488" i="7"/>
  <c r="P492" i="7"/>
  <c r="P496" i="7"/>
  <c r="P500" i="7"/>
  <c r="P504" i="7"/>
  <c r="P508" i="7"/>
  <c r="P512" i="7"/>
  <c r="P516" i="7"/>
  <c r="P520" i="7"/>
  <c r="P524" i="7"/>
  <c r="P528" i="7"/>
  <c r="P532" i="7"/>
  <c r="P536" i="7"/>
  <c r="P540" i="7"/>
  <c r="P544" i="7"/>
  <c r="P548" i="7"/>
  <c r="P552" i="7"/>
  <c r="P556" i="7"/>
  <c r="P560" i="7"/>
  <c r="P564" i="7"/>
  <c r="P568" i="7"/>
  <c r="P572" i="7"/>
  <c r="P576" i="7"/>
  <c r="P580" i="7"/>
  <c r="P584" i="7"/>
  <c r="P588" i="7"/>
  <c r="P592" i="7"/>
  <c r="P596" i="7"/>
  <c r="P600" i="7"/>
  <c r="P604" i="7"/>
  <c r="P608" i="7"/>
  <c r="P612" i="7"/>
  <c r="P616" i="7"/>
  <c r="P620" i="7"/>
  <c r="P624" i="7"/>
  <c r="P628" i="7"/>
  <c r="P641" i="7"/>
  <c r="P697" i="7"/>
  <c r="P701" i="7"/>
  <c r="P704" i="7"/>
  <c r="P708" i="7"/>
  <c r="P712" i="7"/>
  <c r="P1044" i="7"/>
  <c r="P1048" i="7"/>
  <c r="P1049" i="7"/>
  <c r="P1060" i="7"/>
  <c r="P1098" i="7"/>
  <c r="P1099" i="7"/>
  <c r="P1101" i="7"/>
  <c r="P1102" i="7"/>
  <c r="P1103" i="7"/>
  <c r="P1105" i="7"/>
  <c r="P1173" i="7"/>
  <c r="P1174" i="7"/>
  <c r="P1175" i="7"/>
  <c r="P1211" i="7"/>
  <c r="P1228" i="7"/>
  <c r="P1243" i="7"/>
  <c r="P1293" i="7"/>
  <c r="P1328" i="7"/>
  <c r="P15" i="7"/>
  <c r="P32" i="7"/>
  <c r="P47" i="7"/>
  <c r="P59" i="7"/>
  <c r="P62" i="7"/>
  <c r="P77" i="7"/>
  <c r="P91" i="7"/>
  <c r="P94" i="7"/>
  <c r="P95" i="7"/>
  <c r="P96" i="7"/>
  <c r="P97" i="7"/>
  <c r="P109" i="7"/>
  <c r="P111" i="7"/>
  <c r="P661" i="7"/>
  <c r="P993" i="7"/>
  <c r="P996" i="7"/>
  <c r="P1003" i="7"/>
  <c r="P1112" i="7"/>
  <c r="P1113" i="7"/>
  <c r="P1124" i="7"/>
  <c r="P1152" i="7"/>
  <c r="P1153" i="7"/>
  <c r="P1164" i="7"/>
  <c r="P1165" i="7"/>
  <c r="P1167" i="7"/>
  <c r="P1168" i="7"/>
  <c r="P1181" i="7"/>
  <c r="P1182" i="7"/>
  <c r="P1183" i="7"/>
  <c r="P1184" i="7"/>
  <c r="P1196" i="7"/>
  <c r="P1198" i="7"/>
  <c r="P1200" i="7"/>
  <c r="P1201" i="7"/>
  <c r="P1202" i="7"/>
  <c r="P1204" i="7"/>
  <c r="P1205" i="7"/>
  <c r="P1206" i="7"/>
  <c r="P1208" i="7"/>
  <c r="P1209" i="7"/>
  <c r="P1303" i="7"/>
  <c r="P1304" i="7"/>
  <c r="P1310" i="7"/>
  <c r="P1390" i="7"/>
  <c r="P1421" i="7"/>
  <c r="P685" i="7"/>
  <c r="P102" i="7"/>
  <c r="P104" i="7"/>
  <c r="P277" i="7"/>
  <c r="P281" i="7"/>
  <c r="P285" i="7"/>
  <c r="P289" i="7"/>
  <c r="P293" i="7"/>
  <c r="P297" i="7"/>
  <c r="P301" i="7"/>
  <c r="P305" i="7"/>
  <c r="P309" i="7"/>
  <c r="P313" i="7"/>
  <c r="P317" i="7"/>
  <c r="P321" i="7"/>
  <c r="P325" i="7"/>
  <c r="P329" i="7"/>
  <c r="P333" i="7"/>
  <c r="P30" i="7"/>
  <c r="P64" i="7"/>
  <c r="P118" i="7"/>
  <c r="P120" i="7"/>
  <c r="P640" i="7"/>
  <c r="P689" i="7"/>
  <c r="P693" i="7"/>
  <c r="P733" i="7"/>
  <c r="P737" i="7"/>
  <c r="P741" i="7"/>
  <c r="P745" i="7"/>
  <c r="P749" i="7"/>
  <c r="P753" i="7"/>
  <c r="P757" i="7"/>
  <c r="P773" i="7"/>
  <c r="P801" i="7"/>
  <c r="P35" i="7"/>
  <c r="P51" i="7"/>
  <c r="P99" i="7"/>
  <c r="P121" i="7"/>
  <c r="P125" i="7"/>
  <c r="P127" i="7"/>
  <c r="P677" i="7"/>
  <c r="P681" i="7"/>
  <c r="P822" i="7"/>
  <c r="P826" i="7"/>
  <c r="P830" i="7"/>
  <c r="P834" i="7"/>
  <c r="P838" i="7"/>
  <c r="P842" i="7"/>
  <c r="P846" i="7"/>
  <c r="P850" i="7"/>
  <c r="P854" i="7"/>
  <c r="P858" i="7"/>
  <c r="P862" i="7"/>
  <c r="P866" i="7"/>
  <c r="P991" i="7"/>
  <c r="P992" i="7"/>
  <c r="P995" i="7"/>
  <c r="P1001" i="7"/>
  <c r="P1006" i="7"/>
  <c r="P1010" i="7"/>
  <c r="P1014" i="7"/>
  <c r="P1018" i="7"/>
  <c r="P1022" i="7"/>
  <c r="P1064" i="7"/>
  <c r="P1065" i="7"/>
  <c r="P1076" i="7"/>
  <c r="P1082" i="7"/>
  <c r="P1083" i="7"/>
  <c r="P1085" i="7"/>
  <c r="P1086" i="7"/>
  <c r="P1087" i="7"/>
  <c r="P1089" i="7"/>
  <c r="P1128" i="7"/>
  <c r="P1129" i="7"/>
  <c r="P1148" i="7"/>
  <c r="P1154" i="7"/>
  <c r="P1155" i="7"/>
  <c r="P1157" i="7"/>
  <c r="P1158" i="7"/>
  <c r="P1159" i="7"/>
  <c r="P1161" i="7"/>
  <c r="P1169" i="7"/>
  <c r="P1170" i="7"/>
  <c r="P1203" i="7"/>
  <c r="P1213" i="7"/>
  <c r="P1214" i="7"/>
  <c r="P1216" i="7"/>
  <c r="P1217" i="7"/>
  <c r="P1218" i="7"/>
  <c r="P1220" i="7"/>
  <c r="P1222" i="7"/>
  <c r="P1224" i="7"/>
  <c r="P1225" i="7"/>
  <c r="P1226" i="7"/>
  <c r="P1267" i="7"/>
  <c r="P1277" i="7"/>
  <c r="P1278" i="7"/>
  <c r="P1280" i="7"/>
  <c r="P1281" i="7"/>
  <c r="P1282" i="7"/>
  <c r="P1284" i="7"/>
  <c r="P1288" i="7"/>
  <c r="P1289" i="7"/>
  <c r="P1290" i="7"/>
  <c r="P1300" i="7"/>
  <c r="P1301" i="7"/>
  <c r="P1302" i="7"/>
  <c r="P1305" i="7"/>
  <c r="P1306" i="7"/>
  <c r="P1308" i="7"/>
  <c r="P1309" i="7"/>
  <c r="P1391" i="7"/>
  <c r="P1399" i="7"/>
  <c r="P1408" i="7"/>
  <c r="P1410" i="7"/>
  <c r="P1412" i="7"/>
  <c r="P3" i="7"/>
  <c r="P19" i="7"/>
  <c r="P67" i="7"/>
  <c r="P83" i="7"/>
  <c r="P131" i="7"/>
  <c r="P147" i="7"/>
  <c r="P169" i="7"/>
  <c r="P173" i="7"/>
  <c r="P174" i="7"/>
  <c r="P175" i="7"/>
  <c r="P176" i="7"/>
  <c r="P177" i="7"/>
  <c r="P185" i="7"/>
  <c r="P189" i="7"/>
  <c r="P190" i="7"/>
  <c r="P192" i="7"/>
  <c r="P194" i="7"/>
  <c r="P196" i="7"/>
  <c r="P198" i="7"/>
  <c r="P200" i="7"/>
  <c r="P202" i="7"/>
  <c r="P204" i="7"/>
  <c r="P206" i="7"/>
  <c r="P208" i="7"/>
  <c r="P210" i="7"/>
  <c r="P212" i="7"/>
  <c r="P214" i="7"/>
  <c r="P216" i="7"/>
  <c r="P218" i="7"/>
  <c r="P220" i="7"/>
  <c r="P222" i="7"/>
  <c r="P224" i="7"/>
  <c r="P226" i="7"/>
  <c r="P228" i="7"/>
  <c r="P230" i="7"/>
  <c r="P232" i="7"/>
  <c r="P234" i="7"/>
  <c r="P236" i="7"/>
  <c r="P238" i="7"/>
  <c r="P240" i="7"/>
  <c r="P242" i="7"/>
  <c r="P244" i="7"/>
  <c r="P246" i="7"/>
  <c r="P248" i="7"/>
  <c r="P250" i="7"/>
  <c r="P252" i="7"/>
  <c r="P254" i="7"/>
  <c r="P256" i="7"/>
  <c r="P258" i="7"/>
  <c r="P260" i="7"/>
  <c r="P262" i="7"/>
  <c r="P264" i="7"/>
  <c r="P266" i="7"/>
  <c r="P268" i="7"/>
  <c r="P270" i="7"/>
  <c r="P272" i="7"/>
  <c r="P274" i="7"/>
  <c r="P278" i="7"/>
  <c r="P282" i="7"/>
  <c r="P286" i="7"/>
  <c r="P290" i="7"/>
  <c r="P294" i="7"/>
  <c r="P298" i="7"/>
  <c r="P302" i="7"/>
  <c r="P306" i="7"/>
  <c r="P310" i="7"/>
  <c r="P314" i="7"/>
  <c r="P318" i="7"/>
  <c r="P322" i="7"/>
  <c r="P326" i="7"/>
  <c r="P330" i="7"/>
  <c r="P334" i="7"/>
  <c r="P637" i="7"/>
  <c r="P664" i="7"/>
  <c r="P669" i="7"/>
  <c r="P990" i="7"/>
  <c r="P1008" i="7"/>
  <c r="P1012" i="7"/>
  <c r="P1016" i="7"/>
  <c r="P1020" i="7"/>
  <c r="P1028" i="7"/>
  <c r="P1032" i="7"/>
  <c r="P1036" i="7"/>
  <c r="P1040" i="7"/>
  <c r="P1050" i="7"/>
  <c r="P1051" i="7"/>
  <c r="P1053" i="7"/>
  <c r="P1054" i="7"/>
  <c r="P1055" i="7"/>
  <c r="P1057" i="7"/>
  <c r="P1096" i="7"/>
  <c r="P1097" i="7"/>
  <c r="P1108" i="7"/>
  <c r="P1114" i="7"/>
  <c r="P1115" i="7"/>
  <c r="P1117" i="7"/>
  <c r="P1118" i="7"/>
  <c r="P1119" i="7"/>
  <c r="P1121" i="7"/>
  <c r="P1163" i="7"/>
  <c r="P1185" i="7"/>
  <c r="P1186" i="7"/>
  <c r="P1188" i="7"/>
  <c r="P1190" i="7"/>
  <c r="P1192" i="7"/>
  <c r="P1193" i="7"/>
  <c r="P1194" i="7"/>
  <c r="P1235" i="7"/>
  <c r="P1244" i="7"/>
  <c r="P1245" i="7"/>
  <c r="P1246" i="7"/>
  <c r="P1248" i="7"/>
  <c r="P1249" i="7"/>
  <c r="P1250" i="7"/>
  <c r="P1252" i="7"/>
  <c r="P1254" i="7"/>
  <c r="P1256" i="7"/>
  <c r="P1257" i="7"/>
  <c r="P1258" i="7"/>
  <c r="P1294" i="7"/>
  <c r="P1295" i="7"/>
  <c r="P1311" i="7"/>
  <c r="P1319" i="7"/>
  <c r="P1320" i="7"/>
  <c r="P1374" i="7"/>
  <c r="P1376" i="7"/>
  <c r="P1378" i="7"/>
  <c r="P1380" i="7"/>
  <c r="P1382" i="7"/>
  <c r="P1384" i="7"/>
  <c r="P1386" i="7"/>
  <c r="P1388" i="7"/>
  <c r="T1108" i="10"/>
  <c r="T773" i="10"/>
  <c r="S346" i="10"/>
  <c r="V296" i="10"/>
  <c r="Y296" i="10" s="1"/>
  <c r="AB296" i="10" s="1"/>
  <c r="V110" i="10"/>
  <c r="Y110" i="10" s="1"/>
  <c r="AB110" i="10" s="1"/>
  <c r="W435" i="10"/>
  <c r="Z435" i="10" s="1"/>
  <c r="AC435" i="10" s="1"/>
  <c r="V71" i="10"/>
  <c r="Y71" i="10" s="1"/>
  <c r="AB71" i="10" s="1"/>
  <c r="V257" i="10"/>
  <c r="Y257" i="10" s="1"/>
  <c r="AB257" i="10" s="1"/>
  <c r="S170" i="10"/>
  <c r="V376" i="10"/>
  <c r="Y376" i="10" s="1"/>
  <c r="AB376" i="10" s="1"/>
  <c r="S1108" i="10"/>
  <c r="N214" i="6"/>
  <c r="N211" i="6"/>
  <c r="N190" i="6"/>
  <c r="N208" i="6"/>
  <c r="N70" i="6"/>
  <c r="N191" i="6"/>
  <c r="N205" i="6"/>
  <c r="J209" i="6"/>
  <c r="N209" i="6" s="1"/>
  <c r="P5" i="7"/>
  <c r="P7" i="7"/>
  <c r="P14" i="7"/>
  <c r="P16" i="7"/>
  <c r="P37" i="7"/>
  <c r="P39" i="7"/>
  <c r="P46" i="7"/>
  <c r="P48" i="7"/>
  <c r="P69" i="7"/>
  <c r="P71" i="7"/>
  <c r="P78" i="7"/>
  <c r="P80" i="7"/>
  <c r="P137" i="7"/>
  <c r="P142" i="7"/>
  <c r="P144" i="7"/>
  <c r="P158" i="7"/>
  <c r="P160" i="7"/>
  <c r="P338" i="7"/>
  <c r="P342" i="7"/>
  <c r="P346" i="7"/>
  <c r="P350" i="7"/>
  <c r="P354" i="7"/>
  <c r="P358" i="7"/>
  <c r="P362" i="7"/>
  <c r="P366" i="7"/>
  <c r="P370" i="7"/>
  <c r="N192" i="6"/>
  <c r="N194" i="6"/>
  <c r="N196" i="6"/>
  <c r="N201" i="6"/>
  <c r="P11" i="7"/>
  <c r="P21" i="7"/>
  <c r="P23" i="7"/>
  <c r="P43" i="7"/>
  <c r="P53" i="7"/>
  <c r="P55" i="7"/>
  <c r="P75" i="7"/>
  <c r="P85" i="7"/>
  <c r="P87" i="7"/>
  <c r="P105" i="7"/>
  <c r="P110" i="7"/>
  <c r="P112" i="7"/>
  <c r="P464" i="7"/>
  <c r="P468" i="7"/>
  <c r="N210" i="6"/>
  <c r="N212" i="6"/>
  <c r="P6" i="7"/>
  <c r="P8" i="7"/>
  <c r="P29" i="7"/>
  <c r="P31" i="7"/>
  <c r="P38" i="7"/>
  <c r="P40" i="7"/>
  <c r="P61" i="7"/>
  <c r="P63" i="7"/>
  <c r="P70" i="7"/>
  <c r="P72" i="7"/>
  <c r="P93" i="7"/>
  <c r="P126" i="7"/>
  <c r="P128" i="7"/>
  <c r="P276" i="7"/>
  <c r="P280" i="7"/>
  <c r="P284" i="7"/>
  <c r="P288" i="7"/>
  <c r="P292" i="7"/>
  <c r="P296" i="7"/>
  <c r="P300" i="7"/>
  <c r="P304" i="7"/>
  <c r="P308" i="7"/>
  <c r="P312" i="7"/>
  <c r="P316" i="7"/>
  <c r="P320" i="7"/>
  <c r="P324" i="7"/>
  <c r="P328" i="7"/>
  <c r="P332" i="7"/>
  <c r="P107" i="7"/>
  <c r="P117" i="7"/>
  <c r="P119" i="7"/>
  <c r="P139" i="7"/>
  <c r="P149" i="7"/>
  <c r="P151" i="7"/>
  <c r="P171" i="7"/>
  <c r="P181" i="7"/>
  <c r="P183" i="7"/>
  <c r="P134" i="7"/>
  <c r="P136" i="7"/>
  <c r="P166" i="7"/>
  <c r="P168" i="7"/>
  <c r="P275" i="7"/>
  <c r="P279" i="7"/>
  <c r="P283" i="7"/>
  <c r="P287" i="7"/>
  <c r="P291" i="7"/>
  <c r="P295" i="7"/>
  <c r="P299" i="7"/>
  <c r="P303" i="7"/>
  <c r="P307" i="7"/>
  <c r="P311" i="7"/>
  <c r="P315" i="7"/>
  <c r="P319" i="7"/>
  <c r="P323" i="7"/>
  <c r="P327" i="7"/>
  <c r="P331" i="7"/>
  <c r="P335" i="7"/>
  <c r="P337" i="7"/>
  <c r="P341" i="7"/>
  <c r="P345" i="7"/>
  <c r="P349" i="7"/>
  <c r="P353" i="7"/>
  <c r="P357" i="7"/>
  <c r="P361" i="7"/>
  <c r="P365" i="7"/>
  <c r="P369" i="7"/>
  <c r="P373" i="7"/>
  <c r="P377" i="7"/>
  <c r="P381" i="7"/>
  <c r="P385" i="7"/>
  <c r="P389" i="7"/>
  <c r="P393" i="7"/>
  <c r="P397" i="7"/>
  <c r="P401" i="7"/>
  <c r="P405" i="7"/>
  <c r="P409" i="7"/>
  <c r="P413" i="7"/>
  <c r="P417" i="7"/>
  <c r="P421" i="7"/>
  <c r="P425" i="7"/>
  <c r="P429" i="7"/>
  <c r="P433" i="7"/>
  <c r="P437" i="7"/>
  <c r="P441" i="7"/>
  <c r="P445" i="7"/>
  <c r="P449" i="7"/>
  <c r="P453" i="7"/>
  <c r="P457" i="7"/>
  <c r="P461" i="7"/>
  <c r="P465" i="7"/>
  <c r="P469" i="7"/>
  <c r="P101" i="7"/>
  <c r="P103" i="7"/>
  <c r="P123" i="7"/>
  <c r="P133" i="7"/>
  <c r="P135" i="7"/>
  <c r="P155" i="7"/>
  <c r="P165" i="7"/>
  <c r="P167" i="7"/>
  <c r="P187" i="7"/>
  <c r="P632" i="7"/>
  <c r="P672" i="7"/>
  <c r="P676" i="7"/>
  <c r="P680" i="7"/>
  <c r="P696" i="7"/>
  <c r="P700" i="7"/>
  <c r="P473" i="7"/>
  <c r="P477" i="7"/>
  <c r="P481" i="7"/>
  <c r="P485" i="7"/>
  <c r="P489" i="7"/>
  <c r="P493" i="7"/>
  <c r="P497" i="7"/>
  <c r="P501" i="7"/>
  <c r="P505" i="7"/>
  <c r="P509" i="7"/>
  <c r="P513" i="7"/>
  <c r="P517" i="7"/>
  <c r="P521" i="7"/>
  <c r="P525" i="7"/>
  <c r="P529" i="7"/>
  <c r="P533" i="7"/>
  <c r="P537" i="7"/>
  <c r="P541" i="7"/>
  <c r="P545" i="7"/>
  <c r="P549" i="7"/>
  <c r="P553" i="7"/>
  <c r="P557" i="7"/>
  <c r="P561" i="7"/>
  <c r="P565" i="7"/>
  <c r="P569" i="7"/>
  <c r="P573" i="7"/>
  <c r="P577" i="7"/>
  <c r="P581" i="7"/>
  <c r="P585" i="7"/>
  <c r="P589" i="7"/>
  <c r="P593" i="7"/>
  <c r="P597" i="7"/>
  <c r="P601" i="7"/>
  <c r="P605" i="7"/>
  <c r="P609" i="7"/>
  <c r="P613" i="7"/>
  <c r="P617" i="7"/>
  <c r="P621" i="7"/>
  <c r="P625" i="7"/>
  <c r="P629" i="7"/>
  <c r="P633" i="7"/>
  <c r="P636" i="7"/>
  <c r="P660" i="7"/>
  <c r="P665" i="7"/>
  <c r="P668" i="7"/>
  <c r="P684" i="7"/>
  <c r="P716" i="7"/>
  <c r="P720" i="7"/>
  <c r="P724" i="7"/>
  <c r="P728" i="7"/>
  <c r="P870" i="7"/>
  <c r="P878" i="7"/>
  <c r="P821" i="7"/>
  <c r="P874" i="7"/>
  <c r="P882" i="7"/>
  <c r="P673" i="7"/>
  <c r="P894" i="7"/>
  <c r="P902" i="7"/>
  <c r="P910" i="7"/>
  <c r="P918" i="7"/>
  <c r="P926" i="7"/>
  <c r="P934" i="7"/>
  <c r="P942" i="7"/>
  <c r="P950" i="7"/>
  <c r="P958" i="7"/>
  <c r="P966" i="7"/>
  <c r="P1002" i="7"/>
  <c r="P825" i="7"/>
  <c r="P829" i="7"/>
  <c r="P833" i="7"/>
  <c r="P837" i="7"/>
  <c r="P841" i="7"/>
  <c r="P845" i="7"/>
  <c r="P849" i="7"/>
  <c r="P853" i="7"/>
  <c r="P857" i="7"/>
  <c r="P861" i="7"/>
  <c r="P865" i="7"/>
  <c r="P871" i="7"/>
  <c r="P875" i="7"/>
  <c r="P879" i="7"/>
  <c r="P883" i="7"/>
  <c r="P887" i="7"/>
  <c r="P891" i="7"/>
  <c r="P994" i="7"/>
  <c r="P886" i="7"/>
  <c r="P890" i="7"/>
  <c r="P898" i="7"/>
  <c r="P906" i="7"/>
  <c r="P914" i="7"/>
  <c r="P922" i="7"/>
  <c r="P930" i="7"/>
  <c r="P938" i="7"/>
  <c r="P946" i="7"/>
  <c r="P954" i="7"/>
  <c r="P962" i="7"/>
  <c r="P970" i="7"/>
  <c r="P974" i="7"/>
  <c r="P978" i="7"/>
  <c r="P982" i="7"/>
  <c r="P986" i="7"/>
  <c r="S435" i="10"/>
  <c r="V435" i="10"/>
  <c r="Y435" i="10" s="1"/>
  <c r="AB435" i="10" s="1"/>
  <c r="X801" i="10"/>
  <c r="P1052" i="7"/>
  <c r="P1068" i="7"/>
  <c r="P1084" i="7"/>
  <c r="P1100" i="7"/>
  <c r="P1116" i="7"/>
  <c r="P1132" i="7"/>
  <c r="P1136" i="7"/>
  <c r="P1156" i="7"/>
  <c r="P895" i="7"/>
  <c r="P899" i="7"/>
  <c r="P903" i="7"/>
  <c r="P907" i="7"/>
  <c r="P911" i="7"/>
  <c r="P915" i="7"/>
  <c r="P919" i="7"/>
  <c r="P923" i="7"/>
  <c r="P927" i="7"/>
  <c r="P931" i="7"/>
  <c r="P935" i="7"/>
  <c r="P939" i="7"/>
  <c r="P943" i="7"/>
  <c r="P947" i="7"/>
  <c r="P951" i="7"/>
  <c r="P955" i="7"/>
  <c r="P959" i="7"/>
  <c r="P963" i="7"/>
  <c r="P967" i="7"/>
  <c r="P973" i="7"/>
  <c r="P977" i="7"/>
  <c r="P981" i="7"/>
  <c r="P985" i="7"/>
  <c r="P1024" i="7"/>
  <c r="P1029" i="7"/>
  <c r="P1030" i="7"/>
  <c r="P1031" i="7"/>
  <c r="P1033" i="7"/>
  <c r="P1034" i="7"/>
  <c r="P1035" i="7"/>
  <c r="P1037" i="7"/>
  <c r="P1038" i="7"/>
  <c r="P1039" i="7"/>
  <c r="P1056" i="7"/>
  <c r="P1058" i="7"/>
  <c r="P1059" i="7"/>
  <c r="P1061" i="7"/>
  <c r="P1062" i="7"/>
  <c r="P1072" i="7"/>
  <c r="P1074" i="7"/>
  <c r="P1075" i="7"/>
  <c r="P1077" i="7"/>
  <c r="P1078" i="7"/>
  <c r="P1088" i="7"/>
  <c r="P1090" i="7"/>
  <c r="P1091" i="7"/>
  <c r="P1093" i="7"/>
  <c r="P1094" i="7"/>
  <c r="P1104" i="7"/>
  <c r="P1106" i="7"/>
  <c r="P1107" i="7"/>
  <c r="P1109" i="7"/>
  <c r="P1110" i="7"/>
  <c r="P1120" i="7"/>
  <c r="P1122" i="7"/>
  <c r="P1123" i="7"/>
  <c r="P1125" i="7"/>
  <c r="P1126" i="7"/>
  <c r="P1140" i="7"/>
  <c r="P1144" i="7"/>
  <c r="P1146" i="7"/>
  <c r="P1147" i="7"/>
  <c r="P1149" i="7"/>
  <c r="P1150" i="7"/>
  <c r="P1160" i="7"/>
  <c r="P1162" i="7"/>
  <c r="P1166" i="7"/>
  <c r="P1212" i="7"/>
  <c r="P1276" i="7"/>
  <c r="P1298" i="7"/>
  <c r="P1406" i="7"/>
  <c r="P1009" i="7"/>
  <c r="P1013" i="7"/>
  <c r="P1017" i="7"/>
  <c r="P1021" i="7"/>
  <c r="P1042" i="7"/>
  <c r="P1043" i="7"/>
  <c r="P1045" i="7"/>
  <c r="P1046" i="7"/>
  <c r="P1047" i="7"/>
  <c r="P1178" i="7"/>
  <c r="P1230" i="7"/>
  <c r="P1312" i="7"/>
  <c r="P1420" i="7"/>
  <c r="P1187" i="7"/>
  <c r="P1189" i="7"/>
  <c r="P1199" i="7"/>
  <c r="P1215" i="7"/>
  <c r="P1219" i="7"/>
  <c r="P1221" i="7"/>
  <c r="P1231" i="7"/>
  <c r="P1247" i="7"/>
  <c r="P1251" i="7"/>
  <c r="P1253" i="7"/>
  <c r="P1263" i="7"/>
  <c r="P1279" i="7"/>
  <c r="P1283" i="7"/>
  <c r="P1285" i="7"/>
  <c r="P1299" i="7"/>
  <c r="P1315" i="7"/>
  <c r="P1375" i="7"/>
  <c r="P1379" i="7"/>
  <c r="P1395" i="7"/>
  <c r="P1407" i="7"/>
  <c r="P1411" i="7"/>
  <c r="P1413" i="7"/>
  <c r="S2" i="9"/>
  <c r="T2" i="9" s="1"/>
  <c r="U2" i="9" s="1"/>
  <c r="V2" i="9" s="1"/>
  <c r="S62" i="9"/>
  <c r="T62" i="9" s="1"/>
  <c r="U62" i="9" s="1"/>
  <c r="V62" i="9" s="1"/>
  <c r="S91" i="9"/>
  <c r="T91" i="9" s="1"/>
  <c r="U91" i="9" s="1"/>
  <c r="V91" i="9" s="1"/>
  <c r="S133" i="9"/>
  <c r="T133" i="9" s="1"/>
  <c r="U133" i="9" s="1"/>
  <c r="V133" i="9" s="1"/>
  <c r="S153" i="9"/>
  <c r="T153" i="9" s="1"/>
  <c r="U153" i="9" s="1"/>
  <c r="V153" i="9" s="1"/>
  <c r="S261" i="9"/>
  <c r="T261" i="9" s="1"/>
  <c r="U261" i="9" s="1"/>
  <c r="V261" i="9" s="1"/>
  <c r="P1191" i="7"/>
  <c r="P1195" i="7"/>
  <c r="P1197" i="7"/>
  <c r="P1207" i="7"/>
  <c r="P1223" i="7"/>
  <c r="P1227" i="7"/>
  <c r="P1229" i="7"/>
  <c r="P1239" i="7"/>
  <c r="P1255" i="7"/>
  <c r="P1259" i="7"/>
  <c r="P1261" i="7"/>
  <c r="P1271" i="7"/>
  <c r="P1287" i="7"/>
  <c r="P1291" i="7"/>
  <c r="P1307" i="7"/>
  <c r="P1323" i="7"/>
  <c r="P1327" i="7"/>
  <c r="P1387" i="7"/>
  <c r="P1403" i="7"/>
  <c r="S148" i="9"/>
  <c r="T148" i="9" s="1"/>
  <c r="U148" i="9" s="1"/>
  <c r="V148" i="9" s="1"/>
  <c r="V158" i="10"/>
  <c r="Y158" i="10" s="1"/>
  <c r="AB158" i="10" s="1"/>
  <c r="S158" i="10"/>
  <c r="Z1109" i="10"/>
  <c r="AC1109" i="10" s="1"/>
  <c r="W1108" i="10"/>
  <c r="S239" i="9"/>
  <c r="T239" i="9" s="1"/>
  <c r="U239" i="9" s="1"/>
  <c r="V239" i="9" s="1"/>
  <c r="S259" i="9"/>
  <c r="T259" i="9" s="1"/>
  <c r="U259" i="9" s="1"/>
  <c r="V259" i="9" s="1"/>
  <c r="S118" i="10"/>
  <c r="V118" i="10"/>
  <c r="Y118" i="10" s="1"/>
  <c r="AB118" i="10" s="1"/>
  <c r="V301" i="10"/>
  <c r="Y301" i="10" s="1"/>
  <c r="AB301" i="10" s="1"/>
  <c r="S301" i="10"/>
  <c r="T143" i="10"/>
  <c r="T104" i="10"/>
  <c r="S210" i="10"/>
  <c r="V266" i="10"/>
  <c r="Y266" i="10" s="1"/>
  <c r="AB266" i="10" s="1"/>
  <c r="T382" i="10"/>
  <c r="V456" i="10"/>
  <c r="Y456" i="10" s="1"/>
  <c r="AB456" i="10" s="1"/>
  <c r="V24" i="10"/>
  <c r="Y24" i="10" s="1"/>
  <c r="AB24" i="10" s="1"/>
  <c r="V416" i="10"/>
  <c r="Y416" i="10" s="1"/>
  <c r="AB416" i="10" s="1"/>
  <c r="R773" i="10"/>
  <c r="W352" i="10"/>
  <c r="Z352" i="10" s="1"/>
  <c r="AC352" i="10" s="1"/>
  <c r="S773" i="10"/>
  <c r="R1108" i="10"/>
  <c r="R20" i="11"/>
  <c r="V3" i="11"/>
  <c r="V10" i="11"/>
  <c r="R12" i="11"/>
  <c r="Q3" i="11"/>
  <c r="Q8" i="11"/>
  <c r="T12" i="11"/>
  <c r="T16" i="11"/>
  <c r="R15" i="11"/>
  <c r="R13" i="11"/>
  <c r="R14" i="11"/>
  <c r="Q15" i="11"/>
  <c r="T6" i="11"/>
  <c r="Q10" i="11"/>
  <c r="R11" i="11"/>
  <c r="Q16" i="11"/>
  <c r="V16" i="11"/>
  <c r="T20" i="11"/>
  <c r="T3" i="11"/>
  <c r="R3" i="11"/>
  <c r="R4" i="11"/>
  <c r="W4" i="11" s="1"/>
  <c r="X4" i="11" s="1"/>
  <c r="Y4" i="11" s="1"/>
  <c r="R5" i="11"/>
  <c r="R6" i="11"/>
  <c r="T8" i="11"/>
  <c r="T14" i="11"/>
  <c r="Q18" i="11"/>
  <c r="R19" i="11"/>
  <c r="W19" i="11" s="1"/>
  <c r="X19" i="11" s="1"/>
  <c r="Y19" i="11" s="1"/>
  <c r="V7" i="11"/>
  <c r="T9" i="11"/>
  <c r="T17" i="11"/>
  <c r="Q4" i="11"/>
  <c r="T5" i="11"/>
  <c r="Q6" i="11"/>
  <c r="R8" i="11"/>
  <c r="R9" i="11"/>
  <c r="R10" i="11"/>
  <c r="T10" i="11"/>
  <c r="Q11" i="11"/>
  <c r="Q12" i="11"/>
  <c r="Q14" i="11"/>
  <c r="R16" i="11"/>
  <c r="R17" i="11"/>
  <c r="R18" i="11"/>
  <c r="Q19" i="11"/>
  <c r="Q20" i="11"/>
  <c r="Q5" i="11"/>
  <c r="Q9" i="11"/>
  <c r="Q13" i="11"/>
  <c r="Q17" i="11"/>
  <c r="V9" i="11"/>
  <c r="T11" i="11"/>
  <c r="V13" i="11"/>
  <c r="T15" i="11"/>
  <c r="W145" i="10"/>
  <c r="Z145" i="10" s="1"/>
  <c r="AC145" i="10" s="1"/>
  <c r="V84" i="10"/>
  <c r="Y84" i="10" s="1"/>
  <c r="AB84" i="10" s="1"/>
  <c r="W167" i="10"/>
  <c r="Z167" i="10" s="1"/>
  <c r="AC167" i="10" s="1"/>
  <c r="V223" i="10"/>
  <c r="Y223" i="10" s="1"/>
  <c r="AB223" i="10" s="1"/>
  <c r="S250" i="10"/>
  <c r="S283" i="10"/>
  <c r="S375" i="10"/>
  <c r="W415" i="10"/>
  <c r="Z415" i="10" s="1"/>
  <c r="AC415" i="10" s="1"/>
  <c r="V453" i="10"/>
  <c r="Y453" i="10" s="1"/>
  <c r="AB453" i="10" s="1"/>
  <c r="V1108" i="10"/>
  <c r="Y1108" i="10"/>
  <c r="AB1108" i="10" s="1"/>
  <c r="U773" i="10"/>
  <c r="Y773" i="10"/>
  <c r="AB773" i="10" s="1"/>
  <c r="V801" i="10"/>
  <c r="Z801" i="10"/>
  <c r="V882" i="10"/>
  <c r="Z882" i="10"/>
  <c r="U1108" i="10"/>
  <c r="V773" i="10"/>
  <c r="Z773" i="10"/>
  <c r="AC773" i="10" s="1"/>
  <c r="W801" i="10"/>
  <c r="W882" i="10"/>
  <c r="W773" i="10"/>
  <c r="X882" i="10"/>
  <c r="W24" i="10"/>
  <c r="Z24" i="10" s="1"/>
  <c r="AC24" i="10" s="1"/>
  <c r="W75" i="10"/>
  <c r="Z75" i="10" s="1"/>
  <c r="AC75" i="10" s="1"/>
  <c r="W174" i="10"/>
  <c r="Z174" i="10" s="1"/>
  <c r="AC174" i="10" s="1"/>
  <c r="S243" i="10"/>
  <c r="W277" i="10"/>
  <c r="Z277" i="10" s="1"/>
  <c r="AC277" i="10" s="1"/>
  <c r="T329" i="10"/>
  <c r="W393" i="10"/>
  <c r="Z393" i="10" s="1"/>
  <c r="AC393" i="10" s="1"/>
  <c r="X1108" i="10"/>
  <c r="AA1108" i="10" s="1"/>
  <c r="X773" i="10"/>
  <c r="AA773" i="10" s="1"/>
  <c r="U801" i="10"/>
  <c r="Y801" i="10"/>
  <c r="U882" i="10"/>
  <c r="Y882" i="10"/>
  <c r="T121" i="10"/>
  <c r="S38" i="10"/>
  <c r="V68" i="10"/>
  <c r="Y68" i="10" s="1"/>
  <c r="AB68" i="10" s="1"/>
  <c r="V87" i="10"/>
  <c r="Y87" i="10" s="1"/>
  <c r="AB87" i="10" s="1"/>
  <c r="T162" i="10"/>
  <c r="S342" i="10"/>
  <c r="W363" i="10"/>
  <c r="Z363" i="10" s="1"/>
  <c r="AC363" i="10" s="1"/>
  <c r="W265" i="10"/>
  <c r="Z265" i="10" s="1"/>
  <c r="AC265" i="10" s="1"/>
  <c r="S292" i="10"/>
  <c r="V381" i="10"/>
  <c r="Y381" i="10" s="1"/>
  <c r="AB381" i="10" s="1"/>
  <c r="S402" i="10"/>
  <c r="V428" i="10"/>
  <c r="Y428" i="10" s="1"/>
  <c r="AB428" i="10" s="1"/>
  <c r="T448" i="10"/>
  <c r="W120" i="10"/>
  <c r="Z120" i="10" s="1"/>
  <c r="AC120" i="10" s="1"/>
  <c r="T64" i="10"/>
  <c r="W230" i="10"/>
  <c r="Z230" i="10" s="1"/>
  <c r="AC230" i="10" s="1"/>
  <c r="W355" i="10"/>
  <c r="Z355" i="10" s="1"/>
  <c r="AC355" i="10" s="1"/>
  <c r="W396" i="10"/>
  <c r="Z396" i="10" s="1"/>
  <c r="AC396" i="10" s="1"/>
  <c r="V422" i="10"/>
  <c r="Y422" i="10" s="1"/>
  <c r="AB422" i="10" s="1"/>
  <c r="V443" i="10"/>
  <c r="Y443" i="10" s="1"/>
  <c r="AB443" i="10" s="1"/>
  <c r="W461" i="10"/>
  <c r="Z461" i="10" s="1"/>
  <c r="AC461" i="10" s="1"/>
  <c r="S143" i="10"/>
  <c r="T34" i="10"/>
  <c r="W159" i="10"/>
  <c r="Z159" i="10" s="1"/>
  <c r="AC159" i="10" s="1"/>
  <c r="S74" i="10"/>
  <c r="T98" i="10"/>
  <c r="V119" i="10"/>
  <c r="Y119" i="10" s="1"/>
  <c r="AB119" i="10" s="1"/>
  <c r="W209" i="10"/>
  <c r="Z209" i="10" s="1"/>
  <c r="AC209" i="10" s="1"/>
  <c r="V220" i="10"/>
  <c r="Y220" i="10" s="1"/>
  <c r="AB220" i="10" s="1"/>
  <c r="S230" i="10"/>
  <c r="S350" i="10"/>
  <c r="S363" i="10"/>
  <c r="V256" i="10"/>
  <c r="Y256" i="10" s="1"/>
  <c r="AB256" i="10" s="1"/>
  <c r="W275" i="10"/>
  <c r="Z275" i="10" s="1"/>
  <c r="AC275" i="10" s="1"/>
  <c r="S291" i="10"/>
  <c r="T305" i="10"/>
  <c r="V323" i="10"/>
  <c r="Y323" i="10" s="1"/>
  <c r="AB323" i="10" s="1"/>
  <c r="S379" i="10"/>
  <c r="V389" i="10"/>
  <c r="Y389" i="10" s="1"/>
  <c r="AB389" i="10" s="1"/>
  <c r="W403" i="10"/>
  <c r="Z403" i="10" s="1"/>
  <c r="AC403" i="10" s="1"/>
  <c r="V427" i="10"/>
  <c r="Y427" i="10" s="1"/>
  <c r="AB427" i="10" s="1"/>
  <c r="W442" i="10"/>
  <c r="Z442" i="10" s="1"/>
  <c r="AC442" i="10" s="1"/>
  <c r="T455" i="10"/>
  <c r="V476" i="10"/>
  <c r="Y476" i="10" s="1"/>
  <c r="AB476" i="10" s="1"/>
  <c r="W134" i="10"/>
  <c r="Z134" i="10" s="1"/>
  <c r="AC134" i="10" s="1"/>
  <c r="W216" i="10"/>
  <c r="Z216" i="10" s="1"/>
  <c r="AC216" i="10" s="1"/>
  <c r="T228" i="10"/>
  <c r="T356" i="10"/>
  <c r="W285" i="10"/>
  <c r="Z285" i="10" s="1"/>
  <c r="AC285" i="10" s="1"/>
  <c r="T322" i="10"/>
  <c r="W383" i="10"/>
  <c r="Z383" i="10" s="1"/>
  <c r="AC383" i="10" s="1"/>
  <c r="W463" i="10"/>
  <c r="Z463" i="10" s="1"/>
  <c r="AC463" i="10" s="1"/>
  <c r="V307" i="10"/>
  <c r="Y307" i="10" s="1"/>
  <c r="AB307" i="10" s="1"/>
  <c r="S307" i="10"/>
  <c r="W319" i="10"/>
  <c r="Z319" i="10" s="1"/>
  <c r="AC319" i="10" s="1"/>
  <c r="T319" i="10"/>
  <c r="V459" i="10"/>
  <c r="Y459" i="10" s="1"/>
  <c r="AB459" i="10" s="1"/>
  <c r="S459" i="10"/>
  <c r="V123" i="10"/>
  <c r="Y123" i="10" s="1"/>
  <c r="AB123" i="10" s="1"/>
  <c r="W132" i="10"/>
  <c r="Z132" i="10" s="1"/>
  <c r="AC132" i="10" s="1"/>
  <c r="W141" i="10"/>
  <c r="Z141" i="10" s="1"/>
  <c r="AC141" i="10" s="1"/>
  <c r="V10" i="10"/>
  <c r="Y10" i="10" s="1"/>
  <c r="AB10" i="10" s="1"/>
  <c r="W31" i="10"/>
  <c r="Z31" i="10" s="1"/>
  <c r="AC31" i="10" s="1"/>
  <c r="V43" i="10"/>
  <c r="Y43" i="10" s="1"/>
  <c r="AB43" i="10" s="1"/>
  <c r="W150" i="10"/>
  <c r="Z150" i="10" s="1"/>
  <c r="AC150" i="10" s="1"/>
  <c r="W57" i="10"/>
  <c r="Z57" i="10" s="1"/>
  <c r="AC57" i="10" s="1"/>
  <c r="W71" i="10"/>
  <c r="Z71" i="10" s="1"/>
  <c r="AC71" i="10" s="1"/>
  <c r="T83" i="10"/>
  <c r="T93" i="10"/>
  <c r="W101" i="10"/>
  <c r="Z101" i="10" s="1"/>
  <c r="AC101" i="10" s="1"/>
  <c r="W108" i="10"/>
  <c r="Z108" i="10" s="1"/>
  <c r="AC108" i="10" s="1"/>
  <c r="W119" i="10"/>
  <c r="Z119" i="10" s="1"/>
  <c r="AC119" i="10" s="1"/>
  <c r="T166" i="10"/>
  <c r="W205" i="10"/>
  <c r="Z205" i="10" s="1"/>
  <c r="AC205" i="10" s="1"/>
  <c r="V213" i="10"/>
  <c r="Y213" i="10" s="1"/>
  <c r="AB213" i="10" s="1"/>
  <c r="T221" i="10"/>
  <c r="W233" i="10"/>
  <c r="Z233" i="10" s="1"/>
  <c r="AC233" i="10" s="1"/>
  <c r="V355" i="10"/>
  <c r="Y355" i="10" s="1"/>
  <c r="AB355" i="10" s="1"/>
  <c r="V362" i="10"/>
  <c r="Y362" i="10" s="1"/>
  <c r="AB362" i="10" s="1"/>
  <c r="W247" i="10"/>
  <c r="Z247" i="10" s="1"/>
  <c r="AC247" i="10" s="1"/>
  <c r="W257" i="10"/>
  <c r="Z257" i="10" s="1"/>
  <c r="AC257" i="10" s="1"/>
  <c r="V264" i="10"/>
  <c r="Y264" i="10" s="1"/>
  <c r="AB264" i="10" s="1"/>
  <c r="W268" i="10"/>
  <c r="Z268" i="10" s="1"/>
  <c r="AC268" i="10" s="1"/>
  <c r="V285" i="10"/>
  <c r="Y285" i="10" s="1"/>
  <c r="AB285" i="10" s="1"/>
  <c r="V293" i="10"/>
  <c r="Y293" i="10" s="1"/>
  <c r="AB293" i="10" s="1"/>
  <c r="S300" i="10"/>
  <c r="V324" i="10"/>
  <c r="Y324" i="10" s="1"/>
  <c r="AB324" i="10" s="1"/>
  <c r="S324" i="10"/>
  <c r="S388" i="10"/>
  <c r="V392" i="10"/>
  <c r="Y392" i="10" s="1"/>
  <c r="AB392" i="10" s="1"/>
  <c r="S392" i="10"/>
  <c r="V399" i="10"/>
  <c r="Y399" i="10" s="1"/>
  <c r="AB399" i="10" s="1"/>
  <c r="S399" i="10"/>
  <c r="V433" i="10"/>
  <c r="Y433" i="10" s="1"/>
  <c r="AB433" i="10" s="1"/>
  <c r="S433" i="10"/>
  <c r="T453" i="10"/>
  <c r="W453" i="10"/>
  <c r="Z453" i="10" s="1"/>
  <c r="AC453" i="10" s="1"/>
  <c r="S467" i="10"/>
  <c r="V467" i="10"/>
  <c r="Y467" i="10" s="1"/>
  <c r="AB467" i="10" s="1"/>
  <c r="U173" i="10"/>
  <c r="X173" i="10" s="1"/>
  <c r="AA173" i="10" s="1"/>
  <c r="U124" i="10"/>
  <c r="X124" i="10" s="1"/>
  <c r="AA124" i="10" s="1"/>
  <c r="U259" i="10"/>
  <c r="X259" i="10" s="1"/>
  <c r="AA259" i="10" s="1"/>
  <c r="W299" i="10"/>
  <c r="Z299" i="10" s="1"/>
  <c r="AC299" i="10" s="1"/>
  <c r="T299" i="10"/>
  <c r="S387" i="10"/>
  <c r="V387" i="10"/>
  <c r="Y387" i="10" s="1"/>
  <c r="AB387" i="10" s="1"/>
  <c r="T397" i="10"/>
  <c r="W397" i="10"/>
  <c r="Z397" i="10" s="1"/>
  <c r="AC397" i="10" s="1"/>
  <c r="T418" i="10"/>
  <c r="W418" i="10"/>
  <c r="Z418" i="10" s="1"/>
  <c r="AC418" i="10" s="1"/>
  <c r="W429" i="10"/>
  <c r="Z429" i="10" s="1"/>
  <c r="AC429" i="10" s="1"/>
  <c r="T429" i="10"/>
  <c r="V445" i="10"/>
  <c r="Y445" i="10" s="1"/>
  <c r="AB445" i="10" s="1"/>
  <c r="S445" i="10"/>
  <c r="W375" i="10"/>
  <c r="Z375" i="10" s="1"/>
  <c r="AC375" i="10" s="1"/>
  <c r="T375" i="10"/>
  <c r="V396" i="10"/>
  <c r="Y396" i="10" s="1"/>
  <c r="AB396" i="10" s="1"/>
  <c r="S396" i="10"/>
  <c r="V438" i="10"/>
  <c r="Y438" i="10" s="1"/>
  <c r="AB438" i="10" s="1"/>
  <c r="S438" i="10"/>
  <c r="T130" i="10"/>
  <c r="T137" i="10"/>
  <c r="W7" i="10"/>
  <c r="Z7" i="10" s="1"/>
  <c r="AC7" i="10" s="1"/>
  <c r="W39" i="10"/>
  <c r="Z39" i="10" s="1"/>
  <c r="AC39" i="10" s="1"/>
  <c r="T53" i="10"/>
  <c r="T100" i="10"/>
  <c r="T107" i="10"/>
  <c r="W115" i="10"/>
  <c r="Z115" i="10" s="1"/>
  <c r="AC115" i="10" s="1"/>
  <c r="T165" i="10"/>
  <c r="W177" i="10"/>
  <c r="Z177" i="10" s="1"/>
  <c r="AC177" i="10" s="1"/>
  <c r="U225" i="10"/>
  <c r="X225" i="10" s="1"/>
  <c r="AA225" i="10" s="1"/>
  <c r="W333" i="10"/>
  <c r="Z333" i="10" s="1"/>
  <c r="AC333" i="10" s="1"/>
  <c r="T354" i="10"/>
  <c r="T357" i="10"/>
  <c r="W261" i="10"/>
  <c r="Z261" i="10" s="1"/>
  <c r="AC261" i="10" s="1"/>
  <c r="S302" i="10"/>
  <c r="V302" i="10"/>
  <c r="Y302" i="10" s="1"/>
  <c r="AB302" i="10" s="1"/>
  <c r="T325" i="10"/>
  <c r="T381" i="10"/>
  <c r="W381" i="10"/>
  <c r="Z381" i="10" s="1"/>
  <c r="AC381" i="10" s="1"/>
  <c r="T392" i="10"/>
  <c r="T411" i="10"/>
  <c r="W411" i="10"/>
  <c r="Z411" i="10" s="1"/>
  <c r="AC411" i="10" s="1"/>
  <c r="W412" i="10"/>
  <c r="Z412" i="10" s="1"/>
  <c r="AC412" i="10" s="1"/>
  <c r="T412" i="10"/>
  <c r="T426" i="10"/>
  <c r="W426" i="10"/>
  <c r="Z426" i="10" s="1"/>
  <c r="AC426" i="10" s="1"/>
  <c r="W437" i="10"/>
  <c r="Z437" i="10" s="1"/>
  <c r="AC437" i="10" s="1"/>
  <c r="T437" i="10"/>
  <c r="T457" i="10"/>
  <c r="W457" i="10"/>
  <c r="Z457" i="10" s="1"/>
  <c r="AC457" i="10" s="1"/>
  <c r="W467" i="10"/>
  <c r="Z467" i="10" s="1"/>
  <c r="AC467" i="10" s="1"/>
  <c r="W474" i="10"/>
  <c r="Z474" i="10" s="1"/>
  <c r="AC474" i="10" s="1"/>
  <c r="T474" i="10"/>
  <c r="U9" i="10"/>
  <c r="X9" i="10" s="1"/>
  <c r="AA9" i="10" s="1"/>
  <c r="U49" i="10"/>
  <c r="X49" i="10" s="1"/>
  <c r="AA49" i="10" s="1"/>
  <c r="W358" i="10"/>
  <c r="Z358" i="10" s="1"/>
  <c r="AC358" i="10" s="1"/>
  <c r="T358" i="10"/>
  <c r="V249" i="10"/>
  <c r="Y249" i="10" s="1"/>
  <c r="AB249" i="10" s="1"/>
  <c r="S249" i="10"/>
  <c r="T260" i="10"/>
  <c r="W260" i="10"/>
  <c r="Z260" i="10" s="1"/>
  <c r="AC260" i="10" s="1"/>
  <c r="T293" i="10"/>
  <c r="W293" i="10"/>
  <c r="Z293" i="10" s="1"/>
  <c r="AC293" i="10" s="1"/>
  <c r="V315" i="10"/>
  <c r="Y315" i="10" s="1"/>
  <c r="AB315" i="10" s="1"/>
  <c r="S315" i="10"/>
  <c r="T377" i="10"/>
  <c r="W377" i="10"/>
  <c r="Z377" i="10" s="1"/>
  <c r="AC377" i="10" s="1"/>
  <c r="S390" i="10"/>
  <c r="V390" i="10"/>
  <c r="Y390" i="10" s="1"/>
  <c r="AB390" i="10" s="1"/>
  <c r="T406" i="10"/>
  <c r="W406" i="10"/>
  <c r="Z406" i="10" s="1"/>
  <c r="AC406" i="10" s="1"/>
  <c r="T460" i="10"/>
  <c r="W460" i="10"/>
  <c r="Z460" i="10" s="1"/>
  <c r="AC460" i="10" s="1"/>
  <c r="W465" i="10"/>
  <c r="Z465" i="10" s="1"/>
  <c r="AC465" i="10" s="1"/>
  <c r="T465" i="10"/>
  <c r="V127" i="10"/>
  <c r="Y127" i="10" s="1"/>
  <c r="AB127" i="10" s="1"/>
  <c r="U8" i="10"/>
  <c r="X8" i="10" s="1"/>
  <c r="AA8" i="10" s="1"/>
  <c r="U46" i="10"/>
  <c r="X46" i="10" s="1"/>
  <c r="AA46" i="10" s="1"/>
  <c r="U80" i="10"/>
  <c r="X80" i="10" s="1"/>
  <c r="AA80" i="10" s="1"/>
  <c r="U89" i="10"/>
  <c r="X89" i="10" s="1"/>
  <c r="AA89" i="10" s="1"/>
  <c r="V239" i="10"/>
  <c r="Y239" i="10" s="1"/>
  <c r="AB239" i="10" s="1"/>
  <c r="S239" i="10"/>
  <c r="U270" i="10"/>
  <c r="X270" i="10" s="1"/>
  <c r="AA270" i="10" s="1"/>
  <c r="W271" i="10"/>
  <c r="Z271" i="10" s="1"/>
  <c r="AC271" i="10" s="1"/>
  <c r="T271" i="10"/>
  <c r="T368" i="10"/>
  <c r="W368" i="10"/>
  <c r="Z368" i="10" s="1"/>
  <c r="AC368" i="10" s="1"/>
  <c r="V382" i="10"/>
  <c r="Y382" i="10" s="1"/>
  <c r="AB382" i="10" s="1"/>
  <c r="S382" i="10"/>
  <c r="S403" i="10"/>
  <c r="V403" i="10"/>
  <c r="Y403" i="10" s="1"/>
  <c r="AB403" i="10" s="1"/>
  <c r="S411" i="10"/>
  <c r="V411" i="10"/>
  <c r="Y411" i="10" s="1"/>
  <c r="AB411" i="10" s="1"/>
  <c r="W436" i="10"/>
  <c r="Z436" i="10" s="1"/>
  <c r="AC436" i="10" s="1"/>
  <c r="T436" i="10"/>
  <c r="U451" i="10"/>
  <c r="X451" i="10" s="1"/>
  <c r="AA451" i="10" s="1"/>
  <c r="T479" i="10"/>
  <c r="W479" i="10"/>
  <c r="Z479" i="10" s="1"/>
  <c r="AC479" i="10" s="1"/>
  <c r="V121" i="10"/>
  <c r="Y121" i="10" s="1"/>
  <c r="AB121" i="10" s="1"/>
  <c r="V125" i="10"/>
  <c r="Y125" i="10" s="1"/>
  <c r="AB125" i="10" s="1"/>
  <c r="V131" i="10"/>
  <c r="Y131" i="10" s="1"/>
  <c r="AB131" i="10" s="1"/>
  <c r="V133" i="10"/>
  <c r="Y133" i="10" s="1"/>
  <c r="AB133" i="10" s="1"/>
  <c r="T136" i="10"/>
  <c r="V6" i="10"/>
  <c r="Y6" i="10" s="1"/>
  <c r="AB6" i="10" s="1"/>
  <c r="V8" i="10"/>
  <c r="Y8" i="10" s="1"/>
  <c r="AB8" i="10" s="1"/>
  <c r="T11" i="10"/>
  <c r="V21" i="10"/>
  <c r="Y21" i="10" s="1"/>
  <c r="AB21" i="10" s="1"/>
  <c r="S27" i="10"/>
  <c r="V35" i="10"/>
  <c r="Y35" i="10" s="1"/>
  <c r="AB35" i="10" s="1"/>
  <c r="W40" i="10"/>
  <c r="Z40" i="10" s="1"/>
  <c r="AC40" i="10" s="1"/>
  <c r="U42" i="10"/>
  <c r="X42" i="10" s="1"/>
  <c r="AA42" i="10" s="1"/>
  <c r="V48" i="10"/>
  <c r="Y48" i="10" s="1"/>
  <c r="AB48" i="10" s="1"/>
  <c r="W156" i="10"/>
  <c r="Z156" i="10" s="1"/>
  <c r="AC156" i="10" s="1"/>
  <c r="T160" i="10"/>
  <c r="W68" i="10"/>
  <c r="Z68" i="10" s="1"/>
  <c r="AC68" i="10" s="1"/>
  <c r="W72" i="10"/>
  <c r="Z72" i="10" s="1"/>
  <c r="AC72" i="10" s="1"/>
  <c r="W74" i="10"/>
  <c r="Z74" i="10" s="1"/>
  <c r="AC74" i="10" s="1"/>
  <c r="U77" i="10"/>
  <c r="X77" i="10" s="1"/>
  <c r="AA77" i="10" s="1"/>
  <c r="W84" i="10"/>
  <c r="Z84" i="10" s="1"/>
  <c r="AC84" i="10" s="1"/>
  <c r="V94" i="10"/>
  <c r="Y94" i="10" s="1"/>
  <c r="AB94" i="10" s="1"/>
  <c r="W105" i="10"/>
  <c r="Z105" i="10" s="1"/>
  <c r="AC105" i="10" s="1"/>
  <c r="U113" i="10"/>
  <c r="X113" i="10" s="1"/>
  <c r="AA113" i="10" s="1"/>
  <c r="W116" i="10"/>
  <c r="Z116" i="10" s="1"/>
  <c r="AC116" i="10" s="1"/>
  <c r="W118" i="10"/>
  <c r="Z118" i="10" s="1"/>
  <c r="AC118" i="10" s="1"/>
  <c r="W163" i="10"/>
  <c r="Z163" i="10" s="1"/>
  <c r="AC163" i="10" s="1"/>
  <c r="V168" i="10"/>
  <c r="Y168" i="10" s="1"/>
  <c r="AB168" i="10" s="1"/>
  <c r="T170" i="10"/>
  <c r="T207" i="10"/>
  <c r="T210" i="10"/>
  <c r="V215" i="10"/>
  <c r="Y215" i="10" s="1"/>
  <c r="AB215" i="10" s="1"/>
  <c r="S218" i="10"/>
  <c r="W220" i="10"/>
  <c r="Z220" i="10" s="1"/>
  <c r="AC220" i="10" s="1"/>
  <c r="W176" i="10"/>
  <c r="Z176" i="10" s="1"/>
  <c r="AC176" i="10" s="1"/>
  <c r="T176" i="10"/>
  <c r="W227" i="10"/>
  <c r="Z227" i="10" s="1"/>
  <c r="AC227" i="10" s="1"/>
  <c r="W229" i="10"/>
  <c r="Z229" i="10" s="1"/>
  <c r="AC229" i="10" s="1"/>
  <c r="T229" i="10"/>
  <c r="T236" i="10"/>
  <c r="W236" i="10"/>
  <c r="Z236" i="10" s="1"/>
  <c r="AC236" i="10" s="1"/>
  <c r="W338" i="10"/>
  <c r="Z338" i="10" s="1"/>
  <c r="AC338" i="10" s="1"/>
  <c r="T338" i="10"/>
  <c r="V347" i="10"/>
  <c r="Y347" i="10" s="1"/>
  <c r="AB347" i="10" s="1"/>
  <c r="S347" i="10"/>
  <c r="V354" i="10"/>
  <c r="Y354" i="10" s="1"/>
  <c r="AB354" i="10" s="1"/>
  <c r="S354" i="10"/>
  <c r="V361" i="10"/>
  <c r="Y361" i="10" s="1"/>
  <c r="AB361" i="10" s="1"/>
  <c r="W259" i="10"/>
  <c r="Z259" i="10" s="1"/>
  <c r="AC259" i="10" s="1"/>
  <c r="T259" i="10"/>
  <c r="V261" i="10"/>
  <c r="Y261" i="10" s="1"/>
  <c r="AB261" i="10" s="1"/>
  <c r="V270" i="10"/>
  <c r="Y270" i="10" s="1"/>
  <c r="AB270" i="10" s="1"/>
  <c r="W279" i="10"/>
  <c r="Z279" i="10" s="1"/>
  <c r="AC279" i="10" s="1"/>
  <c r="T279" i="10"/>
  <c r="U287" i="10"/>
  <c r="X287" i="10" s="1"/>
  <c r="AA287" i="10" s="1"/>
  <c r="S308" i="10"/>
  <c r="V308" i="10"/>
  <c r="Y308" i="10" s="1"/>
  <c r="AB308" i="10" s="1"/>
  <c r="W388" i="10"/>
  <c r="Z388" i="10" s="1"/>
  <c r="AC388" i="10" s="1"/>
  <c r="T388" i="10"/>
  <c r="S393" i="10"/>
  <c r="W400" i="10"/>
  <c r="Z400" i="10" s="1"/>
  <c r="AC400" i="10" s="1"/>
  <c r="V408" i="10"/>
  <c r="Y408" i="10" s="1"/>
  <c r="AB408" i="10" s="1"/>
  <c r="T410" i="10"/>
  <c r="W410" i="10"/>
  <c r="Z410" i="10" s="1"/>
  <c r="AC410" i="10" s="1"/>
  <c r="V415" i="10"/>
  <c r="Y415" i="10" s="1"/>
  <c r="AB415" i="10" s="1"/>
  <c r="V417" i="10"/>
  <c r="Y417" i="10" s="1"/>
  <c r="AB417" i="10" s="1"/>
  <c r="S417" i="10"/>
  <c r="V425" i="10"/>
  <c r="Y425" i="10" s="1"/>
  <c r="AB425" i="10" s="1"/>
  <c r="S425" i="10"/>
  <c r="W428" i="10"/>
  <c r="Z428" i="10" s="1"/>
  <c r="AC428" i="10" s="1"/>
  <c r="T428" i="10"/>
  <c r="W430" i="10"/>
  <c r="Z430" i="10" s="1"/>
  <c r="AC430" i="10" s="1"/>
  <c r="T449" i="10"/>
  <c r="W449" i="10"/>
  <c r="Z449" i="10" s="1"/>
  <c r="AC449" i="10" s="1"/>
  <c r="U455" i="10"/>
  <c r="X455" i="10" s="1"/>
  <c r="AA455" i="10" s="1"/>
  <c r="V461" i="10"/>
  <c r="Y461" i="10" s="1"/>
  <c r="AB461" i="10" s="1"/>
  <c r="W462" i="10"/>
  <c r="Z462" i="10" s="1"/>
  <c r="AC462" i="10" s="1"/>
  <c r="T462" i="10"/>
  <c r="V468" i="10"/>
  <c r="Y468" i="10" s="1"/>
  <c r="AB468" i="10" s="1"/>
  <c r="S468" i="10"/>
  <c r="U477" i="10"/>
  <c r="X477" i="10" s="1"/>
  <c r="AA477" i="10" s="1"/>
  <c r="U127" i="10"/>
  <c r="X127" i="10" s="1"/>
  <c r="AA127" i="10" s="1"/>
  <c r="U140" i="10"/>
  <c r="X140" i="10" s="1"/>
  <c r="AA140" i="10" s="1"/>
  <c r="U30" i="10"/>
  <c r="X30" i="10" s="1"/>
  <c r="AA30" i="10" s="1"/>
  <c r="V33" i="10"/>
  <c r="Y33" i="10" s="1"/>
  <c r="AB33" i="10" s="1"/>
  <c r="V41" i="10"/>
  <c r="Y41" i="10" s="1"/>
  <c r="AB41" i="10" s="1"/>
  <c r="U56" i="10"/>
  <c r="X56" i="10" s="1"/>
  <c r="AA56" i="10" s="1"/>
  <c r="V73" i="10"/>
  <c r="Y73" i="10" s="1"/>
  <c r="AB73" i="10" s="1"/>
  <c r="V92" i="10"/>
  <c r="Y92" i="10" s="1"/>
  <c r="AB92" i="10" s="1"/>
  <c r="W218" i="10"/>
  <c r="Z218" i="10" s="1"/>
  <c r="AC218" i="10" s="1"/>
  <c r="R176" i="10"/>
  <c r="U176" i="10"/>
  <c r="X176" i="10" s="1"/>
  <c r="AA176" i="10" s="1"/>
  <c r="W179" i="10"/>
  <c r="Z179" i="10" s="1"/>
  <c r="AC179" i="10" s="1"/>
  <c r="T179" i="10"/>
  <c r="W335" i="10"/>
  <c r="Z335" i="10" s="1"/>
  <c r="AC335" i="10" s="1"/>
  <c r="T335" i="10"/>
  <c r="R346" i="10"/>
  <c r="U346" i="10"/>
  <c r="X346" i="10" s="1"/>
  <c r="AA346" i="10" s="1"/>
  <c r="S272" i="10"/>
  <c r="V272" i="10"/>
  <c r="Y272" i="10" s="1"/>
  <c r="AB272" i="10" s="1"/>
  <c r="U275" i="10"/>
  <c r="X275" i="10" s="1"/>
  <c r="AA275" i="10" s="1"/>
  <c r="T464" i="10"/>
  <c r="W464" i="10"/>
  <c r="Z464" i="10" s="1"/>
  <c r="AC464" i="10" s="1"/>
  <c r="U133" i="10"/>
  <c r="X133" i="10" s="1"/>
  <c r="AA133" i="10" s="1"/>
  <c r="U50" i="10"/>
  <c r="X50" i="10" s="1"/>
  <c r="AA50" i="10" s="1"/>
  <c r="U76" i="10"/>
  <c r="X76" i="10" s="1"/>
  <c r="AA76" i="10" s="1"/>
  <c r="U104" i="10"/>
  <c r="X104" i="10" s="1"/>
  <c r="AA104" i="10" s="1"/>
  <c r="W241" i="10"/>
  <c r="Z241" i="10" s="1"/>
  <c r="AC241" i="10" s="1"/>
  <c r="T241" i="10"/>
  <c r="T284" i="10"/>
  <c r="W284" i="10"/>
  <c r="Z284" i="10" s="1"/>
  <c r="AC284" i="10" s="1"/>
  <c r="U309" i="10"/>
  <c r="X309" i="10" s="1"/>
  <c r="AA309" i="10" s="1"/>
  <c r="T328" i="10"/>
  <c r="W328" i="10"/>
  <c r="Z328" i="10" s="1"/>
  <c r="AC328" i="10" s="1"/>
  <c r="U367" i="10"/>
  <c r="X367" i="10" s="1"/>
  <c r="AA367" i="10" s="1"/>
  <c r="S394" i="10"/>
  <c r="V394" i="10"/>
  <c r="Y394" i="10" s="1"/>
  <c r="AB394" i="10" s="1"/>
  <c r="U404" i="10"/>
  <c r="X404" i="10" s="1"/>
  <c r="AA404" i="10" s="1"/>
  <c r="W125" i="10"/>
  <c r="Z125" i="10" s="1"/>
  <c r="AC125" i="10" s="1"/>
  <c r="W128" i="10"/>
  <c r="Z128" i="10" s="1"/>
  <c r="AC128" i="10" s="1"/>
  <c r="V132" i="10"/>
  <c r="Y132" i="10" s="1"/>
  <c r="AB132" i="10" s="1"/>
  <c r="S137" i="10"/>
  <c r="W142" i="10"/>
  <c r="Z142" i="10" s="1"/>
  <c r="AC142" i="10" s="1"/>
  <c r="V7" i="10"/>
  <c r="Y7" i="10" s="1"/>
  <c r="AB7" i="10" s="1"/>
  <c r="T12" i="10"/>
  <c r="T23" i="10"/>
  <c r="W28" i="10"/>
  <c r="Z28" i="10" s="1"/>
  <c r="AC28" i="10" s="1"/>
  <c r="T33" i="10"/>
  <c r="W35" i="10"/>
  <c r="Z35" i="10" s="1"/>
  <c r="AC35" i="10" s="1"/>
  <c r="U41" i="10"/>
  <c r="X41" i="10" s="1"/>
  <c r="AA41" i="10" s="1"/>
  <c r="W48" i="10"/>
  <c r="Z48" i="10" s="1"/>
  <c r="AC48" i="10" s="1"/>
  <c r="V150" i="10"/>
  <c r="Y150" i="10" s="1"/>
  <c r="AB150" i="10" s="1"/>
  <c r="S53" i="10"/>
  <c r="T63" i="10"/>
  <c r="W69" i="10"/>
  <c r="Z69" i="10" s="1"/>
  <c r="AC69" i="10" s="1"/>
  <c r="T73" i="10"/>
  <c r="V75" i="10"/>
  <c r="Y75" i="10" s="1"/>
  <c r="AB75" i="10" s="1"/>
  <c r="V81" i="10"/>
  <c r="Y81" i="10" s="1"/>
  <c r="AB81" i="10" s="1"/>
  <c r="T92" i="10"/>
  <c r="W94" i="10"/>
  <c r="Z94" i="10" s="1"/>
  <c r="AC94" i="10" s="1"/>
  <c r="T99" i="10"/>
  <c r="W109" i="10"/>
  <c r="Z109" i="10" s="1"/>
  <c r="AC109" i="10" s="1"/>
  <c r="U117" i="10"/>
  <c r="X117" i="10" s="1"/>
  <c r="AA117" i="10" s="1"/>
  <c r="S162" i="10"/>
  <c r="V167" i="10"/>
  <c r="Y167" i="10" s="1"/>
  <c r="AB167" i="10" s="1"/>
  <c r="W168" i="10"/>
  <c r="Z168" i="10" s="1"/>
  <c r="AC168" i="10" s="1"/>
  <c r="V209" i="10"/>
  <c r="Y209" i="10" s="1"/>
  <c r="AB209" i="10" s="1"/>
  <c r="W215" i="10"/>
  <c r="Z215" i="10" s="1"/>
  <c r="AC215" i="10" s="1"/>
  <c r="S221" i="10"/>
  <c r="T173" i="10"/>
  <c r="W175" i="10"/>
  <c r="Z175" i="10" s="1"/>
  <c r="AC175" i="10" s="1"/>
  <c r="S227" i="10"/>
  <c r="V227" i="10"/>
  <c r="Y227" i="10" s="1"/>
  <c r="AB227" i="10" s="1"/>
  <c r="U337" i="10"/>
  <c r="X337" i="10" s="1"/>
  <c r="AA337" i="10" s="1"/>
  <c r="V345" i="10"/>
  <c r="Y345" i="10" s="1"/>
  <c r="AB345" i="10" s="1"/>
  <c r="V352" i="10"/>
  <c r="Y352" i="10" s="1"/>
  <c r="AB352" i="10" s="1"/>
  <c r="W353" i="10"/>
  <c r="Z353" i="10" s="1"/>
  <c r="AC353" i="10" s="1"/>
  <c r="T353" i="10"/>
  <c r="V242" i="10"/>
  <c r="Y242" i="10" s="1"/>
  <c r="AB242" i="10" s="1"/>
  <c r="W244" i="10"/>
  <c r="Z244" i="10" s="1"/>
  <c r="AC244" i="10" s="1"/>
  <c r="T244" i="10"/>
  <c r="W251" i="10"/>
  <c r="Z251" i="10" s="1"/>
  <c r="AC251" i="10" s="1"/>
  <c r="T251" i="10"/>
  <c r="T269" i="10"/>
  <c r="W269" i="10"/>
  <c r="Z269" i="10" s="1"/>
  <c r="AC269" i="10" s="1"/>
  <c r="V273" i="10"/>
  <c r="Y273" i="10" s="1"/>
  <c r="AB273" i="10" s="1"/>
  <c r="U278" i="10"/>
  <c r="X278" i="10" s="1"/>
  <c r="AA278" i="10" s="1"/>
  <c r="U294" i="10"/>
  <c r="X294" i="10" s="1"/>
  <c r="AA294" i="10" s="1"/>
  <c r="S329" i="10"/>
  <c r="T331" i="10"/>
  <c r="W331" i="10"/>
  <c r="Z331" i="10" s="1"/>
  <c r="AC331" i="10" s="1"/>
  <c r="V370" i="10"/>
  <c r="Y370" i="10" s="1"/>
  <c r="AB370" i="10" s="1"/>
  <c r="W380" i="10"/>
  <c r="Z380" i="10" s="1"/>
  <c r="AC380" i="10" s="1"/>
  <c r="T380" i="10"/>
  <c r="V385" i="10"/>
  <c r="Y385" i="10" s="1"/>
  <c r="AB385" i="10" s="1"/>
  <c r="S385" i="10"/>
  <c r="W390" i="10"/>
  <c r="Z390" i="10" s="1"/>
  <c r="AC390" i="10" s="1"/>
  <c r="S400" i="10"/>
  <c r="V400" i="10"/>
  <c r="Y400" i="10" s="1"/>
  <c r="AB400" i="10" s="1"/>
  <c r="R402" i="10"/>
  <c r="U402" i="10"/>
  <c r="X402" i="10" s="1"/>
  <c r="AA402" i="10" s="1"/>
  <c r="U409" i="10"/>
  <c r="X409" i="10" s="1"/>
  <c r="AA409" i="10" s="1"/>
  <c r="T423" i="10"/>
  <c r="W423" i="10"/>
  <c r="Z423" i="10" s="1"/>
  <c r="AC423" i="10" s="1"/>
  <c r="V430" i="10"/>
  <c r="Y430" i="10" s="1"/>
  <c r="AB430" i="10" s="1"/>
  <c r="S430" i="10"/>
  <c r="S447" i="10"/>
  <c r="V447" i="10"/>
  <c r="Y447" i="10" s="1"/>
  <c r="AB447" i="10" s="1"/>
  <c r="V448" i="10"/>
  <c r="Y448" i="10" s="1"/>
  <c r="AB448" i="10" s="1"/>
  <c r="W454" i="10"/>
  <c r="Z454" i="10" s="1"/>
  <c r="AC454" i="10" s="1"/>
  <c r="T454" i="10"/>
  <c r="W475" i="10"/>
  <c r="Z475" i="10" s="1"/>
  <c r="AC475" i="10" s="1"/>
  <c r="T475" i="10"/>
  <c r="W223" i="10"/>
  <c r="Z223" i="10" s="1"/>
  <c r="AC223" i="10" s="1"/>
  <c r="S229" i="10"/>
  <c r="S335" i="10"/>
  <c r="U262" i="10"/>
  <c r="X262" i="10" s="1"/>
  <c r="AA262" i="10" s="1"/>
  <c r="V278" i="10"/>
  <c r="Y278" i="10" s="1"/>
  <c r="AB278" i="10" s="1"/>
  <c r="U303" i="10"/>
  <c r="X303" i="10" s="1"/>
  <c r="AA303" i="10" s="1"/>
  <c r="U371" i="10"/>
  <c r="X371" i="10" s="1"/>
  <c r="AA371" i="10" s="1"/>
  <c r="U413" i="10"/>
  <c r="X413" i="10" s="1"/>
  <c r="AA413" i="10" s="1"/>
  <c r="U420" i="10"/>
  <c r="X420" i="10" s="1"/>
  <c r="AA420" i="10" s="1"/>
  <c r="U471" i="10"/>
  <c r="X471" i="10" s="1"/>
  <c r="AA471" i="10" s="1"/>
  <c r="V474" i="10"/>
  <c r="Y474" i="10" s="1"/>
  <c r="AB474" i="10" s="1"/>
  <c r="U222" i="10"/>
  <c r="X222" i="10" s="1"/>
  <c r="AA222" i="10" s="1"/>
  <c r="U338" i="10"/>
  <c r="X338" i="10" s="1"/>
  <c r="AA338" i="10" s="1"/>
  <c r="U267" i="10"/>
  <c r="X267" i="10" s="1"/>
  <c r="AA267" i="10" s="1"/>
  <c r="U286" i="10"/>
  <c r="X286" i="10" s="1"/>
  <c r="AA286" i="10" s="1"/>
  <c r="U306" i="10"/>
  <c r="X306" i="10" s="1"/>
  <c r="AA306" i="10" s="1"/>
  <c r="U421" i="10"/>
  <c r="X421" i="10" s="1"/>
  <c r="AA421" i="10" s="1"/>
  <c r="U441" i="10"/>
  <c r="X441" i="10" s="1"/>
  <c r="AA441" i="10" s="1"/>
  <c r="W212" i="10"/>
  <c r="Z212" i="10" s="1"/>
  <c r="AC212" i="10" s="1"/>
  <c r="W172" i="10"/>
  <c r="Z172" i="10" s="1"/>
  <c r="AC172" i="10" s="1"/>
  <c r="U178" i="10"/>
  <c r="X178" i="10" s="1"/>
  <c r="AA178" i="10" s="1"/>
  <c r="U237" i="10"/>
  <c r="X237" i="10" s="1"/>
  <c r="AA237" i="10" s="1"/>
  <c r="U238" i="10"/>
  <c r="X238" i="10" s="1"/>
  <c r="AA238" i="10" s="1"/>
  <c r="W344" i="10"/>
  <c r="Z344" i="10" s="1"/>
  <c r="AC344" i="10" s="1"/>
  <c r="W348" i="10"/>
  <c r="Z348" i="10" s="1"/>
  <c r="AC348" i="10" s="1"/>
  <c r="V360" i="10"/>
  <c r="Y360" i="10" s="1"/>
  <c r="AB360" i="10" s="1"/>
  <c r="S360" i="10"/>
  <c r="R243" i="10"/>
  <c r="U243" i="10"/>
  <c r="X243" i="10" s="1"/>
  <c r="AA243" i="10" s="1"/>
  <c r="T253" i="10"/>
  <c r="W253" i="10"/>
  <c r="Z253" i="10" s="1"/>
  <c r="AC253" i="10" s="1"/>
  <c r="V267" i="10"/>
  <c r="Y267" i="10" s="1"/>
  <c r="AB267" i="10" s="1"/>
  <c r="S267" i="10"/>
  <c r="R271" i="10"/>
  <c r="U271" i="10"/>
  <c r="X271" i="10" s="1"/>
  <c r="AA271" i="10" s="1"/>
  <c r="V286" i="10"/>
  <c r="Y286" i="10" s="1"/>
  <c r="AB286" i="10" s="1"/>
  <c r="W294" i="10"/>
  <c r="Z294" i="10" s="1"/>
  <c r="AC294" i="10" s="1"/>
  <c r="T294" i="10"/>
  <c r="R315" i="10"/>
  <c r="U315" i="10"/>
  <c r="X315" i="10" s="1"/>
  <c r="AA315" i="10" s="1"/>
  <c r="S317" i="10"/>
  <c r="V317" i="10"/>
  <c r="Y317" i="10" s="1"/>
  <c r="AB317" i="10" s="1"/>
  <c r="V325" i="10"/>
  <c r="Y325" i="10" s="1"/>
  <c r="AB325" i="10" s="1"/>
  <c r="U366" i="10"/>
  <c r="X366" i="10" s="1"/>
  <c r="AA366" i="10" s="1"/>
  <c r="W367" i="10"/>
  <c r="Z367" i="10" s="1"/>
  <c r="AC367" i="10" s="1"/>
  <c r="T367" i="10"/>
  <c r="T389" i="10"/>
  <c r="W389" i="10"/>
  <c r="Z389" i="10" s="1"/>
  <c r="AC389" i="10" s="1"/>
  <c r="W394" i="10"/>
  <c r="Z394" i="10" s="1"/>
  <c r="AC394" i="10" s="1"/>
  <c r="T394" i="10"/>
  <c r="R454" i="10"/>
  <c r="U454" i="10"/>
  <c r="X454" i="10" s="1"/>
  <c r="AA454" i="10" s="1"/>
  <c r="R475" i="10"/>
  <c r="U475" i="10"/>
  <c r="X475" i="10" s="1"/>
  <c r="AA475" i="10" s="1"/>
  <c r="V124" i="10"/>
  <c r="Y124" i="10" s="1"/>
  <c r="AB124" i="10" s="1"/>
  <c r="U130" i="10"/>
  <c r="X130" i="10" s="1"/>
  <c r="AA130" i="10" s="1"/>
  <c r="U139" i="10"/>
  <c r="X139" i="10" s="1"/>
  <c r="AA139" i="10" s="1"/>
  <c r="W140" i="10"/>
  <c r="Z140" i="10" s="1"/>
  <c r="AC140" i="10" s="1"/>
  <c r="U3" i="10"/>
  <c r="X3" i="10" s="1"/>
  <c r="AA3" i="10" s="1"/>
  <c r="U4" i="10"/>
  <c r="X4" i="10" s="1"/>
  <c r="AA4" i="10" s="1"/>
  <c r="W9" i="10"/>
  <c r="Z9" i="10" s="1"/>
  <c r="AC9" i="10" s="1"/>
  <c r="U11" i="10"/>
  <c r="X11" i="10" s="1"/>
  <c r="AA11" i="10" s="1"/>
  <c r="U12" i="10"/>
  <c r="X12" i="10" s="1"/>
  <c r="AA12" i="10" s="1"/>
  <c r="V13" i="10"/>
  <c r="Y13" i="10" s="1"/>
  <c r="AB13" i="10" s="1"/>
  <c r="V14" i="10"/>
  <c r="Y14" i="10" s="1"/>
  <c r="AB14" i="10" s="1"/>
  <c r="W19" i="10"/>
  <c r="Z19" i="10" s="1"/>
  <c r="AC19" i="10" s="1"/>
  <c r="U22" i="10"/>
  <c r="X22" i="10" s="1"/>
  <c r="AA22" i="10" s="1"/>
  <c r="V25" i="10"/>
  <c r="Y25" i="10" s="1"/>
  <c r="AB25" i="10" s="1"/>
  <c r="W29" i="10"/>
  <c r="Z29" i="10" s="1"/>
  <c r="AC29" i="10" s="1"/>
  <c r="V30" i="10"/>
  <c r="Y30" i="10" s="1"/>
  <c r="AB30" i="10" s="1"/>
  <c r="V36" i="10"/>
  <c r="Y36" i="10" s="1"/>
  <c r="AB36" i="10" s="1"/>
  <c r="U44" i="10"/>
  <c r="X44" i="10" s="1"/>
  <c r="AA44" i="10" s="1"/>
  <c r="U144" i="10"/>
  <c r="X144" i="10" s="1"/>
  <c r="AA144" i="10" s="1"/>
  <c r="U149" i="10"/>
  <c r="X149" i="10" s="1"/>
  <c r="AA149" i="10" s="1"/>
  <c r="V62" i="10"/>
  <c r="Y62" i="10" s="1"/>
  <c r="AB62" i="10" s="1"/>
  <c r="U63" i="10"/>
  <c r="X63" i="10" s="1"/>
  <c r="AA63" i="10" s="1"/>
  <c r="U64" i="10"/>
  <c r="X64" i="10" s="1"/>
  <c r="AA64" i="10" s="1"/>
  <c r="V65" i="10"/>
  <c r="Y65" i="10" s="1"/>
  <c r="AB65" i="10" s="1"/>
  <c r="V66" i="10"/>
  <c r="Y66" i="10" s="1"/>
  <c r="AB66" i="10" s="1"/>
  <c r="U85" i="10"/>
  <c r="X85" i="10" s="1"/>
  <c r="AA85" i="10" s="1"/>
  <c r="V95" i="10"/>
  <c r="Y95" i="10" s="1"/>
  <c r="AB95" i="10" s="1"/>
  <c r="V98" i="10"/>
  <c r="Y98" i="10" s="1"/>
  <c r="AB98" i="10" s="1"/>
  <c r="V106" i="10"/>
  <c r="Y106" i="10" s="1"/>
  <c r="AB106" i="10" s="1"/>
  <c r="U107" i="10"/>
  <c r="X107" i="10" s="1"/>
  <c r="AA107" i="10" s="1"/>
  <c r="W112" i="10"/>
  <c r="Z112" i="10" s="1"/>
  <c r="AC112" i="10" s="1"/>
  <c r="V113" i="10"/>
  <c r="Y113" i="10" s="1"/>
  <c r="AB113" i="10" s="1"/>
  <c r="V161" i="10"/>
  <c r="Y161" i="10" s="1"/>
  <c r="AB161" i="10" s="1"/>
  <c r="U164" i="10"/>
  <c r="X164" i="10" s="1"/>
  <c r="AA164" i="10" s="1"/>
  <c r="U166" i="10"/>
  <c r="X166" i="10" s="1"/>
  <c r="AA166" i="10" s="1"/>
  <c r="U206" i="10"/>
  <c r="X206" i="10" s="1"/>
  <c r="AA206" i="10" s="1"/>
  <c r="V120" i="10"/>
  <c r="Y120" i="10" s="1"/>
  <c r="AB120" i="10" s="1"/>
  <c r="W122" i="10"/>
  <c r="Z122" i="10" s="1"/>
  <c r="AC122" i="10" s="1"/>
  <c r="T124" i="10"/>
  <c r="R126" i="10"/>
  <c r="V128" i="10"/>
  <c r="Y128" i="10" s="1"/>
  <c r="AB128" i="10" s="1"/>
  <c r="W129" i="10"/>
  <c r="Z129" i="10" s="1"/>
  <c r="AC129" i="10" s="1"/>
  <c r="V134" i="10"/>
  <c r="Y134" i="10" s="1"/>
  <c r="AB134" i="10" s="1"/>
  <c r="W135" i="10"/>
  <c r="Z135" i="10" s="1"/>
  <c r="AC135" i="10" s="1"/>
  <c r="W139" i="10"/>
  <c r="Z139" i="10" s="1"/>
  <c r="AC139" i="10" s="1"/>
  <c r="U142" i="10"/>
  <c r="X142" i="10" s="1"/>
  <c r="AA142" i="10" s="1"/>
  <c r="W3" i="10"/>
  <c r="Z3" i="10" s="1"/>
  <c r="AC3" i="10" s="1"/>
  <c r="U5" i="10"/>
  <c r="X5" i="10" s="1"/>
  <c r="AA5" i="10" s="1"/>
  <c r="W15" i="10"/>
  <c r="Z15" i="10" s="1"/>
  <c r="AC15" i="10" s="1"/>
  <c r="V16" i="10"/>
  <c r="Y16" i="10" s="1"/>
  <c r="AB16" i="10" s="1"/>
  <c r="V17" i="10"/>
  <c r="Y17" i="10" s="1"/>
  <c r="AB17" i="10" s="1"/>
  <c r="U19" i="10"/>
  <c r="X19" i="10" s="1"/>
  <c r="AA19" i="10" s="1"/>
  <c r="V20" i="10"/>
  <c r="Y20" i="10" s="1"/>
  <c r="AB20" i="10" s="1"/>
  <c r="W22" i="10"/>
  <c r="Z22" i="10" s="1"/>
  <c r="AC22" i="10" s="1"/>
  <c r="U26" i="10"/>
  <c r="X26" i="10" s="1"/>
  <c r="AA26" i="10" s="1"/>
  <c r="W27" i="10"/>
  <c r="Z27" i="10" s="1"/>
  <c r="AC27" i="10" s="1"/>
  <c r="R29" i="10"/>
  <c r="T30" i="10"/>
  <c r="W32" i="10"/>
  <c r="Z32" i="10" s="1"/>
  <c r="AC32" i="10" s="1"/>
  <c r="U37" i="10"/>
  <c r="X37" i="10" s="1"/>
  <c r="AA37" i="10" s="1"/>
  <c r="W38" i="10"/>
  <c r="Z38" i="10" s="1"/>
  <c r="AC38" i="10" s="1"/>
  <c r="V40" i="10"/>
  <c r="Y40" i="10" s="1"/>
  <c r="AB40" i="10" s="1"/>
  <c r="W44" i="10"/>
  <c r="Z44" i="10" s="1"/>
  <c r="AC44" i="10" s="1"/>
  <c r="T49" i="10"/>
  <c r="T50" i="10"/>
  <c r="W51" i="10"/>
  <c r="Z51" i="10" s="1"/>
  <c r="AC51" i="10" s="1"/>
  <c r="U52" i="10"/>
  <c r="X52" i="10" s="1"/>
  <c r="AA52" i="10" s="1"/>
  <c r="V145" i="10"/>
  <c r="Y145" i="10" s="1"/>
  <c r="AB145" i="10" s="1"/>
  <c r="U146" i="10"/>
  <c r="X146" i="10" s="1"/>
  <c r="AA146" i="10" s="1"/>
  <c r="W147" i="10"/>
  <c r="Z147" i="10" s="1"/>
  <c r="AC147" i="10" s="1"/>
  <c r="V148" i="10"/>
  <c r="Y148" i="10" s="1"/>
  <c r="AB148" i="10" s="1"/>
  <c r="U152" i="10"/>
  <c r="X152" i="10" s="1"/>
  <c r="AA152" i="10" s="1"/>
  <c r="W153" i="10"/>
  <c r="Z153" i="10" s="1"/>
  <c r="AC153" i="10" s="1"/>
  <c r="U154" i="10"/>
  <c r="X154" i="10" s="1"/>
  <c r="AA154" i="10" s="1"/>
  <c r="V156" i="10"/>
  <c r="Y156" i="10" s="1"/>
  <c r="AB156" i="10" s="1"/>
  <c r="U157" i="10"/>
  <c r="X157" i="10" s="1"/>
  <c r="AA157" i="10" s="1"/>
  <c r="W158" i="10"/>
  <c r="Z158" i="10" s="1"/>
  <c r="AC158" i="10" s="1"/>
  <c r="W55" i="10"/>
  <c r="Z55" i="10" s="1"/>
  <c r="AC55" i="10" s="1"/>
  <c r="T56" i="10"/>
  <c r="U58" i="10"/>
  <c r="X58" i="10" s="1"/>
  <c r="AA58" i="10" s="1"/>
  <c r="U59" i="10"/>
  <c r="X59" i="10" s="1"/>
  <c r="AA59" i="10" s="1"/>
  <c r="R61" i="10"/>
  <c r="V69" i="10"/>
  <c r="Y69" i="10" s="1"/>
  <c r="AB69" i="10" s="1"/>
  <c r="V72" i="10"/>
  <c r="Y72" i="10" s="1"/>
  <c r="AB72" i="10" s="1"/>
  <c r="U74" i="10"/>
  <c r="X74" i="10" s="1"/>
  <c r="AA74" i="10" s="1"/>
  <c r="T76" i="10"/>
  <c r="T77" i="10"/>
  <c r="W78" i="10"/>
  <c r="Z78" i="10" s="1"/>
  <c r="AC78" i="10" s="1"/>
  <c r="V79" i="10"/>
  <c r="Y79" i="10" s="1"/>
  <c r="AB79" i="10" s="1"/>
  <c r="W82" i="10"/>
  <c r="Z82" i="10" s="1"/>
  <c r="AC82" i="10" s="1"/>
  <c r="U86" i="10"/>
  <c r="X86" i="10" s="1"/>
  <c r="AA86" i="10" s="1"/>
  <c r="S89" i="10"/>
  <c r="W90" i="10"/>
  <c r="Z90" i="10" s="1"/>
  <c r="AC90" i="10" s="1"/>
  <c r="W91" i="10"/>
  <c r="Z91" i="10" s="1"/>
  <c r="AC91" i="10" s="1"/>
  <c r="U96" i="10"/>
  <c r="X96" i="10" s="1"/>
  <c r="AA96" i="10" s="1"/>
  <c r="V102" i="10"/>
  <c r="Y102" i="10" s="1"/>
  <c r="AB102" i="10" s="1"/>
  <c r="V103" i="10"/>
  <c r="Y103" i="10" s="1"/>
  <c r="AB103" i="10" s="1"/>
  <c r="S104" i="10"/>
  <c r="V109" i="10"/>
  <c r="Y109" i="10" s="1"/>
  <c r="AB109" i="10" s="1"/>
  <c r="U110" i="10"/>
  <c r="X110" i="10" s="1"/>
  <c r="AA110" i="10" s="1"/>
  <c r="W111" i="10"/>
  <c r="Z111" i="10" s="1"/>
  <c r="AC111" i="10" s="1"/>
  <c r="U112" i="10"/>
  <c r="X112" i="10" s="1"/>
  <c r="AA112" i="10" s="1"/>
  <c r="T113" i="10"/>
  <c r="U114" i="10"/>
  <c r="X114" i="10" s="1"/>
  <c r="AA114" i="10" s="1"/>
  <c r="V115" i="10"/>
  <c r="Y115" i="10" s="1"/>
  <c r="AB115" i="10" s="1"/>
  <c r="V116" i="10"/>
  <c r="Y116" i="10" s="1"/>
  <c r="AB116" i="10" s="1"/>
  <c r="T117" i="10"/>
  <c r="W164" i="10"/>
  <c r="Z164" i="10" s="1"/>
  <c r="AC164" i="10" s="1"/>
  <c r="V165" i="10"/>
  <c r="Y165" i="10" s="1"/>
  <c r="AB165" i="10" s="1"/>
  <c r="W206" i="10"/>
  <c r="Z206" i="10" s="1"/>
  <c r="AC206" i="10" s="1"/>
  <c r="V207" i="10"/>
  <c r="Y207" i="10" s="1"/>
  <c r="AB207" i="10" s="1"/>
  <c r="U210" i="10"/>
  <c r="X210" i="10" s="1"/>
  <c r="AA210" i="10" s="1"/>
  <c r="V212" i="10"/>
  <c r="Y212" i="10" s="1"/>
  <c r="AB212" i="10" s="1"/>
  <c r="U213" i="10"/>
  <c r="X213" i="10" s="1"/>
  <c r="AA213" i="10" s="1"/>
  <c r="V216" i="10"/>
  <c r="Y216" i="10" s="1"/>
  <c r="AB216" i="10" s="1"/>
  <c r="U218" i="10"/>
  <c r="X218" i="10" s="1"/>
  <c r="AA218" i="10" s="1"/>
  <c r="U221" i="10"/>
  <c r="X221" i="10" s="1"/>
  <c r="AA221" i="10" s="1"/>
  <c r="V172" i="10"/>
  <c r="Y172" i="10" s="1"/>
  <c r="AB172" i="10" s="1"/>
  <c r="S173" i="10"/>
  <c r="V175" i="10"/>
  <c r="Y175" i="10" s="1"/>
  <c r="AB175" i="10" s="1"/>
  <c r="S176" i="10"/>
  <c r="T222" i="10"/>
  <c r="S225" i="10"/>
  <c r="W226" i="10"/>
  <c r="Z226" i="10" s="1"/>
  <c r="AC226" i="10" s="1"/>
  <c r="W231" i="10"/>
  <c r="Z231" i="10" s="1"/>
  <c r="AC231" i="10" s="1"/>
  <c r="W234" i="10"/>
  <c r="Z234" i="10" s="1"/>
  <c r="AC234" i="10" s="1"/>
  <c r="U239" i="10"/>
  <c r="X239" i="10" s="1"/>
  <c r="AA239" i="10" s="1"/>
  <c r="V336" i="10"/>
  <c r="Y336" i="10" s="1"/>
  <c r="AB336" i="10" s="1"/>
  <c r="T337" i="10"/>
  <c r="S338" i="10"/>
  <c r="W339" i="10"/>
  <c r="Z339" i="10" s="1"/>
  <c r="AC339" i="10" s="1"/>
  <c r="V340" i="10"/>
  <c r="Y340" i="10" s="1"/>
  <c r="AB340" i="10" s="1"/>
  <c r="V341" i="10"/>
  <c r="Y341" i="10" s="1"/>
  <c r="AB341" i="10" s="1"/>
  <c r="W343" i="10"/>
  <c r="Z343" i="10" s="1"/>
  <c r="AC343" i="10" s="1"/>
  <c r="V344" i="10"/>
  <c r="Y344" i="10" s="1"/>
  <c r="AB344" i="10" s="1"/>
  <c r="U345" i="10"/>
  <c r="X345" i="10" s="1"/>
  <c r="AA345" i="10" s="1"/>
  <c r="T346" i="10"/>
  <c r="W347" i="10"/>
  <c r="Z347" i="10" s="1"/>
  <c r="AC347" i="10" s="1"/>
  <c r="V348" i="10"/>
  <c r="Y348" i="10" s="1"/>
  <c r="AB348" i="10" s="1"/>
  <c r="V349" i="10"/>
  <c r="Y349" i="10" s="1"/>
  <c r="AB349" i="10" s="1"/>
  <c r="W351" i="10"/>
  <c r="Z351" i="10" s="1"/>
  <c r="AC351" i="10" s="1"/>
  <c r="V356" i="10"/>
  <c r="Y356" i="10" s="1"/>
  <c r="AB356" i="10" s="1"/>
  <c r="T361" i="10"/>
  <c r="W361" i="10"/>
  <c r="Z361" i="10" s="1"/>
  <c r="AC361" i="10" s="1"/>
  <c r="U362" i="10"/>
  <c r="X362" i="10" s="1"/>
  <c r="AA362" i="10" s="1"/>
  <c r="S364" i="10"/>
  <c r="V364" i="10"/>
  <c r="Y364" i="10" s="1"/>
  <c r="AB364" i="10" s="1"/>
  <c r="R241" i="10"/>
  <c r="U241" i="10"/>
  <c r="X241" i="10" s="1"/>
  <c r="AA241" i="10" s="1"/>
  <c r="S241" i="10"/>
  <c r="V248" i="10"/>
  <c r="Y248" i="10" s="1"/>
  <c r="AB248" i="10" s="1"/>
  <c r="S251" i="10"/>
  <c r="V251" i="10"/>
  <c r="Y251" i="10" s="1"/>
  <c r="AB251" i="10" s="1"/>
  <c r="U251" i="10"/>
  <c r="X251" i="10" s="1"/>
  <c r="AA251" i="10" s="1"/>
  <c r="V265" i="10"/>
  <c r="Y265" i="10" s="1"/>
  <c r="AB265" i="10" s="1"/>
  <c r="T267" i="10"/>
  <c r="U282" i="10"/>
  <c r="X282" i="10" s="1"/>
  <c r="AA282" i="10" s="1"/>
  <c r="W287" i="10"/>
  <c r="Z287" i="10" s="1"/>
  <c r="AC287" i="10" s="1"/>
  <c r="T287" i="10"/>
  <c r="V294" i="10"/>
  <c r="Y294" i="10" s="1"/>
  <c r="AB294" i="10" s="1"/>
  <c r="U297" i="10"/>
  <c r="X297" i="10" s="1"/>
  <c r="AA297" i="10" s="1"/>
  <c r="S304" i="10"/>
  <c r="V304" i="10"/>
  <c r="Y304" i="10" s="1"/>
  <c r="AB304" i="10" s="1"/>
  <c r="T311" i="10"/>
  <c r="W311" i="10"/>
  <c r="Z311" i="10" s="1"/>
  <c r="AC311" i="10" s="1"/>
  <c r="T313" i="10"/>
  <c r="W313" i="10"/>
  <c r="Z313" i="10" s="1"/>
  <c r="AC313" i="10" s="1"/>
  <c r="W316" i="10"/>
  <c r="Z316" i="10" s="1"/>
  <c r="AC316" i="10" s="1"/>
  <c r="T316" i="10"/>
  <c r="W317" i="10"/>
  <c r="Z317" i="10" s="1"/>
  <c r="AC317" i="10" s="1"/>
  <c r="T320" i="10"/>
  <c r="W320" i="10"/>
  <c r="Z320" i="10" s="1"/>
  <c r="AC320" i="10" s="1"/>
  <c r="R322" i="10"/>
  <c r="U322" i="10"/>
  <c r="X322" i="10" s="1"/>
  <c r="AA322" i="10" s="1"/>
  <c r="S322" i="10"/>
  <c r="V332" i="10"/>
  <c r="Y332" i="10" s="1"/>
  <c r="AB332" i="10" s="1"/>
  <c r="V377" i="10"/>
  <c r="Y377" i="10" s="1"/>
  <c r="AB377" i="10" s="1"/>
  <c r="U379" i="10"/>
  <c r="X379" i="10" s="1"/>
  <c r="AA379" i="10" s="1"/>
  <c r="R385" i="10"/>
  <c r="U385" i="10"/>
  <c r="X385" i="10" s="1"/>
  <c r="AA385" i="10" s="1"/>
  <c r="T387" i="10"/>
  <c r="W387" i="10"/>
  <c r="Z387" i="10" s="1"/>
  <c r="AC387" i="10" s="1"/>
  <c r="R392" i="10"/>
  <c r="U392" i="10"/>
  <c r="X392" i="10" s="1"/>
  <c r="AA392" i="10" s="1"/>
  <c r="W405" i="10"/>
  <c r="Z405" i="10" s="1"/>
  <c r="AC405" i="10" s="1"/>
  <c r="T405" i="10"/>
  <c r="U407" i="10"/>
  <c r="X407" i="10" s="1"/>
  <c r="AA407" i="10" s="1"/>
  <c r="U432" i="10"/>
  <c r="X432" i="10" s="1"/>
  <c r="AA432" i="10" s="1"/>
  <c r="V441" i="10"/>
  <c r="Y441" i="10" s="1"/>
  <c r="AB441" i="10" s="1"/>
  <c r="S441" i="10"/>
  <c r="T443" i="10"/>
  <c r="W443" i="10"/>
  <c r="Z443" i="10" s="1"/>
  <c r="AC443" i="10" s="1"/>
  <c r="R445" i="10"/>
  <c r="U445" i="10"/>
  <c r="X445" i="10" s="1"/>
  <c r="AA445" i="10" s="1"/>
  <c r="R448" i="10"/>
  <c r="U448" i="10"/>
  <c r="X448" i="10" s="1"/>
  <c r="AA448" i="10" s="1"/>
  <c r="V451" i="10"/>
  <c r="Y451" i="10" s="1"/>
  <c r="AB451" i="10" s="1"/>
  <c r="S451" i="10"/>
  <c r="T466" i="10"/>
  <c r="W466" i="10"/>
  <c r="Z466" i="10" s="1"/>
  <c r="AC466" i="10" s="1"/>
  <c r="V471" i="10"/>
  <c r="Y471" i="10" s="1"/>
  <c r="AB471" i="10" s="1"/>
  <c r="S471" i="10"/>
  <c r="V142" i="10"/>
  <c r="Y142" i="10" s="1"/>
  <c r="AB142" i="10" s="1"/>
  <c r="U13" i="10"/>
  <c r="X13" i="10" s="1"/>
  <c r="AA13" i="10" s="1"/>
  <c r="U14" i="10"/>
  <c r="X14" i="10" s="1"/>
  <c r="AA14" i="10" s="1"/>
  <c r="W16" i="10"/>
  <c r="Z16" i="10" s="1"/>
  <c r="AC16" i="10" s="1"/>
  <c r="U18" i="10"/>
  <c r="X18" i="10" s="1"/>
  <c r="AA18" i="10" s="1"/>
  <c r="V19" i="10"/>
  <c r="Y19" i="10" s="1"/>
  <c r="AB19" i="10" s="1"/>
  <c r="V52" i="10"/>
  <c r="Y52" i="10" s="1"/>
  <c r="AB52" i="10" s="1"/>
  <c r="V146" i="10"/>
  <c r="Y146" i="10" s="1"/>
  <c r="AB146" i="10" s="1"/>
  <c r="V157" i="10"/>
  <c r="Y157" i="10" s="1"/>
  <c r="AB157" i="10" s="1"/>
  <c r="V58" i="10"/>
  <c r="Y58" i="10" s="1"/>
  <c r="AB58" i="10" s="1"/>
  <c r="V59" i="10"/>
  <c r="Y59" i="10" s="1"/>
  <c r="AB59" i="10" s="1"/>
  <c r="R62" i="10"/>
  <c r="U65" i="10"/>
  <c r="X65" i="10" s="1"/>
  <c r="AA65" i="10" s="1"/>
  <c r="W79" i="10"/>
  <c r="Z79" i="10" s="1"/>
  <c r="AC79" i="10" s="1"/>
  <c r="U95" i="10"/>
  <c r="X95" i="10" s="1"/>
  <c r="AA95" i="10" s="1"/>
  <c r="V96" i="10"/>
  <c r="Y96" i="10" s="1"/>
  <c r="AB96" i="10" s="1"/>
  <c r="W102" i="10"/>
  <c r="Z102" i="10" s="1"/>
  <c r="AC102" i="10" s="1"/>
  <c r="U106" i="10"/>
  <c r="X106" i="10" s="1"/>
  <c r="AA106" i="10" s="1"/>
  <c r="V112" i="10"/>
  <c r="Y112" i="10" s="1"/>
  <c r="AB112" i="10" s="1"/>
  <c r="U161" i="10"/>
  <c r="X161" i="10" s="1"/>
  <c r="AA161" i="10" s="1"/>
  <c r="U217" i="10"/>
  <c r="X217" i="10" s="1"/>
  <c r="AA217" i="10" s="1"/>
  <c r="V178" i="10"/>
  <c r="Y178" i="10" s="1"/>
  <c r="AB178" i="10" s="1"/>
  <c r="U179" i="10"/>
  <c r="X179" i="10" s="1"/>
  <c r="AA179" i="10" s="1"/>
  <c r="U224" i="10"/>
  <c r="X224" i="10" s="1"/>
  <c r="AA224" i="10" s="1"/>
  <c r="U228" i="10"/>
  <c r="X228" i="10" s="1"/>
  <c r="AA228" i="10" s="1"/>
  <c r="U231" i="10"/>
  <c r="X231" i="10" s="1"/>
  <c r="AA231" i="10" s="1"/>
  <c r="U232" i="10"/>
  <c r="X232" i="10" s="1"/>
  <c r="AA232" i="10" s="1"/>
  <c r="U234" i="10"/>
  <c r="X234" i="10" s="1"/>
  <c r="AA234" i="10" s="1"/>
  <c r="U235" i="10"/>
  <c r="X235" i="10" s="1"/>
  <c r="AA235" i="10" s="1"/>
  <c r="V237" i="10"/>
  <c r="Y237" i="10" s="1"/>
  <c r="AB237" i="10" s="1"/>
  <c r="V238" i="10"/>
  <c r="Y238" i="10" s="1"/>
  <c r="AB238" i="10" s="1"/>
  <c r="U334" i="10"/>
  <c r="X334" i="10" s="1"/>
  <c r="AA334" i="10" s="1"/>
  <c r="V337" i="10"/>
  <c r="Y337" i="10" s="1"/>
  <c r="AB337" i="10" s="1"/>
  <c r="U342" i="10"/>
  <c r="X342" i="10" s="1"/>
  <c r="AA342" i="10" s="1"/>
  <c r="U350" i="10"/>
  <c r="X350" i="10" s="1"/>
  <c r="AA350" i="10" s="1"/>
  <c r="U353" i="10"/>
  <c r="X353" i="10" s="1"/>
  <c r="AA353" i="10" s="1"/>
  <c r="V359" i="10"/>
  <c r="Y359" i="10" s="1"/>
  <c r="AB359" i="10" s="1"/>
  <c r="S359" i="10"/>
  <c r="R363" i="10"/>
  <c r="U363" i="10"/>
  <c r="X363" i="10" s="1"/>
  <c r="AA363" i="10" s="1"/>
  <c r="T246" i="10"/>
  <c r="W246" i="10"/>
  <c r="Z246" i="10" s="1"/>
  <c r="AC246" i="10" s="1"/>
  <c r="W248" i="10"/>
  <c r="Z248" i="10" s="1"/>
  <c r="AC248" i="10" s="1"/>
  <c r="T248" i="10"/>
  <c r="V259" i="10"/>
  <c r="Y259" i="10" s="1"/>
  <c r="AB259" i="10" s="1"/>
  <c r="S259" i="10"/>
  <c r="W262" i="10"/>
  <c r="Z262" i="10" s="1"/>
  <c r="AC262" i="10" s="1"/>
  <c r="T262" i="10"/>
  <c r="S269" i="10"/>
  <c r="V269" i="10"/>
  <c r="Y269" i="10" s="1"/>
  <c r="AB269" i="10" s="1"/>
  <c r="T276" i="10"/>
  <c r="W276" i="10"/>
  <c r="Z276" i="10" s="1"/>
  <c r="AC276" i="10" s="1"/>
  <c r="W278" i="10"/>
  <c r="Z278" i="10" s="1"/>
  <c r="AC278" i="10" s="1"/>
  <c r="T278" i="10"/>
  <c r="R279" i="10"/>
  <c r="U279" i="10"/>
  <c r="X279" i="10" s="1"/>
  <c r="AA279" i="10" s="1"/>
  <c r="R283" i="10"/>
  <c r="U283" i="10"/>
  <c r="X283" i="10" s="1"/>
  <c r="AA283" i="10" s="1"/>
  <c r="W286" i="10"/>
  <c r="Z286" i="10" s="1"/>
  <c r="AC286" i="10" s="1"/>
  <c r="T286" i="10"/>
  <c r="R291" i="10"/>
  <c r="U291" i="10"/>
  <c r="X291" i="10" s="1"/>
  <c r="AA291" i="10" s="1"/>
  <c r="T310" i="10"/>
  <c r="W310" i="10"/>
  <c r="Z310" i="10" s="1"/>
  <c r="AC310" i="10" s="1"/>
  <c r="W312" i="10"/>
  <c r="Z312" i="10" s="1"/>
  <c r="AC312" i="10" s="1"/>
  <c r="T312" i="10"/>
  <c r="U314" i="10"/>
  <c r="X314" i="10" s="1"/>
  <c r="AA314" i="10" s="1"/>
  <c r="T327" i="10"/>
  <c r="W327" i="10"/>
  <c r="Z327" i="10" s="1"/>
  <c r="AC327" i="10" s="1"/>
  <c r="S330" i="10"/>
  <c r="V330" i="10"/>
  <c r="Y330" i="10" s="1"/>
  <c r="AB330" i="10" s="1"/>
  <c r="V366" i="10"/>
  <c r="Y366" i="10" s="1"/>
  <c r="AB366" i="10" s="1"/>
  <c r="S368" i="10"/>
  <c r="V368" i="10"/>
  <c r="Y368" i="10" s="1"/>
  <c r="AB368" i="10" s="1"/>
  <c r="V380" i="10"/>
  <c r="Y380" i="10" s="1"/>
  <c r="AB380" i="10" s="1"/>
  <c r="S380" i="10"/>
  <c r="R382" i="10"/>
  <c r="U382" i="10"/>
  <c r="X382" i="10" s="1"/>
  <c r="AA382" i="10" s="1"/>
  <c r="V386" i="10"/>
  <c r="Y386" i="10" s="1"/>
  <c r="AB386" i="10" s="1"/>
  <c r="S386" i="10"/>
  <c r="W395" i="10"/>
  <c r="Z395" i="10" s="1"/>
  <c r="AC395" i="10" s="1"/>
  <c r="T395" i="10"/>
  <c r="S404" i="10"/>
  <c r="V404" i="10"/>
  <c r="Y404" i="10" s="1"/>
  <c r="AB404" i="10" s="1"/>
  <c r="R412" i="10"/>
  <c r="U412" i="10"/>
  <c r="X412" i="10" s="1"/>
  <c r="AA412" i="10" s="1"/>
  <c r="T419" i="10"/>
  <c r="W419" i="10"/>
  <c r="Z419" i="10" s="1"/>
  <c r="AC419" i="10" s="1"/>
  <c r="T422" i="10"/>
  <c r="W422" i="10"/>
  <c r="Z422" i="10" s="1"/>
  <c r="AC422" i="10" s="1"/>
  <c r="T438" i="10"/>
  <c r="W438" i="10"/>
  <c r="Z438" i="10" s="1"/>
  <c r="AC438" i="10" s="1"/>
  <c r="U440" i="10"/>
  <c r="X440" i="10" s="1"/>
  <c r="AA440" i="10" s="1"/>
  <c r="S450" i="10"/>
  <c r="V450" i="10"/>
  <c r="Y450" i="10" s="1"/>
  <c r="AB450" i="10" s="1"/>
  <c r="R468" i="10"/>
  <c r="U468" i="10"/>
  <c r="X468" i="10" s="1"/>
  <c r="AA468" i="10" s="1"/>
  <c r="V126" i="10"/>
  <c r="Y126" i="10" s="1"/>
  <c r="AB126" i="10" s="1"/>
  <c r="U25" i="10"/>
  <c r="X25" i="10" s="1"/>
  <c r="AA25" i="10" s="1"/>
  <c r="V26" i="10"/>
  <c r="Y26" i="10" s="1"/>
  <c r="AB26" i="10" s="1"/>
  <c r="V29" i="10"/>
  <c r="Y29" i="10" s="1"/>
  <c r="AB29" i="10" s="1"/>
  <c r="U36" i="10"/>
  <c r="X36" i="10" s="1"/>
  <c r="AA36" i="10" s="1"/>
  <c r="V37" i="10"/>
  <c r="Y37" i="10" s="1"/>
  <c r="AB37" i="10" s="1"/>
  <c r="U45" i="10"/>
  <c r="X45" i="10" s="1"/>
  <c r="AA45" i="10" s="1"/>
  <c r="W46" i="10"/>
  <c r="Z46" i="10" s="1"/>
  <c r="AC46" i="10" s="1"/>
  <c r="W148" i="10"/>
  <c r="Z148" i="10" s="1"/>
  <c r="AC148" i="10" s="1"/>
  <c r="U151" i="10"/>
  <c r="X151" i="10" s="1"/>
  <c r="AA151" i="10" s="1"/>
  <c r="V152" i="10"/>
  <c r="Y152" i="10" s="1"/>
  <c r="AB152" i="10" s="1"/>
  <c r="V154" i="10"/>
  <c r="Y154" i="10" s="1"/>
  <c r="AB154" i="10" s="1"/>
  <c r="U66" i="10"/>
  <c r="X66" i="10" s="1"/>
  <c r="AA66" i="10" s="1"/>
  <c r="U169" i="10"/>
  <c r="X169" i="10" s="1"/>
  <c r="AA169" i="10" s="1"/>
  <c r="W336" i="10"/>
  <c r="Z336" i="10" s="1"/>
  <c r="AC336" i="10" s="1"/>
  <c r="W340" i="10"/>
  <c r="Z340" i="10" s="1"/>
  <c r="AC340" i="10" s="1"/>
  <c r="U359" i="10"/>
  <c r="X359" i="10" s="1"/>
  <c r="AA359" i="10" s="1"/>
  <c r="V244" i="10"/>
  <c r="Y244" i="10" s="1"/>
  <c r="AB244" i="10" s="1"/>
  <c r="U252" i="10"/>
  <c r="X252" i="10" s="1"/>
  <c r="AA252" i="10" s="1"/>
  <c r="V262" i="10"/>
  <c r="Y262" i="10" s="1"/>
  <c r="AB262" i="10" s="1"/>
  <c r="W270" i="10"/>
  <c r="Z270" i="10" s="1"/>
  <c r="AC270" i="10" s="1"/>
  <c r="T270" i="10"/>
  <c r="T281" i="10"/>
  <c r="W281" i="10"/>
  <c r="Z281" i="10" s="1"/>
  <c r="AC281" i="10" s="1"/>
  <c r="R324" i="10"/>
  <c r="U324" i="10"/>
  <c r="X324" i="10" s="1"/>
  <c r="AA324" i="10" s="1"/>
  <c r="R329" i="10"/>
  <c r="U329" i="10"/>
  <c r="X329" i="10" s="1"/>
  <c r="AA329" i="10" s="1"/>
  <c r="W371" i="10"/>
  <c r="Z371" i="10" s="1"/>
  <c r="AC371" i="10" s="1"/>
  <c r="T371" i="10"/>
  <c r="W384" i="10"/>
  <c r="Z384" i="10" s="1"/>
  <c r="AC384" i="10" s="1"/>
  <c r="T384" i="10"/>
  <c r="T427" i="10"/>
  <c r="W427" i="10"/>
  <c r="Z427" i="10" s="1"/>
  <c r="AC427" i="10" s="1"/>
  <c r="V477" i="10"/>
  <c r="Y477" i="10" s="1"/>
  <c r="AB477" i="10" s="1"/>
  <c r="W126" i="10"/>
  <c r="Z126" i="10" s="1"/>
  <c r="AC126" i="10" s="1"/>
  <c r="U136" i="10"/>
  <c r="X136" i="10" s="1"/>
  <c r="AA136" i="10" s="1"/>
  <c r="V45" i="10"/>
  <c r="Y45" i="10" s="1"/>
  <c r="AB45" i="10" s="1"/>
  <c r="V49" i="10"/>
  <c r="Y49" i="10" s="1"/>
  <c r="AB49" i="10" s="1"/>
  <c r="V151" i="10"/>
  <c r="Y151" i="10" s="1"/>
  <c r="AB151" i="10" s="1"/>
  <c r="U155" i="10"/>
  <c r="X155" i="10" s="1"/>
  <c r="AA155" i="10" s="1"/>
  <c r="U160" i="10"/>
  <c r="X160" i="10" s="1"/>
  <c r="AA160" i="10" s="1"/>
  <c r="U55" i="10"/>
  <c r="X55" i="10" s="1"/>
  <c r="AA55" i="10" s="1"/>
  <c r="W58" i="10"/>
  <c r="Z58" i="10" s="1"/>
  <c r="AC58" i="10" s="1"/>
  <c r="U60" i="10"/>
  <c r="X60" i="10" s="1"/>
  <c r="AA60" i="10" s="1"/>
  <c r="V76" i="10"/>
  <c r="Y76" i="10" s="1"/>
  <c r="AB76" i="10" s="1"/>
  <c r="U82" i="10"/>
  <c r="X82" i="10" s="1"/>
  <c r="AA82" i="10" s="1"/>
  <c r="U88" i="10"/>
  <c r="X88" i="10" s="1"/>
  <c r="AA88" i="10" s="1"/>
  <c r="W89" i="10"/>
  <c r="Z89" i="10" s="1"/>
  <c r="AC89" i="10" s="1"/>
  <c r="R91" i="10"/>
  <c r="U100" i="10"/>
  <c r="X100" i="10" s="1"/>
  <c r="AA100" i="10" s="1"/>
  <c r="V169" i="10"/>
  <c r="Y169" i="10" s="1"/>
  <c r="AB169" i="10" s="1"/>
  <c r="U121" i="10"/>
  <c r="X121" i="10" s="1"/>
  <c r="AA121" i="10" s="1"/>
  <c r="V122" i="10"/>
  <c r="Y122" i="10" s="1"/>
  <c r="AB122" i="10" s="1"/>
  <c r="W123" i="10"/>
  <c r="Z123" i="10" s="1"/>
  <c r="AC123" i="10" s="1"/>
  <c r="T127" i="10"/>
  <c r="V129" i="10"/>
  <c r="Y129" i="10" s="1"/>
  <c r="AB129" i="10" s="1"/>
  <c r="V130" i="10"/>
  <c r="Y130" i="10" s="1"/>
  <c r="AB130" i="10" s="1"/>
  <c r="W131" i="10"/>
  <c r="Z131" i="10" s="1"/>
  <c r="AC131" i="10" s="1"/>
  <c r="T133" i="10"/>
  <c r="V135" i="10"/>
  <c r="Y135" i="10" s="1"/>
  <c r="AB135" i="10" s="1"/>
  <c r="V136" i="10"/>
  <c r="Y136" i="10" s="1"/>
  <c r="AB136" i="10" s="1"/>
  <c r="U137" i="10"/>
  <c r="X137" i="10" s="1"/>
  <c r="AA137" i="10" s="1"/>
  <c r="W138" i="10"/>
  <c r="Z138" i="10" s="1"/>
  <c r="AC138" i="10" s="1"/>
  <c r="V139" i="10"/>
  <c r="Y139" i="10" s="1"/>
  <c r="AB139" i="10" s="1"/>
  <c r="S140" i="10"/>
  <c r="U143" i="10"/>
  <c r="X143" i="10" s="1"/>
  <c r="AA143" i="10" s="1"/>
  <c r="W2" i="10"/>
  <c r="Z2" i="10" s="1"/>
  <c r="AC2" i="10" s="1"/>
  <c r="V3" i="10"/>
  <c r="Y3" i="10" s="1"/>
  <c r="AB3" i="10" s="1"/>
  <c r="V4" i="10"/>
  <c r="Y4" i="10" s="1"/>
  <c r="AB4" i="10" s="1"/>
  <c r="W6" i="10"/>
  <c r="Z6" i="10" s="1"/>
  <c r="AC6" i="10" s="1"/>
  <c r="T8" i="10"/>
  <c r="S9" i="10"/>
  <c r="W10" i="10"/>
  <c r="Z10" i="10" s="1"/>
  <c r="AC10" i="10" s="1"/>
  <c r="V11" i="10"/>
  <c r="Y11" i="10" s="1"/>
  <c r="AB11" i="10" s="1"/>
  <c r="W13" i="10"/>
  <c r="Z13" i="10" s="1"/>
  <c r="AC13" i="10" s="1"/>
  <c r="U16" i="10"/>
  <c r="X16" i="10" s="1"/>
  <c r="AA16" i="10" s="1"/>
  <c r="U17" i="10"/>
  <c r="X17" i="10" s="1"/>
  <c r="AA17" i="10" s="1"/>
  <c r="U20" i="10"/>
  <c r="X20" i="10" s="1"/>
  <c r="AA20" i="10" s="1"/>
  <c r="W21" i="10"/>
  <c r="Z21" i="10" s="1"/>
  <c r="AC21" i="10" s="1"/>
  <c r="V22" i="10"/>
  <c r="Y22" i="10" s="1"/>
  <c r="AB22" i="10" s="1"/>
  <c r="U23" i="10"/>
  <c r="X23" i="10" s="1"/>
  <c r="AA23" i="10" s="1"/>
  <c r="W25" i="10"/>
  <c r="Z25" i="10" s="1"/>
  <c r="AC25" i="10" s="1"/>
  <c r="U27" i="10"/>
  <c r="X27" i="10" s="1"/>
  <c r="AA27" i="10" s="1"/>
  <c r="V32" i="10"/>
  <c r="Y32" i="10" s="1"/>
  <c r="AB32" i="10" s="1"/>
  <c r="U33" i="10"/>
  <c r="X33" i="10" s="1"/>
  <c r="AA33" i="10" s="1"/>
  <c r="U34" i="10"/>
  <c r="X34" i="10" s="1"/>
  <c r="AA34" i="10" s="1"/>
  <c r="W36" i="10"/>
  <c r="Z36" i="10" s="1"/>
  <c r="AC36" i="10" s="1"/>
  <c r="U38" i="10"/>
  <c r="X38" i="10" s="1"/>
  <c r="AA38" i="10" s="1"/>
  <c r="T41" i="10"/>
  <c r="T42" i="10"/>
  <c r="W43" i="10"/>
  <c r="Z43" i="10" s="1"/>
  <c r="AC43" i="10" s="1"/>
  <c r="V44" i="10"/>
  <c r="Y44" i="10" s="1"/>
  <c r="AB44" i="10" s="1"/>
  <c r="S46" i="10"/>
  <c r="W47" i="10"/>
  <c r="Z47" i="10" s="1"/>
  <c r="AC47" i="10" s="1"/>
  <c r="V51" i="10"/>
  <c r="Y51" i="10" s="1"/>
  <c r="AB51" i="10" s="1"/>
  <c r="V147" i="10"/>
  <c r="Y147" i="10" s="1"/>
  <c r="AB147" i="10" s="1"/>
  <c r="U148" i="10"/>
  <c r="X148" i="10" s="1"/>
  <c r="AA148" i="10" s="1"/>
  <c r="V149" i="10"/>
  <c r="Y149" i="10" s="1"/>
  <c r="AB149" i="10" s="1"/>
  <c r="W151" i="10"/>
  <c r="Z151" i="10" s="1"/>
  <c r="AC151" i="10" s="1"/>
  <c r="V153" i="10"/>
  <c r="Y153" i="10" s="1"/>
  <c r="AB153" i="10" s="1"/>
  <c r="U158" i="10"/>
  <c r="X158" i="10" s="1"/>
  <c r="AA158" i="10" s="1"/>
  <c r="V160" i="10"/>
  <c r="Y160" i="10" s="1"/>
  <c r="AB160" i="10" s="1"/>
  <c r="U53" i="10"/>
  <c r="X53" i="10" s="1"/>
  <c r="AA53" i="10" s="1"/>
  <c r="W54" i="10"/>
  <c r="Z54" i="10" s="1"/>
  <c r="AC54" i="10" s="1"/>
  <c r="V55" i="10"/>
  <c r="Y55" i="10" s="1"/>
  <c r="AB55" i="10" s="1"/>
  <c r="S56" i="10"/>
  <c r="W62" i="10"/>
  <c r="Z62" i="10" s="1"/>
  <c r="AC62" i="10" s="1"/>
  <c r="V63" i="10"/>
  <c r="Y63" i="10" s="1"/>
  <c r="AB63" i="10" s="1"/>
  <c r="W65" i="10"/>
  <c r="Z65" i="10" s="1"/>
  <c r="AC65" i="10" s="1"/>
  <c r="U67" i="10"/>
  <c r="X67" i="10" s="1"/>
  <c r="AA67" i="10" s="1"/>
  <c r="U70" i="10"/>
  <c r="X70" i="10" s="1"/>
  <c r="AA70" i="10" s="1"/>
  <c r="U73" i="10"/>
  <c r="X73" i="10" s="1"/>
  <c r="AA73" i="10" s="1"/>
  <c r="V78" i="10"/>
  <c r="Y78" i="10" s="1"/>
  <c r="AB78" i="10" s="1"/>
  <c r="U79" i="10"/>
  <c r="X79" i="10" s="1"/>
  <c r="AA79" i="10" s="1"/>
  <c r="T80" i="10"/>
  <c r="W81" i="10"/>
  <c r="Z81" i="10" s="1"/>
  <c r="AC81" i="10" s="1"/>
  <c r="V82" i="10"/>
  <c r="Y82" i="10" s="1"/>
  <c r="AB82" i="10" s="1"/>
  <c r="U83" i="10"/>
  <c r="X83" i="10" s="1"/>
  <c r="AA83" i="10" s="1"/>
  <c r="V85" i="10"/>
  <c r="Y85" i="10" s="1"/>
  <c r="AB85" i="10" s="1"/>
  <c r="W87" i="10"/>
  <c r="Z87" i="10" s="1"/>
  <c r="AC87" i="10" s="1"/>
  <c r="V88" i="10"/>
  <c r="Y88" i="10" s="1"/>
  <c r="AB88" i="10" s="1"/>
  <c r="V91" i="10"/>
  <c r="Y91" i="10" s="1"/>
  <c r="AB91" i="10" s="1"/>
  <c r="U92" i="10"/>
  <c r="X92" i="10" s="1"/>
  <c r="AA92" i="10" s="1"/>
  <c r="U93" i="10"/>
  <c r="X93" i="10" s="1"/>
  <c r="AA93" i="10" s="1"/>
  <c r="W95" i="10"/>
  <c r="Z95" i="10" s="1"/>
  <c r="AC95" i="10" s="1"/>
  <c r="W97" i="10"/>
  <c r="Z97" i="10" s="1"/>
  <c r="AC97" i="10" s="1"/>
  <c r="V99" i="10"/>
  <c r="Y99" i="10" s="1"/>
  <c r="AB99" i="10" s="1"/>
  <c r="U102" i="10"/>
  <c r="X102" i="10" s="1"/>
  <c r="AA102" i="10" s="1"/>
  <c r="T103" i="10"/>
  <c r="W106" i="10"/>
  <c r="Z106" i="10" s="1"/>
  <c r="AC106" i="10" s="1"/>
  <c r="V107" i="10"/>
  <c r="Y107" i="10" s="1"/>
  <c r="AB107" i="10" s="1"/>
  <c r="T110" i="10"/>
  <c r="T114" i="10"/>
  <c r="U162" i="10"/>
  <c r="X162" i="10" s="1"/>
  <c r="AA162" i="10" s="1"/>
  <c r="V164" i="10"/>
  <c r="Y164" i="10" s="1"/>
  <c r="AB164" i="10" s="1"/>
  <c r="U165" i="10"/>
  <c r="X165" i="10" s="1"/>
  <c r="AA165" i="10" s="1"/>
  <c r="U170" i="10"/>
  <c r="X170" i="10" s="1"/>
  <c r="AA170" i="10" s="1"/>
  <c r="V206" i="10"/>
  <c r="Y206" i="10" s="1"/>
  <c r="AB206" i="10" s="1"/>
  <c r="U207" i="10"/>
  <c r="X207" i="10" s="1"/>
  <c r="AA207" i="10" s="1"/>
  <c r="W208" i="10"/>
  <c r="Z208" i="10" s="1"/>
  <c r="AC208" i="10" s="1"/>
  <c r="W211" i="10"/>
  <c r="Z211" i="10" s="1"/>
  <c r="AC211" i="10" s="1"/>
  <c r="U212" i="10"/>
  <c r="X212" i="10" s="1"/>
  <c r="AA212" i="10" s="1"/>
  <c r="T213" i="10"/>
  <c r="U214" i="10"/>
  <c r="X214" i="10" s="1"/>
  <c r="AA214" i="10" s="1"/>
  <c r="V217" i="10"/>
  <c r="Y217" i="10" s="1"/>
  <c r="AB217" i="10" s="1"/>
  <c r="W219" i="10"/>
  <c r="Z219" i="10" s="1"/>
  <c r="AC219" i="10" s="1"/>
  <c r="W171" i="10"/>
  <c r="Z171" i="10" s="1"/>
  <c r="AC171" i="10" s="1"/>
  <c r="U172" i="10"/>
  <c r="X172" i="10" s="1"/>
  <c r="AA172" i="10" s="1"/>
  <c r="W178" i="10"/>
  <c r="Z178" i="10" s="1"/>
  <c r="AC178" i="10" s="1"/>
  <c r="V179" i="10"/>
  <c r="Y179" i="10" s="1"/>
  <c r="AB179" i="10" s="1"/>
  <c r="V224" i="10"/>
  <c r="Y224" i="10" s="1"/>
  <c r="AB224" i="10" s="1"/>
  <c r="V228" i="10"/>
  <c r="Y228" i="10" s="1"/>
  <c r="AB228" i="10" s="1"/>
  <c r="U229" i="10"/>
  <c r="X229" i="10" s="1"/>
  <c r="AA229" i="10" s="1"/>
  <c r="V231" i="10"/>
  <c r="Y231" i="10" s="1"/>
  <c r="AB231" i="10" s="1"/>
  <c r="V232" i="10"/>
  <c r="Y232" i="10" s="1"/>
  <c r="AB232" i="10" s="1"/>
  <c r="V234" i="10"/>
  <c r="Y234" i="10" s="1"/>
  <c r="AB234" i="10" s="1"/>
  <c r="V235" i="10"/>
  <c r="Y235" i="10" s="1"/>
  <c r="AB235" i="10" s="1"/>
  <c r="W237" i="10"/>
  <c r="Z237" i="10" s="1"/>
  <c r="AC237" i="10" s="1"/>
  <c r="V334" i="10"/>
  <c r="Y334" i="10" s="1"/>
  <c r="AB334" i="10" s="1"/>
  <c r="U335" i="10"/>
  <c r="X335" i="10" s="1"/>
  <c r="AA335" i="10" s="1"/>
  <c r="R336" i="10"/>
  <c r="U340" i="10"/>
  <c r="X340" i="10" s="1"/>
  <c r="AA340" i="10" s="1"/>
  <c r="U341" i="10"/>
  <c r="X341" i="10" s="1"/>
  <c r="AA341" i="10" s="1"/>
  <c r="R344" i="10"/>
  <c r="T345" i="10"/>
  <c r="U348" i="10"/>
  <c r="X348" i="10" s="1"/>
  <c r="AA348" i="10" s="1"/>
  <c r="U349" i="10"/>
  <c r="X349" i="10" s="1"/>
  <c r="AA349" i="10" s="1"/>
  <c r="V353" i="10"/>
  <c r="Y353" i="10" s="1"/>
  <c r="AB353" i="10" s="1"/>
  <c r="U354" i="10"/>
  <c r="X354" i="10" s="1"/>
  <c r="AA354" i="10" s="1"/>
  <c r="U356" i="10"/>
  <c r="X356" i="10" s="1"/>
  <c r="AA356" i="10" s="1"/>
  <c r="U357" i="10"/>
  <c r="X357" i="10" s="1"/>
  <c r="AA357" i="10" s="1"/>
  <c r="T362" i="10"/>
  <c r="T365" i="10"/>
  <c r="W365" i="10"/>
  <c r="Z365" i="10" s="1"/>
  <c r="AC365" i="10" s="1"/>
  <c r="U240" i="10"/>
  <c r="X240" i="10" s="1"/>
  <c r="AA240" i="10" s="1"/>
  <c r="U245" i="10"/>
  <c r="X245" i="10" s="1"/>
  <c r="AA245" i="10" s="1"/>
  <c r="R249" i="10"/>
  <c r="U249" i="10"/>
  <c r="X249" i="10" s="1"/>
  <c r="AA249" i="10" s="1"/>
  <c r="T254" i="10"/>
  <c r="W254" i="10"/>
  <c r="Z254" i="10" s="1"/>
  <c r="AC254" i="10" s="1"/>
  <c r="U274" i="10"/>
  <c r="X274" i="10" s="1"/>
  <c r="AA274" i="10" s="1"/>
  <c r="S277" i="10"/>
  <c r="V277" i="10"/>
  <c r="Y277" i="10" s="1"/>
  <c r="AB277" i="10" s="1"/>
  <c r="T280" i="10"/>
  <c r="W280" i="10"/>
  <c r="Z280" i="10" s="1"/>
  <c r="AC280" i="10" s="1"/>
  <c r="T288" i="10"/>
  <c r="W288" i="10"/>
  <c r="Z288" i="10" s="1"/>
  <c r="AC288" i="10" s="1"/>
  <c r="W289" i="10"/>
  <c r="Z289" i="10" s="1"/>
  <c r="AC289" i="10" s="1"/>
  <c r="R300" i="10"/>
  <c r="U300" i="10"/>
  <c r="X300" i="10" s="1"/>
  <c r="AA300" i="10" s="1"/>
  <c r="W303" i="10"/>
  <c r="Z303" i="10" s="1"/>
  <c r="AC303" i="10" s="1"/>
  <c r="T303" i="10"/>
  <c r="W304" i="10"/>
  <c r="Z304" i="10" s="1"/>
  <c r="AC304" i="10" s="1"/>
  <c r="V305" i="10"/>
  <c r="Y305" i="10" s="1"/>
  <c r="AB305" i="10" s="1"/>
  <c r="W309" i="10"/>
  <c r="Z309" i="10" s="1"/>
  <c r="AC309" i="10" s="1"/>
  <c r="T309" i="10"/>
  <c r="V314" i="10"/>
  <c r="Y314" i="10" s="1"/>
  <c r="AB314" i="10" s="1"/>
  <c r="U321" i="10"/>
  <c r="X321" i="10" s="1"/>
  <c r="AA321" i="10" s="1"/>
  <c r="U326" i="10"/>
  <c r="X326" i="10" s="1"/>
  <c r="AA326" i="10" s="1"/>
  <c r="U332" i="10"/>
  <c r="X332" i="10" s="1"/>
  <c r="AA332" i="10" s="1"/>
  <c r="W369" i="10"/>
  <c r="Z369" i="10" s="1"/>
  <c r="AC369" i="10" s="1"/>
  <c r="W370" i="10"/>
  <c r="Z370" i="10" s="1"/>
  <c r="AC370" i="10" s="1"/>
  <c r="T370" i="10"/>
  <c r="T372" i="10"/>
  <c r="W372" i="10"/>
  <c r="Z372" i="10" s="1"/>
  <c r="AC372" i="10" s="1"/>
  <c r="W373" i="10"/>
  <c r="Z373" i="10" s="1"/>
  <c r="AC373" i="10" s="1"/>
  <c r="W374" i="10"/>
  <c r="Z374" i="10" s="1"/>
  <c r="AC374" i="10" s="1"/>
  <c r="T374" i="10"/>
  <c r="W378" i="10"/>
  <c r="Z378" i="10" s="1"/>
  <c r="AC378" i="10" s="1"/>
  <c r="T378" i="10"/>
  <c r="U391" i="10"/>
  <c r="X391" i="10" s="1"/>
  <c r="AA391" i="10" s="1"/>
  <c r="U401" i="10"/>
  <c r="X401" i="10" s="1"/>
  <c r="AA401" i="10" s="1"/>
  <c r="T414" i="10"/>
  <c r="W414" i="10"/>
  <c r="Z414" i="10" s="1"/>
  <c r="AC414" i="10" s="1"/>
  <c r="U424" i="10"/>
  <c r="X424" i="10" s="1"/>
  <c r="AA424" i="10" s="1"/>
  <c r="R429" i="10"/>
  <c r="U429" i="10"/>
  <c r="X429" i="10" s="1"/>
  <c r="AA429" i="10" s="1"/>
  <c r="R437" i="10"/>
  <c r="U437" i="10"/>
  <c r="X437" i="10" s="1"/>
  <c r="AA437" i="10" s="1"/>
  <c r="T452" i="10"/>
  <c r="W452" i="10"/>
  <c r="Z452" i="10" s="1"/>
  <c r="AC452" i="10" s="1"/>
  <c r="V455" i="10"/>
  <c r="Y455" i="10" s="1"/>
  <c r="AB455" i="10" s="1"/>
  <c r="S455" i="10"/>
  <c r="T470" i="10"/>
  <c r="W470" i="10"/>
  <c r="Z470" i="10" s="1"/>
  <c r="AC470" i="10" s="1"/>
  <c r="T472" i="10"/>
  <c r="W472" i="10"/>
  <c r="Z472" i="10" s="1"/>
  <c r="AC472" i="10" s="1"/>
  <c r="W243" i="10"/>
  <c r="Z243" i="10" s="1"/>
  <c r="AC243" i="10" s="1"/>
  <c r="V247" i="10"/>
  <c r="Y247" i="10" s="1"/>
  <c r="AB247" i="10" s="1"/>
  <c r="V258" i="10"/>
  <c r="Y258" i="10" s="1"/>
  <c r="AB258" i="10" s="1"/>
  <c r="U263" i="10"/>
  <c r="X263" i="10" s="1"/>
  <c r="AA263" i="10" s="1"/>
  <c r="U266" i="10"/>
  <c r="X266" i="10" s="1"/>
  <c r="AA266" i="10" s="1"/>
  <c r="W283" i="10"/>
  <c r="Z283" i="10" s="1"/>
  <c r="AC283" i="10" s="1"/>
  <c r="V289" i="10"/>
  <c r="Y289" i="10" s="1"/>
  <c r="AB289" i="10" s="1"/>
  <c r="V290" i="10"/>
  <c r="Y290" i="10" s="1"/>
  <c r="AB290" i="10" s="1"/>
  <c r="W291" i="10"/>
  <c r="Z291" i="10" s="1"/>
  <c r="AC291" i="10" s="1"/>
  <c r="U295" i="10"/>
  <c r="X295" i="10" s="1"/>
  <c r="AA295" i="10" s="1"/>
  <c r="W297" i="10"/>
  <c r="Z297" i="10" s="1"/>
  <c r="AC297" i="10" s="1"/>
  <c r="U298" i="10"/>
  <c r="X298" i="10" s="1"/>
  <c r="AA298" i="10" s="1"/>
  <c r="U302" i="10"/>
  <c r="X302" i="10" s="1"/>
  <c r="AA302" i="10" s="1"/>
  <c r="V312" i="10"/>
  <c r="Y312" i="10" s="1"/>
  <c r="AB312" i="10" s="1"/>
  <c r="V318" i="10"/>
  <c r="Y318" i="10" s="1"/>
  <c r="AB318" i="10" s="1"/>
  <c r="W324" i="10"/>
  <c r="Z324" i="10" s="1"/>
  <c r="AC324" i="10" s="1"/>
  <c r="V328" i="10"/>
  <c r="Y328" i="10" s="1"/>
  <c r="AB328" i="10" s="1"/>
  <c r="U369" i="10"/>
  <c r="X369" i="10" s="1"/>
  <c r="AA369" i="10" s="1"/>
  <c r="V373" i="10"/>
  <c r="Y373" i="10" s="1"/>
  <c r="AB373" i="10" s="1"/>
  <c r="V374" i="10"/>
  <c r="Y374" i="10" s="1"/>
  <c r="AB374" i="10" s="1"/>
  <c r="U376" i="10"/>
  <c r="X376" i="10" s="1"/>
  <c r="AA376" i="10" s="1"/>
  <c r="V378" i="10"/>
  <c r="Y378" i="10" s="1"/>
  <c r="AB378" i="10" s="1"/>
  <c r="V383" i="10"/>
  <c r="Y383" i="10" s="1"/>
  <c r="AB383" i="10" s="1"/>
  <c r="V384" i="10"/>
  <c r="Y384" i="10" s="1"/>
  <c r="AB384" i="10" s="1"/>
  <c r="U388" i="10"/>
  <c r="X388" i="10" s="1"/>
  <c r="AA388" i="10" s="1"/>
  <c r="U394" i="10"/>
  <c r="X394" i="10" s="1"/>
  <c r="AA394" i="10" s="1"/>
  <c r="U395" i="10"/>
  <c r="X395" i="10" s="1"/>
  <c r="AA395" i="10" s="1"/>
  <c r="V397" i="10"/>
  <c r="Y397" i="10" s="1"/>
  <c r="AB397" i="10" s="1"/>
  <c r="V398" i="10"/>
  <c r="Y398" i="10" s="1"/>
  <c r="AB398" i="10" s="1"/>
  <c r="T404" i="10"/>
  <c r="U405" i="10"/>
  <c r="X405" i="10" s="1"/>
  <c r="AA405" i="10" s="1"/>
  <c r="U408" i="10"/>
  <c r="X408" i="10" s="1"/>
  <c r="AA408" i="10" s="1"/>
  <c r="V409" i="10"/>
  <c r="Y409" i="10" s="1"/>
  <c r="AB409" i="10" s="1"/>
  <c r="S409" i="10"/>
  <c r="T413" i="10"/>
  <c r="V414" i="10"/>
  <c r="Y414" i="10" s="1"/>
  <c r="AB414" i="10" s="1"/>
  <c r="S414" i="10"/>
  <c r="S419" i="10"/>
  <c r="V419" i="10"/>
  <c r="Y419" i="10" s="1"/>
  <c r="AB419" i="10" s="1"/>
  <c r="W420" i="10"/>
  <c r="Z420" i="10" s="1"/>
  <c r="AC420" i="10" s="1"/>
  <c r="T420" i="10"/>
  <c r="U425" i="10"/>
  <c r="X425" i="10" s="1"/>
  <c r="AA425" i="10" s="1"/>
  <c r="U433" i="10"/>
  <c r="X433" i="10" s="1"/>
  <c r="AA433" i="10" s="1"/>
  <c r="T434" i="10"/>
  <c r="W434" i="10"/>
  <c r="Z434" i="10" s="1"/>
  <c r="AC434" i="10" s="1"/>
  <c r="W439" i="10"/>
  <c r="Z439" i="10" s="1"/>
  <c r="AC439" i="10" s="1"/>
  <c r="W446" i="10"/>
  <c r="Z446" i="10" s="1"/>
  <c r="AC446" i="10" s="1"/>
  <c r="T447" i="10"/>
  <c r="W447" i="10"/>
  <c r="Z447" i="10" s="1"/>
  <c r="AC447" i="10" s="1"/>
  <c r="W450" i="10"/>
  <c r="Z450" i="10" s="1"/>
  <c r="AC450" i="10" s="1"/>
  <c r="U457" i="10"/>
  <c r="X457" i="10" s="1"/>
  <c r="AA457" i="10" s="1"/>
  <c r="V464" i="10"/>
  <c r="Y464" i="10" s="1"/>
  <c r="AB464" i="10" s="1"/>
  <c r="S465" i="10"/>
  <c r="V465" i="10"/>
  <c r="Y465" i="10" s="1"/>
  <c r="AB465" i="10" s="1"/>
  <c r="U465" i="10"/>
  <c r="X465" i="10" s="1"/>
  <c r="AA465" i="10" s="1"/>
  <c r="W469" i="10"/>
  <c r="Z469" i="10" s="1"/>
  <c r="AC469" i="10" s="1"/>
  <c r="T481" i="10"/>
  <c r="W481" i="10"/>
  <c r="Z481" i="10" s="1"/>
  <c r="AC481" i="10" s="1"/>
  <c r="V391" i="10"/>
  <c r="Y391" i="10" s="1"/>
  <c r="AB391" i="10" s="1"/>
  <c r="W402" i="10"/>
  <c r="Z402" i="10" s="1"/>
  <c r="AC402" i="10" s="1"/>
  <c r="V407" i="10"/>
  <c r="Y407" i="10" s="1"/>
  <c r="AB407" i="10" s="1"/>
  <c r="U423" i="10"/>
  <c r="X423" i="10" s="1"/>
  <c r="AA423" i="10" s="1"/>
  <c r="R428" i="10"/>
  <c r="U428" i="10"/>
  <c r="X428" i="10" s="1"/>
  <c r="AA428" i="10" s="1"/>
  <c r="U431" i="10"/>
  <c r="X431" i="10" s="1"/>
  <c r="AA431" i="10" s="1"/>
  <c r="V432" i="10"/>
  <c r="Y432" i="10" s="1"/>
  <c r="AB432" i="10" s="1"/>
  <c r="U439" i="10"/>
  <c r="X439" i="10" s="1"/>
  <c r="AA439" i="10" s="1"/>
  <c r="V440" i="10"/>
  <c r="Y440" i="10" s="1"/>
  <c r="AB440" i="10" s="1"/>
  <c r="U444" i="10"/>
  <c r="X444" i="10" s="1"/>
  <c r="AA444" i="10" s="1"/>
  <c r="V449" i="10"/>
  <c r="Y449" i="10" s="1"/>
  <c r="AB449" i="10" s="1"/>
  <c r="S449" i="10"/>
  <c r="R459" i="10"/>
  <c r="U459" i="10"/>
  <c r="X459" i="10" s="1"/>
  <c r="AA459" i="10" s="1"/>
  <c r="R474" i="10"/>
  <c r="U474" i="10"/>
  <c r="X474" i="10" s="1"/>
  <c r="AA474" i="10" s="1"/>
  <c r="W477" i="10"/>
  <c r="Z477" i="10" s="1"/>
  <c r="AC477" i="10" s="1"/>
  <c r="T477" i="10"/>
  <c r="T478" i="10"/>
  <c r="W478" i="10"/>
  <c r="Z478" i="10" s="1"/>
  <c r="AC478" i="10" s="1"/>
  <c r="V240" i="10"/>
  <c r="Y240" i="10" s="1"/>
  <c r="AB240" i="10" s="1"/>
  <c r="W242" i="10"/>
  <c r="Z242" i="10" s="1"/>
  <c r="AC242" i="10" s="1"/>
  <c r="S246" i="10"/>
  <c r="U247" i="10"/>
  <c r="X247" i="10" s="1"/>
  <c r="AA247" i="10" s="1"/>
  <c r="V253" i="10"/>
  <c r="Y253" i="10" s="1"/>
  <c r="AB253" i="10" s="1"/>
  <c r="V254" i="10"/>
  <c r="Y254" i="10" s="1"/>
  <c r="AB254" i="10" s="1"/>
  <c r="U255" i="10"/>
  <c r="X255" i="10" s="1"/>
  <c r="AA255" i="10" s="1"/>
  <c r="W256" i="10"/>
  <c r="Z256" i="10" s="1"/>
  <c r="AC256" i="10" s="1"/>
  <c r="U258" i="10"/>
  <c r="X258" i="10" s="1"/>
  <c r="AA258" i="10" s="1"/>
  <c r="W264" i="10"/>
  <c r="Z264" i="10" s="1"/>
  <c r="AC264" i="10" s="1"/>
  <c r="W272" i="10"/>
  <c r="Z272" i="10" s="1"/>
  <c r="AC272" i="10" s="1"/>
  <c r="W273" i="10"/>
  <c r="Z273" i="10" s="1"/>
  <c r="AC273" i="10" s="1"/>
  <c r="V274" i="10"/>
  <c r="Y274" i="10" s="1"/>
  <c r="AB274" i="10" s="1"/>
  <c r="S275" i="10"/>
  <c r="V280" i="10"/>
  <c r="Y280" i="10" s="1"/>
  <c r="AB280" i="10" s="1"/>
  <c r="V281" i="10"/>
  <c r="Y281" i="10" s="1"/>
  <c r="AB281" i="10" s="1"/>
  <c r="V282" i="10"/>
  <c r="Y282" i="10" s="1"/>
  <c r="AB282" i="10" s="1"/>
  <c r="V288" i="10"/>
  <c r="Y288" i="10" s="1"/>
  <c r="AB288" i="10" s="1"/>
  <c r="U289" i="10"/>
  <c r="X289" i="10" s="1"/>
  <c r="AA289" i="10" s="1"/>
  <c r="U290" i="10"/>
  <c r="X290" i="10" s="1"/>
  <c r="AA290" i="10" s="1"/>
  <c r="W292" i="10"/>
  <c r="Z292" i="10" s="1"/>
  <c r="AC292" i="10" s="1"/>
  <c r="W296" i="10"/>
  <c r="Z296" i="10" s="1"/>
  <c r="AC296" i="10" s="1"/>
  <c r="V297" i="10"/>
  <c r="Y297" i="10" s="1"/>
  <c r="AB297" i="10" s="1"/>
  <c r="W301" i="10"/>
  <c r="Z301" i="10" s="1"/>
  <c r="AC301" i="10" s="1"/>
  <c r="S303" i="10"/>
  <c r="S306" i="10"/>
  <c r="T307" i="10"/>
  <c r="W308" i="10"/>
  <c r="Z308" i="10" s="1"/>
  <c r="AC308" i="10" s="1"/>
  <c r="V310" i="10"/>
  <c r="Y310" i="10" s="1"/>
  <c r="AB310" i="10" s="1"/>
  <c r="U311" i="10"/>
  <c r="X311" i="10" s="1"/>
  <c r="AA311" i="10" s="1"/>
  <c r="W314" i="10"/>
  <c r="Z314" i="10" s="1"/>
  <c r="AC314" i="10" s="1"/>
  <c r="U318" i="10"/>
  <c r="X318" i="10" s="1"/>
  <c r="AA318" i="10" s="1"/>
  <c r="V319" i="10"/>
  <c r="Y319" i="10" s="1"/>
  <c r="AB319" i="10" s="1"/>
  <c r="V321" i="10"/>
  <c r="Y321" i="10" s="1"/>
  <c r="AB321" i="10" s="1"/>
  <c r="W323" i="10"/>
  <c r="Z323" i="10" s="1"/>
  <c r="AC323" i="10" s="1"/>
  <c r="U328" i="10"/>
  <c r="X328" i="10" s="1"/>
  <c r="AA328" i="10" s="1"/>
  <c r="U373" i="10"/>
  <c r="X373" i="10" s="1"/>
  <c r="AA373" i="10" s="1"/>
  <c r="U383" i="10"/>
  <c r="X383" i="10" s="1"/>
  <c r="AA383" i="10" s="1"/>
  <c r="U397" i="10"/>
  <c r="X397" i="10" s="1"/>
  <c r="AA397" i="10" s="1"/>
  <c r="U398" i="10"/>
  <c r="X398" i="10" s="1"/>
  <c r="AA398" i="10" s="1"/>
  <c r="U399" i="10"/>
  <c r="X399" i="10" s="1"/>
  <c r="AA399" i="10" s="1"/>
  <c r="V406" i="10"/>
  <c r="Y406" i="10" s="1"/>
  <c r="AB406" i="10" s="1"/>
  <c r="S406" i="10"/>
  <c r="W407" i="10"/>
  <c r="Z407" i="10" s="1"/>
  <c r="AC407" i="10" s="1"/>
  <c r="V412" i="10"/>
  <c r="Y412" i="10" s="1"/>
  <c r="AB412" i="10" s="1"/>
  <c r="R417" i="10"/>
  <c r="U417" i="10"/>
  <c r="X417" i="10" s="1"/>
  <c r="AA417" i="10" s="1"/>
  <c r="V420" i="10"/>
  <c r="Y420" i="10" s="1"/>
  <c r="AB420" i="10" s="1"/>
  <c r="W421" i="10"/>
  <c r="Z421" i="10" s="1"/>
  <c r="AC421" i="10" s="1"/>
  <c r="T421" i="10"/>
  <c r="V431" i="10"/>
  <c r="Y431" i="10" s="1"/>
  <c r="AB431" i="10" s="1"/>
  <c r="S436" i="10"/>
  <c r="V436" i="10"/>
  <c r="Y436" i="10" s="1"/>
  <c r="AB436" i="10" s="1"/>
  <c r="U436" i="10"/>
  <c r="X436" i="10" s="1"/>
  <c r="AA436" i="10" s="1"/>
  <c r="V439" i="10"/>
  <c r="Y439" i="10" s="1"/>
  <c r="AB439" i="10" s="1"/>
  <c r="V444" i="10"/>
  <c r="Y444" i="10" s="1"/>
  <c r="AB444" i="10" s="1"/>
  <c r="V454" i="10"/>
  <c r="Y454" i="10" s="1"/>
  <c r="AB454" i="10" s="1"/>
  <c r="T456" i="10"/>
  <c r="W456" i="10"/>
  <c r="Z456" i="10" s="1"/>
  <c r="AC456" i="10" s="1"/>
  <c r="U458" i="10"/>
  <c r="X458" i="10" s="1"/>
  <c r="AA458" i="10" s="1"/>
  <c r="S462" i="10"/>
  <c r="V462" i="10"/>
  <c r="Y462" i="10" s="1"/>
  <c r="AB462" i="10" s="1"/>
  <c r="U462" i="10"/>
  <c r="X462" i="10" s="1"/>
  <c r="AA462" i="10" s="1"/>
  <c r="U464" i="10"/>
  <c r="X464" i="10" s="1"/>
  <c r="AA464" i="10" s="1"/>
  <c r="U470" i="10"/>
  <c r="X470" i="10" s="1"/>
  <c r="AA470" i="10" s="1"/>
  <c r="T473" i="10"/>
  <c r="W473" i="10"/>
  <c r="Z473" i="10" s="1"/>
  <c r="AC473" i="10" s="1"/>
  <c r="V479" i="10"/>
  <c r="Y479" i="10" s="1"/>
  <c r="AB479" i="10" s="1"/>
  <c r="V480" i="10"/>
  <c r="Y480" i="10" s="1"/>
  <c r="AB480" i="10" s="1"/>
  <c r="V401" i="10"/>
  <c r="Y401" i="10" s="1"/>
  <c r="AB401" i="10" s="1"/>
  <c r="U415" i="10"/>
  <c r="X415" i="10" s="1"/>
  <c r="AA415" i="10" s="1"/>
  <c r="U416" i="10"/>
  <c r="X416" i="10" s="1"/>
  <c r="AA416" i="10" s="1"/>
  <c r="V423" i="10"/>
  <c r="Y423" i="10" s="1"/>
  <c r="AB423" i="10" s="1"/>
  <c r="V424" i="10"/>
  <c r="Y424" i="10" s="1"/>
  <c r="AB424" i="10" s="1"/>
  <c r="W431" i="10"/>
  <c r="Z431" i="10" s="1"/>
  <c r="AC431" i="10" s="1"/>
  <c r="U453" i="10"/>
  <c r="X453" i="10" s="1"/>
  <c r="AA453" i="10" s="1"/>
  <c r="V457" i="10"/>
  <c r="Y457" i="10" s="1"/>
  <c r="AB457" i="10" s="1"/>
  <c r="V458" i="10"/>
  <c r="Y458" i="10" s="1"/>
  <c r="AB458" i="10" s="1"/>
  <c r="V470" i="10"/>
  <c r="Y470" i="10" s="1"/>
  <c r="AB470" i="10" s="1"/>
  <c r="V473" i="10"/>
  <c r="Y473" i="10" s="1"/>
  <c r="AB473" i="10" s="1"/>
  <c r="W476" i="10"/>
  <c r="Z476" i="10" s="1"/>
  <c r="AC476" i="10" s="1"/>
  <c r="S478" i="10"/>
  <c r="U479" i="10"/>
  <c r="X479" i="10" s="1"/>
  <c r="AA479" i="10" s="1"/>
  <c r="U480" i="10"/>
  <c r="X480" i="10" s="1"/>
  <c r="AA480" i="10" s="1"/>
  <c r="S138" i="10"/>
  <c r="S141" i="10"/>
  <c r="S2" i="10"/>
  <c r="S15" i="10"/>
  <c r="R32" i="10"/>
  <c r="R48" i="10"/>
  <c r="S57" i="10"/>
  <c r="R90" i="10"/>
  <c r="R103" i="10"/>
  <c r="R111" i="10"/>
  <c r="W161" i="10"/>
  <c r="Z161" i="10" s="1"/>
  <c r="AC161" i="10" s="1"/>
  <c r="T161" i="10"/>
  <c r="S208" i="10"/>
  <c r="R177" i="10"/>
  <c r="W360" i="10"/>
  <c r="Z360" i="10" s="1"/>
  <c r="AC360" i="10" s="1"/>
  <c r="T360" i="10"/>
  <c r="V245" i="10"/>
  <c r="Y245" i="10" s="1"/>
  <c r="AB245" i="10" s="1"/>
  <c r="S245" i="10"/>
  <c r="W255" i="10"/>
  <c r="Z255" i="10" s="1"/>
  <c r="AC255" i="10" s="1"/>
  <c r="T255" i="10"/>
  <c r="V309" i="10"/>
  <c r="Y309" i="10" s="1"/>
  <c r="AB309" i="10" s="1"/>
  <c r="S309" i="10"/>
  <c r="R120" i="10"/>
  <c r="R122" i="10"/>
  <c r="R123" i="10"/>
  <c r="R125" i="10"/>
  <c r="R128" i="10"/>
  <c r="R131" i="10"/>
  <c r="R134" i="10"/>
  <c r="R135" i="10"/>
  <c r="W5" i="10"/>
  <c r="Z5" i="10" s="1"/>
  <c r="AC5" i="10" s="1"/>
  <c r="R6" i="10"/>
  <c r="R7" i="10"/>
  <c r="U10" i="10"/>
  <c r="X10" i="10" s="1"/>
  <c r="AA10" i="10" s="1"/>
  <c r="W18" i="10"/>
  <c r="Z18" i="10" s="1"/>
  <c r="AC18" i="10" s="1"/>
  <c r="S31" i="10"/>
  <c r="W144" i="10"/>
  <c r="Z144" i="10" s="1"/>
  <c r="AC144" i="10" s="1"/>
  <c r="R145" i="10"/>
  <c r="S159" i="10"/>
  <c r="W60" i="10"/>
  <c r="Z60" i="10" s="1"/>
  <c r="AC60" i="10" s="1"/>
  <c r="W70" i="10"/>
  <c r="Z70" i="10" s="1"/>
  <c r="AC70" i="10" s="1"/>
  <c r="R71" i="10"/>
  <c r="W86" i="10"/>
  <c r="Z86" i="10" s="1"/>
  <c r="AC86" i="10" s="1"/>
  <c r="R87" i="10"/>
  <c r="W169" i="10"/>
  <c r="Z169" i="10" s="1"/>
  <c r="AC169" i="10" s="1"/>
  <c r="T169" i="10"/>
  <c r="R209" i="10"/>
  <c r="S171" i="10"/>
  <c r="S177" i="10"/>
  <c r="T239" i="10"/>
  <c r="W239" i="10"/>
  <c r="Z239" i="10" s="1"/>
  <c r="AC239" i="10" s="1"/>
  <c r="W334" i="10"/>
  <c r="Z334" i="10" s="1"/>
  <c r="AC334" i="10" s="1"/>
  <c r="T334" i="10"/>
  <c r="T342" i="10"/>
  <c r="W342" i="10"/>
  <c r="Z342" i="10" s="1"/>
  <c r="AC342" i="10" s="1"/>
  <c r="R244" i="10"/>
  <c r="W249" i="10"/>
  <c r="Z249" i="10" s="1"/>
  <c r="AC249" i="10" s="1"/>
  <c r="V298" i="10"/>
  <c r="Y298" i="10" s="1"/>
  <c r="AB298" i="10" s="1"/>
  <c r="S298" i="10"/>
  <c r="W408" i="10"/>
  <c r="Z408" i="10" s="1"/>
  <c r="AC408" i="10" s="1"/>
  <c r="T408" i="10"/>
  <c r="U129" i="10"/>
  <c r="X129" i="10" s="1"/>
  <c r="AA129" i="10" s="1"/>
  <c r="U132" i="10"/>
  <c r="X132" i="10" s="1"/>
  <c r="AA132" i="10" s="1"/>
  <c r="S5" i="10"/>
  <c r="S18" i="10"/>
  <c r="T20" i="10"/>
  <c r="R21" i="10"/>
  <c r="R24" i="10"/>
  <c r="T26" i="10"/>
  <c r="V28" i="10"/>
  <c r="Y28" i="10" s="1"/>
  <c r="AB28" i="10" s="1"/>
  <c r="R35" i="10"/>
  <c r="T37" i="10"/>
  <c r="V39" i="10"/>
  <c r="Y39" i="10" s="1"/>
  <c r="AB39" i="10" s="1"/>
  <c r="R43" i="10"/>
  <c r="T45" i="10"/>
  <c r="V47" i="10"/>
  <c r="Y47" i="10" s="1"/>
  <c r="AB47" i="10" s="1"/>
  <c r="R51" i="10"/>
  <c r="S144" i="10"/>
  <c r="T146" i="10"/>
  <c r="R147" i="10"/>
  <c r="T149" i="10"/>
  <c r="R150" i="10"/>
  <c r="T152" i="10"/>
  <c r="R153" i="10"/>
  <c r="S155" i="10"/>
  <c r="T157" i="10"/>
  <c r="S60" i="10"/>
  <c r="S61" i="10"/>
  <c r="S67" i="10"/>
  <c r="U69" i="10"/>
  <c r="X69" i="10" s="1"/>
  <c r="AA69" i="10" s="1"/>
  <c r="S70" i="10"/>
  <c r="U72" i="10"/>
  <c r="X72" i="10" s="1"/>
  <c r="AA72" i="10" s="1"/>
  <c r="R78" i="10"/>
  <c r="R81" i="10"/>
  <c r="R84" i="10"/>
  <c r="S86" i="10"/>
  <c r="T88" i="10"/>
  <c r="V90" i="10"/>
  <c r="Y90" i="10" s="1"/>
  <c r="AB90" i="10" s="1"/>
  <c r="R94" i="10"/>
  <c r="T96" i="10"/>
  <c r="R97" i="10"/>
  <c r="R99" i="10"/>
  <c r="V100" i="10"/>
  <c r="Y100" i="10" s="1"/>
  <c r="AB100" i="10" s="1"/>
  <c r="S100" i="10"/>
  <c r="S101" i="10"/>
  <c r="R108" i="10"/>
  <c r="V114" i="10"/>
  <c r="Y114" i="10" s="1"/>
  <c r="AB114" i="10" s="1"/>
  <c r="S114" i="10"/>
  <c r="V166" i="10"/>
  <c r="Y166" i="10" s="1"/>
  <c r="AB166" i="10" s="1"/>
  <c r="S166" i="10"/>
  <c r="S205" i="10"/>
  <c r="S211" i="10"/>
  <c r="T214" i="10"/>
  <c r="W217" i="10"/>
  <c r="Z217" i="10" s="1"/>
  <c r="AC217" i="10" s="1"/>
  <c r="T217" i="10"/>
  <c r="R219" i="10"/>
  <c r="R174" i="10"/>
  <c r="V222" i="10"/>
  <c r="Y222" i="10" s="1"/>
  <c r="AB222" i="10" s="1"/>
  <c r="S222" i="10"/>
  <c r="W224" i="10"/>
  <c r="Z224" i="10" s="1"/>
  <c r="AC224" i="10" s="1"/>
  <c r="T224" i="10"/>
  <c r="W225" i="10"/>
  <c r="Z225" i="10" s="1"/>
  <c r="AC225" i="10" s="1"/>
  <c r="S233" i="10"/>
  <c r="T350" i="10"/>
  <c r="W350" i="10"/>
  <c r="Z350" i="10" s="1"/>
  <c r="AC350" i="10" s="1"/>
  <c r="S365" i="10"/>
  <c r="V263" i="10"/>
  <c r="Y263" i="10" s="1"/>
  <c r="AB263" i="10" s="1"/>
  <c r="S263" i="10"/>
  <c r="R384" i="10"/>
  <c r="R28" i="10"/>
  <c r="R31" i="10"/>
  <c r="R39" i="10"/>
  <c r="R40" i="10"/>
  <c r="R47" i="10"/>
  <c r="R159" i="10"/>
  <c r="S54" i="10"/>
  <c r="W61" i="10"/>
  <c r="Z61" i="10" s="1"/>
  <c r="AC61" i="10" s="1"/>
  <c r="R75" i="10"/>
  <c r="R105" i="10"/>
  <c r="R109" i="10"/>
  <c r="R163" i="10"/>
  <c r="R220" i="10"/>
  <c r="R171" i="10"/>
  <c r="R175" i="10"/>
  <c r="R261" i="10"/>
  <c r="W155" i="10"/>
  <c r="Z155" i="10" s="1"/>
  <c r="AC155" i="10" s="1"/>
  <c r="R156" i="10"/>
  <c r="W67" i="10"/>
  <c r="Z67" i="10" s="1"/>
  <c r="AC67" i="10" s="1"/>
  <c r="R68" i="10"/>
  <c r="R101" i="10"/>
  <c r="S105" i="10"/>
  <c r="S111" i="10"/>
  <c r="V117" i="10"/>
  <c r="Y117" i="10" s="1"/>
  <c r="AB117" i="10" s="1"/>
  <c r="S117" i="10"/>
  <c r="S163" i="10"/>
  <c r="R205" i="10"/>
  <c r="R211" i="10"/>
  <c r="R355" i="10"/>
  <c r="W364" i="10"/>
  <c r="Z364" i="10" s="1"/>
  <c r="AC364" i="10" s="1"/>
  <c r="T364" i="10"/>
  <c r="V252" i="10"/>
  <c r="Y252" i="10" s="1"/>
  <c r="AB252" i="10" s="1"/>
  <c r="S252" i="10"/>
  <c r="V295" i="10"/>
  <c r="Y295" i="10" s="1"/>
  <c r="AB295" i="10" s="1"/>
  <c r="S295" i="10"/>
  <c r="V326" i="10"/>
  <c r="Y326" i="10" s="1"/>
  <c r="AB326" i="10" s="1"/>
  <c r="S326" i="10"/>
  <c r="W399" i="10"/>
  <c r="Z399" i="10" s="1"/>
  <c r="AC399" i="10" s="1"/>
  <c r="R403" i="10"/>
  <c r="R138" i="10"/>
  <c r="R141" i="10"/>
  <c r="R2" i="10"/>
  <c r="T4" i="10"/>
  <c r="S12" i="10"/>
  <c r="T14" i="10"/>
  <c r="R15" i="10"/>
  <c r="T17" i="10"/>
  <c r="S23" i="10"/>
  <c r="S34" i="10"/>
  <c r="S42" i="10"/>
  <c r="S50" i="10"/>
  <c r="T52" i="10"/>
  <c r="T154" i="10"/>
  <c r="R54" i="10"/>
  <c r="R57" i="10"/>
  <c r="T59" i="10"/>
  <c r="T60" i="10"/>
  <c r="V61" i="10"/>
  <c r="Y61" i="10" s="1"/>
  <c r="AB61" i="10" s="1"/>
  <c r="S64" i="10"/>
  <c r="T66" i="10"/>
  <c r="S77" i="10"/>
  <c r="S80" i="10"/>
  <c r="S83" i="10"/>
  <c r="T85" i="10"/>
  <c r="S93" i="10"/>
  <c r="S97" i="10"/>
  <c r="S108" i="10"/>
  <c r="R208" i="10"/>
  <c r="V214" i="10"/>
  <c r="Y214" i="10" s="1"/>
  <c r="AB214" i="10" s="1"/>
  <c r="S214" i="10"/>
  <c r="S219" i="10"/>
  <c r="S174" i="10"/>
  <c r="S236" i="10"/>
  <c r="S339" i="10"/>
  <c r="V357" i="10"/>
  <c r="Y357" i="10" s="1"/>
  <c r="AB357" i="10" s="1"/>
  <c r="S357" i="10"/>
  <c r="S268" i="10"/>
  <c r="W274" i="10"/>
  <c r="Z274" i="10" s="1"/>
  <c r="AC274" i="10" s="1"/>
  <c r="T274" i="10"/>
  <c r="R276" i="10"/>
  <c r="R284" i="10"/>
  <c r="R293" i="10"/>
  <c r="R310" i="10"/>
  <c r="W432" i="10"/>
  <c r="Z432" i="10" s="1"/>
  <c r="AC432" i="10" s="1"/>
  <c r="T432" i="10"/>
  <c r="R434" i="10"/>
  <c r="R351" i="10"/>
  <c r="V271" i="10"/>
  <c r="Y271" i="10" s="1"/>
  <c r="AB271" i="10" s="1"/>
  <c r="S271" i="10"/>
  <c r="S276" i="10"/>
  <c r="W282" i="10"/>
  <c r="Z282" i="10" s="1"/>
  <c r="AC282" i="10" s="1"/>
  <c r="T282" i="10"/>
  <c r="R285" i="10"/>
  <c r="W290" i="10"/>
  <c r="Z290" i="10" s="1"/>
  <c r="AC290" i="10" s="1"/>
  <c r="T290" i="10"/>
  <c r="R308" i="10"/>
  <c r="V446" i="10"/>
  <c r="Y446" i="10" s="1"/>
  <c r="AB446" i="10" s="1"/>
  <c r="S446" i="10"/>
  <c r="R98" i="10"/>
  <c r="R115" i="10"/>
  <c r="R116" i="10"/>
  <c r="R118" i="10"/>
  <c r="R119" i="10"/>
  <c r="R167" i="10"/>
  <c r="R168" i="10"/>
  <c r="R215" i="10"/>
  <c r="R216" i="10"/>
  <c r="R223" i="10"/>
  <c r="S226" i="10"/>
  <c r="U227" i="10"/>
  <c r="X227" i="10" s="1"/>
  <c r="AA227" i="10" s="1"/>
  <c r="S333" i="10"/>
  <c r="S343" i="10"/>
  <c r="S351" i="10"/>
  <c r="U352" i="10"/>
  <c r="X352" i="10" s="1"/>
  <c r="AA352" i="10" s="1"/>
  <c r="R358" i="10"/>
  <c r="W359" i="10"/>
  <c r="Z359" i="10" s="1"/>
  <c r="AC359" i="10" s="1"/>
  <c r="R248" i="10"/>
  <c r="T250" i="10"/>
  <c r="W250" i="10"/>
  <c r="Z250" i="10" s="1"/>
  <c r="AC250" i="10" s="1"/>
  <c r="W258" i="10"/>
  <c r="Z258" i="10" s="1"/>
  <c r="AC258" i="10" s="1"/>
  <c r="T258" i="10"/>
  <c r="R260" i="10"/>
  <c r="U269" i="10"/>
  <c r="X269" i="10" s="1"/>
  <c r="AA269" i="10" s="1"/>
  <c r="R277" i="10"/>
  <c r="V279" i="10"/>
  <c r="Y279" i="10" s="1"/>
  <c r="AB279" i="10" s="1"/>
  <c r="S279" i="10"/>
  <c r="W306" i="10"/>
  <c r="Z306" i="10" s="1"/>
  <c r="AC306" i="10" s="1"/>
  <c r="V311" i="10"/>
  <c r="Y311" i="10" s="1"/>
  <c r="AB311" i="10" s="1"/>
  <c r="S311" i="10"/>
  <c r="V320" i="10"/>
  <c r="Y320" i="10" s="1"/>
  <c r="AB320" i="10" s="1"/>
  <c r="S320" i="10"/>
  <c r="V369" i="10"/>
  <c r="Y369" i="10" s="1"/>
  <c r="AB369" i="10" s="1"/>
  <c r="S369" i="10"/>
  <c r="V413" i="10"/>
  <c r="Y413" i="10" s="1"/>
  <c r="AB413" i="10" s="1"/>
  <c r="S413" i="10"/>
  <c r="V421" i="10"/>
  <c r="Y421" i="10" s="1"/>
  <c r="AB421" i="10" s="1"/>
  <c r="S421" i="10"/>
  <c r="R426" i="10"/>
  <c r="W441" i="10"/>
  <c r="Z441" i="10" s="1"/>
  <c r="AC441" i="10" s="1"/>
  <c r="R443" i="10"/>
  <c r="U461" i="10"/>
  <c r="X461" i="10" s="1"/>
  <c r="AA461" i="10" s="1"/>
  <c r="R472" i="10"/>
  <c r="R226" i="10"/>
  <c r="R333" i="10"/>
  <c r="R343" i="10"/>
  <c r="S284" i="10"/>
  <c r="V287" i="10"/>
  <c r="Y287" i="10" s="1"/>
  <c r="AB287" i="10" s="1"/>
  <c r="S287" i="10"/>
  <c r="W332" i="10"/>
  <c r="Z332" i="10" s="1"/>
  <c r="AC332" i="10" s="1"/>
  <c r="T332" i="10"/>
  <c r="W398" i="10"/>
  <c r="Z398" i="10" s="1"/>
  <c r="AC398" i="10" s="1"/>
  <c r="T398" i="10"/>
  <c r="W417" i="10"/>
  <c r="Z417" i="10" s="1"/>
  <c r="AC417" i="10" s="1"/>
  <c r="W445" i="10"/>
  <c r="Z445" i="10" s="1"/>
  <c r="AC445" i="10" s="1"/>
  <c r="W480" i="10"/>
  <c r="Z480" i="10" s="1"/>
  <c r="AC480" i="10" s="1"/>
  <c r="T480" i="10"/>
  <c r="R60" i="10"/>
  <c r="R230" i="10"/>
  <c r="T232" i="10"/>
  <c r="R233" i="10"/>
  <c r="T235" i="10"/>
  <c r="R236" i="10"/>
  <c r="T238" i="10"/>
  <c r="R339" i="10"/>
  <c r="T341" i="10"/>
  <c r="R347" i="10"/>
  <c r="T349" i="10"/>
  <c r="S358" i="10"/>
  <c r="V358" i="10"/>
  <c r="Y358" i="10" s="1"/>
  <c r="AB358" i="10" s="1"/>
  <c r="R361" i="10"/>
  <c r="R365" i="10"/>
  <c r="W240" i="10"/>
  <c r="Z240" i="10" s="1"/>
  <c r="AC240" i="10" s="1"/>
  <c r="T240" i="10"/>
  <c r="R242" i="10"/>
  <c r="T245" i="10"/>
  <c r="R246" i="10"/>
  <c r="T252" i="10"/>
  <c r="V255" i="10"/>
  <c r="Y255" i="10" s="1"/>
  <c r="AB255" i="10" s="1"/>
  <c r="S255" i="10"/>
  <c r="S260" i="10"/>
  <c r="T263" i="10"/>
  <c r="W266" i="10"/>
  <c r="Z266" i="10" s="1"/>
  <c r="AC266" i="10" s="1"/>
  <c r="T266" i="10"/>
  <c r="R268" i="10"/>
  <c r="R292" i="10"/>
  <c r="T295" i="10"/>
  <c r="T298" i="10"/>
  <c r="W330" i="10"/>
  <c r="Z330" i="10" s="1"/>
  <c r="AC330" i="10" s="1"/>
  <c r="T330" i="10"/>
  <c r="R331" i="10"/>
  <c r="W376" i="10"/>
  <c r="Z376" i="10" s="1"/>
  <c r="AC376" i="10" s="1"/>
  <c r="T376" i="10"/>
  <c r="W409" i="10"/>
  <c r="Z409" i="10" s="1"/>
  <c r="AC409" i="10" s="1"/>
  <c r="R411" i="10"/>
  <c r="R435" i="10"/>
  <c r="W440" i="10"/>
  <c r="Z440" i="10" s="1"/>
  <c r="AC440" i="10" s="1"/>
  <c r="T440" i="10"/>
  <c r="R364" i="10"/>
  <c r="R253" i="10"/>
  <c r="R254" i="10"/>
  <c r="R256" i="10"/>
  <c r="R257" i="10"/>
  <c r="R264" i="10"/>
  <c r="R265" i="10"/>
  <c r="R272" i="10"/>
  <c r="R273" i="10"/>
  <c r="R280" i="10"/>
  <c r="R281" i="10"/>
  <c r="R288" i="10"/>
  <c r="R296" i="10"/>
  <c r="R299" i="10"/>
  <c r="W300" i="10"/>
  <c r="Z300" i="10" s="1"/>
  <c r="AC300" i="10" s="1"/>
  <c r="R305" i="10"/>
  <c r="R312" i="10"/>
  <c r="R313" i="10"/>
  <c r="S316" i="10"/>
  <c r="W318" i="10"/>
  <c r="Z318" i="10" s="1"/>
  <c r="AC318" i="10" s="1"/>
  <c r="T318" i="10"/>
  <c r="R325" i="10"/>
  <c r="W326" i="10"/>
  <c r="Z326" i="10" s="1"/>
  <c r="AC326" i="10" s="1"/>
  <c r="T326" i="10"/>
  <c r="S327" i="10"/>
  <c r="S331" i="10"/>
  <c r="V367" i="10"/>
  <c r="Y367" i="10" s="1"/>
  <c r="AB367" i="10" s="1"/>
  <c r="S367" i="10"/>
  <c r="R368" i="10"/>
  <c r="R372" i="10"/>
  <c r="W379" i="10"/>
  <c r="Z379" i="10" s="1"/>
  <c r="AC379" i="10" s="1"/>
  <c r="R410" i="10"/>
  <c r="W416" i="10"/>
  <c r="Z416" i="10" s="1"/>
  <c r="AC416" i="10" s="1"/>
  <c r="T416" i="10"/>
  <c r="R419" i="10"/>
  <c r="W425" i="10"/>
  <c r="Z425" i="10" s="1"/>
  <c r="AC425" i="10" s="1"/>
  <c r="V429" i="10"/>
  <c r="Y429" i="10" s="1"/>
  <c r="AB429" i="10" s="1"/>
  <c r="S429" i="10"/>
  <c r="R442" i="10"/>
  <c r="V475" i="10"/>
  <c r="Y475" i="10" s="1"/>
  <c r="AB475" i="10" s="1"/>
  <c r="S475" i="10"/>
  <c r="R360" i="10"/>
  <c r="R250" i="10"/>
  <c r="S299" i="10"/>
  <c r="V299" i="10"/>
  <c r="Y299" i="10" s="1"/>
  <c r="AB299" i="10" s="1"/>
  <c r="R301" i="10"/>
  <c r="W302" i="10"/>
  <c r="Z302" i="10" s="1"/>
  <c r="AC302" i="10" s="1"/>
  <c r="T302" i="10"/>
  <c r="R304" i="10"/>
  <c r="S313" i="10"/>
  <c r="W366" i="10"/>
  <c r="Z366" i="10" s="1"/>
  <c r="AC366" i="10" s="1"/>
  <c r="T366" i="10"/>
  <c r="R374" i="10"/>
  <c r="R377" i="10"/>
  <c r="W386" i="10"/>
  <c r="Z386" i="10" s="1"/>
  <c r="AC386" i="10" s="1"/>
  <c r="T386" i="10"/>
  <c r="V395" i="10"/>
  <c r="Y395" i="10" s="1"/>
  <c r="AB395" i="10" s="1"/>
  <c r="S395" i="10"/>
  <c r="V405" i="10"/>
  <c r="Y405" i="10" s="1"/>
  <c r="AB405" i="10" s="1"/>
  <c r="S405" i="10"/>
  <c r="R418" i="10"/>
  <c r="W424" i="10"/>
  <c r="Z424" i="10" s="1"/>
  <c r="AC424" i="10" s="1"/>
  <c r="T424" i="10"/>
  <c r="R427" i="10"/>
  <c r="W433" i="10"/>
  <c r="Z433" i="10" s="1"/>
  <c r="AC433" i="10" s="1"/>
  <c r="V437" i="10"/>
  <c r="Y437" i="10" s="1"/>
  <c r="AB437" i="10" s="1"/>
  <c r="S437" i="10"/>
  <c r="R370" i="10"/>
  <c r="V371" i="10"/>
  <c r="Y371" i="10" s="1"/>
  <c r="AB371" i="10" s="1"/>
  <c r="S371" i="10"/>
  <c r="S372" i="10"/>
  <c r="R381" i="10"/>
  <c r="W385" i="10"/>
  <c r="Z385" i="10" s="1"/>
  <c r="AC385" i="10" s="1"/>
  <c r="R450" i="10"/>
  <c r="R467" i="10"/>
  <c r="R469" i="10"/>
  <c r="S472" i="10"/>
  <c r="R481" i="10"/>
  <c r="R307" i="10"/>
  <c r="W315" i="10"/>
  <c r="Z315" i="10" s="1"/>
  <c r="AC315" i="10" s="1"/>
  <c r="R317" i="10"/>
  <c r="R319" i="10"/>
  <c r="R320" i="10"/>
  <c r="W321" i="10"/>
  <c r="Z321" i="10" s="1"/>
  <c r="AC321" i="10" s="1"/>
  <c r="T321" i="10"/>
  <c r="R323" i="10"/>
  <c r="R327" i="10"/>
  <c r="R378" i="10"/>
  <c r="R387" i="10"/>
  <c r="R389" i="10"/>
  <c r="W391" i="10"/>
  <c r="Z391" i="10" s="1"/>
  <c r="AC391" i="10" s="1"/>
  <c r="T391" i="10"/>
  <c r="R393" i="10"/>
  <c r="W401" i="10"/>
  <c r="Z401" i="10" s="1"/>
  <c r="AC401" i="10" s="1"/>
  <c r="T401" i="10"/>
  <c r="R447" i="10"/>
  <c r="W471" i="10"/>
  <c r="Z471" i="10" s="1"/>
  <c r="AC471" i="10" s="1"/>
  <c r="R478" i="10"/>
  <c r="R330" i="10"/>
  <c r="R390" i="10"/>
  <c r="R400" i="10"/>
  <c r="S410" i="10"/>
  <c r="S418" i="10"/>
  <c r="S426" i="10"/>
  <c r="S434" i="10"/>
  <c r="S442" i="10"/>
  <c r="R452" i="10"/>
  <c r="W458" i="10"/>
  <c r="Z458" i="10" s="1"/>
  <c r="AC458" i="10" s="1"/>
  <c r="T458" i="10"/>
  <c r="R460" i="10"/>
  <c r="R463" i="10"/>
  <c r="R466" i="10"/>
  <c r="W468" i="10"/>
  <c r="Z468" i="10" s="1"/>
  <c r="AC468" i="10" s="1"/>
  <c r="S469" i="10"/>
  <c r="R473" i="10"/>
  <c r="R476" i="10"/>
  <c r="S481" i="10"/>
  <c r="R316" i="10"/>
  <c r="R375" i="10"/>
  <c r="R380" i="10"/>
  <c r="R386" i="10"/>
  <c r="R396" i="10"/>
  <c r="R406" i="10"/>
  <c r="R414" i="10"/>
  <c r="R422" i="10"/>
  <c r="R430" i="10"/>
  <c r="R438" i="10"/>
  <c r="W444" i="10"/>
  <c r="Z444" i="10" s="1"/>
  <c r="AC444" i="10" s="1"/>
  <c r="T444" i="10"/>
  <c r="R446" i="10"/>
  <c r="R449" i="10"/>
  <c r="W451" i="10"/>
  <c r="Z451" i="10" s="1"/>
  <c r="AC451" i="10" s="1"/>
  <c r="S452" i="10"/>
  <c r="W459" i="10"/>
  <c r="Z459" i="10" s="1"/>
  <c r="AC459" i="10" s="1"/>
  <c r="S460" i="10"/>
  <c r="S463" i="10"/>
  <c r="S466" i="10"/>
  <c r="R456" i="10"/>
  <c r="S83" i="9"/>
  <c r="T83" i="9" s="1"/>
  <c r="U83" i="9" s="1"/>
  <c r="V83" i="9" s="1"/>
  <c r="S179" i="9"/>
  <c r="T179" i="9" s="1"/>
  <c r="U179" i="9" s="1"/>
  <c r="V179" i="9" s="1"/>
  <c r="S139" i="9"/>
  <c r="T139" i="9" s="1"/>
  <c r="U139" i="9" s="1"/>
  <c r="V139" i="9" s="1"/>
  <c r="S229" i="9"/>
  <c r="T229" i="9" s="1"/>
  <c r="U229" i="9" s="1"/>
  <c r="V229" i="9" s="1"/>
  <c r="S263" i="9"/>
  <c r="T263" i="9" s="1"/>
  <c r="U263" i="9" s="1"/>
  <c r="V263" i="9" s="1"/>
  <c r="S313" i="9"/>
  <c r="T313" i="9" s="1"/>
  <c r="U313" i="9" s="1"/>
  <c r="V313" i="9" s="1"/>
  <c r="S209" i="9"/>
  <c r="T209" i="9" s="1"/>
  <c r="U209" i="9" s="1"/>
  <c r="V209" i="9" s="1"/>
  <c r="S106" i="9"/>
  <c r="T106" i="9" s="1"/>
  <c r="U106" i="9" s="1"/>
  <c r="V106" i="9" s="1"/>
  <c r="S171" i="9"/>
  <c r="T171" i="9" s="1"/>
  <c r="U171" i="9" s="1"/>
  <c r="V171" i="9" s="1"/>
  <c r="S194" i="9"/>
  <c r="T194" i="9" s="1"/>
  <c r="U194" i="9" s="1"/>
  <c r="V194" i="9" s="1"/>
  <c r="S295" i="9"/>
  <c r="T295" i="9" s="1"/>
  <c r="U295" i="9" s="1"/>
  <c r="V295" i="9" s="1"/>
  <c r="S338" i="9"/>
  <c r="T338" i="9" s="1"/>
  <c r="U338" i="9" s="1"/>
  <c r="V338" i="9" s="1"/>
  <c r="S347" i="9"/>
  <c r="T347" i="9" s="1"/>
  <c r="U347" i="9" s="1"/>
  <c r="V347" i="9" s="1"/>
  <c r="S354" i="9"/>
  <c r="T354" i="9" s="1"/>
  <c r="U354" i="9" s="1"/>
  <c r="V354" i="9" s="1"/>
  <c r="P191" i="7"/>
  <c r="P193" i="7"/>
  <c r="P195" i="7"/>
  <c r="P197" i="7"/>
  <c r="P199" i="7"/>
  <c r="P201" i="7"/>
  <c r="P203" i="7"/>
  <c r="P205" i="7"/>
  <c r="P207" i="7"/>
  <c r="P209" i="7"/>
  <c r="P211" i="7"/>
  <c r="P213" i="7"/>
  <c r="P215" i="7"/>
  <c r="P217" i="7"/>
  <c r="P219" i="7"/>
  <c r="P221" i="7"/>
  <c r="P223" i="7"/>
  <c r="P225" i="7"/>
  <c r="P227" i="7"/>
  <c r="P229" i="7"/>
  <c r="P231" i="7"/>
  <c r="P233" i="7"/>
  <c r="P235" i="7"/>
  <c r="P237" i="7"/>
  <c r="P239" i="7"/>
  <c r="P241" i="7"/>
  <c r="P243" i="7"/>
  <c r="P245" i="7"/>
  <c r="P247" i="7"/>
  <c r="P249" i="7"/>
  <c r="P251" i="7"/>
  <c r="P253" i="7"/>
  <c r="P255" i="7"/>
  <c r="P257" i="7"/>
  <c r="P259" i="7"/>
  <c r="P261" i="7"/>
  <c r="P263" i="7"/>
  <c r="P265" i="7"/>
  <c r="P267" i="7"/>
  <c r="P269" i="7"/>
  <c r="P271" i="7"/>
  <c r="P273" i="7"/>
  <c r="P2" i="7"/>
  <c r="P10" i="7"/>
  <c r="P18" i="7"/>
  <c r="P26" i="7"/>
  <c r="P34" i="7"/>
  <c r="P42" i="7"/>
  <c r="P50" i="7"/>
  <c r="P58" i="7"/>
  <c r="P66" i="7"/>
  <c r="P74" i="7"/>
  <c r="P82" i="7"/>
  <c r="P90" i="7"/>
  <c r="P98" i="7"/>
  <c r="P106" i="7"/>
  <c r="P114" i="7"/>
  <c r="P122" i="7"/>
  <c r="P130" i="7"/>
  <c r="P138" i="7"/>
  <c r="P146" i="7"/>
  <c r="P154" i="7"/>
  <c r="P162" i="7"/>
  <c r="P170" i="7"/>
  <c r="P178" i="7"/>
  <c r="P186" i="7"/>
  <c r="P4" i="7"/>
  <c r="P12" i="7"/>
  <c r="P20" i="7"/>
  <c r="P28" i="7"/>
  <c r="P36" i="7"/>
  <c r="P44" i="7"/>
  <c r="P52" i="7"/>
  <c r="P60" i="7"/>
  <c r="P68" i="7"/>
  <c r="P76" i="7"/>
  <c r="P84" i="7"/>
  <c r="P92" i="7"/>
  <c r="P100" i="7"/>
  <c r="P108" i="7"/>
  <c r="P116" i="7"/>
  <c r="P124" i="7"/>
  <c r="P132" i="7"/>
  <c r="P140" i="7"/>
  <c r="P148" i="7"/>
  <c r="P156" i="7"/>
  <c r="P164" i="7"/>
  <c r="P172" i="7"/>
  <c r="P180" i="7"/>
  <c r="P188" i="7"/>
  <c r="P1415" i="7"/>
  <c r="P1419" i="7"/>
  <c r="P1423" i="7"/>
  <c r="P374" i="7"/>
  <c r="P378" i="7"/>
  <c r="P382" i="7"/>
  <c r="P386" i="7"/>
  <c r="P390" i="7"/>
  <c r="P394" i="7"/>
  <c r="P398" i="7"/>
  <c r="P402" i="7"/>
  <c r="P406" i="7"/>
  <c r="P410" i="7"/>
  <c r="P414" i="7"/>
  <c r="P418" i="7"/>
  <c r="P422" i="7"/>
  <c r="P426" i="7"/>
  <c r="P430" i="7"/>
  <c r="P434" i="7"/>
  <c r="P438" i="7"/>
  <c r="P442" i="7"/>
  <c r="P446" i="7"/>
  <c r="P450" i="7"/>
  <c r="P454" i="7"/>
  <c r="P458" i="7"/>
  <c r="P462" i="7"/>
  <c r="P466" i="7"/>
  <c r="P470" i="7"/>
  <c r="P474" i="7"/>
  <c r="P478" i="7"/>
  <c r="P482" i="7"/>
  <c r="P486" i="7"/>
  <c r="P490" i="7"/>
  <c r="P494" i="7"/>
  <c r="P498" i="7"/>
  <c r="P502" i="7"/>
  <c r="P506" i="7"/>
  <c r="P510" i="7"/>
  <c r="P514" i="7"/>
  <c r="P518" i="7"/>
  <c r="P522" i="7"/>
  <c r="P526" i="7"/>
  <c r="P530" i="7"/>
  <c r="P534" i="7"/>
  <c r="P538" i="7"/>
  <c r="P542" i="7"/>
  <c r="P546" i="7"/>
  <c r="P550" i="7"/>
  <c r="P554" i="7"/>
  <c r="P558" i="7"/>
  <c r="P562" i="7"/>
  <c r="P566" i="7"/>
  <c r="P570" i="7"/>
  <c r="P574" i="7"/>
  <c r="P578" i="7"/>
  <c r="P582" i="7"/>
  <c r="P586" i="7"/>
  <c r="P590" i="7"/>
  <c r="P594" i="7"/>
  <c r="P598" i="7"/>
  <c r="P602" i="7"/>
  <c r="P606" i="7"/>
  <c r="P610" i="7"/>
  <c r="P614" i="7"/>
  <c r="P618" i="7"/>
  <c r="P622" i="7"/>
  <c r="P626" i="7"/>
  <c r="P630" i="7"/>
  <c r="P634" i="7"/>
  <c r="P638" i="7"/>
  <c r="P642" i="7"/>
  <c r="P646" i="7"/>
  <c r="P650" i="7"/>
  <c r="P654" i="7"/>
  <c r="P658" i="7"/>
  <c r="P662" i="7"/>
  <c r="P666" i="7"/>
  <c r="P670" i="7"/>
  <c r="P674" i="7"/>
  <c r="P678" i="7"/>
  <c r="P682" i="7"/>
  <c r="P686" i="7"/>
  <c r="P690" i="7"/>
  <c r="P694" i="7"/>
  <c r="P698" i="7"/>
  <c r="P702" i="7"/>
  <c r="P706" i="7"/>
  <c r="P710" i="7"/>
  <c r="P714" i="7"/>
  <c r="P718" i="7"/>
  <c r="P722" i="7"/>
  <c r="P726" i="7"/>
  <c r="P730" i="7"/>
  <c r="P734" i="7"/>
  <c r="P738" i="7"/>
  <c r="P742" i="7"/>
  <c r="P746" i="7"/>
  <c r="P750" i="7"/>
  <c r="P754" i="7"/>
  <c r="P758" i="7"/>
  <c r="P371" i="7"/>
  <c r="P375" i="7"/>
  <c r="P379" i="7"/>
  <c r="P383" i="7"/>
  <c r="P387" i="7"/>
  <c r="P391" i="7"/>
  <c r="P395" i="7"/>
  <c r="P399" i="7"/>
  <c r="P403" i="7"/>
  <c r="P407" i="7"/>
  <c r="P411" i="7"/>
  <c r="P415" i="7"/>
  <c r="P419" i="7"/>
  <c r="P423" i="7"/>
  <c r="P427" i="7"/>
  <c r="P431" i="7"/>
  <c r="P435" i="7"/>
  <c r="P439" i="7"/>
  <c r="P443" i="7"/>
  <c r="P447" i="7"/>
  <c r="P451" i="7"/>
  <c r="P455" i="7"/>
  <c r="P459" i="7"/>
  <c r="P463" i="7"/>
  <c r="P467" i="7"/>
  <c r="P471" i="7"/>
  <c r="P475" i="7"/>
  <c r="P479" i="7"/>
  <c r="P483" i="7"/>
  <c r="P487" i="7"/>
  <c r="P491" i="7"/>
  <c r="P495" i="7"/>
  <c r="P499" i="7"/>
  <c r="P503" i="7"/>
  <c r="P507" i="7"/>
  <c r="P511" i="7"/>
  <c r="P515" i="7"/>
  <c r="P519" i="7"/>
  <c r="P523" i="7"/>
  <c r="P527" i="7"/>
  <c r="P531" i="7"/>
  <c r="P535" i="7"/>
  <c r="P539" i="7"/>
  <c r="P543" i="7"/>
  <c r="P547" i="7"/>
  <c r="P551" i="7"/>
  <c r="P555" i="7"/>
  <c r="P559" i="7"/>
  <c r="P563" i="7"/>
  <c r="P567" i="7"/>
  <c r="P571" i="7"/>
  <c r="P575" i="7"/>
  <c r="P579" i="7"/>
  <c r="P583" i="7"/>
  <c r="P587" i="7"/>
  <c r="P591" i="7"/>
  <c r="P595" i="7"/>
  <c r="P599" i="7"/>
  <c r="P603" i="7"/>
  <c r="P607" i="7"/>
  <c r="P611" i="7"/>
  <c r="P615" i="7"/>
  <c r="P619" i="7"/>
  <c r="P623" i="7"/>
  <c r="P627" i="7"/>
  <c r="P631" i="7"/>
  <c r="P635" i="7"/>
  <c r="P639" i="7"/>
  <c r="P643" i="7"/>
  <c r="P647" i="7"/>
  <c r="P651" i="7"/>
  <c r="P655" i="7"/>
  <c r="P659" i="7"/>
  <c r="P663" i="7"/>
  <c r="P667" i="7"/>
  <c r="P671" i="7"/>
  <c r="P675" i="7"/>
  <c r="P679" i="7"/>
  <c r="P683" i="7"/>
  <c r="P687" i="7"/>
  <c r="P691" i="7"/>
  <c r="P695" i="7"/>
  <c r="P699" i="7"/>
  <c r="P703" i="7"/>
  <c r="P707" i="7"/>
  <c r="P711" i="7"/>
  <c r="P715" i="7"/>
  <c r="P719" i="7"/>
  <c r="P723" i="7"/>
  <c r="P727" i="7"/>
  <c r="P731" i="7"/>
  <c r="P735" i="7"/>
  <c r="P739" i="7"/>
  <c r="P743" i="7"/>
  <c r="P747" i="7"/>
  <c r="P751" i="7"/>
  <c r="P755" i="7"/>
  <c r="P759" i="7"/>
  <c r="P763" i="7"/>
  <c r="P767" i="7"/>
  <c r="P771" i="7"/>
  <c r="P775" i="7"/>
  <c r="P779" i="7"/>
  <c r="P783" i="7"/>
  <c r="P787" i="7"/>
  <c r="P791" i="7"/>
  <c r="P795" i="7"/>
  <c r="P799" i="7"/>
  <c r="P803" i="7"/>
  <c r="P807" i="7"/>
  <c r="P811" i="7"/>
  <c r="P815" i="7"/>
  <c r="P819" i="7"/>
  <c r="P823" i="7"/>
  <c r="P827" i="7"/>
  <c r="P831" i="7"/>
  <c r="P835" i="7"/>
  <c r="P839" i="7"/>
  <c r="P843" i="7"/>
  <c r="P847" i="7"/>
  <c r="P851" i="7"/>
  <c r="P855" i="7"/>
  <c r="P859" i="7"/>
  <c r="P863" i="7"/>
  <c r="P867" i="7"/>
  <c r="P869" i="7"/>
  <c r="P873" i="7"/>
  <c r="P877" i="7"/>
  <c r="P881" i="7"/>
  <c r="P885" i="7"/>
  <c r="P889" i="7"/>
  <c r="P893" i="7"/>
  <c r="P897" i="7"/>
  <c r="P901" i="7"/>
  <c r="P905" i="7"/>
  <c r="P909" i="7"/>
  <c r="P913" i="7"/>
  <c r="P917" i="7"/>
  <c r="P921" i="7"/>
  <c r="P925" i="7"/>
  <c r="P929" i="7"/>
  <c r="P933" i="7"/>
  <c r="P937" i="7"/>
  <c r="P941" i="7"/>
  <c r="P945" i="7"/>
  <c r="P949" i="7"/>
  <c r="P953" i="7"/>
  <c r="P957" i="7"/>
  <c r="P961" i="7"/>
  <c r="P965" i="7"/>
  <c r="P969" i="7"/>
  <c r="P971" i="7"/>
  <c r="P975" i="7"/>
  <c r="P979" i="7"/>
  <c r="P983" i="7"/>
  <c r="P768" i="7"/>
  <c r="P776" i="7"/>
  <c r="P780" i="7"/>
  <c r="P784" i="7"/>
  <c r="P788" i="7"/>
  <c r="P792" i="7"/>
  <c r="P796" i="7"/>
  <c r="P800" i="7"/>
  <c r="P804" i="7"/>
  <c r="P808" i="7"/>
  <c r="P812" i="7"/>
  <c r="P816" i="7"/>
  <c r="P820" i="7"/>
  <c r="P824" i="7"/>
  <c r="P828" i="7"/>
  <c r="P832" i="7"/>
  <c r="P836" i="7"/>
  <c r="P840" i="7"/>
  <c r="P844" i="7"/>
  <c r="P848" i="7"/>
  <c r="P852" i="7"/>
  <c r="P856" i="7"/>
  <c r="P860" i="7"/>
  <c r="P864" i="7"/>
  <c r="P868" i="7"/>
  <c r="P872" i="7"/>
  <c r="P876" i="7"/>
  <c r="P880" i="7"/>
  <c r="P884" i="7"/>
  <c r="P888" i="7"/>
  <c r="P892" i="7"/>
  <c r="P896" i="7"/>
  <c r="P900" i="7"/>
  <c r="P904" i="7"/>
  <c r="P908" i="7"/>
  <c r="P912" i="7"/>
  <c r="P916" i="7"/>
  <c r="P920" i="7"/>
  <c r="P924" i="7"/>
  <c r="P928" i="7"/>
  <c r="P932" i="7"/>
  <c r="P936" i="7"/>
  <c r="P940" i="7"/>
  <c r="P944" i="7"/>
  <c r="P948" i="7"/>
  <c r="P952" i="7"/>
  <c r="P956" i="7"/>
  <c r="P960" i="7"/>
  <c r="P964" i="7"/>
  <c r="P968" i="7"/>
  <c r="P972" i="7"/>
  <c r="P976" i="7"/>
  <c r="P980" i="7"/>
  <c r="P984" i="7"/>
  <c r="P1377" i="7"/>
  <c r="P1385" i="7"/>
  <c r="P1393" i="7"/>
  <c r="P1401" i="7"/>
  <c r="P1409" i="7"/>
  <c r="P1329" i="7"/>
  <c r="P1330" i="7"/>
  <c r="P1331" i="7"/>
  <c r="P1332" i="7"/>
  <c r="P1333" i="7"/>
  <c r="P1334" i="7"/>
  <c r="P1335" i="7"/>
  <c r="P1336" i="7"/>
  <c r="P1337" i="7"/>
  <c r="P1338" i="7"/>
  <c r="P1339" i="7"/>
  <c r="P1340" i="7"/>
  <c r="P1341" i="7"/>
  <c r="P1342" i="7"/>
  <c r="P1343" i="7"/>
  <c r="P1344" i="7"/>
  <c r="P1345" i="7"/>
  <c r="P1346" i="7"/>
  <c r="P1347" i="7"/>
  <c r="P1348" i="7"/>
  <c r="P1349" i="7"/>
  <c r="P1350" i="7"/>
  <c r="P1351" i="7"/>
  <c r="P1352" i="7"/>
  <c r="P1353" i="7"/>
  <c r="P1354" i="7"/>
  <c r="P1355" i="7"/>
  <c r="P1356" i="7"/>
  <c r="P1357" i="7"/>
  <c r="P1358" i="7"/>
  <c r="P1359" i="7"/>
  <c r="P1360" i="7"/>
  <c r="P1361" i="7"/>
  <c r="P1362" i="7"/>
  <c r="P1363" i="7"/>
  <c r="P1364" i="7"/>
  <c r="P1365" i="7"/>
  <c r="P1366" i="7"/>
  <c r="P1367" i="7"/>
  <c r="P1368" i="7"/>
  <c r="P1369" i="7"/>
  <c r="P1370" i="7"/>
  <c r="P1371" i="7"/>
  <c r="P1372" i="7"/>
  <c r="P1373" i="7"/>
  <c r="P1381" i="7"/>
  <c r="P1389" i="7"/>
  <c r="P1397" i="7"/>
  <c r="P1405" i="7"/>
  <c r="P1414" i="7"/>
  <c r="P1418" i="7"/>
  <c r="P1422" i="7"/>
  <c r="N213" i="6"/>
  <c r="N189" i="6"/>
  <c r="N207" i="6"/>
  <c r="N188" i="6"/>
  <c r="N193" i="6"/>
  <c r="N195" i="6"/>
  <c r="N199" i="6"/>
  <c r="N206" i="6"/>
  <c r="P27" i="7" l="1"/>
  <c r="R27" i="7"/>
  <c r="S27" i="7" s="1"/>
  <c r="Z1108" i="10"/>
  <c r="AC1108" i="10" s="1"/>
  <c r="W3" i="11"/>
  <c r="X3" i="11" s="1"/>
  <c r="Y3" i="11" s="1"/>
  <c r="W12" i="11"/>
  <c r="X12" i="11" s="1"/>
  <c r="Y12" i="11" s="1"/>
  <c r="W20" i="11"/>
  <c r="X20" i="11" s="1"/>
  <c r="Y20" i="11" s="1"/>
  <c r="W8" i="11"/>
  <c r="X8" i="11" s="1"/>
  <c r="Y8" i="11" s="1"/>
  <c r="W6" i="11"/>
  <c r="X6" i="11" s="1"/>
  <c r="Y6" i="11" s="1"/>
  <c r="W11" i="11"/>
  <c r="X11" i="11" s="1"/>
  <c r="Y11" i="11" s="1"/>
  <c r="W14" i="11"/>
  <c r="X14" i="11" s="1"/>
  <c r="Y14" i="11" s="1"/>
  <c r="W7" i="11"/>
  <c r="X7" i="11" s="1"/>
  <c r="Y7" i="11" s="1"/>
  <c r="W16" i="11"/>
  <c r="X16" i="11" s="1"/>
  <c r="Y16" i="11" s="1"/>
  <c r="W17" i="11"/>
  <c r="X17" i="11" s="1"/>
  <c r="Y17" i="11" s="1"/>
  <c r="W9" i="11"/>
  <c r="X9" i="11" s="1"/>
  <c r="Y9" i="11" s="1"/>
  <c r="W15" i="11"/>
  <c r="X15" i="11" s="1"/>
  <c r="Y15" i="11" s="1"/>
  <c r="W18" i="11"/>
  <c r="X18" i="11" s="1"/>
  <c r="Y18" i="11" s="1"/>
  <c r="W10" i="11"/>
  <c r="X10" i="11" s="1"/>
  <c r="Y10" i="11" s="1"/>
  <c r="W13" i="11"/>
  <c r="X13" i="11" s="1"/>
  <c r="Y13" i="11" s="1"/>
  <c r="W5" i="11"/>
  <c r="X5" i="11" s="1"/>
  <c r="Y5" i="11" s="1"/>
  <c r="J251" i="4" l="1"/>
  <c r="I251" i="4"/>
  <c r="K251" i="4" s="1"/>
  <c r="J250" i="4"/>
  <c r="I250" i="4"/>
  <c r="J249" i="4"/>
  <c r="I249" i="4"/>
  <c r="J248" i="4"/>
  <c r="I248" i="4"/>
  <c r="J247" i="4"/>
  <c r="I247" i="4"/>
  <c r="K247" i="4" s="1"/>
  <c r="J246" i="4"/>
  <c r="I246" i="4"/>
  <c r="J245" i="4"/>
  <c r="I245" i="4"/>
  <c r="J244" i="4"/>
  <c r="I244" i="4"/>
  <c r="J243" i="4"/>
  <c r="I243" i="4"/>
  <c r="J242" i="4"/>
  <c r="I242" i="4"/>
  <c r="J241" i="4"/>
  <c r="I241" i="4"/>
  <c r="J240" i="4"/>
  <c r="I240" i="4"/>
  <c r="J239" i="4"/>
  <c r="I239" i="4"/>
  <c r="J238" i="4"/>
  <c r="I238" i="4"/>
  <c r="J237" i="4"/>
  <c r="I237" i="4"/>
  <c r="J236" i="4"/>
  <c r="I236" i="4"/>
  <c r="J235" i="4"/>
  <c r="I235" i="4"/>
  <c r="J234" i="4"/>
  <c r="I234" i="4"/>
  <c r="J233" i="4"/>
  <c r="I233" i="4"/>
  <c r="J232" i="4"/>
  <c r="I232" i="4"/>
  <c r="J231" i="4"/>
  <c r="I231" i="4"/>
  <c r="J230" i="4"/>
  <c r="I230" i="4"/>
  <c r="J229" i="4"/>
  <c r="I229" i="4"/>
  <c r="J228" i="4"/>
  <c r="I228" i="4"/>
  <c r="J227" i="4"/>
  <c r="I227" i="4"/>
  <c r="J226" i="4"/>
  <c r="I226" i="4"/>
  <c r="J225" i="4"/>
  <c r="I225" i="4"/>
  <c r="J224" i="4"/>
  <c r="I224" i="4"/>
  <c r="J223" i="4"/>
  <c r="I223" i="4"/>
  <c r="J222" i="4"/>
  <c r="I222" i="4"/>
  <c r="J221" i="4"/>
  <c r="I221" i="4"/>
  <c r="J220" i="4"/>
  <c r="I220" i="4"/>
  <c r="J219" i="4"/>
  <c r="I219" i="4"/>
  <c r="J218" i="4"/>
  <c r="I218" i="4"/>
  <c r="J217" i="4"/>
  <c r="I217" i="4"/>
  <c r="I216" i="4"/>
  <c r="I215" i="4"/>
  <c r="K215" i="4" s="1"/>
  <c r="I214" i="4"/>
  <c r="K214" i="4" s="1"/>
  <c r="I213" i="4"/>
  <c r="I212" i="4"/>
  <c r="K212" i="4" s="1"/>
  <c r="I211" i="4"/>
  <c r="K211" i="4" s="1"/>
  <c r="I210" i="4"/>
  <c r="K210" i="4" s="1"/>
  <c r="I209" i="4"/>
  <c r="K209" i="4" s="1"/>
  <c r="I208" i="4"/>
  <c r="I207" i="4"/>
  <c r="K207" i="4" s="1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I191" i="4"/>
  <c r="I190" i="4"/>
  <c r="K190" i="4" s="1"/>
  <c r="I189" i="4"/>
  <c r="K189" i="4" s="1"/>
  <c r="I188" i="4"/>
  <c r="K188" i="4" s="1"/>
  <c r="I187" i="4"/>
  <c r="K187" i="4" s="1"/>
  <c r="I186" i="4"/>
  <c r="I185" i="4"/>
  <c r="K185" i="4" s="1"/>
  <c r="I184" i="4"/>
  <c r="K184" i="4" s="1"/>
  <c r="I183" i="4"/>
  <c r="K183" i="4" s="1"/>
  <c r="I182" i="4"/>
  <c r="K182" i="4" s="1"/>
  <c r="I181" i="4"/>
  <c r="K181" i="4" s="1"/>
  <c r="I180" i="4"/>
  <c r="K180" i="4" s="1"/>
  <c r="I179" i="4"/>
  <c r="K179" i="4" s="1"/>
  <c r="I178" i="4"/>
  <c r="K178" i="4" s="1"/>
  <c r="I177" i="4"/>
  <c r="K177" i="4" s="1"/>
  <c r="I176" i="4"/>
  <c r="K176" i="4" s="1"/>
  <c r="I175" i="4"/>
  <c r="I174" i="4"/>
  <c r="K174" i="4" s="1"/>
  <c r="I173" i="4"/>
  <c r="K173" i="4" s="1"/>
  <c r="I172" i="4"/>
  <c r="K172" i="4" s="1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I161" i="4"/>
  <c r="K161" i="4" s="1"/>
  <c r="I160" i="4"/>
  <c r="K160" i="4" s="1"/>
  <c r="I159" i="4"/>
  <c r="K159" i="4" s="1"/>
  <c r="I158" i="4"/>
  <c r="K158" i="4" s="1"/>
  <c r="I157" i="4"/>
  <c r="K157" i="4" s="1"/>
  <c r="I156" i="4"/>
  <c r="K156" i="4" s="1"/>
  <c r="I155" i="4"/>
  <c r="I154" i="4"/>
  <c r="K154" i="4" s="1"/>
  <c r="I153" i="4"/>
  <c r="K153" i="4" s="1"/>
  <c r="I152" i="4"/>
  <c r="K152" i="4" s="1"/>
  <c r="I151" i="4"/>
  <c r="K151" i="4" s="1"/>
  <c r="I150" i="4"/>
  <c r="I149" i="4"/>
  <c r="K149" i="4" s="1"/>
  <c r="I148" i="4"/>
  <c r="K148" i="4" s="1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K137" i="4" s="1"/>
  <c r="I137" i="4"/>
  <c r="I136" i="4"/>
  <c r="K136" i="4" s="1"/>
  <c r="I135" i="4"/>
  <c r="I134" i="4"/>
  <c r="I133" i="4"/>
  <c r="K133" i="4" s="1"/>
  <c r="I132" i="4"/>
  <c r="K132" i="4" s="1"/>
  <c r="I131" i="4"/>
  <c r="K131" i="4" s="1"/>
  <c r="I130" i="4"/>
  <c r="I129" i="4"/>
  <c r="I128" i="4"/>
  <c r="K128" i="4" s="1"/>
  <c r="I127" i="4"/>
  <c r="K127" i="4" s="1"/>
  <c r="I126" i="4"/>
  <c r="I125" i="4"/>
  <c r="K125" i="4" s="1"/>
  <c r="I124" i="4"/>
  <c r="K124" i="4" s="1"/>
  <c r="I123" i="4"/>
  <c r="K123" i="4" s="1"/>
  <c r="I122" i="4"/>
  <c r="J121" i="4"/>
  <c r="I121" i="4"/>
  <c r="J120" i="4"/>
  <c r="I120" i="4"/>
  <c r="J119" i="4"/>
  <c r="I119" i="4"/>
  <c r="K119" i="4" s="1"/>
  <c r="J118" i="4"/>
  <c r="I118" i="4"/>
  <c r="J117" i="4"/>
  <c r="I117" i="4"/>
  <c r="K117" i="4" s="1"/>
  <c r="J116" i="4"/>
  <c r="I116" i="4"/>
  <c r="J115" i="4"/>
  <c r="I115" i="4"/>
  <c r="J114" i="4"/>
  <c r="I114" i="4"/>
  <c r="J113" i="4"/>
  <c r="I113" i="4"/>
  <c r="K113" i="4" s="1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K106" i="4" s="1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K91" i="4" s="1"/>
  <c r="J90" i="4"/>
  <c r="I90" i="4"/>
  <c r="J89" i="4"/>
  <c r="I89" i="4"/>
  <c r="K89" i="4" s="1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K81" i="4" s="1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K74" i="4" s="1"/>
  <c r="I74" i="4"/>
  <c r="J73" i="4"/>
  <c r="I73" i="4"/>
  <c r="J72" i="4"/>
  <c r="I72" i="4"/>
  <c r="J71" i="4"/>
  <c r="I71" i="4"/>
  <c r="J70" i="4"/>
  <c r="I70" i="4"/>
  <c r="J69" i="4"/>
  <c r="I69" i="4"/>
  <c r="K69" i="4" s="1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K57" i="4" s="1"/>
  <c r="J56" i="4"/>
  <c r="I56" i="4"/>
  <c r="J55" i="4"/>
  <c r="I55" i="4"/>
  <c r="J54" i="4"/>
  <c r="I54" i="4"/>
  <c r="J53" i="4"/>
  <c r="I53" i="4"/>
  <c r="K53" i="4" s="1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K42" i="4" s="1"/>
  <c r="I42" i="4"/>
  <c r="J41" i="4"/>
  <c r="I41" i="4"/>
  <c r="K41" i="4" s="1"/>
  <c r="J40" i="4"/>
  <c r="I40" i="4"/>
  <c r="J39" i="4"/>
  <c r="I39" i="4"/>
  <c r="K38" i="4"/>
  <c r="J38" i="4"/>
  <c r="I38" i="4"/>
  <c r="J37" i="4"/>
  <c r="I37" i="4"/>
  <c r="K37" i="4" s="1"/>
  <c r="I36" i="4"/>
  <c r="K36" i="4" s="1"/>
  <c r="I35" i="4"/>
  <c r="K35" i="4" s="1"/>
  <c r="I34" i="4"/>
  <c r="K34" i="4" s="1"/>
  <c r="I33" i="4"/>
  <c r="K33" i="4" s="1"/>
  <c r="I32" i="4"/>
  <c r="K32" i="4" s="1"/>
  <c r="I31" i="4"/>
  <c r="K31" i="4" s="1"/>
  <c r="I30" i="4"/>
  <c r="I29" i="4"/>
  <c r="I28" i="4"/>
  <c r="K28" i="4" s="1"/>
  <c r="I27" i="4"/>
  <c r="K27" i="4" s="1"/>
  <c r="I26" i="4"/>
  <c r="K26" i="4" s="1"/>
  <c r="I25" i="4"/>
  <c r="K25" i="4" s="1"/>
  <c r="I24" i="4"/>
  <c r="K24" i="4" s="1"/>
  <c r="I23" i="4"/>
  <c r="K23" i="4" s="1"/>
  <c r="I22" i="4"/>
  <c r="K22" i="4" s="1"/>
  <c r="J21" i="4"/>
  <c r="I21" i="4"/>
  <c r="J20" i="4"/>
  <c r="I20" i="4"/>
  <c r="J19" i="4"/>
  <c r="I19" i="4"/>
  <c r="J18" i="4"/>
  <c r="I18" i="4"/>
  <c r="J17" i="4"/>
  <c r="K17" i="4" s="1"/>
  <c r="I17" i="4"/>
  <c r="J16" i="4"/>
  <c r="I16" i="4"/>
  <c r="K16" i="4" s="1"/>
  <c r="K15" i="4"/>
  <c r="J15" i="4"/>
  <c r="I15" i="4"/>
  <c r="J14" i="4"/>
  <c r="I14" i="4"/>
  <c r="J13" i="4"/>
  <c r="I13" i="4"/>
  <c r="J12" i="4"/>
  <c r="I12" i="4"/>
  <c r="I11" i="4"/>
  <c r="I10" i="4"/>
  <c r="K10" i="4" s="1"/>
  <c r="I9" i="4"/>
  <c r="I8" i="4"/>
  <c r="K8" i="4" s="1"/>
  <c r="I7" i="4"/>
  <c r="J6" i="4"/>
  <c r="I6" i="4"/>
  <c r="J5" i="4"/>
  <c r="I5" i="4"/>
  <c r="J4" i="4"/>
  <c r="I4" i="4"/>
  <c r="K4" i="4" s="1"/>
  <c r="J3" i="4"/>
  <c r="I3" i="4"/>
  <c r="J2" i="4"/>
  <c r="I2" i="4"/>
  <c r="K2" i="4" s="1"/>
  <c r="K145" i="4" l="1"/>
  <c r="K217" i="4"/>
  <c r="K239" i="4"/>
  <c r="K6" i="4"/>
  <c r="K47" i="4"/>
  <c r="K75" i="4"/>
  <c r="K93" i="4"/>
  <c r="K107" i="4"/>
  <c r="K121" i="4"/>
  <c r="K163" i="4"/>
  <c r="K165" i="4"/>
  <c r="K171" i="4"/>
  <c r="K201" i="4"/>
  <c r="K228" i="4"/>
  <c r="K232" i="4"/>
  <c r="K242" i="4"/>
  <c r="K141" i="4"/>
  <c r="K3" i="4"/>
  <c r="K54" i="4"/>
  <c r="K60" i="4"/>
  <c r="K62" i="4"/>
  <c r="K66" i="4"/>
  <c r="K70" i="4"/>
  <c r="K76" i="4"/>
  <c r="K108" i="4"/>
  <c r="K120" i="4"/>
  <c r="K200" i="4"/>
  <c r="K58" i="4"/>
  <c r="K77" i="4"/>
  <c r="K97" i="4"/>
  <c r="K105" i="4"/>
  <c r="K243" i="4"/>
  <c r="K13" i="4"/>
  <c r="K5" i="4"/>
  <c r="K19" i="4"/>
  <c r="K21" i="4"/>
  <c r="K44" i="4"/>
  <c r="K46" i="4"/>
  <c r="K48" i="4"/>
  <c r="K50" i="4"/>
  <c r="K63" i="4"/>
  <c r="K73" i="4"/>
  <c r="K90" i="4"/>
  <c r="K92" i="4"/>
  <c r="K109" i="4"/>
  <c r="K164" i="4"/>
  <c r="K195" i="4"/>
  <c r="K203" i="4"/>
  <c r="K219" i="4"/>
  <c r="K223" i="4"/>
  <c r="K233" i="4"/>
  <c r="K235" i="4"/>
  <c r="K79" i="4"/>
  <c r="K111" i="4"/>
  <c r="K39" i="4"/>
  <c r="K45" i="4"/>
  <c r="K52" i="4"/>
  <c r="K55" i="4"/>
  <c r="K61" i="4"/>
  <c r="K71" i="4"/>
  <c r="K199" i="4"/>
  <c r="K202" i="4"/>
  <c r="K205" i="4"/>
  <c r="K246" i="4"/>
  <c r="K67" i="4"/>
  <c r="K12" i="4"/>
  <c r="K49" i="4"/>
  <c r="K65" i="4"/>
  <c r="K84" i="4"/>
  <c r="K88" i="4"/>
  <c r="K100" i="4"/>
  <c r="K104" i="4"/>
  <c r="K116" i="4"/>
  <c r="K166" i="4"/>
  <c r="K231" i="4"/>
  <c r="K250" i="4"/>
  <c r="K229" i="4"/>
  <c r="K241" i="4"/>
  <c r="K244" i="4"/>
  <c r="K249" i="4"/>
  <c r="K7" i="4"/>
  <c r="K9" i="4"/>
  <c r="K11" i="4"/>
  <c r="K30" i="4"/>
  <c r="K43" i="4"/>
  <c r="K51" i="4"/>
  <c r="K59" i="4"/>
  <c r="K78" i="4"/>
  <c r="K95" i="4"/>
  <c r="K129" i="4"/>
  <c r="K138" i="4"/>
  <c r="K139" i="4"/>
  <c r="K150" i="4"/>
  <c r="K175" i="4"/>
  <c r="K225" i="4"/>
  <c r="K227" i="4"/>
  <c r="K14" i="4"/>
  <c r="K18" i="4"/>
  <c r="K20" i="4"/>
  <c r="K29" i="4"/>
  <c r="K40" i="4"/>
  <c r="K56" i="4"/>
  <c r="K64" i="4"/>
  <c r="K68" i="4"/>
  <c r="K72" i="4"/>
  <c r="K82" i="4"/>
  <c r="K83" i="4"/>
  <c r="K85" i="4"/>
  <c r="K98" i="4"/>
  <c r="K99" i="4"/>
  <c r="K101" i="4"/>
  <c r="K114" i="4"/>
  <c r="K115" i="4"/>
  <c r="K80" i="4"/>
  <c r="K86" i="4"/>
  <c r="K87" i="4"/>
  <c r="K96" i="4"/>
  <c r="K102" i="4"/>
  <c r="K103" i="4"/>
  <c r="K112" i="4"/>
  <c r="K130" i="4"/>
  <c r="K134" i="4"/>
  <c r="K144" i="4"/>
  <c r="K146" i="4"/>
  <c r="K169" i="4"/>
  <c r="K186" i="4"/>
  <c r="K191" i="4"/>
  <c r="K194" i="4"/>
  <c r="K196" i="4"/>
  <c r="K208" i="4"/>
  <c r="K213" i="4"/>
  <c r="K224" i="4"/>
  <c r="K226" i="4"/>
  <c r="K230" i="4"/>
  <c r="K198" i="4"/>
  <c r="K94" i="4"/>
  <c r="K110" i="4"/>
  <c r="K135" i="4"/>
  <c r="K155" i="4"/>
  <c r="K168" i="4"/>
  <c r="K197" i="4"/>
  <c r="K236" i="4"/>
  <c r="K237" i="4"/>
  <c r="K122" i="4"/>
  <c r="K126" i="4"/>
  <c r="K142" i="4"/>
  <c r="K143" i="4"/>
  <c r="K147" i="4"/>
  <c r="K167" i="4"/>
  <c r="K170" i="4"/>
  <c r="K192" i="4"/>
  <c r="K193" i="4"/>
  <c r="K204" i="4"/>
  <c r="K216" i="4"/>
  <c r="K220" i="4"/>
  <c r="K221" i="4"/>
  <c r="K240" i="4"/>
  <c r="K245" i="4"/>
  <c r="K248" i="4"/>
  <c r="K118" i="4"/>
  <c r="K140" i="4"/>
  <c r="K162" i="4"/>
  <c r="K206" i="4"/>
  <c r="K218" i="4"/>
  <c r="K234" i="4"/>
  <c r="K222" i="4"/>
  <c r="K238" i="4"/>
</calcChain>
</file>

<file path=xl/connections.xml><?xml version="1.0" encoding="utf-8"?>
<connections xmlns="http://schemas.openxmlformats.org/spreadsheetml/2006/main">
  <connection id="1" name="2013-01-15-mangrvplt1-soil1" type="6" refreshedVersion="4" background="1" saveData="1">
    <textPr codePage="437" sourceFile="C:\Documents and Settings\All Users\Documents\biogeochem\abudhabi\2013-01-15-mangrvplt1-soil1." comma="1">
      <textFields count="2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2013-01-16-mantr2" type="6" refreshedVersion="4" background="1" saveData="1">
    <textPr codePage="437" sourceFile="C:\Documents and Settings\All Users\Documents\biogeochem\abudhabi\2013-01-16-mantr2." comma="1">
      <textFields count="2">
        <textField/>
        <textField/>
      </textFields>
    </textPr>
  </connection>
  <connection id="3" name="2013-01-17-mantr3" type="6" refreshedVersion="4" background="1" saveData="1">
    <textPr codePage="437" sourceFile="C:\Documents and Settings\All Users\Documents\biogeochem\abudhabi\2013-01-17-mantr3." comma="1">
      <textFields count="2">
        <textField/>
        <textField/>
      </textFields>
    </textPr>
  </connection>
  <connection id="4" name="2013-01-18-mantr4" type="6" refreshedVersion="4" background="1" saveData="1">
    <textPr codePage="437" sourceFile="C:\Documents and Settings\All Users\Documents\biogeochem\abudhabi\2013-01-18-mantr4." comma="1">
      <textFields count="2">
        <textField/>
        <textField/>
      </textFields>
    </textPr>
  </connection>
  <connection id="5" name="2013-01-20-mantr5" type="6" refreshedVersion="4" background="1" saveData="1">
    <textPr codePage="437" sourceFile="C:\Documents and Settings\All Users\Documents\biogeochem\abudhabi\2013-01-20-mantr5." comma="1">
      <textFields count="2">
        <textField/>
        <textField/>
      </textFields>
    </textPr>
  </connection>
  <connection id="6" name="2013-01-20-mantr6" type="6" refreshedVersion="4" background="1" saveData="1">
    <textPr codePage="437" sourceFile="C:\Documents and Settings\All Users\Documents\biogeochem\abudhabi\2013-01-20-mantr6." comma="1">
      <textFields count="2">
        <textField/>
        <textField/>
      </textFields>
    </textPr>
  </connection>
  <connection id="7" name="2013-01-21-mantr7" type="6" refreshedVersion="4" background="1" saveData="1">
    <textPr codePage="437" sourceFile="C:\Documents and Settings\All Users\Documents\biogeochem\abudhabi\2013-01-21-mantr7." comma="1">
      <textFields count="2">
        <textField/>
        <textField/>
      </textFields>
    </textPr>
  </connection>
  <connection id="8" name="2013-01-22-mantr10" type="6" refreshedVersion="4" background="1" saveData="1">
    <textPr codePage="437" sourceFile="C:\Documents and Settings\All Users\Documents\biogeochem\abudhabi\2013-01-22-mantr10." comma="1">
      <textFields count="2">
        <textField/>
        <textField/>
      </textFields>
    </textPr>
  </connection>
  <connection id="9" name="2013-01-22-mantr8" type="6" refreshedVersion="4" background="1" saveData="1">
    <textPr codePage="437" sourceFile="C:\Documents and Settings\All Users\Documents\biogeochem\abudhabi\2013-01-22-mantr8." comma="1">
      <textFields count="2">
        <textField/>
        <textField/>
      </textFields>
    </textPr>
  </connection>
  <connection id="10" name="2013-01-22-mantr9" type="6" refreshedVersion="4" background="1" saveData="1">
    <textPr codePage="437" sourceFile="C:\Documents and Settings\All Users\Documents\biogeochem\abudhabi\2013-01-22-mantr9." comma="1">
      <textFields count="2">
        <textField/>
        <textField/>
      </textFields>
    </textPr>
  </connection>
  <connection id="11" name="2013-01-26-razzie-mantr12" type="6" refreshedVersion="4" background="1" saveData="1">
    <textPr codePage="437" sourceFile="C:\Documents and Settings\All Users\Documents\biogeochem\abudhabi\2013-01-26-razzie-mantr12." comma="1">
      <textFields count="2">
        <textField/>
        <textField/>
      </textFields>
    </textPr>
  </connection>
  <connection id="12" name="2013-01-27-aryam-lowsabkha1" type="6" refreshedVersion="4" background="1" saveData="1">
    <textPr codePage="437" sourceFile="C:\Documents and Settings\All Users\Documents\biogeochem\abudhabi\2013-01-27-aryam-lowsabkha1.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<sst xmlns="http://schemas.openxmlformats.org/spreadsheetml/2006/main" count="24515" uniqueCount="997">
  <si>
    <t>Date</t>
  </si>
  <si>
    <t>Jubail Island</t>
  </si>
  <si>
    <t>salt marsh</t>
  </si>
  <si>
    <t>mangrove</t>
  </si>
  <si>
    <t>Eastern Mangrove</t>
  </si>
  <si>
    <t>Jubail Island East</t>
  </si>
  <si>
    <t>Al Aryam</t>
  </si>
  <si>
    <t>Salaam</t>
  </si>
  <si>
    <t>Bu Tinah Shamal</t>
  </si>
  <si>
    <t>Bu Tinah Janoub</t>
  </si>
  <si>
    <t>Marawah Island</t>
  </si>
  <si>
    <t>Algal Moon</t>
  </si>
  <si>
    <t>Abu al Abyad 3 yr</t>
  </si>
  <si>
    <t>planted mangrove</t>
  </si>
  <si>
    <t>Abu al Abyad 10 yr</t>
  </si>
  <si>
    <t>Abu al Abyad 5 yr</t>
  </si>
  <si>
    <t>Abu al Abyad 15 yr</t>
  </si>
  <si>
    <t>Rafiq Island</t>
  </si>
  <si>
    <t>Sabkha Moon</t>
  </si>
  <si>
    <t>low sabkha</t>
  </si>
  <si>
    <t>Thimiriya</t>
  </si>
  <si>
    <t>high sabkha</t>
  </si>
  <si>
    <t>Al Shalila</t>
  </si>
  <si>
    <t>Eastern Mangrove 3 yr</t>
  </si>
  <si>
    <t>Eastern Mangrove 10 yr</t>
  </si>
  <si>
    <t>Eastern Mangrove 7 yr</t>
  </si>
  <si>
    <t>pH</t>
  </si>
  <si>
    <t>Latitude</t>
  </si>
  <si>
    <t>Longitude</t>
  </si>
  <si>
    <t>elevation</t>
  </si>
  <si>
    <t>XYZ source</t>
  </si>
  <si>
    <t>RTK GPS</t>
  </si>
  <si>
    <t>no data</t>
  </si>
  <si>
    <t>Garmin GPS</t>
  </si>
  <si>
    <t>Y</t>
  </si>
  <si>
    <t>N</t>
  </si>
  <si>
    <t>ecosystem</t>
  </si>
  <si>
    <t>Ghurab N</t>
  </si>
  <si>
    <t>seagrass</t>
  </si>
  <si>
    <t>Ghurab NN</t>
  </si>
  <si>
    <t>Ghurab NE</t>
  </si>
  <si>
    <t>Umm Al Hatam</t>
  </si>
  <si>
    <t>Sila peninsula</t>
  </si>
  <si>
    <t>Dahwat an Nahklah</t>
  </si>
  <si>
    <t>Ras Muhayjij</t>
  </si>
  <si>
    <t>Jazirat</t>
  </si>
  <si>
    <t>Halat Idai</t>
  </si>
  <si>
    <t>Marawah</t>
  </si>
  <si>
    <t>Abu al Abyad</t>
  </si>
  <si>
    <t>Bu Tinah SE</t>
  </si>
  <si>
    <t>Bu Tinah 2</t>
  </si>
  <si>
    <t>Bu Tinah 3</t>
  </si>
  <si>
    <t>Al Dabiya 1</t>
  </si>
  <si>
    <t>Al Dabiya 2</t>
  </si>
  <si>
    <t>Al Dabiya 3</t>
  </si>
  <si>
    <t>Time</t>
  </si>
  <si>
    <t>water depth (m)</t>
  </si>
  <si>
    <t>salinity</t>
  </si>
  <si>
    <t>Fasht al Bazam</t>
  </si>
  <si>
    <t>water table (cm)</t>
  </si>
  <si>
    <t>plot</t>
  </si>
  <si>
    <t>site</t>
  </si>
  <si>
    <t>Site</t>
  </si>
  <si>
    <t>Ecosystem</t>
  </si>
  <si>
    <t>Plot</t>
  </si>
  <si>
    <t>probe #</t>
  </si>
  <si>
    <t>depth (cm)</t>
  </si>
  <si>
    <t>reading 1 (mV)</t>
  </si>
  <si>
    <t>reading 2 (mV)</t>
  </si>
  <si>
    <t>reading 1 (mV) corrected values</t>
  </si>
  <si>
    <t>reading 2 (mV) corrected values</t>
  </si>
  <si>
    <t>Habitat</t>
  </si>
  <si>
    <t>Jubail Is.</t>
  </si>
  <si>
    <t>?</t>
  </si>
  <si>
    <t>Jubail Is. East</t>
  </si>
  <si>
    <t>Marawah Is.</t>
  </si>
  <si>
    <t>Abu Al Abyad 3 yr</t>
  </si>
  <si>
    <t>Abu Al Abyad 10 yr</t>
  </si>
  <si>
    <t>Abu Al Abyad 5 yr</t>
  </si>
  <si>
    <t>Abu Al Abyad 15 yr</t>
  </si>
  <si>
    <t>Al tag</t>
  </si>
  <si>
    <t>none</t>
  </si>
  <si>
    <t>Thumayriyah</t>
  </si>
  <si>
    <t>redox potential (mV)</t>
  </si>
  <si>
    <t>Notes</t>
  </si>
  <si>
    <t>Abu al Abyad, 3 yr</t>
  </si>
  <si>
    <t>2 rows (8m) before transect, wet sand</t>
  </si>
  <si>
    <t>Rafiq</t>
  </si>
  <si>
    <t>50m, standing water around, slow, 1 cycle</t>
  </si>
  <si>
    <t>Abu al Abyad, 10 yr</t>
  </si>
  <si>
    <t>0m, tide just out, moderate dense pneum.</t>
  </si>
  <si>
    <t>40m, sunlit, similar to above</t>
  </si>
  <si>
    <t>0m, surface irregular</t>
  </si>
  <si>
    <t>80m, soil had crust broken</t>
  </si>
  <si>
    <t>40m, dry and crusty</t>
  </si>
  <si>
    <t>0m, about 20m off line</t>
  </si>
  <si>
    <t>80m</t>
  </si>
  <si>
    <t>0m, dryish</t>
  </si>
  <si>
    <t>80m, somewhat dryer, nearby algal mat peeled back</t>
  </si>
  <si>
    <t>40m</t>
  </si>
  <si>
    <t>0m, flat, sandy, less litter, between pneu., mostly shady</t>
  </si>
  <si>
    <t>40m, similar to above, but mneral deposits, nearby, shaded. Cut short -  had to leave</t>
  </si>
  <si>
    <t>0m, between thick pneumats, flat, litter (removed), slightly damp, shaded</t>
  </si>
  <si>
    <t>20m, dense pneumats, maybe 1 in chamber, similar to above, mostly shaded</t>
  </si>
  <si>
    <t xml:space="preserve">60m, similar to above, little more open, partly sunlit. </t>
  </si>
  <si>
    <t xml:space="preserve">80m; similar to above, little more open, partly sunlit. </t>
  </si>
  <si>
    <t>97m, different: open, sunlit, wet, snails</t>
  </si>
  <si>
    <t>0m, damp, some organic, shaded</t>
  </si>
  <si>
    <t>20m along trans, between pneumats, shaded, damp</t>
  </si>
  <si>
    <t>40m along trans, between pneumats, shaded, damp</t>
  </si>
  <si>
    <t>60m, as above, partial sun</t>
  </si>
  <si>
    <t>80m, higher, 2 smallpneumats in chamb</t>
  </si>
  <si>
    <t xml:space="preserve"> 100m, ground not so flat, fewer pneums, partly sunlit</t>
  </si>
  <si>
    <t>0m, dry, avoided crab holes present, surface uneven, sunlit</t>
  </si>
  <si>
    <t>37m, flat, no holes, some mang. Pneu present, rel. dry, open, sunlit</t>
  </si>
  <si>
    <t>80m, mangrove &amp; foot traffic around area, surface uneven, dry, cracked, some pneumats &amp; crab holes; avoided</t>
  </si>
  <si>
    <t>100m, mangrove &amp; foot traffic around area, surface uneven, dry, cracked, some pneumats &amp; crab holes; avoided</t>
  </si>
  <si>
    <t>60m, partial shade, flatter, less pneumats, avoided crab holes</t>
  </si>
  <si>
    <t>20m, flat, no pneumats</t>
  </si>
  <si>
    <t>0 along transect, moist soil, tide rising</t>
  </si>
  <si>
    <t>also near 0 along transect, spot nearby, some standing water (5mm deep or so)</t>
  </si>
  <si>
    <t xml:space="preserve">probably aborted after 2 readings </t>
  </si>
  <si>
    <t>0m along transect. First trial from pic and memory, relatively dry and open spot</t>
  </si>
  <si>
    <t>0m, between pneumats, damp, flat, sunlit, relatively open canopy</t>
  </si>
  <si>
    <t>40m, higher spot in bumpy ground, wet spots nearyby, partial shade</t>
  </si>
  <si>
    <t>80m, relatively flat, damp, between pneumats, sunlit</t>
  </si>
  <si>
    <t>0m, rel. clear, flat spot, sunlit, dry</t>
  </si>
  <si>
    <t>100m, similar to above</t>
  </si>
  <si>
    <t>50m, flat, even, dry, sunlit, algal detritus about</t>
  </si>
  <si>
    <t>0m, dry&amp; hard, some pneumats in area, found less-hard partially shaded spot</t>
  </si>
  <si>
    <t>40m, slightly damp, some algal matter, no pneumats, soil rel. impenetrable</t>
  </si>
  <si>
    <t>80m, rel.flat, slightly damp, fine algal detritus</t>
  </si>
  <si>
    <t>100m, hard 'algal flat', hard layer just below soil surface.</t>
  </si>
  <si>
    <t>0m; short, spaced mangroves. Wet, sandy soil. Between pneumats, mostly shaded</t>
  </si>
  <si>
    <t>40m, Narrow strip of trees. Wet, sandy, shaded. Denser pneumats here</t>
  </si>
  <si>
    <t>80m, more open, but chamber shaded amongst dense pneumats, 1 in chamb.</t>
  </si>
  <si>
    <t>0m, wet, sunlit</t>
  </si>
  <si>
    <t>30m, wet area, moved to find dryer spot</t>
  </si>
  <si>
    <t xml:space="preserve">50m, moved to second spot , first reading negative; h2o </t>
  </si>
  <si>
    <t>0m, dry spot among 1cm deep h2o between mod. Dense pneumats</t>
  </si>
  <si>
    <t>40m, somewhat dryer spot</t>
  </si>
  <si>
    <t>20m, very flat</t>
  </si>
  <si>
    <t>60m, some seaweed detritus and shells nearby, site sandy as above</t>
  </si>
  <si>
    <t>80m, some seaweed detritus and shells nearby, site sandy as above</t>
  </si>
  <si>
    <t>100m,some seaweed detritus and shells nearby, site sandy as above</t>
  </si>
  <si>
    <t>0m, tide just receding, thick pneumats, shaded, wet, dense growth</t>
  </si>
  <si>
    <t>40m, more open, partial sun, less flooded, damp, between pneumats</t>
  </si>
  <si>
    <t>80m, wet, 1 small pneumat in chamb, dense growth &amp; pneumats, shaded</t>
  </si>
  <si>
    <t>100m, between pneumats, wet, shady</t>
  </si>
  <si>
    <t>Bu Tinah Jaoub</t>
  </si>
  <si>
    <t>plated mangrove</t>
  </si>
  <si>
    <t>Garminn GPS, averaged elevations nearby</t>
  </si>
  <si>
    <r>
      <t>SO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(mg/L)</t>
    </r>
  </si>
  <si>
    <t>core depth (cm)</t>
  </si>
  <si>
    <t>date</t>
  </si>
  <si>
    <t>Date collected</t>
  </si>
  <si>
    <t>Depth</t>
  </si>
  <si>
    <t>Can #</t>
  </si>
  <si>
    <t>wet soil &amp; can wt (g)</t>
  </si>
  <si>
    <t>soil &amp; can dry wt (g)</t>
  </si>
  <si>
    <t>can wt (g)</t>
  </si>
  <si>
    <t>soil wt (g)</t>
  </si>
  <si>
    <t>porosity</t>
  </si>
  <si>
    <t>Sample Dimensions</t>
  </si>
  <si>
    <r>
      <t>Volume (cm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</si>
  <si>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t>bulk density (g/cm3)</t>
  </si>
  <si>
    <t>0-5</t>
  </si>
  <si>
    <t>full tin</t>
  </si>
  <si>
    <t>8-13</t>
  </si>
  <si>
    <t>corer dimensions, 5 cm tall</t>
  </si>
  <si>
    <t>15-30</t>
  </si>
  <si>
    <t>30-50</t>
  </si>
  <si>
    <t>50-100</t>
  </si>
  <si>
    <t>100-300</t>
  </si>
  <si>
    <t>5-10</t>
  </si>
  <si>
    <t>10-15</t>
  </si>
  <si>
    <t>1588A</t>
  </si>
  <si>
    <t>0-15</t>
  </si>
  <si>
    <t>1567A</t>
  </si>
  <si>
    <t>1536A</t>
  </si>
  <si>
    <t>9-14</t>
  </si>
  <si>
    <t>1563A</t>
  </si>
  <si>
    <t>1-6</t>
  </si>
  <si>
    <t>1503A</t>
  </si>
  <si>
    <t>1593A</t>
  </si>
  <si>
    <t>1511A</t>
  </si>
  <si>
    <t>62-67</t>
  </si>
  <si>
    <t>67-72</t>
  </si>
  <si>
    <t>80-85</t>
  </si>
  <si>
    <t>30-48</t>
  </si>
  <si>
    <t>48-50</t>
  </si>
  <si>
    <t>corer dimensions, 2.5 cm tall</t>
  </si>
  <si>
    <t>538A</t>
  </si>
  <si>
    <t>100-163</t>
  </si>
  <si>
    <t>579A</t>
  </si>
  <si>
    <t>587A</t>
  </si>
  <si>
    <t>590A</t>
  </si>
  <si>
    <t>594A</t>
  </si>
  <si>
    <t>50-81</t>
  </si>
  <si>
    <t>592A</t>
  </si>
  <si>
    <t>0-3</t>
  </si>
  <si>
    <t>573A</t>
  </si>
  <si>
    <t>corer dimensions, 3 cm tall</t>
  </si>
  <si>
    <t>4-9</t>
  </si>
  <si>
    <t>541A</t>
  </si>
  <si>
    <t>511A</t>
  </si>
  <si>
    <t>35-40</t>
  </si>
  <si>
    <t>593A</t>
  </si>
  <si>
    <t>0-14</t>
  </si>
  <si>
    <t>567A</t>
  </si>
  <si>
    <t>14-30</t>
  </si>
  <si>
    <t>588A</t>
  </si>
  <si>
    <t>30-42</t>
  </si>
  <si>
    <t>503A</t>
  </si>
  <si>
    <t>0-4</t>
  </si>
  <si>
    <t>corer dimensions, 4 cm tall</t>
  </si>
  <si>
    <t>4-15</t>
  </si>
  <si>
    <t>563A</t>
  </si>
  <si>
    <t>30-43</t>
  </si>
  <si>
    <t>578A</t>
  </si>
  <si>
    <t xml:space="preserve"> assumed to be 536A, whirl pack weight (weight with can not recorded)</t>
  </si>
  <si>
    <t>100-150</t>
  </si>
  <si>
    <t>100-185</t>
  </si>
  <si>
    <t>100-189</t>
  </si>
  <si>
    <t>515A</t>
  </si>
  <si>
    <t>509A</t>
  </si>
  <si>
    <t>558A</t>
  </si>
  <si>
    <t>15-23</t>
  </si>
  <si>
    <t>530A</t>
  </si>
  <si>
    <t>597A</t>
  </si>
  <si>
    <t>15-26</t>
  </si>
  <si>
    <t>598A</t>
  </si>
  <si>
    <t>552A</t>
  </si>
  <si>
    <t>561A</t>
  </si>
  <si>
    <t>Rafiq Is.</t>
  </si>
  <si>
    <t>0-1</t>
  </si>
  <si>
    <t>corer dimensions, 1 cm tall</t>
  </si>
  <si>
    <t>15-25</t>
  </si>
  <si>
    <t>25-30</t>
  </si>
  <si>
    <t>5-15</t>
  </si>
  <si>
    <t>0-10</t>
  </si>
  <si>
    <t>604 (640?)</t>
  </si>
  <si>
    <t>32-37</t>
  </si>
  <si>
    <t>3.75 x 5.5 x 5.5 cm</t>
  </si>
  <si>
    <t>4.0 x 4.75 x 5.0 cm</t>
  </si>
  <si>
    <t>37-40</t>
  </si>
  <si>
    <t>2.5 x 3.1 x 4.6 cm</t>
  </si>
  <si>
    <t>4 cm thick, diameter of tin</t>
  </si>
  <si>
    <t>5.0 x 4.2 x 5.0 cm</t>
  </si>
  <si>
    <t>4.0 x 5.0 x 4.8 cm</t>
  </si>
  <si>
    <t>3 cm thick, diameter of tin</t>
  </si>
  <si>
    <t>3-15</t>
  </si>
  <si>
    <t>4.2 x 5.0 x 4.5 cm</t>
  </si>
  <si>
    <t>4.2 x 5.2 x 4.2 cm</t>
  </si>
  <si>
    <t>3.25 x 4.5 x 3.5 cm</t>
  </si>
  <si>
    <t>553A</t>
  </si>
  <si>
    <t>tin, filled to 1.2 cm below lid</t>
  </si>
  <si>
    <t>583A</t>
  </si>
  <si>
    <t>full tin, dented</t>
  </si>
  <si>
    <t>tin, filled to 1.0 cm below lid</t>
  </si>
  <si>
    <t>5.3 x 5.1 x 5.0 cm</t>
  </si>
  <si>
    <t>4.8 x 5.2 x 5.0 cm</t>
  </si>
  <si>
    <t>4.5 x 5.5 x 4.75 cm</t>
  </si>
  <si>
    <t>5.1 x 5.0 x 5.25 cm</t>
  </si>
  <si>
    <t>5.0 x 4.75 x 5.0 cm</t>
  </si>
  <si>
    <t>5.25 x 5.0 x 4.0 cm</t>
  </si>
  <si>
    <t>4.0 x 5.0 x 5.4 cm</t>
  </si>
  <si>
    <t>4.2 x 5.0 x 4.8 cm</t>
  </si>
  <si>
    <t>3.2 x 4.0 x 3.5 cm</t>
  </si>
  <si>
    <t>15-35</t>
  </si>
  <si>
    <t>15-27</t>
  </si>
  <si>
    <t>535a</t>
  </si>
  <si>
    <t>500a</t>
  </si>
  <si>
    <t>516a</t>
  </si>
  <si>
    <t>15-24</t>
  </si>
  <si>
    <t>546a</t>
  </si>
  <si>
    <t>534a</t>
  </si>
  <si>
    <t>514a</t>
  </si>
  <si>
    <t>510a</t>
  </si>
  <si>
    <t>15-21</t>
  </si>
  <si>
    <t>508a</t>
  </si>
  <si>
    <t>549a</t>
  </si>
  <si>
    <t>15-29</t>
  </si>
  <si>
    <t>608a</t>
  </si>
  <si>
    <t>504a</t>
  </si>
  <si>
    <t>575a</t>
  </si>
  <si>
    <t>557a</t>
  </si>
  <si>
    <t>526a</t>
  </si>
  <si>
    <t>589a</t>
  </si>
  <si>
    <t>15-33</t>
  </si>
  <si>
    <t>586a</t>
  </si>
  <si>
    <t>0-12</t>
  </si>
  <si>
    <t>562a</t>
  </si>
  <si>
    <t>591a</t>
  </si>
  <si>
    <t>601a</t>
  </si>
  <si>
    <t>0-22</t>
  </si>
  <si>
    <t>559a</t>
  </si>
  <si>
    <t>0-19</t>
  </si>
  <si>
    <t>603a</t>
  </si>
  <si>
    <t>560a</t>
  </si>
  <si>
    <t>15-45</t>
  </si>
  <si>
    <t>556a</t>
  </si>
  <si>
    <t>564a</t>
  </si>
  <si>
    <t>565a</t>
  </si>
  <si>
    <t>5-14</t>
  </si>
  <si>
    <t>581a</t>
  </si>
  <si>
    <t>555a</t>
  </si>
  <si>
    <t>547a</t>
  </si>
  <si>
    <t>1551a</t>
  </si>
  <si>
    <t>1574a</t>
  </si>
  <si>
    <t>1512a</t>
  </si>
  <si>
    <t>1528a</t>
  </si>
  <si>
    <t>1520a</t>
  </si>
  <si>
    <t>2504a</t>
  </si>
  <si>
    <t>1605a</t>
  </si>
  <si>
    <t>1535a</t>
  </si>
  <si>
    <t>1609a</t>
  </si>
  <si>
    <t>1599a</t>
  </si>
  <si>
    <t>1500a</t>
  </si>
  <si>
    <t>2549a</t>
  </si>
  <si>
    <t>1550a</t>
  </si>
  <si>
    <t>1566a</t>
  </si>
  <si>
    <t>1514a</t>
  </si>
  <si>
    <t>2518a</t>
  </si>
  <si>
    <t>2537a</t>
  </si>
  <si>
    <t>1604a</t>
  </si>
  <si>
    <t>1519a</t>
  </si>
  <si>
    <t>1595a</t>
  </si>
  <si>
    <t>1506a</t>
  </si>
  <si>
    <t>1548a</t>
  </si>
  <si>
    <t>1522a</t>
  </si>
  <si>
    <t>1580a</t>
  </si>
  <si>
    <t>2510a</t>
  </si>
  <si>
    <t>2575a</t>
  </si>
  <si>
    <t>2516a</t>
  </si>
  <si>
    <t>1607a</t>
  </si>
  <si>
    <t>1540a</t>
  </si>
  <si>
    <t>1507a</t>
  </si>
  <si>
    <t>1532a</t>
  </si>
  <si>
    <t>1545a</t>
  </si>
  <si>
    <t>1542a</t>
  </si>
  <si>
    <t>1582a</t>
  </si>
  <si>
    <t>1602a</t>
  </si>
  <si>
    <t>2508a</t>
  </si>
  <si>
    <t>1527a</t>
  </si>
  <si>
    <t>1533a</t>
  </si>
  <si>
    <t>1513a</t>
  </si>
  <si>
    <t>1523a</t>
  </si>
  <si>
    <t>1585a</t>
  </si>
  <si>
    <t>1606a</t>
  </si>
  <si>
    <t>1596a</t>
  </si>
  <si>
    <t>1521a</t>
  </si>
  <si>
    <t>50-71</t>
  </si>
  <si>
    <t>2534a</t>
  </si>
  <si>
    <t>1501a</t>
  </si>
  <si>
    <t>1505a</t>
  </si>
  <si>
    <t>2608a</t>
  </si>
  <si>
    <t>50-67</t>
  </si>
  <si>
    <t>1529a</t>
  </si>
  <si>
    <t>30-40</t>
  </si>
  <si>
    <t>0-6</t>
  </si>
  <si>
    <t>506a</t>
  </si>
  <si>
    <t>6-23</t>
  </si>
  <si>
    <t>537a</t>
  </si>
  <si>
    <t>522a</t>
  </si>
  <si>
    <t>6-26</t>
  </si>
  <si>
    <t>512a</t>
  </si>
  <si>
    <t>505a</t>
  </si>
  <si>
    <t>12-33</t>
  </si>
  <si>
    <t>550a</t>
  </si>
  <si>
    <t>520a</t>
  </si>
  <si>
    <t>14-34</t>
  </si>
  <si>
    <t>595a</t>
  </si>
  <si>
    <t>0-11</t>
  </si>
  <si>
    <t>523a</t>
  </si>
  <si>
    <t>11-33</t>
  </si>
  <si>
    <t>599a</t>
  </si>
  <si>
    <t>533a</t>
  </si>
  <si>
    <t>551a</t>
  </si>
  <si>
    <t>545a</t>
  </si>
  <si>
    <t>15-37</t>
  </si>
  <si>
    <t>602a</t>
  </si>
  <si>
    <t>507a</t>
  </si>
  <si>
    <t>15-31</t>
  </si>
  <si>
    <t>527a</t>
  </si>
  <si>
    <t>0-20</t>
  </si>
  <si>
    <t>584a</t>
  </si>
  <si>
    <t>513a</t>
  </si>
  <si>
    <t>540a</t>
  </si>
  <si>
    <t>574a</t>
  </si>
  <si>
    <t>606a</t>
  </si>
  <si>
    <t>30-65</t>
  </si>
  <si>
    <t>596a</t>
  </si>
  <si>
    <t>566a</t>
  </si>
  <si>
    <t>607a</t>
  </si>
  <si>
    <t>30-62</t>
  </si>
  <si>
    <t>604a</t>
  </si>
  <si>
    <t>519a</t>
  </si>
  <si>
    <t>600a</t>
  </si>
  <si>
    <t>605a</t>
  </si>
  <si>
    <t>50-85</t>
  </si>
  <si>
    <t>548a</t>
  </si>
  <si>
    <t>582a</t>
  </si>
  <si>
    <t>580a</t>
  </si>
  <si>
    <t>50-97</t>
  </si>
  <si>
    <t>609a</t>
  </si>
  <si>
    <t>501a</t>
  </si>
  <si>
    <t>521a</t>
  </si>
  <si>
    <t>529a</t>
  </si>
  <si>
    <t>50-94</t>
  </si>
  <si>
    <t>528a</t>
  </si>
  <si>
    <t>1565a</t>
  </si>
  <si>
    <t>531a</t>
  </si>
  <si>
    <t>517a</t>
  </si>
  <si>
    <t>524a</t>
  </si>
  <si>
    <t>100-200</t>
  </si>
  <si>
    <t>1556a</t>
  </si>
  <si>
    <t>1555a</t>
  </si>
  <si>
    <t>1564a</t>
  </si>
  <si>
    <t>30-52</t>
  </si>
  <si>
    <t>1603a</t>
  </si>
  <si>
    <t>1591a</t>
  </si>
  <si>
    <t>1560a</t>
  </si>
  <si>
    <t>30-44</t>
  </si>
  <si>
    <t>0-7</t>
  </si>
  <si>
    <t>1589a</t>
  </si>
  <si>
    <t>7-30</t>
  </si>
  <si>
    <t>1557a</t>
  </si>
  <si>
    <t>1559a</t>
  </si>
  <si>
    <t>1581a</t>
  </si>
  <si>
    <t>0-9</t>
  </si>
  <si>
    <t>1586a</t>
  </si>
  <si>
    <t>9-30</t>
  </si>
  <si>
    <t>1526a</t>
  </si>
  <si>
    <t>1547a</t>
  </si>
  <si>
    <t>1562a</t>
  </si>
  <si>
    <t>1601a</t>
  </si>
  <si>
    <t>525a</t>
  </si>
  <si>
    <t>1546a</t>
  </si>
  <si>
    <t>5-38</t>
  </si>
  <si>
    <t>6-36</t>
  </si>
  <si>
    <t>5-33</t>
  </si>
  <si>
    <t>7-33</t>
  </si>
  <si>
    <t>10-32</t>
  </si>
  <si>
    <t>12-37</t>
  </si>
  <si>
    <t>30-39</t>
  </si>
  <si>
    <t>30-45</t>
  </si>
  <si>
    <t>30-51</t>
  </si>
  <si>
    <t>10-30</t>
  </si>
  <si>
    <t>0-8</t>
  </si>
  <si>
    <t>8-30</t>
  </si>
  <si>
    <t>100-190</t>
  </si>
  <si>
    <t>100-161</t>
  </si>
  <si>
    <t>0-2.5</t>
  </si>
  <si>
    <t>2.5-5.5</t>
  </si>
  <si>
    <t>5.5-8.5</t>
  </si>
  <si>
    <t>0-3.5</t>
  </si>
  <si>
    <t>3.5-6.5</t>
  </si>
  <si>
    <t>6.5-9.9</t>
  </si>
  <si>
    <t>9.5-15.5</t>
  </si>
  <si>
    <t>15.5-18.5</t>
  </si>
  <si>
    <t>18.5-27.5</t>
  </si>
  <si>
    <t>27.5-30.5</t>
  </si>
  <si>
    <t>30.5-36.5</t>
  </si>
  <si>
    <t>36.5-39.5</t>
  </si>
  <si>
    <t>8.5-11.5</t>
  </si>
  <si>
    <t>11.5-14.5</t>
  </si>
  <si>
    <t>14.5-22</t>
  </si>
  <si>
    <t>22-26.5</t>
  </si>
  <si>
    <t>2.5-29.5</t>
  </si>
  <si>
    <t>6.5-9.5</t>
  </si>
  <si>
    <t>9.5-12.5</t>
  </si>
  <si>
    <t>12.5-15.5</t>
  </si>
  <si>
    <t>18.5-21.5</t>
  </si>
  <si>
    <t>22-31</t>
  </si>
  <si>
    <t>31-43</t>
  </si>
  <si>
    <t>5.5-11.5</t>
  </si>
  <si>
    <t>11.5-17.5</t>
  </si>
  <si>
    <t>17.5-22</t>
  </si>
  <si>
    <t>22-28</t>
  </si>
  <si>
    <t>28-34</t>
  </si>
  <si>
    <t>34-40</t>
  </si>
  <si>
    <t>40-46</t>
  </si>
  <si>
    <t>46-52</t>
  </si>
  <si>
    <t>52-58</t>
  </si>
  <si>
    <t>58-64</t>
  </si>
  <si>
    <t>64-70</t>
  </si>
  <si>
    <t>70-76</t>
  </si>
  <si>
    <t>76-82</t>
  </si>
  <si>
    <t>82-88</t>
  </si>
  <si>
    <t>14.5-17.5</t>
  </si>
  <si>
    <t>21.5-24.5</t>
  </si>
  <si>
    <t>24.5-27.5</t>
  </si>
  <si>
    <t>30.5-33.5</t>
  </si>
  <si>
    <t>33.5-36.5</t>
  </si>
  <si>
    <t>8.5-12.5</t>
  </si>
  <si>
    <t>14.5-19</t>
  </si>
  <si>
    <t>19-26.5</t>
  </si>
  <si>
    <t>26.5-34</t>
  </si>
  <si>
    <t>88-94</t>
  </si>
  <si>
    <t>94-100</t>
  </si>
  <si>
    <t>24.5-32</t>
  </si>
  <si>
    <t>32-38</t>
  </si>
  <si>
    <t>38-44</t>
  </si>
  <si>
    <t>44-50</t>
  </si>
  <si>
    <t>50-56</t>
  </si>
  <si>
    <t>56-62</t>
  </si>
  <si>
    <t>62-68</t>
  </si>
  <si>
    <t>17.5-20.5</t>
  </si>
  <si>
    <t>20.5-23.5</t>
  </si>
  <si>
    <t>23.5-26.5</t>
  </si>
  <si>
    <t>26.5-29.5</t>
  </si>
  <si>
    <t>29.5-32.5</t>
  </si>
  <si>
    <t>32.5-38.5</t>
  </si>
  <si>
    <t>38.5-44.5</t>
  </si>
  <si>
    <t>44.5-50.5</t>
  </si>
  <si>
    <t>50.5-56.5</t>
  </si>
  <si>
    <t>56.5-62.5</t>
  </si>
  <si>
    <t>62.5-68.5</t>
  </si>
  <si>
    <t>68.5-74.5</t>
  </si>
  <si>
    <t>27.5-32</t>
  </si>
  <si>
    <t>0-1.5</t>
  </si>
  <si>
    <t>1.5-4.5</t>
  </si>
  <si>
    <t>4.5-7.5</t>
  </si>
  <si>
    <t>7.5-10.5</t>
  </si>
  <si>
    <t>10.5-13.5</t>
  </si>
  <si>
    <t>13.5-16.5</t>
  </si>
  <si>
    <t>16.5-19.5</t>
  </si>
  <si>
    <t>19.5-22.5</t>
  </si>
  <si>
    <t>22.5-25.5</t>
  </si>
  <si>
    <t>25.5-28.5</t>
  </si>
  <si>
    <t>28.5-31.5</t>
  </si>
  <si>
    <t>31.5-34.5</t>
  </si>
  <si>
    <t>24.5-29</t>
  </si>
  <si>
    <t>29-35</t>
  </si>
  <si>
    <t>35-41</t>
  </si>
  <si>
    <t>41-47</t>
  </si>
  <si>
    <t>47-53</t>
  </si>
  <si>
    <t>53-59</t>
  </si>
  <si>
    <t>22.5-27</t>
  </si>
  <si>
    <t>27-33</t>
  </si>
  <si>
    <t>33-39</t>
  </si>
  <si>
    <t>39-45</t>
  </si>
  <si>
    <t>45-51</t>
  </si>
  <si>
    <t>Fasht al Basm</t>
  </si>
  <si>
    <t>32.5-35.5</t>
  </si>
  <si>
    <t>35.5-40</t>
  </si>
  <si>
    <t>0-4.5</t>
  </si>
  <si>
    <t>28.5-33</t>
  </si>
  <si>
    <t>51-57</t>
  </si>
  <si>
    <t>57-63</t>
  </si>
  <si>
    <t>63-69</t>
  </si>
  <si>
    <t>30.5-35</t>
  </si>
  <si>
    <t>59-65</t>
  </si>
  <si>
    <t>65-71</t>
  </si>
  <si>
    <t>71-77</t>
  </si>
  <si>
    <t>77-83</t>
  </si>
  <si>
    <t>83-89</t>
  </si>
  <si>
    <t>29.5-34</t>
  </si>
  <si>
    <t>35.5-38.5</t>
  </si>
  <si>
    <t>38.5-41.5</t>
  </si>
  <si>
    <t>88-92.5</t>
  </si>
  <si>
    <t>92.5-95.5</t>
  </si>
  <si>
    <t>45-52.5</t>
  </si>
  <si>
    <t>52.5-61.5</t>
  </si>
  <si>
    <t>28.5-34</t>
  </si>
  <si>
    <t>19.5-24</t>
  </si>
  <si>
    <t>24-29</t>
  </si>
  <si>
    <t>34.5-37.5</t>
  </si>
  <si>
    <t>37.5-40.5</t>
  </si>
  <si>
    <t>40.5-43.5</t>
  </si>
  <si>
    <t>43.5-46.5</t>
  </si>
  <si>
    <t>46.5-51</t>
  </si>
  <si>
    <t>69-75</t>
  </si>
  <si>
    <t>75-81</t>
  </si>
  <si>
    <t>81-88.5</t>
  </si>
  <si>
    <t>88.5-97.5</t>
  </si>
  <si>
    <t>29.5-35.5</t>
  </si>
  <si>
    <t>35.5-41.5</t>
  </si>
  <si>
    <t>41.5-47.5</t>
  </si>
  <si>
    <t>47.5-53.5</t>
  </si>
  <si>
    <t>53.5-59.5</t>
  </si>
  <si>
    <t>59.5-65.5</t>
  </si>
  <si>
    <t>65.5-71.5</t>
  </si>
  <si>
    <t>71.5-77.5</t>
  </si>
  <si>
    <t>77.5-88</t>
  </si>
  <si>
    <t>88-100</t>
  </si>
  <si>
    <t>weighed in whirl pack</t>
  </si>
  <si>
    <t>Location</t>
  </si>
  <si>
    <t>DBH (cm)</t>
  </si>
  <si>
    <t>Density</t>
  </si>
  <si>
    <t>total plant biomass (kg/ha)</t>
  </si>
  <si>
    <t>Bu Tinah 
Janoub</t>
  </si>
  <si>
    <t>Bu Tinah 
Shamal</t>
  </si>
  <si>
    <t># seedlings</t>
  </si>
  <si>
    <t>seedling density/ha</t>
  </si>
  <si>
    <t>above-ground biomass (kg/ha)</t>
  </si>
  <si>
    <t>below-ground biomass (kg/ha)</t>
  </si>
  <si>
    <t>below-ground biomass calculation          (Comely &amp; McGuiness )</t>
  </si>
  <si>
    <t>above-ground biomass calculation         (Clough)</t>
  </si>
  <si>
    <r>
      <t>crown area (m</t>
    </r>
    <r>
      <rPr>
        <b/>
        <vertAlign val="superscript"/>
        <sz val="11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>/ha)</t>
    </r>
  </si>
  <si>
    <t>crown radius (cm)</t>
  </si>
  <si>
    <t>diameter at breast height (DBH) (cm)</t>
  </si>
  <si>
    <r>
      <t>crown area (m</t>
    </r>
    <r>
      <rPr>
        <b/>
        <vertAlign val="superscript"/>
        <sz val="11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>)</t>
    </r>
  </si>
  <si>
    <r>
      <t>basal area (m</t>
    </r>
    <r>
      <rPr>
        <b/>
        <vertAlign val="superscript"/>
        <sz val="11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>)</t>
    </r>
  </si>
  <si>
    <r>
      <t>basal area (m</t>
    </r>
    <r>
      <rPr>
        <b/>
        <vertAlign val="superscript"/>
        <sz val="11"/>
        <color theme="1"/>
        <rFont val="Times New Roman"/>
        <family val="1"/>
      </rPr>
      <t>2</t>
    </r>
    <r>
      <rPr>
        <b/>
        <sz val="11"/>
        <color theme="1"/>
        <rFont val="Times New Roman"/>
        <family val="1"/>
      </rPr>
      <t>/ha)</t>
    </r>
  </si>
  <si>
    <t>notes</t>
  </si>
  <si>
    <t>ave reading (mV)</t>
  </si>
  <si>
    <t>Plant #</t>
  </si>
  <si>
    <t>height (cm)</t>
  </si>
  <si>
    <t>width 1 (cm)</t>
  </si>
  <si>
    <t>width 2 (cm)</t>
  </si>
  <si>
    <t>width 3 (cm)</t>
  </si>
  <si>
    <t>plant shape</t>
  </si>
  <si>
    <r>
      <t>area (cm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</si>
  <si>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volume (cm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</si>
  <si>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t>ln volume</t>
  </si>
  <si>
    <t>measured biomass (g)</t>
  </si>
  <si>
    <r>
      <t>plot area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</si>
  <si>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plot biomass (g)</t>
  </si>
  <si>
    <r>
      <t>biomass (g/m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</si>
  <si>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biomass (Mg/ha)</t>
  </si>
  <si>
    <t>na</t>
  </si>
  <si>
    <t>originally in inches collected for drying</t>
  </si>
  <si>
    <t>originally in inches</t>
  </si>
  <si>
    <t>P</t>
  </si>
  <si>
    <t>W1: 20 live</t>
  </si>
  <si>
    <t>W1: 12 live</t>
  </si>
  <si>
    <t>R</t>
  </si>
  <si>
    <t>W1: 17 live</t>
  </si>
  <si>
    <t>PD</t>
  </si>
  <si>
    <t>dead</t>
  </si>
  <si>
    <t>W1: 57 live</t>
  </si>
  <si>
    <t>collected for drying</t>
  </si>
  <si>
    <t>W1: 14 live</t>
  </si>
  <si>
    <t>90% dead</t>
  </si>
  <si>
    <t>60% dead</t>
  </si>
  <si>
    <t>70% dead</t>
  </si>
  <si>
    <t>50% dead</t>
  </si>
  <si>
    <t>n/a</t>
  </si>
  <si>
    <t>other 1</t>
  </si>
  <si>
    <t>other 2</t>
  </si>
  <si>
    <t>different species</t>
  </si>
  <si>
    <t>other 3</t>
  </si>
  <si>
    <t>N/R</t>
  </si>
  <si>
    <t>whole plant dead</t>
  </si>
  <si>
    <t>partly dead</t>
  </si>
  <si>
    <t>16 m</t>
  </si>
  <si>
    <t>17 m</t>
  </si>
  <si>
    <t>18 m</t>
  </si>
  <si>
    <t>18 m large</t>
  </si>
  <si>
    <t>18 m small</t>
  </si>
  <si>
    <t>Jubail East marsh</t>
  </si>
  <si>
    <t>plant 1</t>
  </si>
  <si>
    <t xml:space="preserve">collected for drying </t>
  </si>
  <si>
    <t>plant 2</t>
  </si>
  <si>
    <t>plant 3</t>
  </si>
  <si>
    <t>plant 4</t>
  </si>
  <si>
    <t>plant 5</t>
  </si>
  <si>
    <t>plant 6</t>
  </si>
  <si>
    <t>PN</t>
  </si>
  <si>
    <t xml:space="preserve">originally in inches </t>
  </si>
  <si>
    <t xml:space="preserve">mostly algal flat in plot </t>
  </si>
  <si>
    <r>
      <t>CH</t>
    </r>
    <r>
      <rPr>
        <b/>
        <vertAlign val="subscript"/>
        <sz val="11"/>
        <color theme="1"/>
        <rFont val="Calibri"/>
        <family val="2"/>
        <scheme val="minor"/>
      </rPr>
      <t xml:space="preserve">4 </t>
    </r>
    <r>
      <rPr>
        <b/>
        <sz val="11"/>
        <color theme="1"/>
        <rFont val="Calibri"/>
        <family val="2"/>
        <scheme val="minor"/>
      </rPr>
      <t>(ppm)</t>
    </r>
  </si>
  <si>
    <t>section length (cm)</t>
  </si>
  <si>
    <t>proportion TC</t>
  </si>
  <si>
    <t>proportion IC</t>
  </si>
  <si>
    <t>proportion OC</t>
  </si>
  <si>
    <t>proportion N</t>
  </si>
  <si>
    <r>
      <t>dry bulk density (g/cm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</si>
  <si>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TC density (g/cm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</si>
  <si>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IC density (g/cm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</si>
  <si>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OC density (g/cm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</si>
  <si>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TC (g/cm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</si>
  <si>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IC (g/cm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</si>
  <si>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OC (g/cm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</si>
  <si>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TC (g/m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</si>
  <si>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OC (g/m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</si>
  <si>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TC (Mg/ha)</t>
  </si>
  <si>
    <t>IC  (Mg/ha)</t>
  </si>
  <si>
    <t>OC (Mg/ha)</t>
  </si>
  <si>
    <t>larger corer used</t>
  </si>
  <si>
    <t>100-186</t>
  </si>
  <si>
    <t>100-182</t>
  </si>
  <si>
    <t>100-165</t>
  </si>
  <si>
    <t>15-38.5</t>
  </si>
  <si>
    <t>6-15</t>
  </si>
  <si>
    <t>15-40</t>
  </si>
  <si>
    <t>15-38</t>
  </si>
  <si>
    <t>50-110</t>
  </si>
  <si>
    <t>67-74</t>
  </si>
  <si>
    <t>100-180</t>
  </si>
  <si>
    <t>100-144</t>
  </si>
  <si>
    <t>nd</t>
  </si>
  <si>
    <t>using C and N data from section above since sample is missing; BD are similar</t>
  </si>
  <si>
    <t>50-75</t>
  </si>
  <si>
    <t>100-194</t>
  </si>
  <si>
    <t>100-162</t>
  </si>
  <si>
    <t>15-36</t>
  </si>
  <si>
    <t>30-49</t>
  </si>
  <si>
    <t>15-42</t>
  </si>
  <si>
    <t>30-56</t>
  </si>
  <si>
    <t>30-54</t>
  </si>
  <si>
    <t>30-53</t>
  </si>
  <si>
    <t>30-55</t>
  </si>
  <si>
    <t>0-16</t>
  </si>
  <si>
    <t>0-18</t>
  </si>
  <si>
    <t>1-13</t>
  </si>
  <si>
    <t>1-14</t>
  </si>
  <si>
    <t>1-19</t>
  </si>
  <si>
    <t>1-20</t>
  </si>
  <si>
    <t>35-45</t>
  </si>
  <si>
    <t>30-38</t>
  </si>
  <si>
    <t>15-50</t>
  </si>
  <si>
    <t>30-46</t>
  </si>
  <si>
    <t>15-48</t>
  </si>
  <si>
    <t>15-55</t>
  </si>
  <si>
    <t>Jubail Is. 3 yr</t>
  </si>
  <si>
    <t>Jubail Is. 7 yr</t>
  </si>
  <si>
    <t>Jubail Is. 10 yr</t>
  </si>
  <si>
    <t>39.5-42.5</t>
  </si>
  <si>
    <t xml:space="preserve"> % total carbon (TC)</t>
  </si>
  <si>
    <t>% inorganic carbon (IC)</t>
  </si>
  <si>
    <t>% nitrogen (N)</t>
  </si>
  <si>
    <t>total core length (cm)</t>
  </si>
  <si>
    <r>
      <t>IC    (g/m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</si>
  <si>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data from average of sections that are above and below</t>
  </si>
  <si>
    <t>used data from sample above</t>
  </si>
  <si>
    <t xml:space="preserve"> % loss on ignition (LOI)</t>
  </si>
  <si>
    <t>cm</t>
  </si>
  <si>
    <t>area (m2)</t>
  </si>
  <si>
    <t>core diameter</t>
  </si>
  <si>
    <t>Halodule uninervis</t>
  </si>
  <si>
    <t>Halophila ovalis</t>
  </si>
  <si>
    <t>Halophila stipulaceae</t>
  </si>
  <si>
    <t>below tare (g)</t>
  </si>
  <si>
    <t>above tare (g)</t>
  </si>
  <si>
    <t>tare (g)</t>
  </si>
  <si>
    <t>net (g)</t>
  </si>
  <si>
    <t>below-ground biomass gross (g)</t>
  </si>
  <si>
    <t>above-ground biomass gross (g)</t>
  </si>
  <si>
    <t>total biomass gross (g)</t>
  </si>
  <si>
    <t>above-ground biomass net (g)</t>
  </si>
  <si>
    <t>below-ground biomass net (g)</t>
  </si>
  <si>
    <r>
      <t>Standing crop (g/m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</si>
  <si>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total biomass (g/m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</si>
  <si>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plant height (cm)</t>
  </si>
  <si>
    <t>total cover (%)</t>
  </si>
  <si>
    <t>calculated % plant cover</t>
  </si>
  <si>
    <r>
      <t>total seagrass biomass (g/m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</si>
  <si>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total seagrass biomass (gC m</t>
    </r>
    <r>
      <rPr>
        <b/>
        <vertAlign val="superscript"/>
        <sz val="11"/>
        <color theme="1"/>
        <rFont val="Calibri"/>
        <family val="2"/>
        <scheme val="minor"/>
      </rPr>
      <t>-2</t>
    </r>
    <r>
      <rPr>
        <b/>
        <sz val="11"/>
        <color theme="1"/>
        <rFont val="Calibri"/>
        <family val="2"/>
        <scheme val="minor"/>
      </rPr>
      <t>)</t>
    </r>
  </si>
  <si>
    <r>
      <t>total seagrass biomass (MgC ha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</si>
  <si>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t>Age (yr)</t>
  </si>
  <si>
    <t>Crown diameter (cm)</t>
  </si>
  <si>
    <t>Density/ha</t>
  </si>
  <si>
    <r>
      <t>crown area/m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</si>
  <si>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basal area/m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</si>
  <si>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crown area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/ha)</t>
    </r>
  </si>
  <si>
    <r>
      <t>basal area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/ha)</t>
    </r>
  </si>
  <si>
    <t>above-ground biomass (Fromard)</t>
  </si>
  <si>
    <t>below-ground biomass</t>
  </si>
  <si>
    <t>below-ground carbon (kgC/ha)</t>
  </si>
  <si>
    <t>above-ground carbon (kgC/ ha)</t>
  </si>
  <si>
    <t>total plant carbon  (kgC/ha)</t>
  </si>
  <si>
    <t>chloride (mg/L)</t>
  </si>
  <si>
    <t>allometric equation (large)</t>
  </si>
  <si>
    <t>allometric equation (small)</t>
  </si>
  <si>
    <t>biomass from allometric equation (g)</t>
  </si>
  <si>
    <t>biomass adjusted for C (MgC/ha)</t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</si>
  <si>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efflux (µmol m</t>
    </r>
    <r>
      <rPr>
        <b/>
        <vertAlign val="superscript"/>
        <sz val="11"/>
        <color theme="1"/>
        <rFont val="Calibri"/>
        <family val="2"/>
        <scheme val="minor"/>
      </rPr>
      <t>-2</t>
    </r>
    <r>
      <rPr>
        <b/>
        <sz val="11"/>
        <color theme="1"/>
        <rFont val="Calibri"/>
        <family val="2"/>
        <scheme val="minor"/>
      </rPr>
      <t xml:space="preserve"> s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</si>
  <si>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t>Date / Time</t>
  </si>
  <si>
    <t>Pt Id</t>
  </si>
  <si>
    <t>Quality</t>
  </si>
  <si>
    <t>START TRANSECT</t>
  </si>
  <si>
    <t>plot 1</t>
  </si>
  <si>
    <t>SPOT</t>
  </si>
  <si>
    <t>plot 2</t>
  </si>
  <si>
    <t>plot 3</t>
  </si>
  <si>
    <t>plot 4</t>
  </si>
  <si>
    <t>SAMPL LOCAL</t>
  </si>
  <si>
    <t>plot 5</t>
  </si>
  <si>
    <t>plot 6</t>
  </si>
  <si>
    <t>WSE</t>
  </si>
  <si>
    <t>saltmarsh</t>
  </si>
  <si>
    <t>TOE</t>
  </si>
  <si>
    <t>WSE 1101</t>
  </si>
  <si>
    <t>TOB</t>
  </si>
  <si>
    <t>EDGEPLANTEDVEG</t>
  </si>
  <si>
    <t>EDGERYZOMES</t>
  </si>
  <si>
    <t>EDGEMANGOVES</t>
  </si>
  <si>
    <t>EDGE PWEED</t>
  </si>
  <si>
    <t>SAMPLE LOCAL</t>
  </si>
  <si>
    <t>TBM AT BASE</t>
  </si>
  <si>
    <t>WSE 1120</t>
  </si>
  <si>
    <t>WSE1239</t>
  </si>
  <si>
    <t>WSE 100</t>
  </si>
  <si>
    <t>WSE 302</t>
  </si>
  <si>
    <t>RTCM-Ref 0000</t>
  </si>
  <si>
    <t>WSE 1104</t>
  </si>
  <si>
    <t>END TRANSECT</t>
  </si>
  <si>
    <t>TBM RIPRAP</t>
  </si>
  <si>
    <t>EDGE RYZOMES</t>
  </si>
  <si>
    <t>FIRSTMAGRVOVE</t>
  </si>
  <si>
    <t>BEGIN LRGE MNGRVS</t>
  </si>
  <si>
    <t>TRAN START</t>
  </si>
  <si>
    <t>WSE 1158</t>
  </si>
  <si>
    <t>START TRAN</t>
  </si>
  <si>
    <t>SAMPLELOCAL OFFL</t>
  </si>
  <si>
    <t>SAMPLY LOCAL</t>
  </si>
  <si>
    <t>ENDTRANOFFL</t>
  </si>
  <si>
    <t>base</t>
  </si>
  <si>
    <t xml:space="preserve"> Ellipsoid height (m)</t>
  </si>
  <si>
    <t>Northing, UTM Zone 40N (m)</t>
  </si>
  <si>
    <t>Easting, UTM Zone 40N (m)</t>
  </si>
  <si>
    <t>Bu Tinah</t>
  </si>
  <si>
    <t>PWEED</t>
  </si>
  <si>
    <t>LAST RYZOME</t>
  </si>
  <si>
    <t>SAMPE LOCAL</t>
  </si>
  <si>
    <t>END TRNS</t>
  </si>
  <si>
    <t>EDGE MANGOVE</t>
  </si>
  <si>
    <t>.</t>
  </si>
  <si>
    <t>WSE 1224</t>
  </si>
  <si>
    <t>OPEN WTER</t>
  </si>
  <si>
    <t>STRT TRNS</t>
  </si>
  <si>
    <t>ONELONEMANGVE</t>
  </si>
  <si>
    <t>GND AT PLANTING</t>
  </si>
  <si>
    <t>END TRANS</t>
  </si>
  <si>
    <t>WSE 106</t>
  </si>
  <si>
    <t>FL</t>
  </si>
  <si>
    <t>transect location doesn't match direction of RTK survey</t>
  </si>
  <si>
    <t>HI WATER LINE</t>
  </si>
  <si>
    <t>HIGEST RYZOME</t>
  </si>
  <si>
    <t>FIRST MANG SPRIG</t>
  </si>
  <si>
    <t>EDGE RD</t>
  </si>
  <si>
    <t>Abu Al Abyad</t>
  </si>
  <si>
    <t>sabkha</t>
  </si>
  <si>
    <t>START TRANS</t>
  </si>
  <si>
    <t>END TRAN</t>
  </si>
  <si>
    <t>NODULARCONFLATED</t>
  </si>
  <si>
    <t>NODULAR75PERCNTC</t>
  </si>
  <si>
    <t>NODFINER50PERCET</t>
  </si>
  <si>
    <t>NODLRINDVDUAL</t>
  </si>
  <si>
    <t>TRANS ZONE</t>
  </si>
  <si>
    <t>SABKAFLAT</t>
  </si>
  <si>
    <t>INSIPIENT NODULS</t>
  </si>
  <si>
    <t>WETSABKHABNDRY</t>
  </si>
  <si>
    <t>ALGALFLATSABKABY</t>
  </si>
  <si>
    <t>BTTM CORE</t>
  </si>
  <si>
    <t>MICRO CHAN</t>
  </si>
  <si>
    <t>TOP CORE</t>
  </si>
  <si>
    <t>BOTTOM CORE</t>
  </si>
  <si>
    <t>END TRANSECT SAM</t>
  </si>
  <si>
    <t>-</t>
  </si>
  <si>
    <t>Eastern Mangrove 5 yr</t>
  </si>
  <si>
    <t>CULVERT INVERT</t>
  </si>
  <si>
    <t>Description 1</t>
  </si>
  <si>
    <t>Descrition 2</t>
  </si>
  <si>
    <t>ABU DHABI BLUE CARBON DEMONSTRATION PROJECT</t>
  </si>
  <si>
    <t>Worksheet summarizes field data and laboratory analysis for carbon assessment</t>
  </si>
  <si>
    <t>Kalba North</t>
  </si>
  <si>
    <t>Kalba South</t>
  </si>
  <si>
    <t>Kalba East</t>
  </si>
  <si>
    <t>Kalba West</t>
  </si>
  <si>
    <t>Ajman Al Zorah</t>
  </si>
  <si>
    <t>Al Rams</t>
  </si>
  <si>
    <t>Ras Al Kaimah</t>
  </si>
  <si>
    <t>Al Khor</t>
  </si>
  <si>
    <t>microbial mat</t>
  </si>
  <si>
    <t>Dubai</t>
  </si>
  <si>
    <t>Al Zorah</t>
  </si>
  <si>
    <t>Ajman</t>
  </si>
  <si>
    <t>Sinnia</t>
  </si>
  <si>
    <t>Khalba North</t>
  </si>
  <si>
    <t>Khalba South</t>
  </si>
  <si>
    <t>Khalba East</t>
  </si>
  <si>
    <t>Khalba West</t>
  </si>
  <si>
    <t>water temperature (°C)</t>
  </si>
  <si>
    <r>
      <t>soil respiration (µmol m</t>
    </r>
    <r>
      <rPr>
        <b/>
        <vertAlign val="superscript"/>
        <sz val="11"/>
        <color theme="1"/>
        <rFont val="Calibri"/>
        <family val="2"/>
        <scheme val="minor"/>
      </rPr>
      <t>-2</t>
    </r>
    <r>
      <rPr>
        <b/>
        <sz val="11"/>
        <color theme="1"/>
        <rFont val="Calibri"/>
        <family val="2"/>
        <scheme val="minor"/>
      </rPr>
      <t xml:space="preserve"> s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</si>
  <si>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t>handheld GPS</t>
  </si>
  <si>
    <t>&gt;100</t>
  </si>
  <si>
    <t>c21</t>
  </si>
  <si>
    <t>c231</t>
  </si>
  <si>
    <t>13c</t>
  </si>
  <si>
    <t>c191</t>
  </si>
  <si>
    <t>c211</t>
  </si>
  <si>
    <t>c301</t>
  </si>
  <si>
    <t>011c</t>
  </si>
  <si>
    <t>c141</t>
  </si>
  <si>
    <t>36c</t>
  </si>
  <si>
    <t>30c</t>
  </si>
  <si>
    <t>c361</t>
  </si>
  <si>
    <t>c171</t>
  </si>
  <si>
    <t>c181</t>
  </si>
  <si>
    <t>c291</t>
  </si>
  <si>
    <t>c321</t>
  </si>
  <si>
    <t>c331</t>
  </si>
  <si>
    <t>c161</t>
  </si>
  <si>
    <t>c201</t>
  </si>
  <si>
    <t>12c</t>
  </si>
  <si>
    <t>19c</t>
  </si>
  <si>
    <t>208c</t>
  </si>
  <si>
    <t>60A</t>
  </si>
  <si>
    <t>26c</t>
  </si>
  <si>
    <t>81c</t>
  </si>
  <si>
    <t>98c</t>
  </si>
  <si>
    <t>79c</t>
  </si>
  <si>
    <t>2c</t>
  </si>
  <si>
    <t>1c</t>
  </si>
  <si>
    <t>31c</t>
  </si>
  <si>
    <t>22c</t>
  </si>
  <si>
    <t>207c</t>
  </si>
  <si>
    <t>35c</t>
  </si>
  <si>
    <t>16c</t>
  </si>
  <si>
    <t>25c</t>
  </si>
  <si>
    <t>80c</t>
  </si>
  <si>
    <t>87c</t>
  </si>
  <si>
    <t>10c</t>
  </si>
  <si>
    <t>201c</t>
  </si>
  <si>
    <t>113c</t>
  </si>
  <si>
    <t>558a</t>
  </si>
  <si>
    <t>592a</t>
  </si>
  <si>
    <t>590a</t>
  </si>
  <si>
    <t>530a</t>
  </si>
  <si>
    <t>597a</t>
  </si>
  <si>
    <t>598a</t>
  </si>
  <si>
    <t>114c</t>
  </si>
  <si>
    <t>110c</t>
  </si>
  <si>
    <t>530ac</t>
  </si>
  <si>
    <t>592ac</t>
  </si>
  <si>
    <t>126c</t>
  </si>
  <si>
    <t>103c</t>
  </si>
  <si>
    <t>130c</t>
  </si>
  <si>
    <t>107c</t>
  </si>
  <si>
    <t>115c</t>
  </si>
  <si>
    <t>1008c</t>
  </si>
  <si>
    <t>111c</t>
  </si>
  <si>
    <t>123c</t>
  </si>
  <si>
    <t>127c</t>
  </si>
  <si>
    <t>104c</t>
  </si>
  <si>
    <t>558ac</t>
  </si>
  <si>
    <t>117c</t>
  </si>
  <si>
    <t>590ac</t>
  </si>
  <si>
    <t>132c</t>
  </si>
  <si>
    <t>131c</t>
  </si>
  <si>
    <t>109c</t>
  </si>
  <si>
    <t>122c</t>
  </si>
  <si>
    <t>121c</t>
  </si>
  <si>
    <t>128c</t>
  </si>
  <si>
    <t>c02</t>
  </si>
  <si>
    <t>c31</t>
  </si>
  <si>
    <t>13-30</t>
  </si>
  <si>
    <t>c23</t>
  </si>
  <si>
    <t>c38</t>
  </si>
  <si>
    <t>c36</t>
  </si>
  <si>
    <t>c37</t>
  </si>
  <si>
    <t>c13</t>
  </si>
  <si>
    <t>c14</t>
  </si>
  <si>
    <t>c32</t>
  </si>
  <si>
    <t>c33</t>
  </si>
  <si>
    <t>c20</t>
  </si>
  <si>
    <t>c34</t>
  </si>
  <si>
    <t>c39</t>
  </si>
  <si>
    <t>c30</t>
  </si>
  <si>
    <t>c29</t>
  </si>
  <si>
    <t>c19</t>
  </si>
  <si>
    <t>c28</t>
  </si>
  <si>
    <t>c27</t>
  </si>
  <si>
    <t>c26</t>
  </si>
  <si>
    <t>c24</t>
  </si>
  <si>
    <t>c18</t>
  </si>
  <si>
    <t>c17</t>
  </si>
  <si>
    <t>c15</t>
  </si>
  <si>
    <t>Umm Al Quwain</t>
  </si>
  <si>
    <t>Umm al Quwain</t>
  </si>
  <si>
    <t>Emirate</t>
  </si>
  <si>
    <t>Abu Dhabi</t>
  </si>
  <si>
    <t>Sharjah</t>
  </si>
  <si>
    <t>yes</t>
  </si>
  <si>
    <t>x</t>
  </si>
  <si>
    <t>s</t>
  </si>
  <si>
    <t>s/d</t>
  </si>
  <si>
    <t>d</t>
  </si>
  <si>
    <t>sd</t>
  </si>
  <si>
    <t>dead?</t>
  </si>
  <si>
    <t>above-ground biomass (Mg/ha)</t>
  </si>
  <si>
    <t>total plant biomass (Mg/ha)</t>
  </si>
  <si>
    <t>below-ground biomass (Mg/ha)</t>
  </si>
  <si>
    <t>aboveground Carbon (Mg/ha)</t>
  </si>
  <si>
    <t>belowground Carbon (Mg/ha)</t>
  </si>
  <si>
    <t>total tree Carbon   (Mg/ha)</t>
  </si>
  <si>
    <t>Jubail 3 year</t>
  </si>
  <si>
    <t>Jubail 7 year</t>
  </si>
  <si>
    <t>Jubail 10 year</t>
  </si>
  <si>
    <t>% organic carbon (OC)</t>
  </si>
  <si>
    <t>n.d.</t>
  </si>
  <si>
    <t>Data Collated by Dr Lisa Schile (schilel@si.edu)</t>
  </si>
  <si>
    <t>Work sheet reviewed by Dr Patrick Megonigal (megonigalp@si.edu)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</si>
</sst>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m/d/yy;@"/>
    <numFmt numFmtId="165" formatCode="0.000"/>
    <numFmt numFmtId="166" formatCode="0.000000"/>
    <numFmt numFmtId="167" formatCode="0.0"/>
    <numFmt numFmtId="168" formatCode="0.00000"/>
    <numFmt numFmtId="169" formatCode="#,##0.0000"/>
    <numFmt numFmtId="170" formatCode="0.00000000"/>
    <numFmt numFmtId="171" formatCode="0.0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u/>
      <sz val="11"/>
      <color theme="10"/>
      <name val="Calibri"/>
      <family val="2"/>
    </font>
    <font>
      <b/>
      <vertAlign val="superscript"/>
      <sz val="11"/>
      <color theme="1"/>
      <name val="Times New Roman"/>
      <family val="1"/>
    </font>
    <font>
      <sz val="10"/>
      <color indexed="8"/>
      <name val="MS Sans Serif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/>
  </cellStyleXfs>
  <cellXfs count="237"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4" fillId="0" borderId="0" xfId="0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Alignment="1"/>
    <xf numFmtId="167" fontId="0" fillId="0" borderId="0" xfId="0" applyNumberFormat="1" applyFill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2" fontId="0" fillId="0" borderId="0" xfId="0" applyNumberFormat="1"/>
    <xf numFmtId="0" fontId="1" fillId="0" borderId="0" xfId="0" applyFont="1" applyFill="1" applyAlignment="1">
      <alignment horizontal="center" wrapText="1"/>
    </xf>
    <xf numFmtId="167" fontId="0" fillId="0" borderId="0" xfId="0" applyNumberFormat="1" applyAlignment="1">
      <alignment horizontal="center"/>
    </xf>
    <xf numFmtId="0" fontId="0" fillId="0" borderId="0" xfId="0" applyFill="1"/>
    <xf numFmtId="164" fontId="1" fillId="4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65" fontId="1" fillId="4" borderId="1" xfId="0" applyNumberFormat="1" applyFont="1" applyFill="1" applyBorder="1" applyAlignment="1">
      <alignment horizontal="center"/>
    </xf>
    <xf numFmtId="167" fontId="1" fillId="4" borderId="1" xfId="0" applyNumberFormat="1" applyFont="1" applyFill="1" applyBorder="1" applyAlignment="1">
      <alignment horizontal="center"/>
    </xf>
    <xf numFmtId="166" fontId="0" fillId="0" borderId="0" xfId="0" applyNumberFormat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center"/>
    </xf>
    <xf numFmtId="168" fontId="0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164" fontId="0" fillId="0" borderId="0" xfId="0" applyNumberFormat="1" applyFont="1" applyAlignment="1">
      <alignment horizontal="center"/>
    </xf>
    <xf numFmtId="0" fontId="5" fillId="0" borderId="0" xfId="1" applyFont="1" applyFill="1" applyAlignment="1">
      <alignment horizontal="center"/>
    </xf>
    <xf numFmtId="0" fontId="5" fillId="0" borderId="0" xfId="1" applyFont="1" applyFill="1"/>
    <xf numFmtId="0" fontId="0" fillId="0" borderId="0" xfId="0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4" fillId="0" borderId="0" xfId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1" applyFont="1" applyFill="1"/>
    <xf numFmtId="165" fontId="4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>
      <alignment horizontal="center"/>
    </xf>
    <xf numFmtId="168" fontId="1" fillId="0" borderId="0" xfId="0" applyNumberFormat="1" applyFont="1" applyFill="1" applyAlignment="1">
      <alignment horizontal="center" wrapText="1"/>
    </xf>
    <xf numFmtId="165" fontId="1" fillId="0" borderId="0" xfId="0" applyNumberFormat="1" applyFont="1" applyFill="1" applyAlignment="1">
      <alignment horizontal="center" wrapText="1"/>
    </xf>
    <xf numFmtId="164" fontId="0" fillId="0" borderId="0" xfId="0" applyNumberFormat="1" applyFill="1" applyAlignment="1">
      <alignment horizontal="center"/>
    </xf>
    <xf numFmtId="0" fontId="4" fillId="0" borderId="0" xfId="0" applyFont="1" applyFill="1"/>
    <xf numFmtId="49" fontId="0" fillId="0" borderId="0" xfId="0" quotePrefix="1" applyNumberForma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0" fontId="0" fillId="0" borderId="0" xfId="0" applyFont="1" applyFill="1"/>
    <xf numFmtId="3" fontId="0" fillId="0" borderId="0" xfId="0" applyNumberFormat="1" applyFont="1" applyFill="1" applyAlignment="1">
      <alignment horizontal="center"/>
    </xf>
    <xf numFmtId="169" fontId="0" fillId="0" borderId="0" xfId="0" applyNumberFormat="1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164" fontId="0" fillId="0" borderId="0" xfId="0" applyNumberFormat="1" applyFill="1"/>
    <xf numFmtId="167" fontId="0" fillId="0" borderId="0" xfId="0" applyNumberFormat="1"/>
    <xf numFmtId="168" fontId="0" fillId="0" borderId="0" xfId="0" applyNumberFormat="1"/>
    <xf numFmtId="165" fontId="0" fillId="0" borderId="0" xfId="0" applyNumberFormat="1" applyFill="1"/>
    <xf numFmtId="167" fontId="0" fillId="0" borderId="0" xfId="0" applyNumberFormat="1" applyFill="1"/>
    <xf numFmtId="164" fontId="0" fillId="0" borderId="0" xfId="0" applyNumberFormat="1"/>
    <xf numFmtId="167" fontId="1" fillId="0" borderId="0" xfId="0" applyNumberFormat="1" applyFont="1" applyAlignment="1">
      <alignment horizontal="center" wrapText="1"/>
    </xf>
    <xf numFmtId="165" fontId="8" fillId="0" borderId="0" xfId="0" applyNumberFormat="1" applyFont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165" fontId="0" fillId="0" borderId="0" xfId="0" applyNumberFormat="1" applyFill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168" fontId="8" fillId="0" borderId="0" xfId="0" applyNumberFormat="1" applyFont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1" fontId="1" fillId="0" borderId="2" xfId="0" applyNumberFormat="1" applyFont="1" applyFill="1" applyBorder="1" applyAlignment="1">
      <alignment horizontal="center" wrapText="1"/>
    </xf>
    <xf numFmtId="2" fontId="1" fillId="0" borderId="0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2" fontId="1" fillId="0" borderId="0" xfId="0" applyNumberFormat="1" applyFont="1" applyFill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0" fontId="0" fillId="0" borderId="2" xfId="0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0" xfId="0" applyNumberFormat="1" applyFill="1"/>
    <xf numFmtId="2" fontId="0" fillId="0" borderId="2" xfId="0" applyNumberFormat="1" applyBorder="1" applyAlignment="1">
      <alignment horizontal="center"/>
    </xf>
    <xf numFmtId="0" fontId="0" fillId="0" borderId="2" xfId="0" applyBorder="1"/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0" fontId="0" fillId="4" borderId="0" xfId="0" applyFill="1"/>
    <xf numFmtId="2" fontId="0" fillId="4" borderId="0" xfId="0" applyNumberFormat="1" applyFill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20" fontId="0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0" fontId="0" fillId="0" borderId="0" xfId="0" applyNumberFormat="1" applyFill="1" applyAlignment="1">
      <alignment horizontal="center"/>
    </xf>
    <xf numFmtId="2" fontId="0" fillId="0" borderId="2" xfId="0" applyNumberFormat="1" applyFont="1" applyFill="1" applyBorder="1" applyAlignment="1">
      <alignment horizontal="center"/>
    </xf>
    <xf numFmtId="2" fontId="0" fillId="0" borderId="0" xfId="0" applyNumberFormat="1" applyFont="1" applyFill="1" applyAlignment="1">
      <alignment horizontal="center"/>
    </xf>
    <xf numFmtId="165" fontId="0" fillId="0" borderId="0" xfId="0" applyNumberFormat="1" applyFont="1" applyFill="1" applyAlignment="1">
      <alignment horizontal="center"/>
    </xf>
    <xf numFmtId="165" fontId="0" fillId="0" borderId="2" xfId="0" applyNumberFormat="1" applyFon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4" xfId="0" applyNumberFormat="1" applyFont="1" applyFill="1" applyBorder="1" applyAlignment="1">
      <alignment horizontal="center"/>
    </xf>
    <xf numFmtId="2" fontId="0" fillId="0" borderId="2" xfId="0" applyNumberFormat="1" applyFill="1" applyBorder="1" applyAlignment="1">
      <alignment horizontal="center"/>
    </xf>
    <xf numFmtId="0" fontId="0" fillId="0" borderId="0" xfId="0" applyFill="1" applyAlignment="1">
      <alignment horizontal="left"/>
    </xf>
    <xf numFmtId="1" fontId="0" fillId="0" borderId="0" xfId="0" applyNumberFormat="1" applyFill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170" fontId="0" fillId="0" borderId="0" xfId="0" applyNumberFormat="1" applyFill="1" applyAlignment="1">
      <alignment horizontal="left"/>
    </xf>
    <xf numFmtId="49" fontId="0" fillId="0" borderId="0" xfId="0" applyNumberFormat="1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left"/>
    </xf>
    <xf numFmtId="2" fontId="1" fillId="0" borderId="0" xfId="0" applyNumberFormat="1" applyFont="1" applyFill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168" fontId="0" fillId="0" borderId="0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167" fontId="0" fillId="0" borderId="2" xfId="0" applyNumberFormat="1" applyFont="1" applyFill="1" applyBorder="1" applyAlignment="1">
      <alignment horizontal="center"/>
    </xf>
    <xf numFmtId="167" fontId="0" fillId="0" borderId="4" xfId="0" applyNumberFormat="1" applyFont="1" applyFill="1" applyBorder="1" applyAlignment="1">
      <alignment horizontal="center"/>
    </xf>
    <xf numFmtId="2" fontId="0" fillId="0" borderId="4" xfId="0" applyNumberFormat="1" applyFont="1" applyFill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165" fontId="0" fillId="0" borderId="4" xfId="0" applyNumberFormat="1" applyFill="1" applyBorder="1" applyAlignment="1">
      <alignment horizontal="center"/>
    </xf>
    <xf numFmtId="168" fontId="0" fillId="0" borderId="4" xfId="0" applyNumberFormat="1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71" fontId="0" fillId="0" borderId="0" xfId="0" applyNumberFormat="1" applyBorder="1" applyAlignment="1">
      <alignment horizontal="center"/>
    </xf>
    <xf numFmtId="171" fontId="0" fillId="0" borderId="0" xfId="0" applyNumberFormat="1" applyFill="1" applyBorder="1" applyAlignment="1">
      <alignment horizontal="center"/>
    </xf>
    <xf numFmtId="171" fontId="0" fillId="0" borderId="0" xfId="0" applyNumberFormat="1" applyFill="1" applyAlignment="1">
      <alignment horizontal="center"/>
    </xf>
    <xf numFmtId="171" fontId="0" fillId="0" borderId="0" xfId="0" applyNumberFormat="1" applyAlignment="1">
      <alignment horizontal="center"/>
    </xf>
    <xf numFmtId="171" fontId="0" fillId="0" borderId="2" xfId="0" applyNumberFormat="1" applyBorder="1" applyAlignment="1">
      <alignment horizontal="center"/>
    </xf>
    <xf numFmtId="171" fontId="0" fillId="0" borderId="2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165" fontId="0" fillId="0" borderId="0" xfId="0" applyNumberFormat="1" applyFont="1" applyFill="1"/>
    <xf numFmtId="2" fontId="0" fillId="0" borderId="0" xfId="0" applyNumberFormat="1" applyFont="1" applyFill="1"/>
    <xf numFmtId="171" fontId="1" fillId="0" borderId="0" xfId="0" applyNumberFormat="1" applyFont="1" applyAlignment="1">
      <alignment horizontal="center" vertical="center"/>
    </xf>
    <xf numFmtId="171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166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1" fillId="0" borderId="0" xfId="0" applyNumberFormat="1" applyFont="1" applyFill="1" applyAlignment="1">
      <alignment wrapText="1"/>
    </xf>
    <xf numFmtId="2" fontId="1" fillId="0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/>
    </xf>
    <xf numFmtId="2" fontId="0" fillId="4" borderId="0" xfId="0" applyNumberFormat="1" applyFill="1" applyAlignment="1">
      <alignment horizontal="center"/>
    </xf>
    <xf numFmtId="0" fontId="1" fillId="0" borderId="5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171" fontId="1" fillId="5" borderId="5" xfId="0" applyNumberFormat="1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171" fontId="1" fillId="0" borderId="0" xfId="0" applyNumberFormat="1" applyFont="1" applyAlignment="1">
      <alignment horizontal="center"/>
    </xf>
    <xf numFmtId="22" fontId="0" fillId="0" borderId="0" xfId="0" applyNumberFormat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7" fontId="0" fillId="0" borderId="0" xfId="0" applyNumberFormat="1" applyFont="1" applyAlignment="1">
      <alignment horizontal="center"/>
    </xf>
    <xf numFmtId="1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165" fontId="0" fillId="0" borderId="0" xfId="0" applyNumberFormat="1" applyFont="1"/>
    <xf numFmtId="0" fontId="0" fillId="0" borderId="0" xfId="0" applyFont="1" applyFill="1" applyBorder="1" applyAlignment="1">
      <alignment wrapText="1"/>
    </xf>
    <xf numFmtId="167" fontId="0" fillId="0" borderId="0" xfId="0" applyNumberFormat="1" applyFont="1" applyFill="1" applyBorder="1"/>
    <xf numFmtId="167" fontId="0" fillId="0" borderId="0" xfId="0" applyNumberFormat="1" applyFont="1"/>
    <xf numFmtId="0" fontId="0" fillId="0" borderId="0" xfId="0" applyFont="1" applyBorder="1" applyAlignment="1">
      <alignment vertical="center"/>
    </xf>
    <xf numFmtId="168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1" fontId="0" fillId="0" borderId="0" xfId="0" applyNumberFormat="1" applyFont="1" applyAlignment="1">
      <alignment horizontal="center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16" fontId="15" fillId="0" borderId="0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Border="1"/>
    <xf numFmtId="0" fontId="3" fillId="0" borderId="0" xfId="0" applyFont="1" applyFill="1" applyBorder="1" applyAlignment="1">
      <alignment horizontal="center"/>
    </xf>
    <xf numFmtId="164" fontId="8" fillId="0" borderId="0" xfId="0" applyNumberFormat="1" applyFont="1" applyAlignment="1">
      <alignment horizontal="center" vertical="center"/>
    </xf>
    <xf numFmtId="168" fontId="0" fillId="0" borderId="0" xfId="0" applyNumberFormat="1" applyBorder="1" applyAlignment="1">
      <alignment horizontal="center"/>
    </xf>
    <xf numFmtId="0" fontId="8" fillId="7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4" fillId="0" borderId="0" xfId="0" applyNumberFormat="1" applyFont="1" applyFill="1"/>
    <xf numFmtId="0" fontId="14" fillId="0" borderId="4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Alignment="1">
      <alignment horizontal="center" wrapText="1"/>
    </xf>
    <xf numFmtId="1" fontId="1" fillId="0" borderId="0" xfId="0" applyNumberFormat="1" applyFont="1" applyFill="1" applyAlignment="1">
      <alignment horizontal="center" wrapText="1"/>
    </xf>
    <xf numFmtId="165" fontId="1" fillId="0" borderId="2" xfId="0" applyNumberFormat="1" applyFont="1" applyFill="1" applyBorder="1" applyAlignment="1">
      <alignment horizontal="center" wrapText="1"/>
    </xf>
    <xf numFmtId="165" fontId="1" fillId="0" borderId="5" xfId="0" applyNumberFormat="1" applyFont="1" applyFill="1" applyBorder="1" applyAlignment="1">
      <alignment horizontal="center" wrapText="1"/>
    </xf>
    <xf numFmtId="168" fontId="1" fillId="0" borderId="4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Border="1" applyAlignment="1">
      <alignment horizontal="center" wrapText="1"/>
    </xf>
    <xf numFmtId="2" fontId="1" fillId="0" borderId="2" xfId="0" applyNumberFormat="1" applyFont="1" applyFill="1" applyBorder="1" applyAlignment="1">
      <alignment horizontal="center" wrapText="1"/>
    </xf>
    <xf numFmtId="2" fontId="1" fillId="0" borderId="4" xfId="0" applyNumberFormat="1" applyFont="1" applyFill="1" applyBorder="1" applyAlignment="1">
      <alignment horizontal="center" wrapText="1"/>
    </xf>
    <xf numFmtId="16" fontId="3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/>
    <xf numFmtId="165" fontId="4" fillId="0" borderId="0" xfId="0" applyNumberFormat="1" applyFont="1" applyFill="1"/>
    <xf numFmtId="0" fontId="3" fillId="0" borderId="0" xfId="0" applyFont="1" applyFill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2" fillId="6" borderId="2" xfId="0" applyFont="1" applyFill="1" applyBorder="1" applyAlignment="1">
      <alignment horizontal="center"/>
    </xf>
    <xf numFmtId="0" fontId="12" fillId="6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/>
    </xf>
  </cellXfs>
  <cellStyles count="4">
    <cellStyle name="Bad" xfId="1" builtinId="27"/>
    <cellStyle name="Hyperlink 2" xfId="2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2013-01-20-mantr6." connectionId="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2013-01-22-mantr10." connectionId="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2013-01-22-mantr8." connectionId="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2013-01-27-aryam-lowsabkha1." connectionId="1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2013-01-15-mangrvplt1-soil1.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2013-01-16-mantr2." connectionId="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2013-01-21-mantr7.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2013-01-18-mantr4." connectionId="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2013-01-22-mantr9.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2013-01-20-mantr5." connectionId="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2013-01-17-mantr3." connectionId="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2013-01-26-razzie-mantr12.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topLeftCell="B1" workbookViewId="0">
      <selection activeCell="C7" sqref="C7"/>
    </sheetView>
  </sheetViews>
  <sheetFormatPr defaultRowHeight="15" x14ac:dyDescent="0.25"/>
  <sheetData>
    <row r="2" spans="2:3" x14ac:dyDescent="0.25">
      <c r="B2" s="18"/>
      <c r="C2" s="18" t="s">
        <v>857</v>
      </c>
    </row>
    <row r="4" spans="2:3" x14ac:dyDescent="0.25">
      <c r="C4" t="s">
        <v>858</v>
      </c>
    </row>
    <row r="6" spans="2:3" x14ac:dyDescent="0.25">
      <c r="C6" t="s">
        <v>995</v>
      </c>
    </row>
    <row r="7" spans="2:3" x14ac:dyDescent="0.25">
      <c r="C7" t="s">
        <v>996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5"/>
  <sheetViews>
    <sheetView workbookViewId="0">
      <pane ySplit="1" topLeftCell="A134" activePane="bottomLeft" state="frozen"/>
      <selection pane="bottomLeft" activeCell="B126" sqref="B126:B131"/>
    </sheetView>
  </sheetViews>
  <sheetFormatPr defaultRowHeight="15" x14ac:dyDescent="0.25"/>
  <cols>
    <col min="1" max="1" width="21.5703125" bestFit="1" customWidth="1"/>
    <col min="2" max="2" width="17.42578125" bestFit="1" customWidth="1"/>
    <col min="3" max="3" width="5.5703125" style="4" bestFit="1" customWidth="1"/>
    <col min="4" max="4" width="13.5703125" customWidth="1"/>
    <col min="5" max="5" width="102.140625" bestFit="1" customWidth="1"/>
  </cols>
  <sheetData>
    <row r="1" spans="1:5" ht="32.25" customHeight="1" x14ac:dyDescent="0.25">
      <c r="A1" s="18" t="s">
        <v>61</v>
      </c>
      <c r="B1" s="18" t="s">
        <v>36</v>
      </c>
      <c r="C1" s="17" t="s">
        <v>60</v>
      </c>
      <c r="D1" s="75" t="s">
        <v>769</v>
      </c>
      <c r="E1" s="18" t="s">
        <v>606</v>
      </c>
    </row>
    <row r="2" spans="1:5" x14ac:dyDescent="0.25">
      <c r="A2" t="s">
        <v>85</v>
      </c>
      <c r="B2" t="s">
        <v>13</v>
      </c>
      <c r="C2" s="4">
        <v>1</v>
      </c>
      <c r="D2">
        <v>7.2700000000000001E-2</v>
      </c>
      <c r="E2" t="s">
        <v>86</v>
      </c>
    </row>
    <row r="3" spans="1:5" x14ac:dyDescent="0.25">
      <c r="A3" t="s">
        <v>85</v>
      </c>
      <c r="B3" t="s">
        <v>13</v>
      </c>
      <c r="C3" s="4">
        <v>1</v>
      </c>
      <c r="D3">
        <v>3.85E-2</v>
      </c>
      <c r="E3" t="s">
        <v>86</v>
      </c>
    </row>
    <row r="4" spans="1:5" x14ac:dyDescent="0.25">
      <c r="A4" t="s">
        <v>85</v>
      </c>
      <c r="B4" t="s">
        <v>13</v>
      </c>
      <c r="C4" s="4">
        <v>2</v>
      </c>
      <c r="D4">
        <v>4.7300000000000002E-2</v>
      </c>
      <c r="E4" t="s">
        <v>88</v>
      </c>
    </row>
    <row r="5" spans="1:5" x14ac:dyDescent="0.25">
      <c r="A5" t="s">
        <v>89</v>
      </c>
      <c r="B5" t="s">
        <v>13</v>
      </c>
      <c r="C5" s="4">
        <v>1</v>
      </c>
      <c r="D5">
        <v>8.5500000000000007E-2</v>
      </c>
      <c r="E5" t="s">
        <v>90</v>
      </c>
    </row>
    <row r="6" spans="1:5" x14ac:dyDescent="0.25">
      <c r="A6" t="s">
        <v>89</v>
      </c>
      <c r="B6" t="s">
        <v>13</v>
      </c>
      <c r="C6" s="4">
        <v>2</v>
      </c>
      <c r="D6">
        <v>5.4100000000000002E-2</v>
      </c>
      <c r="E6" t="s">
        <v>91</v>
      </c>
    </row>
    <row r="7" spans="1:5" x14ac:dyDescent="0.25">
      <c r="A7" t="s">
        <v>6</v>
      </c>
      <c r="B7" t="s">
        <v>21</v>
      </c>
      <c r="C7" s="4">
        <v>1</v>
      </c>
      <c r="D7">
        <v>0.40899999999999997</v>
      </c>
      <c r="E7" t="s">
        <v>92</v>
      </c>
    </row>
    <row r="8" spans="1:5" x14ac:dyDescent="0.25">
      <c r="A8" t="s">
        <v>6</v>
      </c>
      <c r="B8" t="s">
        <v>21</v>
      </c>
      <c r="C8" s="4">
        <v>1</v>
      </c>
      <c r="D8">
        <v>0.36499999999999999</v>
      </c>
      <c r="E8" t="s">
        <v>92</v>
      </c>
    </row>
    <row r="9" spans="1:5" x14ac:dyDescent="0.25">
      <c r="A9" t="s">
        <v>6</v>
      </c>
      <c r="B9" t="s">
        <v>21</v>
      </c>
      <c r="C9" s="4">
        <v>2</v>
      </c>
      <c r="D9">
        <v>0.42299999999999999</v>
      </c>
      <c r="E9" t="s">
        <v>93</v>
      </c>
    </row>
    <row r="10" spans="1:5" x14ac:dyDescent="0.25">
      <c r="A10" t="s">
        <v>6</v>
      </c>
      <c r="B10" t="s">
        <v>21</v>
      </c>
      <c r="C10" s="4">
        <v>2</v>
      </c>
      <c r="D10">
        <v>0.38800000000000001</v>
      </c>
      <c r="E10" t="s">
        <v>93</v>
      </c>
    </row>
    <row r="11" spans="1:5" x14ac:dyDescent="0.25">
      <c r="A11" t="s">
        <v>6</v>
      </c>
      <c r="B11" t="s">
        <v>21</v>
      </c>
      <c r="C11" s="4">
        <v>2</v>
      </c>
      <c r="D11">
        <v>0.45800000000000002</v>
      </c>
      <c r="E11" t="s">
        <v>94</v>
      </c>
    </row>
    <row r="12" spans="1:5" x14ac:dyDescent="0.25">
      <c r="A12" t="s">
        <v>6</v>
      </c>
      <c r="B12" t="s">
        <v>21</v>
      </c>
      <c r="C12" s="4">
        <v>2</v>
      </c>
      <c r="D12">
        <v>0.41499999999999998</v>
      </c>
      <c r="E12" t="s">
        <v>94</v>
      </c>
    </row>
    <row r="13" spans="1:5" x14ac:dyDescent="0.25">
      <c r="A13" t="s">
        <v>6</v>
      </c>
      <c r="B13" t="s">
        <v>19</v>
      </c>
      <c r="C13" s="4">
        <v>1</v>
      </c>
      <c r="D13">
        <v>0.89700000000000002</v>
      </c>
      <c r="E13" t="s">
        <v>95</v>
      </c>
    </row>
    <row r="14" spans="1:5" x14ac:dyDescent="0.25">
      <c r="A14" t="s">
        <v>6</v>
      </c>
      <c r="B14" t="s">
        <v>19</v>
      </c>
      <c r="C14" s="4">
        <v>1</v>
      </c>
      <c r="D14">
        <v>0.78</v>
      </c>
      <c r="E14" t="s">
        <v>95</v>
      </c>
    </row>
    <row r="15" spans="1:5" x14ac:dyDescent="0.25">
      <c r="A15" t="s">
        <v>6</v>
      </c>
      <c r="B15" t="s">
        <v>19</v>
      </c>
      <c r="C15" s="4">
        <v>2</v>
      </c>
      <c r="D15">
        <v>0.51800000000000002</v>
      </c>
      <c r="E15" t="s">
        <v>96</v>
      </c>
    </row>
    <row r="16" spans="1:5" x14ac:dyDescent="0.25">
      <c r="A16" t="s">
        <v>6</v>
      </c>
      <c r="B16" t="s">
        <v>19</v>
      </c>
      <c r="C16" s="4">
        <v>2</v>
      </c>
      <c r="D16">
        <v>0.42199999999999999</v>
      </c>
      <c r="E16" t="s">
        <v>96</v>
      </c>
    </row>
    <row r="17" spans="1:5" x14ac:dyDescent="0.25">
      <c r="A17" t="s">
        <v>6</v>
      </c>
      <c r="B17" t="s">
        <v>867</v>
      </c>
      <c r="C17" s="5">
        <v>1</v>
      </c>
      <c r="D17" s="22">
        <v>0.24299999999999999</v>
      </c>
      <c r="E17" t="s">
        <v>97</v>
      </c>
    </row>
    <row r="18" spans="1:5" x14ac:dyDescent="0.25">
      <c r="A18" t="s">
        <v>6</v>
      </c>
      <c r="B18" t="s">
        <v>867</v>
      </c>
      <c r="C18" s="4">
        <v>1</v>
      </c>
      <c r="D18">
        <v>0.247</v>
      </c>
      <c r="E18" t="s">
        <v>97</v>
      </c>
    </row>
    <row r="19" spans="1:5" x14ac:dyDescent="0.25">
      <c r="A19" t="s">
        <v>6</v>
      </c>
      <c r="B19" t="s">
        <v>867</v>
      </c>
      <c r="C19" s="4">
        <v>2</v>
      </c>
      <c r="D19">
        <v>0.152</v>
      </c>
      <c r="E19" t="s">
        <v>98</v>
      </c>
    </row>
    <row r="20" spans="1:5" x14ac:dyDescent="0.25">
      <c r="A20" t="s">
        <v>6</v>
      </c>
      <c r="B20" t="s">
        <v>867</v>
      </c>
      <c r="C20" s="4">
        <v>2</v>
      </c>
      <c r="D20">
        <v>0.155</v>
      </c>
      <c r="E20" t="s">
        <v>98</v>
      </c>
    </row>
    <row r="21" spans="1:5" x14ac:dyDescent="0.25">
      <c r="A21" t="s">
        <v>6</v>
      </c>
      <c r="B21" t="s">
        <v>867</v>
      </c>
      <c r="C21" s="5">
        <v>3</v>
      </c>
      <c r="D21" s="22">
        <v>0.81399999999999995</v>
      </c>
      <c r="E21" s="22" t="s">
        <v>99</v>
      </c>
    </row>
    <row r="22" spans="1:5" x14ac:dyDescent="0.25">
      <c r="A22" t="s">
        <v>6</v>
      </c>
      <c r="B22" t="s">
        <v>867</v>
      </c>
      <c r="C22" s="5">
        <v>3</v>
      </c>
      <c r="D22" s="22">
        <v>0.78200000000000003</v>
      </c>
      <c r="E22" s="22" t="s">
        <v>99</v>
      </c>
    </row>
    <row r="23" spans="1:5" x14ac:dyDescent="0.25">
      <c r="A23" t="s">
        <v>9</v>
      </c>
      <c r="B23" t="s">
        <v>3</v>
      </c>
      <c r="C23" s="4">
        <v>1</v>
      </c>
      <c r="D23">
        <v>1.04</v>
      </c>
      <c r="E23" t="s">
        <v>100</v>
      </c>
    </row>
    <row r="24" spans="1:5" x14ac:dyDescent="0.25">
      <c r="A24" t="s">
        <v>9</v>
      </c>
      <c r="B24" t="s">
        <v>3</v>
      </c>
      <c r="C24" s="4">
        <v>1</v>
      </c>
      <c r="D24">
        <v>0.90800000000000003</v>
      </c>
      <c r="E24" t="s">
        <v>100</v>
      </c>
    </row>
    <row r="25" spans="1:5" x14ac:dyDescent="0.25">
      <c r="A25" t="s">
        <v>9</v>
      </c>
      <c r="B25" t="s">
        <v>3</v>
      </c>
      <c r="C25" s="4">
        <v>1</v>
      </c>
      <c r="D25">
        <v>0.90200000000000002</v>
      </c>
      <c r="E25" t="s">
        <v>100</v>
      </c>
    </row>
    <row r="26" spans="1:5" x14ac:dyDescent="0.25">
      <c r="A26" t="s">
        <v>9</v>
      </c>
      <c r="B26" t="s">
        <v>3</v>
      </c>
      <c r="C26" s="4">
        <v>2</v>
      </c>
      <c r="D26">
        <v>1.1499999999999999</v>
      </c>
      <c r="E26" t="s">
        <v>101</v>
      </c>
    </row>
    <row r="27" spans="1:5" x14ac:dyDescent="0.25">
      <c r="A27" t="s">
        <v>9</v>
      </c>
      <c r="B27" t="s">
        <v>3</v>
      </c>
      <c r="C27" s="4">
        <v>2</v>
      </c>
      <c r="D27">
        <v>1.07</v>
      </c>
      <c r="E27" t="s">
        <v>101</v>
      </c>
    </row>
    <row r="28" spans="1:5" x14ac:dyDescent="0.25">
      <c r="A28" t="s">
        <v>8</v>
      </c>
      <c r="B28" t="s">
        <v>3</v>
      </c>
      <c r="C28" s="4">
        <v>1</v>
      </c>
      <c r="D28">
        <v>3.22</v>
      </c>
      <c r="E28" t="s">
        <v>102</v>
      </c>
    </row>
    <row r="29" spans="1:5" x14ac:dyDescent="0.25">
      <c r="A29" t="s">
        <v>8</v>
      </c>
      <c r="B29" t="s">
        <v>3</v>
      </c>
      <c r="C29" s="4">
        <v>1</v>
      </c>
      <c r="D29">
        <v>3.05</v>
      </c>
      <c r="E29" t="s">
        <v>102</v>
      </c>
    </row>
    <row r="30" spans="1:5" x14ac:dyDescent="0.25">
      <c r="A30" t="s">
        <v>8</v>
      </c>
      <c r="B30" t="s">
        <v>3</v>
      </c>
      <c r="C30" s="4">
        <v>1</v>
      </c>
      <c r="D30">
        <v>2.95</v>
      </c>
      <c r="E30" t="s">
        <v>102</v>
      </c>
    </row>
    <row r="31" spans="1:5" x14ac:dyDescent="0.25">
      <c r="A31" t="s">
        <v>8</v>
      </c>
      <c r="B31" t="s">
        <v>3</v>
      </c>
      <c r="C31" s="4">
        <v>2</v>
      </c>
      <c r="D31">
        <v>5.22</v>
      </c>
      <c r="E31" t="s">
        <v>103</v>
      </c>
    </row>
    <row r="32" spans="1:5" x14ac:dyDescent="0.25">
      <c r="A32" t="s">
        <v>8</v>
      </c>
      <c r="B32" t="s">
        <v>3</v>
      </c>
      <c r="C32" s="4">
        <v>2</v>
      </c>
      <c r="D32">
        <v>4.8600000000000003</v>
      </c>
      <c r="E32" t="s">
        <v>103</v>
      </c>
    </row>
    <row r="33" spans="1:5" x14ac:dyDescent="0.25">
      <c r="A33" t="s">
        <v>8</v>
      </c>
      <c r="B33" t="s">
        <v>3</v>
      </c>
      <c r="C33" s="4">
        <v>2</v>
      </c>
      <c r="D33">
        <v>4.5199999999999996</v>
      </c>
      <c r="E33" t="s">
        <v>103</v>
      </c>
    </row>
    <row r="34" spans="1:5" x14ac:dyDescent="0.25">
      <c r="A34" t="s">
        <v>8</v>
      </c>
      <c r="B34" t="s">
        <v>3</v>
      </c>
      <c r="C34" s="4">
        <v>3</v>
      </c>
      <c r="D34">
        <v>6.28</v>
      </c>
      <c r="E34" t="s">
        <v>104</v>
      </c>
    </row>
    <row r="35" spans="1:5" x14ac:dyDescent="0.25">
      <c r="A35" t="s">
        <v>8</v>
      </c>
      <c r="B35" t="s">
        <v>3</v>
      </c>
      <c r="C35" s="4">
        <v>3</v>
      </c>
      <c r="D35">
        <v>5.31</v>
      </c>
      <c r="E35" t="s">
        <v>104</v>
      </c>
    </row>
    <row r="36" spans="1:5" x14ac:dyDescent="0.25">
      <c r="A36" t="s">
        <v>8</v>
      </c>
      <c r="B36" t="s">
        <v>3</v>
      </c>
      <c r="C36" s="4">
        <v>3</v>
      </c>
      <c r="D36">
        <v>5.14</v>
      </c>
      <c r="E36" t="s">
        <v>104</v>
      </c>
    </row>
    <row r="37" spans="1:5" x14ac:dyDescent="0.25">
      <c r="A37" t="s">
        <v>8</v>
      </c>
      <c r="B37" t="s">
        <v>3</v>
      </c>
      <c r="C37" s="4">
        <v>4</v>
      </c>
      <c r="D37">
        <v>3.63</v>
      </c>
      <c r="E37" t="s">
        <v>105</v>
      </c>
    </row>
    <row r="38" spans="1:5" x14ac:dyDescent="0.25">
      <c r="A38" t="s">
        <v>8</v>
      </c>
      <c r="B38" t="s">
        <v>3</v>
      </c>
      <c r="C38" s="4">
        <v>4</v>
      </c>
      <c r="D38">
        <v>3.39</v>
      </c>
      <c r="E38" t="s">
        <v>105</v>
      </c>
    </row>
    <row r="39" spans="1:5" x14ac:dyDescent="0.25">
      <c r="A39" t="s">
        <v>8</v>
      </c>
      <c r="B39" t="s">
        <v>3</v>
      </c>
      <c r="C39" s="4">
        <v>4</v>
      </c>
      <c r="D39">
        <v>3.18</v>
      </c>
      <c r="E39" t="s">
        <v>105</v>
      </c>
    </row>
    <row r="40" spans="1:5" x14ac:dyDescent="0.25">
      <c r="A40" t="s">
        <v>8</v>
      </c>
      <c r="B40" t="s">
        <v>3</v>
      </c>
      <c r="C40" s="4">
        <v>5</v>
      </c>
      <c r="D40">
        <v>0.44800000000000001</v>
      </c>
      <c r="E40" t="s">
        <v>106</v>
      </c>
    </row>
    <row r="41" spans="1:5" x14ac:dyDescent="0.25">
      <c r="A41" t="s">
        <v>8</v>
      </c>
      <c r="B41" t="s">
        <v>3</v>
      </c>
      <c r="C41" s="4">
        <v>5</v>
      </c>
      <c r="D41">
        <v>0.46600000000000003</v>
      </c>
      <c r="E41" t="s">
        <v>106</v>
      </c>
    </row>
    <row r="42" spans="1:5" x14ac:dyDescent="0.25">
      <c r="A42" t="s">
        <v>8</v>
      </c>
      <c r="B42" t="s">
        <v>3</v>
      </c>
      <c r="C42" s="4">
        <v>5</v>
      </c>
      <c r="D42">
        <v>0.48899999999999999</v>
      </c>
      <c r="E42" t="s">
        <v>106</v>
      </c>
    </row>
    <row r="43" spans="1:5" x14ac:dyDescent="0.25">
      <c r="A43" t="s">
        <v>4</v>
      </c>
      <c r="B43" t="s">
        <v>3</v>
      </c>
      <c r="C43" s="4">
        <v>1</v>
      </c>
      <c r="D43">
        <v>1.87</v>
      </c>
      <c r="E43" t="s">
        <v>107</v>
      </c>
    </row>
    <row r="44" spans="1:5" x14ac:dyDescent="0.25">
      <c r="A44" t="s">
        <v>4</v>
      </c>
      <c r="B44" t="s">
        <v>3</v>
      </c>
      <c r="C44" s="4">
        <v>1</v>
      </c>
      <c r="D44">
        <v>1.75</v>
      </c>
      <c r="E44" t="s">
        <v>107</v>
      </c>
    </row>
    <row r="45" spans="1:5" x14ac:dyDescent="0.25">
      <c r="A45" t="s">
        <v>4</v>
      </c>
      <c r="B45" t="s">
        <v>3</v>
      </c>
      <c r="C45" s="4">
        <v>1</v>
      </c>
      <c r="D45">
        <v>1.63</v>
      </c>
      <c r="E45" t="s">
        <v>107</v>
      </c>
    </row>
    <row r="46" spans="1:5" x14ac:dyDescent="0.25">
      <c r="A46" t="s">
        <v>4</v>
      </c>
      <c r="B46" t="s">
        <v>3</v>
      </c>
      <c r="C46" s="4">
        <v>2</v>
      </c>
      <c r="D46">
        <v>1.24</v>
      </c>
      <c r="E46" t="s">
        <v>108</v>
      </c>
    </row>
    <row r="47" spans="1:5" x14ac:dyDescent="0.25">
      <c r="A47" t="s">
        <v>4</v>
      </c>
      <c r="B47" t="s">
        <v>3</v>
      </c>
      <c r="C47" s="4">
        <v>2</v>
      </c>
      <c r="D47">
        <v>1.48</v>
      </c>
      <c r="E47" t="s">
        <v>108</v>
      </c>
    </row>
    <row r="48" spans="1:5" x14ac:dyDescent="0.25">
      <c r="A48" t="s">
        <v>4</v>
      </c>
      <c r="B48" t="s">
        <v>3</v>
      </c>
      <c r="C48" s="4">
        <v>2</v>
      </c>
      <c r="D48">
        <v>1.31</v>
      </c>
      <c r="E48" t="s">
        <v>108</v>
      </c>
    </row>
    <row r="49" spans="1:5" x14ac:dyDescent="0.25">
      <c r="A49" t="s">
        <v>4</v>
      </c>
      <c r="B49" t="s">
        <v>3</v>
      </c>
      <c r="C49" s="4">
        <v>3</v>
      </c>
      <c r="D49">
        <v>1.86</v>
      </c>
      <c r="E49" t="s">
        <v>109</v>
      </c>
    </row>
    <row r="50" spans="1:5" x14ac:dyDescent="0.25">
      <c r="A50" t="s">
        <v>4</v>
      </c>
      <c r="B50" t="s">
        <v>3</v>
      </c>
      <c r="C50" s="4">
        <v>3</v>
      </c>
      <c r="D50">
        <v>1.83</v>
      </c>
      <c r="E50" t="s">
        <v>109</v>
      </c>
    </row>
    <row r="51" spans="1:5" x14ac:dyDescent="0.25">
      <c r="A51" t="s">
        <v>4</v>
      </c>
      <c r="B51" t="s">
        <v>3</v>
      </c>
      <c r="C51" s="4">
        <v>3</v>
      </c>
      <c r="D51">
        <v>1.73</v>
      </c>
      <c r="E51" t="s">
        <v>109</v>
      </c>
    </row>
    <row r="52" spans="1:5" x14ac:dyDescent="0.25">
      <c r="A52" t="s">
        <v>4</v>
      </c>
      <c r="B52" t="s">
        <v>3</v>
      </c>
      <c r="C52" s="4">
        <v>4</v>
      </c>
      <c r="D52">
        <v>0.83799999999999997</v>
      </c>
      <c r="E52" t="s">
        <v>110</v>
      </c>
    </row>
    <row r="53" spans="1:5" x14ac:dyDescent="0.25">
      <c r="A53" t="s">
        <v>4</v>
      </c>
      <c r="B53" t="s">
        <v>3</v>
      </c>
      <c r="C53" s="4">
        <v>4</v>
      </c>
      <c r="D53">
        <v>0.77600000000000002</v>
      </c>
      <c r="E53" t="s">
        <v>110</v>
      </c>
    </row>
    <row r="54" spans="1:5" x14ac:dyDescent="0.25">
      <c r="A54" t="s">
        <v>4</v>
      </c>
      <c r="B54" t="s">
        <v>3</v>
      </c>
      <c r="C54" s="4">
        <v>4</v>
      </c>
      <c r="D54">
        <v>0.91300000000000003</v>
      </c>
      <c r="E54" t="s">
        <v>110</v>
      </c>
    </row>
    <row r="55" spans="1:5" x14ac:dyDescent="0.25">
      <c r="A55" t="s">
        <v>4</v>
      </c>
      <c r="B55" t="s">
        <v>3</v>
      </c>
      <c r="C55" s="4">
        <v>5</v>
      </c>
      <c r="D55">
        <v>2.15</v>
      </c>
      <c r="E55" t="s">
        <v>111</v>
      </c>
    </row>
    <row r="56" spans="1:5" x14ac:dyDescent="0.25">
      <c r="A56" t="s">
        <v>4</v>
      </c>
      <c r="B56" t="s">
        <v>3</v>
      </c>
      <c r="C56" s="4">
        <v>5</v>
      </c>
      <c r="D56">
        <v>1.97</v>
      </c>
      <c r="E56" t="s">
        <v>111</v>
      </c>
    </row>
    <row r="57" spans="1:5" x14ac:dyDescent="0.25">
      <c r="A57" t="s">
        <v>4</v>
      </c>
      <c r="B57" t="s">
        <v>3</v>
      </c>
      <c r="C57" s="4">
        <v>5</v>
      </c>
      <c r="D57">
        <v>2.06</v>
      </c>
      <c r="E57" t="s">
        <v>111</v>
      </c>
    </row>
    <row r="58" spans="1:5" x14ac:dyDescent="0.25">
      <c r="A58" t="s">
        <v>4</v>
      </c>
      <c r="B58" t="s">
        <v>3</v>
      </c>
      <c r="C58" s="4">
        <v>6</v>
      </c>
      <c r="D58">
        <v>0.97399999999999998</v>
      </c>
      <c r="E58" t="s">
        <v>112</v>
      </c>
    </row>
    <row r="59" spans="1:5" x14ac:dyDescent="0.25">
      <c r="A59" t="s">
        <v>4</v>
      </c>
      <c r="B59" t="s">
        <v>3</v>
      </c>
      <c r="C59" s="4">
        <v>6</v>
      </c>
      <c r="D59">
        <v>0.85799999999999998</v>
      </c>
      <c r="E59" t="s">
        <v>112</v>
      </c>
    </row>
    <row r="60" spans="1:5" x14ac:dyDescent="0.25">
      <c r="A60" t="s">
        <v>4</v>
      </c>
      <c r="B60" t="s">
        <v>3</v>
      </c>
      <c r="C60" s="4">
        <v>6</v>
      </c>
      <c r="D60">
        <v>0.73099999999999998</v>
      </c>
      <c r="E60" t="s">
        <v>112</v>
      </c>
    </row>
    <row r="61" spans="1:5" x14ac:dyDescent="0.25">
      <c r="A61" t="s">
        <v>4</v>
      </c>
      <c r="B61" t="s">
        <v>2</v>
      </c>
      <c r="C61" s="4">
        <v>1</v>
      </c>
      <c r="D61">
        <v>1.07</v>
      </c>
      <c r="E61" t="s">
        <v>113</v>
      </c>
    </row>
    <row r="62" spans="1:5" x14ac:dyDescent="0.25">
      <c r="A62" t="s">
        <v>4</v>
      </c>
      <c r="B62" t="s">
        <v>2</v>
      </c>
      <c r="C62" s="4">
        <v>1</v>
      </c>
      <c r="D62">
        <v>0.96499999999999997</v>
      </c>
      <c r="E62" t="s">
        <v>113</v>
      </c>
    </row>
    <row r="63" spans="1:5" x14ac:dyDescent="0.25">
      <c r="A63" t="s">
        <v>4</v>
      </c>
      <c r="B63" t="s">
        <v>2</v>
      </c>
      <c r="C63" s="4">
        <v>1</v>
      </c>
      <c r="D63">
        <v>0.96299999999999997</v>
      </c>
      <c r="E63" t="s">
        <v>113</v>
      </c>
    </row>
    <row r="64" spans="1:5" x14ac:dyDescent="0.25">
      <c r="A64" t="s">
        <v>4</v>
      </c>
      <c r="B64" t="s">
        <v>2</v>
      </c>
      <c r="C64" s="4">
        <v>2</v>
      </c>
      <c r="D64">
        <v>0.77600000000000002</v>
      </c>
      <c r="E64" t="s">
        <v>114</v>
      </c>
    </row>
    <row r="65" spans="1:5" x14ac:dyDescent="0.25">
      <c r="A65" t="s">
        <v>4</v>
      </c>
      <c r="B65" t="s">
        <v>2</v>
      </c>
      <c r="C65" s="4">
        <v>2</v>
      </c>
      <c r="D65">
        <v>0.73199999999999998</v>
      </c>
      <c r="E65" t="s">
        <v>114</v>
      </c>
    </row>
    <row r="66" spans="1:5" x14ac:dyDescent="0.25">
      <c r="A66" t="s">
        <v>4</v>
      </c>
      <c r="B66" t="s">
        <v>2</v>
      </c>
      <c r="C66" s="4">
        <v>2</v>
      </c>
      <c r="D66">
        <v>0.73199999999999998</v>
      </c>
      <c r="E66" t="s">
        <v>114</v>
      </c>
    </row>
    <row r="67" spans="1:5" x14ac:dyDescent="0.25">
      <c r="A67" t="s">
        <v>4</v>
      </c>
      <c r="B67" t="s">
        <v>2</v>
      </c>
      <c r="C67" s="4">
        <v>3</v>
      </c>
      <c r="D67">
        <v>0.85</v>
      </c>
      <c r="E67" t="s">
        <v>115</v>
      </c>
    </row>
    <row r="68" spans="1:5" x14ac:dyDescent="0.25">
      <c r="A68" t="s">
        <v>4</v>
      </c>
      <c r="B68" t="s">
        <v>2</v>
      </c>
      <c r="C68" s="4">
        <v>3</v>
      </c>
      <c r="D68">
        <v>0.81899999999999995</v>
      </c>
      <c r="E68" t="s">
        <v>115</v>
      </c>
    </row>
    <row r="69" spans="1:5" x14ac:dyDescent="0.25">
      <c r="A69" t="s">
        <v>4</v>
      </c>
      <c r="B69" t="s">
        <v>2</v>
      </c>
      <c r="C69" s="4">
        <v>3</v>
      </c>
      <c r="D69">
        <v>0.78300000000000003</v>
      </c>
      <c r="E69" t="s">
        <v>115</v>
      </c>
    </row>
    <row r="70" spans="1:5" x14ac:dyDescent="0.25">
      <c r="A70" t="s">
        <v>4</v>
      </c>
      <c r="B70" t="s">
        <v>2</v>
      </c>
      <c r="C70" s="4">
        <v>4</v>
      </c>
      <c r="D70">
        <v>1.1299999999999999</v>
      </c>
      <c r="E70" t="s">
        <v>116</v>
      </c>
    </row>
    <row r="71" spans="1:5" x14ac:dyDescent="0.25">
      <c r="A71" t="s">
        <v>4</v>
      </c>
      <c r="B71" t="s">
        <v>2</v>
      </c>
      <c r="C71" s="4">
        <v>4</v>
      </c>
      <c r="D71">
        <v>1.1000000000000001</v>
      </c>
      <c r="E71" t="s">
        <v>116</v>
      </c>
    </row>
    <row r="72" spans="1:5" x14ac:dyDescent="0.25">
      <c r="A72" t="s">
        <v>4</v>
      </c>
      <c r="B72" t="s">
        <v>2</v>
      </c>
      <c r="C72" s="4">
        <v>4</v>
      </c>
      <c r="D72">
        <v>1</v>
      </c>
      <c r="E72" t="s">
        <v>116</v>
      </c>
    </row>
    <row r="73" spans="1:5" x14ac:dyDescent="0.25">
      <c r="A73" t="s">
        <v>4</v>
      </c>
      <c r="B73" t="s">
        <v>2</v>
      </c>
      <c r="C73" s="4">
        <v>5</v>
      </c>
      <c r="D73">
        <v>1.34</v>
      </c>
      <c r="E73" t="s">
        <v>117</v>
      </c>
    </row>
    <row r="74" spans="1:5" x14ac:dyDescent="0.25">
      <c r="A74" t="s">
        <v>4</v>
      </c>
      <c r="B74" t="s">
        <v>2</v>
      </c>
      <c r="C74" s="4">
        <v>5</v>
      </c>
      <c r="D74">
        <v>1.22</v>
      </c>
      <c r="E74" t="s">
        <v>117</v>
      </c>
    </row>
    <row r="75" spans="1:5" x14ac:dyDescent="0.25">
      <c r="A75" t="s">
        <v>4</v>
      </c>
      <c r="B75" t="s">
        <v>2</v>
      </c>
      <c r="C75" s="4">
        <v>5</v>
      </c>
      <c r="D75">
        <v>1.2</v>
      </c>
      <c r="E75" t="s">
        <v>117</v>
      </c>
    </row>
    <row r="76" spans="1:5" x14ac:dyDescent="0.25">
      <c r="A76" t="s">
        <v>4</v>
      </c>
      <c r="B76" t="s">
        <v>2</v>
      </c>
      <c r="C76" s="4">
        <v>6</v>
      </c>
      <c r="D76">
        <v>1.39</v>
      </c>
      <c r="E76" t="s">
        <v>118</v>
      </c>
    </row>
    <row r="77" spans="1:5" x14ac:dyDescent="0.25">
      <c r="A77" t="s">
        <v>4</v>
      </c>
      <c r="B77" t="s">
        <v>2</v>
      </c>
      <c r="C77" s="4">
        <v>6</v>
      </c>
      <c r="D77">
        <v>1.88</v>
      </c>
      <c r="E77" t="s">
        <v>118</v>
      </c>
    </row>
    <row r="78" spans="1:5" x14ac:dyDescent="0.25">
      <c r="A78" t="s">
        <v>4</v>
      </c>
      <c r="B78" t="s">
        <v>2</v>
      </c>
      <c r="C78" s="4">
        <v>6</v>
      </c>
      <c r="D78">
        <v>1.19</v>
      </c>
      <c r="E78" t="s">
        <v>118</v>
      </c>
    </row>
    <row r="79" spans="1:5" x14ac:dyDescent="0.25">
      <c r="A79" t="s">
        <v>72</v>
      </c>
      <c r="B79" t="s">
        <v>3</v>
      </c>
      <c r="C79" s="4">
        <v>1</v>
      </c>
      <c r="D79">
        <v>0.69699999999999995</v>
      </c>
      <c r="E79" t="s">
        <v>119</v>
      </c>
    </row>
    <row r="80" spans="1:5" x14ac:dyDescent="0.25">
      <c r="A80" t="s">
        <v>72</v>
      </c>
      <c r="B80" t="s">
        <v>3</v>
      </c>
      <c r="C80" s="4">
        <v>1</v>
      </c>
      <c r="D80">
        <v>0.69899999999999995</v>
      </c>
      <c r="E80" t="s">
        <v>119</v>
      </c>
    </row>
    <row r="81" spans="1:5" x14ac:dyDescent="0.25">
      <c r="A81" t="s">
        <v>72</v>
      </c>
      <c r="B81" t="s">
        <v>3</v>
      </c>
      <c r="C81" s="4">
        <v>1</v>
      </c>
      <c r="D81">
        <v>0.61599999999999999</v>
      </c>
      <c r="E81" t="s">
        <v>119</v>
      </c>
    </row>
    <row r="82" spans="1:5" x14ac:dyDescent="0.25">
      <c r="A82" t="s">
        <v>72</v>
      </c>
      <c r="B82" t="s">
        <v>3</v>
      </c>
      <c r="C82" s="4">
        <v>2</v>
      </c>
      <c r="D82">
        <v>0.95499999999999996</v>
      </c>
      <c r="E82" t="s">
        <v>120</v>
      </c>
    </row>
    <row r="83" spans="1:5" x14ac:dyDescent="0.25">
      <c r="A83" t="s">
        <v>72</v>
      </c>
      <c r="B83" t="s">
        <v>3</v>
      </c>
      <c r="C83" s="4">
        <v>2</v>
      </c>
      <c r="D83">
        <v>1.01</v>
      </c>
      <c r="E83" t="s">
        <v>120</v>
      </c>
    </row>
    <row r="84" spans="1:5" x14ac:dyDescent="0.25">
      <c r="A84" t="s">
        <v>72</v>
      </c>
      <c r="B84" t="s">
        <v>3</v>
      </c>
      <c r="C84" s="4">
        <v>2</v>
      </c>
      <c r="D84">
        <v>1.08</v>
      </c>
      <c r="E84" t="s">
        <v>120</v>
      </c>
    </row>
    <row r="85" spans="1:5" x14ac:dyDescent="0.25">
      <c r="A85" t="s">
        <v>72</v>
      </c>
      <c r="B85" t="s">
        <v>2</v>
      </c>
      <c r="C85" s="4">
        <v>1</v>
      </c>
      <c r="D85">
        <v>0.14199999999999999</v>
      </c>
      <c r="E85" t="s">
        <v>121</v>
      </c>
    </row>
    <row r="86" spans="1:5" x14ac:dyDescent="0.25">
      <c r="A86" t="s">
        <v>72</v>
      </c>
      <c r="B86" t="s">
        <v>2</v>
      </c>
      <c r="C86" s="4">
        <v>1</v>
      </c>
      <c r="D86">
        <v>0.127</v>
      </c>
      <c r="E86" t="s">
        <v>122</v>
      </c>
    </row>
    <row r="87" spans="1:5" x14ac:dyDescent="0.25">
      <c r="A87" t="s">
        <v>74</v>
      </c>
      <c r="B87" t="s">
        <v>3</v>
      </c>
      <c r="C87" s="4">
        <v>1</v>
      </c>
      <c r="D87">
        <v>0.66500000000000004</v>
      </c>
      <c r="E87" t="s">
        <v>123</v>
      </c>
    </row>
    <row r="88" spans="1:5" x14ac:dyDescent="0.25">
      <c r="A88" t="s">
        <v>74</v>
      </c>
      <c r="B88" t="s">
        <v>3</v>
      </c>
      <c r="C88" s="4">
        <v>1</v>
      </c>
      <c r="D88">
        <v>0.68</v>
      </c>
      <c r="E88" t="s">
        <v>123</v>
      </c>
    </row>
    <row r="89" spans="1:5" x14ac:dyDescent="0.25">
      <c r="A89" t="s">
        <v>74</v>
      </c>
      <c r="B89" t="s">
        <v>3</v>
      </c>
      <c r="C89" s="4">
        <v>1</v>
      </c>
      <c r="D89">
        <v>0.73799999999999999</v>
      </c>
      <c r="E89" t="s">
        <v>123</v>
      </c>
    </row>
    <row r="90" spans="1:5" x14ac:dyDescent="0.25">
      <c r="A90" t="s">
        <v>74</v>
      </c>
      <c r="B90" t="s">
        <v>3</v>
      </c>
      <c r="C90" s="4">
        <v>2</v>
      </c>
      <c r="D90">
        <v>1.1100000000000001</v>
      </c>
      <c r="E90" t="s">
        <v>124</v>
      </c>
    </row>
    <row r="91" spans="1:5" x14ac:dyDescent="0.25">
      <c r="A91" t="s">
        <v>74</v>
      </c>
      <c r="B91" t="s">
        <v>3</v>
      </c>
      <c r="C91" s="4">
        <v>2</v>
      </c>
      <c r="D91">
        <v>1.04</v>
      </c>
      <c r="E91" t="s">
        <v>124</v>
      </c>
    </row>
    <row r="92" spans="1:5" x14ac:dyDescent="0.25">
      <c r="A92" t="s">
        <v>74</v>
      </c>
      <c r="B92" t="s">
        <v>3</v>
      </c>
      <c r="C92" s="4">
        <v>2</v>
      </c>
      <c r="D92">
        <v>1.01</v>
      </c>
      <c r="E92" t="s">
        <v>124</v>
      </c>
    </row>
    <row r="93" spans="1:5" x14ac:dyDescent="0.25">
      <c r="A93" t="s">
        <v>74</v>
      </c>
      <c r="B93" t="s">
        <v>3</v>
      </c>
      <c r="C93" s="4">
        <v>3</v>
      </c>
      <c r="D93">
        <v>0.97499999999999998</v>
      </c>
      <c r="E93" t="s">
        <v>125</v>
      </c>
    </row>
    <row r="94" spans="1:5" x14ac:dyDescent="0.25">
      <c r="A94" t="s">
        <v>74</v>
      </c>
      <c r="B94" t="s">
        <v>3</v>
      </c>
      <c r="C94" s="4">
        <v>3</v>
      </c>
      <c r="D94">
        <v>0.90700000000000003</v>
      </c>
      <c r="E94" t="s">
        <v>125</v>
      </c>
    </row>
    <row r="95" spans="1:5" x14ac:dyDescent="0.25">
      <c r="A95" t="s">
        <v>74</v>
      </c>
      <c r="B95" t="s">
        <v>3</v>
      </c>
      <c r="C95" s="4">
        <v>3</v>
      </c>
      <c r="D95">
        <v>0.872</v>
      </c>
      <c r="E95" t="s">
        <v>125</v>
      </c>
    </row>
    <row r="96" spans="1:5" x14ac:dyDescent="0.25">
      <c r="A96" t="s">
        <v>74</v>
      </c>
      <c r="B96" t="s">
        <v>2</v>
      </c>
      <c r="C96" s="4">
        <v>1</v>
      </c>
      <c r="D96">
        <v>0.62</v>
      </c>
      <c r="E96" t="s">
        <v>126</v>
      </c>
    </row>
    <row r="97" spans="1:5" x14ac:dyDescent="0.25">
      <c r="A97" t="s">
        <v>74</v>
      </c>
      <c r="B97" t="s">
        <v>2</v>
      </c>
      <c r="C97" s="4">
        <v>1</v>
      </c>
      <c r="D97">
        <v>0.61299999999999999</v>
      </c>
      <c r="E97" t="s">
        <v>126</v>
      </c>
    </row>
    <row r="98" spans="1:5" x14ac:dyDescent="0.25">
      <c r="A98" t="s">
        <v>74</v>
      </c>
      <c r="B98" t="s">
        <v>2</v>
      </c>
      <c r="C98" s="4">
        <v>1</v>
      </c>
      <c r="D98">
        <v>0.70799999999999996</v>
      </c>
      <c r="E98" t="s">
        <v>126</v>
      </c>
    </row>
    <row r="99" spans="1:5" x14ac:dyDescent="0.25">
      <c r="A99" t="s">
        <v>74</v>
      </c>
      <c r="B99" t="s">
        <v>2</v>
      </c>
      <c r="C99" s="4">
        <v>2</v>
      </c>
      <c r="D99">
        <v>1.03</v>
      </c>
      <c r="E99" t="s">
        <v>127</v>
      </c>
    </row>
    <row r="100" spans="1:5" x14ac:dyDescent="0.25">
      <c r="A100" t="s">
        <v>74</v>
      </c>
      <c r="B100" t="s">
        <v>2</v>
      </c>
      <c r="C100" s="4">
        <v>2</v>
      </c>
      <c r="D100">
        <v>1.1000000000000001</v>
      </c>
      <c r="E100" t="s">
        <v>127</v>
      </c>
    </row>
    <row r="101" spans="1:5" x14ac:dyDescent="0.25">
      <c r="A101" t="s">
        <v>74</v>
      </c>
      <c r="B101" t="s">
        <v>2</v>
      </c>
      <c r="C101" s="4">
        <v>2</v>
      </c>
      <c r="D101">
        <v>1.06</v>
      </c>
      <c r="E101" t="s">
        <v>127</v>
      </c>
    </row>
    <row r="102" spans="1:5" x14ac:dyDescent="0.25">
      <c r="A102" t="s">
        <v>74</v>
      </c>
      <c r="B102" t="s">
        <v>2</v>
      </c>
      <c r="C102" s="4">
        <v>3</v>
      </c>
      <c r="D102">
        <v>1.17</v>
      </c>
      <c r="E102" t="s">
        <v>128</v>
      </c>
    </row>
    <row r="103" spans="1:5" x14ac:dyDescent="0.25">
      <c r="A103" t="s">
        <v>74</v>
      </c>
      <c r="B103" t="s">
        <v>2</v>
      </c>
      <c r="C103" s="4">
        <v>3</v>
      </c>
      <c r="D103">
        <v>1.06</v>
      </c>
      <c r="E103" t="s">
        <v>128</v>
      </c>
    </row>
    <row r="104" spans="1:5" x14ac:dyDescent="0.25">
      <c r="A104" t="s">
        <v>74</v>
      </c>
      <c r="B104" t="s">
        <v>2</v>
      </c>
      <c r="C104" s="4">
        <v>3</v>
      </c>
      <c r="D104">
        <v>1.07</v>
      </c>
      <c r="E104" t="s">
        <v>128</v>
      </c>
    </row>
    <row r="105" spans="1:5" x14ac:dyDescent="0.25">
      <c r="A105" t="s">
        <v>75</v>
      </c>
      <c r="B105" t="s">
        <v>2</v>
      </c>
      <c r="C105" s="4">
        <v>1</v>
      </c>
      <c r="D105">
        <v>0.83399999999999996</v>
      </c>
      <c r="E105" t="s">
        <v>129</v>
      </c>
    </row>
    <row r="106" spans="1:5" x14ac:dyDescent="0.25">
      <c r="A106" t="s">
        <v>75</v>
      </c>
      <c r="B106" t="s">
        <v>2</v>
      </c>
      <c r="C106" s="4">
        <v>1</v>
      </c>
      <c r="D106">
        <v>0.83099999999999996</v>
      </c>
      <c r="E106" t="s">
        <v>129</v>
      </c>
    </row>
    <row r="107" spans="1:5" x14ac:dyDescent="0.25">
      <c r="A107" t="s">
        <v>75</v>
      </c>
      <c r="B107" t="s">
        <v>2</v>
      </c>
      <c r="C107" s="4">
        <v>1</v>
      </c>
      <c r="D107">
        <v>0.79100000000000004</v>
      </c>
      <c r="E107" t="s">
        <v>129</v>
      </c>
    </row>
    <row r="108" spans="1:5" x14ac:dyDescent="0.25">
      <c r="A108" t="s">
        <v>75</v>
      </c>
      <c r="B108" t="s">
        <v>2</v>
      </c>
      <c r="C108" s="4">
        <v>2</v>
      </c>
      <c r="D108">
        <v>1.1000000000000001</v>
      </c>
      <c r="E108" t="s">
        <v>130</v>
      </c>
    </row>
    <row r="109" spans="1:5" x14ac:dyDescent="0.25">
      <c r="A109" t="s">
        <v>75</v>
      </c>
      <c r="B109" t="s">
        <v>2</v>
      </c>
      <c r="C109" s="4">
        <v>2</v>
      </c>
      <c r="D109">
        <v>1.06</v>
      </c>
      <c r="E109" t="s">
        <v>130</v>
      </c>
    </row>
    <row r="110" spans="1:5" x14ac:dyDescent="0.25">
      <c r="A110" t="s">
        <v>75</v>
      </c>
      <c r="B110" t="s">
        <v>2</v>
      </c>
      <c r="C110" s="4">
        <v>2</v>
      </c>
      <c r="D110">
        <v>1.03</v>
      </c>
      <c r="E110" t="s">
        <v>130</v>
      </c>
    </row>
    <row r="111" spans="1:5" x14ac:dyDescent="0.25">
      <c r="A111" t="s">
        <v>75</v>
      </c>
      <c r="B111" t="s">
        <v>2</v>
      </c>
      <c r="C111" s="4">
        <v>3</v>
      </c>
      <c r="D111">
        <v>0.65700000000000003</v>
      </c>
      <c r="E111" t="s">
        <v>131</v>
      </c>
    </row>
    <row r="112" spans="1:5" x14ac:dyDescent="0.25">
      <c r="A112" t="s">
        <v>75</v>
      </c>
      <c r="B112" t="s">
        <v>2</v>
      </c>
      <c r="C112" s="4">
        <v>3</v>
      </c>
      <c r="D112">
        <v>0.60799999999999998</v>
      </c>
      <c r="E112" t="s">
        <v>131</v>
      </c>
    </row>
    <row r="113" spans="1:5" x14ac:dyDescent="0.25">
      <c r="A113" t="s">
        <v>75</v>
      </c>
      <c r="B113" t="s">
        <v>2</v>
      </c>
      <c r="C113" s="4">
        <v>3</v>
      </c>
      <c r="D113">
        <v>0.53400000000000003</v>
      </c>
      <c r="E113" t="s">
        <v>131</v>
      </c>
    </row>
    <row r="114" spans="1:5" x14ac:dyDescent="0.25">
      <c r="A114" t="s">
        <v>75</v>
      </c>
      <c r="B114" t="s">
        <v>2</v>
      </c>
      <c r="C114" s="4">
        <v>4</v>
      </c>
      <c r="D114">
        <v>1.37</v>
      </c>
      <c r="E114" t="s">
        <v>132</v>
      </c>
    </row>
    <row r="115" spans="1:5" x14ac:dyDescent="0.25">
      <c r="A115" t="s">
        <v>75</v>
      </c>
      <c r="B115" t="s">
        <v>2</v>
      </c>
      <c r="C115" s="4">
        <v>4</v>
      </c>
      <c r="D115">
        <v>1.56</v>
      </c>
      <c r="E115" t="s">
        <v>132</v>
      </c>
    </row>
    <row r="116" spans="1:5" x14ac:dyDescent="0.25">
      <c r="A116" t="s">
        <v>75</v>
      </c>
      <c r="B116" t="s">
        <v>2</v>
      </c>
      <c r="C116" s="4">
        <v>4</v>
      </c>
      <c r="D116">
        <v>1.32</v>
      </c>
      <c r="E116" t="s">
        <v>132</v>
      </c>
    </row>
    <row r="117" spans="1:5" x14ac:dyDescent="0.25">
      <c r="A117" t="s">
        <v>75</v>
      </c>
      <c r="B117" t="s">
        <v>3</v>
      </c>
      <c r="C117" s="4">
        <v>1</v>
      </c>
      <c r="D117">
        <v>0.86699999999999999</v>
      </c>
      <c r="E117" t="s">
        <v>133</v>
      </c>
    </row>
    <row r="118" spans="1:5" x14ac:dyDescent="0.25">
      <c r="A118" t="s">
        <v>75</v>
      </c>
      <c r="B118" t="s">
        <v>3</v>
      </c>
      <c r="C118" s="4">
        <v>1</v>
      </c>
      <c r="D118">
        <v>0.77200000000000002</v>
      </c>
      <c r="E118" t="s">
        <v>133</v>
      </c>
    </row>
    <row r="119" spans="1:5" x14ac:dyDescent="0.25">
      <c r="A119" t="s">
        <v>75</v>
      </c>
      <c r="B119" t="s">
        <v>3</v>
      </c>
      <c r="C119" s="4">
        <v>1</v>
      </c>
      <c r="D119">
        <v>0.72199999999999998</v>
      </c>
      <c r="E119" t="s">
        <v>133</v>
      </c>
    </row>
    <row r="120" spans="1:5" x14ac:dyDescent="0.25">
      <c r="A120" t="s">
        <v>75</v>
      </c>
      <c r="B120" t="s">
        <v>3</v>
      </c>
      <c r="C120" s="4">
        <v>2</v>
      </c>
      <c r="D120">
        <v>0.66600000000000004</v>
      </c>
      <c r="E120" t="s">
        <v>134</v>
      </c>
    </row>
    <row r="121" spans="1:5" x14ac:dyDescent="0.25">
      <c r="A121" t="s">
        <v>75</v>
      </c>
      <c r="B121" t="s">
        <v>3</v>
      </c>
      <c r="C121" s="4">
        <v>2</v>
      </c>
      <c r="D121">
        <v>0.61099999999999999</v>
      </c>
      <c r="E121" t="s">
        <v>134</v>
      </c>
    </row>
    <row r="122" spans="1:5" x14ac:dyDescent="0.25">
      <c r="A122" t="s">
        <v>75</v>
      </c>
      <c r="B122" t="s">
        <v>3</v>
      </c>
      <c r="C122" s="4">
        <v>2</v>
      </c>
      <c r="D122">
        <v>0.58699999999999997</v>
      </c>
      <c r="E122" t="s">
        <v>134</v>
      </c>
    </row>
    <row r="123" spans="1:5" x14ac:dyDescent="0.25">
      <c r="A123" t="s">
        <v>75</v>
      </c>
      <c r="B123" t="s">
        <v>3</v>
      </c>
      <c r="C123" s="4">
        <v>3</v>
      </c>
      <c r="D123">
        <v>2.91</v>
      </c>
      <c r="E123" t="s">
        <v>135</v>
      </c>
    </row>
    <row r="124" spans="1:5" x14ac:dyDescent="0.25">
      <c r="A124" t="s">
        <v>75</v>
      </c>
      <c r="B124" t="s">
        <v>3</v>
      </c>
      <c r="C124" s="4">
        <v>3</v>
      </c>
      <c r="D124">
        <v>2.85</v>
      </c>
      <c r="E124" t="s">
        <v>135</v>
      </c>
    </row>
    <row r="125" spans="1:5" x14ac:dyDescent="0.25">
      <c r="A125" t="s">
        <v>75</v>
      </c>
      <c r="B125" t="s">
        <v>3</v>
      </c>
      <c r="C125" s="4">
        <v>3</v>
      </c>
      <c r="D125">
        <v>2.64</v>
      </c>
      <c r="E125" t="s">
        <v>135</v>
      </c>
    </row>
    <row r="126" spans="1:5" x14ac:dyDescent="0.25">
      <c r="A126" t="s">
        <v>87</v>
      </c>
      <c r="B126" t="s">
        <v>867</v>
      </c>
      <c r="C126" s="5">
        <v>1</v>
      </c>
      <c r="D126" s="22">
        <v>1.39</v>
      </c>
      <c r="E126" t="s">
        <v>136</v>
      </c>
    </row>
    <row r="127" spans="1:5" x14ac:dyDescent="0.25">
      <c r="A127" t="s">
        <v>87</v>
      </c>
      <c r="B127" t="s">
        <v>867</v>
      </c>
      <c r="C127" s="5">
        <v>1</v>
      </c>
      <c r="D127" s="22">
        <v>1.08</v>
      </c>
      <c r="E127" t="s">
        <v>136</v>
      </c>
    </row>
    <row r="128" spans="1:5" x14ac:dyDescent="0.25">
      <c r="A128" t="s">
        <v>87</v>
      </c>
      <c r="B128" t="s">
        <v>867</v>
      </c>
      <c r="C128" s="5">
        <v>2</v>
      </c>
      <c r="D128" s="22">
        <v>1.54</v>
      </c>
      <c r="E128" t="s">
        <v>137</v>
      </c>
    </row>
    <row r="129" spans="1:5" x14ac:dyDescent="0.25">
      <c r="A129" t="s">
        <v>87</v>
      </c>
      <c r="B129" t="s">
        <v>867</v>
      </c>
      <c r="C129" s="5">
        <v>2</v>
      </c>
      <c r="D129" s="22">
        <v>1.29</v>
      </c>
      <c r="E129" t="s">
        <v>137</v>
      </c>
    </row>
    <row r="130" spans="1:5" x14ac:dyDescent="0.25">
      <c r="A130" t="s">
        <v>87</v>
      </c>
      <c r="B130" t="s">
        <v>867</v>
      </c>
      <c r="C130" s="5">
        <v>3</v>
      </c>
      <c r="D130" s="22">
        <v>1.17</v>
      </c>
      <c r="E130" t="s">
        <v>138</v>
      </c>
    </row>
    <row r="131" spans="1:5" x14ac:dyDescent="0.25">
      <c r="A131" t="s">
        <v>87</v>
      </c>
      <c r="B131" t="s">
        <v>867</v>
      </c>
      <c r="C131" s="5">
        <v>3</v>
      </c>
      <c r="D131" s="22">
        <v>0.63300000000000001</v>
      </c>
      <c r="E131" t="s">
        <v>138</v>
      </c>
    </row>
    <row r="132" spans="1:5" x14ac:dyDescent="0.25">
      <c r="A132" t="s">
        <v>22</v>
      </c>
      <c r="B132" t="s">
        <v>3</v>
      </c>
      <c r="C132" s="4">
        <v>1</v>
      </c>
      <c r="D132">
        <v>0.71299999999999997</v>
      </c>
      <c r="E132" t="s">
        <v>139</v>
      </c>
    </row>
    <row r="133" spans="1:5" x14ac:dyDescent="0.25">
      <c r="A133" t="s">
        <v>22</v>
      </c>
      <c r="B133" t="s">
        <v>3</v>
      </c>
      <c r="C133" s="4">
        <v>1</v>
      </c>
      <c r="D133">
        <v>0.65400000000000003</v>
      </c>
      <c r="E133" t="s">
        <v>139</v>
      </c>
    </row>
    <row r="134" spans="1:5" x14ac:dyDescent="0.25">
      <c r="A134" t="s">
        <v>22</v>
      </c>
      <c r="B134" t="s">
        <v>3</v>
      </c>
      <c r="C134" s="4">
        <v>2</v>
      </c>
      <c r="D134">
        <v>0.42</v>
      </c>
      <c r="E134" t="s">
        <v>140</v>
      </c>
    </row>
    <row r="135" spans="1:5" x14ac:dyDescent="0.25">
      <c r="A135" t="s">
        <v>22</v>
      </c>
      <c r="B135" t="s">
        <v>3</v>
      </c>
      <c r="C135" s="4">
        <v>2</v>
      </c>
      <c r="D135">
        <v>0.46300000000000002</v>
      </c>
      <c r="E135" t="s">
        <v>140</v>
      </c>
    </row>
    <row r="136" spans="1:5" x14ac:dyDescent="0.25">
      <c r="A136" t="s">
        <v>18</v>
      </c>
      <c r="B136" t="s">
        <v>19</v>
      </c>
      <c r="C136" s="4">
        <v>1</v>
      </c>
      <c r="D136">
        <v>1.49</v>
      </c>
      <c r="E136" t="s">
        <v>141</v>
      </c>
    </row>
    <row r="137" spans="1:5" x14ac:dyDescent="0.25">
      <c r="A137" t="s">
        <v>18</v>
      </c>
      <c r="B137" t="s">
        <v>19</v>
      </c>
      <c r="C137" s="4">
        <v>1</v>
      </c>
      <c r="D137">
        <v>1.38</v>
      </c>
      <c r="E137" t="s">
        <v>141</v>
      </c>
    </row>
    <row r="138" spans="1:5" x14ac:dyDescent="0.25">
      <c r="A138" t="s">
        <v>18</v>
      </c>
      <c r="B138" t="s">
        <v>19</v>
      </c>
      <c r="C138" s="4">
        <v>2</v>
      </c>
      <c r="D138">
        <v>1.56</v>
      </c>
      <c r="E138" t="s">
        <v>142</v>
      </c>
    </row>
    <row r="139" spans="1:5" x14ac:dyDescent="0.25">
      <c r="A139" t="s">
        <v>18</v>
      </c>
      <c r="B139" t="s">
        <v>19</v>
      </c>
      <c r="C139" s="4">
        <v>2</v>
      </c>
      <c r="D139">
        <v>1.86</v>
      </c>
      <c r="E139" t="s">
        <v>142</v>
      </c>
    </row>
    <row r="140" spans="1:5" x14ac:dyDescent="0.25">
      <c r="A140" t="s">
        <v>18</v>
      </c>
      <c r="B140" t="s">
        <v>19</v>
      </c>
      <c r="C140" s="4">
        <v>3</v>
      </c>
      <c r="D140">
        <v>2.35</v>
      </c>
      <c r="E140" t="s">
        <v>143</v>
      </c>
    </row>
    <row r="141" spans="1:5" x14ac:dyDescent="0.25">
      <c r="A141" t="s">
        <v>18</v>
      </c>
      <c r="B141" t="s">
        <v>19</v>
      </c>
      <c r="C141" s="4">
        <v>3</v>
      </c>
      <c r="D141">
        <v>2.09</v>
      </c>
      <c r="E141" t="s">
        <v>143</v>
      </c>
    </row>
    <row r="142" spans="1:5" x14ac:dyDescent="0.25">
      <c r="A142" t="s">
        <v>18</v>
      </c>
      <c r="B142" t="s">
        <v>19</v>
      </c>
      <c r="C142" s="4">
        <v>4</v>
      </c>
      <c r="D142">
        <v>0.86899999999999999</v>
      </c>
      <c r="E142" t="s">
        <v>144</v>
      </c>
    </row>
    <row r="143" spans="1:5" x14ac:dyDescent="0.25">
      <c r="A143" t="s">
        <v>18</v>
      </c>
      <c r="B143" t="s">
        <v>19</v>
      </c>
      <c r="C143" s="4">
        <v>4</v>
      </c>
      <c r="D143">
        <v>0.80200000000000005</v>
      </c>
      <c r="E143" t="s">
        <v>144</v>
      </c>
    </row>
    <row r="144" spans="1:5" x14ac:dyDescent="0.25">
      <c r="A144" t="s">
        <v>7</v>
      </c>
      <c r="B144" t="s">
        <v>3</v>
      </c>
      <c r="C144" s="4">
        <v>1</v>
      </c>
      <c r="D144">
        <v>0.38300000000000001</v>
      </c>
      <c r="E144" t="s">
        <v>145</v>
      </c>
    </row>
    <row r="145" spans="1:5" x14ac:dyDescent="0.25">
      <c r="A145" t="s">
        <v>7</v>
      </c>
      <c r="B145" t="s">
        <v>3</v>
      </c>
      <c r="C145" s="4">
        <v>1</v>
      </c>
      <c r="D145">
        <v>0.26500000000000001</v>
      </c>
      <c r="E145" t="s">
        <v>145</v>
      </c>
    </row>
    <row r="146" spans="1:5" x14ac:dyDescent="0.25">
      <c r="A146" t="s">
        <v>7</v>
      </c>
      <c r="B146" t="s">
        <v>3</v>
      </c>
      <c r="C146" s="4">
        <v>1</v>
      </c>
      <c r="D146">
        <v>0.245</v>
      </c>
      <c r="E146" t="s">
        <v>145</v>
      </c>
    </row>
    <row r="147" spans="1:5" x14ac:dyDescent="0.25">
      <c r="A147" t="s">
        <v>7</v>
      </c>
      <c r="B147" t="s">
        <v>3</v>
      </c>
      <c r="C147" s="4">
        <v>2</v>
      </c>
      <c r="D147">
        <v>9.3200000000000005E-2</v>
      </c>
      <c r="E147" t="s">
        <v>146</v>
      </c>
    </row>
    <row r="148" spans="1:5" x14ac:dyDescent="0.25">
      <c r="A148" t="s">
        <v>7</v>
      </c>
      <c r="B148" t="s">
        <v>3</v>
      </c>
      <c r="C148" s="4">
        <v>2</v>
      </c>
      <c r="D148">
        <v>0.19900000000000001</v>
      </c>
      <c r="E148" t="s">
        <v>146</v>
      </c>
    </row>
    <row r="149" spans="1:5" x14ac:dyDescent="0.25">
      <c r="A149" t="s">
        <v>7</v>
      </c>
      <c r="B149" t="s">
        <v>3</v>
      </c>
      <c r="C149" s="4">
        <v>2</v>
      </c>
      <c r="D149">
        <v>0.19</v>
      </c>
      <c r="E149" t="s">
        <v>146</v>
      </c>
    </row>
    <row r="150" spans="1:5" x14ac:dyDescent="0.25">
      <c r="A150" t="s">
        <v>7</v>
      </c>
      <c r="B150" t="s">
        <v>3</v>
      </c>
      <c r="C150" s="4">
        <v>3</v>
      </c>
      <c r="D150">
        <v>0.20499999999999999</v>
      </c>
      <c r="E150" t="s">
        <v>147</v>
      </c>
    </row>
    <row r="151" spans="1:5" x14ac:dyDescent="0.25">
      <c r="A151" t="s">
        <v>7</v>
      </c>
      <c r="B151" t="s">
        <v>3</v>
      </c>
      <c r="C151" s="4">
        <v>3</v>
      </c>
      <c r="D151">
        <v>0.18</v>
      </c>
      <c r="E151" t="s">
        <v>147</v>
      </c>
    </row>
    <row r="152" spans="1:5" x14ac:dyDescent="0.25">
      <c r="A152" t="s">
        <v>7</v>
      </c>
      <c r="B152" t="s">
        <v>3</v>
      </c>
      <c r="C152" s="4">
        <v>3</v>
      </c>
      <c r="D152">
        <v>0.21299999999999999</v>
      </c>
      <c r="E152" t="s">
        <v>147</v>
      </c>
    </row>
    <row r="153" spans="1:5" x14ac:dyDescent="0.25">
      <c r="A153" t="s">
        <v>7</v>
      </c>
      <c r="B153" t="s">
        <v>3</v>
      </c>
      <c r="C153" s="4">
        <v>4</v>
      </c>
      <c r="D153">
        <v>0.48099999999999998</v>
      </c>
      <c r="E153" t="s">
        <v>148</v>
      </c>
    </row>
    <row r="154" spans="1:5" x14ac:dyDescent="0.25">
      <c r="A154" t="s">
        <v>7</v>
      </c>
      <c r="B154" t="s">
        <v>3</v>
      </c>
      <c r="C154" s="4">
        <v>4</v>
      </c>
      <c r="D154">
        <v>0.44900000000000001</v>
      </c>
      <c r="E154" t="s">
        <v>148</v>
      </c>
    </row>
    <row r="155" spans="1:5" x14ac:dyDescent="0.25">
      <c r="A155" t="s">
        <v>7</v>
      </c>
      <c r="B155" t="s">
        <v>3</v>
      </c>
      <c r="C155" s="4">
        <v>4</v>
      </c>
      <c r="D155">
        <v>0.43099999999999999</v>
      </c>
      <c r="E155" t="s">
        <v>148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1"/>
  <sheetViews>
    <sheetView workbookViewId="0">
      <pane ySplit="1" topLeftCell="A2" activePane="bottomLeft" state="frozen"/>
      <selection pane="bottomLeft" activeCell="C207" sqref="C207:C226"/>
    </sheetView>
  </sheetViews>
  <sheetFormatPr defaultRowHeight="15" x14ac:dyDescent="0.25"/>
  <cols>
    <col min="1" max="1" width="9.140625" style="3"/>
    <col min="2" max="2" width="21.85546875" style="4" bestFit="1" customWidth="1"/>
    <col min="3" max="3" width="17.42578125" style="4" bestFit="1" customWidth="1"/>
    <col min="4" max="4" width="9.140625" style="4"/>
    <col min="5" max="5" width="8.42578125" style="4" customWidth="1"/>
    <col min="6" max="6" width="10.7109375" style="4" bestFit="1" customWidth="1"/>
    <col min="7" max="8" width="9.140625" style="4" bestFit="1" customWidth="1"/>
    <col min="9" max="10" width="15.7109375" style="5" bestFit="1" customWidth="1"/>
    <col min="11" max="11" width="11.28515625" style="5" bestFit="1" customWidth="1"/>
  </cols>
  <sheetData>
    <row r="1" spans="1:11" ht="30.75" customHeight="1" x14ac:dyDescent="0.25">
      <c r="A1" s="16" t="s">
        <v>154</v>
      </c>
      <c r="B1" s="17" t="s">
        <v>61</v>
      </c>
      <c r="C1" s="17" t="s">
        <v>36</v>
      </c>
      <c r="D1" s="17" t="s">
        <v>60</v>
      </c>
      <c r="E1" s="17" t="s">
        <v>65</v>
      </c>
      <c r="F1" s="17" t="s">
        <v>66</v>
      </c>
      <c r="G1" s="76" t="s">
        <v>67</v>
      </c>
      <c r="H1" s="76" t="s">
        <v>68</v>
      </c>
      <c r="I1" s="20" t="s">
        <v>69</v>
      </c>
      <c r="J1" s="20" t="s">
        <v>70</v>
      </c>
      <c r="K1" s="20" t="s">
        <v>607</v>
      </c>
    </row>
    <row r="2" spans="1:11" x14ac:dyDescent="0.25">
      <c r="A2" s="3">
        <v>41289</v>
      </c>
      <c r="B2" s="1" t="s">
        <v>1</v>
      </c>
      <c r="C2" s="4" t="s">
        <v>2</v>
      </c>
      <c r="D2" s="4">
        <v>1</v>
      </c>
      <c r="E2" s="4">
        <v>122</v>
      </c>
      <c r="F2" s="4">
        <v>25</v>
      </c>
      <c r="G2" s="4">
        <v>212.8</v>
      </c>
      <c r="H2" s="4">
        <v>207.5</v>
      </c>
      <c r="I2" s="5">
        <f>G2+244</f>
        <v>456.8</v>
      </c>
      <c r="J2" s="5">
        <f>H2+244</f>
        <v>451.5</v>
      </c>
      <c r="K2" s="5">
        <f>AVERAGE(I2:J2)</f>
        <v>454.15</v>
      </c>
    </row>
    <row r="3" spans="1:11" x14ac:dyDescent="0.25">
      <c r="A3" s="3">
        <v>41289</v>
      </c>
      <c r="B3" s="1" t="s">
        <v>1</v>
      </c>
      <c r="C3" s="4" t="s">
        <v>2</v>
      </c>
      <c r="D3" s="4">
        <v>1</v>
      </c>
      <c r="E3" s="4">
        <v>132</v>
      </c>
      <c r="F3" s="4">
        <v>25</v>
      </c>
      <c r="G3" s="4">
        <v>67.400000000000006</v>
      </c>
      <c r="H3" s="4">
        <v>61.8</v>
      </c>
      <c r="I3" s="5">
        <f t="shared" ref="I3:J66" si="0">G3+244</f>
        <v>311.39999999999998</v>
      </c>
      <c r="J3" s="5">
        <f t="shared" si="0"/>
        <v>305.8</v>
      </c>
      <c r="K3" s="5">
        <f t="shared" ref="K3:K66" si="1">AVERAGE(I3:J3)</f>
        <v>308.60000000000002</v>
      </c>
    </row>
    <row r="4" spans="1:11" x14ac:dyDescent="0.25">
      <c r="A4" s="3">
        <v>41289</v>
      </c>
      <c r="B4" s="1" t="s">
        <v>1</v>
      </c>
      <c r="C4" s="4" t="s">
        <v>2</v>
      </c>
      <c r="D4" s="4">
        <v>1</v>
      </c>
      <c r="E4" s="4">
        <v>68</v>
      </c>
      <c r="F4" s="4">
        <v>25</v>
      </c>
      <c r="G4" s="4">
        <v>163.1</v>
      </c>
      <c r="H4" s="4">
        <v>183</v>
      </c>
      <c r="I4" s="5">
        <f t="shared" si="0"/>
        <v>407.1</v>
      </c>
      <c r="J4" s="5">
        <f t="shared" si="0"/>
        <v>427</v>
      </c>
      <c r="K4" s="5">
        <f t="shared" si="1"/>
        <v>417.05</v>
      </c>
    </row>
    <row r="5" spans="1:11" x14ac:dyDescent="0.25">
      <c r="A5" s="3">
        <v>41289</v>
      </c>
      <c r="B5" s="1" t="s">
        <v>1</v>
      </c>
      <c r="C5" s="4" t="s">
        <v>2</v>
      </c>
      <c r="D5" s="4">
        <v>1</v>
      </c>
      <c r="E5" s="4" t="s">
        <v>73</v>
      </c>
      <c r="F5" s="4">
        <v>25</v>
      </c>
      <c r="G5" s="4">
        <v>137.5</v>
      </c>
      <c r="H5" s="4">
        <v>115.7</v>
      </c>
      <c r="I5" s="5">
        <f t="shared" si="0"/>
        <v>381.5</v>
      </c>
      <c r="J5" s="5">
        <f t="shared" si="0"/>
        <v>359.7</v>
      </c>
      <c r="K5" s="5">
        <f t="shared" si="1"/>
        <v>370.6</v>
      </c>
    </row>
    <row r="6" spans="1:11" x14ac:dyDescent="0.25">
      <c r="A6" s="3">
        <v>41289</v>
      </c>
      <c r="B6" s="1" t="s">
        <v>1</v>
      </c>
      <c r="C6" s="4" t="s">
        <v>2</v>
      </c>
      <c r="D6" s="4">
        <v>1</v>
      </c>
      <c r="E6" s="4" t="s">
        <v>73</v>
      </c>
      <c r="F6" s="4">
        <v>25</v>
      </c>
      <c r="G6" s="4">
        <v>166.3</v>
      </c>
      <c r="H6" s="4">
        <v>138.19999999999999</v>
      </c>
      <c r="I6" s="5">
        <f t="shared" si="0"/>
        <v>410.3</v>
      </c>
      <c r="J6" s="5">
        <f t="shared" si="0"/>
        <v>382.2</v>
      </c>
      <c r="K6" s="5">
        <f t="shared" si="1"/>
        <v>396.25</v>
      </c>
    </row>
    <row r="7" spans="1:11" x14ac:dyDescent="0.25">
      <c r="A7" s="3">
        <v>41289</v>
      </c>
      <c r="B7" s="1" t="s">
        <v>1</v>
      </c>
      <c r="C7" s="4" t="s">
        <v>2</v>
      </c>
      <c r="D7" s="4">
        <v>2</v>
      </c>
      <c r="E7" s="4">
        <v>35</v>
      </c>
      <c r="F7" s="4">
        <v>25</v>
      </c>
      <c r="G7" s="4">
        <v>96.8</v>
      </c>
      <c r="I7" s="5">
        <f t="shared" si="0"/>
        <v>340.8</v>
      </c>
      <c r="K7" s="5">
        <f t="shared" si="1"/>
        <v>340.8</v>
      </c>
    </row>
    <row r="8" spans="1:11" x14ac:dyDescent="0.25">
      <c r="A8" s="3">
        <v>41289</v>
      </c>
      <c r="B8" s="1" t="s">
        <v>1</v>
      </c>
      <c r="C8" s="4" t="s">
        <v>2</v>
      </c>
      <c r="D8" s="4">
        <v>2</v>
      </c>
      <c r="E8" s="4">
        <v>5</v>
      </c>
      <c r="F8" s="4">
        <v>25</v>
      </c>
      <c r="G8" s="4">
        <v>151.30000000000001</v>
      </c>
      <c r="I8" s="5">
        <f t="shared" si="0"/>
        <v>395.3</v>
      </c>
      <c r="K8" s="5">
        <f t="shared" si="1"/>
        <v>395.3</v>
      </c>
    </row>
    <row r="9" spans="1:11" x14ac:dyDescent="0.25">
      <c r="A9" s="3">
        <v>41289</v>
      </c>
      <c r="B9" s="1" t="s">
        <v>1</v>
      </c>
      <c r="C9" s="4" t="s">
        <v>2</v>
      </c>
      <c r="D9" s="4">
        <v>2</v>
      </c>
      <c r="E9" s="4">
        <v>68</v>
      </c>
      <c r="F9" s="4">
        <v>25</v>
      </c>
      <c r="G9" s="4">
        <v>180.9</v>
      </c>
      <c r="I9" s="5">
        <f t="shared" si="0"/>
        <v>424.9</v>
      </c>
      <c r="K9" s="5">
        <f t="shared" si="1"/>
        <v>424.9</v>
      </c>
    </row>
    <row r="10" spans="1:11" x14ac:dyDescent="0.25">
      <c r="A10" s="3">
        <v>41289</v>
      </c>
      <c r="B10" s="1" t="s">
        <v>1</v>
      </c>
      <c r="C10" s="4" t="s">
        <v>2</v>
      </c>
      <c r="D10" s="4">
        <v>2</v>
      </c>
      <c r="E10" s="4">
        <v>132</v>
      </c>
      <c r="F10" s="4">
        <v>25</v>
      </c>
      <c r="G10" s="4">
        <v>112.3</v>
      </c>
      <c r="I10" s="5">
        <f t="shared" si="0"/>
        <v>356.3</v>
      </c>
      <c r="K10" s="5">
        <f t="shared" si="1"/>
        <v>356.3</v>
      </c>
    </row>
    <row r="11" spans="1:11" x14ac:dyDescent="0.25">
      <c r="A11" s="3">
        <v>41289</v>
      </c>
      <c r="B11" s="1" t="s">
        <v>1</v>
      </c>
      <c r="C11" s="4" t="s">
        <v>2</v>
      </c>
      <c r="D11" s="4">
        <v>2</v>
      </c>
      <c r="E11" s="4">
        <v>122</v>
      </c>
      <c r="F11" s="4">
        <v>25</v>
      </c>
      <c r="G11" s="4">
        <v>215</v>
      </c>
      <c r="I11" s="5">
        <f t="shared" si="0"/>
        <v>459</v>
      </c>
      <c r="K11" s="5">
        <f t="shared" si="1"/>
        <v>459</v>
      </c>
    </row>
    <row r="12" spans="1:11" x14ac:dyDescent="0.25">
      <c r="A12" s="3">
        <v>41289</v>
      </c>
      <c r="B12" s="1" t="s">
        <v>1</v>
      </c>
      <c r="C12" s="4" t="s">
        <v>2</v>
      </c>
      <c r="D12" s="4">
        <v>3</v>
      </c>
      <c r="E12" s="4">
        <v>132</v>
      </c>
      <c r="F12" s="4">
        <v>25</v>
      </c>
      <c r="G12" s="4">
        <v>116.5</v>
      </c>
      <c r="H12" s="4">
        <v>117.4</v>
      </c>
      <c r="I12" s="5">
        <f t="shared" si="0"/>
        <v>360.5</v>
      </c>
      <c r="J12" s="5">
        <f t="shared" si="0"/>
        <v>361.4</v>
      </c>
      <c r="K12" s="5">
        <f t="shared" si="1"/>
        <v>360.95</v>
      </c>
    </row>
    <row r="13" spans="1:11" x14ac:dyDescent="0.25">
      <c r="A13" s="3">
        <v>41289</v>
      </c>
      <c r="B13" s="1" t="s">
        <v>1</v>
      </c>
      <c r="C13" s="4" t="s">
        <v>2</v>
      </c>
      <c r="D13" s="4">
        <v>3</v>
      </c>
      <c r="E13" s="4">
        <v>122</v>
      </c>
      <c r="F13" s="4">
        <v>25</v>
      </c>
      <c r="G13" s="4">
        <v>227</v>
      </c>
      <c r="H13" s="4">
        <v>231.5</v>
      </c>
      <c r="I13" s="5">
        <f t="shared" si="0"/>
        <v>471</v>
      </c>
      <c r="J13" s="5">
        <f t="shared" si="0"/>
        <v>475.5</v>
      </c>
      <c r="K13" s="5">
        <f t="shared" si="1"/>
        <v>473.25</v>
      </c>
    </row>
    <row r="14" spans="1:11" x14ac:dyDescent="0.25">
      <c r="A14" s="3">
        <v>41289</v>
      </c>
      <c r="B14" s="1" t="s">
        <v>1</v>
      </c>
      <c r="C14" s="4" t="s">
        <v>2</v>
      </c>
      <c r="D14" s="4">
        <v>3</v>
      </c>
      <c r="E14" s="4">
        <v>68</v>
      </c>
      <c r="F14" s="4">
        <v>25</v>
      </c>
      <c r="G14" s="4">
        <v>192.3</v>
      </c>
      <c r="H14" s="4">
        <v>194.8</v>
      </c>
      <c r="I14" s="5">
        <f t="shared" si="0"/>
        <v>436.3</v>
      </c>
      <c r="J14" s="5">
        <f t="shared" si="0"/>
        <v>438.8</v>
      </c>
      <c r="K14" s="5">
        <f t="shared" si="1"/>
        <v>437.55</v>
      </c>
    </row>
    <row r="15" spans="1:11" x14ac:dyDescent="0.25">
      <c r="A15" s="3">
        <v>41289</v>
      </c>
      <c r="B15" s="1" t="s">
        <v>1</v>
      </c>
      <c r="C15" s="4" t="s">
        <v>2</v>
      </c>
      <c r="D15" s="4">
        <v>3</v>
      </c>
      <c r="E15" s="4">
        <v>5</v>
      </c>
      <c r="F15" s="4">
        <v>25</v>
      </c>
      <c r="G15" s="4">
        <v>-24.2</v>
      </c>
      <c r="H15" s="4">
        <v>-21.4</v>
      </c>
      <c r="I15" s="5">
        <f t="shared" si="0"/>
        <v>219.8</v>
      </c>
      <c r="J15" s="5">
        <f t="shared" si="0"/>
        <v>222.6</v>
      </c>
      <c r="K15" s="5">
        <f t="shared" si="1"/>
        <v>221.2</v>
      </c>
    </row>
    <row r="16" spans="1:11" x14ac:dyDescent="0.25">
      <c r="A16" s="3">
        <v>41289</v>
      </c>
      <c r="B16" s="1" t="s">
        <v>1</v>
      </c>
      <c r="C16" s="4" t="s">
        <v>2</v>
      </c>
      <c r="D16" s="4">
        <v>3</v>
      </c>
      <c r="E16" s="4">
        <v>35</v>
      </c>
      <c r="F16" s="4">
        <v>25</v>
      </c>
      <c r="G16" s="4">
        <v>141.6</v>
      </c>
      <c r="H16" s="4">
        <v>147.9</v>
      </c>
      <c r="I16" s="5">
        <f t="shared" si="0"/>
        <v>385.6</v>
      </c>
      <c r="J16" s="5">
        <f t="shared" si="0"/>
        <v>391.9</v>
      </c>
      <c r="K16" s="5">
        <f t="shared" si="1"/>
        <v>388.75</v>
      </c>
    </row>
    <row r="17" spans="1:11" x14ac:dyDescent="0.25">
      <c r="A17" s="3">
        <v>41289</v>
      </c>
      <c r="B17" s="1" t="s">
        <v>1</v>
      </c>
      <c r="C17" s="4" t="s">
        <v>2</v>
      </c>
      <c r="D17" s="4">
        <v>4</v>
      </c>
      <c r="E17" s="4">
        <v>5</v>
      </c>
      <c r="F17" s="4">
        <v>25</v>
      </c>
      <c r="G17" s="4">
        <v>57.2</v>
      </c>
      <c r="H17" s="4">
        <v>103.6</v>
      </c>
      <c r="I17" s="5">
        <f t="shared" si="0"/>
        <v>301.2</v>
      </c>
      <c r="J17" s="5">
        <f t="shared" si="0"/>
        <v>347.6</v>
      </c>
      <c r="K17" s="5">
        <f t="shared" si="1"/>
        <v>324.39999999999998</v>
      </c>
    </row>
    <row r="18" spans="1:11" x14ac:dyDescent="0.25">
      <c r="A18" s="3">
        <v>41289</v>
      </c>
      <c r="B18" s="1" t="s">
        <v>1</v>
      </c>
      <c r="C18" s="4" t="s">
        <v>2</v>
      </c>
      <c r="D18" s="4">
        <v>4</v>
      </c>
      <c r="E18" s="4">
        <v>35</v>
      </c>
      <c r="F18" s="4">
        <v>25</v>
      </c>
      <c r="G18" s="4">
        <v>-6.1</v>
      </c>
      <c r="H18" s="4">
        <v>-54.3</v>
      </c>
      <c r="I18" s="5">
        <f t="shared" si="0"/>
        <v>237.9</v>
      </c>
      <c r="J18" s="5">
        <f t="shared" si="0"/>
        <v>189.7</v>
      </c>
      <c r="K18" s="5">
        <f t="shared" si="1"/>
        <v>213.8</v>
      </c>
    </row>
    <row r="19" spans="1:11" x14ac:dyDescent="0.25">
      <c r="A19" s="3">
        <v>41289</v>
      </c>
      <c r="B19" s="1" t="s">
        <v>1</v>
      </c>
      <c r="C19" s="4" t="s">
        <v>2</v>
      </c>
      <c r="D19" s="4">
        <v>4</v>
      </c>
      <c r="E19" s="4">
        <v>132</v>
      </c>
      <c r="F19" s="4">
        <v>25</v>
      </c>
      <c r="G19" s="4">
        <v>-123.1</v>
      </c>
      <c r="H19" s="4">
        <v>-91.4</v>
      </c>
      <c r="I19" s="5">
        <f t="shared" si="0"/>
        <v>120.9</v>
      </c>
      <c r="J19" s="5">
        <f t="shared" si="0"/>
        <v>152.6</v>
      </c>
      <c r="K19" s="5">
        <f t="shared" si="1"/>
        <v>136.75</v>
      </c>
    </row>
    <row r="20" spans="1:11" x14ac:dyDescent="0.25">
      <c r="A20" s="3">
        <v>41289</v>
      </c>
      <c r="B20" s="1" t="s">
        <v>1</v>
      </c>
      <c r="C20" s="4" t="s">
        <v>2</v>
      </c>
      <c r="D20" s="4">
        <v>4</v>
      </c>
      <c r="E20" s="4">
        <v>68</v>
      </c>
      <c r="F20" s="4">
        <v>25</v>
      </c>
      <c r="G20" s="4">
        <v>170.2</v>
      </c>
      <c r="H20" s="4">
        <v>180.2</v>
      </c>
      <c r="I20" s="5">
        <f t="shared" si="0"/>
        <v>414.2</v>
      </c>
      <c r="J20" s="5">
        <f t="shared" si="0"/>
        <v>424.2</v>
      </c>
      <c r="K20" s="5">
        <f t="shared" si="1"/>
        <v>419.2</v>
      </c>
    </row>
    <row r="21" spans="1:11" x14ac:dyDescent="0.25">
      <c r="A21" s="3">
        <v>41289</v>
      </c>
      <c r="B21" s="1" t="s">
        <v>1</v>
      </c>
      <c r="C21" s="4" t="s">
        <v>2</v>
      </c>
      <c r="D21" s="4">
        <v>4</v>
      </c>
      <c r="E21" s="4">
        <v>122</v>
      </c>
      <c r="F21" s="4">
        <v>25</v>
      </c>
      <c r="G21" s="4">
        <v>-27.2</v>
      </c>
      <c r="H21" s="4">
        <v>56.6</v>
      </c>
      <c r="I21" s="5">
        <f t="shared" si="0"/>
        <v>216.8</v>
      </c>
      <c r="J21" s="5">
        <f t="shared" si="0"/>
        <v>300.60000000000002</v>
      </c>
      <c r="K21" s="5">
        <f t="shared" si="1"/>
        <v>258.70000000000005</v>
      </c>
    </row>
    <row r="22" spans="1:11" x14ac:dyDescent="0.25">
      <c r="A22" s="3">
        <v>41289</v>
      </c>
      <c r="B22" s="1" t="s">
        <v>1</v>
      </c>
      <c r="C22" s="4" t="s">
        <v>3</v>
      </c>
      <c r="D22" s="4">
        <v>1</v>
      </c>
      <c r="E22" s="4">
        <v>95</v>
      </c>
      <c r="F22" s="4">
        <v>20</v>
      </c>
      <c r="G22" s="4">
        <v>-134</v>
      </c>
      <c r="I22" s="5">
        <f t="shared" si="0"/>
        <v>110</v>
      </c>
      <c r="K22" s="5">
        <f t="shared" si="1"/>
        <v>110</v>
      </c>
    </row>
    <row r="23" spans="1:11" x14ac:dyDescent="0.25">
      <c r="A23" s="3">
        <v>41289</v>
      </c>
      <c r="B23" s="1" t="s">
        <v>1</v>
      </c>
      <c r="C23" s="4" t="s">
        <v>3</v>
      </c>
      <c r="D23" s="4">
        <v>1</v>
      </c>
      <c r="E23" s="4" t="s">
        <v>73</v>
      </c>
      <c r="F23" s="4">
        <v>20</v>
      </c>
      <c r="G23" s="4">
        <v>-41</v>
      </c>
      <c r="I23" s="5">
        <f t="shared" si="0"/>
        <v>203</v>
      </c>
      <c r="K23" s="5">
        <f t="shared" si="1"/>
        <v>203</v>
      </c>
    </row>
    <row r="24" spans="1:11" x14ac:dyDescent="0.25">
      <c r="A24" s="3">
        <v>41289</v>
      </c>
      <c r="B24" s="1" t="s">
        <v>1</v>
      </c>
      <c r="C24" s="4" t="s">
        <v>3</v>
      </c>
      <c r="D24" s="4">
        <v>1</v>
      </c>
      <c r="E24" s="4">
        <v>122</v>
      </c>
      <c r="F24" s="4">
        <v>20</v>
      </c>
      <c r="G24" s="4">
        <v>-12</v>
      </c>
      <c r="I24" s="5">
        <f t="shared" si="0"/>
        <v>232</v>
      </c>
      <c r="K24" s="5">
        <f t="shared" si="1"/>
        <v>232</v>
      </c>
    </row>
    <row r="25" spans="1:11" x14ac:dyDescent="0.25">
      <c r="A25" s="3">
        <v>41289</v>
      </c>
      <c r="B25" s="1" t="s">
        <v>1</v>
      </c>
      <c r="C25" s="4" t="s">
        <v>3</v>
      </c>
      <c r="D25" s="4">
        <v>1</v>
      </c>
      <c r="E25" s="4">
        <v>68</v>
      </c>
      <c r="F25" s="4">
        <v>20</v>
      </c>
      <c r="G25" s="4">
        <v>364</v>
      </c>
      <c r="I25" s="5">
        <f t="shared" si="0"/>
        <v>608</v>
      </c>
      <c r="K25" s="5">
        <f t="shared" si="1"/>
        <v>608</v>
      </c>
    </row>
    <row r="26" spans="1:11" x14ac:dyDescent="0.25">
      <c r="A26" s="3">
        <v>41289</v>
      </c>
      <c r="B26" s="1" t="s">
        <v>1</v>
      </c>
      <c r="C26" s="4" t="s">
        <v>3</v>
      </c>
      <c r="D26" s="4">
        <v>1</v>
      </c>
      <c r="E26" s="4" t="s">
        <v>73</v>
      </c>
      <c r="F26" s="4">
        <v>20</v>
      </c>
      <c r="G26" s="4">
        <v>260</v>
      </c>
      <c r="I26" s="5">
        <f t="shared" si="0"/>
        <v>504</v>
      </c>
      <c r="K26" s="5">
        <f t="shared" si="1"/>
        <v>504</v>
      </c>
    </row>
    <row r="27" spans="1:11" x14ac:dyDescent="0.25">
      <c r="A27" s="3">
        <v>41289</v>
      </c>
      <c r="B27" s="1" t="s">
        <v>1</v>
      </c>
      <c r="C27" s="4" t="s">
        <v>3</v>
      </c>
      <c r="D27" s="4">
        <v>3</v>
      </c>
      <c r="E27" s="4">
        <v>68</v>
      </c>
      <c r="F27" s="4">
        <v>25</v>
      </c>
      <c r="G27" s="4">
        <v>76</v>
      </c>
      <c r="I27" s="5">
        <f t="shared" si="0"/>
        <v>320</v>
      </c>
      <c r="K27" s="5">
        <f t="shared" si="1"/>
        <v>320</v>
      </c>
    </row>
    <row r="28" spans="1:11" x14ac:dyDescent="0.25">
      <c r="A28" s="3">
        <v>41289</v>
      </c>
      <c r="B28" s="1" t="s">
        <v>1</v>
      </c>
      <c r="C28" s="4" t="s">
        <v>3</v>
      </c>
      <c r="D28" s="4">
        <v>3</v>
      </c>
      <c r="E28" s="4">
        <v>35</v>
      </c>
      <c r="F28" s="4">
        <v>25</v>
      </c>
      <c r="G28" s="4">
        <v>83</v>
      </c>
      <c r="I28" s="5">
        <f t="shared" si="0"/>
        <v>327</v>
      </c>
      <c r="K28" s="5">
        <f t="shared" si="1"/>
        <v>327</v>
      </c>
    </row>
    <row r="29" spans="1:11" x14ac:dyDescent="0.25">
      <c r="A29" s="3">
        <v>41289</v>
      </c>
      <c r="B29" s="1" t="s">
        <v>1</v>
      </c>
      <c r="C29" s="4" t="s">
        <v>3</v>
      </c>
      <c r="D29" s="4">
        <v>3</v>
      </c>
      <c r="E29" s="4">
        <v>132</v>
      </c>
      <c r="F29" s="4">
        <v>25</v>
      </c>
      <c r="G29" s="4">
        <v>-149</v>
      </c>
      <c r="I29" s="5">
        <f t="shared" si="0"/>
        <v>95</v>
      </c>
      <c r="K29" s="5">
        <f t="shared" si="1"/>
        <v>95</v>
      </c>
    </row>
    <row r="30" spans="1:11" x14ac:dyDescent="0.25">
      <c r="A30" s="3">
        <v>41289</v>
      </c>
      <c r="B30" s="1" t="s">
        <v>1</v>
      </c>
      <c r="C30" s="4" t="s">
        <v>3</v>
      </c>
      <c r="D30" s="4">
        <v>3</v>
      </c>
      <c r="E30" s="4">
        <v>122</v>
      </c>
      <c r="F30" s="4">
        <v>25</v>
      </c>
      <c r="G30" s="4">
        <v>-66</v>
      </c>
      <c r="I30" s="5">
        <f t="shared" si="0"/>
        <v>178</v>
      </c>
      <c r="K30" s="5">
        <f t="shared" si="1"/>
        <v>178</v>
      </c>
    </row>
    <row r="31" spans="1:11" x14ac:dyDescent="0.25">
      <c r="A31" s="3">
        <v>41289</v>
      </c>
      <c r="B31" s="1" t="s">
        <v>1</v>
      </c>
      <c r="C31" s="4" t="s">
        <v>3</v>
      </c>
      <c r="D31" s="4">
        <v>3</v>
      </c>
      <c r="E31" s="4" t="s">
        <v>73</v>
      </c>
      <c r="F31" s="4">
        <v>25</v>
      </c>
      <c r="G31" s="4">
        <v>-2</v>
      </c>
      <c r="I31" s="5">
        <f t="shared" si="0"/>
        <v>242</v>
      </c>
      <c r="K31" s="5">
        <f t="shared" si="1"/>
        <v>242</v>
      </c>
    </row>
    <row r="32" spans="1:11" x14ac:dyDescent="0.25">
      <c r="A32" s="3">
        <v>41289</v>
      </c>
      <c r="B32" s="1" t="s">
        <v>1</v>
      </c>
      <c r="C32" s="4" t="s">
        <v>3</v>
      </c>
      <c r="D32" s="4">
        <v>5</v>
      </c>
      <c r="E32" s="4">
        <v>132</v>
      </c>
      <c r="F32" s="4">
        <v>25</v>
      </c>
      <c r="G32" s="4">
        <v>-176</v>
      </c>
      <c r="I32" s="5">
        <f t="shared" si="0"/>
        <v>68</v>
      </c>
      <c r="K32" s="5">
        <f t="shared" si="1"/>
        <v>68</v>
      </c>
    </row>
    <row r="33" spans="1:11" x14ac:dyDescent="0.25">
      <c r="A33" s="3">
        <v>41289</v>
      </c>
      <c r="B33" s="1" t="s">
        <v>1</v>
      </c>
      <c r="C33" s="4" t="s">
        <v>3</v>
      </c>
      <c r="D33" s="4">
        <v>5</v>
      </c>
      <c r="E33" s="4" t="s">
        <v>73</v>
      </c>
      <c r="F33" s="4">
        <v>25</v>
      </c>
      <c r="G33" s="4">
        <v>-71</v>
      </c>
      <c r="I33" s="5">
        <f t="shared" si="0"/>
        <v>173</v>
      </c>
      <c r="K33" s="5">
        <f t="shared" si="1"/>
        <v>173</v>
      </c>
    </row>
    <row r="34" spans="1:11" x14ac:dyDescent="0.25">
      <c r="A34" s="3">
        <v>41289</v>
      </c>
      <c r="B34" s="1" t="s">
        <v>1</v>
      </c>
      <c r="C34" s="4" t="s">
        <v>3</v>
      </c>
      <c r="D34" s="4">
        <v>5</v>
      </c>
      <c r="E34" s="4">
        <v>122</v>
      </c>
      <c r="F34" s="4">
        <v>25</v>
      </c>
      <c r="G34" s="4">
        <v>-93</v>
      </c>
      <c r="I34" s="5">
        <f t="shared" si="0"/>
        <v>151</v>
      </c>
      <c r="K34" s="5">
        <f t="shared" si="1"/>
        <v>151</v>
      </c>
    </row>
    <row r="35" spans="1:11" x14ac:dyDescent="0.25">
      <c r="A35" s="3">
        <v>41289</v>
      </c>
      <c r="B35" s="1" t="s">
        <v>1</v>
      </c>
      <c r="C35" s="4" t="s">
        <v>3</v>
      </c>
      <c r="D35" s="4">
        <v>5</v>
      </c>
      <c r="E35" s="4">
        <v>68</v>
      </c>
      <c r="F35" s="4">
        <v>25</v>
      </c>
      <c r="G35" s="4">
        <v>71</v>
      </c>
      <c r="I35" s="5">
        <f t="shared" si="0"/>
        <v>315</v>
      </c>
      <c r="K35" s="5">
        <f t="shared" si="1"/>
        <v>315</v>
      </c>
    </row>
    <row r="36" spans="1:11" x14ac:dyDescent="0.25">
      <c r="A36" s="3">
        <v>41289</v>
      </c>
      <c r="B36" s="1" t="s">
        <v>1</v>
      </c>
      <c r="C36" s="4" t="s">
        <v>3</v>
      </c>
      <c r="D36" s="4">
        <v>5</v>
      </c>
      <c r="E36" s="4">
        <v>35</v>
      </c>
      <c r="F36" s="4">
        <v>25</v>
      </c>
      <c r="G36" s="4">
        <v>11</v>
      </c>
      <c r="I36" s="5">
        <f t="shared" si="0"/>
        <v>255</v>
      </c>
      <c r="K36" s="5">
        <f t="shared" si="1"/>
        <v>255</v>
      </c>
    </row>
    <row r="37" spans="1:11" x14ac:dyDescent="0.25">
      <c r="A37" s="3">
        <v>41290</v>
      </c>
      <c r="B37" s="4" t="s">
        <v>4</v>
      </c>
      <c r="C37" s="4" t="s">
        <v>3</v>
      </c>
      <c r="D37" s="4">
        <v>1</v>
      </c>
      <c r="E37" s="4">
        <v>132</v>
      </c>
      <c r="F37" s="4">
        <v>25</v>
      </c>
      <c r="G37" s="4">
        <v>-137.30000000000001</v>
      </c>
      <c r="H37" s="4">
        <v>-193.2</v>
      </c>
      <c r="I37" s="5">
        <f t="shared" si="0"/>
        <v>106.69999999999999</v>
      </c>
      <c r="J37" s="5">
        <f t="shared" si="0"/>
        <v>50.800000000000011</v>
      </c>
      <c r="K37" s="5">
        <f t="shared" si="1"/>
        <v>78.75</v>
      </c>
    </row>
    <row r="38" spans="1:11" x14ac:dyDescent="0.25">
      <c r="A38" s="3">
        <v>41290</v>
      </c>
      <c r="B38" s="4" t="s">
        <v>4</v>
      </c>
      <c r="C38" s="4" t="s">
        <v>3</v>
      </c>
      <c r="D38" s="4">
        <v>1</v>
      </c>
      <c r="E38" s="4">
        <v>68</v>
      </c>
      <c r="F38" s="4">
        <v>25</v>
      </c>
      <c r="G38" s="4">
        <v>-209.5</v>
      </c>
      <c r="H38" s="4">
        <v>-138.80000000000001</v>
      </c>
      <c r="I38" s="5">
        <f t="shared" si="0"/>
        <v>34.5</v>
      </c>
      <c r="J38" s="5">
        <f t="shared" si="0"/>
        <v>105.19999999999999</v>
      </c>
      <c r="K38" s="5">
        <f t="shared" si="1"/>
        <v>69.849999999999994</v>
      </c>
    </row>
    <row r="39" spans="1:11" x14ac:dyDescent="0.25">
      <c r="A39" s="3">
        <v>41290</v>
      </c>
      <c r="B39" s="4" t="s">
        <v>4</v>
      </c>
      <c r="C39" s="4" t="s">
        <v>3</v>
      </c>
      <c r="D39" s="4">
        <v>1</v>
      </c>
      <c r="E39" s="4">
        <v>5</v>
      </c>
      <c r="F39" s="4">
        <v>25</v>
      </c>
      <c r="G39" s="4">
        <v>-130.30000000000001</v>
      </c>
      <c r="H39" s="4">
        <v>139.30000000000001</v>
      </c>
      <c r="I39" s="5">
        <f t="shared" si="0"/>
        <v>113.69999999999999</v>
      </c>
      <c r="J39" s="5">
        <f t="shared" si="0"/>
        <v>383.3</v>
      </c>
      <c r="K39" s="5">
        <f t="shared" si="1"/>
        <v>248.5</v>
      </c>
    </row>
    <row r="40" spans="1:11" x14ac:dyDescent="0.25">
      <c r="A40" s="3">
        <v>41290</v>
      </c>
      <c r="B40" s="4" t="s">
        <v>4</v>
      </c>
      <c r="C40" s="4" t="s">
        <v>3</v>
      </c>
      <c r="D40" s="4">
        <v>1</v>
      </c>
      <c r="E40" s="4">
        <v>122</v>
      </c>
      <c r="F40" s="4">
        <v>25</v>
      </c>
      <c r="G40" s="4">
        <v>97</v>
      </c>
      <c r="H40" s="4">
        <v>92.3</v>
      </c>
      <c r="I40" s="5">
        <f t="shared" si="0"/>
        <v>341</v>
      </c>
      <c r="J40" s="5">
        <f t="shared" si="0"/>
        <v>336.3</v>
      </c>
      <c r="K40" s="5">
        <f t="shared" si="1"/>
        <v>338.65</v>
      </c>
    </row>
    <row r="41" spans="1:11" x14ac:dyDescent="0.25">
      <c r="A41" s="3">
        <v>41290</v>
      </c>
      <c r="B41" s="4" t="s">
        <v>4</v>
      </c>
      <c r="C41" s="4" t="s">
        <v>3</v>
      </c>
      <c r="D41" s="4">
        <v>1</v>
      </c>
      <c r="E41" s="4">
        <v>35</v>
      </c>
      <c r="F41" s="4">
        <v>25</v>
      </c>
      <c r="G41" s="4">
        <v>90.2</v>
      </c>
      <c r="H41" s="4">
        <v>70.8</v>
      </c>
      <c r="I41" s="5">
        <f t="shared" si="0"/>
        <v>334.2</v>
      </c>
      <c r="J41" s="5">
        <f t="shared" si="0"/>
        <v>314.8</v>
      </c>
      <c r="K41" s="5">
        <f t="shared" si="1"/>
        <v>324.5</v>
      </c>
    </row>
    <row r="42" spans="1:11" x14ac:dyDescent="0.25">
      <c r="A42" s="3">
        <v>41290</v>
      </c>
      <c r="B42" s="4" t="s">
        <v>4</v>
      </c>
      <c r="C42" s="4" t="s">
        <v>3</v>
      </c>
      <c r="D42" s="4">
        <v>3</v>
      </c>
      <c r="E42" s="4">
        <v>122</v>
      </c>
      <c r="F42" s="4">
        <v>25</v>
      </c>
      <c r="G42" s="4">
        <v>-72.5</v>
      </c>
      <c r="H42" s="4">
        <v>-73.099999999999994</v>
      </c>
      <c r="I42" s="5">
        <f t="shared" si="0"/>
        <v>171.5</v>
      </c>
      <c r="J42" s="5">
        <f t="shared" si="0"/>
        <v>170.9</v>
      </c>
      <c r="K42" s="5">
        <f t="shared" si="1"/>
        <v>171.2</v>
      </c>
    </row>
    <row r="43" spans="1:11" x14ac:dyDescent="0.25">
      <c r="A43" s="3">
        <v>41290</v>
      </c>
      <c r="B43" s="4" t="s">
        <v>4</v>
      </c>
      <c r="C43" s="4" t="s">
        <v>3</v>
      </c>
      <c r="D43" s="4">
        <v>3</v>
      </c>
      <c r="E43" s="4">
        <v>35</v>
      </c>
      <c r="F43" s="4">
        <v>25</v>
      </c>
      <c r="G43" s="4">
        <v>-66.900000000000006</v>
      </c>
      <c r="H43" s="4">
        <v>-111.9</v>
      </c>
      <c r="I43" s="5">
        <f t="shared" si="0"/>
        <v>177.1</v>
      </c>
      <c r="J43" s="5">
        <f t="shared" si="0"/>
        <v>132.1</v>
      </c>
      <c r="K43" s="5">
        <f t="shared" si="1"/>
        <v>154.6</v>
      </c>
    </row>
    <row r="44" spans="1:11" x14ac:dyDescent="0.25">
      <c r="A44" s="3">
        <v>41290</v>
      </c>
      <c r="B44" s="4" t="s">
        <v>4</v>
      </c>
      <c r="C44" s="4" t="s">
        <v>3</v>
      </c>
      <c r="D44" s="4">
        <v>3</v>
      </c>
      <c r="E44" s="4">
        <v>5</v>
      </c>
      <c r="F44" s="4">
        <v>25</v>
      </c>
      <c r="G44" s="4">
        <v>-30.8</v>
      </c>
      <c r="H44" s="4">
        <v>-57.5</v>
      </c>
      <c r="I44" s="5">
        <f t="shared" si="0"/>
        <v>213.2</v>
      </c>
      <c r="J44" s="5">
        <f t="shared" si="0"/>
        <v>186.5</v>
      </c>
      <c r="K44" s="5">
        <f t="shared" si="1"/>
        <v>199.85</v>
      </c>
    </row>
    <row r="45" spans="1:11" x14ac:dyDescent="0.25">
      <c r="A45" s="3">
        <v>41290</v>
      </c>
      <c r="B45" s="4" t="s">
        <v>4</v>
      </c>
      <c r="C45" s="4" t="s">
        <v>3</v>
      </c>
      <c r="D45" s="4">
        <v>3</v>
      </c>
      <c r="E45" s="4">
        <v>68</v>
      </c>
      <c r="F45" s="4">
        <v>25</v>
      </c>
      <c r="G45" s="4">
        <v>-199</v>
      </c>
      <c r="H45" s="4">
        <v>-103.3</v>
      </c>
      <c r="I45" s="5">
        <f t="shared" si="0"/>
        <v>45</v>
      </c>
      <c r="J45" s="5">
        <f t="shared" si="0"/>
        <v>140.69999999999999</v>
      </c>
      <c r="K45" s="5">
        <f t="shared" si="1"/>
        <v>92.85</v>
      </c>
    </row>
    <row r="46" spans="1:11" x14ac:dyDescent="0.25">
      <c r="A46" s="3">
        <v>41290</v>
      </c>
      <c r="B46" s="4" t="s">
        <v>4</v>
      </c>
      <c r="C46" s="4" t="s">
        <v>3</v>
      </c>
      <c r="D46" s="4">
        <v>3</v>
      </c>
      <c r="E46" s="4">
        <v>132</v>
      </c>
      <c r="F46" s="4">
        <v>25</v>
      </c>
      <c r="G46" s="4">
        <v>-145.69999999999999</v>
      </c>
      <c r="H46" s="4">
        <v>-125.3</v>
      </c>
      <c r="I46" s="5">
        <f t="shared" si="0"/>
        <v>98.300000000000011</v>
      </c>
      <c r="J46" s="5">
        <f t="shared" si="0"/>
        <v>118.7</v>
      </c>
      <c r="K46" s="5">
        <f t="shared" si="1"/>
        <v>108.5</v>
      </c>
    </row>
    <row r="47" spans="1:11" x14ac:dyDescent="0.25">
      <c r="A47" s="3">
        <v>41290</v>
      </c>
      <c r="B47" s="4" t="s">
        <v>4</v>
      </c>
      <c r="C47" s="4" t="s">
        <v>3</v>
      </c>
      <c r="D47" s="4">
        <v>5</v>
      </c>
      <c r="E47" s="4">
        <v>35</v>
      </c>
      <c r="F47" s="4">
        <v>25</v>
      </c>
      <c r="G47" s="4">
        <v>-33.9</v>
      </c>
      <c r="H47" s="4">
        <v>-220.8</v>
      </c>
      <c r="I47" s="5">
        <f t="shared" si="0"/>
        <v>210.1</v>
      </c>
      <c r="J47" s="5">
        <f t="shared" si="0"/>
        <v>23.199999999999989</v>
      </c>
      <c r="K47" s="5">
        <f t="shared" si="1"/>
        <v>116.64999999999999</v>
      </c>
    </row>
    <row r="48" spans="1:11" x14ac:dyDescent="0.25">
      <c r="A48" s="3">
        <v>41290</v>
      </c>
      <c r="B48" s="4" t="s">
        <v>4</v>
      </c>
      <c r="C48" s="4" t="s">
        <v>3</v>
      </c>
      <c r="D48" s="4">
        <v>5</v>
      </c>
      <c r="E48" s="4">
        <v>5</v>
      </c>
      <c r="F48" s="4">
        <v>25</v>
      </c>
      <c r="G48" s="4">
        <v>-22.8</v>
      </c>
      <c r="H48" s="4">
        <v>-82.6</v>
      </c>
      <c r="I48" s="5">
        <f t="shared" si="0"/>
        <v>221.2</v>
      </c>
      <c r="J48" s="5">
        <f t="shared" si="0"/>
        <v>161.4</v>
      </c>
      <c r="K48" s="5">
        <f t="shared" si="1"/>
        <v>191.3</v>
      </c>
    </row>
    <row r="49" spans="1:11" x14ac:dyDescent="0.25">
      <c r="A49" s="3">
        <v>41290</v>
      </c>
      <c r="B49" s="4" t="s">
        <v>4</v>
      </c>
      <c r="C49" s="4" t="s">
        <v>3</v>
      </c>
      <c r="D49" s="4">
        <v>5</v>
      </c>
      <c r="E49" s="4">
        <v>132</v>
      </c>
      <c r="F49" s="4">
        <v>25</v>
      </c>
      <c r="G49" s="4">
        <v>-289.60000000000002</v>
      </c>
      <c r="H49" s="4">
        <v>-298.5</v>
      </c>
      <c r="I49" s="5">
        <f t="shared" si="0"/>
        <v>-45.600000000000023</v>
      </c>
      <c r="J49" s="5">
        <f t="shared" si="0"/>
        <v>-54.5</v>
      </c>
      <c r="K49" s="5">
        <f t="shared" si="1"/>
        <v>-50.050000000000011</v>
      </c>
    </row>
    <row r="50" spans="1:11" x14ac:dyDescent="0.25">
      <c r="A50" s="3">
        <v>41290</v>
      </c>
      <c r="B50" s="4" t="s">
        <v>4</v>
      </c>
      <c r="C50" s="4" t="s">
        <v>3</v>
      </c>
      <c r="D50" s="4">
        <v>5</v>
      </c>
      <c r="E50" s="4">
        <v>122</v>
      </c>
      <c r="F50" s="4">
        <v>25</v>
      </c>
      <c r="G50" s="4">
        <v>-70.3</v>
      </c>
      <c r="H50" s="4">
        <v>-58.4</v>
      </c>
      <c r="I50" s="5">
        <f t="shared" si="0"/>
        <v>173.7</v>
      </c>
      <c r="J50" s="5">
        <f t="shared" si="0"/>
        <v>185.6</v>
      </c>
      <c r="K50" s="5">
        <f t="shared" si="1"/>
        <v>179.64999999999998</v>
      </c>
    </row>
    <row r="51" spans="1:11" x14ac:dyDescent="0.25">
      <c r="A51" s="3">
        <v>41290</v>
      </c>
      <c r="B51" s="4" t="s">
        <v>4</v>
      </c>
      <c r="C51" s="4" t="s">
        <v>3</v>
      </c>
      <c r="D51" s="4">
        <v>5</v>
      </c>
      <c r="E51" s="4">
        <v>68</v>
      </c>
      <c r="F51" s="4">
        <v>25</v>
      </c>
      <c r="G51" s="4">
        <v>-178.7</v>
      </c>
      <c r="H51" s="4">
        <v>-97.2</v>
      </c>
      <c r="I51" s="5">
        <f t="shared" si="0"/>
        <v>65.300000000000011</v>
      </c>
      <c r="J51" s="5">
        <f t="shared" si="0"/>
        <v>146.80000000000001</v>
      </c>
      <c r="K51" s="5">
        <f t="shared" si="1"/>
        <v>106.05000000000001</v>
      </c>
    </row>
    <row r="52" spans="1:11" x14ac:dyDescent="0.25">
      <c r="A52" s="3">
        <v>41290</v>
      </c>
      <c r="B52" s="4" t="s">
        <v>4</v>
      </c>
      <c r="C52" s="4" t="s">
        <v>2</v>
      </c>
      <c r="D52" s="4">
        <v>2</v>
      </c>
      <c r="E52" s="4">
        <v>35</v>
      </c>
      <c r="F52" s="4">
        <v>25</v>
      </c>
      <c r="G52" s="4">
        <v>135.30000000000001</v>
      </c>
      <c r="H52" s="4">
        <v>123</v>
      </c>
      <c r="I52" s="5">
        <f t="shared" si="0"/>
        <v>379.3</v>
      </c>
      <c r="J52" s="5">
        <f t="shared" si="0"/>
        <v>367</v>
      </c>
      <c r="K52" s="5">
        <f t="shared" si="1"/>
        <v>373.15</v>
      </c>
    </row>
    <row r="53" spans="1:11" x14ac:dyDescent="0.25">
      <c r="A53" s="3">
        <v>41290</v>
      </c>
      <c r="B53" s="4" t="s">
        <v>4</v>
      </c>
      <c r="C53" s="4" t="s">
        <v>2</v>
      </c>
      <c r="D53" s="4">
        <v>2</v>
      </c>
      <c r="E53" s="4">
        <v>5</v>
      </c>
      <c r="F53" s="4">
        <v>25</v>
      </c>
      <c r="G53" s="4">
        <v>163.5</v>
      </c>
      <c r="H53" s="4">
        <v>142.4</v>
      </c>
      <c r="I53" s="5">
        <f t="shared" si="0"/>
        <v>407.5</v>
      </c>
      <c r="J53" s="5">
        <f t="shared" si="0"/>
        <v>386.4</v>
      </c>
      <c r="K53" s="5">
        <f t="shared" si="1"/>
        <v>396.95</v>
      </c>
    </row>
    <row r="54" spans="1:11" x14ac:dyDescent="0.25">
      <c r="A54" s="3">
        <v>41290</v>
      </c>
      <c r="B54" s="4" t="s">
        <v>4</v>
      </c>
      <c r="C54" s="4" t="s">
        <v>2</v>
      </c>
      <c r="D54" s="4">
        <v>2</v>
      </c>
      <c r="E54" s="4">
        <v>68</v>
      </c>
      <c r="F54" s="4">
        <v>25</v>
      </c>
      <c r="G54" s="4">
        <v>62.2</v>
      </c>
      <c r="H54" s="4">
        <v>130.69999999999999</v>
      </c>
      <c r="I54" s="5">
        <f t="shared" si="0"/>
        <v>306.2</v>
      </c>
      <c r="J54" s="5">
        <f t="shared" si="0"/>
        <v>374.7</v>
      </c>
      <c r="K54" s="5">
        <f t="shared" si="1"/>
        <v>340.45</v>
      </c>
    </row>
    <row r="55" spans="1:11" x14ac:dyDescent="0.25">
      <c r="A55" s="3">
        <v>41290</v>
      </c>
      <c r="B55" s="4" t="s">
        <v>4</v>
      </c>
      <c r="C55" s="4" t="s">
        <v>2</v>
      </c>
      <c r="D55" s="4">
        <v>2</v>
      </c>
      <c r="E55" s="4">
        <v>132</v>
      </c>
      <c r="F55" s="4">
        <v>25</v>
      </c>
      <c r="G55" s="4">
        <v>53.8</v>
      </c>
      <c r="H55" s="4">
        <v>42.2</v>
      </c>
      <c r="I55" s="5">
        <f t="shared" si="0"/>
        <v>297.8</v>
      </c>
      <c r="J55" s="5">
        <f t="shared" si="0"/>
        <v>286.2</v>
      </c>
      <c r="K55" s="5">
        <f t="shared" si="1"/>
        <v>292</v>
      </c>
    </row>
    <row r="56" spans="1:11" x14ac:dyDescent="0.25">
      <c r="A56" s="3">
        <v>41290</v>
      </c>
      <c r="B56" s="4" t="s">
        <v>4</v>
      </c>
      <c r="C56" s="4" t="s">
        <v>2</v>
      </c>
      <c r="D56" s="4">
        <v>2</v>
      </c>
      <c r="E56" s="4">
        <v>122</v>
      </c>
      <c r="F56" s="4">
        <v>25</v>
      </c>
      <c r="G56" s="4">
        <v>148.5</v>
      </c>
      <c r="H56" s="4">
        <v>148.80000000000001</v>
      </c>
      <c r="I56" s="5">
        <f t="shared" si="0"/>
        <v>392.5</v>
      </c>
      <c r="J56" s="5">
        <f t="shared" si="0"/>
        <v>392.8</v>
      </c>
      <c r="K56" s="5">
        <f t="shared" si="1"/>
        <v>392.65</v>
      </c>
    </row>
    <row r="57" spans="1:11" x14ac:dyDescent="0.25">
      <c r="A57" s="3">
        <v>41290</v>
      </c>
      <c r="B57" s="4" t="s">
        <v>4</v>
      </c>
      <c r="C57" s="4" t="s">
        <v>2</v>
      </c>
      <c r="D57" s="4">
        <v>4</v>
      </c>
      <c r="E57" s="4">
        <v>122</v>
      </c>
      <c r="F57" s="4">
        <v>25</v>
      </c>
      <c r="G57" s="4">
        <v>149.5</v>
      </c>
      <c r="H57" s="4">
        <v>160</v>
      </c>
      <c r="I57" s="5">
        <f t="shared" si="0"/>
        <v>393.5</v>
      </c>
      <c r="J57" s="5">
        <f t="shared" si="0"/>
        <v>404</v>
      </c>
      <c r="K57" s="5">
        <f t="shared" si="1"/>
        <v>398.75</v>
      </c>
    </row>
    <row r="58" spans="1:11" x14ac:dyDescent="0.25">
      <c r="A58" s="3">
        <v>41290</v>
      </c>
      <c r="B58" s="4" t="s">
        <v>4</v>
      </c>
      <c r="C58" s="4" t="s">
        <v>2</v>
      </c>
      <c r="D58" s="4">
        <v>4</v>
      </c>
      <c r="E58" s="4">
        <v>132</v>
      </c>
      <c r="F58" s="4">
        <v>25</v>
      </c>
      <c r="G58" s="4">
        <v>60.5</v>
      </c>
      <c r="H58" s="4">
        <v>70.099999999999994</v>
      </c>
      <c r="I58" s="5">
        <f t="shared" si="0"/>
        <v>304.5</v>
      </c>
      <c r="J58" s="5">
        <f t="shared" si="0"/>
        <v>314.10000000000002</v>
      </c>
      <c r="K58" s="5">
        <f t="shared" si="1"/>
        <v>309.3</v>
      </c>
    </row>
    <row r="59" spans="1:11" x14ac:dyDescent="0.25">
      <c r="A59" s="3">
        <v>41290</v>
      </c>
      <c r="B59" s="4" t="s">
        <v>4</v>
      </c>
      <c r="C59" s="4" t="s">
        <v>2</v>
      </c>
      <c r="D59" s="4">
        <v>4</v>
      </c>
      <c r="E59" s="4">
        <v>35</v>
      </c>
      <c r="F59" s="4">
        <v>25</v>
      </c>
      <c r="G59" s="4">
        <v>103.1</v>
      </c>
      <c r="H59" s="4">
        <v>170.4</v>
      </c>
      <c r="I59" s="5">
        <f t="shared" si="0"/>
        <v>347.1</v>
      </c>
      <c r="J59" s="5">
        <f t="shared" si="0"/>
        <v>414.4</v>
      </c>
      <c r="K59" s="5">
        <f t="shared" si="1"/>
        <v>380.75</v>
      </c>
    </row>
    <row r="60" spans="1:11" x14ac:dyDescent="0.25">
      <c r="A60" s="3">
        <v>41290</v>
      </c>
      <c r="B60" s="4" t="s">
        <v>4</v>
      </c>
      <c r="C60" s="4" t="s">
        <v>2</v>
      </c>
      <c r="D60" s="4">
        <v>4</v>
      </c>
      <c r="E60" s="4">
        <v>5</v>
      </c>
      <c r="F60" s="4">
        <v>25</v>
      </c>
      <c r="G60" s="4">
        <v>155.19999999999999</v>
      </c>
      <c r="H60" s="4">
        <v>173</v>
      </c>
      <c r="I60" s="5">
        <f t="shared" si="0"/>
        <v>399.2</v>
      </c>
      <c r="J60" s="5">
        <f t="shared" si="0"/>
        <v>417</v>
      </c>
      <c r="K60" s="5">
        <f t="shared" si="1"/>
        <v>408.1</v>
      </c>
    </row>
    <row r="61" spans="1:11" x14ac:dyDescent="0.25">
      <c r="A61" s="3">
        <v>41290</v>
      </c>
      <c r="B61" s="4" t="s">
        <v>4</v>
      </c>
      <c r="C61" s="4" t="s">
        <v>2</v>
      </c>
      <c r="D61" s="4">
        <v>4</v>
      </c>
      <c r="E61" s="4">
        <v>68</v>
      </c>
      <c r="F61" s="4">
        <v>25</v>
      </c>
      <c r="G61" s="4">
        <v>158.6</v>
      </c>
      <c r="H61" s="4">
        <v>155.30000000000001</v>
      </c>
      <c r="I61" s="5">
        <f t="shared" si="0"/>
        <v>402.6</v>
      </c>
      <c r="J61" s="5">
        <f t="shared" si="0"/>
        <v>399.3</v>
      </c>
      <c r="K61" s="5">
        <f t="shared" si="1"/>
        <v>400.95000000000005</v>
      </c>
    </row>
    <row r="62" spans="1:11" x14ac:dyDescent="0.25">
      <c r="A62" s="3">
        <v>41290</v>
      </c>
      <c r="B62" s="4" t="s">
        <v>4</v>
      </c>
      <c r="C62" s="4" t="s">
        <v>2</v>
      </c>
      <c r="D62" s="4">
        <v>6</v>
      </c>
      <c r="E62" s="4">
        <v>122</v>
      </c>
      <c r="F62" s="4">
        <v>25</v>
      </c>
      <c r="G62" s="4">
        <v>-83.2</v>
      </c>
      <c r="H62" s="4">
        <v>-52.3</v>
      </c>
      <c r="I62" s="5">
        <f t="shared" si="0"/>
        <v>160.80000000000001</v>
      </c>
      <c r="J62" s="5">
        <f t="shared" si="0"/>
        <v>191.7</v>
      </c>
      <c r="K62" s="5">
        <f t="shared" si="1"/>
        <v>176.25</v>
      </c>
    </row>
    <row r="63" spans="1:11" x14ac:dyDescent="0.25">
      <c r="A63" s="3">
        <v>41290</v>
      </c>
      <c r="B63" s="4" t="s">
        <v>4</v>
      </c>
      <c r="C63" s="4" t="s">
        <v>2</v>
      </c>
      <c r="D63" s="4">
        <v>6</v>
      </c>
      <c r="E63" s="4">
        <v>5</v>
      </c>
      <c r="F63" s="4">
        <v>25</v>
      </c>
      <c r="G63" s="4">
        <v>164.8</v>
      </c>
      <c r="H63" s="4">
        <v>157.1</v>
      </c>
      <c r="I63" s="5">
        <f t="shared" si="0"/>
        <v>408.8</v>
      </c>
      <c r="J63" s="5">
        <f t="shared" si="0"/>
        <v>401.1</v>
      </c>
      <c r="K63" s="5">
        <f t="shared" si="1"/>
        <v>404.95000000000005</v>
      </c>
    </row>
    <row r="64" spans="1:11" x14ac:dyDescent="0.25">
      <c r="A64" s="3">
        <v>41290</v>
      </c>
      <c r="B64" s="4" t="s">
        <v>4</v>
      </c>
      <c r="C64" s="4" t="s">
        <v>2</v>
      </c>
      <c r="D64" s="4">
        <v>6</v>
      </c>
      <c r="E64" s="4">
        <v>35</v>
      </c>
      <c r="F64" s="4">
        <v>25</v>
      </c>
      <c r="G64" s="4">
        <v>-34.1</v>
      </c>
      <c r="H64" s="4">
        <v>-110.6</v>
      </c>
      <c r="I64" s="5">
        <f t="shared" si="0"/>
        <v>209.9</v>
      </c>
      <c r="J64" s="5">
        <f t="shared" si="0"/>
        <v>133.4</v>
      </c>
      <c r="K64" s="5">
        <f t="shared" si="1"/>
        <v>171.65</v>
      </c>
    </row>
    <row r="65" spans="1:11" x14ac:dyDescent="0.25">
      <c r="A65" s="3">
        <v>41290</v>
      </c>
      <c r="B65" s="4" t="s">
        <v>4</v>
      </c>
      <c r="C65" s="4" t="s">
        <v>2</v>
      </c>
      <c r="D65" s="4">
        <v>6</v>
      </c>
      <c r="E65" s="4">
        <v>132</v>
      </c>
      <c r="F65" s="4">
        <v>25</v>
      </c>
      <c r="G65" s="4">
        <v>2.2000000000000002</v>
      </c>
      <c r="H65" s="4">
        <v>-19.100000000000001</v>
      </c>
      <c r="I65" s="5">
        <f t="shared" si="0"/>
        <v>246.2</v>
      </c>
      <c r="J65" s="5">
        <f t="shared" si="0"/>
        <v>224.9</v>
      </c>
      <c r="K65" s="5">
        <f t="shared" si="1"/>
        <v>235.55</v>
      </c>
    </row>
    <row r="66" spans="1:11" x14ac:dyDescent="0.25">
      <c r="A66" s="3">
        <v>41290</v>
      </c>
      <c r="B66" s="4" t="s">
        <v>4</v>
      </c>
      <c r="C66" s="4" t="s">
        <v>2</v>
      </c>
      <c r="D66" s="4">
        <v>6</v>
      </c>
      <c r="E66" s="4">
        <v>68</v>
      </c>
      <c r="F66" s="4">
        <v>25</v>
      </c>
      <c r="G66" s="4">
        <v>105.8</v>
      </c>
      <c r="H66" s="4">
        <v>80.900000000000006</v>
      </c>
      <c r="I66" s="5">
        <f t="shared" si="0"/>
        <v>349.8</v>
      </c>
      <c r="J66" s="5">
        <f t="shared" si="0"/>
        <v>324.89999999999998</v>
      </c>
      <c r="K66" s="5">
        <f t="shared" si="1"/>
        <v>337.35</v>
      </c>
    </row>
    <row r="67" spans="1:11" x14ac:dyDescent="0.25">
      <c r="A67" s="3">
        <v>41291</v>
      </c>
      <c r="B67" s="1" t="s">
        <v>5</v>
      </c>
      <c r="C67" s="4" t="s">
        <v>2</v>
      </c>
      <c r="D67" s="4">
        <v>1</v>
      </c>
      <c r="E67" s="4">
        <v>132</v>
      </c>
      <c r="F67" s="4">
        <v>25</v>
      </c>
      <c r="G67" s="4">
        <v>-296.39999999999998</v>
      </c>
      <c r="H67" s="4">
        <v>-337.4</v>
      </c>
      <c r="I67" s="5">
        <f t="shared" ref="I67:J130" si="2">G67+244</f>
        <v>-52.399999999999977</v>
      </c>
      <c r="J67" s="5">
        <f t="shared" si="2"/>
        <v>-93.399999999999977</v>
      </c>
      <c r="K67" s="5">
        <f t="shared" ref="K67:K130" si="3">AVERAGE(I67:J67)</f>
        <v>-72.899999999999977</v>
      </c>
    </row>
    <row r="68" spans="1:11" x14ac:dyDescent="0.25">
      <c r="A68" s="3">
        <v>41291</v>
      </c>
      <c r="B68" s="1" t="s">
        <v>5</v>
      </c>
      <c r="C68" s="4" t="s">
        <v>2</v>
      </c>
      <c r="D68" s="4">
        <v>1</v>
      </c>
      <c r="E68" s="4">
        <v>35</v>
      </c>
      <c r="F68" s="4">
        <v>25</v>
      </c>
      <c r="G68" s="4">
        <v>-268.2</v>
      </c>
      <c r="H68" s="4">
        <v>-280.89999999999998</v>
      </c>
      <c r="I68" s="5">
        <f t="shared" si="2"/>
        <v>-24.199999999999989</v>
      </c>
      <c r="J68" s="5">
        <f t="shared" si="2"/>
        <v>-36.899999999999977</v>
      </c>
      <c r="K68" s="5">
        <f t="shared" si="3"/>
        <v>-30.549999999999983</v>
      </c>
    </row>
    <row r="69" spans="1:11" x14ac:dyDescent="0.25">
      <c r="A69" s="3">
        <v>41291</v>
      </c>
      <c r="B69" s="1" t="s">
        <v>5</v>
      </c>
      <c r="C69" s="4" t="s">
        <v>2</v>
      </c>
      <c r="D69" s="4">
        <v>1</v>
      </c>
      <c r="E69" s="4">
        <v>122</v>
      </c>
      <c r="F69" s="4">
        <v>25</v>
      </c>
      <c r="G69" s="4">
        <v>-309.2</v>
      </c>
      <c r="H69" s="4">
        <v>-311.5</v>
      </c>
      <c r="I69" s="5">
        <f t="shared" si="2"/>
        <v>-65.199999999999989</v>
      </c>
      <c r="J69" s="5">
        <f t="shared" si="2"/>
        <v>-67.5</v>
      </c>
      <c r="K69" s="5">
        <f t="shared" si="3"/>
        <v>-66.349999999999994</v>
      </c>
    </row>
    <row r="70" spans="1:11" x14ac:dyDescent="0.25">
      <c r="A70" s="3">
        <v>41291</v>
      </c>
      <c r="B70" s="1" t="s">
        <v>5</v>
      </c>
      <c r="C70" s="4" t="s">
        <v>2</v>
      </c>
      <c r="D70" s="4">
        <v>1</v>
      </c>
      <c r="E70" s="4">
        <v>5</v>
      </c>
      <c r="F70" s="4">
        <v>25</v>
      </c>
      <c r="G70" s="4">
        <v>-224.7</v>
      </c>
      <c r="H70" s="4">
        <v>-225.6</v>
      </c>
      <c r="I70" s="5">
        <f t="shared" si="2"/>
        <v>19.300000000000011</v>
      </c>
      <c r="J70" s="5">
        <f t="shared" si="2"/>
        <v>18.400000000000006</v>
      </c>
      <c r="K70" s="5">
        <f t="shared" si="3"/>
        <v>18.850000000000009</v>
      </c>
    </row>
    <row r="71" spans="1:11" x14ac:dyDescent="0.25">
      <c r="A71" s="3">
        <v>41291</v>
      </c>
      <c r="B71" s="1" t="s">
        <v>5</v>
      </c>
      <c r="C71" s="4" t="s">
        <v>2</v>
      </c>
      <c r="D71" s="4">
        <v>1</v>
      </c>
      <c r="E71" s="4">
        <v>68</v>
      </c>
      <c r="F71" s="4">
        <v>25</v>
      </c>
      <c r="G71" s="4">
        <v>-289.8</v>
      </c>
      <c r="H71" s="4">
        <v>-291.89999999999998</v>
      </c>
      <c r="I71" s="5">
        <f t="shared" si="2"/>
        <v>-45.800000000000011</v>
      </c>
      <c r="J71" s="5">
        <f t="shared" si="2"/>
        <v>-47.899999999999977</v>
      </c>
      <c r="K71" s="5">
        <f t="shared" si="3"/>
        <v>-46.849999999999994</v>
      </c>
    </row>
    <row r="72" spans="1:11" x14ac:dyDescent="0.25">
      <c r="A72" s="3">
        <v>41291</v>
      </c>
      <c r="B72" s="1" t="s">
        <v>5</v>
      </c>
      <c r="C72" s="4" t="s">
        <v>2</v>
      </c>
      <c r="D72" s="4">
        <v>3</v>
      </c>
      <c r="E72" s="4">
        <v>132</v>
      </c>
      <c r="F72" s="4">
        <v>25</v>
      </c>
      <c r="G72" s="4">
        <v>-91.4</v>
      </c>
      <c r="H72" s="4">
        <v>-131.6</v>
      </c>
      <c r="I72" s="5">
        <f t="shared" si="2"/>
        <v>152.6</v>
      </c>
      <c r="J72" s="5">
        <f t="shared" si="2"/>
        <v>112.4</v>
      </c>
      <c r="K72" s="5">
        <f t="shared" si="3"/>
        <v>132.5</v>
      </c>
    </row>
    <row r="73" spans="1:11" x14ac:dyDescent="0.25">
      <c r="A73" s="3">
        <v>41291</v>
      </c>
      <c r="B73" s="1" t="s">
        <v>5</v>
      </c>
      <c r="C73" s="4" t="s">
        <v>2</v>
      </c>
      <c r="D73" s="4">
        <v>3</v>
      </c>
      <c r="E73" s="4">
        <v>35</v>
      </c>
      <c r="F73" s="4">
        <v>25</v>
      </c>
      <c r="G73" s="4">
        <v>-19.7</v>
      </c>
      <c r="H73" s="4">
        <v>-32.5</v>
      </c>
      <c r="I73" s="5">
        <f t="shared" si="2"/>
        <v>224.3</v>
      </c>
      <c r="J73" s="5">
        <f t="shared" si="2"/>
        <v>211.5</v>
      </c>
      <c r="K73" s="5">
        <f t="shared" si="3"/>
        <v>217.9</v>
      </c>
    </row>
    <row r="74" spans="1:11" x14ac:dyDescent="0.25">
      <c r="A74" s="3">
        <v>41291</v>
      </c>
      <c r="B74" s="1" t="s">
        <v>5</v>
      </c>
      <c r="C74" s="4" t="s">
        <v>2</v>
      </c>
      <c r="D74" s="4">
        <v>3</v>
      </c>
      <c r="E74" s="4">
        <v>122</v>
      </c>
      <c r="F74" s="4">
        <v>25</v>
      </c>
      <c r="G74" s="4">
        <v>-170.7</v>
      </c>
      <c r="H74" s="4">
        <v>-175.6</v>
      </c>
      <c r="I74" s="5">
        <f t="shared" si="2"/>
        <v>73.300000000000011</v>
      </c>
      <c r="J74" s="5">
        <f t="shared" si="2"/>
        <v>68.400000000000006</v>
      </c>
      <c r="K74" s="5">
        <f t="shared" si="3"/>
        <v>70.850000000000009</v>
      </c>
    </row>
    <row r="75" spans="1:11" x14ac:dyDescent="0.25">
      <c r="A75" s="3">
        <v>41291</v>
      </c>
      <c r="B75" s="1" t="s">
        <v>5</v>
      </c>
      <c r="C75" s="4" t="s">
        <v>2</v>
      </c>
      <c r="D75" s="4">
        <v>3</v>
      </c>
      <c r="E75" s="4">
        <v>5</v>
      </c>
      <c r="F75" s="4">
        <v>25</v>
      </c>
      <c r="G75" s="4">
        <v>-120.7</v>
      </c>
      <c r="H75" s="4">
        <v>-117</v>
      </c>
      <c r="I75" s="5">
        <f t="shared" si="2"/>
        <v>123.3</v>
      </c>
      <c r="J75" s="5">
        <f t="shared" si="2"/>
        <v>127</v>
      </c>
      <c r="K75" s="5">
        <f t="shared" si="3"/>
        <v>125.15</v>
      </c>
    </row>
    <row r="76" spans="1:11" x14ac:dyDescent="0.25">
      <c r="A76" s="3">
        <v>41291</v>
      </c>
      <c r="B76" s="1" t="s">
        <v>5</v>
      </c>
      <c r="C76" s="4" t="s">
        <v>2</v>
      </c>
      <c r="D76" s="4">
        <v>3</v>
      </c>
      <c r="E76" s="4">
        <v>68</v>
      </c>
      <c r="F76" s="4">
        <v>25</v>
      </c>
      <c r="G76" s="4">
        <v>-150</v>
      </c>
      <c r="H76" s="4">
        <v>-152.69999999999999</v>
      </c>
      <c r="I76" s="5">
        <f t="shared" si="2"/>
        <v>94</v>
      </c>
      <c r="J76" s="5">
        <f t="shared" si="2"/>
        <v>91.300000000000011</v>
      </c>
      <c r="K76" s="5">
        <f t="shared" si="3"/>
        <v>92.65</v>
      </c>
    </row>
    <row r="77" spans="1:11" x14ac:dyDescent="0.25">
      <c r="A77" s="3">
        <v>41291</v>
      </c>
      <c r="B77" s="1" t="s">
        <v>5</v>
      </c>
      <c r="C77" s="4" t="s">
        <v>2</v>
      </c>
      <c r="D77" s="4">
        <v>5</v>
      </c>
      <c r="E77" s="4">
        <v>5</v>
      </c>
      <c r="F77" s="4">
        <v>25</v>
      </c>
      <c r="G77" s="4">
        <v>-73.3</v>
      </c>
      <c r="H77" s="4">
        <v>-150.19999999999999</v>
      </c>
      <c r="I77" s="5">
        <f t="shared" si="2"/>
        <v>170.7</v>
      </c>
      <c r="J77" s="5">
        <f t="shared" si="2"/>
        <v>93.800000000000011</v>
      </c>
      <c r="K77" s="5">
        <f t="shared" si="3"/>
        <v>132.25</v>
      </c>
    </row>
    <row r="78" spans="1:11" x14ac:dyDescent="0.25">
      <c r="A78" s="3">
        <v>41291</v>
      </c>
      <c r="B78" s="1" t="s">
        <v>5</v>
      </c>
      <c r="C78" s="4" t="s">
        <v>2</v>
      </c>
      <c r="D78" s="4">
        <v>5</v>
      </c>
      <c r="E78" s="4">
        <v>35</v>
      </c>
      <c r="F78" s="4">
        <v>25</v>
      </c>
      <c r="G78" s="4">
        <v>-196.8</v>
      </c>
      <c r="H78" s="4">
        <v>-173.8</v>
      </c>
      <c r="I78" s="5">
        <f t="shared" si="2"/>
        <v>47.199999999999989</v>
      </c>
      <c r="J78" s="5">
        <f t="shared" si="2"/>
        <v>70.199999999999989</v>
      </c>
      <c r="K78" s="5">
        <f t="shared" si="3"/>
        <v>58.699999999999989</v>
      </c>
    </row>
    <row r="79" spans="1:11" x14ac:dyDescent="0.25">
      <c r="A79" s="3">
        <v>41291</v>
      </c>
      <c r="B79" s="1" t="s">
        <v>5</v>
      </c>
      <c r="C79" s="4" t="s">
        <v>2</v>
      </c>
      <c r="D79" s="4">
        <v>5</v>
      </c>
      <c r="E79" s="4">
        <v>122</v>
      </c>
      <c r="F79" s="4">
        <v>25</v>
      </c>
      <c r="G79" s="4">
        <v>-128.6</v>
      </c>
      <c r="H79" s="4">
        <v>-136.1</v>
      </c>
      <c r="I79" s="5">
        <f t="shared" si="2"/>
        <v>115.4</v>
      </c>
      <c r="J79" s="5">
        <f t="shared" si="2"/>
        <v>107.9</v>
      </c>
      <c r="K79" s="5">
        <f t="shared" si="3"/>
        <v>111.65</v>
      </c>
    </row>
    <row r="80" spans="1:11" x14ac:dyDescent="0.25">
      <c r="A80" s="3">
        <v>41291</v>
      </c>
      <c r="B80" s="1" t="s">
        <v>5</v>
      </c>
      <c r="C80" s="4" t="s">
        <v>2</v>
      </c>
      <c r="D80" s="4">
        <v>5</v>
      </c>
      <c r="E80" s="4">
        <v>132</v>
      </c>
      <c r="F80" s="4">
        <v>25</v>
      </c>
      <c r="G80" s="4">
        <v>-52</v>
      </c>
      <c r="H80" s="4">
        <v>-21.1</v>
      </c>
      <c r="I80" s="5">
        <f t="shared" si="2"/>
        <v>192</v>
      </c>
      <c r="J80" s="5">
        <f t="shared" si="2"/>
        <v>222.9</v>
      </c>
      <c r="K80" s="5">
        <f t="shared" si="3"/>
        <v>207.45</v>
      </c>
    </row>
    <row r="81" spans="1:11" x14ac:dyDescent="0.25">
      <c r="A81" s="3">
        <v>41291</v>
      </c>
      <c r="B81" s="1" t="s">
        <v>5</v>
      </c>
      <c r="C81" s="4" t="s">
        <v>2</v>
      </c>
      <c r="D81" s="4">
        <v>5</v>
      </c>
      <c r="E81" s="4">
        <v>68</v>
      </c>
      <c r="F81" s="4">
        <v>25</v>
      </c>
      <c r="G81" s="4">
        <v>-132.4</v>
      </c>
      <c r="H81" s="4">
        <v>-116.8</v>
      </c>
      <c r="I81" s="5">
        <f t="shared" si="2"/>
        <v>111.6</v>
      </c>
      <c r="J81" s="5">
        <f t="shared" si="2"/>
        <v>127.2</v>
      </c>
      <c r="K81" s="5">
        <f t="shared" si="3"/>
        <v>119.4</v>
      </c>
    </row>
    <row r="82" spans="1:11" x14ac:dyDescent="0.25">
      <c r="A82" s="3">
        <v>41291</v>
      </c>
      <c r="B82" s="1" t="s">
        <v>5</v>
      </c>
      <c r="C82" s="4" t="s">
        <v>3</v>
      </c>
      <c r="D82" s="4">
        <v>1</v>
      </c>
      <c r="E82" s="4">
        <v>122</v>
      </c>
      <c r="F82" s="4">
        <v>25</v>
      </c>
      <c r="G82" s="4">
        <v>-231.2</v>
      </c>
      <c r="H82" s="4">
        <v>-155.80000000000001</v>
      </c>
      <c r="I82" s="5">
        <f t="shared" si="2"/>
        <v>12.800000000000011</v>
      </c>
      <c r="J82" s="5">
        <f t="shared" si="2"/>
        <v>88.199999999999989</v>
      </c>
      <c r="K82" s="5">
        <f t="shared" si="3"/>
        <v>50.5</v>
      </c>
    </row>
    <row r="83" spans="1:11" x14ac:dyDescent="0.25">
      <c r="A83" s="3">
        <v>41291</v>
      </c>
      <c r="B83" s="1" t="s">
        <v>5</v>
      </c>
      <c r="C83" s="4" t="s">
        <v>3</v>
      </c>
      <c r="D83" s="4">
        <v>1</v>
      </c>
      <c r="E83" s="4">
        <v>5</v>
      </c>
      <c r="F83" s="4">
        <v>25</v>
      </c>
      <c r="G83" s="4">
        <v>-233.3</v>
      </c>
      <c r="H83" s="4">
        <v>-122.2</v>
      </c>
      <c r="I83" s="5">
        <f t="shared" si="2"/>
        <v>10.699999999999989</v>
      </c>
      <c r="J83" s="5">
        <f t="shared" si="2"/>
        <v>121.8</v>
      </c>
      <c r="K83" s="5">
        <f t="shared" si="3"/>
        <v>66.25</v>
      </c>
    </row>
    <row r="84" spans="1:11" x14ac:dyDescent="0.25">
      <c r="A84" s="3">
        <v>41291</v>
      </c>
      <c r="B84" s="1" t="s">
        <v>5</v>
      </c>
      <c r="C84" s="4" t="s">
        <v>3</v>
      </c>
      <c r="D84" s="4">
        <v>1</v>
      </c>
      <c r="E84" s="4">
        <v>68</v>
      </c>
      <c r="F84" s="4">
        <v>25</v>
      </c>
      <c r="G84" s="4">
        <v>-227</v>
      </c>
      <c r="H84" s="4">
        <v>-149</v>
      </c>
      <c r="I84" s="5">
        <f t="shared" si="2"/>
        <v>17</v>
      </c>
      <c r="J84" s="5">
        <f t="shared" si="2"/>
        <v>95</v>
      </c>
      <c r="K84" s="5">
        <f t="shared" si="3"/>
        <v>56</v>
      </c>
    </row>
    <row r="85" spans="1:11" x14ac:dyDescent="0.25">
      <c r="A85" s="3">
        <v>41291</v>
      </c>
      <c r="B85" s="1" t="s">
        <v>5</v>
      </c>
      <c r="C85" s="4" t="s">
        <v>3</v>
      </c>
      <c r="D85" s="4">
        <v>1</v>
      </c>
      <c r="E85" s="4">
        <v>35</v>
      </c>
      <c r="F85" s="4">
        <v>25</v>
      </c>
      <c r="G85" s="4">
        <v>-199.5</v>
      </c>
      <c r="H85" s="4">
        <v>-141.69999999999999</v>
      </c>
      <c r="I85" s="5">
        <f t="shared" si="2"/>
        <v>44.5</v>
      </c>
      <c r="J85" s="5">
        <f t="shared" si="2"/>
        <v>102.30000000000001</v>
      </c>
      <c r="K85" s="5">
        <f t="shared" si="3"/>
        <v>73.400000000000006</v>
      </c>
    </row>
    <row r="86" spans="1:11" x14ac:dyDescent="0.25">
      <c r="A86" s="3">
        <v>41291</v>
      </c>
      <c r="B86" s="1" t="s">
        <v>5</v>
      </c>
      <c r="C86" s="4" t="s">
        <v>3</v>
      </c>
      <c r="D86" s="4">
        <v>1</v>
      </c>
      <c r="E86" s="4">
        <v>132</v>
      </c>
      <c r="F86" s="4">
        <v>25</v>
      </c>
      <c r="G86" s="4">
        <v>-176.9</v>
      </c>
      <c r="H86" s="4">
        <v>-138.5</v>
      </c>
      <c r="I86" s="5">
        <f t="shared" si="2"/>
        <v>67.099999999999994</v>
      </c>
      <c r="J86" s="5">
        <f t="shared" si="2"/>
        <v>105.5</v>
      </c>
      <c r="K86" s="5">
        <f t="shared" si="3"/>
        <v>86.3</v>
      </c>
    </row>
    <row r="87" spans="1:11" x14ac:dyDescent="0.25">
      <c r="A87" s="3">
        <v>41291</v>
      </c>
      <c r="B87" s="1" t="s">
        <v>5</v>
      </c>
      <c r="C87" s="4" t="s">
        <v>3</v>
      </c>
      <c r="D87" s="4">
        <v>4</v>
      </c>
      <c r="E87" s="4">
        <v>5</v>
      </c>
      <c r="F87" s="4">
        <v>25</v>
      </c>
      <c r="G87" s="4">
        <v>-35.6</v>
      </c>
      <c r="H87" s="4">
        <v>-32.299999999999997</v>
      </c>
      <c r="I87" s="5">
        <f t="shared" si="2"/>
        <v>208.4</v>
      </c>
      <c r="J87" s="5">
        <f t="shared" si="2"/>
        <v>211.7</v>
      </c>
      <c r="K87" s="5">
        <f t="shared" si="3"/>
        <v>210.05</v>
      </c>
    </row>
    <row r="88" spans="1:11" x14ac:dyDescent="0.25">
      <c r="A88" s="3">
        <v>41291</v>
      </c>
      <c r="B88" s="1" t="s">
        <v>5</v>
      </c>
      <c r="C88" s="4" t="s">
        <v>3</v>
      </c>
      <c r="D88" s="4">
        <v>4</v>
      </c>
      <c r="E88" s="4">
        <v>122</v>
      </c>
      <c r="F88" s="4">
        <v>25</v>
      </c>
      <c r="G88" s="4">
        <v>-98.6</v>
      </c>
      <c r="H88" s="4">
        <v>-86.4</v>
      </c>
      <c r="I88" s="5">
        <f t="shared" si="2"/>
        <v>145.4</v>
      </c>
      <c r="J88" s="5">
        <f t="shared" si="2"/>
        <v>157.6</v>
      </c>
      <c r="K88" s="5">
        <f t="shared" si="3"/>
        <v>151.5</v>
      </c>
    </row>
    <row r="89" spans="1:11" x14ac:dyDescent="0.25">
      <c r="A89" s="3">
        <v>41291</v>
      </c>
      <c r="B89" s="1" t="s">
        <v>5</v>
      </c>
      <c r="C89" s="4" t="s">
        <v>3</v>
      </c>
      <c r="D89" s="4">
        <v>4</v>
      </c>
      <c r="E89" s="4">
        <v>132</v>
      </c>
      <c r="F89" s="4">
        <v>25</v>
      </c>
      <c r="G89" s="4">
        <v>76.599999999999994</v>
      </c>
      <c r="H89" s="4">
        <v>203.8</v>
      </c>
      <c r="I89" s="5">
        <f t="shared" si="2"/>
        <v>320.60000000000002</v>
      </c>
      <c r="J89" s="5">
        <f t="shared" si="2"/>
        <v>447.8</v>
      </c>
      <c r="K89" s="5">
        <f t="shared" si="3"/>
        <v>384.20000000000005</v>
      </c>
    </row>
    <row r="90" spans="1:11" x14ac:dyDescent="0.25">
      <c r="A90" s="3">
        <v>41291</v>
      </c>
      <c r="B90" s="1" t="s">
        <v>5</v>
      </c>
      <c r="C90" s="4" t="s">
        <v>3</v>
      </c>
      <c r="D90" s="4">
        <v>4</v>
      </c>
      <c r="E90" s="4">
        <v>35</v>
      </c>
      <c r="F90" s="4">
        <v>25</v>
      </c>
      <c r="G90" s="4">
        <v>-65.5</v>
      </c>
      <c r="H90" s="4">
        <v>-51</v>
      </c>
      <c r="I90" s="5">
        <f t="shared" si="2"/>
        <v>178.5</v>
      </c>
      <c r="J90" s="5">
        <f t="shared" si="2"/>
        <v>193</v>
      </c>
      <c r="K90" s="5">
        <f t="shared" si="3"/>
        <v>185.75</v>
      </c>
    </row>
    <row r="91" spans="1:11" x14ac:dyDescent="0.25">
      <c r="A91" s="3">
        <v>41291</v>
      </c>
      <c r="B91" s="1" t="s">
        <v>5</v>
      </c>
      <c r="C91" s="4" t="s">
        <v>3</v>
      </c>
      <c r="D91" s="4">
        <v>4</v>
      </c>
      <c r="E91" s="4">
        <v>68</v>
      </c>
      <c r="F91" s="4">
        <v>25</v>
      </c>
      <c r="G91" s="4">
        <v>-82.7</v>
      </c>
      <c r="H91" s="4">
        <v>-79.400000000000006</v>
      </c>
      <c r="I91" s="5">
        <f t="shared" si="2"/>
        <v>161.30000000000001</v>
      </c>
      <c r="J91" s="5">
        <f t="shared" si="2"/>
        <v>164.6</v>
      </c>
      <c r="K91" s="5">
        <f t="shared" si="3"/>
        <v>162.94999999999999</v>
      </c>
    </row>
    <row r="92" spans="1:11" x14ac:dyDescent="0.25">
      <c r="A92" s="3">
        <v>41291</v>
      </c>
      <c r="B92" s="1" t="s">
        <v>5</v>
      </c>
      <c r="C92" s="4" t="s">
        <v>3</v>
      </c>
      <c r="D92" s="4">
        <v>5</v>
      </c>
      <c r="E92" s="4">
        <v>5</v>
      </c>
      <c r="F92" s="4">
        <v>25</v>
      </c>
      <c r="G92" s="4">
        <v>-13.8</v>
      </c>
      <c r="H92" s="4">
        <v>-12.7</v>
      </c>
      <c r="I92" s="5">
        <f t="shared" si="2"/>
        <v>230.2</v>
      </c>
      <c r="J92" s="5">
        <f t="shared" si="2"/>
        <v>231.3</v>
      </c>
      <c r="K92" s="5">
        <f t="shared" si="3"/>
        <v>230.75</v>
      </c>
    </row>
    <row r="93" spans="1:11" x14ac:dyDescent="0.25">
      <c r="A93" s="3">
        <v>41291</v>
      </c>
      <c r="B93" s="1" t="s">
        <v>5</v>
      </c>
      <c r="C93" s="4" t="s">
        <v>3</v>
      </c>
      <c r="D93" s="4">
        <v>5</v>
      </c>
      <c r="E93" s="4">
        <v>122</v>
      </c>
      <c r="F93" s="4">
        <v>25</v>
      </c>
      <c r="G93" s="4">
        <v>-430.1</v>
      </c>
      <c r="H93" s="4">
        <v>-135.80000000000001</v>
      </c>
      <c r="I93" s="5">
        <f t="shared" si="2"/>
        <v>-186.10000000000002</v>
      </c>
      <c r="J93" s="5">
        <f t="shared" si="2"/>
        <v>108.19999999999999</v>
      </c>
      <c r="K93" s="5">
        <f t="shared" si="3"/>
        <v>-38.950000000000017</v>
      </c>
    </row>
    <row r="94" spans="1:11" x14ac:dyDescent="0.25">
      <c r="A94" s="3">
        <v>41291</v>
      </c>
      <c r="B94" s="1" t="s">
        <v>5</v>
      </c>
      <c r="C94" s="4" t="s">
        <v>3</v>
      </c>
      <c r="D94" s="4">
        <v>5</v>
      </c>
      <c r="E94" s="4">
        <v>132</v>
      </c>
      <c r="F94" s="4">
        <v>25</v>
      </c>
      <c r="G94" s="4">
        <v>-132.4</v>
      </c>
      <c r="H94" s="4">
        <v>-99.1</v>
      </c>
      <c r="I94" s="5">
        <f t="shared" si="2"/>
        <v>111.6</v>
      </c>
      <c r="J94" s="5">
        <f t="shared" si="2"/>
        <v>144.9</v>
      </c>
      <c r="K94" s="5">
        <f t="shared" si="3"/>
        <v>128.25</v>
      </c>
    </row>
    <row r="95" spans="1:11" x14ac:dyDescent="0.25">
      <c r="A95" s="3">
        <v>41291</v>
      </c>
      <c r="B95" s="1" t="s">
        <v>5</v>
      </c>
      <c r="C95" s="4" t="s">
        <v>3</v>
      </c>
      <c r="D95" s="4">
        <v>5</v>
      </c>
      <c r="E95" s="4">
        <v>68</v>
      </c>
      <c r="F95" s="4">
        <v>25</v>
      </c>
      <c r="G95" s="4">
        <v>-45.7</v>
      </c>
      <c r="H95" s="4">
        <v>-50.3</v>
      </c>
      <c r="I95" s="5">
        <f t="shared" si="2"/>
        <v>198.3</v>
      </c>
      <c r="J95" s="5">
        <f t="shared" si="2"/>
        <v>193.7</v>
      </c>
      <c r="K95" s="5">
        <f t="shared" si="3"/>
        <v>196</v>
      </c>
    </row>
    <row r="96" spans="1:11" x14ac:dyDescent="0.25">
      <c r="A96" s="3">
        <v>41291</v>
      </c>
      <c r="B96" s="1" t="s">
        <v>5</v>
      </c>
      <c r="C96" s="4" t="s">
        <v>3</v>
      </c>
      <c r="D96" s="4">
        <v>5</v>
      </c>
      <c r="E96" s="4">
        <v>35</v>
      </c>
      <c r="F96" s="4">
        <v>25</v>
      </c>
      <c r="G96" s="4">
        <v>-53.8</v>
      </c>
      <c r="H96" s="4">
        <v>-47.5</v>
      </c>
      <c r="I96" s="5">
        <f t="shared" si="2"/>
        <v>190.2</v>
      </c>
      <c r="J96" s="5">
        <f t="shared" si="2"/>
        <v>196.5</v>
      </c>
      <c r="K96" s="5">
        <f t="shared" si="3"/>
        <v>193.35</v>
      </c>
    </row>
    <row r="97" spans="1:11" x14ac:dyDescent="0.25">
      <c r="A97" s="3">
        <v>41292</v>
      </c>
      <c r="B97" s="4" t="s">
        <v>7</v>
      </c>
      <c r="C97" s="4" t="s">
        <v>3</v>
      </c>
      <c r="D97" s="4">
        <v>1</v>
      </c>
      <c r="E97" s="4">
        <v>5</v>
      </c>
      <c r="F97" s="4">
        <v>25</v>
      </c>
      <c r="G97" s="4">
        <v>-195.5</v>
      </c>
      <c r="H97" s="4">
        <v>-178.4</v>
      </c>
      <c r="I97" s="5">
        <f t="shared" si="2"/>
        <v>48.5</v>
      </c>
      <c r="J97" s="5">
        <f t="shared" si="2"/>
        <v>65.599999999999994</v>
      </c>
      <c r="K97" s="5">
        <f t="shared" si="3"/>
        <v>57.05</v>
      </c>
    </row>
    <row r="98" spans="1:11" x14ac:dyDescent="0.25">
      <c r="A98" s="3">
        <v>41292</v>
      </c>
      <c r="B98" s="4" t="s">
        <v>7</v>
      </c>
      <c r="C98" s="4" t="s">
        <v>3</v>
      </c>
      <c r="D98" s="4">
        <v>1</v>
      </c>
      <c r="E98" s="4">
        <v>35</v>
      </c>
      <c r="F98" s="4">
        <v>25</v>
      </c>
      <c r="G98" s="4">
        <v>-169</v>
      </c>
      <c r="H98" s="4">
        <v>-179.5</v>
      </c>
      <c r="I98" s="5">
        <f t="shared" si="2"/>
        <v>75</v>
      </c>
      <c r="J98" s="5">
        <f t="shared" si="2"/>
        <v>64.5</v>
      </c>
      <c r="K98" s="5">
        <f t="shared" si="3"/>
        <v>69.75</v>
      </c>
    </row>
    <row r="99" spans="1:11" x14ac:dyDescent="0.25">
      <c r="A99" s="3">
        <v>41292</v>
      </c>
      <c r="B99" s="4" t="s">
        <v>7</v>
      </c>
      <c r="C99" s="4" t="s">
        <v>3</v>
      </c>
      <c r="D99" s="4">
        <v>1</v>
      </c>
      <c r="E99" s="4">
        <v>122</v>
      </c>
      <c r="F99" s="4">
        <v>25</v>
      </c>
      <c r="G99" s="4">
        <v>-188.2</v>
      </c>
      <c r="H99" s="4">
        <v>-160.1</v>
      </c>
      <c r="I99" s="5">
        <f t="shared" si="2"/>
        <v>55.800000000000011</v>
      </c>
      <c r="J99" s="5">
        <f t="shared" si="2"/>
        <v>83.9</v>
      </c>
      <c r="K99" s="5">
        <f t="shared" si="3"/>
        <v>69.850000000000009</v>
      </c>
    </row>
    <row r="100" spans="1:11" x14ac:dyDescent="0.25">
      <c r="A100" s="3">
        <v>41292</v>
      </c>
      <c r="B100" s="4" t="s">
        <v>7</v>
      </c>
      <c r="C100" s="4" t="s">
        <v>3</v>
      </c>
      <c r="D100" s="4">
        <v>1</v>
      </c>
      <c r="E100" s="4">
        <v>68</v>
      </c>
      <c r="F100" s="4">
        <v>25</v>
      </c>
      <c r="G100" s="4">
        <v>-195.5</v>
      </c>
      <c r="H100" s="4">
        <v>-159.5</v>
      </c>
      <c r="I100" s="5">
        <f t="shared" si="2"/>
        <v>48.5</v>
      </c>
      <c r="J100" s="5">
        <f t="shared" si="2"/>
        <v>84.5</v>
      </c>
      <c r="K100" s="5">
        <f t="shared" si="3"/>
        <v>66.5</v>
      </c>
    </row>
    <row r="101" spans="1:11" x14ac:dyDescent="0.25">
      <c r="A101" s="3">
        <v>41292</v>
      </c>
      <c r="B101" s="4" t="s">
        <v>7</v>
      </c>
      <c r="C101" s="4" t="s">
        <v>3</v>
      </c>
      <c r="D101" s="4">
        <v>1</v>
      </c>
      <c r="E101" s="4">
        <v>132</v>
      </c>
      <c r="F101" s="4">
        <v>25</v>
      </c>
      <c r="G101" s="4">
        <v>-183.2</v>
      </c>
      <c r="H101" s="4">
        <v>-159.1</v>
      </c>
      <c r="I101" s="5">
        <f t="shared" si="2"/>
        <v>60.800000000000011</v>
      </c>
      <c r="J101" s="5">
        <f t="shared" si="2"/>
        <v>84.9</v>
      </c>
      <c r="K101" s="5">
        <f t="shared" si="3"/>
        <v>72.850000000000009</v>
      </c>
    </row>
    <row r="102" spans="1:11" x14ac:dyDescent="0.25">
      <c r="A102" s="3">
        <v>41292</v>
      </c>
      <c r="B102" s="4" t="s">
        <v>7</v>
      </c>
      <c r="C102" s="4" t="s">
        <v>3</v>
      </c>
      <c r="D102" s="4">
        <v>3</v>
      </c>
      <c r="E102" s="4">
        <v>68</v>
      </c>
      <c r="F102" s="4">
        <v>25</v>
      </c>
      <c r="G102" s="4">
        <v>-160.9</v>
      </c>
      <c r="H102" s="4">
        <v>-164.8</v>
      </c>
      <c r="I102" s="5">
        <f t="shared" si="2"/>
        <v>83.1</v>
      </c>
      <c r="J102" s="5">
        <f t="shared" si="2"/>
        <v>79.199999999999989</v>
      </c>
      <c r="K102" s="5">
        <f t="shared" si="3"/>
        <v>81.149999999999991</v>
      </c>
    </row>
    <row r="103" spans="1:11" x14ac:dyDescent="0.25">
      <c r="A103" s="3">
        <v>41292</v>
      </c>
      <c r="B103" s="4" t="s">
        <v>7</v>
      </c>
      <c r="C103" s="4" t="s">
        <v>3</v>
      </c>
      <c r="D103" s="4">
        <v>3</v>
      </c>
      <c r="E103" s="4">
        <v>35</v>
      </c>
      <c r="F103" s="4">
        <v>25</v>
      </c>
      <c r="G103" s="4">
        <v>-163.1</v>
      </c>
      <c r="H103" s="4">
        <v>-164.4</v>
      </c>
      <c r="I103" s="5">
        <f t="shared" si="2"/>
        <v>80.900000000000006</v>
      </c>
      <c r="J103" s="5">
        <f t="shared" si="2"/>
        <v>79.599999999999994</v>
      </c>
      <c r="K103" s="5">
        <f t="shared" si="3"/>
        <v>80.25</v>
      </c>
    </row>
    <row r="104" spans="1:11" x14ac:dyDescent="0.25">
      <c r="A104" s="3">
        <v>41292</v>
      </c>
      <c r="B104" s="4" t="s">
        <v>7</v>
      </c>
      <c r="C104" s="4" t="s">
        <v>3</v>
      </c>
      <c r="D104" s="4">
        <v>3</v>
      </c>
      <c r="E104" s="4">
        <v>132</v>
      </c>
      <c r="F104" s="4">
        <v>25</v>
      </c>
      <c r="G104" s="4">
        <v>-153.6</v>
      </c>
      <c r="H104" s="4">
        <v>-158.9</v>
      </c>
      <c r="I104" s="5">
        <f t="shared" si="2"/>
        <v>90.4</v>
      </c>
      <c r="J104" s="5">
        <f t="shared" si="2"/>
        <v>85.1</v>
      </c>
      <c r="K104" s="5">
        <f t="shared" si="3"/>
        <v>87.75</v>
      </c>
    </row>
    <row r="105" spans="1:11" x14ac:dyDescent="0.25">
      <c r="A105" s="3">
        <v>41292</v>
      </c>
      <c r="B105" s="4" t="s">
        <v>7</v>
      </c>
      <c r="C105" s="4" t="s">
        <v>3</v>
      </c>
      <c r="D105" s="4">
        <v>3</v>
      </c>
      <c r="E105" s="4">
        <v>5</v>
      </c>
      <c r="F105" s="4">
        <v>25</v>
      </c>
      <c r="G105" s="4">
        <v>-161.6</v>
      </c>
      <c r="H105" s="4">
        <v>-160</v>
      </c>
      <c r="I105" s="5">
        <f t="shared" si="2"/>
        <v>82.4</v>
      </c>
      <c r="J105" s="5">
        <f t="shared" si="2"/>
        <v>84</v>
      </c>
      <c r="K105" s="5">
        <f t="shared" si="3"/>
        <v>83.2</v>
      </c>
    </row>
    <row r="106" spans="1:11" x14ac:dyDescent="0.25">
      <c r="A106" s="3">
        <v>41292</v>
      </c>
      <c r="B106" s="4" t="s">
        <v>7</v>
      </c>
      <c r="C106" s="4" t="s">
        <v>3</v>
      </c>
      <c r="D106" s="4">
        <v>3</v>
      </c>
      <c r="E106" s="4">
        <v>122</v>
      </c>
      <c r="F106" s="4">
        <v>25</v>
      </c>
      <c r="G106" s="4">
        <v>-164.9</v>
      </c>
      <c r="H106" s="4">
        <v>-157.19999999999999</v>
      </c>
      <c r="I106" s="5">
        <f t="shared" si="2"/>
        <v>79.099999999999994</v>
      </c>
      <c r="J106" s="5">
        <f t="shared" si="2"/>
        <v>86.800000000000011</v>
      </c>
      <c r="K106" s="5">
        <f t="shared" si="3"/>
        <v>82.95</v>
      </c>
    </row>
    <row r="107" spans="1:11" x14ac:dyDescent="0.25">
      <c r="A107" s="3">
        <v>41292</v>
      </c>
      <c r="B107" s="4" t="s">
        <v>7</v>
      </c>
      <c r="C107" s="4" t="s">
        <v>3</v>
      </c>
      <c r="D107" s="4">
        <v>5</v>
      </c>
      <c r="E107" s="4">
        <v>5</v>
      </c>
      <c r="F107" s="4">
        <v>25</v>
      </c>
      <c r="G107" s="4">
        <v>80</v>
      </c>
      <c r="H107" s="4">
        <v>-33.200000000000003</v>
      </c>
      <c r="I107" s="5">
        <f t="shared" si="2"/>
        <v>324</v>
      </c>
      <c r="J107" s="5">
        <f t="shared" si="2"/>
        <v>210.8</v>
      </c>
      <c r="K107" s="5">
        <f t="shared" si="3"/>
        <v>267.39999999999998</v>
      </c>
    </row>
    <row r="108" spans="1:11" x14ac:dyDescent="0.25">
      <c r="A108" s="3">
        <v>41292</v>
      </c>
      <c r="B108" s="4" t="s">
        <v>7</v>
      </c>
      <c r="C108" s="4" t="s">
        <v>3</v>
      </c>
      <c r="D108" s="4">
        <v>5</v>
      </c>
      <c r="E108" s="4">
        <v>132</v>
      </c>
      <c r="F108" s="4">
        <v>25</v>
      </c>
      <c r="G108" s="4">
        <v>-33.700000000000003</v>
      </c>
      <c r="H108" s="4">
        <v>45.2</v>
      </c>
      <c r="I108" s="5">
        <f t="shared" si="2"/>
        <v>210.3</v>
      </c>
      <c r="J108" s="5">
        <f t="shared" si="2"/>
        <v>289.2</v>
      </c>
      <c r="K108" s="5">
        <f t="shared" si="3"/>
        <v>249.75</v>
      </c>
    </row>
    <row r="109" spans="1:11" x14ac:dyDescent="0.25">
      <c r="A109" s="3">
        <v>41292</v>
      </c>
      <c r="B109" s="4" t="s">
        <v>7</v>
      </c>
      <c r="C109" s="4" t="s">
        <v>3</v>
      </c>
      <c r="D109" s="4">
        <v>5</v>
      </c>
      <c r="E109" s="4">
        <v>35</v>
      </c>
      <c r="F109" s="4">
        <v>25</v>
      </c>
      <c r="G109" s="4">
        <v>-2.9</v>
      </c>
      <c r="H109" s="4">
        <v>18.2</v>
      </c>
      <c r="I109" s="5">
        <f t="shared" si="2"/>
        <v>241.1</v>
      </c>
      <c r="J109" s="5">
        <f t="shared" si="2"/>
        <v>262.2</v>
      </c>
      <c r="K109" s="5">
        <f t="shared" si="3"/>
        <v>251.64999999999998</v>
      </c>
    </row>
    <row r="110" spans="1:11" x14ac:dyDescent="0.25">
      <c r="A110" s="3">
        <v>41292</v>
      </c>
      <c r="B110" s="4" t="s">
        <v>7</v>
      </c>
      <c r="C110" s="4" t="s">
        <v>3</v>
      </c>
      <c r="D110" s="4">
        <v>5</v>
      </c>
      <c r="E110" s="4">
        <v>122</v>
      </c>
      <c r="F110" s="4">
        <v>25</v>
      </c>
      <c r="G110" s="4">
        <v>49.5</v>
      </c>
      <c r="H110" s="4">
        <v>82.7</v>
      </c>
      <c r="I110" s="5">
        <f t="shared" si="2"/>
        <v>293.5</v>
      </c>
      <c r="J110" s="5">
        <f t="shared" si="2"/>
        <v>326.7</v>
      </c>
      <c r="K110" s="5">
        <f t="shared" si="3"/>
        <v>310.10000000000002</v>
      </c>
    </row>
    <row r="111" spans="1:11" x14ac:dyDescent="0.25">
      <c r="A111" s="3">
        <v>41292</v>
      </c>
      <c r="B111" s="4" t="s">
        <v>7</v>
      </c>
      <c r="C111" s="4" t="s">
        <v>3</v>
      </c>
      <c r="D111" s="4">
        <v>5</v>
      </c>
      <c r="E111" s="4">
        <v>68</v>
      </c>
      <c r="F111" s="4">
        <v>25</v>
      </c>
      <c r="G111" s="4">
        <v>63.7</v>
      </c>
      <c r="H111" s="4">
        <v>46.7</v>
      </c>
      <c r="I111" s="5">
        <f t="shared" si="2"/>
        <v>307.7</v>
      </c>
      <c r="J111" s="5">
        <f t="shared" si="2"/>
        <v>290.7</v>
      </c>
      <c r="K111" s="5">
        <f t="shared" si="3"/>
        <v>299.2</v>
      </c>
    </row>
    <row r="112" spans="1:11" x14ac:dyDescent="0.25">
      <c r="A112" s="3">
        <v>41292</v>
      </c>
      <c r="B112" s="4" t="s">
        <v>7</v>
      </c>
      <c r="C112" s="4" t="s">
        <v>3</v>
      </c>
      <c r="D112" s="4">
        <v>1</v>
      </c>
      <c r="E112" s="4">
        <v>132</v>
      </c>
      <c r="F112" s="4">
        <v>10</v>
      </c>
      <c r="G112" s="4">
        <v>48.4</v>
      </c>
      <c r="H112" s="4">
        <v>35.299999999999997</v>
      </c>
      <c r="I112" s="5">
        <f t="shared" si="2"/>
        <v>292.39999999999998</v>
      </c>
      <c r="J112" s="5">
        <f t="shared" si="2"/>
        <v>279.3</v>
      </c>
      <c r="K112" s="5">
        <f t="shared" si="3"/>
        <v>285.85000000000002</v>
      </c>
    </row>
    <row r="113" spans="1:11" x14ac:dyDescent="0.25">
      <c r="A113" s="3">
        <v>41292</v>
      </c>
      <c r="B113" s="4" t="s">
        <v>7</v>
      </c>
      <c r="C113" s="4" t="s">
        <v>3</v>
      </c>
      <c r="D113" s="4">
        <v>1</v>
      </c>
      <c r="E113" s="4">
        <v>122</v>
      </c>
      <c r="F113" s="4">
        <v>10</v>
      </c>
      <c r="G113" s="4">
        <v>77.099999999999994</v>
      </c>
      <c r="H113" s="4">
        <v>61.5</v>
      </c>
      <c r="I113" s="5">
        <f t="shared" si="2"/>
        <v>321.10000000000002</v>
      </c>
      <c r="J113" s="5">
        <f t="shared" si="2"/>
        <v>305.5</v>
      </c>
      <c r="K113" s="5">
        <f t="shared" si="3"/>
        <v>313.3</v>
      </c>
    </row>
    <row r="114" spans="1:11" x14ac:dyDescent="0.25">
      <c r="A114" s="3">
        <v>41292</v>
      </c>
      <c r="B114" s="4" t="s">
        <v>7</v>
      </c>
      <c r="C114" s="4" t="s">
        <v>3</v>
      </c>
      <c r="D114" s="4">
        <v>1</v>
      </c>
      <c r="E114" s="4">
        <v>68</v>
      </c>
      <c r="F114" s="4">
        <v>10</v>
      </c>
      <c r="G114" s="4">
        <v>65</v>
      </c>
      <c r="H114" s="4">
        <v>72.099999999999994</v>
      </c>
      <c r="I114" s="5">
        <f t="shared" si="2"/>
        <v>309</v>
      </c>
      <c r="J114" s="5">
        <f t="shared" si="2"/>
        <v>316.10000000000002</v>
      </c>
      <c r="K114" s="5">
        <f t="shared" si="3"/>
        <v>312.55</v>
      </c>
    </row>
    <row r="115" spans="1:11" x14ac:dyDescent="0.25">
      <c r="A115" s="3">
        <v>41292</v>
      </c>
      <c r="B115" s="4" t="s">
        <v>7</v>
      </c>
      <c r="C115" s="4" t="s">
        <v>3</v>
      </c>
      <c r="D115" s="4">
        <v>1</v>
      </c>
      <c r="E115" s="4">
        <v>5</v>
      </c>
      <c r="F115" s="4">
        <v>10</v>
      </c>
      <c r="G115" s="4">
        <v>54.3</v>
      </c>
      <c r="H115" s="4">
        <v>66.5</v>
      </c>
      <c r="I115" s="5">
        <f t="shared" si="2"/>
        <v>298.3</v>
      </c>
      <c r="J115" s="5">
        <f t="shared" si="2"/>
        <v>310.5</v>
      </c>
      <c r="K115" s="5">
        <f t="shared" si="3"/>
        <v>304.39999999999998</v>
      </c>
    </row>
    <row r="116" spans="1:11" x14ac:dyDescent="0.25">
      <c r="A116" s="3">
        <v>41292</v>
      </c>
      <c r="B116" s="4" t="s">
        <v>7</v>
      </c>
      <c r="C116" s="4" t="s">
        <v>3</v>
      </c>
      <c r="D116" s="4">
        <v>1</v>
      </c>
      <c r="E116" s="4">
        <v>35</v>
      </c>
      <c r="F116" s="4">
        <v>10</v>
      </c>
      <c r="G116" s="4">
        <v>100</v>
      </c>
      <c r="H116" s="4">
        <v>87.1</v>
      </c>
      <c r="I116" s="5">
        <f t="shared" si="2"/>
        <v>344</v>
      </c>
      <c r="J116" s="5">
        <f t="shared" si="2"/>
        <v>331.1</v>
      </c>
      <c r="K116" s="5">
        <f t="shared" si="3"/>
        <v>337.55</v>
      </c>
    </row>
    <row r="117" spans="1:11" x14ac:dyDescent="0.25">
      <c r="A117" s="3">
        <v>41292</v>
      </c>
      <c r="B117" s="4" t="s">
        <v>7</v>
      </c>
      <c r="C117" s="4" t="s">
        <v>3</v>
      </c>
      <c r="D117" s="4">
        <v>1</v>
      </c>
      <c r="E117" s="4">
        <v>132</v>
      </c>
      <c r="F117" s="4">
        <v>20</v>
      </c>
      <c r="G117" s="4">
        <v>-0.3</v>
      </c>
      <c r="H117" s="4">
        <v>-34.200000000000003</v>
      </c>
      <c r="I117" s="5">
        <f t="shared" si="2"/>
        <v>243.7</v>
      </c>
      <c r="J117" s="5">
        <f t="shared" si="2"/>
        <v>209.8</v>
      </c>
      <c r="K117" s="5">
        <f t="shared" si="3"/>
        <v>226.75</v>
      </c>
    </row>
    <row r="118" spans="1:11" x14ac:dyDescent="0.25">
      <c r="A118" s="3">
        <v>41292</v>
      </c>
      <c r="B118" s="4" t="s">
        <v>7</v>
      </c>
      <c r="C118" s="4" t="s">
        <v>3</v>
      </c>
      <c r="D118" s="4">
        <v>1</v>
      </c>
      <c r="E118" s="4">
        <v>122</v>
      </c>
      <c r="F118" s="4">
        <v>20</v>
      </c>
      <c r="G118" s="4">
        <v>-22.2</v>
      </c>
      <c r="H118" s="4">
        <v>-23.8</v>
      </c>
      <c r="I118" s="5">
        <f t="shared" si="2"/>
        <v>221.8</v>
      </c>
      <c r="J118" s="5">
        <f t="shared" si="2"/>
        <v>220.2</v>
      </c>
      <c r="K118" s="5">
        <f t="shared" si="3"/>
        <v>221</v>
      </c>
    </row>
    <row r="119" spans="1:11" x14ac:dyDescent="0.25">
      <c r="A119" s="3">
        <v>41292</v>
      </c>
      <c r="B119" s="4" t="s">
        <v>7</v>
      </c>
      <c r="C119" s="4" t="s">
        <v>3</v>
      </c>
      <c r="D119" s="4">
        <v>1</v>
      </c>
      <c r="E119" s="4">
        <v>68</v>
      </c>
      <c r="F119" s="4">
        <v>20</v>
      </c>
      <c r="G119" s="4">
        <v>30.5</v>
      </c>
      <c r="H119" s="4">
        <v>17.399999999999999</v>
      </c>
      <c r="I119" s="5">
        <f t="shared" si="2"/>
        <v>274.5</v>
      </c>
      <c r="J119" s="5">
        <f t="shared" si="2"/>
        <v>261.39999999999998</v>
      </c>
      <c r="K119" s="5">
        <f t="shared" si="3"/>
        <v>267.95</v>
      </c>
    </row>
    <row r="120" spans="1:11" x14ac:dyDescent="0.25">
      <c r="A120" s="3">
        <v>41292</v>
      </c>
      <c r="B120" s="4" t="s">
        <v>7</v>
      </c>
      <c r="C120" s="4" t="s">
        <v>3</v>
      </c>
      <c r="D120" s="4">
        <v>1</v>
      </c>
      <c r="E120" s="4">
        <v>5</v>
      </c>
      <c r="F120" s="4">
        <v>20</v>
      </c>
      <c r="G120" s="4">
        <v>26.2</v>
      </c>
      <c r="H120" s="4">
        <v>7.7</v>
      </c>
      <c r="I120" s="5">
        <f t="shared" si="2"/>
        <v>270.2</v>
      </c>
      <c r="J120" s="5">
        <f t="shared" si="2"/>
        <v>251.7</v>
      </c>
      <c r="K120" s="5">
        <f t="shared" si="3"/>
        <v>260.95</v>
      </c>
    </row>
    <row r="121" spans="1:11" x14ac:dyDescent="0.25">
      <c r="A121" s="3">
        <v>41292</v>
      </c>
      <c r="B121" s="4" t="s">
        <v>7</v>
      </c>
      <c r="C121" s="4" t="s">
        <v>3</v>
      </c>
      <c r="D121" s="4">
        <v>1</v>
      </c>
      <c r="E121" s="4">
        <v>35</v>
      </c>
      <c r="F121" s="4">
        <v>20</v>
      </c>
      <c r="G121" s="4">
        <v>-16.7</v>
      </c>
      <c r="H121" s="4">
        <v>-15.3</v>
      </c>
      <c r="I121" s="5">
        <f t="shared" si="2"/>
        <v>227.3</v>
      </c>
      <c r="J121" s="5">
        <f t="shared" si="2"/>
        <v>228.7</v>
      </c>
      <c r="K121" s="5">
        <f t="shared" si="3"/>
        <v>228</v>
      </c>
    </row>
    <row r="122" spans="1:11" x14ac:dyDescent="0.25">
      <c r="A122" s="3">
        <v>41294</v>
      </c>
      <c r="B122" s="4" t="s">
        <v>8</v>
      </c>
      <c r="C122" s="4" t="s">
        <v>3</v>
      </c>
      <c r="D122" s="4">
        <v>1</v>
      </c>
      <c r="E122" s="4">
        <v>132</v>
      </c>
      <c r="F122" s="4">
        <v>5</v>
      </c>
      <c r="G122" s="4">
        <v>-50</v>
      </c>
      <c r="I122" s="5">
        <f t="shared" si="2"/>
        <v>194</v>
      </c>
      <c r="K122" s="5">
        <f t="shared" si="3"/>
        <v>194</v>
      </c>
    </row>
    <row r="123" spans="1:11" x14ac:dyDescent="0.25">
      <c r="A123" s="3">
        <v>41294</v>
      </c>
      <c r="B123" s="4" t="s">
        <v>8</v>
      </c>
      <c r="C123" s="4" t="s">
        <v>3</v>
      </c>
      <c r="D123" s="4">
        <v>1</v>
      </c>
      <c r="E123" s="4">
        <v>122</v>
      </c>
      <c r="F123" s="4">
        <v>5</v>
      </c>
      <c r="G123" s="4">
        <v>105</v>
      </c>
      <c r="I123" s="5">
        <f t="shared" si="2"/>
        <v>349</v>
      </c>
      <c r="K123" s="5">
        <f t="shared" si="3"/>
        <v>349</v>
      </c>
    </row>
    <row r="124" spans="1:11" x14ac:dyDescent="0.25">
      <c r="A124" s="3">
        <v>41294</v>
      </c>
      <c r="B124" s="4" t="s">
        <v>8</v>
      </c>
      <c r="C124" s="4" t="s">
        <v>3</v>
      </c>
      <c r="D124" s="4">
        <v>1</v>
      </c>
      <c r="E124" s="4">
        <v>68</v>
      </c>
      <c r="F124" s="4">
        <v>5</v>
      </c>
      <c r="G124" s="4">
        <v>30</v>
      </c>
      <c r="I124" s="5">
        <f t="shared" si="2"/>
        <v>274</v>
      </c>
      <c r="K124" s="5">
        <f t="shared" si="3"/>
        <v>274</v>
      </c>
    </row>
    <row r="125" spans="1:11" x14ac:dyDescent="0.25">
      <c r="A125" s="3">
        <v>41294</v>
      </c>
      <c r="B125" s="4" t="s">
        <v>8</v>
      </c>
      <c r="C125" s="4" t="s">
        <v>3</v>
      </c>
      <c r="D125" s="4">
        <v>1</v>
      </c>
      <c r="E125" s="4">
        <v>5</v>
      </c>
      <c r="F125" s="4">
        <v>5</v>
      </c>
      <c r="G125" s="4">
        <v>124</v>
      </c>
      <c r="I125" s="5">
        <f t="shared" si="2"/>
        <v>368</v>
      </c>
      <c r="K125" s="5">
        <f t="shared" si="3"/>
        <v>368</v>
      </c>
    </row>
    <row r="126" spans="1:11" x14ac:dyDescent="0.25">
      <c r="A126" s="3">
        <v>41294</v>
      </c>
      <c r="B126" s="4" t="s">
        <v>8</v>
      </c>
      <c r="C126" s="4" t="s">
        <v>3</v>
      </c>
      <c r="D126" s="4">
        <v>1</v>
      </c>
      <c r="E126" s="4">
        <v>35</v>
      </c>
      <c r="F126" s="4">
        <v>5</v>
      </c>
      <c r="G126" s="4">
        <v>13</v>
      </c>
      <c r="I126" s="5">
        <f t="shared" si="2"/>
        <v>257</v>
      </c>
      <c r="K126" s="5">
        <f t="shared" si="3"/>
        <v>257</v>
      </c>
    </row>
    <row r="127" spans="1:11" x14ac:dyDescent="0.25">
      <c r="A127" s="3">
        <v>41294</v>
      </c>
      <c r="B127" s="4" t="s">
        <v>8</v>
      </c>
      <c r="C127" s="4" t="s">
        <v>3</v>
      </c>
      <c r="D127" s="4">
        <v>1</v>
      </c>
      <c r="E127" s="4">
        <v>132</v>
      </c>
      <c r="F127" s="4">
        <v>20</v>
      </c>
      <c r="G127" s="4">
        <v>37</v>
      </c>
      <c r="I127" s="5">
        <f t="shared" si="2"/>
        <v>281</v>
      </c>
      <c r="K127" s="5">
        <f t="shared" si="3"/>
        <v>281</v>
      </c>
    </row>
    <row r="128" spans="1:11" x14ac:dyDescent="0.25">
      <c r="A128" s="3">
        <v>41294</v>
      </c>
      <c r="B128" s="4" t="s">
        <v>8</v>
      </c>
      <c r="C128" s="4" t="s">
        <v>3</v>
      </c>
      <c r="D128" s="4">
        <v>1</v>
      </c>
      <c r="E128" s="4">
        <v>122</v>
      </c>
      <c r="F128" s="4">
        <v>20</v>
      </c>
      <c r="G128" s="4">
        <v>25</v>
      </c>
      <c r="I128" s="5">
        <f t="shared" si="2"/>
        <v>269</v>
      </c>
      <c r="K128" s="5">
        <f t="shared" si="3"/>
        <v>269</v>
      </c>
    </row>
    <row r="129" spans="1:11" x14ac:dyDescent="0.25">
      <c r="A129" s="3">
        <v>41294</v>
      </c>
      <c r="B129" s="4" t="s">
        <v>8</v>
      </c>
      <c r="C129" s="4" t="s">
        <v>3</v>
      </c>
      <c r="D129" s="4">
        <v>1</v>
      </c>
      <c r="E129" s="4">
        <v>68</v>
      </c>
      <c r="F129" s="4">
        <v>20</v>
      </c>
      <c r="G129" s="4">
        <v>78</v>
      </c>
      <c r="I129" s="5">
        <f t="shared" si="2"/>
        <v>322</v>
      </c>
      <c r="K129" s="5">
        <f t="shared" si="3"/>
        <v>322</v>
      </c>
    </row>
    <row r="130" spans="1:11" x14ac:dyDescent="0.25">
      <c r="A130" s="3">
        <v>41294</v>
      </c>
      <c r="B130" s="4" t="s">
        <v>8</v>
      </c>
      <c r="C130" s="4" t="s">
        <v>3</v>
      </c>
      <c r="D130" s="4">
        <v>1</v>
      </c>
      <c r="E130" s="4">
        <v>5</v>
      </c>
      <c r="F130" s="4">
        <v>20</v>
      </c>
      <c r="G130" s="4">
        <v>45</v>
      </c>
      <c r="I130" s="5">
        <f t="shared" si="2"/>
        <v>289</v>
      </c>
      <c r="K130" s="5">
        <f t="shared" si="3"/>
        <v>289</v>
      </c>
    </row>
    <row r="131" spans="1:11" x14ac:dyDescent="0.25">
      <c r="A131" s="3">
        <v>41294</v>
      </c>
      <c r="B131" s="4" t="s">
        <v>8</v>
      </c>
      <c r="C131" s="4" t="s">
        <v>3</v>
      </c>
      <c r="D131" s="4">
        <v>1</v>
      </c>
      <c r="E131" s="4">
        <v>35</v>
      </c>
      <c r="F131" s="4">
        <v>20</v>
      </c>
      <c r="G131" s="4">
        <v>-33</v>
      </c>
      <c r="I131" s="5">
        <f t="shared" ref="I131:J194" si="4">G131+244</f>
        <v>211</v>
      </c>
      <c r="K131" s="5">
        <f t="shared" ref="K131:K194" si="5">AVERAGE(I131:J131)</f>
        <v>211</v>
      </c>
    </row>
    <row r="132" spans="1:11" x14ac:dyDescent="0.25">
      <c r="A132" s="3">
        <v>41294</v>
      </c>
      <c r="B132" s="4" t="s">
        <v>8</v>
      </c>
      <c r="C132" s="4" t="s">
        <v>3</v>
      </c>
      <c r="D132" s="4">
        <v>6</v>
      </c>
      <c r="E132" s="4">
        <v>132</v>
      </c>
      <c r="F132" s="4">
        <v>25</v>
      </c>
      <c r="G132" s="4">
        <v>-103</v>
      </c>
      <c r="I132" s="5">
        <f t="shared" si="4"/>
        <v>141</v>
      </c>
      <c r="K132" s="5">
        <f t="shared" si="5"/>
        <v>141</v>
      </c>
    </row>
    <row r="133" spans="1:11" x14ac:dyDescent="0.25">
      <c r="A133" s="3">
        <v>41294</v>
      </c>
      <c r="B133" s="4" t="s">
        <v>8</v>
      </c>
      <c r="C133" s="4" t="s">
        <v>3</v>
      </c>
      <c r="D133" s="4">
        <v>6</v>
      </c>
      <c r="E133" s="4">
        <v>122</v>
      </c>
      <c r="F133" s="4">
        <v>25</v>
      </c>
      <c r="G133" s="4">
        <v>-168</v>
      </c>
      <c r="I133" s="5">
        <f t="shared" si="4"/>
        <v>76</v>
      </c>
      <c r="K133" s="5">
        <f t="shared" si="5"/>
        <v>76</v>
      </c>
    </row>
    <row r="134" spans="1:11" x14ac:dyDescent="0.25">
      <c r="A134" s="3">
        <v>41294</v>
      </c>
      <c r="B134" s="4" t="s">
        <v>8</v>
      </c>
      <c r="C134" s="4" t="s">
        <v>3</v>
      </c>
      <c r="D134" s="4">
        <v>6</v>
      </c>
      <c r="E134" s="4">
        <v>68</v>
      </c>
      <c r="F134" s="4">
        <v>25</v>
      </c>
      <c r="G134" s="4">
        <v>-142</v>
      </c>
      <c r="I134" s="5">
        <f t="shared" si="4"/>
        <v>102</v>
      </c>
      <c r="K134" s="5">
        <f t="shared" si="5"/>
        <v>102</v>
      </c>
    </row>
    <row r="135" spans="1:11" x14ac:dyDescent="0.25">
      <c r="A135" s="3">
        <v>41294</v>
      </c>
      <c r="B135" s="4" t="s">
        <v>8</v>
      </c>
      <c r="C135" s="4" t="s">
        <v>3</v>
      </c>
      <c r="D135" s="4">
        <v>6</v>
      </c>
      <c r="E135" s="4">
        <v>5</v>
      </c>
      <c r="F135" s="4">
        <v>25</v>
      </c>
      <c r="G135" s="4">
        <v>-253</v>
      </c>
      <c r="I135" s="5">
        <f t="shared" si="4"/>
        <v>-9</v>
      </c>
      <c r="K135" s="5">
        <f t="shared" si="5"/>
        <v>-9</v>
      </c>
    </row>
    <row r="136" spans="1:11" x14ac:dyDescent="0.25">
      <c r="A136" s="3">
        <v>41294</v>
      </c>
      <c r="B136" s="4" t="s">
        <v>8</v>
      </c>
      <c r="C136" s="4" t="s">
        <v>3</v>
      </c>
      <c r="D136" s="4">
        <v>6</v>
      </c>
      <c r="E136" s="4">
        <v>35</v>
      </c>
      <c r="F136" s="4">
        <v>25</v>
      </c>
      <c r="G136" s="4">
        <v>-487</v>
      </c>
      <c r="I136" s="5">
        <f t="shared" si="4"/>
        <v>-243</v>
      </c>
      <c r="K136" s="5">
        <f t="shared" si="5"/>
        <v>-243</v>
      </c>
    </row>
    <row r="137" spans="1:11" x14ac:dyDescent="0.25">
      <c r="A137" s="3">
        <v>41295</v>
      </c>
      <c r="B137" s="1" t="s">
        <v>10</v>
      </c>
      <c r="C137" s="4" t="s">
        <v>2</v>
      </c>
      <c r="D137" s="4">
        <v>1</v>
      </c>
      <c r="E137" s="4">
        <v>132</v>
      </c>
      <c r="F137" s="4">
        <v>10</v>
      </c>
      <c r="G137" s="4">
        <v>114.6</v>
      </c>
      <c r="H137" s="4">
        <v>102.9</v>
      </c>
      <c r="I137" s="5">
        <f t="shared" si="4"/>
        <v>358.6</v>
      </c>
      <c r="J137" s="5">
        <f t="shared" si="4"/>
        <v>346.9</v>
      </c>
      <c r="K137" s="5">
        <f t="shared" si="5"/>
        <v>352.75</v>
      </c>
    </row>
    <row r="138" spans="1:11" x14ac:dyDescent="0.25">
      <c r="A138" s="3">
        <v>41295</v>
      </c>
      <c r="B138" s="1" t="s">
        <v>10</v>
      </c>
      <c r="C138" s="4" t="s">
        <v>2</v>
      </c>
      <c r="D138" s="4">
        <v>1</v>
      </c>
      <c r="E138" s="4">
        <v>35</v>
      </c>
      <c r="F138" s="4">
        <v>10</v>
      </c>
      <c r="G138" s="4">
        <v>39.4</v>
      </c>
      <c r="H138" s="4">
        <v>53.6</v>
      </c>
      <c r="I138" s="5">
        <f t="shared" si="4"/>
        <v>283.39999999999998</v>
      </c>
      <c r="J138" s="5">
        <f t="shared" si="4"/>
        <v>297.60000000000002</v>
      </c>
      <c r="K138" s="5">
        <f t="shared" si="5"/>
        <v>290.5</v>
      </c>
    </row>
    <row r="139" spans="1:11" x14ac:dyDescent="0.25">
      <c r="A139" s="3">
        <v>41295</v>
      </c>
      <c r="B139" s="1" t="s">
        <v>10</v>
      </c>
      <c r="C139" s="4" t="s">
        <v>2</v>
      </c>
      <c r="D139" s="4">
        <v>1</v>
      </c>
      <c r="E139" s="4">
        <v>122</v>
      </c>
      <c r="F139" s="4">
        <v>10</v>
      </c>
      <c r="G139" s="4">
        <v>158.69999999999999</v>
      </c>
      <c r="H139" s="4">
        <v>255.6</v>
      </c>
      <c r="I139" s="5">
        <f t="shared" si="4"/>
        <v>402.7</v>
      </c>
      <c r="J139" s="5">
        <f t="shared" si="4"/>
        <v>499.6</v>
      </c>
      <c r="K139" s="5">
        <f t="shared" si="5"/>
        <v>451.15</v>
      </c>
    </row>
    <row r="140" spans="1:11" x14ac:dyDescent="0.25">
      <c r="A140" s="3">
        <v>41295</v>
      </c>
      <c r="B140" s="1" t="s">
        <v>10</v>
      </c>
      <c r="C140" s="4" t="s">
        <v>2</v>
      </c>
      <c r="D140" s="4">
        <v>1</v>
      </c>
      <c r="E140" s="4">
        <v>5</v>
      </c>
      <c r="F140" s="4">
        <v>10</v>
      </c>
      <c r="G140" s="4">
        <v>123</v>
      </c>
      <c r="H140" s="4">
        <v>130.6</v>
      </c>
      <c r="I140" s="5">
        <f t="shared" si="4"/>
        <v>367</v>
      </c>
      <c r="J140" s="5">
        <f t="shared" si="4"/>
        <v>374.6</v>
      </c>
      <c r="K140" s="5">
        <f t="shared" si="5"/>
        <v>370.8</v>
      </c>
    </row>
    <row r="141" spans="1:11" x14ac:dyDescent="0.25">
      <c r="A141" s="3">
        <v>41295</v>
      </c>
      <c r="B141" s="1" t="s">
        <v>10</v>
      </c>
      <c r="C141" s="4" t="s">
        <v>2</v>
      </c>
      <c r="D141" s="4">
        <v>1</v>
      </c>
      <c r="E141" s="4">
        <v>68</v>
      </c>
      <c r="F141" s="4">
        <v>10</v>
      </c>
      <c r="G141" s="4">
        <v>155.1</v>
      </c>
      <c r="H141" s="4">
        <v>162.9</v>
      </c>
      <c r="I141" s="5">
        <f t="shared" si="4"/>
        <v>399.1</v>
      </c>
      <c r="J141" s="5">
        <f t="shared" si="4"/>
        <v>406.9</v>
      </c>
      <c r="K141" s="5">
        <f t="shared" si="5"/>
        <v>403</v>
      </c>
    </row>
    <row r="142" spans="1:11" x14ac:dyDescent="0.25">
      <c r="A142" s="3">
        <v>41295</v>
      </c>
      <c r="B142" s="1" t="s">
        <v>10</v>
      </c>
      <c r="C142" s="4" t="s">
        <v>2</v>
      </c>
      <c r="D142" s="4">
        <v>3</v>
      </c>
      <c r="E142" s="4">
        <v>122</v>
      </c>
      <c r="F142" s="4">
        <v>20</v>
      </c>
      <c r="G142" s="4">
        <v>149.9</v>
      </c>
      <c r="H142" s="4">
        <v>156.6</v>
      </c>
      <c r="I142" s="5">
        <f t="shared" si="4"/>
        <v>393.9</v>
      </c>
      <c r="J142" s="5">
        <f t="shared" si="4"/>
        <v>400.6</v>
      </c>
      <c r="K142" s="5">
        <f t="shared" si="5"/>
        <v>397.25</v>
      </c>
    </row>
    <row r="143" spans="1:11" x14ac:dyDescent="0.25">
      <c r="A143" s="3">
        <v>41295</v>
      </c>
      <c r="B143" s="1" t="s">
        <v>10</v>
      </c>
      <c r="C143" s="4" t="s">
        <v>2</v>
      </c>
      <c r="D143" s="4">
        <v>3</v>
      </c>
      <c r="E143" s="4">
        <v>35</v>
      </c>
      <c r="F143" s="4">
        <v>20</v>
      </c>
      <c r="G143" s="4">
        <v>38.5</v>
      </c>
      <c r="H143" s="4">
        <v>39.799999999999997</v>
      </c>
      <c r="I143" s="5">
        <f t="shared" si="4"/>
        <v>282.5</v>
      </c>
      <c r="J143" s="5">
        <f t="shared" si="4"/>
        <v>283.8</v>
      </c>
      <c r="K143" s="5">
        <f t="shared" si="5"/>
        <v>283.14999999999998</v>
      </c>
    </row>
    <row r="144" spans="1:11" x14ac:dyDescent="0.25">
      <c r="A144" s="3">
        <v>41295</v>
      </c>
      <c r="B144" s="1" t="s">
        <v>10</v>
      </c>
      <c r="C144" s="4" t="s">
        <v>2</v>
      </c>
      <c r="D144" s="4">
        <v>3</v>
      </c>
      <c r="E144" s="4">
        <v>5</v>
      </c>
      <c r="F144" s="4">
        <v>20</v>
      </c>
      <c r="G144" s="4">
        <v>101</v>
      </c>
      <c r="H144" s="4">
        <v>125.7</v>
      </c>
      <c r="I144" s="5">
        <f t="shared" si="4"/>
        <v>345</v>
      </c>
      <c r="J144" s="5">
        <f t="shared" si="4"/>
        <v>369.7</v>
      </c>
      <c r="K144" s="5">
        <f t="shared" si="5"/>
        <v>357.35</v>
      </c>
    </row>
    <row r="145" spans="1:11" x14ac:dyDescent="0.25">
      <c r="A145" s="3">
        <v>41295</v>
      </c>
      <c r="B145" s="1" t="s">
        <v>10</v>
      </c>
      <c r="C145" s="4" t="s">
        <v>2</v>
      </c>
      <c r="D145" s="4">
        <v>3</v>
      </c>
      <c r="E145" s="4">
        <v>68</v>
      </c>
      <c r="F145" s="4">
        <v>20</v>
      </c>
      <c r="G145" s="4">
        <v>131.9</v>
      </c>
      <c r="H145" s="4">
        <v>133.30000000000001</v>
      </c>
      <c r="I145" s="5">
        <f t="shared" si="4"/>
        <v>375.9</v>
      </c>
      <c r="J145" s="5">
        <f t="shared" si="4"/>
        <v>377.3</v>
      </c>
      <c r="K145" s="5">
        <f t="shared" si="5"/>
        <v>376.6</v>
      </c>
    </row>
    <row r="146" spans="1:11" x14ac:dyDescent="0.25">
      <c r="A146" s="3">
        <v>41295</v>
      </c>
      <c r="B146" s="1" t="s">
        <v>10</v>
      </c>
      <c r="C146" s="4" t="s">
        <v>2</v>
      </c>
      <c r="D146" s="4">
        <v>3</v>
      </c>
      <c r="E146" s="4">
        <v>132</v>
      </c>
      <c r="F146" s="4">
        <v>20</v>
      </c>
      <c r="G146" s="4">
        <v>79.5</v>
      </c>
      <c r="H146" s="4">
        <v>118.5</v>
      </c>
      <c r="I146" s="5">
        <f t="shared" si="4"/>
        <v>323.5</v>
      </c>
      <c r="J146" s="5">
        <f t="shared" si="4"/>
        <v>362.5</v>
      </c>
      <c r="K146" s="5">
        <f t="shared" si="5"/>
        <v>343</v>
      </c>
    </row>
    <row r="147" spans="1:11" x14ac:dyDescent="0.25">
      <c r="A147" s="3">
        <v>41295</v>
      </c>
      <c r="B147" s="1" t="s">
        <v>10</v>
      </c>
      <c r="C147" s="4" t="s">
        <v>3</v>
      </c>
      <c r="D147" s="4">
        <v>1</v>
      </c>
      <c r="E147" s="4">
        <v>122</v>
      </c>
      <c r="F147" s="4">
        <v>10</v>
      </c>
      <c r="G147" s="4">
        <v>22.9</v>
      </c>
      <c r="I147" s="5">
        <f t="shared" si="4"/>
        <v>266.89999999999998</v>
      </c>
      <c r="K147" s="5">
        <f t="shared" si="5"/>
        <v>266.89999999999998</v>
      </c>
    </row>
    <row r="148" spans="1:11" x14ac:dyDescent="0.25">
      <c r="A148" s="3">
        <v>41295</v>
      </c>
      <c r="B148" s="1" t="s">
        <v>10</v>
      </c>
      <c r="C148" s="4" t="s">
        <v>3</v>
      </c>
      <c r="D148" s="4">
        <v>1</v>
      </c>
      <c r="E148" s="4">
        <v>35</v>
      </c>
      <c r="F148" s="4">
        <v>10</v>
      </c>
      <c r="G148" s="4">
        <v>28.5</v>
      </c>
      <c r="I148" s="5">
        <f t="shared" si="4"/>
        <v>272.5</v>
      </c>
      <c r="K148" s="5">
        <f t="shared" si="5"/>
        <v>272.5</v>
      </c>
    </row>
    <row r="149" spans="1:11" x14ac:dyDescent="0.25">
      <c r="A149" s="3">
        <v>41295</v>
      </c>
      <c r="B149" s="1" t="s">
        <v>10</v>
      </c>
      <c r="C149" s="4" t="s">
        <v>3</v>
      </c>
      <c r="D149" s="4">
        <v>1</v>
      </c>
      <c r="E149" s="4">
        <v>5</v>
      </c>
      <c r="F149" s="4">
        <v>10</v>
      </c>
      <c r="G149" s="4">
        <v>-16.399999999999999</v>
      </c>
      <c r="I149" s="5">
        <f t="shared" si="4"/>
        <v>227.6</v>
      </c>
      <c r="K149" s="5">
        <f t="shared" si="5"/>
        <v>227.6</v>
      </c>
    </row>
    <row r="150" spans="1:11" x14ac:dyDescent="0.25">
      <c r="A150" s="3">
        <v>41295</v>
      </c>
      <c r="B150" s="1" t="s">
        <v>10</v>
      </c>
      <c r="C150" s="4" t="s">
        <v>3</v>
      </c>
      <c r="D150" s="4">
        <v>1</v>
      </c>
      <c r="E150" s="4">
        <v>68</v>
      </c>
      <c r="F150" s="4">
        <v>10</v>
      </c>
      <c r="G150" s="4">
        <v>-189.1</v>
      </c>
      <c r="I150" s="5">
        <f t="shared" si="4"/>
        <v>54.900000000000006</v>
      </c>
      <c r="K150" s="5">
        <f t="shared" si="5"/>
        <v>54.900000000000006</v>
      </c>
    </row>
    <row r="151" spans="1:11" x14ac:dyDescent="0.25">
      <c r="A151" s="3">
        <v>41295</v>
      </c>
      <c r="B151" s="1" t="s">
        <v>10</v>
      </c>
      <c r="C151" s="4" t="s">
        <v>3</v>
      </c>
      <c r="D151" s="4">
        <v>1</v>
      </c>
      <c r="E151" s="4">
        <v>132</v>
      </c>
      <c r="F151" s="4">
        <v>10</v>
      </c>
      <c r="G151" s="4">
        <v>61.1</v>
      </c>
      <c r="I151" s="5">
        <f t="shared" si="4"/>
        <v>305.10000000000002</v>
      </c>
      <c r="K151" s="5">
        <f t="shared" si="5"/>
        <v>305.10000000000002</v>
      </c>
    </row>
    <row r="152" spans="1:11" x14ac:dyDescent="0.25">
      <c r="A152" s="3">
        <v>41295</v>
      </c>
      <c r="B152" s="1" t="s">
        <v>10</v>
      </c>
      <c r="C152" s="4" t="s">
        <v>3</v>
      </c>
      <c r="D152" s="4">
        <v>3</v>
      </c>
      <c r="E152" s="4">
        <v>122</v>
      </c>
      <c r="F152" s="4">
        <v>10</v>
      </c>
      <c r="G152" s="4">
        <v>59.8</v>
      </c>
      <c r="I152" s="5">
        <f t="shared" si="4"/>
        <v>303.8</v>
      </c>
      <c r="K152" s="5">
        <f t="shared" si="5"/>
        <v>303.8</v>
      </c>
    </row>
    <row r="153" spans="1:11" x14ac:dyDescent="0.25">
      <c r="A153" s="3">
        <v>41295</v>
      </c>
      <c r="B153" s="1" t="s">
        <v>10</v>
      </c>
      <c r="C153" s="4" t="s">
        <v>3</v>
      </c>
      <c r="D153" s="4">
        <v>3</v>
      </c>
      <c r="E153" s="4">
        <v>68</v>
      </c>
      <c r="F153" s="4">
        <v>10</v>
      </c>
      <c r="G153" s="4">
        <v>25.4</v>
      </c>
      <c r="I153" s="5">
        <f t="shared" si="4"/>
        <v>269.39999999999998</v>
      </c>
      <c r="K153" s="5">
        <f t="shared" si="5"/>
        <v>269.39999999999998</v>
      </c>
    </row>
    <row r="154" spans="1:11" x14ac:dyDescent="0.25">
      <c r="A154" s="3">
        <v>41295</v>
      </c>
      <c r="B154" s="1" t="s">
        <v>10</v>
      </c>
      <c r="C154" s="4" t="s">
        <v>3</v>
      </c>
      <c r="D154" s="4">
        <v>3</v>
      </c>
      <c r="E154" s="4">
        <v>35</v>
      </c>
      <c r="F154" s="4">
        <v>10</v>
      </c>
      <c r="G154" s="4">
        <v>16.5</v>
      </c>
      <c r="I154" s="5">
        <f t="shared" si="4"/>
        <v>260.5</v>
      </c>
      <c r="K154" s="5">
        <f t="shared" si="5"/>
        <v>260.5</v>
      </c>
    </row>
    <row r="155" spans="1:11" x14ac:dyDescent="0.25">
      <c r="A155" s="3">
        <v>41295</v>
      </c>
      <c r="B155" s="1" t="s">
        <v>10</v>
      </c>
      <c r="C155" s="4" t="s">
        <v>3</v>
      </c>
      <c r="D155" s="4">
        <v>3</v>
      </c>
      <c r="E155" s="4">
        <v>5</v>
      </c>
      <c r="F155" s="4">
        <v>10</v>
      </c>
      <c r="G155" s="4">
        <v>19.8</v>
      </c>
      <c r="I155" s="5">
        <f t="shared" si="4"/>
        <v>263.8</v>
      </c>
      <c r="K155" s="5">
        <f t="shared" si="5"/>
        <v>263.8</v>
      </c>
    </row>
    <row r="156" spans="1:11" x14ac:dyDescent="0.25">
      <c r="A156" s="3">
        <v>41295</v>
      </c>
      <c r="B156" s="1" t="s">
        <v>10</v>
      </c>
      <c r="C156" s="4" t="s">
        <v>3</v>
      </c>
      <c r="D156" s="4">
        <v>3</v>
      </c>
      <c r="E156" s="4">
        <v>132</v>
      </c>
      <c r="F156" s="4">
        <v>10</v>
      </c>
      <c r="G156" s="4">
        <v>-60</v>
      </c>
      <c r="I156" s="5">
        <f t="shared" si="4"/>
        <v>184</v>
      </c>
      <c r="K156" s="5">
        <f t="shared" si="5"/>
        <v>184</v>
      </c>
    </row>
    <row r="157" spans="1:11" x14ac:dyDescent="0.25">
      <c r="A157" s="3">
        <v>41295</v>
      </c>
      <c r="B157" s="1" t="s">
        <v>10</v>
      </c>
      <c r="C157" s="4" t="s">
        <v>3</v>
      </c>
      <c r="D157" s="4">
        <v>5</v>
      </c>
      <c r="E157" s="4">
        <v>122</v>
      </c>
      <c r="F157" s="4">
        <v>10</v>
      </c>
      <c r="G157" s="4">
        <v>306</v>
      </c>
      <c r="I157" s="5">
        <f t="shared" si="4"/>
        <v>550</v>
      </c>
      <c r="K157" s="5">
        <f t="shared" si="5"/>
        <v>550</v>
      </c>
    </row>
    <row r="158" spans="1:11" x14ac:dyDescent="0.25">
      <c r="A158" s="3">
        <v>41295</v>
      </c>
      <c r="B158" s="1" t="s">
        <v>10</v>
      </c>
      <c r="C158" s="4" t="s">
        <v>3</v>
      </c>
      <c r="D158" s="4">
        <v>5</v>
      </c>
      <c r="E158" s="4">
        <v>35</v>
      </c>
      <c r="F158" s="4">
        <v>10</v>
      </c>
      <c r="G158" s="4">
        <v>-90</v>
      </c>
      <c r="I158" s="5">
        <f t="shared" si="4"/>
        <v>154</v>
      </c>
      <c r="K158" s="5">
        <f t="shared" si="5"/>
        <v>154</v>
      </c>
    </row>
    <row r="159" spans="1:11" x14ac:dyDescent="0.25">
      <c r="A159" s="3">
        <v>41295</v>
      </c>
      <c r="B159" s="1" t="s">
        <v>10</v>
      </c>
      <c r="C159" s="4" t="s">
        <v>3</v>
      </c>
      <c r="D159" s="4">
        <v>5</v>
      </c>
      <c r="E159" s="4">
        <v>132</v>
      </c>
      <c r="F159" s="4">
        <v>10</v>
      </c>
      <c r="G159" s="4">
        <v>91</v>
      </c>
      <c r="I159" s="5">
        <f t="shared" si="4"/>
        <v>335</v>
      </c>
      <c r="K159" s="5">
        <f t="shared" si="5"/>
        <v>335</v>
      </c>
    </row>
    <row r="160" spans="1:11" x14ac:dyDescent="0.25">
      <c r="A160" s="3">
        <v>41295</v>
      </c>
      <c r="B160" s="1" t="s">
        <v>10</v>
      </c>
      <c r="C160" s="4" t="s">
        <v>3</v>
      </c>
      <c r="D160" s="4">
        <v>5</v>
      </c>
      <c r="E160" s="4">
        <v>68</v>
      </c>
      <c r="F160" s="4">
        <v>10</v>
      </c>
      <c r="G160" s="4">
        <v>-2</v>
      </c>
      <c r="I160" s="5">
        <f t="shared" si="4"/>
        <v>242</v>
      </c>
      <c r="K160" s="5">
        <f t="shared" si="5"/>
        <v>242</v>
      </c>
    </row>
    <row r="161" spans="1:11" x14ac:dyDescent="0.25">
      <c r="A161" s="3">
        <v>41295</v>
      </c>
      <c r="B161" s="1" t="s">
        <v>10</v>
      </c>
      <c r="C161" s="4" t="s">
        <v>3</v>
      </c>
      <c r="D161" s="4">
        <v>5</v>
      </c>
      <c r="E161" s="4">
        <v>5</v>
      </c>
      <c r="F161" s="4">
        <v>10</v>
      </c>
      <c r="G161" s="4">
        <v>28</v>
      </c>
      <c r="I161" s="5">
        <f t="shared" si="4"/>
        <v>272</v>
      </c>
      <c r="K161" s="5">
        <f t="shared" si="5"/>
        <v>272</v>
      </c>
    </row>
    <row r="162" spans="1:11" x14ac:dyDescent="0.25">
      <c r="A162" s="3">
        <v>41296</v>
      </c>
      <c r="B162" s="4" t="s">
        <v>76</v>
      </c>
      <c r="C162" s="4" t="s">
        <v>13</v>
      </c>
      <c r="D162" s="4">
        <v>1</v>
      </c>
      <c r="E162" s="4">
        <v>68</v>
      </c>
      <c r="F162" s="4">
        <v>20</v>
      </c>
      <c r="G162" s="4">
        <v>-64.8</v>
      </c>
      <c r="H162" s="4">
        <v>-0.7</v>
      </c>
      <c r="I162" s="5">
        <f t="shared" si="4"/>
        <v>179.2</v>
      </c>
      <c r="J162" s="5">
        <f t="shared" si="4"/>
        <v>243.3</v>
      </c>
      <c r="K162" s="5">
        <f t="shared" si="5"/>
        <v>211.25</v>
      </c>
    </row>
    <row r="163" spans="1:11" x14ac:dyDescent="0.25">
      <c r="A163" s="3">
        <v>41296</v>
      </c>
      <c r="B163" s="4" t="s">
        <v>76</v>
      </c>
      <c r="C163" s="4" t="s">
        <v>13</v>
      </c>
      <c r="D163" s="4">
        <v>1</v>
      </c>
      <c r="E163" s="4">
        <v>122</v>
      </c>
      <c r="F163" s="4">
        <v>20</v>
      </c>
      <c r="G163" s="4">
        <v>-154.6</v>
      </c>
      <c r="H163" s="4">
        <v>-173.5</v>
      </c>
      <c r="I163" s="5">
        <f t="shared" si="4"/>
        <v>89.4</v>
      </c>
      <c r="J163" s="5">
        <f t="shared" si="4"/>
        <v>70.5</v>
      </c>
      <c r="K163" s="5">
        <f t="shared" si="5"/>
        <v>79.95</v>
      </c>
    </row>
    <row r="164" spans="1:11" x14ac:dyDescent="0.25">
      <c r="A164" s="3">
        <v>41296</v>
      </c>
      <c r="B164" s="4" t="s">
        <v>76</v>
      </c>
      <c r="C164" s="4" t="s">
        <v>13</v>
      </c>
      <c r="D164" s="4">
        <v>1</v>
      </c>
      <c r="E164" s="4">
        <v>35</v>
      </c>
      <c r="F164" s="4">
        <v>20</v>
      </c>
      <c r="G164" s="4">
        <v>3.1</v>
      </c>
      <c r="H164" s="4">
        <v>-1.7</v>
      </c>
      <c r="I164" s="5">
        <f t="shared" si="4"/>
        <v>247.1</v>
      </c>
      <c r="J164" s="5">
        <f t="shared" si="4"/>
        <v>242.3</v>
      </c>
      <c r="K164" s="5">
        <f t="shared" si="5"/>
        <v>244.7</v>
      </c>
    </row>
    <row r="165" spans="1:11" x14ac:dyDescent="0.25">
      <c r="A165" s="3">
        <v>41296</v>
      </c>
      <c r="B165" s="4" t="s">
        <v>76</v>
      </c>
      <c r="C165" s="4" t="s">
        <v>13</v>
      </c>
      <c r="D165" s="4">
        <v>1</v>
      </c>
      <c r="E165" s="4">
        <v>132</v>
      </c>
      <c r="F165" s="4">
        <v>20</v>
      </c>
      <c r="G165" s="4">
        <v>-61.9</v>
      </c>
      <c r="H165" s="4">
        <v>-130.5</v>
      </c>
      <c r="I165" s="5">
        <f t="shared" si="4"/>
        <v>182.1</v>
      </c>
      <c r="J165" s="5">
        <f t="shared" si="4"/>
        <v>113.5</v>
      </c>
      <c r="K165" s="5">
        <f t="shared" si="5"/>
        <v>147.80000000000001</v>
      </c>
    </row>
    <row r="166" spans="1:11" x14ac:dyDescent="0.25">
      <c r="A166" s="3">
        <v>41296</v>
      </c>
      <c r="B166" s="4" t="s">
        <v>76</v>
      </c>
      <c r="C166" s="4" t="s">
        <v>13</v>
      </c>
      <c r="D166" s="4">
        <v>1</v>
      </c>
      <c r="E166" s="4">
        <v>5</v>
      </c>
      <c r="F166" s="4">
        <v>20</v>
      </c>
      <c r="G166" s="4">
        <v>-27.5</v>
      </c>
      <c r="H166" s="4">
        <v>-33.799999999999997</v>
      </c>
      <c r="I166" s="5">
        <f t="shared" si="4"/>
        <v>216.5</v>
      </c>
      <c r="J166" s="5">
        <f t="shared" si="4"/>
        <v>210.2</v>
      </c>
      <c r="K166" s="5">
        <f t="shared" si="5"/>
        <v>213.35</v>
      </c>
    </row>
    <row r="167" spans="1:11" x14ac:dyDescent="0.25">
      <c r="A167" s="3">
        <v>41296</v>
      </c>
      <c r="B167" s="4" t="s">
        <v>76</v>
      </c>
      <c r="C167" s="4" t="s">
        <v>13</v>
      </c>
      <c r="D167" s="4">
        <v>3</v>
      </c>
      <c r="E167" s="4">
        <v>68</v>
      </c>
      <c r="F167" s="4">
        <v>25</v>
      </c>
      <c r="G167" s="4">
        <v>-299.39999999999998</v>
      </c>
      <c r="H167" s="4">
        <v>-180</v>
      </c>
      <c r="I167" s="5">
        <f t="shared" si="4"/>
        <v>-55.399999999999977</v>
      </c>
      <c r="J167" s="5">
        <f t="shared" si="4"/>
        <v>64</v>
      </c>
      <c r="K167" s="5">
        <f t="shared" si="5"/>
        <v>4.3000000000000114</v>
      </c>
    </row>
    <row r="168" spans="1:11" x14ac:dyDescent="0.25">
      <c r="A168" s="3">
        <v>41296</v>
      </c>
      <c r="B168" s="4" t="s">
        <v>76</v>
      </c>
      <c r="C168" s="4" t="s">
        <v>13</v>
      </c>
      <c r="D168" s="4">
        <v>3</v>
      </c>
      <c r="E168" s="4">
        <v>132</v>
      </c>
      <c r="F168" s="4">
        <v>25</v>
      </c>
      <c r="G168" s="4">
        <v>-307.5</v>
      </c>
      <c r="H168" s="4">
        <v>-192.6</v>
      </c>
      <c r="I168" s="5">
        <f t="shared" si="4"/>
        <v>-63.5</v>
      </c>
      <c r="J168" s="5">
        <f t="shared" si="4"/>
        <v>51.400000000000006</v>
      </c>
      <c r="K168" s="5">
        <f t="shared" si="5"/>
        <v>-6.0499999999999972</v>
      </c>
    </row>
    <row r="169" spans="1:11" x14ac:dyDescent="0.25">
      <c r="A169" s="3">
        <v>41296</v>
      </c>
      <c r="B169" s="4" t="s">
        <v>76</v>
      </c>
      <c r="C169" s="4" t="s">
        <v>13</v>
      </c>
      <c r="D169" s="4">
        <v>3</v>
      </c>
      <c r="E169" s="4">
        <v>35</v>
      </c>
      <c r="F169" s="4">
        <v>25</v>
      </c>
      <c r="G169" s="4">
        <v>-165.5</v>
      </c>
      <c r="H169" s="4">
        <v>-185.4</v>
      </c>
      <c r="I169" s="5">
        <f t="shared" si="4"/>
        <v>78.5</v>
      </c>
      <c r="J169" s="5">
        <f t="shared" si="4"/>
        <v>58.599999999999994</v>
      </c>
      <c r="K169" s="5">
        <f t="shared" si="5"/>
        <v>68.55</v>
      </c>
    </row>
    <row r="170" spans="1:11" x14ac:dyDescent="0.25">
      <c r="A170" s="3">
        <v>41296</v>
      </c>
      <c r="B170" s="4" t="s">
        <v>76</v>
      </c>
      <c r="C170" s="4" t="s">
        <v>13</v>
      </c>
      <c r="D170" s="4">
        <v>3</v>
      </c>
      <c r="E170" s="4">
        <v>5</v>
      </c>
      <c r="F170" s="4">
        <v>25</v>
      </c>
      <c r="G170" s="4">
        <v>-240.8</v>
      </c>
      <c r="H170" s="4">
        <v>-188.7</v>
      </c>
      <c r="I170" s="5">
        <f t="shared" si="4"/>
        <v>3.1999999999999886</v>
      </c>
      <c r="J170" s="5">
        <f t="shared" si="4"/>
        <v>55.300000000000011</v>
      </c>
      <c r="K170" s="5">
        <f t="shared" si="5"/>
        <v>29.25</v>
      </c>
    </row>
    <row r="171" spans="1:11" x14ac:dyDescent="0.25">
      <c r="A171" s="3">
        <v>41296</v>
      </c>
      <c r="B171" s="4" t="s">
        <v>76</v>
      </c>
      <c r="C171" s="4" t="s">
        <v>13</v>
      </c>
      <c r="D171" s="4">
        <v>3</v>
      </c>
      <c r="E171" s="4">
        <v>122</v>
      </c>
      <c r="F171" s="4">
        <v>25</v>
      </c>
      <c r="G171" s="4">
        <v>-340.2</v>
      </c>
      <c r="H171" s="4">
        <v>-202.8</v>
      </c>
      <c r="I171" s="5">
        <f t="shared" si="4"/>
        <v>-96.199999999999989</v>
      </c>
      <c r="J171" s="5">
        <f t="shared" si="4"/>
        <v>41.199999999999989</v>
      </c>
      <c r="K171" s="5">
        <f t="shared" si="5"/>
        <v>-27.5</v>
      </c>
    </row>
    <row r="172" spans="1:11" x14ac:dyDescent="0.25">
      <c r="A172" s="3">
        <v>41296</v>
      </c>
      <c r="B172" s="4" t="s">
        <v>77</v>
      </c>
      <c r="C172" s="4" t="s">
        <v>13</v>
      </c>
      <c r="D172" s="4">
        <v>1</v>
      </c>
      <c r="E172" s="4">
        <v>68</v>
      </c>
      <c r="F172" s="4">
        <v>15</v>
      </c>
      <c r="G172" s="4">
        <v>-136.69999999999999</v>
      </c>
      <c r="I172" s="5">
        <f t="shared" si="4"/>
        <v>107.30000000000001</v>
      </c>
      <c r="K172" s="5">
        <f t="shared" si="5"/>
        <v>107.30000000000001</v>
      </c>
    </row>
    <row r="173" spans="1:11" x14ac:dyDescent="0.25">
      <c r="A173" s="3">
        <v>41296</v>
      </c>
      <c r="B173" s="4" t="s">
        <v>77</v>
      </c>
      <c r="C173" s="4" t="s">
        <v>13</v>
      </c>
      <c r="D173" s="4">
        <v>1</v>
      </c>
      <c r="E173" s="4">
        <v>35</v>
      </c>
      <c r="F173" s="4">
        <v>15</v>
      </c>
      <c r="G173" s="4">
        <v>-179.6</v>
      </c>
      <c r="I173" s="5">
        <f t="shared" si="4"/>
        <v>64.400000000000006</v>
      </c>
      <c r="K173" s="5">
        <f t="shared" si="5"/>
        <v>64.400000000000006</v>
      </c>
    </row>
    <row r="174" spans="1:11" x14ac:dyDescent="0.25">
      <c r="A174" s="3">
        <v>41296</v>
      </c>
      <c r="B174" s="4" t="s">
        <v>77</v>
      </c>
      <c r="C174" s="4" t="s">
        <v>13</v>
      </c>
      <c r="D174" s="4">
        <v>1</v>
      </c>
      <c r="E174" s="4">
        <v>5</v>
      </c>
      <c r="F174" s="4">
        <v>15</v>
      </c>
      <c r="G174" s="4">
        <v>-146.6</v>
      </c>
      <c r="I174" s="5">
        <f t="shared" si="4"/>
        <v>97.4</v>
      </c>
      <c r="K174" s="5">
        <f t="shared" si="5"/>
        <v>97.4</v>
      </c>
    </row>
    <row r="175" spans="1:11" x14ac:dyDescent="0.25">
      <c r="A175" s="3">
        <v>41296</v>
      </c>
      <c r="B175" s="4" t="s">
        <v>77</v>
      </c>
      <c r="C175" s="4" t="s">
        <v>13</v>
      </c>
      <c r="D175" s="4">
        <v>1</v>
      </c>
      <c r="E175" s="4">
        <v>122</v>
      </c>
      <c r="F175" s="4">
        <v>15</v>
      </c>
      <c r="G175" s="4">
        <v>-163.19999999999999</v>
      </c>
      <c r="I175" s="5">
        <f t="shared" si="4"/>
        <v>80.800000000000011</v>
      </c>
      <c r="K175" s="5">
        <f t="shared" si="5"/>
        <v>80.800000000000011</v>
      </c>
    </row>
    <row r="176" spans="1:11" x14ac:dyDescent="0.25">
      <c r="A176" s="3">
        <v>41296</v>
      </c>
      <c r="B176" s="4" t="s">
        <v>77</v>
      </c>
      <c r="C176" s="4" t="s">
        <v>13</v>
      </c>
      <c r="D176" s="4">
        <v>1</v>
      </c>
      <c r="E176" s="4">
        <v>132</v>
      </c>
      <c r="F176" s="4">
        <v>15</v>
      </c>
      <c r="G176" s="4">
        <v>-176.8</v>
      </c>
      <c r="I176" s="5">
        <f t="shared" si="4"/>
        <v>67.199999999999989</v>
      </c>
      <c r="K176" s="5">
        <f t="shared" si="5"/>
        <v>67.199999999999989</v>
      </c>
    </row>
    <row r="177" spans="1:11" x14ac:dyDescent="0.25">
      <c r="A177" s="3">
        <v>41296</v>
      </c>
      <c r="B177" s="4" t="s">
        <v>77</v>
      </c>
      <c r="C177" s="4" t="s">
        <v>13</v>
      </c>
      <c r="D177" s="4">
        <v>3</v>
      </c>
      <c r="E177" s="4">
        <v>68</v>
      </c>
      <c r="F177" s="4">
        <v>20</v>
      </c>
      <c r="G177" s="4">
        <v>-75.599999999999994</v>
      </c>
      <c r="I177" s="5">
        <f t="shared" si="4"/>
        <v>168.4</v>
      </c>
      <c r="K177" s="5">
        <f t="shared" si="5"/>
        <v>168.4</v>
      </c>
    </row>
    <row r="178" spans="1:11" x14ac:dyDescent="0.25">
      <c r="A178" s="3">
        <v>41296</v>
      </c>
      <c r="B178" s="4" t="s">
        <v>77</v>
      </c>
      <c r="C178" s="4" t="s">
        <v>13</v>
      </c>
      <c r="D178" s="4">
        <v>3</v>
      </c>
      <c r="E178" s="4">
        <v>132</v>
      </c>
      <c r="F178" s="4">
        <v>20</v>
      </c>
      <c r="G178" s="4">
        <v>-71.8</v>
      </c>
      <c r="I178" s="5">
        <f t="shared" si="4"/>
        <v>172.2</v>
      </c>
      <c r="K178" s="5">
        <f t="shared" si="5"/>
        <v>172.2</v>
      </c>
    </row>
    <row r="179" spans="1:11" x14ac:dyDescent="0.25">
      <c r="A179" s="3">
        <v>41296</v>
      </c>
      <c r="B179" s="4" t="s">
        <v>77</v>
      </c>
      <c r="C179" s="4" t="s">
        <v>13</v>
      </c>
      <c r="D179" s="4">
        <v>3</v>
      </c>
      <c r="E179" s="4">
        <v>35</v>
      </c>
      <c r="F179" s="4">
        <v>20</v>
      </c>
      <c r="G179" s="4">
        <v>-209.8</v>
      </c>
      <c r="I179" s="5">
        <f t="shared" si="4"/>
        <v>34.199999999999989</v>
      </c>
      <c r="K179" s="5">
        <f t="shared" si="5"/>
        <v>34.199999999999989</v>
      </c>
    </row>
    <row r="180" spans="1:11" x14ac:dyDescent="0.25">
      <c r="A180" s="3">
        <v>41296</v>
      </c>
      <c r="B180" s="4" t="s">
        <v>77</v>
      </c>
      <c r="C180" s="4" t="s">
        <v>13</v>
      </c>
      <c r="D180" s="4">
        <v>3</v>
      </c>
      <c r="E180" s="4">
        <v>5</v>
      </c>
      <c r="F180" s="4">
        <v>20</v>
      </c>
      <c r="G180" s="4">
        <v>-164.3</v>
      </c>
      <c r="I180" s="5">
        <f t="shared" si="4"/>
        <v>79.699999999999989</v>
      </c>
      <c r="K180" s="5">
        <f t="shared" si="5"/>
        <v>79.699999999999989</v>
      </c>
    </row>
    <row r="181" spans="1:11" x14ac:dyDescent="0.25">
      <c r="A181" s="3">
        <v>41296</v>
      </c>
      <c r="B181" s="4" t="s">
        <v>77</v>
      </c>
      <c r="C181" s="4" t="s">
        <v>13</v>
      </c>
      <c r="D181" s="4">
        <v>3</v>
      </c>
      <c r="E181" s="4">
        <v>122</v>
      </c>
      <c r="F181" s="4">
        <v>20</v>
      </c>
      <c r="G181" s="4">
        <v>-296.10000000000002</v>
      </c>
      <c r="I181" s="5">
        <f t="shared" si="4"/>
        <v>-52.100000000000023</v>
      </c>
      <c r="K181" s="5">
        <f t="shared" si="5"/>
        <v>-52.100000000000023</v>
      </c>
    </row>
    <row r="182" spans="1:11" x14ac:dyDescent="0.25">
      <c r="A182" s="3">
        <v>41296</v>
      </c>
      <c r="B182" s="4" t="s">
        <v>78</v>
      </c>
      <c r="C182" s="4" t="s">
        <v>13</v>
      </c>
      <c r="D182" s="4">
        <v>1</v>
      </c>
      <c r="E182" s="4">
        <v>132</v>
      </c>
      <c r="F182" s="4">
        <v>10</v>
      </c>
      <c r="G182" s="4">
        <v>-284.39999999999998</v>
      </c>
      <c r="I182" s="5">
        <f t="shared" si="4"/>
        <v>-40.399999999999977</v>
      </c>
      <c r="K182" s="5">
        <f t="shared" si="5"/>
        <v>-40.399999999999977</v>
      </c>
    </row>
    <row r="183" spans="1:11" x14ac:dyDescent="0.25">
      <c r="A183" s="3">
        <v>41296</v>
      </c>
      <c r="B183" s="4" t="s">
        <v>78</v>
      </c>
      <c r="C183" s="4" t="s">
        <v>13</v>
      </c>
      <c r="D183" s="4">
        <v>1</v>
      </c>
      <c r="E183" s="4">
        <v>68</v>
      </c>
      <c r="F183" s="4">
        <v>10</v>
      </c>
      <c r="G183" s="4">
        <v>-233</v>
      </c>
      <c r="I183" s="5">
        <f t="shared" si="4"/>
        <v>11</v>
      </c>
      <c r="K183" s="5">
        <f t="shared" si="5"/>
        <v>11</v>
      </c>
    </row>
    <row r="184" spans="1:11" x14ac:dyDescent="0.25">
      <c r="A184" s="3">
        <v>41296</v>
      </c>
      <c r="B184" s="4" t="s">
        <v>78</v>
      </c>
      <c r="C184" s="4" t="s">
        <v>13</v>
      </c>
      <c r="D184" s="4">
        <v>1</v>
      </c>
      <c r="E184" s="4">
        <v>35</v>
      </c>
      <c r="F184" s="4">
        <v>10</v>
      </c>
      <c r="G184" s="4">
        <v>-182.7</v>
      </c>
      <c r="I184" s="5">
        <f t="shared" si="4"/>
        <v>61.300000000000011</v>
      </c>
      <c r="K184" s="5">
        <f t="shared" si="5"/>
        <v>61.300000000000011</v>
      </c>
    </row>
    <row r="185" spans="1:11" x14ac:dyDescent="0.25">
      <c r="A185" s="3">
        <v>41296</v>
      </c>
      <c r="B185" s="4" t="s">
        <v>78</v>
      </c>
      <c r="C185" s="4" t="s">
        <v>13</v>
      </c>
      <c r="D185" s="4">
        <v>1</v>
      </c>
      <c r="E185" s="4">
        <v>5</v>
      </c>
      <c r="F185" s="4">
        <v>10</v>
      </c>
      <c r="G185" s="4">
        <v>-184.6</v>
      </c>
      <c r="I185" s="5">
        <f t="shared" si="4"/>
        <v>59.400000000000006</v>
      </c>
      <c r="K185" s="5">
        <f t="shared" si="5"/>
        <v>59.400000000000006</v>
      </c>
    </row>
    <row r="186" spans="1:11" x14ac:dyDescent="0.25">
      <c r="A186" s="3">
        <v>41296</v>
      </c>
      <c r="B186" s="4" t="s">
        <v>78</v>
      </c>
      <c r="C186" s="4" t="s">
        <v>13</v>
      </c>
      <c r="D186" s="4">
        <v>1</v>
      </c>
      <c r="E186" s="4">
        <v>122</v>
      </c>
      <c r="F186" s="4">
        <v>10</v>
      </c>
      <c r="G186" s="4">
        <v>-226.5</v>
      </c>
      <c r="I186" s="5">
        <f t="shared" si="4"/>
        <v>17.5</v>
      </c>
      <c r="K186" s="5">
        <f t="shared" si="5"/>
        <v>17.5</v>
      </c>
    </row>
    <row r="187" spans="1:11" x14ac:dyDescent="0.25">
      <c r="A187" s="3">
        <v>41296</v>
      </c>
      <c r="B187" s="4" t="s">
        <v>78</v>
      </c>
      <c r="C187" s="4" t="s">
        <v>13</v>
      </c>
      <c r="D187" s="4">
        <v>3</v>
      </c>
      <c r="E187" s="4">
        <v>5</v>
      </c>
      <c r="F187" s="4">
        <v>15</v>
      </c>
      <c r="G187" s="4">
        <v>-162.1</v>
      </c>
      <c r="I187" s="5">
        <f t="shared" si="4"/>
        <v>81.900000000000006</v>
      </c>
      <c r="K187" s="5">
        <f t="shared" si="5"/>
        <v>81.900000000000006</v>
      </c>
    </row>
    <row r="188" spans="1:11" x14ac:dyDescent="0.25">
      <c r="A188" s="3">
        <v>41296</v>
      </c>
      <c r="B188" s="4" t="s">
        <v>78</v>
      </c>
      <c r="C188" s="4" t="s">
        <v>13</v>
      </c>
      <c r="D188" s="4">
        <v>3</v>
      </c>
      <c r="E188" s="4">
        <v>122</v>
      </c>
      <c r="F188" s="4">
        <v>15</v>
      </c>
      <c r="G188" s="4">
        <v>-237</v>
      </c>
      <c r="I188" s="5">
        <f t="shared" si="4"/>
        <v>7</v>
      </c>
      <c r="K188" s="5">
        <f t="shared" si="5"/>
        <v>7</v>
      </c>
    </row>
    <row r="189" spans="1:11" x14ac:dyDescent="0.25">
      <c r="A189" s="3">
        <v>41296</v>
      </c>
      <c r="B189" s="4" t="s">
        <v>78</v>
      </c>
      <c r="C189" s="4" t="s">
        <v>13</v>
      </c>
      <c r="D189" s="4">
        <v>3</v>
      </c>
      <c r="E189" s="4">
        <v>68</v>
      </c>
      <c r="F189" s="4">
        <v>15</v>
      </c>
      <c r="G189" s="4">
        <v>-188.5</v>
      </c>
      <c r="I189" s="5">
        <f t="shared" si="4"/>
        <v>55.5</v>
      </c>
      <c r="K189" s="5">
        <f t="shared" si="5"/>
        <v>55.5</v>
      </c>
    </row>
    <row r="190" spans="1:11" x14ac:dyDescent="0.25">
      <c r="A190" s="3">
        <v>41296</v>
      </c>
      <c r="B190" s="4" t="s">
        <v>78</v>
      </c>
      <c r="C190" s="4" t="s">
        <v>13</v>
      </c>
      <c r="D190" s="4">
        <v>3</v>
      </c>
      <c r="E190" s="4">
        <v>35</v>
      </c>
      <c r="F190" s="4">
        <v>15</v>
      </c>
      <c r="G190" s="4">
        <v>-180.5</v>
      </c>
      <c r="I190" s="5">
        <f t="shared" si="4"/>
        <v>63.5</v>
      </c>
      <c r="K190" s="5">
        <f t="shared" si="5"/>
        <v>63.5</v>
      </c>
    </row>
    <row r="191" spans="1:11" x14ac:dyDescent="0.25">
      <c r="A191" s="3">
        <v>41296</v>
      </c>
      <c r="B191" s="4" t="s">
        <v>78</v>
      </c>
      <c r="C191" s="4" t="s">
        <v>13</v>
      </c>
      <c r="D191" s="4">
        <v>3</v>
      </c>
      <c r="E191" s="4">
        <v>132</v>
      </c>
      <c r="F191" s="4">
        <v>15</v>
      </c>
      <c r="G191" s="4">
        <v>-189.1</v>
      </c>
      <c r="I191" s="5">
        <f t="shared" si="4"/>
        <v>54.900000000000006</v>
      </c>
      <c r="K191" s="5">
        <f t="shared" si="5"/>
        <v>54.900000000000006</v>
      </c>
    </row>
    <row r="192" spans="1:11" x14ac:dyDescent="0.25">
      <c r="A192" s="3">
        <v>41297</v>
      </c>
      <c r="B192" s="4" t="s">
        <v>79</v>
      </c>
      <c r="C192" s="4" t="s">
        <v>13</v>
      </c>
      <c r="D192" s="4">
        <v>1</v>
      </c>
      <c r="E192" s="4">
        <v>132</v>
      </c>
      <c r="F192" s="4">
        <v>20</v>
      </c>
      <c r="G192" s="4">
        <v>-98.7</v>
      </c>
      <c r="H192" s="4">
        <v>-160</v>
      </c>
      <c r="I192" s="5">
        <f t="shared" si="4"/>
        <v>145.30000000000001</v>
      </c>
      <c r="J192" s="5">
        <f t="shared" si="4"/>
        <v>84</v>
      </c>
      <c r="K192" s="5">
        <f t="shared" si="5"/>
        <v>114.65</v>
      </c>
    </row>
    <row r="193" spans="1:11" x14ac:dyDescent="0.25">
      <c r="A193" s="3">
        <v>41297</v>
      </c>
      <c r="B193" s="4" t="s">
        <v>79</v>
      </c>
      <c r="C193" s="4" t="s">
        <v>13</v>
      </c>
      <c r="D193" s="4">
        <v>1</v>
      </c>
      <c r="E193" s="4">
        <v>68</v>
      </c>
      <c r="F193" s="4">
        <v>20</v>
      </c>
      <c r="G193" s="4">
        <v>-56.7</v>
      </c>
      <c r="H193" s="4">
        <v>-160.9</v>
      </c>
      <c r="I193" s="5">
        <f t="shared" si="4"/>
        <v>187.3</v>
      </c>
      <c r="J193" s="5">
        <f t="shared" si="4"/>
        <v>83.1</v>
      </c>
      <c r="K193" s="5">
        <f t="shared" si="5"/>
        <v>135.19999999999999</v>
      </c>
    </row>
    <row r="194" spans="1:11" x14ac:dyDescent="0.25">
      <c r="A194" s="3">
        <v>41297</v>
      </c>
      <c r="B194" s="4" t="s">
        <v>79</v>
      </c>
      <c r="C194" s="4" t="s">
        <v>13</v>
      </c>
      <c r="D194" s="4">
        <v>1</v>
      </c>
      <c r="E194" s="4">
        <v>122</v>
      </c>
      <c r="F194" s="4">
        <v>20</v>
      </c>
      <c r="G194" s="4">
        <v>59.8</v>
      </c>
      <c r="H194" s="4">
        <v>-155.69999999999999</v>
      </c>
      <c r="I194" s="5">
        <f t="shared" si="4"/>
        <v>303.8</v>
      </c>
      <c r="J194" s="5">
        <f t="shared" si="4"/>
        <v>88.300000000000011</v>
      </c>
      <c r="K194" s="5">
        <f t="shared" si="5"/>
        <v>196.05</v>
      </c>
    </row>
    <row r="195" spans="1:11" x14ac:dyDescent="0.25">
      <c r="A195" s="3">
        <v>41297</v>
      </c>
      <c r="B195" s="4" t="s">
        <v>79</v>
      </c>
      <c r="C195" s="4" t="s">
        <v>13</v>
      </c>
      <c r="D195" s="4">
        <v>1</v>
      </c>
      <c r="E195" s="4">
        <v>5</v>
      </c>
      <c r="F195" s="4">
        <v>20</v>
      </c>
      <c r="G195" s="4">
        <v>-130.4</v>
      </c>
      <c r="H195" s="4">
        <v>-155</v>
      </c>
      <c r="I195" s="5">
        <f t="shared" ref="I195:J251" si="6">G195+244</f>
        <v>113.6</v>
      </c>
      <c r="J195" s="5">
        <f t="shared" si="6"/>
        <v>89</v>
      </c>
      <c r="K195" s="5">
        <f t="shared" ref="K195:K251" si="7">AVERAGE(I195:J195)</f>
        <v>101.3</v>
      </c>
    </row>
    <row r="196" spans="1:11" x14ac:dyDescent="0.25">
      <c r="A196" s="3">
        <v>41297</v>
      </c>
      <c r="B196" s="4" t="s">
        <v>79</v>
      </c>
      <c r="C196" s="4" t="s">
        <v>13</v>
      </c>
      <c r="D196" s="4">
        <v>1</v>
      </c>
      <c r="E196" s="4">
        <v>35</v>
      </c>
      <c r="F196" s="4">
        <v>20</v>
      </c>
      <c r="G196" s="4">
        <v>-160.5</v>
      </c>
      <c r="H196" s="4">
        <v>-164.3</v>
      </c>
      <c r="I196" s="5">
        <f t="shared" si="6"/>
        <v>83.5</v>
      </c>
      <c r="J196" s="5">
        <f t="shared" si="6"/>
        <v>79.699999999999989</v>
      </c>
      <c r="K196" s="5">
        <f t="shared" si="7"/>
        <v>81.599999999999994</v>
      </c>
    </row>
    <row r="197" spans="1:11" x14ac:dyDescent="0.25">
      <c r="A197" s="3">
        <v>41297</v>
      </c>
      <c r="B197" s="4" t="s">
        <v>79</v>
      </c>
      <c r="C197" s="4" t="s">
        <v>13</v>
      </c>
      <c r="D197" s="4">
        <v>3</v>
      </c>
      <c r="E197" s="4">
        <v>35</v>
      </c>
      <c r="F197" s="4">
        <v>25</v>
      </c>
      <c r="G197" s="4">
        <v>-158</v>
      </c>
      <c r="H197" s="4">
        <v>-159</v>
      </c>
      <c r="I197" s="5">
        <f t="shared" si="6"/>
        <v>86</v>
      </c>
      <c r="J197" s="5">
        <f t="shared" si="6"/>
        <v>85</v>
      </c>
      <c r="K197" s="5">
        <f t="shared" si="7"/>
        <v>85.5</v>
      </c>
    </row>
    <row r="198" spans="1:11" x14ac:dyDescent="0.25">
      <c r="A198" s="3">
        <v>41297</v>
      </c>
      <c r="B198" s="4" t="s">
        <v>79</v>
      </c>
      <c r="C198" s="4" t="s">
        <v>13</v>
      </c>
      <c r="D198" s="4">
        <v>3</v>
      </c>
      <c r="E198" s="4">
        <v>5</v>
      </c>
      <c r="F198" s="4">
        <v>25</v>
      </c>
      <c r="G198" s="4">
        <v>-151.69999999999999</v>
      </c>
      <c r="H198" s="4">
        <v>-144.69999999999999</v>
      </c>
      <c r="I198" s="5">
        <f t="shared" si="6"/>
        <v>92.300000000000011</v>
      </c>
      <c r="J198" s="5">
        <f t="shared" si="6"/>
        <v>99.300000000000011</v>
      </c>
      <c r="K198" s="5">
        <f t="shared" si="7"/>
        <v>95.800000000000011</v>
      </c>
    </row>
    <row r="199" spans="1:11" x14ac:dyDescent="0.25">
      <c r="A199" s="3">
        <v>41297</v>
      </c>
      <c r="B199" s="4" t="s">
        <v>79</v>
      </c>
      <c r="C199" s="4" t="s">
        <v>13</v>
      </c>
      <c r="D199" s="4">
        <v>3</v>
      </c>
      <c r="E199" s="4">
        <v>68</v>
      </c>
      <c r="F199" s="4">
        <v>25</v>
      </c>
      <c r="G199" s="4">
        <v>-158.1</v>
      </c>
      <c r="H199" s="4">
        <v>-157.5</v>
      </c>
      <c r="I199" s="5">
        <f t="shared" si="6"/>
        <v>85.9</v>
      </c>
      <c r="J199" s="5">
        <f t="shared" si="6"/>
        <v>86.5</v>
      </c>
      <c r="K199" s="5">
        <f t="shared" si="7"/>
        <v>86.2</v>
      </c>
    </row>
    <row r="200" spans="1:11" x14ac:dyDescent="0.25">
      <c r="A200" s="3">
        <v>41297</v>
      </c>
      <c r="B200" s="4" t="s">
        <v>79</v>
      </c>
      <c r="C200" s="4" t="s">
        <v>13</v>
      </c>
      <c r="D200" s="4">
        <v>3</v>
      </c>
      <c r="E200" s="4">
        <v>132</v>
      </c>
      <c r="F200" s="4">
        <v>25</v>
      </c>
      <c r="G200" s="4">
        <v>-155.30000000000001</v>
      </c>
      <c r="H200" s="4">
        <v>-157.30000000000001</v>
      </c>
      <c r="I200" s="5">
        <f t="shared" si="6"/>
        <v>88.699999999999989</v>
      </c>
      <c r="J200" s="5">
        <f t="shared" si="6"/>
        <v>86.699999999999989</v>
      </c>
      <c r="K200" s="5">
        <f t="shared" si="7"/>
        <v>87.699999999999989</v>
      </c>
    </row>
    <row r="201" spans="1:11" x14ac:dyDescent="0.25">
      <c r="A201" s="3">
        <v>41297</v>
      </c>
      <c r="B201" s="4" t="s">
        <v>79</v>
      </c>
      <c r="C201" s="4" t="s">
        <v>13</v>
      </c>
      <c r="D201" s="4">
        <v>3</v>
      </c>
      <c r="E201" s="4">
        <v>122</v>
      </c>
      <c r="F201" s="4">
        <v>25</v>
      </c>
      <c r="G201" s="4">
        <v>-143.6</v>
      </c>
      <c r="H201" s="4">
        <v>-157.4</v>
      </c>
      <c r="I201" s="5">
        <f t="shared" si="6"/>
        <v>100.4</v>
      </c>
      <c r="J201" s="5">
        <f t="shared" si="6"/>
        <v>86.6</v>
      </c>
      <c r="K201" s="5">
        <f t="shared" si="7"/>
        <v>93.5</v>
      </c>
    </row>
    <row r="202" spans="1:11" x14ac:dyDescent="0.25">
      <c r="A202" s="3">
        <v>41297</v>
      </c>
      <c r="B202" s="4" t="s">
        <v>79</v>
      </c>
      <c r="C202" s="4" t="s">
        <v>13</v>
      </c>
      <c r="D202" s="4">
        <v>5</v>
      </c>
      <c r="E202" s="4">
        <v>5</v>
      </c>
      <c r="F202" s="4">
        <v>25</v>
      </c>
      <c r="G202" s="4">
        <v>-92.3</v>
      </c>
      <c r="H202" s="4">
        <v>-155</v>
      </c>
      <c r="I202" s="5">
        <f t="shared" si="6"/>
        <v>151.69999999999999</v>
      </c>
      <c r="J202" s="5">
        <f t="shared" si="6"/>
        <v>89</v>
      </c>
      <c r="K202" s="5">
        <f t="shared" si="7"/>
        <v>120.35</v>
      </c>
    </row>
    <row r="203" spans="1:11" x14ac:dyDescent="0.25">
      <c r="A203" s="3">
        <v>41297</v>
      </c>
      <c r="B203" s="4" t="s">
        <v>79</v>
      </c>
      <c r="C203" s="4" t="s">
        <v>13</v>
      </c>
      <c r="D203" s="4">
        <v>5</v>
      </c>
      <c r="E203" s="4">
        <v>68</v>
      </c>
      <c r="F203" s="4">
        <v>25</v>
      </c>
      <c r="G203" s="4">
        <v>-90</v>
      </c>
      <c r="H203" s="4">
        <v>-155.80000000000001</v>
      </c>
      <c r="I203" s="5">
        <f t="shared" si="6"/>
        <v>154</v>
      </c>
      <c r="J203" s="5">
        <f t="shared" si="6"/>
        <v>88.199999999999989</v>
      </c>
      <c r="K203" s="5">
        <f t="shared" si="7"/>
        <v>121.1</v>
      </c>
    </row>
    <row r="204" spans="1:11" x14ac:dyDescent="0.25">
      <c r="A204" s="3">
        <v>41297</v>
      </c>
      <c r="B204" s="4" t="s">
        <v>79</v>
      </c>
      <c r="C204" s="4" t="s">
        <v>13</v>
      </c>
      <c r="D204" s="4">
        <v>5</v>
      </c>
      <c r="E204" s="4">
        <v>122</v>
      </c>
      <c r="F204" s="4">
        <v>25</v>
      </c>
      <c r="G204" s="4">
        <v>-106.9</v>
      </c>
      <c r="H204" s="4">
        <v>-156.6</v>
      </c>
      <c r="I204" s="5">
        <f t="shared" si="6"/>
        <v>137.1</v>
      </c>
      <c r="J204" s="5">
        <f t="shared" si="6"/>
        <v>87.4</v>
      </c>
      <c r="K204" s="5">
        <f t="shared" si="7"/>
        <v>112.25</v>
      </c>
    </row>
    <row r="205" spans="1:11" x14ac:dyDescent="0.25">
      <c r="A205" s="3">
        <v>41297</v>
      </c>
      <c r="B205" s="4" t="s">
        <v>79</v>
      </c>
      <c r="C205" s="4" t="s">
        <v>13</v>
      </c>
      <c r="D205" s="4">
        <v>5</v>
      </c>
      <c r="E205" s="4">
        <v>132</v>
      </c>
      <c r="F205" s="4">
        <v>25</v>
      </c>
      <c r="G205" s="4">
        <v>-152.9</v>
      </c>
      <c r="H205" s="4">
        <v>-157</v>
      </c>
      <c r="I205" s="5">
        <f t="shared" si="6"/>
        <v>91.1</v>
      </c>
      <c r="J205" s="5">
        <f t="shared" si="6"/>
        <v>87</v>
      </c>
      <c r="K205" s="5">
        <f t="shared" si="7"/>
        <v>89.05</v>
      </c>
    </row>
    <row r="206" spans="1:11" x14ac:dyDescent="0.25">
      <c r="A206" s="3">
        <v>41297</v>
      </c>
      <c r="B206" s="4" t="s">
        <v>79</v>
      </c>
      <c r="C206" s="4" t="s">
        <v>13</v>
      </c>
      <c r="D206" s="4">
        <v>5</v>
      </c>
      <c r="E206" s="4">
        <v>35</v>
      </c>
      <c r="F206" s="4">
        <v>25</v>
      </c>
      <c r="G206" s="4">
        <v>-156</v>
      </c>
      <c r="H206" s="4">
        <v>-158.19999999999999</v>
      </c>
      <c r="I206" s="5">
        <f t="shared" si="6"/>
        <v>88</v>
      </c>
      <c r="J206" s="5">
        <f t="shared" si="6"/>
        <v>85.800000000000011</v>
      </c>
      <c r="K206" s="5">
        <f t="shared" si="7"/>
        <v>86.9</v>
      </c>
    </row>
    <row r="207" spans="1:11" x14ac:dyDescent="0.25">
      <c r="A207" s="3">
        <v>41300</v>
      </c>
      <c r="B207" s="1" t="s">
        <v>82</v>
      </c>
      <c r="C207" s="4" t="s">
        <v>867</v>
      </c>
      <c r="D207" s="4">
        <v>1</v>
      </c>
      <c r="E207" s="4">
        <v>132</v>
      </c>
      <c r="G207" s="4">
        <v>57</v>
      </c>
      <c r="I207" s="5">
        <f t="shared" si="6"/>
        <v>301</v>
      </c>
      <c r="K207" s="5">
        <f t="shared" si="7"/>
        <v>301</v>
      </c>
    </row>
    <row r="208" spans="1:11" x14ac:dyDescent="0.25">
      <c r="A208" s="3">
        <v>41300</v>
      </c>
      <c r="B208" s="1" t="s">
        <v>82</v>
      </c>
      <c r="C208" s="4" t="s">
        <v>867</v>
      </c>
      <c r="D208" s="4">
        <v>1</v>
      </c>
      <c r="E208" s="4">
        <v>68</v>
      </c>
      <c r="G208" s="4">
        <v>17</v>
      </c>
      <c r="I208" s="5">
        <f t="shared" si="6"/>
        <v>261</v>
      </c>
      <c r="K208" s="5">
        <f t="shared" si="7"/>
        <v>261</v>
      </c>
    </row>
    <row r="209" spans="1:11" x14ac:dyDescent="0.25">
      <c r="A209" s="3">
        <v>41300</v>
      </c>
      <c r="B209" s="1" t="s">
        <v>82</v>
      </c>
      <c r="C209" s="4" t="s">
        <v>867</v>
      </c>
      <c r="D209" s="4">
        <v>1</v>
      </c>
      <c r="E209" s="4">
        <v>5</v>
      </c>
      <c r="G209" s="4">
        <v>67</v>
      </c>
      <c r="I209" s="5">
        <f t="shared" si="6"/>
        <v>311</v>
      </c>
      <c r="K209" s="5">
        <f t="shared" si="7"/>
        <v>311</v>
      </c>
    </row>
    <row r="210" spans="1:11" x14ac:dyDescent="0.25">
      <c r="A210" s="3">
        <v>41300</v>
      </c>
      <c r="B210" s="1" t="s">
        <v>82</v>
      </c>
      <c r="C210" s="4" t="s">
        <v>867</v>
      </c>
      <c r="D210" s="4">
        <v>1</v>
      </c>
      <c r="E210" s="4">
        <v>35</v>
      </c>
      <c r="G210" s="4">
        <v>-59</v>
      </c>
      <c r="I210" s="5">
        <f t="shared" si="6"/>
        <v>185</v>
      </c>
      <c r="K210" s="5">
        <f t="shared" si="7"/>
        <v>185</v>
      </c>
    </row>
    <row r="211" spans="1:11" x14ac:dyDescent="0.25">
      <c r="A211" s="3">
        <v>41300</v>
      </c>
      <c r="B211" s="1" t="s">
        <v>82</v>
      </c>
      <c r="C211" s="4" t="s">
        <v>867</v>
      </c>
      <c r="D211" s="4">
        <v>1</v>
      </c>
      <c r="E211" s="4">
        <v>122</v>
      </c>
      <c r="G211" s="4">
        <v>29</v>
      </c>
      <c r="I211" s="5">
        <f t="shared" si="6"/>
        <v>273</v>
      </c>
      <c r="K211" s="5">
        <f t="shared" si="7"/>
        <v>273</v>
      </c>
    </row>
    <row r="212" spans="1:11" x14ac:dyDescent="0.25">
      <c r="A212" s="3">
        <v>41300</v>
      </c>
      <c r="B212" s="1" t="s">
        <v>82</v>
      </c>
      <c r="C212" s="4" t="s">
        <v>867</v>
      </c>
      <c r="D212" s="4">
        <v>2</v>
      </c>
      <c r="E212" s="4">
        <v>5</v>
      </c>
      <c r="G212" s="4">
        <v>-280</v>
      </c>
      <c r="I212" s="5">
        <f t="shared" si="6"/>
        <v>-36</v>
      </c>
      <c r="K212" s="5">
        <f t="shared" si="7"/>
        <v>-36</v>
      </c>
    </row>
    <row r="213" spans="1:11" x14ac:dyDescent="0.25">
      <c r="A213" s="3">
        <v>41300</v>
      </c>
      <c r="B213" s="1" t="s">
        <v>82</v>
      </c>
      <c r="C213" s="4" t="s">
        <v>867</v>
      </c>
      <c r="D213" s="4">
        <v>2</v>
      </c>
      <c r="E213" s="4">
        <v>122</v>
      </c>
      <c r="G213" s="4">
        <v>-410</v>
      </c>
      <c r="I213" s="5">
        <f t="shared" si="6"/>
        <v>-166</v>
      </c>
      <c r="K213" s="5">
        <f t="shared" si="7"/>
        <v>-166</v>
      </c>
    </row>
    <row r="214" spans="1:11" x14ac:dyDescent="0.25">
      <c r="A214" s="3">
        <v>41300</v>
      </c>
      <c r="B214" s="1" t="s">
        <v>82</v>
      </c>
      <c r="C214" s="4" t="s">
        <v>867</v>
      </c>
      <c r="D214" s="4">
        <v>2</v>
      </c>
      <c r="E214" s="4">
        <v>132</v>
      </c>
      <c r="G214" s="4">
        <v>-330</v>
      </c>
      <c r="I214" s="5">
        <f t="shared" si="6"/>
        <v>-86</v>
      </c>
      <c r="K214" s="5">
        <f t="shared" si="7"/>
        <v>-86</v>
      </c>
    </row>
    <row r="215" spans="1:11" x14ac:dyDescent="0.25">
      <c r="A215" s="3">
        <v>41300</v>
      </c>
      <c r="B215" s="1" t="s">
        <v>82</v>
      </c>
      <c r="C215" s="4" t="s">
        <v>867</v>
      </c>
      <c r="D215" s="4">
        <v>2</v>
      </c>
      <c r="E215" s="4">
        <v>68</v>
      </c>
      <c r="G215" s="4">
        <v>-315</v>
      </c>
      <c r="I215" s="5">
        <f t="shared" si="6"/>
        <v>-71</v>
      </c>
      <c r="K215" s="5">
        <f t="shared" si="7"/>
        <v>-71</v>
      </c>
    </row>
    <row r="216" spans="1:11" x14ac:dyDescent="0.25">
      <c r="A216" s="3">
        <v>41300</v>
      </c>
      <c r="B216" s="1" t="s">
        <v>82</v>
      </c>
      <c r="C216" s="4" t="s">
        <v>867</v>
      </c>
      <c r="D216" s="4">
        <v>2</v>
      </c>
      <c r="E216" s="4">
        <v>35</v>
      </c>
      <c r="G216" s="4">
        <v>-169</v>
      </c>
      <c r="I216" s="5">
        <f t="shared" si="6"/>
        <v>75</v>
      </c>
      <c r="K216" s="5">
        <f t="shared" si="7"/>
        <v>75</v>
      </c>
    </row>
    <row r="217" spans="1:11" x14ac:dyDescent="0.25">
      <c r="A217" s="3">
        <v>41301</v>
      </c>
      <c r="B217" s="4" t="s">
        <v>6</v>
      </c>
      <c r="C217" s="4" t="s">
        <v>867</v>
      </c>
      <c r="D217" s="4">
        <v>1</v>
      </c>
      <c r="E217" s="4">
        <v>5</v>
      </c>
      <c r="F217" s="4">
        <v>25</v>
      </c>
      <c r="G217" s="4">
        <v>55.9</v>
      </c>
      <c r="H217" s="4">
        <v>-95.9</v>
      </c>
      <c r="I217" s="5">
        <f t="shared" si="6"/>
        <v>299.89999999999998</v>
      </c>
      <c r="J217" s="5">
        <f t="shared" si="6"/>
        <v>148.1</v>
      </c>
      <c r="K217" s="5">
        <f t="shared" si="7"/>
        <v>224</v>
      </c>
    </row>
    <row r="218" spans="1:11" x14ac:dyDescent="0.25">
      <c r="A218" s="3">
        <v>41301</v>
      </c>
      <c r="B218" s="4" t="s">
        <v>6</v>
      </c>
      <c r="C218" s="4" t="s">
        <v>867</v>
      </c>
      <c r="D218" s="4">
        <v>1</v>
      </c>
      <c r="E218" s="4" t="s">
        <v>80</v>
      </c>
      <c r="F218" s="4">
        <v>25</v>
      </c>
      <c r="G218" s="4">
        <v>86.4</v>
      </c>
      <c r="H218" s="4">
        <v>123.3</v>
      </c>
      <c r="I218" s="5">
        <f t="shared" si="6"/>
        <v>330.4</v>
      </c>
      <c r="J218" s="5">
        <f t="shared" si="6"/>
        <v>367.3</v>
      </c>
      <c r="K218" s="5">
        <f t="shared" si="7"/>
        <v>348.85</v>
      </c>
    </row>
    <row r="219" spans="1:11" x14ac:dyDescent="0.25">
      <c r="A219" s="3">
        <v>41301</v>
      </c>
      <c r="B219" s="4" t="s">
        <v>6</v>
      </c>
      <c r="C219" s="4" t="s">
        <v>867</v>
      </c>
      <c r="D219" s="4">
        <v>1</v>
      </c>
      <c r="E219" s="4" t="s">
        <v>81</v>
      </c>
      <c r="F219" s="4">
        <v>25</v>
      </c>
      <c r="G219" s="4">
        <v>163.30000000000001</v>
      </c>
      <c r="H219" s="4">
        <v>165.5</v>
      </c>
      <c r="I219" s="5">
        <f t="shared" si="6"/>
        <v>407.3</v>
      </c>
      <c r="J219" s="5">
        <f t="shared" si="6"/>
        <v>409.5</v>
      </c>
      <c r="K219" s="5">
        <f t="shared" si="7"/>
        <v>408.4</v>
      </c>
    </row>
    <row r="220" spans="1:11" x14ac:dyDescent="0.25">
      <c r="A220" s="3">
        <v>41301</v>
      </c>
      <c r="B220" s="4" t="s">
        <v>6</v>
      </c>
      <c r="C220" s="4" t="s">
        <v>867</v>
      </c>
      <c r="D220" s="4">
        <v>1</v>
      </c>
      <c r="E220" s="4">
        <v>132</v>
      </c>
      <c r="F220" s="4">
        <v>25</v>
      </c>
      <c r="G220" s="4">
        <v>118.4</v>
      </c>
      <c r="H220" s="4">
        <v>137.5</v>
      </c>
      <c r="I220" s="5">
        <f t="shared" si="6"/>
        <v>362.4</v>
      </c>
      <c r="J220" s="5">
        <f t="shared" si="6"/>
        <v>381.5</v>
      </c>
      <c r="K220" s="5">
        <f t="shared" si="7"/>
        <v>371.95</v>
      </c>
    </row>
    <row r="221" spans="1:11" x14ac:dyDescent="0.25">
      <c r="A221" s="3">
        <v>41301</v>
      </c>
      <c r="B221" s="4" t="s">
        <v>6</v>
      </c>
      <c r="C221" s="4" t="s">
        <v>867</v>
      </c>
      <c r="D221" s="4">
        <v>1</v>
      </c>
      <c r="E221" s="4">
        <v>35</v>
      </c>
      <c r="F221" s="4">
        <v>25</v>
      </c>
      <c r="G221" s="4">
        <v>98.1</v>
      </c>
      <c r="H221" s="4">
        <v>106</v>
      </c>
      <c r="I221" s="5">
        <f t="shared" si="6"/>
        <v>342.1</v>
      </c>
      <c r="J221" s="5">
        <f t="shared" si="6"/>
        <v>350</v>
      </c>
      <c r="K221" s="5">
        <f t="shared" si="7"/>
        <v>346.05</v>
      </c>
    </row>
    <row r="222" spans="1:11" x14ac:dyDescent="0.25">
      <c r="A222" s="3">
        <v>41301</v>
      </c>
      <c r="B222" s="4" t="s">
        <v>6</v>
      </c>
      <c r="C222" s="4" t="s">
        <v>867</v>
      </c>
      <c r="D222" s="4">
        <v>4</v>
      </c>
      <c r="E222" s="4">
        <v>35</v>
      </c>
      <c r="F222" s="4">
        <v>25</v>
      </c>
      <c r="G222" s="4">
        <v>180.7</v>
      </c>
      <c r="H222" s="4">
        <v>94.5</v>
      </c>
      <c r="I222" s="5">
        <f t="shared" si="6"/>
        <v>424.7</v>
      </c>
      <c r="J222" s="5">
        <f t="shared" si="6"/>
        <v>338.5</v>
      </c>
      <c r="K222" s="5">
        <f t="shared" si="7"/>
        <v>381.6</v>
      </c>
    </row>
    <row r="223" spans="1:11" x14ac:dyDescent="0.25">
      <c r="A223" s="3">
        <v>41301</v>
      </c>
      <c r="B223" s="4" t="s">
        <v>6</v>
      </c>
      <c r="C223" s="4" t="s">
        <v>867</v>
      </c>
      <c r="D223" s="4">
        <v>4</v>
      </c>
      <c r="E223" s="4" t="s">
        <v>81</v>
      </c>
      <c r="F223" s="4">
        <v>25</v>
      </c>
      <c r="G223" s="4">
        <v>196</v>
      </c>
      <c r="H223" s="4">
        <v>197.5</v>
      </c>
      <c r="I223" s="5">
        <f t="shared" si="6"/>
        <v>440</v>
      </c>
      <c r="J223" s="5">
        <f t="shared" si="6"/>
        <v>441.5</v>
      </c>
      <c r="K223" s="5">
        <f t="shared" si="7"/>
        <v>440.75</v>
      </c>
    </row>
    <row r="224" spans="1:11" x14ac:dyDescent="0.25">
      <c r="A224" s="3">
        <v>41301</v>
      </c>
      <c r="B224" s="4" t="s">
        <v>6</v>
      </c>
      <c r="C224" s="4" t="s">
        <v>867</v>
      </c>
      <c r="D224" s="4">
        <v>4</v>
      </c>
      <c r="E224" s="4">
        <v>132</v>
      </c>
      <c r="F224" s="4">
        <v>25</v>
      </c>
      <c r="G224" s="4">
        <v>168</v>
      </c>
      <c r="H224" s="4">
        <v>163</v>
      </c>
      <c r="I224" s="5">
        <f t="shared" si="6"/>
        <v>412</v>
      </c>
      <c r="J224" s="5">
        <f t="shared" si="6"/>
        <v>407</v>
      </c>
      <c r="K224" s="5">
        <f t="shared" si="7"/>
        <v>409.5</v>
      </c>
    </row>
    <row r="225" spans="1:11" x14ac:dyDescent="0.25">
      <c r="A225" s="3">
        <v>41301</v>
      </c>
      <c r="B225" s="4" t="s">
        <v>6</v>
      </c>
      <c r="C225" s="4" t="s">
        <v>867</v>
      </c>
      <c r="D225" s="4">
        <v>4</v>
      </c>
      <c r="E225" s="4">
        <v>5</v>
      </c>
      <c r="F225" s="4">
        <v>25</v>
      </c>
      <c r="G225" s="4">
        <v>149.1</v>
      </c>
      <c r="H225" s="4">
        <v>95</v>
      </c>
      <c r="I225" s="5">
        <f t="shared" si="6"/>
        <v>393.1</v>
      </c>
      <c r="J225" s="5">
        <f t="shared" si="6"/>
        <v>339</v>
      </c>
      <c r="K225" s="5">
        <f t="shared" si="7"/>
        <v>366.05</v>
      </c>
    </row>
    <row r="226" spans="1:11" x14ac:dyDescent="0.25">
      <c r="A226" s="3">
        <v>41301</v>
      </c>
      <c r="B226" s="4" t="s">
        <v>6</v>
      </c>
      <c r="C226" s="4" t="s">
        <v>867</v>
      </c>
      <c r="D226" s="4">
        <v>4</v>
      </c>
      <c r="E226" s="4" t="s">
        <v>80</v>
      </c>
      <c r="F226" s="4">
        <v>25</v>
      </c>
      <c r="G226" s="4">
        <v>237</v>
      </c>
      <c r="H226" s="4">
        <v>182</v>
      </c>
      <c r="I226" s="5">
        <f t="shared" si="6"/>
        <v>481</v>
      </c>
      <c r="J226" s="5">
        <f t="shared" si="6"/>
        <v>426</v>
      </c>
      <c r="K226" s="5">
        <f t="shared" si="7"/>
        <v>453.5</v>
      </c>
    </row>
    <row r="227" spans="1:11" x14ac:dyDescent="0.25">
      <c r="A227" s="3">
        <v>41301</v>
      </c>
      <c r="B227" s="4" t="s">
        <v>6</v>
      </c>
      <c r="C227" s="4" t="s">
        <v>19</v>
      </c>
      <c r="D227" s="4">
        <v>1</v>
      </c>
      <c r="E227" s="4">
        <v>35</v>
      </c>
      <c r="F227" s="4">
        <v>25</v>
      </c>
      <c r="G227" s="4">
        <v>20</v>
      </c>
      <c r="H227" s="4">
        <v>60</v>
      </c>
      <c r="I227" s="5">
        <f t="shared" si="6"/>
        <v>264</v>
      </c>
      <c r="J227" s="5">
        <f t="shared" si="6"/>
        <v>304</v>
      </c>
      <c r="K227" s="5">
        <f t="shared" si="7"/>
        <v>284</v>
      </c>
    </row>
    <row r="228" spans="1:11" x14ac:dyDescent="0.25">
      <c r="A228" s="3">
        <v>41301</v>
      </c>
      <c r="B228" s="4" t="s">
        <v>6</v>
      </c>
      <c r="C228" s="4" t="s">
        <v>19</v>
      </c>
      <c r="D228" s="4">
        <v>1</v>
      </c>
      <c r="E228" s="4">
        <v>5</v>
      </c>
      <c r="F228" s="4">
        <v>25</v>
      </c>
      <c r="G228" s="4">
        <v>112</v>
      </c>
      <c r="H228" s="4">
        <v>129</v>
      </c>
      <c r="I228" s="5">
        <f t="shared" si="6"/>
        <v>356</v>
      </c>
      <c r="J228" s="5">
        <f t="shared" si="6"/>
        <v>373</v>
      </c>
      <c r="K228" s="5">
        <f t="shared" si="7"/>
        <v>364.5</v>
      </c>
    </row>
    <row r="229" spans="1:11" x14ac:dyDescent="0.25">
      <c r="A229" s="3">
        <v>41301</v>
      </c>
      <c r="B229" s="4" t="s">
        <v>6</v>
      </c>
      <c r="C229" s="4" t="s">
        <v>19</v>
      </c>
      <c r="D229" s="4">
        <v>1</v>
      </c>
      <c r="E229" s="4">
        <v>132</v>
      </c>
      <c r="F229" s="4">
        <v>25</v>
      </c>
      <c r="G229" s="4">
        <v>120</v>
      </c>
      <c r="H229" s="4">
        <v>130</v>
      </c>
      <c r="I229" s="5">
        <f t="shared" si="6"/>
        <v>364</v>
      </c>
      <c r="J229" s="5">
        <f t="shared" si="6"/>
        <v>374</v>
      </c>
      <c r="K229" s="5">
        <f t="shared" si="7"/>
        <v>369</v>
      </c>
    </row>
    <row r="230" spans="1:11" x14ac:dyDescent="0.25">
      <c r="A230" s="3">
        <v>41301</v>
      </c>
      <c r="B230" s="4" t="s">
        <v>6</v>
      </c>
      <c r="C230" s="4" t="s">
        <v>19</v>
      </c>
      <c r="D230" s="4">
        <v>1</v>
      </c>
      <c r="E230" s="4" t="s">
        <v>80</v>
      </c>
      <c r="F230" s="4">
        <v>25</v>
      </c>
      <c r="G230" s="4">
        <v>137</v>
      </c>
      <c r="H230" s="4">
        <v>143</v>
      </c>
      <c r="I230" s="5">
        <f t="shared" si="6"/>
        <v>381</v>
      </c>
      <c r="J230" s="5">
        <f t="shared" si="6"/>
        <v>387</v>
      </c>
      <c r="K230" s="5">
        <f t="shared" si="7"/>
        <v>384</v>
      </c>
    </row>
    <row r="231" spans="1:11" x14ac:dyDescent="0.25">
      <c r="A231" s="3">
        <v>41301</v>
      </c>
      <c r="B231" s="4" t="s">
        <v>6</v>
      </c>
      <c r="C231" s="4" t="s">
        <v>19</v>
      </c>
      <c r="D231" s="4">
        <v>1</v>
      </c>
      <c r="E231" s="4" t="s">
        <v>81</v>
      </c>
      <c r="F231" s="4">
        <v>25</v>
      </c>
      <c r="G231" s="4">
        <v>166</v>
      </c>
      <c r="H231" s="4">
        <v>161</v>
      </c>
      <c r="I231" s="5">
        <f t="shared" si="6"/>
        <v>410</v>
      </c>
      <c r="J231" s="5">
        <f t="shared" si="6"/>
        <v>405</v>
      </c>
      <c r="K231" s="5">
        <f t="shared" si="7"/>
        <v>407.5</v>
      </c>
    </row>
    <row r="232" spans="1:11" x14ac:dyDescent="0.25">
      <c r="A232" s="3">
        <v>41301</v>
      </c>
      <c r="B232" s="4" t="s">
        <v>6</v>
      </c>
      <c r="C232" s="4" t="s">
        <v>19</v>
      </c>
      <c r="D232" s="4">
        <v>5</v>
      </c>
      <c r="E232" s="4" t="s">
        <v>81</v>
      </c>
      <c r="F232" s="4">
        <v>25</v>
      </c>
      <c r="G232" s="4">
        <v>175</v>
      </c>
      <c r="H232" s="4">
        <v>168</v>
      </c>
      <c r="I232" s="5">
        <f t="shared" si="6"/>
        <v>419</v>
      </c>
      <c r="J232" s="5">
        <f t="shared" si="6"/>
        <v>412</v>
      </c>
      <c r="K232" s="5">
        <f t="shared" si="7"/>
        <v>415.5</v>
      </c>
    </row>
    <row r="233" spans="1:11" x14ac:dyDescent="0.25">
      <c r="A233" s="3">
        <v>41301</v>
      </c>
      <c r="B233" s="4" t="s">
        <v>6</v>
      </c>
      <c r="C233" s="4" t="s">
        <v>19</v>
      </c>
      <c r="D233" s="4">
        <v>5</v>
      </c>
      <c r="E233" s="4">
        <v>35</v>
      </c>
      <c r="F233" s="4">
        <v>25</v>
      </c>
      <c r="G233" s="4">
        <v>38</v>
      </c>
      <c r="H233" s="4">
        <v>68</v>
      </c>
      <c r="I233" s="5">
        <f t="shared" si="6"/>
        <v>282</v>
      </c>
      <c r="J233" s="5">
        <f t="shared" si="6"/>
        <v>312</v>
      </c>
      <c r="K233" s="5">
        <f t="shared" si="7"/>
        <v>297</v>
      </c>
    </row>
    <row r="234" spans="1:11" x14ac:dyDescent="0.25">
      <c r="A234" s="3">
        <v>41301</v>
      </c>
      <c r="B234" s="4" t="s">
        <v>6</v>
      </c>
      <c r="C234" s="4" t="s">
        <v>19</v>
      </c>
      <c r="D234" s="4">
        <v>5</v>
      </c>
      <c r="E234" s="4">
        <v>5</v>
      </c>
      <c r="F234" s="4">
        <v>25</v>
      </c>
      <c r="G234" s="4">
        <v>40</v>
      </c>
      <c r="H234" s="4">
        <v>153</v>
      </c>
      <c r="I234" s="5">
        <f t="shared" si="6"/>
        <v>284</v>
      </c>
      <c r="J234" s="5">
        <f t="shared" si="6"/>
        <v>397</v>
      </c>
      <c r="K234" s="5">
        <f t="shared" si="7"/>
        <v>340.5</v>
      </c>
    </row>
    <row r="235" spans="1:11" x14ac:dyDescent="0.25">
      <c r="A235" s="3">
        <v>41301</v>
      </c>
      <c r="B235" s="4" t="s">
        <v>6</v>
      </c>
      <c r="C235" s="4" t="s">
        <v>19</v>
      </c>
      <c r="D235" s="4">
        <v>5</v>
      </c>
      <c r="E235" s="4" t="s">
        <v>80</v>
      </c>
      <c r="F235" s="4">
        <v>25</v>
      </c>
      <c r="G235" s="4">
        <v>156</v>
      </c>
      <c r="H235" s="4">
        <v>163</v>
      </c>
      <c r="I235" s="5">
        <f t="shared" si="6"/>
        <v>400</v>
      </c>
      <c r="J235" s="5">
        <f t="shared" si="6"/>
        <v>407</v>
      </c>
      <c r="K235" s="5">
        <f t="shared" si="7"/>
        <v>403.5</v>
      </c>
    </row>
    <row r="236" spans="1:11" x14ac:dyDescent="0.25">
      <c r="A236" s="3">
        <v>41301</v>
      </c>
      <c r="B236" s="4" t="s">
        <v>6</v>
      </c>
      <c r="C236" s="4" t="s">
        <v>19</v>
      </c>
      <c r="D236" s="4">
        <v>5</v>
      </c>
      <c r="E236" s="4">
        <v>135</v>
      </c>
      <c r="F236" s="4">
        <v>25</v>
      </c>
      <c r="G236" s="4">
        <v>86</v>
      </c>
      <c r="H236" s="4">
        <v>139</v>
      </c>
      <c r="I236" s="5">
        <f t="shared" si="6"/>
        <v>330</v>
      </c>
      <c r="J236" s="5">
        <f t="shared" si="6"/>
        <v>383</v>
      </c>
      <c r="K236" s="5">
        <f t="shared" si="7"/>
        <v>356.5</v>
      </c>
    </row>
    <row r="237" spans="1:11" x14ac:dyDescent="0.25">
      <c r="A237" s="3">
        <v>41301</v>
      </c>
      <c r="B237" s="4" t="s">
        <v>6</v>
      </c>
      <c r="C237" s="4" t="s">
        <v>21</v>
      </c>
      <c r="D237" s="4">
        <v>1</v>
      </c>
      <c r="E237" s="4" t="s">
        <v>80</v>
      </c>
      <c r="F237" s="4">
        <v>25</v>
      </c>
      <c r="G237" s="4">
        <v>146</v>
      </c>
      <c r="H237" s="4">
        <v>146</v>
      </c>
      <c r="I237" s="5">
        <f t="shared" si="6"/>
        <v>390</v>
      </c>
      <c r="J237" s="5">
        <f t="shared" si="6"/>
        <v>390</v>
      </c>
      <c r="K237" s="5">
        <f t="shared" si="7"/>
        <v>390</v>
      </c>
    </row>
    <row r="238" spans="1:11" x14ac:dyDescent="0.25">
      <c r="A238" s="3">
        <v>41301</v>
      </c>
      <c r="B238" s="4" t="s">
        <v>6</v>
      </c>
      <c r="C238" s="4" t="s">
        <v>21</v>
      </c>
      <c r="D238" s="4">
        <v>1</v>
      </c>
      <c r="E238" s="4">
        <v>35</v>
      </c>
      <c r="F238" s="4">
        <v>25</v>
      </c>
      <c r="G238" s="4">
        <v>36</v>
      </c>
      <c r="H238" s="4">
        <v>44</v>
      </c>
      <c r="I238" s="5">
        <f t="shared" si="6"/>
        <v>280</v>
      </c>
      <c r="J238" s="5">
        <f t="shared" si="6"/>
        <v>288</v>
      </c>
      <c r="K238" s="5">
        <f t="shared" si="7"/>
        <v>284</v>
      </c>
    </row>
    <row r="239" spans="1:11" x14ac:dyDescent="0.25">
      <c r="A239" s="3">
        <v>41301</v>
      </c>
      <c r="B239" s="4" t="s">
        <v>6</v>
      </c>
      <c r="C239" s="4" t="s">
        <v>21</v>
      </c>
      <c r="D239" s="4">
        <v>1</v>
      </c>
      <c r="E239" s="4">
        <v>132</v>
      </c>
      <c r="F239" s="4">
        <v>25</v>
      </c>
      <c r="G239" s="4">
        <v>120</v>
      </c>
      <c r="H239" s="4">
        <v>170</v>
      </c>
      <c r="I239" s="5">
        <f t="shared" si="6"/>
        <v>364</v>
      </c>
      <c r="J239" s="5">
        <f t="shared" si="6"/>
        <v>414</v>
      </c>
      <c r="K239" s="5">
        <f t="shared" si="7"/>
        <v>389</v>
      </c>
    </row>
    <row r="240" spans="1:11" x14ac:dyDescent="0.25">
      <c r="A240" s="3">
        <v>41301</v>
      </c>
      <c r="B240" s="4" t="s">
        <v>6</v>
      </c>
      <c r="C240" s="4" t="s">
        <v>21</v>
      </c>
      <c r="D240" s="4">
        <v>1</v>
      </c>
      <c r="E240" s="4">
        <v>5</v>
      </c>
      <c r="F240" s="4">
        <v>25</v>
      </c>
      <c r="G240" s="4">
        <v>151</v>
      </c>
      <c r="H240" s="4">
        <v>164</v>
      </c>
      <c r="I240" s="5">
        <f t="shared" si="6"/>
        <v>395</v>
      </c>
      <c r="J240" s="5">
        <f t="shared" si="6"/>
        <v>408</v>
      </c>
      <c r="K240" s="5">
        <f t="shared" si="7"/>
        <v>401.5</v>
      </c>
    </row>
    <row r="241" spans="1:11" x14ac:dyDescent="0.25">
      <c r="A241" s="3">
        <v>41301</v>
      </c>
      <c r="B241" s="4" t="s">
        <v>6</v>
      </c>
      <c r="C241" s="4" t="s">
        <v>21</v>
      </c>
      <c r="D241" s="4">
        <v>1</v>
      </c>
      <c r="E241" s="4" t="s">
        <v>81</v>
      </c>
      <c r="F241" s="4">
        <v>25</v>
      </c>
      <c r="G241" s="4">
        <v>80</v>
      </c>
      <c r="H241" s="4">
        <v>57</v>
      </c>
      <c r="I241" s="5">
        <f t="shared" si="6"/>
        <v>324</v>
      </c>
      <c r="J241" s="5">
        <f t="shared" si="6"/>
        <v>301</v>
      </c>
      <c r="K241" s="5">
        <f t="shared" si="7"/>
        <v>312.5</v>
      </c>
    </row>
    <row r="242" spans="1:11" x14ac:dyDescent="0.25">
      <c r="A242" s="3">
        <v>41301</v>
      </c>
      <c r="B242" s="4" t="s">
        <v>6</v>
      </c>
      <c r="C242" s="4" t="s">
        <v>21</v>
      </c>
      <c r="D242" s="4">
        <v>4</v>
      </c>
      <c r="E242" s="4">
        <v>35</v>
      </c>
      <c r="F242" s="4">
        <v>25</v>
      </c>
      <c r="G242" s="4">
        <v>-16</v>
      </c>
      <c r="H242" s="4">
        <v>29</v>
      </c>
      <c r="I242" s="5">
        <f t="shared" si="6"/>
        <v>228</v>
      </c>
      <c r="J242" s="5">
        <f t="shared" si="6"/>
        <v>273</v>
      </c>
      <c r="K242" s="5">
        <f t="shared" si="7"/>
        <v>250.5</v>
      </c>
    </row>
    <row r="243" spans="1:11" x14ac:dyDescent="0.25">
      <c r="A243" s="3">
        <v>41301</v>
      </c>
      <c r="B243" s="4" t="s">
        <v>6</v>
      </c>
      <c r="C243" s="4" t="s">
        <v>21</v>
      </c>
      <c r="D243" s="4">
        <v>4</v>
      </c>
      <c r="E243" s="4">
        <v>132</v>
      </c>
      <c r="F243" s="4">
        <v>25</v>
      </c>
      <c r="G243" s="4">
        <v>172</v>
      </c>
      <c r="H243" s="4">
        <v>176</v>
      </c>
      <c r="I243" s="5">
        <f t="shared" si="6"/>
        <v>416</v>
      </c>
      <c r="J243" s="5">
        <f t="shared" si="6"/>
        <v>420</v>
      </c>
      <c r="K243" s="5">
        <f t="shared" si="7"/>
        <v>418</v>
      </c>
    </row>
    <row r="244" spans="1:11" x14ac:dyDescent="0.25">
      <c r="A244" s="3">
        <v>41301</v>
      </c>
      <c r="B244" s="4" t="s">
        <v>6</v>
      </c>
      <c r="C244" s="4" t="s">
        <v>21</v>
      </c>
      <c r="D244" s="4">
        <v>4</v>
      </c>
      <c r="E244" s="4" t="s">
        <v>80</v>
      </c>
      <c r="F244" s="4">
        <v>25</v>
      </c>
      <c r="G244" s="4">
        <v>174</v>
      </c>
      <c r="H244" s="4">
        <v>163</v>
      </c>
      <c r="I244" s="5">
        <f t="shared" si="6"/>
        <v>418</v>
      </c>
      <c r="J244" s="5">
        <f t="shared" si="6"/>
        <v>407</v>
      </c>
      <c r="K244" s="5">
        <f t="shared" si="7"/>
        <v>412.5</v>
      </c>
    </row>
    <row r="245" spans="1:11" x14ac:dyDescent="0.25">
      <c r="A245" s="3">
        <v>41301</v>
      </c>
      <c r="B245" s="4" t="s">
        <v>6</v>
      </c>
      <c r="C245" s="4" t="s">
        <v>21</v>
      </c>
      <c r="D245" s="4">
        <v>4</v>
      </c>
      <c r="E245" s="4" t="s">
        <v>81</v>
      </c>
      <c r="F245" s="4">
        <v>25</v>
      </c>
      <c r="G245" s="4">
        <v>211</v>
      </c>
      <c r="H245" s="4">
        <v>213</v>
      </c>
      <c r="I245" s="5">
        <f t="shared" si="6"/>
        <v>455</v>
      </c>
      <c r="J245" s="5">
        <f t="shared" si="6"/>
        <v>457</v>
      </c>
      <c r="K245" s="5">
        <f t="shared" si="7"/>
        <v>456</v>
      </c>
    </row>
    <row r="246" spans="1:11" x14ac:dyDescent="0.25">
      <c r="A246" s="3">
        <v>41301</v>
      </c>
      <c r="B246" s="4" t="s">
        <v>6</v>
      </c>
      <c r="C246" s="4" t="s">
        <v>21</v>
      </c>
      <c r="D246" s="4">
        <v>4</v>
      </c>
      <c r="E246" s="4">
        <v>5</v>
      </c>
      <c r="F246" s="4">
        <v>25</v>
      </c>
      <c r="G246" s="4">
        <v>187</v>
      </c>
      <c r="H246" s="4">
        <v>187</v>
      </c>
      <c r="I246" s="5">
        <f t="shared" si="6"/>
        <v>431</v>
      </c>
      <c r="J246" s="5">
        <f t="shared" si="6"/>
        <v>431</v>
      </c>
      <c r="K246" s="5">
        <f t="shared" si="7"/>
        <v>431</v>
      </c>
    </row>
    <row r="247" spans="1:11" x14ac:dyDescent="0.25">
      <c r="A247" s="3">
        <v>41301</v>
      </c>
      <c r="B247" s="4" t="s">
        <v>6</v>
      </c>
      <c r="C247" s="4" t="s">
        <v>21</v>
      </c>
      <c r="D247" s="4">
        <v>3</v>
      </c>
      <c r="E247" s="4">
        <v>35</v>
      </c>
      <c r="F247" s="4">
        <v>25</v>
      </c>
      <c r="G247" s="4">
        <v>-43</v>
      </c>
      <c r="H247" s="4">
        <v>-9</v>
      </c>
      <c r="I247" s="5">
        <f t="shared" si="6"/>
        <v>201</v>
      </c>
      <c r="J247" s="5">
        <f t="shared" si="6"/>
        <v>235</v>
      </c>
      <c r="K247" s="5">
        <f t="shared" si="7"/>
        <v>218</v>
      </c>
    </row>
    <row r="248" spans="1:11" x14ac:dyDescent="0.25">
      <c r="A248" s="3">
        <v>41301</v>
      </c>
      <c r="B248" s="4" t="s">
        <v>6</v>
      </c>
      <c r="C248" s="4" t="s">
        <v>21</v>
      </c>
      <c r="D248" s="4">
        <v>3</v>
      </c>
      <c r="E248" s="4" t="s">
        <v>81</v>
      </c>
      <c r="F248" s="4">
        <v>25</v>
      </c>
      <c r="G248" s="4">
        <v>233</v>
      </c>
      <c r="H248" s="4">
        <v>215</v>
      </c>
      <c r="I248" s="5">
        <f t="shared" si="6"/>
        <v>477</v>
      </c>
      <c r="J248" s="5">
        <f t="shared" si="6"/>
        <v>459</v>
      </c>
      <c r="K248" s="5">
        <f t="shared" si="7"/>
        <v>468</v>
      </c>
    </row>
    <row r="249" spans="1:11" x14ac:dyDescent="0.25">
      <c r="A249" s="3">
        <v>41301</v>
      </c>
      <c r="B249" s="4" t="s">
        <v>6</v>
      </c>
      <c r="C249" s="4" t="s">
        <v>21</v>
      </c>
      <c r="D249" s="4">
        <v>3</v>
      </c>
      <c r="E249" s="4">
        <v>132</v>
      </c>
      <c r="F249" s="4">
        <v>25</v>
      </c>
      <c r="G249" s="4">
        <v>192</v>
      </c>
      <c r="H249" s="4">
        <v>176</v>
      </c>
      <c r="I249" s="5">
        <f t="shared" si="6"/>
        <v>436</v>
      </c>
      <c r="J249" s="5">
        <f t="shared" si="6"/>
        <v>420</v>
      </c>
      <c r="K249" s="5">
        <f t="shared" si="7"/>
        <v>428</v>
      </c>
    </row>
    <row r="250" spans="1:11" x14ac:dyDescent="0.25">
      <c r="A250" s="3">
        <v>41301</v>
      </c>
      <c r="B250" s="4" t="s">
        <v>6</v>
      </c>
      <c r="C250" s="4" t="s">
        <v>21</v>
      </c>
      <c r="D250" s="4">
        <v>3</v>
      </c>
      <c r="E250" s="4">
        <v>5</v>
      </c>
      <c r="F250" s="4">
        <v>25</v>
      </c>
      <c r="G250" s="4">
        <v>-47</v>
      </c>
      <c r="H250" s="4">
        <v>40</v>
      </c>
      <c r="I250" s="5">
        <f t="shared" si="6"/>
        <v>197</v>
      </c>
      <c r="J250" s="5">
        <f t="shared" si="6"/>
        <v>284</v>
      </c>
      <c r="K250" s="5">
        <f t="shared" si="7"/>
        <v>240.5</v>
      </c>
    </row>
    <row r="251" spans="1:11" x14ac:dyDescent="0.25">
      <c r="A251" s="3">
        <v>41301</v>
      </c>
      <c r="B251" s="4" t="s">
        <v>6</v>
      </c>
      <c r="C251" s="4" t="s">
        <v>21</v>
      </c>
      <c r="D251" s="4">
        <v>3</v>
      </c>
      <c r="E251" s="4" t="s">
        <v>80</v>
      </c>
      <c r="F251" s="4">
        <v>25</v>
      </c>
      <c r="G251" s="4">
        <v>154</v>
      </c>
      <c r="H251" s="4">
        <v>183</v>
      </c>
      <c r="I251" s="5">
        <f t="shared" si="6"/>
        <v>398</v>
      </c>
      <c r="J251" s="5">
        <f t="shared" si="6"/>
        <v>427</v>
      </c>
      <c r="K251" s="5">
        <f t="shared" si="7"/>
        <v>412.5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74"/>
  <sheetViews>
    <sheetView workbookViewId="0">
      <selection activeCell="E20" sqref="E20"/>
    </sheetView>
  </sheetViews>
  <sheetFormatPr defaultRowHeight="15" x14ac:dyDescent="0.25"/>
  <cols>
    <col min="1" max="1" width="14.85546875" bestFit="1" customWidth="1"/>
    <col min="2" max="2" width="21.85546875" style="4" bestFit="1" customWidth="1"/>
    <col min="3" max="3" width="17.42578125" style="4" bestFit="1" customWidth="1"/>
    <col min="4" max="4" width="14.28515625" style="4" bestFit="1" customWidth="1"/>
    <col min="5" max="5" width="26.42578125" style="4" bestFit="1" customWidth="1"/>
    <col min="6" max="6" width="24.7109375" style="4" bestFit="1" customWidth="1"/>
    <col min="7" max="7" width="19" style="4" bestFit="1" customWidth="1"/>
    <col min="8" max="8" width="20.42578125" bestFit="1" customWidth="1"/>
    <col min="9" max="9" width="11.42578125" bestFit="1" customWidth="1"/>
    <col min="10" max="10" width="9.140625" style="4"/>
  </cols>
  <sheetData>
    <row r="1" spans="1:10" x14ac:dyDescent="0.25">
      <c r="A1" s="17" t="s">
        <v>770</v>
      </c>
      <c r="B1" s="17" t="s">
        <v>62</v>
      </c>
      <c r="C1" s="17" t="s">
        <v>63</v>
      </c>
      <c r="D1" s="17" t="s">
        <v>771</v>
      </c>
      <c r="E1" s="177" t="s">
        <v>812</v>
      </c>
      <c r="F1" s="177" t="s">
        <v>813</v>
      </c>
      <c r="G1" s="17" t="s">
        <v>811</v>
      </c>
      <c r="H1" s="17" t="s">
        <v>855</v>
      </c>
      <c r="I1" s="17" t="s">
        <v>856</v>
      </c>
      <c r="J1" s="17" t="s">
        <v>772</v>
      </c>
    </row>
    <row r="2" spans="1:10" x14ac:dyDescent="0.25">
      <c r="A2" s="3">
        <v>41289</v>
      </c>
      <c r="B2" s="4" t="s">
        <v>72</v>
      </c>
      <c r="C2" s="4" t="s">
        <v>3</v>
      </c>
      <c r="D2" s="4">
        <v>99</v>
      </c>
      <c r="E2" s="6">
        <v>2714029.9530000002</v>
      </c>
      <c r="F2" s="6">
        <v>243627.72719999999</v>
      </c>
      <c r="G2" s="4">
        <v>-32.925400000000003</v>
      </c>
      <c r="H2" t="s">
        <v>773</v>
      </c>
      <c r="J2" s="4">
        <v>1.6400000000000001E-2</v>
      </c>
    </row>
    <row r="3" spans="1:10" x14ac:dyDescent="0.25">
      <c r="A3" s="3">
        <v>41289</v>
      </c>
      <c r="B3" s="4" t="s">
        <v>72</v>
      </c>
      <c r="C3" s="4" t="s">
        <v>3</v>
      </c>
      <c r="D3" s="4">
        <v>100</v>
      </c>
      <c r="E3" s="6">
        <v>2714032.571</v>
      </c>
      <c r="F3" s="6">
        <v>243626.74859999999</v>
      </c>
      <c r="G3" s="4">
        <v>-32.938899999999997</v>
      </c>
      <c r="H3" t="s">
        <v>775</v>
      </c>
      <c r="I3" t="s">
        <v>774</v>
      </c>
      <c r="J3" s="4">
        <v>1.5900000000000001E-2</v>
      </c>
    </row>
    <row r="4" spans="1:10" x14ac:dyDescent="0.25">
      <c r="A4" s="3">
        <v>41289</v>
      </c>
      <c r="B4" s="4" t="s">
        <v>72</v>
      </c>
      <c r="C4" s="4" t="s">
        <v>3</v>
      </c>
      <c r="D4" s="4">
        <v>101</v>
      </c>
      <c r="E4" s="6">
        <v>2714039.0819999999</v>
      </c>
      <c r="F4" s="6">
        <v>243623.50930000001</v>
      </c>
      <c r="G4" s="4">
        <v>-32.907499999999999</v>
      </c>
      <c r="H4" t="s">
        <v>775</v>
      </c>
      <c r="J4" s="4">
        <v>7.5999999999999998E-2</v>
      </c>
    </row>
    <row r="5" spans="1:10" x14ac:dyDescent="0.25">
      <c r="A5" s="3">
        <v>41289</v>
      </c>
      <c r="B5" s="4" t="s">
        <v>72</v>
      </c>
      <c r="C5" s="4" t="s">
        <v>3</v>
      </c>
      <c r="D5" s="4">
        <v>102</v>
      </c>
      <c r="E5" s="6">
        <v>2714050.1770000001</v>
      </c>
      <c r="F5" s="6">
        <v>243624.8437</v>
      </c>
      <c r="G5" s="4">
        <v>-32.926900000000003</v>
      </c>
      <c r="H5" t="s">
        <v>775</v>
      </c>
      <c r="J5" s="4">
        <v>1.7100000000000001E-2</v>
      </c>
    </row>
    <row r="6" spans="1:10" x14ac:dyDescent="0.25">
      <c r="A6" s="3">
        <v>41289</v>
      </c>
      <c r="B6" s="4" t="s">
        <v>72</v>
      </c>
      <c r="C6" s="4" t="s">
        <v>3</v>
      </c>
      <c r="D6" s="4">
        <v>103</v>
      </c>
      <c r="E6" s="6">
        <v>2714050.0520000001</v>
      </c>
      <c r="F6" s="6">
        <v>243624.98509999999</v>
      </c>
      <c r="G6" s="4">
        <v>-32.902999999999999</v>
      </c>
      <c r="H6" t="s">
        <v>775</v>
      </c>
      <c r="I6" t="s">
        <v>776</v>
      </c>
      <c r="J6" s="4">
        <v>3.8699999999999998E-2</v>
      </c>
    </row>
    <row r="7" spans="1:10" x14ac:dyDescent="0.25">
      <c r="A7" s="3">
        <v>41289</v>
      </c>
      <c r="B7" s="4" t="s">
        <v>72</v>
      </c>
      <c r="C7" s="4" t="s">
        <v>3</v>
      </c>
      <c r="D7" s="4">
        <v>104</v>
      </c>
      <c r="E7" s="6">
        <v>2714055.1</v>
      </c>
      <c r="F7" s="6">
        <v>243620.85750000001</v>
      </c>
      <c r="G7" s="4">
        <v>-32.907200000000003</v>
      </c>
      <c r="H7" t="s">
        <v>775</v>
      </c>
      <c r="J7" s="4">
        <v>3.6700000000000003E-2</v>
      </c>
    </row>
    <row r="8" spans="1:10" x14ac:dyDescent="0.25">
      <c r="A8" s="3">
        <v>41289</v>
      </c>
      <c r="B8" s="4" t="s">
        <v>72</v>
      </c>
      <c r="C8" s="4" t="s">
        <v>3</v>
      </c>
      <c r="D8" s="4">
        <v>105</v>
      </c>
      <c r="E8" s="6">
        <v>2714062.031</v>
      </c>
      <c r="F8" s="6">
        <v>243616.58979999999</v>
      </c>
      <c r="G8" s="4">
        <v>-32.904600000000002</v>
      </c>
      <c r="H8" t="s">
        <v>775</v>
      </c>
      <c r="J8" s="4">
        <v>1.8700000000000001E-2</v>
      </c>
    </row>
    <row r="9" spans="1:10" x14ac:dyDescent="0.25">
      <c r="A9" s="3">
        <v>41289</v>
      </c>
      <c r="B9" s="4" t="s">
        <v>72</v>
      </c>
      <c r="C9" s="4" t="s">
        <v>3</v>
      </c>
      <c r="D9" s="4">
        <v>106</v>
      </c>
      <c r="E9" s="6">
        <v>2714067.7719999999</v>
      </c>
      <c r="F9" s="6">
        <v>243613.745</v>
      </c>
      <c r="G9" s="4">
        <v>-32.904600000000002</v>
      </c>
      <c r="H9" t="s">
        <v>775</v>
      </c>
      <c r="J9" s="4">
        <v>2.29E-2</v>
      </c>
    </row>
    <row r="10" spans="1:10" x14ac:dyDescent="0.25">
      <c r="A10" s="3">
        <v>41289</v>
      </c>
      <c r="B10" s="4" t="s">
        <v>72</v>
      </c>
      <c r="C10" s="4" t="s">
        <v>3</v>
      </c>
      <c r="D10" s="4">
        <v>107</v>
      </c>
      <c r="E10" s="6">
        <v>2714070.3840000001</v>
      </c>
      <c r="F10" s="6">
        <v>243615.24549999999</v>
      </c>
      <c r="G10" s="4">
        <v>-32.923099999999998</v>
      </c>
      <c r="H10" t="s">
        <v>775</v>
      </c>
      <c r="I10" t="s">
        <v>777</v>
      </c>
      <c r="J10" s="4">
        <v>1.8800000000000001E-2</v>
      </c>
    </row>
    <row r="11" spans="1:10" x14ac:dyDescent="0.25">
      <c r="A11" s="3">
        <v>41289</v>
      </c>
      <c r="B11" s="4" t="s">
        <v>72</v>
      </c>
      <c r="C11" s="4" t="s">
        <v>3</v>
      </c>
      <c r="D11" s="4">
        <v>108</v>
      </c>
      <c r="E11" s="6">
        <v>2714078.2289999998</v>
      </c>
      <c r="F11" s="6">
        <v>243614.4817</v>
      </c>
      <c r="G11" s="4">
        <v>-32.923000000000002</v>
      </c>
      <c r="H11" t="s">
        <v>775</v>
      </c>
      <c r="J11" s="4">
        <v>4.5199999999999997E-2</v>
      </c>
    </row>
    <row r="12" spans="1:10" x14ac:dyDescent="0.25">
      <c r="A12" s="3">
        <v>41289</v>
      </c>
      <c r="B12" s="4" t="s">
        <v>72</v>
      </c>
      <c r="C12" s="4" t="s">
        <v>3</v>
      </c>
      <c r="D12" s="4">
        <v>109</v>
      </c>
      <c r="E12" s="6">
        <v>2714078.24</v>
      </c>
      <c r="F12" s="6">
        <v>243614.44039999999</v>
      </c>
      <c r="G12" s="4">
        <v>-32.926400000000001</v>
      </c>
      <c r="H12" t="s">
        <v>775</v>
      </c>
      <c r="J12" s="4">
        <v>1.8700000000000001E-2</v>
      </c>
    </row>
    <row r="13" spans="1:10" x14ac:dyDescent="0.25">
      <c r="A13" s="3">
        <v>41289</v>
      </c>
      <c r="B13" s="4" t="s">
        <v>72</v>
      </c>
      <c r="C13" s="4" t="s">
        <v>3</v>
      </c>
      <c r="D13" s="4">
        <v>110</v>
      </c>
      <c r="E13" s="6">
        <v>2714086.9339999999</v>
      </c>
      <c r="F13" s="6">
        <v>243612.55559999999</v>
      </c>
      <c r="G13" s="4">
        <v>-32.936999999999998</v>
      </c>
      <c r="H13" t="s">
        <v>779</v>
      </c>
      <c r="I13" t="s">
        <v>778</v>
      </c>
      <c r="J13" s="4">
        <v>1.7000000000000001E-2</v>
      </c>
    </row>
    <row r="14" spans="1:10" x14ac:dyDescent="0.25">
      <c r="A14" s="3">
        <v>41289</v>
      </c>
      <c r="B14" s="4" t="s">
        <v>72</v>
      </c>
      <c r="C14" s="4" t="s">
        <v>3</v>
      </c>
      <c r="D14" s="4">
        <v>111</v>
      </c>
      <c r="E14" s="6">
        <v>2714092.8050000002</v>
      </c>
      <c r="F14" s="6">
        <v>243611.8953</v>
      </c>
      <c r="G14" s="4">
        <v>-32.936</v>
      </c>
      <c r="H14" t="s">
        <v>775</v>
      </c>
      <c r="J14" s="4">
        <v>2.07E-2</v>
      </c>
    </row>
    <row r="15" spans="1:10" x14ac:dyDescent="0.25">
      <c r="A15" s="3">
        <v>41289</v>
      </c>
      <c r="B15" s="4" t="s">
        <v>72</v>
      </c>
      <c r="C15" s="4" t="s">
        <v>3</v>
      </c>
      <c r="D15" s="4">
        <v>112</v>
      </c>
      <c r="E15" s="6">
        <v>2714105.68</v>
      </c>
      <c r="F15" s="6">
        <v>243605.9975</v>
      </c>
      <c r="G15" s="4">
        <v>-32.941200000000002</v>
      </c>
      <c r="H15" t="s">
        <v>779</v>
      </c>
      <c r="I15" t="s">
        <v>780</v>
      </c>
      <c r="J15" s="4">
        <v>1.8499999999999999E-2</v>
      </c>
    </row>
    <row r="16" spans="1:10" x14ac:dyDescent="0.25">
      <c r="A16" s="3">
        <v>41289</v>
      </c>
      <c r="B16" s="4" t="s">
        <v>72</v>
      </c>
      <c r="C16" s="4" t="s">
        <v>3</v>
      </c>
      <c r="D16" s="4">
        <v>113</v>
      </c>
      <c r="E16" s="6">
        <v>2714112.8390000002</v>
      </c>
      <c r="F16" s="6">
        <v>243603.84229999999</v>
      </c>
      <c r="G16" s="4">
        <v>-32.949399999999997</v>
      </c>
      <c r="H16" t="s">
        <v>775</v>
      </c>
      <c r="J16" s="4">
        <v>1.8499999999999999E-2</v>
      </c>
    </row>
    <row r="17" spans="1:10" x14ac:dyDescent="0.25">
      <c r="A17" s="3">
        <v>41289</v>
      </c>
      <c r="B17" s="4" t="s">
        <v>72</v>
      </c>
      <c r="C17" s="4" t="s">
        <v>3</v>
      </c>
      <c r="D17" s="4">
        <v>114</v>
      </c>
      <c r="E17" s="6">
        <v>2714123.1979999999</v>
      </c>
      <c r="F17" s="6">
        <v>243595.1679</v>
      </c>
      <c r="G17" s="4">
        <v>-32.938899999999997</v>
      </c>
      <c r="H17" t="s">
        <v>775</v>
      </c>
      <c r="J17" s="4">
        <v>1.77E-2</v>
      </c>
    </row>
    <row r="18" spans="1:10" x14ac:dyDescent="0.25">
      <c r="A18" s="3">
        <v>41289</v>
      </c>
      <c r="B18" s="4" t="s">
        <v>72</v>
      </c>
      <c r="C18" s="4" t="s">
        <v>3</v>
      </c>
      <c r="D18" s="4">
        <v>115</v>
      </c>
      <c r="E18" s="6">
        <v>2714124.83</v>
      </c>
      <c r="F18" s="6">
        <v>243600.2525</v>
      </c>
      <c r="G18" s="4">
        <v>-32.933</v>
      </c>
      <c r="H18" t="s">
        <v>779</v>
      </c>
      <c r="I18" t="s">
        <v>781</v>
      </c>
      <c r="J18" s="4">
        <v>1.7500000000000002E-2</v>
      </c>
    </row>
    <row r="19" spans="1:10" x14ac:dyDescent="0.25">
      <c r="A19" s="3">
        <v>41289</v>
      </c>
      <c r="B19" s="4" t="s">
        <v>72</v>
      </c>
      <c r="C19" s="4" t="s">
        <v>3</v>
      </c>
      <c r="D19" s="4">
        <v>116</v>
      </c>
      <c r="E19" s="6">
        <v>2714116.6469999999</v>
      </c>
      <c r="F19" s="6">
        <v>243629.39300000001</v>
      </c>
      <c r="G19" s="4">
        <v>-32.756399999999999</v>
      </c>
      <c r="H19" t="s">
        <v>782</v>
      </c>
      <c r="J19" s="4">
        <v>2.1700000000000001E-2</v>
      </c>
    </row>
    <row r="20" spans="1:10" x14ac:dyDescent="0.25">
      <c r="A20" s="3">
        <v>41289</v>
      </c>
      <c r="B20" s="4" t="s">
        <v>72</v>
      </c>
      <c r="C20" s="4" t="s">
        <v>783</v>
      </c>
      <c r="D20" s="4">
        <v>117</v>
      </c>
      <c r="E20" s="6">
        <v>2714036.8709999998</v>
      </c>
      <c r="F20" s="6">
        <v>243733.79509999999</v>
      </c>
      <c r="G20" s="4">
        <v>-31.993300000000001</v>
      </c>
      <c r="H20" t="s">
        <v>775</v>
      </c>
      <c r="J20" s="4">
        <v>4.6600000000000003E-2</v>
      </c>
    </row>
    <row r="21" spans="1:10" x14ac:dyDescent="0.25">
      <c r="A21" s="3">
        <v>41289</v>
      </c>
      <c r="B21" s="4" t="s">
        <v>72</v>
      </c>
      <c r="C21" s="4" t="s">
        <v>783</v>
      </c>
      <c r="D21" s="4">
        <v>118</v>
      </c>
      <c r="E21" s="6">
        <v>2714039.9169999999</v>
      </c>
      <c r="F21" s="6">
        <v>243735.9467</v>
      </c>
      <c r="G21" s="4">
        <v>-32.109900000000003</v>
      </c>
      <c r="H21" t="s">
        <v>775</v>
      </c>
      <c r="J21" s="4">
        <v>5.1400000000000001E-2</v>
      </c>
    </row>
    <row r="22" spans="1:10" x14ac:dyDescent="0.25">
      <c r="A22" s="3">
        <v>41289</v>
      </c>
      <c r="B22" s="4" t="s">
        <v>72</v>
      </c>
      <c r="C22" s="4" t="s">
        <v>783</v>
      </c>
      <c r="D22" s="4">
        <v>119</v>
      </c>
      <c r="E22" s="6">
        <v>2714041.8480000002</v>
      </c>
      <c r="F22" s="6">
        <v>243736.76269999999</v>
      </c>
      <c r="G22" s="4">
        <v>-32.237900000000003</v>
      </c>
      <c r="H22" t="s">
        <v>775</v>
      </c>
      <c r="J22" s="4">
        <v>2.0899999999999998E-2</v>
      </c>
    </row>
    <row r="23" spans="1:10" x14ac:dyDescent="0.25">
      <c r="A23" s="3">
        <v>41289</v>
      </c>
      <c r="B23" s="4" t="s">
        <v>72</v>
      </c>
      <c r="C23" s="4" t="s">
        <v>783</v>
      </c>
      <c r="D23" s="4">
        <v>120</v>
      </c>
      <c r="E23" s="6">
        <v>2714043.3319999999</v>
      </c>
      <c r="F23" s="6">
        <v>243738.03039999999</v>
      </c>
      <c r="G23" s="4">
        <v>-32.377899999999997</v>
      </c>
      <c r="H23" t="s">
        <v>775</v>
      </c>
      <c r="J23" s="4">
        <v>2.1999999999999999E-2</v>
      </c>
    </row>
    <row r="24" spans="1:10" x14ac:dyDescent="0.25">
      <c r="A24" s="3">
        <v>41289</v>
      </c>
      <c r="B24" s="4" t="s">
        <v>72</v>
      </c>
      <c r="C24" s="4" t="s">
        <v>783</v>
      </c>
      <c r="D24" s="4">
        <v>121</v>
      </c>
      <c r="E24" s="6">
        <v>2714045.0290000001</v>
      </c>
      <c r="F24" s="6">
        <v>243739.37830000001</v>
      </c>
      <c r="G24" s="4">
        <v>-32.463900000000002</v>
      </c>
      <c r="H24" t="s">
        <v>779</v>
      </c>
      <c r="I24" t="s">
        <v>774</v>
      </c>
      <c r="J24" s="4">
        <v>2.0500000000000001E-2</v>
      </c>
    </row>
    <row r="25" spans="1:10" x14ac:dyDescent="0.25">
      <c r="A25" s="3">
        <v>41289</v>
      </c>
      <c r="B25" s="4" t="s">
        <v>72</v>
      </c>
      <c r="C25" s="4" t="s">
        <v>783</v>
      </c>
      <c r="D25" s="4">
        <v>122</v>
      </c>
      <c r="E25" s="6">
        <v>2714047.6439999999</v>
      </c>
      <c r="F25" s="6">
        <v>243740.58960000001</v>
      </c>
      <c r="G25" s="4">
        <v>-32.439100000000003</v>
      </c>
      <c r="H25" t="s">
        <v>775</v>
      </c>
      <c r="J25" s="4">
        <v>2.1499999999999998E-2</v>
      </c>
    </row>
    <row r="26" spans="1:10" x14ac:dyDescent="0.25">
      <c r="A26" s="3">
        <v>41289</v>
      </c>
      <c r="B26" s="4" t="s">
        <v>72</v>
      </c>
      <c r="C26" s="4" t="s">
        <v>783</v>
      </c>
      <c r="D26" s="4">
        <v>123</v>
      </c>
      <c r="E26" s="6">
        <v>2714051.2069999999</v>
      </c>
      <c r="F26" s="6">
        <v>243742.28080000001</v>
      </c>
      <c r="G26" s="4">
        <v>-32.4636</v>
      </c>
      <c r="H26" t="s">
        <v>775</v>
      </c>
      <c r="J26" s="4">
        <v>2.0899999999999998E-2</v>
      </c>
    </row>
    <row r="27" spans="1:10" x14ac:dyDescent="0.25">
      <c r="A27" s="3">
        <v>41289</v>
      </c>
      <c r="B27" s="4" t="s">
        <v>72</v>
      </c>
      <c r="C27" s="4" t="s">
        <v>783</v>
      </c>
      <c r="D27" s="4">
        <v>124</v>
      </c>
      <c r="E27" s="6">
        <v>2714054.89</v>
      </c>
      <c r="F27" s="6">
        <v>243744.14430000001</v>
      </c>
      <c r="G27" s="4">
        <v>-32.505499999999998</v>
      </c>
      <c r="H27" t="s">
        <v>775</v>
      </c>
      <c r="J27" s="4">
        <v>2.01E-2</v>
      </c>
    </row>
    <row r="28" spans="1:10" x14ac:dyDescent="0.25">
      <c r="A28" s="3">
        <v>41289</v>
      </c>
      <c r="B28" s="4" t="s">
        <v>72</v>
      </c>
      <c r="C28" s="4" t="s">
        <v>783</v>
      </c>
      <c r="D28" s="4">
        <v>125</v>
      </c>
      <c r="E28" s="6">
        <v>2714057.2820000001</v>
      </c>
      <c r="F28" s="6">
        <v>243745.33069999999</v>
      </c>
      <c r="G28" s="4">
        <v>-32.561599999999999</v>
      </c>
      <c r="H28" t="s">
        <v>775</v>
      </c>
      <c r="J28" s="4">
        <v>1.9400000000000001E-2</v>
      </c>
    </row>
    <row r="29" spans="1:10" x14ac:dyDescent="0.25">
      <c r="A29" s="3">
        <v>41289</v>
      </c>
      <c r="B29" s="4" t="s">
        <v>72</v>
      </c>
      <c r="C29" s="4" t="s">
        <v>783</v>
      </c>
      <c r="D29" s="4">
        <v>126</v>
      </c>
      <c r="E29" s="6">
        <v>2714057.517</v>
      </c>
      <c r="F29" s="6">
        <v>243745.5515</v>
      </c>
      <c r="G29" s="4">
        <v>-32.628</v>
      </c>
      <c r="H29" t="s">
        <v>775</v>
      </c>
      <c r="J29" s="4">
        <v>2.1000000000000001E-2</v>
      </c>
    </row>
    <row r="30" spans="1:10" x14ac:dyDescent="0.25">
      <c r="A30" s="3">
        <v>41289</v>
      </c>
      <c r="B30" s="4" t="s">
        <v>72</v>
      </c>
      <c r="C30" s="4" t="s">
        <v>783</v>
      </c>
      <c r="D30" s="4">
        <v>127</v>
      </c>
      <c r="E30" s="6">
        <v>2714057.9339999999</v>
      </c>
      <c r="F30" s="6">
        <v>243745.7879</v>
      </c>
      <c r="G30" s="4">
        <v>-32.642000000000003</v>
      </c>
      <c r="H30" t="s">
        <v>775</v>
      </c>
      <c r="J30" s="4">
        <v>2.0799999999999999E-2</v>
      </c>
    </row>
    <row r="31" spans="1:10" x14ac:dyDescent="0.25">
      <c r="A31" s="3">
        <v>41289</v>
      </c>
      <c r="B31" s="4" t="s">
        <v>72</v>
      </c>
      <c r="C31" s="4" t="s">
        <v>783</v>
      </c>
      <c r="D31" s="4">
        <v>128</v>
      </c>
      <c r="E31" s="6">
        <v>2714058.375</v>
      </c>
      <c r="F31" s="6">
        <v>243746.29920000001</v>
      </c>
      <c r="G31" s="4">
        <v>-32.5319</v>
      </c>
      <c r="H31" t="s">
        <v>775</v>
      </c>
      <c r="J31" s="4">
        <v>2.0799999999999999E-2</v>
      </c>
    </row>
    <row r="32" spans="1:10" x14ac:dyDescent="0.25">
      <c r="A32" s="3">
        <v>41289</v>
      </c>
      <c r="B32" s="4" t="s">
        <v>72</v>
      </c>
      <c r="C32" s="4" t="s">
        <v>783</v>
      </c>
      <c r="D32" s="4">
        <v>129</v>
      </c>
      <c r="E32" s="6">
        <v>2714061.0630000001</v>
      </c>
      <c r="F32" s="6">
        <v>243747.95370000001</v>
      </c>
      <c r="G32" s="4">
        <v>-32.503999999999998</v>
      </c>
      <c r="H32" t="s">
        <v>775</v>
      </c>
      <c r="J32" s="4">
        <v>2.1999999999999999E-2</v>
      </c>
    </row>
    <row r="33" spans="1:10" x14ac:dyDescent="0.25">
      <c r="A33" s="3">
        <v>41289</v>
      </c>
      <c r="B33" s="4" t="s">
        <v>72</v>
      </c>
      <c r="C33" s="4" t="s">
        <v>783</v>
      </c>
      <c r="D33" s="4">
        <v>130</v>
      </c>
      <c r="E33" s="6">
        <v>2714061.656</v>
      </c>
      <c r="F33" s="6">
        <v>243748.63879999999</v>
      </c>
      <c r="G33" s="4">
        <v>-32.503999999999998</v>
      </c>
      <c r="H33" t="s">
        <v>779</v>
      </c>
      <c r="I33" t="s">
        <v>776</v>
      </c>
      <c r="J33" s="4">
        <v>0.02</v>
      </c>
    </row>
    <row r="34" spans="1:10" x14ac:dyDescent="0.25">
      <c r="A34" s="3">
        <v>41289</v>
      </c>
      <c r="B34" s="4" t="s">
        <v>72</v>
      </c>
      <c r="C34" s="4" t="s">
        <v>783</v>
      </c>
      <c r="D34" s="4">
        <v>131</v>
      </c>
      <c r="E34" s="6">
        <v>2714064.31</v>
      </c>
      <c r="F34" s="6">
        <v>243749.8941</v>
      </c>
      <c r="G34" s="4">
        <v>-32.498600000000003</v>
      </c>
      <c r="H34" t="s">
        <v>775</v>
      </c>
      <c r="J34" s="4">
        <v>2.0899999999999998E-2</v>
      </c>
    </row>
    <row r="35" spans="1:10" x14ac:dyDescent="0.25">
      <c r="A35" s="3">
        <v>41289</v>
      </c>
      <c r="B35" s="4" t="s">
        <v>72</v>
      </c>
      <c r="C35" s="4" t="s">
        <v>783</v>
      </c>
      <c r="D35" s="4">
        <v>132</v>
      </c>
      <c r="E35" s="6">
        <v>2714067.5469999998</v>
      </c>
      <c r="F35" s="6">
        <v>243750.94469999999</v>
      </c>
      <c r="G35" s="4">
        <v>-32.466099999999997</v>
      </c>
      <c r="H35" t="s">
        <v>775</v>
      </c>
      <c r="J35" s="4">
        <v>1.8700000000000001E-2</v>
      </c>
    </row>
    <row r="36" spans="1:10" x14ac:dyDescent="0.25">
      <c r="A36" s="3">
        <v>41289</v>
      </c>
      <c r="B36" s="4" t="s">
        <v>72</v>
      </c>
      <c r="C36" s="4" t="s">
        <v>783</v>
      </c>
      <c r="D36" s="4">
        <v>133</v>
      </c>
      <c r="E36" s="6">
        <v>2714072.65</v>
      </c>
      <c r="F36" s="6">
        <v>243752.8162</v>
      </c>
      <c r="G36" s="4">
        <v>-32.491300000000003</v>
      </c>
      <c r="H36" t="s">
        <v>775</v>
      </c>
      <c r="J36" s="4">
        <v>1.9800000000000002E-2</v>
      </c>
    </row>
    <row r="37" spans="1:10" x14ac:dyDescent="0.25">
      <c r="A37" s="3">
        <v>41289</v>
      </c>
      <c r="B37" s="4" t="s">
        <v>72</v>
      </c>
      <c r="C37" s="4" t="s">
        <v>783</v>
      </c>
      <c r="D37" s="4">
        <v>134</v>
      </c>
      <c r="E37" s="6">
        <v>2714077.148</v>
      </c>
      <c r="F37" s="6">
        <v>243754.31909999999</v>
      </c>
      <c r="G37" s="4">
        <v>-32.463799999999999</v>
      </c>
      <c r="H37" t="s">
        <v>775</v>
      </c>
      <c r="J37" s="4">
        <v>1.95E-2</v>
      </c>
    </row>
    <row r="38" spans="1:10" x14ac:dyDescent="0.25">
      <c r="A38" s="3">
        <v>41289</v>
      </c>
      <c r="B38" s="4" t="s">
        <v>72</v>
      </c>
      <c r="C38" s="4" t="s">
        <v>783</v>
      </c>
      <c r="D38" s="4">
        <v>135</v>
      </c>
      <c r="E38" s="6">
        <v>2714080.25</v>
      </c>
      <c r="F38" s="6">
        <v>243755.5736</v>
      </c>
      <c r="G38" s="4">
        <v>-32.454999999999998</v>
      </c>
      <c r="H38" t="s">
        <v>775</v>
      </c>
      <c r="J38" s="4">
        <v>1.8599999999999998E-2</v>
      </c>
    </row>
    <row r="39" spans="1:10" x14ac:dyDescent="0.25">
      <c r="A39" s="3">
        <v>41289</v>
      </c>
      <c r="B39" s="4" t="s">
        <v>72</v>
      </c>
      <c r="C39" s="4" t="s">
        <v>783</v>
      </c>
      <c r="D39" s="4">
        <v>136</v>
      </c>
      <c r="E39" s="6">
        <v>2714081.9550000001</v>
      </c>
      <c r="F39" s="6">
        <v>243755.82310000001</v>
      </c>
      <c r="G39" s="4">
        <v>-32.456400000000002</v>
      </c>
      <c r="H39" t="s">
        <v>779</v>
      </c>
      <c r="I39" t="s">
        <v>777</v>
      </c>
      <c r="J39" s="4">
        <v>1.8499999999999999E-2</v>
      </c>
    </row>
    <row r="40" spans="1:10" x14ac:dyDescent="0.25">
      <c r="A40" s="3">
        <v>41289</v>
      </c>
      <c r="B40" s="4" t="s">
        <v>72</v>
      </c>
      <c r="C40" s="4" t="s">
        <v>783</v>
      </c>
      <c r="D40" s="4">
        <v>137</v>
      </c>
      <c r="E40" s="6">
        <v>2714086.4369999999</v>
      </c>
      <c r="F40" s="6">
        <v>243756.85509999999</v>
      </c>
      <c r="G40" s="4">
        <v>-32.444200000000002</v>
      </c>
      <c r="H40" t="s">
        <v>775</v>
      </c>
      <c r="J40" s="4">
        <v>4.1300000000000003E-2</v>
      </c>
    </row>
    <row r="41" spans="1:10" x14ac:dyDescent="0.25">
      <c r="A41" s="3">
        <v>41289</v>
      </c>
      <c r="B41" s="4" t="s">
        <v>72</v>
      </c>
      <c r="C41" s="4" t="s">
        <v>783</v>
      </c>
      <c r="D41" s="4">
        <v>138</v>
      </c>
      <c r="E41" s="6">
        <v>2714090.142</v>
      </c>
      <c r="F41" s="6">
        <v>243758.21859999999</v>
      </c>
      <c r="G41" s="4">
        <v>-32.554600000000001</v>
      </c>
      <c r="H41" t="s">
        <v>775</v>
      </c>
      <c r="J41" s="4">
        <v>2.1899999999999999E-2</v>
      </c>
    </row>
    <row r="42" spans="1:10" x14ac:dyDescent="0.25">
      <c r="A42" s="3">
        <v>41289</v>
      </c>
      <c r="B42" s="4" t="s">
        <v>72</v>
      </c>
      <c r="C42" s="4" t="s">
        <v>783</v>
      </c>
      <c r="D42" s="4">
        <v>139</v>
      </c>
      <c r="E42" s="6">
        <v>2714094.3679999998</v>
      </c>
      <c r="F42" s="6">
        <v>243759.9001</v>
      </c>
      <c r="G42" s="4">
        <v>-32.573599999999999</v>
      </c>
      <c r="H42" t="s">
        <v>775</v>
      </c>
      <c r="J42" s="4">
        <v>2.0799999999999999E-2</v>
      </c>
    </row>
    <row r="43" spans="1:10" x14ac:dyDescent="0.25">
      <c r="A43" s="3">
        <v>41289</v>
      </c>
      <c r="B43" s="4" t="s">
        <v>72</v>
      </c>
      <c r="C43" s="4" t="s">
        <v>783</v>
      </c>
      <c r="D43" s="4">
        <v>140</v>
      </c>
      <c r="E43" s="6">
        <v>2714094.3390000002</v>
      </c>
      <c r="F43" s="6">
        <v>243759.86600000001</v>
      </c>
      <c r="G43" s="4">
        <v>-32.574599999999997</v>
      </c>
      <c r="H43" t="s">
        <v>775</v>
      </c>
      <c r="J43" s="4">
        <v>0.02</v>
      </c>
    </row>
    <row r="44" spans="1:10" x14ac:dyDescent="0.25">
      <c r="A44" s="3">
        <v>41289</v>
      </c>
      <c r="B44" s="4" t="s">
        <v>72</v>
      </c>
      <c r="C44" s="4" t="s">
        <v>783</v>
      </c>
      <c r="D44" s="4">
        <v>141</v>
      </c>
      <c r="E44" s="6">
        <v>2714094.6129999999</v>
      </c>
      <c r="F44" s="6">
        <v>243760.16560000001</v>
      </c>
      <c r="G44" s="4">
        <v>-32.588500000000003</v>
      </c>
      <c r="H44" t="s">
        <v>779</v>
      </c>
      <c r="J44" s="4">
        <v>1.9300000000000001E-2</v>
      </c>
    </row>
    <row r="45" spans="1:10" x14ac:dyDescent="0.25">
      <c r="A45" s="3">
        <v>41289</v>
      </c>
      <c r="B45" s="4" t="s">
        <v>72</v>
      </c>
      <c r="C45" s="4" t="s">
        <v>783</v>
      </c>
      <c r="D45" s="4">
        <v>142</v>
      </c>
      <c r="E45" s="6">
        <v>2714099.284</v>
      </c>
      <c r="F45" s="6">
        <v>243761.53599999999</v>
      </c>
      <c r="G45" s="4">
        <v>-32.594099999999997</v>
      </c>
      <c r="H45" t="s">
        <v>779</v>
      </c>
      <c r="I45" t="s">
        <v>778</v>
      </c>
      <c r="J45" s="4">
        <v>1.9300000000000001E-2</v>
      </c>
    </row>
    <row r="46" spans="1:10" x14ac:dyDescent="0.25">
      <c r="A46" s="3">
        <v>41289</v>
      </c>
      <c r="B46" s="4" t="s">
        <v>72</v>
      </c>
      <c r="C46" s="4" t="s">
        <v>783</v>
      </c>
      <c r="D46" s="4">
        <v>143</v>
      </c>
      <c r="E46" s="6">
        <v>2714104.0290000001</v>
      </c>
      <c r="F46" s="6">
        <v>243762.82209999999</v>
      </c>
      <c r="G46" s="4">
        <v>-32.635399999999997</v>
      </c>
      <c r="H46" t="s">
        <v>775</v>
      </c>
      <c r="J46" s="4">
        <v>2.0400000000000001E-2</v>
      </c>
    </row>
    <row r="47" spans="1:10" x14ac:dyDescent="0.25">
      <c r="A47" s="3">
        <v>41289</v>
      </c>
      <c r="B47" s="4" t="s">
        <v>72</v>
      </c>
      <c r="C47" s="4" t="s">
        <v>783</v>
      </c>
      <c r="D47" s="4">
        <v>144</v>
      </c>
      <c r="E47" s="6">
        <v>2714111.3339999998</v>
      </c>
      <c r="F47" s="6">
        <v>243765.67819999999</v>
      </c>
      <c r="G47" s="4">
        <v>-32.586300000000001</v>
      </c>
      <c r="H47" t="s">
        <v>775</v>
      </c>
      <c r="J47" s="4">
        <v>3.6999999999999998E-2</v>
      </c>
    </row>
    <row r="48" spans="1:10" x14ac:dyDescent="0.25">
      <c r="A48" s="3">
        <v>41289</v>
      </c>
      <c r="B48" s="4" t="s">
        <v>72</v>
      </c>
      <c r="C48" s="4" t="s">
        <v>783</v>
      </c>
      <c r="D48" s="4">
        <v>145</v>
      </c>
      <c r="E48" s="6">
        <v>2714116.9920000001</v>
      </c>
      <c r="F48" s="6">
        <v>243768.8077</v>
      </c>
      <c r="G48" s="4">
        <v>-32.594700000000003</v>
      </c>
      <c r="H48" t="s">
        <v>775</v>
      </c>
      <c r="J48" s="4">
        <v>7.3999999999999996E-2</v>
      </c>
    </row>
    <row r="49" spans="1:10" x14ac:dyDescent="0.25">
      <c r="A49" s="3">
        <v>41289</v>
      </c>
      <c r="B49" s="4" t="s">
        <v>72</v>
      </c>
      <c r="C49" s="4" t="s">
        <v>783</v>
      </c>
      <c r="D49" s="4">
        <v>146</v>
      </c>
      <c r="E49" s="6">
        <v>2714131.7880000002</v>
      </c>
      <c r="F49" s="6">
        <v>243775.3187</v>
      </c>
      <c r="G49" s="4">
        <v>-32.637999999999998</v>
      </c>
      <c r="H49" t="s">
        <v>775</v>
      </c>
      <c r="I49" t="s">
        <v>781</v>
      </c>
      <c r="J49" s="4">
        <v>1.8800000000000001E-2</v>
      </c>
    </row>
    <row r="50" spans="1:10" x14ac:dyDescent="0.25">
      <c r="A50" s="3">
        <v>41289</v>
      </c>
      <c r="B50" s="4" t="s">
        <v>72</v>
      </c>
      <c r="C50" s="4" t="s">
        <v>783</v>
      </c>
      <c r="D50" s="4">
        <v>147</v>
      </c>
      <c r="E50" s="6">
        <v>2714126.3489999999</v>
      </c>
      <c r="F50" s="6">
        <v>243772.6605</v>
      </c>
      <c r="G50" s="4">
        <v>-32.6325</v>
      </c>
      <c r="H50" t="s">
        <v>775</v>
      </c>
      <c r="J50" s="4">
        <v>1.78E-2</v>
      </c>
    </row>
    <row r="51" spans="1:10" x14ac:dyDescent="0.25">
      <c r="A51" s="3">
        <v>41289</v>
      </c>
      <c r="B51" s="4" t="s">
        <v>72</v>
      </c>
      <c r="C51" s="4" t="s">
        <v>783</v>
      </c>
      <c r="D51" s="4">
        <v>148</v>
      </c>
      <c r="E51" s="6">
        <v>2714121.8909999998</v>
      </c>
      <c r="F51" s="6">
        <v>243770.81649999999</v>
      </c>
      <c r="G51" s="4">
        <v>-32.6721</v>
      </c>
      <c r="H51" t="s">
        <v>775</v>
      </c>
      <c r="I51" t="s">
        <v>780</v>
      </c>
      <c r="J51" s="4">
        <v>1.8200000000000001E-2</v>
      </c>
    </row>
    <row r="52" spans="1:10" x14ac:dyDescent="0.25">
      <c r="A52" s="3">
        <v>41289</v>
      </c>
      <c r="B52" s="4" t="s">
        <v>72</v>
      </c>
      <c r="C52" s="4" t="s">
        <v>783</v>
      </c>
      <c r="D52" s="4">
        <v>149</v>
      </c>
      <c r="E52" s="6">
        <v>2714118.1370000001</v>
      </c>
      <c r="F52" s="6">
        <v>243769.2916</v>
      </c>
      <c r="G52" s="4">
        <v>-32.654899999999998</v>
      </c>
      <c r="H52" t="s">
        <v>775</v>
      </c>
      <c r="J52" s="4">
        <v>1.9E-2</v>
      </c>
    </row>
    <row r="53" spans="1:10" x14ac:dyDescent="0.25">
      <c r="A53" s="3">
        <v>41289</v>
      </c>
      <c r="B53" s="4" t="s">
        <v>72</v>
      </c>
      <c r="C53" s="4" t="s">
        <v>783</v>
      </c>
      <c r="D53" s="4">
        <v>150</v>
      </c>
      <c r="E53" s="6">
        <v>2714050.91</v>
      </c>
      <c r="F53" s="6">
        <v>243748.02720000001</v>
      </c>
      <c r="G53" s="4">
        <v>-32.4696</v>
      </c>
      <c r="H53" t="s">
        <v>775</v>
      </c>
      <c r="J53" s="4">
        <v>1.6799999999999999E-2</v>
      </c>
    </row>
    <row r="54" spans="1:10" x14ac:dyDescent="0.25">
      <c r="A54" s="3">
        <v>41289</v>
      </c>
      <c r="B54" s="4" t="s">
        <v>72</v>
      </c>
      <c r="C54" s="4" t="s">
        <v>783</v>
      </c>
      <c r="D54" s="4">
        <v>151</v>
      </c>
      <c r="E54" s="6">
        <v>2714050.764</v>
      </c>
      <c r="F54" s="6">
        <v>243747.7004</v>
      </c>
      <c r="G54" s="4">
        <v>-32.539099999999998</v>
      </c>
      <c r="H54" t="s">
        <v>775</v>
      </c>
      <c r="J54" s="4">
        <v>1.4500000000000001E-2</v>
      </c>
    </row>
    <row r="55" spans="1:10" x14ac:dyDescent="0.25">
      <c r="A55" s="3">
        <v>41289</v>
      </c>
      <c r="B55" s="4" t="s">
        <v>72</v>
      </c>
      <c r="C55" s="4" t="s">
        <v>783</v>
      </c>
      <c r="D55" s="4">
        <v>152</v>
      </c>
      <c r="E55" s="6">
        <v>2714050.5649999999</v>
      </c>
      <c r="F55" s="6">
        <v>243747.5019</v>
      </c>
      <c r="G55" s="4">
        <v>-32.664200000000001</v>
      </c>
      <c r="H55" t="s">
        <v>775</v>
      </c>
      <c r="J55" s="4">
        <v>1.6E-2</v>
      </c>
    </row>
    <row r="56" spans="1:10" x14ac:dyDescent="0.25">
      <c r="A56" s="3">
        <v>41289</v>
      </c>
      <c r="B56" s="4" t="s">
        <v>72</v>
      </c>
      <c r="C56" s="4" t="s">
        <v>783</v>
      </c>
      <c r="D56" s="4">
        <v>153</v>
      </c>
      <c r="E56" s="6">
        <v>2714050.4079999998</v>
      </c>
      <c r="F56" s="6">
        <v>243747.34849999999</v>
      </c>
      <c r="G56" s="4">
        <v>-32.712200000000003</v>
      </c>
      <c r="H56" t="s">
        <v>775</v>
      </c>
      <c r="J56" s="4">
        <v>1.7000000000000001E-2</v>
      </c>
    </row>
    <row r="57" spans="1:10" x14ac:dyDescent="0.25">
      <c r="A57" s="3">
        <v>41289</v>
      </c>
      <c r="B57" s="4" t="s">
        <v>72</v>
      </c>
      <c r="C57" s="4" t="s">
        <v>783</v>
      </c>
      <c r="D57" s="4">
        <v>154</v>
      </c>
      <c r="E57" s="6">
        <v>2714050.3259999999</v>
      </c>
      <c r="F57" s="6">
        <v>243747.06899999999</v>
      </c>
      <c r="G57" s="4">
        <v>-32.687100000000001</v>
      </c>
      <c r="H57" t="s">
        <v>775</v>
      </c>
      <c r="J57" s="4">
        <v>1.7500000000000002E-2</v>
      </c>
    </row>
    <row r="58" spans="1:10" x14ac:dyDescent="0.25">
      <c r="A58" s="3">
        <v>41289</v>
      </c>
      <c r="B58" s="4" t="s">
        <v>72</v>
      </c>
      <c r="C58" s="4" t="s">
        <v>783</v>
      </c>
      <c r="D58" s="4">
        <v>155</v>
      </c>
      <c r="E58" s="6">
        <v>2714050.0109999999</v>
      </c>
      <c r="F58" s="6">
        <v>243746.74609999999</v>
      </c>
      <c r="G58" s="4">
        <v>-32.548900000000003</v>
      </c>
      <c r="H58" t="s">
        <v>775</v>
      </c>
      <c r="J58" s="4">
        <v>1.5299999999999999E-2</v>
      </c>
    </row>
    <row r="59" spans="1:10" x14ac:dyDescent="0.25">
      <c r="A59" s="3">
        <v>41289</v>
      </c>
      <c r="B59" s="4" t="s">
        <v>72</v>
      </c>
      <c r="C59" s="4" t="s">
        <v>783</v>
      </c>
      <c r="D59" s="4">
        <v>156</v>
      </c>
      <c r="E59" s="6">
        <v>2714049.4849999999</v>
      </c>
      <c r="F59" s="6">
        <v>243746.2886</v>
      </c>
      <c r="G59" s="4">
        <v>-32.474800000000002</v>
      </c>
      <c r="H59" t="s">
        <v>775</v>
      </c>
      <c r="J59" s="4">
        <v>1.47E-2</v>
      </c>
    </row>
    <row r="60" spans="1:10" x14ac:dyDescent="0.25">
      <c r="A60" s="3">
        <v>41289</v>
      </c>
      <c r="B60" s="4" t="s">
        <v>72</v>
      </c>
      <c r="C60" s="4" t="s">
        <v>783</v>
      </c>
      <c r="D60" s="4">
        <v>157</v>
      </c>
      <c r="E60" s="6">
        <v>2714045.1889999998</v>
      </c>
      <c r="F60" s="6">
        <v>243740.15059999999</v>
      </c>
      <c r="G60" s="4">
        <v>-32.4236</v>
      </c>
      <c r="H60" t="s">
        <v>775</v>
      </c>
      <c r="J60" s="4">
        <v>1.6299999999999999E-2</v>
      </c>
    </row>
    <row r="61" spans="1:10" x14ac:dyDescent="0.25">
      <c r="A61" s="3">
        <v>41289</v>
      </c>
      <c r="B61" s="4" t="s">
        <v>72</v>
      </c>
      <c r="C61" s="4" t="s">
        <v>783</v>
      </c>
      <c r="D61" s="4">
        <v>158</v>
      </c>
      <c r="E61" s="6">
        <v>2714043.5529999998</v>
      </c>
      <c r="F61" s="6">
        <v>243738.413</v>
      </c>
      <c r="G61" s="4">
        <v>-32.403599999999997</v>
      </c>
      <c r="H61" t="s">
        <v>775</v>
      </c>
      <c r="J61" s="4">
        <v>1.4800000000000001E-2</v>
      </c>
    </row>
    <row r="62" spans="1:10" x14ac:dyDescent="0.25">
      <c r="A62" s="3">
        <v>41289</v>
      </c>
      <c r="B62" s="4" t="s">
        <v>72</v>
      </c>
      <c r="C62" s="4" t="s">
        <v>783</v>
      </c>
      <c r="D62" s="4">
        <v>159</v>
      </c>
      <c r="E62" s="6">
        <v>2714042.2390000001</v>
      </c>
      <c r="F62" s="6">
        <v>243736.9436</v>
      </c>
      <c r="G62" s="4">
        <v>-32.290300000000002</v>
      </c>
      <c r="H62" t="s">
        <v>775</v>
      </c>
      <c r="J62" s="4">
        <v>1.6299999999999999E-2</v>
      </c>
    </row>
    <row r="63" spans="1:10" x14ac:dyDescent="0.25">
      <c r="A63" s="3">
        <v>41289</v>
      </c>
      <c r="B63" s="4" t="s">
        <v>72</v>
      </c>
      <c r="C63" s="4" t="s">
        <v>783</v>
      </c>
      <c r="D63" s="4">
        <v>160</v>
      </c>
      <c r="E63" s="6">
        <v>2714040.4840000002</v>
      </c>
      <c r="F63" s="6">
        <v>243735.08009999999</v>
      </c>
      <c r="G63" s="4">
        <v>-32.122</v>
      </c>
      <c r="H63" t="s">
        <v>775</v>
      </c>
      <c r="J63" s="4">
        <v>1.66E-2</v>
      </c>
    </row>
    <row r="64" spans="1:10" x14ac:dyDescent="0.25">
      <c r="A64" s="3">
        <v>41289</v>
      </c>
      <c r="B64" s="4" t="s">
        <v>72</v>
      </c>
      <c r="C64" s="4" t="s">
        <v>783</v>
      </c>
      <c r="D64" s="4">
        <v>161</v>
      </c>
      <c r="E64" s="6">
        <v>2714039.5759999999</v>
      </c>
      <c r="F64" s="6">
        <v>243733.56839999999</v>
      </c>
      <c r="G64" s="4">
        <v>-32.065199999999997</v>
      </c>
      <c r="H64" t="s">
        <v>775</v>
      </c>
      <c r="J64" s="4">
        <v>1.7399999999999999E-2</v>
      </c>
    </row>
    <row r="65" spans="1:10" x14ac:dyDescent="0.25">
      <c r="A65" s="3">
        <v>41289</v>
      </c>
      <c r="B65" s="4" t="s">
        <v>72</v>
      </c>
      <c r="C65" s="4" t="s">
        <v>783</v>
      </c>
      <c r="D65" s="4">
        <v>162</v>
      </c>
      <c r="E65" s="6">
        <v>2714038.3139999998</v>
      </c>
      <c r="F65" s="6">
        <v>243732.3933</v>
      </c>
      <c r="G65" s="4">
        <v>-31.831700000000001</v>
      </c>
      <c r="H65" t="s">
        <v>775</v>
      </c>
      <c r="J65" s="4">
        <v>1.6E-2</v>
      </c>
    </row>
    <row r="66" spans="1:10" x14ac:dyDescent="0.25">
      <c r="A66" s="3">
        <v>41289</v>
      </c>
      <c r="B66" s="4" t="s">
        <v>72</v>
      </c>
      <c r="C66" s="4" t="s">
        <v>783</v>
      </c>
      <c r="D66" s="4">
        <v>163</v>
      </c>
      <c r="E66" s="6">
        <v>2714036.0460000001</v>
      </c>
      <c r="F66" s="6">
        <v>243732.64780000001</v>
      </c>
      <c r="G66" s="4">
        <v>-31.9941</v>
      </c>
      <c r="H66" t="s">
        <v>775</v>
      </c>
      <c r="J66" s="4">
        <v>1.7899999999999999E-2</v>
      </c>
    </row>
    <row r="67" spans="1:10" x14ac:dyDescent="0.25">
      <c r="A67" s="3">
        <v>41289</v>
      </c>
      <c r="B67" s="4" t="s">
        <v>72</v>
      </c>
      <c r="C67" s="4" t="s">
        <v>783</v>
      </c>
      <c r="D67" s="4">
        <v>164</v>
      </c>
      <c r="E67" s="6">
        <v>2714032.736</v>
      </c>
      <c r="F67" s="6">
        <v>243731.47510000001</v>
      </c>
      <c r="G67" s="4">
        <v>-32.092399999999998</v>
      </c>
      <c r="H67" t="s">
        <v>775</v>
      </c>
      <c r="J67" s="4">
        <v>1.6199999999999999E-2</v>
      </c>
    </row>
    <row r="68" spans="1:10" x14ac:dyDescent="0.25">
      <c r="A68" s="3">
        <v>41289</v>
      </c>
      <c r="B68" s="4" t="s">
        <v>72</v>
      </c>
      <c r="C68" s="4" t="s">
        <v>783</v>
      </c>
      <c r="D68" s="4">
        <v>165</v>
      </c>
      <c r="E68" s="6">
        <v>2714030.6170000001</v>
      </c>
      <c r="F68" s="6">
        <v>243729.834</v>
      </c>
      <c r="G68" s="4">
        <v>-32.180900000000001</v>
      </c>
      <c r="H68" t="s">
        <v>775</v>
      </c>
      <c r="J68" s="4">
        <v>1.77E-2</v>
      </c>
    </row>
    <row r="69" spans="1:10" x14ac:dyDescent="0.25">
      <c r="A69" s="3">
        <v>41289</v>
      </c>
      <c r="B69" s="4" t="s">
        <v>72</v>
      </c>
      <c r="C69" s="4" t="s">
        <v>783</v>
      </c>
      <c r="D69" s="4">
        <v>166</v>
      </c>
      <c r="E69" s="6">
        <v>2714027.6490000002</v>
      </c>
      <c r="F69" s="6">
        <v>243728.33439999999</v>
      </c>
      <c r="G69" s="4">
        <v>-32.115099999999998</v>
      </c>
      <c r="H69" t="s">
        <v>775</v>
      </c>
      <c r="J69" s="4">
        <v>1.67E-2</v>
      </c>
    </row>
    <row r="70" spans="1:10" x14ac:dyDescent="0.25">
      <c r="A70" s="3">
        <v>41289</v>
      </c>
      <c r="B70" s="4" t="s">
        <v>72</v>
      </c>
      <c r="C70" s="4" t="s">
        <v>783</v>
      </c>
      <c r="D70" s="4">
        <v>167</v>
      </c>
      <c r="E70" s="6">
        <v>2714025.6359999999</v>
      </c>
      <c r="F70" s="6">
        <v>243727.09830000001</v>
      </c>
      <c r="G70" s="4">
        <v>-31.985800000000001</v>
      </c>
      <c r="H70" t="s">
        <v>775</v>
      </c>
      <c r="J70" s="4">
        <v>1.6299999999999999E-2</v>
      </c>
    </row>
    <row r="71" spans="1:10" x14ac:dyDescent="0.25">
      <c r="A71" s="3">
        <v>41289</v>
      </c>
      <c r="B71" s="4" t="s">
        <v>72</v>
      </c>
      <c r="C71" s="4" t="s">
        <v>783</v>
      </c>
      <c r="D71" s="4">
        <v>168</v>
      </c>
      <c r="E71" s="6">
        <v>2714022.6540000001</v>
      </c>
      <c r="F71" s="6">
        <v>243725.0722</v>
      </c>
      <c r="G71" s="4">
        <v>-31.994199999999999</v>
      </c>
      <c r="H71" t="s">
        <v>775</v>
      </c>
      <c r="J71" s="4">
        <v>1.5599999999999999E-2</v>
      </c>
    </row>
    <row r="72" spans="1:10" x14ac:dyDescent="0.25">
      <c r="A72" s="3">
        <v>41289</v>
      </c>
      <c r="B72" s="4" t="s">
        <v>72</v>
      </c>
      <c r="C72" s="4" t="s">
        <v>783</v>
      </c>
      <c r="D72" s="4">
        <v>169</v>
      </c>
      <c r="E72" s="6">
        <v>2714021.4569999999</v>
      </c>
      <c r="F72" s="6">
        <v>243724.20680000001</v>
      </c>
      <c r="G72" s="4">
        <v>-31.9513</v>
      </c>
      <c r="H72" t="s">
        <v>775</v>
      </c>
      <c r="J72" s="4">
        <v>4.5600000000000002E-2</v>
      </c>
    </row>
    <row r="73" spans="1:10" x14ac:dyDescent="0.25">
      <c r="A73" s="3">
        <v>41289</v>
      </c>
      <c r="B73" s="4" t="s">
        <v>72</v>
      </c>
      <c r="C73" s="4" t="s">
        <v>783</v>
      </c>
      <c r="D73" s="4">
        <v>170</v>
      </c>
      <c r="E73" s="6">
        <v>2714019.3480000002</v>
      </c>
      <c r="F73" s="6">
        <v>243721.38339999999</v>
      </c>
      <c r="G73" s="4">
        <v>-32.3277</v>
      </c>
      <c r="H73" t="s">
        <v>775</v>
      </c>
      <c r="J73" s="4">
        <v>7.4800000000000005E-2</v>
      </c>
    </row>
    <row r="74" spans="1:10" x14ac:dyDescent="0.25">
      <c r="A74" s="178">
        <v>41290.459189814814</v>
      </c>
      <c r="B74" s="4" t="s">
        <v>4</v>
      </c>
      <c r="C74" s="4" t="s">
        <v>783</v>
      </c>
      <c r="D74" s="4">
        <v>1</v>
      </c>
      <c r="E74" s="140">
        <v>2707040.1724999999</v>
      </c>
      <c r="F74" s="140">
        <v>239885.79730000001</v>
      </c>
      <c r="G74" s="4">
        <v>-33.554900000000004</v>
      </c>
      <c r="H74" t="s">
        <v>784</v>
      </c>
      <c r="J74" s="4">
        <v>1.0200000000000001E-2</v>
      </c>
    </row>
    <row r="75" spans="1:10" x14ac:dyDescent="0.25">
      <c r="A75" s="178">
        <v>41290.459710648145</v>
      </c>
      <c r="B75" s="4" t="s">
        <v>4</v>
      </c>
      <c r="C75" s="4" t="s">
        <v>783</v>
      </c>
      <c r="D75" s="4">
        <v>2</v>
      </c>
      <c r="E75" s="140">
        <v>2707037.3295999998</v>
      </c>
      <c r="F75" s="140">
        <v>239883.96520000001</v>
      </c>
      <c r="G75" s="4">
        <v>-33.395200000000003</v>
      </c>
      <c r="H75" t="s">
        <v>785</v>
      </c>
      <c r="J75" s="4">
        <v>1.01E-2</v>
      </c>
    </row>
    <row r="76" spans="1:10" x14ac:dyDescent="0.25">
      <c r="A76" s="178">
        <v>41290.459780092591</v>
      </c>
      <c r="B76" s="4" t="s">
        <v>4</v>
      </c>
      <c r="C76" s="4" t="s">
        <v>783</v>
      </c>
      <c r="D76" s="4">
        <v>3</v>
      </c>
      <c r="E76" s="140">
        <v>2707037.3234000001</v>
      </c>
      <c r="F76" s="140">
        <v>239883.95550000001</v>
      </c>
      <c r="G76" s="4">
        <v>-33.391199999999998</v>
      </c>
      <c r="H76" t="s">
        <v>785</v>
      </c>
      <c r="J76" s="4">
        <v>9.1000000000000004E-3</v>
      </c>
    </row>
    <row r="77" spans="1:10" x14ac:dyDescent="0.25">
      <c r="A77" s="178">
        <v>41290.460104166668</v>
      </c>
      <c r="B77" s="4" t="s">
        <v>4</v>
      </c>
      <c r="C77" s="4" t="s">
        <v>783</v>
      </c>
      <c r="D77" s="4">
        <v>4</v>
      </c>
      <c r="E77" s="140">
        <v>2707040.2104000002</v>
      </c>
      <c r="F77" s="140">
        <v>239885.4474</v>
      </c>
      <c r="G77" s="4">
        <v>-33.232100000000003</v>
      </c>
      <c r="H77" t="s">
        <v>786</v>
      </c>
      <c r="J77" s="4">
        <v>1.01E-2</v>
      </c>
    </row>
    <row r="78" spans="1:10" x14ac:dyDescent="0.25">
      <c r="A78" s="178">
        <v>41290.460289351853</v>
      </c>
      <c r="B78" s="4" t="s">
        <v>4</v>
      </c>
      <c r="C78" s="4" t="s">
        <v>783</v>
      </c>
      <c r="D78" s="4">
        <v>5</v>
      </c>
      <c r="E78" s="140">
        <v>2707040.9572999999</v>
      </c>
      <c r="F78" s="140">
        <v>239884.1875</v>
      </c>
      <c r="G78" s="4">
        <v>-33.025700000000001</v>
      </c>
      <c r="H78" t="s">
        <v>775</v>
      </c>
      <c r="J78" s="4">
        <v>1.03E-2</v>
      </c>
    </row>
    <row r="79" spans="1:10" x14ac:dyDescent="0.25">
      <c r="A79" s="178">
        <v>41290.460381944446</v>
      </c>
      <c r="B79" s="4" t="s">
        <v>4</v>
      </c>
      <c r="C79" s="4" t="s">
        <v>783</v>
      </c>
      <c r="D79" s="4">
        <v>6</v>
      </c>
      <c r="E79" s="140">
        <v>2707042.1181999999</v>
      </c>
      <c r="F79" s="140">
        <v>239883.0184</v>
      </c>
      <c r="G79" s="4">
        <v>-32.867100000000001</v>
      </c>
      <c r="H79" t="s">
        <v>775</v>
      </c>
      <c r="J79" s="4">
        <v>1.21E-2</v>
      </c>
    </row>
    <row r="80" spans="1:10" x14ac:dyDescent="0.25">
      <c r="A80" s="178">
        <v>41290.460717592592</v>
      </c>
      <c r="B80" s="4" t="s">
        <v>4</v>
      </c>
      <c r="C80" s="4" t="s">
        <v>783</v>
      </c>
      <c r="D80" s="4">
        <v>7</v>
      </c>
      <c r="E80" s="140">
        <v>2707043.1644000001</v>
      </c>
      <c r="F80" s="140">
        <v>239881.75260000001</v>
      </c>
      <c r="G80" s="4">
        <v>-32.754100000000001</v>
      </c>
      <c r="H80" t="s">
        <v>787</v>
      </c>
      <c r="J80" s="4">
        <v>1.1900000000000001E-2</v>
      </c>
    </row>
    <row r="81" spans="1:10" x14ac:dyDescent="0.25">
      <c r="A81" s="178">
        <v>41290.460810185185</v>
      </c>
      <c r="B81" s="4" t="s">
        <v>4</v>
      </c>
      <c r="C81" s="4" t="s">
        <v>783</v>
      </c>
      <c r="D81" s="4">
        <v>8</v>
      </c>
      <c r="E81" s="140">
        <v>2707044.7815999999</v>
      </c>
      <c r="F81" s="140">
        <v>239879.95</v>
      </c>
      <c r="G81" s="4">
        <v>-32.729199999999999</v>
      </c>
      <c r="H81" t="s">
        <v>775</v>
      </c>
      <c r="J81" s="4">
        <v>1.09E-2</v>
      </c>
    </row>
    <row r="82" spans="1:10" x14ac:dyDescent="0.25">
      <c r="A82" s="178">
        <v>41290.461099537039</v>
      </c>
      <c r="B82" s="4" t="s">
        <v>4</v>
      </c>
      <c r="C82" s="4" t="s">
        <v>783</v>
      </c>
      <c r="D82" s="4">
        <v>9</v>
      </c>
      <c r="E82" s="140">
        <v>2707046.1105999998</v>
      </c>
      <c r="F82" s="140">
        <v>239878.55549999999</v>
      </c>
      <c r="G82" s="4">
        <v>-32.7819</v>
      </c>
      <c r="H82" t="s">
        <v>788</v>
      </c>
      <c r="J82" s="4">
        <v>1.0999999999999999E-2</v>
      </c>
    </row>
    <row r="83" spans="1:10" x14ac:dyDescent="0.25">
      <c r="A83" s="178">
        <v>41290.461354166669</v>
      </c>
      <c r="B83" s="4" t="s">
        <v>4</v>
      </c>
      <c r="C83" s="4" t="s">
        <v>783</v>
      </c>
      <c r="D83" s="4">
        <v>10</v>
      </c>
      <c r="E83" s="140">
        <v>2707047.2237999998</v>
      </c>
      <c r="F83" s="140">
        <v>239877.4669</v>
      </c>
      <c r="G83" s="4">
        <v>-32.72</v>
      </c>
      <c r="H83" t="s">
        <v>789</v>
      </c>
      <c r="J83" s="4">
        <v>1.6E-2</v>
      </c>
    </row>
    <row r="84" spans="1:10" x14ac:dyDescent="0.25">
      <c r="A84" s="178">
        <v>41290.461678240739</v>
      </c>
      <c r="B84" s="4" t="s">
        <v>4</v>
      </c>
      <c r="C84" s="4" t="s">
        <v>783</v>
      </c>
      <c r="D84" s="4">
        <v>11</v>
      </c>
      <c r="E84" s="140">
        <v>2707049.6598999999</v>
      </c>
      <c r="F84" s="140">
        <v>239875.13630000001</v>
      </c>
      <c r="G84" s="4">
        <v>-32.584099999999999</v>
      </c>
      <c r="H84" t="s">
        <v>790</v>
      </c>
      <c r="J84" s="4">
        <v>1.7100000000000001E-2</v>
      </c>
    </row>
    <row r="85" spans="1:10" x14ac:dyDescent="0.25">
      <c r="A85" s="178">
        <v>41290.461793981478</v>
      </c>
      <c r="B85" s="4" t="s">
        <v>4</v>
      </c>
      <c r="C85" s="4" t="s">
        <v>783</v>
      </c>
      <c r="D85" s="4">
        <v>12</v>
      </c>
      <c r="E85" s="140">
        <v>2707050.9504999998</v>
      </c>
      <c r="F85" s="140">
        <v>239874.1777</v>
      </c>
      <c r="G85" s="4">
        <v>-32.598399999999998</v>
      </c>
      <c r="H85" t="s">
        <v>775</v>
      </c>
      <c r="J85" s="4">
        <v>1.0999999999999999E-2</v>
      </c>
    </row>
    <row r="86" spans="1:10" x14ac:dyDescent="0.25">
      <c r="A86" s="178">
        <v>41290.461944444447</v>
      </c>
      <c r="B86" s="4" t="s">
        <v>4</v>
      </c>
      <c r="C86" s="4" t="s">
        <v>783</v>
      </c>
      <c r="D86" s="4">
        <v>13</v>
      </c>
      <c r="E86" s="140">
        <v>2707054.9929</v>
      </c>
      <c r="F86" s="140">
        <v>239869.4933</v>
      </c>
      <c r="G86" s="4">
        <v>-32.548999999999999</v>
      </c>
      <c r="H86" t="s">
        <v>775</v>
      </c>
      <c r="J86" s="4">
        <v>1.0800000000000001E-2</v>
      </c>
    </row>
    <row r="87" spans="1:10" x14ac:dyDescent="0.25">
      <c r="A87" s="178">
        <v>41290.462245370371</v>
      </c>
      <c r="B87" s="4" t="s">
        <v>4</v>
      </c>
      <c r="C87" s="4" t="s">
        <v>783</v>
      </c>
      <c r="D87" s="4">
        <v>14</v>
      </c>
      <c r="E87" s="140">
        <v>2707056.7730999999</v>
      </c>
      <c r="F87" s="140">
        <v>239867.69829999999</v>
      </c>
      <c r="G87" s="4">
        <v>-32.536099999999998</v>
      </c>
      <c r="H87" t="s">
        <v>773</v>
      </c>
      <c r="I87" t="s">
        <v>774</v>
      </c>
      <c r="J87" s="4">
        <v>1.23E-2</v>
      </c>
    </row>
    <row r="88" spans="1:10" x14ac:dyDescent="0.25">
      <c r="A88" s="178">
        <v>41290.462407407409</v>
      </c>
      <c r="B88" s="4" t="s">
        <v>4</v>
      </c>
      <c r="C88" s="4" t="s">
        <v>783</v>
      </c>
      <c r="D88" s="4">
        <v>15</v>
      </c>
      <c r="E88" s="140">
        <v>2707058.7667</v>
      </c>
      <c r="F88" s="140">
        <v>239865.38680000001</v>
      </c>
      <c r="G88" s="4">
        <v>-32.535200000000003</v>
      </c>
      <c r="H88" t="s">
        <v>775</v>
      </c>
      <c r="J88" s="4">
        <v>1.1900000000000001E-2</v>
      </c>
    </row>
    <row r="89" spans="1:10" x14ac:dyDescent="0.25">
      <c r="A89" s="178">
        <v>41290.462534722225</v>
      </c>
      <c r="B89" s="4" t="s">
        <v>4</v>
      </c>
      <c r="C89" s="4" t="s">
        <v>783</v>
      </c>
      <c r="D89" s="4">
        <v>16</v>
      </c>
      <c r="E89" s="140">
        <v>2707061.1616000002</v>
      </c>
      <c r="F89" s="140">
        <v>239862.90479999999</v>
      </c>
      <c r="G89" s="4">
        <v>-32.544600000000003</v>
      </c>
      <c r="H89" t="s">
        <v>775</v>
      </c>
      <c r="J89" s="4">
        <v>1.04E-2</v>
      </c>
    </row>
    <row r="90" spans="1:10" x14ac:dyDescent="0.25">
      <c r="A90" s="178">
        <v>41290.462962962964</v>
      </c>
      <c r="B90" s="4" t="s">
        <v>4</v>
      </c>
      <c r="C90" s="4" t="s">
        <v>783</v>
      </c>
      <c r="D90" s="4">
        <v>17</v>
      </c>
      <c r="E90" s="140">
        <v>2707062.9435999999</v>
      </c>
      <c r="F90" s="140">
        <v>239860.98749999999</v>
      </c>
      <c r="G90" s="4">
        <v>-32.528199999999998</v>
      </c>
      <c r="H90" t="s">
        <v>775</v>
      </c>
      <c r="J90" s="4">
        <v>1.23E-2</v>
      </c>
    </row>
    <row r="91" spans="1:10" x14ac:dyDescent="0.25">
      <c r="A91" s="178">
        <v>41290.463275462964</v>
      </c>
      <c r="B91" s="4" t="s">
        <v>4</v>
      </c>
      <c r="C91" s="4" t="s">
        <v>783</v>
      </c>
      <c r="D91" s="4">
        <v>18</v>
      </c>
      <c r="E91" s="140">
        <v>2707066.3820000002</v>
      </c>
      <c r="F91" s="140">
        <v>239857.1459</v>
      </c>
      <c r="G91" s="4">
        <v>-32.515000000000001</v>
      </c>
      <c r="H91" t="s">
        <v>775</v>
      </c>
      <c r="J91" s="4">
        <v>1.0999999999999999E-2</v>
      </c>
    </row>
    <row r="92" spans="1:10" x14ac:dyDescent="0.25">
      <c r="A92" s="178">
        <v>41290.463622685187</v>
      </c>
      <c r="B92" s="4" t="s">
        <v>4</v>
      </c>
      <c r="C92" s="4" t="s">
        <v>783</v>
      </c>
      <c r="D92" s="4">
        <v>19</v>
      </c>
      <c r="E92" s="140">
        <v>2707069.8591</v>
      </c>
      <c r="F92" s="140">
        <v>239852.875</v>
      </c>
      <c r="G92" s="4">
        <v>-32.542900000000003</v>
      </c>
      <c r="H92" t="s">
        <v>791</v>
      </c>
      <c r="I92" t="s">
        <v>776</v>
      </c>
      <c r="J92" s="4">
        <v>1.29E-2</v>
      </c>
    </row>
    <row r="93" spans="1:10" x14ac:dyDescent="0.25">
      <c r="A93" s="178">
        <v>41290.463831018518</v>
      </c>
      <c r="B93" s="4" t="s">
        <v>4</v>
      </c>
      <c r="C93" s="4" t="s">
        <v>783</v>
      </c>
      <c r="D93" s="4">
        <v>20</v>
      </c>
      <c r="E93" s="140">
        <v>2707073.1395</v>
      </c>
      <c r="F93" s="140">
        <v>239849.26759999999</v>
      </c>
      <c r="G93" s="4">
        <v>-32.531100000000002</v>
      </c>
      <c r="H93" t="s">
        <v>775</v>
      </c>
      <c r="J93" s="4">
        <v>1.17E-2</v>
      </c>
    </row>
    <row r="94" spans="1:10" x14ac:dyDescent="0.25">
      <c r="A94" s="178">
        <v>41290.463993055557</v>
      </c>
      <c r="B94" s="4" t="s">
        <v>4</v>
      </c>
      <c r="C94" s="4" t="s">
        <v>783</v>
      </c>
      <c r="D94" s="4">
        <v>21</v>
      </c>
      <c r="E94" s="140">
        <v>2707077.0419000001</v>
      </c>
      <c r="F94" s="140">
        <v>239844.92430000001</v>
      </c>
      <c r="G94" s="4">
        <v>-32.544699999999999</v>
      </c>
      <c r="H94" t="s">
        <v>775</v>
      </c>
      <c r="J94" s="4">
        <v>1.17E-2</v>
      </c>
    </row>
    <row r="95" spans="1:10" x14ac:dyDescent="0.25">
      <c r="A95" s="178">
        <v>41290.464155092595</v>
      </c>
      <c r="B95" s="4" t="s">
        <v>4</v>
      </c>
      <c r="C95" s="4" t="s">
        <v>783</v>
      </c>
      <c r="D95" s="4">
        <v>22</v>
      </c>
      <c r="E95" s="140">
        <v>2707079.6441000002</v>
      </c>
      <c r="F95" s="140">
        <v>239841.97949999999</v>
      </c>
      <c r="G95" s="4">
        <v>-32.543100000000003</v>
      </c>
      <c r="H95" t="s">
        <v>775</v>
      </c>
      <c r="J95" s="4">
        <v>1.18E-2</v>
      </c>
    </row>
    <row r="96" spans="1:10" x14ac:dyDescent="0.25">
      <c r="A96" s="178">
        <v>41290.464386574073</v>
      </c>
      <c r="B96" s="4" t="s">
        <v>4</v>
      </c>
      <c r="C96" s="4" t="s">
        <v>783</v>
      </c>
      <c r="D96" s="4">
        <v>23</v>
      </c>
      <c r="E96" s="140">
        <v>2707081.6146999998</v>
      </c>
      <c r="F96" s="140">
        <v>239839.769</v>
      </c>
      <c r="G96" s="4">
        <v>-32.554499999999997</v>
      </c>
      <c r="H96" t="s">
        <v>775</v>
      </c>
      <c r="J96" s="4">
        <v>1.1599999999999999E-2</v>
      </c>
    </row>
    <row r="97" spans="1:10" x14ac:dyDescent="0.25">
      <c r="A97" s="178">
        <v>41290.46465277778</v>
      </c>
      <c r="B97" s="4" t="s">
        <v>4</v>
      </c>
      <c r="C97" s="4" t="s">
        <v>783</v>
      </c>
      <c r="D97" s="4">
        <v>24</v>
      </c>
      <c r="E97" s="140">
        <v>2707083.2326000002</v>
      </c>
      <c r="F97" s="140">
        <v>239838.03390000001</v>
      </c>
      <c r="G97" s="4">
        <v>-32.565100000000001</v>
      </c>
      <c r="H97" t="s">
        <v>791</v>
      </c>
      <c r="I97" t="s">
        <v>777</v>
      </c>
      <c r="J97" s="4">
        <v>1.0699999999999999E-2</v>
      </c>
    </row>
    <row r="98" spans="1:10" x14ac:dyDescent="0.25">
      <c r="A98" s="178">
        <v>41290.464861111112</v>
      </c>
      <c r="B98" s="4" t="s">
        <v>4</v>
      </c>
      <c r="C98" s="4" t="s">
        <v>783</v>
      </c>
      <c r="D98" s="4">
        <v>25</v>
      </c>
      <c r="E98" s="140">
        <v>2707085.0778999999</v>
      </c>
      <c r="F98" s="140">
        <v>239835.95790000001</v>
      </c>
      <c r="G98" s="4">
        <v>-32.553199999999997</v>
      </c>
      <c r="H98" t="s">
        <v>775</v>
      </c>
      <c r="J98" s="4">
        <v>1.09E-2</v>
      </c>
    </row>
    <row r="99" spans="1:10" x14ac:dyDescent="0.25">
      <c r="A99" s="178">
        <v>41290.465011574073</v>
      </c>
      <c r="B99" s="4" t="s">
        <v>4</v>
      </c>
      <c r="C99" s="4" t="s">
        <v>783</v>
      </c>
      <c r="D99" s="4">
        <v>26</v>
      </c>
      <c r="E99" s="140">
        <v>2707087.4275000002</v>
      </c>
      <c r="F99" s="140">
        <v>239833.25080000001</v>
      </c>
      <c r="G99" s="4">
        <v>-32.530799999999999</v>
      </c>
      <c r="H99" t="s">
        <v>775</v>
      </c>
      <c r="J99" s="4">
        <v>1.04E-2</v>
      </c>
    </row>
    <row r="100" spans="1:10" x14ac:dyDescent="0.25">
      <c r="A100" s="178">
        <v>41290.465173611112</v>
      </c>
      <c r="B100" s="4" t="s">
        <v>4</v>
      </c>
      <c r="C100" s="4" t="s">
        <v>783</v>
      </c>
      <c r="D100" s="4">
        <v>27</v>
      </c>
      <c r="E100" s="140">
        <v>2707089.7785</v>
      </c>
      <c r="F100" s="140">
        <v>239830.61189999999</v>
      </c>
      <c r="G100" s="4">
        <v>-32.5167</v>
      </c>
      <c r="H100" t="s">
        <v>775</v>
      </c>
      <c r="J100" s="4">
        <v>1.12E-2</v>
      </c>
    </row>
    <row r="101" spans="1:10" x14ac:dyDescent="0.25">
      <c r="A101" s="178">
        <v>41290.46534722222</v>
      </c>
      <c r="B101" s="4" t="s">
        <v>4</v>
      </c>
      <c r="C101" s="4" t="s">
        <v>783</v>
      </c>
      <c r="D101" s="4">
        <v>28</v>
      </c>
      <c r="E101" s="140">
        <v>2707091.9541000002</v>
      </c>
      <c r="F101" s="140">
        <v>239828.2548</v>
      </c>
      <c r="G101" s="4">
        <v>-32.517600000000002</v>
      </c>
      <c r="H101" t="s">
        <v>775</v>
      </c>
      <c r="J101" s="4">
        <v>1.1299999999999999E-2</v>
      </c>
    </row>
    <row r="102" spans="1:10" x14ac:dyDescent="0.25">
      <c r="A102" s="178">
        <v>41290.465590277781</v>
      </c>
      <c r="B102" s="4" t="s">
        <v>4</v>
      </c>
      <c r="C102" s="4" t="s">
        <v>783</v>
      </c>
      <c r="D102" s="4">
        <v>29</v>
      </c>
      <c r="E102" s="140">
        <v>2707093.6548000001</v>
      </c>
      <c r="F102" s="140">
        <v>239826.03279999999</v>
      </c>
      <c r="G102" s="4">
        <v>-32.510800000000003</v>
      </c>
      <c r="H102" t="s">
        <v>775</v>
      </c>
      <c r="J102" s="4">
        <v>0.01</v>
      </c>
    </row>
    <row r="103" spans="1:10" x14ac:dyDescent="0.25">
      <c r="A103" s="178">
        <v>41290.465937499997</v>
      </c>
      <c r="B103" s="4" t="s">
        <v>4</v>
      </c>
      <c r="C103" s="4" t="s">
        <v>783</v>
      </c>
      <c r="D103" s="4">
        <v>30</v>
      </c>
      <c r="E103" s="140">
        <v>2707096.3322999999</v>
      </c>
      <c r="F103" s="140">
        <v>239822.73629999999</v>
      </c>
      <c r="G103" s="4">
        <v>-32.496899999999997</v>
      </c>
      <c r="H103" t="s">
        <v>791</v>
      </c>
      <c r="I103" t="s">
        <v>778</v>
      </c>
      <c r="J103" s="4">
        <v>9.7999999999999997E-3</v>
      </c>
    </row>
    <row r="104" spans="1:10" x14ac:dyDescent="0.25">
      <c r="A104" s="178">
        <v>41290.466122685182</v>
      </c>
      <c r="B104" s="4" t="s">
        <v>4</v>
      </c>
      <c r="C104" s="4" t="s">
        <v>783</v>
      </c>
      <c r="D104" s="4">
        <v>31</v>
      </c>
      <c r="E104" s="140">
        <v>2707098.5836</v>
      </c>
      <c r="F104" s="140">
        <v>239820.2274</v>
      </c>
      <c r="G104" s="4">
        <v>-32.515999999999998</v>
      </c>
      <c r="H104" t="s">
        <v>775</v>
      </c>
      <c r="J104" s="4">
        <v>1.0200000000000001E-2</v>
      </c>
    </row>
    <row r="105" spans="1:10" x14ac:dyDescent="0.25">
      <c r="A105" s="178">
        <v>41290.466307870367</v>
      </c>
      <c r="B105" s="4" t="s">
        <v>4</v>
      </c>
      <c r="C105" s="4" t="s">
        <v>783</v>
      </c>
      <c r="D105" s="4">
        <v>32</v>
      </c>
      <c r="E105" s="140">
        <v>2707101.5510999998</v>
      </c>
      <c r="F105" s="140">
        <v>239816.69839999999</v>
      </c>
      <c r="G105" s="4">
        <v>-32.535200000000003</v>
      </c>
      <c r="H105" t="s">
        <v>775</v>
      </c>
      <c r="J105" s="4">
        <v>0.01</v>
      </c>
    </row>
    <row r="106" spans="1:10" x14ac:dyDescent="0.25">
      <c r="A106" s="178">
        <v>41290.466481481482</v>
      </c>
      <c r="B106" s="4" t="s">
        <v>4</v>
      </c>
      <c r="C106" s="4" t="s">
        <v>783</v>
      </c>
      <c r="D106" s="4">
        <v>33</v>
      </c>
      <c r="E106" s="140">
        <v>2707104.1562000001</v>
      </c>
      <c r="F106" s="140">
        <v>239813.58679999999</v>
      </c>
      <c r="G106" s="4">
        <v>-32.534500000000001</v>
      </c>
      <c r="H106" t="s">
        <v>775</v>
      </c>
      <c r="J106" s="4">
        <v>1.0999999999999999E-2</v>
      </c>
    </row>
    <row r="107" spans="1:10" x14ac:dyDescent="0.25">
      <c r="A107" s="178">
        <v>41290.466678240744</v>
      </c>
      <c r="B107" s="4" t="s">
        <v>4</v>
      </c>
      <c r="C107" s="4" t="s">
        <v>783</v>
      </c>
      <c r="D107" s="4">
        <v>34</v>
      </c>
      <c r="E107" s="140">
        <v>2707106.4640000002</v>
      </c>
      <c r="F107" s="140">
        <v>239810.83790000001</v>
      </c>
      <c r="G107" s="4">
        <v>-32.558500000000002</v>
      </c>
      <c r="H107" t="s">
        <v>775</v>
      </c>
      <c r="J107" s="4">
        <v>1.09E-2</v>
      </c>
    </row>
    <row r="108" spans="1:10" x14ac:dyDescent="0.25">
      <c r="A108" s="178">
        <v>41290.466956018521</v>
      </c>
      <c r="B108" s="4" t="s">
        <v>4</v>
      </c>
      <c r="C108" s="4" t="s">
        <v>783</v>
      </c>
      <c r="D108" s="4">
        <v>35</v>
      </c>
      <c r="E108" s="140">
        <v>2707109.2047999999</v>
      </c>
      <c r="F108" s="140">
        <v>239807.6654</v>
      </c>
      <c r="G108" s="4">
        <v>-32.560400000000001</v>
      </c>
      <c r="H108" t="s">
        <v>791</v>
      </c>
      <c r="I108" t="s">
        <v>780</v>
      </c>
      <c r="J108" s="4">
        <v>1.2999999999999999E-2</v>
      </c>
    </row>
    <row r="109" spans="1:10" x14ac:dyDescent="0.25">
      <c r="A109" s="178">
        <v>41290.467129629629</v>
      </c>
      <c r="B109" s="4" t="s">
        <v>4</v>
      </c>
      <c r="C109" s="4" t="s">
        <v>783</v>
      </c>
      <c r="D109" s="4">
        <v>36</v>
      </c>
      <c r="E109" s="140">
        <v>2707110.8166999999</v>
      </c>
      <c r="F109" s="140">
        <v>239805.6698</v>
      </c>
      <c r="G109" s="4">
        <v>-32.570999999999998</v>
      </c>
      <c r="H109" t="s">
        <v>775</v>
      </c>
      <c r="J109" s="4">
        <v>1.1599999999999999E-2</v>
      </c>
    </row>
    <row r="110" spans="1:10" x14ac:dyDescent="0.25">
      <c r="A110" s="178">
        <v>41290.467314814814</v>
      </c>
      <c r="B110" s="4" t="s">
        <v>4</v>
      </c>
      <c r="C110" s="4" t="s">
        <v>783</v>
      </c>
      <c r="D110" s="4">
        <v>37</v>
      </c>
      <c r="E110" s="140">
        <v>2707115.2252000002</v>
      </c>
      <c r="F110" s="140">
        <v>239800.2066</v>
      </c>
      <c r="G110" s="4">
        <v>-32.553699999999999</v>
      </c>
      <c r="H110" t="s">
        <v>775</v>
      </c>
      <c r="J110" s="4">
        <v>1.15E-2</v>
      </c>
    </row>
    <row r="111" spans="1:10" x14ac:dyDescent="0.25">
      <c r="A111" s="178">
        <v>41290.467476851853</v>
      </c>
      <c r="B111" s="4" t="s">
        <v>4</v>
      </c>
      <c r="C111" s="4" t="s">
        <v>783</v>
      </c>
      <c r="D111" s="4">
        <v>38</v>
      </c>
      <c r="E111" s="140">
        <v>2707117.9654000001</v>
      </c>
      <c r="F111" s="140">
        <v>239796.6097</v>
      </c>
      <c r="G111" s="4">
        <v>-32.570399999999999</v>
      </c>
      <c r="H111" t="s">
        <v>775</v>
      </c>
      <c r="J111" s="4">
        <v>1.2E-2</v>
      </c>
    </row>
    <row r="112" spans="1:10" x14ac:dyDescent="0.25">
      <c r="A112" s="178">
        <v>41290.467638888891</v>
      </c>
      <c r="B112" s="4" t="s">
        <v>4</v>
      </c>
      <c r="C112" s="4" t="s">
        <v>783</v>
      </c>
      <c r="D112" s="4">
        <v>39</v>
      </c>
      <c r="E112" s="140">
        <v>2707120.2440999998</v>
      </c>
      <c r="F112" s="140">
        <v>239793.50719999999</v>
      </c>
      <c r="G112" s="4">
        <v>-32.584299999999999</v>
      </c>
      <c r="H112" t="s">
        <v>775</v>
      </c>
      <c r="J112" s="4">
        <v>1.1900000000000001E-2</v>
      </c>
    </row>
    <row r="113" spans="1:10" x14ac:dyDescent="0.25">
      <c r="A113" s="178">
        <v>41290.467893518522</v>
      </c>
      <c r="B113" s="4" t="s">
        <v>4</v>
      </c>
      <c r="C113" s="4" t="s">
        <v>783</v>
      </c>
      <c r="D113" s="4">
        <v>40</v>
      </c>
      <c r="E113" s="140">
        <v>2707121.4879000001</v>
      </c>
      <c r="F113" s="140">
        <v>239791.9105</v>
      </c>
      <c r="G113" s="4">
        <v>-32.573700000000002</v>
      </c>
      <c r="H113" t="s">
        <v>791</v>
      </c>
      <c r="I113" t="s">
        <v>781</v>
      </c>
      <c r="J113" s="4">
        <v>1.2999999999999999E-2</v>
      </c>
    </row>
    <row r="114" spans="1:10" x14ac:dyDescent="0.25">
      <c r="A114" s="178">
        <v>41290.471655092595</v>
      </c>
      <c r="B114" s="4" t="s">
        <v>4</v>
      </c>
      <c r="C114" s="4" t="s">
        <v>783</v>
      </c>
      <c r="D114" s="4">
        <v>41</v>
      </c>
      <c r="E114" s="140">
        <v>2707051.8747999999</v>
      </c>
      <c r="F114" s="140">
        <v>239841.7095</v>
      </c>
      <c r="G114" s="4">
        <v>-32.335500000000003</v>
      </c>
      <c r="H114" t="s">
        <v>792</v>
      </c>
      <c r="J114" s="4">
        <v>1.03E-2</v>
      </c>
    </row>
    <row r="115" spans="1:10" x14ac:dyDescent="0.25">
      <c r="A115" s="178">
        <v>41290.471712962964</v>
      </c>
      <c r="B115" s="4" t="s">
        <v>4</v>
      </c>
      <c r="C115" s="4" t="s">
        <v>783</v>
      </c>
      <c r="D115" s="4">
        <v>42</v>
      </c>
      <c r="E115" s="140">
        <v>2707051.8758999999</v>
      </c>
      <c r="F115" s="140">
        <v>239841.70540000001</v>
      </c>
      <c r="G115" s="4">
        <v>-32.336399999999998</v>
      </c>
      <c r="H115" t="s">
        <v>792</v>
      </c>
      <c r="J115" s="4">
        <v>1.0500000000000001E-2</v>
      </c>
    </row>
    <row r="116" spans="1:10" x14ac:dyDescent="0.25">
      <c r="A116" s="178">
        <v>41290.472928240742</v>
      </c>
      <c r="B116" s="4" t="s">
        <v>4</v>
      </c>
      <c r="C116" s="4" t="s">
        <v>783</v>
      </c>
      <c r="D116" s="4">
        <v>43</v>
      </c>
      <c r="E116" s="140">
        <v>2707009.3492000001</v>
      </c>
      <c r="F116" s="140">
        <v>239867.04310000001</v>
      </c>
      <c r="G116" s="4">
        <v>-33.423299999999998</v>
      </c>
      <c r="H116" t="s">
        <v>793</v>
      </c>
      <c r="J116" s="4">
        <v>1.17E-2</v>
      </c>
    </row>
    <row r="117" spans="1:10" x14ac:dyDescent="0.25">
      <c r="A117" s="178">
        <v>41290.527731481481</v>
      </c>
      <c r="B117" s="4" t="s">
        <v>4</v>
      </c>
      <c r="C117" s="4" t="s">
        <v>3</v>
      </c>
      <c r="D117" s="4">
        <v>44</v>
      </c>
      <c r="E117" s="140">
        <v>2706661.2252000002</v>
      </c>
      <c r="F117" s="140">
        <v>240537.20019999999</v>
      </c>
      <c r="G117" s="4">
        <v>-33.361199999999997</v>
      </c>
      <c r="H117" t="s">
        <v>794</v>
      </c>
      <c r="J117" s="4">
        <v>1.32E-2</v>
      </c>
    </row>
    <row r="118" spans="1:10" x14ac:dyDescent="0.25">
      <c r="A118" s="178">
        <v>41290.529085648152</v>
      </c>
      <c r="B118" s="4" t="s">
        <v>4</v>
      </c>
      <c r="C118" s="4" t="s">
        <v>3</v>
      </c>
      <c r="D118" s="4">
        <v>45</v>
      </c>
      <c r="E118" s="140">
        <v>2706703.0521</v>
      </c>
      <c r="F118" s="140">
        <v>240560.4761</v>
      </c>
      <c r="G118" s="4">
        <v>-32.584400000000002</v>
      </c>
      <c r="H118" t="s">
        <v>775</v>
      </c>
      <c r="J118" s="4">
        <v>1.24E-2</v>
      </c>
    </row>
    <row r="119" spans="1:10" x14ac:dyDescent="0.25">
      <c r="A119" s="178">
        <v>41290.529733796298</v>
      </c>
      <c r="B119" s="4" t="s">
        <v>4</v>
      </c>
      <c r="C119" s="4" t="s">
        <v>3</v>
      </c>
      <c r="D119" s="4">
        <v>46</v>
      </c>
      <c r="E119" s="140">
        <v>2706708.6719999998</v>
      </c>
      <c r="F119" s="140">
        <v>240563.61809999999</v>
      </c>
      <c r="G119" s="4">
        <v>-32.532899999999998</v>
      </c>
      <c r="H119" t="s">
        <v>773</v>
      </c>
      <c r="I119" t="s">
        <v>774</v>
      </c>
      <c r="J119" s="4">
        <v>1.7399999999999999E-2</v>
      </c>
    </row>
    <row r="120" spans="1:10" x14ac:dyDescent="0.25">
      <c r="A120" s="178">
        <v>41290.530092592591</v>
      </c>
      <c r="B120" s="4" t="s">
        <v>4</v>
      </c>
      <c r="C120" s="4" t="s">
        <v>3</v>
      </c>
      <c r="D120" s="4">
        <v>47</v>
      </c>
      <c r="E120" s="140">
        <v>2706714.6041999999</v>
      </c>
      <c r="F120" s="140">
        <v>240568.12590000001</v>
      </c>
      <c r="G120" s="4">
        <v>-32.564500000000002</v>
      </c>
      <c r="H120" t="s">
        <v>775</v>
      </c>
      <c r="J120" s="4">
        <v>1.5699999999999999E-2</v>
      </c>
    </row>
    <row r="121" spans="1:10" x14ac:dyDescent="0.25">
      <c r="A121" s="178">
        <v>41290.530219907407</v>
      </c>
      <c r="B121" s="4" t="s">
        <v>4</v>
      </c>
      <c r="C121" s="4" t="s">
        <v>3</v>
      </c>
      <c r="D121" s="4">
        <v>48</v>
      </c>
      <c r="E121" s="140">
        <v>2706719.4635999999</v>
      </c>
      <c r="F121" s="140">
        <v>240570.99960000001</v>
      </c>
      <c r="G121" s="4">
        <v>-32.549500000000002</v>
      </c>
      <c r="H121" t="s">
        <v>775</v>
      </c>
      <c r="J121" s="4">
        <v>1.7999999999999999E-2</v>
      </c>
    </row>
    <row r="122" spans="1:10" x14ac:dyDescent="0.25">
      <c r="A122" s="178">
        <v>41290.530358796299</v>
      </c>
      <c r="B122" s="4" t="s">
        <v>4</v>
      </c>
      <c r="C122" s="4" t="s">
        <v>3</v>
      </c>
      <c r="D122" s="4">
        <v>49</v>
      </c>
      <c r="E122" s="140">
        <v>2706722.8258000002</v>
      </c>
      <c r="F122" s="140">
        <v>240572.446</v>
      </c>
      <c r="G122" s="4">
        <v>-32.557200000000002</v>
      </c>
      <c r="H122" t="s">
        <v>775</v>
      </c>
      <c r="J122" s="4">
        <v>1.7500000000000002E-2</v>
      </c>
    </row>
    <row r="123" spans="1:10" x14ac:dyDescent="0.25">
      <c r="A123" s="178">
        <v>41290.530671296299</v>
      </c>
      <c r="B123" s="4" t="s">
        <v>4</v>
      </c>
      <c r="C123" s="4" t="s">
        <v>3</v>
      </c>
      <c r="D123" s="4">
        <v>50</v>
      </c>
      <c r="E123" s="140">
        <v>2706725.2933999998</v>
      </c>
      <c r="F123" s="140">
        <v>240573.64180000001</v>
      </c>
      <c r="G123" s="4">
        <v>-32.553199999999997</v>
      </c>
      <c r="H123" t="s">
        <v>791</v>
      </c>
      <c r="I123" t="s">
        <v>776</v>
      </c>
      <c r="J123" s="4">
        <v>1.2200000000000001E-2</v>
      </c>
    </row>
    <row r="124" spans="1:10" x14ac:dyDescent="0.25">
      <c r="A124" s="178">
        <v>41290.530810185184</v>
      </c>
      <c r="B124" s="4" t="s">
        <v>4</v>
      </c>
      <c r="C124" s="4" t="s">
        <v>3</v>
      </c>
      <c r="D124" s="4">
        <v>51</v>
      </c>
      <c r="E124" s="140">
        <v>2706727.1737000002</v>
      </c>
      <c r="F124" s="140">
        <v>240574.52040000001</v>
      </c>
      <c r="G124" s="4">
        <v>-32.573</v>
      </c>
      <c r="H124" t="s">
        <v>775</v>
      </c>
      <c r="J124" s="4">
        <v>1.52E-2</v>
      </c>
    </row>
    <row r="125" spans="1:10" x14ac:dyDescent="0.25">
      <c r="A125" s="178">
        <v>41290.531400462962</v>
      </c>
      <c r="B125" s="4" t="s">
        <v>4</v>
      </c>
      <c r="C125" s="4" t="s">
        <v>3</v>
      </c>
      <c r="D125" s="4">
        <v>52</v>
      </c>
      <c r="E125" s="140">
        <v>2706734.6408000002</v>
      </c>
      <c r="F125" s="140">
        <v>240577.397</v>
      </c>
      <c r="G125" s="4">
        <v>-32.594700000000003</v>
      </c>
      <c r="H125" t="s">
        <v>775</v>
      </c>
      <c r="J125" s="4">
        <v>2.0799999999999999E-2</v>
      </c>
    </row>
    <row r="126" spans="1:10" x14ac:dyDescent="0.25">
      <c r="A126" s="178">
        <v>41290.532013888886</v>
      </c>
      <c r="B126" s="4" t="s">
        <v>4</v>
      </c>
      <c r="C126" s="4" t="s">
        <v>3</v>
      </c>
      <c r="D126" s="4">
        <v>53</v>
      </c>
      <c r="E126" s="140">
        <v>2706743.0342000001</v>
      </c>
      <c r="F126" s="140">
        <v>240582.3653</v>
      </c>
      <c r="G126" s="4">
        <v>-32.635599999999997</v>
      </c>
      <c r="H126" t="s">
        <v>791</v>
      </c>
      <c r="I126" t="s">
        <v>777</v>
      </c>
      <c r="J126" s="4">
        <v>1.4200000000000001E-2</v>
      </c>
    </row>
    <row r="127" spans="1:10" x14ac:dyDescent="0.25">
      <c r="A127" s="178">
        <v>41290.532210648147</v>
      </c>
      <c r="B127" s="4" t="s">
        <v>4</v>
      </c>
      <c r="C127" s="4" t="s">
        <v>3</v>
      </c>
      <c r="D127" s="4">
        <v>54</v>
      </c>
      <c r="E127" s="140">
        <v>2706745.9319000002</v>
      </c>
      <c r="F127" s="140">
        <v>240584.1888</v>
      </c>
      <c r="G127" s="4">
        <v>-32.657899999999998</v>
      </c>
      <c r="H127" t="s">
        <v>775</v>
      </c>
      <c r="J127" s="4">
        <v>1.0699999999999999E-2</v>
      </c>
    </row>
    <row r="128" spans="1:10" x14ac:dyDescent="0.25">
      <c r="A128" s="178">
        <v>41290.532453703701</v>
      </c>
      <c r="B128" s="4" t="s">
        <v>4</v>
      </c>
      <c r="C128" s="4" t="s">
        <v>3</v>
      </c>
      <c r="D128" s="4">
        <v>55</v>
      </c>
      <c r="E128" s="140">
        <v>2706750.8643</v>
      </c>
      <c r="F128" s="140">
        <v>240586.7205</v>
      </c>
      <c r="G128" s="4">
        <v>-32.627899999999997</v>
      </c>
      <c r="H128" t="s">
        <v>775</v>
      </c>
      <c r="J128" s="4">
        <v>0.01</v>
      </c>
    </row>
    <row r="129" spans="1:10" x14ac:dyDescent="0.25">
      <c r="A129" s="178">
        <v>41290.532800925925</v>
      </c>
      <c r="B129" s="4" t="s">
        <v>4</v>
      </c>
      <c r="C129" s="4" t="s">
        <v>3</v>
      </c>
      <c r="D129" s="4">
        <v>56</v>
      </c>
      <c r="E129" s="140">
        <v>2706758.6217</v>
      </c>
      <c r="F129" s="140">
        <v>240590.3567</v>
      </c>
      <c r="G129" s="4">
        <v>-32.648800000000001</v>
      </c>
      <c r="H129" t="s">
        <v>775</v>
      </c>
      <c r="J129" s="4">
        <v>1.2E-2</v>
      </c>
    </row>
    <row r="130" spans="1:10" x14ac:dyDescent="0.25">
      <c r="A130" s="178">
        <v>41290.532997685186</v>
      </c>
      <c r="B130" s="4" t="s">
        <v>4</v>
      </c>
      <c r="C130" s="4" t="s">
        <v>3</v>
      </c>
      <c r="D130" s="4">
        <v>57</v>
      </c>
      <c r="E130" s="140">
        <v>2706760.8224999998</v>
      </c>
      <c r="F130" s="140">
        <v>240591.26319999999</v>
      </c>
      <c r="G130" s="4">
        <v>-32.639099999999999</v>
      </c>
      <c r="H130" t="s">
        <v>791</v>
      </c>
      <c r="I130" t="s">
        <v>778</v>
      </c>
      <c r="J130" s="4">
        <v>1.0200000000000001E-2</v>
      </c>
    </row>
    <row r="131" spans="1:10" x14ac:dyDescent="0.25">
      <c r="A131" s="178">
        <v>41290.533946759257</v>
      </c>
      <c r="B131" s="4" t="s">
        <v>4</v>
      </c>
      <c r="C131" s="4" t="s">
        <v>3</v>
      </c>
      <c r="D131" s="4">
        <v>58</v>
      </c>
      <c r="E131" s="140">
        <v>2706779.4350000001</v>
      </c>
      <c r="F131" s="140">
        <v>240598.27350000001</v>
      </c>
      <c r="G131" s="4">
        <v>-32.6997</v>
      </c>
      <c r="H131" t="s">
        <v>791</v>
      </c>
      <c r="I131" t="s">
        <v>780</v>
      </c>
      <c r="J131" s="4">
        <v>1.3299999999999999E-2</v>
      </c>
    </row>
    <row r="132" spans="1:10" x14ac:dyDescent="0.25">
      <c r="A132" s="178">
        <v>41290.534398148149</v>
      </c>
      <c r="B132" s="4" t="s">
        <v>4</v>
      </c>
      <c r="C132" s="4" t="s">
        <v>3</v>
      </c>
      <c r="D132" s="4">
        <v>59</v>
      </c>
      <c r="E132" s="140">
        <v>2706781.3133</v>
      </c>
      <c r="F132" s="140">
        <v>240599.14689999999</v>
      </c>
      <c r="G132" s="4">
        <v>-32.727600000000002</v>
      </c>
      <c r="H132" t="s">
        <v>775</v>
      </c>
      <c r="J132" s="4">
        <v>1.4500000000000001E-2</v>
      </c>
    </row>
    <row r="133" spans="1:10" x14ac:dyDescent="0.25">
      <c r="A133" s="178">
        <v>41290.535011574073</v>
      </c>
      <c r="B133" s="4" t="s">
        <v>4</v>
      </c>
      <c r="C133" s="4" t="s">
        <v>3</v>
      </c>
      <c r="D133" s="4">
        <v>60</v>
      </c>
      <c r="E133" s="140">
        <v>2706787.3749000002</v>
      </c>
      <c r="F133" s="140">
        <v>240601.8775</v>
      </c>
      <c r="G133" s="4">
        <v>-32.637700000000002</v>
      </c>
      <c r="H133" t="s">
        <v>775</v>
      </c>
      <c r="J133" s="4">
        <v>1.3899999999999999E-2</v>
      </c>
    </row>
    <row r="134" spans="1:10" x14ac:dyDescent="0.25">
      <c r="A134" s="178">
        <v>41290.535185185188</v>
      </c>
      <c r="B134" s="4" t="s">
        <v>4</v>
      </c>
      <c r="C134" s="4" t="s">
        <v>3</v>
      </c>
      <c r="D134" s="4">
        <v>61</v>
      </c>
      <c r="E134" s="140">
        <v>2706789.7812999999</v>
      </c>
      <c r="F134" s="140">
        <v>240603.18650000001</v>
      </c>
      <c r="G134" s="4">
        <v>-32.724400000000003</v>
      </c>
      <c r="H134" t="s">
        <v>775</v>
      </c>
      <c r="J134" s="4">
        <v>1.11E-2</v>
      </c>
    </row>
    <row r="135" spans="1:10" x14ac:dyDescent="0.25">
      <c r="A135" s="178">
        <v>41290.535671296297</v>
      </c>
      <c r="B135" s="4" t="s">
        <v>4</v>
      </c>
      <c r="C135" s="4" t="s">
        <v>3</v>
      </c>
      <c r="D135" s="4">
        <v>62</v>
      </c>
      <c r="E135" s="140">
        <v>2706796.0526999999</v>
      </c>
      <c r="F135" s="140">
        <v>240606.4008</v>
      </c>
      <c r="G135" s="4">
        <v>-32.604399999999998</v>
      </c>
      <c r="H135" t="s">
        <v>775</v>
      </c>
      <c r="J135" s="4">
        <v>1.1900000000000001E-2</v>
      </c>
    </row>
    <row r="136" spans="1:10" x14ac:dyDescent="0.25">
      <c r="A136" s="178">
        <v>41290.535879629628</v>
      </c>
      <c r="B136" s="4" t="s">
        <v>4</v>
      </c>
      <c r="C136" s="4" t="s">
        <v>3</v>
      </c>
      <c r="D136" s="4">
        <v>63</v>
      </c>
      <c r="E136" s="140">
        <v>2706797.2206000001</v>
      </c>
      <c r="F136" s="140">
        <v>240607.47150000001</v>
      </c>
      <c r="G136" s="4">
        <v>-32.6464</v>
      </c>
      <c r="H136" t="s">
        <v>791</v>
      </c>
      <c r="I136" t="s">
        <v>781</v>
      </c>
      <c r="J136" s="4">
        <v>1.0500000000000001E-2</v>
      </c>
    </row>
    <row r="137" spans="1:10" x14ac:dyDescent="0.25">
      <c r="A137" s="178">
        <v>41290.539155092592</v>
      </c>
      <c r="B137" s="4" t="s">
        <v>4</v>
      </c>
      <c r="C137" s="4" t="s">
        <v>3</v>
      </c>
      <c r="D137" s="4">
        <v>64</v>
      </c>
      <c r="E137" s="140">
        <v>2706703.3402999998</v>
      </c>
      <c r="F137" s="140">
        <v>240561.0466</v>
      </c>
      <c r="G137" s="4">
        <v>-32.582700000000003</v>
      </c>
      <c r="H137" t="s">
        <v>775</v>
      </c>
      <c r="J137" s="4">
        <v>1.0999999999999999E-2</v>
      </c>
    </row>
    <row r="138" spans="1:10" x14ac:dyDescent="0.25">
      <c r="A138" s="178">
        <v>41290.539305555554</v>
      </c>
      <c r="B138" s="4" t="s">
        <v>4</v>
      </c>
      <c r="C138" s="4" t="s">
        <v>3</v>
      </c>
      <c r="D138" s="4">
        <v>65</v>
      </c>
      <c r="E138" s="140">
        <v>2706695.9547000001</v>
      </c>
      <c r="F138" s="140">
        <v>240557.30319999999</v>
      </c>
      <c r="G138" s="4">
        <v>-32.567</v>
      </c>
      <c r="H138" t="s">
        <v>775</v>
      </c>
      <c r="J138" s="4">
        <v>1.21E-2</v>
      </c>
    </row>
    <row r="139" spans="1:10" x14ac:dyDescent="0.25">
      <c r="A139" s="178">
        <v>41290.539444444446</v>
      </c>
      <c r="B139" s="4" t="s">
        <v>4</v>
      </c>
      <c r="C139" s="4" t="s">
        <v>3</v>
      </c>
      <c r="D139" s="4">
        <v>66</v>
      </c>
      <c r="E139" s="140">
        <v>2706690.3695</v>
      </c>
      <c r="F139" s="140">
        <v>240554.7758</v>
      </c>
      <c r="G139" s="4">
        <v>-32.552</v>
      </c>
      <c r="H139" t="s">
        <v>775</v>
      </c>
      <c r="J139" s="4">
        <v>1.35E-2</v>
      </c>
    </row>
    <row r="140" spans="1:10" x14ac:dyDescent="0.25">
      <c r="A140" s="178">
        <v>41290.540543981479</v>
      </c>
      <c r="B140" s="4" t="s">
        <v>4</v>
      </c>
      <c r="C140" s="4" t="s">
        <v>3</v>
      </c>
      <c r="D140" s="4">
        <v>67</v>
      </c>
      <c r="E140" s="140">
        <v>2706685.7751000002</v>
      </c>
      <c r="F140" s="140">
        <v>240552.40979999999</v>
      </c>
      <c r="G140" s="4">
        <v>-32.544899999999998</v>
      </c>
      <c r="H140" t="s">
        <v>775</v>
      </c>
      <c r="J140" s="4">
        <v>1.2E-2</v>
      </c>
    </row>
    <row r="141" spans="1:10" x14ac:dyDescent="0.25">
      <c r="A141" s="178">
        <v>41290.540821759256</v>
      </c>
      <c r="B141" s="4" t="s">
        <v>4</v>
      </c>
      <c r="C141" s="4" t="s">
        <v>3</v>
      </c>
      <c r="D141" s="4">
        <v>68</v>
      </c>
      <c r="E141" s="140">
        <v>2706676.1154</v>
      </c>
      <c r="F141" s="140">
        <v>240546.34770000001</v>
      </c>
      <c r="G141" s="4">
        <v>-32.524700000000003</v>
      </c>
      <c r="H141" t="s">
        <v>775</v>
      </c>
      <c r="J141" s="4">
        <v>1.38E-2</v>
      </c>
    </row>
    <row r="142" spans="1:10" x14ac:dyDescent="0.25">
      <c r="A142" s="178">
        <v>41290.540995370371</v>
      </c>
      <c r="B142" s="4" t="s">
        <v>4</v>
      </c>
      <c r="C142" s="4" t="s">
        <v>3</v>
      </c>
      <c r="D142" s="4">
        <v>69</v>
      </c>
      <c r="E142" s="140">
        <v>2706670.4786</v>
      </c>
      <c r="F142" s="140">
        <v>240542.1042</v>
      </c>
      <c r="G142" s="4">
        <v>-32.506399999999999</v>
      </c>
      <c r="H142" t="s">
        <v>775</v>
      </c>
      <c r="J142" s="4">
        <v>1.1900000000000001E-2</v>
      </c>
    </row>
    <row r="143" spans="1:10" x14ac:dyDescent="0.25">
      <c r="A143" s="178">
        <v>41290.541134259256</v>
      </c>
      <c r="B143" s="4" t="s">
        <v>4</v>
      </c>
      <c r="C143" s="4" t="s">
        <v>3</v>
      </c>
      <c r="D143" s="4">
        <v>70</v>
      </c>
      <c r="E143" s="140">
        <v>2706667.5085</v>
      </c>
      <c r="F143" s="140">
        <v>240540.17430000001</v>
      </c>
      <c r="G143" s="4">
        <v>-32.450600000000001</v>
      </c>
      <c r="H143" t="s">
        <v>775</v>
      </c>
      <c r="J143" s="4">
        <v>1.2699999999999999E-2</v>
      </c>
    </row>
    <row r="144" spans="1:10" x14ac:dyDescent="0.25">
      <c r="A144" s="178">
        <v>41290.541412037041</v>
      </c>
      <c r="B144" s="4" t="s">
        <v>4</v>
      </c>
      <c r="C144" s="4" t="s">
        <v>3</v>
      </c>
      <c r="D144" s="4">
        <v>71</v>
      </c>
      <c r="E144" s="140">
        <v>2706665.8248999999</v>
      </c>
      <c r="F144" s="140">
        <v>240536.74660000001</v>
      </c>
      <c r="G144" s="4">
        <v>-32.409999999999997</v>
      </c>
      <c r="H144" t="s">
        <v>786</v>
      </c>
      <c r="J144" s="4">
        <v>1.29E-2</v>
      </c>
    </row>
    <row r="145" spans="1:10" x14ac:dyDescent="0.25">
      <c r="A145" s="178">
        <v>41290.541539351849</v>
      </c>
      <c r="B145" s="4" t="s">
        <v>4</v>
      </c>
      <c r="C145" s="4" t="s">
        <v>3</v>
      </c>
      <c r="D145" s="4">
        <v>72</v>
      </c>
      <c r="E145" s="140">
        <v>2706665.6661</v>
      </c>
      <c r="F145" s="140">
        <v>240536.6923</v>
      </c>
      <c r="G145" s="4">
        <v>-32.793399999999998</v>
      </c>
      <c r="H145" t="s">
        <v>784</v>
      </c>
      <c r="J145" s="4">
        <v>1.5800000000000002E-2</v>
      </c>
    </row>
    <row r="146" spans="1:10" x14ac:dyDescent="0.25">
      <c r="A146" s="178">
        <v>41290.541956018518</v>
      </c>
      <c r="B146" s="4" t="s">
        <v>4</v>
      </c>
      <c r="C146" s="4" t="s">
        <v>3</v>
      </c>
      <c r="D146" s="4">
        <v>73</v>
      </c>
      <c r="E146" s="140">
        <v>2706663.7615</v>
      </c>
      <c r="F146" s="140">
        <v>240537.02720000001</v>
      </c>
      <c r="G146" s="4">
        <v>-33.0015</v>
      </c>
      <c r="H146" t="s">
        <v>775</v>
      </c>
      <c r="J146" s="4">
        <v>1.4500000000000001E-2</v>
      </c>
    </row>
    <row r="147" spans="1:10" x14ac:dyDescent="0.25">
      <c r="A147" s="178">
        <v>41290.542083333334</v>
      </c>
      <c r="B147" s="4" t="s">
        <v>4</v>
      </c>
      <c r="C147" s="4" t="s">
        <v>3</v>
      </c>
      <c r="D147" s="4">
        <v>74</v>
      </c>
      <c r="E147" s="140">
        <v>2706662.4202000001</v>
      </c>
      <c r="F147" s="140">
        <v>240535.788</v>
      </c>
      <c r="G147" s="4">
        <v>-33.273499999999999</v>
      </c>
      <c r="H147" t="s">
        <v>775</v>
      </c>
      <c r="J147" s="4">
        <v>1.24E-2</v>
      </c>
    </row>
    <row r="148" spans="1:10" x14ac:dyDescent="0.25">
      <c r="A148" s="178">
        <v>41290.542222222219</v>
      </c>
      <c r="B148" s="4" t="s">
        <v>4</v>
      </c>
      <c r="C148" s="4" t="s">
        <v>3</v>
      </c>
      <c r="D148" s="4">
        <v>75</v>
      </c>
      <c r="E148" s="140">
        <v>2706661.1201999998</v>
      </c>
      <c r="F148" s="140">
        <v>240534.67670000001</v>
      </c>
      <c r="G148" s="4">
        <v>-33.545299999999997</v>
      </c>
      <c r="H148" t="s">
        <v>775</v>
      </c>
      <c r="J148" s="4">
        <v>1.0699999999999999E-2</v>
      </c>
    </row>
    <row r="149" spans="1:10" x14ac:dyDescent="0.25">
      <c r="A149" s="178">
        <v>41290.542638888888</v>
      </c>
      <c r="B149" s="4" t="s">
        <v>4</v>
      </c>
      <c r="C149" s="4" t="s">
        <v>3</v>
      </c>
      <c r="D149" s="4">
        <v>76</v>
      </c>
      <c r="E149" s="140">
        <v>2706662.4059000001</v>
      </c>
      <c r="F149" s="140">
        <v>240535.46059999999</v>
      </c>
      <c r="G149" s="4">
        <v>-33.314</v>
      </c>
      <c r="H149" t="s">
        <v>795</v>
      </c>
      <c r="J149" s="4">
        <v>9.2999999999999992E-3</v>
      </c>
    </row>
    <row r="150" spans="1:10" x14ac:dyDescent="0.25">
      <c r="A150" s="178">
        <v>41290.627245370371</v>
      </c>
      <c r="B150" s="4" t="s">
        <v>4</v>
      </c>
      <c r="C150" s="4" t="s">
        <v>783</v>
      </c>
      <c r="D150" s="4">
        <v>77</v>
      </c>
      <c r="E150" s="140">
        <v>2707046.5909000002</v>
      </c>
      <c r="F150" s="140">
        <v>239885.90609999999</v>
      </c>
      <c r="G150" s="4">
        <v>-32.892299999999999</v>
      </c>
      <c r="H150" t="s">
        <v>796</v>
      </c>
      <c r="J150" s="4">
        <v>1.0200000000000001E-2</v>
      </c>
    </row>
    <row r="151" spans="1:10" x14ac:dyDescent="0.25">
      <c r="A151" s="178">
        <v>41290.627291666664</v>
      </c>
      <c r="B151" s="4" t="s">
        <v>4</v>
      </c>
      <c r="C151" s="4" t="s">
        <v>783</v>
      </c>
      <c r="D151" s="4">
        <v>78</v>
      </c>
      <c r="E151" s="140">
        <v>2707046.5836999998</v>
      </c>
      <c r="F151" s="140">
        <v>239885.90239999999</v>
      </c>
      <c r="G151" s="4">
        <v>-32.896500000000003</v>
      </c>
      <c r="H151" t="s">
        <v>796</v>
      </c>
      <c r="J151" s="4">
        <v>1.0200000000000001E-2</v>
      </c>
    </row>
    <row r="152" spans="1:10" x14ac:dyDescent="0.25">
      <c r="A152" s="178">
        <v>41290.627962962964</v>
      </c>
      <c r="B152" s="4" t="s">
        <v>4</v>
      </c>
      <c r="C152" s="4" t="s">
        <v>783</v>
      </c>
      <c r="D152" s="4">
        <v>79</v>
      </c>
      <c r="E152" s="140">
        <v>2707051.7494999999</v>
      </c>
      <c r="F152" s="140">
        <v>239841.6281</v>
      </c>
      <c r="G152" s="4">
        <v>-32.330500000000001</v>
      </c>
      <c r="H152" t="s">
        <v>792</v>
      </c>
      <c r="J152" s="4">
        <v>1.06E-2</v>
      </c>
    </row>
    <row r="153" spans="1:10" x14ac:dyDescent="0.25">
      <c r="A153" s="178">
        <v>41290.628009259257</v>
      </c>
      <c r="B153" s="4" t="s">
        <v>4</v>
      </c>
      <c r="C153" s="4" t="s">
        <v>783</v>
      </c>
      <c r="D153" s="4">
        <v>80</v>
      </c>
      <c r="E153" s="140">
        <v>2707051.7615999999</v>
      </c>
      <c r="F153" s="140">
        <v>239841.6238</v>
      </c>
      <c r="G153" s="4">
        <v>-32.335799999999999</v>
      </c>
      <c r="H153" t="s">
        <v>792</v>
      </c>
      <c r="J153" s="4">
        <v>1.01E-2</v>
      </c>
    </row>
    <row r="154" spans="1:10" x14ac:dyDescent="0.25">
      <c r="A154" s="178">
        <v>41290.455949074072</v>
      </c>
      <c r="B154" s="4" t="s">
        <v>4</v>
      </c>
      <c r="C154" s="4" t="s">
        <v>783</v>
      </c>
      <c r="D154" s="4" t="s">
        <v>797</v>
      </c>
      <c r="E154" s="140">
        <v>2707051.4967999998</v>
      </c>
      <c r="F154" s="140">
        <v>239843.82699999999</v>
      </c>
      <c r="G154" s="4">
        <v>-32.216000000000001</v>
      </c>
      <c r="J154" s="4">
        <v>0</v>
      </c>
    </row>
    <row r="155" spans="1:10" x14ac:dyDescent="0.25">
      <c r="A155" s="3">
        <v>41291</v>
      </c>
      <c r="B155" s="4" t="s">
        <v>74</v>
      </c>
      <c r="C155" s="4" t="s">
        <v>783</v>
      </c>
      <c r="D155" s="4">
        <v>1</v>
      </c>
      <c r="E155" s="6">
        <v>2711567.281</v>
      </c>
      <c r="F155" s="6">
        <v>250040.95670000001</v>
      </c>
      <c r="G155" s="4">
        <v>-33.470599999999997</v>
      </c>
      <c r="H155" t="s">
        <v>798</v>
      </c>
      <c r="J155" s="4">
        <v>1.06E-2</v>
      </c>
    </row>
    <row r="156" spans="1:10" x14ac:dyDescent="0.25">
      <c r="A156" s="3">
        <v>41291</v>
      </c>
      <c r="B156" s="4" t="s">
        <v>74</v>
      </c>
      <c r="C156" s="4" t="s">
        <v>783</v>
      </c>
      <c r="D156" s="4">
        <v>2</v>
      </c>
      <c r="E156" s="6">
        <v>2711569.1770000001</v>
      </c>
      <c r="F156" s="6">
        <v>250040.27280000001</v>
      </c>
      <c r="G156" s="4">
        <v>-33.352499999999999</v>
      </c>
      <c r="H156" t="s">
        <v>775</v>
      </c>
      <c r="J156" s="4">
        <v>9.5999999999999992E-3</v>
      </c>
    </row>
    <row r="157" spans="1:10" x14ac:dyDescent="0.25">
      <c r="A157" s="3">
        <v>41291</v>
      </c>
      <c r="B157" s="4" t="s">
        <v>74</v>
      </c>
      <c r="C157" s="4" t="s">
        <v>783</v>
      </c>
      <c r="D157" s="4">
        <v>3</v>
      </c>
      <c r="E157" s="6">
        <v>2711569.6850000001</v>
      </c>
      <c r="F157" s="6">
        <v>250037.66880000001</v>
      </c>
      <c r="G157" s="4">
        <v>-33.036000000000001</v>
      </c>
      <c r="H157" t="s">
        <v>775</v>
      </c>
      <c r="J157" s="4">
        <v>1.3599999999999999E-2</v>
      </c>
    </row>
    <row r="158" spans="1:10" x14ac:dyDescent="0.25">
      <c r="A158" s="3">
        <v>41291</v>
      </c>
      <c r="B158" s="4" t="s">
        <v>74</v>
      </c>
      <c r="C158" s="4" t="s">
        <v>783</v>
      </c>
      <c r="D158" s="4">
        <v>4</v>
      </c>
      <c r="E158" s="6">
        <v>2711569.7039999999</v>
      </c>
      <c r="F158" s="6">
        <v>250036.62890000001</v>
      </c>
      <c r="G158" s="4">
        <v>-32.890999999999998</v>
      </c>
      <c r="H158" t="s">
        <v>775</v>
      </c>
      <c r="J158" s="4">
        <v>1.0200000000000001E-2</v>
      </c>
    </row>
    <row r="159" spans="1:10" x14ac:dyDescent="0.25">
      <c r="A159" s="3">
        <v>41291</v>
      </c>
      <c r="B159" s="4" t="s">
        <v>74</v>
      </c>
      <c r="C159" s="4" t="s">
        <v>783</v>
      </c>
      <c r="D159" s="4">
        <v>5</v>
      </c>
      <c r="E159" s="6">
        <v>2711569.9739999999</v>
      </c>
      <c r="F159" s="6">
        <v>250035.1758</v>
      </c>
      <c r="G159" s="4">
        <v>-32.628599999999999</v>
      </c>
      <c r="H159" t="s">
        <v>775</v>
      </c>
      <c r="J159" s="4">
        <v>0.01</v>
      </c>
    </row>
    <row r="160" spans="1:10" x14ac:dyDescent="0.25">
      <c r="A160" s="3">
        <v>41291</v>
      </c>
      <c r="B160" s="4" t="s">
        <v>74</v>
      </c>
      <c r="C160" s="4" t="s">
        <v>783</v>
      </c>
      <c r="D160" s="4">
        <v>6</v>
      </c>
      <c r="E160" s="6">
        <v>2711570.1170000001</v>
      </c>
      <c r="F160" s="6">
        <v>250032.19</v>
      </c>
      <c r="G160" s="4">
        <v>-32.589799999999997</v>
      </c>
      <c r="H160" t="s">
        <v>775</v>
      </c>
      <c r="J160" s="4">
        <v>8.8000000000000005E-3</v>
      </c>
    </row>
    <row r="161" spans="1:10" x14ac:dyDescent="0.25">
      <c r="A161" s="3">
        <v>41291</v>
      </c>
      <c r="B161" s="4" t="s">
        <v>74</v>
      </c>
      <c r="C161" s="4" t="s">
        <v>783</v>
      </c>
      <c r="D161" s="4">
        <v>7</v>
      </c>
      <c r="E161" s="6">
        <v>2711570.4870000002</v>
      </c>
      <c r="F161" s="6">
        <v>250028.8628</v>
      </c>
      <c r="G161" s="4">
        <v>-32.6355</v>
      </c>
      <c r="H161" t="s">
        <v>775</v>
      </c>
      <c r="J161" s="4">
        <v>1.0999999999999999E-2</v>
      </c>
    </row>
    <row r="162" spans="1:10" x14ac:dyDescent="0.25">
      <c r="A162" s="3">
        <v>41291</v>
      </c>
      <c r="B162" s="4" t="s">
        <v>74</v>
      </c>
      <c r="C162" s="4" t="s">
        <v>783</v>
      </c>
      <c r="D162" s="4">
        <v>8</v>
      </c>
      <c r="E162" s="6">
        <v>2711571.003</v>
      </c>
      <c r="F162" s="6">
        <v>250024.0673</v>
      </c>
      <c r="G162" s="4">
        <v>-32.534999999999997</v>
      </c>
      <c r="H162" t="s">
        <v>775</v>
      </c>
      <c r="J162" s="4">
        <v>1.4800000000000001E-2</v>
      </c>
    </row>
    <row r="163" spans="1:10" x14ac:dyDescent="0.25">
      <c r="A163" s="3">
        <v>41291</v>
      </c>
      <c r="B163" s="4" t="s">
        <v>74</v>
      </c>
      <c r="C163" s="4" t="s">
        <v>783</v>
      </c>
      <c r="D163" s="4">
        <v>9</v>
      </c>
      <c r="E163" s="6">
        <v>2711571.4649999999</v>
      </c>
      <c r="F163" s="6">
        <v>250019.7303</v>
      </c>
      <c r="G163" s="4">
        <v>-32.519199999999998</v>
      </c>
      <c r="H163" t="s">
        <v>775</v>
      </c>
      <c r="J163" s="4">
        <v>9.7000000000000003E-3</v>
      </c>
    </row>
    <row r="164" spans="1:10" x14ac:dyDescent="0.25">
      <c r="A164" s="3">
        <v>41291</v>
      </c>
      <c r="B164" s="4" t="s">
        <v>74</v>
      </c>
      <c r="C164" s="4" t="s">
        <v>783</v>
      </c>
      <c r="D164" s="4">
        <v>10</v>
      </c>
      <c r="E164" s="6">
        <v>2711571.7340000002</v>
      </c>
      <c r="F164" s="6">
        <v>250015.90820000001</v>
      </c>
      <c r="G164" s="4">
        <v>-32.5749</v>
      </c>
      <c r="H164" t="s">
        <v>775</v>
      </c>
      <c r="J164" s="4">
        <v>0.01</v>
      </c>
    </row>
    <row r="165" spans="1:10" x14ac:dyDescent="0.25">
      <c r="A165" s="3">
        <v>41291</v>
      </c>
      <c r="B165" s="4" t="s">
        <v>74</v>
      </c>
      <c r="C165" s="4" t="s">
        <v>783</v>
      </c>
      <c r="D165" s="4">
        <v>11</v>
      </c>
      <c r="E165" s="6">
        <v>2711571.844</v>
      </c>
      <c r="F165" s="6">
        <v>250014.0638</v>
      </c>
      <c r="G165" s="4">
        <v>-32.600499999999997</v>
      </c>
      <c r="H165" t="s">
        <v>775</v>
      </c>
      <c r="J165" s="4">
        <v>9.4999999999999998E-3</v>
      </c>
    </row>
    <row r="166" spans="1:10" x14ac:dyDescent="0.25">
      <c r="A166" s="3">
        <v>41291</v>
      </c>
      <c r="B166" s="4" t="s">
        <v>74</v>
      </c>
      <c r="C166" s="4" t="s">
        <v>783</v>
      </c>
      <c r="D166" s="4">
        <v>12</v>
      </c>
      <c r="E166" s="6">
        <v>2711572.6129999999</v>
      </c>
      <c r="F166" s="6">
        <v>250008.215</v>
      </c>
      <c r="G166" s="4">
        <v>-32.537100000000002</v>
      </c>
      <c r="H166" t="s">
        <v>775</v>
      </c>
      <c r="J166" s="4">
        <v>1.0999999999999999E-2</v>
      </c>
    </row>
    <row r="167" spans="1:10" x14ac:dyDescent="0.25">
      <c r="A167" s="3">
        <v>41291</v>
      </c>
      <c r="B167" s="4" t="s">
        <v>74</v>
      </c>
      <c r="C167" s="4" t="s">
        <v>783</v>
      </c>
      <c r="D167" s="4">
        <v>13</v>
      </c>
      <c r="E167" s="6">
        <v>2711573.1069999998</v>
      </c>
      <c r="F167" s="6">
        <v>250003.51329999999</v>
      </c>
      <c r="G167" s="4">
        <v>-32.514699999999998</v>
      </c>
      <c r="H167" t="s">
        <v>775</v>
      </c>
      <c r="J167" s="4">
        <v>9.5999999999999992E-3</v>
      </c>
    </row>
    <row r="168" spans="1:10" x14ac:dyDescent="0.25">
      <c r="A168" s="3">
        <v>41291</v>
      </c>
      <c r="B168" s="4" t="s">
        <v>74</v>
      </c>
      <c r="C168" s="4" t="s">
        <v>783</v>
      </c>
      <c r="D168" s="4">
        <v>14</v>
      </c>
      <c r="E168" s="6">
        <v>2711573.6030000001</v>
      </c>
      <c r="F168" s="6">
        <v>249999.36470000001</v>
      </c>
      <c r="G168" s="4">
        <v>-32.562100000000001</v>
      </c>
      <c r="H168" t="s">
        <v>775</v>
      </c>
      <c r="J168" s="4">
        <v>1.04E-2</v>
      </c>
    </row>
    <row r="169" spans="1:10" x14ac:dyDescent="0.25">
      <c r="A169" s="3">
        <v>41291</v>
      </c>
      <c r="B169" s="4" t="s">
        <v>74</v>
      </c>
      <c r="C169" s="4" t="s">
        <v>783</v>
      </c>
      <c r="D169" s="4">
        <v>15</v>
      </c>
      <c r="E169" s="6">
        <v>2711573.8229999999</v>
      </c>
      <c r="F169" s="6">
        <v>249995.97529999999</v>
      </c>
      <c r="G169" s="4">
        <v>-32.507300000000001</v>
      </c>
      <c r="H169" t="s">
        <v>773</v>
      </c>
      <c r="I169" t="s">
        <v>774</v>
      </c>
      <c r="J169" s="4">
        <v>1.06E-2</v>
      </c>
    </row>
    <row r="170" spans="1:10" x14ac:dyDescent="0.25">
      <c r="A170" s="3">
        <v>41291</v>
      </c>
      <c r="B170" s="4" t="s">
        <v>74</v>
      </c>
      <c r="C170" s="4" t="s">
        <v>783</v>
      </c>
      <c r="D170" s="4">
        <v>16</v>
      </c>
      <c r="E170" s="6">
        <v>2711573.8640000001</v>
      </c>
      <c r="F170" s="6">
        <v>249994.7518</v>
      </c>
      <c r="G170" s="4">
        <v>-32.562899999999999</v>
      </c>
      <c r="H170" t="s">
        <v>775</v>
      </c>
      <c r="J170" s="4">
        <v>1.01E-2</v>
      </c>
    </row>
    <row r="171" spans="1:10" x14ac:dyDescent="0.25">
      <c r="A171" s="3">
        <v>41291</v>
      </c>
      <c r="B171" s="4" t="s">
        <v>74</v>
      </c>
      <c r="C171" s="4" t="s">
        <v>783</v>
      </c>
      <c r="D171" s="4">
        <v>17</v>
      </c>
      <c r="E171" s="6">
        <v>2711574.2179999999</v>
      </c>
      <c r="F171" s="6">
        <v>249991.21609999999</v>
      </c>
      <c r="G171" s="4">
        <v>-32.546999999999997</v>
      </c>
      <c r="H171" t="s">
        <v>775</v>
      </c>
      <c r="J171" s="4">
        <v>9.7999999999999997E-3</v>
      </c>
    </row>
    <row r="172" spans="1:10" x14ac:dyDescent="0.25">
      <c r="A172" s="3">
        <v>41291</v>
      </c>
      <c r="B172" s="4" t="s">
        <v>74</v>
      </c>
      <c r="C172" s="4" t="s">
        <v>783</v>
      </c>
      <c r="D172" s="4">
        <v>18</v>
      </c>
      <c r="E172" s="6">
        <v>2711574.5589999999</v>
      </c>
      <c r="F172" s="6">
        <v>249987.88920000001</v>
      </c>
      <c r="G172" s="4">
        <v>-32.505899999999997</v>
      </c>
      <c r="H172" t="s">
        <v>775</v>
      </c>
      <c r="J172" s="4">
        <v>1.11E-2</v>
      </c>
    </row>
    <row r="173" spans="1:10" x14ac:dyDescent="0.25">
      <c r="A173" s="3">
        <v>41291</v>
      </c>
      <c r="B173" s="4" t="s">
        <v>74</v>
      </c>
      <c r="C173" s="4" t="s">
        <v>783</v>
      </c>
      <c r="D173" s="4">
        <v>19</v>
      </c>
      <c r="E173" s="6">
        <v>2711574.9509999999</v>
      </c>
      <c r="F173" s="6">
        <v>249983.7959</v>
      </c>
      <c r="G173" s="4">
        <v>-32.483600000000003</v>
      </c>
      <c r="H173" t="s">
        <v>775</v>
      </c>
      <c r="J173" s="4">
        <v>9.9000000000000008E-3</v>
      </c>
    </row>
    <row r="174" spans="1:10" x14ac:dyDescent="0.25">
      <c r="A174" s="3">
        <v>41291</v>
      </c>
      <c r="B174" s="4" t="s">
        <v>74</v>
      </c>
      <c r="C174" s="4" t="s">
        <v>783</v>
      </c>
      <c r="D174" s="4">
        <v>20</v>
      </c>
      <c r="E174" s="6">
        <v>2711575.3080000002</v>
      </c>
      <c r="F174" s="6">
        <v>249980.16260000001</v>
      </c>
      <c r="G174" s="4">
        <v>-32.508899999999997</v>
      </c>
      <c r="H174" t="s">
        <v>775</v>
      </c>
      <c r="J174" s="4">
        <v>1.0999999999999999E-2</v>
      </c>
    </row>
    <row r="175" spans="1:10" x14ac:dyDescent="0.25">
      <c r="A175" s="3">
        <v>41291</v>
      </c>
      <c r="B175" s="4" t="s">
        <v>74</v>
      </c>
      <c r="C175" s="4" t="s">
        <v>783</v>
      </c>
      <c r="D175" s="4">
        <v>21</v>
      </c>
      <c r="E175" s="6">
        <v>2711575.665</v>
      </c>
      <c r="F175" s="6">
        <v>249976.63099999999</v>
      </c>
      <c r="G175" s="4">
        <v>-32.493600000000001</v>
      </c>
      <c r="H175" t="s">
        <v>775</v>
      </c>
      <c r="J175" s="4">
        <v>9.4000000000000004E-3</v>
      </c>
    </row>
    <row r="176" spans="1:10" x14ac:dyDescent="0.25">
      <c r="A176" s="3">
        <v>41291</v>
      </c>
      <c r="B176" s="4" t="s">
        <v>74</v>
      </c>
      <c r="C176" s="4" t="s">
        <v>783</v>
      </c>
      <c r="D176" s="4">
        <v>22</v>
      </c>
      <c r="E176" s="6">
        <v>2711575.7030000002</v>
      </c>
      <c r="F176" s="6">
        <v>249976.12419999999</v>
      </c>
      <c r="G176" s="4">
        <v>-32.514099999999999</v>
      </c>
      <c r="H176" t="s">
        <v>779</v>
      </c>
      <c r="I176" t="s">
        <v>776</v>
      </c>
      <c r="J176" s="4">
        <v>1.06E-2</v>
      </c>
    </row>
    <row r="177" spans="1:10" x14ac:dyDescent="0.25">
      <c r="A177" s="3">
        <v>41291</v>
      </c>
      <c r="B177" s="4" t="s">
        <v>74</v>
      </c>
      <c r="C177" s="4" t="s">
        <v>783</v>
      </c>
      <c r="D177" s="4">
        <v>23</v>
      </c>
      <c r="E177" s="6">
        <v>2711575.9849999999</v>
      </c>
      <c r="F177" s="6">
        <v>249972.7445</v>
      </c>
      <c r="G177" s="4">
        <v>-32.535800000000002</v>
      </c>
      <c r="H177" t="s">
        <v>775</v>
      </c>
      <c r="J177" s="4">
        <v>1.0200000000000001E-2</v>
      </c>
    </row>
    <row r="178" spans="1:10" x14ac:dyDescent="0.25">
      <c r="A178" s="3">
        <v>41291</v>
      </c>
      <c r="B178" s="4" t="s">
        <v>74</v>
      </c>
      <c r="C178" s="4" t="s">
        <v>783</v>
      </c>
      <c r="D178" s="4">
        <v>24</v>
      </c>
      <c r="E178" s="6">
        <v>2711576.4959999998</v>
      </c>
      <c r="F178" s="6">
        <v>249968.1202</v>
      </c>
      <c r="G178" s="4">
        <v>-32.492800000000003</v>
      </c>
      <c r="H178" t="s">
        <v>775</v>
      </c>
      <c r="J178" s="4">
        <v>1.0699999999999999E-2</v>
      </c>
    </row>
    <row r="179" spans="1:10" x14ac:dyDescent="0.25">
      <c r="A179" s="3">
        <v>41291</v>
      </c>
      <c r="B179" s="4" t="s">
        <v>74</v>
      </c>
      <c r="C179" s="4" t="s">
        <v>783</v>
      </c>
      <c r="D179" s="4">
        <v>25</v>
      </c>
      <c r="E179" s="6">
        <v>2711577.0269999998</v>
      </c>
      <c r="F179" s="6">
        <v>249963.68909999999</v>
      </c>
      <c r="G179" s="4">
        <v>-32.488500000000002</v>
      </c>
      <c r="H179" t="s">
        <v>775</v>
      </c>
      <c r="J179" s="4">
        <v>9.7999999999999997E-3</v>
      </c>
    </row>
    <row r="180" spans="1:10" x14ac:dyDescent="0.25">
      <c r="A180" s="3">
        <v>41291</v>
      </c>
      <c r="B180" s="4" t="s">
        <v>74</v>
      </c>
      <c r="C180" s="4" t="s">
        <v>783</v>
      </c>
      <c r="D180" s="4">
        <v>26</v>
      </c>
      <c r="E180" s="6">
        <v>2711577.3509999998</v>
      </c>
      <c r="F180" s="6">
        <v>249960.64480000001</v>
      </c>
      <c r="G180" s="4">
        <v>-32.492199999999997</v>
      </c>
      <c r="H180" t="s">
        <v>775</v>
      </c>
      <c r="J180" s="4">
        <v>9.5999999999999992E-3</v>
      </c>
    </row>
    <row r="181" spans="1:10" x14ac:dyDescent="0.25">
      <c r="A181" s="3">
        <v>41291</v>
      </c>
      <c r="B181" s="4" t="s">
        <v>74</v>
      </c>
      <c r="C181" s="4" t="s">
        <v>783</v>
      </c>
      <c r="D181" s="4">
        <v>27</v>
      </c>
      <c r="E181" s="6">
        <v>2711577.6159999999</v>
      </c>
      <c r="F181" s="6">
        <v>249957.7309</v>
      </c>
      <c r="G181" s="4">
        <v>-32.486600000000003</v>
      </c>
      <c r="H181" t="s">
        <v>775</v>
      </c>
      <c r="J181" s="4">
        <v>1.0500000000000001E-2</v>
      </c>
    </row>
    <row r="182" spans="1:10" x14ac:dyDescent="0.25">
      <c r="A182" s="3">
        <v>41291</v>
      </c>
      <c r="B182" s="4" t="s">
        <v>74</v>
      </c>
      <c r="C182" s="4" t="s">
        <v>783</v>
      </c>
      <c r="D182" s="4">
        <v>28</v>
      </c>
      <c r="E182" s="6">
        <v>2711577.82</v>
      </c>
      <c r="F182" s="6">
        <v>249956.4785</v>
      </c>
      <c r="G182" s="4">
        <v>-32.502400000000002</v>
      </c>
      <c r="H182" t="s">
        <v>779</v>
      </c>
      <c r="I182" t="s">
        <v>777</v>
      </c>
      <c r="J182" s="4">
        <v>9.7999999999999997E-3</v>
      </c>
    </row>
    <row r="183" spans="1:10" x14ac:dyDescent="0.25">
      <c r="A183" s="3">
        <v>41291</v>
      </c>
      <c r="B183" s="4" t="s">
        <v>74</v>
      </c>
      <c r="C183" s="4" t="s">
        <v>783</v>
      </c>
      <c r="D183" s="4">
        <v>29</v>
      </c>
      <c r="E183" s="6">
        <v>2711578.2230000002</v>
      </c>
      <c r="F183" s="6">
        <v>249953.6231</v>
      </c>
      <c r="G183" s="4">
        <v>-32.476399999999998</v>
      </c>
      <c r="H183" t="s">
        <v>775</v>
      </c>
      <c r="J183" s="4">
        <v>9.5999999999999992E-3</v>
      </c>
    </row>
    <row r="184" spans="1:10" x14ac:dyDescent="0.25">
      <c r="A184" s="3">
        <v>41291</v>
      </c>
      <c r="B184" s="4" t="s">
        <v>74</v>
      </c>
      <c r="C184" s="4" t="s">
        <v>783</v>
      </c>
      <c r="D184" s="4">
        <v>30</v>
      </c>
      <c r="E184" s="6">
        <v>2711578.676</v>
      </c>
      <c r="F184" s="6">
        <v>249949.99410000001</v>
      </c>
      <c r="G184" s="4">
        <v>-32.473500000000001</v>
      </c>
      <c r="H184" t="s">
        <v>775</v>
      </c>
      <c r="J184" s="4">
        <v>9.7000000000000003E-3</v>
      </c>
    </row>
    <row r="185" spans="1:10" x14ac:dyDescent="0.25">
      <c r="A185" s="3">
        <v>41291</v>
      </c>
      <c r="B185" s="4" t="s">
        <v>74</v>
      </c>
      <c r="C185" s="4" t="s">
        <v>783</v>
      </c>
      <c r="D185" s="4">
        <v>31</v>
      </c>
      <c r="E185" s="6">
        <v>2711579.0040000002</v>
      </c>
      <c r="F185" s="6">
        <v>249947.60490000001</v>
      </c>
      <c r="G185" s="4">
        <v>-32.4636</v>
      </c>
      <c r="H185" t="s">
        <v>775</v>
      </c>
      <c r="J185" s="4">
        <v>9.7000000000000003E-3</v>
      </c>
    </row>
    <row r="186" spans="1:10" x14ac:dyDescent="0.25">
      <c r="A186" s="3">
        <v>41291</v>
      </c>
      <c r="B186" s="4" t="s">
        <v>74</v>
      </c>
      <c r="C186" s="4" t="s">
        <v>783</v>
      </c>
      <c r="D186" s="4">
        <v>32</v>
      </c>
      <c r="E186" s="6">
        <v>2711579.352</v>
      </c>
      <c r="F186" s="6">
        <v>249944.57939999999</v>
      </c>
      <c r="G186" s="4">
        <v>-32.473799999999997</v>
      </c>
      <c r="H186" t="s">
        <v>775</v>
      </c>
      <c r="J186" s="4">
        <v>9.4999999999999998E-3</v>
      </c>
    </row>
    <row r="187" spans="1:10" x14ac:dyDescent="0.25">
      <c r="A187" s="3">
        <v>41291</v>
      </c>
      <c r="B187" s="4" t="s">
        <v>74</v>
      </c>
      <c r="C187" s="4" t="s">
        <v>783</v>
      </c>
      <c r="D187" s="4">
        <v>33</v>
      </c>
      <c r="E187" s="6">
        <v>2711579.8539999998</v>
      </c>
      <c r="F187" s="6">
        <v>249940.46599999999</v>
      </c>
      <c r="G187" s="4">
        <v>-32.465000000000003</v>
      </c>
      <c r="H187" t="s">
        <v>775</v>
      </c>
      <c r="J187" s="4">
        <v>1.0800000000000001E-2</v>
      </c>
    </row>
    <row r="188" spans="1:10" x14ac:dyDescent="0.25">
      <c r="A188" s="3">
        <v>41291</v>
      </c>
      <c r="B188" s="4" t="s">
        <v>74</v>
      </c>
      <c r="C188" s="4" t="s">
        <v>783</v>
      </c>
      <c r="D188" s="4">
        <v>34</v>
      </c>
      <c r="E188" s="6">
        <v>2711580.7450000001</v>
      </c>
      <c r="F188" s="6">
        <v>249936.3982</v>
      </c>
      <c r="G188" s="4">
        <v>-32.480499999999999</v>
      </c>
      <c r="H188" t="s">
        <v>779</v>
      </c>
      <c r="I188" t="s">
        <v>778</v>
      </c>
      <c r="J188" s="4">
        <v>1.09E-2</v>
      </c>
    </row>
    <row r="189" spans="1:10" x14ac:dyDescent="0.25">
      <c r="A189" s="3">
        <v>41291</v>
      </c>
      <c r="B189" s="4" t="s">
        <v>74</v>
      </c>
      <c r="C189" s="4" t="s">
        <v>783</v>
      </c>
      <c r="D189" s="4">
        <v>35</v>
      </c>
      <c r="E189" s="6">
        <v>2711581.014</v>
      </c>
      <c r="F189" s="6">
        <v>249934.0827</v>
      </c>
      <c r="G189" s="4">
        <v>-32.495600000000003</v>
      </c>
      <c r="H189" t="s">
        <v>775</v>
      </c>
      <c r="J189" s="4">
        <v>1.01E-2</v>
      </c>
    </row>
    <row r="190" spans="1:10" x14ac:dyDescent="0.25">
      <c r="A190" s="3">
        <v>41291</v>
      </c>
      <c r="B190" s="4" t="s">
        <v>74</v>
      </c>
      <c r="C190" s="4" t="s">
        <v>783</v>
      </c>
      <c r="D190" s="4">
        <v>36</v>
      </c>
      <c r="E190" s="6">
        <v>2711581.5649999999</v>
      </c>
      <c r="F190" s="6">
        <v>249929.36189999999</v>
      </c>
      <c r="G190" s="4">
        <v>-32.440199999999997</v>
      </c>
      <c r="H190" t="s">
        <v>775</v>
      </c>
      <c r="J190" s="4">
        <v>9.5999999999999992E-3</v>
      </c>
    </row>
    <row r="191" spans="1:10" x14ac:dyDescent="0.25">
      <c r="A191" s="3">
        <v>41291</v>
      </c>
      <c r="B191" s="4" t="s">
        <v>74</v>
      </c>
      <c r="C191" s="4" t="s">
        <v>783</v>
      </c>
      <c r="D191" s="4">
        <v>37</v>
      </c>
      <c r="E191" s="6">
        <v>2711581.8739999998</v>
      </c>
      <c r="F191" s="6">
        <v>249926.43049999999</v>
      </c>
      <c r="G191" s="4">
        <v>-32.454799999999999</v>
      </c>
      <c r="H191" t="s">
        <v>775</v>
      </c>
      <c r="J191" s="4">
        <v>0.01</v>
      </c>
    </row>
    <row r="192" spans="1:10" x14ac:dyDescent="0.25">
      <c r="A192" s="3">
        <v>41291</v>
      </c>
      <c r="B192" s="4" t="s">
        <v>74</v>
      </c>
      <c r="C192" s="4" t="s">
        <v>783</v>
      </c>
      <c r="D192" s="4">
        <v>38</v>
      </c>
      <c r="E192" s="6">
        <v>2711582.3369999998</v>
      </c>
      <c r="F192" s="6">
        <v>249923.11629999999</v>
      </c>
      <c r="G192" s="4">
        <v>-32.442900000000002</v>
      </c>
      <c r="H192" t="s">
        <v>775</v>
      </c>
      <c r="J192" s="4">
        <v>1.0999999999999999E-2</v>
      </c>
    </row>
    <row r="193" spans="1:10" x14ac:dyDescent="0.25">
      <c r="A193" s="3">
        <v>41291</v>
      </c>
      <c r="B193" s="4" t="s">
        <v>74</v>
      </c>
      <c r="C193" s="4" t="s">
        <v>783</v>
      </c>
      <c r="D193" s="4">
        <v>39</v>
      </c>
      <c r="E193" s="6">
        <v>2711582.7740000002</v>
      </c>
      <c r="F193" s="6">
        <v>249919.7997</v>
      </c>
      <c r="G193" s="4">
        <v>-32.466799999999999</v>
      </c>
      <c r="H193" t="s">
        <v>775</v>
      </c>
      <c r="J193" s="4">
        <v>1.0699999999999999E-2</v>
      </c>
    </row>
    <row r="194" spans="1:10" x14ac:dyDescent="0.25">
      <c r="A194" s="3">
        <v>41291</v>
      </c>
      <c r="B194" s="4" t="s">
        <v>74</v>
      </c>
      <c r="C194" s="4" t="s">
        <v>783</v>
      </c>
      <c r="D194" s="4">
        <v>40</v>
      </c>
      <c r="E194" s="6">
        <v>2711583.1970000002</v>
      </c>
      <c r="F194" s="6">
        <v>249916.68489999999</v>
      </c>
      <c r="G194" s="4">
        <v>-32.490400000000001</v>
      </c>
      <c r="H194" t="s">
        <v>779</v>
      </c>
      <c r="I194" t="s">
        <v>780</v>
      </c>
      <c r="J194" s="4">
        <v>1.01E-2</v>
      </c>
    </row>
    <row r="195" spans="1:10" x14ac:dyDescent="0.25">
      <c r="A195" s="3">
        <v>41291</v>
      </c>
      <c r="B195" s="4" t="s">
        <v>74</v>
      </c>
      <c r="C195" s="4" t="s">
        <v>783</v>
      </c>
      <c r="D195" s="4">
        <v>41</v>
      </c>
      <c r="E195" s="6">
        <v>2711583.67</v>
      </c>
      <c r="F195" s="6">
        <v>249913.0595</v>
      </c>
      <c r="G195" s="4">
        <v>-32.4893</v>
      </c>
      <c r="H195" t="s">
        <v>775</v>
      </c>
      <c r="J195" s="4">
        <v>8.3999999999999995E-3</v>
      </c>
    </row>
    <row r="196" spans="1:10" x14ac:dyDescent="0.25">
      <c r="A196" s="3">
        <v>41291</v>
      </c>
      <c r="B196" s="4" t="s">
        <v>74</v>
      </c>
      <c r="C196" s="4" t="s">
        <v>783</v>
      </c>
      <c r="D196" s="4">
        <v>42</v>
      </c>
      <c r="E196" s="6">
        <v>2711584.1749999998</v>
      </c>
      <c r="F196" s="6">
        <v>249909.2292</v>
      </c>
      <c r="G196" s="4">
        <v>-32.466200000000001</v>
      </c>
      <c r="H196" t="s">
        <v>775</v>
      </c>
      <c r="J196" s="4">
        <v>1.01E-2</v>
      </c>
    </row>
    <row r="197" spans="1:10" x14ac:dyDescent="0.25">
      <c r="A197" s="3">
        <v>41291</v>
      </c>
      <c r="B197" s="4" t="s">
        <v>74</v>
      </c>
      <c r="C197" s="4" t="s">
        <v>783</v>
      </c>
      <c r="D197" s="4">
        <v>43</v>
      </c>
      <c r="E197" s="6">
        <v>2711584.69</v>
      </c>
      <c r="F197" s="6">
        <v>249906.0344</v>
      </c>
      <c r="G197" s="4">
        <v>-32.493899999999996</v>
      </c>
      <c r="H197" t="s">
        <v>775</v>
      </c>
      <c r="J197" s="4">
        <v>9.4999999999999998E-3</v>
      </c>
    </row>
    <row r="198" spans="1:10" x14ac:dyDescent="0.25">
      <c r="A198" s="3">
        <v>41291</v>
      </c>
      <c r="B198" s="4" t="s">
        <v>74</v>
      </c>
      <c r="C198" s="4" t="s">
        <v>783</v>
      </c>
      <c r="D198" s="4">
        <v>44</v>
      </c>
      <c r="E198" s="6">
        <v>2711585.4440000001</v>
      </c>
      <c r="F198" s="6">
        <v>249901.0963</v>
      </c>
      <c r="G198" s="4">
        <v>-32.485199999999999</v>
      </c>
      <c r="H198" t="s">
        <v>775</v>
      </c>
      <c r="J198" s="4">
        <v>9.7999999999999997E-3</v>
      </c>
    </row>
    <row r="199" spans="1:10" x14ac:dyDescent="0.25">
      <c r="A199" s="3">
        <v>41291</v>
      </c>
      <c r="B199" s="4" t="s">
        <v>74</v>
      </c>
      <c r="C199" s="4" t="s">
        <v>783</v>
      </c>
      <c r="D199" s="4">
        <v>45</v>
      </c>
      <c r="E199" s="6">
        <v>2711586.179</v>
      </c>
      <c r="F199" s="6">
        <v>249897.0148</v>
      </c>
      <c r="G199" s="4">
        <v>-32.4681</v>
      </c>
      <c r="H199" t="s">
        <v>799</v>
      </c>
      <c r="I199" t="s">
        <v>781</v>
      </c>
      <c r="J199" s="4">
        <v>9.7999999999999997E-3</v>
      </c>
    </row>
    <row r="200" spans="1:10" x14ac:dyDescent="0.25">
      <c r="A200" s="3">
        <v>41291</v>
      </c>
      <c r="B200" s="4" t="s">
        <v>74</v>
      </c>
      <c r="C200" s="4" t="s">
        <v>783</v>
      </c>
      <c r="D200" s="4">
        <v>46</v>
      </c>
      <c r="E200" s="6">
        <v>2711397.273</v>
      </c>
      <c r="F200" s="6">
        <v>250014.13140000001</v>
      </c>
      <c r="G200" s="4">
        <v>-30.035900000000002</v>
      </c>
      <c r="H200" t="s">
        <v>800</v>
      </c>
      <c r="J200" s="4">
        <v>1.2E-2</v>
      </c>
    </row>
    <row r="201" spans="1:10" x14ac:dyDescent="0.25">
      <c r="A201" s="3">
        <v>41291</v>
      </c>
      <c r="B201" s="4" t="s">
        <v>74</v>
      </c>
      <c r="C201" s="143" t="s">
        <v>783</v>
      </c>
      <c r="D201" s="143">
        <v>47</v>
      </c>
      <c r="E201" s="41">
        <v>2711397.2769999998</v>
      </c>
      <c r="F201" s="41">
        <v>250014.1183</v>
      </c>
      <c r="G201" s="143">
        <v>-30.035799999999998</v>
      </c>
      <c r="H201" s="22" t="s">
        <v>800</v>
      </c>
      <c r="I201" s="22"/>
      <c r="J201" s="143">
        <v>1.14E-2</v>
      </c>
    </row>
    <row r="202" spans="1:10" x14ac:dyDescent="0.25">
      <c r="A202" s="3">
        <v>41291</v>
      </c>
      <c r="B202" s="4" t="s">
        <v>74</v>
      </c>
      <c r="C202" s="4" t="s">
        <v>783</v>
      </c>
      <c r="D202" s="4">
        <v>48</v>
      </c>
      <c r="E202" s="6">
        <v>2711565.6979999999</v>
      </c>
      <c r="F202" s="6">
        <v>250041.0827</v>
      </c>
      <c r="G202" s="4">
        <v>-33.523299999999999</v>
      </c>
      <c r="H202" t="s">
        <v>782</v>
      </c>
      <c r="J202" s="4">
        <v>1.2200000000000001E-2</v>
      </c>
    </row>
    <row r="203" spans="1:10" x14ac:dyDescent="0.25">
      <c r="A203" s="3">
        <v>41291</v>
      </c>
      <c r="B203" s="4" t="s">
        <v>74</v>
      </c>
      <c r="C203" s="4" t="s">
        <v>3</v>
      </c>
      <c r="D203" s="4">
        <v>49</v>
      </c>
      <c r="E203" s="6">
        <v>2712130.125</v>
      </c>
      <c r="F203" s="6">
        <v>250030.5048</v>
      </c>
      <c r="G203" s="4">
        <v>-32.9285</v>
      </c>
      <c r="H203" t="s">
        <v>773</v>
      </c>
      <c r="I203" t="s">
        <v>774</v>
      </c>
      <c r="J203" s="4">
        <v>1.2699999999999999E-2</v>
      </c>
    </row>
    <row r="204" spans="1:10" x14ac:dyDescent="0.25">
      <c r="A204" s="3">
        <v>41291</v>
      </c>
      <c r="B204" s="4" t="s">
        <v>74</v>
      </c>
      <c r="C204" s="4" t="s">
        <v>3</v>
      </c>
      <c r="D204" s="4">
        <v>50</v>
      </c>
      <c r="E204" s="6">
        <v>2712131.8769999999</v>
      </c>
      <c r="F204" s="6">
        <v>250029.67809999999</v>
      </c>
      <c r="G204" s="4">
        <v>-32.988300000000002</v>
      </c>
      <c r="H204" t="s">
        <v>775</v>
      </c>
      <c r="J204" s="4">
        <v>1.2999999999999999E-2</v>
      </c>
    </row>
    <row r="205" spans="1:10" x14ac:dyDescent="0.25">
      <c r="A205" s="3">
        <v>41291</v>
      </c>
      <c r="B205" s="4" t="s">
        <v>74</v>
      </c>
      <c r="C205" s="4" t="s">
        <v>3</v>
      </c>
      <c r="D205" s="4">
        <v>51</v>
      </c>
      <c r="E205" s="6">
        <v>2712133.4270000001</v>
      </c>
      <c r="F205" s="6">
        <v>250029.24290000001</v>
      </c>
      <c r="G205" s="4">
        <v>-32.956000000000003</v>
      </c>
      <c r="H205" t="s">
        <v>775</v>
      </c>
      <c r="J205" s="4">
        <v>1.17E-2</v>
      </c>
    </row>
    <row r="206" spans="1:10" x14ac:dyDescent="0.25">
      <c r="A206" s="3">
        <v>41291</v>
      </c>
      <c r="B206" s="4" t="s">
        <v>74</v>
      </c>
      <c r="C206" s="4" t="s">
        <v>3</v>
      </c>
      <c r="D206" s="4">
        <v>52</v>
      </c>
      <c r="E206" s="6">
        <v>2712134.977</v>
      </c>
      <c r="F206" s="6">
        <v>250028.40040000001</v>
      </c>
      <c r="G206" s="4">
        <v>-32.924799999999998</v>
      </c>
      <c r="H206" t="s">
        <v>775</v>
      </c>
      <c r="J206" s="4">
        <v>1.1900000000000001E-2</v>
      </c>
    </row>
    <row r="207" spans="1:10" x14ac:dyDescent="0.25">
      <c r="A207" s="3">
        <v>41291</v>
      </c>
      <c r="B207" s="4" t="s">
        <v>74</v>
      </c>
      <c r="C207" s="4" t="s">
        <v>3</v>
      </c>
      <c r="D207" s="4">
        <v>53</v>
      </c>
      <c r="E207" s="6">
        <v>2712137.906</v>
      </c>
      <c r="F207" s="6">
        <v>250027.51949999999</v>
      </c>
      <c r="G207" s="4">
        <v>-32.850499999999997</v>
      </c>
      <c r="H207" t="s">
        <v>775</v>
      </c>
      <c r="J207" s="4">
        <v>1.1299999999999999E-2</v>
      </c>
    </row>
    <row r="208" spans="1:10" x14ac:dyDescent="0.25">
      <c r="A208" s="3">
        <v>41291</v>
      </c>
      <c r="B208" s="4" t="s">
        <v>74</v>
      </c>
      <c r="C208" s="4" t="s">
        <v>3</v>
      </c>
      <c r="D208" s="4">
        <v>54</v>
      </c>
      <c r="E208" s="6">
        <v>2712140.537</v>
      </c>
      <c r="F208" s="6">
        <v>250026.42430000001</v>
      </c>
      <c r="G208" s="4">
        <v>-32.840600000000002</v>
      </c>
      <c r="H208" t="s">
        <v>775</v>
      </c>
      <c r="J208" s="4">
        <v>1.18E-2</v>
      </c>
    </row>
    <row r="209" spans="1:10" x14ac:dyDescent="0.25">
      <c r="A209" s="3">
        <v>41291</v>
      </c>
      <c r="B209" s="4" t="s">
        <v>74</v>
      </c>
      <c r="C209" s="4" t="s">
        <v>3</v>
      </c>
      <c r="D209" s="4">
        <v>55</v>
      </c>
      <c r="E209" s="6">
        <v>2712144.6549999998</v>
      </c>
      <c r="F209" s="6">
        <v>250024.80919999999</v>
      </c>
      <c r="G209" s="4">
        <v>-32.750500000000002</v>
      </c>
      <c r="H209" t="s">
        <v>775</v>
      </c>
      <c r="J209" s="4">
        <v>1.2800000000000001E-2</v>
      </c>
    </row>
    <row r="210" spans="1:10" x14ac:dyDescent="0.25">
      <c r="A210" s="3">
        <v>41291</v>
      </c>
      <c r="B210" s="4" t="s">
        <v>74</v>
      </c>
      <c r="C210" s="4" t="s">
        <v>3</v>
      </c>
      <c r="D210" s="4">
        <v>56</v>
      </c>
      <c r="E210" s="6">
        <v>2712147.5720000002</v>
      </c>
      <c r="F210" s="6">
        <v>250023.73149999999</v>
      </c>
      <c r="G210" s="4">
        <v>-32.594799999999999</v>
      </c>
      <c r="H210" t="s">
        <v>775</v>
      </c>
      <c r="J210" s="4">
        <v>1.12E-2</v>
      </c>
    </row>
    <row r="211" spans="1:10" x14ac:dyDescent="0.25">
      <c r="A211" s="3">
        <v>41291</v>
      </c>
      <c r="B211" s="4" t="s">
        <v>74</v>
      </c>
      <c r="C211" s="4" t="s">
        <v>3</v>
      </c>
      <c r="D211" s="4">
        <v>57</v>
      </c>
      <c r="E211" s="6">
        <v>2712148.22</v>
      </c>
      <c r="F211" s="6">
        <v>250023.5007</v>
      </c>
      <c r="G211" s="4">
        <v>-32.579799999999999</v>
      </c>
      <c r="H211" t="s">
        <v>779</v>
      </c>
      <c r="J211" s="4">
        <v>1.1599999999999999E-2</v>
      </c>
    </row>
    <row r="212" spans="1:10" x14ac:dyDescent="0.25">
      <c r="A212" s="3">
        <v>41291</v>
      </c>
      <c r="B212" s="4" t="s">
        <v>74</v>
      </c>
      <c r="C212" s="4" t="s">
        <v>3</v>
      </c>
      <c r="D212" s="4">
        <v>58</v>
      </c>
      <c r="E212" s="6">
        <v>2712150.378</v>
      </c>
      <c r="F212" s="6">
        <v>250022.58110000001</v>
      </c>
      <c r="G212" s="4">
        <v>-32.601999999999997</v>
      </c>
      <c r="H212" t="s">
        <v>775</v>
      </c>
      <c r="J212" s="4">
        <v>1.06E-2</v>
      </c>
    </row>
    <row r="213" spans="1:10" x14ac:dyDescent="0.25">
      <c r="A213" s="3">
        <v>41291</v>
      </c>
      <c r="B213" s="4" t="s">
        <v>74</v>
      </c>
      <c r="C213" s="4" t="s">
        <v>3</v>
      </c>
      <c r="D213" s="4">
        <v>59</v>
      </c>
      <c r="E213" s="6">
        <v>2712151.41</v>
      </c>
      <c r="F213" s="6">
        <v>250022.27540000001</v>
      </c>
      <c r="G213" s="4">
        <v>-32.638800000000003</v>
      </c>
      <c r="H213" t="s">
        <v>775</v>
      </c>
      <c r="J213" s="4">
        <v>1.21E-2</v>
      </c>
    </row>
    <row r="214" spans="1:10" x14ac:dyDescent="0.25">
      <c r="A214" s="3">
        <v>41291</v>
      </c>
      <c r="B214" s="4" t="s">
        <v>74</v>
      </c>
      <c r="C214" s="4" t="s">
        <v>3</v>
      </c>
      <c r="D214" s="4">
        <v>60</v>
      </c>
      <c r="E214" s="6">
        <v>2712152.9380000001</v>
      </c>
      <c r="F214" s="6">
        <v>250021.74369999999</v>
      </c>
      <c r="G214" s="4">
        <v>-32.754899999999999</v>
      </c>
      <c r="H214" t="s">
        <v>775</v>
      </c>
      <c r="J214" s="4">
        <v>1.32E-2</v>
      </c>
    </row>
    <row r="215" spans="1:10" x14ac:dyDescent="0.25">
      <c r="A215" s="3">
        <v>41291</v>
      </c>
      <c r="B215" s="4" t="s">
        <v>74</v>
      </c>
      <c r="C215" s="4" t="s">
        <v>3</v>
      </c>
      <c r="D215" s="4">
        <v>61</v>
      </c>
      <c r="E215" s="6">
        <v>2712153.7590000001</v>
      </c>
      <c r="F215" s="6">
        <v>250021.49969999999</v>
      </c>
      <c r="G215" s="4">
        <v>-32.8264</v>
      </c>
      <c r="H215" t="s">
        <v>775</v>
      </c>
      <c r="J215" s="4">
        <v>1.23E-2</v>
      </c>
    </row>
    <row r="216" spans="1:10" x14ac:dyDescent="0.25">
      <c r="A216" s="3">
        <v>41291</v>
      </c>
      <c r="B216" s="4" t="s">
        <v>74</v>
      </c>
      <c r="C216" s="4" t="s">
        <v>3</v>
      </c>
      <c r="D216" s="4">
        <v>62</v>
      </c>
      <c r="E216" s="6">
        <v>2712154.7059999998</v>
      </c>
      <c r="F216" s="6">
        <v>250021.15830000001</v>
      </c>
      <c r="G216" s="4">
        <v>-32.881799999999998</v>
      </c>
      <c r="H216" t="s">
        <v>775</v>
      </c>
      <c r="J216" s="4">
        <v>1.15E-2</v>
      </c>
    </row>
    <row r="217" spans="1:10" x14ac:dyDescent="0.25">
      <c r="A217" s="3">
        <v>41291</v>
      </c>
      <c r="B217" s="4" t="s">
        <v>74</v>
      </c>
      <c r="C217" s="4" t="s">
        <v>3</v>
      </c>
      <c r="D217" s="4">
        <v>63</v>
      </c>
      <c r="E217" s="6">
        <v>2712156.9270000001</v>
      </c>
      <c r="F217" s="6">
        <v>250020.32250000001</v>
      </c>
      <c r="G217" s="4">
        <v>-32.911999999999999</v>
      </c>
      <c r="H217" t="s">
        <v>775</v>
      </c>
      <c r="J217" s="4">
        <v>1.2999999999999999E-2</v>
      </c>
    </row>
    <row r="218" spans="1:10" x14ac:dyDescent="0.25">
      <c r="A218" s="3">
        <v>41291</v>
      </c>
      <c r="B218" s="4" t="s">
        <v>74</v>
      </c>
      <c r="C218" s="4" t="s">
        <v>3</v>
      </c>
      <c r="D218" s="4">
        <v>64</v>
      </c>
      <c r="E218" s="6">
        <v>2712158.054</v>
      </c>
      <c r="F218" s="6">
        <v>250020.06700000001</v>
      </c>
      <c r="G218" s="4">
        <v>-32.900500000000001</v>
      </c>
      <c r="H218" t="s">
        <v>775</v>
      </c>
      <c r="J218" s="4">
        <v>1.2500000000000001E-2</v>
      </c>
    </row>
    <row r="219" spans="1:10" x14ac:dyDescent="0.25">
      <c r="A219" s="3">
        <v>41291</v>
      </c>
      <c r="B219" s="4" t="s">
        <v>74</v>
      </c>
      <c r="C219" s="4" t="s">
        <v>3</v>
      </c>
      <c r="D219" s="4">
        <v>65</v>
      </c>
      <c r="E219" s="6">
        <v>2712157.7489999998</v>
      </c>
      <c r="F219" s="6">
        <v>250019.92180000001</v>
      </c>
      <c r="G219" s="4">
        <v>-32.901800000000001</v>
      </c>
      <c r="H219" t="s">
        <v>779</v>
      </c>
      <c r="I219" t="s">
        <v>776</v>
      </c>
      <c r="J219" s="4">
        <v>1.3599999999999999E-2</v>
      </c>
    </row>
    <row r="220" spans="1:10" x14ac:dyDescent="0.25">
      <c r="A220" s="3">
        <v>41291</v>
      </c>
      <c r="B220" s="4" t="s">
        <v>74</v>
      </c>
      <c r="C220" s="4" t="s">
        <v>3</v>
      </c>
      <c r="D220" s="4">
        <v>66</v>
      </c>
      <c r="E220" s="6">
        <v>2712159.9640000002</v>
      </c>
      <c r="F220" s="6">
        <v>250019.75409999999</v>
      </c>
      <c r="G220" s="4">
        <v>-32.861199999999997</v>
      </c>
      <c r="H220" t="s">
        <v>775</v>
      </c>
      <c r="J220" s="4">
        <v>1.4500000000000001E-2</v>
      </c>
    </row>
    <row r="221" spans="1:10" x14ac:dyDescent="0.25">
      <c r="A221" s="3">
        <v>41291</v>
      </c>
      <c r="B221" s="4" t="s">
        <v>74</v>
      </c>
      <c r="C221" s="4" t="s">
        <v>3</v>
      </c>
      <c r="D221" s="4">
        <v>67</v>
      </c>
      <c r="E221" s="6">
        <v>2712162.318</v>
      </c>
      <c r="F221" s="6">
        <v>250018.82440000001</v>
      </c>
      <c r="G221" s="4">
        <v>-32.899900000000002</v>
      </c>
      <c r="H221" t="s">
        <v>775</v>
      </c>
      <c r="J221" s="4">
        <v>1.2999999999999999E-2</v>
      </c>
    </row>
    <row r="222" spans="1:10" x14ac:dyDescent="0.25">
      <c r="A222" s="3">
        <v>41291</v>
      </c>
      <c r="B222" s="4" t="s">
        <v>74</v>
      </c>
      <c r="C222" s="4" t="s">
        <v>3</v>
      </c>
      <c r="D222" s="4">
        <v>68</v>
      </c>
      <c r="E222" s="6">
        <v>2712165.1680000001</v>
      </c>
      <c r="F222" s="6">
        <v>250018.4853</v>
      </c>
      <c r="G222" s="4">
        <v>-32.883800000000001</v>
      </c>
      <c r="H222" t="s">
        <v>775</v>
      </c>
      <c r="J222" s="4">
        <v>1.3299999999999999E-2</v>
      </c>
    </row>
    <row r="223" spans="1:10" x14ac:dyDescent="0.25">
      <c r="A223" s="3">
        <v>41291</v>
      </c>
      <c r="B223" s="4" t="s">
        <v>74</v>
      </c>
      <c r="C223" s="4" t="s">
        <v>3</v>
      </c>
      <c r="D223" s="4">
        <v>69</v>
      </c>
      <c r="E223" s="6">
        <v>2712169.5210000002</v>
      </c>
      <c r="F223" s="6">
        <v>250016.98079999999</v>
      </c>
      <c r="G223" s="4">
        <v>-32.840800000000002</v>
      </c>
      <c r="H223" t="s">
        <v>775</v>
      </c>
      <c r="J223" s="4">
        <v>1.4500000000000001E-2</v>
      </c>
    </row>
    <row r="224" spans="1:10" x14ac:dyDescent="0.25">
      <c r="A224" s="3">
        <v>41291</v>
      </c>
      <c r="B224" s="4" t="s">
        <v>74</v>
      </c>
      <c r="C224" s="4" t="s">
        <v>3</v>
      </c>
      <c r="D224" s="4">
        <v>70</v>
      </c>
      <c r="E224" s="6">
        <v>2712172.74</v>
      </c>
      <c r="F224" s="6">
        <v>250015.93719999999</v>
      </c>
      <c r="G224" s="4">
        <v>-32.854700000000001</v>
      </c>
      <c r="H224" t="s">
        <v>775</v>
      </c>
      <c r="J224" s="4">
        <v>1.3100000000000001E-2</v>
      </c>
    </row>
    <row r="225" spans="1:10" x14ac:dyDescent="0.25">
      <c r="A225" s="3">
        <v>41291</v>
      </c>
      <c r="B225" s="4" t="s">
        <v>74</v>
      </c>
      <c r="C225" s="4" t="s">
        <v>3</v>
      </c>
      <c r="D225" s="4">
        <v>71</v>
      </c>
      <c r="E225" s="6">
        <v>2712176.0920000002</v>
      </c>
      <c r="F225" s="6">
        <v>250014.6323</v>
      </c>
      <c r="G225" s="4">
        <v>-32.947099999999999</v>
      </c>
      <c r="H225" t="s">
        <v>779</v>
      </c>
      <c r="I225" t="s">
        <v>777</v>
      </c>
      <c r="J225" s="4">
        <v>1.4200000000000001E-2</v>
      </c>
    </row>
    <row r="226" spans="1:10" x14ac:dyDescent="0.25">
      <c r="A226" s="3">
        <v>41291</v>
      </c>
      <c r="B226" s="4" t="s">
        <v>74</v>
      </c>
      <c r="C226" s="4" t="s">
        <v>3</v>
      </c>
      <c r="D226" s="4">
        <v>72</v>
      </c>
      <c r="E226" s="6">
        <v>2712179.5469999998</v>
      </c>
      <c r="F226" s="6">
        <v>250013.41380000001</v>
      </c>
      <c r="G226" s="4">
        <v>-32.869799999999998</v>
      </c>
      <c r="H226" t="s">
        <v>775</v>
      </c>
      <c r="J226" s="4">
        <v>1.3100000000000001E-2</v>
      </c>
    </row>
    <row r="227" spans="1:10" x14ac:dyDescent="0.25">
      <c r="A227" s="3">
        <v>41291</v>
      </c>
      <c r="B227" s="4" t="s">
        <v>74</v>
      </c>
      <c r="C227" s="4" t="s">
        <v>3</v>
      </c>
      <c r="D227" s="4">
        <v>73</v>
      </c>
      <c r="E227" s="6">
        <v>2712181.236</v>
      </c>
      <c r="F227" s="6">
        <v>250012.87839999999</v>
      </c>
      <c r="G227" s="4">
        <v>-32.767600000000002</v>
      </c>
      <c r="H227" t="s">
        <v>775</v>
      </c>
      <c r="J227" s="4">
        <v>1.26E-2</v>
      </c>
    </row>
    <row r="228" spans="1:10" x14ac:dyDescent="0.25">
      <c r="A228" s="3">
        <v>41291</v>
      </c>
      <c r="B228" s="4" t="s">
        <v>74</v>
      </c>
      <c r="C228" s="4" t="s">
        <v>3</v>
      </c>
      <c r="D228" s="4">
        <v>74</v>
      </c>
      <c r="E228" s="6">
        <v>2712182.9029999999</v>
      </c>
      <c r="F228" s="6">
        <v>250012.26060000001</v>
      </c>
      <c r="G228" s="4">
        <v>-32.604900000000001</v>
      </c>
      <c r="H228" t="s">
        <v>775</v>
      </c>
      <c r="J228" s="4">
        <v>1.2800000000000001E-2</v>
      </c>
    </row>
    <row r="229" spans="1:10" x14ac:dyDescent="0.25">
      <c r="A229" s="3">
        <v>41291</v>
      </c>
      <c r="B229" s="4" t="s">
        <v>74</v>
      </c>
      <c r="C229" s="4" t="s">
        <v>3</v>
      </c>
      <c r="D229" s="4">
        <v>75</v>
      </c>
      <c r="E229" s="6">
        <v>2712189.409</v>
      </c>
      <c r="F229" s="6">
        <v>250009.8535</v>
      </c>
      <c r="G229" s="4">
        <v>-32.569099999999999</v>
      </c>
      <c r="H229" t="s">
        <v>775</v>
      </c>
      <c r="J229" s="4">
        <v>1.3100000000000001E-2</v>
      </c>
    </row>
    <row r="230" spans="1:10" x14ac:dyDescent="0.25">
      <c r="A230" s="3">
        <v>41291</v>
      </c>
      <c r="B230" s="4" t="s">
        <v>74</v>
      </c>
      <c r="C230" s="4" t="s">
        <v>3</v>
      </c>
      <c r="D230" s="4">
        <v>76</v>
      </c>
      <c r="E230" s="6">
        <v>2712195.3790000002</v>
      </c>
      <c r="F230" s="6">
        <v>250007.7452</v>
      </c>
      <c r="G230" s="4">
        <v>-32.623399999999997</v>
      </c>
      <c r="H230" t="s">
        <v>775</v>
      </c>
      <c r="J230" s="4">
        <v>1.29E-2</v>
      </c>
    </row>
    <row r="231" spans="1:10" x14ac:dyDescent="0.25">
      <c r="A231" s="3">
        <v>41291</v>
      </c>
      <c r="B231" s="4" t="s">
        <v>74</v>
      </c>
      <c r="C231" s="4" t="s">
        <v>3</v>
      </c>
      <c r="D231" s="4">
        <v>77</v>
      </c>
      <c r="E231" s="6">
        <v>2712202.8390000002</v>
      </c>
      <c r="F231" s="6">
        <v>250005.09450000001</v>
      </c>
      <c r="G231" s="4">
        <v>-32.643000000000001</v>
      </c>
      <c r="H231" t="s">
        <v>775</v>
      </c>
      <c r="J231" s="4">
        <v>1.41E-2</v>
      </c>
    </row>
    <row r="232" spans="1:10" x14ac:dyDescent="0.25">
      <c r="A232" s="3">
        <v>41291</v>
      </c>
      <c r="B232" s="4" t="s">
        <v>74</v>
      </c>
      <c r="C232" s="4" t="s">
        <v>3</v>
      </c>
      <c r="D232" s="4">
        <v>78</v>
      </c>
      <c r="E232" s="6">
        <v>2712208.9380000001</v>
      </c>
      <c r="F232" s="6">
        <v>250003.3112</v>
      </c>
      <c r="G232" s="4">
        <v>-32.705800000000004</v>
      </c>
      <c r="H232" t="s">
        <v>775</v>
      </c>
      <c r="J232" s="4">
        <v>1.3100000000000001E-2</v>
      </c>
    </row>
    <row r="233" spans="1:10" x14ac:dyDescent="0.25">
      <c r="A233" s="3">
        <v>41291</v>
      </c>
      <c r="B233" s="4" t="s">
        <v>74</v>
      </c>
      <c r="C233" s="4" t="s">
        <v>3</v>
      </c>
      <c r="D233" s="4">
        <v>79</v>
      </c>
      <c r="E233" s="6">
        <v>2712211.6749999998</v>
      </c>
      <c r="F233" s="6">
        <v>250002.74609999999</v>
      </c>
      <c r="G233" s="4">
        <v>-32.726599999999998</v>
      </c>
      <c r="H233" t="s">
        <v>779</v>
      </c>
      <c r="I233" s="12" t="s">
        <v>778</v>
      </c>
      <c r="J233" s="4">
        <v>1.3299999999999999E-2</v>
      </c>
    </row>
    <row r="234" spans="1:10" x14ac:dyDescent="0.25">
      <c r="A234" s="3">
        <v>41291</v>
      </c>
      <c r="B234" s="4" t="s">
        <v>74</v>
      </c>
      <c r="C234" s="4" t="s">
        <v>3</v>
      </c>
      <c r="D234" s="4">
        <v>80</v>
      </c>
      <c r="E234" s="6">
        <v>2712216.4879999999</v>
      </c>
      <c r="F234" s="6">
        <v>250000.74590000001</v>
      </c>
      <c r="G234" s="4">
        <v>-32.761099999999999</v>
      </c>
      <c r="H234" t="s">
        <v>775</v>
      </c>
      <c r="J234" s="4">
        <v>1.41E-2</v>
      </c>
    </row>
    <row r="235" spans="1:10" x14ac:dyDescent="0.25">
      <c r="A235" s="3">
        <v>41291</v>
      </c>
      <c r="B235" s="4" t="s">
        <v>74</v>
      </c>
      <c r="C235" s="4" t="s">
        <v>3</v>
      </c>
      <c r="D235" s="4">
        <v>81</v>
      </c>
      <c r="E235" s="6">
        <v>2712221.7769999998</v>
      </c>
      <c r="F235" s="6">
        <v>249998.11069999999</v>
      </c>
      <c r="G235" s="4">
        <v>-32.697299999999998</v>
      </c>
      <c r="H235" t="s">
        <v>775</v>
      </c>
      <c r="J235" s="4">
        <v>1.24E-2</v>
      </c>
    </row>
    <row r="236" spans="1:10" x14ac:dyDescent="0.25">
      <c r="A236" s="3">
        <v>41291</v>
      </c>
      <c r="B236" s="4" t="s">
        <v>74</v>
      </c>
      <c r="C236" s="4" t="s">
        <v>3</v>
      </c>
      <c r="D236" s="4">
        <v>82</v>
      </c>
      <c r="E236" s="6">
        <v>2712223.3459999999</v>
      </c>
      <c r="F236" s="6">
        <v>249997.24900000001</v>
      </c>
      <c r="G236" s="4">
        <v>-32.696100000000001</v>
      </c>
      <c r="H236" t="s">
        <v>799</v>
      </c>
      <c r="J236" s="4">
        <v>1.1900000000000001E-2</v>
      </c>
    </row>
    <row r="237" spans="1:10" x14ac:dyDescent="0.25">
      <c r="A237" s="3">
        <v>41291</v>
      </c>
      <c r="B237" s="4" t="s">
        <v>74</v>
      </c>
      <c r="C237" s="4" t="s">
        <v>3</v>
      </c>
      <c r="D237" s="4">
        <v>83</v>
      </c>
      <c r="E237" s="6">
        <v>2712231.122</v>
      </c>
      <c r="F237" s="6">
        <v>249993.80119999999</v>
      </c>
      <c r="G237" s="4">
        <v>-32.710299999999997</v>
      </c>
      <c r="H237" t="s">
        <v>779</v>
      </c>
      <c r="I237" t="s">
        <v>780</v>
      </c>
      <c r="J237" s="4">
        <v>1.1599999999999999E-2</v>
      </c>
    </row>
    <row r="238" spans="1:10" x14ac:dyDescent="0.25">
      <c r="A238" s="3">
        <v>41291</v>
      </c>
      <c r="B238" s="4" t="s">
        <v>74</v>
      </c>
      <c r="C238" s="4" t="s">
        <v>3</v>
      </c>
      <c r="D238" s="4">
        <v>84</v>
      </c>
      <c r="E238" s="6">
        <v>2712128.87</v>
      </c>
      <c r="F238" s="6">
        <v>250031.28169999999</v>
      </c>
      <c r="G238" s="4">
        <v>-32.921900000000001</v>
      </c>
      <c r="H238" t="s">
        <v>775</v>
      </c>
      <c r="J238" s="4">
        <v>1.41E-2</v>
      </c>
    </row>
    <row r="239" spans="1:10" x14ac:dyDescent="0.25">
      <c r="A239" s="3">
        <v>41291</v>
      </c>
      <c r="B239" s="4" t="s">
        <v>74</v>
      </c>
      <c r="C239" s="4" t="s">
        <v>3</v>
      </c>
      <c r="D239" s="4">
        <v>85</v>
      </c>
      <c r="E239" s="6">
        <v>2712126.4449999998</v>
      </c>
      <c r="F239" s="6">
        <v>250033.23579999999</v>
      </c>
      <c r="G239" s="4">
        <v>-32.885300000000001</v>
      </c>
      <c r="H239" t="s">
        <v>775</v>
      </c>
      <c r="J239" s="4">
        <v>1.6E-2</v>
      </c>
    </row>
    <row r="240" spans="1:10" x14ac:dyDescent="0.25">
      <c r="A240" s="3">
        <v>41291</v>
      </c>
      <c r="B240" s="4" t="s">
        <v>74</v>
      </c>
      <c r="C240" s="4" t="s">
        <v>3</v>
      </c>
      <c r="D240" s="4">
        <v>86</v>
      </c>
      <c r="E240" s="6">
        <v>2712125.1060000001</v>
      </c>
      <c r="F240" s="6">
        <v>250034.06200000001</v>
      </c>
      <c r="G240" s="4">
        <v>-32.857799999999997</v>
      </c>
      <c r="H240" t="s">
        <v>775</v>
      </c>
      <c r="J240" s="4">
        <v>2.0199999999999999E-2</v>
      </c>
    </row>
    <row r="241" spans="1:10" x14ac:dyDescent="0.25">
      <c r="A241" s="3">
        <v>41291</v>
      </c>
      <c r="B241" s="4" t="s">
        <v>74</v>
      </c>
      <c r="C241" s="4" t="s">
        <v>3</v>
      </c>
      <c r="D241" s="4">
        <v>87</v>
      </c>
      <c r="E241" s="6">
        <v>2712115.97</v>
      </c>
      <c r="F241" s="6">
        <v>250036.94880000001</v>
      </c>
      <c r="G241" s="4">
        <v>-32.957099999999997</v>
      </c>
      <c r="H241" t="s">
        <v>775</v>
      </c>
      <c r="J241" s="4">
        <v>1.2699999999999999E-2</v>
      </c>
    </row>
    <row r="242" spans="1:10" x14ac:dyDescent="0.25">
      <c r="A242" s="3">
        <v>41291</v>
      </c>
      <c r="B242" s="4" t="s">
        <v>74</v>
      </c>
      <c r="C242" s="4" t="s">
        <v>3</v>
      </c>
      <c r="D242" s="4">
        <v>88</v>
      </c>
      <c r="E242" s="6">
        <v>2712109.5550000002</v>
      </c>
      <c r="F242" s="6">
        <v>250039.48420000001</v>
      </c>
      <c r="G242" s="4">
        <v>-33.094999999999999</v>
      </c>
      <c r="H242" t="s">
        <v>775</v>
      </c>
      <c r="J242" s="4">
        <v>1.32E-2</v>
      </c>
    </row>
    <row r="243" spans="1:10" x14ac:dyDescent="0.25">
      <c r="A243" s="3">
        <v>41291</v>
      </c>
      <c r="B243" s="4" t="s">
        <v>74</v>
      </c>
      <c r="C243" s="4" t="s">
        <v>3</v>
      </c>
      <c r="D243" s="4">
        <v>89</v>
      </c>
      <c r="E243" s="6">
        <v>2712105.3029999998</v>
      </c>
      <c r="F243" s="6">
        <v>250041.28839999999</v>
      </c>
      <c r="G243" s="4">
        <v>-33.256500000000003</v>
      </c>
      <c r="H243" t="s">
        <v>775</v>
      </c>
      <c r="J243" s="4">
        <v>1.2800000000000001E-2</v>
      </c>
    </row>
    <row r="244" spans="1:10" x14ac:dyDescent="0.25">
      <c r="A244" s="3">
        <v>41291</v>
      </c>
      <c r="B244" s="4" t="s">
        <v>74</v>
      </c>
      <c r="C244" s="4" t="s">
        <v>3</v>
      </c>
      <c r="D244" s="4">
        <v>90</v>
      </c>
      <c r="E244" s="6">
        <v>2712103.5419999999</v>
      </c>
      <c r="F244" s="6">
        <v>250042.3414</v>
      </c>
      <c r="G244" s="4">
        <v>-33.391599999999997</v>
      </c>
      <c r="H244" t="s">
        <v>775</v>
      </c>
      <c r="J244" s="4">
        <v>1.2E-2</v>
      </c>
    </row>
    <row r="245" spans="1:10" x14ac:dyDescent="0.25">
      <c r="A245" s="3">
        <v>41291</v>
      </c>
      <c r="B245" s="4" t="s">
        <v>74</v>
      </c>
      <c r="C245" s="4" t="s">
        <v>3</v>
      </c>
      <c r="D245" s="4">
        <v>91</v>
      </c>
      <c r="E245" s="6">
        <v>2712102.4180000001</v>
      </c>
      <c r="F245" s="6">
        <v>250042.8475</v>
      </c>
      <c r="G245" s="4">
        <v>-33.4711</v>
      </c>
      <c r="H245" t="s">
        <v>801</v>
      </c>
      <c r="J245" s="4">
        <v>1.0699999999999999E-2</v>
      </c>
    </row>
    <row r="246" spans="1:10" x14ac:dyDescent="0.25">
      <c r="A246" s="3">
        <v>41291</v>
      </c>
      <c r="B246" s="4" t="s">
        <v>74</v>
      </c>
      <c r="C246" s="4" t="s">
        <v>3</v>
      </c>
      <c r="D246" s="4">
        <v>92</v>
      </c>
      <c r="E246" s="6">
        <v>2712101.6090000002</v>
      </c>
      <c r="F246" s="6">
        <v>250043.04699999999</v>
      </c>
      <c r="G246" s="4">
        <v>-33.504300000000001</v>
      </c>
      <c r="H246" t="s">
        <v>782</v>
      </c>
      <c r="J246" s="4">
        <v>1.0200000000000001E-2</v>
      </c>
    </row>
    <row r="247" spans="1:10" x14ac:dyDescent="0.25">
      <c r="A247" s="3">
        <v>41291</v>
      </c>
      <c r="B247" s="4" t="s">
        <v>74</v>
      </c>
      <c r="C247" s="4" t="s">
        <v>3</v>
      </c>
      <c r="D247" s="4">
        <v>93</v>
      </c>
      <c r="E247" s="6">
        <v>2712109.3319999999</v>
      </c>
      <c r="F247" s="6">
        <v>250044.92189999999</v>
      </c>
      <c r="G247" s="4">
        <v>-33.091700000000003</v>
      </c>
      <c r="H247" t="s">
        <v>802</v>
      </c>
      <c r="J247" s="4">
        <v>1.11E-2</v>
      </c>
    </row>
    <row r="248" spans="1:10" x14ac:dyDescent="0.25">
      <c r="A248" s="3">
        <v>41291</v>
      </c>
      <c r="B248" s="4" t="s">
        <v>74</v>
      </c>
      <c r="C248" s="4" t="s">
        <v>3</v>
      </c>
      <c r="D248" s="4">
        <v>94</v>
      </c>
      <c r="E248" s="6">
        <v>2712117.3110000002</v>
      </c>
      <c r="F248" s="6">
        <v>250040.01449999999</v>
      </c>
      <c r="G248" s="4">
        <v>-32.833799999999997</v>
      </c>
      <c r="H248" t="s">
        <v>803</v>
      </c>
      <c r="J248" s="4">
        <v>1.3599999999999999E-2</v>
      </c>
    </row>
    <row r="249" spans="1:10" x14ac:dyDescent="0.25">
      <c r="A249" s="3">
        <v>41291</v>
      </c>
      <c r="B249" s="4" t="s">
        <v>74</v>
      </c>
      <c r="C249" s="4" t="s">
        <v>3</v>
      </c>
      <c r="D249" s="4">
        <v>95</v>
      </c>
      <c r="E249" s="6">
        <v>2712237.8709999998</v>
      </c>
      <c r="F249" s="6">
        <v>249991.6035</v>
      </c>
      <c r="G249" s="4">
        <v>-32.715200000000003</v>
      </c>
      <c r="H249" t="s">
        <v>775</v>
      </c>
      <c r="J249" s="4">
        <v>1.2E-2</v>
      </c>
    </row>
    <row r="250" spans="1:10" x14ac:dyDescent="0.25">
      <c r="A250" s="3">
        <v>41291</v>
      </c>
      <c r="B250" s="4" t="s">
        <v>74</v>
      </c>
      <c r="C250" s="4" t="s">
        <v>3</v>
      </c>
      <c r="D250" s="4">
        <v>96</v>
      </c>
      <c r="E250" s="6">
        <v>2712241.89</v>
      </c>
      <c r="F250" s="6">
        <v>249990.28339999999</v>
      </c>
      <c r="G250" s="4">
        <v>-32.617800000000003</v>
      </c>
      <c r="H250" t="s">
        <v>775</v>
      </c>
      <c r="J250" s="4">
        <v>1.18E-2</v>
      </c>
    </row>
    <row r="251" spans="1:10" x14ac:dyDescent="0.25">
      <c r="A251" s="3">
        <v>41291</v>
      </c>
      <c r="B251" s="4" t="s">
        <v>74</v>
      </c>
      <c r="C251" s="4" t="s">
        <v>3</v>
      </c>
      <c r="D251" s="4">
        <v>97</v>
      </c>
      <c r="E251" s="6">
        <v>2712249.852</v>
      </c>
      <c r="F251" s="6">
        <v>249987.64360000001</v>
      </c>
      <c r="G251" s="4">
        <v>-32.712499999999999</v>
      </c>
      <c r="H251" t="s">
        <v>775</v>
      </c>
      <c r="J251" s="4">
        <v>1.03E-2</v>
      </c>
    </row>
    <row r="252" spans="1:10" x14ac:dyDescent="0.25">
      <c r="A252" s="3">
        <v>41291</v>
      </c>
      <c r="B252" s="4" t="s">
        <v>74</v>
      </c>
      <c r="C252" s="4" t="s">
        <v>3</v>
      </c>
      <c r="D252" s="4">
        <v>98</v>
      </c>
      <c r="E252" s="6">
        <v>2712255.9180000001</v>
      </c>
      <c r="F252" s="6">
        <v>249985.79389999999</v>
      </c>
      <c r="G252" s="4">
        <v>-32.731299999999997</v>
      </c>
      <c r="H252" t="s">
        <v>779</v>
      </c>
      <c r="I252" t="s">
        <v>781</v>
      </c>
      <c r="J252" s="4">
        <v>1.04E-2</v>
      </c>
    </row>
    <row r="253" spans="1:10" x14ac:dyDescent="0.25">
      <c r="A253" s="3">
        <v>41292</v>
      </c>
      <c r="B253" s="4" t="s">
        <v>7</v>
      </c>
      <c r="C253" s="4" t="s">
        <v>3</v>
      </c>
      <c r="D253" s="4">
        <v>2</v>
      </c>
      <c r="E253" s="6">
        <v>2706539.051</v>
      </c>
      <c r="F253" s="6">
        <v>237376.65650000001</v>
      </c>
      <c r="G253" s="4">
        <v>-32.561900000000001</v>
      </c>
      <c r="H253" t="s">
        <v>804</v>
      </c>
      <c r="I253" t="s">
        <v>774</v>
      </c>
      <c r="J253" s="4">
        <v>6.9099999999999995E-2</v>
      </c>
    </row>
    <row r="254" spans="1:10" x14ac:dyDescent="0.25">
      <c r="A254" s="3">
        <v>41292</v>
      </c>
      <c r="B254" s="4" t="s">
        <v>7</v>
      </c>
      <c r="C254" s="4" t="s">
        <v>3</v>
      </c>
      <c r="D254" s="4">
        <v>3</v>
      </c>
      <c r="E254" s="6">
        <v>2706539.8739999998</v>
      </c>
      <c r="F254" s="6">
        <v>237379.87450000001</v>
      </c>
      <c r="G254" s="4">
        <v>-32.561500000000002</v>
      </c>
      <c r="H254" t="s">
        <v>775</v>
      </c>
      <c r="J254" s="4">
        <v>2.7E-2</v>
      </c>
    </row>
    <row r="255" spans="1:10" x14ac:dyDescent="0.25">
      <c r="A255" s="3">
        <v>41292</v>
      </c>
      <c r="B255" s="4" t="s">
        <v>7</v>
      </c>
      <c r="C255" s="4" t="s">
        <v>3</v>
      </c>
      <c r="D255" s="4">
        <v>4</v>
      </c>
      <c r="E255" s="6">
        <v>2706540.1839999999</v>
      </c>
      <c r="F255" s="6">
        <v>237382.0209</v>
      </c>
      <c r="G255" s="4">
        <v>-32.537700000000001</v>
      </c>
      <c r="H255" t="s">
        <v>775</v>
      </c>
      <c r="J255" s="4">
        <v>2.1499999999999998E-2</v>
      </c>
    </row>
    <row r="256" spans="1:10" x14ac:dyDescent="0.25">
      <c r="A256" s="3">
        <v>41292</v>
      </c>
      <c r="B256" s="4" t="s">
        <v>7</v>
      </c>
      <c r="C256" s="4" t="s">
        <v>3</v>
      </c>
      <c r="D256" s="4">
        <v>5</v>
      </c>
      <c r="E256" s="6">
        <v>2706540.5980000002</v>
      </c>
      <c r="F256" s="6">
        <v>237383.38459999999</v>
      </c>
      <c r="G256" s="4">
        <v>-32.560600000000001</v>
      </c>
      <c r="H256" t="s">
        <v>775</v>
      </c>
      <c r="J256" s="4">
        <v>1.5299999999999999E-2</v>
      </c>
    </row>
    <row r="257" spans="1:10" x14ac:dyDescent="0.25">
      <c r="A257" s="3">
        <v>41292</v>
      </c>
      <c r="B257" s="4" t="s">
        <v>7</v>
      </c>
      <c r="C257" s="4" t="s">
        <v>3</v>
      </c>
      <c r="D257" s="4">
        <v>6</v>
      </c>
      <c r="E257" s="6">
        <v>2706542.094</v>
      </c>
      <c r="F257" s="6">
        <v>237389.84659999999</v>
      </c>
      <c r="G257" s="4">
        <v>-32.526000000000003</v>
      </c>
      <c r="H257" t="s">
        <v>775</v>
      </c>
      <c r="J257" s="4">
        <v>4.0099999999999997E-2</v>
      </c>
    </row>
    <row r="258" spans="1:10" x14ac:dyDescent="0.25">
      <c r="A258" s="3">
        <v>41292</v>
      </c>
      <c r="B258" s="4" t="s">
        <v>7</v>
      </c>
      <c r="C258" s="4" t="s">
        <v>3</v>
      </c>
      <c r="D258" s="4">
        <v>7</v>
      </c>
      <c r="E258" s="6">
        <v>2706543.017</v>
      </c>
      <c r="F258" s="6">
        <v>237395.28760000001</v>
      </c>
      <c r="G258" s="4">
        <v>-32.496699999999997</v>
      </c>
      <c r="H258" t="s">
        <v>791</v>
      </c>
      <c r="I258" t="s">
        <v>776</v>
      </c>
      <c r="J258" s="4">
        <v>2.9899999999999999E-2</v>
      </c>
    </row>
    <row r="259" spans="1:10" x14ac:dyDescent="0.25">
      <c r="A259" s="3">
        <v>41292</v>
      </c>
      <c r="B259" s="4" t="s">
        <v>7</v>
      </c>
      <c r="C259" s="4" t="s">
        <v>3</v>
      </c>
      <c r="D259" s="4">
        <v>8</v>
      </c>
      <c r="E259" s="6">
        <v>2706543.02</v>
      </c>
      <c r="F259" s="6">
        <v>237395.31150000001</v>
      </c>
      <c r="G259" s="4">
        <v>-32.494700000000002</v>
      </c>
      <c r="H259" t="s">
        <v>791</v>
      </c>
      <c r="J259" s="4">
        <v>3.2199999999999999E-2</v>
      </c>
    </row>
    <row r="260" spans="1:10" x14ac:dyDescent="0.25">
      <c r="A260" s="3">
        <v>41292</v>
      </c>
      <c r="B260" s="4" t="s">
        <v>7</v>
      </c>
      <c r="C260" s="4" t="s">
        <v>3</v>
      </c>
      <c r="D260" s="4">
        <v>9</v>
      </c>
      <c r="E260" s="6">
        <v>2706543.43</v>
      </c>
      <c r="F260" s="6">
        <v>237398.36120000001</v>
      </c>
      <c r="G260" s="4">
        <v>-32.518099999999997</v>
      </c>
      <c r="H260" t="s">
        <v>775</v>
      </c>
      <c r="J260" s="4">
        <v>2.3E-2</v>
      </c>
    </row>
    <row r="261" spans="1:10" x14ac:dyDescent="0.25">
      <c r="A261" s="3">
        <v>41292</v>
      </c>
      <c r="B261" s="4" t="s">
        <v>7</v>
      </c>
      <c r="C261" s="4" t="s">
        <v>3</v>
      </c>
      <c r="D261" s="4">
        <v>10</v>
      </c>
      <c r="E261" s="6">
        <v>2706544.5669999998</v>
      </c>
      <c r="F261" s="6">
        <v>237403.50949999999</v>
      </c>
      <c r="G261" s="4">
        <v>-32.536099999999998</v>
      </c>
      <c r="H261" t="s">
        <v>775</v>
      </c>
      <c r="J261" s="4">
        <v>2.63E-2</v>
      </c>
    </row>
    <row r="262" spans="1:10" x14ac:dyDescent="0.25">
      <c r="A262" s="3">
        <v>41292</v>
      </c>
      <c r="B262" s="4" t="s">
        <v>7</v>
      </c>
      <c r="C262" s="4" t="s">
        <v>3</v>
      </c>
      <c r="D262" s="4">
        <v>11</v>
      </c>
      <c r="E262" s="6">
        <v>2706545.7259999998</v>
      </c>
      <c r="F262" s="6">
        <v>237409.98749999999</v>
      </c>
      <c r="G262" s="4">
        <v>-32.515999999999998</v>
      </c>
      <c r="H262" t="s">
        <v>775</v>
      </c>
      <c r="J262" s="4">
        <v>2.92E-2</v>
      </c>
    </row>
    <row r="263" spans="1:10" x14ac:dyDescent="0.25">
      <c r="A263" s="3">
        <v>41292</v>
      </c>
      <c r="B263" s="4" t="s">
        <v>7</v>
      </c>
      <c r="C263" s="4" t="s">
        <v>3</v>
      </c>
      <c r="D263" s="4">
        <v>12</v>
      </c>
      <c r="E263" s="6">
        <v>2706547.3879999998</v>
      </c>
      <c r="F263" s="6">
        <v>237414.89739999999</v>
      </c>
      <c r="G263" s="4">
        <v>-32.5732</v>
      </c>
      <c r="H263" t="s">
        <v>791</v>
      </c>
      <c r="I263" t="s">
        <v>777</v>
      </c>
      <c r="J263" s="4">
        <v>1.8100000000000002E-2</v>
      </c>
    </row>
    <row r="264" spans="1:10" x14ac:dyDescent="0.25">
      <c r="A264" s="3">
        <v>41292</v>
      </c>
      <c r="B264" s="4" t="s">
        <v>7</v>
      </c>
      <c r="C264" s="4" t="s">
        <v>3</v>
      </c>
      <c r="D264" s="4">
        <v>13</v>
      </c>
      <c r="E264" s="6">
        <v>2706547.4019999998</v>
      </c>
      <c r="F264" s="6">
        <v>237414.9</v>
      </c>
      <c r="G264" s="4">
        <v>-32.569600000000001</v>
      </c>
      <c r="H264" t="s">
        <v>791</v>
      </c>
      <c r="J264" s="4">
        <v>2.23E-2</v>
      </c>
    </row>
    <row r="265" spans="1:10" x14ac:dyDescent="0.25">
      <c r="A265" s="3">
        <v>41292</v>
      </c>
      <c r="B265" s="4" t="s">
        <v>7</v>
      </c>
      <c r="C265" s="4" t="s">
        <v>3</v>
      </c>
      <c r="D265" s="4">
        <v>14</v>
      </c>
      <c r="E265" s="6">
        <v>2706552.193</v>
      </c>
      <c r="F265" s="6">
        <v>237425.859</v>
      </c>
      <c r="G265" s="4">
        <v>-32.496400000000001</v>
      </c>
      <c r="H265" t="s">
        <v>775</v>
      </c>
      <c r="J265" s="4">
        <v>2.0400000000000001E-2</v>
      </c>
    </row>
    <row r="266" spans="1:10" x14ac:dyDescent="0.25">
      <c r="A266" s="3">
        <v>41292</v>
      </c>
      <c r="B266" s="4" t="s">
        <v>7</v>
      </c>
      <c r="C266" s="4" t="s">
        <v>3</v>
      </c>
      <c r="D266" s="4">
        <v>15</v>
      </c>
      <c r="E266" s="6">
        <v>2706552.2149999999</v>
      </c>
      <c r="F266" s="6">
        <v>237425.86730000001</v>
      </c>
      <c r="G266" s="4">
        <v>-32.504199999999997</v>
      </c>
      <c r="H266" t="s">
        <v>775</v>
      </c>
      <c r="J266" s="4">
        <v>2.53E-2</v>
      </c>
    </row>
    <row r="267" spans="1:10" x14ac:dyDescent="0.25">
      <c r="A267" s="3">
        <v>41292</v>
      </c>
      <c r="B267" s="4" t="s">
        <v>7</v>
      </c>
      <c r="C267" s="4" t="s">
        <v>3</v>
      </c>
      <c r="D267" s="4">
        <v>16</v>
      </c>
      <c r="E267" s="6">
        <v>2706555.1060000001</v>
      </c>
      <c r="F267" s="6">
        <v>237433.139</v>
      </c>
      <c r="G267" s="4">
        <v>-32.660200000000003</v>
      </c>
      <c r="H267" t="s">
        <v>791</v>
      </c>
      <c r="I267" t="s">
        <v>778</v>
      </c>
      <c r="J267" s="4">
        <v>4.02E-2</v>
      </c>
    </row>
    <row r="268" spans="1:10" x14ac:dyDescent="0.25">
      <c r="A268" s="3">
        <v>41292</v>
      </c>
      <c r="B268" s="4" t="s">
        <v>7</v>
      </c>
      <c r="C268" s="4" t="s">
        <v>3</v>
      </c>
      <c r="D268" s="4">
        <v>17</v>
      </c>
      <c r="E268" s="6">
        <v>2706556.4360000002</v>
      </c>
      <c r="F268" s="6">
        <v>237439.4068</v>
      </c>
      <c r="G268" s="4">
        <v>-32.5578</v>
      </c>
      <c r="H268" t="s">
        <v>775</v>
      </c>
      <c r="J268" s="4">
        <v>1.66E-2</v>
      </c>
    </row>
    <row r="269" spans="1:10" x14ac:dyDescent="0.25">
      <c r="A269" s="3">
        <v>41292</v>
      </c>
      <c r="B269" s="4" t="s">
        <v>7</v>
      </c>
      <c r="C269" s="4" t="s">
        <v>3</v>
      </c>
      <c r="D269" s="4">
        <v>18</v>
      </c>
      <c r="E269" s="6">
        <v>2706558.1269999999</v>
      </c>
      <c r="F269" s="6">
        <v>237447.08319999999</v>
      </c>
      <c r="G269" s="4">
        <v>-32.533999999999999</v>
      </c>
      <c r="H269" t="s">
        <v>775</v>
      </c>
      <c r="J269" s="4">
        <v>6.0299999999999999E-2</v>
      </c>
    </row>
    <row r="270" spans="1:10" x14ac:dyDescent="0.25">
      <c r="A270" s="3">
        <v>41292</v>
      </c>
      <c r="B270" s="4" t="s">
        <v>7</v>
      </c>
      <c r="C270" s="4" t="s">
        <v>3</v>
      </c>
      <c r="D270" s="4">
        <v>19</v>
      </c>
      <c r="E270" s="6">
        <v>2706559.8420000002</v>
      </c>
      <c r="F270" s="6">
        <v>237452.3394</v>
      </c>
      <c r="G270" s="4">
        <v>-32.539900000000003</v>
      </c>
      <c r="H270" t="s">
        <v>791</v>
      </c>
      <c r="I270" t="s">
        <v>780</v>
      </c>
      <c r="J270" s="4">
        <v>4.1399999999999999E-2</v>
      </c>
    </row>
    <row r="271" spans="1:10" x14ac:dyDescent="0.25">
      <c r="A271" s="3">
        <v>41292</v>
      </c>
      <c r="B271" s="4" t="s">
        <v>7</v>
      </c>
      <c r="C271" s="4" t="s">
        <v>3</v>
      </c>
      <c r="D271" s="4">
        <v>20</v>
      </c>
      <c r="E271" s="6">
        <v>2706559.8330000001</v>
      </c>
      <c r="F271" s="6">
        <v>237452.35089999999</v>
      </c>
      <c r="G271" s="4">
        <v>-32.511600000000001</v>
      </c>
      <c r="H271" t="s">
        <v>791</v>
      </c>
      <c r="J271" s="4">
        <v>4.5100000000000001E-2</v>
      </c>
    </row>
    <row r="272" spans="1:10" x14ac:dyDescent="0.25">
      <c r="A272" s="3">
        <v>41292</v>
      </c>
      <c r="B272" s="4" t="s">
        <v>7</v>
      </c>
      <c r="C272" s="4" t="s">
        <v>3</v>
      </c>
      <c r="D272" s="4">
        <v>21</v>
      </c>
      <c r="E272" s="6">
        <v>2706560.6549999998</v>
      </c>
      <c r="F272" s="6">
        <v>237456.44589999999</v>
      </c>
      <c r="G272" s="4">
        <v>-32.489100000000001</v>
      </c>
      <c r="H272" t="s">
        <v>775</v>
      </c>
      <c r="J272" s="4">
        <v>3.4099999999999998E-2</v>
      </c>
    </row>
    <row r="273" spans="1:10" x14ac:dyDescent="0.25">
      <c r="A273" s="3">
        <v>41292</v>
      </c>
      <c r="B273" s="4" t="s">
        <v>7</v>
      </c>
      <c r="C273" s="4" t="s">
        <v>3</v>
      </c>
      <c r="D273" s="4">
        <v>22</v>
      </c>
      <c r="E273" s="6">
        <v>2706560.7420000001</v>
      </c>
      <c r="F273" s="6">
        <v>237456.44469999999</v>
      </c>
      <c r="G273" s="4">
        <v>-32.463700000000003</v>
      </c>
      <c r="H273" t="s">
        <v>775</v>
      </c>
      <c r="J273" s="4">
        <v>3.7900000000000003E-2</v>
      </c>
    </row>
    <row r="274" spans="1:10" x14ac:dyDescent="0.25">
      <c r="A274" s="3">
        <v>41292</v>
      </c>
      <c r="B274" s="4" t="s">
        <v>7</v>
      </c>
      <c r="C274" s="4" t="s">
        <v>3</v>
      </c>
      <c r="D274" s="4">
        <v>23</v>
      </c>
      <c r="E274" s="6">
        <v>2706563.102</v>
      </c>
      <c r="F274" s="6">
        <v>237465.45129999999</v>
      </c>
      <c r="G274" s="4">
        <v>-32.530799999999999</v>
      </c>
      <c r="H274" t="s">
        <v>775</v>
      </c>
      <c r="J274" s="4">
        <v>2.3300000000000001E-2</v>
      </c>
    </row>
    <row r="275" spans="1:10" x14ac:dyDescent="0.25">
      <c r="A275" s="3">
        <v>41292</v>
      </c>
      <c r="B275" s="4" t="s">
        <v>7</v>
      </c>
      <c r="C275" s="4" t="s">
        <v>3</v>
      </c>
      <c r="D275" s="4">
        <v>24</v>
      </c>
      <c r="E275" s="6">
        <v>2706565.1529999999</v>
      </c>
      <c r="F275" s="6">
        <v>237471.1391</v>
      </c>
      <c r="G275" s="4">
        <v>-32.482900000000001</v>
      </c>
      <c r="H275" t="s">
        <v>791</v>
      </c>
      <c r="I275" t="s">
        <v>781</v>
      </c>
      <c r="J275" s="4">
        <v>3.4299999999999997E-2</v>
      </c>
    </row>
    <row r="276" spans="1:10" x14ac:dyDescent="0.25">
      <c r="A276" s="3">
        <v>41292</v>
      </c>
      <c r="B276" s="4" t="s">
        <v>7</v>
      </c>
      <c r="C276" s="4" t="s">
        <v>3</v>
      </c>
      <c r="D276" s="4">
        <v>25</v>
      </c>
      <c r="E276" s="6">
        <v>2706538.2829999998</v>
      </c>
      <c r="F276" s="6">
        <v>237374.095</v>
      </c>
      <c r="G276" s="4">
        <v>-32.556899999999999</v>
      </c>
      <c r="H276" t="s">
        <v>775</v>
      </c>
      <c r="J276" s="4">
        <v>1.47E-2</v>
      </c>
    </row>
    <row r="277" spans="1:10" x14ac:dyDescent="0.25">
      <c r="A277" s="3">
        <v>41292</v>
      </c>
      <c r="B277" s="4" t="s">
        <v>7</v>
      </c>
      <c r="C277" s="4" t="s">
        <v>3</v>
      </c>
      <c r="D277" s="4">
        <v>26</v>
      </c>
      <c r="E277" s="6">
        <v>2706535.51</v>
      </c>
      <c r="F277" s="6">
        <v>237368.3762</v>
      </c>
      <c r="G277" s="4">
        <v>-32.5184</v>
      </c>
      <c r="H277" t="s">
        <v>775</v>
      </c>
      <c r="J277" s="4">
        <v>6.1499999999999999E-2</v>
      </c>
    </row>
    <row r="278" spans="1:10" x14ac:dyDescent="0.25">
      <c r="A278" s="3">
        <v>41292</v>
      </c>
      <c r="B278" s="4" t="s">
        <v>7</v>
      </c>
      <c r="C278" s="4" t="s">
        <v>3</v>
      </c>
      <c r="D278" s="4">
        <v>27</v>
      </c>
      <c r="E278" s="6">
        <v>2706533.8849999998</v>
      </c>
      <c r="F278" s="6">
        <v>237364.2585</v>
      </c>
      <c r="G278" s="4">
        <v>-32.502600000000001</v>
      </c>
      <c r="H278" t="s">
        <v>775</v>
      </c>
      <c r="J278" s="4">
        <v>1.5900000000000001E-2</v>
      </c>
    </row>
    <row r="279" spans="1:10" x14ac:dyDescent="0.25">
      <c r="A279" s="3">
        <v>41292</v>
      </c>
      <c r="B279" s="4" t="s">
        <v>7</v>
      </c>
      <c r="C279" s="4" t="s">
        <v>3</v>
      </c>
      <c r="D279" s="4">
        <v>28</v>
      </c>
      <c r="E279" s="6">
        <v>2706531.2850000001</v>
      </c>
      <c r="F279" s="6">
        <v>237358.7108</v>
      </c>
      <c r="G279" s="4">
        <v>-32.518700000000003</v>
      </c>
      <c r="H279" t="s">
        <v>775</v>
      </c>
      <c r="J279" s="4">
        <v>1.52E-2</v>
      </c>
    </row>
    <row r="280" spans="1:10" x14ac:dyDescent="0.25">
      <c r="A280" s="3">
        <v>41292</v>
      </c>
      <c r="B280" s="4" t="s">
        <v>7</v>
      </c>
      <c r="C280" s="4" t="s">
        <v>3</v>
      </c>
      <c r="D280" s="4">
        <v>29</v>
      </c>
      <c r="E280" s="6">
        <v>2706529.122</v>
      </c>
      <c r="F280" s="6">
        <v>237354.79209999999</v>
      </c>
      <c r="G280" s="4">
        <v>-32.510800000000003</v>
      </c>
      <c r="H280" t="s">
        <v>775</v>
      </c>
      <c r="J280" s="4">
        <v>1.49E-2</v>
      </c>
    </row>
    <row r="281" spans="1:10" x14ac:dyDescent="0.25">
      <c r="A281" s="3">
        <v>41292</v>
      </c>
      <c r="B281" s="4" t="s">
        <v>7</v>
      </c>
      <c r="C281" s="4" t="s">
        <v>3</v>
      </c>
      <c r="D281" s="4">
        <v>30</v>
      </c>
      <c r="E281" s="6">
        <v>2706527.1779999998</v>
      </c>
      <c r="F281" s="6">
        <v>237351.84450000001</v>
      </c>
      <c r="G281" s="4">
        <v>-32.469099999999997</v>
      </c>
      <c r="H281" t="s">
        <v>775</v>
      </c>
      <c r="J281" s="4">
        <v>1.3599999999999999E-2</v>
      </c>
    </row>
    <row r="282" spans="1:10" x14ac:dyDescent="0.25">
      <c r="A282" s="3">
        <v>41292</v>
      </c>
      <c r="B282" s="4" t="s">
        <v>7</v>
      </c>
      <c r="C282" s="4" t="s">
        <v>3</v>
      </c>
      <c r="D282" s="4">
        <v>31</v>
      </c>
      <c r="E282" s="6">
        <v>2706525.4350000001</v>
      </c>
      <c r="F282" s="6">
        <v>237347.97560000001</v>
      </c>
      <c r="G282" s="4">
        <v>-32.492699999999999</v>
      </c>
      <c r="H282" t="s">
        <v>775</v>
      </c>
      <c r="J282" s="4">
        <v>1.52E-2</v>
      </c>
    </row>
    <row r="283" spans="1:10" x14ac:dyDescent="0.25">
      <c r="A283" s="3">
        <v>41292</v>
      </c>
      <c r="B283" s="4" t="s">
        <v>7</v>
      </c>
      <c r="C283" s="4" t="s">
        <v>3</v>
      </c>
      <c r="D283" s="4">
        <v>32</v>
      </c>
      <c r="E283" s="6">
        <v>2706523.665</v>
      </c>
      <c r="F283" s="6">
        <v>237342.06419999999</v>
      </c>
      <c r="G283" s="4">
        <v>-32.894599999999997</v>
      </c>
      <c r="H283" t="s">
        <v>775</v>
      </c>
      <c r="J283" s="4">
        <v>3.2099999999999997E-2</v>
      </c>
    </row>
    <row r="284" spans="1:10" x14ac:dyDescent="0.25">
      <c r="A284" s="3">
        <v>41292</v>
      </c>
      <c r="B284" s="4" t="s">
        <v>7</v>
      </c>
      <c r="C284" s="4" t="s">
        <v>3</v>
      </c>
      <c r="D284" s="4">
        <v>33</v>
      </c>
      <c r="E284" s="6">
        <v>2706523.173</v>
      </c>
      <c r="F284" s="6">
        <v>237341.65669999999</v>
      </c>
      <c r="G284" s="4">
        <v>-32.998100000000001</v>
      </c>
      <c r="H284" t="s">
        <v>775</v>
      </c>
      <c r="J284" s="4">
        <v>4.0800000000000003E-2</v>
      </c>
    </row>
    <row r="285" spans="1:10" x14ac:dyDescent="0.25">
      <c r="A285" s="3">
        <v>41292</v>
      </c>
      <c r="B285" s="4" t="s">
        <v>7</v>
      </c>
      <c r="C285" s="4" t="s">
        <v>3</v>
      </c>
      <c r="D285" s="4">
        <v>34</v>
      </c>
      <c r="E285" s="6">
        <v>2706522.835</v>
      </c>
      <c r="F285" s="6">
        <v>237341.35329999999</v>
      </c>
      <c r="G285" s="4">
        <v>-33.2789</v>
      </c>
      <c r="H285" t="s">
        <v>775</v>
      </c>
      <c r="J285" s="4">
        <v>1.6299999999999999E-2</v>
      </c>
    </row>
    <row r="286" spans="1:10" x14ac:dyDescent="0.25">
      <c r="A286" s="3">
        <v>41292</v>
      </c>
      <c r="B286" s="4" t="s">
        <v>7</v>
      </c>
      <c r="C286" s="4" t="s">
        <v>3</v>
      </c>
      <c r="D286" s="4">
        <v>35</v>
      </c>
      <c r="E286" s="6">
        <v>2706521.9389999998</v>
      </c>
      <c r="F286" s="6">
        <v>237340.04680000001</v>
      </c>
      <c r="G286" s="4">
        <v>-33.584899999999998</v>
      </c>
      <c r="H286" t="s">
        <v>775</v>
      </c>
      <c r="J286" s="4">
        <v>1.35E-2</v>
      </c>
    </row>
    <row r="287" spans="1:10" x14ac:dyDescent="0.25">
      <c r="A287" s="3">
        <v>41292</v>
      </c>
      <c r="B287" s="4" t="s">
        <v>7</v>
      </c>
      <c r="C287" s="4" t="s">
        <v>3</v>
      </c>
      <c r="D287" s="4">
        <v>36</v>
      </c>
      <c r="E287" s="6">
        <v>2706530.0060000001</v>
      </c>
      <c r="F287" s="6">
        <v>237335.63699999999</v>
      </c>
      <c r="G287" s="4">
        <v>-33.189599999999999</v>
      </c>
      <c r="H287" t="s">
        <v>805</v>
      </c>
      <c r="J287" s="4">
        <v>1.6299999999999999E-2</v>
      </c>
    </row>
    <row r="288" spans="1:10" x14ac:dyDescent="0.25">
      <c r="A288" s="3">
        <v>41292</v>
      </c>
      <c r="B288" s="4" t="s">
        <v>7</v>
      </c>
      <c r="C288" s="4" t="s">
        <v>3</v>
      </c>
      <c r="D288" s="4">
        <v>37</v>
      </c>
      <c r="E288" s="6">
        <v>2706529.9980000001</v>
      </c>
      <c r="F288" s="6">
        <v>237335.6428</v>
      </c>
      <c r="G288" s="4">
        <v>-33.191800000000001</v>
      </c>
      <c r="H288" t="s">
        <v>805</v>
      </c>
      <c r="J288" s="4">
        <v>1.66E-2</v>
      </c>
    </row>
    <row r="289" spans="1:10" x14ac:dyDescent="0.25">
      <c r="A289" s="3">
        <v>41292</v>
      </c>
      <c r="B289" s="4" t="s">
        <v>7</v>
      </c>
      <c r="C289" s="4" t="s">
        <v>3</v>
      </c>
      <c r="D289" s="4">
        <v>38</v>
      </c>
      <c r="E289" s="6">
        <v>2706532.4870000002</v>
      </c>
      <c r="F289" s="6">
        <v>237333.26949999999</v>
      </c>
      <c r="G289" s="4">
        <v>-33.176200000000001</v>
      </c>
      <c r="H289" t="s">
        <v>782</v>
      </c>
      <c r="J289" s="4">
        <v>1.54E-2</v>
      </c>
    </row>
    <row r="290" spans="1:10" x14ac:dyDescent="0.25">
      <c r="A290" s="3">
        <v>41292</v>
      </c>
      <c r="B290" s="4" t="s">
        <v>7</v>
      </c>
      <c r="C290" s="4" t="s">
        <v>3</v>
      </c>
      <c r="D290" s="4" t="s">
        <v>797</v>
      </c>
      <c r="E290" s="6">
        <v>2705940.9849999999</v>
      </c>
      <c r="F290" s="6">
        <v>240588.50380000001</v>
      </c>
      <c r="G290" s="4">
        <v>-30.7225</v>
      </c>
      <c r="J290" s="4">
        <v>0</v>
      </c>
    </row>
    <row r="291" spans="1:10" x14ac:dyDescent="0.25">
      <c r="A291" s="178">
        <v>41294.546527777777</v>
      </c>
      <c r="B291" s="4" t="s">
        <v>8</v>
      </c>
      <c r="C291" s="4" t="s">
        <v>3</v>
      </c>
      <c r="D291" s="4">
        <v>1</v>
      </c>
      <c r="E291" s="4">
        <v>2729898.7176000001</v>
      </c>
      <c r="F291" s="4">
        <v>100170.109</v>
      </c>
      <c r="G291" s="4">
        <v>-31.5031</v>
      </c>
      <c r="H291" t="s">
        <v>806</v>
      </c>
      <c r="I291" t="s">
        <v>774</v>
      </c>
      <c r="J291" s="4">
        <v>3.3300000000000003E-2</v>
      </c>
    </row>
    <row r="292" spans="1:10" x14ac:dyDescent="0.25">
      <c r="A292" s="178">
        <v>41294.548796296294</v>
      </c>
      <c r="B292" s="4" t="s">
        <v>8</v>
      </c>
      <c r="C292" s="4" t="s">
        <v>3</v>
      </c>
      <c r="D292" s="4">
        <v>2</v>
      </c>
      <c r="E292" s="4">
        <v>2729904.3903999999</v>
      </c>
      <c r="F292" s="4">
        <v>100176.62</v>
      </c>
      <c r="G292" s="4">
        <v>-31.5031</v>
      </c>
      <c r="H292" t="s">
        <v>775</v>
      </c>
      <c r="J292" s="4">
        <v>3.0599999999999999E-2</v>
      </c>
    </row>
    <row r="293" spans="1:10" x14ac:dyDescent="0.25">
      <c r="A293" s="178">
        <v>41294.548842592594</v>
      </c>
      <c r="B293" s="4" t="s">
        <v>8</v>
      </c>
      <c r="C293" s="4" t="s">
        <v>3</v>
      </c>
      <c r="D293" s="4">
        <v>3</v>
      </c>
      <c r="E293" s="4">
        <v>2729904.3884000001</v>
      </c>
      <c r="F293" s="4">
        <v>100176.61900000001</v>
      </c>
      <c r="G293" s="4">
        <v>-31.492899999999999</v>
      </c>
      <c r="H293" t="s">
        <v>775</v>
      </c>
      <c r="J293" s="4">
        <v>2.81E-2</v>
      </c>
    </row>
    <row r="294" spans="1:10" x14ac:dyDescent="0.25">
      <c r="A294" s="178">
        <v>41294.604039351849</v>
      </c>
      <c r="B294" s="4" t="s">
        <v>8</v>
      </c>
      <c r="C294" s="4" t="s">
        <v>3</v>
      </c>
      <c r="D294" s="4">
        <v>4</v>
      </c>
      <c r="E294" s="4">
        <v>2729919.2071000002</v>
      </c>
      <c r="F294" s="4">
        <v>100204.067</v>
      </c>
      <c r="G294" s="4">
        <v>-31.558700000000002</v>
      </c>
      <c r="H294" t="s">
        <v>807</v>
      </c>
      <c r="I294" t="s">
        <v>777</v>
      </c>
      <c r="J294" s="4">
        <v>4.4600000000000001E-2</v>
      </c>
    </row>
    <row r="295" spans="1:10" x14ac:dyDescent="0.25">
      <c r="A295" s="178">
        <v>41294.607719907406</v>
      </c>
      <c r="B295" s="4" t="s">
        <v>8</v>
      </c>
      <c r="C295" s="4" t="s">
        <v>3</v>
      </c>
      <c r="D295" s="4">
        <v>5</v>
      </c>
      <c r="E295" s="4">
        <v>2729923.4093999998</v>
      </c>
      <c r="F295" s="4">
        <v>100206.8251</v>
      </c>
      <c r="G295" s="4">
        <v>-31.602900000000002</v>
      </c>
      <c r="H295" t="s">
        <v>775</v>
      </c>
      <c r="J295" s="4">
        <v>4.8599999999999997E-2</v>
      </c>
    </row>
    <row r="296" spans="1:10" x14ac:dyDescent="0.25">
      <c r="A296" s="178">
        <v>41294.607800925929</v>
      </c>
      <c r="B296" s="4" t="s">
        <v>8</v>
      </c>
      <c r="C296" s="4" t="s">
        <v>3</v>
      </c>
      <c r="D296" s="4">
        <v>6</v>
      </c>
      <c r="E296" s="4">
        <v>2729923.3309999998</v>
      </c>
      <c r="F296" s="4">
        <v>100206.9133</v>
      </c>
      <c r="G296" s="4">
        <v>-31.569500000000001</v>
      </c>
      <c r="H296" t="s">
        <v>775</v>
      </c>
      <c r="J296" s="4">
        <v>2.92E-2</v>
      </c>
    </row>
    <row r="297" spans="1:10" x14ac:dyDescent="0.25">
      <c r="A297" s="178">
        <v>41294.609131944446</v>
      </c>
      <c r="B297" s="4" t="s">
        <v>8</v>
      </c>
      <c r="C297" s="4" t="s">
        <v>3</v>
      </c>
      <c r="D297" s="4">
        <v>7</v>
      </c>
      <c r="E297" s="4">
        <v>2729927.9761999999</v>
      </c>
      <c r="F297" s="4">
        <v>100215.6268</v>
      </c>
      <c r="G297" s="4">
        <v>-31.529399999999999</v>
      </c>
      <c r="H297" t="s">
        <v>775</v>
      </c>
      <c r="J297" s="4">
        <v>7.1099999999999997E-2</v>
      </c>
    </row>
    <row r="298" spans="1:10" x14ac:dyDescent="0.25">
      <c r="A298" s="178">
        <v>41294.609270833331</v>
      </c>
      <c r="B298" s="4" t="s">
        <v>8</v>
      </c>
      <c r="C298" s="4" t="s">
        <v>3</v>
      </c>
      <c r="D298" s="4">
        <v>8</v>
      </c>
      <c r="E298" s="4">
        <v>2729927.9926999998</v>
      </c>
      <c r="F298" s="4">
        <v>100215.6177</v>
      </c>
      <c r="G298" s="4">
        <v>-31.533200000000001</v>
      </c>
      <c r="H298" t="s">
        <v>775</v>
      </c>
      <c r="J298" s="4">
        <v>6.9000000000000006E-2</v>
      </c>
    </row>
    <row r="299" spans="1:10" x14ac:dyDescent="0.25">
      <c r="A299" s="178">
        <v>41294.610543981478</v>
      </c>
      <c r="B299" s="4" t="s">
        <v>8</v>
      </c>
      <c r="C299" s="4" t="s">
        <v>3</v>
      </c>
      <c r="D299" s="4">
        <v>9</v>
      </c>
      <c r="E299" s="4">
        <v>2729930.1943000001</v>
      </c>
      <c r="F299" s="4">
        <v>100221.0818</v>
      </c>
      <c r="G299" s="4">
        <v>-31.603000000000002</v>
      </c>
      <c r="H299" t="s">
        <v>807</v>
      </c>
      <c r="I299" t="s">
        <v>778</v>
      </c>
      <c r="J299" s="4">
        <v>2.5399999999999999E-2</v>
      </c>
    </row>
    <row r="300" spans="1:10" x14ac:dyDescent="0.25">
      <c r="A300" s="178">
        <v>41294.610578703701</v>
      </c>
      <c r="B300" s="4" t="s">
        <v>8</v>
      </c>
      <c r="C300" s="4" t="s">
        <v>3</v>
      </c>
      <c r="D300" s="4">
        <v>10</v>
      </c>
      <c r="E300" s="4">
        <v>2729930.2211000002</v>
      </c>
      <c r="F300" s="4">
        <v>100221.0769</v>
      </c>
      <c r="G300" s="4">
        <v>-31.5929</v>
      </c>
      <c r="H300" t="s">
        <v>807</v>
      </c>
      <c r="J300" s="4">
        <v>2.7199999999999998E-2</v>
      </c>
    </row>
    <row r="301" spans="1:10" x14ac:dyDescent="0.25">
      <c r="A301" s="178">
        <v>41294.610636574071</v>
      </c>
      <c r="B301" s="4" t="s">
        <v>8</v>
      </c>
      <c r="C301" s="4" t="s">
        <v>3</v>
      </c>
      <c r="D301" s="4">
        <v>11</v>
      </c>
      <c r="E301" s="4">
        <v>2729930.2089999998</v>
      </c>
      <c r="F301" s="4">
        <v>100221.0972</v>
      </c>
      <c r="G301" s="4">
        <v>-31.604800000000001</v>
      </c>
      <c r="H301" t="s">
        <v>807</v>
      </c>
      <c r="J301" s="4">
        <v>2.63E-2</v>
      </c>
    </row>
    <row r="302" spans="1:10" x14ac:dyDescent="0.25">
      <c r="A302" s="178">
        <v>41294.610682870371</v>
      </c>
      <c r="B302" s="4" t="s">
        <v>8</v>
      </c>
      <c r="C302" s="4" t="s">
        <v>3</v>
      </c>
      <c r="D302" s="4">
        <v>12</v>
      </c>
      <c r="E302" s="4">
        <v>2729930.2329000002</v>
      </c>
      <c r="F302" s="4">
        <v>100221.0852</v>
      </c>
      <c r="G302" s="4">
        <v>-31.610299999999999</v>
      </c>
      <c r="H302" t="s">
        <v>807</v>
      </c>
      <c r="J302" s="4">
        <v>2.8199999999999999E-2</v>
      </c>
    </row>
    <row r="303" spans="1:10" x14ac:dyDescent="0.25">
      <c r="A303" s="178">
        <v>41294.612384259257</v>
      </c>
      <c r="B303" s="4" t="s">
        <v>8</v>
      </c>
      <c r="C303" s="4" t="s">
        <v>3</v>
      </c>
      <c r="D303" s="4">
        <v>13</v>
      </c>
      <c r="E303" s="4">
        <v>2729940.6499000001</v>
      </c>
      <c r="F303" s="4">
        <v>100231.6868</v>
      </c>
      <c r="G303" s="4">
        <v>-31.807700000000001</v>
      </c>
      <c r="H303" t="s">
        <v>775</v>
      </c>
      <c r="J303" s="4">
        <v>1.1900000000000001E-2</v>
      </c>
    </row>
    <row r="304" spans="1:10" x14ac:dyDescent="0.25">
      <c r="A304" s="178">
        <v>41294.612488425926</v>
      </c>
      <c r="B304" s="4" t="s">
        <v>8</v>
      </c>
      <c r="C304" s="4" t="s">
        <v>3</v>
      </c>
      <c r="D304" s="4">
        <v>14</v>
      </c>
      <c r="E304" s="4">
        <v>2729940.6529000001</v>
      </c>
      <c r="F304" s="4">
        <v>100231.7157</v>
      </c>
      <c r="G304" s="4">
        <v>-31.807200000000002</v>
      </c>
      <c r="H304" t="s">
        <v>775</v>
      </c>
      <c r="J304" s="4">
        <v>1.15E-2</v>
      </c>
    </row>
    <row r="305" spans="1:10" x14ac:dyDescent="0.25">
      <c r="A305" s="178">
        <v>41294.61273148148</v>
      </c>
      <c r="B305" s="4" t="s">
        <v>8</v>
      </c>
      <c r="C305" s="4" t="s">
        <v>3</v>
      </c>
      <c r="D305" s="4">
        <v>15</v>
      </c>
      <c r="E305" s="4">
        <v>2729943.3492000001</v>
      </c>
      <c r="F305" s="4">
        <v>100235.7016</v>
      </c>
      <c r="G305" s="4">
        <v>-31.817499999999999</v>
      </c>
      <c r="H305" t="s">
        <v>808</v>
      </c>
      <c r="I305" t="s">
        <v>780</v>
      </c>
      <c r="J305" s="4">
        <v>1.2800000000000001E-2</v>
      </c>
    </row>
    <row r="306" spans="1:10" x14ac:dyDescent="0.25">
      <c r="A306" s="178">
        <v>41294.61277777778</v>
      </c>
      <c r="B306" s="4" t="s">
        <v>8</v>
      </c>
      <c r="C306" s="4" t="s">
        <v>3</v>
      </c>
      <c r="D306" s="4">
        <v>16</v>
      </c>
      <c r="E306" s="4">
        <v>2729943.3986999998</v>
      </c>
      <c r="F306" s="4">
        <v>100235.7242</v>
      </c>
      <c r="G306" s="4">
        <v>-31.8184</v>
      </c>
      <c r="H306" t="s">
        <v>808</v>
      </c>
      <c r="J306" s="4">
        <v>1.2699999999999999E-2</v>
      </c>
    </row>
    <row r="307" spans="1:10" x14ac:dyDescent="0.25">
      <c r="A307" s="178">
        <v>41294.614594907405</v>
      </c>
      <c r="B307" s="4" t="s">
        <v>8</v>
      </c>
      <c r="C307" s="4" t="s">
        <v>3</v>
      </c>
      <c r="D307" s="4">
        <v>17</v>
      </c>
      <c r="E307" s="4">
        <v>2729954.7204999998</v>
      </c>
      <c r="F307" s="4">
        <v>100250.2916</v>
      </c>
      <c r="G307" s="4">
        <v>-31.612500000000001</v>
      </c>
      <c r="H307" t="s">
        <v>809</v>
      </c>
      <c r="I307" t="s">
        <v>781</v>
      </c>
      <c r="J307" s="4">
        <v>2.6100000000000002E-2</v>
      </c>
    </row>
    <row r="308" spans="1:10" x14ac:dyDescent="0.25">
      <c r="A308" s="178">
        <v>41294.614629629628</v>
      </c>
      <c r="B308" s="4" t="s">
        <v>8</v>
      </c>
      <c r="C308" s="4" t="s">
        <v>3</v>
      </c>
      <c r="D308" s="4">
        <v>18</v>
      </c>
      <c r="E308" s="4">
        <v>2729954.727</v>
      </c>
      <c r="F308" s="4">
        <v>100250.29790000001</v>
      </c>
      <c r="G308" s="4">
        <v>-31.633099999999999</v>
      </c>
      <c r="H308" t="s">
        <v>809</v>
      </c>
      <c r="J308" s="4">
        <v>2.5000000000000001E-2</v>
      </c>
    </row>
    <row r="309" spans="1:10" x14ac:dyDescent="0.25">
      <c r="A309" s="178">
        <v>41294.631620370368</v>
      </c>
      <c r="B309" s="4" t="s">
        <v>814</v>
      </c>
      <c r="C309" s="4" t="s">
        <v>3</v>
      </c>
      <c r="D309" s="4">
        <v>19</v>
      </c>
      <c r="E309" s="4">
        <v>2729861.0485999999</v>
      </c>
      <c r="F309" s="4">
        <v>100167.00079999999</v>
      </c>
      <c r="G309" s="4">
        <v>-31.437000000000001</v>
      </c>
      <c r="H309" t="s">
        <v>775</v>
      </c>
      <c r="J309" s="4">
        <v>1.12E-2</v>
      </c>
    </row>
    <row r="310" spans="1:10" x14ac:dyDescent="0.25">
      <c r="A310" s="178">
        <v>41294.631851851853</v>
      </c>
      <c r="B310" s="4" t="s">
        <v>814</v>
      </c>
      <c r="C310" s="4" t="s">
        <v>3</v>
      </c>
      <c r="D310" s="4">
        <v>20</v>
      </c>
      <c r="E310" s="4">
        <v>2729843.6491</v>
      </c>
      <c r="F310" s="4">
        <v>100183.7775</v>
      </c>
      <c r="G310" s="4">
        <v>-31.413499999999999</v>
      </c>
      <c r="H310" t="s">
        <v>775</v>
      </c>
      <c r="J310" s="4">
        <v>1.01E-2</v>
      </c>
    </row>
    <row r="311" spans="1:10" x14ac:dyDescent="0.25">
      <c r="A311" s="178">
        <v>41294.632187499999</v>
      </c>
      <c r="B311" s="4" t="s">
        <v>814</v>
      </c>
      <c r="C311" s="4" t="s">
        <v>3</v>
      </c>
      <c r="D311" s="4">
        <v>21</v>
      </c>
      <c r="E311" s="4">
        <v>2729822.4959</v>
      </c>
      <c r="F311" s="4">
        <v>100217.07279999999</v>
      </c>
      <c r="G311" s="4">
        <v>-31.361599999999999</v>
      </c>
      <c r="H311" t="s">
        <v>775</v>
      </c>
      <c r="J311" s="4">
        <v>1.01E-2</v>
      </c>
    </row>
    <row r="312" spans="1:10" x14ac:dyDescent="0.25">
      <c r="A312" s="178">
        <v>41294.632303240738</v>
      </c>
      <c r="B312" s="4" t="s">
        <v>814</v>
      </c>
      <c r="C312" s="4" t="s">
        <v>3</v>
      </c>
      <c r="D312" s="4">
        <v>22</v>
      </c>
      <c r="E312" s="4">
        <v>2729818.0794000002</v>
      </c>
      <c r="F312" s="4">
        <v>100224.29210000001</v>
      </c>
      <c r="G312" s="4">
        <v>-31.312899999999999</v>
      </c>
      <c r="H312" t="s">
        <v>775</v>
      </c>
      <c r="J312" s="4">
        <v>9.9000000000000008E-3</v>
      </c>
    </row>
    <row r="313" spans="1:10" x14ac:dyDescent="0.25">
      <c r="A313" s="178">
        <v>41294.632430555554</v>
      </c>
      <c r="B313" s="4" t="s">
        <v>814</v>
      </c>
      <c r="C313" s="4" t="s">
        <v>3</v>
      </c>
      <c r="D313" s="4">
        <v>23</v>
      </c>
      <c r="E313" s="4">
        <v>2729815.3972999998</v>
      </c>
      <c r="F313" s="4">
        <v>100226.7265</v>
      </c>
      <c r="G313" s="4">
        <v>-30.877400000000002</v>
      </c>
      <c r="H313" t="s">
        <v>775</v>
      </c>
      <c r="J313" s="4">
        <v>1.0500000000000001E-2</v>
      </c>
    </row>
    <row r="314" spans="1:10" x14ac:dyDescent="0.25">
      <c r="A314" s="178">
        <v>41294.632511574076</v>
      </c>
      <c r="B314" s="4" t="s">
        <v>814</v>
      </c>
      <c r="C314" s="4" t="s">
        <v>3</v>
      </c>
      <c r="D314" s="4">
        <v>24</v>
      </c>
      <c r="E314" s="4">
        <v>2729811.2962000002</v>
      </c>
      <c r="F314" s="4">
        <v>100230.1321</v>
      </c>
      <c r="G314" s="4">
        <v>-30.86</v>
      </c>
      <c r="H314" t="s">
        <v>775</v>
      </c>
      <c r="J314" s="4">
        <v>1.11E-2</v>
      </c>
    </row>
    <row r="315" spans="1:10" x14ac:dyDescent="0.25">
      <c r="A315" s="178">
        <v>41294.632638888892</v>
      </c>
      <c r="B315" s="4" t="s">
        <v>814</v>
      </c>
      <c r="C315" s="4" t="s">
        <v>3</v>
      </c>
      <c r="D315" s="4">
        <v>25</v>
      </c>
      <c r="E315" s="4">
        <v>2729806.2259999998</v>
      </c>
      <c r="F315" s="4">
        <v>100232.11960000001</v>
      </c>
      <c r="G315" s="4">
        <v>-31.322099999999999</v>
      </c>
      <c r="H315" t="s">
        <v>775</v>
      </c>
      <c r="J315" s="4">
        <v>1.01E-2</v>
      </c>
    </row>
    <row r="316" spans="1:10" x14ac:dyDescent="0.25">
      <c r="A316" s="178">
        <v>41294.632916666669</v>
      </c>
      <c r="B316" s="4" t="s">
        <v>814</v>
      </c>
      <c r="C316" s="4" t="s">
        <v>3</v>
      </c>
      <c r="D316" s="4">
        <v>26</v>
      </c>
      <c r="E316" s="4">
        <v>2729793.7839000002</v>
      </c>
      <c r="F316" s="4">
        <v>100239.6369</v>
      </c>
      <c r="G316" s="4">
        <v>-31.351299999999998</v>
      </c>
      <c r="H316" t="s">
        <v>775</v>
      </c>
      <c r="J316" s="4">
        <v>1.03E-2</v>
      </c>
    </row>
    <row r="317" spans="1:10" x14ac:dyDescent="0.25">
      <c r="A317" s="178">
        <v>41294.633252314816</v>
      </c>
      <c r="B317" s="4" t="s">
        <v>814</v>
      </c>
      <c r="C317" s="4" t="s">
        <v>3</v>
      </c>
      <c r="D317" s="4">
        <v>27</v>
      </c>
      <c r="E317" s="4">
        <v>2729761.7179</v>
      </c>
      <c r="F317" s="4">
        <v>100265.9311</v>
      </c>
      <c r="G317" s="4">
        <v>-31.482800000000001</v>
      </c>
      <c r="H317" t="s">
        <v>775</v>
      </c>
      <c r="J317" s="4">
        <v>1.0699999999999999E-2</v>
      </c>
    </row>
    <row r="318" spans="1:10" x14ac:dyDescent="0.25">
      <c r="A318" s="178">
        <v>41294.633599537039</v>
      </c>
      <c r="B318" s="4" t="s">
        <v>814</v>
      </c>
      <c r="C318" s="4" t="s">
        <v>3</v>
      </c>
      <c r="D318" s="4">
        <v>28</v>
      </c>
      <c r="E318" s="4">
        <v>2729734.3627999998</v>
      </c>
      <c r="F318" s="4">
        <v>100294.80710000001</v>
      </c>
      <c r="G318" s="4">
        <v>-31.4648</v>
      </c>
      <c r="H318" t="s">
        <v>775</v>
      </c>
      <c r="J318" s="4">
        <v>9.2999999999999992E-3</v>
      </c>
    </row>
    <row r="319" spans="1:10" x14ac:dyDescent="0.25">
      <c r="A319" s="178">
        <v>41294.633923611109</v>
      </c>
      <c r="B319" s="4" t="s">
        <v>814</v>
      </c>
      <c r="C319" s="4" t="s">
        <v>3</v>
      </c>
      <c r="D319" s="4">
        <v>29</v>
      </c>
      <c r="E319" s="4">
        <v>2729708.2203000002</v>
      </c>
      <c r="F319" s="4">
        <v>100322.8208</v>
      </c>
      <c r="G319" s="4">
        <v>-31.6449</v>
      </c>
      <c r="H319" t="s">
        <v>775</v>
      </c>
      <c r="J319" s="4">
        <v>8.5000000000000006E-3</v>
      </c>
    </row>
    <row r="320" spans="1:10" x14ac:dyDescent="0.25">
      <c r="A320" s="178">
        <v>41294.634201388886</v>
      </c>
      <c r="B320" s="4" t="s">
        <v>814</v>
      </c>
      <c r="C320" s="4" t="s">
        <v>3</v>
      </c>
      <c r="D320" s="4">
        <v>30</v>
      </c>
      <c r="E320" s="4">
        <v>2729690.3431000002</v>
      </c>
      <c r="F320" s="4">
        <v>100348.7409</v>
      </c>
      <c r="G320" s="4">
        <v>-31.61</v>
      </c>
      <c r="H320" t="s">
        <v>775</v>
      </c>
      <c r="J320" s="4">
        <v>8.9999999999999993E-3</v>
      </c>
    </row>
    <row r="321" spans="1:10" x14ac:dyDescent="0.25">
      <c r="A321" s="178">
        <v>41294.634317129632</v>
      </c>
      <c r="B321" s="4" t="s">
        <v>814</v>
      </c>
      <c r="C321" s="4" t="s">
        <v>3</v>
      </c>
      <c r="D321" s="4">
        <v>31</v>
      </c>
      <c r="E321" s="4">
        <v>2729688.9988000002</v>
      </c>
      <c r="F321" s="4">
        <v>100357.11079999999</v>
      </c>
      <c r="G321" s="4">
        <v>-31.421700000000001</v>
      </c>
      <c r="H321" t="s">
        <v>775</v>
      </c>
      <c r="J321" s="4">
        <v>9.5999999999999992E-3</v>
      </c>
    </row>
    <row r="322" spans="1:10" x14ac:dyDescent="0.25">
      <c r="A322" s="178">
        <v>41294.634432870371</v>
      </c>
      <c r="B322" s="4" t="s">
        <v>814</v>
      </c>
      <c r="C322" s="4" t="s">
        <v>3</v>
      </c>
      <c r="D322" s="4">
        <v>32</v>
      </c>
      <c r="E322" s="4">
        <v>2729686.8223999999</v>
      </c>
      <c r="F322" s="4">
        <v>100365.2879</v>
      </c>
      <c r="G322" s="4">
        <v>-31.642499999999998</v>
      </c>
      <c r="H322" t="s">
        <v>775</v>
      </c>
      <c r="J322" s="4">
        <v>1.03E-2</v>
      </c>
    </row>
    <row r="323" spans="1:10" x14ac:dyDescent="0.25">
      <c r="A323" s="178">
        <v>41294.634618055556</v>
      </c>
      <c r="B323" s="4" t="s">
        <v>814</v>
      </c>
      <c r="C323" s="4" t="s">
        <v>3</v>
      </c>
      <c r="D323" s="4">
        <v>33</v>
      </c>
      <c r="E323" s="4">
        <v>2729681.8683000002</v>
      </c>
      <c r="F323" s="4">
        <v>100381.2718</v>
      </c>
      <c r="G323" s="4">
        <v>-31.7363</v>
      </c>
      <c r="H323" t="s">
        <v>775</v>
      </c>
      <c r="J323" s="4">
        <v>9.7999999999999997E-3</v>
      </c>
    </row>
    <row r="324" spans="1:10" x14ac:dyDescent="0.25">
      <c r="A324" s="178">
        <v>41294.634699074071</v>
      </c>
      <c r="B324" s="4" t="s">
        <v>814</v>
      </c>
      <c r="C324" s="4" t="s">
        <v>3</v>
      </c>
      <c r="D324" s="4">
        <v>34</v>
      </c>
      <c r="E324" s="4">
        <v>2729681.0345999999</v>
      </c>
      <c r="F324" s="4">
        <v>100385.466</v>
      </c>
      <c r="G324" s="4">
        <v>-31.8413</v>
      </c>
      <c r="H324" t="s">
        <v>775</v>
      </c>
      <c r="J324" s="4">
        <v>9.7999999999999997E-3</v>
      </c>
    </row>
    <row r="325" spans="1:10" x14ac:dyDescent="0.25">
      <c r="A325" s="178">
        <v>41294.63480324074</v>
      </c>
      <c r="B325" s="4" t="s">
        <v>814</v>
      </c>
      <c r="C325" s="4" t="s">
        <v>3</v>
      </c>
      <c r="D325" s="4">
        <v>35</v>
      </c>
      <c r="E325" s="4">
        <v>2729679.5436</v>
      </c>
      <c r="F325" s="4">
        <v>100392.9581</v>
      </c>
      <c r="G325" s="4">
        <v>-32.119700000000002</v>
      </c>
      <c r="H325" t="s">
        <v>775</v>
      </c>
      <c r="J325" s="4">
        <v>9.5999999999999992E-3</v>
      </c>
    </row>
    <row r="326" spans="1:10" x14ac:dyDescent="0.25">
      <c r="A326" s="178">
        <v>41294.635266203702</v>
      </c>
      <c r="B326" s="4" t="s">
        <v>814</v>
      </c>
      <c r="C326" s="4" t="s">
        <v>3</v>
      </c>
      <c r="D326" s="4">
        <v>36</v>
      </c>
      <c r="E326" s="4">
        <v>2729677.2223</v>
      </c>
      <c r="F326" s="4">
        <v>100412.27830000001</v>
      </c>
      <c r="G326" s="4">
        <v>-32.250900000000001</v>
      </c>
      <c r="H326" t="s">
        <v>782</v>
      </c>
      <c r="J326" s="4">
        <v>1.01E-2</v>
      </c>
    </row>
    <row r="327" spans="1:10" x14ac:dyDescent="0.25">
      <c r="A327" s="178">
        <v>41294.645370370374</v>
      </c>
      <c r="B327" s="4" t="s">
        <v>9</v>
      </c>
      <c r="C327" s="4" t="s">
        <v>3</v>
      </c>
      <c r="D327" s="4">
        <v>37</v>
      </c>
      <c r="E327" s="4">
        <v>2729517.0809999998</v>
      </c>
      <c r="F327" s="4">
        <v>100394.2776</v>
      </c>
      <c r="G327" s="4">
        <v>-31.622900000000001</v>
      </c>
      <c r="H327" t="s">
        <v>806</v>
      </c>
      <c r="I327" t="s">
        <v>774</v>
      </c>
      <c r="J327" s="4">
        <v>4.8899999999999999E-2</v>
      </c>
    </row>
    <row r="328" spans="1:10" x14ac:dyDescent="0.25">
      <c r="A328" s="178">
        <v>41294.646701388891</v>
      </c>
      <c r="B328" s="4" t="s">
        <v>9</v>
      </c>
      <c r="C328" s="4" t="s">
        <v>3</v>
      </c>
      <c r="D328" s="4">
        <v>38</v>
      </c>
      <c r="E328" s="4">
        <v>2729497.7461999999</v>
      </c>
      <c r="F328" s="4">
        <v>100397.5754</v>
      </c>
      <c r="G328" s="4">
        <v>-31.4055</v>
      </c>
      <c r="H328" t="s">
        <v>807</v>
      </c>
      <c r="I328" t="s">
        <v>776</v>
      </c>
      <c r="J328" s="4">
        <v>3.0499999999999999E-2</v>
      </c>
    </row>
    <row r="329" spans="1:10" x14ac:dyDescent="0.25">
      <c r="A329" s="178">
        <v>41294.648495370369</v>
      </c>
      <c r="B329" s="4" t="s">
        <v>9</v>
      </c>
      <c r="C329" s="4" t="s">
        <v>3</v>
      </c>
      <c r="D329" s="4">
        <v>39</v>
      </c>
      <c r="E329" s="4">
        <v>2729473.1457000002</v>
      </c>
      <c r="F329" s="4">
        <v>100391.83259999999</v>
      </c>
      <c r="G329" s="4">
        <v>-31.341899999999999</v>
      </c>
      <c r="H329" t="s">
        <v>775</v>
      </c>
      <c r="I329" t="s">
        <v>777</v>
      </c>
      <c r="J329" s="4">
        <v>2.1499999999999998E-2</v>
      </c>
    </row>
    <row r="330" spans="1:10" x14ac:dyDescent="0.25">
      <c r="A330" s="178">
        <v>41294.650462962964</v>
      </c>
      <c r="B330" s="4" t="s">
        <v>9</v>
      </c>
      <c r="C330" s="4" t="s">
        <v>3</v>
      </c>
      <c r="D330" s="4">
        <v>40</v>
      </c>
      <c r="E330" s="4">
        <v>2729457.4783000001</v>
      </c>
      <c r="F330" s="4">
        <v>100395.1661</v>
      </c>
      <c r="G330" s="4">
        <v>-31.5244</v>
      </c>
      <c r="H330" t="s">
        <v>807</v>
      </c>
      <c r="I330" t="s">
        <v>778</v>
      </c>
      <c r="J330" s="4">
        <v>4.6600000000000003E-2</v>
      </c>
    </row>
    <row r="331" spans="1:10" x14ac:dyDescent="0.25">
      <c r="A331" s="178">
        <v>41294.650497685187</v>
      </c>
      <c r="B331" s="4" t="s">
        <v>9</v>
      </c>
      <c r="C331" s="4" t="s">
        <v>3</v>
      </c>
      <c r="D331" s="4">
        <v>41</v>
      </c>
      <c r="E331" s="4">
        <v>2729457.4816999999</v>
      </c>
      <c r="F331" s="4">
        <v>100395.1689</v>
      </c>
      <c r="G331" s="4">
        <v>-31.519200000000001</v>
      </c>
      <c r="H331" t="s">
        <v>807</v>
      </c>
      <c r="I331" t="s">
        <v>780</v>
      </c>
      <c r="J331" s="4">
        <v>4.7399999999999998E-2</v>
      </c>
    </row>
    <row r="332" spans="1:10" x14ac:dyDescent="0.25">
      <c r="A332" s="178">
        <v>41294.652858796297</v>
      </c>
      <c r="B332" s="4" t="s">
        <v>9</v>
      </c>
      <c r="C332" s="4" t="s">
        <v>3</v>
      </c>
      <c r="D332" s="4">
        <v>42</v>
      </c>
      <c r="E332" s="4">
        <v>2729438.0809999998</v>
      </c>
      <c r="F332" s="4">
        <v>100394.7331</v>
      </c>
      <c r="G332" s="4">
        <v>-31.506699999999999</v>
      </c>
      <c r="H332" t="s">
        <v>808</v>
      </c>
      <c r="J332" s="4">
        <v>3.0300000000000001E-2</v>
      </c>
    </row>
    <row r="333" spans="1:10" x14ac:dyDescent="0.25">
      <c r="A333" s="178">
        <v>41294.652881944443</v>
      </c>
      <c r="B333" s="4" t="s">
        <v>9</v>
      </c>
      <c r="C333" s="4" t="s">
        <v>3</v>
      </c>
      <c r="D333" s="4">
        <v>43</v>
      </c>
      <c r="E333" s="4">
        <v>2729438.0797000001</v>
      </c>
      <c r="F333" s="4">
        <v>100394.7331</v>
      </c>
      <c r="G333" s="4">
        <v>-31.4941</v>
      </c>
      <c r="H333" t="s">
        <v>808</v>
      </c>
      <c r="J333" s="4">
        <v>3.0599999999999999E-2</v>
      </c>
    </row>
    <row r="334" spans="1:10" x14ac:dyDescent="0.25">
      <c r="A334" s="178">
        <v>41294.654560185183</v>
      </c>
      <c r="B334" s="4" t="s">
        <v>9</v>
      </c>
      <c r="C334" s="4" t="s">
        <v>3</v>
      </c>
      <c r="D334" s="4">
        <v>44</v>
      </c>
      <c r="E334" s="4">
        <v>2729418.71</v>
      </c>
      <c r="F334" s="4">
        <v>100397.6403</v>
      </c>
      <c r="G334" s="4">
        <v>-31.741299999999999</v>
      </c>
      <c r="H334" t="s">
        <v>799</v>
      </c>
      <c r="I334" t="s">
        <v>781</v>
      </c>
      <c r="J334" s="4">
        <v>9.7000000000000003E-3</v>
      </c>
    </row>
    <row r="335" spans="1:10" x14ac:dyDescent="0.25">
      <c r="A335" s="178">
        <v>41294.654594907406</v>
      </c>
      <c r="B335" s="4" t="s">
        <v>9</v>
      </c>
      <c r="C335" s="4" t="s">
        <v>3</v>
      </c>
      <c r="D335" s="4">
        <v>45</v>
      </c>
      <c r="E335" s="4">
        <v>2729418.7058999999</v>
      </c>
      <c r="F335" s="4">
        <v>100397.6241</v>
      </c>
      <c r="G335" s="4">
        <v>-31.745200000000001</v>
      </c>
      <c r="H335" t="s">
        <v>799</v>
      </c>
      <c r="J335" s="4">
        <v>1.0800000000000001E-2</v>
      </c>
    </row>
    <row r="336" spans="1:10" x14ac:dyDescent="0.25">
      <c r="A336" s="178">
        <v>41294.654780092591</v>
      </c>
      <c r="B336" s="4" t="s">
        <v>814</v>
      </c>
      <c r="C336" s="4" t="s">
        <v>3</v>
      </c>
      <c r="D336" s="4">
        <v>46</v>
      </c>
      <c r="E336" s="4">
        <v>2729418.3843</v>
      </c>
      <c r="F336" s="4">
        <v>100392.2977</v>
      </c>
      <c r="G336" s="4">
        <v>-31.706199999999999</v>
      </c>
      <c r="H336" t="s">
        <v>775</v>
      </c>
      <c r="J336" s="4">
        <v>8.8000000000000005E-3</v>
      </c>
    </row>
    <row r="337" spans="1:10" x14ac:dyDescent="0.25">
      <c r="A337" s="178">
        <v>41294.654872685183</v>
      </c>
      <c r="B337" s="4" t="s">
        <v>814</v>
      </c>
      <c r="C337" s="4" t="s">
        <v>3</v>
      </c>
      <c r="D337" s="4">
        <v>47</v>
      </c>
      <c r="E337" s="4">
        <v>2729418.2082000002</v>
      </c>
      <c r="F337" s="4">
        <v>100387.53290000001</v>
      </c>
      <c r="G337" s="4">
        <v>-31.764900000000001</v>
      </c>
      <c r="H337" t="s">
        <v>775</v>
      </c>
      <c r="J337" s="4">
        <v>1.04E-2</v>
      </c>
    </row>
    <row r="338" spans="1:10" x14ac:dyDescent="0.25">
      <c r="A338" s="178">
        <v>41294.655011574076</v>
      </c>
      <c r="B338" s="4" t="s">
        <v>814</v>
      </c>
      <c r="C338" s="4" t="s">
        <v>3</v>
      </c>
      <c r="D338" s="4">
        <v>48</v>
      </c>
      <c r="E338" s="4">
        <v>2729417.9855</v>
      </c>
      <c r="F338" s="4">
        <v>100382.7485</v>
      </c>
      <c r="G338" s="4">
        <v>-32.014099999999999</v>
      </c>
      <c r="H338" t="s">
        <v>775</v>
      </c>
      <c r="J338" s="4">
        <v>9.7000000000000003E-3</v>
      </c>
    </row>
    <row r="339" spans="1:10" x14ac:dyDescent="0.25">
      <c r="A339" s="178">
        <v>41294.655115740738</v>
      </c>
      <c r="B339" s="4" t="s">
        <v>814</v>
      </c>
      <c r="C339" s="4" t="s">
        <v>3</v>
      </c>
      <c r="D339" s="4">
        <v>49</v>
      </c>
      <c r="E339" s="4">
        <v>2729418.1417</v>
      </c>
      <c r="F339" s="4">
        <v>100377.7191</v>
      </c>
      <c r="G339" s="4">
        <v>-32.2196</v>
      </c>
      <c r="H339" t="s">
        <v>775</v>
      </c>
      <c r="J339" s="4">
        <v>1.0500000000000001E-2</v>
      </c>
    </row>
    <row r="340" spans="1:10" x14ac:dyDescent="0.25">
      <c r="A340" s="178">
        <v>41294.655462962961</v>
      </c>
      <c r="B340" s="4" t="s">
        <v>814</v>
      </c>
      <c r="C340" s="4" t="s">
        <v>3</v>
      </c>
      <c r="D340" s="4">
        <v>50</v>
      </c>
      <c r="E340" s="4">
        <v>2729417.9803999998</v>
      </c>
      <c r="F340" s="4">
        <v>100368.9189</v>
      </c>
      <c r="G340" s="4">
        <v>-32.250999999999998</v>
      </c>
      <c r="H340" t="s">
        <v>782</v>
      </c>
      <c r="J340" s="4">
        <v>9.7000000000000003E-3</v>
      </c>
    </row>
    <row r="341" spans="1:10" x14ac:dyDescent="0.25">
      <c r="A341" s="178">
        <v>41294.662893518522</v>
      </c>
      <c r="B341" s="4" t="s">
        <v>814</v>
      </c>
      <c r="C341" s="4" t="s">
        <v>3</v>
      </c>
      <c r="D341" s="4">
        <v>51</v>
      </c>
      <c r="E341" s="4">
        <v>2730017.6576</v>
      </c>
      <c r="F341" s="4">
        <v>100107.4001</v>
      </c>
      <c r="G341" s="4">
        <v>-32.247300000000003</v>
      </c>
      <c r="H341" t="s">
        <v>782</v>
      </c>
      <c r="J341" s="4">
        <v>1.11E-2</v>
      </c>
    </row>
    <row r="342" spans="1:10" x14ac:dyDescent="0.25">
      <c r="A342" s="178">
        <v>41294.662939814814</v>
      </c>
      <c r="B342" s="4" t="s">
        <v>814</v>
      </c>
      <c r="C342" s="4" t="s">
        <v>3</v>
      </c>
      <c r="D342" s="4">
        <v>52</v>
      </c>
      <c r="E342" s="4">
        <v>2730017.6548000001</v>
      </c>
      <c r="F342" s="4">
        <v>100107.4078</v>
      </c>
      <c r="G342" s="4">
        <v>-32.251600000000003</v>
      </c>
      <c r="H342" t="s">
        <v>782</v>
      </c>
      <c r="J342" s="4">
        <v>1.1299999999999999E-2</v>
      </c>
    </row>
    <row r="343" spans="1:10" x14ac:dyDescent="0.25">
      <c r="A343" s="178">
        <v>41294.663055555553</v>
      </c>
      <c r="B343" s="4" t="s">
        <v>814</v>
      </c>
      <c r="C343" s="4" t="s">
        <v>3</v>
      </c>
      <c r="D343" s="4">
        <v>53</v>
      </c>
      <c r="E343" s="4">
        <v>2730016.3854</v>
      </c>
      <c r="F343" s="4">
        <v>100108.13559999999</v>
      </c>
      <c r="G343" s="4">
        <v>-32.146999999999998</v>
      </c>
      <c r="H343" t="s">
        <v>775</v>
      </c>
      <c r="J343" s="4">
        <v>1.1599999999999999E-2</v>
      </c>
    </row>
    <row r="344" spans="1:10" x14ac:dyDescent="0.25">
      <c r="A344" s="178">
        <v>41294.663136574076</v>
      </c>
      <c r="B344" s="4" t="s">
        <v>814</v>
      </c>
      <c r="C344" s="4" t="s">
        <v>3</v>
      </c>
      <c r="D344" s="4">
        <v>54</v>
      </c>
      <c r="E344" s="4">
        <v>2730013.8143000002</v>
      </c>
      <c r="F344" s="4">
        <v>100111.48480000001</v>
      </c>
      <c r="G344" s="4">
        <v>-31.642700000000001</v>
      </c>
      <c r="H344" t="s">
        <v>775</v>
      </c>
      <c r="J344" s="4">
        <v>1.24E-2</v>
      </c>
    </row>
    <row r="345" spans="1:10" x14ac:dyDescent="0.25">
      <c r="A345" s="178">
        <v>41294.663240740738</v>
      </c>
      <c r="B345" s="4" t="s">
        <v>814</v>
      </c>
      <c r="C345" s="4" t="s">
        <v>3</v>
      </c>
      <c r="D345" s="4">
        <v>55</v>
      </c>
      <c r="E345" s="4">
        <v>2730011.0605000001</v>
      </c>
      <c r="F345" s="4">
        <v>100116.41529999999</v>
      </c>
      <c r="G345" s="4">
        <v>-31.1584</v>
      </c>
      <c r="H345" t="s">
        <v>775</v>
      </c>
      <c r="J345" s="4">
        <v>1.12E-2</v>
      </c>
    </row>
    <row r="346" spans="1:10" x14ac:dyDescent="0.25">
      <c r="A346" s="178">
        <v>41294.66333333333</v>
      </c>
      <c r="B346" s="4" t="s">
        <v>814</v>
      </c>
      <c r="C346" s="4" t="s">
        <v>3</v>
      </c>
      <c r="D346" s="4">
        <v>56</v>
      </c>
      <c r="E346" s="4">
        <v>2730008.2694000001</v>
      </c>
      <c r="F346" s="4">
        <v>100119.7026</v>
      </c>
      <c r="G346" s="4">
        <v>-30.535499999999999</v>
      </c>
      <c r="H346" t="s">
        <v>775</v>
      </c>
      <c r="J346" s="4">
        <v>1.24E-2</v>
      </c>
    </row>
    <row r="347" spans="1:10" x14ac:dyDescent="0.25">
      <c r="A347" s="178">
        <v>41294.663437499999</v>
      </c>
      <c r="B347" s="4" t="s">
        <v>814</v>
      </c>
      <c r="C347" s="4" t="s">
        <v>3</v>
      </c>
      <c r="D347" s="4">
        <v>57</v>
      </c>
      <c r="E347" s="4">
        <v>2730005.0536000002</v>
      </c>
      <c r="F347" s="4">
        <v>100123.4556</v>
      </c>
      <c r="G347" s="4">
        <v>-29.871700000000001</v>
      </c>
      <c r="H347" t="s">
        <v>775</v>
      </c>
      <c r="J347" s="4">
        <v>1.23E-2</v>
      </c>
    </row>
    <row r="348" spans="1:10" x14ac:dyDescent="0.25">
      <c r="A348" s="178">
        <v>41294.663553240738</v>
      </c>
      <c r="B348" s="4" t="s">
        <v>814</v>
      </c>
      <c r="C348" s="4" t="s">
        <v>3</v>
      </c>
      <c r="D348" s="4">
        <v>58</v>
      </c>
      <c r="E348" s="4">
        <v>2730000.1749</v>
      </c>
      <c r="F348" s="4">
        <v>100129.6718</v>
      </c>
      <c r="G348" s="4">
        <v>-30.2057</v>
      </c>
      <c r="H348" t="s">
        <v>775</v>
      </c>
      <c r="J348" s="4">
        <v>1.1900000000000001E-2</v>
      </c>
    </row>
    <row r="349" spans="1:10" x14ac:dyDescent="0.25">
      <c r="A349" s="178">
        <v>41294.663680555554</v>
      </c>
      <c r="B349" s="4" t="s">
        <v>814</v>
      </c>
      <c r="C349" s="4" t="s">
        <v>3</v>
      </c>
      <c r="D349" s="4">
        <v>59</v>
      </c>
      <c r="E349" s="4">
        <v>2729995.1458999999</v>
      </c>
      <c r="F349" s="4">
        <v>100137.75659999999</v>
      </c>
      <c r="G349" s="4">
        <v>-30.590699999999998</v>
      </c>
      <c r="H349" t="s">
        <v>775</v>
      </c>
      <c r="J349" s="4">
        <v>1.2999999999999999E-2</v>
      </c>
    </row>
    <row r="350" spans="1:10" x14ac:dyDescent="0.25">
      <c r="A350" s="178">
        <v>41294.663784722223</v>
      </c>
      <c r="B350" s="4" t="s">
        <v>814</v>
      </c>
      <c r="C350" s="4" t="s">
        <v>3</v>
      </c>
      <c r="D350" s="4">
        <v>60</v>
      </c>
      <c r="E350" s="4">
        <v>2729992.0155000002</v>
      </c>
      <c r="F350" s="4">
        <v>100144.3342</v>
      </c>
      <c r="G350" s="4">
        <v>-30.715599999999998</v>
      </c>
      <c r="H350" t="s">
        <v>775</v>
      </c>
      <c r="J350" s="4">
        <v>1.3100000000000001E-2</v>
      </c>
    </row>
    <row r="351" spans="1:10" x14ac:dyDescent="0.25">
      <c r="A351" s="178">
        <v>41294.544722222221</v>
      </c>
      <c r="B351" s="4" t="s">
        <v>814</v>
      </c>
      <c r="C351" s="4" t="s">
        <v>3</v>
      </c>
      <c r="D351" s="4" t="s">
        <v>797</v>
      </c>
      <c r="E351" s="4">
        <v>2729532.6982</v>
      </c>
      <c r="F351" s="4">
        <v>99767.0772</v>
      </c>
      <c r="G351" s="4">
        <v>-30.155999999999999</v>
      </c>
      <c r="H351" t="s">
        <v>810</v>
      </c>
      <c r="J351" s="4">
        <v>0</v>
      </c>
    </row>
    <row r="352" spans="1:10" x14ac:dyDescent="0.25">
      <c r="A352" s="178">
        <v>41295.495798611111</v>
      </c>
      <c r="B352" s="4" t="s">
        <v>75</v>
      </c>
      <c r="C352" s="4" t="s">
        <v>783</v>
      </c>
      <c r="D352" s="4">
        <v>1</v>
      </c>
      <c r="E352" s="6">
        <v>2690404.0005000001</v>
      </c>
      <c r="F352" s="6">
        <v>125652.2237</v>
      </c>
      <c r="G352" s="4">
        <v>-31.620799999999999</v>
      </c>
      <c r="H352" t="s">
        <v>775</v>
      </c>
      <c r="J352" s="4">
        <v>1.5100000000000001E-2</v>
      </c>
    </row>
    <row r="353" spans="1:10" x14ac:dyDescent="0.25">
      <c r="A353" s="178">
        <v>41295.496099537035</v>
      </c>
      <c r="B353" s="4" t="s">
        <v>75</v>
      </c>
      <c r="C353" s="4" t="s">
        <v>783</v>
      </c>
      <c r="D353" s="4">
        <v>2</v>
      </c>
      <c r="E353" s="6">
        <v>2690407.602</v>
      </c>
      <c r="F353" s="6">
        <v>125656.6275</v>
      </c>
      <c r="G353" s="4">
        <v>-31.621300000000002</v>
      </c>
      <c r="H353" t="s">
        <v>790</v>
      </c>
      <c r="J353" s="4">
        <v>1.8200000000000001E-2</v>
      </c>
    </row>
    <row r="354" spans="1:10" x14ac:dyDescent="0.25">
      <c r="A354" s="178">
        <v>41295.496342592596</v>
      </c>
      <c r="B354" s="4" t="s">
        <v>75</v>
      </c>
      <c r="C354" s="4" t="s">
        <v>783</v>
      </c>
      <c r="D354" s="4">
        <v>3</v>
      </c>
      <c r="E354" s="6">
        <v>2690409.031</v>
      </c>
      <c r="F354" s="6">
        <v>125658.30899999999</v>
      </c>
      <c r="G354" s="4">
        <v>-31.778500000000001</v>
      </c>
      <c r="H354" t="s">
        <v>815</v>
      </c>
      <c r="J354" s="4">
        <v>1.8100000000000002E-2</v>
      </c>
    </row>
    <row r="355" spans="1:10" x14ac:dyDescent="0.25">
      <c r="A355" s="178">
        <v>41295.497106481482</v>
      </c>
      <c r="B355" s="4" t="s">
        <v>75</v>
      </c>
      <c r="C355" s="4" t="s">
        <v>783</v>
      </c>
      <c r="D355" s="4">
        <v>4</v>
      </c>
      <c r="E355" s="6">
        <v>2690413.6883999999</v>
      </c>
      <c r="F355" s="6">
        <v>125663.8949</v>
      </c>
      <c r="G355" s="4">
        <v>-31.825900000000001</v>
      </c>
      <c r="H355" t="s">
        <v>806</v>
      </c>
      <c r="I355" t="s">
        <v>774</v>
      </c>
      <c r="J355" s="4">
        <v>1.52E-2</v>
      </c>
    </row>
    <row r="356" spans="1:10" x14ac:dyDescent="0.25">
      <c r="A356" s="178">
        <v>41295.497442129628</v>
      </c>
      <c r="B356" s="4" t="s">
        <v>75</v>
      </c>
      <c r="C356" s="4" t="s">
        <v>783</v>
      </c>
      <c r="D356" s="4">
        <v>5</v>
      </c>
      <c r="E356" s="6">
        <v>2690413.6036</v>
      </c>
      <c r="F356" s="6">
        <v>125663.9602</v>
      </c>
      <c r="G356" s="4">
        <v>-31.8218</v>
      </c>
      <c r="H356" t="s">
        <v>806</v>
      </c>
      <c r="J356" s="4">
        <v>1.5100000000000001E-2</v>
      </c>
    </row>
    <row r="357" spans="1:10" x14ac:dyDescent="0.25">
      <c r="A357" s="178">
        <v>41295.497800925928</v>
      </c>
      <c r="B357" s="4" t="s">
        <v>75</v>
      </c>
      <c r="C357" s="4" t="s">
        <v>783</v>
      </c>
      <c r="D357" s="4">
        <v>6</v>
      </c>
      <c r="E357" s="6">
        <v>2690415.7908000001</v>
      </c>
      <c r="F357" s="6">
        <v>125666.5719</v>
      </c>
      <c r="G357" s="4">
        <v>-31.811399999999999</v>
      </c>
      <c r="H357" t="s">
        <v>816</v>
      </c>
      <c r="J357" s="4">
        <v>1.3899999999999999E-2</v>
      </c>
    </row>
    <row r="358" spans="1:10" x14ac:dyDescent="0.25">
      <c r="A358" s="178">
        <v>41295.498020833336</v>
      </c>
      <c r="B358" s="4" t="s">
        <v>75</v>
      </c>
      <c r="C358" s="4" t="s">
        <v>783</v>
      </c>
      <c r="D358" s="4">
        <v>7</v>
      </c>
      <c r="E358" s="6">
        <v>2690419.4846000001</v>
      </c>
      <c r="F358" s="6">
        <v>125671.21490000001</v>
      </c>
      <c r="G358" s="4">
        <v>-31.829799999999999</v>
      </c>
      <c r="H358" t="s">
        <v>775</v>
      </c>
      <c r="J358" s="4">
        <v>1.29E-2</v>
      </c>
    </row>
    <row r="359" spans="1:10" x14ac:dyDescent="0.25">
      <c r="A359" s="178">
        <v>41295.498148148145</v>
      </c>
      <c r="B359" s="4" t="s">
        <v>75</v>
      </c>
      <c r="C359" s="4" t="s">
        <v>783</v>
      </c>
      <c r="D359" s="4">
        <v>8</v>
      </c>
      <c r="E359" s="6">
        <v>2690420.8042000001</v>
      </c>
      <c r="F359" s="6">
        <v>125672.98639999999</v>
      </c>
      <c r="G359" s="4">
        <v>-31.8216</v>
      </c>
      <c r="H359" t="s">
        <v>790</v>
      </c>
      <c r="J359" s="4">
        <v>1.38E-2</v>
      </c>
    </row>
    <row r="360" spans="1:10" x14ac:dyDescent="0.25">
      <c r="A360" s="178">
        <v>41295.498391203706</v>
      </c>
      <c r="B360" s="4" t="s">
        <v>75</v>
      </c>
      <c r="C360" s="4" t="s">
        <v>783</v>
      </c>
      <c r="D360" s="4">
        <v>9</v>
      </c>
      <c r="E360" s="6">
        <v>2690424.0639999998</v>
      </c>
      <c r="F360" s="6">
        <v>125677.00900000001</v>
      </c>
      <c r="G360" s="4">
        <v>-31.801300000000001</v>
      </c>
      <c r="H360" t="s">
        <v>775</v>
      </c>
      <c r="J360" s="4">
        <v>1.3299999999999999E-2</v>
      </c>
    </row>
    <row r="361" spans="1:10" x14ac:dyDescent="0.25">
      <c r="A361" s="178">
        <v>41295.498831018522</v>
      </c>
      <c r="B361" s="4" t="s">
        <v>75</v>
      </c>
      <c r="C361" s="4" t="s">
        <v>783</v>
      </c>
      <c r="D361" s="4">
        <v>10</v>
      </c>
      <c r="E361" s="6">
        <v>2690425.8226000001</v>
      </c>
      <c r="F361" s="6">
        <v>125679.4461</v>
      </c>
      <c r="G361" s="4">
        <v>-31.8065</v>
      </c>
      <c r="H361" t="s">
        <v>817</v>
      </c>
      <c r="I361" t="s">
        <v>776</v>
      </c>
      <c r="J361" s="4">
        <v>1.34E-2</v>
      </c>
    </row>
    <row r="362" spans="1:10" x14ac:dyDescent="0.25">
      <c r="A362" s="178">
        <v>41295.499074074076</v>
      </c>
      <c r="B362" s="4" t="s">
        <v>75</v>
      </c>
      <c r="C362" s="4" t="s">
        <v>783</v>
      </c>
      <c r="D362" s="4">
        <v>11</v>
      </c>
      <c r="E362" s="6">
        <v>2690430.7790000001</v>
      </c>
      <c r="F362" s="6">
        <v>125685.22629999999</v>
      </c>
      <c r="G362" s="4">
        <v>-31.771100000000001</v>
      </c>
      <c r="H362" t="s">
        <v>775</v>
      </c>
      <c r="J362" s="4">
        <v>1.2999999999999999E-2</v>
      </c>
    </row>
    <row r="363" spans="1:10" x14ac:dyDescent="0.25">
      <c r="A363" s="178">
        <v>41295.499143518522</v>
      </c>
      <c r="B363" s="4" t="s">
        <v>75</v>
      </c>
      <c r="C363" s="4" t="s">
        <v>783</v>
      </c>
      <c r="D363" s="4">
        <v>12</v>
      </c>
      <c r="E363" s="6">
        <v>2690430.7398999999</v>
      </c>
      <c r="F363" s="6">
        <v>125685.2089</v>
      </c>
      <c r="G363" s="4">
        <v>-31.779699999999998</v>
      </c>
      <c r="H363" t="s">
        <v>775</v>
      </c>
      <c r="J363" s="4">
        <v>1.12E-2</v>
      </c>
    </row>
    <row r="364" spans="1:10" x14ac:dyDescent="0.25">
      <c r="A364" s="178">
        <v>41295.499328703707</v>
      </c>
      <c r="B364" s="4" t="s">
        <v>75</v>
      </c>
      <c r="C364" s="4" t="s">
        <v>783</v>
      </c>
      <c r="D364" s="4">
        <v>13</v>
      </c>
      <c r="E364" s="6">
        <v>2690436.3415999999</v>
      </c>
      <c r="F364" s="6">
        <v>125691.83130000001</v>
      </c>
      <c r="G364" s="4">
        <v>-31.729700000000001</v>
      </c>
      <c r="H364" t="s">
        <v>775</v>
      </c>
      <c r="J364" s="4">
        <v>1.1900000000000001E-2</v>
      </c>
    </row>
    <row r="365" spans="1:10" x14ac:dyDescent="0.25">
      <c r="A365" s="178">
        <v>41295.499641203707</v>
      </c>
      <c r="B365" s="4" t="s">
        <v>75</v>
      </c>
      <c r="C365" s="4" t="s">
        <v>783</v>
      </c>
      <c r="D365" s="4">
        <v>14</v>
      </c>
      <c r="E365" s="6">
        <v>2690438.6680999999</v>
      </c>
      <c r="F365" s="6">
        <v>125694.75139999999</v>
      </c>
      <c r="G365" s="4">
        <v>-31.715499999999999</v>
      </c>
      <c r="H365" t="s">
        <v>817</v>
      </c>
      <c r="I365" t="s">
        <v>777</v>
      </c>
      <c r="J365" s="4">
        <v>1.44E-2</v>
      </c>
    </row>
    <row r="366" spans="1:10" x14ac:dyDescent="0.25">
      <c r="A366" s="178">
        <v>41295.499664351853</v>
      </c>
      <c r="B366" s="4" t="s">
        <v>75</v>
      </c>
      <c r="C366" s="4" t="s">
        <v>783</v>
      </c>
      <c r="D366" s="4">
        <v>15</v>
      </c>
      <c r="E366" s="6">
        <v>2690438.6633000001</v>
      </c>
      <c r="F366" s="6">
        <v>125694.78</v>
      </c>
      <c r="G366" s="4">
        <v>-31.7117</v>
      </c>
      <c r="H366" t="s">
        <v>817</v>
      </c>
      <c r="J366" s="4">
        <v>1.2999999999999999E-2</v>
      </c>
    </row>
    <row r="367" spans="1:10" x14ac:dyDescent="0.25">
      <c r="A367" s="178">
        <v>41295.499872685185</v>
      </c>
      <c r="B367" s="4" t="s">
        <v>75</v>
      </c>
      <c r="C367" s="4" t="s">
        <v>783</v>
      </c>
      <c r="D367" s="4">
        <v>16</v>
      </c>
      <c r="E367" s="6">
        <v>2690443.2373000002</v>
      </c>
      <c r="F367" s="6">
        <v>125700.3352</v>
      </c>
      <c r="G367" s="4">
        <v>-31.674900000000001</v>
      </c>
      <c r="H367" t="s">
        <v>775</v>
      </c>
      <c r="J367" s="4">
        <v>1.23E-2</v>
      </c>
    </row>
    <row r="368" spans="1:10" x14ac:dyDescent="0.25">
      <c r="A368" s="178">
        <v>41295.500057870369</v>
      </c>
      <c r="B368" s="4" t="s">
        <v>75</v>
      </c>
      <c r="C368" s="4" t="s">
        <v>783</v>
      </c>
      <c r="D368" s="4">
        <v>17</v>
      </c>
      <c r="E368" s="6">
        <v>2690448.4674</v>
      </c>
      <c r="F368" s="6">
        <v>125706.598</v>
      </c>
      <c r="G368" s="4">
        <v>-31.638400000000001</v>
      </c>
      <c r="H368" t="s">
        <v>775</v>
      </c>
      <c r="J368" s="4">
        <v>1.47E-2</v>
      </c>
    </row>
    <row r="369" spans="1:10" x14ac:dyDescent="0.25">
      <c r="A369" s="178">
        <v>41295.501076388886</v>
      </c>
      <c r="B369" s="4" t="s">
        <v>75</v>
      </c>
      <c r="C369" s="4" t="s">
        <v>783</v>
      </c>
      <c r="D369" s="4">
        <v>18</v>
      </c>
      <c r="E369" s="6">
        <v>2690451.4311000002</v>
      </c>
      <c r="F369" s="6">
        <v>125710.175</v>
      </c>
      <c r="G369" s="4">
        <v>-31.625</v>
      </c>
      <c r="H369" t="s">
        <v>817</v>
      </c>
      <c r="I369" t="s">
        <v>778</v>
      </c>
      <c r="J369" s="4">
        <v>1.3599999999999999E-2</v>
      </c>
    </row>
    <row r="370" spans="1:10" x14ac:dyDescent="0.25">
      <c r="A370" s="178">
        <v>41295.501493055555</v>
      </c>
      <c r="B370" s="4" t="s">
        <v>75</v>
      </c>
      <c r="C370" s="4" t="s">
        <v>783</v>
      </c>
      <c r="D370" s="4">
        <v>19</v>
      </c>
      <c r="E370" s="6">
        <v>2690457.213</v>
      </c>
      <c r="F370" s="6">
        <v>125717.046</v>
      </c>
      <c r="G370" s="4">
        <v>-31.6005</v>
      </c>
      <c r="H370" t="s">
        <v>775</v>
      </c>
      <c r="J370" s="4">
        <v>1.46E-2</v>
      </c>
    </row>
    <row r="371" spans="1:10" x14ac:dyDescent="0.25">
      <c r="A371" s="178">
        <v>41295.502500000002</v>
      </c>
      <c r="B371" s="4" t="s">
        <v>75</v>
      </c>
      <c r="C371" s="4" t="s">
        <v>783</v>
      </c>
      <c r="D371" s="4">
        <v>20</v>
      </c>
      <c r="E371" s="6">
        <v>2690462.9835999999</v>
      </c>
      <c r="F371" s="6">
        <v>125723.93</v>
      </c>
      <c r="G371" s="4">
        <v>-31.558399999999999</v>
      </c>
      <c r="H371" t="s">
        <v>775</v>
      </c>
      <c r="J371" s="4">
        <v>1.5599999999999999E-2</v>
      </c>
    </row>
    <row r="372" spans="1:10" x14ac:dyDescent="0.25">
      <c r="A372" s="178">
        <v>41295.50267361111</v>
      </c>
      <c r="B372" s="4" t="s">
        <v>75</v>
      </c>
      <c r="C372" s="4" t="s">
        <v>783</v>
      </c>
      <c r="D372" s="4">
        <v>21</v>
      </c>
      <c r="E372" s="6">
        <v>2690464.2074000002</v>
      </c>
      <c r="F372" s="6">
        <v>125725.51760000001</v>
      </c>
      <c r="G372" s="4">
        <v>-31.523700000000002</v>
      </c>
      <c r="H372" t="s">
        <v>817</v>
      </c>
      <c r="I372" t="s">
        <v>780</v>
      </c>
      <c r="J372" s="4">
        <v>1.5100000000000001E-2</v>
      </c>
    </row>
    <row r="373" spans="1:10" x14ac:dyDescent="0.25">
      <c r="A373" s="178">
        <v>41295.502916666665</v>
      </c>
      <c r="B373" s="4" t="s">
        <v>75</v>
      </c>
      <c r="C373" s="4" t="s">
        <v>783</v>
      </c>
      <c r="D373" s="4">
        <v>22</v>
      </c>
      <c r="E373" s="6">
        <v>2690467.4128999999</v>
      </c>
      <c r="F373" s="6">
        <v>125729.2141</v>
      </c>
      <c r="G373" s="4">
        <v>-31.543299999999999</v>
      </c>
      <c r="H373" t="s">
        <v>775</v>
      </c>
      <c r="J373" s="4">
        <v>1.5599999999999999E-2</v>
      </c>
    </row>
    <row r="374" spans="1:10" x14ac:dyDescent="0.25">
      <c r="A374" s="178">
        <v>41295.503425925926</v>
      </c>
      <c r="B374" s="4" t="s">
        <v>75</v>
      </c>
      <c r="C374" s="4" t="s">
        <v>783</v>
      </c>
      <c r="D374" s="4">
        <v>23</v>
      </c>
      <c r="E374" s="6">
        <v>2690473.0480999998</v>
      </c>
      <c r="F374" s="6">
        <v>125736.0436</v>
      </c>
      <c r="G374" s="4">
        <v>-31.555800000000001</v>
      </c>
      <c r="H374" t="s">
        <v>775</v>
      </c>
      <c r="J374" s="4">
        <v>1.7399999999999999E-2</v>
      </c>
    </row>
    <row r="375" spans="1:10" x14ac:dyDescent="0.25">
      <c r="A375" s="178">
        <v>41295.503761574073</v>
      </c>
      <c r="B375" s="4" t="s">
        <v>75</v>
      </c>
      <c r="C375" s="4" t="s">
        <v>783</v>
      </c>
      <c r="D375" s="4">
        <v>24</v>
      </c>
      <c r="E375" s="6">
        <v>2690476.9895000001</v>
      </c>
      <c r="F375" s="6">
        <v>125740.9541</v>
      </c>
      <c r="G375" s="4">
        <v>-31.550699999999999</v>
      </c>
      <c r="H375" t="s">
        <v>818</v>
      </c>
      <c r="I375" t="s">
        <v>781</v>
      </c>
      <c r="J375" s="4">
        <v>1.7600000000000001E-2</v>
      </c>
    </row>
    <row r="376" spans="1:10" x14ac:dyDescent="0.25">
      <c r="A376" s="178">
        <v>41295.504027777781</v>
      </c>
      <c r="B376" s="4" t="s">
        <v>75</v>
      </c>
      <c r="C376" s="4" t="s">
        <v>783</v>
      </c>
      <c r="D376" s="4">
        <v>25</v>
      </c>
      <c r="E376" s="6">
        <v>2690484.1242</v>
      </c>
      <c r="F376" s="6">
        <v>125749.6124</v>
      </c>
      <c r="G376" s="4">
        <v>-31.529299999999999</v>
      </c>
      <c r="H376" t="s">
        <v>775</v>
      </c>
      <c r="J376" s="4">
        <v>1.77E-2</v>
      </c>
    </row>
    <row r="377" spans="1:10" x14ac:dyDescent="0.25">
      <c r="A377" s="178">
        <v>41295.504270833335</v>
      </c>
      <c r="B377" s="4" t="s">
        <v>75</v>
      </c>
      <c r="C377" s="4" t="s">
        <v>783</v>
      </c>
      <c r="D377" s="4">
        <v>26</v>
      </c>
      <c r="E377" s="6">
        <v>2690494.0658999998</v>
      </c>
      <c r="F377" s="6">
        <v>125761.4654</v>
      </c>
      <c r="G377" s="4">
        <v>-31.475899999999999</v>
      </c>
      <c r="H377" t="s">
        <v>775</v>
      </c>
      <c r="J377" s="4">
        <v>1.9699999999999999E-2</v>
      </c>
    </row>
    <row r="378" spans="1:10" x14ac:dyDescent="0.25">
      <c r="A378" s="178">
        <v>41295.50503472222</v>
      </c>
      <c r="B378" s="4" t="s">
        <v>75</v>
      </c>
      <c r="C378" s="4" t="s">
        <v>783</v>
      </c>
      <c r="D378" s="4">
        <v>27</v>
      </c>
      <c r="E378" s="6">
        <v>2690499.9525000001</v>
      </c>
      <c r="F378" s="6">
        <v>125769.0812</v>
      </c>
      <c r="G378" s="4">
        <v>-31.439499999999999</v>
      </c>
      <c r="H378" t="s">
        <v>775</v>
      </c>
      <c r="J378" s="4">
        <v>1.9199999999999998E-2</v>
      </c>
    </row>
    <row r="379" spans="1:10" x14ac:dyDescent="0.25">
      <c r="A379" s="178">
        <v>41295.505474537036</v>
      </c>
      <c r="B379" s="4" t="s">
        <v>75</v>
      </c>
      <c r="C379" s="4" t="s">
        <v>783</v>
      </c>
      <c r="D379" s="4">
        <v>28</v>
      </c>
      <c r="E379" s="6">
        <v>2690513.2971000001</v>
      </c>
      <c r="F379" s="6">
        <v>125783.579</v>
      </c>
      <c r="G379" s="4">
        <v>-31.423400000000001</v>
      </c>
      <c r="H379" t="s">
        <v>775</v>
      </c>
      <c r="J379" s="4">
        <v>1.78E-2</v>
      </c>
    </row>
    <row r="380" spans="1:10" x14ac:dyDescent="0.25">
      <c r="A380" s="178">
        <v>41295.506296296298</v>
      </c>
      <c r="B380" s="4" t="s">
        <v>75</v>
      </c>
      <c r="C380" s="4" t="s">
        <v>783</v>
      </c>
      <c r="D380" s="4">
        <v>29</v>
      </c>
      <c r="E380" s="6">
        <v>2690520.0573</v>
      </c>
      <c r="F380" s="6">
        <v>125791.4183</v>
      </c>
      <c r="G380" s="4">
        <v>-31.4009</v>
      </c>
      <c r="H380" t="s">
        <v>775</v>
      </c>
      <c r="J380" s="4">
        <v>1.7399999999999999E-2</v>
      </c>
    </row>
    <row r="381" spans="1:10" x14ac:dyDescent="0.25">
      <c r="A381" s="178">
        <v>41295.506458333337</v>
      </c>
      <c r="B381" s="4" t="s">
        <v>75</v>
      </c>
      <c r="C381" s="4" t="s">
        <v>783</v>
      </c>
      <c r="D381" s="4">
        <v>30</v>
      </c>
      <c r="E381" s="6">
        <v>2690523.2291999999</v>
      </c>
      <c r="F381" s="6">
        <v>125796.18150000001</v>
      </c>
      <c r="G381" s="4">
        <v>-31.384899999999998</v>
      </c>
      <c r="H381" t="s">
        <v>775</v>
      </c>
      <c r="J381" s="4">
        <v>1.7600000000000001E-2</v>
      </c>
    </row>
    <row r="382" spans="1:10" x14ac:dyDescent="0.25">
      <c r="A382" s="178">
        <v>41295.506643518522</v>
      </c>
      <c r="B382" s="4" t="s">
        <v>75</v>
      </c>
      <c r="C382" s="4" t="s">
        <v>783</v>
      </c>
      <c r="D382" s="4">
        <v>31</v>
      </c>
      <c r="E382" s="6">
        <v>2690526.4249999998</v>
      </c>
      <c r="F382" s="6">
        <v>125802.5042</v>
      </c>
      <c r="G382" s="4">
        <v>-31.315200000000001</v>
      </c>
      <c r="H382" t="s">
        <v>775</v>
      </c>
      <c r="J382" s="4">
        <v>1.7600000000000001E-2</v>
      </c>
    </row>
    <row r="383" spans="1:10" x14ac:dyDescent="0.25">
      <c r="A383" s="178">
        <v>41295.506863425922</v>
      </c>
      <c r="B383" s="4" t="s">
        <v>75</v>
      </c>
      <c r="C383" s="4" t="s">
        <v>783</v>
      </c>
      <c r="D383" s="4">
        <v>32</v>
      </c>
      <c r="E383" s="6">
        <v>2690532.1083</v>
      </c>
      <c r="F383" s="6">
        <v>125812.644</v>
      </c>
      <c r="G383" s="4">
        <v>-31.2301</v>
      </c>
      <c r="H383" t="s">
        <v>775</v>
      </c>
      <c r="J383" s="4">
        <v>1.6199999999999999E-2</v>
      </c>
    </row>
    <row r="384" spans="1:10" x14ac:dyDescent="0.25">
      <c r="A384" s="178">
        <v>41295.507037037038</v>
      </c>
      <c r="B384" s="4" t="s">
        <v>75</v>
      </c>
      <c r="C384" s="4" t="s">
        <v>783</v>
      </c>
      <c r="D384" s="4">
        <v>33</v>
      </c>
      <c r="E384" s="6">
        <v>2690536.4874</v>
      </c>
      <c r="F384" s="6">
        <v>125822.1753</v>
      </c>
      <c r="G384" s="4">
        <v>-31.2455</v>
      </c>
      <c r="H384" t="s">
        <v>775</v>
      </c>
      <c r="J384" s="4">
        <v>1.6500000000000001E-2</v>
      </c>
    </row>
    <row r="385" spans="1:10" x14ac:dyDescent="0.25">
      <c r="A385" s="178">
        <v>41295.51</v>
      </c>
      <c r="B385" s="4" t="s">
        <v>75</v>
      </c>
      <c r="C385" s="4" t="s">
        <v>783</v>
      </c>
      <c r="D385" s="4">
        <v>34</v>
      </c>
      <c r="E385" s="6">
        <v>2690398.3883000002</v>
      </c>
      <c r="F385" s="6">
        <v>125645.7847</v>
      </c>
      <c r="G385" s="4">
        <v>-31.756799999999998</v>
      </c>
      <c r="H385" t="s">
        <v>775</v>
      </c>
      <c r="J385" s="4">
        <v>1.41E-2</v>
      </c>
    </row>
    <row r="386" spans="1:10" x14ac:dyDescent="0.25">
      <c r="A386" s="178">
        <v>41295.510289351849</v>
      </c>
      <c r="B386" s="4" t="s">
        <v>75</v>
      </c>
      <c r="C386" s="4" t="s">
        <v>783</v>
      </c>
      <c r="D386" s="4">
        <v>35</v>
      </c>
      <c r="E386" s="6">
        <v>2690393.7510000002</v>
      </c>
      <c r="F386" s="6">
        <v>125640.47470000001</v>
      </c>
      <c r="G386" s="4">
        <v>-31.817699999999999</v>
      </c>
      <c r="H386" t="s">
        <v>790</v>
      </c>
      <c r="J386" s="4">
        <v>1.4999999999999999E-2</v>
      </c>
    </row>
    <row r="387" spans="1:10" x14ac:dyDescent="0.25">
      <c r="A387" s="178">
        <v>41295.510810185187</v>
      </c>
      <c r="B387" s="4" t="s">
        <v>75</v>
      </c>
      <c r="C387" s="4" t="s">
        <v>3</v>
      </c>
      <c r="D387" s="4">
        <v>36</v>
      </c>
      <c r="E387" s="6">
        <v>2690386.0181</v>
      </c>
      <c r="F387" s="6">
        <v>125631.05809999999</v>
      </c>
      <c r="G387" s="4">
        <v>-31.888200000000001</v>
      </c>
      <c r="H387" t="s">
        <v>775</v>
      </c>
      <c r="J387" s="4">
        <v>1.34E-2</v>
      </c>
    </row>
    <row r="388" spans="1:10" x14ac:dyDescent="0.25">
      <c r="A388" s="178">
        <v>41295.51122685185</v>
      </c>
      <c r="B388" s="4" t="s">
        <v>75</v>
      </c>
      <c r="C388" s="4" t="s">
        <v>3</v>
      </c>
      <c r="D388" s="4">
        <v>37</v>
      </c>
      <c r="E388" s="6">
        <v>2690379.7198000001</v>
      </c>
      <c r="F388" s="6">
        <v>125624.27250000001</v>
      </c>
      <c r="G388" s="4">
        <v>-31.953199999999999</v>
      </c>
      <c r="H388" t="s">
        <v>819</v>
      </c>
      <c r="J388" s="4">
        <v>1.3899999999999999E-2</v>
      </c>
    </row>
    <row r="389" spans="1:10" x14ac:dyDescent="0.25">
      <c r="A389" s="178">
        <v>41295.511689814812</v>
      </c>
      <c r="B389" s="4" t="s">
        <v>75</v>
      </c>
      <c r="C389" s="4" t="s">
        <v>3</v>
      </c>
      <c r="D389" s="4">
        <v>38</v>
      </c>
      <c r="E389" s="6">
        <v>2690374.0142999999</v>
      </c>
      <c r="F389" s="6">
        <v>125619.5866</v>
      </c>
      <c r="G389" s="4">
        <v>-32.065899999999999</v>
      </c>
      <c r="H389" t="s">
        <v>775</v>
      </c>
      <c r="J389" s="4">
        <v>1.37E-2</v>
      </c>
    </row>
    <row r="390" spans="1:10" x14ac:dyDescent="0.25">
      <c r="A390" s="178">
        <v>41295.512002314812</v>
      </c>
      <c r="B390" s="4" t="s">
        <v>75</v>
      </c>
      <c r="C390" s="4" t="s">
        <v>3</v>
      </c>
      <c r="D390" s="4">
        <v>39</v>
      </c>
      <c r="E390" s="6">
        <v>2690370.6822000002</v>
      </c>
      <c r="F390" s="6">
        <v>125615.1697</v>
      </c>
      <c r="G390" s="4">
        <v>-32.113900000000001</v>
      </c>
      <c r="H390" t="s">
        <v>775</v>
      </c>
      <c r="J390" s="4">
        <v>1.38E-2</v>
      </c>
    </row>
    <row r="391" spans="1:10" x14ac:dyDescent="0.25">
      <c r="A391" s="178">
        <v>41295.512291666666</v>
      </c>
      <c r="B391" s="4" t="s">
        <v>75</v>
      </c>
      <c r="C391" s="4" t="s">
        <v>3</v>
      </c>
      <c r="D391" s="4">
        <v>40</v>
      </c>
      <c r="E391" s="6">
        <v>2690366.5896999999</v>
      </c>
      <c r="F391" s="6">
        <v>125609.826</v>
      </c>
      <c r="G391" s="4">
        <v>-32.081800000000001</v>
      </c>
      <c r="H391" t="s">
        <v>775</v>
      </c>
      <c r="J391" s="4">
        <v>1.29E-2</v>
      </c>
    </row>
    <row r="392" spans="1:10" x14ac:dyDescent="0.25">
      <c r="A392" s="178">
        <v>41295.512662037036</v>
      </c>
      <c r="B392" s="4" t="s">
        <v>75</v>
      </c>
      <c r="C392" s="4" t="s">
        <v>3</v>
      </c>
      <c r="D392" s="4">
        <v>41</v>
      </c>
      <c r="E392" s="6">
        <v>2690358.4402999999</v>
      </c>
      <c r="F392" s="6">
        <v>125604.3845</v>
      </c>
      <c r="G392" s="4">
        <v>-32.099200000000003</v>
      </c>
      <c r="H392" t="s">
        <v>775</v>
      </c>
      <c r="J392" s="4">
        <v>1.2500000000000001E-2</v>
      </c>
    </row>
    <row r="393" spans="1:10" x14ac:dyDescent="0.25">
      <c r="A393" s="178">
        <v>41295.513090277775</v>
      </c>
      <c r="B393" s="4" t="s">
        <v>75</v>
      </c>
      <c r="C393" s="4" t="s">
        <v>3</v>
      </c>
      <c r="D393" s="4">
        <v>42</v>
      </c>
      <c r="E393" s="6">
        <v>2690349.5024000001</v>
      </c>
      <c r="F393" s="6">
        <v>125598.3011</v>
      </c>
      <c r="G393" s="4">
        <v>-32.0441</v>
      </c>
      <c r="H393" t="s">
        <v>775</v>
      </c>
      <c r="J393" s="4">
        <v>1.34E-2</v>
      </c>
    </row>
    <row r="394" spans="1:10" x14ac:dyDescent="0.25">
      <c r="A394" s="178">
        <v>41295.51353009259</v>
      </c>
      <c r="B394" s="4" t="s">
        <v>75</v>
      </c>
      <c r="C394" s="4" t="s">
        <v>3</v>
      </c>
      <c r="D394" s="4">
        <v>43</v>
      </c>
      <c r="E394" s="6">
        <v>2690344.8215000001</v>
      </c>
      <c r="F394" s="6">
        <v>125595.3358</v>
      </c>
      <c r="G394" s="4">
        <v>-32.033200000000001</v>
      </c>
      <c r="H394" t="s">
        <v>819</v>
      </c>
      <c r="J394" s="4">
        <v>1.4500000000000001E-2</v>
      </c>
    </row>
    <row r="395" spans="1:10" x14ac:dyDescent="0.25">
      <c r="A395" s="178">
        <v>41295.513726851852</v>
      </c>
      <c r="B395" s="4" t="s">
        <v>75</v>
      </c>
      <c r="C395" s="4" t="s">
        <v>783</v>
      </c>
      <c r="D395" s="4">
        <v>44</v>
      </c>
      <c r="E395" s="6">
        <v>2690343.0263</v>
      </c>
      <c r="F395" s="6">
        <v>125594.2693</v>
      </c>
      <c r="G395" s="4">
        <v>-31.9664</v>
      </c>
      <c r="H395" t="s">
        <v>815</v>
      </c>
      <c r="J395" s="4">
        <v>1.41E-2</v>
      </c>
    </row>
    <row r="396" spans="1:10" x14ac:dyDescent="0.25">
      <c r="A396" s="178">
        <v>41295.514224537037</v>
      </c>
      <c r="B396" s="4" t="s">
        <v>75</v>
      </c>
      <c r="C396" s="4" t="s">
        <v>820</v>
      </c>
      <c r="D396" s="4">
        <v>45</v>
      </c>
      <c r="E396" s="6">
        <v>2690341.6239999998</v>
      </c>
      <c r="F396" s="6">
        <v>125593.4135</v>
      </c>
      <c r="G396" s="4">
        <v>-31.835699999999999</v>
      </c>
      <c r="H396" t="s">
        <v>775</v>
      </c>
      <c r="J396" s="4">
        <v>1.46E-2</v>
      </c>
    </row>
    <row r="397" spans="1:10" x14ac:dyDescent="0.25">
      <c r="A397" s="178">
        <v>41295.514398148145</v>
      </c>
      <c r="B397" s="4" t="s">
        <v>75</v>
      </c>
      <c r="C397" s="4" t="s">
        <v>820</v>
      </c>
      <c r="D397" s="4">
        <v>46</v>
      </c>
      <c r="E397" s="6">
        <v>2690340.6752999998</v>
      </c>
      <c r="F397" s="6">
        <v>125592.58229999999</v>
      </c>
      <c r="G397" s="4">
        <v>-31.824400000000001</v>
      </c>
      <c r="H397" t="s">
        <v>775</v>
      </c>
      <c r="J397" s="4">
        <v>1.41E-2</v>
      </c>
    </row>
    <row r="398" spans="1:10" x14ac:dyDescent="0.25">
      <c r="A398" s="178">
        <v>41295.51462962963</v>
      </c>
      <c r="B398" s="4" t="s">
        <v>75</v>
      </c>
      <c r="C398" s="4" t="s">
        <v>820</v>
      </c>
      <c r="D398" s="4">
        <v>47</v>
      </c>
      <c r="E398" s="6">
        <v>2690338.767</v>
      </c>
      <c r="F398" s="6">
        <v>125590.7926</v>
      </c>
      <c r="G398" s="4">
        <v>-31.937100000000001</v>
      </c>
      <c r="H398" t="s">
        <v>775</v>
      </c>
      <c r="J398" s="4">
        <v>1.46E-2</v>
      </c>
    </row>
    <row r="399" spans="1:10" x14ac:dyDescent="0.25">
      <c r="A399" s="178">
        <v>41295.514872685184</v>
      </c>
      <c r="B399" s="4" t="s">
        <v>75</v>
      </c>
      <c r="C399" s="4" t="s">
        <v>820</v>
      </c>
      <c r="D399" s="4">
        <v>48</v>
      </c>
      <c r="E399" s="6">
        <v>2690337.2313999999</v>
      </c>
      <c r="F399" s="6">
        <v>125589.3343</v>
      </c>
      <c r="G399" s="4">
        <v>-32.021599999999999</v>
      </c>
      <c r="H399" t="s">
        <v>775</v>
      </c>
      <c r="J399" s="4">
        <v>1.5699999999999999E-2</v>
      </c>
    </row>
    <row r="400" spans="1:10" x14ac:dyDescent="0.25">
      <c r="A400" s="178">
        <v>41295.515104166669</v>
      </c>
      <c r="B400" s="4" t="s">
        <v>75</v>
      </c>
      <c r="C400" s="4" t="s">
        <v>820</v>
      </c>
      <c r="D400" s="4">
        <v>49</v>
      </c>
      <c r="E400" s="6">
        <v>2690331.7607999998</v>
      </c>
      <c r="F400" s="6">
        <v>125584.428</v>
      </c>
      <c r="G400" s="4">
        <v>-32.097299999999997</v>
      </c>
      <c r="H400" t="s">
        <v>775</v>
      </c>
      <c r="J400" s="4">
        <v>1.47E-2</v>
      </c>
    </row>
    <row r="401" spans="1:10" x14ac:dyDescent="0.25">
      <c r="A401" s="178">
        <v>41295.515393518515</v>
      </c>
      <c r="B401" s="4" t="s">
        <v>75</v>
      </c>
      <c r="C401" s="4" t="s">
        <v>820</v>
      </c>
      <c r="D401" s="4">
        <v>50</v>
      </c>
      <c r="E401" s="6">
        <v>2690328.7725</v>
      </c>
      <c r="F401" s="6">
        <v>125581.7742</v>
      </c>
      <c r="G401" s="4">
        <v>-32.1175</v>
      </c>
      <c r="H401" t="s">
        <v>816</v>
      </c>
      <c r="J401" s="4">
        <v>1.5699999999999999E-2</v>
      </c>
    </row>
    <row r="402" spans="1:10" x14ac:dyDescent="0.25">
      <c r="A402" s="178">
        <v>41295.515763888892</v>
      </c>
      <c r="B402" s="4" t="s">
        <v>75</v>
      </c>
      <c r="C402" s="4" t="s">
        <v>820</v>
      </c>
      <c r="D402" s="4">
        <v>51</v>
      </c>
      <c r="E402" s="6">
        <v>2690325.8805999998</v>
      </c>
      <c r="F402" s="6">
        <v>125579.03660000001</v>
      </c>
      <c r="G402" s="4">
        <v>-32.137599999999999</v>
      </c>
      <c r="H402" t="s">
        <v>819</v>
      </c>
      <c r="J402" s="4">
        <v>1.52E-2</v>
      </c>
    </row>
    <row r="403" spans="1:10" x14ac:dyDescent="0.25">
      <c r="A403" s="178">
        <v>41295.516111111108</v>
      </c>
      <c r="B403" s="4" t="s">
        <v>75</v>
      </c>
      <c r="C403" s="4" t="s">
        <v>820</v>
      </c>
      <c r="D403" s="4">
        <v>52</v>
      </c>
      <c r="E403" s="6">
        <v>2690323.0169000002</v>
      </c>
      <c r="F403" s="6">
        <v>125577.0307</v>
      </c>
      <c r="G403" s="4">
        <v>-32.160499999999999</v>
      </c>
      <c r="H403" t="s">
        <v>775</v>
      </c>
      <c r="J403" s="4">
        <v>1.46E-2</v>
      </c>
    </row>
    <row r="404" spans="1:10" x14ac:dyDescent="0.25">
      <c r="A404" s="178">
        <v>41295.516342592593</v>
      </c>
      <c r="B404" s="4" t="s">
        <v>75</v>
      </c>
      <c r="C404" s="4" t="s">
        <v>820</v>
      </c>
      <c r="D404" s="4">
        <v>53</v>
      </c>
      <c r="E404" s="6">
        <v>2690321.1549999998</v>
      </c>
      <c r="F404" s="6">
        <v>125575.1061</v>
      </c>
      <c r="G404" s="4">
        <v>-32.214500000000001</v>
      </c>
      <c r="H404" t="s">
        <v>775</v>
      </c>
      <c r="J404" s="4">
        <v>1.4500000000000001E-2</v>
      </c>
    </row>
    <row r="405" spans="1:10" x14ac:dyDescent="0.25">
      <c r="A405" s="178">
        <v>41295.516689814816</v>
      </c>
      <c r="B405" s="4" t="s">
        <v>75</v>
      </c>
      <c r="C405" s="4" t="s">
        <v>820</v>
      </c>
      <c r="D405" s="4">
        <v>54</v>
      </c>
      <c r="E405" s="6">
        <v>2690318.4463999998</v>
      </c>
      <c r="F405" s="6">
        <v>125572.9757</v>
      </c>
      <c r="G405" s="4">
        <v>-32.327599999999997</v>
      </c>
      <c r="H405" t="s">
        <v>775</v>
      </c>
      <c r="J405" s="4">
        <v>1.4999999999999999E-2</v>
      </c>
    </row>
    <row r="406" spans="1:10" x14ac:dyDescent="0.25">
      <c r="A406" s="178">
        <v>41295.517187500001</v>
      </c>
      <c r="B406" s="4" t="s">
        <v>75</v>
      </c>
      <c r="C406" s="4" t="s">
        <v>820</v>
      </c>
      <c r="D406" s="4">
        <v>55</v>
      </c>
      <c r="E406" s="6">
        <v>2690317.0048000002</v>
      </c>
      <c r="F406" s="6">
        <v>125571.7877</v>
      </c>
      <c r="G406" s="4">
        <v>-32.321599999999997</v>
      </c>
      <c r="H406" t="s">
        <v>821</v>
      </c>
      <c r="J406" s="4">
        <v>1.17E-2</v>
      </c>
    </row>
    <row r="407" spans="1:10" x14ac:dyDescent="0.25">
      <c r="A407" s="178">
        <v>41295.517476851855</v>
      </c>
      <c r="B407" s="4" t="s">
        <v>75</v>
      </c>
      <c r="C407" s="4" t="s">
        <v>820</v>
      </c>
      <c r="D407" s="4">
        <v>56</v>
      </c>
      <c r="E407" s="6">
        <v>2690315.7217999999</v>
      </c>
      <c r="F407" s="6">
        <v>125570.8645</v>
      </c>
      <c r="G407" s="4">
        <v>-32.459099999999999</v>
      </c>
      <c r="H407" t="s">
        <v>822</v>
      </c>
      <c r="J407" s="4">
        <v>1.2E-2</v>
      </c>
    </row>
    <row r="408" spans="1:10" x14ac:dyDescent="0.25">
      <c r="A408" s="178">
        <v>41295.517731481479</v>
      </c>
      <c r="B408" s="4" t="s">
        <v>75</v>
      </c>
      <c r="C408" s="4" t="s">
        <v>820</v>
      </c>
      <c r="D408" s="4">
        <v>57</v>
      </c>
      <c r="E408" s="6">
        <v>2690310.1735</v>
      </c>
      <c r="F408" s="6">
        <v>125566.9099</v>
      </c>
      <c r="G408" s="4">
        <v>-32.4818</v>
      </c>
      <c r="H408" t="s">
        <v>822</v>
      </c>
      <c r="J408" s="4">
        <v>1.3299999999999999E-2</v>
      </c>
    </row>
    <row r="409" spans="1:10" x14ac:dyDescent="0.25">
      <c r="A409" s="178">
        <v>41295.518136574072</v>
      </c>
      <c r="B409" s="4" t="s">
        <v>75</v>
      </c>
      <c r="C409" s="4" t="s">
        <v>820</v>
      </c>
      <c r="D409" s="4">
        <v>58</v>
      </c>
      <c r="E409" s="6">
        <v>2690305.8034999999</v>
      </c>
      <c r="F409" s="6">
        <v>125562.26149999999</v>
      </c>
      <c r="G409" s="4">
        <v>-32.512799999999999</v>
      </c>
      <c r="H409" t="s">
        <v>822</v>
      </c>
      <c r="J409" s="4">
        <v>1.24E-2</v>
      </c>
    </row>
    <row r="410" spans="1:10" x14ac:dyDescent="0.25">
      <c r="A410" s="178">
        <v>41295.518379629626</v>
      </c>
      <c r="B410" s="4" t="s">
        <v>75</v>
      </c>
      <c r="C410" s="4" t="s">
        <v>820</v>
      </c>
      <c r="D410" s="4">
        <v>59</v>
      </c>
      <c r="E410" s="6">
        <v>2690302.4123</v>
      </c>
      <c r="F410" s="6">
        <v>125558.32150000001</v>
      </c>
      <c r="G410" s="4">
        <v>-32.5411</v>
      </c>
      <c r="H410" t="s">
        <v>822</v>
      </c>
      <c r="J410" s="4">
        <v>1.29E-2</v>
      </c>
    </row>
    <row r="411" spans="1:10" x14ac:dyDescent="0.25">
      <c r="A411" s="178">
        <v>41295.518692129626</v>
      </c>
      <c r="B411" s="4" t="s">
        <v>75</v>
      </c>
      <c r="C411" s="4" t="s">
        <v>820</v>
      </c>
      <c r="D411" s="4">
        <v>60</v>
      </c>
      <c r="E411" s="6">
        <v>2690298.1828000001</v>
      </c>
      <c r="F411" s="6">
        <v>125554.36109999999</v>
      </c>
      <c r="G411" s="4">
        <v>-32.630800000000001</v>
      </c>
      <c r="H411" t="s">
        <v>822</v>
      </c>
      <c r="J411" s="4">
        <v>1.4E-2</v>
      </c>
    </row>
    <row r="412" spans="1:10" x14ac:dyDescent="0.25">
      <c r="A412" s="178">
        <v>41295.518946759257</v>
      </c>
      <c r="B412" s="4" t="s">
        <v>75</v>
      </c>
      <c r="C412" s="4" t="s">
        <v>820</v>
      </c>
      <c r="D412" s="4">
        <v>61</v>
      </c>
      <c r="E412" s="6">
        <v>2690294.4733000002</v>
      </c>
      <c r="F412" s="6">
        <v>125550.8083</v>
      </c>
      <c r="G412" s="4">
        <v>-32.616</v>
      </c>
      <c r="H412" t="s">
        <v>822</v>
      </c>
      <c r="J412" s="4">
        <v>1.4E-2</v>
      </c>
    </row>
    <row r="413" spans="1:10" x14ac:dyDescent="0.25">
      <c r="A413" s="178">
        <v>41295.519212962965</v>
      </c>
      <c r="B413" s="4" t="s">
        <v>75</v>
      </c>
      <c r="C413" s="4" t="s">
        <v>820</v>
      </c>
      <c r="D413" s="4">
        <v>62</v>
      </c>
      <c r="E413" s="6">
        <v>2690290.4051999999</v>
      </c>
      <c r="F413" s="6">
        <v>125546.87209999999</v>
      </c>
      <c r="G413" s="4">
        <v>-32.621000000000002</v>
      </c>
      <c r="H413" t="s">
        <v>822</v>
      </c>
      <c r="J413" s="4">
        <v>1.37E-2</v>
      </c>
    </row>
    <row r="414" spans="1:10" x14ac:dyDescent="0.25">
      <c r="A414" s="178">
        <v>41295.519421296296</v>
      </c>
      <c r="B414" s="4" t="s">
        <v>75</v>
      </c>
      <c r="C414" s="4" t="s">
        <v>820</v>
      </c>
      <c r="D414" s="4">
        <v>63</v>
      </c>
      <c r="E414" s="6">
        <v>2690287.0893999999</v>
      </c>
      <c r="F414" s="6">
        <v>125543.79700000001</v>
      </c>
      <c r="G414" s="4">
        <v>-32.614199999999997</v>
      </c>
      <c r="H414" t="s">
        <v>822</v>
      </c>
      <c r="J414" s="4">
        <v>1.44E-2</v>
      </c>
    </row>
    <row r="415" spans="1:10" x14ac:dyDescent="0.25">
      <c r="A415" s="178">
        <v>41295.519583333335</v>
      </c>
      <c r="B415" s="4" t="s">
        <v>75</v>
      </c>
      <c r="C415" s="4" t="s">
        <v>820</v>
      </c>
      <c r="D415" s="4">
        <v>64</v>
      </c>
      <c r="E415" s="6">
        <v>2690285.4139999999</v>
      </c>
      <c r="F415" s="6">
        <v>125541.8364</v>
      </c>
      <c r="G415" s="4">
        <v>-32.610900000000001</v>
      </c>
      <c r="H415" t="s">
        <v>822</v>
      </c>
      <c r="J415" s="4">
        <v>1.43E-2</v>
      </c>
    </row>
    <row r="416" spans="1:10" x14ac:dyDescent="0.25">
      <c r="A416" s="178">
        <v>41295.519768518519</v>
      </c>
      <c r="B416" s="4" t="s">
        <v>75</v>
      </c>
      <c r="C416" s="4" t="s">
        <v>820</v>
      </c>
      <c r="D416" s="4">
        <v>65</v>
      </c>
      <c r="E416" s="6">
        <v>2690284.7951000002</v>
      </c>
      <c r="F416" s="6">
        <v>125541.1639</v>
      </c>
      <c r="G416" s="4">
        <v>-32.604599999999998</v>
      </c>
      <c r="H416" t="s">
        <v>816</v>
      </c>
      <c r="J416" s="4">
        <v>1.34E-2</v>
      </c>
    </row>
    <row r="417" spans="1:10" x14ac:dyDescent="0.25">
      <c r="A417" s="178">
        <v>41295.519953703704</v>
      </c>
      <c r="B417" s="4" t="s">
        <v>75</v>
      </c>
      <c r="C417" s="4" t="s">
        <v>820</v>
      </c>
      <c r="D417" s="4">
        <v>66</v>
      </c>
      <c r="E417" s="6">
        <v>2690284.557</v>
      </c>
      <c r="F417" s="6">
        <v>125540.5191</v>
      </c>
      <c r="G417" s="4">
        <v>-32.452599999999997</v>
      </c>
      <c r="H417" t="s">
        <v>775</v>
      </c>
      <c r="J417" s="4">
        <v>1.34E-2</v>
      </c>
    </row>
    <row r="418" spans="1:10" x14ac:dyDescent="0.25">
      <c r="A418" s="178">
        <v>41295.520196759258</v>
      </c>
      <c r="B418" s="4" t="s">
        <v>75</v>
      </c>
      <c r="C418" s="4" t="s">
        <v>820</v>
      </c>
      <c r="D418" s="4">
        <v>67</v>
      </c>
      <c r="E418" s="6">
        <v>2690284.7319999998</v>
      </c>
      <c r="F418" s="6">
        <v>125539.2801</v>
      </c>
      <c r="G418" s="4">
        <v>-32.275700000000001</v>
      </c>
      <c r="H418" t="s">
        <v>819</v>
      </c>
      <c r="J418" s="4">
        <v>1.37E-2</v>
      </c>
    </row>
    <row r="419" spans="1:10" x14ac:dyDescent="0.25">
      <c r="A419" s="178">
        <v>41295.520613425928</v>
      </c>
      <c r="B419" s="4" t="s">
        <v>75</v>
      </c>
      <c r="C419" s="4" t="s">
        <v>820</v>
      </c>
      <c r="D419" s="4">
        <v>68</v>
      </c>
      <c r="E419" s="6">
        <v>2690284.7346999999</v>
      </c>
      <c r="F419" s="6">
        <v>125537.8057</v>
      </c>
      <c r="G419" s="4">
        <v>-32.048299999999998</v>
      </c>
      <c r="H419" t="s">
        <v>775</v>
      </c>
      <c r="J419" s="4">
        <v>1.3899999999999999E-2</v>
      </c>
    </row>
    <row r="420" spans="1:10" x14ac:dyDescent="0.25">
      <c r="A420" s="178">
        <v>41295.520995370367</v>
      </c>
      <c r="B420" s="4" t="s">
        <v>75</v>
      </c>
      <c r="C420" s="4" t="s">
        <v>820</v>
      </c>
      <c r="D420" s="4">
        <v>69</v>
      </c>
      <c r="E420" s="6">
        <v>2690280.1749</v>
      </c>
      <c r="F420" s="6">
        <v>125535.04240000001</v>
      </c>
      <c r="G420" s="4">
        <v>-31.9419</v>
      </c>
      <c r="H420" t="s">
        <v>775</v>
      </c>
      <c r="J420" s="4">
        <v>1.17E-2</v>
      </c>
    </row>
    <row r="421" spans="1:10" x14ac:dyDescent="0.25">
      <c r="A421" s="178">
        <v>41295.521145833336</v>
      </c>
      <c r="B421" s="4" t="s">
        <v>75</v>
      </c>
      <c r="C421" s="4" t="s">
        <v>820</v>
      </c>
      <c r="D421" s="4">
        <v>70</v>
      </c>
      <c r="E421" s="6">
        <v>2690277.4015000002</v>
      </c>
      <c r="F421" s="6">
        <v>125532.06020000001</v>
      </c>
      <c r="G421" s="4">
        <v>-31.765000000000001</v>
      </c>
      <c r="H421" t="s">
        <v>775</v>
      </c>
      <c r="J421" s="4">
        <v>1.12E-2</v>
      </c>
    </row>
    <row r="422" spans="1:10" x14ac:dyDescent="0.25">
      <c r="A422" s="178">
        <v>41295.525034722225</v>
      </c>
      <c r="B422" s="4" t="s">
        <v>75</v>
      </c>
      <c r="C422" s="4" t="s">
        <v>3</v>
      </c>
      <c r="D422" s="4">
        <v>71</v>
      </c>
      <c r="E422" s="6">
        <v>2690362.6179999998</v>
      </c>
      <c r="F422" s="6">
        <v>125672.1548</v>
      </c>
      <c r="G422" s="4">
        <v>-31.933299999999999</v>
      </c>
      <c r="H422" t="s">
        <v>823</v>
      </c>
      <c r="I422" t="s">
        <v>774</v>
      </c>
      <c r="J422" s="4">
        <v>1.0699999999999999E-2</v>
      </c>
    </row>
    <row r="423" spans="1:10" x14ac:dyDescent="0.25">
      <c r="A423" s="178">
        <v>41295.525173611109</v>
      </c>
      <c r="B423" s="4" t="s">
        <v>75</v>
      </c>
      <c r="C423" s="4" t="s">
        <v>3</v>
      </c>
      <c r="D423" s="4">
        <v>72</v>
      </c>
      <c r="E423" s="6">
        <v>2690360.9942000001</v>
      </c>
      <c r="F423" s="6">
        <v>125673.4014</v>
      </c>
      <c r="G423" s="4">
        <v>-31.9224</v>
      </c>
      <c r="H423" t="s">
        <v>775</v>
      </c>
      <c r="J423" s="4">
        <v>1.1900000000000001E-2</v>
      </c>
    </row>
    <row r="424" spans="1:10" x14ac:dyDescent="0.25">
      <c r="A424" s="178">
        <v>41295.525451388887</v>
      </c>
      <c r="B424" s="4" t="s">
        <v>75</v>
      </c>
      <c r="C424" s="4" t="s">
        <v>3</v>
      </c>
      <c r="D424" s="4">
        <v>73</v>
      </c>
      <c r="E424" s="6">
        <v>2690356.7565000001</v>
      </c>
      <c r="F424" s="6">
        <v>125676.03079999999</v>
      </c>
      <c r="G424" s="4">
        <v>-31.9084</v>
      </c>
      <c r="H424" t="s">
        <v>775</v>
      </c>
      <c r="J424" s="4">
        <v>9.9000000000000008E-3</v>
      </c>
    </row>
    <row r="425" spans="1:10" x14ac:dyDescent="0.25">
      <c r="A425" s="178">
        <v>41295.525706018518</v>
      </c>
      <c r="B425" s="4" t="s">
        <v>75</v>
      </c>
      <c r="C425" s="4" t="s">
        <v>3</v>
      </c>
      <c r="D425" s="4">
        <v>74</v>
      </c>
      <c r="E425" s="6">
        <v>2690349.6439999999</v>
      </c>
      <c r="F425" s="6">
        <v>125680.3602</v>
      </c>
      <c r="G425" s="4">
        <v>-31.903600000000001</v>
      </c>
      <c r="H425" t="s">
        <v>775</v>
      </c>
      <c r="J425" s="4">
        <v>9.4000000000000004E-3</v>
      </c>
    </row>
    <row r="426" spans="1:10" x14ac:dyDescent="0.25">
      <c r="A426" s="178">
        <v>41295.525960648149</v>
      </c>
      <c r="B426" s="4" t="s">
        <v>75</v>
      </c>
      <c r="C426" s="4" t="s">
        <v>3</v>
      </c>
      <c r="D426" s="4">
        <v>75</v>
      </c>
      <c r="E426" s="6">
        <v>2690345.6883999999</v>
      </c>
      <c r="F426" s="6">
        <v>125682.21490000001</v>
      </c>
      <c r="G426" s="4">
        <v>-31.907499999999999</v>
      </c>
      <c r="H426" t="s">
        <v>817</v>
      </c>
      <c r="I426" t="s">
        <v>776</v>
      </c>
      <c r="J426" s="4">
        <v>1.06E-2</v>
      </c>
    </row>
    <row r="427" spans="1:10" x14ac:dyDescent="0.25">
      <c r="A427" s="178">
        <v>41295.526238425926</v>
      </c>
      <c r="B427" s="4" t="s">
        <v>75</v>
      </c>
      <c r="C427" s="4" t="s">
        <v>3</v>
      </c>
      <c r="D427" s="4">
        <v>76</v>
      </c>
      <c r="E427" s="6">
        <v>2690342.0172999999</v>
      </c>
      <c r="F427" s="6">
        <v>125684.0079</v>
      </c>
      <c r="G427" s="4">
        <v>-31.910799999999998</v>
      </c>
      <c r="H427" t="s">
        <v>775</v>
      </c>
      <c r="J427" s="4">
        <v>1.09E-2</v>
      </c>
    </row>
    <row r="428" spans="1:10" x14ac:dyDescent="0.25">
      <c r="A428" s="178">
        <v>41295.526446759257</v>
      </c>
      <c r="B428" s="4" t="s">
        <v>75</v>
      </c>
      <c r="C428" s="4" t="s">
        <v>3</v>
      </c>
      <c r="D428" s="4">
        <v>77</v>
      </c>
      <c r="E428" s="6">
        <v>2690336.2823000001</v>
      </c>
      <c r="F428" s="6">
        <v>125686.34880000001</v>
      </c>
      <c r="G428" s="4">
        <v>-31.903500000000001</v>
      </c>
      <c r="H428" t="s">
        <v>775</v>
      </c>
      <c r="J428" s="4">
        <v>9.4999999999999998E-3</v>
      </c>
    </row>
    <row r="429" spans="1:10" x14ac:dyDescent="0.25">
      <c r="A429" s="178">
        <v>41295.527499999997</v>
      </c>
      <c r="B429" s="4" t="s">
        <v>75</v>
      </c>
      <c r="C429" s="4" t="s">
        <v>3</v>
      </c>
      <c r="D429" s="4">
        <v>78</v>
      </c>
      <c r="E429" s="6">
        <v>2690329.0956999999</v>
      </c>
      <c r="F429" s="6">
        <v>125692.3348</v>
      </c>
      <c r="G429" s="4">
        <v>-31.8827</v>
      </c>
      <c r="H429" t="s">
        <v>817</v>
      </c>
      <c r="I429" t="s">
        <v>777</v>
      </c>
      <c r="J429" s="4">
        <v>1.5299999999999999E-2</v>
      </c>
    </row>
    <row r="430" spans="1:10" x14ac:dyDescent="0.25">
      <c r="A430" s="178">
        <v>41295.528043981481</v>
      </c>
      <c r="B430" s="4" t="s">
        <v>75</v>
      </c>
      <c r="C430" s="4" t="s">
        <v>3</v>
      </c>
      <c r="D430" s="4">
        <v>79</v>
      </c>
      <c r="E430" s="6">
        <v>2690321.4202000001</v>
      </c>
      <c r="F430" s="6">
        <v>125700.87059999999</v>
      </c>
      <c r="G430" s="4">
        <v>-31.875</v>
      </c>
      <c r="H430" t="s">
        <v>775</v>
      </c>
      <c r="J430" s="4">
        <v>0.01</v>
      </c>
    </row>
    <row r="431" spans="1:10" x14ac:dyDescent="0.25">
      <c r="A431" s="178">
        <v>41295.528229166666</v>
      </c>
      <c r="B431" s="4" t="s">
        <v>75</v>
      </c>
      <c r="C431" s="4" t="s">
        <v>3</v>
      </c>
      <c r="D431" s="4">
        <v>80</v>
      </c>
      <c r="E431" s="6">
        <v>2690319.5512999999</v>
      </c>
      <c r="F431" s="6">
        <v>125705.2632</v>
      </c>
      <c r="G431" s="4">
        <v>-31.868400000000001</v>
      </c>
      <c r="H431" t="s">
        <v>775</v>
      </c>
      <c r="J431" s="4">
        <v>9.9000000000000008E-3</v>
      </c>
    </row>
    <row r="432" spans="1:10" x14ac:dyDescent="0.25">
      <c r="A432" s="178">
        <v>41295.528414351851</v>
      </c>
      <c r="B432" s="4" t="s">
        <v>75</v>
      </c>
      <c r="C432" s="4" t="s">
        <v>3</v>
      </c>
      <c r="D432" s="4">
        <v>81</v>
      </c>
      <c r="E432" s="6">
        <v>2690318.6853999998</v>
      </c>
      <c r="F432" s="6">
        <v>125707.3012</v>
      </c>
      <c r="G432" s="4">
        <v>-31.876300000000001</v>
      </c>
      <c r="H432" t="s">
        <v>817</v>
      </c>
      <c r="I432" t="s">
        <v>778</v>
      </c>
      <c r="J432" s="4">
        <v>1.01E-2</v>
      </c>
    </row>
    <row r="433" spans="1:10" x14ac:dyDescent="0.25">
      <c r="A433" s="178">
        <v>41295.528738425928</v>
      </c>
      <c r="B433" s="4" t="s">
        <v>75</v>
      </c>
      <c r="C433" s="4" t="s">
        <v>3</v>
      </c>
      <c r="D433" s="4">
        <v>82</v>
      </c>
      <c r="E433" s="6">
        <v>2690315.8048</v>
      </c>
      <c r="F433" s="6">
        <v>125712.4081</v>
      </c>
      <c r="G433" s="4">
        <v>-31.866</v>
      </c>
      <c r="H433" t="s">
        <v>775</v>
      </c>
      <c r="J433" s="4">
        <v>1.0800000000000001E-2</v>
      </c>
    </row>
    <row r="434" spans="1:10" x14ac:dyDescent="0.25">
      <c r="A434" s="178">
        <v>41295.528900462959</v>
      </c>
      <c r="B434" s="4" t="s">
        <v>75</v>
      </c>
      <c r="C434" s="4" t="s">
        <v>3</v>
      </c>
      <c r="D434" s="4">
        <v>83</v>
      </c>
      <c r="E434" s="6">
        <v>2690312.9950000001</v>
      </c>
      <c r="F434" s="6">
        <v>125717.0578</v>
      </c>
      <c r="G434" s="4">
        <v>-31.864799999999999</v>
      </c>
      <c r="H434" t="s">
        <v>775</v>
      </c>
      <c r="J434" s="4">
        <v>1.0200000000000001E-2</v>
      </c>
    </row>
    <row r="435" spans="1:10" x14ac:dyDescent="0.25">
      <c r="A435" s="178">
        <v>41295.529050925928</v>
      </c>
      <c r="B435" s="4" t="s">
        <v>75</v>
      </c>
      <c r="C435" s="4" t="s">
        <v>3</v>
      </c>
      <c r="D435" s="4">
        <v>84</v>
      </c>
      <c r="E435" s="6">
        <v>2690310.7595000002</v>
      </c>
      <c r="F435" s="6">
        <v>125720.55869999999</v>
      </c>
      <c r="G435" s="4">
        <v>-31.874300000000002</v>
      </c>
      <c r="H435" t="s">
        <v>775</v>
      </c>
      <c r="J435" s="4">
        <v>1.0500000000000001E-2</v>
      </c>
    </row>
    <row r="436" spans="1:10" x14ac:dyDescent="0.25">
      <c r="A436" s="178">
        <v>41295.529363425929</v>
      </c>
      <c r="B436" s="4" t="s">
        <v>75</v>
      </c>
      <c r="C436" s="4" t="s">
        <v>3</v>
      </c>
      <c r="D436" s="4">
        <v>85</v>
      </c>
      <c r="E436" s="6">
        <v>2690308.0384999998</v>
      </c>
      <c r="F436" s="6">
        <v>125724.4485</v>
      </c>
      <c r="G436" s="4">
        <v>-31.864599999999999</v>
      </c>
      <c r="H436" t="s">
        <v>817</v>
      </c>
      <c r="I436" t="s">
        <v>780</v>
      </c>
      <c r="J436" s="4">
        <v>1.14E-2</v>
      </c>
    </row>
    <row r="437" spans="1:10" x14ac:dyDescent="0.25">
      <c r="A437" s="178">
        <v>41295.529814814814</v>
      </c>
      <c r="B437" s="4" t="s">
        <v>75</v>
      </c>
      <c r="C437" s="4" t="s">
        <v>3</v>
      </c>
      <c r="D437" s="4">
        <v>86</v>
      </c>
      <c r="E437" s="6">
        <v>2690305.1538999998</v>
      </c>
      <c r="F437" s="6">
        <v>125728.50410000001</v>
      </c>
      <c r="G437" s="4">
        <v>-31.853100000000001</v>
      </c>
      <c r="H437" t="s">
        <v>775</v>
      </c>
      <c r="J437" s="4">
        <v>1.12E-2</v>
      </c>
    </row>
    <row r="438" spans="1:10" x14ac:dyDescent="0.25">
      <c r="A438" s="178">
        <v>41295.530034722222</v>
      </c>
      <c r="B438" s="4" t="s">
        <v>75</v>
      </c>
      <c r="C438" s="4" t="s">
        <v>3</v>
      </c>
      <c r="D438" s="4">
        <v>87</v>
      </c>
      <c r="E438" s="6">
        <v>2690300.5987999998</v>
      </c>
      <c r="F438" s="6">
        <v>125732.7121</v>
      </c>
      <c r="G438" s="4">
        <v>-31.857800000000001</v>
      </c>
      <c r="H438" t="s">
        <v>775</v>
      </c>
      <c r="J438" s="4">
        <v>1.0500000000000001E-2</v>
      </c>
    </row>
    <row r="439" spans="1:10" x14ac:dyDescent="0.25">
      <c r="A439" s="178">
        <v>41295.53020833333</v>
      </c>
      <c r="B439" s="4" t="s">
        <v>75</v>
      </c>
      <c r="C439" s="4" t="s">
        <v>3</v>
      </c>
      <c r="D439" s="4">
        <v>88</v>
      </c>
      <c r="E439" s="6">
        <v>2690297.8116000001</v>
      </c>
      <c r="F439" s="6">
        <v>125733.5906</v>
      </c>
      <c r="G439" s="4">
        <v>-31.874500000000001</v>
      </c>
      <c r="H439" t="s">
        <v>775</v>
      </c>
      <c r="J439" s="4">
        <v>1.17E-2</v>
      </c>
    </row>
    <row r="440" spans="1:10" x14ac:dyDescent="0.25">
      <c r="A440" s="178">
        <v>41295.530358796299</v>
      </c>
      <c r="B440" s="4" t="s">
        <v>75</v>
      </c>
      <c r="C440" s="4" t="s">
        <v>3</v>
      </c>
      <c r="D440" s="4">
        <v>89</v>
      </c>
      <c r="E440" s="6">
        <v>2690294.0762</v>
      </c>
      <c r="F440" s="6">
        <v>125735.1672</v>
      </c>
      <c r="G440" s="4">
        <v>-31.872800000000002</v>
      </c>
      <c r="H440" t="s">
        <v>775</v>
      </c>
      <c r="J440" s="4">
        <v>1.15E-2</v>
      </c>
    </row>
    <row r="441" spans="1:10" x14ac:dyDescent="0.25">
      <c r="A441" s="178">
        <v>41295.531076388892</v>
      </c>
      <c r="B441" s="4" t="s">
        <v>75</v>
      </c>
      <c r="C441" s="4" t="s">
        <v>3</v>
      </c>
      <c r="D441" s="4">
        <v>90</v>
      </c>
      <c r="E441" s="6">
        <v>2690292.9407000002</v>
      </c>
      <c r="F441" s="6">
        <v>125735.8131</v>
      </c>
      <c r="G441" s="4">
        <v>-31.8492</v>
      </c>
      <c r="H441" t="s">
        <v>818</v>
      </c>
      <c r="I441" t="s">
        <v>781</v>
      </c>
      <c r="J441" s="4">
        <v>1.01E-2</v>
      </c>
    </row>
    <row r="442" spans="1:10" x14ac:dyDescent="0.25">
      <c r="A442" s="178">
        <v>41295.531331018516</v>
      </c>
      <c r="B442" s="4" t="s">
        <v>75</v>
      </c>
      <c r="C442" s="4" t="s">
        <v>3</v>
      </c>
      <c r="D442" s="4">
        <v>91</v>
      </c>
      <c r="E442" s="6">
        <v>2690289.8163000001</v>
      </c>
      <c r="F442" s="6">
        <v>125739.2191</v>
      </c>
      <c r="G442" s="4">
        <v>-31.7683</v>
      </c>
      <c r="H442" t="s">
        <v>819</v>
      </c>
      <c r="J442" s="4">
        <v>1.0500000000000001E-2</v>
      </c>
    </row>
    <row r="443" spans="1:10" x14ac:dyDescent="0.25">
      <c r="A443" s="178">
        <v>41295.531990740739</v>
      </c>
      <c r="B443" s="4" t="s">
        <v>75</v>
      </c>
      <c r="C443" s="4" t="s">
        <v>820</v>
      </c>
      <c r="D443" s="4">
        <v>92</v>
      </c>
      <c r="E443" s="6">
        <v>2690289.3021</v>
      </c>
      <c r="F443" s="6">
        <v>125739.8486</v>
      </c>
      <c r="G443" s="4">
        <v>-31.759499999999999</v>
      </c>
      <c r="H443" t="s">
        <v>790</v>
      </c>
      <c r="J443" s="4">
        <v>1.06E-2</v>
      </c>
    </row>
    <row r="444" spans="1:10" x14ac:dyDescent="0.25">
      <c r="A444" s="178">
        <v>41295.532280092593</v>
      </c>
      <c r="B444" s="4" t="s">
        <v>75</v>
      </c>
      <c r="C444" s="4" t="s">
        <v>820</v>
      </c>
      <c r="D444" s="4">
        <v>93</v>
      </c>
      <c r="E444" s="6">
        <v>2690284.7944</v>
      </c>
      <c r="F444" s="6">
        <v>125743.9656</v>
      </c>
      <c r="G444" s="4">
        <v>-31.746700000000001</v>
      </c>
      <c r="H444" t="s">
        <v>775</v>
      </c>
      <c r="J444" s="4">
        <v>1.04E-2</v>
      </c>
    </row>
    <row r="445" spans="1:10" x14ac:dyDescent="0.25">
      <c r="A445" s="178">
        <v>41295.532557870371</v>
      </c>
      <c r="B445" s="4" t="s">
        <v>75</v>
      </c>
      <c r="C445" s="4" t="s">
        <v>820</v>
      </c>
      <c r="D445" s="4">
        <v>94</v>
      </c>
      <c r="E445" s="6">
        <v>2690279.9394999999</v>
      </c>
      <c r="F445" s="6">
        <v>125748.436</v>
      </c>
      <c r="G445" s="4">
        <v>-31.739899999999999</v>
      </c>
      <c r="H445" t="s">
        <v>775</v>
      </c>
      <c r="J445" s="4">
        <v>1.0200000000000001E-2</v>
      </c>
    </row>
    <row r="446" spans="1:10" x14ac:dyDescent="0.25">
      <c r="A446" s="178">
        <v>41295.532951388886</v>
      </c>
      <c r="B446" s="4" t="s">
        <v>75</v>
      </c>
      <c r="C446" s="4" t="s">
        <v>820</v>
      </c>
      <c r="D446" s="4">
        <v>95</v>
      </c>
      <c r="E446" s="6">
        <v>2690267.1340000001</v>
      </c>
      <c r="F446" s="6">
        <v>125759.6253</v>
      </c>
      <c r="G446" s="4">
        <v>-31.759899999999998</v>
      </c>
      <c r="H446" t="s">
        <v>775</v>
      </c>
      <c r="J446" s="4">
        <v>1.1299999999999999E-2</v>
      </c>
    </row>
    <row r="447" spans="1:10" x14ac:dyDescent="0.25">
      <c r="A447" s="178">
        <v>41295.53334490741</v>
      </c>
      <c r="B447" s="4" t="s">
        <v>75</v>
      </c>
      <c r="C447" s="4" t="s">
        <v>820</v>
      </c>
      <c r="D447" s="4">
        <v>96</v>
      </c>
      <c r="E447" s="6">
        <v>2690258.6538</v>
      </c>
      <c r="F447" s="6">
        <v>125765.8845</v>
      </c>
      <c r="G447" s="4">
        <v>-31.7194</v>
      </c>
      <c r="H447" t="s">
        <v>775</v>
      </c>
      <c r="J447" s="4">
        <v>1.15E-2</v>
      </c>
    </row>
    <row r="448" spans="1:10" x14ac:dyDescent="0.25">
      <c r="A448" s="178">
        <v>41295.533472222225</v>
      </c>
      <c r="B448" s="4" t="s">
        <v>75</v>
      </c>
      <c r="C448" s="4" t="s">
        <v>820</v>
      </c>
      <c r="D448" s="4">
        <v>97</v>
      </c>
      <c r="E448" s="6">
        <v>2690254.2001999998</v>
      </c>
      <c r="F448" s="6">
        <v>125765.5963</v>
      </c>
      <c r="G448" s="4">
        <v>-31.7408</v>
      </c>
      <c r="H448" t="s">
        <v>775</v>
      </c>
      <c r="J448" s="4">
        <v>1.0999999999999999E-2</v>
      </c>
    </row>
    <row r="449" spans="1:10" x14ac:dyDescent="0.25">
      <c r="A449" s="178">
        <v>41295.533576388887</v>
      </c>
      <c r="B449" s="4" t="s">
        <v>75</v>
      </c>
      <c r="C449" s="4" t="s">
        <v>820</v>
      </c>
      <c r="D449" s="4">
        <v>98</v>
      </c>
      <c r="E449" s="6">
        <v>2690251.1982999998</v>
      </c>
      <c r="F449" s="6">
        <v>125764.6539</v>
      </c>
      <c r="G449" s="4">
        <v>-31.500900000000001</v>
      </c>
      <c r="H449" t="s">
        <v>775</v>
      </c>
      <c r="J449" s="4">
        <v>1.1299999999999999E-2</v>
      </c>
    </row>
    <row r="450" spans="1:10" x14ac:dyDescent="0.25">
      <c r="A450" s="178">
        <v>41295.533761574072</v>
      </c>
      <c r="B450" s="4" t="s">
        <v>75</v>
      </c>
      <c r="C450" s="4" t="s">
        <v>820</v>
      </c>
      <c r="D450" s="4">
        <v>99</v>
      </c>
      <c r="E450" s="6">
        <v>2690248.4</v>
      </c>
      <c r="F450" s="6">
        <v>125763.79730000001</v>
      </c>
      <c r="G450" s="4">
        <v>-31.5871</v>
      </c>
      <c r="H450" t="s">
        <v>790</v>
      </c>
      <c r="J450" s="4">
        <v>1.03E-2</v>
      </c>
    </row>
    <row r="451" spans="1:10" x14ac:dyDescent="0.25">
      <c r="A451" s="178">
        <v>41295.533946759257</v>
      </c>
      <c r="B451" s="4" t="s">
        <v>75</v>
      </c>
      <c r="C451" s="4" t="s">
        <v>820</v>
      </c>
      <c r="D451" s="4">
        <v>100</v>
      </c>
      <c r="E451" s="6">
        <v>2690243.1148999999</v>
      </c>
      <c r="F451" s="6">
        <v>125762.7882</v>
      </c>
      <c r="G451" s="4">
        <v>-31.3947</v>
      </c>
      <c r="H451" t="s">
        <v>775</v>
      </c>
      <c r="J451" s="4">
        <v>1.1599999999999999E-2</v>
      </c>
    </row>
    <row r="452" spans="1:10" x14ac:dyDescent="0.25">
      <c r="A452" s="178">
        <v>41295.53402777778</v>
      </c>
      <c r="B452" s="4" t="s">
        <v>75</v>
      </c>
      <c r="C452" s="4" t="s">
        <v>820</v>
      </c>
      <c r="D452" s="4">
        <v>101</v>
      </c>
      <c r="E452" s="6">
        <v>2690239.4849999999</v>
      </c>
      <c r="F452" s="6">
        <v>125761.95630000001</v>
      </c>
      <c r="G452" s="4">
        <v>-31.3033</v>
      </c>
      <c r="H452" t="s">
        <v>775</v>
      </c>
      <c r="J452" s="4">
        <v>1.14E-2</v>
      </c>
    </row>
    <row r="453" spans="1:10" x14ac:dyDescent="0.25">
      <c r="A453" s="178">
        <v>41295.534155092595</v>
      </c>
      <c r="B453" s="4" t="s">
        <v>75</v>
      </c>
      <c r="C453" s="4" t="s">
        <v>820</v>
      </c>
      <c r="D453" s="4">
        <v>102</v>
      </c>
      <c r="E453" s="6">
        <v>2690233.5</v>
      </c>
      <c r="F453" s="6">
        <v>125760.92879999999</v>
      </c>
      <c r="G453" s="4">
        <v>-31.3933</v>
      </c>
      <c r="H453" t="s">
        <v>775</v>
      </c>
      <c r="J453" s="4">
        <v>1.2200000000000001E-2</v>
      </c>
    </row>
    <row r="454" spans="1:10" x14ac:dyDescent="0.25">
      <c r="A454" s="178">
        <v>41295.534270833334</v>
      </c>
      <c r="B454" s="4" t="s">
        <v>75</v>
      </c>
      <c r="C454" s="4" t="s">
        <v>820</v>
      </c>
      <c r="D454" s="4">
        <v>103</v>
      </c>
      <c r="E454" s="6">
        <v>2690226.9131999998</v>
      </c>
      <c r="F454" s="6">
        <v>125760.08440000001</v>
      </c>
      <c r="G454" s="4">
        <v>-31.423300000000001</v>
      </c>
      <c r="H454" t="s">
        <v>775</v>
      </c>
      <c r="J454" s="4">
        <v>1.17E-2</v>
      </c>
    </row>
    <row r="455" spans="1:10" x14ac:dyDescent="0.25">
      <c r="A455" s="178">
        <v>41295.534571759257</v>
      </c>
      <c r="B455" s="4" t="s">
        <v>75</v>
      </c>
      <c r="C455" s="4" t="s">
        <v>820</v>
      </c>
      <c r="D455" s="4">
        <v>104</v>
      </c>
      <c r="E455" s="6">
        <v>2690221.199</v>
      </c>
      <c r="F455" s="6">
        <v>125759.59110000001</v>
      </c>
      <c r="G455" s="4">
        <v>-31.473099999999999</v>
      </c>
      <c r="H455" t="s">
        <v>790</v>
      </c>
      <c r="J455" s="4">
        <v>1.2200000000000001E-2</v>
      </c>
    </row>
    <row r="456" spans="1:10" x14ac:dyDescent="0.25">
      <c r="A456" s="178">
        <v>41295.535104166665</v>
      </c>
      <c r="B456" s="4" t="s">
        <v>75</v>
      </c>
      <c r="C456" s="4" t="s">
        <v>820</v>
      </c>
      <c r="D456" s="4">
        <v>105</v>
      </c>
      <c r="E456" s="6">
        <v>2690215.4215000002</v>
      </c>
      <c r="F456" s="6">
        <v>125758.7859</v>
      </c>
      <c r="G456" s="4">
        <v>-31.630400000000002</v>
      </c>
      <c r="H456" t="s">
        <v>775</v>
      </c>
      <c r="J456" s="4">
        <v>1.17E-2</v>
      </c>
    </row>
    <row r="457" spans="1:10" x14ac:dyDescent="0.25">
      <c r="A457" s="178">
        <v>41295.53528935185</v>
      </c>
      <c r="B457" s="4" t="s">
        <v>75</v>
      </c>
      <c r="C457" s="4" t="s">
        <v>820</v>
      </c>
      <c r="D457" s="4">
        <v>106</v>
      </c>
      <c r="E457" s="6">
        <v>2690206.7420000001</v>
      </c>
      <c r="F457" s="6">
        <v>125757.9025</v>
      </c>
      <c r="G457" s="4">
        <v>-31.681000000000001</v>
      </c>
      <c r="H457" t="s">
        <v>775</v>
      </c>
      <c r="J457" s="4">
        <v>1.11E-2</v>
      </c>
    </row>
    <row r="458" spans="1:10" x14ac:dyDescent="0.25">
      <c r="A458" s="178">
        <v>41295.535543981481</v>
      </c>
      <c r="B458" s="4" t="s">
        <v>75</v>
      </c>
      <c r="C458" s="4" t="s">
        <v>820</v>
      </c>
      <c r="D458" s="4">
        <v>107</v>
      </c>
      <c r="E458" s="6">
        <v>2690196.0628999998</v>
      </c>
      <c r="F458" s="6">
        <v>125756.3559</v>
      </c>
      <c r="G458" s="4">
        <v>-31.752099999999999</v>
      </c>
      <c r="H458" t="s">
        <v>775</v>
      </c>
      <c r="J458" s="4">
        <v>1.0800000000000001E-2</v>
      </c>
    </row>
    <row r="459" spans="1:10" x14ac:dyDescent="0.25">
      <c r="A459" s="178">
        <v>41295.53628472222</v>
      </c>
      <c r="B459" s="4" t="s">
        <v>75</v>
      </c>
      <c r="C459" s="4" t="s">
        <v>820</v>
      </c>
      <c r="D459" s="4">
        <v>108</v>
      </c>
      <c r="E459" s="6">
        <v>2690190.7091000001</v>
      </c>
      <c r="F459" s="6">
        <v>125753.89840000001</v>
      </c>
      <c r="G459" s="4">
        <v>-31.822299999999998</v>
      </c>
      <c r="H459" t="s">
        <v>775</v>
      </c>
      <c r="J459" s="4">
        <v>1.2200000000000001E-2</v>
      </c>
    </row>
    <row r="460" spans="1:10" x14ac:dyDescent="0.25">
      <c r="A460" s="178">
        <v>41295.536493055559</v>
      </c>
      <c r="B460" s="4" t="s">
        <v>75</v>
      </c>
      <c r="C460" s="4" t="s">
        <v>820</v>
      </c>
      <c r="D460" s="4">
        <v>109</v>
      </c>
      <c r="E460" s="6">
        <v>2690188.4615000002</v>
      </c>
      <c r="F460" s="6">
        <v>125753.36780000001</v>
      </c>
      <c r="G460" s="4">
        <v>-32.003100000000003</v>
      </c>
      <c r="H460" t="s">
        <v>790</v>
      </c>
      <c r="J460" s="4">
        <v>1.11E-2</v>
      </c>
    </row>
    <row r="461" spans="1:10" x14ac:dyDescent="0.25">
      <c r="A461" s="178">
        <v>41295.536805555559</v>
      </c>
      <c r="B461" s="4" t="s">
        <v>75</v>
      </c>
      <c r="C461" s="4" t="s">
        <v>820</v>
      </c>
      <c r="D461" s="4">
        <v>110</v>
      </c>
      <c r="E461" s="6">
        <v>2690178.8185999999</v>
      </c>
      <c r="F461" s="6">
        <v>125752.3319</v>
      </c>
      <c r="G461" s="4">
        <v>-32.027900000000002</v>
      </c>
      <c r="H461" t="s">
        <v>775</v>
      </c>
      <c r="J461" s="4">
        <v>1.12E-2</v>
      </c>
    </row>
    <row r="462" spans="1:10" x14ac:dyDescent="0.25">
      <c r="A462" s="178">
        <v>41295.537326388891</v>
      </c>
      <c r="B462" s="4" t="s">
        <v>75</v>
      </c>
      <c r="C462" s="4" t="s">
        <v>820</v>
      </c>
      <c r="D462" s="4">
        <v>111</v>
      </c>
      <c r="E462" s="6">
        <v>2690157.5899</v>
      </c>
      <c r="F462" s="6">
        <v>125750.5138</v>
      </c>
      <c r="G462" s="4">
        <v>-32.074599999999997</v>
      </c>
      <c r="H462" t="s">
        <v>816</v>
      </c>
      <c r="J462" s="4">
        <v>1.12E-2</v>
      </c>
    </row>
    <row r="463" spans="1:10" x14ac:dyDescent="0.25">
      <c r="A463" s="178">
        <v>41295.53769675926</v>
      </c>
      <c r="B463" s="4" t="s">
        <v>75</v>
      </c>
      <c r="C463" s="4" t="s">
        <v>820</v>
      </c>
      <c r="D463" s="4">
        <v>112</v>
      </c>
      <c r="E463" s="6">
        <v>2690127.6905999999</v>
      </c>
      <c r="F463" s="6">
        <v>125746.94</v>
      </c>
      <c r="G463" s="4">
        <v>-32.110799999999998</v>
      </c>
      <c r="H463" t="s">
        <v>775</v>
      </c>
      <c r="J463" s="4">
        <v>1.06E-2</v>
      </c>
    </row>
    <row r="464" spans="1:10" x14ac:dyDescent="0.25">
      <c r="A464" s="178">
        <v>41295.53800925926</v>
      </c>
      <c r="B464" s="4" t="s">
        <v>75</v>
      </c>
      <c r="C464" s="4" t="s">
        <v>820</v>
      </c>
      <c r="D464" s="4">
        <v>113</v>
      </c>
      <c r="E464" s="6">
        <v>2690097.4663999998</v>
      </c>
      <c r="F464" s="6">
        <v>125744.9014</v>
      </c>
      <c r="G464" s="4">
        <v>-32.229599999999998</v>
      </c>
      <c r="H464" t="s">
        <v>775</v>
      </c>
      <c r="J464" s="4">
        <v>1.2E-2</v>
      </c>
    </row>
    <row r="465" spans="1:10" x14ac:dyDescent="0.25">
      <c r="A465" s="178">
        <v>41295.538368055553</v>
      </c>
      <c r="B465" s="4" t="s">
        <v>75</v>
      </c>
      <c r="C465" s="4" t="s">
        <v>820</v>
      </c>
      <c r="D465" s="4">
        <v>114</v>
      </c>
      <c r="E465" s="6">
        <v>2690065.9282999998</v>
      </c>
      <c r="F465" s="6">
        <v>125741.8101</v>
      </c>
      <c r="G465" s="4">
        <v>-32.338900000000002</v>
      </c>
      <c r="H465" t="s">
        <v>775</v>
      </c>
      <c r="J465" s="4">
        <v>1.0999999999999999E-2</v>
      </c>
    </row>
    <row r="466" spans="1:10" x14ac:dyDescent="0.25">
      <c r="A466" s="178">
        <v>41295.53869212963</v>
      </c>
      <c r="B466" s="4" t="s">
        <v>75</v>
      </c>
      <c r="C466" s="4" t="s">
        <v>820</v>
      </c>
      <c r="D466" s="4">
        <v>115</v>
      </c>
      <c r="E466" s="6">
        <v>2690035.5112000001</v>
      </c>
      <c r="F466" s="6">
        <v>125737.20630000001</v>
      </c>
      <c r="G466" s="4">
        <v>-32.391800000000003</v>
      </c>
      <c r="H466" t="s">
        <v>775</v>
      </c>
      <c r="J466" s="4">
        <v>9.5999999999999992E-3</v>
      </c>
    </row>
    <row r="467" spans="1:10" x14ac:dyDescent="0.25">
      <c r="A467" s="178">
        <v>41295.538946759261</v>
      </c>
      <c r="B467" s="4" t="s">
        <v>75</v>
      </c>
      <c r="C467" s="4" t="s">
        <v>820</v>
      </c>
      <c r="D467" s="4">
        <v>116</v>
      </c>
      <c r="E467" s="6">
        <v>2690013.5718999999</v>
      </c>
      <c r="F467" s="6">
        <v>125732.5211</v>
      </c>
      <c r="G467" s="4">
        <v>-32.411700000000003</v>
      </c>
      <c r="H467" t="s">
        <v>775</v>
      </c>
      <c r="J467" s="4">
        <v>9.7000000000000003E-3</v>
      </c>
    </row>
    <row r="468" spans="1:10" x14ac:dyDescent="0.25">
      <c r="A468" s="178">
        <v>41295.539166666669</v>
      </c>
      <c r="B468" s="4" t="s">
        <v>75</v>
      </c>
      <c r="C468" s="4" t="s">
        <v>820</v>
      </c>
      <c r="D468" s="4">
        <v>117</v>
      </c>
      <c r="E468" s="6">
        <v>2689996.6984000001</v>
      </c>
      <c r="F468" s="6">
        <v>125729.22070000001</v>
      </c>
      <c r="G468" s="4">
        <v>-32.418399999999998</v>
      </c>
      <c r="H468" t="s">
        <v>775</v>
      </c>
      <c r="J468" s="4">
        <v>9.9000000000000008E-3</v>
      </c>
    </row>
    <row r="469" spans="1:10" x14ac:dyDescent="0.25">
      <c r="A469" s="178">
        <v>41295.539560185185</v>
      </c>
      <c r="B469" s="4" t="s">
        <v>75</v>
      </c>
      <c r="C469" s="4" t="s">
        <v>820</v>
      </c>
      <c r="D469" s="4">
        <v>118</v>
      </c>
      <c r="E469" s="6">
        <v>2689979.6039</v>
      </c>
      <c r="F469" s="6">
        <v>125724.42879999999</v>
      </c>
      <c r="G469" s="4">
        <v>-32.408099999999997</v>
      </c>
      <c r="H469" t="s">
        <v>775</v>
      </c>
      <c r="J469" s="4">
        <v>1.04E-2</v>
      </c>
    </row>
    <row r="470" spans="1:10" x14ac:dyDescent="0.25">
      <c r="A470" s="178">
        <v>41295.539849537039</v>
      </c>
      <c r="B470" s="4" t="s">
        <v>75</v>
      </c>
      <c r="C470" s="4" t="s">
        <v>820</v>
      </c>
      <c r="D470" s="4">
        <v>119</v>
      </c>
      <c r="E470" s="6">
        <v>2689956.4887999999</v>
      </c>
      <c r="F470" s="6">
        <v>125721.8224</v>
      </c>
      <c r="G470" s="4">
        <v>-32.420900000000003</v>
      </c>
      <c r="H470" t="s">
        <v>775</v>
      </c>
      <c r="J470" s="4">
        <v>1.09E-2</v>
      </c>
    </row>
    <row r="471" spans="1:10" x14ac:dyDescent="0.25">
      <c r="A471" s="178">
        <v>41295.540254629632</v>
      </c>
      <c r="B471" s="4" t="s">
        <v>75</v>
      </c>
      <c r="C471" s="4" t="s">
        <v>820</v>
      </c>
      <c r="D471" s="4">
        <v>120</v>
      </c>
      <c r="E471" s="6">
        <v>2689934.3062</v>
      </c>
      <c r="F471" s="6">
        <v>125718.1587</v>
      </c>
      <c r="G471" s="4">
        <v>-32.4405</v>
      </c>
      <c r="H471" t="s">
        <v>782</v>
      </c>
      <c r="J471" s="4">
        <v>1.0800000000000001E-2</v>
      </c>
    </row>
    <row r="472" spans="1:10" x14ac:dyDescent="0.25">
      <c r="A472" s="178">
        <v>41295.54078703704</v>
      </c>
      <c r="B472" s="4" t="s">
        <v>75</v>
      </c>
      <c r="C472" s="4" t="s">
        <v>820</v>
      </c>
      <c r="D472" s="4">
        <v>121</v>
      </c>
      <c r="E472" s="6">
        <v>2689906.3371000001</v>
      </c>
      <c r="F472" s="6">
        <v>125712.9556</v>
      </c>
      <c r="G472" s="4">
        <v>-32.481299999999997</v>
      </c>
      <c r="H472" t="s">
        <v>824</v>
      </c>
      <c r="J472" s="4">
        <v>1.1599999999999999E-2</v>
      </c>
    </row>
    <row r="473" spans="1:10" x14ac:dyDescent="0.25">
      <c r="A473" s="178">
        <v>41295.491018518522</v>
      </c>
      <c r="B473" s="4" t="s">
        <v>75</v>
      </c>
      <c r="C473" s="4" t="s">
        <v>820</v>
      </c>
      <c r="D473" s="4" t="s">
        <v>797</v>
      </c>
      <c r="E473" s="6">
        <v>2688063.7105</v>
      </c>
      <c r="F473" s="6">
        <v>127699.59420000001</v>
      </c>
      <c r="G473" s="4">
        <v>-29.845500000000001</v>
      </c>
      <c r="H473" t="s">
        <v>810</v>
      </c>
      <c r="J473" s="4">
        <v>0</v>
      </c>
    </row>
    <row r="474" spans="1:10" x14ac:dyDescent="0.25">
      <c r="A474" s="178">
        <v>41296.533148148148</v>
      </c>
      <c r="B474" s="4" t="s">
        <v>76</v>
      </c>
      <c r="C474" s="4" t="s">
        <v>13</v>
      </c>
      <c r="D474" s="4">
        <v>1</v>
      </c>
      <c r="E474" s="6">
        <v>2680199.7127</v>
      </c>
      <c r="F474" s="6">
        <v>175040.0128</v>
      </c>
      <c r="G474" s="4">
        <v>-31.546800000000001</v>
      </c>
      <c r="H474" t="s">
        <v>784</v>
      </c>
      <c r="J474" s="4">
        <v>9.9000000000000008E-3</v>
      </c>
    </row>
    <row r="475" spans="1:10" x14ac:dyDescent="0.25">
      <c r="A475" s="178">
        <v>41296.53334490741</v>
      </c>
      <c r="B475" s="4" t="s">
        <v>76</v>
      </c>
      <c r="C475" s="4" t="s">
        <v>13</v>
      </c>
      <c r="D475" s="4">
        <v>2</v>
      </c>
      <c r="E475" s="6">
        <v>2680200.6173</v>
      </c>
      <c r="F475" s="6">
        <v>175042.68599999999</v>
      </c>
      <c r="G475" s="4">
        <v>-31.7516</v>
      </c>
      <c r="H475" t="s">
        <v>775</v>
      </c>
      <c r="J475" s="4">
        <v>1.0200000000000001E-2</v>
      </c>
    </row>
    <row r="476" spans="1:10" x14ac:dyDescent="0.25">
      <c r="A476" s="178">
        <v>41296.533460648148</v>
      </c>
      <c r="B476" s="4" t="s">
        <v>76</v>
      </c>
      <c r="C476" s="4" t="s">
        <v>13</v>
      </c>
      <c r="D476" s="4">
        <v>3</v>
      </c>
      <c r="E476" s="6">
        <v>2680202.0151</v>
      </c>
      <c r="F476" s="6">
        <v>175046.79680000001</v>
      </c>
      <c r="G476" s="4">
        <v>-31.996500000000001</v>
      </c>
      <c r="H476" t="s">
        <v>775</v>
      </c>
      <c r="J476" s="4">
        <v>9.4999999999999998E-3</v>
      </c>
    </row>
    <row r="477" spans="1:10" x14ac:dyDescent="0.25">
      <c r="A477" s="178">
        <v>41296.533541666664</v>
      </c>
      <c r="B477" s="4" t="s">
        <v>76</v>
      </c>
      <c r="C477" s="4" t="s">
        <v>13</v>
      </c>
      <c r="D477" s="4">
        <v>4</v>
      </c>
      <c r="E477" s="6">
        <v>2680202.9682999998</v>
      </c>
      <c r="F477" s="6">
        <v>175049.40299999999</v>
      </c>
      <c r="G477" s="4">
        <v>-32.134999999999998</v>
      </c>
      <c r="H477" t="s">
        <v>775</v>
      </c>
      <c r="J477" s="4">
        <v>8.2000000000000007E-3</v>
      </c>
    </row>
    <row r="478" spans="1:10" x14ac:dyDescent="0.25">
      <c r="A478" s="178">
        <v>41296.533877314818</v>
      </c>
      <c r="B478" s="4" t="s">
        <v>76</v>
      </c>
      <c r="C478" s="4" t="s">
        <v>13</v>
      </c>
      <c r="D478" s="4">
        <v>5</v>
      </c>
      <c r="E478" s="6">
        <v>2680203.7217999999</v>
      </c>
      <c r="F478" s="6">
        <v>175051.08850000001</v>
      </c>
      <c r="G478" s="4">
        <v>-32.215000000000003</v>
      </c>
      <c r="H478" t="s">
        <v>825</v>
      </c>
      <c r="J478" s="4">
        <v>9.5999999999999992E-3</v>
      </c>
    </row>
    <row r="479" spans="1:10" x14ac:dyDescent="0.25">
      <c r="A479" s="178">
        <v>41296.53398148148</v>
      </c>
      <c r="B479" s="4" t="s">
        <v>76</v>
      </c>
      <c r="C479" s="4" t="s">
        <v>13</v>
      </c>
      <c r="D479" s="4">
        <v>6</v>
      </c>
      <c r="E479" s="6">
        <v>2680205.0169000002</v>
      </c>
      <c r="F479" s="6">
        <v>175054.5955</v>
      </c>
      <c r="G479" s="4">
        <v>-32.352600000000002</v>
      </c>
      <c r="H479" t="s">
        <v>825</v>
      </c>
      <c r="J479" s="4">
        <v>7.7000000000000002E-3</v>
      </c>
    </row>
    <row r="480" spans="1:10" x14ac:dyDescent="0.25">
      <c r="A480" s="178">
        <v>41296.534085648149</v>
      </c>
      <c r="B480" s="4" t="s">
        <v>76</v>
      </c>
      <c r="C480" s="4" t="s">
        <v>13</v>
      </c>
      <c r="D480" s="4">
        <v>7</v>
      </c>
      <c r="E480" s="6">
        <v>2680206.3676</v>
      </c>
      <c r="F480" s="6">
        <v>175058.1293</v>
      </c>
      <c r="G480" s="4">
        <v>-32.4499</v>
      </c>
      <c r="H480" t="s">
        <v>825</v>
      </c>
      <c r="J480" s="4">
        <v>8.2000000000000007E-3</v>
      </c>
    </row>
    <row r="481" spans="1:10" x14ac:dyDescent="0.25">
      <c r="A481" s="178">
        <v>41296.534467592595</v>
      </c>
      <c r="B481" s="4" t="s">
        <v>76</v>
      </c>
      <c r="C481" s="4" t="s">
        <v>13</v>
      </c>
      <c r="D481" s="4">
        <v>8</v>
      </c>
      <c r="E481" s="6">
        <v>2680207.7892999998</v>
      </c>
      <c r="F481" s="6">
        <v>175061.73199999999</v>
      </c>
      <c r="G481" s="4">
        <v>-32.616199999999999</v>
      </c>
      <c r="H481" t="s">
        <v>825</v>
      </c>
      <c r="J481" s="4">
        <v>8.8999999999999999E-3</v>
      </c>
    </row>
    <row r="482" spans="1:10" x14ac:dyDescent="0.25">
      <c r="A482" s="178">
        <v>41296.534768518519</v>
      </c>
      <c r="B482" s="4" t="s">
        <v>76</v>
      </c>
      <c r="C482" s="4" t="s">
        <v>13</v>
      </c>
      <c r="D482" s="4">
        <v>9</v>
      </c>
      <c r="E482" s="6">
        <v>2680209.1455999999</v>
      </c>
      <c r="F482" s="6">
        <v>175065.46239999999</v>
      </c>
      <c r="G482" s="4">
        <v>-32.645200000000003</v>
      </c>
      <c r="H482" t="s">
        <v>825</v>
      </c>
      <c r="J482" s="4">
        <v>8.9999999999999993E-3</v>
      </c>
    </row>
    <row r="483" spans="1:10" x14ac:dyDescent="0.25">
      <c r="A483" s="178">
        <v>41296.535787037035</v>
      </c>
      <c r="B483" s="4" t="s">
        <v>76</v>
      </c>
      <c r="C483" s="4" t="s">
        <v>13</v>
      </c>
      <c r="D483" s="4">
        <v>10</v>
      </c>
      <c r="E483" s="6">
        <v>2680212.6945000002</v>
      </c>
      <c r="F483" s="6">
        <v>175064.79070000001</v>
      </c>
      <c r="G483" s="4">
        <v>-32.6736</v>
      </c>
      <c r="H483" t="s">
        <v>773</v>
      </c>
      <c r="J483" s="4">
        <v>8.3000000000000001E-3</v>
      </c>
    </row>
    <row r="484" spans="1:10" x14ac:dyDescent="0.25">
      <c r="A484" s="178">
        <v>41296.536469907405</v>
      </c>
      <c r="B484" s="4" t="s">
        <v>76</v>
      </c>
      <c r="C484" s="4" t="s">
        <v>13</v>
      </c>
      <c r="D484" s="4">
        <v>11</v>
      </c>
      <c r="E484" s="6">
        <v>2680214.4035999998</v>
      </c>
      <c r="F484" s="6">
        <v>175068.796</v>
      </c>
      <c r="G484" s="4">
        <v>-32.641599999999997</v>
      </c>
      <c r="H484" t="s">
        <v>825</v>
      </c>
      <c r="J484" s="4">
        <v>9.9000000000000008E-3</v>
      </c>
    </row>
    <row r="485" spans="1:10" x14ac:dyDescent="0.25">
      <c r="A485" s="178">
        <v>41296.536620370367</v>
      </c>
      <c r="B485" s="4" t="s">
        <v>76</v>
      </c>
      <c r="C485" s="4" t="s">
        <v>13</v>
      </c>
      <c r="D485" s="4">
        <v>12</v>
      </c>
      <c r="E485" s="6">
        <v>2680215.7681</v>
      </c>
      <c r="F485" s="6">
        <v>175072.63560000001</v>
      </c>
      <c r="G485" s="4">
        <v>-32.639600000000002</v>
      </c>
      <c r="H485" t="s">
        <v>825</v>
      </c>
      <c r="J485" s="4">
        <v>8.9999999999999993E-3</v>
      </c>
    </row>
    <row r="486" spans="1:10" x14ac:dyDescent="0.25">
      <c r="A486" s="178">
        <v>41296.536782407406</v>
      </c>
      <c r="B486" s="4" t="s">
        <v>76</v>
      </c>
      <c r="C486" s="4" t="s">
        <v>13</v>
      </c>
      <c r="D486" s="4">
        <v>13</v>
      </c>
      <c r="E486" s="6">
        <v>2680217.1153000002</v>
      </c>
      <c r="F486" s="6">
        <v>175076.23800000001</v>
      </c>
      <c r="G486" s="4">
        <v>-32.637700000000002</v>
      </c>
      <c r="H486" t="s">
        <v>825</v>
      </c>
      <c r="J486" s="4">
        <v>8.9999999999999993E-3</v>
      </c>
    </row>
    <row r="487" spans="1:10" x14ac:dyDescent="0.25">
      <c r="A487" s="178">
        <v>41296.536921296298</v>
      </c>
      <c r="B487" s="4" t="s">
        <v>76</v>
      </c>
      <c r="C487" s="4" t="s">
        <v>13</v>
      </c>
      <c r="D487" s="4">
        <v>14</v>
      </c>
      <c r="E487" s="6">
        <v>2680218.3779000002</v>
      </c>
      <c r="F487" s="6">
        <v>175079.94779999999</v>
      </c>
      <c r="G487" s="4">
        <v>-32.6126</v>
      </c>
      <c r="H487" t="s">
        <v>825</v>
      </c>
      <c r="J487" s="4">
        <v>8.8000000000000005E-3</v>
      </c>
    </row>
    <row r="488" spans="1:10" x14ac:dyDescent="0.25">
      <c r="A488" s="178">
        <v>41296.537060185183</v>
      </c>
      <c r="B488" s="4" t="s">
        <v>76</v>
      </c>
      <c r="C488" s="4" t="s">
        <v>13</v>
      </c>
      <c r="D488" s="4">
        <v>15</v>
      </c>
      <c r="E488" s="6">
        <v>2680219.7023999998</v>
      </c>
      <c r="F488" s="6">
        <v>175083.70240000001</v>
      </c>
      <c r="G488" s="4">
        <v>-32.624499999999998</v>
      </c>
      <c r="H488" t="s">
        <v>825</v>
      </c>
      <c r="J488" s="4">
        <v>9.2999999999999992E-3</v>
      </c>
    </row>
    <row r="489" spans="1:10" x14ac:dyDescent="0.25">
      <c r="A489" s="178">
        <v>41296.537187499998</v>
      </c>
      <c r="B489" s="4" t="s">
        <v>76</v>
      </c>
      <c r="C489" s="4" t="s">
        <v>13</v>
      </c>
      <c r="D489" s="4">
        <v>16</v>
      </c>
      <c r="E489" s="6">
        <v>2680221.1869999999</v>
      </c>
      <c r="F489" s="6">
        <v>175087.39939999999</v>
      </c>
      <c r="G489" s="4">
        <v>-32.636699999999998</v>
      </c>
      <c r="H489" t="s">
        <v>825</v>
      </c>
      <c r="J489" s="4">
        <v>8.6999999999999994E-3</v>
      </c>
    </row>
    <row r="490" spans="1:10" x14ac:dyDescent="0.25">
      <c r="A490" s="178">
        <v>41296.537326388891</v>
      </c>
      <c r="B490" s="4" t="s">
        <v>76</v>
      </c>
      <c r="C490" s="4" t="s">
        <v>13</v>
      </c>
      <c r="D490" s="4">
        <v>17</v>
      </c>
      <c r="E490" s="6">
        <v>2680222.5359</v>
      </c>
      <c r="F490" s="6">
        <v>175091.16500000001</v>
      </c>
      <c r="G490" s="4">
        <v>-32.651800000000001</v>
      </c>
      <c r="H490" t="s">
        <v>825</v>
      </c>
      <c r="J490" s="4">
        <v>9.4000000000000004E-3</v>
      </c>
    </row>
    <row r="491" spans="1:10" x14ac:dyDescent="0.25">
      <c r="A491" s="178">
        <v>41296.537465277775</v>
      </c>
      <c r="B491" s="4" t="s">
        <v>76</v>
      </c>
      <c r="C491" s="4" t="s">
        <v>13</v>
      </c>
      <c r="D491" s="4">
        <v>18</v>
      </c>
      <c r="E491" s="6">
        <v>2680223.8903999999</v>
      </c>
      <c r="F491" s="6">
        <v>175094.96109999999</v>
      </c>
      <c r="G491" s="4">
        <v>-32.6601</v>
      </c>
      <c r="H491" t="s">
        <v>825</v>
      </c>
      <c r="J491" s="4">
        <v>9.2999999999999992E-3</v>
      </c>
    </row>
    <row r="492" spans="1:10" x14ac:dyDescent="0.25">
      <c r="A492" s="178">
        <v>41296.537604166668</v>
      </c>
      <c r="B492" s="4" t="s">
        <v>76</v>
      </c>
      <c r="C492" s="4" t="s">
        <v>13</v>
      </c>
      <c r="D492" s="4">
        <v>19</v>
      </c>
      <c r="E492" s="6">
        <v>2680225.1672999999</v>
      </c>
      <c r="F492" s="6">
        <v>175098.55369999999</v>
      </c>
      <c r="G492" s="4">
        <v>-32.657299999999999</v>
      </c>
      <c r="H492" t="s">
        <v>825</v>
      </c>
      <c r="J492" s="4">
        <v>9.2999999999999992E-3</v>
      </c>
    </row>
    <row r="493" spans="1:10" x14ac:dyDescent="0.25">
      <c r="A493" s="178">
        <v>41296.537731481483</v>
      </c>
      <c r="B493" s="4" t="s">
        <v>76</v>
      </c>
      <c r="C493" s="4" t="s">
        <v>13</v>
      </c>
      <c r="D493" s="4">
        <v>20</v>
      </c>
      <c r="E493" s="6">
        <v>2680226.4682</v>
      </c>
      <c r="F493" s="6">
        <v>175102.3407</v>
      </c>
      <c r="G493" s="4">
        <v>-32.680599999999998</v>
      </c>
      <c r="H493" t="s">
        <v>825</v>
      </c>
      <c r="J493" s="4">
        <v>9.2999999999999992E-3</v>
      </c>
    </row>
    <row r="494" spans="1:10" x14ac:dyDescent="0.25">
      <c r="A494" s="178">
        <v>41296.537858796299</v>
      </c>
      <c r="B494" s="4" t="s">
        <v>76</v>
      </c>
      <c r="C494" s="4" t="s">
        <v>13</v>
      </c>
      <c r="D494" s="4">
        <v>21</v>
      </c>
      <c r="E494" s="6">
        <v>2680227.7938000001</v>
      </c>
      <c r="F494" s="6">
        <v>175105.97099999999</v>
      </c>
      <c r="G494" s="4">
        <v>-32.668199999999999</v>
      </c>
      <c r="H494" t="s">
        <v>825</v>
      </c>
      <c r="J494" s="4">
        <v>9.1999999999999998E-3</v>
      </c>
    </row>
    <row r="495" spans="1:10" x14ac:dyDescent="0.25">
      <c r="A495" s="178">
        <v>41296.537986111114</v>
      </c>
      <c r="B495" s="4" t="s">
        <v>76</v>
      </c>
      <c r="C495" s="4" t="s">
        <v>13</v>
      </c>
      <c r="D495" s="4">
        <v>22</v>
      </c>
      <c r="E495" s="6">
        <v>2680229.1745000002</v>
      </c>
      <c r="F495" s="6">
        <v>175109.79629999999</v>
      </c>
      <c r="G495" s="4">
        <v>-32.701900000000002</v>
      </c>
      <c r="H495" t="s">
        <v>825</v>
      </c>
      <c r="J495" s="4">
        <v>9.7000000000000003E-3</v>
      </c>
    </row>
    <row r="496" spans="1:10" x14ac:dyDescent="0.25">
      <c r="A496" s="178">
        <v>41296.538113425922</v>
      </c>
      <c r="B496" s="4" t="s">
        <v>76</v>
      </c>
      <c r="C496" s="4" t="s">
        <v>13</v>
      </c>
      <c r="D496" s="4">
        <v>23</v>
      </c>
      <c r="E496" s="6">
        <v>2680230.5482999999</v>
      </c>
      <c r="F496" s="6">
        <v>175113.43960000001</v>
      </c>
      <c r="G496" s="4">
        <v>-32.677599999999998</v>
      </c>
      <c r="H496" t="s">
        <v>825</v>
      </c>
      <c r="J496" s="4">
        <v>9.4000000000000004E-3</v>
      </c>
    </row>
    <row r="497" spans="1:10" x14ac:dyDescent="0.25">
      <c r="A497" s="178">
        <v>41296.538263888891</v>
      </c>
      <c r="B497" s="4" t="s">
        <v>76</v>
      </c>
      <c r="C497" s="4" t="s">
        <v>13</v>
      </c>
      <c r="D497" s="4">
        <v>24</v>
      </c>
      <c r="E497" s="6">
        <v>2680231.8843</v>
      </c>
      <c r="F497" s="6">
        <v>175117.3303</v>
      </c>
      <c r="G497" s="4">
        <v>-32.699399999999997</v>
      </c>
      <c r="H497" t="s">
        <v>825</v>
      </c>
      <c r="J497" s="4">
        <v>8.9999999999999993E-3</v>
      </c>
    </row>
    <row r="498" spans="1:10" x14ac:dyDescent="0.25">
      <c r="A498" s="178">
        <v>41296.538321759261</v>
      </c>
      <c r="B498" s="4" t="s">
        <v>76</v>
      </c>
      <c r="C498" s="4" t="s">
        <v>13</v>
      </c>
      <c r="D498" s="4">
        <v>25</v>
      </c>
      <c r="E498" s="6">
        <v>2680231.9038</v>
      </c>
      <c r="F498" s="6">
        <v>175117.3559</v>
      </c>
      <c r="G498" s="4">
        <v>-32.701700000000002</v>
      </c>
      <c r="H498" t="s">
        <v>825</v>
      </c>
      <c r="J498" s="4">
        <v>9.4999999999999998E-3</v>
      </c>
    </row>
    <row r="499" spans="1:10" x14ac:dyDescent="0.25">
      <c r="A499" s="178">
        <v>41296.538472222222</v>
      </c>
      <c r="B499" s="4" t="s">
        <v>76</v>
      </c>
      <c r="C499" s="4" t="s">
        <v>13</v>
      </c>
      <c r="D499" s="4">
        <v>26</v>
      </c>
      <c r="E499" s="6">
        <v>2680233.2211000002</v>
      </c>
      <c r="F499" s="6">
        <v>175120.95069999999</v>
      </c>
      <c r="G499" s="4">
        <v>-32.699300000000001</v>
      </c>
      <c r="H499" t="s">
        <v>825</v>
      </c>
      <c r="J499" s="4">
        <v>9.7000000000000003E-3</v>
      </c>
    </row>
    <row r="500" spans="1:10" x14ac:dyDescent="0.25">
      <c r="A500" s="178">
        <v>41296.538622685184</v>
      </c>
      <c r="B500" s="4" t="s">
        <v>76</v>
      </c>
      <c r="C500" s="4" t="s">
        <v>13</v>
      </c>
      <c r="D500" s="4">
        <v>27</v>
      </c>
      <c r="E500" s="6">
        <v>2680234.6288999999</v>
      </c>
      <c r="F500" s="6">
        <v>175124.7561</v>
      </c>
      <c r="G500" s="4">
        <v>-32.703200000000002</v>
      </c>
      <c r="H500" t="s">
        <v>825</v>
      </c>
      <c r="J500" s="4">
        <v>9.1000000000000004E-3</v>
      </c>
    </row>
    <row r="501" spans="1:10" x14ac:dyDescent="0.25">
      <c r="A501" s="178">
        <v>41296.538888888892</v>
      </c>
      <c r="B501" s="4" t="s">
        <v>76</v>
      </c>
      <c r="C501" s="4" t="s">
        <v>13</v>
      </c>
      <c r="D501" s="4">
        <v>28</v>
      </c>
      <c r="E501" s="6">
        <v>2680237.3168000001</v>
      </c>
      <c r="F501" s="6">
        <v>175132.28099999999</v>
      </c>
      <c r="G501" s="4">
        <v>-32.671399999999998</v>
      </c>
      <c r="H501" t="s">
        <v>825</v>
      </c>
      <c r="J501" s="4">
        <v>9.2999999999999992E-3</v>
      </c>
    </row>
    <row r="502" spans="1:10" x14ac:dyDescent="0.25">
      <c r="A502" s="178">
        <v>41296.539050925923</v>
      </c>
      <c r="B502" s="4" t="s">
        <v>76</v>
      </c>
      <c r="C502" s="4" t="s">
        <v>13</v>
      </c>
      <c r="D502" s="4">
        <v>29</v>
      </c>
      <c r="E502" s="6">
        <v>2680238.7263000002</v>
      </c>
      <c r="F502" s="6">
        <v>175136.14780000001</v>
      </c>
      <c r="G502" s="4">
        <v>-32.698399999999999</v>
      </c>
      <c r="H502" t="s">
        <v>825</v>
      </c>
      <c r="J502" s="4">
        <v>1.0500000000000001E-2</v>
      </c>
    </row>
    <row r="503" spans="1:10" x14ac:dyDescent="0.25">
      <c r="A503" s="178">
        <v>41296.539201388892</v>
      </c>
      <c r="B503" s="4" t="s">
        <v>76</v>
      </c>
      <c r="C503" s="4" t="s">
        <v>13</v>
      </c>
      <c r="D503" s="4">
        <v>30</v>
      </c>
      <c r="E503" s="6">
        <v>2680239.9632999999</v>
      </c>
      <c r="F503" s="6">
        <v>175139.73639999999</v>
      </c>
      <c r="G503" s="4">
        <v>-32.675699999999999</v>
      </c>
      <c r="H503" t="s">
        <v>825</v>
      </c>
      <c r="J503" s="4">
        <v>9.5999999999999992E-3</v>
      </c>
    </row>
    <row r="504" spans="1:10" x14ac:dyDescent="0.25">
      <c r="A504" s="178">
        <v>41296.5393287037</v>
      </c>
      <c r="B504" s="4" t="s">
        <v>76</v>
      </c>
      <c r="C504" s="4" t="s">
        <v>13</v>
      </c>
      <c r="D504" s="4">
        <v>31</v>
      </c>
      <c r="E504" s="6">
        <v>2680241.2924000002</v>
      </c>
      <c r="F504" s="6">
        <v>175143.4742</v>
      </c>
      <c r="G504" s="4">
        <v>-32.674799999999998</v>
      </c>
      <c r="H504" t="s">
        <v>825</v>
      </c>
      <c r="J504" s="4">
        <v>9.7999999999999997E-3</v>
      </c>
    </row>
    <row r="505" spans="1:10" x14ac:dyDescent="0.25">
      <c r="A505" s="178">
        <v>41296.539479166669</v>
      </c>
      <c r="B505" s="4" t="s">
        <v>76</v>
      </c>
      <c r="C505" s="4" t="s">
        <v>13</v>
      </c>
      <c r="D505" s="4">
        <v>32</v>
      </c>
      <c r="E505" s="6">
        <v>2680242.6798</v>
      </c>
      <c r="F505" s="6">
        <v>175147.2579</v>
      </c>
      <c r="G505" s="4">
        <v>-32.654000000000003</v>
      </c>
      <c r="H505" t="s">
        <v>825</v>
      </c>
      <c r="J505" s="4">
        <v>8.6E-3</v>
      </c>
    </row>
    <row r="506" spans="1:10" x14ac:dyDescent="0.25">
      <c r="A506" s="178">
        <v>41296.539606481485</v>
      </c>
      <c r="B506" s="4" t="s">
        <v>76</v>
      </c>
      <c r="C506" s="4" t="s">
        <v>13</v>
      </c>
      <c r="D506" s="4">
        <v>33</v>
      </c>
      <c r="E506" s="6">
        <v>2680244.0928000002</v>
      </c>
      <c r="F506" s="6">
        <v>175150.9498</v>
      </c>
      <c r="G506" s="4">
        <v>-32.696399999999997</v>
      </c>
      <c r="H506" t="s">
        <v>825</v>
      </c>
      <c r="J506" s="4">
        <v>9.5999999999999992E-3</v>
      </c>
    </row>
    <row r="507" spans="1:10" x14ac:dyDescent="0.25">
      <c r="A507" s="178">
        <v>41296.53974537037</v>
      </c>
      <c r="B507" s="4" t="s">
        <v>76</v>
      </c>
      <c r="C507" s="4" t="s">
        <v>13</v>
      </c>
      <c r="D507" s="4">
        <v>34</v>
      </c>
      <c r="E507" s="6">
        <v>2680245.4520999999</v>
      </c>
      <c r="F507" s="6">
        <v>175154.78460000001</v>
      </c>
      <c r="G507" s="4">
        <v>-32.694699999999997</v>
      </c>
      <c r="H507" t="s">
        <v>825</v>
      </c>
      <c r="J507" s="4">
        <v>9.4999999999999998E-3</v>
      </c>
    </row>
    <row r="508" spans="1:10" x14ac:dyDescent="0.25">
      <c r="A508" s="178">
        <v>41296.539803240739</v>
      </c>
      <c r="B508" s="4" t="s">
        <v>76</v>
      </c>
      <c r="C508" s="4" t="s">
        <v>13</v>
      </c>
      <c r="D508" s="4">
        <v>35</v>
      </c>
      <c r="E508" s="6">
        <v>2680245.4626000002</v>
      </c>
      <c r="F508" s="6">
        <v>175154.8046</v>
      </c>
      <c r="G508" s="4">
        <v>-32.695900000000002</v>
      </c>
      <c r="H508" t="s">
        <v>825</v>
      </c>
      <c r="J508" s="4">
        <v>9.2999999999999992E-3</v>
      </c>
    </row>
    <row r="509" spans="1:10" x14ac:dyDescent="0.25">
      <c r="A509" s="178">
        <v>41296.540081018517</v>
      </c>
      <c r="B509" s="4" t="s">
        <v>76</v>
      </c>
      <c r="C509" s="4" t="s">
        <v>13</v>
      </c>
      <c r="D509" s="4">
        <v>36</v>
      </c>
      <c r="E509" s="6">
        <v>2680246.7522999998</v>
      </c>
      <c r="F509" s="6">
        <v>175158.40169999999</v>
      </c>
      <c r="G509" s="4">
        <v>-32.691299999999998</v>
      </c>
      <c r="H509" t="s">
        <v>826</v>
      </c>
      <c r="J509" s="4">
        <v>9.7000000000000003E-3</v>
      </c>
    </row>
    <row r="510" spans="1:10" x14ac:dyDescent="0.25">
      <c r="A510" s="178">
        <v>41296.540347222224</v>
      </c>
      <c r="B510" s="4" t="s">
        <v>76</v>
      </c>
      <c r="C510" s="4" t="s">
        <v>13</v>
      </c>
      <c r="D510" s="4">
        <v>37</v>
      </c>
      <c r="E510" s="6">
        <v>2680248.2790000001</v>
      </c>
      <c r="F510" s="6">
        <v>175162.27230000001</v>
      </c>
      <c r="G510" s="4">
        <v>-32.683900000000001</v>
      </c>
      <c r="H510" t="s">
        <v>825</v>
      </c>
      <c r="J510" s="4">
        <v>9.5999999999999992E-3</v>
      </c>
    </row>
    <row r="511" spans="1:10" x14ac:dyDescent="0.25">
      <c r="A511" s="178">
        <v>41296.540497685186</v>
      </c>
      <c r="B511" s="4" t="s">
        <v>76</v>
      </c>
      <c r="C511" s="4" t="s">
        <v>13</v>
      </c>
      <c r="D511" s="4">
        <v>38</v>
      </c>
      <c r="E511" s="6">
        <v>2680249.4818000002</v>
      </c>
      <c r="F511" s="6">
        <v>175166.06349999999</v>
      </c>
      <c r="G511" s="4">
        <v>-32.712299999999999</v>
      </c>
      <c r="H511" t="s">
        <v>825</v>
      </c>
      <c r="J511" s="4">
        <v>9.4000000000000004E-3</v>
      </c>
    </row>
    <row r="512" spans="1:10" x14ac:dyDescent="0.25">
      <c r="A512" s="178">
        <v>41296.540659722225</v>
      </c>
      <c r="B512" s="4" t="s">
        <v>76</v>
      </c>
      <c r="C512" s="4" t="s">
        <v>13</v>
      </c>
      <c r="D512" s="4">
        <v>39</v>
      </c>
      <c r="E512" s="6">
        <v>2680250.8903000001</v>
      </c>
      <c r="F512" s="6">
        <v>175169.82199999999</v>
      </c>
      <c r="G512" s="4">
        <v>-32.6937</v>
      </c>
      <c r="H512" t="s">
        <v>825</v>
      </c>
      <c r="J512" s="4">
        <v>9.2999999999999992E-3</v>
      </c>
    </row>
    <row r="513" spans="1:10" x14ac:dyDescent="0.25">
      <c r="A513" s="178">
        <v>41296.540821759256</v>
      </c>
      <c r="B513" s="4" t="s">
        <v>76</v>
      </c>
      <c r="C513" s="4" t="s">
        <v>13</v>
      </c>
      <c r="D513" s="4">
        <v>40</v>
      </c>
      <c r="E513" s="6">
        <v>2680252.3565000002</v>
      </c>
      <c r="F513" s="6">
        <v>175173.88800000001</v>
      </c>
      <c r="G513" s="4">
        <v>-32.739199999999997</v>
      </c>
      <c r="H513" t="s">
        <v>825</v>
      </c>
      <c r="J513" s="4">
        <v>9.4000000000000004E-3</v>
      </c>
    </row>
    <row r="514" spans="1:10" x14ac:dyDescent="0.25">
      <c r="A514" s="178">
        <v>41296.540972222225</v>
      </c>
      <c r="B514" s="4" t="s">
        <v>76</v>
      </c>
      <c r="C514" s="4" t="s">
        <v>13</v>
      </c>
      <c r="D514" s="4">
        <v>41</v>
      </c>
      <c r="E514" s="6">
        <v>2680253.7308</v>
      </c>
      <c r="F514" s="6">
        <v>175177.9706</v>
      </c>
      <c r="G514" s="4">
        <v>-32.667700000000004</v>
      </c>
      <c r="H514" t="s">
        <v>825</v>
      </c>
      <c r="J514" s="4">
        <v>1.04E-2</v>
      </c>
    </row>
    <row r="515" spans="1:10" x14ac:dyDescent="0.25">
      <c r="A515" s="178">
        <v>41296.541134259256</v>
      </c>
      <c r="B515" s="4" t="s">
        <v>76</v>
      </c>
      <c r="C515" s="4" t="s">
        <v>13</v>
      </c>
      <c r="D515" s="4">
        <v>42</v>
      </c>
      <c r="E515" s="6">
        <v>2680255.2436000002</v>
      </c>
      <c r="F515" s="6">
        <v>175181.86600000001</v>
      </c>
      <c r="G515" s="4">
        <v>-32.677999999999997</v>
      </c>
      <c r="H515" t="s">
        <v>825</v>
      </c>
      <c r="J515" s="4">
        <v>9.5999999999999992E-3</v>
      </c>
    </row>
    <row r="516" spans="1:10" x14ac:dyDescent="0.25">
      <c r="A516" s="178">
        <v>41296.541284722225</v>
      </c>
      <c r="B516" s="4" t="s">
        <v>76</v>
      </c>
      <c r="C516" s="4" t="s">
        <v>13</v>
      </c>
      <c r="D516" s="4">
        <v>43</v>
      </c>
      <c r="E516" s="6">
        <v>2680256.3757000002</v>
      </c>
      <c r="F516" s="6">
        <v>175185.0526</v>
      </c>
      <c r="G516" s="4">
        <v>-32.710900000000002</v>
      </c>
      <c r="H516" t="s">
        <v>825</v>
      </c>
      <c r="J516" s="4">
        <v>9.7000000000000003E-3</v>
      </c>
    </row>
    <row r="517" spans="1:10" x14ac:dyDescent="0.25">
      <c r="A517" s="178">
        <v>41296.541435185187</v>
      </c>
      <c r="B517" s="4" t="s">
        <v>76</v>
      </c>
      <c r="C517" s="4" t="s">
        <v>13</v>
      </c>
      <c r="D517" s="4">
        <v>44</v>
      </c>
      <c r="E517" s="6">
        <v>2680253.0731000002</v>
      </c>
      <c r="F517" s="6">
        <v>175186.7268</v>
      </c>
      <c r="G517" s="4">
        <v>-32.713200000000001</v>
      </c>
      <c r="H517" t="s">
        <v>825</v>
      </c>
      <c r="I517" t="s">
        <v>774</v>
      </c>
      <c r="J517" s="4">
        <v>9.1999999999999998E-3</v>
      </c>
    </row>
    <row r="518" spans="1:10" x14ac:dyDescent="0.25">
      <c r="A518" s="178">
        <v>41296.541550925926</v>
      </c>
      <c r="B518" s="4" t="s">
        <v>76</v>
      </c>
      <c r="C518" s="4" t="s">
        <v>13</v>
      </c>
      <c r="D518" s="4">
        <v>45</v>
      </c>
      <c r="E518" s="6">
        <v>2680251.9537</v>
      </c>
      <c r="F518" s="6">
        <v>175183.853</v>
      </c>
      <c r="G518" s="4">
        <v>-32.691600000000001</v>
      </c>
      <c r="H518" t="s">
        <v>825</v>
      </c>
      <c r="J518" s="4">
        <v>8.5000000000000006E-3</v>
      </c>
    </row>
    <row r="519" spans="1:10" x14ac:dyDescent="0.25">
      <c r="A519" s="178">
        <v>41296.541678240741</v>
      </c>
      <c r="B519" s="4" t="s">
        <v>76</v>
      </c>
      <c r="C519" s="4" t="s">
        <v>13</v>
      </c>
      <c r="D519" s="4">
        <v>46</v>
      </c>
      <c r="E519" s="6">
        <v>2680251.0112999999</v>
      </c>
      <c r="F519" s="6">
        <v>175180.70929999999</v>
      </c>
      <c r="G519" s="4">
        <v>-32.700499999999998</v>
      </c>
      <c r="H519" t="s">
        <v>825</v>
      </c>
      <c r="J519" s="4">
        <v>8.8000000000000005E-3</v>
      </c>
    </row>
    <row r="520" spans="1:10" x14ac:dyDescent="0.25">
      <c r="A520" s="178">
        <v>41296.541828703703</v>
      </c>
      <c r="B520" s="4" t="s">
        <v>76</v>
      </c>
      <c r="C520" s="4" t="s">
        <v>13</v>
      </c>
      <c r="D520" s="4">
        <v>47</v>
      </c>
      <c r="E520" s="6">
        <v>2680249.6123000002</v>
      </c>
      <c r="F520" s="6">
        <v>175177.07949999999</v>
      </c>
      <c r="G520" s="4">
        <v>-32.715699999999998</v>
      </c>
      <c r="H520" t="s">
        <v>825</v>
      </c>
      <c r="J520" s="4">
        <v>9.1999999999999998E-3</v>
      </c>
    </row>
    <row r="521" spans="1:10" x14ac:dyDescent="0.25">
      <c r="A521" s="178">
        <v>41296.541979166665</v>
      </c>
      <c r="B521" s="4" t="s">
        <v>76</v>
      </c>
      <c r="C521" s="4" t="s">
        <v>13</v>
      </c>
      <c r="D521" s="4">
        <v>48</v>
      </c>
      <c r="E521" s="6">
        <v>2680248.3372999998</v>
      </c>
      <c r="F521" s="6">
        <v>175173.41320000001</v>
      </c>
      <c r="G521" s="4">
        <v>-32.714100000000002</v>
      </c>
      <c r="H521" t="s">
        <v>825</v>
      </c>
      <c r="J521" s="4">
        <v>9.1000000000000004E-3</v>
      </c>
    </row>
    <row r="522" spans="1:10" x14ac:dyDescent="0.25">
      <c r="A522" s="178">
        <v>41296.542118055557</v>
      </c>
      <c r="B522" s="4" t="s">
        <v>76</v>
      </c>
      <c r="C522" s="4" t="s">
        <v>13</v>
      </c>
      <c r="D522" s="4">
        <v>49</v>
      </c>
      <c r="E522" s="6">
        <v>2680247.0641000001</v>
      </c>
      <c r="F522" s="6">
        <v>175169.6342</v>
      </c>
      <c r="G522" s="4">
        <v>-32.694899999999997</v>
      </c>
      <c r="H522" t="s">
        <v>825</v>
      </c>
      <c r="I522" t="s">
        <v>776</v>
      </c>
      <c r="J522" s="4">
        <v>9.4000000000000004E-3</v>
      </c>
    </row>
    <row r="523" spans="1:10" x14ac:dyDescent="0.25">
      <c r="A523" s="178">
        <v>41296.542291666665</v>
      </c>
      <c r="B523" s="4" t="s">
        <v>76</v>
      </c>
      <c r="C523" s="4" t="s">
        <v>13</v>
      </c>
      <c r="D523" s="4">
        <v>50</v>
      </c>
      <c r="E523" s="6">
        <v>2680245.6842</v>
      </c>
      <c r="F523" s="6">
        <v>175165.98269999999</v>
      </c>
      <c r="G523" s="4">
        <v>-32.748600000000003</v>
      </c>
      <c r="H523" t="s">
        <v>825</v>
      </c>
      <c r="J523" s="4">
        <v>9.1999999999999998E-3</v>
      </c>
    </row>
    <row r="524" spans="1:10" x14ac:dyDescent="0.25">
      <c r="A524" s="178">
        <v>41296.542442129627</v>
      </c>
      <c r="B524" s="4" t="s">
        <v>76</v>
      </c>
      <c r="C524" s="4" t="s">
        <v>13</v>
      </c>
      <c r="D524" s="4">
        <v>51</v>
      </c>
      <c r="E524" s="6">
        <v>2680244.4786</v>
      </c>
      <c r="F524" s="6">
        <v>175162.23730000001</v>
      </c>
      <c r="G524" s="4">
        <v>-32.709099999999999</v>
      </c>
      <c r="H524" t="s">
        <v>825</v>
      </c>
      <c r="J524" s="4">
        <v>9.1999999999999998E-3</v>
      </c>
    </row>
    <row r="525" spans="1:10" x14ac:dyDescent="0.25">
      <c r="A525" s="178">
        <v>41296.542523148149</v>
      </c>
      <c r="B525" s="4" t="s">
        <v>76</v>
      </c>
      <c r="C525" s="4" t="s">
        <v>13</v>
      </c>
      <c r="D525" s="4">
        <v>52</v>
      </c>
      <c r="E525" s="6">
        <v>2680244.4866999998</v>
      </c>
      <c r="F525" s="6">
        <v>175162.2365</v>
      </c>
      <c r="G525" s="4">
        <v>-32.709299999999999</v>
      </c>
      <c r="H525" t="s">
        <v>825</v>
      </c>
      <c r="J525" s="4">
        <v>8.9999999999999993E-3</v>
      </c>
    </row>
    <row r="526" spans="1:10" x14ac:dyDescent="0.25">
      <c r="A526" s="178">
        <v>41296.542673611111</v>
      </c>
      <c r="B526" s="4" t="s">
        <v>76</v>
      </c>
      <c r="C526" s="4" t="s">
        <v>13</v>
      </c>
      <c r="D526" s="4">
        <v>53</v>
      </c>
      <c r="E526" s="6">
        <v>2680243.0684000002</v>
      </c>
      <c r="F526" s="6">
        <v>175158.47140000001</v>
      </c>
      <c r="G526" s="4">
        <v>-32.698599999999999</v>
      </c>
      <c r="H526" t="s">
        <v>825</v>
      </c>
      <c r="J526" s="4">
        <v>8.8000000000000005E-3</v>
      </c>
    </row>
    <row r="527" spans="1:10" x14ac:dyDescent="0.25">
      <c r="A527" s="178">
        <v>41296.542812500003</v>
      </c>
      <c r="B527" s="4" t="s">
        <v>76</v>
      </c>
      <c r="C527" s="4" t="s">
        <v>13</v>
      </c>
      <c r="D527" s="4">
        <v>54</v>
      </c>
      <c r="E527" s="6">
        <v>2680241.7631000001</v>
      </c>
      <c r="F527" s="6">
        <v>175154.75270000001</v>
      </c>
      <c r="G527" s="4">
        <v>-32.710599999999999</v>
      </c>
      <c r="H527" t="s">
        <v>825</v>
      </c>
      <c r="J527" s="4">
        <v>8.9999999999999993E-3</v>
      </c>
    </row>
    <row r="528" spans="1:10" x14ac:dyDescent="0.25">
      <c r="A528" s="178">
        <v>41296.542939814812</v>
      </c>
      <c r="B528" s="4" t="s">
        <v>76</v>
      </c>
      <c r="C528" s="4" t="s">
        <v>13</v>
      </c>
      <c r="D528" s="4">
        <v>55</v>
      </c>
      <c r="E528" s="6">
        <v>2680240.4764999999</v>
      </c>
      <c r="F528" s="6">
        <v>175150.9535</v>
      </c>
      <c r="G528" s="4">
        <v>-32.676600000000001</v>
      </c>
      <c r="H528" t="s">
        <v>825</v>
      </c>
      <c r="I528" t="s">
        <v>777</v>
      </c>
      <c r="J528" s="4">
        <v>8.6999999999999994E-3</v>
      </c>
    </row>
    <row r="529" spans="1:10" x14ac:dyDescent="0.25">
      <c r="A529" s="178">
        <v>41296.543055555558</v>
      </c>
      <c r="B529" s="4" t="s">
        <v>76</v>
      </c>
      <c r="C529" s="4" t="s">
        <v>13</v>
      </c>
      <c r="D529" s="4">
        <v>56</v>
      </c>
      <c r="E529" s="6">
        <v>2680239.0181999998</v>
      </c>
      <c r="F529" s="6">
        <v>175147.30900000001</v>
      </c>
      <c r="G529" s="4">
        <v>-32.668500000000002</v>
      </c>
      <c r="H529" t="s">
        <v>825</v>
      </c>
      <c r="J529" s="4">
        <v>8.6E-3</v>
      </c>
    </row>
    <row r="530" spans="1:10" x14ac:dyDescent="0.25">
      <c r="A530" s="178">
        <v>41296.543171296296</v>
      </c>
      <c r="B530" s="4" t="s">
        <v>76</v>
      </c>
      <c r="C530" s="4" t="s">
        <v>13</v>
      </c>
      <c r="D530" s="4">
        <v>57</v>
      </c>
      <c r="E530" s="6">
        <v>2680237.6708</v>
      </c>
      <c r="F530" s="6">
        <v>175143.55360000001</v>
      </c>
      <c r="G530" s="4">
        <v>-32.714700000000001</v>
      </c>
      <c r="H530" t="s">
        <v>825</v>
      </c>
      <c r="J530" s="4">
        <v>8.2000000000000007E-3</v>
      </c>
    </row>
    <row r="531" spans="1:10" x14ac:dyDescent="0.25">
      <c r="A531" s="178">
        <v>41296.543298611112</v>
      </c>
      <c r="B531" s="4" t="s">
        <v>76</v>
      </c>
      <c r="C531" s="4" t="s">
        <v>13</v>
      </c>
      <c r="D531" s="4">
        <v>58</v>
      </c>
      <c r="E531" s="6">
        <v>2680236.2694999999</v>
      </c>
      <c r="F531" s="6">
        <v>175139.84169999999</v>
      </c>
      <c r="G531" s="4">
        <v>-32.688899999999997</v>
      </c>
      <c r="H531" t="s">
        <v>825</v>
      </c>
      <c r="J531" s="4">
        <v>7.7999999999999996E-3</v>
      </c>
    </row>
    <row r="532" spans="1:10" x14ac:dyDescent="0.25">
      <c r="A532" s="178">
        <v>41296.543483796297</v>
      </c>
      <c r="B532" s="4" t="s">
        <v>76</v>
      </c>
      <c r="C532" s="4" t="s">
        <v>13</v>
      </c>
      <c r="D532" s="4">
        <v>59</v>
      </c>
      <c r="E532" s="6">
        <v>2680234.9026000001</v>
      </c>
      <c r="F532" s="6">
        <v>175136.0436</v>
      </c>
      <c r="G532" s="4">
        <v>-32.679400000000001</v>
      </c>
      <c r="H532" t="s">
        <v>825</v>
      </c>
      <c r="J532" s="4">
        <v>8.6999999999999994E-3</v>
      </c>
    </row>
    <row r="533" spans="1:10" x14ac:dyDescent="0.25">
      <c r="A533" s="178">
        <v>41296.543622685182</v>
      </c>
      <c r="B533" s="4" t="s">
        <v>76</v>
      </c>
      <c r="C533" s="4" t="s">
        <v>13</v>
      </c>
      <c r="D533" s="4">
        <v>60</v>
      </c>
      <c r="E533" s="6">
        <v>2680233.5424000002</v>
      </c>
      <c r="F533" s="6">
        <v>175132.2562</v>
      </c>
      <c r="G533" s="4">
        <v>-32.667299999999997</v>
      </c>
      <c r="H533" t="s">
        <v>825</v>
      </c>
      <c r="I533" t="s">
        <v>778</v>
      </c>
      <c r="J533" s="4">
        <v>9.1999999999999998E-3</v>
      </c>
    </row>
    <row r="534" spans="1:10" x14ac:dyDescent="0.25">
      <c r="A534" s="178">
        <v>41296.543761574074</v>
      </c>
      <c r="B534" s="4" t="s">
        <v>76</v>
      </c>
      <c r="C534" s="4" t="s">
        <v>13</v>
      </c>
      <c r="D534" s="4">
        <v>61</v>
      </c>
      <c r="E534" s="6">
        <v>2680232.1842999998</v>
      </c>
      <c r="F534" s="6">
        <v>175128.6145</v>
      </c>
      <c r="G534" s="4">
        <v>-32.689300000000003</v>
      </c>
      <c r="H534" t="s">
        <v>825</v>
      </c>
      <c r="J534" s="4">
        <v>8.6E-3</v>
      </c>
    </row>
    <row r="535" spans="1:10" x14ac:dyDescent="0.25">
      <c r="A535" s="178">
        <v>41296.543912037036</v>
      </c>
      <c r="B535" s="4" t="s">
        <v>76</v>
      </c>
      <c r="C535" s="4" t="s">
        <v>13</v>
      </c>
      <c r="D535" s="4">
        <v>62</v>
      </c>
      <c r="E535" s="6">
        <v>2680230.8465999998</v>
      </c>
      <c r="F535" s="6">
        <v>175124.87700000001</v>
      </c>
      <c r="G535" s="4">
        <v>-32.717799999999997</v>
      </c>
      <c r="H535" t="s">
        <v>825</v>
      </c>
      <c r="J535" s="4">
        <v>8.8000000000000005E-3</v>
      </c>
    </row>
    <row r="536" spans="1:10" x14ac:dyDescent="0.25">
      <c r="A536" s="178">
        <v>41296.544050925928</v>
      </c>
      <c r="B536" s="4" t="s">
        <v>76</v>
      </c>
      <c r="C536" s="4" t="s">
        <v>13</v>
      </c>
      <c r="D536" s="4">
        <v>63</v>
      </c>
      <c r="E536" s="6">
        <v>2680229.4996000002</v>
      </c>
      <c r="F536" s="6">
        <v>175121.14259999999</v>
      </c>
      <c r="G536" s="4">
        <v>-32.766599999999997</v>
      </c>
      <c r="H536" t="s">
        <v>825</v>
      </c>
      <c r="J536" s="4">
        <v>8.8000000000000005E-3</v>
      </c>
    </row>
    <row r="537" spans="1:10" x14ac:dyDescent="0.25">
      <c r="A537" s="178">
        <v>41296.544189814813</v>
      </c>
      <c r="B537" s="4" t="s">
        <v>76</v>
      </c>
      <c r="C537" s="4" t="s">
        <v>13</v>
      </c>
      <c r="D537" s="4">
        <v>64</v>
      </c>
      <c r="E537" s="6">
        <v>2680228.1559000001</v>
      </c>
      <c r="F537" s="6">
        <v>175117.3855</v>
      </c>
      <c r="G537" s="4">
        <v>-32.695</v>
      </c>
      <c r="H537" t="s">
        <v>825</v>
      </c>
      <c r="J537" s="4">
        <v>8.9999999999999993E-3</v>
      </c>
    </row>
    <row r="538" spans="1:10" x14ac:dyDescent="0.25">
      <c r="A538" s="178">
        <v>41296.544328703705</v>
      </c>
      <c r="B538" s="4" t="s">
        <v>76</v>
      </c>
      <c r="C538" s="4" t="s">
        <v>13</v>
      </c>
      <c r="D538" s="4">
        <v>65</v>
      </c>
      <c r="E538" s="6">
        <v>2680226.8204000001</v>
      </c>
      <c r="F538" s="6">
        <v>175113.67329999999</v>
      </c>
      <c r="G538" s="4">
        <v>-32.681399999999996</v>
      </c>
      <c r="H538" t="s">
        <v>825</v>
      </c>
      <c r="I538" t="s">
        <v>780</v>
      </c>
      <c r="J538" s="4">
        <v>9.1000000000000004E-3</v>
      </c>
    </row>
    <row r="539" spans="1:10" x14ac:dyDescent="0.25">
      <c r="A539" s="178">
        <v>41296.54446759259</v>
      </c>
      <c r="B539" s="4" t="s">
        <v>76</v>
      </c>
      <c r="C539" s="4" t="s">
        <v>13</v>
      </c>
      <c r="D539" s="4">
        <v>66</v>
      </c>
      <c r="E539" s="6">
        <v>2680225.4043000001</v>
      </c>
      <c r="F539" s="6">
        <v>175109.8236</v>
      </c>
      <c r="G539" s="4">
        <v>-32.691499999999998</v>
      </c>
      <c r="H539" t="s">
        <v>825</v>
      </c>
      <c r="J539" s="4">
        <v>8.8999999999999999E-3</v>
      </c>
    </row>
    <row r="540" spans="1:10" x14ac:dyDescent="0.25">
      <c r="A540" s="178">
        <v>41296.544594907406</v>
      </c>
      <c r="B540" s="4" t="s">
        <v>76</v>
      </c>
      <c r="C540" s="4" t="s">
        <v>13</v>
      </c>
      <c r="D540" s="4">
        <v>67</v>
      </c>
      <c r="E540" s="6">
        <v>2680224.142</v>
      </c>
      <c r="F540" s="6">
        <v>175106.25870000001</v>
      </c>
      <c r="G540" s="4">
        <v>-32.693199999999997</v>
      </c>
      <c r="H540" t="s">
        <v>825</v>
      </c>
      <c r="J540" s="4">
        <v>7.9000000000000008E-3</v>
      </c>
    </row>
    <row r="541" spans="1:10" x14ac:dyDescent="0.25">
      <c r="A541" s="178">
        <v>41296.544733796298</v>
      </c>
      <c r="B541" s="4" t="s">
        <v>76</v>
      </c>
      <c r="C541" s="4" t="s">
        <v>13</v>
      </c>
      <c r="D541" s="4">
        <v>68</v>
      </c>
      <c r="E541" s="6">
        <v>2680222.8217000002</v>
      </c>
      <c r="F541" s="6">
        <v>175102.6195</v>
      </c>
      <c r="G541" s="4">
        <v>-32.685299999999998</v>
      </c>
      <c r="H541" t="s">
        <v>825</v>
      </c>
      <c r="J541" s="4">
        <v>9.5999999999999992E-3</v>
      </c>
    </row>
    <row r="542" spans="1:10" x14ac:dyDescent="0.25">
      <c r="A542" s="178">
        <v>41296.544872685183</v>
      </c>
      <c r="B542" s="4" t="s">
        <v>76</v>
      </c>
      <c r="C542" s="4" t="s">
        <v>13</v>
      </c>
      <c r="D542" s="4">
        <v>69</v>
      </c>
      <c r="E542" s="6">
        <v>2680222.1636000001</v>
      </c>
      <c r="F542" s="6">
        <v>175100.87059999999</v>
      </c>
      <c r="G542" s="4">
        <v>-32.665500000000002</v>
      </c>
      <c r="H542" t="s">
        <v>825</v>
      </c>
      <c r="J542" s="4">
        <v>8.6E-3</v>
      </c>
    </row>
    <row r="543" spans="1:10" x14ac:dyDescent="0.25">
      <c r="A543" s="178">
        <v>41296.544976851852</v>
      </c>
      <c r="B543" s="4" t="s">
        <v>76</v>
      </c>
      <c r="C543" s="4" t="s">
        <v>13</v>
      </c>
      <c r="D543" s="4">
        <v>70</v>
      </c>
      <c r="E543" s="6">
        <v>2680221.4103999999</v>
      </c>
      <c r="F543" s="6">
        <v>175098.85500000001</v>
      </c>
      <c r="G543" s="4">
        <v>-32.667000000000002</v>
      </c>
      <c r="H543" t="s">
        <v>825</v>
      </c>
      <c r="J543" s="4">
        <v>8.6999999999999994E-3</v>
      </c>
    </row>
    <row r="544" spans="1:10" x14ac:dyDescent="0.25">
      <c r="A544" s="178">
        <v>41296.545104166667</v>
      </c>
      <c r="B544" s="4" t="s">
        <v>76</v>
      </c>
      <c r="C544" s="4" t="s">
        <v>13</v>
      </c>
      <c r="D544" s="4">
        <v>71</v>
      </c>
      <c r="E544" s="6">
        <v>2680220.0929999999</v>
      </c>
      <c r="F544" s="6">
        <v>175095.15590000001</v>
      </c>
      <c r="G544" s="4">
        <v>-32.6554</v>
      </c>
      <c r="H544" t="s">
        <v>825</v>
      </c>
      <c r="J544" s="4">
        <v>8.6E-3</v>
      </c>
    </row>
    <row r="545" spans="1:11" x14ac:dyDescent="0.25">
      <c r="A545" s="178">
        <v>41296.545243055552</v>
      </c>
      <c r="B545" s="4" t="s">
        <v>76</v>
      </c>
      <c r="C545" s="4" t="s">
        <v>13</v>
      </c>
      <c r="D545" s="4">
        <v>72</v>
      </c>
      <c r="E545" s="6">
        <v>2680218.7332000001</v>
      </c>
      <c r="F545" s="6">
        <v>175091.4025</v>
      </c>
      <c r="G545" s="4">
        <v>-32.654299999999999</v>
      </c>
      <c r="H545" t="s">
        <v>825</v>
      </c>
      <c r="J545" s="4">
        <v>9.1000000000000004E-3</v>
      </c>
    </row>
    <row r="546" spans="1:11" x14ac:dyDescent="0.25">
      <c r="A546" s="178">
        <v>41296.545370370368</v>
      </c>
      <c r="B546" s="4" t="s">
        <v>76</v>
      </c>
      <c r="C546" s="4" t="s">
        <v>13</v>
      </c>
      <c r="D546" s="4">
        <v>73</v>
      </c>
      <c r="E546" s="6">
        <v>2680217.3519000001</v>
      </c>
      <c r="F546" s="6">
        <v>175087.80040000001</v>
      </c>
      <c r="G546" s="4">
        <v>-32.648800000000001</v>
      </c>
      <c r="H546" t="s">
        <v>825</v>
      </c>
      <c r="J546" s="4">
        <v>9.1000000000000004E-3</v>
      </c>
    </row>
    <row r="547" spans="1:11" x14ac:dyDescent="0.25">
      <c r="A547" s="178">
        <v>41296.545486111114</v>
      </c>
      <c r="B547" s="4" t="s">
        <v>76</v>
      </c>
      <c r="C547" s="4" t="s">
        <v>13</v>
      </c>
      <c r="D547" s="4">
        <v>74</v>
      </c>
      <c r="E547" s="6">
        <v>2680215.9928000001</v>
      </c>
      <c r="F547" s="6">
        <v>175084.03450000001</v>
      </c>
      <c r="G547" s="4">
        <v>-32.637</v>
      </c>
      <c r="H547" t="s">
        <v>825</v>
      </c>
      <c r="J547" s="4">
        <v>9.2999999999999992E-3</v>
      </c>
    </row>
    <row r="548" spans="1:11" x14ac:dyDescent="0.25">
      <c r="A548" s="178">
        <v>41296.545601851853</v>
      </c>
      <c r="B548" s="4" t="s">
        <v>76</v>
      </c>
      <c r="C548" s="4" t="s">
        <v>13</v>
      </c>
      <c r="D548" s="4">
        <v>75</v>
      </c>
      <c r="E548" s="6">
        <v>2680214.6439</v>
      </c>
      <c r="F548" s="6">
        <v>175080.45250000001</v>
      </c>
      <c r="G548" s="4">
        <v>-32.637300000000003</v>
      </c>
      <c r="H548" t="s">
        <v>825</v>
      </c>
      <c r="J548" s="4">
        <v>9.1999999999999998E-3</v>
      </c>
    </row>
    <row r="549" spans="1:11" x14ac:dyDescent="0.25">
      <c r="A549" s="178">
        <v>41296.545717592591</v>
      </c>
      <c r="B549" s="4" t="s">
        <v>76</v>
      </c>
      <c r="C549" s="4" t="s">
        <v>13</v>
      </c>
      <c r="D549" s="4">
        <v>76</v>
      </c>
      <c r="E549" s="6">
        <v>2680213.2913000002</v>
      </c>
      <c r="F549" s="6">
        <v>175076.69149999999</v>
      </c>
      <c r="G549" s="4">
        <v>-32.643999999999998</v>
      </c>
      <c r="H549" t="s">
        <v>825</v>
      </c>
      <c r="J549" s="4">
        <v>9.1000000000000004E-3</v>
      </c>
    </row>
    <row r="550" spans="1:11" x14ac:dyDescent="0.25">
      <c r="A550" s="178">
        <v>41296.545868055553</v>
      </c>
      <c r="B550" s="4" t="s">
        <v>76</v>
      </c>
      <c r="C550" s="4" t="s">
        <v>13</v>
      </c>
      <c r="D550" s="4">
        <v>77</v>
      </c>
      <c r="E550" s="6">
        <v>2680211.8835</v>
      </c>
      <c r="F550" s="6">
        <v>175073.03109999999</v>
      </c>
      <c r="G550" s="4">
        <v>-32.649700000000003</v>
      </c>
      <c r="H550" t="s">
        <v>825</v>
      </c>
      <c r="J550" s="4">
        <v>1.01E-2</v>
      </c>
    </row>
    <row r="551" spans="1:11" x14ac:dyDescent="0.25">
      <c r="A551" s="178">
        <v>41296.545995370368</v>
      </c>
      <c r="B551" s="4" t="s">
        <v>76</v>
      </c>
      <c r="C551" s="4" t="s">
        <v>13</v>
      </c>
      <c r="D551" s="4">
        <v>78</v>
      </c>
      <c r="E551" s="6">
        <v>2680210.4942000001</v>
      </c>
      <c r="F551" s="6">
        <v>175069.19529999999</v>
      </c>
      <c r="G551" s="4">
        <v>-32.620399999999997</v>
      </c>
      <c r="H551" t="s">
        <v>825</v>
      </c>
      <c r="J551" s="4">
        <v>8.8999999999999999E-3</v>
      </c>
    </row>
    <row r="552" spans="1:11" x14ac:dyDescent="0.25">
      <c r="A552" s="178">
        <v>41296.546122685184</v>
      </c>
      <c r="B552" s="4" t="s">
        <v>76</v>
      </c>
      <c r="C552" s="4" t="s">
        <v>13</v>
      </c>
      <c r="D552" s="4">
        <v>79</v>
      </c>
      <c r="E552" s="6">
        <v>2680209.1889999998</v>
      </c>
      <c r="F552" s="6">
        <v>175065.5324</v>
      </c>
      <c r="G552" s="4">
        <v>-32.650500000000001</v>
      </c>
      <c r="H552" t="s">
        <v>825</v>
      </c>
      <c r="J552" s="4">
        <v>9.4999999999999998E-3</v>
      </c>
    </row>
    <row r="553" spans="1:11" x14ac:dyDescent="0.25">
      <c r="A553" s="178">
        <v>41296.546238425923</v>
      </c>
      <c r="B553" s="4" t="s">
        <v>76</v>
      </c>
      <c r="C553" s="4" t="s">
        <v>13</v>
      </c>
      <c r="D553" s="4">
        <v>80</v>
      </c>
      <c r="E553" s="6">
        <v>2680207.8180999998</v>
      </c>
      <c r="F553" s="6">
        <v>175061.7916</v>
      </c>
      <c r="G553" s="4">
        <v>-32.612499999999997</v>
      </c>
      <c r="H553" t="s">
        <v>825</v>
      </c>
      <c r="J553" s="4">
        <v>9.2999999999999992E-3</v>
      </c>
    </row>
    <row r="554" spans="1:11" x14ac:dyDescent="0.25">
      <c r="A554" s="178">
        <v>41296.546759259261</v>
      </c>
      <c r="B554" s="4" t="s">
        <v>76</v>
      </c>
      <c r="C554" s="4" t="s">
        <v>13</v>
      </c>
      <c r="D554" s="4">
        <v>81</v>
      </c>
      <c r="E554" s="6">
        <v>2680207.0252999999</v>
      </c>
      <c r="F554" s="6">
        <v>175060.55710000001</v>
      </c>
      <c r="G554" s="4">
        <v>-32.543599999999998</v>
      </c>
      <c r="H554" t="s">
        <v>827</v>
      </c>
      <c r="J554" s="4">
        <v>0.01</v>
      </c>
    </row>
    <row r="555" spans="1:11" x14ac:dyDescent="0.25">
      <c r="A555" s="178">
        <v>41296.546944444446</v>
      </c>
      <c r="B555" s="4" t="s">
        <v>76</v>
      </c>
      <c r="C555" s="4" t="s">
        <v>13</v>
      </c>
      <c r="D555" s="4">
        <v>82</v>
      </c>
      <c r="E555" s="6">
        <v>2680206.3451999999</v>
      </c>
      <c r="F555" s="6">
        <v>175058.19899999999</v>
      </c>
      <c r="G555" s="4">
        <v>-32.460900000000002</v>
      </c>
      <c r="H555" t="s">
        <v>825</v>
      </c>
      <c r="J555" s="4">
        <v>9.5999999999999992E-3</v>
      </c>
    </row>
    <row r="556" spans="1:11" x14ac:dyDescent="0.25">
      <c r="A556" s="178">
        <v>41296.547048611108</v>
      </c>
      <c r="B556" s="4" t="s">
        <v>76</v>
      </c>
      <c r="C556" s="4" t="s">
        <v>13</v>
      </c>
      <c r="D556" s="4">
        <v>83</v>
      </c>
      <c r="E556" s="6">
        <v>2680205.0896000001</v>
      </c>
      <c r="F556" s="6">
        <v>175054.62450000001</v>
      </c>
      <c r="G556" s="4">
        <v>-32.349600000000002</v>
      </c>
      <c r="H556" t="s">
        <v>825</v>
      </c>
      <c r="J556" s="4">
        <v>9.4000000000000004E-3</v>
      </c>
    </row>
    <row r="557" spans="1:11" x14ac:dyDescent="0.25">
      <c r="A557" s="178">
        <v>41296.547164351854</v>
      </c>
      <c r="B557" s="4" t="s">
        <v>76</v>
      </c>
      <c r="C557" s="4" t="s">
        <v>13</v>
      </c>
      <c r="D557" s="4">
        <v>84</v>
      </c>
      <c r="E557" s="6">
        <v>2680203.7322</v>
      </c>
      <c r="F557" s="6">
        <v>175051.18520000001</v>
      </c>
      <c r="G557" s="4">
        <v>-32.213700000000003</v>
      </c>
      <c r="H557" t="s">
        <v>825</v>
      </c>
      <c r="J557" s="4">
        <v>9.7000000000000003E-3</v>
      </c>
    </row>
    <row r="558" spans="1:11" x14ac:dyDescent="0.25">
      <c r="A558" s="178">
        <v>41296.55574074074</v>
      </c>
      <c r="B558" s="4" t="s">
        <v>77</v>
      </c>
      <c r="C558" s="4" t="s">
        <v>13</v>
      </c>
      <c r="D558" s="4">
        <v>85</v>
      </c>
      <c r="E558" s="6">
        <v>2680491.3076999998</v>
      </c>
      <c r="F558" s="6">
        <v>174901.4725</v>
      </c>
      <c r="G558" s="4">
        <v>-31.598700000000001</v>
      </c>
      <c r="H558" t="s">
        <v>828</v>
      </c>
      <c r="J558" s="4">
        <v>1.11E-2</v>
      </c>
      <c r="K558" t="s">
        <v>829</v>
      </c>
    </row>
    <row r="559" spans="1:11" x14ac:dyDescent="0.25">
      <c r="A559" s="178">
        <v>41296.556134259263</v>
      </c>
      <c r="B559" s="4" t="s">
        <v>77</v>
      </c>
      <c r="C559" s="4" t="s">
        <v>13</v>
      </c>
      <c r="D559" s="4">
        <v>86</v>
      </c>
      <c r="E559" s="6">
        <v>2680492.0611</v>
      </c>
      <c r="F559" s="6">
        <v>174904.2703</v>
      </c>
      <c r="G559" s="4">
        <v>-31.9572</v>
      </c>
      <c r="H559" t="s">
        <v>775</v>
      </c>
      <c r="J559" s="4">
        <v>1.29E-2</v>
      </c>
    </row>
    <row r="560" spans="1:11" x14ac:dyDescent="0.25">
      <c r="A560" s="178">
        <v>41296.556446759256</v>
      </c>
      <c r="B560" s="4" t="s">
        <v>77</v>
      </c>
      <c r="C560" s="4" t="s">
        <v>13</v>
      </c>
      <c r="D560" s="4">
        <v>87</v>
      </c>
      <c r="E560" s="6">
        <v>2680492.2535999999</v>
      </c>
      <c r="F560" s="6">
        <v>174904.85889999999</v>
      </c>
      <c r="G560" s="4">
        <v>-32.016399999999997</v>
      </c>
      <c r="H560" t="s">
        <v>830</v>
      </c>
      <c r="J560" s="4">
        <v>1.0800000000000001E-2</v>
      </c>
    </row>
    <row r="561" spans="1:10" x14ac:dyDescent="0.25">
      <c r="A561" s="178">
        <v>41296.55667824074</v>
      </c>
      <c r="B561" s="4" t="s">
        <v>77</v>
      </c>
      <c r="C561" s="4" t="s">
        <v>13</v>
      </c>
      <c r="D561" s="4">
        <v>88</v>
      </c>
      <c r="E561" s="6">
        <v>2680494.3829000001</v>
      </c>
      <c r="F561" s="6">
        <v>174909.5655</v>
      </c>
      <c r="G561" s="4">
        <v>-32.244999999999997</v>
      </c>
      <c r="H561" t="s">
        <v>775</v>
      </c>
      <c r="J561" s="4">
        <v>1.29E-2</v>
      </c>
    </row>
    <row r="562" spans="1:10" x14ac:dyDescent="0.25">
      <c r="A562" s="178">
        <v>41296.55709490741</v>
      </c>
      <c r="B562" s="4" t="s">
        <v>77</v>
      </c>
      <c r="C562" s="4" t="s">
        <v>13</v>
      </c>
      <c r="D562" s="4">
        <v>89</v>
      </c>
      <c r="E562" s="6">
        <v>2680487.9641</v>
      </c>
      <c r="F562" s="6">
        <v>174911.2108</v>
      </c>
      <c r="G562" s="4">
        <v>-32.130299999999998</v>
      </c>
      <c r="H562" t="s">
        <v>831</v>
      </c>
      <c r="J562" s="4">
        <v>1.03E-2</v>
      </c>
    </row>
    <row r="563" spans="1:10" x14ac:dyDescent="0.25">
      <c r="A563" s="178">
        <v>41296.55740740741</v>
      </c>
      <c r="B563" s="4" t="s">
        <v>77</v>
      </c>
      <c r="C563" s="4" t="s">
        <v>13</v>
      </c>
      <c r="D563" s="4">
        <v>90</v>
      </c>
      <c r="E563" s="6">
        <v>2680497.6732999999</v>
      </c>
      <c r="F563" s="6">
        <v>174911.7329</v>
      </c>
      <c r="G563" s="4">
        <v>-32.482199999999999</v>
      </c>
      <c r="H563" t="s">
        <v>775</v>
      </c>
      <c r="J563" s="4">
        <v>1.12E-2</v>
      </c>
    </row>
    <row r="564" spans="1:10" x14ac:dyDescent="0.25">
      <c r="A564" s="178">
        <v>41296.557754629626</v>
      </c>
      <c r="B564" s="4" t="s">
        <v>77</v>
      </c>
      <c r="C564" s="4" t="s">
        <v>13</v>
      </c>
      <c r="D564" s="4">
        <v>91</v>
      </c>
      <c r="E564" s="6">
        <v>2680497.2563999998</v>
      </c>
      <c r="F564" s="6">
        <v>174912.69380000001</v>
      </c>
      <c r="G564" s="4">
        <v>-32.519300000000001</v>
      </c>
      <c r="H564" t="s">
        <v>832</v>
      </c>
      <c r="J564" s="4">
        <v>1.0500000000000001E-2</v>
      </c>
    </row>
    <row r="565" spans="1:10" x14ac:dyDescent="0.25">
      <c r="A565" s="178">
        <v>41296.557997685188</v>
      </c>
      <c r="B565" s="4" t="s">
        <v>77</v>
      </c>
      <c r="C565" s="4" t="s">
        <v>13</v>
      </c>
      <c r="D565" s="4">
        <v>92</v>
      </c>
      <c r="E565" s="6">
        <v>2680499.4276999999</v>
      </c>
      <c r="F565" s="6">
        <v>174914.18919999999</v>
      </c>
      <c r="G565" s="4">
        <v>-32.643999999999998</v>
      </c>
      <c r="H565" t="s">
        <v>825</v>
      </c>
      <c r="J565" s="4">
        <v>1.0800000000000001E-2</v>
      </c>
    </row>
    <row r="566" spans="1:10" x14ac:dyDescent="0.25">
      <c r="A566" s="178">
        <v>41296.558148148149</v>
      </c>
      <c r="B566" s="4" t="s">
        <v>77</v>
      </c>
      <c r="C566" s="4" t="s">
        <v>13</v>
      </c>
      <c r="D566" s="4">
        <v>93</v>
      </c>
      <c r="E566" s="6">
        <v>2680500.3409000002</v>
      </c>
      <c r="F566" s="6">
        <v>174916.29920000001</v>
      </c>
      <c r="G566" s="4">
        <v>-32.665599999999998</v>
      </c>
      <c r="H566" t="s">
        <v>825</v>
      </c>
      <c r="J566" s="4">
        <v>1.21E-2</v>
      </c>
    </row>
    <row r="567" spans="1:10" x14ac:dyDescent="0.25">
      <c r="A567" s="178">
        <v>41296.558310185188</v>
      </c>
      <c r="B567" s="4" t="s">
        <v>77</v>
      </c>
      <c r="C567" s="4" t="s">
        <v>13</v>
      </c>
      <c r="D567" s="4">
        <v>94</v>
      </c>
      <c r="E567" s="6">
        <v>2680501.3269000002</v>
      </c>
      <c r="F567" s="6">
        <v>174918.29120000001</v>
      </c>
      <c r="G567" s="4">
        <v>-32.712299999999999</v>
      </c>
      <c r="H567" t="s">
        <v>825</v>
      </c>
      <c r="J567" s="4">
        <v>1.09E-2</v>
      </c>
    </row>
    <row r="568" spans="1:10" x14ac:dyDescent="0.25">
      <c r="A568" s="178">
        <v>41296.558495370373</v>
      </c>
      <c r="B568" s="4" t="s">
        <v>77</v>
      </c>
      <c r="C568" s="4" t="s">
        <v>13</v>
      </c>
      <c r="D568" s="4">
        <v>95</v>
      </c>
      <c r="E568" s="6">
        <v>2680502.4685999998</v>
      </c>
      <c r="F568" s="6">
        <v>174920.43530000001</v>
      </c>
      <c r="G568" s="4">
        <v>-32.682099999999998</v>
      </c>
      <c r="H568" t="s">
        <v>825</v>
      </c>
      <c r="J568" s="4">
        <v>1.3599999999999999E-2</v>
      </c>
    </row>
    <row r="569" spans="1:10" x14ac:dyDescent="0.25">
      <c r="A569" s="178">
        <v>41296.558634259258</v>
      </c>
      <c r="B569" s="4" t="s">
        <v>77</v>
      </c>
      <c r="C569" s="4" t="s">
        <v>13</v>
      </c>
      <c r="D569" s="4">
        <v>96</v>
      </c>
      <c r="E569" s="6">
        <v>2680503.4202000001</v>
      </c>
      <c r="F569" s="6">
        <v>174922.50959999999</v>
      </c>
      <c r="G569" s="4">
        <v>-32.715400000000002</v>
      </c>
      <c r="H569" t="s">
        <v>825</v>
      </c>
      <c r="J569" s="4">
        <v>1.17E-2</v>
      </c>
    </row>
    <row r="570" spans="1:10" x14ac:dyDescent="0.25">
      <c r="A570" s="178">
        <v>41296.558819444443</v>
      </c>
      <c r="B570" s="4" t="s">
        <v>77</v>
      </c>
      <c r="C570" s="4" t="s">
        <v>13</v>
      </c>
      <c r="D570" s="4">
        <v>97</v>
      </c>
      <c r="E570" s="6">
        <v>2680505.0526000001</v>
      </c>
      <c r="F570" s="6">
        <v>174926.11189999999</v>
      </c>
      <c r="G570" s="4">
        <v>-32.731299999999997</v>
      </c>
      <c r="H570" t="s">
        <v>825</v>
      </c>
      <c r="J570" s="4">
        <v>1.0200000000000001E-2</v>
      </c>
    </row>
    <row r="571" spans="1:10" x14ac:dyDescent="0.25">
      <c r="A571" s="178">
        <v>41296.558935185189</v>
      </c>
      <c r="B571" s="4" t="s">
        <v>77</v>
      </c>
      <c r="C571" s="4" t="s">
        <v>13</v>
      </c>
      <c r="D571" s="4">
        <v>98</v>
      </c>
      <c r="E571" s="6">
        <v>2680506.1277999999</v>
      </c>
      <c r="F571" s="6">
        <v>174928.29240000001</v>
      </c>
      <c r="G571" s="4">
        <v>-32.738999999999997</v>
      </c>
      <c r="H571" t="s">
        <v>825</v>
      </c>
      <c r="J571" s="4">
        <v>9.9000000000000008E-3</v>
      </c>
    </row>
    <row r="572" spans="1:10" x14ac:dyDescent="0.25">
      <c r="A572" s="178">
        <v>41296.559062499997</v>
      </c>
      <c r="B572" s="4" t="s">
        <v>77</v>
      </c>
      <c r="C572" s="4" t="s">
        <v>13</v>
      </c>
      <c r="D572" s="4">
        <v>99</v>
      </c>
      <c r="E572" s="6">
        <v>2680507.0038000001</v>
      </c>
      <c r="F572" s="6">
        <v>174930.1507</v>
      </c>
      <c r="G572" s="4">
        <v>-32.758200000000002</v>
      </c>
      <c r="H572" t="s">
        <v>825</v>
      </c>
      <c r="J572" s="4">
        <v>1.09E-2</v>
      </c>
    </row>
    <row r="573" spans="1:10" x14ac:dyDescent="0.25">
      <c r="A573" s="178">
        <v>41296.559166666666</v>
      </c>
      <c r="B573" s="4" t="s">
        <v>77</v>
      </c>
      <c r="C573" s="4" t="s">
        <v>13</v>
      </c>
      <c r="D573" s="4">
        <v>100</v>
      </c>
      <c r="E573" s="6">
        <v>2680508.0169000002</v>
      </c>
      <c r="F573" s="6">
        <v>174932.2843</v>
      </c>
      <c r="G573" s="4">
        <v>-32.754300000000001</v>
      </c>
      <c r="H573" t="s">
        <v>825</v>
      </c>
      <c r="J573" s="4">
        <v>1.14E-2</v>
      </c>
    </row>
    <row r="574" spans="1:10" x14ac:dyDescent="0.25">
      <c r="A574" s="178">
        <v>41296.559282407405</v>
      </c>
      <c r="B574" s="4" t="s">
        <v>77</v>
      </c>
      <c r="C574" s="4" t="s">
        <v>13</v>
      </c>
      <c r="D574" s="4">
        <v>101</v>
      </c>
      <c r="E574" s="6">
        <v>2680508.9018999999</v>
      </c>
      <c r="F574" s="6">
        <v>174934.43</v>
      </c>
      <c r="G574" s="4">
        <v>-32.699800000000003</v>
      </c>
      <c r="H574" t="s">
        <v>825</v>
      </c>
      <c r="J574" s="4">
        <v>1.0800000000000001E-2</v>
      </c>
    </row>
    <row r="575" spans="1:10" x14ac:dyDescent="0.25">
      <c r="A575" s="178">
        <v>41296.559351851851</v>
      </c>
      <c r="B575" s="4" t="s">
        <v>77</v>
      </c>
      <c r="C575" s="4" t="s">
        <v>13</v>
      </c>
      <c r="D575" s="4">
        <v>102</v>
      </c>
      <c r="E575" s="6">
        <v>2680509.6329999999</v>
      </c>
      <c r="F575" s="6">
        <v>174936.2218</v>
      </c>
      <c r="G575" s="4">
        <v>-32.729500000000002</v>
      </c>
      <c r="H575" t="s">
        <v>825</v>
      </c>
      <c r="J575" s="4">
        <v>1.14E-2</v>
      </c>
    </row>
    <row r="576" spans="1:10" x14ac:dyDescent="0.25">
      <c r="A576" s="178">
        <v>41296.559641203705</v>
      </c>
      <c r="B576" s="4" t="s">
        <v>77</v>
      </c>
      <c r="C576" s="4" t="s">
        <v>13</v>
      </c>
      <c r="D576" s="4">
        <v>103</v>
      </c>
      <c r="E576" s="6">
        <v>2680510.2343000001</v>
      </c>
      <c r="F576" s="6">
        <v>174938.7176</v>
      </c>
      <c r="G576" s="4">
        <v>-32.670699999999997</v>
      </c>
      <c r="H576" t="s">
        <v>825</v>
      </c>
      <c r="J576" s="4">
        <v>1.67E-2</v>
      </c>
    </row>
    <row r="577" spans="1:10" x14ac:dyDescent="0.25">
      <c r="A577" s="178">
        <v>41296.559745370374</v>
      </c>
      <c r="B577" s="4" t="s">
        <v>77</v>
      </c>
      <c r="C577" s="4" t="s">
        <v>13</v>
      </c>
      <c r="D577" s="4">
        <v>104</v>
      </c>
      <c r="E577" s="6">
        <v>2680508.9605</v>
      </c>
      <c r="F577" s="6">
        <v>174940.94330000001</v>
      </c>
      <c r="G577" s="4">
        <v>-32.736199999999997</v>
      </c>
      <c r="H577" t="s">
        <v>825</v>
      </c>
      <c r="J577" s="4">
        <v>1.24E-2</v>
      </c>
    </row>
    <row r="578" spans="1:10" x14ac:dyDescent="0.25">
      <c r="A578" s="178">
        <v>41296.55982638889</v>
      </c>
      <c r="B578" s="4" t="s">
        <v>77</v>
      </c>
      <c r="C578" s="4" t="s">
        <v>13</v>
      </c>
      <c r="D578" s="4">
        <v>105</v>
      </c>
      <c r="E578" s="6">
        <v>2680511.7127</v>
      </c>
      <c r="F578" s="6">
        <v>174940.58530000001</v>
      </c>
      <c r="G578" s="4">
        <v>-32.692399999999999</v>
      </c>
      <c r="H578" t="s">
        <v>825</v>
      </c>
      <c r="J578" s="4">
        <v>1.23E-2</v>
      </c>
    </row>
    <row r="579" spans="1:10" x14ac:dyDescent="0.25">
      <c r="A579" s="178">
        <v>41296.559930555559</v>
      </c>
      <c r="B579" s="4" t="s">
        <v>77</v>
      </c>
      <c r="C579" s="4" t="s">
        <v>13</v>
      </c>
      <c r="D579" s="4">
        <v>106</v>
      </c>
      <c r="E579" s="6">
        <v>2680512.5819999999</v>
      </c>
      <c r="F579" s="6">
        <v>174942.4417</v>
      </c>
      <c r="G579" s="4">
        <v>-32.727499999999999</v>
      </c>
      <c r="H579" t="s">
        <v>825</v>
      </c>
      <c r="J579" s="4">
        <v>1.1599999999999999E-2</v>
      </c>
    </row>
    <row r="580" spans="1:10" x14ac:dyDescent="0.25">
      <c r="A580" s="178">
        <v>41296.56009259259</v>
      </c>
      <c r="B580" s="4" t="s">
        <v>77</v>
      </c>
      <c r="C580" s="4" t="s">
        <v>13</v>
      </c>
      <c r="D580" s="4">
        <v>107</v>
      </c>
      <c r="E580" s="6">
        <v>2680510.2612999999</v>
      </c>
      <c r="F580" s="6">
        <v>174942.90109999999</v>
      </c>
      <c r="G580" s="4">
        <v>-32.665399999999998</v>
      </c>
      <c r="H580" t="s">
        <v>825</v>
      </c>
      <c r="J580" s="4">
        <v>1.12E-2</v>
      </c>
    </row>
    <row r="581" spans="1:10" x14ac:dyDescent="0.25">
      <c r="A581" s="178">
        <v>41296.560150462959</v>
      </c>
      <c r="B581" s="4" t="s">
        <v>77</v>
      </c>
      <c r="C581" s="4" t="s">
        <v>13</v>
      </c>
      <c r="D581" s="4">
        <v>108</v>
      </c>
      <c r="E581" s="6">
        <v>2680510.7428000001</v>
      </c>
      <c r="F581" s="6">
        <v>174944.35740000001</v>
      </c>
      <c r="G581" s="4">
        <v>-32.647799999999997</v>
      </c>
      <c r="H581" t="s">
        <v>825</v>
      </c>
      <c r="J581" s="4">
        <v>1.1599999999999999E-2</v>
      </c>
    </row>
    <row r="582" spans="1:10" x14ac:dyDescent="0.25">
      <c r="A582" s="178">
        <v>41296.560243055559</v>
      </c>
      <c r="B582" s="4" t="s">
        <v>77</v>
      </c>
      <c r="C582" s="4" t="s">
        <v>13</v>
      </c>
      <c r="D582" s="4">
        <v>109</v>
      </c>
      <c r="E582" s="6">
        <v>2680513.1548000001</v>
      </c>
      <c r="F582" s="6">
        <v>174943.81709999999</v>
      </c>
      <c r="G582" s="4">
        <v>-32.656300000000002</v>
      </c>
      <c r="H582" t="s">
        <v>825</v>
      </c>
      <c r="J582" s="4">
        <v>1.2500000000000001E-2</v>
      </c>
    </row>
    <row r="583" spans="1:10" x14ac:dyDescent="0.25">
      <c r="A583" s="178">
        <v>41296.560347222221</v>
      </c>
      <c r="B583" s="4" t="s">
        <v>77</v>
      </c>
      <c r="C583" s="4" t="s">
        <v>13</v>
      </c>
      <c r="D583" s="4">
        <v>110</v>
      </c>
      <c r="E583" s="6">
        <v>2680511.7707000002</v>
      </c>
      <c r="F583" s="6">
        <v>174945.8547</v>
      </c>
      <c r="G583" s="4">
        <v>-32.665599999999998</v>
      </c>
      <c r="H583" t="s">
        <v>825</v>
      </c>
      <c r="J583" s="4">
        <v>1.2699999999999999E-2</v>
      </c>
    </row>
    <row r="584" spans="1:10" x14ac:dyDescent="0.25">
      <c r="A584" s="178">
        <v>41296.56046296296</v>
      </c>
      <c r="B584" s="4" t="s">
        <v>77</v>
      </c>
      <c r="C584" s="4" t="s">
        <v>13</v>
      </c>
      <c r="D584" s="4">
        <v>111</v>
      </c>
      <c r="E584" s="6">
        <v>2680513.5216999999</v>
      </c>
      <c r="F584" s="6">
        <v>174945.755</v>
      </c>
      <c r="G584" s="4">
        <v>-32.688600000000001</v>
      </c>
      <c r="H584" t="s">
        <v>825</v>
      </c>
      <c r="I584" t="s">
        <v>776</v>
      </c>
      <c r="J584" s="4">
        <v>1.6899999999999998E-2</v>
      </c>
    </row>
    <row r="585" spans="1:10" x14ac:dyDescent="0.25">
      <c r="A585" s="178">
        <v>41296.560624999998</v>
      </c>
      <c r="B585" s="4" t="s">
        <v>77</v>
      </c>
      <c r="C585" s="4" t="s">
        <v>13</v>
      </c>
      <c r="D585" s="4">
        <v>112</v>
      </c>
      <c r="E585" s="6">
        <v>2680515.0159999998</v>
      </c>
      <c r="F585" s="6">
        <v>174948.0711</v>
      </c>
      <c r="G585" s="4">
        <v>-32.693199999999997</v>
      </c>
      <c r="H585" t="s">
        <v>825</v>
      </c>
      <c r="J585" s="4">
        <v>0.02</v>
      </c>
    </row>
    <row r="586" spans="1:10" x14ac:dyDescent="0.25">
      <c r="A586" s="178">
        <v>41296.560891203706</v>
      </c>
      <c r="B586" s="4" t="s">
        <v>77</v>
      </c>
      <c r="C586" s="4" t="s">
        <v>13</v>
      </c>
      <c r="D586" s="4">
        <v>113</v>
      </c>
      <c r="E586" s="6">
        <v>2680512.9226000002</v>
      </c>
      <c r="F586" s="6">
        <v>174950.7585</v>
      </c>
      <c r="G586" s="4">
        <v>-32.7119</v>
      </c>
      <c r="H586" t="s">
        <v>825</v>
      </c>
      <c r="J586" s="4">
        <v>1.7899999999999999E-2</v>
      </c>
    </row>
    <row r="587" spans="1:10" x14ac:dyDescent="0.25">
      <c r="A587" s="178">
        <v>41296.561041666668</v>
      </c>
      <c r="B587" s="4" t="s">
        <v>77</v>
      </c>
      <c r="C587" s="4" t="s">
        <v>13</v>
      </c>
      <c r="D587" s="4">
        <v>114</v>
      </c>
      <c r="E587" s="6">
        <v>2680515.5449000001</v>
      </c>
      <c r="F587" s="6">
        <v>174954.56510000001</v>
      </c>
      <c r="G587" s="4">
        <v>-32.709800000000001</v>
      </c>
      <c r="H587" t="s">
        <v>825</v>
      </c>
      <c r="J587" s="4">
        <v>1.26E-2</v>
      </c>
    </row>
    <row r="588" spans="1:10" x14ac:dyDescent="0.25">
      <c r="A588" s="178">
        <v>41296.561168981483</v>
      </c>
      <c r="B588" s="4" t="s">
        <v>77</v>
      </c>
      <c r="C588" s="4" t="s">
        <v>13</v>
      </c>
      <c r="D588" s="4">
        <v>115</v>
      </c>
      <c r="E588" s="6">
        <v>2680516.9448000002</v>
      </c>
      <c r="F588" s="6">
        <v>174957.60200000001</v>
      </c>
      <c r="G588" s="4">
        <v>-32.2911</v>
      </c>
      <c r="H588" t="s">
        <v>825</v>
      </c>
      <c r="J588" s="4">
        <v>0.51349999999999996</v>
      </c>
    </row>
    <row r="589" spans="1:10" x14ac:dyDescent="0.25">
      <c r="A589" s="178">
        <v>41296.561307870368</v>
      </c>
      <c r="B589" s="4" t="s">
        <v>77</v>
      </c>
      <c r="C589" s="4" t="s">
        <v>13</v>
      </c>
      <c r="D589" s="4">
        <v>116</v>
      </c>
      <c r="E589" s="6">
        <v>2680517.0317000002</v>
      </c>
      <c r="F589" s="6">
        <v>174957.63329999999</v>
      </c>
      <c r="G589" s="4">
        <v>-32.735199999999999</v>
      </c>
      <c r="H589" t="s">
        <v>825</v>
      </c>
      <c r="J589" s="4">
        <v>1.12E-2</v>
      </c>
    </row>
    <row r="590" spans="1:10" x14ac:dyDescent="0.25">
      <c r="A590" s="178">
        <v>41296.561539351853</v>
      </c>
      <c r="B590" s="4" t="s">
        <v>77</v>
      </c>
      <c r="C590" s="4" t="s">
        <v>13</v>
      </c>
      <c r="D590" s="4">
        <v>117</v>
      </c>
      <c r="E590" s="6">
        <v>2680518.2877000002</v>
      </c>
      <c r="F590" s="6">
        <v>174960.25760000001</v>
      </c>
      <c r="G590" s="4">
        <v>-32.682699999999997</v>
      </c>
      <c r="H590" t="s">
        <v>825</v>
      </c>
      <c r="J590" s="4">
        <v>1.3899999999999999E-2</v>
      </c>
    </row>
    <row r="591" spans="1:10" x14ac:dyDescent="0.25">
      <c r="A591" s="178">
        <v>41296.561643518522</v>
      </c>
      <c r="B591" s="4" t="s">
        <v>77</v>
      </c>
      <c r="C591" s="4" t="s">
        <v>13</v>
      </c>
      <c r="D591" s="4">
        <v>118</v>
      </c>
      <c r="E591" s="6">
        <v>2680519.4213</v>
      </c>
      <c r="F591" s="6">
        <v>174962.3958</v>
      </c>
      <c r="G591" s="4">
        <v>-32.687600000000003</v>
      </c>
      <c r="H591" t="s">
        <v>825</v>
      </c>
      <c r="J591" s="4">
        <v>1.1599999999999999E-2</v>
      </c>
    </row>
    <row r="592" spans="1:10" x14ac:dyDescent="0.25">
      <c r="A592" s="178">
        <v>41296.561747685184</v>
      </c>
      <c r="B592" s="4" t="s">
        <v>77</v>
      </c>
      <c r="C592" s="4" t="s">
        <v>13</v>
      </c>
      <c r="D592" s="4">
        <v>119</v>
      </c>
      <c r="E592" s="6">
        <v>2680520.9588000001</v>
      </c>
      <c r="F592" s="6">
        <v>174964.95540000001</v>
      </c>
      <c r="G592" s="4">
        <v>-32.712000000000003</v>
      </c>
      <c r="H592" t="s">
        <v>825</v>
      </c>
      <c r="J592" s="4">
        <v>1.14E-2</v>
      </c>
    </row>
    <row r="593" spans="1:10" x14ac:dyDescent="0.25">
      <c r="A593" s="178">
        <v>41296.561921296299</v>
      </c>
      <c r="B593" s="4" t="s">
        <v>77</v>
      </c>
      <c r="C593" s="4" t="s">
        <v>13</v>
      </c>
      <c r="D593" s="4">
        <v>120</v>
      </c>
      <c r="E593" s="6">
        <v>2680522.2082000002</v>
      </c>
      <c r="F593" s="6">
        <v>174968.14</v>
      </c>
      <c r="G593" s="4">
        <v>-32.764000000000003</v>
      </c>
      <c r="H593" t="s">
        <v>825</v>
      </c>
      <c r="J593" s="4">
        <v>1.15E-2</v>
      </c>
    </row>
    <row r="594" spans="1:10" x14ac:dyDescent="0.25">
      <c r="A594" s="178">
        <v>41296.562013888892</v>
      </c>
      <c r="B594" s="4" t="s">
        <v>77</v>
      </c>
      <c r="C594" s="4" t="s">
        <v>13</v>
      </c>
      <c r="D594" s="4">
        <v>121</v>
      </c>
      <c r="E594" s="6">
        <v>2680525.0869</v>
      </c>
      <c r="F594" s="6">
        <v>174968.56210000001</v>
      </c>
      <c r="G594" s="4">
        <v>-32.754800000000003</v>
      </c>
      <c r="H594" t="s">
        <v>825</v>
      </c>
      <c r="J594" s="4">
        <v>1.2200000000000001E-2</v>
      </c>
    </row>
    <row r="595" spans="1:10" x14ac:dyDescent="0.25">
      <c r="A595" s="178">
        <v>41296.562118055554</v>
      </c>
      <c r="B595" s="4" t="s">
        <v>77</v>
      </c>
      <c r="C595" s="4" t="s">
        <v>13</v>
      </c>
      <c r="D595" s="4">
        <v>122</v>
      </c>
      <c r="E595" s="6">
        <v>2680523.6751000001</v>
      </c>
      <c r="F595" s="6">
        <v>174971.16990000001</v>
      </c>
      <c r="G595" s="4">
        <v>-32.707900000000002</v>
      </c>
      <c r="H595" t="s">
        <v>825</v>
      </c>
      <c r="J595" s="4">
        <v>1.2800000000000001E-2</v>
      </c>
    </row>
    <row r="596" spans="1:10" x14ac:dyDescent="0.25">
      <c r="A596" s="178">
        <v>41296.562291666669</v>
      </c>
      <c r="B596" s="4" t="s">
        <v>77</v>
      </c>
      <c r="C596" s="4" t="s">
        <v>13</v>
      </c>
      <c r="D596" s="4">
        <v>123</v>
      </c>
      <c r="E596" s="6">
        <v>2680528.6209</v>
      </c>
      <c r="F596" s="6">
        <v>174975.05059999999</v>
      </c>
      <c r="G596" s="4">
        <v>-32.728700000000003</v>
      </c>
      <c r="H596" t="s">
        <v>825</v>
      </c>
      <c r="J596" s="4">
        <v>1.4500000000000001E-2</v>
      </c>
    </row>
    <row r="597" spans="1:10" x14ac:dyDescent="0.25">
      <c r="A597" s="178">
        <v>41296.5627662037</v>
      </c>
      <c r="B597" s="4" t="s">
        <v>77</v>
      </c>
      <c r="C597" s="4" t="s">
        <v>13</v>
      </c>
      <c r="D597" s="4">
        <v>124</v>
      </c>
      <c r="E597" s="6">
        <v>2680527.3128999998</v>
      </c>
      <c r="F597" s="6">
        <v>174977.74830000001</v>
      </c>
      <c r="G597" s="4">
        <v>-32.641599999999997</v>
      </c>
      <c r="H597" t="s">
        <v>782</v>
      </c>
      <c r="J597" s="4">
        <v>1.0999999999999999E-2</v>
      </c>
    </row>
    <row r="598" spans="1:10" x14ac:dyDescent="0.25">
      <c r="A598" s="178">
        <v>41296.563321759262</v>
      </c>
      <c r="B598" s="4" t="s">
        <v>77</v>
      </c>
      <c r="C598" s="4" t="s">
        <v>13</v>
      </c>
      <c r="D598" s="4">
        <v>125</v>
      </c>
      <c r="E598" s="6">
        <v>2680535.8382999999</v>
      </c>
      <c r="F598" s="6">
        <v>174992.2555</v>
      </c>
      <c r="G598" s="4">
        <v>-32.767299999999999</v>
      </c>
      <c r="H598" t="s">
        <v>825</v>
      </c>
      <c r="J598" s="4">
        <v>1.89E-2</v>
      </c>
    </row>
    <row r="599" spans="1:10" x14ac:dyDescent="0.25">
      <c r="A599" s="178">
        <v>41296.563819444447</v>
      </c>
      <c r="B599" s="4" t="s">
        <v>77</v>
      </c>
      <c r="C599" s="4" t="s">
        <v>13</v>
      </c>
      <c r="D599" s="4">
        <v>126</v>
      </c>
      <c r="E599" s="6">
        <v>2680522.6965999999</v>
      </c>
      <c r="F599" s="6">
        <v>174973.7046</v>
      </c>
      <c r="G599" s="4">
        <v>-32.682200000000002</v>
      </c>
      <c r="H599" t="s">
        <v>825</v>
      </c>
      <c r="J599" s="4">
        <v>1.21E-2</v>
      </c>
    </row>
    <row r="600" spans="1:10" x14ac:dyDescent="0.25">
      <c r="A600" s="178">
        <v>41296.563900462963</v>
      </c>
      <c r="B600" s="4" t="s">
        <v>77</v>
      </c>
      <c r="C600" s="4" t="s">
        <v>13</v>
      </c>
      <c r="D600" s="4">
        <v>127</v>
      </c>
      <c r="E600" s="6">
        <v>2680523.5151999998</v>
      </c>
      <c r="F600" s="6">
        <v>174971.47229999999</v>
      </c>
      <c r="G600" s="4">
        <v>-32.721499999999999</v>
      </c>
      <c r="H600" t="s">
        <v>825</v>
      </c>
      <c r="J600" s="4">
        <v>1.29E-2</v>
      </c>
    </row>
    <row r="601" spans="1:10" x14ac:dyDescent="0.25">
      <c r="A601" s="178">
        <v>41296.563993055555</v>
      </c>
      <c r="B601" s="4" t="s">
        <v>77</v>
      </c>
      <c r="C601" s="4" t="s">
        <v>13</v>
      </c>
      <c r="D601" s="4">
        <v>128</v>
      </c>
      <c r="E601" s="6">
        <v>2680521.2319999998</v>
      </c>
      <c r="F601" s="6">
        <v>174971.30559999999</v>
      </c>
      <c r="G601" s="4">
        <v>-32.7258</v>
      </c>
      <c r="H601" t="s">
        <v>825</v>
      </c>
      <c r="J601" s="4">
        <v>1.41E-2</v>
      </c>
    </row>
    <row r="602" spans="1:10" x14ac:dyDescent="0.25">
      <c r="A602" s="178">
        <v>41296.564097222225</v>
      </c>
      <c r="B602" s="4" t="s">
        <v>77</v>
      </c>
      <c r="C602" s="4" t="s">
        <v>13</v>
      </c>
      <c r="D602" s="4">
        <v>129</v>
      </c>
      <c r="E602" s="6">
        <v>2680522.2758999998</v>
      </c>
      <c r="F602" s="6">
        <v>174968.304</v>
      </c>
      <c r="G602" s="4">
        <v>-32.767099999999999</v>
      </c>
      <c r="H602" t="s">
        <v>825</v>
      </c>
      <c r="J602" s="4">
        <v>1.3899999999999999E-2</v>
      </c>
    </row>
    <row r="603" spans="1:10" x14ac:dyDescent="0.25">
      <c r="A603" s="178">
        <v>41296.56417824074</v>
      </c>
      <c r="B603" s="4" t="s">
        <v>77</v>
      </c>
      <c r="C603" s="4" t="s">
        <v>13</v>
      </c>
      <c r="D603" s="4">
        <v>130</v>
      </c>
      <c r="E603" s="6">
        <v>2680519.5414</v>
      </c>
      <c r="F603" s="6">
        <v>174968.42240000001</v>
      </c>
      <c r="G603" s="4">
        <v>-32.699100000000001</v>
      </c>
      <c r="H603" t="s">
        <v>825</v>
      </c>
      <c r="J603" s="4">
        <v>1.46E-2</v>
      </c>
    </row>
    <row r="604" spans="1:10" x14ac:dyDescent="0.25">
      <c r="A604" s="178">
        <v>41296.564282407409</v>
      </c>
      <c r="B604" s="4" t="s">
        <v>77</v>
      </c>
      <c r="C604" s="4" t="s">
        <v>13</v>
      </c>
      <c r="D604" s="4">
        <v>131</v>
      </c>
      <c r="E604" s="6">
        <v>2680520.5696999999</v>
      </c>
      <c r="F604" s="6">
        <v>174965.60310000001</v>
      </c>
      <c r="G604" s="4">
        <v>-32.692599999999999</v>
      </c>
      <c r="H604" t="s">
        <v>825</v>
      </c>
      <c r="J604" s="4">
        <v>1.26E-2</v>
      </c>
    </row>
    <row r="605" spans="1:10" x14ac:dyDescent="0.25">
      <c r="A605" s="178">
        <v>41296.564363425925</v>
      </c>
      <c r="B605" s="4" t="s">
        <v>77</v>
      </c>
      <c r="C605" s="4" t="s">
        <v>13</v>
      </c>
      <c r="D605" s="4">
        <v>132</v>
      </c>
      <c r="E605" s="6">
        <v>2680518.0389999999</v>
      </c>
      <c r="F605" s="6">
        <v>174965.5675</v>
      </c>
      <c r="G605" s="4">
        <v>-32.721299999999999</v>
      </c>
      <c r="H605" t="s">
        <v>825</v>
      </c>
      <c r="J605" s="4">
        <v>1.24E-2</v>
      </c>
    </row>
    <row r="606" spans="1:10" x14ac:dyDescent="0.25">
      <c r="A606" s="178">
        <v>41296.564479166664</v>
      </c>
      <c r="B606" s="4" t="s">
        <v>77</v>
      </c>
      <c r="C606" s="4" t="s">
        <v>13</v>
      </c>
      <c r="D606" s="4">
        <v>133</v>
      </c>
      <c r="E606" s="6">
        <v>2680519.335</v>
      </c>
      <c r="F606" s="6">
        <v>174962.68160000001</v>
      </c>
      <c r="G606" s="4">
        <v>-32.714399999999998</v>
      </c>
      <c r="H606" t="s">
        <v>825</v>
      </c>
      <c r="J606" s="4">
        <v>1.2800000000000001E-2</v>
      </c>
    </row>
    <row r="607" spans="1:10" x14ac:dyDescent="0.25">
      <c r="A607" s="178">
        <v>41296.56454861111</v>
      </c>
      <c r="B607" s="4" t="s">
        <v>77</v>
      </c>
      <c r="C607" s="4" t="s">
        <v>13</v>
      </c>
      <c r="D607" s="4">
        <v>134</v>
      </c>
      <c r="E607" s="6">
        <v>2680517.1713999999</v>
      </c>
      <c r="F607" s="6">
        <v>174962.9975</v>
      </c>
      <c r="G607" s="4">
        <v>-32.716799999999999</v>
      </c>
      <c r="H607" t="s">
        <v>825</v>
      </c>
      <c r="J607" s="4">
        <v>1.3299999999999999E-2</v>
      </c>
    </row>
    <row r="608" spans="1:10" x14ac:dyDescent="0.25">
      <c r="A608" s="178">
        <v>41296.564641203702</v>
      </c>
      <c r="B608" s="4" t="s">
        <v>77</v>
      </c>
      <c r="C608" s="4" t="s">
        <v>13</v>
      </c>
      <c r="D608" s="4">
        <v>135</v>
      </c>
      <c r="E608" s="6">
        <v>2680518.2135999999</v>
      </c>
      <c r="F608" s="6">
        <v>174960.41</v>
      </c>
      <c r="G608" s="4">
        <v>-32.698700000000002</v>
      </c>
      <c r="H608" t="s">
        <v>825</v>
      </c>
      <c r="J608" s="4">
        <v>1.29E-2</v>
      </c>
    </row>
    <row r="609" spans="1:10" x14ac:dyDescent="0.25">
      <c r="A609" s="178">
        <v>41296.564745370371</v>
      </c>
      <c r="B609" s="4" t="s">
        <v>77</v>
      </c>
      <c r="C609" s="4" t="s">
        <v>13</v>
      </c>
      <c r="D609" s="4">
        <v>136</v>
      </c>
      <c r="E609" s="6">
        <v>2680515.4062000001</v>
      </c>
      <c r="F609" s="6">
        <v>174959.88810000001</v>
      </c>
      <c r="G609" s="4">
        <v>-32.714399999999998</v>
      </c>
      <c r="H609" t="s">
        <v>825</v>
      </c>
      <c r="J609" s="4">
        <v>1.2800000000000001E-2</v>
      </c>
    </row>
    <row r="610" spans="1:10" x14ac:dyDescent="0.25">
      <c r="A610" s="178">
        <v>41296.564849537041</v>
      </c>
      <c r="B610" s="4" t="s">
        <v>77</v>
      </c>
      <c r="C610" s="4" t="s">
        <v>13</v>
      </c>
      <c r="D610" s="4">
        <v>137</v>
      </c>
      <c r="E610" s="6">
        <v>2680514.1960999998</v>
      </c>
      <c r="F610" s="6">
        <v>174957.15479999999</v>
      </c>
      <c r="G610" s="4">
        <v>-32.676900000000003</v>
      </c>
      <c r="H610" t="s">
        <v>825</v>
      </c>
      <c r="J610" s="4">
        <v>1.2200000000000001E-2</v>
      </c>
    </row>
    <row r="611" spans="1:10" x14ac:dyDescent="0.25">
      <c r="A611" s="178">
        <v>41296.564930555556</v>
      </c>
      <c r="B611" s="4" t="s">
        <v>77</v>
      </c>
      <c r="C611" s="4" t="s">
        <v>13</v>
      </c>
      <c r="D611" s="4">
        <v>138</v>
      </c>
      <c r="E611" s="6">
        <v>2680516.8346000002</v>
      </c>
      <c r="F611" s="6">
        <v>174957.67069999999</v>
      </c>
      <c r="G611" s="4">
        <v>-32.711599999999997</v>
      </c>
      <c r="H611" t="s">
        <v>825</v>
      </c>
      <c r="J611" s="4">
        <v>1.1900000000000001E-2</v>
      </c>
    </row>
    <row r="612" spans="1:10" x14ac:dyDescent="0.25">
      <c r="A612" s="178">
        <v>41296.565034722225</v>
      </c>
      <c r="B612" s="4" t="s">
        <v>77</v>
      </c>
      <c r="C612" s="4" t="s">
        <v>13</v>
      </c>
      <c r="D612" s="4">
        <v>139</v>
      </c>
      <c r="E612" s="6">
        <v>2680515.4613000001</v>
      </c>
      <c r="F612" s="6">
        <v>174954.89439999999</v>
      </c>
      <c r="G612" s="4">
        <v>-32.691600000000001</v>
      </c>
      <c r="H612" t="s">
        <v>825</v>
      </c>
      <c r="J612" s="4">
        <v>1.32E-2</v>
      </c>
    </row>
    <row r="613" spans="1:10" x14ac:dyDescent="0.25">
      <c r="A613" s="178">
        <v>41296.565150462964</v>
      </c>
      <c r="B613" s="4" t="s">
        <v>77</v>
      </c>
      <c r="C613" s="4" t="s">
        <v>13</v>
      </c>
      <c r="D613" s="4">
        <v>140</v>
      </c>
      <c r="E613" s="6">
        <v>2680513.6392999999</v>
      </c>
      <c r="F613" s="6">
        <v>174951.2654</v>
      </c>
      <c r="G613" s="4">
        <v>-32.684600000000003</v>
      </c>
      <c r="H613" t="s">
        <v>825</v>
      </c>
      <c r="J613" s="4">
        <v>1.8700000000000001E-2</v>
      </c>
    </row>
    <row r="614" spans="1:10" x14ac:dyDescent="0.25">
      <c r="A614" s="178">
        <v>41296.565266203703</v>
      </c>
      <c r="B614" s="4" t="s">
        <v>77</v>
      </c>
      <c r="C614" s="4" t="s">
        <v>13</v>
      </c>
      <c r="D614" s="4">
        <v>141</v>
      </c>
      <c r="E614" s="6">
        <v>2680511.1562999999</v>
      </c>
      <c r="F614" s="6">
        <v>174950.4564</v>
      </c>
      <c r="G614" s="4">
        <v>-32.767400000000002</v>
      </c>
      <c r="H614" t="s">
        <v>825</v>
      </c>
      <c r="J614" s="4">
        <v>9.4200000000000006E-2</v>
      </c>
    </row>
    <row r="615" spans="1:10" x14ac:dyDescent="0.25">
      <c r="A615" s="178">
        <v>41296.565370370372</v>
      </c>
      <c r="B615" s="4" t="s">
        <v>77</v>
      </c>
      <c r="C615" s="4" t="s">
        <v>13</v>
      </c>
      <c r="D615" s="4">
        <v>142</v>
      </c>
      <c r="E615" s="6">
        <v>2680509.7480000001</v>
      </c>
      <c r="F615" s="6">
        <v>174948.23300000001</v>
      </c>
      <c r="G615" s="4">
        <v>-32.6858</v>
      </c>
      <c r="H615" t="s">
        <v>825</v>
      </c>
      <c r="J615" s="4">
        <v>1.4800000000000001E-2</v>
      </c>
    </row>
    <row r="616" spans="1:10" x14ac:dyDescent="0.25">
      <c r="A616" s="178">
        <v>41296.565439814818</v>
      </c>
      <c r="B616" s="4" t="s">
        <v>77</v>
      </c>
      <c r="C616" s="4" t="s">
        <v>13</v>
      </c>
      <c r="D616" s="4">
        <v>143</v>
      </c>
      <c r="E616" s="6">
        <v>2680509.1173</v>
      </c>
      <c r="F616" s="6">
        <v>174946.85399999999</v>
      </c>
      <c r="G616" s="4">
        <v>-32.687100000000001</v>
      </c>
      <c r="H616" t="s">
        <v>825</v>
      </c>
      <c r="J616" s="4">
        <v>1.2800000000000001E-2</v>
      </c>
    </row>
    <row r="617" spans="1:10" x14ac:dyDescent="0.25">
      <c r="A617" s="178">
        <v>41296.565520833334</v>
      </c>
      <c r="B617" s="4" t="s">
        <v>77</v>
      </c>
      <c r="C617" s="4" t="s">
        <v>13</v>
      </c>
      <c r="D617" s="4">
        <v>144</v>
      </c>
      <c r="E617" s="6">
        <v>2680510.8541000001</v>
      </c>
      <c r="F617" s="6">
        <v>174946.60800000001</v>
      </c>
      <c r="G617" s="4">
        <v>-32.636000000000003</v>
      </c>
      <c r="H617" t="s">
        <v>825</v>
      </c>
      <c r="J617" s="4">
        <v>1.49E-2</v>
      </c>
    </row>
    <row r="618" spans="1:10" x14ac:dyDescent="0.25">
      <c r="A618" s="178">
        <v>41296.565613425926</v>
      </c>
      <c r="B618" s="4" t="s">
        <v>77</v>
      </c>
      <c r="C618" s="4" t="s">
        <v>13</v>
      </c>
      <c r="D618" s="4">
        <v>145</v>
      </c>
      <c r="E618" s="6">
        <v>2680508.3439000002</v>
      </c>
      <c r="F618" s="6">
        <v>174945.35269999999</v>
      </c>
      <c r="G618" s="4">
        <v>-32.692900000000002</v>
      </c>
      <c r="H618" t="s">
        <v>825</v>
      </c>
      <c r="J618" s="4">
        <v>1.41E-2</v>
      </c>
    </row>
    <row r="619" spans="1:10" x14ac:dyDescent="0.25">
      <c r="A619" s="178">
        <v>41296.565694444442</v>
      </c>
      <c r="B619" s="4" t="s">
        <v>77</v>
      </c>
      <c r="C619" s="4" t="s">
        <v>13</v>
      </c>
      <c r="D619" s="4">
        <v>146</v>
      </c>
      <c r="E619" s="6">
        <v>2680510.3657999998</v>
      </c>
      <c r="F619" s="6">
        <v>174944.70759999999</v>
      </c>
      <c r="G619" s="4">
        <v>-32.68</v>
      </c>
      <c r="H619" t="s">
        <v>825</v>
      </c>
      <c r="J619" s="4">
        <v>1.34E-2</v>
      </c>
    </row>
    <row r="620" spans="1:10" x14ac:dyDescent="0.25">
      <c r="A620" s="178">
        <v>41296.565763888888</v>
      </c>
      <c r="B620" s="4" t="s">
        <v>77</v>
      </c>
      <c r="C620" s="4" t="s">
        <v>13</v>
      </c>
      <c r="D620" s="4">
        <v>147</v>
      </c>
      <c r="E620" s="6">
        <v>2680509.6031999998</v>
      </c>
      <c r="F620" s="6">
        <v>174943.16320000001</v>
      </c>
      <c r="G620" s="4">
        <v>-32.6858</v>
      </c>
      <c r="H620" t="s">
        <v>825</v>
      </c>
      <c r="J620" s="4">
        <v>1.49E-2</v>
      </c>
    </row>
    <row r="621" spans="1:10" x14ac:dyDescent="0.25">
      <c r="A621" s="178">
        <v>41296.56585648148</v>
      </c>
      <c r="B621" s="4" t="s">
        <v>77</v>
      </c>
      <c r="C621" s="4" t="s">
        <v>13</v>
      </c>
      <c r="D621" s="4">
        <v>148</v>
      </c>
      <c r="E621" s="6">
        <v>2680507.4281000001</v>
      </c>
      <c r="F621" s="6">
        <v>174943.45129999999</v>
      </c>
      <c r="G621" s="4">
        <v>-32.707099999999997</v>
      </c>
      <c r="H621" t="s">
        <v>825</v>
      </c>
      <c r="J621" s="4">
        <v>1.2699999999999999E-2</v>
      </c>
    </row>
    <row r="622" spans="1:10" x14ac:dyDescent="0.25">
      <c r="A622" s="178">
        <v>41296.565949074073</v>
      </c>
      <c r="B622" s="4" t="s">
        <v>77</v>
      </c>
      <c r="C622" s="4" t="s">
        <v>13</v>
      </c>
      <c r="D622" s="4">
        <v>149</v>
      </c>
      <c r="E622" s="6">
        <v>2680506.8069000002</v>
      </c>
      <c r="F622" s="6">
        <v>174942.0257</v>
      </c>
      <c r="G622" s="4">
        <v>-32.700200000000002</v>
      </c>
      <c r="H622" t="s">
        <v>825</v>
      </c>
      <c r="J622" s="4">
        <v>1.26E-2</v>
      </c>
    </row>
    <row r="623" spans="1:10" x14ac:dyDescent="0.25">
      <c r="A623" s="178">
        <v>41296.566041666665</v>
      </c>
      <c r="B623" s="4" t="s">
        <v>77</v>
      </c>
      <c r="C623" s="4" t="s">
        <v>13</v>
      </c>
      <c r="D623" s="4">
        <v>150</v>
      </c>
      <c r="E623" s="6">
        <v>2680506.0293000001</v>
      </c>
      <c r="F623" s="6">
        <v>174940.4216</v>
      </c>
      <c r="G623" s="4">
        <v>-32.657800000000002</v>
      </c>
      <c r="H623" t="s">
        <v>825</v>
      </c>
      <c r="J623" s="4">
        <v>1.21E-2</v>
      </c>
    </row>
    <row r="624" spans="1:10" x14ac:dyDescent="0.25">
      <c r="A624" s="178">
        <v>41296.566145833334</v>
      </c>
      <c r="B624" s="4" t="s">
        <v>77</v>
      </c>
      <c r="C624" s="4" t="s">
        <v>13</v>
      </c>
      <c r="D624" s="4">
        <v>151</v>
      </c>
      <c r="E624" s="6">
        <v>2680504.5646000002</v>
      </c>
      <c r="F624" s="6">
        <v>174937.3273</v>
      </c>
      <c r="G624" s="4">
        <v>-32.686</v>
      </c>
      <c r="H624" t="s">
        <v>825</v>
      </c>
      <c r="J624" s="4">
        <v>1.5800000000000002E-2</v>
      </c>
    </row>
    <row r="625" spans="1:10" x14ac:dyDescent="0.25">
      <c r="A625" s="178">
        <v>41296.566261574073</v>
      </c>
      <c r="B625" s="4" t="s">
        <v>77</v>
      </c>
      <c r="C625" s="4" t="s">
        <v>13</v>
      </c>
      <c r="D625" s="4">
        <v>152</v>
      </c>
      <c r="E625" s="6">
        <v>2680503.8413999998</v>
      </c>
      <c r="F625" s="6">
        <v>174935.71530000001</v>
      </c>
      <c r="G625" s="4">
        <v>-32.677700000000002</v>
      </c>
      <c r="H625" t="s">
        <v>825</v>
      </c>
      <c r="I625" t="s">
        <v>774</v>
      </c>
      <c r="J625" s="4">
        <v>1.34E-2</v>
      </c>
    </row>
    <row r="626" spans="1:10" x14ac:dyDescent="0.25">
      <c r="A626" s="178">
        <v>41296.566342592596</v>
      </c>
      <c r="B626" s="4" t="s">
        <v>77</v>
      </c>
      <c r="C626" s="4" t="s">
        <v>13</v>
      </c>
      <c r="D626" s="4">
        <v>153</v>
      </c>
      <c r="E626" s="6">
        <v>2680505.9460999998</v>
      </c>
      <c r="F626" s="6">
        <v>174934.80050000001</v>
      </c>
      <c r="G626" s="4">
        <v>-32.732199999999999</v>
      </c>
      <c r="H626" t="s">
        <v>825</v>
      </c>
      <c r="J626" s="4">
        <v>1.2200000000000001E-2</v>
      </c>
    </row>
    <row r="627" spans="1:10" x14ac:dyDescent="0.25">
      <c r="A627" s="178">
        <v>41296.566423611112</v>
      </c>
      <c r="B627" s="4" t="s">
        <v>77</v>
      </c>
      <c r="C627" s="4" t="s">
        <v>13</v>
      </c>
      <c r="D627" s="4">
        <v>154</v>
      </c>
      <c r="E627" s="6">
        <v>2680503.1913999999</v>
      </c>
      <c r="F627" s="6">
        <v>174933.89079999999</v>
      </c>
      <c r="G627" s="4">
        <v>-32.685699999999997</v>
      </c>
      <c r="H627" t="s">
        <v>825</v>
      </c>
      <c r="J627" s="4">
        <v>1.5900000000000001E-2</v>
      </c>
    </row>
    <row r="628" spans="1:10" x14ac:dyDescent="0.25">
      <c r="A628" s="178">
        <v>41296.566493055558</v>
      </c>
      <c r="B628" s="4" t="s">
        <v>77</v>
      </c>
      <c r="C628" s="4" t="s">
        <v>13</v>
      </c>
      <c r="D628" s="4">
        <v>155</v>
      </c>
      <c r="E628" s="6">
        <v>2680504.4134999998</v>
      </c>
      <c r="F628" s="6">
        <v>174931.649</v>
      </c>
      <c r="G628" s="4">
        <v>-32.677399999999999</v>
      </c>
      <c r="H628" t="s">
        <v>825</v>
      </c>
      <c r="J628" s="4">
        <v>1.49E-2</v>
      </c>
    </row>
    <row r="629" spans="1:10" x14ac:dyDescent="0.25">
      <c r="A629" s="178">
        <v>41296.566574074073</v>
      </c>
      <c r="B629" s="4" t="s">
        <v>77</v>
      </c>
      <c r="C629" s="4" t="s">
        <v>13</v>
      </c>
      <c r="D629" s="4">
        <v>156</v>
      </c>
      <c r="E629" s="6">
        <v>2680502.0172000001</v>
      </c>
      <c r="F629" s="6">
        <v>174931.75049999999</v>
      </c>
      <c r="G629" s="4">
        <v>-32.742100000000001</v>
      </c>
      <c r="H629" t="s">
        <v>825</v>
      </c>
      <c r="J629" s="4">
        <v>1.29E-2</v>
      </c>
    </row>
    <row r="630" spans="1:10" x14ac:dyDescent="0.25">
      <c r="A630" s="178">
        <v>41296.566655092596</v>
      </c>
      <c r="B630" s="4" t="s">
        <v>77</v>
      </c>
      <c r="C630" s="4" t="s">
        <v>13</v>
      </c>
      <c r="D630" s="4">
        <v>157</v>
      </c>
      <c r="E630" s="6">
        <v>2680503.3075000001</v>
      </c>
      <c r="F630" s="6">
        <v>174929.46669999999</v>
      </c>
      <c r="G630" s="4">
        <v>-32.730800000000002</v>
      </c>
      <c r="H630" t="s">
        <v>825</v>
      </c>
      <c r="J630" s="4">
        <v>1.34E-2</v>
      </c>
    </row>
    <row r="631" spans="1:10" x14ac:dyDescent="0.25">
      <c r="A631" s="178">
        <v>41296.566724537035</v>
      </c>
      <c r="B631" s="4" t="s">
        <v>77</v>
      </c>
      <c r="C631" s="4" t="s">
        <v>13</v>
      </c>
      <c r="D631" s="4">
        <v>158</v>
      </c>
      <c r="E631" s="6">
        <v>2680501.0521</v>
      </c>
      <c r="F631" s="6">
        <v>174929.6372</v>
      </c>
      <c r="G631" s="4">
        <v>-32.735999999999997</v>
      </c>
      <c r="H631" t="s">
        <v>825</v>
      </c>
      <c r="J631" s="4">
        <v>1.2699999999999999E-2</v>
      </c>
    </row>
    <row r="632" spans="1:10" x14ac:dyDescent="0.25">
      <c r="A632" s="178">
        <v>41296.566817129627</v>
      </c>
      <c r="B632" s="4" t="s">
        <v>77</v>
      </c>
      <c r="C632" s="4" t="s">
        <v>13</v>
      </c>
      <c r="D632" s="4">
        <v>159</v>
      </c>
      <c r="E632" s="6">
        <v>2680502.3020000001</v>
      </c>
      <c r="F632" s="6">
        <v>174927.1214</v>
      </c>
      <c r="G632" s="4">
        <v>-32.752600000000001</v>
      </c>
      <c r="H632" t="s">
        <v>825</v>
      </c>
      <c r="J632" s="4">
        <v>1.2800000000000001E-2</v>
      </c>
    </row>
    <row r="633" spans="1:10" x14ac:dyDescent="0.25">
      <c r="A633" s="178">
        <v>41296.56690972222</v>
      </c>
      <c r="B633" s="4" t="s">
        <v>77</v>
      </c>
      <c r="C633" s="4" t="s">
        <v>13</v>
      </c>
      <c r="D633" s="4">
        <v>160</v>
      </c>
      <c r="E633" s="6">
        <v>2680500.0765</v>
      </c>
      <c r="F633" s="6">
        <v>174927.24789999999</v>
      </c>
      <c r="G633" s="4">
        <v>-32.720199999999998</v>
      </c>
      <c r="H633" t="s">
        <v>825</v>
      </c>
      <c r="J633" s="4">
        <v>1.24E-2</v>
      </c>
    </row>
    <row r="634" spans="1:10" x14ac:dyDescent="0.25">
      <c r="A634" s="178">
        <v>41296.566990740743</v>
      </c>
      <c r="B634" s="4" t="s">
        <v>77</v>
      </c>
      <c r="C634" s="4" t="s">
        <v>13</v>
      </c>
      <c r="D634" s="4">
        <v>161</v>
      </c>
      <c r="E634" s="6">
        <v>2680501.497</v>
      </c>
      <c r="F634" s="6">
        <v>174925.11060000001</v>
      </c>
      <c r="G634" s="4">
        <v>-32.752800000000001</v>
      </c>
      <c r="H634" t="s">
        <v>825</v>
      </c>
      <c r="J634" s="4">
        <v>1.26E-2</v>
      </c>
    </row>
    <row r="635" spans="1:10" x14ac:dyDescent="0.25">
      <c r="A635" s="178">
        <v>41296.567071759258</v>
      </c>
      <c r="B635" s="4" t="s">
        <v>77</v>
      </c>
      <c r="C635" s="4" t="s">
        <v>13</v>
      </c>
      <c r="D635" s="4">
        <v>162</v>
      </c>
      <c r="E635" s="6">
        <v>2680499.2974999999</v>
      </c>
      <c r="F635" s="6">
        <v>174925.6195</v>
      </c>
      <c r="G635" s="4">
        <v>-32.714500000000001</v>
      </c>
      <c r="H635" t="s">
        <v>825</v>
      </c>
      <c r="J635" s="4">
        <v>1.17E-2</v>
      </c>
    </row>
    <row r="636" spans="1:10" x14ac:dyDescent="0.25">
      <c r="A636" s="178">
        <v>41296.567164351851</v>
      </c>
      <c r="B636" s="4" t="s">
        <v>77</v>
      </c>
      <c r="C636" s="4" t="s">
        <v>13</v>
      </c>
      <c r="D636" s="4">
        <v>163</v>
      </c>
      <c r="E636" s="6">
        <v>2680500.5049999999</v>
      </c>
      <c r="F636" s="6">
        <v>174923.38800000001</v>
      </c>
      <c r="G636" s="4">
        <v>-32.755099999999999</v>
      </c>
      <c r="H636" t="s">
        <v>825</v>
      </c>
      <c r="J636" s="4">
        <v>1.18E-2</v>
      </c>
    </row>
    <row r="637" spans="1:10" x14ac:dyDescent="0.25">
      <c r="A637" s="178">
        <v>41296.56726851852</v>
      </c>
      <c r="B637" s="4" t="s">
        <v>77</v>
      </c>
      <c r="C637" s="4" t="s">
        <v>13</v>
      </c>
      <c r="D637" s="4">
        <v>164</v>
      </c>
      <c r="E637" s="6">
        <v>2680496.7294999999</v>
      </c>
      <c r="F637" s="6">
        <v>174921.55129999999</v>
      </c>
      <c r="G637" s="4">
        <v>-32.685499999999998</v>
      </c>
      <c r="H637" t="s">
        <v>825</v>
      </c>
      <c r="J637" s="4">
        <v>1.2699999999999999E-2</v>
      </c>
    </row>
    <row r="638" spans="1:10" x14ac:dyDescent="0.25">
      <c r="A638" s="178">
        <v>41296.567337962966</v>
      </c>
      <c r="B638" s="4" t="s">
        <v>77</v>
      </c>
      <c r="C638" s="4" t="s">
        <v>13</v>
      </c>
      <c r="D638" s="4">
        <v>165</v>
      </c>
      <c r="E638" s="6">
        <v>2680496.5323999999</v>
      </c>
      <c r="F638" s="6">
        <v>174920.7458</v>
      </c>
      <c r="G638" s="4">
        <v>-32.684199999999997</v>
      </c>
      <c r="H638" t="s">
        <v>825</v>
      </c>
      <c r="J638" s="4">
        <v>1.24E-2</v>
      </c>
    </row>
    <row r="639" spans="1:10" x14ac:dyDescent="0.25">
      <c r="A639" s="178">
        <v>41296.567442129628</v>
      </c>
      <c r="B639" s="4" t="s">
        <v>77</v>
      </c>
      <c r="C639" s="4" t="s">
        <v>13</v>
      </c>
      <c r="D639" s="4">
        <v>166</v>
      </c>
      <c r="E639" s="6">
        <v>2680498.3588</v>
      </c>
      <c r="F639" s="6">
        <v>174918.80110000001</v>
      </c>
      <c r="G639" s="4">
        <v>-32.661799999999999</v>
      </c>
      <c r="H639" t="s">
        <v>825</v>
      </c>
      <c r="J639" s="4">
        <v>1.2200000000000001E-2</v>
      </c>
    </row>
    <row r="640" spans="1:10" x14ac:dyDescent="0.25">
      <c r="A640" s="178">
        <v>41296.567511574074</v>
      </c>
      <c r="B640" s="4" t="s">
        <v>77</v>
      </c>
      <c r="C640" s="4" t="s">
        <v>13</v>
      </c>
      <c r="D640" s="4">
        <v>167</v>
      </c>
      <c r="E640" s="6">
        <v>2680497.7266000002</v>
      </c>
      <c r="F640" s="6">
        <v>174917.2163</v>
      </c>
      <c r="G640" s="4">
        <v>-32.681600000000003</v>
      </c>
      <c r="H640" t="s">
        <v>825</v>
      </c>
      <c r="J640" s="4">
        <v>1.2200000000000001E-2</v>
      </c>
    </row>
    <row r="641" spans="1:11" x14ac:dyDescent="0.25">
      <c r="A641" s="178">
        <v>41296.567604166667</v>
      </c>
      <c r="B641" s="4" t="s">
        <v>77</v>
      </c>
      <c r="C641" s="4" t="s">
        <v>13</v>
      </c>
      <c r="D641" s="4">
        <v>168</v>
      </c>
      <c r="E641" s="6">
        <v>2680496.9663999998</v>
      </c>
      <c r="F641" s="6">
        <v>174915.91899999999</v>
      </c>
      <c r="G641" s="4">
        <v>-32.642899999999997</v>
      </c>
      <c r="H641" t="s">
        <v>825</v>
      </c>
      <c r="J641" s="4">
        <v>1.24E-2</v>
      </c>
    </row>
    <row r="642" spans="1:11" x14ac:dyDescent="0.25">
      <c r="A642" s="178">
        <v>41296.569456018522</v>
      </c>
      <c r="B642" s="4" t="s">
        <v>834</v>
      </c>
      <c r="C642" s="4" t="s">
        <v>13</v>
      </c>
      <c r="D642" s="4">
        <v>169</v>
      </c>
      <c r="E642" s="6">
        <v>2680484.9142</v>
      </c>
      <c r="F642" s="6">
        <v>174885.6213</v>
      </c>
      <c r="G642" s="4">
        <v>-29.958100000000002</v>
      </c>
      <c r="H642" t="s">
        <v>833</v>
      </c>
      <c r="J642" s="4">
        <v>1.12E-2</v>
      </c>
    </row>
    <row r="643" spans="1:11" x14ac:dyDescent="0.25">
      <c r="A643" s="178">
        <v>41296.669942129629</v>
      </c>
      <c r="B643" s="4" t="s">
        <v>78</v>
      </c>
      <c r="C643" s="4" t="s">
        <v>13</v>
      </c>
      <c r="D643" s="4">
        <v>170</v>
      </c>
      <c r="E643" s="6">
        <v>2680433.2467</v>
      </c>
      <c r="F643" s="6">
        <v>174940.79130000001</v>
      </c>
      <c r="G643" s="4">
        <v>-32.493099999999998</v>
      </c>
      <c r="H643" t="s">
        <v>831</v>
      </c>
      <c r="J643" s="4">
        <v>1.11E-2</v>
      </c>
      <c r="K643" t="s">
        <v>829</v>
      </c>
    </row>
    <row r="644" spans="1:11" x14ac:dyDescent="0.25">
      <c r="A644" s="178">
        <v>41296.670057870368</v>
      </c>
      <c r="B644" s="4" t="s">
        <v>78</v>
      </c>
      <c r="C644" s="4" t="s">
        <v>13</v>
      </c>
      <c r="D644" s="4">
        <v>171</v>
      </c>
      <c r="E644" s="6">
        <v>2680433.4397</v>
      </c>
      <c r="F644" s="6">
        <v>174940.9572</v>
      </c>
      <c r="G644" s="4">
        <v>-32.516100000000002</v>
      </c>
      <c r="H644" t="s">
        <v>825</v>
      </c>
      <c r="J644" s="4">
        <v>1.1299999999999999E-2</v>
      </c>
    </row>
    <row r="645" spans="1:11" x14ac:dyDescent="0.25">
      <c r="A645" s="178">
        <v>41296.67015046296</v>
      </c>
      <c r="B645" s="4" t="s">
        <v>78</v>
      </c>
      <c r="C645" s="4" t="s">
        <v>13</v>
      </c>
      <c r="D645" s="4">
        <v>172</v>
      </c>
      <c r="E645" s="6">
        <v>2680434.9933000002</v>
      </c>
      <c r="F645" s="6">
        <v>174945.11749999999</v>
      </c>
      <c r="G645" s="4">
        <v>-32.69</v>
      </c>
      <c r="H645" t="s">
        <v>825</v>
      </c>
      <c r="J645" s="4">
        <v>1.11E-2</v>
      </c>
    </row>
    <row r="646" spans="1:11" x14ac:dyDescent="0.25">
      <c r="A646" s="178">
        <v>41296.670254629629</v>
      </c>
      <c r="B646" s="4" t="s">
        <v>78</v>
      </c>
      <c r="C646" s="4" t="s">
        <v>13</v>
      </c>
      <c r="D646" s="4">
        <v>173</v>
      </c>
      <c r="E646" s="6">
        <v>2680436.1565</v>
      </c>
      <c r="F646" s="6">
        <v>174947.8732</v>
      </c>
      <c r="G646" s="4">
        <v>-32.699399999999997</v>
      </c>
      <c r="H646" t="s">
        <v>825</v>
      </c>
      <c r="J646" s="4">
        <v>1.14E-2</v>
      </c>
    </row>
    <row r="647" spans="1:11" x14ac:dyDescent="0.25">
      <c r="A647" s="178">
        <v>41296.670405092591</v>
      </c>
      <c r="B647" s="4" t="s">
        <v>78</v>
      </c>
      <c r="C647" s="4" t="s">
        <v>13</v>
      </c>
      <c r="D647" s="4">
        <v>174</v>
      </c>
      <c r="E647" s="6">
        <v>2680437.6217999998</v>
      </c>
      <c r="F647" s="6">
        <v>174951.70600000001</v>
      </c>
      <c r="G647" s="4">
        <v>-32.7363</v>
      </c>
      <c r="H647" t="s">
        <v>825</v>
      </c>
      <c r="J647" s="4">
        <v>1.0200000000000001E-2</v>
      </c>
    </row>
    <row r="648" spans="1:11" x14ac:dyDescent="0.25">
      <c r="A648" s="178">
        <v>41296.670497685183</v>
      </c>
      <c r="B648" s="4" t="s">
        <v>78</v>
      </c>
      <c r="C648" s="4" t="s">
        <v>13</v>
      </c>
      <c r="D648" s="4">
        <v>175</v>
      </c>
      <c r="E648" s="6">
        <v>2680438.9208999998</v>
      </c>
      <c r="F648" s="6">
        <v>174954.82029999999</v>
      </c>
      <c r="G648" s="4">
        <v>-32.734400000000001</v>
      </c>
      <c r="H648" t="s">
        <v>825</v>
      </c>
      <c r="J648" s="4">
        <v>0.01</v>
      </c>
    </row>
    <row r="649" spans="1:11" x14ac:dyDescent="0.25">
      <c r="A649" s="178">
        <v>41296.670578703706</v>
      </c>
      <c r="B649" s="4" t="s">
        <v>78</v>
      </c>
      <c r="C649" s="4" t="s">
        <v>13</v>
      </c>
      <c r="D649" s="4">
        <v>176</v>
      </c>
      <c r="E649" s="6">
        <v>2680439.9717000001</v>
      </c>
      <c r="F649" s="6">
        <v>174957.5392</v>
      </c>
      <c r="G649" s="4">
        <v>-32.792900000000003</v>
      </c>
      <c r="H649" t="s">
        <v>825</v>
      </c>
      <c r="J649" s="4">
        <v>0.01</v>
      </c>
    </row>
    <row r="650" spans="1:11" x14ac:dyDescent="0.25">
      <c r="A650" s="178">
        <v>41296.670648148145</v>
      </c>
      <c r="B650" s="4" t="s">
        <v>78</v>
      </c>
      <c r="C650" s="4" t="s">
        <v>13</v>
      </c>
      <c r="D650" s="4">
        <v>177</v>
      </c>
      <c r="E650" s="6">
        <v>2680441.0857000002</v>
      </c>
      <c r="F650" s="6">
        <v>174960.0233</v>
      </c>
      <c r="G650" s="4">
        <v>-32.770699999999998</v>
      </c>
      <c r="H650" t="s">
        <v>825</v>
      </c>
      <c r="J650" s="4">
        <v>1.01E-2</v>
      </c>
    </row>
    <row r="651" spans="1:11" x14ac:dyDescent="0.25">
      <c r="A651" s="178">
        <v>41296.670729166668</v>
      </c>
      <c r="B651" s="4" t="s">
        <v>78</v>
      </c>
      <c r="C651" s="4" t="s">
        <v>13</v>
      </c>
      <c r="D651" s="4">
        <v>178</v>
      </c>
      <c r="E651" s="6">
        <v>2680442.0013000001</v>
      </c>
      <c r="F651" s="6">
        <v>174962.6948</v>
      </c>
      <c r="G651" s="4">
        <v>-32.753999999999998</v>
      </c>
      <c r="H651" t="s">
        <v>825</v>
      </c>
      <c r="J651" s="4">
        <v>1.03E-2</v>
      </c>
    </row>
    <row r="652" spans="1:11" x14ac:dyDescent="0.25">
      <c r="A652" s="178">
        <v>41296.670810185184</v>
      </c>
      <c r="B652" s="4" t="s">
        <v>78</v>
      </c>
      <c r="C652" s="4" t="s">
        <v>13</v>
      </c>
      <c r="D652" s="4">
        <v>179</v>
      </c>
      <c r="E652" s="6">
        <v>2680442.9400999998</v>
      </c>
      <c r="F652" s="6">
        <v>174965.18340000001</v>
      </c>
      <c r="G652" s="4">
        <v>-32.759099999999997</v>
      </c>
      <c r="H652" t="s">
        <v>825</v>
      </c>
      <c r="J652" s="4">
        <v>1.0500000000000001E-2</v>
      </c>
    </row>
    <row r="653" spans="1:11" x14ac:dyDescent="0.25">
      <c r="A653" s="178">
        <v>41296.67087962963</v>
      </c>
      <c r="B653" s="4" t="s">
        <v>78</v>
      </c>
      <c r="C653" s="4" t="s">
        <v>13</v>
      </c>
      <c r="D653" s="4">
        <v>180</v>
      </c>
      <c r="E653" s="6">
        <v>2680443.7836000002</v>
      </c>
      <c r="F653" s="6">
        <v>174967.47640000001</v>
      </c>
      <c r="G653" s="4">
        <v>-32.743699999999997</v>
      </c>
      <c r="H653" t="s">
        <v>825</v>
      </c>
      <c r="J653" s="4">
        <v>9.7000000000000003E-3</v>
      </c>
    </row>
    <row r="654" spans="1:11" x14ac:dyDescent="0.25">
      <c r="A654" s="178">
        <v>41296.670960648145</v>
      </c>
      <c r="B654" s="4" t="s">
        <v>78</v>
      </c>
      <c r="C654" s="4" t="s">
        <v>13</v>
      </c>
      <c r="D654" s="4">
        <v>181</v>
      </c>
      <c r="E654" s="6">
        <v>2680445.0400999999</v>
      </c>
      <c r="F654" s="6">
        <v>174970.53760000001</v>
      </c>
      <c r="G654" s="4">
        <v>-32.761899999999997</v>
      </c>
      <c r="H654" t="s">
        <v>825</v>
      </c>
      <c r="J654" s="4">
        <v>0.01</v>
      </c>
    </row>
    <row r="655" spans="1:11" x14ac:dyDescent="0.25">
      <c r="A655" s="178">
        <v>41296.671030092592</v>
      </c>
      <c r="B655" s="4" t="s">
        <v>78</v>
      </c>
      <c r="C655" s="4" t="s">
        <v>13</v>
      </c>
      <c r="D655" s="4">
        <v>182</v>
      </c>
      <c r="E655" s="6">
        <v>2680446.1682000002</v>
      </c>
      <c r="F655" s="6">
        <v>174973.46489999999</v>
      </c>
      <c r="G655" s="4">
        <v>-32.758299999999998</v>
      </c>
      <c r="H655" t="s">
        <v>825</v>
      </c>
      <c r="J655" s="4">
        <v>1.0800000000000001E-2</v>
      </c>
    </row>
    <row r="656" spans="1:11" x14ac:dyDescent="0.25">
      <c r="A656" s="178">
        <v>41296.671111111114</v>
      </c>
      <c r="B656" s="4" t="s">
        <v>78</v>
      </c>
      <c r="C656" s="4" t="s">
        <v>13</v>
      </c>
      <c r="D656" s="4">
        <v>183</v>
      </c>
      <c r="E656" s="6">
        <v>2680447.6581000001</v>
      </c>
      <c r="F656" s="6">
        <v>174977.0968</v>
      </c>
      <c r="G656" s="4">
        <v>-32.776000000000003</v>
      </c>
      <c r="H656" t="s">
        <v>825</v>
      </c>
      <c r="J656" s="4">
        <v>9.5999999999999992E-3</v>
      </c>
    </row>
    <row r="657" spans="1:10" x14ac:dyDescent="0.25">
      <c r="A657" s="178">
        <v>41296.67119212963</v>
      </c>
      <c r="B657" s="4" t="s">
        <v>78</v>
      </c>
      <c r="C657" s="4" t="s">
        <v>13</v>
      </c>
      <c r="D657" s="4">
        <v>184</v>
      </c>
      <c r="E657" s="6">
        <v>2680448.6778000002</v>
      </c>
      <c r="F657" s="6">
        <v>174980.20329999999</v>
      </c>
      <c r="G657" s="4">
        <v>-32.764600000000002</v>
      </c>
      <c r="H657" t="s">
        <v>825</v>
      </c>
      <c r="J657" s="4">
        <v>9.7000000000000003E-3</v>
      </c>
    </row>
    <row r="658" spans="1:10" x14ac:dyDescent="0.25">
      <c r="A658" s="178">
        <v>41296.671273148146</v>
      </c>
      <c r="B658" s="4" t="s">
        <v>78</v>
      </c>
      <c r="C658" s="4" t="s">
        <v>13</v>
      </c>
      <c r="D658" s="4">
        <v>185</v>
      </c>
      <c r="E658" s="6">
        <v>2680449.8190000001</v>
      </c>
      <c r="F658" s="6">
        <v>174982.94560000001</v>
      </c>
      <c r="G658" s="4">
        <v>-32.728499999999997</v>
      </c>
      <c r="H658" t="s">
        <v>825</v>
      </c>
      <c r="J658" s="4">
        <v>1.0500000000000001E-2</v>
      </c>
    </row>
    <row r="659" spans="1:10" x14ac:dyDescent="0.25">
      <c r="A659" s="178">
        <v>41296.671354166669</v>
      </c>
      <c r="B659" s="4" t="s">
        <v>78</v>
      </c>
      <c r="C659" s="4" t="s">
        <v>13</v>
      </c>
      <c r="D659" s="4">
        <v>186</v>
      </c>
      <c r="E659" s="6">
        <v>2680450.8054999998</v>
      </c>
      <c r="F659" s="6">
        <v>174985.39259999999</v>
      </c>
      <c r="G659" s="4">
        <v>-32.731000000000002</v>
      </c>
      <c r="H659" t="s">
        <v>825</v>
      </c>
      <c r="J659" s="4">
        <v>1.0699999999999999E-2</v>
      </c>
    </row>
    <row r="660" spans="1:10" x14ac:dyDescent="0.25">
      <c r="A660" s="178">
        <v>41296.671446759261</v>
      </c>
      <c r="B660" s="4" t="s">
        <v>78</v>
      </c>
      <c r="C660" s="4" t="s">
        <v>13</v>
      </c>
      <c r="D660" s="4">
        <v>187</v>
      </c>
      <c r="E660" s="6">
        <v>2680451.9588000001</v>
      </c>
      <c r="F660" s="6">
        <v>174988.23439999999</v>
      </c>
      <c r="G660" s="4">
        <v>-32.736499999999999</v>
      </c>
      <c r="H660" t="s">
        <v>825</v>
      </c>
      <c r="J660" s="4">
        <v>1.04E-2</v>
      </c>
    </row>
    <row r="661" spans="1:10" x14ac:dyDescent="0.25">
      <c r="A661" s="178">
        <v>41296.671527777777</v>
      </c>
      <c r="B661" s="4" t="s">
        <v>78</v>
      </c>
      <c r="C661" s="4" t="s">
        <v>13</v>
      </c>
      <c r="D661" s="4">
        <v>188</v>
      </c>
      <c r="E661" s="6">
        <v>2680453.1343</v>
      </c>
      <c r="F661" s="6">
        <v>174991.39360000001</v>
      </c>
      <c r="G661" s="4">
        <v>-32.732999999999997</v>
      </c>
      <c r="H661" t="s">
        <v>825</v>
      </c>
      <c r="J661" s="4">
        <v>1.0800000000000001E-2</v>
      </c>
    </row>
    <row r="662" spans="1:10" x14ac:dyDescent="0.25">
      <c r="A662" s="178">
        <v>41296.6716087963</v>
      </c>
      <c r="B662" s="4" t="s">
        <v>78</v>
      </c>
      <c r="C662" s="4" t="s">
        <v>13</v>
      </c>
      <c r="D662" s="4">
        <v>189</v>
      </c>
      <c r="E662" s="6">
        <v>2680454.1867999998</v>
      </c>
      <c r="F662" s="6">
        <v>174994.2464</v>
      </c>
      <c r="G662" s="4">
        <v>-32.72</v>
      </c>
      <c r="H662" t="s">
        <v>825</v>
      </c>
      <c r="J662" s="4">
        <v>1.01E-2</v>
      </c>
    </row>
    <row r="663" spans="1:10" x14ac:dyDescent="0.25">
      <c r="A663" s="178">
        <v>41296.671689814815</v>
      </c>
      <c r="B663" s="4" t="s">
        <v>78</v>
      </c>
      <c r="C663" s="4" t="s">
        <v>13</v>
      </c>
      <c r="D663" s="4">
        <v>190</v>
      </c>
      <c r="E663" s="6">
        <v>2680455.4944000002</v>
      </c>
      <c r="F663" s="6">
        <v>174997.3124</v>
      </c>
      <c r="G663" s="4">
        <v>-32.707999999999998</v>
      </c>
      <c r="H663" t="s">
        <v>825</v>
      </c>
      <c r="I663" t="s">
        <v>776</v>
      </c>
      <c r="J663" s="4">
        <v>1.0500000000000001E-2</v>
      </c>
    </row>
    <row r="664" spans="1:10" x14ac:dyDescent="0.25">
      <c r="A664" s="178">
        <v>41296.671782407408</v>
      </c>
      <c r="B664" s="4" t="s">
        <v>78</v>
      </c>
      <c r="C664" s="4" t="s">
        <v>13</v>
      </c>
      <c r="D664" s="4">
        <v>191</v>
      </c>
      <c r="E664" s="6">
        <v>2680456.4210999999</v>
      </c>
      <c r="F664" s="6">
        <v>175000.35579999999</v>
      </c>
      <c r="G664" s="4">
        <v>-32.736800000000002</v>
      </c>
      <c r="H664" t="s">
        <v>825</v>
      </c>
      <c r="J664" s="4">
        <v>9.7000000000000003E-3</v>
      </c>
    </row>
    <row r="665" spans="1:10" x14ac:dyDescent="0.25">
      <c r="A665" s="178">
        <v>41296.671863425923</v>
      </c>
      <c r="B665" s="4" t="s">
        <v>78</v>
      </c>
      <c r="C665" s="4" t="s">
        <v>13</v>
      </c>
      <c r="D665" s="4">
        <v>192</v>
      </c>
      <c r="E665" s="6">
        <v>2680457.7014000001</v>
      </c>
      <c r="F665" s="6">
        <v>175003.47</v>
      </c>
      <c r="G665" s="4">
        <v>-32.685899999999997</v>
      </c>
      <c r="H665" t="s">
        <v>825</v>
      </c>
      <c r="J665" s="4">
        <v>9.7999999999999997E-3</v>
      </c>
    </row>
    <row r="666" spans="1:10" x14ac:dyDescent="0.25">
      <c r="A666" s="178">
        <v>41296.671944444446</v>
      </c>
      <c r="B666" s="4" t="s">
        <v>78</v>
      </c>
      <c r="C666" s="4" t="s">
        <v>13</v>
      </c>
      <c r="D666" s="4">
        <v>193</v>
      </c>
      <c r="E666" s="6">
        <v>2680459.054</v>
      </c>
      <c r="F666" s="6">
        <v>175006.88699999999</v>
      </c>
      <c r="G666" s="4">
        <v>-32.7502</v>
      </c>
      <c r="H666" t="s">
        <v>825</v>
      </c>
      <c r="J666" s="4">
        <v>9.7000000000000003E-3</v>
      </c>
    </row>
    <row r="667" spans="1:10" x14ac:dyDescent="0.25">
      <c r="A667" s="178">
        <v>41296.672222222223</v>
      </c>
      <c r="B667" s="4" t="s">
        <v>78</v>
      </c>
      <c r="C667" s="4" t="s">
        <v>13</v>
      </c>
      <c r="D667" s="4">
        <v>194</v>
      </c>
      <c r="E667" s="6">
        <v>2680465.1663000002</v>
      </c>
      <c r="F667" s="6">
        <v>175022.92370000001</v>
      </c>
      <c r="G667" s="4">
        <v>-32.792000000000002</v>
      </c>
      <c r="H667" t="s">
        <v>825</v>
      </c>
      <c r="J667" s="4">
        <v>1.0699999999999999E-2</v>
      </c>
    </row>
    <row r="668" spans="1:10" x14ac:dyDescent="0.25">
      <c r="A668" s="178">
        <v>41296.672303240739</v>
      </c>
      <c r="B668" s="4" t="s">
        <v>78</v>
      </c>
      <c r="C668" s="4" t="s">
        <v>13</v>
      </c>
      <c r="D668" s="4">
        <v>195</v>
      </c>
      <c r="E668" s="6">
        <v>2680466.1633000001</v>
      </c>
      <c r="F668" s="6">
        <v>175025.67980000001</v>
      </c>
      <c r="G668" s="4">
        <v>-32.773600000000002</v>
      </c>
      <c r="H668" t="s">
        <v>825</v>
      </c>
      <c r="J668" s="4">
        <v>1.03E-2</v>
      </c>
    </row>
    <row r="669" spans="1:10" x14ac:dyDescent="0.25">
      <c r="A669" s="178">
        <v>41296.672407407408</v>
      </c>
      <c r="B669" s="4" t="s">
        <v>78</v>
      </c>
      <c r="C669" s="4" t="s">
        <v>13</v>
      </c>
      <c r="D669" s="4">
        <v>196</v>
      </c>
      <c r="E669" s="6">
        <v>2680468.3365000002</v>
      </c>
      <c r="F669" s="6">
        <v>175031.209</v>
      </c>
      <c r="G669" s="4">
        <v>-32.726599999999998</v>
      </c>
      <c r="H669" t="s">
        <v>825</v>
      </c>
      <c r="J669" s="4">
        <v>0.01</v>
      </c>
    </row>
    <row r="670" spans="1:10" x14ac:dyDescent="0.25">
      <c r="A670" s="178">
        <v>41296.672476851854</v>
      </c>
      <c r="B670" s="4" t="s">
        <v>78</v>
      </c>
      <c r="C670" s="4" t="s">
        <v>13</v>
      </c>
      <c r="D670" s="4">
        <v>197</v>
      </c>
      <c r="E670" s="6">
        <v>2680469.1804</v>
      </c>
      <c r="F670" s="6">
        <v>175033.6452</v>
      </c>
      <c r="G670" s="4">
        <v>-32.7408</v>
      </c>
      <c r="H670" t="s">
        <v>825</v>
      </c>
      <c r="J670" s="4">
        <v>1.0500000000000001E-2</v>
      </c>
    </row>
    <row r="671" spans="1:10" x14ac:dyDescent="0.25">
      <c r="A671" s="178">
        <v>41296.672615740739</v>
      </c>
      <c r="B671" s="4" t="s">
        <v>78</v>
      </c>
      <c r="C671" s="4" t="s">
        <v>13</v>
      </c>
      <c r="D671" s="4">
        <v>198</v>
      </c>
      <c r="E671" s="6">
        <v>2680463.3269000002</v>
      </c>
      <c r="F671" s="6">
        <v>175030.32560000001</v>
      </c>
      <c r="G671" s="4">
        <v>-32.718699999999998</v>
      </c>
      <c r="H671" t="s">
        <v>825</v>
      </c>
      <c r="J671" s="4">
        <v>1.17E-2</v>
      </c>
    </row>
    <row r="672" spans="1:10" x14ac:dyDescent="0.25">
      <c r="A672" s="178">
        <v>41296.672731481478</v>
      </c>
      <c r="B672" s="4" t="s">
        <v>78</v>
      </c>
      <c r="C672" s="4" t="s">
        <v>13</v>
      </c>
      <c r="D672" s="4">
        <v>199</v>
      </c>
      <c r="E672" s="6">
        <v>2680461.3977999999</v>
      </c>
      <c r="F672" s="6">
        <v>175024.52919999999</v>
      </c>
      <c r="G672" s="4">
        <v>-32.765999999999998</v>
      </c>
      <c r="H672" t="s">
        <v>825</v>
      </c>
      <c r="J672" s="4">
        <v>1.0200000000000001E-2</v>
      </c>
    </row>
    <row r="673" spans="1:10" x14ac:dyDescent="0.25">
      <c r="A673" s="178">
        <v>41296.672824074078</v>
      </c>
      <c r="B673" s="4" t="s">
        <v>78</v>
      </c>
      <c r="C673" s="4" t="s">
        <v>13</v>
      </c>
      <c r="D673" s="4">
        <v>200</v>
      </c>
      <c r="E673" s="6">
        <v>2680459.9920999999</v>
      </c>
      <c r="F673" s="6">
        <v>175021.06219999999</v>
      </c>
      <c r="G673" s="4">
        <v>-32.7898</v>
      </c>
      <c r="H673" t="s">
        <v>825</v>
      </c>
      <c r="J673" s="4">
        <v>9.7000000000000003E-3</v>
      </c>
    </row>
    <row r="674" spans="1:10" x14ac:dyDescent="0.25">
      <c r="A674" s="178">
        <v>41296.672905092593</v>
      </c>
      <c r="B674" s="4" t="s">
        <v>78</v>
      </c>
      <c r="C674" s="4" t="s">
        <v>13</v>
      </c>
      <c r="D674" s="4">
        <v>201</v>
      </c>
      <c r="E674" s="6">
        <v>2680458.7828000002</v>
      </c>
      <c r="F674" s="6">
        <v>175018.0889</v>
      </c>
      <c r="G674" s="4">
        <v>-32.783900000000003</v>
      </c>
      <c r="H674" t="s">
        <v>825</v>
      </c>
      <c r="J674" s="4">
        <v>0.01</v>
      </c>
    </row>
    <row r="675" spans="1:10" x14ac:dyDescent="0.25">
      <c r="A675" s="178">
        <v>41296.672986111109</v>
      </c>
      <c r="B675" s="4" t="s">
        <v>78</v>
      </c>
      <c r="C675" s="4" t="s">
        <v>13</v>
      </c>
      <c r="D675" s="4">
        <v>202</v>
      </c>
      <c r="E675" s="6">
        <v>2680457.6968</v>
      </c>
      <c r="F675" s="6">
        <v>175014.86180000001</v>
      </c>
      <c r="G675" s="4">
        <v>-32.759399999999999</v>
      </c>
      <c r="H675" t="s">
        <v>825</v>
      </c>
      <c r="J675" s="4">
        <v>9.2999999999999992E-3</v>
      </c>
    </row>
    <row r="676" spans="1:10" x14ac:dyDescent="0.25">
      <c r="A676" s="178">
        <v>41296.673067129632</v>
      </c>
      <c r="B676" s="4" t="s">
        <v>78</v>
      </c>
      <c r="C676" s="4" t="s">
        <v>13</v>
      </c>
      <c r="D676" s="4">
        <v>203</v>
      </c>
      <c r="E676" s="6">
        <v>2680456.4852999998</v>
      </c>
      <c r="F676" s="6">
        <v>175011.64679999999</v>
      </c>
      <c r="G676" s="4">
        <v>-32.775700000000001</v>
      </c>
      <c r="H676" t="s">
        <v>825</v>
      </c>
      <c r="J676" s="4">
        <v>9.2999999999999992E-3</v>
      </c>
    </row>
    <row r="677" spans="1:10" x14ac:dyDescent="0.25">
      <c r="A677" s="178">
        <v>41296.673182870371</v>
      </c>
      <c r="B677" s="4" t="s">
        <v>78</v>
      </c>
      <c r="C677" s="4" t="s">
        <v>13</v>
      </c>
      <c r="D677" s="4">
        <v>204</v>
      </c>
      <c r="E677" s="6">
        <v>2680453.9448000002</v>
      </c>
      <c r="F677" s="6">
        <v>175005.18359999999</v>
      </c>
      <c r="G677" s="4">
        <v>-32.741599999999998</v>
      </c>
      <c r="H677" t="s">
        <v>825</v>
      </c>
      <c r="J677" s="4">
        <v>9.2999999999999992E-3</v>
      </c>
    </row>
    <row r="678" spans="1:10" x14ac:dyDescent="0.25">
      <c r="A678" s="178">
        <v>41296.673263888886</v>
      </c>
      <c r="B678" s="4" t="s">
        <v>78</v>
      </c>
      <c r="C678" s="4" t="s">
        <v>13</v>
      </c>
      <c r="D678" s="4">
        <v>205</v>
      </c>
      <c r="E678" s="6">
        <v>2680452.9575999998</v>
      </c>
      <c r="F678" s="6">
        <v>175002.17069999999</v>
      </c>
      <c r="G678" s="4">
        <v>-32.731299999999997</v>
      </c>
      <c r="H678" t="s">
        <v>825</v>
      </c>
      <c r="J678" s="4">
        <v>9.4999999999999998E-3</v>
      </c>
    </row>
    <row r="679" spans="1:10" x14ac:dyDescent="0.25">
      <c r="A679" s="178">
        <v>41296.673356481479</v>
      </c>
      <c r="B679" s="4" t="s">
        <v>78</v>
      </c>
      <c r="C679" s="4" t="s">
        <v>13</v>
      </c>
      <c r="D679" s="4">
        <v>206</v>
      </c>
      <c r="E679" s="6">
        <v>2680451.7607</v>
      </c>
      <c r="F679" s="6">
        <v>174998.67180000001</v>
      </c>
      <c r="G679" s="4">
        <v>-32.719000000000001</v>
      </c>
      <c r="H679" t="s">
        <v>825</v>
      </c>
      <c r="J679" s="4">
        <v>0.01</v>
      </c>
    </row>
    <row r="680" spans="1:10" x14ac:dyDescent="0.25">
      <c r="A680" s="178">
        <v>41296.673449074071</v>
      </c>
      <c r="B680" s="4" t="s">
        <v>78</v>
      </c>
      <c r="C680" s="4" t="s">
        <v>13</v>
      </c>
      <c r="D680" s="4">
        <v>207</v>
      </c>
      <c r="E680" s="6">
        <v>2680450.9013999999</v>
      </c>
      <c r="F680" s="6">
        <v>174996.41940000001</v>
      </c>
      <c r="G680" s="4">
        <v>-32.760899999999999</v>
      </c>
      <c r="H680" t="s">
        <v>825</v>
      </c>
      <c r="J680" s="4">
        <v>9.7999999999999997E-3</v>
      </c>
    </row>
    <row r="681" spans="1:10" x14ac:dyDescent="0.25">
      <c r="A681" s="178">
        <v>41296.67355324074</v>
      </c>
      <c r="B681" s="4" t="s">
        <v>78</v>
      </c>
      <c r="C681" s="4" t="s">
        <v>13</v>
      </c>
      <c r="D681" s="4">
        <v>208</v>
      </c>
      <c r="E681" s="6">
        <v>2680449.5323999999</v>
      </c>
      <c r="F681" s="6">
        <v>174993.24479999999</v>
      </c>
      <c r="G681" s="4">
        <v>-32.724200000000003</v>
      </c>
      <c r="H681" t="s">
        <v>825</v>
      </c>
      <c r="I681" t="s">
        <v>777</v>
      </c>
      <c r="J681" s="4">
        <v>9.4000000000000004E-3</v>
      </c>
    </row>
    <row r="682" spans="1:10" x14ac:dyDescent="0.25">
      <c r="A682" s="178">
        <v>41296.673668981479</v>
      </c>
      <c r="B682" s="4" t="s">
        <v>78</v>
      </c>
      <c r="C682" s="4" t="s">
        <v>13</v>
      </c>
      <c r="D682" s="4">
        <v>209</v>
      </c>
      <c r="E682" s="6">
        <v>2680447.324</v>
      </c>
      <c r="F682" s="6">
        <v>174987.36900000001</v>
      </c>
      <c r="G682" s="4">
        <v>-32.737299999999998</v>
      </c>
      <c r="H682" t="s">
        <v>825</v>
      </c>
      <c r="J682" s="4">
        <v>9.7999999999999997E-3</v>
      </c>
    </row>
    <row r="683" spans="1:10" x14ac:dyDescent="0.25">
      <c r="A683" s="178">
        <v>41296.673773148148</v>
      </c>
      <c r="B683" s="4" t="s">
        <v>78</v>
      </c>
      <c r="C683" s="4" t="s">
        <v>13</v>
      </c>
      <c r="D683" s="4">
        <v>210</v>
      </c>
      <c r="E683" s="6">
        <v>2680446.3917</v>
      </c>
      <c r="F683" s="6">
        <v>174984.7389</v>
      </c>
      <c r="G683" s="4">
        <v>-32.756399999999999</v>
      </c>
      <c r="H683" t="s">
        <v>825</v>
      </c>
      <c r="J683" s="4">
        <v>9.2999999999999992E-3</v>
      </c>
    </row>
    <row r="684" spans="1:10" x14ac:dyDescent="0.25">
      <c r="A684" s="178">
        <v>41296.673854166664</v>
      </c>
      <c r="B684" s="4" t="s">
        <v>78</v>
      </c>
      <c r="C684" s="4" t="s">
        <v>13</v>
      </c>
      <c r="D684" s="4">
        <v>211</v>
      </c>
      <c r="E684" s="6">
        <v>2680445.2354000001</v>
      </c>
      <c r="F684" s="6">
        <v>174981.90650000001</v>
      </c>
      <c r="G684" s="4">
        <v>-32.731099999999998</v>
      </c>
      <c r="H684" t="s">
        <v>825</v>
      </c>
      <c r="J684" s="4">
        <v>9.1999999999999998E-3</v>
      </c>
    </row>
    <row r="685" spans="1:10" x14ac:dyDescent="0.25">
      <c r="A685" s="178">
        <v>41296.673935185187</v>
      </c>
      <c r="B685" s="4" t="s">
        <v>78</v>
      </c>
      <c r="C685" s="4" t="s">
        <v>13</v>
      </c>
      <c r="D685" s="4">
        <v>212</v>
      </c>
      <c r="E685" s="6">
        <v>2680444.3868999998</v>
      </c>
      <c r="F685" s="6">
        <v>174979.4241</v>
      </c>
      <c r="G685" s="4">
        <v>-32.701700000000002</v>
      </c>
      <c r="H685" t="s">
        <v>825</v>
      </c>
      <c r="J685" s="4">
        <v>9.7000000000000003E-3</v>
      </c>
    </row>
    <row r="686" spans="1:10" x14ac:dyDescent="0.25">
      <c r="A686" s="178">
        <v>41296.674027777779</v>
      </c>
      <c r="B686" s="4" t="s">
        <v>78</v>
      </c>
      <c r="C686" s="4" t="s">
        <v>13</v>
      </c>
      <c r="D686" s="4">
        <v>213</v>
      </c>
      <c r="E686" s="6">
        <v>2680442.9558999999</v>
      </c>
      <c r="F686" s="6">
        <v>174975.7757</v>
      </c>
      <c r="G686" s="4">
        <v>-32.697200000000002</v>
      </c>
      <c r="H686" t="s">
        <v>825</v>
      </c>
      <c r="J686" s="4">
        <v>0.01</v>
      </c>
    </row>
    <row r="687" spans="1:10" x14ac:dyDescent="0.25">
      <c r="A687" s="178">
        <v>41296.674120370371</v>
      </c>
      <c r="B687" s="4" t="s">
        <v>78</v>
      </c>
      <c r="C687" s="4" t="s">
        <v>13</v>
      </c>
      <c r="D687" s="4">
        <v>214</v>
      </c>
      <c r="E687" s="6">
        <v>2680441.9331999999</v>
      </c>
      <c r="F687" s="6">
        <v>174972.75539999999</v>
      </c>
      <c r="G687" s="4">
        <v>-32.720399999999998</v>
      </c>
      <c r="H687" t="s">
        <v>825</v>
      </c>
      <c r="J687" s="4">
        <v>9.1999999999999998E-3</v>
      </c>
    </row>
    <row r="688" spans="1:10" x14ac:dyDescent="0.25">
      <c r="A688" s="178">
        <v>41296.674212962964</v>
      </c>
      <c r="B688" s="4" t="s">
        <v>78</v>
      </c>
      <c r="C688" s="4" t="s">
        <v>13</v>
      </c>
      <c r="D688" s="4">
        <v>215</v>
      </c>
      <c r="E688" s="6">
        <v>2680440.5822000001</v>
      </c>
      <c r="F688" s="6">
        <v>174969.20920000001</v>
      </c>
      <c r="G688" s="4">
        <v>-32.750799999999998</v>
      </c>
      <c r="H688" t="s">
        <v>825</v>
      </c>
      <c r="J688" s="4">
        <v>9.5999999999999992E-3</v>
      </c>
    </row>
    <row r="689" spans="1:10" x14ac:dyDescent="0.25">
      <c r="A689" s="178">
        <v>41296.674270833333</v>
      </c>
      <c r="B689" s="4" t="s">
        <v>78</v>
      </c>
      <c r="C689" s="4" t="s">
        <v>13</v>
      </c>
      <c r="D689" s="4">
        <v>216</v>
      </c>
      <c r="E689" s="6">
        <v>2680439.9024</v>
      </c>
      <c r="F689" s="6">
        <v>174967.3186</v>
      </c>
      <c r="G689" s="4">
        <v>-32.743000000000002</v>
      </c>
      <c r="H689" t="s">
        <v>825</v>
      </c>
      <c r="J689" s="4">
        <v>9.1000000000000004E-3</v>
      </c>
    </row>
    <row r="690" spans="1:10" x14ac:dyDescent="0.25">
      <c r="A690" s="178">
        <v>41296.674340277779</v>
      </c>
      <c r="B690" s="4" t="s">
        <v>78</v>
      </c>
      <c r="C690" s="4" t="s">
        <v>13</v>
      </c>
      <c r="D690" s="4">
        <v>217</v>
      </c>
      <c r="E690" s="6">
        <v>2680438.9183999998</v>
      </c>
      <c r="F690" s="6">
        <v>174964.81950000001</v>
      </c>
      <c r="G690" s="4">
        <v>-32.736800000000002</v>
      </c>
      <c r="H690" t="s">
        <v>825</v>
      </c>
      <c r="J690" s="4">
        <v>9.1000000000000004E-3</v>
      </c>
    </row>
    <row r="691" spans="1:10" x14ac:dyDescent="0.25">
      <c r="A691" s="178">
        <v>41296.674421296295</v>
      </c>
      <c r="B691" s="4" t="s">
        <v>78</v>
      </c>
      <c r="C691" s="4" t="s">
        <v>13</v>
      </c>
      <c r="D691" s="4">
        <v>218</v>
      </c>
      <c r="E691" s="6">
        <v>2680437.6368999998</v>
      </c>
      <c r="F691" s="6">
        <v>174961.4235</v>
      </c>
      <c r="G691" s="4">
        <v>-32.730499999999999</v>
      </c>
      <c r="H691" t="s">
        <v>825</v>
      </c>
      <c r="J691" s="4">
        <v>1.0200000000000001E-2</v>
      </c>
    </row>
    <row r="692" spans="1:10" x14ac:dyDescent="0.25">
      <c r="A692" s="178">
        <v>41296.674479166664</v>
      </c>
      <c r="B692" s="4" t="s">
        <v>78</v>
      </c>
      <c r="C692" s="4" t="s">
        <v>13</v>
      </c>
      <c r="D692" s="4">
        <v>219</v>
      </c>
      <c r="E692" s="6">
        <v>2680436.8144999999</v>
      </c>
      <c r="F692" s="6">
        <v>174959.72750000001</v>
      </c>
      <c r="G692" s="4">
        <v>-32.754300000000001</v>
      </c>
      <c r="H692" t="s">
        <v>825</v>
      </c>
      <c r="J692" s="4">
        <v>9.7999999999999997E-3</v>
      </c>
    </row>
    <row r="693" spans="1:10" x14ac:dyDescent="0.25">
      <c r="A693" s="178">
        <v>41296.67454861111</v>
      </c>
      <c r="B693" s="4" t="s">
        <v>78</v>
      </c>
      <c r="C693" s="4" t="s">
        <v>13</v>
      </c>
      <c r="D693" s="4">
        <v>220</v>
      </c>
      <c r="E693" s="6">
        <v>2680435.8922000001</v>
      </c>
      <c r="F693" s="6">
        <v>174956.80650000001</v>
      </c>
      <c r="G693" s="4">
        <v>-32.755800000000001</v>
      </c>
      <c r="H693" t="s">
        <v>825</v>
      </c>
      <c r="J693" s="4">
        <v>1.03E-2</v>
      </c>
    </row>
    <row r="694" spans="1:10" x14ac:dyDescent="0.25">
      <c r="A694" s="178">
        <v>41296.674629629626</v>
      </c>
      <c r="B694" s="4" t="s">
        <v>78</v>
      </c>
      <c r="C694" s="4" t="s">
        <v>13</v>
      </c>
      <c r="D694" s="4">
        <v>221</v>
      </c>
      <c r="E694" s="6">
        <v>2680434.7091000001</v>
      </c>
      <c r="F694" s="6">
        <v>174953.7323</v>
      </c>
      <c r="G694" s="4">
        <v>-32.783799999999999</v>
      </c>
      <c r="H694" t="s">
        <v>825</v>
      </c>
      <c r="J694" s="4">
        <v>9.7999999999999997E-3</v>
      </c>
    </row>
    <row r="695" spans="1:10" x14ac:dyDescent="0.25">
      <c r="A695" s="178">
        <v>41296.674699074072</v>
      </c>
      <c r="B695" s="4" t="s">
        <v>78</v>
      </c>
      <c r="C695" s="4" t="s">
        <v>13</v>
      </c>
      <c r="D695" s="4">
        <v>222</v>
      </c>
      <c r="E695" s="6">
        <v>2680433.5775000001</v>
      </c>
      <c r="F695" s="6">
        <v>174950.56400000001</v>
      </c>
      <c r="G695" s="4">
        <v>-32.677100000000003</v>
      </c>
      <c r="H695" t="s">
        <v>825</v>
      </c>
      <c r="J695" s="4">
        <v>1.01E-2</v>
      </c>
    </row>
    <row r="696" spans="1:10" x14ac:dyDescent="0.25">
      <c r="A696" s="178">
        <v>41296.674780092595</v>
      </c>
      <c r="B696" s="4" t="s">
        <v>78</v>
      </c>
      <c r="C696" s="4" t="s">
        <v>13</v>
      </c>
      <c r="D696" s="4">
        <v>223</v>
      </c>
      <c r="E696" s="6">
        <v>2680432.1307000001</v>
      </c>
      <c r="F696" s="6">
        <v>174946.81460000001</v>
      </c>
      <c r="G696" s="4">
        <v>-32.713299999999997</v>
      </c>
      <c r="H696" t="s">
        <v>825</v>
      </c>
      <c r="J696" s="4">
        <v>9.9000000000000008E-3</v>
      </c>
    </row>
    <row r="697" spans="1:10" x14ac:dyDescent="0.25">
      <c r="A697" s="178">
        <v>41296.674861111111</v>
      </c>
      <c r="B697" s="4" t="s">
        <v>78</v>
      </c>
      <c r="C697" s="4" t="s">
        <v>13</v>
      </c>
      <c r="D697" s="4">
        <v>224</v>
      </c>
      <c r="E697" s="6">
        <v>2680429.6264</v>
      </c>
      <c r="F697" s="6">
        <v>174943.93239999999</v>
      </c>
      <c r="G697" s="4">
        <v>-32.533000000000001</v>
      </c>
      <c r="H697" t="s">
        <v>825</v>
      </c>
      <c r="J697" s="4">
        <v>1.0500000000000001E-2</v>
      </c>
    </row>
    <row r="698" spans="1:10" x14ac:dyDescent="0.25">
      <c r="A698" s="178">
        <v>41296.529432870368</v>
      </c>
      <c r="B698" s="4" t="s">
        <v>834</v>
      </c>
      <c r="D698" s="4" t="s">
        <v>797</v>
      </c>
      <c r="E698" s="6">
        <v>2680224.7250000001</v>
      </c>
      <c r="F698" s="6">
        <v>175022.93710000001</v>
      </c>
      <c r="G698" s="4">
        <v>-29.368400000000001</v>
      </c>
      <c r="H698" t="s">
        <v>810</v>
      </c>
      <c r="J698" s="4">
        <v>0</v>
      </c>
    </row>
    <row r="699" spans="1:10" x14ac:dyDescent="0.25">
      <c r="A699" s="178">
        <v>41297.580196759256</v>
      </c>
      <c r="B699" s="4" t="s">
        <v>11</v>
      </c>
      <c r="C699" s="4" t="s">
        <v>867</v>
      </c>
      <c r="D699" s="4">
        <v>1</v>
      </c>
      <c r="E699" s="6">
        <v>2671595.3095</v>
      </c>
      <c r="F699" s="6">
        <v>199167.451</v>
      </c>
      <c r="G699" s="4">
        <v>-31.904</v>
      </c>
      <c r="H699" t="s">
        <v>775</v>
      </c>
      <c r="J699" s="4">
        <v>1.4E-2</v>
      </c>
    </row>
    <row r="700" spans="1:10" x14ac:dyDescent="0.25">
      <c r="A700" s="178">
        <v>41297.580289351848</v>
      </c>
      <c r="B700" s="4" t="s">
        <v>11</v>
      </c>
      <c r="C700" s="4" t="s">
        <v>867</v>
      </c>
      <c r="D700" s="4">
        <v>2</v>
      </c>
      <c r="E700" s="6">
        <v>2671599.6924999999</v>
      </c>
      <c r="F700" s="6">
        <v>199168.7752</v>
      </c>
      <c r="G700" s="4">
        <v>-32.220500000000001</v>
      </c>
      <c r="H700" t="s">
        <v>775</v>
      </c>
      <c r="J700" s="4">
        <v>1.12E-2</v>
      </c>
    </row>
    <row r="701" spans="1:10" x14ac:dyDescent="0.25">
      <c r="A701" s="178">
        <v>41297.580416666664</v>
      </c>
      <c r="B701" s="4" t="s">
        <v>11</v>
      </c>
      <c r="C701" s="4" t="s">
        <v>867</v>
      </c>
      <c r="D701" s="4">
        <v>3</v>
      </c>
      <c r="E701" s="6">
        <v>2671603.3624999998</v>
      </c>
      <c r="F701" s="6">
        <v>199170.31649999999</v>
      </c>
      <c r="G701" s="4">
        <v>-32.007899999999999</v>
      </c>
      <c r="H701" t="s">
        <v>775</v>
      </c>
      <c r="J701" s="4">
        <v>1.15E-2</v>
      </c>
    </row>
    <row r="702" spans="1:10" x14ac:dyDescent="0.25">
      <c r="A702" s="178">
        <v>41297.58048611111</v>
      </c>
      <c r="B702" s="4" t="s">
        <v>11</v>
      </c>
      <c r="C702" s="4" t="s">
        <v>867</v>
      </c>
      <c r="D702" s="4">
        <v>4</v>
      </c>
      <c r="E702" s="6">
        <v>2671605.9391000001</v>
      </c>
      <c r="F702" s="6">
        <v>199171.4553</v>
      </c>
      <c r="G702" s="4">
        <v>-32.1374</v>
      </c>
      <c r="H702" t="s">
        <v>775</v>
      </c>
      <c r="J702" s="4">
        <v>1.3299999999999999E-2</v>
      </c>
    </row>
    <row r="703" spans="1:10" x14ac:dyDescent="0.25">
      <c r="A703" s="178">
        <v>41297.580590277779</v>
      </c>
      <c r="B703" s="4" t="s">
        <v>11</v>
      </c>
      <c r="C703" s="4" t="s">
        <v>867</v>
      </c>
      <c r="D703" s="4">
        <v>5</v>
      </c>
      <c r="E703" s="6">
        <v>2671613.7115000002</v>
      </c>
      <c r="F703" s="6">
        <v>199174.23910000001</v>
      </c>
      <c r="G703" s="4">
        <v>-32.1601</v>
      </c>
      <c r="H703" t="s">
        <v>775</v>
      </c>
      <c r="I703" t="s">
        <v>774</v>
      </c>
      <c r="J703" s="4">
        <v>1.1599999999999999E-2</v>
      </c>
    </row>
    <row r="704" spans="1:10" x14ac:dyDescent="0.25">
      <c r="A704" s="178">
        <v>41297.580740740741</v>
      </c>
      <c r="B704" s="4" t="s">
        <v>11</v>
      </c>
      <c r="C704" s="4" t="s">
        <v>867</v>
      </c>
      <c r="D704" s="4">
        <v>6</v>
      </c>
      <c r="E704" s="6">
        <v>2671623.7496000002</v>
      </c>
      <c r="F704" s="6">
        <v>199178.10029999999</v>
      </c>
      <c r="G704" s="4">
        <v>-32.164000000000001</v>
      </c>
      <c r="H704" t="s">
        <v>775</v>
      </c>
      <c r="J704" s="4">
        <v>1.14E-2</v>
      </c>
    </row>
    <row r="705" spans="1:10" x14ac:dyDescent="0.25">
      <c r="A705" s="178">
        <v>41297.58090277778</v>
      </c>
      <c r="B705" s="4" t="s">
        <v>11</v>
      </c>
      <c r="C705" s="4" t="s">
        <v>867</v>
      </c>
      <c r="D705" s="4">
        <v>7</v>
      </c>
      <c r="E705" s="6">
        <v>2671632.4248000002</v>
      </c>
      <c r="F705" s="6">
        <v>199181.65359999999</v>
      </c>
      <c r="G705" s="4">
        <v>-32.1661</v>
      </c>
      <c r="H705" t="s">
        <v>775</v>
      </c>
      <c r="I705" t="s">
        <v>776</v>
      </c>
      <c r="J705" s="4">
        <v>1.3100000000000001E-2</v>
      </c>
    </row>
    <row r="706" spans="1:10" x14ac:dyDescent="0.25">
      <c r="A706" s="178">
        <v>41297.58222222222</v>
      </c>
      <c r="B706" s="4" t="s">
        <v>11</v>
      </c>
      <c r="C706" s="4" t="s">
        <v>867</v>
      </c>
      <c r="D706" s="4">
        <v>8</v>
      </c>
      <c r="E706" s="6">
        <v>2671639.3484999998</v>
      </c>
      <c r="F706" s="6">
        <v>199183.48929999999</v>
      </c>
      <c r="G706" s="4">
        <v>-32.182499999999997</v>
      </c>
      <c r="H706" t="s">
        <v>775</v>
      </c>
      <c r="J706" s="4">
        <v>1.4E-2</v>
      </c>
    </row>
    <row r="707" spans="1:10" x14ac:dyDescent="0.25">
      <c r="A707" s="178">
        <v>41297.582430555558</v>
      </c>
      <c r="B707" s="4" t="s">
        <v>11</v>
      </c>
      <c r="C707" s="4" t="s">
        <v>867</v>
      </c>
      <c r="D707" s="4">
        <v>9</v>
      </c>
      <c r="E707" s="6">
        <v>2671651.4456000002</v>
      </c>
      <c r="F707" s="6">
        <v>199188.30559999999</v>
      </c>
      <c r="G707" s="4">
        <v>-32.1768</v>
      </c>
      <c r="H707" t="s">
        <v>775</v>
      </c>
      <c r="I707" t="s">
        <v>777</v>
      </c>
      <c r="J707" s="4">
        <v>1.17E-2</v>
      </c>
    </row>
    <row r="708" spans="1:10" x14ac:dyDescent="0.25">
      <c r="A708" s="178">
        <v>41297.58258101852</v>
      </c>
      <c r="B708" s="4" t="s">
        <v>11</v>
      </c>
      <c r="C708" s="4" t="s">
        <v>867</v>
      </c>
      <c r="D708" s="4">
        <v>10</v>
      </c>
      <c r="E708" s="6">
        <v>2671659.5178999999</v>
      </c>
      <c r="F708" s="6">
        <v>199191.23749999999</v>
      </c>
      <c r="G708" s="4">
        <v>-32.193899999999999</v>
      </c>
      <c r="H708" t="s">
        <v>775</v>
      </c>
      <c r="J708" s="4">
        <v>1.2500000000000001E-2</v>
      </c>
    </row>
    <row r="709" spans="1:10" x14ac:dyDescent="0.25">
      <c r="A709" s="178">
        <v>41297.582719907405</v>
      </c>
      <c r="B709" s="4" t="s">
        <v>11</v>
      </c>
      <c r="C709" s="4" t="s">
        <v>867</v>
      </c>
      <c r="D709" s="4">
        <v>11</v>
      </c>
      <c r="E709" s="6">
        <v>2671666.3848000001</v>
      </c>
      <c r="F709" s="6">
        <v>199193.535</v>
      </c>
      <c r="G709" s="4">
        <v>-32.193199999999997</v>
      </c>
      <c r="H709" t="s">
        <v>775</v>
      </c>
      <c r="J709" s="4">
        <v>1.43E-2</v>
      </c>
    </row>
    <row r="710" spans="1:10" x14ac:dyDescent="0.25">
      <c r="A710" s="178">
        <v>41297.582835648151</v>
      </c>
      <c r="B710" s="4" t="s">
        <v>11</v>
      </c>
      <c r="C710" s="4" t="s">
        <v>867</v>
      </c>
      <c r="D710" s="4">
        <v>12</v>
      </c>
      <c r="E710" s="6">
        <v>2671669.3777000001</v>
      </c>
      <c r="F710" s="6">
        <v>199194.45060000001</v>
      </c>
      <c r="G710" s="4">
        <v>-32.203499999999998</v>
      </c>
      <c r="H710" t="s">
        <v>775</v>
      </c>
      <c r="I710" t="s">
        <v>778</v>
      </c>
      <c r="J710" s="4">
        <v>1.47E-2</v>
      </c>
    </row>
    <row r="711" spans="1:10" x14ac:dyDescent="0.25">
      <c r="A711" s="178">
        <v>41297.582986111112</v>
      </c>
      <c r="B711" s="4" t="s">
        <v>11</v>
      </c>
      <c r="C711" s="4" t="s">
        <v>867</v>
      </c>
      <c r="D711" s="4">
        <v>13</v>
      </c>
      <c r="E711" s="6">
        <v>2671676.9408999998</v>
      </c>
      <c r="F711" s="6">
        <v>199196.7769</v>
      </c>
      <c r="G711" s="4">
        <v>-32.184399999999997</v>
      </c>
      <c r="H711" t="s">
        <v>775</v>
      </c>
      <c r="J711" s="4">
        <v>1.49E-2</v>
      </c>
    </row>
    <row r="712" spans="1:10" x14ac:dyDescent="0.25">
      <c r="A712" s="178">
        <v>41297.583113425928</v>
      </c>
      <c r="B712" s="4" t="s">
        <v>11</v>
      </c>
      <c r="C712" s="4" t="s">
        <v>867</v>
      </c>
      <c r="D712" s="4">
        <v>14</v>
      </c>
      <c r="E712" s="6">
        <v>2671683.3862999999</v>
      </c>
      <c r="F712" s="6">
        <v>199199.51370000001</v>
      </c>
      <c r="G712" s="4">
        <v>-32.225900000000003</v>
      </c>
      <c r="H712" t="s">
        <v>775</v>
      </c>
      <c r="J712" s="4">
        <v>1.47E-2</v>
      </c>
    </row>
    <row r="713" spans="1:10" x14ac:dyDescent="0.25">
      <c r="A713" s="178">
        <v>41297.583344907405</v>
      </c>
      <c r="B713" s="4" t="s">
        <v>11</v>
      </c>
      <c r="C713" s="4" t="s">
        <v>867</v>
      </c>
      <c r="D713" s="4">
        <v>15</v>
      </c>
      <c r="E713" s="6">
        <v>2671687.6897</v>
      </c>
      <c r="F713" s="6">
        <v>199201.38159999999</v>
      </c>
      <c r="G713" s="4">
        <v>-32.220199999999998</v>
      </c>
      <c r="H713" t="s">
        <v>791</v>
      </c>
      <c r="I713" t="s">
        <v>780</v>
      </c>
      <c r="J713" s="4">
        <v>1.52E-2</v>
      </c>
    </row>
    <row r="714" spans="1:10" x14ac:dyDescent="0.25">
      <c r="A714" s="178">
        <v>41297.58357638889</v>
      </c>
      <c r="B714" s="4" t="s">
        <v>11</v>
      </c>
      <c r="C714" s="4" t="s">
        <v>867</v>
      </c>
      <c r="D714" s="4">
        <v>16</v>
      </c>
      <c r="E714" s="6">
        <v>2671695.9432999999</v>
      </c>
      <c r="F714" s="6">
        <v>199205.15830000001</v>
      </c>
      <c r="G714" s="4">
        <v>-32.253</v>
      </c>
      <c r="H714" t="s">
        <v>775</v>
      </c>
      <c r="J714" s="4">
        <v>1.44E-2</v>
      </c>
    </row>
    <row r="715" spans="1:10" x14ac:dyDescent="0.25">
      <c r="A715" s="178">
        <v>41297.583703703705</v>
      </c>
      <c r="B715" s="4" t="s">
        <v>11</v>
      </c>
      <c r="C715" s="4" t="s">
        <v>867</v>
      </c>
      <c r="D715" s="4">
        <v>17</v>
      </c>
      <c r="E715" s="6">
        <v>2671702.3654999998</v>
      </c>
      <c r="F715" s="6">
        <v>199205.69820000001</v>
      </c>
      <c r="G715" s="4">
        <v>-32.235799999999998</v>
      </c>
      <c r="H715" t="s">
        <v>775</v>
      </c>
      <c r="J715" s="4">
        <v>1.46E-2</v>
      </c>
    </row>
    <row r="716" spans="1:10" x14ac:dyDescent="0.25">
      <c r="A716" s="178">
        <v>41297.583865740744</v>
      </c>
      <c r="B716" s="4" t="s">
        <v>11</v>
      </c>
      <c r="C716" s="4" t="s">
        <v>867</v>
      </c>
      <c r="D716" s="4">
        <v>18</v>
      </c>
      <c r="E716" s="6">
        <v>2671710.4885999998</v>
      </c>
      <c r="F716" s="6">
        <v>199210.01459999999</v>
      </c>
      <c r="G716" s="4">
        <v>-32.247100000000003</v>
      </c>
      <c r="H716" t="s">
        <v>775</v>
      </c>
      <c r="J716" s="4">
        <v>1.46E-2</v>
      </c>
    </row>
    <row r="717" spans="1:10" x14ac:dyDescent="0.25">
      <c r="A717" s="178">
        <v>41297.584189814814</v>
      </c>
      <c r="B717" s="4" t="s">
        <v>11</v>
      </c>
      <c r="C717" s="4" t="s">
        <v>867</v>
      </c>
      <c r="D717" s="4">
        <v>19</v>
      </c>
      <c r="E717" s="6">
        <v>2671721.2058999999</v>
      </c>
      <c r="F717" s="6">
        <v>199212.90150000001</v>
      </c>
      <c r="G717" s="4">
        <v>-32.232999999999997</v>
      </c>
      <c r="H717" t="s">
        <v>775</v>
      </c>
      <c r="J717" s="4">
        <v>1.26E-2</v>
      </c>
    </row>
    <row r="718" spans="1:10" x14ac:dyDescent="0.25">
      <c r="A718" s="178">
        <v>41297.584363425929</v>
      </c>
      <c r="B718" s="4" t="s">
        <v>11</v>
      </c>
      <c r="C718" s="4" t="s">
        <v>867</v>
      </c>
      <c r="D718" s="4">
        <v>20</v>
      </c>
      <c r="E718" s="6">
        <v>2671732.0339000002</v>
      </c>
      <c r="F718" s="6">
        <v>199210.0551</v>
      </c>
      <c r="G718" s="4">
        <v>-32.2438</v>
      </c>
      <c r="H718" t="s">
        <v>775</v>
      </c>
      <c r="J718" s="4">
        <v>1.4200000000000001E-2</v>
      </c>
    </row>
    <row r="719" spans="1:10" x14ac:dyDescent="0.25">
      <c r="A719" s="178">
        <v>41297.584537037037</v>
      </c>
      <c r="B719" s="4" t="s">
        <v>11</v>
      </c>
      <c r="C719" s="4" t="s">
        <v>867</v>
      </c>
      <c r="D719" s="4">
        <v>21</v>
      </c>
      <c r="E719" s="6">
        <v>2671742.0981000001</v>
      </c>
      <c r="F719" s="6">
        <v>199205.9883</v>
      </c>
      <c r="G719" s="4">
        <v>-32.258000000000003</v>
      </c>
      <c r="H719" t="s">
        <v>775</v>
      </c>
      <c r="J719" s="4">
        <v>1.2200000000000001E-2</v>
      </c>
    </row>
    <row r="720" spans="1:10" x14ac:dyDescent="0.25">
      <c r="A720" s="178">
        <v>41297.584756944445</v>
      </c>
      <c r="B720" s="4" t="s">
        <v>11</v>
      </c>
      <c r="C720" s="4" t="s">
        <v>867</v>
      </c>
      <c r="D720" s="4">
        <v>22</v>
      </c>
      <c r="E720" s="6">
        <v>2671756.2507000002</v>
      </c>
      <c r="F720" s="6">
        <v>199201.87650000001</v>
      </c>
      <c r="G720" s="4">
        <v>-32.2896</v>
      </c>
      <c r="H720" t="s">
        <v>775</v>
      </c>
      <c r="J720" s="4">
        <v>1.3599999999999999E-2</v>
      </c>
    </row>
    <row r="721" spans="1:10" x14ac:dyDescent="0.25">
      <c r="A721" s="178">
        <v>41297.584999999999</v>
      </c>
      <c r="B721" s="4" t="s">
        <v>11</v>
      </c>
      <c r="C721" s="4" t="s">
        <v>867</v>
      </c>
      <c r="D721" s="4">
        <v>23</v>
      </c>
      <c r="E721" s="6">
        <v>2671773.5608999999</v>
      </c>
      <c r="F721" s="6">
        <v>199197.0037</v>
      </c>
      <c r="G721" s="4">
        <v>-32.320300000000003</v>
      </c>
      <c r="H721" t="s">
        <v>775</v>
      </c>
      <c r="J721" s="4">
        <v>1.2699999999999999E-2</v>
      </c>
    </row>
    <row r="722" spans="1:10" x14ac:dyDescent="0.25">
      <c r="A722" s="178">
        <v>41297.585219907407</v>
      </c>
      <c r="B722" s="4" t="s">
        <v>11</v>
      </c>
      <c r="C722" s="4" t="s">
        <v>867</v>
      </c>
      <c r="D722" s="4">
        <v>24</v>
      </c>
      <c r="E722" s="6">
        <v>2671790.5490000001</v>
      </c>
      <c r="F722" s="6">
        <v>199194.05809999999</v>
      </c>
      <c r="G722" s="4">
        <v>-32.355600000000003</v>
      </c>
      <c r="H722" t="s">
        <v>775</v>
      </c>
      <c r="J722" s="4">
        <v>1.26E-2</v>
      </c>
    </row>
    <row r="723" spans="1:10" x14ac:dyDescent="0.25">
      <c r="A723" s="178">
        <v>41297.587118055555</v>
      </c>
      <c r="B723" s="4" t="s">
        <v>11</v>
      </c>
      <c r="C723" s="4" t="s">
        <v>867</v>
      </c>
      <c r="D723" s="4">
        <v>25</v>
      </c>
      <c r="E723" s="6">
        <v>2671741.1727</v>
      </c>
      <c r="F723" s="6">
        <v>199191.035</v>
      </c>
      <c r="G723" s="4">
        <v>-32.267499999999998</v>
      </c>
      <c r="H723" t="s">
        <v>775</v>
      </c>
      <c r="J723" s="4">
        <v>1.3299999999999999E-2</v>
      </c>
    </row>
    <row r="724" spans="1:10" x14ac:dyDescent="0.25">
      <c r="A724" s="178">
        <v>41297.587268518517</v>
      </c>
      <c r="B724" s="4" t="s">
        <v>11</v>
      </c>
      <c r="C724" s="4" t="s">
        <v>867</v>
      </c>
      <c r="D724" s="4">
        <v>26</v>
      </c>
      <c r="E724" s="6">
        <v>2671734.0370999998</v>
      </c>
      <c r="F724" s="6">
        <v>199190.19099999999</v>
      </c>
      <c r="G724" s="4">
        <v>-32.274900000000002</v>
      </c>
      <c r="H724" t="s">
        <v>775</v>
      </c>
      <c r="J724" s="4">
        <v>1.17E-2</v>
      </c>
    </row>
    <row r="725" spans="1:10" x14ac:dyDescent="0.25">
      <c r="A725" s="178">
        <v>41297.587442129632</v>
      </c>
      <c r="B725" s="4" t="s">
        <v>11</v>
      </c>
      <c r="C725" s="4" t="s">
        <v>867</v>
      </c>
      <c r="D725" s="4">
        <v>27</v>
      </c>
      <c r="E725" s="6">
        <v>2671723.6960999998</v>
      </c>
      <c r="F725" s="6">
        <v>199188.68549999999</v>
      </c>
      <c r="G725" s="4">
        <v>-32.232300000000002</v>
      </c>
      <c r="H725" t="s">
        <v>775</v>
      </c>
      <c r="J725" s="4">
        <v>1.03E-2</v>
      </c>
    </row>
    <row r="726" spans="1:10" x14ac:dyDescent="0.25">
      <c r="A726" s="178">
        <v>41297.587592592594</v>
      </c>
      <c r="B726" s="4" t="s">
        <v>11</v>
      </c>
      <c r="C726" s="4" t="s">
        <v>867</v>
      </c>
      <c r="D726" s="4">
        <v>28</v>
      </c>
      <c r="E726" s="6">
        <v>2671713.4862000002</v>
      </c>
      <c r="F726" s="6">
        <v>199187.4981</v>
      </c>
      <c r="G726" s="4">
        <v>-32.221600000000002</v>
      </c>
      <c r="H726" t="s">
        <v>775</v>
      </c>
      <c r="J726" s="4">
        <v>1.21E-2</v>
      </c>
    </row>
    <row r="727" spans="1:10" x14ac:dyDescent="0.25">
      <c r="A727" s="178">
        <v>41297.587743055556</v>
      </c>
      <c r="B727" s="4" t="s">
        <v>11</v>
      </c>
      <c r="C727" s="4" t="s">
        <v>867</v>
      </c>
      <c r="D727" s="4">
        <v>29</v>
      </c>
      <c r="E727" s="6">
        <v>2671704.1242</v>
      </c>
      <c r="F727" s="6">
        <v>199184.04490000001</v>
      </c>
      <c r="G727" s="4">
        <v>-32.210799999999999</v>
      </c>
      <c r="H727" t="s">
        <v>775</v>
      </c>
      <c r="J727" s="4">
        <v>1.15E-2</v>
      </c>
    </row>
    <row r="728" spans="1:10" x14ac:dyDescent="0.25">
      <c r="A728" s="178">
        <v>41297.587870370371</v>
      </c>
      <c r="B728" s="4" t="s">
        <v>11</v>
      </c>
      <c r="C728" s="4" t="s">
        <v>867</v>
      </c>
      <c r="D728" s="4">
        <v>30</v>
      </c>
      <c r="E728" s="6">
        <v>2671694.8487</v>
      </c>
      <c r="F728" s="6">
        <v>199183.65789999999</v>
      </c>
      <c r="G728" s="4">
        <v>-32.220599999999997</v>
      </c>
      <c r="H728" t="s">
        <v>775</v>
      </c>
      <c r="J728" s="4">
        <v>1.1299999999999999E-2</v>
      </c>
    </row>
    <row r="729" spans="1:10" x14ac:dyDescent="0.25">
      <c r="A729" s="178">
        <v>41297.588078703702</v>
      </c>
      <c r="B729" s="4" t="s">
        <v>11</v>
      </c>
      <c r="C729" s="4" t="s">
        <v>867</v>
      </c>
      <c r="D729" s="4">
        <v>31</v>
      </c>
      <c r="E729" s="6">
        <v>2671679.0748000001</v>
      </c>
      <c r="F729" s="6">
        <v>199178.72760000001</v>
      </c>
      <c r="G729" s="4">
        <v>-32.208300000000001</v>
      </c>
      <c r="H729" t="s">
        <v>775</v>
      </c>
      <c r="J729" s="4">
        <v>1.0800000000000001E-2</v>
      </c>
    </row>
    <row r="730" spans="1:10" x14ac:dyDescent="0.25">
      <c r="A730" s="178">
        <v>41297.58829861111</v>
      </c>
      <c r="B730" s="4" t="s">
        <v>11</v>
      </c>
      <c r="C730" s="4" t="s">
        <v>867</v>
      </c>
      <c r="D730" s="4">
        <v>32</v>
      </c>
      <c r="E730" s="6">
        <v>2671662.7845000001</v>
      </c>
      <c r="F730" s="6">
        <v>199173.6349</v>
      </c>
      <c r="G730" s="4">
        <v>-32.177399999999999</v>
      </c>
      <c r="H730" t="s">
        <v>775</v>
      </c>
      <c r="J730" s="4">
        <v>1.18E-2</v>
      </c>
    </row>
    <row r="731" spans="1:10" x14ac:dyDescent="0.25">
      <c r="A731" s="178">
        <v>41297.588530092595</v>
      </c>
      <c r="B731" s="4" t="s">
        <v>11</v>
      </c>
      <c r="C731" s="4" t="s">
        <v>867</v>
      </c>
      <c r="D731" s="4">
        <v>33</v>
      </c>
      <c r="E731" s="6">
        <v>2671644.1464999998</v>
      </c>
      <c r="F731" s="6">
        <v>199170.514</v>
      </c>
      <c r="G731" s="4">
        <v>-32.1785</v>
      </c>
      <c r="H731" t="s">
        <v>775</v>
      </c>
      <c r="J731" s="4">
        <v>1.14E-2</v>
      </c>
    </row>
    <row r="732" spans="1:10" x14ac:dyDescent="0.25">
      <c r="A732" s="178">
        <v>41297.588692129626</v>
      </c>
      <c r="B732" s="4" t="s">
        <v>11</v>
      </c>
      <c r="C732" s="4" t="s">
        <v>867</v>
      </c>
      <c r="D732" s="4">
        <v>34</v>
      </c>
      <c r="E732" s="6">
        <v>2671632.0134000001</v>
      </c>
      <c r="F732" s="6">
        <v>199168.51319999999</v>
      </c>
      <c r="G732" s="4">
        <v>-32.163899999999998</v>
      </c>
      <c r="H732" t="s">
        <v>775</v>
      </c>
      <c r="J732" s="4">
        <v>1.14E-2</v>
      </c>
    </row>
    <row r="733" spans="1:10" x14ac:dyDescent="0.25">
      <c r="A733" s="178">
        <v>41297.588877314818</v>
      </c>
      <c r="B733" s="4" t="s">
        <v>11</v>
      </c>
      <c r="C733" s="4" t="s">
        <v>867</v>
      </c>
      <c r="D733" s="4">
        <v>35</v>
      </c>
      <c r="E733" s="6">
        <v>2671616.3673999999</v>
      </c>
      <c r="F733" s="6">
        <v>199167.21179999999</v>
      </c>
      <c r="G733" s="4">
        <v>-32.173400000000001</v>
      </c>
      <c r="H733" t="s">
        <v>775</v>
      </c>
      <c r="J733" s="4">
        <v>1.2E-2</v>
      </c>
    </row>
    <row r="734" spans="1:10" x14ac:dyDescent="0.25">
      <c r="A734" s="178">
        <v>41297.588993055557</v>
      </c>
      <c r="B734" s="4" t="s">
        <v>11</v>
      </c>
      <c r="C734" s="4" t="s">
        <v>867</v>
      </c>
      <c r="D734" s="4">
        <v>36</v>
      </c>
      <c r="E734" s="6">
        <v>2671608.3903000001</v>
      </c>
      <c r="F734" s="6">
        <v>199163.92069999999</v>
      </c>
      <c r="G734" s="4">
        <v>-32.145099999999999</v>
      </c>
      <c r="H734" t="s">
        <v>775</v>
      </c>
      <c r="J734" s="4">
        <v>1.15E-2</v>
      </c>
    </row>
    <row r="735" spans="1:10" x14ac:dyDescent="0.25">
      <c r="A735" s="178">
        <v>41297.589062500003</v>
      </c>
      <c r="B735" s="4" t="s">
        <v>11</v>
      </c>
      <c r="C735" s="4" t="s">
        <v>867</v>
      </c>
      <c r="D735" s="4">
        <v>37</v>
      </c>
      <c r="E735" s="6">
        <v>2671604.8155999999</v>
      </c>
      <c r="F735" s="6">
        <v>199161.6073</v>
      </c>
      <c r="G735" s="4">
        <v>-32.104100000000003</v>
      </c>
      <c r="H735" t="s">
        <v>775</v>
      </c>
      <c r="J735" s="4">
        <v>1.17E-2</v>
      </c>
    </row>
    <row r="736" spans="1:10" x14ac:dyDescent="0.25">
      <c r="A736" s="178">
        <v>41297.589131944442</v>
      </c>
      <c r="B736" s="4" t="s">
        <v>11</v>
      </c>
      <c r="C736" s="4" t="s">
        <v>867</v>
      </c>
      <c r="D736" s="4">
        <v>38</v>
      </c>
      <c r="E736" s="6">
        <v>2671601.9323999998</v>
      </c>
      <c r="F736" s="6">
        <v>199160.33730000001</v>
      </c>
      <c r="G736" s="4">
        <v>-32.1492</v>
      </c>
      <c r="H736" t="s">
        <v>775</v>
      </c>
      <c r="J736" s="4">
        <v>1.15E-2</v>
      </c>
    </row>
    <row r="737" spans="1:10" x14ac:dyDescent="0.25">
      <c r="A737" s="178">
        <v>41297.589236111111</v>
      </c>
      <c r="B737" s="4" t="s">
        <v>11</v>
      </c>
      <c r="C737" s="4" t="s">
        <v>867</v>
      </c>
      <c r="D737" s="4">
        <v>39</v>
      </c>
      <c r="E737" s="6">
        <v>2671596.5238000001</v>
      </c>
      <c r="F737" s="6">
        <v>199160.4472</v>
      </c>
      <c r="G737" s="4">
        <v>-32.052500000000002</v>
      </c>
      <c r="H737" t="s">
        <v>775</v>
      </c>
      <c r="J737" s="4">
        <v>1.32E-2</v>
      </c>
    </row>
    <row r="738" spans="1:10" x14ac:dyDescent="0.25">
      <c r="A738" s="178">
        <v>41297.593645833331</v>
      </c>
      <c r="B738" s="4" t="s">
        <v>18</v>
      </c>
      <c r="C738" s="4" t="s">
        <v>835</v>
      </c>
      <c r="D738" s="4">
        <v>40</v>
      </c>
      <c r="E738" s="6">
        <v>2671039.9463</v>
      </c>
      <c r="F738" s="6">
        <v>200118.05230000001</v>
      </c>
      <c r="G738" s="4">
        <v>-31.682400000000001</v>
      </c>
      <c r="H738" t="s">
        <v>836</v>
      </c>
      <c r="I738" t="s">
        <v>774</v>
      </c>
      <c r="J738" s="4">
        <v>1.5900000000000001E-2</v>
      </c>
    </row>
    <row r="739" spans="1:10" x14ac:dyDescent="0.25">
      <c r="A739" s="178">
        <v>41297.593842592592</v>
      </c>
      <c r="B739" s="4" t="s">
        <v>18</v>
      </c>
      <c r="C739" s="4" t="s">
        <v>835</v>
      </c>
      <c r="D739" s="4">
        <v>41</v>
      </c>
      <c r="E739" s="6">
        <v>2671050.1145000001</v>
      </c>
      <c r="F739" s="6">
        <v>200115.47089999999</v>
      </c>
      <c r="G739" s="4">
        <v>-31.688099999999999</v>
      </c>
      <c r="H739" t="s">
        <v>775</v>
      </c>
      <c r="J739" s="4">
        <v>1.6899999999999998E-2</v>
      </c>
    </row>
    <row r="740" spans="1:10" x14ac:dyDescent="0.25">
      <c r="A740" s="178">
        <v>41297.594027777777</v>
      </c>
      <c r="B740" s="4" t="s">
        <v>18</v>
      </c>
      <c r="C740" s="4" t="s">
        <v>835</v>
      </c>
      <c r="D740" s="4">
        <v>42</v>
      </c>
      <c r="E740" s="6">
        <v>2671059.3251999998</v>
      </c>
      <c r="F740" s="6">
        <v>200113.0563</v>
      </c>
      <c r="G740" s="4">
        <v>-31.6983</v>
      </c>
      <c r="H740" t="s">
        <v>791</v>
      </c>
      <c r="I740" t="s">
        <v>776</v>
      </c>
      <c r="J740" s="4">
        <v>1.6E-2</v>
      </c>
    </row>
    <row r="741" spans="1:10" x14ac:dyDescent="0.25">
      <c r="A741" s="178">
        <v>41297.594224537039</v>
      </c>
      <c r="B741" s="4" t="s">
        <v>18</v>
      </c>
      <c r="C741" s="4" t="s">
        <v>835</v>
      </c>
      <c r="D741" s="4">
        <v>43</v>
      </c>
      <c r="E741" s="6">
        <v>2671070.0783000002</v>
      </c>
      <c r="F741" s="6">
        <v>200110.21100000001</v>
      </c>
      <c r="G741" s="4">
        <v>-31.7164</v>
      </c>
      <c r="H741" t="s">
        <v>775</v>
      </c>
      <c r="J741" s="4">
        <v>1.5599999999999999E-2</v>
      </c>
    </row>
    <row r="742" spans="1:10" x14ac:dyDescent="0.25">
      <c r="A742" s="178">
        <v>41297.594398148147</v>
      </c>
      <c r="B742" s="4" t="s">
        <v>18</v>
      </c>
      <c r="C742" s="4" t="s">
        <v>835</v>
      </c>
      <c r="D742" s="4">
        <v>44</v>
      </c>
      <c r="E742" s="6">
        <v>2671078.5181999998</v>
      </c>
      <c r="F742" s="6">
        <v>200108.01209999999</v>
      </c>
      <c r="G742" s="4">
        <v>-31.7133</v>
      </c>
      <c r="H742" t="s">
        <v>791</v>
      </c>
      <c r="I742" t="s">
        <v>777</v>
      </c>
      <c r="J742" s="4">
        <v>1.46E-2</v>
      </c>
    </row>
    <row r="743" spans="1:10" x14ac:dyDescent="0.25">
      <c r="A743" s="178">
        <v>41297.594594907408</v>
      </c>
      <c r="B743" s="4" t="s">
        <v>18</v>
      </c>
      <c r="C743" s="4" t="s">
        <v>835</v>
      </c>
      <c r="D743" s="4">
        <v>45</v>
      </c>
      <c r="E743" s="6">
        <v>2671087.6105999998</v>
      </c>
      <c r="F743" s="6">
        <v>200105.7182</v>
      </c>
      <c r="G743" s="4">
        <v>-31.7315</v>
      </c>
      <c r="H743" t="s">
        <v>775</v>
      </c>
      <c r="J743" s="4">
        <v>1.3899999999999999E-2</v>
      </c>
    </row>
    <row r="744" spans="1:10" x14ac:dyDescent="0.25">
      <c r="A744" s="178">
        <v>41297.594837962963</v>
      </c>
      <c r="B744" s="4" t="s">
        <v>18</v>
      </c>
      <c r="C744" s="4" t="s">
        <v>835</v>
      </c>
      <c r="D744" s="4">
        <v>46</v>
      </c>
      <c r="E744" s="6">
        <v>2671098.1239</v>
      </c>
      <c r="F744" s="6">
        <v>200103.0791</v>
      </c>
      <c r="G744" s="4">
        <v>-31.730799999999999</v>
      </c>
      <c r="H744" t="s">
        <v>791</v>
      </c>
      <c r="I744" t="s">
        <v>778</v>
      </c>
      <c r="J744" s="4">
        <v>1.41E-2</v>
      </c>
    </row>
    <row r="745" spans="1:10" x14ac:dyDescent="0.25">
      <c r="A745" s="178">
        <v>41297.595057870371</v>
      </c>
      <c r="B745" s="4" t="s">
        <v>18</v>
      </c>
      <c r="C745" s="4" t="s">
        <v>835</v>
      </c>
      <c r="D745" s="4">
        <v>47</v>
      </c>
      <c r="E745" s="6">
        <v>2671113.6291999999</v>
      </c>
      <c r="F745" s="6">
        <v>200099.0497</v>
      </c>
      <c r="G745" s="4">
        <v>-31.7484</v>
      </c>
      <c r="H745" t="s">
        <v>775</v>
      </c>
      <c r="I745" t="s">
        <v>780</v>
      </c>
      <c r="J745" s="4">
        <v>1.3599999999999999E-2</v>
      </c>
    </row>
    <row r="746" spans="1:10" x14ac:dyDescent="0.25">
      <c r="A746" s="178">
        <v>41297.595335648148</v>
      </c>
      <c r="B746" s="4" t="s">
        <v>18</v>
      </c>
      <c r="C746" s="4" t="s">
        <v>835</v>
      </c>
      <c r="D746" s="4">
        <v>48</v>
      </c>
      <c r="E746" s="6">
        <v>2671129.4245000002</v>
      </c>
      <c r="F746" s="6">
        <v>200094.67800000001</v>
      </c>
      <c r="G746" s="4">
        <v>-31.7593</v>
      </c>
      <c r="H746" t="s">
        <v>775</v>
      </c>
      <c r="J746" s="4">
        <v>1.52E-2</v>
      </c>
    </row>
    <row r="747" spans="1:10" x14ac:dyDescent="0.25">
      <c r="A747" s="178">
        <v>41297.595601851855</v>
      </c>
      <c r="B747" s="4" t="s">
        <v>18</v>
      </c>
      <c r="C747" s="4" t="s">
        <v>835</v>
      </c>
      <c r="D747" s="4">
        <v>49</v>
      </c>
      <c r="E747" s="6">
        <v>2671136.7349999999</v>
      </c>
      <c r="F747" s="6">
        <v>200092.69020000001</v>
      </c>
      <c r="G747" s="4">
        <v>-31.758600000000001</v>
      </c>
      <c r="H747" t="s">
        <v>837</v>
      </c>
      <c r="I747" t="s">
        <v>781</v>
      </c>
      <c r="J747" s="4">
        <v>1.43E-2</v>
      </c>
    </row>
    <row r="748" spans="1:10" x14ac:dyDescent="0.25">
      <c r="A748" s="178">
        <v>41297.595914351848</v>
      </c>
      <c r="B748" s="4" t="s">
        <v>18</v>
      </c>
      <c r="C748" s="4" t="s">
        <v>835</v>
      </c>
      <c r="D748" s="4">
        <v>50</v>
      </c>
      <c r="E748" s="6">
        <v>2671158.6436000001</v>
      </c>
      <c r="F748" s="6">
        <v>200088.33790000001</v>
      </c>
      <c r="G748" s="4">
        <v>-31.768699999999999</v>
      </c>
      <c r="H748" t="s">
        <v>775</v>
      </c>
      <c r="J748" s="4">
        <v>1.41E-2</v>
      </c>
    </row>
    <row r="749" spans="1:10" x14ac:dyDescent="0.25">
      <c r="A749" s="178">
        <v>41297.596168981479</v>
      </c>
      <c r="B749" s="4" t="s">
        <v>18</v>
      </c>
      <c r="C749" s="4" t="s">
        <v>835</v>
      </c>
      <c r="D749" s="4">
        <v>51</v>
      </c>
      <c r="E749" s="6">
        <v>2671184.5841999999</v>
      </c>
      <c r="F749" s="6">
        <v>200083.47940000001</v>
      </c>
      <c r="G749" s="4">
        <v>-31.788599999999999</v>
      </c>
      <c r="H749" t="s">
        <v>775</v>
      </c>
      <c r="J749" s="4">
        <v>1.5100000000000001E-2</v>
      </c>
    </row>
    <row r="750" spans="1:10" x14ac:dyDescent="0.25">
      <c r="A750" s="178">
        <v>41297.596631944441</v>
      </c>
      <c r="B750" s="4" t="s">
        <v>18</v>
      </c>
      <c r="C750" s="4" t="s">
        <v>835</v>
      </c>
      <c r="D750" s="4">
        <v>52</v>
      </c>
      <c r="E750" s="6">
        <v>2671239.2899000002</v>
      </c>
      <c r="F750" s="6">
        <v>200073.19330000001</v>
      </c>
      <c r="G750" s="4">
        <v>-31.8279</v>
      </c>
      <c r="H750" t="s">
        <v>775</v>
      </c>
      <c r="J750" s="4">
        <v>1.2699999999999999E-2</v>
      </c>
    </row>
    <row r="751" spans="1:10" x14ac:dyDescent="0.25">
      <c r="A751" s="178">
        <v>41297.597673611112</v>
      </c>
      <c r="B751" s="4" t="s">
        <v>18</v>
      </c>
      <c r="C751" s="4" t="s">
        <v>835</v>
      </c>
      <c r="D751" s="4">
        <v>53</v>
      </c>
      <c r="E751" s="6">
        <v>2671303.1636000001</v>
      </c>
      <c r="F751" s="6">
        <v>200066.6513</v>
      </c>
      <c r="G751" s="4">
        <v>-31.8354</v>
      </c>
      <c r="H751" t="s">
        <v>775</v>
      </c>
      <c r="J751" s="4">
        <v>1.2500000000000001E-2</v>
      </c>
    </row>
    <row r="752" spans="1:10" x14ac:dyDescent="0.25">
      <c r="A752" s="178">
        <v>41297.598020833335</v>
      </c>
      <c r="B752" s="4" t="s">
        <v>18</v>
      </c>
      <c r="C752" s="4" t="s">
        <v>835</v>
      </c>
      <c r="D752" s="4">
        <v>54</v>
      </c>
      <c r="E752" s="6">
        <v>2671318.1992000001</v>
      </c>
      <c r="F752" s="6">
        <v>200061.75390000001</v>
      </c>
      <c r="G752" s="4">
        <v>-31.831700000000001</v>
      </c>
      <c r="H752" t="s">
        <v>775</v>
      </c>
      <c r="J752" s="4">
        <v>1.32E-2</v>
      </c>
    </row>
    <row r="753" spans="1:10" x14ac:dyDescent="0.25">
      <c r="A753" s="178">
        <v>41297.598796296297</v>
      </c>
      <c r="B753" s="4" t="s">
        <v>18</v>
      </c>
      <c r="C753" s="4" t="s">
        <v>835</v>
      </c>
      <c r="D753" s="4">
        <v>55</v>
      </c>
      <c r="E753" s="6">
        <v>2671364.415</v>
      </c>
      <c r="F753" s="6">
        <v>200056.13690000001</v>
      </c>
      <c r="G753" s="4">
        <v>-31.837499999999999</v>
      </c>
      <c r="H753" t="s">
        <v>775</v>
      </c>
      <c r="J753" s="4">
        <v>1.4E-2</v>
      </c>
    </row>
    <row r="754" spans="1:10" x14ac:dyDescent="0.25">
      <c r="A754" s="178">
        <v>41297.599143518521</v>
      </c>
      <c r="B754" s="4" t="s">
        <v>18</v>
      </c>
      <c r="C754" s="4" t="s">
        <v>835</v>
      </c>
      <c r="D754" s="4">
        <v>56</v>
      </c>
      <c r="E754" s="6">
        <v>2671400.4767</v>
      </c>
      <c r="F754" s="6">
        <v>200048.88939999999</v>
      </c>
      <c r="G754" s="4">
        <v>-31.838699999999999</v>
      </c>
      <c r="H754" t="s">
        <v>775</v>
      </c>
      <c r="J754" s="4">
        <v>1.37E-2</v>
      </c>
    </row>
    <row r="755" spans="1:10" x14ac:dyDescent="0.25">
      <c r="A755" s="178">
        <v>41297.599733796298</v>
      </c>
      <c r="B755" s="4" t="s">
        <v>18</v>
      </c>
      <c r="C755" s="4" t="s">
        <v>835</v>
      </c>
      <c r="D755" s="4">
        <v>57</v>
      </c>
      <c r="E755" s="6">
        <v>2671435.0013000001</v>
      </c>
      <c r="F755" s="6">
        <v>200038.8805</v>
      </c>
      <c r="G755" s="4">
        <v>-31.8337</v>
      </c>
      <c r="H755" t="s">
        <v>775</v>
      </c>
      <c r="J755" s="4">
        <v>1.3299999999999999E-2</v>
      </c>
    </row>
    <row r="756" spans="1:10" x14ac:dyDescent="0.25">
      <c r="A756" s="178">
        <v>41297.601574074077</v>
      </c>
      <c r="B756" s="4" t="s">
        <v>18</v>
      </c>
      <c r="C756" s="4" t="s">
        <v>835</v>
      </c>
      <c r="D756" s="4">
        <v>58</v>
      </c>
      <c r="E756" s="6">
        <v>2671554.9786</v>
      </c>
      <c r="F756" s="6">
        <v>200006.11540000001</v>
      </c>
      <c r="G756" s="4">
        <v>-31.927099999999999</v>
      </c>
      <c r="H756" t="s">
        <v>775</v>
      </c>
      <c r="J756" s="4">
        <v>1.0800000000000001E-2</v>
      </c>
    </row>
    <row r="757" spans="1:10" x14ac:dyDescent="0.25">
      <c r="A757" s="178">
        <v>41297.603368055556</v>
      </c>
      <c r="B757" s="4" t="s">
        <v>18</v>
      </c>
      <c r="C757" s="4" t="s">
        <v>835</v>
      </c>
      <c r="D757" s="4">
        <v>59</v>
      </c>
      <c r="E757" s="6">
        <v>2671561.3213999998</v>
      </c>
      <c r="F757" s="6">
        <v>199992.87</v>
      </c>
      <c r="G757" s="4">
        <v>-31.915600000000001</v>
      </c>
      <c r="H757" t="s">
        <v>838</v>
      </c>
      <c r="J757" s="4">
        <v>1.2699999999999999E-2</v>
      </c>
    </row>
    <row r="758" spans="1:10" x14ac:dyDescent="0.25">
      <c r="A758" s="178">
        <v>41297.603622685187</v>
      </c>
      <c r="B758" s="4" t="s">
        <v>18</v>
      </c>
      <c r="C758" s="4" t="s">
        <v>835</v>
      </c>
      <c r="D758" s="4">
        <v>60</v>
      </c>
      <c r="E758" s="6">
        <v>2671561.3014000002</v>
      </c>
      <c r="F758" s="6">
        <v>199992.85810000001</v>
      </c>
      <c r="G758" s="4">
        <v>-31.924900000000001</v>
      </c>
      <c r="H758" t="s">
        <v>838</v>
      </c>
      <c r="J758" s="4">
        <v>1.1599999999999999E-2</v>
      </c>
    </row>
    <row r="759" spans="1:10" x14ac:dyDescent="0.25">
      <c r="A759" s="178">
        <v>41297.605520833335</v>
      </c>
      <c r="B759" s="4" t="s">
        <v>18</v>
      </c>
      <c r="C759" s="4" t="s">
        <v>835</v>
      </c>
      <c r="D759" s="4">
        <v>61</v>
      </c>
      <c r="E759" s="6">
        <v>2671468.9123999998</v>
      </c>
      <c r="F759" s="6">
        <v>200022.25599999999</v>
      </c>
      <c r="G759" s="4">
        <v>-31.8203</v>
      </c>
      <c r="H759" t="s">
        <v>839</v>
      </c>
      <c r="J759" s="4">
        <v>1.38E-2</v>
      </c>
    </row>
    <row r="760" spans="1:10" x14ac:dyDescent="0.25">
      <c r="A760" s="178">
        <v>41297.606307870374</v>
      </c>
      <c r="B760" s="4" t="s">
        <v>18</v>
      </c>
      <c r="C760" s="4" t="s">
        <v>835</v>
      </c>
      <c r="D760" s="4">
        <v>62</v>
      </c>
      <c r="E760" s="6">
        <v>2671404.7485000002</v>
      </c>
      <c r="F760" s="6">
        <v>200034.5202</v>
      </c>
      <c r="G760" s="4">
        <v>-31.8201</v>
      </c>
      <c r="H760" t="s">
        <v>840</v>
      </c>
      <c r="J760" s="4">
        <v>1.1299999999999999E-2</v>
      </c>
    </row>
    <row r="761" spans="1:10" x14ac:dyDescent="0.25">
      <c r="A761" s="178">
        <v>41297.607592592591</v>
      </c>
      <c r="B761" s="4" t="s">
        <v>18</v>
      </c>
      <c r="C761" s="4" t="s">
        <v>835</v>
      </c>
      <c r="D761" s="4">
        <v>63</v>
      </c>
      <c r="E761" s="6">
        <v>2671327.5161000001</v>
      </c>
      <c r="F761" s="6">
        <v>200051.04980000001</v>
      </c>
      <c r="G761" s="4">
        <v>-31.822500000000002</v>
      </c>
      <c r="H761" t="s">
        <v>841</v>
      </c>
      <c r="J761" s="4">
        <v>1.2E-2</v>
      </c>
    </row>
    <row r="762" spans="1:10" x14ac:dyDescent="0.25">
      <c r="A762" s="178">
        <v>41297.608414351853</v>
      </c>
      <c r="B762" s="4" t="s">
        <v>18</v>
      </c>
      <c r="C762" s="4" t="s">
        <v>835</v>
      </c>
      <c r="D762" s="4">
        <v>64</v>
      </c>
      <c r="E762" s="6">
        <v>2671295.0918000001</v>
      </c>
      <c r="F762" s="6">
        <v>200057.82639999999</v>
      </c>
      <c r="G762" s="4">
        <v>-31.8369</v>
      </c>
      <c r="H762" t="s">
        <v>842</v>
      </c>
      <c r="J762" s="4">
        <v>1.2699999999999999E-2</v>
      </c>
    </row>
    <row r="763" spans="1:10" x14ac:dyDescent="0.25">
      <c r="A763" s="178">
        <v>41297.608923611115</v>
      </c>
      <c r="B763" s="4" t="s">
        <v>18</v>
      </c>
      <c r="C763" s="4" t="s">
        <v>835</v>
      </c>
      <c r="D763" s="4">
        <v>65</v>
      </c>
      <c r="E763" s="6">
        <v>2671289.9525000001</v>
      </c>
      <c r="F763" s="6">
        <v>200058.39679999999</v>
      </c>
      <c r="G763" s="4">
        <v>-31.8431</v>
      </c>
      <c r="H763" t="s">
        <v>843</v>
      </c>
      <c r="J763" s="4">
        <v>1.15E-2</v>
      </c>
    </row>
    <row r="764" spans="1:10" x14ac:dyDescent="0.25">
      <c r="A764" s="178">
        <v>41297.609710648147</v>
      </c>
      <c r="B764" s="4" t="s">
        <v>18</v>
      </c>
      <c r="C764" s="4" t="s">
        <v>835</v>
      </c>
      <c r="D764" s="4">
        <v>66</v>
      </c>
      <c r="E764" s="6">
        <v>2671257.4649</v>
      </c>
      <c r="F764" s="6">
        <v>200064.0097</v>
      </c>
      <c r="G764" s="4">
        <v>-31.827300000000001</v>
      </c>
      <c r="H764" t="s">
        <v>844</v>
      </c>
      <c r="J764" s="4">
        <v>1.0200000000000001E-2</v>
      </c>
    </row>
    <row r="765" spans="1:10" x14ac:dyDescent="0.25">
      <c r="A765" s="178">
        <v>41297.613703703704</v>
      </c>
      <c r="B765" s="4" t="s">
        <v>18</v>
      </c>
      <c r="C765" s="4" t="s">
        <v>835</v>
      </c>
      <c r="D765" s="4">
        <v>67</v>
      </c>
      <c r="E765" s="6">
        <v>2671301.8632</v>
      </c>
      <c r="F765" s="6">
        <v>200045.07939999999</v>
      </c>
      <c r="G765" s="4">
        <v>-31.8247</v>
      </c>
      <c r="H765" t="s">
        <v>791</v>
      </c>
      <c r="J765" s="4">
        <v>1.0200000000000001E-2</v>
      </c>
    </row>
    <row r="766" spans="1:10" x14ac:dyDescent="0.25">
      <c r="A766" s="178">
        <v>41297.615312499998</v>
      </c>
      <c r="B766" s="4" t="s">
        <v>18</v>
      </c>
      <c r="C766" s="4" t="s">
        <v>835</v>
      </c>
      <c r="D766" s="4">
        <v>68</v>
      </c>
      <c r="E766" s="6">
        <v>2671290.1507000001</v>
      </c>
      <c r="F766" s="6">
        <v>200049.35690000001</v>
      </c>
      <c r="G766" s="4">
        <v>-31.85</v>
      </c>
      <c r="H766" t="s">
        <v>791</v>
      </c>
      <c r="J766" s="4">
        <v>1.12E-2</v>
      </c>
    </row>
    <row r="767" spans="1:10" x14ac:dyDescent="0.25">
      <c r="A767" s="178">
        <v>41297.61613425926</v>
      </c>
      <c r="B767" s="4" t="s">
        <v>18</v>
      </c>
      <c r="C767" s="4" t="s">
        <v>835</v>
      </c>
      <c r="D767" s="4">
        <v>69</v>
      </c>
      <c r="E767" s="6">
        <v>2671290.1261999998</v>
      </c>
      <c r="F767" s="6">
        <v>200049.27309999999</v>
      </c>
      <c r="G767" s="4">
        <v>-31.856000000000002</v>
      </c>
      <c r="H767" t="s">
        <v>845</v>
      </c>
      <c r="J767" s="4">
        <v>1.14E-2</v>
      </c>
    </row>
    <row r="768" spans="1:10" x14ac:dyDescent="0.25">
      <c r="A768" s="178">
        <v>41297.617743055554</v>
      </c>
      <c r="B768" s="4" t="s">
        <v>18</v>
      </c>
      <c r="C768" s="4" t="s">
        <v>835</v>
      </c>
      <c r="D768" s="4">
        <v>70</v>
      </c>
      <c r="E768" s="6">
        <v>2671348.3668999998</v>
      </c>
      <c r="F768" s="6">
        <v>200018.8002</v>
      </c>
      <c r="G768" s="4">
        <v>-31.851700000000001</v>
      </c>
      <c r="H768" t="s">
        <v>846</v>
      </c>
      <c r="J768" s="4">
        <v>1.04E-2</v>
      </c>
    </row>
    <row r="769" spans="1:10" x14ac:dyDescent="0.25">
      <c r="A769" s="178">
        <v>41297.618217592593</v>
      </c>
      <c r="B769" s="4" t="s">
        <v>18</v>
      </c>
      <c r="C769" s="4" t="s">
        <v>835</v>
      </c>
      <c r="D769" s="4">
        <v>71</v>
      </c>
      <c r="E769" s="6">
        <v>2671348.2099000001</v>
      </c>
      <c r="F769" s="6">
        <v>200018.6925</v>
      </c>
      <c r="G769" s="4">
        <v>-32.3416</v>
      </c>
      <c r="H769" t="s">
        <v>847</v>
      </c>
      <c r="J769" s="4">
        <v>1.0800000000000001E-2</v>
      </c>
    </row>
    <row r="770" spans="1:10" x14ac:dyDescent="0.25">
      <c r="A770" s="178">
        <v>41298.245706018519</v>
      </c>
      <c r="D770" s="4" t="s">
        <v>797</v>
      </c>
      <c r="E770" s="6">
        <v>2671565.6179999998</v>
      </c>
      <c r="F770" s="6">
        <v>199143.421</v>
      </c>
      <c r="G770" s="4">
        <v>-29.645499999999998</v>
      </c>
      <c r="J770" s="4">
        <v>0</v>
      </c>
    </row>
    <row r="771" spans="1:10" x14ac:dyDescent="0.25">
      <c r="A771" s="178">
        <v>41301.493587962963</v>
      </c>
      <c r="B771" s="4" t="s">
        <v>6</v>
      </c>
      <c r="D771" s="4">
        <v>1</v>
      </c>
      <c r="E771" s="6">
        <v>2685181.8332000002</v>
      </c>
      <c r="F771" s="6">
        <v>219858.1722</v>
      </c>
      <c r="G771" s="4">
        <v>-31.007200000000001</v>
      </c>
      <c r="H771" t="s">
        <v>833</v>
      </c>
      <c r="J771" s="4">
        <v>8.9999999999999993E-3</v>
      </c>
    </row>
    <row r="772" spans="1:10" x14ac:dyDescent="0.25">
      <c r="A772" s="178">
        <v>41301.493750000001</v>
      </c>
      <c r="B772" s="4" t="s">
        <v>6</v>
      </c>
      <c r="D772" s="4">
        <v>2</v>
      </c>
      <c r="E772" s="6">
        <v>2685180.8043</v>
      </c>
      <c r="F772" s="6">
        <v>219856.4203</v>
      </c>
      <c r="G772" s="4">
        <v>-31.002400000000002</v>
      </c>
      <c r="H772" t="s">
        <v>775</v>
      </c>
      <c r="J772" s="4">
        <v>8.8999999999999999E-3</v>
      </c>
    </row>
    <row r="773" spans="1:10" x14ac:dyDescent="0.25">
      <c r="A773" s="178">
        <v>41301.493842592594</v>
      </c>
      <c r="B773" s="4" t="s">
        <v>6</v>
      </c>
      <c r="D773" s="4">
        <v>3</v>
      </c>
      <c r="E773" s="6">
        <v>2685178.5747000002</v>
      </c>
      <c r="F773" s="6">
        <v>219851.8659</v>
      </c>
      <c r="G773" s="4">
        <v>-31.481999999999999</v>
      </c>
      <c r="H773" t="s">
        <v>775</v>
      </c>
      <c r="J773" s="4">
        <v>8.5000000000000006E-3</v>
      </c>
    </row>
    <row r="774" spans="1:10" x14ac:dyDescent="0.25">
      <c r="A774" s="178">
        <v>41301.493888888886</v>
      </c>
      <c r="B774" s="4" t="s">
        <v>6</v>
      </c>
      <c r="D774" s="4">
        <v>4</v>
      </c>
      <c r="E774" s="6">
        <v>2685178.1472999998</v>
      </c>
      <c r="F774" s="6">
        <v>219851.19029999999</v>
      </c>
      <c r="G774" s="4">
        <v>-31.686299999999999</v>
      </c>
      <c r="H774" t="s">
        <v>775</v>
      </c>
      <c r="J774" s="4">
        <v>1.0200000000000001E-2</v>
      </c>
    </row>
    <row r="775" spans="1:10" x14ac:dyDescent="0.25">
      <c r="A775" s="178">
        <v>41301.493958333333</v>
      </c>
      <c r="B775" s="4" t="s">
        <v>6</v>
      </c>
      <c r="D775" s="4">
        <v>5</v>
      </c>
      <c r="E775" s="6">
        <v>2685176.8174999999</v>
      </c>
      <c r="F775" s="6">
        <v>219848.2298</v>
      </c>
      <c r="G775" s="4">
        <v>-32.085799999999999</v>
      </c>
      <c r="H775" t="s">
        <v>775</v>
      </c>
      <c r="J775" s="4">
        <v>1.0699999999999999E-2</v>
      </c>
    </row>
    <row r="776" spans="1:10" x14ac:dyDescent="0.25">
      <c r="A776" s="178">
        <v>41301.494097222225</v>
      </c>
      <c r="B776" s="4" t="s">
        <v>6</v>
      </c>
      <c r="D776" s="4">
        <v>6</v>
      </c>
      <c r="E776" s="6">
        <v>2685171.5070000002</v>
      </c>
      <c r="F776" s="6">
        <v>219837.66260000001</v>
      </c>
      <c r="G776" s="4">
        <v>-32.153100000000002</v>
      </c>
      <c r="H776" t="s">
        <v>775</v>
      </c>
      <c r="J776" s="4">
        <v>8.6999999999999994E-3</v>
      </c>
    </row>
    <row r="777" spans="1:10" x14ac:dyDescent="0.25">
      <c r="A777" s="178">
        <v>41301.494189814817</v>
      </c>
      <c r="B777" s="4" t="s">
        <v>6</v>
      </c>
      <c r="D777" s="4">
        <v>7</v>
      </c>
      <c r="E777" s="6">
        <v>2685168.5411</v>
      </c>
      <c r="F777" s="6">
        <v>219831.45929999999</v>
      </c>
      <c r="G777" s="4">
        <v>-32.146099999999997</v>
      </c>
      <c r="H777" t="s">
        <v>775</v>
      </c>
      <c r="J777" s="4">
        <v>9.2999999999999992E-3</v>
      </c>
    </row>
    <row r="778" spans="1:10" x14ac:dyDescent="0.25">
      <c r="A778" s="178">
        <v>41301.494386574072</v>
      </c>
      <c r="B778" s="4" t="s">
        <v>6</v>
      </c>
      <c r="C778" s="4" t="s">
        <v>867</v>
      </c>
      <c r="D778" s="4">
        <v>8</v>
      </c>
      <c r="E778" s="6">
        <v>2685166.9177000001</v>
      </c>
      <c r="F778" s="6">
        <v>219828.29319999999</v>
      </c>
      <c r="G778" s="4">
        <v>-32.165199999999999</v>
      </c>
      <c r="H778" t="s">
        <v>773</v>
      </c>
      <c r="I778" t="s">
        <v>774</v>
      </c>
      <c r="J778" s="4">
        <v>9.5999999999999992E-3</v>
      </c>
    </row>
    <row r="779" spans="1:10" x14ac:dyDescent="0.25">
      <c r="A779" s="178">
        <v>41301.494502314818</v>
      </c>
      <c r="B779" s="4" t="s">
        <v>6</v>
      </c>
      <c r="C779" s="4" t="s">
        <v>867</v>
      </c>
      <c r="D779" s="4">
        <v>9</v>
      </c>
      <c r="E779" s="6">
        <v>2685165.2028999999</v>
      </c>
      <c r="F779" s="6">
        <v>219824.77710000001</v>
      </c>
      <c r="G779" s="4">
        <v>-32.1389</v>
      </c>
      <c r="H779" t="s">
        <v>775</v>
      </c>
      <c r="J779" s="4">
        <v>8.3999999999999995E-3</v>
      </c>
    </row>
    <row r="780" spans="1:10" x14ac:dyDescent="0.25">
      <c r="A780" s="178">
        <v>41301.49459490741</v>
      </c>
      <c r="B780" s="4" t="s">
        <v>6</v>
      </c>
      <c r="C780" s="4" t="s">
        <v>867</v>
      </c>
      <c r="D780" s="4">
        <v>10</v>
      </c>
      <c r="E780" s="6">
        <v>2685162.4659000002</v>
      </c>
      <c r="F780" s="6">
        <v>219819.2115</v>
      </c>
      <c r="G780" s="4">
        <v>-32.1584</v>
      </c>
      <c r="H780" t="s">
        <v>775</v>
      </c>
      <c r="J780" s="4">
        <v>9.9000000000000008E-3</v>
      </c>
    </row>
    <row r="781" spans="1:10" x14ac:dyDescent="0.25">
      <c r="A781" s="178">
        <v>41301.494664351849</v>
      </c>
      <c r="B781" s="4" t="s">
        <v>6</v>
      </c>
      <c r="C781" s="4" t="s">
        <v>867</v>
      </c>
      <c r="D781" s="4">
        <v>11</v>
      </c>
      <c r="E781" s="6">
        <v>2685160.7080999999</v>
      </c>
      <c r="F781" s="6">
        <v>219815.87599999999</v>
      </c>
      <c r="G781" s="4">
        <v>-32.162199999999999</v>
      </c>
      <c r="H781" t="s">
        <v>775</v>
      </c>
      <c r="J781" s="4">
        <v>9.1999999999999998E-3</v>
      </c>
    </row>
    <row r="782" spans="1:10" x14ac:dyDescent="0.25">
      <c r="A782" s="178">
        <v>41301.494745370372</v>
      </c>
      <c r="B782" s="4" t="s">
        <v>6</v>
      </c>
      <c r="C782" s="4" t="s">
        <v>867</v>
      </c>
      <c r="D782" s="4">
        <v>12</v>
      </c>
      <c r="E782" s="6">
        <v>2685158.4386</v>
      </c>
      <c r="F782" s="6">
        <v>219811.4529</v>
      </c>
      <c r="G782" s="4">
        <v>-32.161000000000001</v>
      </c>
      <c r="H782" t="s">
        <v>775</v>
      </c>
      <c r="J782" s="4">
        <v>8.9999999999999993E-3</v>
      </c>
    </row>
    <row r="783" spans="1:10" x14ac:dyDescent="0.25">
      <c r="A783" s="178">
        <v>41301.494953703703</v>
      </c>
      <c r="B783" s="4" t="s">
        <v>6</v>
      </c>
      <c r="C783" s="4" t="s">
        <v>867</v>
      </c>
      <c r="D783" s="4">
        <v>13</v>
      </c>
      <c r="E783" s="6">
        <v>2685157.9034000002</v>
      </c>
      <c r="F783" s="6">
        <v>219810.4932</v>
      </c>
      <c r="G783" s="4">
        <v>-32.156300000000002</v>
      </c>
      <c r="H783" t="s">
        <v>791</v>
      </c>
      <c r="I783" t="s">
        <v>776</v>
      </c>
      <c r="J783" s="4">
        <v>8.9999999999999993E-3</v>
      </c>
    </row>
    <row r="784" spans="1:10" x14ac:dyDescent="0.25">
      <c r="A784" s="178">
        <v>41301.495069444441</v>
      </c>
      <c r="B784" s="4" t="s">
        <v>6</v>
      </c>
      <c r="C784" s="4" t="s">
        <v>867</v>
      </c>
      <c r="D784" s="4">
        <v>14</v>
      </c>
      <c r="E784" s="6">
        <v>2685156.6022999999</v>
      </c>
      <c r="F784" s="6">
        <v>219807.92050000001</v>
      </c>
      <c r="G784" s="4">
        <v>-32.161700000000003</v>
      </c>
      <c r="H784" t="s">
        <v>775</v>
      </c>
      <c r="J784" s="4">
        <v>9.5999999999999992E-3</v>
      </c>
    </row>
    <row r="785" spans="1:10" x14ac:dyDescent="0.25">
      <c r="A785" s="178">
        <v>41301.495127314818</v>
      </c>
      <c r="B785" s="4" t="s">
        <v>6</v>
      </c>
      <c r="C785" s="4" t="s">
        <v>867</v>
      </c>
      <c r="D785" s="4">
        <v>15</v>
      </c>
      <c r="E785" s="6">
        <v>2685156.1060000001</v>
      </c>
      <c r="F785" s="6">
        <v>219806.9327</v>
      </c>
      <c r="G785" s="4">
        <v>-32.181399999999996</v>
      </c>
      <c r="H785" t="s">
        <v>775</v>
      </c>
      <c r="J785" s="4">
        <v>9.4999999999999998E-3</v>
      </c>
    </row>
    <row r="786" spans="1:10" x14ac:dyDescent="0.25">
      <c r="A786" s="178">
        <v>41301.495208333334</v>
      </c>
      <c r="B786" s="4" t="s">
        <v>6</v>
      </c>
      <c r="C786" s="4" t="s">
        <v>867</v>
      </c>
      <c r="D786" s="4">
        <v>16</v>
      </c>
      <c r="E786" s="6">
        <v>2685154.0062000002</v>
      </c>
      <c r="F786" s="6">
        <v>219802.7047</v>
      </c>
      <c r="G786" s="4">
        <v>-32.165100000000002</v>
      </c>
      <c r="H786" t="s">
        <v>775</v>
      </c>
      <c r="J786" s="4">
        <v>8.6E-3</v>
      </c>
    </row>
    <row r="787" spans="1:10" x14ac:dyDescent="0.25">
      <c r="A787" s="178">
        <v>41301.495289351849</v>
      </c>
      <c r="B787" s="4" t="s">
        <v>6</v>
      </c>
      <c r="C787" s="4" t="s">
        <v>867</v>
      </c>
      <c r="D787" s="4">
        <v>17</v>
      </c>
      <c r="E787" s="6">
        <v>2685151.8613</v>
      </c>
      <c r="F787" s="6">
        <v>219798.4466</v>
      </c>
      <c r="G787" s="4">
        <v>-32.142200000000003</v>
      </c>
      <c r="H787" t="s">
        <v>775</v>
      </c>
      <c r="J787" s="4">
        <v>8.5000000000000006E-3</v>
      </c>
    </row>
    <row r="788" spans="1:10" x14ac:dyDescent="0.25">
      <c r="A788" s="178">
        <v>41301.495358796295</v>
      </c>
      <c r="B788" s="4" t="s">
        <v>6</v>
      </c>
      <c r="C788" s="4" t="s">
        <v>867</v>
      </c>
      <c r="D788" s="4">
        <v>18</v>
      </c>
      <c r="E788" s="6">
        <v>2685150.0134000001</v>
      </c>
      <c r="F788" s="6">
        <v>219794.796</v>
      </c>
      <c r="G788" s="4">
        <v>-32.165500000000002</v>
      </c>
      <c r="H788" t="s">
        <v>775</v>
      </c>
      <c r="J788" s="4">
        <v>8.3999999999999995E-3</v>
      </c>
    </row>
    <row r="789" spans="1:10" x14ac:dyDescent="0.25">
      <c r="A789" s="178">
        <v>41301.495486111111</v>
      </c>
      <c r="B789" s="4" t="s">
        <v>6</v>
      </c>
      <c r="C789" s="4" t="s">
        <v>867</v>
      </c>
      <c r="D789" s="4">
        <v>19</v>
      </c>
      <c r="E789" s="6">
        <v>2685148.9715999998</v>
      </c>
      <c r="F789" s="6">
        <v>219792.63029999999</v>
      </c>
      <c r="G789" s="4">
        <v>-32.1738</v>
      </c>
      <c r="H789" t="s">
        <v>791</v>
      </c>
      <c r="I789" t="s">
        <v>777</v>
      </c>
      <c r="J789" s="4">
        <v>8.6E-3</v>
      </c>
    </row>
    <row r="790" spans="1:10" x14ac:dyDescent="0.25">
      <c r="A790" s="178">
        <v>41301.49559027778</v>
      </c>
      <c r="B790" s="4" t="s">
        <v>6</v>
      </c>
      <c r="C790" s="4" t="s">
        <v>867</v>
      </c>
      <c r="D790" s="4">
        <v>20</v>
      </c>
      <c r="E790" s="6">
        <v>2685147.2105</v>
      </c>
      <c r="F790" s="6">
        <v>219788.93900000001</v>
      </c>
      <c r="G790" s="4">
        <v>-32.168900000000001</v>
      </c>
      <c r="H790" t="s">
        <v>775</v>
      </c>
      <c r="J790" s="4">
        <v>9.7000000000000003E-3</v>
      </c>
    </row>
    <row r="791" spans="1:10" x14ac:dyDescent="0.25">
      <c r="A791" s="178">
        <v>41301.495659722219</v>
      </c>
      <c r="B791" s="4" t="s">
        <v>6</v>
      </c>
      <c r="C791" s="4" t="s">
        <v>867</v>
      </c>
      <c r="D791" s="4">
        <v>21</v>
      </c>
      <c r="E791" s="6">
        <v>2685145.3859000001</v>
      </c>
      <c r="F791" s="6">
        <v>219785.35070000001</v>
      </c>
      <c r="G791" s="4">
        <v>-32.164099999999998</v>
      </c>
      <c r="H791" t="s">
        <v>775</v>
      </c>
      <c r="J791" s="4">
        <v>8.8999999999999999E-3</v>
      </c>
    </row>
    <row r="792" spans="1:10" x14ac:dyDescent="0.25">
      <c r="A792" s="178">
        <v>41301.495740740742</v>
      </c>
      <c r="B792" s="4" t="s">
        <v>6</v>
      </c>
      <c r="C792" s="4" t="s">
        <v>867</v>
      </c>
      <c r="D792" s="4">
        <v>22</v>
      </c>
      <c r="E792" s="6">
        <v>2685143.3391</v>
      </c>
      <c r="F792" s="6">
        <v>219781.3039</v>
      </c>
      <c r="G792" s="4">
        <v>-32.170299999999997</v>
      </c>
      <c r="H792" t="s">
        <v>775</v>
      </c>
      <c r="J792" s="4">
        <v>9.2999999999999992E-3</v>
      </c>
    </row>
    <row r="793" spans="1:10" x14ac:dyDescent="0.25">
      <c r="A793" s="178">
        <v>41301.495821759258</v>
      </c>
      <c r="B793" s="4" t="s">
        <v>6</v>
      </c>
      <c r="C793" s="4" t="s">
        <v>867</v>
      </c>
      <c r="D793" s="4">
        <v>23</v>
      </c>
      <c r="E793" s="6">
        <v>2685141.3922999999</v>
      </c>
      <c r="F793" s="6">
        <v>219777.39189999999</v>
      </c>
      <c r="G793" s="4">
        <v>-32.1479</v>
      </c>
      <c r="H793" t="s">
        <v>775</v>
      </c>
      <c r="J793" s="4">
        <v>8.9999999999999993E-3</v>
      </c>
    </row>
    <row r="794" spans="1:10" x14ac:dyDescent="0.25">
      <c r="A794" s="178">
        <v>41301.496030092596</v>
      </c>
      <c r="B794" s="4" t="s">
        <v>6</v>
      </c>
      <c r="C794" s="4" t="s">
        <v>867</v>
      </c>
      <c r="D794" s="4">
        <v>24</v>
      </c>
      <c r="E794" s="6">
        <v>2685139.9871999999</v>
      </c>
      <c r="F794" s="6">
        <v>219774.71720000001</v>
      </c>
      <c r="G794" s="4">
        <v>-32.148400000000002</v>
      </c>
      <c r="H794" t="s">
        <v>791</v>
      </c>
      <c r="J794" s="4">
        <v>8.9999999999999993E-3</v>
      </c>
    </row>
    <row r="795" spans="1:10" x14ac:dyDescent="0.25">
      <c r="A795" s="178">
        <v>41301.496157407404</v>
      </c>
      <c r="B795" s="4" t="s">
        <v>6</v>
      </c>
      <c r="C795" s="4" t="s">
        <v>867</v>
      </c>
      <c r="D795" s="4">
        <v>25</v>
      </c>
      <c r="E795" s="6">
        <v>2685137.9120999998</v>
      </c>
      <c r="F795" s="6">
        <v>219770.39739999999</v>
      </c>
      <c r="G795" s="4">
        <v>-32.139800000000001</v>
      </c>
      <c r="H795" t="s">
        <v>775</v>
      </c>
      <c r="J795" s="4">
        <v>9.5999999999999992E-3</v>
      </c>
    </row>
    <row r="796" spans="1:10" x14ac:dyDescent="0.25">
      <c r="A796" s="178">
        <v>41301.496238425927</v>
      </c>
      <c r="B796" s="4" t="s">
        <v>6</v>
      </c>
      <c r="C796" s="4" t="s">
        <v>867</v>
      </c>
      <c r="D796" s="4">
        <v>26</v>
      </c>
      <c r="E796" s="6">
        <v>2685135.7818</v>
      </c>
      <c r="F796" s="6">
        <v>219766.2879</v>
      </c>
      <c r="G796" s="4">
        <v>-32.122500000000002</v>
      </c>
      <c r="H796" t="s">
        <v>775</v>
      </c>
      <c r="J796" s="4">
        <v>9.1000000000000004E-3</v>
      </c>
    </row>
    <row r="797" spans="1:10" x14ac:dyDescent="0.25">
      <c r="A797" s="178">
        <v>41301.496319444443</v>
      </c>
      <c r="B797" s="4" t="s">
        <v>6</v>
      </c>
      <c r="C797" s="4" t="s">
        <v>867</v>
      </c>
      <c r="D797" s="4">
        <v>27</v>
      </c>
      <c r="E797" s="6">
        <v>2685133.8385000001</v>
      </c>
      <c r="F797" s="6">
        <v>219762.4368</v>
      </c>
      <c r="G797" s="4">
        <v>-32.131599999999999</v>
      </c>
      <c r="H797" t="s">
        <v>775</v>
      </c>
      <c r="J797" s="4">
        <v>7.9000000000000008E-3</v>
      </c>
    </row>
    <row r="798" spans="1:10" x14ac:dyDescent="0.25">
      <c r="A798" s="178">
        <v>41301.496400462966</v>
      </c>
      <c r="B798" s="4" t="s">
        <v>6</v>
      </c>
      <c r="C798" s="4" t="s">
        <v>867</v>
      </c>
      <c r="D798" s="4">
        <v>28</v>
      </c>
      <c r="E798" s="6">
        <v>2685132.0312000001</v>
      </c>
      <c r="F798" s="6">
        <v>219758.99359999999</v>
      </c>
      <c r="G798" s="4">
        <v>-32.138399999999997</v>
      </c>
      <c r="H798" t="s">
        <v>775</v>
      </c>
      <c r="J798" s="4">
        <v>8.9999999999999993E-3</v>
      </c>
    </row>
    <row r="799" spans="1:10" x14ac:dyDescent="0.25">
      <c r="A799" s="178">
        <v>41301.496527777781</v>
      </c>
      <c r="B799" s="4" t="s">
        <v>6</v>
      </c>
      <c r="C799" s="4" t="s">
        <v>867</v>
      </c>
      <c r="D799" s="4">
        <v>29</v>
      </c>
      <c r="E799" s="6">
        <v>2685130.9079999998</v>
      </c>
      <c r="F799" s="6">
        <v>219756.9509</v>
      </c>
      <c r="G799" s="4">
        <v>-32.155099999999997</v>
      </c>
      <c r="H799" t="s">
        <v>791</v>
      </c>
      <c r="I799" t="s">
        <v>778</v>
      </c>
      <c r="J799" s="4">
        <v>9.4000000000000004E-3</v>
      </c>
    </row>
    <row r="800" spans="1:10" x14ac:dyDescent="0.25">
      <c r="A800" s="178">
        <v>41301.496678240743</v>
      </c>
      <c r="B800" s="4" t="s">
        <v>6</v>
      </c>
      <c r="C800" s="4" t="s">
        <v>867</v>
      </c>
      <c r="D800" s="4">
        <v>30</v>
      </c>
      <c r="E800" s="6">
        <v>2685130.5150000001</v>
      </c>
      <c r="F800" s="6">
        <v>219756.3089</v>
      </c>
      <c r="G800" s="4">
        <v>-32.152299999999997</v>
      </c>
      <c r="H800" t="s">
        <v>826</v>
      </c>
      <c r="J800" s="4">
        <v>1.06E-2</v>
      </c>
    </row>
    <row r="801" spans="1:10" x14ac:dyDescent="0.25">
      <c r="A801" s="178">
        <v>41301.496793981481</v>
      </c>
      <c r="B801" s="4" t="s">
        <v>6</v>
      </c>
      <c r="D801" s="4">
        <v>31</v>
      </c>
      <c r="E801" s="6">
        <v>2685127.4750999999</v>
      </c>
      <c r="F801" s="6">
        <v>219750.55050000001</v>
      </c>
      <c r="G801" s="4">
        <v>-32.151899999999998</v>
      </c>
      <c r="H801" t="s">
        <v>775</v>
      </c>
      <c r="J801" s="4">
        <v>9.1000000000000004E-3</v>
      </c>
    </row>
    <row r="802" spans="1:10" x14ac:dyDescent="0.25">
      <c r="A802" s="178">
        <v>41301.496921296297</v>
      </c>
      <c r="B802" s="4" t="s">
        <v>6</v>
      </c>
      <c r="D802" s="4">
        <v>32</v>
      </c>
      <c r="E802" s="6">
        <v>2685124.9687000001</v>
      </c>
      <c r="F802" s="6">
        <v>219744.8334</v>
      </c>
      <c r="G802" s="4">
        <v>-32.178699999999999</v>
      </c>
      <c r="H802" t="s">
        <v>775</v>
      </c>
      <c r="J802" s="4">
        <v>9.4000000000000004E-3</v>
      </c>
    </row>
    <row r="803" spans="1:10" x14ac:dyDescent="0.25">
      <c r="A803" s="178">
        <v>41301.497037037036</v>
      </c>
      <c r="B803" s="4" t="s">
        <v>6</v>
      </c>
      <c r="D803" s="4">
        <v>33</v>
      </c>
      <c r="E803" s="6">
        <v>2685121.6076000002</v>
      </c>
      <c r="F803" s="6">
        <v>219738.31709999999</v>
      </c>
      <c r="G803" s="4">
        <v>-32.190399999999997</v>
      </c>
      <c r="H803" t="s">
        <v>775</v>
      </c>
      <c r="J803" s="4">
        <v>9.1999999999999998E-3</v>
      </c>
    </row>
    <row r="804" spans="1:10" x14ac:dyDescent="0.25">
      <c r="A804" s="178">
        <v>41301.497164351851</v>
      </c>
      <c r="B804" s="4" t="s">
        <v>6</v>
      </c>
      <c r="D804" s="4">
        <v>34</v>
      </c>
      <c r="E804" s="6">
        <v>2685118.5068999999</v>
      </c>
      <c r="F804" s="6">
        <v>219732.44699999999</v>
      </c>
      <c r="G804" s="4">
        <v>-32.191299999999998</v>
      </c>
      <c r="H804" t="s">
        <v>775</v>
      </c>
      <c r="J804" s="4">
        <v>1.03E-2</v>
      </c>
    </row>
    <row r="805" spans="1:10" x14ac:dyDescent="0.25">
      <c r="A805" s="178">
        <v>41301.497291666667</v>
      </c>
      <c r="B805" s="4" t="s">
        <v>6</v>
      </c>
      <c r="D805" s="4">
        <v>35</v>
      </c>
      <c r="E805" s="6">
        <v>2685115.1233000001</v>
      </c>
      <c r="F805" s="6">
        <v>219726.17259999999</v>
      </c>
      <c r="G805" s="4">
        <v>-32.179200000000002</v>
      </c>
      <c r="H805" t="s">
        <v>775</v>
      </c>
      <c r="J805" s="4">
        <v>9.1000000000000004E-3</v>
      </c>
    </row>
    <row r="806" spans="1:10" x14ac:dyDescent="0.25">
      <c r="A806" s="178">
        <v>41301.497430555559</v>
      </c>
      <c r="B806" s="4" t="s">
        <v>6</v>
      </c>
      <c r="D806" s="4">
        <v>36</v>
      </c>
      <c r="E806" s="6">
        <v>2685112.0350000001</v>
      </c>
      <c r="F806" s="6">
        <v>219719.6808</v>
      </c>
      <c r="G806" s="4">
        <v>-32.197600000000001</v>
      </c>
      <c r="H806" t="s">
        <v>775</v>
      </c>
      <c r="J806" s="4">
        <v>9.1000000000000004E-3</v>
      </c>
    </row>
    <row r="807" spans="1:10" x14ac:dyDescent="0.25">
      <c r="A807" s="178">
        <v>41301.497604166667</v>
      </c>
      <c r="B807" s="4" t="s">
        <v>6</v>
      </c>
      <c r="D807" s="4">
        <v>37</v>
      </c>
      <c r="E807" s="6">
        <v>2685107.9737999998</v>
      </c>
      <c r="F807" s="6">
        <v>219711.647</v>
      </c>
      <c r="G807" s="4">
        <v>-32.195</v>
      </c>
      <c r="H807" t="s">
        <v>775</v>
      </c>
      <c r="J807" s="4">
        <v>9.9000000000000008E-3</v>
      </c>
    </row>
    <row r="808" spans="1:10" x14ac:dyDescent="0.25">
      <c r="A808" s="178">
        <v>41301.497766203705</v>
      </c>
      <c r="B808" s="4" t="s">
        <v>6</v>
      </c>
      <c r="D808" s="4">
        <v>38</v>
      </c>
      <c r="E808" s="6">
        <v>2685104.3292999999</v>
      </c>
      <c r="F808" s="6">
        <v>219704.47719999999</v>
      </c>
      <c r="G808" s="4">
        <v>-32.193100000000001</v>
      </c>
      <c r="H808" t="s">
        <v>775</v>
      </c>
      <c r="J808" s="4">
        <v>0.01</v>
      </c>
    </row>
    <row r="809" spans="1:10" x14ac:dyDescent="0.25">
      <c r="A809" s="178">
        <v>41301.497939814813</v>
      </c>
      <c r="B809" s="4" t="s">
        <v>6</v>
      </c>
      <c r="D809" s="4">
        <v>39</v>
      </c>
      <c r="E809" s="6">
        <v>2685100.5772000002</v>
      </c>
      <c r="F809" s="6">
        <v>219696.73560000001</v>
      </c>
      <c r="G809" s="4">
        <v>-32.188200000000002</v>
      </c>
      <c r="H809" t="s">
        <v>775</v>
      </c>
      <c r="J809" s="4">
        <v>1.0999999999999999E-2</v>
      </c>
    </row>
    <row r="810" spans="1:10" x14ac:dyDescent="0.25">
      <c r="A810" s="178">
        <v>41301.498090277775</v>
      </c>
      <c r="B810" s="4" t="s">
        <v>6</v>
      </c>
      <c r="D810" s="4">
        <v>40</v>
      </c>
      <c r="E810" s="6">
        <v>2685096.5210000002</v>
      </c>
      <c r="F810" s="6">
        <v>219688.511</v>
      </c>
      <c r="G810" s="4">
        <v>-32.1858</v>
      </c>
      <c r="H810" t="s">
        <v>775</v>
      </c>
      <c r="J810" s="4">
        <v>1.11E-2</v>
      </c>
    </row>
    <row r="811" spans="1:10" x14ac:dyDescent="0.25">
      <c r="A811" s="178">
        <v>41301.498263888891</v>
      </c>
      <c r="B811" s="4" t="s">
        <v>6</v>
      </c>
      <c r="D811" s="4">
        <v>41</v>
      </c>
      <c r="E811" s="6">
        <v>2685092.4492000001</v>
      </c>
      <c r="F811" s="6">
        <v>219680.74470000001</v>
      </c>
      <c r="G811" s="4">
        <v>-32.213200000000001</v>
      </c>
      <c r="H811" t="s">
        <v>775</v>
      </c>
      <c r="J811" s="4">
        <v>1.0500000000000001E-2</v>
      </c>
    </row>
    <row r="812" spans="1:10" x14ac:dyDescent="0.25">
      <c r="A812" s="178">
        <v>41301.498414351852</v>
      </c>
      <c r="B812" s="4" t="s">
        <v>6</v>
      </c>
      <c r="D812" s="4">
        <v>42</v>
      </c>
      <c r="E812" s="6">
        <v>2685088.2785999998</v>
      </c>
      <c r="F812" s="6">
        <v>219672.46799999999</v>
      </c>
      <c r="G812" s="4">
        <v>-32.181600000000003</v>
      </c>
      <c r="H812" t="s">
        <v>775</v>
      </c>
      <c r="J812" s="4">
        <v>1.15E-2</v>
      </c>
    </row>
    <row r="813" spans="1:10" x14ac:dyDescent="0.25">
      <c r="A813" s="178">
        <v>41301.498564814814</v>
      </c>
      <c r="B813" s="4" t="s">
        <v>6</v>
      </c>
      <c r="D813" s="4">
        <v>43</v>
      </c>
      <c r="E813" s="6">
        <v>2685084.2532000002</v>
      </c>
      <c r="F813" s="6">
        <v>219664.65040000001</v>
      </c>
      <c r="G813" s="4">
        <v>-32.187199999999997</v>
      </c>
      <c r="H813" t="s">
        <v>775</v>
      </c>
      <c r="J813" s="4">
        <v>1.0200000000000001E-2</v>
      </c>
    </row>
    <row r="814" spans="1:10" x14ac:dyDescent="0.25">
      <c r="A814" s="178">
        <v>41301.498761574076</v>
      </c>
      <c r="B814" s="4" t="s">
        <v>6</v>
      </c>
      <c r="D814" s="4">
        <v>44</v>
      </c>
      <c r="E814" s="6">
        <v>2685080.0773999998</v>
      </c>
      <c r="F814" s="6">
        <v>219656.75469999999</v>
      </c>
      <c r="G814" s="4">
        <v>-32.182299999999998</v>
      </c>
      <c r="H814" t="s">
        <v>775</v>
      </c>
      <c r="J814" s="4">
        <v>1.0800000000000001E-2</v>
      </c>
    </row>
    <row r="815" spans="1:10" x14ac:dyDescent="0.25">
      <c r="A815" s="178">
        <v>41301.498912037037</v>
      </c>
      <c r="B815" s="4" t="s">
        <v>6</v>
      </c>
      <c r="D815" s="4">
        <v>45</v>
      </c>
      <c r="E815" s="6">
        <v>2685076.2892999998</v>
      </c>
      <c r="F815" s="6">
        <v>219649.2433</v>
      </c>
      <c r="G815" s="4">
        <v>-32.177799999999998</v>
      </c>
      <c r="H815" t="s">
        <v>775</v>
      </c>
      <c r="J815" s="4">
        <v>1.01E-2</v>
      </c>
    </row>
    <row r="816" spans="1:10" x14ac:dyDescent="0.25">
      <c r="A816" s="178">
        <v>41301.499108796299</v>
      </c>
      <c r="B816" s="4" t="s">
        <v>6</v>
      </c>
      <c r="D816" s="4">
        <v>46</v>
      </c>
      <c r="E816" s="6">
        <v>2685072.6919999998</v>
      </c>
      <c r="F816" s="6">
        <v>219642.09760000001</v>
      </c>
      <c r="G816" s="4">
        <v>-32.18</v>
      </c>
      <c r="H816" t="s">
        <v>775</v>
      </c>
      <c r="J816" s="4">
        <v>1.01E-2</v>
      </c>
    </row>
    <row r="817" spans="1:10" x14ac:dyDescent="0.25">
      <c r="A817" s="178">
        <v>41301.499293981484</v>
      </c>
      <c r="B817" s="4" t="s">
        <v>6</v>
      </c>
      <c r="D817" s="4">
        <v>47</v>
      </c>
      <c r="E817" s="6">
        <v>2685071.1523000002</v>
      </c>
      <c r="F817" s="6">
        <v>219638.58369999999</v>
      </c>
      <c r="G817" s="4">
        <v>-32.165900000000001</v>
      </c>
      <c r="H817" t="s">
        <v>790</v>
      </c>
      <c r="J817" s="4">
        <v>1.0999999999999999E-2</v>
      </c>
    </row>
    <row r="818" spans="1:10" x14ac:dyDescent="0.25">
      <c r="A818" s="178">
        <v>41301.499641203707</v>
      </c>
      <c r="B818" s="4" t="s">
        <v>6</v>
      </c>
      <c r="D818" s="4">
        <v>48</v>
      </c>
      <c r="E818" s="6">
        <v>2685067.8448999999</v>
      </c>
      <c r="F818" s="6">
        <v>219630.6078</v>
      </c>
      <c r="G818" s="4">
        <v>-32.156399999999998</v>
      </c>
      <c r="H818" t="s">
        <v>775</v>
      </c>
      <c r="J818" s="4">
        <v>9.7999999999999997E-3</v>
      </c>
    </row>
    <row r="819" spans="1:10" x14ac:dyDescent="0.25">
      <c r="A819" s="178">
        <v>41301.499976851854</v>
      </c>
      <c r="B819" s="4" t="s">
        <v>6</v>
      </c>
      <c r="D819" s="4">
        <v>49</v>
      </c>
      <c r="E819" s="6">
        <v>2685063.0781</v>
      </c>
      <c r="F819" s="6">
        <v>219623.54569999999</v>
      </c>
      <c r="G819" s="4">
        <v>-32.102899999999998</v>
      </c>
      <c r="H819" t="s">
        <v>775</v>
      </c>
      <c r="J819" s="4">
        <v>9.7000000000000003E-3</v>
      </c>
    </row>
    <row r="820" spans="1:10" x14ac:dyDescent="0.25">
      <c r="A820" s="178">
        <v>41301.500208333331</v>
      </c>
      <c r="B820" s="4" t="s">
        <v>6</v>
      </c>
      <c r="D820" s="4">
        <v>50</v>
      </c>
      <c r="E820" s="6">
        <v>2685059.1364000002</v>
      </c>
      <c r="F820" s="6">
        <v>219614.21979999999</v>
      </c>
      <c r="G820" s="4">
        <v>-32.120600000000003</v>
      </c>
      <c r="H820" t="s">
        <v>775</v>
      </c>
      <c r="J820" s="4">
        <v>9.5999999999999992E-3</v>
      </c>
    </row>
    <row r="821" spans="1:10" x14ac:dyDescent="0.25">
      <c r="A821" s="178">
        <v>41301.500520833331</v>
      </c>
      <c r="B821" s="4" t="s">
        <v>6</v>
      </c>
      <c r="D821" s="4">
        <v>51</v>
      </c>
      <c r="E821" s="6">
        <v>2685055.1088</v>
      </c>
      <c r="F821" s="6">
        <v>219606.83360000001</v>
      </c>
      <c r="G821" s="4">
        <v>-32.0732</v>
      </c>
      <c r="H821" t="s">
        <v>775</v>
      </c>
      <c r="J821" s="4">
        <v>9.1000000000000004E-3</v>
      </c>
    </row>
    <row r="822" spans="1:10" x14ac:dyDescent="0.25">
      <c r="A822" s="178">
        <v>41301.50072916667</v>
      </c>
      <c r="B822" s="4" t="s">
        <v>6</v>
      </c>
      <c r="D822" s="4">
        <v>52</v>
      </c>
      <c r="E822" s="6">
        <v>2685051.1135</v>
      </c>
      <c r="F822" s="6">
        <v>219600.9216</v>
      </c>
      <c r="G822" s="4">
        <v>-32.033099999999997</v>
      </c>
      <c r="H822" t="s">
        <v>775</v>
      </c>
      <c r="J822" s="4">
        <v>1.0699999999999999E-2</v>
      </c>
    </row>
    <row r="823" spans="1:10" x14ac:dyDescent="0.25">
      <c r="A823" s="178">
        <v>41301.500833333332</v>
      </c>
      <c r="B823" s="4" t="s">
        <v>6</v>
      </c>
      <c r="D823" s="4">
        <v>53</v>
      </c>
      <c r="E823" s="6">
        <v>2685048.9994999999</v>
      </c>
      <c r="F823" s="6">
        <v>219597.41149999999</v>
      </c>
      <c r="G823" s="4">
        <v>-32.132100000000001</v>
      </c>
      <c r="H823" t="s">
        <v>775</v>
      </c>
      <c r="J823" s="4">
        <v>1.03E-2</v>
      </c>
    </row>
    <row r="824" spans="1:10" x14ac:dyDescent="0.25">
      <c r="A824" s="178">
        <v>41301.500925925924</v>
      </c>
      <c r="B824" s="4" t="s">
        <v>6</v>
      </c>
      <c r="D824" s="4">
        <v>54</v>
      </c>
      <c r="E824" s="6">
        <v>2685048.3670000001</v>
      </c>
      <c r="F824" s="6">
        <v>219596.02230000001</v>
      </c>
      <c r="G824" s="4">
        <v>-32.2164</v>
      </c>
      <c r="H824" t="s">
        <v>775</v>
      </c>
      <c r="J824" s="4">
        <v>0.01</v>
      </c>
    </row>
    <row r="825" spans="1:10" x14ac:dyDescent="0.25">
      <c r="A825" s="178">
        <v>41301.500983796293</v>
      </c>
      <c r="B825" s="4" t="s">
        <v>6</v>
      </c>
      <c r="D825" s="4">
        <v>55</v>
      </c>
      <c r="E825" s="6">
        <v>2685047.9852999998</v>
      </c>
      <c r="F825" s="6">
        <v>219595.2353</v>
      </c>
      <c r="G825" s="4">
        <v>-32.403199999999998</v>
      </c>
      <c r="H825" t="s">
        <v>775</v>
      </c>
      <c r="J825" s="4">
        <v>9.2999999999999992E-3</v>
      </c>
    </row>
    <row r="826" spans="1:10" x14ac:dyDescent="0.25">
      <c r="A826" s="178">
        <v>41301.501215277778</v>
      </c>
      <c r="B826" s="4" t="s">
        <v>6</v>
      </c>
      <c r="D826" s="4">
        <v>56</v>
      </c>
      <c r="E826" s="6">
        <v>2685047.852</v>
      </c>
      <c r="F826" s="6">
        <v>219594.93040000001</v>
      </c>
      <c r="G826" s="4">
        <v>-32.460999999999999</v>
      </c>
      <c r="H826" t="s">
        <v>782</v>
      </c>
      <c r="J826" s="4">
        <v>9.4000000000000004E-3</v>
      </c>
    </row>
    <row r="827" spans="1:10" x14ac:dyDescent="0.25">
      <c r="A827" s="178">
        <v>41301.501354166663</v>
      </c>
      <c r="B827" s="4" t="s">
        <v>6</v>
      </c>
      <c r="D827" s="4">
        <v>57</v>
      </c>
      <c r="E827" s="6">
        <v>2685047.298</v>
      </c>
      <c r="F827" s="6">
        <v>219594.0631</v>
      </c>
      <c r="G827" s="4">
        <v>-32.648499999999999</v>
      </c>
      <c r="H827" t="s">
        <v>775</v>
      </c>
      <c r="J827" s="4">
        <v>8.9999999999999993E-3</v>
      </c>
    </row>
    <row r="828" spans="1:10" x14ac:dyDescent="0.25">
      <c r="A828" s="178">
        <v>41301.501481481479</v>
      </c>
      <c r="B828" s="4" t="s">
        <v>6</v>
      </c>
      <c r="D828" s="4">
        <v>58</v>
      </c>
      <c r="E828" s="6">
        <v>2685046.2533</v>
      </c>
      <c r="F828" s="6">
        <v>219591.9699</v>
      </c>
      <c r="G828" s="4">
        <v>-32.760399999999997</v>
      </c>
      <c r="H828" t="s">
        <v>775</v>
      </c>
      <c r="J828" s="4">
        <v>1.0999999999999999E-2</v>
      </c>
    </row>
    <row r="829" spans="1:10" x14ac:dyDescent="0.25">
      <c r="A829" s="178">
        <v>41301.511643518519</v>
      </c>
      <c r="B829" s="4" t="s">
        <v>6</v>
      </c>
      <c r="D829" s="4">
        <v>59</v>
      </c>
      <c r="E829" s="6">
        <v>2685977.9745999998</v>
      </c>
      <c r="F829" s="6">
        <v>219441.98670000001</v>
      </c>
      <c r="G829" s="4">
        <v>-31.907499999999999</v>
      </c>
      <c r="H829" t="s">
        <v>775</v>
      </c>
      <c r="J829" s="4">
        <v>2.46E-2</v>
      </c>
    </row>
    <row r="830" spans="1:10" x14ac:dyDescent="0.25">
      <c r="A830" s="178">
        <v>41301.511874999997</v>
      </c>
      <c r="B830" s="4" t="s">
        <v>6</v>
      </c>
      <c r="D830" s="4">
        <v>60</v>
      </c>
      <c r="E830" s="6">
        <v>2685964.0103000002</v>
      </c>
      <c r="F830" s="6">
        <v>219437.33059999999</v>
      </c>
      <c r="G830" s="4">
        <v>-31.906500000000001</v>
      </c>
      <c r="H830" t="s">
        <v>775</v>
      </c>
      <c r="J830" s="4">
        <v>1.0500000000000001E-2</v>
      </c>
    </row>
    <row r="831" spans="1:10" x14ac:dyDescent="0.25">
      <c r="A831" s="178">
        <v>41301.512094907404</v>
      </c>
      <c r="B831" s="4" t="s">
        <v>6</v>
      </c>
      <c r="D831" s="4">
        <v>61</v>
      </c>
      <c r="E831" s="6">
        <v>2685952.7535999999</v>
      </c>
      <c r="F831" s="6">
        <v>219434.11979999999</v>
      </c>
      <c r="G831" s="4">
        <v>-31.920300000000001</v>
      </c>
      <c r="H831" t="s">
        <v>775</v>
      </c>
      <c r="J831" s="4">
        <v>8.9999999999999993E-3</v>
      </c>
    </row>
    <row r="832" spans="1:10" x14ac:dyDescent="0.25">
      <c r="A832" s="178">
        <v>41301.512314814812</v>
      </c>
      <c r="B832" s="4" t="s">
        <v>6</v>
      </c>
      <c r="D832" s="4">
        <v>62</v>
      </c>
      <c r="E832" s="6">
        <v>2685939.3708000001</v>
      </c>
      <c r="F832" s="6">
        <v>219430.50140000001</v>
      </c>
      <c r="G832" s="4">
        <v>-31.932400000000001</v>
      </c>
      <c r="H832" t="s">
        <v>775</v>
      </c>
      <c r="J832" s="4">
        <v>9.2999999999999992E-3</v>
      </c>
    </row>
    <row r="833" spans="1:10" x14ac:dyDescent="0.25">
      <c r="A833" s="178">
        <v>41301.512523148151</v>
      </c>
      <c r="B833" s="4" t="s">
        <v>6</v>
      </c>
      <c r="D833" s="4">
        <v>63</v>
      </c>
      <c r="E833" s="6">
        <v>2685926.9504999998</v>
      </c>
      <c r="F833" s="6">
        <v>219427.12839999999</v>
      </c>
      <c r="G833" s="4">
        <v>-31.9177</v>
      </c>
      <c r="H833" t="s">
        <v>775</v>
      </c>
      <c r="J833" s="4">
        <v>9.1000000000000004E-3</v>
      </c>
    </row>
    <row r="834" spans="1:10" x14ac:dyDescent="0.25">
      <c r="A834" s="178">
        <v>41301.512766203705</v>
      </c>
      <c r="B834" s="4" t="s">
        <v>6</v>
      </c>
      <c r="D834" s="4">
        <v>64</v>
      </c>
      <c r="E834" s="6">
        <v>2685909.3472000002</v>
      </c>
      <c r="F834" s="6">
        <v>219422.02789999999</v>
      </c>
      <c r="G834" s="4">
        <v>-31.9071</v>
      </c>
      <c r="H834" t="s">
        <v>775</v>
      </c>
      <c r="J834" s="4">
        <v>8.9999999999999993E-3</v>
      </c>
    </row>
    <row r="835" spans="1:10" x14ac:dyDescent="0.25">
      <c r="A835" s="178">
        <v>41301.512986111113</v>
      </c>
      <c r="B835" s="4" t="s">
        <v>6</v>
      </c>
      <c r="D835" s="4">
        <v>65</v>
      </c>
      <c r="E835" s="6">
        <v>2685895.0381</v>
      </c>
      <c r="F835" s="6">
        <v>219418.04829999999</v>
      </c>
      <c r="G835" s="4">
        <v>-31.907499999999999</v>
      </c>
      <c r="H835" t="s">
        <v>775</v>
      </c>
      <c r="J835" s="4">
        <v>9.5999999999999992E-3</v>
      </c>
    </row>
    <row r="836" spans="1:10" x14ac:dyDescent="0.25">
      <c r="A836" s="178">
        <v>41301.513171296298</v>
      </c>
      <c r="B836" s="4" t="s">
        <v>6</v>
      </c>
      <c r="D836" s="4">
        <v>66</v>
      </c>
      <c r="E836" s="6">
        <v>2685881.3435999998</v>
      </c>
      <c r="F836" s="6">
        <v>219414.46710000001</v>
      </c>
      <c r="G836" s="4">
        <v>-31.9039</v>
      </c>
      <c r="H836" t="s">
        <v>775</v>
      </c>
      <c r="J836" s="4">
        <v>8.8999999999999999E-3</v>
      </c>
    </row>
    <row r="837" spans="1:10" x14ac:dyDescent="0.25">
      <c r="A837" s="178">
        <v>41301.513391203705</v>
      </c>
      <c r="B837" s="4" t="s">
        <v>6</v>
      </c>
      <c r="D837" s="4">
        <v>67</v>
      </c>
      <c r="E837" s="6">
        <v>2685866.2102000001</v>
      </c>
      <c r="F837" s="6">
        <v>219410.3976</v>
      </c>
      <c r="G837" s="4">
        <v>-31.901499999999999</v>
      </c>
      <c r="H837" t="s">
        <v>775</v>
      </c>
      <c r="J837" s="4">
        <v>9.1000000000000004E-3</v>
      </c>
    </row>
    <row r="838" spans="1:10" x14ac:dyDescent="0.25">
      <c r="A838" s="178">
        <v>41301.51363425926</v>
      </c>
      <c r="B838" s="4" t="s">
        <v>6</v>
      </c>
      <c r="D838" s="4">
        <v>68</v>
      </c>
      <c r="E838" s="6">
        <v>2685853.3070999999</v>
      </c>
      <c r="F838" s="6">
        <v>219407.2267</v>
      </c>
      <c r="G838" s="4">
        <v>-31.907</v>
      </c>
      <c r="H838" t="s">
        <v>775</v>
      </c>
      <c r="J838" s="4">
        <v>8.8999999999999999E-3</v>
      </c>
    </row>
    <row r="839" spans="1:10" x14ac:dyDescent="0.25">
      <c r="A839" s="178">
        <v>41301.513773148145</v>
      </c>
      <c r="B839" s="4" t="s">
        <v>6</v>
      </c>
      <c r="D839" s="4">
        <v>69</v>
      </c>
      <c r="E839" s="6">
        <v>2685845.6647000001</v>
      </c>
      <c r="F839" s="6">
        <v>219404.96220000001</v>
      </c>
      <c r="G839" s="4">
        <v>-31.903300000000002</v>
      </c>
      <c r="H839" t="s">
        <v>775</v>
      </c>
      <c r="J839" s="4">
        <v>8.6999999999999994E-3</v>
      </c>
    </row>
    <row r="840" spans="1:10" x14ac:dyDescent="0.25">
      <c r="A840" s="178">
        <v>41301.513912037037</v>
      </c>
      <c r="B840" s="4" t="s">
        <v>6</v>
      </c>
      <c r="C840" s="4" t="s">
        <v>19</v>
      </c>
      <c r="D840" s="4">
        <v>70</v>
      </c>
      <c r="E840" s="6">
        <v>2685844.6634</v>
      </c>
      <c r="F840" s="6">
        <v>219404.70910000001</v>
      </c>
      <c r="G840" s="4">
        <v>-31.906099999999999</v>
      </c>
      <c r="H840" t="s">
        <v>826</v>
      </c>
      <c r="J840" s="4">
        <v>8.9999999999999993E-3</v>
      </c>
    </row>
    <row r="841" spans="1:10" x14ac:dyDescent="0.25">
      <c r="A841" s="178">
        <v>41301.514062499999</v>
      </c>
      <c r="B841" s="4" t="s">
        <v>6</v>
      </c>
      <c r="C841" s="4" t="s">
        <v>19</v>
      </c>
      <c r="D841" s="4">
        <v>71</v>
      </c>
      <c r="E841" s="6">
        <v>2685839.2329000002</v>
      </c>
      <c r="F841" s="6">
        <v>219402.7856</v>
      </c>
      <c r="G841" s="4">
        <v>-31.903700000000001</v>
      </c>
      <c r="H841" t="s">
        <v>775</v>
      </c>
      <c r="J841" s="4">
        <v>9.1999999999999998E-3</v>
      </c>
    </row>
    <row r="842" spans="1:10" x14ac:dyDescent="0.25">
      <c r="A842" s="178">
        <v>41301.514166666668</v>
      </c>
      <c r="B842" s="4" t="s">
        <v>6</v>
      </c>
      <c r="C842" s="4" t="s">
        <v>19</v>
      </c>
      <c r="D842" s="4">
        <v>72</v>
      </c>
      <c r="E842" s="6">
        <v>2685834.21</v>
      </c>
      <c r="F842" s="6">
        <v>219401.2218</v>
      </c>
      <c r="G842" s="4">
        <v>-31.8962</v>
      </c>
      <c r="H842" t="s">
        <v>775</v>
      </c>
      <c r="J842" s="4">
        <v>8.8000000000000005E-3</v>
      </c>
    </row>
    <row r="843" spans="1:10" x14ac:dyDescent="0.25">
      <c r="A843" s="178">
        <v>41301.514270833337</v>
      </c>
      <c r="B843" s="4" t="s">
        <v>6</v>
      </c>
      <c r="C843" s="4" t="s">
        <v>19</v>
      </c>
      <c r="D843" s="4">
        <v>73</v>
      </c>
      <c r="E843" s="6">
        <v>2685828.8857</v>
      </c>
      <c r="F843" s="6">
        <v>219399.6096</v>
      </c>
      <c r="G843" s="4">
        <v>-31.8874</v>
      </c>
      <c r="H843" t="s">
        <v>775</v>
      </c>
      <c r="J843" s="4">
        <v>8.2000000000000007E-3</v>
      </c>
    </row>
    <row r="844" spans="1:10" x14ac:dyDescent="0.25">
      <c r="A844" s="178">
        <v>41301.514421296299</v>
      </c>
      <c r="B844" s="4" t="s">
        <v>6</v>
      </c>
      <c r="C844" s="4" t="s">
        <v>19</v>
      </c>
      <c r="D844" s="4">
        <v>74</v>
      </c>
      <c r="E844" s="6">
        <v>2685825.5728000002</v>
      </c>
      <c r="F844" s="6">
        <v>219398.6912</v>
      </c>
      <c r="G844" s="4">
        <v>-31.8918</v>
      </c>
      <c r="H844" t="s">
        <v>791</v>
      </c>
      <c r="I844" t="s">
        <v>780</v>
      </c>
      <c r="J844" s="4">
        <v>8.3000000000000001E-3</v>
      </c>
    </row>
    <row r="845" spans="1:10" x14ac:dyDescent="0.25">
      <c r="A845" s="178">
        <v>41301.514594907407</v>
      </c>
      <c r="B845" s="4" t="s">
        <v>6</v>
      </c>
      <c r="C845" s="4" t="s">
        <v>19</v>
      </c>
      <c r="D845" s="4">
        <v>75</v>
      </c>
      <c r="E845" s="6">
        <v>2685818.9116000002</v>
      </c>
      <c r="F845" s="6">
        <v>219396.8173</v>
      </c>
      <c r="G845" s="4">
        <v>-31.8825</v>
      </c>
      <c r="H845" t="s">
        <v>775</v>
      </c>
      <c r="J845" s="4">
        <v>8.2000000000000007E-3</v>
      </c>
    </row>
    <row r="846" spans="1:10" x14ac:dyDescent="0.25">
      <c r="A846" s="178">
        <v>41301.514722222222</v>
      </c>
      <c r="B846" s="4" t="s">
        <v>6</v>
      </c>
      <c r="C846" s="4" t="s">
        <v>19</v>
      </c>
      <c r="D846" s="4">
        <v>76</v>
      </c>
      <c r="E846" s="6">
        <v>2685812.3191999998</v>
      </c>
      <c r="F846" s="6">
        <v>219394.9737</v>
      </c>
      <c r="G846" s="4">
        <v>-31.880800000000001</v>
      </c>
      <c r="H846" t="s">
        <v>775</v>
      </c>
      <c r="J846" s="4">
        <v>8.0000000000000002E-3</v>
      </c>
    </row>
    <row r="847" spans="1:10" x14ac:dyDescent="0.25">
      <c r="A847" s="178">
        <v>41301.514872685184</v>
      </c>
      <c r="B847" s="4" t="s">
        <v>6</v>
      </c>
      <c r="C847" s="4" t="s">
        <v>19</v>
      </c>
      <c r="D847" s="4">
        <v>77</v>
      </c>
      <c r="E847" s="6">
        <v>2685806.3297000001</v>
      </c>
      <c r="F847" s="6">
        <v>219393.39019999999</v>
      </c>
      <c r="G847" s="4">
        <v>-31.895</v>
      </c>
      <c r="H847" t="s">
        <v>791</v>
      </c>
      <c r="I847" t="s">
        <v>778</v>
      </c>
      <c r="J847" s="4">
        <v>8.0000000000000002E-3</v>
      </c>
    </row>
    <row r="848" spans="1:10" x14ac:dyDescent="0.25">
      <c r="A848" s="178">
        <v>41301.515046296299</v>
      </c>
      <c r="B848" s="4" t="s">
        <v>6</v>
      </c>
      <c r="C848" s="4" t="s">
        <v>19</v>
      </c>
      <c r="D848" s="4">
        <v>78</v>
      </c>
      <c r="E848" s="6">
        <v>2685799.5181999998</v>
      </c>
      <c r="F848" s="6">
        <v>219391.60219999999</v>
      </c>
      <c r="G848" s="4">
        <v>-31.883700000000001</v>
      </c>
      <c r="H848" t="s">
        <v>775</v>
      </c>
      <c r="J848" s="4">
        <v>8.0000000000000002E-3</v>
      </c>
    </row>
    <row r="849" spans="1:10" x14ac:dyDescent="0.25">
      <c r="A849" s="178">
        <v>41301.515162037038</v>
      </c>
      <c r="B849" s="4" t="s">
        <v>6</v>
      </c>
      <c r="C849" s="4" t="s">
        <v>19</v>
      </c>
      <c r="D849" s="4">
        <v>79</v>
      </c>
      <c r="E849" s="6">
        <v>2685793.1312000002</v>
      </c>
      <c r="F849" s="6">
        <v>219389.78769999999</v>
      </c>
      <c r="G849" s="4">
        <v>-31.880299999999998</v>
      </c>
      <c r="H849" t="s">
        <v>775</v>
      </c>
      <c r="J849" s="4">
        <v>8.0999999999999996E-3</v>
      </c>
    </row>
    <row r="850" spans="1:10" x14ac:dyDescent="0.25">
      <c r="A850" s="178">
        <v>41301.5153125</v>
      </c>
      <c r="B850" s="4" t="s">
        <v>6</v>
      </c>
      <c r="C850" s="4" t="s">
        <v>19</v>
      </c>
      <c r="D850" s="4">
        <v>80</v>
      </c>
      <c r="E850" s="6">
        <v>2685786.9986</v>
      </c>
      <c r="F850" s="6">
        <v>219388.08410000001</v>
      </c>
      <c r="G850" s="4">
        <v>-31.878399999999999</v>
      </c>
      <c r="H850" t="s">
        <v>791</v>
      </c>
      <c r="I850" t="s">
        <v>777</v>
      </c>
      <c r="J850" s="4">
        <v>8.3999999999999995E-3</v>
      </c>
    </row>
    <row r="851" spans="1:10" x14ac:dyDescent="0.25">
      <c r="A851" s="178">
        <v>41301.515462962961</v>
      </c>
      <c r="B851" s="4" t="s">
        <v>6</v>
      </c>
      <c r="C851" s="4" t="s">
        <v>19</v>
      </c>
      <c r="D851" s="4">
        <v>81</v>
      </c>
      <c r="E851" s="6">
        <v>2685780.8949000002</v>
      </c>
      <c r="F851" s="6">
        <v>219386.36730000001</v>
      </c>
      <c r="G851" s="4">
        <v>-31.8827</v>
      </c>
      <c r="H851" t="s">
        <v>775</v>
      </c>
      <c r="J851" s="4">
        <v>9.1000000000000004E-3</v>
      </c>
    </row>
    <row r="852" spans="1:10" x14ac:dyDescent="0.25">
      <c r="A852" s="178">
        <v>41301.515567129631</v>
      </c>
      <c r="B852" s="4" t="s">
        <v>6</v>
      </c>
      <c r="C852" s="4" t="s">
        <v>19</v>
      </c>
      <c r="D852" s="4">
        <v>82</v>
      </c>
      <c r="E852" s="6">
        <v>2685775.9682999998</v>
      </c>
      <c r="F852" s="6">
        <v>219384.86600000001</v>
      </c>
      <c r="G852" s="4">
        <v>-31.873200000000001</v>
      </c>
      <c r="H852" t="s">
        <v>775</v>
      </c>
      <c r="J852" s="4">
        <v>8.9999999999999993E-3</v>
      </c>
    </row>
    <row r="853" spans="1:10" x14ac:dyDescent="0.25">
      <c r="A853" s="178">
        <v>41301.5156712963</v>
      </c>
      <c r="B853" s="4" t="s">
        <v>6</v>
      </c>
      <c r="C853" s="4" t="s">
        <v>19</v>
      </c>
      <c r="D853" s="4">
        <v>83</v>
      </c>
      <c r="E853" s="6">
        <v>2685770.9605</v>
      </c>
      <c r="F853" s="6">
        <v>219383.41010000001</v>
      </c>
      <c r="G853" s="4">
        <v>-31.872499999999999</v>
      </c>
      <c r="H853" t="s">
        <v>775</v>
      </c>
      <c r="J853" s="4">
        <v>8.6E-3</v>
      </c>
    </row>
    <row r="854" spans="1:10" x14ac:dyDescent="0.25">
      <c r="A854" s="178">
        <v>41301.515798611108</v>
      </c>
      <c r="B854" s="4" t="s">
        <v>6</v>
      </c>
      <c r="C854" s="4" t="s">
        <v>19</v>
      </c>
      <c r="D854" s="4">
        <v>84</v>
      </c>
      <c r="E854" s="6">
        <v>2685767.7826999999</v>
      </c>
      <c r="F854" s="6">
        <v>219382.4883</v>
      </c>
      <c r="G854" s="4">
        <v>-31.876300000000001</v>
      </c>
      <c r="H854" t="s">
        <v>791</v>
      </c>
      <c r="I854" t="s">
        <v>776</v>
      </c>
      <c r="J854" s="4">
        <v>8.8000000000000005E-3</v>
      </c>
    </row>
    <row r="855" spans="1:10" x14ac:dyDescent="0.25">
      <c r="A855" s="178">
        <v>41301.515972222223</v>
      </c>
      <c r="B855" s="4" t="s">
        <v>6</v>
      </c>
      <c r="C855" s="4" t="s">
        <v>19</v>
      </c>
      <c r="D855" s="4">
        <v>85</v>
      </c>
      <c r="E855" s="6">
        <v>2685761.0591000002</v>
      </c>
      <c r="F855" s="6">
        <v>219380.6361</v>
      </c>
      <c r="G855" s="4">
        <v>-31.868200000000002</v>
      </c>
      <c r="H855" t="s">
        <v>775</v>
      </c>
      <c r="J855" s="4">
        <v>8.6999999999999994E-3</v>
      </c>
    </row>
    <row r="856" spans="1:10" x14ac:dyDescent="0.25">
      <c r="A856" s="178">
        <v>41301.516111111108</v>
      </c>
      <c r="B856" s="4" t="s">
        <v>6</v>
      </c>
      <c r="C856" s="4" t="s">
        <v>19</v>
      </c>
      <c r="D856" s="4">
        <v>86</v>
      </c>
      <c r="E856" s="6">
        <v>2685752.2225000001</v>
      </c>
      <c r="F856" s="6">
        <v>219378.0773</v>
      </c>
      <c r="G856" s="4">
        <v>-31.853300000000001</v>
      </c>
      <c r="H856" t="s">
        <v>775</v>
      </c>
      <c r="J856" s="4">
        <v>8.5000000000000006E-3</v>
      </c>
    </row>
    <row r="857" spans="1:10" x14ac:dyDescent="0.25">
      <c r="A857" s="178">
        <v>41301.516458333332</v>
      </c>
      <c r="B857" s="4" t="s">
        <v>6</v>
      </c>
      <c r="C857" s="4" t="s">
        <v>19</v>
      </c>
      <c r="D857" s="4">
        <v>87</v>
      </c>
      <c r="E857" s="6">
        <v>2685748.8346000002</v>
      </c>
      <c r="F857" s="6">
        <v>219377.11470000001</v>
      </c>
      <c r="G857" s="4">
        <v>-31.849</v>
      </c>
      <c r="H857" t="s">
        <v>773</v>
      </c>
      <c r="I857" t="s">
        <v>774</v>
      </c>
      <c r="J857" s="4">
        <v>9.2999999999999992E-3</v>
      </c>
    </row>
    <row r="858" spans="1:10" x14ac:dyDescent="0.25">
      <c r="A858" s="178">
        <v>41301.516516203701</v>
      </c>
      <c r="B858" s="4" t="s">
        <v>6</v>
      </c>
      <c r="D858" s="4">
        <v>88</v>
      </c>
      <c r="E858" s="6">
        <v>2685748.8073999998</v>
      </c>
      <c r="F858" s="6">
        <v>219377.10459999999</v>
      </c>
      <c r="G858" s="4">
        <v>-31.847000000000001</v>
      </c>
      <c r="H858" t="s">
        <v>791</v>
      </c>
      <c r="J858" s="4">
        <v>8.3000000000000001E-3</v>
      </c>
    </row>
    <row r="859" spans="1:10" x14ac:dyDescent="0.25">
      <c r="A859" s="178">
        <v>41301.516944444447</v>
      </c>
      <c r="B859" s="4" t="s">
        <v>6</v>
      </c>
      <c r="D859" s="4">
        <v>89</v>
      </c>
      <c r="E859" s="6">
        <v>2685741.5589000001</v>
      </c>
      <c r="F859" s="6">
        <v>219381.9785</v>
      </c>
      <c r="G859" s="4">
        <v>-31.847200000000001</v>
      </c>
      <c r="H859" t="s">
        <v>775</v>
      </c>
      <c r="J859" s="4">
        <v>9.7000000000000003E-3</v>
      </c>
    </row>
    <row r="860" spans="1:10" x14ac:dyDescent="0.25">
      <c r="A860" s="178">
        <v>41301.517071759263</v>
      </c>
      <c r="B860" s="4" t="s">
        <v>6</v>
      </c>
      <c r="D860" s="4">
        <v>90</v>
      </c>
      <c r="E860" s="6">
        <v>2685734.5413000002</v>
      </c>
      <c r="F860" s="6">
        <v>219386.9216</v>
      </c>
      <c r="G860" s="4">
        <v>-31.860700000000001</v>
      </c>
      <c r="H860" t="s">
        <v>775</v>
      </c>
      <c r="J860" s="4">
        <v>9.7000000000000003E-3</v>
      </c>
    </row>
    <row r="861" spans="1:10" x14ac:dyDescent="0.25">
      <c r="A861" s="178">
        <v>41301.517210648148</v>
      </c>
      <c r="B861" s="4" t="s">
        <v>6</v>
      </c>
      <c r="D861" s="4">
        <v>91</v>
      </c>
      <c r="E861" s="6">
        <v>2685728.3805999998</v>
      </c>
      <c r="F861" s="6">
        <v>219391.2997</v>
      </c>
      <c r="G861" s="4">
        <v>-31.8569</v>
      </c>
      <c r="H861" t="s">
        <v>775</v>
      </c>
      <c r="J861" s="4">
        <v>9.1999999999999998E-3</v>
      </c>
    </row>
    <row r="862" spans="1:10" x14ac:dyDescent="0.25">
      <c r="A862" s="178">
        <v>41301.517488425925</v>
      </c>
      <c r="B862" s="4" t="s">
        <v>6</v>
      </c>
      <c r="D862" s="4">
        <v>92</v>
      </c>
      <c r="E862" s="6">
        <v>2685721.3155</v>
      </c>
      <c r="F862" s="6">
        <v>219395.8352</v>
      </c>
      <c r="G862" s="4">
        <v>-31.817799999999998</v>
      </c>
      <c r="H862" t="s">
        <v>775</v>
      </c>
      <c r="J862" s="4">
        <v>9.2999999999999992E-3</v>
      </c>
    </row>
    <row r="863" spans="1:10" x14ac:dyDescent="0.25">
      <c r="A863" s="178">
        <v>41301.517557870371</v>
      </c>
      <c r="B863" s="4" t="s">
        <v>6</v>
      </c>
      <c r="D863" s="4">
        <v>93</v>
      </c>
      <c r="E863" s="6">
        <v>2685719.4212000002</v>
      </c>
      <c r="F863" s="6">
        <v>219396.96549999999</v>
      </c>
      <c r="G863" s="4">
        <v>-31.6876</v>
      </c>
      <c r="H863" t="s">
        <v>775</v>
      </c>
      <c r="J863" s="4">
        <v>9.7000000000000003E-3</v>
      </c>
    </row>
    <row r="864" spans="1:10" x14ac:dyDescent="0.25">
      <c r="A864" s="178">
        <v>41301.51767361111</v>
      </c>
      <c r="B864" s="4" t="s">
        <v>6</v>
      </c>
      <c r="D864" s="4">
        <v>94</v>
      </c>
      <c r="E864" s="6">
        <v>2685716.7628000001</v>
      </c>
      <c r="F864" s="6">
        <v>219399.0839</v>
      </c>
      <c r="G864" s="4">
        <v>-31.628900000000002</v>
      </c>
      <c r="H864" t="s">
        <v>775</v>
      </c>
      <c r="J864" s="4">
        <v>9.2999999999999992E-3</v>
      </c>
    </row>
    <row r="865" spans="1:10" x14ac:dyDescent="0.25">
      <c r="A865" s="178">
        <v>41301.517743055556</v>
      </c>
      <c r="B865" s="4" t="s">
        <v>6</v>
      </c>
      <c r="D865" s="4">
        <v>95</v>
      </c>
      <c r="E865" s="6">
        <v>2685714.4788000002</v>
      </c>
      <c r="F865" s="6">
        <v>219400.75289999999</v>
      </c>
      <c r="G865" s="4">
        <v>-31.747199999999999</v>
      </c>
      <c r="H865" t="s">
        <v>775</v>
      </c>
      <c r="J865" s="4">
        <v>8.8999999999999999E-3</v>
      </c>
    </row>
    <row r="866" spans="1:10" x14ac:dyDescent="0.25">
      <c r="A866" s="178">
        <v>41301.517835648148</v>
      </c>
      <c r="B866" s="4" t="s">
        <v>6</v>
      </c>
      <c r="D866" s="4">
        <v>96</v>
      </c>
      <c r="E866" s="6">
        <v>2685711.2033000002</v>
      </c>
      <c r="F866" s="6">
        <v>219402.99849999999</v>
      </c>
      <c r="G866" s="4">
        <v>-31.863099999999999</v>
      </c>
      <c r="H866" t="s">
        <v>775</v>
      </c>
      <c r="J866" s="4">
        <v>9.9000000000000008E-3</v>
      </c>
    </row>
    <row r="867" spans="1:10" x14ac:dyDescent="0.25">
      <c r="A867" s="178">
        <v>41301.517974537041</v>
      </c>
      <c r="B867" s="4" t="s">
        <v>6</v>
      </c>
      <c r="D867" s="4">
        <v>97</v>
      </c>
      <c r="E867" s="6">
        <v>2685704.3528999998</v>
      </c>
      <c r="F867" s="6">
        <v>219407.83110000001</v>
      </c>
      <c r="G867" s="4">
        <v>-31.904900000000001</v>
      </c>
      <c r="H867" t="s">
        <v>775</v>
      </c>
      <c r="J867" s="4">
        <v>9.4000000000000004E-3</v>
      </c>
    </row>
    <row r="868" spans="1:10" x14ac:dyDescent="0.25">
      <c r="A868" s="178">
        <v>41301.518136574072</v>
      </c>
      <c r="B868" s="4" t="s">
        <v>6</v>
      </c>
      <c r="D868" s="4">
        <v>98</v>
      </c>
      <c r="E868" s="6">
        <v>2685697.2850000001</v>
      </c>
      <c r="F868" s="6">
        <v>219413.4241</v>
      </c>
      <c r="G868" s="4">
        <v>-31.913900000000002</v>
      </c>
      <c r="H868" t="s">
        <v>775</v>
      </c>
      <c r="J868" s="4">
        <v>9.2999999999999992E-3</v>
      </c>
    </row>
    <row r="869" spans="1:10" x14ac:dyDescent="0.25">
      <c r="A869" s="178">
        <v>41301.518217592595</v>
      </c>
      <c r="B869" s="4" t="s">
        <v>6</v>
      </c>
      <c r="D869" s="4">
        <v>99</v>
      </c>
      <c r="E869" s="6">
        <v>2685694.7957000001</v>
      </c>
      <c r="F869" s="6">
        <v>219415.0705</v>
      </c>
      <c r="G869" s="4">
        <v>-31.871400000000001</v>
      </c>
      <c r="H869" t="s">
        <v>775</v>
      </c>
      <c r="J869" s="4">
        <v>9.5999999999999992E-3</v>
      </c>
    </row>
    <row r="870" spans="1:10" x14ac:dyDescent="0.25">
      <c r="A870" s="178">
        <v>41301.518310185187</v>
      </c>
      <c r="B870" s="4" t="s">
        <v>6</v>
      </c>
      <c r="D870" s="4">
        <v>100</v>
      </c>
      <c r="E870" s="6">
        <v>2685693.0877</v>
      </c>
      <c r="F870" s="6">
        <v>219416.20929999999</v>
      </c>
      <c r="G870" s="4">
        <v>-31.682099999999998</v>
      </c>
      <c r="H870" t="s">
        <v>775</v>
      </c>
      <c r="J870" s="4">
        <v>9.2999999999999992E-3</v>
      </c>
    </row>
    <row r="871" spans="1:10" x14ac:dyDescent="0.25">
      <c r="A871" s="178">
        <v>41301.518379629626</v>
      </c>
      <c r="B871" s="4" t="s">
        <v>6</v>
      </c>
      <c r="D871" s="4">
        <v>101</v>
      </c>
      <c r="E871" s="6">
        <v>2685691.0496999999</v>
      </c>
      <c r="F871" s="6">
        <v>219417.7905</v>
      </c>
      <c r="G871" s="4">
        <v>-31.620999999999999</v>
      </c>
      <c r="H871" t="s">
        <v>775</v>
      </c>
      <c r="J871" s="4">
        <v>8.6E-3</v>
      </c>
    </row>
    <row r="872" spans="1:10" x14ac:dyDescent="0.25">
      <c r="A872" s="178">
        <v>41301.518449074072</v>
      </c>
      <c r="B872" s="4" t="s">
        <v>6</v>
      </c>
      <c r="D872" s="4">
        <v>102</v>
      </c>
      <c r="E872" s="6">
        <v>2685688.9153999998</v>
      </c>
      <c r="F872" s="6">
        <v>219418.69750000001</v>
      </c>
      <c r="G872" s="4">
        <v>-31.716899999999999</v>
      </c>
      <c r="H872" t="s">
        <v>775</v>
      </c>
      <c r="J872" s="4">
        <v>9.9000000000000008E-3</v>
      </c>
    </row>
    <row r="873" spans="1:10" x14ac:dyDescent="0.25">
      <c r="A873" s="178">
        <v>41301.51871527778</v>
      </c>
      <c r="B873" s="4" t="s">
        <v>6</v>
      </c>
      <c r="D873" s="4">
        <v>103</v>
      </c>
      <c r="E873" s="6">
        <v>2685687.2840999998</v>
      </c>
      <c r="F873" s="6">
        <v>219420.22089999999</v>
      </c>
      <c r="G873" s="4">
        <v>-31.707599999999999</v>
      </c>
      <c r="H873" t="s">
        <v>775</v>
      </c>
      <c r="J873" s="4">
        <v>9.4999999999999998E-3</v>
      </c>
    </row>
    <row r="874" spans="1:10" x14ac:dyDescent="0.25">
      <c r="A874" s="178">
        <v>41301.518761574072</v>
      </c>
      <c r="B874" s="4" t="s">
        <v>6</v>
      </c>
      <c r="D874" s="4">
        <v>104</v>
      </c>
      <c r="E874" s="6">
        <v>2685686.4268999998</v>
      </c>
      <c r="F874" s="6">
        <v>219420.92110000001</v>
      </c>
      <c r="G874" s="4">
        <v>-31.603200000000001</v>
      </c>
      <c r="H874" t="s">
        <v>775</v>
      </c>
      <c r="J874" s="4">
        <v>9.1999999999999998E-3</v>
      </c>
    </row>
    <row r="875" spans="1:10" x14ac:dyDescent="0.25">
      <c r="A875" s="178">
        <v>41301.518807870372</v>
      </c>
      <c r="B875" s="4" t="s">
        <v>6</v>
      </c>
      <c r="D875" s="4">
        <v>105</v>
      </c>
      <c r="E875" s="6">
        <v>2685685.5148999998</v>
      </c>
      <c r="F875" s="6">
        <v>219421.59099999999</v>
      </c>
      <c r="G875" s="4">
        <v>-31.701899999999998</v>
      </c>
      <c r="H875" t="s">
        <v>775</v>
      </c>
      <c r="J875" s="4">
        <v>8.9999999999999993E-3</v>
      </c>
    </row>
    <row r="876" spans="1:10" x14ac:dyDescent="0.25">
      <c r="A876" s="178">
        <v>41301.518900462965</v>
      </c>
      <c r="B876" s="4" t="s">
        <v>6</v>
      </c>
      <c r="D876" s="4">
        <v>106</v>
      </c>
      <c r="E876" s="6">
        <v>2685683.7311</v>
      </c>
      <c r="F876" s="6">
        <v>219422.99350000001</v>
      </c>
      <c r="G876" s="4">
        <v>-31.831199999999999</v>
      </c>
      <c r="H876" t="s">
        <v>775</v>
      </c>
      <c r="J876" s="4">
        <v>9.5999999999999992E-3</v>
      </c>
    </row>
    <row r="877" spans="1:10" x14ac:dyDescent="0.25">
      <c r="A877" s="178">
        <v>41301.518958333334</v>
      </c>
      <c r="B877" s="4" t="s">
        <v>6</v>
      </c>
      <c r="D877" s="4">
        <v>107</v>
      </c>
      <c r="E877" s="6">
        <v>2685681.9410999999</v>
      </c>
      <c r="F877" s="6">
        <v>219424.5595</v>
      </c>
      <c r="G877" s="4">
        <v>-32.1327</v>
      </c>
      <c r="H877" t="s">
        <v>775</v>
      </c>
      <c r="J877" s="4">
        <v>9.2999999999999992E-3</v>
      </c>
    </row>
    <row r="878" spans="1:10" x14ac:dyDescent="0.25">
      <c r="A878" s="178">
        <v>41301.51902777778</v>
      </c>
      <c r="B878" s="4" t="s">
        <v>6</v>
      </c>
      <c r="D878" s="4">
        <v>108</v>
      </c>
      <c r="E878" s="6">
        <v>2685680.2886000001</v>
      </c>
      <c r="F878" s="6">
        <v>219426.06880000001</v>
      </c>
      <c r="G878" s="4">
        <v>-32.248800000000003</v>
      </c>
      <c r="H878" t="s">
        <v>775</v>
      </c>
      <c r="J878" s="4">
        <v>9.4000000000000004E-3</v>
      </c>
    </row>
    <row r="879" spans="1:10" x14ac:dyDescent="0.25">
      <c r="A879" s="178">
        <v>41301.519097222219</v>
      </c>
      <c r="B879" s="4" t="s">
        <v>6</v>
      </c>
      <c r="D879" s="4">
        <v>109</v>
      </c>
      <c r="E879" s="6">
        <v>2685678.3552000001</v>
      </c>
      <c r="F879" s="6">
        <v>219427.59640000001</v>
      </c>
      <c r="G879" s="4">
        <v>-32.408200000000001</v>
      </c>
      <c r="H879" t="s">
        <v>775</v>
      </c>
      <c r="J879" s="4">
        <v>0.01</v>
      </c>
    </row>
    <row r="880" spans="1:10" x14ac:dyDescent="0.25">
      <c r="A880" s="178">
        <v>41301.519189814811</v>
      </c>
      <c r="B880" s="4" t="s">
        <v>6</v>
      </c>
      <c r="D880" s="4">
        <v>110</v>
      </c>
      <c r="E880" s="6">
        <v>2685677.7362000002</v>
      </c>
      <c r="F880" s="6">
        <v>219428.152</v>
      </c>
      <c r="G880" s="4">
        <v>-32.441400000000002</v>
      </c>
      <c r="H880" t="s">
        <v>782</v>
      </c>
      <c r="J880" s="4">
        <v>9.4999999999999998E-3</v>
      </c>
    </row>
    <row r="881" spans="1:10" x14ac:dyDescent="0.25">
      <c r="A881" s="178">
        <v>41301.519317129627</v>
      </c>
      <c r="B881" s="4" t="s">
        <v>6</v>
      </c>
      <c r="D881" s="4">
        <v>111</v>
      </c>
      <c r="E881" s="6">
        <v>2685675.6428999999</v>
      </c>
      <c r="F881" s="6">
        <v>219429.58850000001</v>
      </c>
      <c r="G881" s="4">
        <v>-32.449100000000001</v>
      </c>
      <c r="H881" t="s">
        <v>775</v>
      </c>
      <c r="J881" s="4">
        <v>9.1999999999999998E-3</v>
      </c>
    </row>
    <row r="882" spans="1:10" x14ac:dyDescent="0.25">
      <c r="A882" s="178">
        <v>41301.519375000003</v>
      </c>
      <c r="B882" s="4" t="s">
        <v>6</v>
      </c>
      <c r="D882" s="4">
        <v>112</v>
      </c>
      <c r="E882" s="6">
        <v>2685674.6370000001</v>
      </c>
      <c r="F882" s="6">
        <v>219430.16200000001</v>
      </c>
      <c r="G882" s="4">
        <v>-32.450200000000002</v>
      </c>
      <c r="H882" t="s">
        <v>775</v>
      </c>
      <c r="J882" s="4">
        <v>8.8000000000000005E-3</v>
      </c>
    </row>
    <row r="883" spans="1:10" x14ac:dyDescent="0.25">
      <c r="A883" s="178">
        <v>41301.519583333335</v>
      </c>
      <c r="B883" s="4" t="s">
        <v>6</v>
      </c>
      <c r="D883" s="4">
        <v>113</v>
      </c>
      <c r="E883" s="6">
        <v>2685674.5192999998</v>
      </c>
      <c r="F883" s="6">
        <v>219430.42329999999</v>
      </c>
      <c r="G883" s="4">
        <v>-32.442</v>
      </c>
      <c r="H883" t="s">
        <v>848</v>
      </c>
      <c r="J883" s="4">
        <v>0.01</v>
      </c>
    </row>
    <row r="884" spans="1:10" x14ac:dyDescent="0.25">
      <c r="A884" s="178">
        <v>41301.519618055558</v>
      </c>
      <c r="B884" s="4" t="s">
        <v>6</v>
      </c>
      <c r="D884" s="4">
        <v>114</v>
      </c>
      <c r="E884" s="6">
        <v>2685674.4569000001</v>
      </c>
      <c r="F884" s="6">
        <v>219430.48579999999</v>
      </c>
      <c r="G884" s="4">
        <v>-32.546300000000002</v>
      </c>
      <c r="H884" t="s">
        <v>848</v>
      </c>
      <c r="J884" s="4">
        <v>0.01</v>
      </c>
    </row>
    <row r="885" spans="1:10" x14ac:dyDescent="0.25">
      <c r="A885" s="178">
        <v>41301.51966435185</v>
      </c>
      <c r="B885" s="4" t="s">
        <v>6</v>
      </c>
      <c r="D885" s="4">
        <v>115</v>
      </c>
      <c r="E885" s="6">
        <v>2685674.2883000001</v>
      </c>
      <c r="F885" s="6">
        <v>219430.58609999999</v>
      </c>
      <c r="G885" s="4">
        <v>-32.559600000000003</v>
      </c>
      <c r="H885" t="s">
        <v>848</v>
      </c>
      <c r="J885" s="4">
        <v>1.0200000000000001E-2</v>
      </c>
    </row>
    <row r="886" spans="1:10" x14ac:dyDescent="0.25">
      <c r="A886" s="178">
        <v>41301.51972222222</v>
      </c>
      <c r="B886" s="4" t="s">
        <v>6</v>
      </c>
      <c r="D886" s="4">
        <v>116</v>
      </c>
      <c r="E886" s="6">
        <v>2685674.1743999999</v>
      </c>
      <c r="F886" s="6">
        <v>219430.57279999999</v>
      </c>
      <c r="G886" s="4">
        <v>-32.542299999999997</v>
      </c>
      <c r="H886" t="s">
        <v>848</v>
      </c>
      <c r="J886" s="4">
        <v>9.5999999999999992E-3</v>
      </c>
    </row>
    <row r="887" spans="1:10" x14ac:dyDescent="0.25">
      <c r="A887" s="178">
        <v>41301.519768518519</v>
      </c>
      <c r="B887" s="4" t="s">
        <v>6</v>
      </c>
      <c r="D887" s="4">
        <v>117</v>
      </c>
      <c r="E887" s="6">
        <v>2685674.1113999998</v>
      </c>
      <c r="F887" s="6">
        <v>219430.67860000001</v>
      </c>
      <c r="G887" s="4">
        <v>-32.490600000000001</v>
      </c>
      <c r="H887" t="s">
        <v>848</v>
      </c>
      <c r="J887" s="4">
        <v>9.7000000000000003E-3</v>
      </c>
    </row>
    <row r="888" spans="1:10" x14ac:dyDescent="0.25">
      <c r="A888" s="178">
        <v>41301.519814814812</v>
      </c>
      <c r="B888" s="4" t="s">
        <v>6</v>
      </c>
      <c r="D888" s="4">
        <v>118</v>
      </c>
      <c r="E888" s="6">
        <v>2685673.8084999998</v>
      </c>
      <c r="F888" s="6">
        <v>219430.9106</v>
      </c>
      <c r="G888" s="4">
        <v>-32.4621</v>
      </c>
      <c r="H888" t="s">
        <v>848</v>
      </c>
      <c r="J888" s="4">
        <v>9.4999999999999998E-3</v>
      </c>
    </row>
    <row r="889" spans="1:10" x14ac:dyDescent="0.25">
      <c r="A889" s="178">
        <v>41301.519965277781</v>
      </c>
      <c r="B889" s="4" t="s">
        <v>6</v>
      </c>
      <c r="D889" s="4">
        <v>119</v>
      </c>
      <c r="E889" s="6">
        <v>2685671.5347000002</v>
      </c>
      <c r="F889" s="6">
        <v>219432.74040000001</v>
      </c>
      <c r="G889" s="4">
        <v>-32.452199999999998</v>
      </c>
      <c r="H889" t="s">
        <v>775</v>
      </c>
      <c r="J889" s="4">
        <v>9.5999999999999992E-3</v>
      </c>
    </row>
    <row r="890" spans="1:10" x14ac:dyDescent="0.25">
      <c r="A890" s="178">
        <v>41301.520046296297</v>
      </c>
      <c r="B890" s="4" t="s">
        <v>6</v>
      </c>
      <c r="D890" s="4">
        <v>120</v>
      </c>
      <c r="E890" s="6">
        <v>2685669.6430000002</v>
      </c>
      <c r="F890" s="6">
        <v>219433.92670000001</v>
      </c>
      <c r="G890" s="4">
        <v>-32.367400000000004</v>
      </c>
      <c r="H890" t="s">
        <v>775</v>
      </c>
      <c r="J890" s="4">
        <v>9.9000000000000008E-3</v>
      </c>
    </row>
    <row r="891" spans="1:10" x14ac:dyDescent="0.25">
      <c r="A891" s="178">
        <v>41301.520138888889</v>
      </c>
      <c r="B891" s="4" t="s">
        <v>6</v>
      </c>
      <c r="D891" s="4">
        <v>121</v>
      </c>
      <c r="E891" s="6">
        <v>2685668.7524999999</v>
      </c>
      <c r="F891" s="6">
        <v>219434.49249999999</v>
      </c>
      <c r="G891" s="4">
        <v>-32.328400000000002</v>
      </c>
      <c r="H891" t="s">
        <v>790</v>
      </c>
      <c r="J891" s="4">
        <v>1.04E-2</v>
      </c>
    </row>
    <row r="892" spans="1:10" x14ac:dyDescent="0.25">
      <c r="A892" s="178">
        <v>41301.520243055558</v>
      </c>
      <c r="B892" s="4" t="s">
        <v>6</v>
      </c>
      <c r="D892" s="4">
        <v>122</v>
      </c>
      <c r="E892" s="6">
        <v>2685666.7725</v>
      </c>
      <c r="F892" s="6">
        <v>219435.6899</v>
      </c>
      <c r="G892" s="4">
        <v>-32.3095</v>
      </c>
      <c r="H892" t="s">
        <v>775</v>
      </c>
      <c r="J892" s="4">
        <v>0.01</v>
      </c>
    </row>
    <row r="893" spans="1:10" x14ac:dyDescent="0.25">
      <c r="A893" s="178">
        <v>41301.520300925928</v>
      </c>
      <c r="B893" s="4" t="s">
        <v>6</v>
      </c>
      <c r="D893" s="4">
        <v>123</v>
      </c>
      <c r="E893" s="6">
        <v>2685665.6579</v>
      </c>
      <c r="F893" s="6">
        <v>219436.40179999999</v>
      </c>
      <c r="G893" s="4">
        <v>-32.346299999999999</v>
      </c>
      <c r="H893" t="s">
        <v>775</v>
      </c>
      <c r="J893" s="4">
        <v>8.6E-3</v>
      </c>
    </row>
    <row r="894" spans="1:10" x14ac:dyDescent="0.25">
      <c r="A894" s="178">
        <v>41301.520405092589</v>
      </c>
      <c r="B894" s="4" t="s">
        <v>6</v>
      </c>
      <c r="D894" s="4">
        <v>124</v>
      </c>
      <c r="E894" s="6">
        <v>2685664.8097999999</v>
      </c>
      <c r="F894" s="6">
        <v>219436.91990000001</v>
      </c>
      <c r="G894" s="4">
        <v>-32.401499999999999</v>
      </c>
      <c r="H894" t="s">
        <v>782</v>
      </c>
      <c r="J894" s="4">
        <v>8.8000000000000005E-3</v>
      </c>
    </row>
    <row r="895" spans="1:10" x14ac:dyDescent="0.25">
      <c r="A895" s="178">
        <v>41301.520543981482</v>
      </c>
      <c r="B895" s="4" t="s">
        <v>6</v>
      </c>
      <c r="D895" s="4">
        <v>125</v>
      </c>
      <c r="E895" s="6">
        <v>2685662.2346000001</v>
      </c>
      <c r="F895" s="6">
        <v>219438.73449999999</v>
      </c>
      <c r="G895" s="4">
        <v>-32.589700000000001</v>
      </c>
      <c r="H895" t="s">
        <v>775</v>
      </c>
      <c r="J895" s="4">
        <v>9.5999999999999992E-3</v>
      </c>
    </row>
    <row r="896" spans="1:10" x14ac:dyDescent="0.25">
      <c r="A896" s="178">
        <v>41301.520636574074</v>
      </c>
      <c r="B896" s="4" t="s">
        <v>6</v>
      </c>
      <c r="D896" s="4">
        <v>126</v>
      </c>
      <c r="E896" s="6">
        <v>2685661.1754000001</v>
      </c>
      <c r="F896" s="6">
        <v>219439.37349999999</v>
      </c>
      <c r="G896" s="4">
        <v>-32.69</v>
      </c>
      <c r="H896" t="s">
        <v>775</v>
      </c>
      <c r="J896" s="4">
        <v>7.7999999999999996E-3</v>
      </c>
    </row>
    <row r="897" spans="1:10" x14ac:dyDescent="0.25">
      <c r="A897" s="178">
        <v>41301.575995370367</v>
      </c>
      <c r="B897" s="4" t="s">
        <v>6</v>
      </c>
      <c r="C897" s="4" t="s">
        <v>21</v>
      </c>
      <c r="D897" s="4">
        <v>127</v>
      </c>
      <c r="E897" s="6">
        <v>2686646.8988999999</v>
      </c>
      <c r="F897" s="6">
        <v>218372.32250000001</v>
      </c>
      <c r="G897" s="4">
        <v>-30.775200000000002</v>
      </c>
      <c r="H897" t="s">
        <v>833</v>
      </c>
      <c r="J897" s="4">
        <v>1.34E-2</v>
      </c>
    </row>
    <row r="898" spans="1:10" x14ac:dyDescent="0.25">
      <c r="A898" s="178">
        <v>41301.576203703706</v>
      </c>
      <c r="B898" s="4" t="s">
        <v>6</v>
      </c>
      <c r="C898" s="4" t="s">
        <v>21</v>
      </c>
      <c r="D898" s="4">
        <v>128</v>
      </c>
      <c r="E898" s="6">
        <v>2686647.9356</v>
      </c>
      <c r="F898" s="6">
        <v>218373.20819999999</v>
      </c>
      <c r="G898" s="4">
        <v>-30.755700000000001</v>
      </c>
      <c r="H898" t="s">
        <v>775</v>
      </c>
      <c r="J898" s="4">
        <v>1.35E-2</v>
      </c>
    </row>
    <row r="899" spans="1:10" x14ac:dyDescent="0.25">
      <c r="A899" s="178">
        <v>41301.576284722221</v>
      </c>
      <c r="B899" s="4" t="s">
        <v>6</v>
      </c>
      <c r="C899" s="4" t="s">
        <v>21</v>
      </c>
      <c r="D899" s="4">
        <v>129</v>
      </c>
      <c r="E899" s="6">
        <v>2686650.8229999999</v>
      </c>
      <c r="F899" s="6">
        <v>218374.36120000001</v>
      </c>
      <c r="G899" s="4">
        <v>-31.130099999999999</v>
      </c>
      <c r="H899" t="s">
        <v>775</v>
      </c>
      <c r="J899" s="4">
        <v>1.41E-2</v>
      </c>
    </row>
    <row r="900" spans="1:10" x14ac:dyDescent="0.25">
      <c r="A900" s="178">
        <v>41301.576354166667</v>
      </c>
      <c r="B900" s="4" t="s">
        <v>6</v>
      </c>
      <c r="C900" s="4" t="s">
        <v>21</v>
      </c>
      <c r="D900" s="4">
        <v>130</v>
      </c>
      <c r="E900" s="6">
        <v>2686652.9286000002</v>
      </c>
      <c r="F900" s="6">
        <v>218375.22450000001</v>
      </c>
      <c r="G900" s="4">
        <v>-31.5382</v>
      </c>
      <c r="H900" t="s">
        <v>775</v>
      </c>
      <c r="J900" s="4">
        <v>1.44E-2</v>
      </c>
    </row>
    <row r="901" spans="1:10" x14ac:dyDescent="0.25">
      <c r="A901" s="178">
        <v>41301.57644675926</v>
      </c>
      <c r="B901" s="4" t="s">
        <v>6</v>
      </c>
      <c r="C901" s="4" t="s">
        <v>21</v>
      </c>
      <c r="D901" s="4">
        <v>131</v>
      </c>
      <c r="E901" s="6">
        <v>2686657.6003999999</v>
      </c>
      <c r="F901" s="6">
        <v>218376.92509999999</v>
      </c>
      <c r="G901" s="4">
        <v>-31.747299999999999</v>
      </c>
      <c r="H901" t="s">
        <v>775</v>
      </c>
      <c r="J901" s="4">
        <v>2.7900000000000001E-2</v>
      </c>
    </row>
    <row r="902" spans="1:10" x14ac:dyDescent="0.25">
      <c r="A902" s="178">
        <v>41301.576574074075</v>
      </c>
      <c r="B902" s="4" t="s">
        <v>6</v>
      </c>
      <c r="C902" s="4" t="s">
        <v>21</v>
      </c>
      <c r="D902" s="4">
        <v>132</v>
      </c>
      <c r="E902" s="6">
        <v>2686665.2807</v>
      </c>
      <c r="F902" s="6">
        <v>218380.3395</v>
      </c>
      <c r="G902" s="4">
        <v>-31.7561</v>
      </c>
      <c r="H902" t="s">
        <v>775</v>
      </c>
      <c r="J902" s="4">
        <v>1.38E-2</v>
      </c>
    </row>
    <row r="903" spans="1:10" x14ac:dyDescent="0.25">
      <c r="A903" s="178">
        <v>41301.576909722222</v>
      </c>
      <c r="B903" s="4" t="s">
        <v>6</v>
      </c>
      <c r="C903" s="4" t="s">
        <v>21</v>
      </c>
      <c r="D903" s="4">
        <v>133</v>
      </c>
      <c r="E903" s="6">
        <v>2686671.3047000002</v>
      </c>
      <c r="F903" s="6">
        <v>218382.70110000001</v>
      </c>
      <c r="G903" s="4">
        <v>-31.783899999999999</v>
      </c>
      <c r="H903" t="s">
        <v>775</v>
      </c>
      <c r="J903" s="4">
        <v>1.38E-2</v>
      </c>
    </row>
    <row r="904" spans="1:10" x14ac:dyDescent="0.25">
      <c r="A904" s="178">
        <v>41301.577013888891</v>
      </c>
      <c r="B904" s="4" t="s">
        <v>6</v>
      </c>
      <c r="C904" s="4" t="s">
        <v>21</v>
      </c>
      <c r="D904" s="4">
        <v>134</v>
      </c>
      <c r="E904" s="6">
        <v>2686675.9876999999</v>
      </c>
      <c r="F904" s="6">
        <v>218384.57250000001</v>
      </c>
      <c r="G904" s="4">
        <v>-31.7578</v>
      </c>
      <c r="H904" t="s">
        <v>775</v>
      </c>
      <c r="J904" s="4">
        <v>1.4800000000000001E-2</v>
      </c>
    </row>
    <row r="905" spans="1:10" x14ac:dyDescent="0.25">
      <c r="A905" s="178">
        <v>41301.577141203707</v>
      </c>
      <c r="B905" s="4" t="s">
        <v>6</v>
      </c>
      <c r="C905" s="4" t="s">
        <v>21</v>
      </c>
      <c r="D905" s="4">
        <v>135</v>
      </c>
      <c r="E905" s="6">
        <v>2686678.4648000002</v>
      </c>
      <c r="F905" s="6">
        <v>218385.61569999999</v>
      </c>
      <c r="G905" s="4">
        <v>-31.7454</v>
      </c>
      <c r="H905" t="s">
        <v>775</v>
      </c>
      <c r="J905" s="4">
        <v>1.4800000000000001E-2</v>
      </c>
    </row>
    <row r="906" spans="1:10" x14ac:dyDescent="0.25">
      <c r="A906" s="178">
        <v>41301.577314814815</v>
      </c>
      <c r="B906" s="4" t="s">
        <v>6</v>
      </c>
      <c r="C906" s="4" t="s">
        <v>21</v>
      </c>
      <c r="D906" s="4">
        <v>136</v>
      </c>
      <c r="E906" s="6">
        <v>2686679.8946000002</v>
      </c>
      <c r="F906" s="6">
        <v>218386.0912</v>
      </c>
      <c r="G906" s="4">
        <v>-31.7422</v>
      </c>
      <c r="H906" t="s">
        <v>773</v>
      </c>
      <c r="J906" s="4">
        <v>1.55E-2</v>
      </c>
    </row>
    <row r="907" spans="1:10" x14ac:dyDescent="0.25">
      <c r="A907" s="178">
        <v>41301.579097222224</v>
      </c>
      <c r="B907" s="4" t="s">
        <v>6</v>
      </c>
      <c r="C907" s="4" t="s">
        <v>21</v>
      </c>
      <c r="D907" s="4">
        <v>137</v>
      </c>
      <c r="E907" s="6">
        <v>2686681.2804</v>
      </c>
      <c r="F907" s="6">
        <v>218385.3921</v>
      </c>
      <c r="G907" s="4">
        <v>-31.744700000000002</v>
      </c>
      <c r="H907" t="s">
        <v>849</v>
      </c>
      <c r="I907" t="s">
        <v>774</v>
      </c>
      <c r="J907" s="4">
        <v>1.5900000000000001E-2</v>
      </c>
    </row>
    <row r="908" spans="1:10" x14ac:dyDescent="0.25">
      <c r="A908" s="178">
        <v>41301.579270833332</v>
      </c>
      <c r="B908" s="4" t="s">
        <v>6</v>
      </c>
      <c r="C908" s="4" t="s">
        <v>21</v>
      </c>
      <c r="D908" s="4">
        <v>138</v>
      </c>
      <c r="E908" s="6">
        <v>2686681.3906999999</v>
      </c>
      <c r="F908" s="6">
        <v>218385.45910000001</v>
      </c>
      <c r="G908" s="4">
        <v>-32.427199999999999</v>
      </c>
      <c r="H908" t="s">
        <v>850</v>
      </c>
      <c r="J908" s="4">
        <v>1.35E-2</v>
      </c>
    </row>
    <row r="909" spans="1:10" x14ac:dyDescent="0.25">
      <c r="A909" s="178">
        <v>41301.579444444447</v>
      </c>
      <c r="B909" s="4" t="s">
        <v>6</v>
      </c>
      <c r="C909" s="4" t="s">
        <v>21</v>
      </c>
      <c r="D909" s="4">
        <v>139</v>
      </c>
      <c r="E909" s="6">
        <v>2686680.9641999998</v>
      </c>
      <c r="F909" s="6">
        <v>218386.48929999999</v>
      </c>
      <c r="G909" s="4">
        <v>-31.737100000000002</v>
      </c>
      <c r="H909" t="s">
        <v>775</v>
      </c>
      <c r="J909" s="4">
        <v>1.46E-2</v>
      </c>
    </row>
    <row r="910" spans="1:10" x14ac:dyDescent="0.25">
      <c r="A910" s="178">
        <v>41301.579548611109</v>
      </c>
      <c r="B910" s="4" t="s">
        <v>6</v>
      </c>
      <c r="C910" s="4" t="s">
        <v>21</v>
      </c>
      <c r="D910" s="4">
        <v>140</v>
      </c>
      <c r="E910" s="6">
        <v>2686686.3360000001</v>
      </c>
      <c r="F910" s="6">
        <v>218388.76689999999</v>
      </c>
      <c r="G910" s="4">
        <v>-31.761399999999998</v>
      </c>
      <c r="H910" t="s">
        <v>775</v>
      </c>
      <c r="J910" s="4">
        <v>1.34E-2</v>
      </c>
    </row>
    <row r="911" spans="1:10" x14ac:dyDescent="0.25">
      <c r="A911" s="178">
        <v>41301.579664351855</v>
      </c>
      <c r="B911" s="4" t="s">
        <v>6</v>
      </c>
      <c r="C911" s="4" t="s">
        <v>21</v>
      </c>
      <c r="D911" s="4">
        <v>141</v>
      </c>
      <c r="E911" s="6">
        <v>2686691.5340999998</v>
      </c>
      <c r="F911" s="6">
        <v>218390.9362</v>
      </c>
      <c r="G911" s="4">
        <v>-31.7469</v>
      </c>
      <c r="H911" t="s">
        <v>775</v>
      </c>
      <c r="J911" s="4">
        <v>1.44E-2</v>
      </c>
    </row>
    <row r="912" spans="1:10" x14ac:dyDescent="0.25">
      <c r="A912" s="178">
        <v>41301.579768518517</v>
      </c>
      <c r="B912" s="4" t="s">
        <v>6</v>
      </c>
      <c r="C912" s="4" t="s">
        <v>21</v>
      </c>
      <c r="D912" s="4">
        <v>142</v>
      </c>
      <c r="E912" s="6">
        <v>2686695.0299</v>
      </c>
      <c r="F912" s="6">
        <v>218392.3867</v>
      </c>
      <c r="G912" s="4">
        <v>-31.7728</v>
      </c>
      <c r="H912" t="s">
        <v>775</v>
      </c>
      <c r="J912" s="4">
        <v>1.34E-2</v>
      </c>
    </row>
    <row r="913" spans="1:10" x14ac:dyDescent="0.25">
      <c r="A913" s="178">
        <v>41301.579907407409</v>
      </c>
      <c r="B913" s="4" t="s">
        <v>6</v>
      </c>
      <c r="C913" s="4" t="s">
        <v>21</v>
      </c>
      <c r="D913" s="4">
        <v>143</v>
      </c>
      <c r="E913" s="6">
        <v>2686698.321</v>
      </c>
      <c r="F913" s="6">
        <v>218393.73989999999</v>
      </c>
      <c r="G913" s="4">
        <v>-31.758700000000001</v>
      </c>
      <c r="H913" t="s">
        <v>791</v>
      </c>
      <c r="I913" t="s">
        <v>776</v>
      </c>
      <c r="J913" s="4">
        <v>1.32E-2</v>
      </c>
    </row>
    <row r="914" spans="1:10" x14ac:dyDescent="0.25">
      <c r="A914" s="178">
        <v>41301.580081018517</v>
      </c>
      <c r="B914" s="4" t="s">
        <v>6</v>
      </c>
      <c r="C914" s="4" t="s">
        <v>21</v>
      </c>
      <c r="D914" s="4">
        <v>144</v>
      </c>
      <c r="E914" s="6">
        <v>2686705.4049999998</v>
      </c>
      <c r="F914" s="6">
        <v>218396.67730000001</v>
      </c>
      <c r="G914" s="4">
        <v>-31.7254</v>
      </c>
      <c r="H914" t="s">
        <v>775</v>
      </c>
      <c r="J914" s="4">
        <v>1.2200000000000001E-2</v>
      </c>
    </row>
    <row r="915" spans="1:10" x14ac:dyDescent="0.25">
      <c r="A915" s="178">
        <v>41301.580231481479</v>
      </c>
      <c r="B915" s="4" t="s">
        <v>6</v>
      </c>
      <c r="C915" s="4" t="s">
        <v>21</v>
      </c>
      <c r="D915" s="4">
        <v>145</v>
      </c>
      <c r="E915" s="6">
        <v>2686712.1532000001</v>
      </c>
      <c r="F915" s="6">
        <v>218399.51300000001</v>
      </c>
      <c r="G915" s="4">
        <v>-31.722999999999999</v>
      </c>
      <c r="H915" t="s">
        <v>775</v>
      </c>
      <c r="J915" s="4">
        <v>1.2800000000000001E-2</v>
      </c>
    </row>
    <row r="916" spans="1:10" x14ac:dyDescent="0.25">
      <c r="A916" s="178">
        <v>41301.580416666664</v>
      </c>
      <c r="B916" s="4" t="s">
        <v>6</v>
      </c>
      <c r="C916" s="4" t="s">
        <v>21</v>
      </c>
      <c r="D916" s="4">
        <v>146</v>
      </c>
      <c r="E916" s="6">
        <v>2686716.7499000002</v>
      </c>
      <c r="F916" s="6">
        <v>218401.33660000001</v>
      </c>
      <c r="G916" s="4">
        <v>-31.7117</v>
      </c>
      <c r="H916" t="s">
        <v>791</v>
      </c>
      <c r="I916" t="s">
        <v>777</v>
      </c>
      <c r="J916" s="4">
        <v>1.34E-2</v>
      </c>
    </row>
    <row r="917" spans="1:10" x14ac:dyDescent="0.25">
      <c r="A917" s="178">
        <v>41301.580590277779</v>
      </c>
      <c r="B917" s="4" t="s">
        <v>6</v>
      </c>
      <c r="C917" s="4" t="s">
        <v>21</v>
      </c>
      <c r="D917" s="4">
        <v>147</v>
      </c>
      <c r="E917" s="6">
        <v>2686723.5641999999</v>
      </c>
      <c r="F917" s="6">
        <v>218404.28469999999</v>
      </c>
      <c r="G917" s="4">
        <v>-31.752300000000002</v>
      </c>
      <c r="H917" t="s">
        <v>775</v>
      </c>
      <c r="J917" s="4">
        <v>1.2500000000000001E-2</v>
      </c>
    </row>
    <row r="918" spans="1:10" x14ac:dyDescent="0.25">
      <c r="A918" s="178">
        <v>41301.580682870372</v>
      </c>
      <c r="B918" s="4" t="s">
        <v>6</v>
      </c>
      <c r="C918" s="4" t="s">
        <v>21</v>
      </c>
      <c r="D918" s="4">
        <v>148</v>
      </c>
      <c r="E918" s="6">
        <v>2686728.2333</v>
      </c>
      <c r="F918" s="6">
        <v>218406.13039999999</v>
      </c>
      <c r="G918" s="4">
        <v>-31.747399999999999</v>
      </c>
      <c r="H918" t="s">
        <v>775</v>
      </c>
      <c r="J918" s="4">
        <v>1.24E-2</v>
      </c>
    </row>
    <row r="919" spans="1:10" x14ac:dyDescent="0.25">
      <c r="A919" s="178">
        <v>41301.580868055556</v>
      </c>
      <c r="B919" s="4" t="s">
        <v>6</v>
      </c>
      <c r="C919" s="4" t="s">
        <v>21</v>
      </c>
      <c r="D919" s="4">
        <v>149</v>
      </c>
      <c r="E919" s="6">
        <v>2686735.1990999999</v>
      </c>
      <c r="F919" s="6">
        <v>218409.12830000001</v>
      </c>
      <c r="G919" s="4">
        <v>-31.7318</v>
      </c>
      <c r="H919" t="s">
        <v>791</v>
      </c>
      <c r="I919" t="s">
        <v>96</v>
      </c>
      <c r="J919" s="4">
        <v>1.18E-2</v>
      </c>
    </row>
    <row r="920" spans="1:10" x14ac:dyDescent="0.25">
      <c r="A920" s="178">
        <v>41301.581018518518</v>
      </c>
      <c r="B920" s="4" t="s">
        <v>6</v>
      </c>
      <c r="C920" s="4" t="s">
        <v>21</v>
      </c>
      <c r="D920" s="4">
        <v>150</v>
      </c>
      <c r="E920" s="6">
        <v>2686741.5471000001</v>
      </c>
      <c r="F920" s="6">
        <v>218411.6453</v>
      </c>
      <c r="G920" s="4">
        <v>-31.787199999999999</v>
      </c>
      <c r="H920" t="s">
        <v>775</v>
      </c>
      <c r="J920" s="4">
        <v>1.38E-2</v>
      </c>
    </row>
    <row r="921" spans="1:10" x14ac:dyDescent="0.25">
      <c r="A921" s="178">
        <v>41301.581134259257</v>
      </c>
      <c r="B921" s="4" t="s">
        <v>6</v>
      </c>
      <c r="C921" s="4" t="s">
        <v>21</v>
      </c>
      <c r="D921" s="4">
        <v>151</v>
      </c>
      <c r="E921" s="6">
        <v>2686747.3635</v>
      </c>
      <c r="F921" s="6">
        <v>218414.0067</v>
      </c>
      <c r="G921" s="4">
        <v>-31.810700000000001</v>
      </c>
      <c r="H921" t="s">
        <v>775</v>
      </c>
      <c r="J921" s="4">
        <v>1.29E-2</v>
      </c>
    </row>
    <row r="922" spans="1:10" x14ac:dyDescent="0.25">
      <c r="A922" s="178">
        <v>41301.581307870372</v>
      </c>
      <c r="B922" s="4" t="s">
        <v>6</v>
      </c>
      <c r="C922" s="4" t="s">
        <v>21</v>
      </c>
      <c r="D922" s="4">
        <v>152</v>
      </c>
      <c r="E922" s="6">
        <v>2686753.7935000001</v>
      </c>
      <c r="F922" s="6">
        <v>218416.58499999999</v>
      </c>
      <c r="G922" s="4">
        <v>-31.807600000000001</v>
      </c>
      <c r="H922" t="s">
        <v>791</v>
      </c>
      <c r="I922" t="s">
        <v>778</v>
      </c>
      <c r="J922" s="4">
        <v>1.2999999999999999E-2</v>
      </c>
    </row>
    <row r="923" spans="1:10" x14ac:dyDescent="0.25">
      <c r="A923" s="178">
        <v>41301.58148148148</v>
      </c>
      <c r="B923" s="4" t="s">
        <v>6</v>
      </c>
      <c r="C923" s="4" t="s">
        <v>21</v>
      </c>
      <c r="D923" s="4">
        <v>153</v>
      </c>
      <c r="E923" s="6">
        <v>2686760.9520999999</v>
      </c>
      <c r="F923" s="6">
        <v>218419.51379999999</v>
      </c>
      <c r="G923" s="4">
        <v>-31.834299999999999</v>
      </c>
      <c r="H923" t="s">
        <v>775</v>
      </c>
      <c r="J923" s="4">
        <v>1.2E-2</v>
      </c>
    </row>
    <row r="924" spans="1:10" x14ac:dyDescent="0.25">
      <c r="A924" s="178">
        <v>41301.581597222219</v>
      </c>
      <c r="B924" s="4" t="s">
        <v>6</v>
      </c>
      <c r="C924" s="4" t="s">
        <v>21</v>
      </c>
      <c r="D924" s="4">
        <v>154</v>
      </c>
      <c r="E924" s="6">
        <v>2686767.5364999999</v>
      </c>
      <c r="F924" s="6">
        <v>218422.2352</v>
      </c>
      <c r="G924" s="4">
        <v>-31.839500000000001</v>
      </c>
      <c r="H924" t="s">
        <v>775</v>
      </c>
      <c r="J924" s="4">
        <v>1.35E-2</v>
      </c>
    </row>
    <row r="925" spans="1:10" x14ac:dyDescent="0.25">
      <c r="A925" s="178">
        <v>41301.581759259258</v>
      </c>
      <c r="B925" s="4" t="s">
        <v>6</v>
      </c>
      <c r="C925" s="4" t="s">
        <v>21</v>
      </c>
      <c r="D925" s="4">
        <v>155</v>
      </c>
      <c r="E925" s="6">
        <v>2686772.3722999999</v>
      </c>
      <c r="F925" s="6">
        <v>218424.15489999999</v>
      </c>
      <c r="G925" s="4">
        <v>-31.834900000000001</v>
      </c>
      <c r="H925" t="s">
        <v>826</v>
      </c>
      <c r="J925" s="4">
        <v>1.26E-2</v>
      </c>
    </row>
    <row r="926" spans="1:10" x14ac:dyDescent="0.25">
      <c r="A926" s="178">
        <v>41301.643888888888</v>
      </c>
      <c r="B926" s="4" t="s">
        <v>6</v>
      </c>
      <c r="C926" s="4" t="s">
        <v>21</v>
      </c>
      <c r="D926" s="4">
        <v>156</v>
      </c>
      <c r="E926" s="6">
        <v>2685388.3881000001</v>
      </c>
      <c r="F926" s="6">
        <v>219522.4596</v>
      </c>
      <c r="G926" s="4">
        <v>-32.050400000000003</v>
      </c>
      <c r="H926" t="s">
        <v>773</v>
      </c>
      <c r="I926" t="s">
        <v>774</v>
      </c>
      <c r="J926" s="4">
        <v>8.8999999999999999E-3</v>
      </c>
    </row>
    <row r="927" spans="1:10" x14ac:dyDescent="0.25">
      <c r="A927" s="178">
        <v>41301.644085648149</v>
      </c>
      <c r="B927" s="4" t="s">
        <v>6</v>
      </c>
      <c r="C927" s="4" t="s">
        <v>21</v>
      </c>
      <c r="D927" s="4">
        <v>157</v>
      </c>
      <c r="E927" s="6">
        <v>2685384.9596000002</v>
      </c>
      <c r="F927" s="6">
        <v>219523.02989999999</v>
      </c>
      <c r="G927" s="4">
        <v>-32.019199999999998</v>
      </c>
      <c r="H927" t="s">
        <v>775</v>
      </c>
      <c r="J927" s="4">
        <v>9.4000000000000004E-3</v>
      </c>
    </row>
    <row r="928" spans="1:10" x14ac:dyDescent="0.25">
      <c r="A928" s="178">
        <v>41301.644375000003</v>
      </c>
      <c r="B928" s="4" t="s">
        <v>6</v>
      </c>
      <c r="C928" s="4" t="s">
        <v>21</v>
      </c>
      <c r="D928" s="4">
        <v>158</v>
      </c>
      <c r="E928" s="6">
        <v>2685378.5898000002</v>
      </c>
      <c r="F928" s="6">
        <v>219524.1703</v>
      </c>
      <c r="G928" s="4">
        <v>-32.030999999999999</v>
      </c>
      <c r="H928" t="s">
        <v>791</v>
      </c>
      <c r="J928" s="4">
        <v>0.01</v>
      </c>
    </row>
    <row r="929" spans="1:10" x14ac:dyDescent="0.25">
      <c r="A929" s="178">
        <v>41301.644537037035</v>
      </c>
      <c r="B929" s="4" t="s">
        <v>6</v>
      </c>
      <c r="C929" s="4" t="s">
        <v>21</v>
      </c>
      <c r="D929" s="4">
        <v>159</v>
      </c>
      <c r="E929" s="6">
        <v>2685371.9575</v>
      </c>
      <c r="F929" s="6">
        <v>219525.3812</v>
      </c>
      <c r="G929" s="4">
        <v>-32.020699999999998</v>
      </c>
      <c r="H929" t="s">
        <v>775</v>
      </c>
      <c r="J929" s="4">
        <v>9.1000000000000004E-3</v>
      </c>
    </row>
    <row r="930" spans="1:10" x14ac:dyDescent="0.25">
      <c r="A930" s="178">
        <v>41301.64472222222</v>
      </c>
      <c r="B930" s="4" t="s">
        <v>6</v>
      </c>
      <c r="C930" s="4" t="s">
        <v>21</v>
      </c>
      <c r="D930" s="4">
        <v>160</v>
      </c>
      <c r="E930" s="6">
        <v>2685368.7743000002</v>
      </c>
      <c r="F930" s="6">
        <v>219525.92300000001</v>
      </c>
      <c r="G930" s="4">
        <v>-32.028700000000001</v>
      </c>
      <c r="H930" t="s">
        <v>791</v>
      </c>
      <c r="I930" t="s">
        <v>776</v>
      </c>
      <c r="J930" s="4">
        <v>9.7999999999999997E-3</v>
      </c>
    </row>
    <row r="931" spans="1:10" x14ac:dyDescent="0.25">
      <c r="A931" s="178">
        <v>41301.644861111112</v>
      </c>
      <c r="B931" s="4" t="s">
        <v>6</v>
      </c>
      <c r="C931" s="4" t="s">
        <v>21</v>
      </c>
      <c r="D931" s="4">
        <v>161</v>
      </c>
      <c r="E931" s="6">
        <v>2685368.7714</v>
      </c>
      <c r="F931" s="6">
        <v>219525.92110000001</v>
      </c>
      <c r="G931" s="4">
        <v>-32.0319</v>
      </c>
      <c r="H931" t="s">
        <v>849</v>
      </c>
      <c r="J931" s="4">
        <v>1.0500000000000001E-2</v>
      </c>
    </row>
    <row r="932" spans="1:10" x14ac:dyDescent="0.25">
      <c r="A932" s="178">
        <v>41301.64508101852</v>
      </c>
      <c r="B932" s="4" t="s">
        <v>6</v>
      </c>
      <c r="C932" s="4" t="s">
        <v>21</v>
      </c>
      <c r="D932" s="4">
        <v>162</v>
      </c>
      <c r="E932" s="6">
        <v>2685359.11</v>
      </c>
      <c r="F932" s="6">
        <v>219528.15969999999</v>
      </c>
      <c r="G932" s="4">
        <v>-32.064100000000003</v>
      </c>
      <c r="H932" t="s">
        <v>775</v>
      </c>
      <c r="J932" s="4">
        <v>1.0200000000000001E-2</v>
      </c>
    </row>
    <row r="933" spans="1:10" x14ac:dyDescent="0.25">
      <c r="A933" s="178">
        <v>41301.64534722222</v>
      </c>
      <c r="B933" s="4" t="s">
        <v>6</v>
      </c>
      <c r="C933" s="4" t="s">
        <v>21</v>
      </c>
      <c r="D933" s="4">
        <v>163</v>
      </c>
      <c r="E933" s="6">
        <v>2685349.0665000002</v>
      </c>
      <c r="F933" s="6">
        <v>219529.55929999999</v>
      </c>
      <c r="G933" s="4">
        <v>-32.056399999999996</v>
      </c>
      <c r="H933" t="s">
        <v>791</v>
      </c>
      <c r="I933" t="s">
        <v>777</v>
      </c>
      <c r="J933" s="4">
        <v>9.5999999999999992E-3</v>
      </c>
    </row>
    <row r="934" spans="1:10" x14ac:dyDescent="0.25">
      <c r="A934" s="178">
        <v>41301.645439814813</v>
      </c>
      <c r="B934" s="4" t="s">
        <v>6</v>
      </c>
      <c r="C934" s="4" t="s">
        <v>21</v>
      </c>
      <c r="D934" s="4">
        <v>164</v>
      </c>
      <c r="E934" s="6">
        <v>2685349.0403</v>
      </c>
      <c r="F934" s="6">
        <v>219529.57879999999</v>
      </c>
      <c r="G934" s="4">
        <v>-32.055900000000001</v>
      </c>
      <c r="H934" t="s">
        <v>849</v>
      </c>
      <c r="J934" s="4">
        <v>9.7999999999999997E-3</v>
      </c>
    </row>
    <row r="935" spans="1:10" x14ac:dyDescent="0.25">
      <c r="A935" s="178">
        <v>41301.645601851851</v>
      </c>
      <c r="B935" s="4" t="s">
        <v>6</v>
      </c>
      <c r="C935" s="4" t="s">
        <v>21</v>
      </c>
      <c r="D935" s="4">
        <v>165</v>
      </c>
      <c r="E935" s="6">
        <v>2685342.6488999999</v>
      </c>
      <c r="F935" s="6">
        <v>219530.6415</v>
      </c>
      <c r="G935" s="4">
        <v>-32.064999999999998</v>
      </c>
      <c r="H935" t="s">
        <v>775</v>
      </c>
      <c r="J935" s="4">
        <v>9.7999999999999997E-3</v>
      </c>
    </row>
    <row r="936" spans="1:10" x14ac:dyDescent="0.25">
      <c r="A936" s="178">
        <v>41301.645729166667</v>
      </c>
      <c r="B936" s="4" t="s">
        <v>6</v>
      </c>
      <c r="C936" s="4" t="s">
        <v>21</v>
      </c>
      <c r="D936" s="4">
        <v>166</v>
      </c>
      <c r="E936" s="6">
        <v>2685333.8986999998</v>
      </c>
      <c r="F936" s="6">
        <v>219532.01319999999</v>
      </c>
      <c r="G936" s="4">
        <v>-32.091200000000001</v>
      </c>
      <c r="H936" t="s">
        <v>775</v>
      </c>
      <c r="J936" s="4">
        <v>1.12E-2</v>
      </c>
    </row>
    <row r="937" spans="1:10" x14ac:dyDescent="0.25">
      <c r="A937" s="178">
        <v>41301.645787037036</v>
      </c>
      <c r="B937" s="4" t="s">
        <v>6</v>
      </c>
      <c r="C937" s="4" t="s">
        <v>21</v>
      </c>
      <c r="D937" s="4">
        <v>167</v>
      </c>
      <c r="E937" s="6">
        <v>2685332.4632000001</v>
      </c>
      <c r="F937" s="6">
        <v>219532.23540000001</v>
      </c>
      <c r="G937" s="4">
        <v>-32.087600000000002</v>
      </c>
      <c r="H937" t="s">
        <v>775</v>
      </c>
      <c r="J937" s="4">
        <v>1.0500000000000001E-2</v>
      </c>
    </row>
    <row r="938" spans="1:10" x14ac:dyDescent="0.25">
      <c r="A938" s="178">
        <v>41301.645960648151</v>
      </c>
      <c r="B938" s="4" t="s">
        <v>6</v>
      </c>
      <c r="C938" s="4" t="s">
        <v>21</v>
      </c>
      <c r="D938" s="4">
        <v>168</v>
      </c>
      <c r="E938" s="6">
        <v>2685328.2119999998</v>
      </c>
      <c r="F938" s="6">
        <v>219533.0503</v>
      </c>
      <c r="G938" s="4">
        <v>-32.036900000000003</v>
      </c>
      <c r="H938" t="s">
        <v>791</v>
      </c>
      <c r="I938" t="s">
        <v>778</v>
      </c>
      <c r="J938" s="4">
        <v>1.04E-2</v>
      </c>
    </row>
    <row r="939" spans="1:10" x14ac:dyDescent="0.25">
      <c r="A939" s="178">
        <v>41301.646041666667</v>
      </c>
      <c r="B939" s="4" t="s">
        <v>6</v>
      </c>
      <c r="C939" s="4" t="s">
        <v>21</v>
      </c>
      <c r="D939" s="4">
        <v>169</v>
      </c>
      <c r="E939" s="6">
        <v>2685328.2201999999</v>
      </c>
      <c r="F939" s="6">
        <v>219533.03510000001</v>
      </c>
      <c r="G939" s="4">
        <v>-32.040399999999998</v>
      </c>
      <c r="H939" t="s">
        <v>849</v>
      </c>
      <c r="J939" s="4">
        <v>1.06E-2</v>
      </c>
    </row>
    <row r="940" spans="1:10" x14ac:dyDescent="0.25">
      <c r="A940" s="178">
        <v>41301.646192129629</v>
      </c>
      <c r="B940" s="4" t="s">
        <v>6</v>
      </c>
      <c r="C940" s="4" t="s">
        <v>21</v>
      </c>
      <c r="D940" s="4">
        <v>170</v>
      </c>
      <c r="E940" s="6">
        <v>2685323.5857000002</v>
      </c>
      <c r="F940" s="6">
        <v>219534.40779999999</v>
      </c>
      <c r="G940" s="4">
        <v>-32.041699999999999</v>
      </c>
      <c r="H940" t="s">
        <v>775</v>
      </c>
      <c r="J940" s="4">
        <v>9.1999999999999998E-3</v>
      </c>
    </row>
    <row r="941" spans="1:10" x14ac:dyDescent="0.25">
      <c r="A941" s="178">
        <v>41301.646284722221</v>
      </c>
      <c r="B941" s="4" t="s">
        <v>6</v>
      </c>
      <c r="C941" s="4" t="s">
        <v>21</v>
      </c>
      <c r="D941" s="4">
        <v>171</v>
      </c>
      <c r="E941" s="6">
        <v>2685318.7206000001</v>
      </c>
      <c r="F941" s="6">
        <v>219535.6624</v>
      </c>
      <c r="G941" s="4">
        <v>-32.095599999999997</v>
      </c>
      <c r="H941" t="s">
        <v>775</v>
      </c>
      <c r="J941" s="4">
        <v>1.0200000000000001E-2</v>
      </c>
    </row>
    <row r="942" spans="1:10" x14ac:dyDescent="0.25">
      <c r="A942" s="178">
        <v>41301.64638888889</v>
      </c>
      <c r="B942" s="4" t="s">
        <v>6</v>
      </c>
      <c r="C942" s="4" t="s">
        <v>21</v>
      </c>
      <c r="D942" s="4">
        <v>172</v>
      </c>
      <c r="E942" s="6">
        <v>2685315.1488999999</v>
      </c>
      <c r="F942" s="6">
        <v>219536.73560000001</v>
      </c>
      <c r="G942" s="4">
        <v>-32.128</v>
      </c>
      <c r="H942" t="s">
        <v>775</v>
      </c>
      <c r="J942" s="4">
        <v>9.7999999999999997E-3</v>
      </c>
    </row>
    <row r="943" spans="1:10" x14ac:dyDescent="0.25">
      <c r="A943" s="178">
        <v>41301.646539351852</v>
      </c>
      <c r="B943" s="4" t="s">
        <v>6</v>
      </c>
      <c r="C943" s="4" t="s">
        <v>21</v>
      </c>
      <c r="D943" s="4">
        <v>173</v>
      </c>
      <c r="E943" s="6">
        <v>2685310.0306000002</v>
      </c>
      <c r="F943" s="6">
        <v>219538.28159999999</v>
      </c>
      <c r="G943" s="4">
        <v>-32.156999999999996</v>
      </c>
      <c r="H943" t="s">
        <v>791</v>
      </c>
      <c r="I943" t="s">
        <v>780</v>
      </c>
      <c r="J943" s="4">
        <v>1.0200000000000001E-2</v>
      </c>
    </row>
    <row r="944" spans="1:10" x14ac:dyDescent="0.25">
      <c r="A944" s="178">
        <v>41301.646620370368</v>
      </c>
      <c r="B944" s="4" t="s">
        <v>6</v>
      </c>
      <c r="C944" s="4" t="s">
        <v>21</v>
      </c>
      <c r="D944" s="4">
        <v>174</v>
      </c>
      <c r="E944" s="6">
        <v>2685310.0517000002</v>
      </c>
      <c r="F944" s="6">
        <v>219538.25150000001</v>
      </c>
      <c r="G944" s="4">
        <v>-32.158700000000003</v>
      </c>
      <c r="H944" t="s">
        <v>849</v>
      </c>
      <c r="J944" s="4">
        <v>9.9000000000000008E-3</v>
      </c>
    </row>
    <row r="945" spans="1:10" x14ac:dyDescent="0.25">
      <c r="A945" s="178">
        <v>41301.646736111114</v>
      </c>
      <c r="B945" s="4" t="s">
        <v>6</v>
      </c>
      <c r="C945" s="4" t="s">
        <v>21</v>
      </c>
      <c r="D945" s="4">
        <v>175</v>
      </c>
      <c r="E945" s="6">
        <v>2685307.0877999999</v>
      </c>
      <c r="F945" s="6">
        <v>219539.1973</v>
      </c>
      <c r="G945" s="4">
        <v>-32.1631</v>
      </c>
      <c r="H945" t="s">
        <v>775</v>
      </c>
      <c r="J945" s="4">
        <v>1.06E-2</v>
      </c>
    </row>
    <row r="946" spans="1:10" x14ac:dyDescent="0.25">
      <c r="A946" s="178">
        <v>41301.646805555552</v>
      </c>
      <c r="B946" s="4" t="s">
        <v>6</v>
      </c>
      <c r="C946" s="4" t="s">
        <v>21</v>
      </c>
      <c r="D946" s="4">
        <v>176</v>
      </c>
      <c r="E946" s="6">
        <v>2685304.2647000002</v>
      </c>
      <c r="F946" s="6">
        <v>219540.09210000001</v>
      </c>
      <c r="G946" s="4">
        <v>-32.110399999999998</v>
      </c>
      <c r="H946" t="s">
        <v>775</v>
      </c>
      <c r="J946" s="4">
        <v>1.0500000000000001E-2</v>
      </c>
    </row>
    <row r="947" spans="1:10" x14ac:dyDescent="0.25">
      <c r="A947" s="178">
        <v>41301.646874999999</v>
      </c>
      <c r="B947" s="4" t="s">
        <v>6</v>
      </c>
      <c r="C947" s="4" t="s">
        <v>21</v>
      </c>
      <c r="D947" s="4">
        <v>177</v>
      </c>
      <c r="E947" s="6">
        <v>2685300.5181</v>
      </c>
      <c r="F947" s="6">
        <v>219541.2029</v>
      </c>
      <c r="G947" s="4">
        <v>-32.142899999999997</v>
      </c>
      <c r="H947" t="s">
        <v>775</v>
      </c>
      <c r="J947" s="4">
        <v>1.0699999999999999E-2</v>
      </c>
    </row>
    <row r="948" spans="1:10" x14ac:dyDescent="0.25">
      <c r="A948" s="178">
        <v>41301.646944444445</v>
      </c>
      <c r="B948" s="4" t="s">
        <v>6</v>
      </c>
      <c r="C948" s="4" t="s">
        <v>21</v>
      </c>
      <c r="D948" s="4">
        <v>178</v>
      </c>
      <c r="E948" s="6">
        <v>2685296.9049999998</v>
      </c>
      <c r="F948" s="6">
        <v>219542.28890000001</v>
      </c>
      <c r="G948" s="4">
        <v>-32.122900000000001</v>
      </c>
      <c r="H948" t="s">
        <v>775</v>
      </c>
      <c r="J948" s="4">
        <v>1.11E-2</v>
      </c>
    </row>
    <row r="949" spans="1:10" x14ac:dyDescent="0.25">
      <c r="A949" s="178">
        <v>41301.647013888891</v>
      </c>
      <c r="B949" s="4" t="s">
        <v>6</v>
      </c>
      <c r="C949" s="4" t="s">
        <v>21</v>
      </c>
      <c r="D949" s="4">
        <v>179</v>
      </c>
      <c r="E949" s="6">
        <v>2685293.5317000002</v>
      </c>
      <c r="F949" s="6">
        <v>219543.37729999999</v>
      </c>
      <c r="G949" s="4">
        <v>-32.157800000000002</v>
      </c>
      <c r="H949" t="s">
        <v>775</v>
      </c>
      <c r="J949" s="4">
        <v>1.1599999999999999E-2</v>
      </c>
    </row>
    <row r="950" spans="1:10" x14ac:dyDescent="0.25">
      <c r="A950" s="178">
        <v>41301.647141203706</v>
      </c>
      <c r="B950" s="4" t="s">
        <v>6</v>
      </c>
      <c r="C950" s="4" t="s">
        <v>21</v>
      </c>
      <c r="D950" s="4">
        <v>180</v>
      </c>
      <c r="E950" s="6">
        <v>2685291.5855</v>
      </c>
      <c r="F950" s="6">
        <v>219543.8548</v>
      </c>
      <c r="G950" s="4">
        <v>-32.128300000000003</v>
      </c>
      <c r="H950" t="s">
        <v>826</v>
      </c>
      <c r="I950" t="s">
        <v>781</v>
      </c>
      <c r="J950" s="4">
        <v>1.21E-2</v>
      </c>
    </row>
    <row r="951" spans="1:10" x14ac:dyDescent="0.25">
      <c r="A951" s="178">
        <v>41301.647210648145</v>
      </c>
      <c r="B951" s="4" t="s">
        <v>6</v>
      </c>
      <c r="C951" s="4" t="s">
        <v>21</v>
      </c>
      <c r="D951" s="4">
        <v>181</v>
      </c>
      <c r="E951" s="6">
        <v>2685291.5896999999</v>
      </c>
      <c r="F951" s="6">
        <v>219543.8106</v>
      </c>
      <c r="G951" s="4">
        <v>-32.127099999999999</v>
      </c>
      <c r="H951" t="s">
        <v>849</v>
      </c>
      <c r="J951" s="4">
        <v>1.1900000000000001E-2</v>
      </c>
    </row>
    <row r="952" spans="1:10" x14ac:dyDescent="0.25">
      <c r="A952" s="178">
        <v>41301.647974537038</v>
      </c>
      <c r="B952" s="4" t="s">
        <v>6</v>
      </c>
      <c r="D952" s="4">
        <v>182</v>
      </c>
      <c r="E952" s="6">
        <v>2685290.9216</v>
      </c>
      <c r="F952" s="6">
        <v>219527.91959999999</v>
      </c>
      <c r="G952" s="4">
        <v>-32.140999999999998</v>
      </c>
      <c r="H952" t="s">
        <v>782</v>
      </c>
      <c r="J952" s="4">
        <v>1.04E-2</v>
      </c>
    </row>
    <row r="953" spans="1:10" x14ac:dyDescent="0.25">
      <c r="A953" s="178">
        <v>41301.649062500001</v>
      </c>
      <c r="B953" s="4" t="s">
        <v>6</v>
      </c>
      <c r="D953" s="4">
        <v>183</v>
      </c>
      <c r="E953" s="6">
        <v>2685327.9632000001</v>
      </c>
      <c r="F953" s="6">
        <v>219554.8769</v>
      </c>
      <c r="G953" s="4">
        <v>-32.2408</v>
      </c>
      <c r="H953" t="s">
        <v>775</v>
      </c>
      <c r="J953" s="4">
        <v>9.9000000000000008E-3</v>
      </c>
    </row>
    <row r="954" spans="1:10" x14ac:dyDescent="0.25">
      <c r="A954" s="178">
        <v>41301.649247685185</v>
      </c>
      <c r="B954" s="4" t="s">
        <v>6</v>
      </c>
      <c r="D954" s="4">
        <v>184</v>
      </c>
      <c r="E954" s="6">
        <v>2685332.6464999998</v>
      </c>
      <c r="F954" s="6">
        <v>219564.79550000001</v>
      </c>
      <c r="G954" s="4">
        <v>-32.213000000000001</v>
      </c>
      <c r="H954" t="s">
        <v>775</v>
      </c>
      <c r="J954" s="4">
        <v>1.0999999999999999E-2</v>
      </c>
    </row>
    <row r="955" spans="1:10" x14ac:dyDescent="0.25">
      <c r="A955" s="178">
        <v>41301.649421296293</v>
      </c>
      <c r="B955" s="4" t="s">
        <v>6</v>
      </c>
      <c r="D955" s="4">
        <v>185</v>
      </c>
      <c r="E955" s="6">
        <v>2685335.9764</v>
      </c>
      <c r="F955" s="6">
        <v>219575.03020000001</v>
      </c>
      <c r="G955" s="4">
        <v>-32.252899999999997</v>
      </c>
      <c r="H955" t="s">
        <v>775</v>
      </c>
      <c r="J955" s="4">
        <v>1.0500000000000001E-2</v>
      </c>
    </row>
    <row r="956" spans="1:10" x14ac:dyDescent="0.25">
      <c r="A956" s="178">
        <v>41301.649583333332</v>
      </c>
      <c r="B956" s="4" t="s">
        <v>6</v>
      </c>
      <c r="D956" s="4">
        <v>186</v>
      </c>
      <c r="E956" s="6">
        <v>2685338.7472999999</v>
      </c>
      <c r="F956" s="6">
        <v>219583.34109999999</v>
      </c>
      <c r="G956" s="4">
        <v>-32.239100000000001</v>
      </c>
      <c r="H956" t="s">
        <v>775</v>
      </c>
      <c r="J956" s="4">
        <v>1.12E-2</v>
      </c>
    </row>
    <row r="957" spans="1:10" x14ac:dyDescent="0.25">
      <c r="A957" s="178">
        <v>41301.649780092594</v>
      </c>
      <c r="B957" s="4" t="s">
        <v>6</v>
      </c>
      <c r="D957" s="4">
        <v>187</v>
      </c>
      <c r="E957" s="6">
        <v>2685343.8372999998</v>
      </c>
      <c r="F957" s="6">
        <v>219595.0624</v>
      </c>
      <c r="G957" s="4">
        <v>-32.224400000000003</v>
      </c>
      <c r="H957" t="s">
        <v>775</v>
      </c>
      <c r="J957" s="4">
        <v>1.06E-2</v>
      </c>
    </row>
    <row r="958" spans="1:10" x14ac:dyDescent="0.25">
      <c r="A958" s="178">
        <v>41301.649884259263</v>
      </c>
      <c r="B958" s="4" t="s">
        <v>6</v>
      </c>
      <c r="D958" s="4">
        <v>188</v>
      </c>
      <c r="E958" s="6">
        <v>2685345.9791000001</v>
      </c>
      <c r="F958" s="6">
        <v>219601.17019999999</v>
      </c>
      <c r="G958" s="4">
        <v>-32.214599999999997</v>
      </c>
      <c r="H958" t="s">
        <v>775</v>
      </c>
      <c r="J958" s="4">
        <v>1.0500000000000001E-2</v>
      </c>
    </row>
    <row r="959" spans="1:10" x14ac:dyDescent="0.25">
      <c r="A959" s="178">
        <v>41301.649953703702</v>
      </c>
      <c r="B959" s="4" t="s">
        <v>6</v>
      </c>
      <c r="D959" s="4">
        <v>189</v>
      </c>
      <c r="E959" s="6">
        <v>2685346.7122</v>
      </c>
      <c r="F959" s="6">
        <v>219603.8916</v>
      </c>
      <c r="G959" s="4">
        <v>-32.225499999999997</v>
      </c>
      <c r="H959" t="s">
        <v>775</v>
      </c>
      <c r="J959" s="4">
        <v>1.0800000000000001E-2</v>
      </c>
    </row>
    <row r="960" spans="1:10" x14ac:dyDescent="0.25">
      <c r="A960" s="178">
        <v>41301.65</v>
      </c>
      <c r="B960" s="4" t="s">
        <v>6</v>
      </c>
      <c r="D960" s="4">
        <v>190</v>
      </c>
      <c r="E960" s="6">
        <v>2685346.9356</v>
      </c>
      <c r="F960" s="6">
        <v>219604.5779</v>
      </c>
      <c r="G960" s="4">
        <v>-32.275700000000001</v>
      </c>
      <c r="H960" t="s">
        <v>775</v>
      </c>
      <c r="J960" s="4">
        <v>9.7000000000000003E-3</v>
      </c>
    </row>
    <row r="961" spans="1:10" x14ac:dyDescent="0.25">
      <c r="A961" s="178">
        <v>41301.650057870371</v>
      </c>
      <c r="B961" s="4" t="s">
        <v>6</v>
      </c>
      <c r="D961" s="4">
        <v>191</v>
      </c>
      <c r="E961" s="6">
        <v>2685347.4208</v>
      </c>
      <c r="F961" s="6">
        <v>219605.9038</v>
      </c>
      <c r="G961" s="4">
        <v>-32.293399999999998</v>
      </c>
      <c r="H961" t="s">
        <v>775</v>
      </c>
      <c r="J961" s="4">
        <v>1.01E-2</v>
      </c>
    </row>
    <row r="962" spans="1:10" x14ac:dyDescent="0.25">
      <c r="A962" s="178">
        <v>41301.65011574074</v>
      </c>
      <c r="B962" s="4" t="s">
        <v>6</v>
      </c>
      <c r="D962" s="4">
        <v>192</v>
      </c>
      <c r="E962" s="6">
        <v>2685348.3462</v>
      </c>
      <c r="F962" s="6">
        <v>219607.47560000001</v>
      </c>
      <c r="G962" s="4">
        <v>-32.218600000000002</v>
      </c>
      <c r="H962" t="s">
        <v>775</v>
      </c>
      <c r="J962" s="4">
        <v>9.4999999999999998E-3</v>
      </c>
    </row>
    <row r="963" spans="1:10" x14ac:dyDescent="0.25">
      <c r="A963" s="178">
        <v>41301.650196759256</v>
      </c>
      <c r="B963" s="4" t="s">
        <v>6</v>
      </c>
      <c r="D963" s="4">
        <v>193</v>
      </c>
      <c r="E963" s="6">
        <v>2685349.6118000001</v>
      </c>
      <c r="F963" s="6">
        <v>219611.18590000001</v>
      </c>
      <c r="G963" s="4">
        <v>-32.229100000000003</v>
      </c>
      <c r="H963" t="s">
        <v>775</v>
      </c>
      <c r="J963" s="4">
        <v>1.06E-2</v>
      </c>
    </row>
    <row r="964" spans="1:10" x14ac:dyDescent="0.25">
      <c r="A964" s="178">
        <v>41301.650324074071</v>
      </c>
      <c r="B964" s="4" t="s">
        <v>6</v>
      </c>
      <c r="D964" s="4">
        <v>194</v>
      </c>
      <c r="E964" s="6">
        <v>2685354.0093</v>
      </c>
      <c r="F964" s="6">
        <v>219617.726</v>
      </c>
      <c r="G964" s="4">
        <v>-32.196899999999999</v>
      </c>
      <c r="H964" t="s">
        <v>775</v>
      </c>
      <c r="J964" s="4">
        <v>1.09E-2</v>
      </c>
    </row>
    <row r="965" spans="1:10" x14ac:dyDescent="0.25">
      <c r="A965" s="178">
        <v>41301.65042824074</v>
      </c>
      <c r="B965" s="4" t="s">
        <v>6</v>
      </c>
      <c r="D965" s="4">
        <v>195</v>
      </c>
      <c r="E965" s="6">
        <v>2685356.9163000002</v>
      </c>
      <c r="F965" s="6">
        <v>219623.45629999999</v>
      </c>
      <c r="G965" s="4">
        <v>-32.198</v>
      </c>
      <c r="H965" t="s">
        <v>775</v>
      </c>
      <c r="J965" s="4">
        <v>1.11E-2</v>
      </c>
    </row>
    <row r="966" spans="1:10" x14ac:dyDescent="0.25">
      <c r="A966" s="178">
        <v>41301.65048611111</v>
      </c>
      <c r="B966" s="4" t="s">
        <v>6</v>
      </c>
      <c r="D966" s="4">
        <v>196</v>
      </c>
      <c r="E966" s="6">
        <v>2685357.3023999999</v>
      </c>
      <c r="F966" s="6">
        <v>219624.60190000001</v>
      </c>
      <c r="G966" s="4">
        <v>-32.312399999999997</v>
      </c>
      <c r="H966" t="s">
        <v>775</v>
      </c>
      <c r="J966" s="4">
        <v>1.15E-2</v>
      </c>
    </row>
    <row r="967" spans="1:10" x14ac:dyDescent="0.25">
      <c r="A967" s="178">
        <v>41301.650555555556</v>
      </c>
      <c r="B967" s="4" t="s">
        <v>6</v>
      </c>
      <c r="D967" s="4">
        <v>197</v>
      </c>
      <c r="E967" s="6">
        <v>2685357.6035000002</v>
      </c>
      <c r="F967" s="6">
        <v>219625.88279999999</v>
      </c>
      <c r="G967" s="4">
        <v>-32.5319</v>
      </c>
      <c r="H967" t="s">
        <v>775</v>
      </c>
      <c r="J967" s="4">
        <v>1.12E-2</v>
      </c>
    </row>
    <row r="968" spans="1:10" x14ac:dyDescent="0.25">
      <c r="A968" s="178">
        <v>41301.650717592594</v>
      </c>
      <c r="B968" s="4" t="s">
        <v>6</v>
      </c>
      <c r="D968" s="4">
        <v>198</v>
      </c>
      <c r="E968" s="6">
        <v>2685358.0661999998</v>
      </c>
      <c r="F968" s="6">
        <v>219627.08660000001</v>
      </c>
      <c r="G968" s="4">
        <v>-32.725900000000003</v>
      </c>
      <c r="H968" t="s">
        <v>775</v>
      </c>
      <c r="J968" s="4">
        <v>1.0699999999999999E-2</v>
      </c>
    </row>
    <row r="969" spans="1:10" x14ac:dyDescent="0.25">
      <c r="A969" s="178">
        <v>41301.651145833333</v>
      </c>
      <c r="B969" s="4" t="s">
        <v>6</v>
      </c>
      <c r="D969" s="4">
        <v>199</v>
      </c>
      <c r="E969" s="6">
        <v>2685359.2426</v>
      </c>
      <c r="F969" s="6">
        <v>219628.46960000001</v>
      </c>
      <c r="G969" s="4">
        <v>-32.345700000000001</v>
      </c>
      <c r="H969" t="s">
        <v>775</v>
      </c>
      <c r="J969" s="4">
        <v>9.7000000000000003E-3</v>
      </c>
    </row>
    <row r="970" spans="1:10" x14ac:dyDescent="0.25">
      <c r="A970" s="178">
        <v>41301.651203703703</v>
      </c>
      <c r="B970" s="4" t="s">
        <v>6</v>
      </c>
      <c r="D970" s="4">
        <v>200</v>
      </c>
      <c r="E970" s="6">
        <v>2685359.5707</v>
      </c>
      <c r="F970" s="6">
        <v>219630.0226</v>
      </c>
      <c r="G970" s="4">
        <v>-32.280099999999997</v>
      </c>
      <c r="H970" t="s">
        <v>775</v>
      </c>
      <c r="J970" s="4">
        <v>1.11E-2</v>
      </c>
    </row>
    <row r="971" spans="1:10" x14ac:dyDescent="0.25">
      <c r="A971" s="178">
        <v>41301.651296296295</v>
      </c>
      <c r="B971" s="4" t="s">
        <v>6</v>
      </c>
      <c r="D971" s="4">
        <v>201</v>
      </c>
      <c r="E971" s="6">
        <v>2685360.4295000001</v>
      </c>
      <c r="F971" s="6">
        <v>219632.8</v>
      </c>
      <c r="G971" s="4">
        <v>-32.257599999999996</v>
      </c>
      <c r="H971" t="s">
        <v>775</v>
      </c>
      <c r="J971" s="4">
        <v>1.0200000000000001E-2</v>
      </c>
    </row>
    <row r="972" spans="1:10" x14ac:dyDescent="0.25">
      <c r="A972" s="178">
        <v>41301.651388888888</v>
      </c>
      <c r="B972" s="4" t="s">
        <v>6</v>
      </c>
      <c r="D972" s="4">
        <v>202</v>
      </c>
      <c r="E972" s="6">
        <v>2685360.8032</v>
      </c>
      <c r="F972" s="6">
        <v>219635.3652</v>
      </c>
      <c r="G972" s="4">
        <v>-32.164999999999999</v>
      </c>
      <c r="H972" t="s">
        <v>775</v>
      </c>
      <c r="J972" s="4">
        <v>9.9000000000000008E-3</v>
      </c>
    </row>
    <row r="973" spans="1:10" x14ac:dyDescent="0.25">
      <c r="A973" s="178">
        <v>41301.493217592593</v>
      </c>
      <c r="B973" s="4" t="s">
        <v>6</v>
      </c>
      <c r="D973" s="4" t="s">
        <v>797</v>
      </c>
      <c r="E973" s="6">
        <v>2685704.5564000001</v>
      </c>
      <c r="F973" s="6">
        <v>219371.117</v>
      </c>
      <c r="G973" s="4">
        <v>-30.6813</v>
      </c>
      <c r="H973" t="s">
        <v>810</v>
      </c>
      <c r="J973" s="4">
        <v>0</v>
      </c>
    </row>
    <row r="974" spans="1:10" x14ac:dyDescent="0.25">
      <c r="A974" s="178">
        <v>41302.517800925925</v>
      </c>
      <c r="B974" s="4" t="s">
        <v>24</v>
      </c>
      <c r="C974" s="4" t="s">
        <v>13</v>
      </c>
      <c r="D974" s="4">
        <v>2</v>
      </c>
      <c r="E974" s="6">
        <v>2710186.6233000001</v>
      </c>
      <c r="F974" s="6">
        <v>250697.09299999999</v>
      </c>
      <c r="G974" s="6">
        <v>-32.955100000000002</v>
      </c>
      <c r="H974" t="s">
        <v>851</v>
      </c>
      <c r="I974" s="7" t="s">
        <v>780</v>
      </c>
      <c r="J974" s="4">
        <v>1.6799999999999999E-2</v>
      </c>
    </row>
    <row r="975" spans="1:10" x14ac:dyDescent="0.25">
      <c r="A975" s="178">
        <v>41302.518148148149</v>
      </c>
      <c r="B975" s="4" t="s">
        <v>24</v>
      </c>
      <c r="C975" s="4" t="s">
        <v>13</v>
      </c>
      <c r="D975" s="4">
        <v>3</v>
      </c>
      <c r="E975" s="6">
        <v>2710189.3108000001</v>
      </c>
      <c r="F975" s="6">
        <v>250696.6409</v>
      </c>
      <c r="G975" s="6">
        <v>-32.956400000000002</v>
      </c>
      <c r="H975" t="s">
        <v>775</v>
      </c>
      <c r="I975" s="7"/>
      <c r="J975" s="4">
        <v>1.66E-2</v>
      </c>
    </row>
    <row r="976" spans="1:10" x14ac:dyDescent="0.25">
      <c r="A976" s="178">
        <v>41302.518599537034</v>
      </c>
      <c r="B976" s="4" t="s">
        <v>24</v>
      </c>
      <c r="C976" s="4" t="s">
        <v>13</v>
      </c>
      <c r="D976" s="4">
        <v>4</v>
      </c>
      <c r="E976" s="6">
        <v>2710190.3313000002</v>
      </c>
      <c r="F976" s="6">
        <v>250698.3308</v>
      </c>
      <c r="G976" s="6">
        <v>-32.964599999999997</v>
      </c>
      <c r="H976" t="s">
        <v>775</v>
      </c>
      <c r="I976" s="7"/>
      <c r="J976" s="4">
        <v>1.6299999999999999E-2</v>
      </c>
    </row>
    <row r="977" spans="1:10" x14ac:dyDescent="0.25">
      <c r="A977" s="178">
        <v>41302.518692129626</v>
      </c>
      <c r="B977" s="4" t="s">
        <v>24</v>
      </c>
      <c r="C977" s="4" t="s">
        <v>13</v>
      </c>
      <c r="D977" s="4">
        <v>5</v>
      </c>
      <c r="E977" s="6">
        <v>2710192.8555000001</v>
      </c>
      <c r="F977" s="6">
        <v>250699.43109999999</v>
      </c>
      <c r="G977" s="6">
        <v>-32.957000000000001</v>
      </c>
      <c r="H977" t="s">
        <v>775</v>
      </c>
      <c r="I977" s="7"/>
      <c r="J977" s="4">
        <v>1.7999999999999999E-2</v>
      </c>
    </row>
    <row r="978" spans="1:10" x14ac:dyDescent="0.25">
      <c r="A978" s="178">
        <v>41302.519004629627</v>
      </c>
      <c r="B978" s="4" t="s">
        <v>24</v>
      </c>
      <c r="C978" s="4" t="s">
        <v>13</v>
      </c>
      <c r="D978" s="4">
        <v>6</v>
      </c>
      <c r="E978" s="6">
        <v>2710195.6414999999</v>
      </c>
      <c r="F978" s="6">
        <v>250701.23850000001</v>
      </c>
      <c r="G978" s="6">
        <v>-32.955399999999997</v>
      </c>
      <c r="H978" t="s">
        <v>791</v>
      </c>
      <c r="I978" s="7" t="s">
        <v>778</v>
      </c>
      <c r="J978" s="4">
        <v>1.5100000000000001E-2</v>
      </c>
    </row>
    <row r="979" spans="1:10" x14ac:dyDescent="0.25">
      <c r="A979" s="178">
        <v>41302.519363425927</v>
      </c>
      <c r="B979" s="4" t="s">
        <v>24</v>
      </c>
      <c r="C979" s="4" t="s">
        <v>13</v>
      </c>
      <c r="D979" s="4">
        <v>7</v>
      </c>
      <c r="E979" s="6">
        <v>2710198.5655999999</v>
      </c>
      <c r="F979" s="6">
        <v>250702.4578</v>
      </c>
      <c r="G979" s="6">
        <v>-32.940399999999997</v>
      </c>
      <c r="H979" t="s">
        <v>775</v>
      </c>
      <c r="I979" s="7"/>
      <c r="J979" s="4">
        <v>1.67E-2</v>
      </c>
    </row>
    <row r="980" spans="1:10" x14ac:dyDescent="0.25">
      <c r="A980" s="178">
        <v>41302.519537037035</v>
      </c>
      <c r="B980" s="4" t="s">
        <v>24</v>
      </c>
      <c r="C980" s="4" t="s">
        <v>13</v>
      </c>
      <c r="D980" s="4">
        <v>8</v>
      </c>
      <c r="E980" s="6">
        <v>2710202.7316999999</v>
      </c>
      <c r="F980" s="6">
        <v>250704.3719</v>
      </c>
      <c r="G980" s="6">
        <v>-32.938600000000001</v>
      </c>
      <c r="H980" t="s">
        <v>775</v>
      </c>
      <c r="I980" s="7"/>
      <c r="J980" s="4">
        <v>1.55E-2</v>
      </c>
    </row>
    <row r="981" spans="1:10" x14ac:dyDescent="0.25">
      <c r="A981" s="178">
        <v>41302.51966435185</v>
      </c>
      <c r="B981" s="4" t="s">
        <v>24</v>
      </c>
      <c r="C981" s="4" t="s">
        <v>13</v>
      </c>
      <c r="D981" s="4">
        <v>9</v>
      </c>
      <c r="E981" s="6">
        <v>2710204.9468</v>
      </c>
      <c r="F981" s="6">
        <v>250704.98980000001</v>
      </c>
      <c r="G981" s="6">
        <v>-32.938499999999998</v>
      </c>
      <c r="H981" t="s">
        <v>791</v>
      </c>
      <c r="I981" s="7" t="s">
        <v>777</v>
      </c>
      <c r="J981" s="4">
        <v>1.4999999999999999E-2</v>
      </c>
    </row>
    <row r="982" spans="1:10" x14ac:dyDescent="0.25">
      <c r="A982" s="178">
        <v>41302.519814814812</v>
      </c>
      <c r="B982" s="4" t="s">
        <v>24</v>
      </c>
      <c r="C982" s="4" t="s">
        <v>13</v>
      </c>
      <c r="D982" s="4">
        <v>10</v>
      </c>
      <c r="E982" s="6">
        <v>2710207.0534999999</v>
      </c>
      <c r="F982" s="6">
        <v>250705.50450000001</v>
      </c>
      <c r="G982" s="6">
        <v>-32.939399999999999</v>
      </c>
      <c r="H982" t="s">
        <v>775</v>
      </c>
      <c r="I982" s="7"/>
      <c r="J982" s="4">
        <v>1.6299999999999999E-2</v>
      </c>
    </row>
    <row r="983" spans="1:10" x14ac:dyDescent="0.25">
      <c r="A983" s="178">
        <v>41302.519999999997</v>
      </c>
      <c r="B983" s="4" t="s">
        <v>24</v>
      </c>
      <c r="C983" s="4" t="s">
        <v>13</v>
      </c>
      <c r="D983" s="4">
        <v>11</v>
      </c>
      <c r="E983" s="6">
        <v>2710210.7555</v>
      </c>
      <c r="F983" s="6">
        <v>250707.20670000001</v>
      </c>
      <c r="G983" s="6">
        <v>-32.930999999999997</v>
      </c>
      <c r="H983" t="s">
        <v>775</v>
      </c>
      <c r="I983" s="7"/>
      <c r="J983" s="4">
        <v>1.5900000000000001E-2</v>
      </c>
    </row>
    <row r="984" spans="1:10" x14ac:dyDescent="0.25">
      <c r="A984" s="178">
        <v>41302.520185185182</v>
      </c>
      <c r="B984" s="4" t="s">
        <v>24</v>
      </c>
      <c r="C984" s="4" t="s">
        <v>13</v>
      </c>
      <c r="D984" s="4">
        <v>12</v>
      </c>
      <c r="E984" s="6">
        <v>2710213.5553000001</v>
      </c>
      <c r="F984" s="6">
        <v>250708.3996</v>
      </c>
      <c r="G984" s="6">
        <v>-32.907400000000003</v>
      </c>
      <c r="H984" t="s">
        <v>791</v>
      </c>
      <c r="I984" s="7" t="s">
        <v>776</v>
      </c>
      <c r="J984" s="4">
        <v>1.5299999999999999E-2</v>
      </c>
    </row>
    <row r="985" spans="1:10" x14ac:dyDescent="0.25">
      <c r="A985" s="178">
        <v>41302.52034722222</v>
      </c>
      <c r="B985" s="4" t="s">
        <v>24</v>
      </c>
      <c r="C985" s="4" t="s">
        <v>13</v>
      </c>
      <c r="D985" s="4">
        <v>13</v>
      </c>
      <c r="E985" s="6">
        <v>2710217.1107999999</v>
      </c>
      <c r="F985" s="6">
        <v>250710.7187</v>
      </c>
      <c r="G985" s="6">
        <v>-32.905000000000001</v>
      </c>
      <c r="H985" t="s">
        <v>775</v>
      </c>
      <c r="I985" s="7"/>
      <c r="J985" s="4">
        <v>1.6799999999999999E-2</v>
      </c>
    </row>
    <row r="986" spans="1:10" x14ac:dyDescent="0.25">
      <c r="A986" s="178">
        <v>41302.520451388889</v>
      </c>
      <c r="B986" s="4" t="s">
        <v>24</v>
      </c>
      <c r="C986" s="4" t="s">
        <v>13</v>
      </c>
      <c r="D986" s="4">
        <v>14</v>
      </c>
      <c r="E986" s="6">
        <v>2710220.0939000002</v>
      </c>
      <c r="F986" s="6">
        <v>250711.68710000001</v>
      </c>
      <c r="G986" s="6">
        <v>-32.8889</v>
      </c>
      <c r="H986" t="s">
        <v>775</v>
      </c>
      <c r="I986" s="7"/>
      <c r="J986" s="4">
        <v>1.5100000000000001E-2</v>
      </c>
    </row>
    <row r="987" spans="1:10" x14ac:dyDescent="0.25">
      <c r="A987" s="178">
        <v>41302.520821759259</v>
      </c>
      <c r="B987" s="4" t="s">
        <v>24</v>
      </c>
      <c r="C987" s="4" t="s">
        <v>13</v>
      </c>
      <c r="D987" s="4">
        <v>15</v>
      </c>
      <c r="E987" s="6">
        <v>2710222.8528</v>
      </c>
      <c r="F987" s="6">
        <v>250712.77499999999</v>
      </c>
      <c r="G987" s="6">
        <v>-32.913499999999999</v>
      </c>
      <c r="H987" t="s">
        <v>791</v>
      </c>
      <c r="I987" s="7" t="s">
        <v>774</v>
      </c>
      <c r="J987" s="4">
        <v>1.6500000000000001E-2</v>
      </c>
    </row>
    <row r="988" spans="1:10" x14ac:dyDescent="0.25">
      <c r="A988" s="178">
        <v>41302.520972222221</v>
      </c>
      <c r="B988" s="4" t="s">
        <v>24</v>
      </c>
      <c r="C988" s="4" t="s">
        <v>13</v>
      </c>
      <c r="D988" s="4">
        <v>16</v>
      </c>
      <c r="E988" s="6">
        <v>2710224.9197</v>
      </c>
      <c r="F988" s="6">
        <v>250713.18530000001</v>
      </c>
      <c r="G988" s="6">
        <v>-32.910200000000003</v>
      </c>
      <c r="H988" t="s">
        <v>775</v>
      </c>
      <c r="I988" s="7"/>
      <c r="J988" s="4">
        <v>1.7399999999999999E-2</v>
      </c>
    </row>
    <row r="989" spans="1:10" x14ac:dyDescent="0.25">
      <c r="A989" s="178">
        <v>41302.52107638889</v>
      </c>
      <c r="B989" s="4" t="s">
        <v>24</v>
      </c>
      <c r="C989" s="4" t="s">
        <v>13</v>
      </c>
      <c r="D989" s="4">
        <v>17</v>
      </c>
      <c r="E989" s="6">
        <v>2710227.4733000002</v>
      </c>
      <c r="F989" s="6">
        <v>250713.9834</v>
      </c>
      <c r="G989" s="6">
        <v>-32.885599999999997</v>
      </c>
      <c r="H989" t="s">
        <v>775</v>
      </c>
      <c r="I989" s="7"/>
      <c r="J989" s="4">
        <v>1.8100000000000002E-2</v>
      </c>
    </row>
    <row r="990" spans="1:10" x14ac:dyDescent="0.25">
      <c r="A990" s="178">
        <v>41302.521365740744</v>
      </c>
      <c r="B990" s="4" t="s">
        <v>24</v>
      </c>
      <c r="C990" s="4" t="s">
        <v>13</v>
      </c>
      <c r="D990" s="4">
        <v>18</v>
      </c>
      <c r="E990" s="6">
        <v>2710233.0400999999</v>
      </c>
      <c r="F990" s="6">
        <v>250715.97349999999</v>
      </c>
      <c r="G990" s="6">
        <v>-32.870600000000003</v>
      </c>
      <c r="H990" t="s">
        <v>775</v>
      </c>
      <c r="I990" s="7"/>
      <c r="J990" s="4">
        <v>1.7299999999999999E-2</v>
      </c>
    </row>
    <row r="991" spans="1:10" x14ac:dyDescent="0.25">
      <c r="A991" s="178">
        <v>41302.521435185183</v>
      </c>
      <c r="B991" s="4" t="s">
        <v>24</v>
      </c>
      <c r="C991" s="4" t="s">
        <v>13</v>
      </c>
      <c r="D991" s="4">
        <v>19</v>
      </c>
      <c r="E991" s="6">
        <v>2710235.3533000001</v>
      </c>
      <c r="F991" s="6">
        <v>250716.64509999999</v>
      </c>
      <c r="G991" s="6">
        <v>-32.854599999999998</v>
      </c>
      <c r="H991" t="s">
        <v>775</v>
      </c>
      <c r="I991" s="7"/>
      <c r="J991" s="4">
        <v>1.66E-2</v>
      </c>
    </row>
    <row r="992" spans="1:10" x14ac:dyDescent="0.25">
      <c r="A992" s="178">
        <v>41302.521516203706</v>
      </c>
      <c r="B992" s="4" t="s">
        <v>24</v>
      </c>
      <c r="C992" s="4" t="s">
        <v>13</v>
      </c>
      <c r="D992" s="4">
        <v>20</v>
      </c>
      <c r="E992" s="6">
        <v>2710237.0795999998</v>
      </c>
      <c r="F992" s="6">
        <v>250717.30609999999</v>
      </c>
      <c r="G992" s="6">
        <v>-32.890500000000003</v>
      </c>
      <c r="H992" t="s">
        <v>775</v>
      </c>
      <c r="I992" s="7"/>
      <c r="J992" s="4">
        <v>1.6400000000000001E-2</v>
      </c>
    </row>
    <row r="993" spans="1:10" x14ac:dyDescent="0.25">
      <c r="A993" s="178">
        <v>41302.521562499998</v>
      </c>
      <c r="B993" s="4" t="s">
        <v>24</v>
      </c>
      <c r="C993" s="4" t="s">
        <v>13</v>
      </c>
      <c r="D993" s="4">
        <v>21</v>
      </c>
      <c r="E993" s="6">
        <v>2710237.8664000002</v>
      </c>
      <c r="F993" s="6">
        <v>250717.5912</v>
      </c>
      <c r="G993" s="6">
        <v>-33.1524</v>
      </c>
      <c r="H993" t="s">
        <v>775</v>
      </c>
      <c r="I993" s="7"/>
      <c r="J993" s="4">
        <v>1.66E-2</v>
      </c>
    </row>
    <row r="994" spans="1:10" x14ac:dyDescent="0.25">
      <c r="A994" s="178">
        <v>41302.521793981483</v>
      </c>
      <c r="B994" s="4" t="s">
        <v>24</v>
      </c>
      <c r="C994" s="4" t="s">
        <v>13</v>
      </c>
      <c r="D994" s="4">
        <v>22</v>
      </c>
      <c r="E994" s="6">
        <v>2710238.1069</v>
      </c>
      <c r="F994" s="6">
        <v>250717.5809</v>
      </c>
      <c r="G994" s="6">
        <v>-33.351500000000001</v>
      </c>
      <c r="H994" t="s">
        <v>775</v>
      </c>
      <c r="I994" s="7"/>
      <c r="J994" s="4">
        <v>1.7000000000000001E-2</v>
      </c>
    </row>
    <row r="995" spans="1:10" x14ac:dyDescent="0.25">
      <c r="A995" s="178">
        <v>41302.522245370368</v>
      </c>
      <c r="B995" s="4" t="s">
        <v>24</v>
      </c>
      <c r="C995" s="4" t="s">
        <v>13</v>
      </c>
      <c r="D995" s="4">
        <v>23</v>
      </c>
      <c r="E995" s="6">
        <v>2710236.1748000002</v>
      </c>
      <c r="F995" s="6">
        <v>250719.05729999999</v>
      </c>
      <c r="G995" s="6">
        <v>-32.716799999999999</v>
      </c>
      <c r="H995" t="s">
        <v>782</v>
      </c>
      <c r="I995" s="7"/>
      <c r="J995" s="4">
        <v>1.66E-2</v>
      </c>
    </row>
    <row r="996" spans="1:10" x14ac:dyDescent="0.25">
      <c r="A996" s="178">
        <v>41302.52584490741</v>
      </c>
      <c r="B996" s="4" t="s">
        <v>25</v>
      </c>
      <c r="C996" s="4" t="s">
        <v>13</v>
      </c>
      <c r="D996" s="4">
        <v>24</v>
      </c>
      <c r="E996" s="6">
        <v>2710040.9739999999</v>
      </c>
      <c r="F996" s="6">
        <v>250060.14019999999</v>
      </c>
      <c r="G996" s="6">
        <v>-32.813099999999999</v>
      </c>
      <c r="H996" t="s">
        <v>851</v>
      </c>
      <c r="I996" s="7" t="s">
        <v>780</v>
      </c>
      <c r="J996" s="4">
        <v>1.66E-2</v>
      </c>
    </row>
    <row r="997" spans="1:10" x14ac:dyDescent="0.25">
      <c r="A997" s="178">
        <v>41302.525995370372</v>
      </c>
      <c r="B997" s="4" t="s">
        <v>25</v>
      </c>
      <c r="C997" s="4" t="s">
        <v>13</v>
      </c>
      <c r="D997" s="4">
        <v>25</v>
      </c>
      <c r="E997" s="6">
        <v>2710040.8188</v>
      </c>
      <c r="F997" s="6">
        <v>250058.00820000001</v>
      </c>
      <c r="G997" s="6">
        <v>-32.822000000000003</v>
      </c>
      <c r="H997" t="s">
        <v>775</v>
      </c>
      <c r="I997" s="7"/>
      <c r="J997" s="4">
        <v>1.8800000000000001E-2</v>
      </c>
    </row>
    <row r="998" spans="1:10" x14ac:dyDescent="0.25">
      <c r="A998" s="178">
        <v>41302.526076388887</v>
      </c>
      <c r="B998" s="4" t="s">
        <v>25</v>
      </c>
      <c r="C998" s="4" t="s">
        <v>13</v>
      </c>
      <c r="D998" s="4">
        <v>26</v>
      </c>
      <c r="E998" s="6">
        <v>2710040.1453999998</v>
      </c>
      <c r="F998" s="6">
        <v>250056.022</v>
      </c>
      <c r="G998" s="6">
        <v>-32.807899999999997</v>
      </c>
      <c r="H998" t="s">
        <v>775</v>
      </c>
      <c r="I998" s="7"/>
      <c r="J998" s="4">
        <v>1.8200000000000001E-2</v>
      </c>
    </row>
    <row r="999" spans="1:10" x14ac:dyDescent="0.25">
      <c r="A999" s="178">
        <v>41302.526238425926</v>
      </c>
      <c r="B999" s="4" t="s">
        <v>25</v>
      </c>
      <c r="C999" s="4" t="s">
        <v>13</v>
      </c>
      <c r="D999" s="4">
        <v>27</v>
      </c>
      <c r="E999" s="6">
        <v>2710039.0126</v>
      </c>
      <c r="F999" s="6">
        <v>250052.20310000001</v>
      </c>
      <c r="G999" s="6">
        <v>-32.765700000000002</v>
      </c>
      <c r="H999" t="s">
        <v>775</v>
      </c>
      <c r="I999" s="7"/>
      <c r="J999" s="4">
        <v>2.0199999999999999E-2</v>
      </c>
    </row>
    <row r="1000" spans="1:10" x14ac:dyDescent="0.25">
      <c r="A1000" s="178">
        <v>41302.526342592595</v>
      </c>
      <c r="B1000" s="4" t="s">
        <v>25</v>
      </c>
      <c r="C1000" s="4" t="s">
        <v>13</v>
      </c>
      <c r="D1000" s="4">
        <v>28</v>
      </c>
      <c r="E1000" s="6">
        <v>2710037.7143999999</v>
      </c>
      <c r="F1000" s="6">
        <v>250050.3597</v>
      </c>
      <c r="G1000" s="6">
        <v>-32.760199999999998</v>
      </c>
      <c r="H1000" t="s">
        <v>791</v>
      </c>
      <c r="I1000" s="7" t="s">
        <v>778</v>
      </c>
      <c r="J1000" s="4">
        <v>1.8200000000000001E-2</v>
      </c>
    </row>
    <row r="1001" spans="1:10" x14ac:dyDescent="0.25">
      <c r="A1001" s="178">
        <v>41302.526493055557</v>
      </c>
      <c r="B1001" s="4" t="s">
        <v>25</v>
      </c>
      <c r="C1001" s="4" t="s">
        <v>13</v>
      </c>
      <c r="D1001" s="4">
        <v>29</v>
      </c>
      <c r="E1001" s="6">
        <v>2710036.3407999999</v>
      </c>
      <c r="F1001" s="6">
        <v>250045.9051</v>
      </c>
      <c r="G1001" s="6">
        <v>-32.796100000000003</v>
      </c>
      <c r="H1001" t="s">
        <v>775</v>
      </c>
      <c r="I1001" s="7"/>
      <c r="J1001" s="4">
        <v>1.9699999999999999E-2</v>
      </c>
    </row>
    <row r="1002" spans="1:10" x14ac:dyDescent="0.25">
      <c r="A1002" s="178">
        <v>41302.526562500003</v>
      </c>
      <c r="B1002" s="4" t="s">
        <v>25</v>
      </c>
      <c r="C1002" s="4" t="s">
        <v>13</v>
      </c>
      <c r="D1002" s="4">
        <v>30</v>
      </c>
      <c r="E1002" s="6">
        <v>2710035.7332000001</v>
      </c>
      <c r="F1002" s="6">
        <v>250043.40950000001</v>
      </c>
      <c r="G1002" s="6">
        <v>-32.791600000000003</v>
      </c>
      <c r="H1002" t="s">
        <v>775</v>
      </c>
      <c r="I1002" s="7"/>
      <c r="J1002" s="4">
        <v>1.9900000000000001E-2</v>
      </c>
    </row>
    <row r="1003" spans="1:10" x14ac:dyDescent="0.25">
      <c r="A1003" s="178">
        <v>41302.526678240742</v>
      </c>
      <c r="B1003" s="4" t="s">
        <v>25</v>
      </c>
      <c r="C1003" s="4" t="s">
        <v>13</v>
      </c>
      <c r="D1003" s="4">
        <v>31</v>
      </c>
      <c r="E1003" s="6">
        <v>2710034.9775999999</v>
      </c>
      <c r="F1003" s="6">
        <v>250040.54120000001</v>
      </c>
      <c r="G1003" s="6">
        <v>-32.799599999999998</v>
      </c>
      <c r="H1003" t="s">
        <v>791</v>
      </c>
      <c r="I1003" s="7" t="s">
        <v>777</v>
      </c>
      <c r="J1003" s="4">
        <v>1.7999999999999999E-2</v>
      </c>
    </row>
    <row r="1004" spans="1:10" x14ac:dyDescent="0.25">
      <c r="A1004" s="178">
        <v>41302.52685185185</v>
      </c>
      <c r="B1004" s="4" t="s">
        <v>25</v>
      </c>
      <c r="C1004" s="4" t="s">
        <v>13</v>
      </c>
      <c r="D1004" s="4">
        <v>32</v>
      </c>
      <c r="E1004" s="6">
        <v>2710034.1606999999</v>
      </c>
      <c r="F1004" s="6">
        <v>250035.6207</v>
      </c>
      <c r="G1004" s="6">
        <v>-32.748100000000001</v>
      </c>
      <c r="H1004" t="s">
        <v>775</v>
      </c>
      <c r="I1004" s="7"/>
      <c r="J1004" s="4">
        <v>1.9400000000000001E-2</v>
      </c>
    </row>
    <row r="1005" spans="1:10" x14ac:dyDescent="0.25">
      <c r="A1005" s="178">
        <v>41302.526944444442</v>
      </c>
      <c r="B1005" s="4" t="s">
        <v>25</v>
      </c>
      <c r="C1005" s="4" t="s">
        <v>13</v>
      </c>
      <c r="D1005" s="4">
        <v>33</v>
      </c>
      <c r="E1005" s="6">
        <v>2710033.6606999999</v>
      </c>
      <c r="F1005" s="6">
        <v>250032.75539999999</v>
      </c>
      <c r="G1005" s="6">
        <v>-32.688800000000001</v>
      </c>
      <c r="H1005" t="s">
        <v>775</v>
      </c>
      <c r="I1005" s="7"/>
      <c r="J1005" s="4">
        <v>1.8100000000000002E-2</v>
      </c>
    </row>
    <row r="1006" spans="1:10" x14ac:dyDescent="0.25">
      <c r="A1006" s="178">
        <v>41302.527048611111</v>
      </c>
      <c r="B1006" s="4" t="s">
        <v>25</v>
      </c>
      <c r="C1006" s="4" t="s">
        <v>13</v>
      </c>
      <c r="D1006" s="4">
        <v>34</v>
      </c>
      <c r="E1006" s="6">
        <v>2710033.4084999999</v>
      </c>
      <c r="F1006" s="6">
        <v>250031.07610000001</v>
      </c>
      <c r="G1006" s="6">
        <v>-32.654499999999999</v>
      </c>
      <c r="H1006" t="s">
        <v>791</v>
      </c>
      <c r="I1006" s="7" t="s">
        <v>776</v>
      </c>
      <c r="J1006" s="4">
        <v>1.8700000000000001E-2</v>
      </c>
    </row>
    <row r="1007" spans="1:10" x14ac:dyDescent="0.25">
      <c r="A1007" s="178">
        <v>41302.52721064815</v>
      </c>
      <c r="B1007" s="4" t="s">
        <v>25</v>
      </c>
      <c r="C1007" s="4" t="s">
        <v>13</v>
      </c>
      <c r="D1007" s="4">
        <v>35</v>
      </c>
      <c r="E1007" s="6">
        <v>2710032.4038</v>
      </c>
      <c r="F1007" s="6">
        <v>250027.61540000001</v>
      </c>
      <c r="G1007" s="6">
        <v>-32.683300000000003</v>
      </c>
      <c r="H1007" t="s">
        <v>775</v>
      </c>
      <c r="I1007" s="7"/>
      <c r="J1007" s="4">
        <v>1.95E-2</v>
      </c>
    </row>
    <row r="1008" spans="1:10" x14ac:dyDescent="0.25">
      <c r="A1008" s="178">
        <v>41302.527268518519</v>
      </c>
      <c r="B1008" s="4" t="s">
        <v>25</v>
      </c>
      <c r="C1008" s="4" t="s">
        <v>13</v>
      </c>
      <c r="D1008" s="4">
        <v>36</v>
      </c>
      <c r="E1008" s="6">
        <v>2710032.5044999998</v>
      </c>
      <c r="F1008" s="6">
        <v>250025.3278</v>
      </c>
      <c r="G1008" s="6">
        <v>-32.688499999999998</v>
      </c>
      <c r="H1008" t="s">
        <v>775</v>
      </c>
      <c r="I1008" s="7"/>
      <c r="J1008" s="4">
        <v>1.9199999999999998E-2</v>
      </c>
    </row>
    <row r="1009" spans="1:10" x14ac:dyDescent="0.25">
      <c r="A1009" s="178">
        <v>41302.527326388888</v>
      </c>
      <c r="B1009" s="4" t="s">
        <v>25</v>
      </c>
      <c r="C1009" s="4" t="s">
        <v>13</v>
      </c>
      <c r="D1009" s="4">
        <v>37</v>
      </c>
      <c r="E1009" s="6">
        <v>2710031.9479999999</v>
      </c>
      <c r="F1009" s="6">
        <v>250023.8124</v>
      </c>
      <c r="G1009" s="6">
        <v>-32.783900000000003</v>
      </c>
      <c r="H1009" t="s">
        <v>775</v>
      </c>
      <c r="I1009" s="7"/>
      <c r="J1009" s="4">
        <v>1.83E-2</v>
      </c>
    </row>
    <row r="1010" spans="1:10" x14ac:dyDescent="0.25">
      <c r="A1010" s="178">
        <v>41302.527453703704</v>
      </c>
      <c r="B1010" s="4" t="s">
        <v>25</v>
      </c>
      <c r="C1010" s="4" t="s">
        <v>13</v>
      </c>
      <c r="D1010" s="4">
        <v>38</v>
      </c>
      <c r="E1010" s="6">
        <v>2710031.8278999999</v>
      </c>
      <c r="F1010" s="6">
        <v>250020.8192</v>
      </c>
      <c r="G1010" s="6">
        <v>-32.747300000000003</v>
      </c>
      <c r="H1010" t="s">
        <v>791</v>
      </c>
      <c r="I1010" s="7" t="s">
        <v>774</v>
      </c>
      <c r="J1010" s="4">
        <v>1.9900000000000001E-2</v>
      </c>
    </row>
    <row r="1011" spans="1:10" x14ac:dyDescent="0.25">
      <c r="A1011" s="178">
        <v>41302.527581018519</v>
      </c>
      <c r="B1011" s="4" t="s">
        <v>25</v>
      </c>
      <c r="C1011" s="4" t="s">
        <v>13</v>
      </c>
      <c r="D1011" s="4">
        <v>39</v>
      </c>
      <c r="E1011" s="6">
        <v>2710032.3116000001</v>
      </c>
      <c r="F1011" s="6">
        <v>250016.58470000001</v>
      </c>
      <c r="G1011" s="6">
        <v>-32.909599999999998</v>
      </c>
      <c r="H1011" t="s">
        <v>775</v>
      </c>
      <c r="I1011" s="7"/>
      <c r="J1011" s="4">
        <v>2.0199999999999999E-2</v>
      </c>
    </row>
    <row r="1012" spans="1:10" x14ac:dyDescent="0.25">
      <c r="A1012" s="178">
        <v>41302.527673611112</v>
      </c>
      <c r="B1012" s="4" t="s">
        <v>25</v>
      </c>
      <c r="C1012" s="4" t="s">
        <v>13</v>
      </c>
      <c r="D1012" s="4">
        <v>40</v>
      </c>
      <c r="E1012" s="6">
        <v>2710032.8273999998</v>
      </c>
      <c r="F1012" s="6">
        <v>250012.9669</v>
      </c>
      <c r="G1012" s="6">
        <v>-32.959400000000002</v>
      </c>
      <c r="H1012" t="s">
        <v>775</v>
      </c>
      <c r="I1012" s="7"/>
      <c r="J1012" s="4">
        <v>1.8700000000000001E-2</v>
      </c>
    </row>
    <row r="1013" spans="1:10" x14ac:dyDescent="0.25">
      <c r="A1013" s="178">
        <v>41302.527800925927</v>
      </c>
      <c r="B1013" s="4" t="s">
        <v>25</v>
      </c>
      <c r="C1013" s="4" t="s">
        <v>13</v>
      </c>
      <c r="D1013" s="4">
        <v>41</v>
      </c>
      <c r="E1013" s="6">
        <v>2710032.1894999999</v>
      </c>
      <c r="F1013" s="6">
        <v>250010.03090000001</v>
      </c>
      <c r="G1013" s="6">
        <v>-33.257300000000001</v>
      </c>
      <c r="H1013" t="s">
        <v>775</v>
      </c>
      <c r="I1013" s="7"/>
      <c r="J1013" s="4">
        <v>0.13619999999999999</v>
      </c>
    </row>
    <row r="1014" spans="1:10" x14ac:dyDescent="0.25">
      <c r="A1014" s="178">
        <v>41302.528020833335</v>
      </c>
      <c r="B1014" s="4" t="s">
        <v>25</v>
      </c>
      <c r="C1014" s="4" t="s">
        <v>13</v>
      </c>
      <c r="D1014" s="4">
        <v>42</v>
      </c>
      <c r="E1014" s="6">
        <v>2710034.2790000001</v>
      </c>
      <c r="F1014" s="6">
        <v>250007.99739999999</v>
      </c>
      <c r="G1014" s="6">
        <v>-33.494599999999998</v>
      </c>
      <c r="H1014" t="s">
        <v>775</v>
      </c>
      <c r="I1014" s="7"/>
      <c r="J1014" s="4">
        <v>1.9900000000000001E-2</v>
      </c>
    </row>
    <row r="1015" spans="1:10" x14ac:dyDescent="0.25">
      <c r="A1015" s="178">
        <v>41302.532060185185</v>
      </c>
      <c r="B1015" s="4" t="s">
        <v>853</v>
      </c>
      <c r="C1015" s="4" t="s">
        <v>13</v>
      </c>
      <c r="D1015" s="4">
        <v>43</v>
      </c>
      <c r="E1015" s="6">
        <v>2712573.6313999998</v>
      </c>
      <c r="F1015" s="6">
        <v>249268.76920000001</v>
      </c>
      <c r="G1015" s="6">
        <v>-33.122900000000001</v>
      </c>
      <c r="H1015" t="s">
        <v>791</v>
      </c>
      <c r="I1015" s="7" t="s">
        <v>778</v>
      </c>
      <c r="J1015" s="4">
        <v>2.3E-2</v>
      </c>
    </row>
    <row r="1016" spans="1:10" x14ac:dyDescent="0.25">
      <c r="A1016" s="178">
        <v>41302.532222222224</v>
      </c>
      <c r="B1016" s="4" t="s">
        <v>853</v>
      </c>
      <c r="C1016" s="4" t="s">
        <v>13</v>
      </c>
      <c r="D1016" s="4">
        <v>44</v>
      </c>
      <c r="E1016" s="6">
        <v>2712570.1782</v>
      </c>
      <c r="F1016" s="6">
        <v>249268.435</v>
      </c>
      <c r="G1016" s="6">
        <v>-33.1111</v>
      </c>
      <c r="H1016" t="s">
        <v>775</v>
      </c>
      <c r="I1016" s="7"/>
      <c r="J1016" s="4">
        <v>2.3E-2</v>
      </c>
    </row>
    <row r="1017" spans="1:10" x14ac:dyDescent="0.25">
      <c r="A1017" s="178">
        <v>41302.53230324074</v>
      </c>
      <c r="B1017" s="4" t="s">
        <v>853</v>
      </c>
      <c r="C1017" s="4" t="s">
        <v>13</v>
      </c>
      <c r="D1017" s="4">
        <v>45</v>
      </c>
      <c r="E1017" s="6">
        <v>2712566.8385999999</v>
      </c>
      <c r="F1017" s="6">
        <v>249268.00769999999</v>
      </c>
      <c r="G1017" s="6">
        <v>-33.118000000000002</v>
      </c>
      <c r="H1017" t="s">
        <v>775</v>
      </c>
      <c r="I1017" s="7"/>
      <c r="J1017" s="4">
        <v>2.3300000000000001E-2</v>
      </c>
    </row>
    <row r="1018" spans="1:10" x14ac:dyDescent="0.25">
      <c r="A1018" s="178">
        <v>41302.532418981478</v>
      </c>
      <c r="B1018" s="4" t="s">
        <v>853</v>
      </c>
      <c r="C1018" s="4" t="s">
        <v>13</v>
      </c>
      <c r="D1018" s="4">
        <v>46</v>
      </c>
      <c r="E1018" s="6">
        <v>2712563.9895000001</v>
      </c>
      <c r="F1018" s="6">
        <v>249267.7654</v>
      </c>
      <c r="G1018" s="6">
        <v>-33.128399999999999</v>
      </c>
      <c r="H1018" t="s">
        <v>791</v>
      </c>
      <c r="I1018" s="7" t="s">
        <v>777</v>
      </c>
      <c r="J1018" s="4">
        <v>2.3099999999999999E-2</v>
      </c>
    </row>
    <row r="1019" spans="1:10" x14ac:dyDescent="0.25">
      <c r="A1019" s="178">
        <v>41302.532546296294</v>
      </c>
      <c r="B1019" s="4" t="s">
        <v>853</v>
      </c>
      <c r="C1019" s="4" t="s">
        <v>13</v>
      </c>
      <c r="D1019" s="4">
        <v>47</v>
      </c>
      <c r="E1019" s="6">
        <v>2712560.1011000001</v>
      </c>
      <c r="F1019" s="6">
        <v>249267.08549999999</v>
      </c>
      <c r="G1019" s="6">
        <v>-33.115000000000002</v>
      </c>
      <c r="H1019" t="s">
        <v>775</v>
      </c>
      <c r="I1019" s="7"/>
      <c r="J1019" s="4">
        <v>2.2700000000000001E-2</v>
      </c>
    </row>
    <row r="1020" spans="1:10" x14ac:dyDescent="0.25">
      <c r="A1020" s="178">
        <v>41302.532627314817</v>
      </c>
      <c r="B1020" s="4" t="s">
        <v>853</v>
      </c>
      <c r="C1020" s="4" t="s">
        <v>13</v>
      </c>
      <c r="D1020" s="4">
        <v>48</v>
      </c>
      <c r="E1020" s="6">
        <v>2712556.642</v>
      </c>
      <c r="F1020" s="6">
        <v>249266.28769999999</v>
      </c>
      <c r="G1020" s="6">
        <v>-33.129300000000001</v>
      </c>
      <c r="H1020" t="s">
        <v>775</v>
      </c>
      <c r="I1020" s="7"/>
      <c r="J1020" s="4">
        <v>2.4799999999999999E-2</v>
      </c>
    </row>
    <row r="1021" spans="1:10" x14ac:dyDescent="0.25">
      <c r="A1021" s="178">
        <v>41302.532743055555</v>
      </c>
      <c r="B1021" s="4" t="s">
        <v>853</v>
      </c>
      <c r="C1021" s="4" t="s">
        <v>13</v>
      </c>
      <c r="D1021" s="4">
        <v>49</v>
      </c>
      <c r="E1021" s="6">
        <v>2712554.4766000002</v>
      </c>
      <c r="F1021" s="6">
        <v>249265.79829999999</v>
      </c>
      <c r="G1021" s="6">
        <v>-33.118499999999997</v>
      </c>
      <c r="H1021" t="s">
        <v>791</v>
      </c>
      <c r="I1021" s="7" t="s">
        <v>776</v>
      </c>
      <c r="J1021" s="4">
        <v>2.35E-2</v>
      </c>
    </row>
    <row r="1022" spans="1:10" x14ac:dyDescent="0.25">
      <c r="A1022" s="178">
        <v>41302.532916666663</v>
      </c>
      <c r="B1022" s="4" t="s">
        <v>853</v>
      </c>
      <c r="C1022" s="4" t="s">
        <v>13</v>
      </c>
      <c r="D1022" s="4">
        <v>50</v>
      </c>
      <c r="E1022" s="6">
        <v>2712549.1365</v>
      </c>
      <c r="F1022" s="6">
        <v>249265.36749999999</v>
      </c>
      <c r="G1022" s="6">
        <v>-33.113300000000002</v>
      </c>
      <c r="H1022" t="s">
        <v>775</v>
      </c>
      <c r="I1022" s="7"/>
      <c r="J1022" s="4">
        <v>2.4199999999999999E-2</v>
      </c>
    </row>
    <row r="1023" spans="1:10" x14ac:dyDescent="0.25">
      <c r="A1023" s="178">
        <v>41302.533078703702</v>
      </c>
      <c r="B1023" s="4" t="s">
        <v>853</v>
      </c>
      <c r="C1023" s="4" t="s">
        <v>13</v>
      </c>
      <c r="D1023" s="4">
        <v>51</v>
      </c>
      <c r="E1023" s="6">
        <v>2712544.1620999998</v>
      </c>
      <c r="F1023" s="6">
        <v>249264.84340000001</v>
      </c>
      <c r="G1023" s="6">
        <v>-33.089199999999998</v>
      </c>
      <c r="H1023" t="s">
        <v>791</v>
      </c>
      <c r="I1023" s="7" t="s">
        <v>774</v>
      </c>
      <c r="J1023" s="4">
        <v>2.4899999999999999E-2</v>
      </c>
    </row>
    <row r="1024" spans="1:10" x14ac:dyDescent="0.25">
      <c r="A1024" s="178">
        <v>41302.533217592594</v>
      </c>
      <c r="B1024" s="4" t="s">
        <v>853</v>
      </c>
      <c r="C1024" s="4" t="s">
        <v>13</v>
      </c>
      <c r="D1024" s="4">
        <v>52</v>
      </c>
      <c r="E1024" s="6">
        <v>2712539.4309</v>
      </c>
      <c r="F1024" s="6">
        <v>249264.14670000001</v>
      </c>
      <c r="G1024" s="6">
        <v>-33.167400000000001</v>
      </c>
      <c r="H1024" t="s">
        <v>775</v>
      </c>
      <c r="I1024" s="7"/>
      <c r="J1024" s="4">
        <v>2.3599999999999999E-2</v>
      </c>
    </row>
    <row r="1025" spans="1:10" x14ac:dyDescent="0.25">
      <c r="A1025" s="178">
        <v>41302.533333333333</v>
      </c>
      <c r="B1025" s="4" t="s">
        <v>853</v>
      </c>
      <c r="C1025" s="4" t="s">
        <v>13</v>
      </c>
      <c r="D1025" s="4">
        <v>53</v>
      </c>
      <c r="E1025" s="6">
        <v>2712533.2650000001</v>
      </c>
      <c r="F1025" s="6">
        <v>249262.83530000001</v>
      </c>
      <c r="G1025" s="6">
        <v>-33.088700000000003</v>
      </c>
      <c r="H1025" t="s">
        <v>775</v>
      </c>
      <c r="I1025" s="7"/>
      <c r="J1025" s="4">
        <v>2.4E-2</v>
      </c>
    </row>
    <row r="1026" spans="1:10" x14ac:dyDescent="0.25">
      <c r="A1026" s="178">
        <v>41302.533460648148</v>
      </c>
      <c r="B1026" s="4" t="s">
        <v>853</v>
      </c>
      <c r="C1026" s="4" t="s">
        <v>13</v>
      </c>
      <c r="D1026" s="4">
        <v>54</v>
      </c>
      <c r="E1026" s="6">
        <v>2712527.1567000002</v>
      </c>
      <c r="F1026" s="6">
        <v>249261.25469999999</v>
      </c>
      <c r="G1026" s="6">
        <v>-33.064999999999998</v>
      </c>
      <c r="H1026" t="s">
        <v>775</v>
      </c>
      <c r="I1026" s="7"/>
      <c r="J1026" s="4">
        <v>2.2499999999999999E-2</v>
      </c>
    </row>
    <row r="1027" spans="1:10" x14ac:dyDescent="0.25">
      <c r="A1027" s="178">
        <v>41302.53361111111</v>
      </c>
      <c r="B1027" s="4" t="s">
        <v>853</v>
      </c>
      <c r="C1027" s="4" t="s">
        <v>13</v>
      </c>
      <c r="D1027" s="4">
        <v>55</v>
      </c>
      <c r="E1027" s="6">
        <v>2712521.7947999998</v>
      </c>
      <c r="F1027" s="6">
        <v>249260.5104</v>
      </c>
      <c r="G1027" s="6">
        <v>-33.098399999999998</v>
      </c>
      <c r="H1027" t="s">
        <v>775</v>
      </c>
      <c r="I1027" s="7"/>
      <c r="J1027" s="4">
        <v>2.35E-2</v>
      </c>
    </row>
    <row r="1028" spans="1:10" x14ac:dyDescent="0.25">
      <c r="A1028" s="178">
        <v>41302.533715277779</v>
      </c>
      <c r="B1028" s="4" t="s">
        <v>853</v>
      </c>
      <c r="C1028" s="4" t="s">
        <v>13</v>
      </c>
      <c r="D1028" s="4">
        <v>56</v>
      </c>
      <c r="E1028" s="6">
        <v>2712517.3002999998</v>
      </c>
      <c r="F1028" s="6">
        <v>249259.5612</v>
      </c>
      <c r="G1028" s="6">
        <v>-33.075299999999999</v>
      </c>
      <c r="H1028" t="s">
        <v>775</v>
      </c>
      <c r="I1028" s="7"/>
      <c r="J1028" s="4">
        <v>2.3900000000000001E-2</v>
      </c>
    </row>
    <row r="1029" spans="1:10" x14ac:dyDescent="0.25">
      <c r="A1029" s="178">
        <v>41302.533807870372</v>
      </c>
      <c r="B1029" s="4" t="s">
        <v>853</v>
      </c>
      <c r="C1029" s="4" t="s">
        <v>13</v>
      </c>
      <c r="D1029" s="4">
        <v>57</v>
      </c>
      <c r="E1029" s="6">
        <v>2712514.0342999999</v>
      </c>
      <c r="F1029" s="6">
        <v>249258.85250000001</v>
      </c>
      <c r="G1029" s="6">
        <v>-33.097999999999999</v>
      </c>
      <c r="H1029" t="s">
        <v>775</v>
      </c>
      <c r="I1029" s="7"/>
      <c r="J1029" s="4">
        <v>2.3099999999999999E-2</v>
      </c>
    </row>
    <row r="1030" spans="1:10" x14ac:dyDescent="0.25">
      <c r="A1030" s="178">
        <v>41302.533900462964</v>
      </c>
      <c r="B1030" s="4" t="s">
        <v>853</v>
      </c>
      <c r="C1030" s="4" t="s">
        <v>13</v>
      </c>
      <c r="D1030" s="4">
        <v>58</v>
      </c>
      <c r="E1030" s="6">
        <v>2712511.284</v>
      </c>
      <c r="F1030" s="6">
        <v>249258.31529999999</v>
      </c>
      <c r="G1030" s="6">
        <v>-33.3825</v>
      </c>
      <c r="H1030" t="s">
        <v>775</v>
      </c>
      <c r="I1030" s="7"/>
      <c r="J1030" s="4">
        <v>2.0400000000000001E-2</v>
      </c>
    </row>
    <row r="1031" spans="1:10" x14ac:dyDescent="0.25">
      <c r="A1031" s="178">
        <v>41302.533958333333</v>
      </c>
      <c r="B1031" s="4" t="s">
        <v>853</v>
      </c>
      <c r="C1031" s="4" t="s">
        <v>13</v>
      </c>
      <c r="D1031" s="4">
        <v>59</v>
      </c>
      <c r="E1031" s="6">
        <v>2712510.3931</v>
      </c>
      <c r="F1031" s="6">
        <v>249257.85370000001</v>
      </c>
      <c r="G1031" s="6">
        <v>-33.447200000000002</v>
      </c>
      <c r="H1031" t="s">
        <v>775</v>
      </c>
      <c r="I1031" s="7"/>
      <c r="J1031" s="4">
        <v>2.1499999999999998E-2</v>
      </c>
    </row>
    <row r="1032" spans="1:10" x14ac:dyDescent="0.25">
      <c r="A1032" s="178">
        <v>41302.486273148148</v>
      </c>
      <c r="D1032" s="4" t="s">
        <v>797</v>
      </c>
      <c r="E1032" s="6">
        <v>2711397.2769999998</v>
      </c>
      <c r="F1032" s="6">
        <v>250014.11790000001</v>
      </c>
      <c r="G1032" s="6">
        <v>-30.035799999999998</v>
      </c>
      <c r="H1032" t="s">
        <v>852</v>
      </c>
      <c r="I1032" s="7"/>
      <c r="J1032" s="4">
        <v>0</v>
      </c>
    </row>
    <row r="1033" spans="1:10" x14ac:dyDescent="0.25">
      <c r="A1033" s="178">
        <v>41303.620196759257</v>
      </c>
      <c r="B1033" s="4" t="s">
        <v>22</v>
      </c>
      <c r="C1033" s="4" t="s">
        <v>3</v>
      </c>
      <c r="D1033" s="4">
        <v>1</v>
      </c>
      <c r="E1033" s="6">
        <v>2728789.5948999999</v>
      </c>
      <c r="F1033" s="6">
        <v>264462.99400000001</v>
      </c>
      <c r="G1033" s="4">
        <v>-32.903100000000002</v>
      </c>
      <c r="H1033" t="s">
        <v>791</v>
      </c>
      <c r="I1033" t="s">
        <v>774</v>
      </c>
      <c r="J1033" s="4">
        <v>9.4999999999999998E-3</v>
      </c>
    </row>
    <row r="1034" spans="1:10" x14ac:dyDescent="0.25">
      <c r="A1034" s="178">
        <v>41303.621631944443</v>
      </c>
      <c r="B1034" s="4" t="s">
        <v>22</v>
      </c>
      <c r="C1034" s="4" t="s">
        <v>3</v>
      </c>
      <c r="D1034" s="4">
        <v>2</v>
      </c>
      <c r="E1034" s="6">
        <v>2728809.0983000002</v>
      </c>
      <c r="F1034" s="6">
        <v>264461.58069999999</v>
      </c>
      <c r="G1034" s="4">
        <v>-32.953499999999998</v>
      </c>
      <c r="H1034" t="s">
        <v>791</v>
      </c>
      <c r="I1034" t="s">
        <v>776</v>
      </c>
      <c r="J1034" s="4">
        <v>9.5999999999999992E-3</v>
      </c>
    </row>
    <row r="1035" spans="1:10" x14ac:dyDescent="0.25">
      <c r="A1035" s="178">
        <v>41303.622361111113</v>
      </c>
      <c r="B1035" s="4" t="s">
        <v>22</v>
      </c>
      <c r="C1035" s="4" t="s">
        <v>3</v>
      </c>
      <c r="D1035" s="4">
        <v>3</v>
      </c>
      <c r="E1035" s="6">
        <v>2728820.5222</v>
      </c>
      <c r="F1035" s="6">
        <v>264459.5025</v>
      </c>
      <c r="G1035" s="4">
        <v>-32.954000000000001</v>
      </c>
      <c r="H1035" t="s">
        <v>775</v>
      </c>
      <c r="J1035" s="4">
        <v>0.01</v>
      </c>
    </row>
    <row r="1036" spans="1:10" x14ac:dyDescent="0.25">
      <c r="A1036" s="178">
        <v>41303.622673611113</v>
      </c>
      <c r="B1036" s="4" t="s">
        <v>22</v>
      </c>
      <c r="C1036" s="4" t="s">
        <v>3</v>
      </c>
      <c r="D1036" s="4">
        <v>4</v>
      </c>
      <c r="E1036" s="6">
        <v>2728825.4190000002</v>
      </c>
      <c r="F1036" s="6">
        <v>264460.71490000002</v>
      </c>
      <c r="G1036" s="4">
        <v>-32.9923</v>
      </c>
      <c r="H1036" t="s">
        <v>775</v>
      </c>
      <c r="J1036" s="4">
        <v>9.4000000000000004E-3</v>
      </c>
    </row>
    <row r="1037" spans="1:10" x14ac:dyDescent="0.25">
      <c r="A1037" s="178">
        <v>41303.62296296296</v>
      </c>
      <c r="B1037" s="4" t="s">
        <v>22</v>
      </c>
      <c r="C1037" s="4" t="s">
        <v>3</v>
      </c>
      <c r="D1037" s="4">
        <v>5</v>
      </c>
      <c r="E1037" s="6">
        <v>2728828.9545999998</v>
      </c>
      <c r="F1037" s="6">
        <v>264460.98379999999</v>
      </c>
      <c r="G1037" s="4">
        <v>-33.001800000000003</v>
      </c>
      <c r="H1037" t="s">
        <v>791</v>
      </c>
      <c r="I1037" t="s">
        <v>777</v>
      </c>
      <c r="J1037" s="4">
        <v>9.4999999999999998E-3</v>
      </c>
    </row>
    <row r="1038" spans="1:10" x14ac:dyDescent="0.25">
      <c r="A1038" s="178">
        <v>41303.623356481483</v>
      </c>
      <c r="B1038" s="4" t="s">
        <v>22</v>
      </c>
      <c r="C1038" s="4" t="s">
        <v>3</v>
      </c>
      <c r="D1038" s="4">
        <v>6</v>
      </c>
      <c r="E1038" s="6">
        <v>2728833.9367999998</v>
      </c>
      <c r="F1038" s="6">
        <v>264461.50819999998</v>
      </c>
      <c r="G1038" s="4">
        <v>-32.985999999999997</v>
      </c>
      <c r="H1038" t="s">
        <v>775</v>
      </c>
      <c r="J1038" s="4">
        <v>1.03E-2</v>
      </c>
    </row>
    <row r="1039" spans="1:10" x14ac:dyDescent="0.25">
      <c r="A1039" s="178">
        <v>41303.623935185184</v>
      </c>
      <c r="B1039" s="4" t="s">
        <v>22</v>
      </c>
      <c r="C1039" s="4" t="s">
        <v>3</v>
      </c>
      <c r="D1039" s="4">
        <v>7</v>
      </c>
      <c r="E1039" s="6">
        <v>2728842.4553999999</v>
      </c>
      <c r="F1039" s="6">
        <v>264460.80410000001</v>
      </c>
      <c r="G1039" s="4">
        <v>-33.003999999999998</v>
      </c>
      <c r="H1039" t="s">
        <v>775</v>
      </c>
      <c r="J1039" s="4">
        <v>8.6999999999999994E-3</v>
      </c>
    </row>
    <row r="1040" spans="1:10" x14ac:dyDescent="0.25">
      <c r="A1040" s="178">
        <v>41303.624247685184</v>
      </c>
      <c r="B1040" s="4" t="s">
        <v>22</v>
      </c>
      <c r="C1040" s="4" t="s">
        <v>3</v>
      </c>
      <c r="D1040" s="4">
        <v>8</v>
      </c>
      <c r="E1040" s="6">
        <v>2728846.0865000002</v>
      </c>
      <c r="F1040" s="6">
        <v>264458.58189999999</v>
      </c>
      <c r="G1040" s="4">
        <v>-33.021900000000002</v>
      </c>
      <c r="H1040" t="s">
        <v>775</v>
      </c>
      <c r="J1040" s="4">
        <v>9.1999999999999998E-3</v>
      </c>
    </row>
    <row r="1041" spans="1:10" x14ac:dyDescent="0.25">
      <c r="A1041" s="178">
        <v>41303.624432870369</v>
      </c>
      <c r="B1041" s="4" t="s">
        <v>22</v>
      </c>
      <c r="C1041" s="4" t="s">
        <v>3</v>
      </c>
      <c r="D1041" s="4">
        <v>9</v>
      </c>
      <c r="E1041" s="6">
        <v>2728848.0014</v>
      </c>
      <c r="F1041" s="6">
        <v>264458.17050000001</v>
      </c>
      <c r="G1041" s="4">
        <v>-33.028500000000001</v>
      </c>
      <c r="H1041" t="s">
        <v>791</v>
      </c>
      <c r="I1041" t="s">
        <v>778</v>
      </c>
      <c r="J1041" s="4">
        <v>8.3000000000000001E-3</v>
      </c>
    </row>
    <row r="1042" spans="1:10" x14ac:dyDescent="0.25">
      <c r="A1042" s="178">
        <v>41303.624780092592</v>
      </c>
      <c r="B1042" s="4" t="s">
        <v>22</v>
      </c>
      <c r="C1042" s="4" t="s">
        <v>3</v>
      </c>
      <c r="D1042" s="4">
        <v>10</v>
      </c>
      <c r="E1042" s="6">
        <v>2728853.0797999999</v>
      </c>
      <c r="F1042" s="6">
        <v>264457.80979999999</v>
      </c>
      <c r="G1042" s="4">
        <v>-33.024999999999999</v>
      </c>
      <c r="H1042" t="s">
        <v>775</v>
      </c>
      <c r="J1042" s="4">
        <v>9.5999999999999992E-3</v>
      </c>
    </row>
    <row r="1043" spans="1:10" x14ac:dyDescent="0.25">
      <c r="A1043" s="178">
        <v>41303.625405092593</v>
      </c>
      <c r="B1043" s="4" t="s">
        <v>22</v>
      </c>
      <c r="C1043" s="4" t="s">
        <v>3</v>
      </c>
      <c r="D1043" s="4">
        <v>11</v>
      </c>
      <c r="E1043" s="6">
        <v>2728859.7403000002</v>
      </c>
      <c r="F1043" s="6">
        <v>264457.658</v>
      </c>
      <c r="G1043" s="4">
        <v>-33.054499999999997</v>
      </c>
      <c r="H1043" t="s">
        <v>775</v>
      </c>
      <c r="J1043" s="4">
        <v>8.8999999999999999E-3</v>
      </c>
    </row>
    <row r="1044" spans="1:10" x14ac:dyDescent="0.25">
      <c r="A1044" s="178">
        <v>41303.625659722224</v>
      </c>
      <c r="B1044" s="4" t="s">
        <v>22</v>
      </c>
      <c r="C1044" s="4" t="s">
        <v>3</v>
      </c>
      <c r="D1044" s="4">
        <v>12</v>
      </c>
      <c r="E1044" s="6">
        <v>2728863.4429000001</v>
      </c>
      <c r="F1044" s="6">
        <v>264456.24810000003</v>
      </c>
      <c r="G1044" s="4">
        <v>-33.051200000000001</v>
      </c>
      <c r="H1044" t="s">
        <v>775</v>
      </c>
      <c r="J1044" s="4">
        <v>1.0200000000000001E-2</v>
      </c>
    </row>
    <row r="1045" spans="1:10" x14ac:dyDescent="0.25">
      <c r="A1045" s="178">
        <v>41303.626481481479</v>
      </c>
      <c r="B1045" s="4" t="s">
        <v>22</v>
      </c>
      <c r="C1045" s="4" t="s">
        <v>3</v>
      </c>
      <c r="D1045" s="4">
        <v>13</v>
      </c>
      <c r="E1045" s="6">
        <v>2728868.0498000002</v>
      </c>
      <c r="F1045" s="6">
        <v>264455.44819999998</v>
      </c>
      <c r="G1045" s="4">
        <v>-33.043900000000001</v>
      </c>
      <c r="H1045" t="s">
        <v>791</v>
      </c>
      <c r="I1045" t="s">
        <v>780</v>
      </c>
      <c r="J1045" s="4">
        <v>2.7799999999999998E-2</v>
      </c>
    </row>
    <row r="1046" spans="1:10" x14ac:dyDescent="0.25">
      <c r="A1046" s="178">
        <v>41303.628483796296</v>
      </c>
      <c r="B1046" s="4" t="s">
        <v>22</v>
      </c>
      <c r="C1046" s="4" t="s">
        <v>3</v>
      </c>
      <c r="D1046" s="4">
        <v>14</v>
      </c>
      <c r="E1046" s="6">
        <v>2728889.3533000001</v>
      </c>
      <c r="F1046" s="6">
        <v>264454.18599999999</v>
      </c>
      <c r="G1046" s="4">
        <v>-33.109400000000001</v>
      </c>
      <c r="H1046" t="s">
        <v>791</v>
      </c>
      <c r="I1046" t="s">
        <v>781</v>
      </c>
      <c r="J1046" s="4">
        <v>2.1899999999999999E-2</v>
      </c>
    </row>
    <row r="1047" spans="1:10" x14ac:dyDescent="0.25">
      <c r="A1047" s="178">
        <v>41303.629652777781</v>
      </c>
      <c r="B1047" s="4" t="s">
        <v>22</v>
      </c>
      <c r="C1047" s="4" t="s">
        <v>3</v>
      </c>
      <c r="D1047" s="4">
        <v>17</v>
      </c>
      <c r="E1047" s="6">
        <v>2728882.1864</v>
      </c>
      <c r="F1047" s="6">
        <v>264454.48149999999</v>
      </c>
      <c r="G1047" s="4">
        <v>-33.067399999999999</v>
      </c>
      <c r="H1047" t="s">
        <v>775</v>
      </c>
      <c r="J1047" s="4">
        <v>9.4000000000000004E-3</v>
      </c>
    </row>
    <row r="1048" spans="1:10" x14ac:dyDescent="0.25">
      <c r="A1048" s="178">
        <v>41303.629826388889</v>
      </c>
      <c r="B1048" s="4" t="s">
        <v>22</v>
      </c>
      <c r="C1048" s="4" t="s">
        <v>3</v>
      </c>
      <c r="D1048" s="4">
        <v>18</v>
      </c>
      <c r="E1048" s="6">
        <v>2728879.2980999998</v>
      </c>
      <c r="F1048" s="6">
        <v>264455.02659999998</v>
      </c>
      <c r="G1048" s="4">
        <v>-33.050699999999999</v>
      </c>
      <c r="H1048" t="s">
        <v>775</v>
      </c>
      <c r="J1048" s="4">
        <v>1.0999999999999999E-2</v>
      </c>
    </row>
    <row r="1049" spans="1:10" x14ac:dyDescent="0.25">
      <c r="A1049" s="178">
        <v>41303.629976851851</v>
      </c>
      <c r="B1049" s="4" t="s">
        <v>22</v>
      </c>
      <c r="C1049" s="4" t="s">
        <v>3</v>
      </c>
      <c r="D1049" s="4">
        <v>19</v>
      </c>
      <c r="E1049" s="6">
        <v>2728875.6203000001</v>
      </c>
      <c r="F1049" s="6">
        <v>264455.28999999998</v>
      </c>
      <c r="G1049" s="4">
        <v>-33.027299999999997</v>
      </c>
      <c r="H1049" t="s">
        <v>775</v>
      </c>
      <c r="J1049" s="4">
        <v>1.0200000000000001E-2</v>
      </c>
    </row>
    <row r="1050" spans="1:10" x14ac:dyDescent="0.25">
      <c r="A1050" s="178">
        <v>41303.631608796299</v>
      </c>
      <c r="B1050" s="4" t="s">
        <v>22</v>
      </c>
      <c r="C1050" s="4" t="s">
        <v>3</v>
      </c>
      <c r="D1050" s="4">
        <v>20</v>
      </c>
      <c r="E1050" s="6">
        <v>2728839.5296999998</v>
      </c>
      <c r="F1050" s="6">
        <v>264461.18560000003</v>
      </c>
      <c r="G1050" s="4">
        <v>-33.020000000000003</v>
      </c>
      <c r="H1050" t="s">
        <v>775</v>
      </c>
      <c r="J1050" s="4">
        <v>0.01</v>
      </c>
    </row>
    <row r="1051" spans="1:10" x14ac:dyDescent="0.25">
      <c r="A1051" s="178">
        <v>41303.632615740738</v>
      </c>
      <c r="B1051" s="4" t="s">
        <v>22</v>
      </c>
      <c r="C1051" s="4" t="s">
        <v>3</v>
      </c>
      <c r="D1051" s="4">
        <v>21</v>
      </c>
      <c r="E1051" s="6">
        <v>2728814.0063</v>
      </c>
      <c r="F1051" s="6">
        <v>264460.52380000002</v>
      </c>
      <c r="G1051" s="4">
        <v>-32.957299999999996</v>
      </c>
      <c r="H1051" t="s">
        <v>775</v>
      </c>
      <c r="J1051" s="4">
        <v>1.0500000000000001E-2</v>
      </c>
    </row>
    <row r="1052" spans="1:10" x14ac:dyDescent="0.25">
      <c r="A1052" s="178">
        <v>41303.632974537039</v>
      </c>
      <c r="B1052" s="4" t="s">
        <v>22</v>
      </c>
      <c r="C1052" s="4" t="s">
        <v>3</v>
      </c>
      <c r="D1052" s="4">
        <v>22</v>
      </c>
      <c r="E1052" s="6">
        <v>2728806.7771999999</v>
      </c>
      <c r="F1052" s="6">
        <v>264462.15299999999</v>
      </c>
      <c r="G1052" s="4">
        <v>-32.948</v>
      </c>
      <c r="H1052" t="s">
        <v>775</v>
      </c>
      <c r="J1052" s="4">
        <v>9.7999999999999997E-3</v>
      </c>
    </row>
    <row r="1053" spans="1:10" x14ac:dyDescent="0.25">
      <c r="A1053" s="178">
        <v>41303.633402777778</v>
      </c>
      <c r="B1053" s="4" t="s">
        <v>22</v>
      </c>
      <c r="C1053" s="4" t="s">
        <v>3</v>
      </c>
      <c r="D1053" s="4">
        <v>23</v>
      </c>
      <c r="E1053" s="6">
        <v>2728801.0613000002</v>
      </c>
      <c r="F1053" s="6">
        <v>264460.65139999997</v>
      </c>
      <c r="G1053" s="4">
        <v>-32.950299999999999</v>
      </c>
      <c r="H1053" t="s">
        <v>775</v>
      </c>
      <c r="J1053" s="4">
        <v>1.0200000000000001E-2</v>
      </c>
    </row>
    <row r="1054" spans="1:10" x14ac:dyDescent="0.25">
      <c r="A1054" s="178">
        <v>41303.633518518516</v>
      </c>
      <c r="B1054" s="4" t="s">
        <v>22</v>
      </c>
      <c r="C1054" s="4" t="s">
        <v>3</v>
      </c>
      <c r="D1054" s="4">
        <v>24</v>
      </c>
      <c r="E1054" s="6">
        <v>2728796.7450000001</v>
      </c>
      <c r="F1054" s="6">
        <v>264460.49729999999</v>
      </c>
      <c r="G1054" s="4">
        <v>-32.936900000000001</v>
      </c>
      <c r="H1054" t="s">
        <v>775</v>
      </c>
      <c r="J1054" s="4">
        <v>1.0699999999999999E-2</v>
      </c>
    </row>
    <row r="1055" spans="1:10" x14ac:dyDescent="0.25">
      <c r="A1055" s="178">
        <v>41303.633715277778</v>
      </c>
      <c r="B1055" s="4" t="s">
        <v>22</v>
      </c>
      <c r="C1055" s="4" t="s">
        <v>3</v>
      </c>
      <c r="D1055" s="4">
        <v>25</v>
      </c>
      <c r="E1055" s="6">
        <v>2728792.6938</v>
      </c>
      <c r="F1055" s="6">
        <v>264461.33610000001</v>
      </c>
      <c r="G1055" s="4">
        <v>-32.930199999999999</v>
      </c>
      <c r="H1055" t="s">
        <v>775</v>
      </c>
      <c r="J1055" s="4">
        <v>9.1999999999999998E-3</v>
      </c>
    </row>
    <row r="1056" spans="1:10" x14ac:dyDescent="0.25">
      <c r="A1056" s="178">
        <v>41303.633912037039</v>
      </c>
      <c r="B1056" s="4" t="s">
        <v>22</v>
      </c>
      <c r="C1056" s="4" t="s">
        <v>3</v>
      </c>
      <c r="D1056" s="4">
        <v>26</v>
      </c>
      <c r="E1056" s="6">
        <v>2728785.7296000002</v>
      </c>
      <c r="F1056" s="6">
        <v>264462.22200000001</v>
      </c>
      <c r="G1056" s="4">
        <v>-32.895499999999998</v>
      </c>
      <c r="H1056" t="s">
        <v>775</v>
      </c>
      <c r="J1056" s="4">
        <v>9.4999999999999998E-3</v>
      </c>
    </row>
    <row r="1057" spans="1:10" x14ac:dyDescent="0.25">
      <c r="A1057" s="178">
        <v>41303.63422453704</v>
      </c>
      <c r="B1057" s="4" t="s">
        <v>22</v>
      </c>
      <c r="C1057" s="4" t="s">
        <v>3</v>
      </c>
      <c r="D1057" s="4">
        <v>27</v>
      </c>
      <c r="E1057" s="6">
        <v>2728779.1976999999</v>
      </c>
      <c r="F1057" s="6">
        <v>264463.66100000002</v>
      </c>
      <c r="G1057" s="4">
        <v>-32.898000000000003</v>
      </c>
      <c r="H1057" t="s">
        <v>775</v>
      </c>
      <c r="J1057" s="4">
        <v>0.01</v>
      </c>
    </row>
    <row r="1058" spans="1:10" x14ac:dyDescent="0.25">
      <c r="A1058" s="178">
        <v>41303.634629629632</v>
      </c>
      <c r="B1058" s="4" t="s">
        <v>22</v>
      </c>
      <c r="C1058" s="4" t="s">
        <v>3</v>
      </c>
      <c r="D1058" s="4">
        <v>28</v>
      </c>
      <c r="E1058" s="6">
        <v>2728770.8958999999</v>
      </c>
      <c r="F1058" s="6">
        <v>264462.46019999997</v>
      </c>
      <c r="G1058" s="4">
        <v>-32.897799999999997</v>
      </c>
      <c r="H1058" t="s">
        <v>775</v>
      </c>
      <c r="J1058" s="4">
        <v>8.8999999999999999E-3</v>
      </c>
    </row>
    <row r="1059" spans="1:10" x14ac:dyDescent="0.25">
      <c r="A1059" s="178">
        <v>41303.63517361111</v>
      </c>
      <c r="B1059" s="4" t="s">
        <v>22</v>
      </c>
      <c r="C1059" s="4" t="s">
        <v>3</v>
      </c>
      <c r="D1059" s="4">
        <v>29</v>
      </c>
      <c r="E1059" s="6">
        <v>2728762.0262000002</v>
      </c>
      <c r="F1059" s="6">
        <v>264464.1986</v>
      </c>
      <c r="G1059" s="4">
        <v>-32.908299999999997</v>
      </c>
      <c r="H1059" t="s">
        <v>775</v>
      </c>
      <c r="J1059" s="4">
        <v>1.06E-2</v>
      </c>
    </row>
    <row r="1060" spans="1:10" x14ac:dyDescent="0.25">
      <c r="A1060" s="178">
        <v>41303.635451388887</v>
      </c>
      <c r="B1060" s="4" t="s">
        <v>22</v>
      </c>
      <c r="C1060" s="4" t="s">
        <v>3</v>
      </c>
      <c r="D1060" s="4">
        <v>30</v>
      </c>
      <c r="E1060" s="6">
        <v>2728754.6003</v>
      </c>
      <c r="F1060" s="6">
        <v>264464.82980000001</v>
      </c>
      <c r="G1060" s="4">
        <v>-32.879800000000003</v>
      </c>
      <c r="H1060" t="s">
        <v>775</v>
      </c>
      <c r="J1060" s="4">
        <v>0.01</v>
      </c>
    </row>
    <row r="1061" spans="1:10" x14ac:dyDescent="0.25">
      <c r="A1061" s="178">
        <v>41303.635601851849</v>
      </c>
      <c r="B1061" s="4" t="s">
        <v>22</v>
      </c>
      <c r="C1061" s="4" t="s">
        <v>3</v>
      </c>
      <c r="D1061" s="4">
        <v>31</v>
      </c>
      <c r="E1061" s="6">
        <v>2728750.8445000001</v>
      </c>
      <c r="F1061" s="6">
        <v>264463.35100000002</v>
      </c>
      <c r="G1061" s="4">
        <v>-32.876199999999997</v>
      </c>
      <c r="H1061" t="s">
        <v>775</v>
      </c>
      <c r="J1061" s="4">
        <v>1.0200000000000001E-2</v>
      </c>
    </row>
    <row r="1062" spans="1:10" x14ac:dyDescent="0.25">
      <c r="A1062" s="178">
        <v>41303.635833333334</v>
      </c>
      <c r="B1062" s="4" t="s">
        <v>22</v>
      </c>
      <c r="C1062" s="4" t="s">
        <v>3</v>
      </c>
      <c r="D1062" s="4">
        <v>32</v>
      </c>
      <c r="E1062" s="6">
        <v>2728744.9561000001</v>
      </c>
      <c r="F1062" s="6">
        <v>264464.0318</v>
      </c>
      <c r="G1062" s="4">
        <v>-32.851799999999997</v>
      </c>
      <c r="H1062" t="s">
        <v>775</v>
      </c>
      <c r="J1062" s="4">
        <v>9.2999999999999992E-3</v>
      </c>
    </row>
    <row r="1063" spans="1:10" x14ac:dyDescent="0.25">
      <c r="A1063" s="178">
        <v>41303.635925925926</v>
      </c>
      <c r="B1063" s="4" t="s">
        <v>22</v>
      </c>
      <c r="C1063" s="4" t="s">
        <v>3</v>
      </c>
      <c r="D1063" s="4">
        <v>33</v>
      </c>
      <c r="E1063" s="6">
        <v>2728742.3960000002</v>
      </c>
      <c r="F1063" s="6">
        <v>264463.61200000002</v>
      </c>
      <c r="G1063" s="4">
        <v>-32.809100000000001</v>
      </c>
      <c r="H1063" t="s">
        <v>775</v>
      </c>
      <c r="J1063" s="4">
        <v>9.9000000000000008E-3</v>
      </c>
    </row>
    <row r="1064" spans="1:10" x14ac:dyDescent="0.25">
      <c r="A1064" s="178">
        <v>41303.636006944442</v>
      </c>
      <c r="B1064" s="4" t="s">
        <v>22</v>
      </c>
      <c r="C1064" s="4" t="s">
        <v>3</v>
      </c>
      <c r="D1064" s="4">
        <v>34</v>
      </c>
      <c r="E1064" s="6">
        <v>2728741.0789000001</v>
      </c>
      <c r="F1064" s="6">
        <v>264463.67690000002</v>
      </c>
      <c r="G1064" s="4">
        <v>-32.589799999999997</v>
      </c>
      <c r="H1064" t="s">
        <v>775</v>
      </c>
      <c r="J1064" s="4">
        <v>9.4999999999999998E-3</v>
      </c>
    </row>
    <row r="1065" spans="1:10" x14ac:dyDescent="0.25">
      <c r="A1065" s="178">
        <v>41303.636180555557</v>
      </c>
      <c r="B1065" s="4" t="s">
        <v>22</v>
      </c>
      <c r="C1065" s="4" t="s">
        <v>3</v>
      </c>
      <c r="D1065" s="4">
        <v>35</v>
      </c>
      <c r="E1065" s="6">
        <v>2728736.4232999999</v>
      </c>
      <c r="F1065" s="6">
        <v>264463.74249999999</v>
      </c>
      <c r="G1065" s="4">
        <v>-32.640099999999997</v>
      </c>
      <c r="H1065" t="s">
        <v>775</v>
      </c>
      <c r="J1065" s="4">
        <v>9.2999999999999992E-3</v>
      </c>
    </row>
    <row r="1066" spans="1:10" x14ac:dyDescent="0.25">
      <c r="A1066" s="178">
        <v>41303.636319444442</v>
      </c>
      <c r="B1066" s="4" t="s">
        <v>22</v>
      </c>
      <c r="C1066" s="4" t="s">
        <v>3</v>
      </c>
      <c r="D1066" s="4">
        <v>36</v>
      </c>
      <c r="E1066" s="6">
        <v>2728732.2094999999</v>
      </c>
      <c r="F1066" s="6">
        <v>264463.62280000001</v>
      </c>
      <c r="G1066" s="4">
        <v>-32.803199999999997</v>
      </c>
      <c r="H1066" t="s">
        <v>775</v>
      </c>
      <c r="J1066" s="4">
        <v>9.2999999999999992E-3</v>
      </c>
    </row>
    <row r="1067" spans="1:10" x14ac:dyDescent="0.25">
      <c r="A1067" s="178">
        <v>41303.636469907404</v>
      </c>
      <c r="B1067" s="4" t="s">
        <v>22</v>
      </c>
      <c r="C1067" s="4" t="s">
        <v>3</v>
      </c>
      <c r="D1067" s="4">
        <v>37</v>
      </c>
      <c r="E1067" s="6">
        <v>2728728.9777000002</v>
      </c>
      <c r="F1067" s="6">
        <v>264463.59879999998</v>
      </c>
      <c r="G1067" s="4">
        <v>-33.017800000000001</v>
      </c>
      <c r="H1067" t="s">
        <v>775</v>
      </c>
      <c r="J1067" s="4">
        <v>9.7999999999999997E-3</v>
      </c>
    </row>
    <row r="1068" spans="1:10" x14ac:dyDescent="0.25">
      <c r="A1068" s="178">
        <v>41303.63658564815</v>
      </c>
      <c r="B1068" s="4" t="s">
        <v>22</v>
      </c>
      <c r="C1068" s="4" t="s">
        <v>3</v>
      </c>
      <c r="D1068" s="4">
        <v>38</v>
      </c>
      <c r="E1068" s="6">
        <v>2728726.6671000002</v>
      </c>
      <c r="F1068" s="6">
        <v>264463.8014</v>
      </c>
      <c r="G1068" s="4">
        <v>-33.174700000000001</v>
      </c>
      <c r="H1068" t="s">
        <v>775</v>
      </c>
      <c r="J1068" s="4">
        <v>9.5999999999999992E-3</v>
      </c>
    </row>
    <row r="1069" spans="1:10" x14ac:dyDescent="0.25">
      <c r="A1069" s="178">
        <v>41303.636689814812</v>
      </c>
      <c r="B1069" s="4" t="s">
        <v>22</v>
      </c>
      <c r="C1069" s="4" t="s">
        <v>3</v>
      </c>
      <c r="D1069" s="4">
        <v>39</v>
      </c>
      <c r="E1069" s="6">
        <v>2728725.5882999999</v>
      </c>
      <c r="F1069" s="6">
        <v>264463.9584</v>
      </c>
      <c r="G1069" s="4">
        <v>-33.270000000000003</v>
      </c>
      <c r="H1069" t="s">
        <v>775</v>
      </c>
      <c r="J1069" s="4">
        <v>8.8000000000000005E-3</v>
      </c>
    </row>
    <row r="1070" spans="1:10" x14ac:dyDescent="0.25">
      <c r="A1070" s="178">
        <v>41303.636805555558</v>
      </c>
      <c r="B1070" s="4" t="s">
        <v>22</v>
      </c>
      <c r="C1070" s="4" t="s">
        <v>3</v>
      </c>
      <c r="D1070" s="4">
        <v>40</v>
      </c>
      <c r="E1070" s="6">
        <v>2728724.3382000001</v>
      </c>
      <c r="F1070" s="6">
        <v>264464.28690000001</v>
      </c>
      <c r="G1070" s="4">
        <v>-33.363500000000002</v>
      </c>
      <c r="H1070" t="s">
        <v>775</v>
      </c>
      <c r="J1070" s="4">
        <v>9.7999999999999997E-3</v>
      </c>
    </row>
    <row r="1071" spans="1:10" x14ac:dyDescent="0.25">
      <c r="A1071" s="178">
        <v>41303.641550925924</v>
      </c>
      <c r="B1071" s="4" t="s">
        <v>22</v>
      </c>
      <c r="C1071" s="4" t="s">
        <v>3</v>
      </c>
      <c r="D1071" s="4">
        <v>41</v>
      </c>
      <c r="E1071" s="6">
        <v>2728645.2503</v>
      </c>
      <c r="F1071" s="6">
        <v>264608.93430000002</v>
      </c>
      <c r="G1071" s="4">
        <v>-31.960100000000001</v>
      </c>
      <c r="H1071" t="s">
        <v>854</v>
      </c>
      <c r="J1071" s="4">
        <v>1.04E-2</v>
      </c>
    </row>
    <row r="1072" spans="1:10" x14ac:dyDescent="0.25">
      <c r="A1072" s="178">
        <v>41303.641770833332</v>
      </c>
      <c r="B1072" s="4" t="s">
        <v>22</v>
      </c>
      <c r="C1072" s="4" t="s">
        <v>3</v>
      </c>
      <c r="D1072" s="4">
        <v>42</v>
      </c>
      <c r="E1072" s="6">
        <v>2728641.9783999999</v>
      </c>
      <c r="F1072" s="6">
        <v>264607.20659999998</v>
      </c>
      <c r="G1072" s="4">
        <v>-32.388100000000001</v>
      </c>
      <c r="H1072" t="s">
        <v>782</v>
      </c>
      <c r="J1072" s="4">
        <v>1.0500000000000001E-2</v>
      </c>
    </row>
    <row r="1073" spans="1:10" x14ac:dyDescent="0.25">
      <c r="A1073" s="178">
        <v>41303.641817129632</v>
      </c>
      <c r="B1073" s="4" t="s">
        <v>22</v>
      </c>
      <c r="C1073" s="4" t="s">
        <v>3</v>
      </c>
      <c r="D1073" s="4">
        <v>43</v>
      </c>
      <c r="E1073" s="6">
        <v>2728642.0987</v>
      </c>
      <c r="F1073" s="6">
        <v>264607.17959999997</v>
      </c>
      <c r="G1073" s="4">
        <v>-32.397799999999997</v>
      </c>
      <c r="H1073" t="s">
        <v>782</v>
      </c>
      <c r="J1073" s="4">
        <v>1.0999999999999999E-2</v>
      </c>
    </row>
    <row r="1074" spans="1:10" x14ac:dyDescent="0.25">
      <c r="A1074" s="178">
        <v>41303.599930555552</v>
      </c>
      <c r="B1074" s="4" t="s">
        <v>22</v>
      </c>
      <c r="C1074" s="4" t="s">
        <v>3</v>
      </c>
      <c r="D1074" s="4" t="s">
        <v>797</v>
      </c>
      <c r="E1074" s="6">
        <v>2728639.6283</v>
      </c>
      <c r="F1074" s="6">
        <v>264613.43810000003</v>
      </c>
      <c r="G1074" s="4">
        <v>-30.9373</v>
      </c>
      <c r="H1074" t="s">
        <v>810</v>
      </c>
      <c r="J1074" s="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4"/>
  <sheetViews>
    <sheetView tabSelected="1" workbookViewId="0">
      <pane xSplit="5" ySplit="1" topLeftCell="F132" activePane="bottomRight" state="frozen"/>
      <selection pane="topRight" activeCell="F1" sqref="F1"/>
      <selection pane="bottomLeft" activeCell="A2" sqref="A2"/>
      <selection pane="bottomRight" activeCell="O1" sqref="O1"/>
    </sheetView>
  </sheetViews>
  <sheetFormatPr defaultRowHeight="15" x14ac:dyDescent="0.25"/>
  <cols>
    <col min="1" max="1" width="8.7109375" style="51" bestFit="1" customWidth="1"/>
    <col min="2" max="2" width="7.7109375" style="3" customWidth="1"/>
    <col min="3" max="3" width="21.85546875" style="4" bestFit="1" customWidth="1"/>
    <col min="4" max="4" width="17.42578125" style="4" bestFit="1" customWidth="1"/>
    <col min="5" max="5" width="4.5703125" style="4" bestFit="1" customWidth="1"/>
    <col min="6" max="6" width="15.140625" style="4" bestFit="1" customWidth="1"/>
    <col min="7" max="7" width="7.42578125" style="4" bestFit="1" customWidth="1"/>
    <col min="8" max="8" width="6.28515625" style="4" customWidth="1"/>
    <col min="9" max="9" width="16.140625" style="4" bestFit="1" customWidth="1"/>
    <col min="10" max="10" width="16" style="4" bestFit="1" customWidth="1"/>
    <col min="11" max="11" width="22" style="4" bestFit="1" customWidth="1"/>
    <col min="12" max="12" width="26.7109375" style="6" bestFit="1" customWidth="1"/>
    <col min="13" max="13" width="19.85546875" style="21" bestFit="1" customWidth="1"/>
    <col min="14" max="14" width="15" style="4" bestFit="1" customWidth="1"/>
    <col min="15" max="15" width="10.42578125" style="4" bestFit="1" customWidth="1"/>
    <col min="16" max="16" width="9.85546875" style="5" bestFit="1" customWidth="1"/>
    <col min="17" max="17" width="10" style="6" bestFit="1" customWidth="1"/>
    <col min="18" max="18" width="9.85546875" style="6" bestFit="1" customWidth="1"/>
    <col min="19" max="19" width="9.42578125" style="6" bestFit="1" customWidth="1"/>
    <col min="20" max="20" width="38.85546875" style="4" bestFit="1" customWidth="1"/>
  </cols>
  <sheetData>
    <row r="1" spans="1:20" ht="18.75" x14ac:dyDescent="0.35">
      <c r="A1" s="225" t="s">
        <v>0</v>
      </c>
      <c r="B1" s="23" t="s">
        <v>55</v>
      </c>
      <c r="C1" s="24" t="s">
        <v>62</v>
      </c>
      <c r="D1" s="24" t="s">
        <v>63</v>
      </c>
      <c r="E1" s="24" t="s">
        <v>64</v>
      </c>
      <c r="F1" s="24" t="s">
        <v>153</v>
      </c>
      <c r="G1" s="24" t="s">
        <v>57</v>
      </c>
      <c r="H1" s="24" t="s">
        <v>26</v>
      </c>
      <c r="I1" s="24" t="s">
        <v>59</v>
      </c>
      <c r="J1" s="24" t="s">
        <v>56</v>
      </c>
      <c r="K1" s="24" t="s">
        <v>876</v>
      </c>
      <c r="L1" s="25" t="s">
        <v>877</v>
      </c>
      <c r="M1" s="26" t="s">
        <v>83</v>
      </c>
      <c r="N1" s="24" t="s">
        <v>764</v>
      </c>
      <c r="O1" s="24" t="s">
        <v>152</v>
      </c>
      <c r="P1" s="24" t="s">
        <v>663</v>
      </c>
      <c r="Q1" s="25" t="s">
        <v>27</v>
      </c>
      <c r="R1" s="25" t="s">
        <v>28</v>
      </c>
      <c r="S1" s="25" t="s">
        <v>29</v>
      </c>
      <c r="T1" s="25" t="s">
        <v>30</v>
      </c>
    </row>
    <row r="2" spans="1:20" x14ac:dyDescent="0.25">
      <c r="A2" s="226">
        <v>41301</v>
      </c>
      <c r="B2" s="181"/>
      <c r="C2" s="182" t="s">
        <v>6</v>
      </c>
      <c r="D2" s="182" t="s">
        <v>21</v>
      </c>
      <c r="E2" s="182">
        <v>1</v>
      </c>
      <c r="F2" s="182">
        <v>50</v>
      </c>
      <c r="G2" s="183"/>
      <c r="H2" s="183"/>
      <c r="I2" s="183"/>
      <c r="J2" s="183"/>
      <c r="K2" s="183"/>
      <c r="L2" s="152">
        <v>0.38700000000000001</v>
      </c>
      <c r="M2" s="184">
        <v>355.4</v>
      </c>
      <c r="N2" s="183"/>
      <c r="O2" s="183"/>
      <c r="P2" s="183"/>
      <c r="Q2" s="31">
        <v>24.267838000000001</v>
      </c>
      <c r="R2" s="31">
        <v>54.226179000000002</v>
      </c>
      <c r="S2" s="109">
        <v>-31.744700000000002</v>
      </c>
      <c r="T2" s="182" t="s">
        <v>31</v>
      </c>
    </row>
    <row r="3" spans="1:20" x14ac:dyDescent="0.25">
      <c r="A3" s="226">
        <v>41301</v>
      </c>
      <c r="B3" s="181"/>
      <c r="C3" s="182" t="s">
        <v>6</v>
      </c>
      <c r="D3" s="182" t="s">
        <v>21</v>
      </c>
      <c r="E3" s="182">
        <v>2</v>
      </c>
      <c r="F3" s="182">
        <v>27</v>
      </c>
      <c r="G3" s="183"/>
      <c r="H3" s="183"/>
      <c r="I3" s="183"/>
      <c r="J3" s="183"/>
      <c r="K3" s="183"/>
      <c r="L3" s="152"/>
      <c r="M3" s="123"/>
      <c r="N3" s="183"/>
      <c r="O3" s="183"/>
      <c r="P3" s="183"/>
      <c r="Q3" s="31">
        <v>24.268013</v>
      </c>
      <c r="R3" s="31">
        <v>54.22627</v>
      </c>
      <c r="S3" s="109">
        <v>-31.758700000000001</v>
      </c>
      <c r="T3" s="182" t="s">
        <v>31</v>
      </c>
    </row>
    <row r="4" spans="1:20" x14ac:dyDescent="0.25">
      <c r="A4" s="226">
        <v>41301</v>
      </c>
      <c r="B4" s="181"/>
      <c r="C4" s="182" t="s">
        <v>6</v>
      </c>
      <c r="D4" s="182" t="s">
        <v>21</v>
      </c>
      <c r="E4" s="182">
        <v>3</v>
      </c>
      <c r="F4" s="182">
        <v>38.5</v>
      </c>
      <c r="G4" s="183"/>
      <c r="H4" s="183"/>
      <c r="I4" s="183"/>
      <c r="J4" s="183"/>
      <c r="K4" s="183"/>
      <c r="L4" s="152">
        <v>0.42099999999999999</v>
      </c>
      <c r="M4" s="184">
        <v>353.4</v>
      </c>
      <c r="N4" s="183"/>
      <c r="O4" s="183"/>
      <c r="P4" s="183"/>
      <c r="Q4" s="31">
        <v>24.268170999999999</v>
      </c>
      <c r="R4" s="31">
        <v>54.226308000000003</v>
      </c>
      <c r="S4" s="109">
        <v>-31.7117</v>
      </c>
      <c r="T4" s="182" t="s">
        <v>31</v>
      </c>
    </row>
    <row r="5" spans="1:20" x14ac:dyDescent="0.25">
      <c r="A5" s="226">
        <v>41301</v>
      </c>
      <c r="B5" s="181"/>
      <c r="C5" s="182" t="s">
        <v>6</v>
      </c>
      <c r="D5" s="182" t="s">
        <v>21</v>
      </c>
      <c r="E5" s="182">
        <v>4</v>
      </c>
      <c r="F5" s="182">
        <v>40</v>
      </c>
      <c r="G5" s="183"/>
      <c r="H5" s="183"/>
      <c r="I5" s="183"/>
      <c r="J5" s="183"/>
      <c r="K5" s="183"/>
      <c r="L5" s="109"/>
      <c r="M5" s="184">
        <v>393.6</v>
      </c>
      <c r="N5" s="183"/>
      <c r="O5" s="183"/>
      <c r="P5" s="183"/>
      <c r="Q5" s="31">
        <v>24.268516000000002</v>
      </c>
      <c r="R5" s="31">
        <v>54.226443000000003</v>
      </c>
      <c r="S5" s="109">
        <v>-31.807600000000001</v>
      </c>
      <c r="T5" s="182" t="s">
        <v>31</v>
      </c>
    </row>
    <row r="6" spans="1:20" x14ac:dyDescent="0.25">
      <c r="A6" s="226">
        <v>41300</v>
      </c>
      <c r="B6" s="181"/>
      <c r="C6" s="182" t="s">
        <v>82</v>
      </c>
      <c r="D6" s="182" t="s">
        <v>21</v>
      </c>
      <c r="E6" s="182">
        <v>1</v>
      </c>
      <c r="F6" s="183">
        <v>62</v>
      </c>
      <c r="G6" s="183"/>
      <c r="H6" s="183"/>
      <c r="I6" s="183"/>
      <c r="J6" s="183"/>
      <c r="K6" s="183"/>
      <c r="L6" s="109"/>
      <c r="M6" s="123"/>
      <c r="N6" s="183"/>
      <c r="O6" s="183"/>
      <c r="P6" s="183"/>
      <c r="Q6" s="31">
        <v>24.130454</v>
      </c>
      <c r="R6" s="31">
        <v>53.029018000000001</v>
      </c>
      <c r="S6" s="109"/>
      <c r="T6" s="182" t="s">
        <v>33</v>
      </c>
    </row>
    <row r="7" spans="1:20" x14ac:dyDescent="0.25">
      <c r="A7" s="226">
        <v>41300</v>
      </c>
      <c r="B7" s="181"/>
      <c r="C7" s="182" t="s">
        <v>82</v>
      </c>
      <c r="D7" s="182" t="s">
        <v>21</v>
      </c>
      <c r="E7" s="182">
        <v>2</v>
      </c>
      <c r="F7" s="183">
        <v>30</v>
      </c>
      <c r="G7" s="183"/>
      <c r="H7" s="183"/>
      <c r="I7" s="183"/>
      <c r="J7" s="183"/>
      <c r="K7" s="183"/>
      <c r="L7" s="109"/>
      <c r="M7" s="123"/>
      <c r="N7" s="183"/>
      <c r="O7" s="183"/>
      <c r="P7" s="183"/>
      <c r="Q7" s="31">
        <v>24.130102999999998</v>
      </c>
      <c r="R7" s="31">
        <v>53.029046999999998</v>
      </c>
      <c r="S7" s="109"/>
      <c r="T7" s="182" t="s">
        <v>33</v>
      </c>
    </row>
    <row r="8" spans="1:20" x14ac:dyDescent="0.25">
      <c r="A8" s="226">
        <v>41300</v>
      </c>
      <c r="B8" s="181"/>
      <c r="C8" s="182" t="s">
        <v>82</v>
      </c>
      <c r="D8" s="182" t="s">
        <v>21</v>
      </c>
      <c r="E8" s="182">
        <v>3</v>
      </c>
      <c r="F8" s="183">
        <v>50</v>
      </c>
      <c r="G8" s="183"/>
      <c r="H8" s="183"/>
      <c r="I8" s="183"/>
      <c r="J8" s="183"/>
      <c r="K8" s="183"/>
      <c r="L8" s="109"/>
      <c r="M8" s="123"/>
      <c r="N8" s="183"/>
      <c r="O8" s="183"/>
      <c r="P8" s="183"/>
      <c r="Q8" s="31">
        <v>24.129726000000002</v>
      </c>
      <c r="R8" s="31">
        <v>53.029058999999997</v>
      </c>
      <c r="S8" s="109"/>
      <c r="T8" s="182" t="s">
        <v>33</v>
      </c>
    </row>
    <row r="9" spans="1:20" x14ac:dyDescent="0.25">
      <c r="A9" s="226">
        <v>41301</v>
      </c>
      <c r="B9" s="181"/>
      <c r="C9" s="182" t="s">
        <v>6</v>
      </c>
      <c r="D9" s="182" t="s">
        <v>19</v>
      </c>
      <c r="E9" s="182">
        <v>1</v>
      </c>
      <c r="F9" s="182">
        <v>40</v>
      </c>
      <c r="G9" s="10"/>
      <c r="H9" s="10"/>
      <c r="I9" s="10"/>
      <c r="J9" s="10"/>
      <c r="K9" s="10"/>
      <c r="L9" s="152">
        <v>0.83850000000000002</v>
      </c>
      <c r="M9" s="184">
        <v>361.8</v>
      </c>
      <c r="N9" s="183"/>
      <c r="O9" s="183"/>
      <c r="P9" s="183"/>
      <c r="Q9" s="31">
        <v>24.259596999999999</v>
      </c>
      <c r="R9" s="31">
        <v>54.236117</v>
      </c>
      <c r="S9" s="109">
        <v>-31.849</v>
      </c>
      <c r="T9" s="182" t="s">
        <v>31</v>
      </c>
    </row>
    <row r="10" spans="1:20" x14ac:dyDescent="0.25">
      <c r="A10" s="226">
        <v>41301</v>
      </c>
      <c r="B10" s="181"/>
      <c r="C10" s="182" t="s">
        <v>6</v>
      </c>
      <c r="D10" s="182" t="s">
        <v>19</v>
      </c>
      <c r="E10" s="182">
        <v>2</v>
      </c>
      <c r="F10" s="182">
        <v>35</v>
      </c>
      <c r="G10" s="10"/>
      <c r="H10" s="10"/>
      <c r="I10" s="10"/>
      <c r="J10" s="10"/>
      <c r="K10" s="10"/>
      <c r="L10" s="152"/>
      <c r="M10" s="123"/>
      <c r="N10" s="183"/>
      <c r="O10" s="183"/>
      <c r="P10" s="183"/>
      <c r="Q10" s="31">
        <v>24.25977</v>
      </c>
      <c r="R10" s="31">
        <v>54.236139000000001</v>
      </c>
      <c r="S10" s="109">
        <v>-31.876300000000001</v>
      </c>
      <c r="T10" s="182" t="s">
        <v>31</v>
      </c>
    </row>
    <row r="11" spans="1:20" x14ac:dyDescent="0.25">
      <c r="A11" s="226">
        <v>41301</v>
      </c>
      <c r="B11" s="181"/>
      <c r="C11" s="182" t="s">
        <v>6</v>
      </c>
      <c r="D11" s="182" t="s">
        <v>19</v>
      </c>
      <c r="E11" s="182">
        <v>3</v>
      </c>
      <c r="F11" s="182">
        <v>38</v>
      </c>
      <c r="G11" s="10"/>
      <c r="H11" s="10"/>
      <c r="I11" s="10"/>
      <c r="J11" s="10"/>
      <c r="K11" s="10"/>
      <c r="L11" s="109"/>
      <c r="M11" s="123"/>
      <c r="N11" s="183"/>
      <c r="O11" s="183"/>
      <c r="P11" s="183"/>
      <c r="Q11" s="31">
        <v>24.259937999999998</v>
      </c>
      <c r="R11" s="31">
        <v>54.236190000000001</v>
      </c>
      <c r="S11" s="109">
        <v>-31.878399999999999</v>
      </c>
      <c r="T11" s="182" t="s">
        <v>31</v>
      </c>
    </row>
    <row r="12" spans="1:20" x14ac:dyDescent="0.25">
      <c r="A12" s="226">
        <v>41301</v>
      </c>
      <c r="B12" s="181"/>
      <c r="C12" s="182" t="s">
        <v>6</v>
      </c>
      <c r="D12" s="182" t="s">
        <v>19</v>
      </c>
      <c r="E12" s="182">
        <v>4</v>
      </c>
      <c r="F12" s="182">
        <v>38</v>
      </c>
      <c r="G12" s="10"/>
      <c r="H12" s="10"/>
      <c r="I12" s="10"/>
      <c r="J12" s="10"/>
      <c r="K12" s="10"/>
      <c r="L12" s="109"/>
      <c r="M12" s="123"/>
      <c r="N12" s="183"/>
      <c r="O12" s="183"/>
      <c r="P12" s="183"/>
      <c r="Q12" s="31">
        <v>24.260107999999999</v>
      </c>
      <c r="R12" s="31">
        <v>54.236263000000001</v>
      </c>
      <c r="S12" s="109">
        <v>-31.895</v>
      </c>
      <c r="T12" s="182" t="s">
        <v>31</v>
      </c>
    </row>
    <row r="13" spans="1:20" x14ac:dyDescent="0.25">
      <c r="A13" s="226">
        <v>41301</v>
      </c>
      <c r="B13" s="181"/>
      <c r="C13" s="182" t="s">
        <v>6</v>
      </c>
      <c r="D13" s="182" t="s">
        <v>19</v>
      </c>
      <c r="E13" s="182">
        <v>5</v>
      </c>
      <c r="F13" s="182">
        <v>38</v>
      </c>
      <c r="G13" s="10"/>
      <c r="H13" s="10"/>
      <c r="I13" s="10"/>
      <c r="J13" s="10"/>
      <c r="K13" s="10"/>
      <c r="L13" s="152">
        <v>0.47</v>
      </c>
      <c r="M13" s="184">
        <v>362.6</v>
      </c>
      <c r="N13" s="183"/>
      <c r="O13" s="183"/>
      <c r="P13" s="183"/>
      <c r="Q13" s="31">
        <v>24.260287999999999</v>
      </c>
      <c r="R13" s="31">
        <v>54.236322999999999</v>
      </c>
      <c r="S13" s="109">
        <v>-31.8918</v>
      </c>
      <c r="T13" s="182" t="s">
        <v>31</v>
      </c>
    </row>
    <row r="14" spans="1:20" x14ac:dyDescent="0.25">
      <c r="A14" s="226">
        <v>41297</v>
      </c>
      <c r="B14" s="181"/>
      <c r="C14" s="182" t="s">
        <v>18</v>
      </c>
      <c r="D14" s="182" t="s">
        <v>19</v>
      </c>
      <c r="E14" s="182">
        <v>1</v>
      </c>
      <c r="F14" s="182">
        <v>44</v>
      </c>
      <c r="G14" s="183"/>
      <c r="H14" s="183"/>
      <c r="I14" s="183"/>
      <c r="J14" s="183"/>
      <c r="K14" s="183"/>
      <c r="L14" s="109"/>
      <c r="M14" s="123"/>
      <c r="N14" s="183"/>
      <c r="O14" s="183"/>
      <c r="P14" s="183"/>
      <c r="Q14" s="31">
        <v>24.123370999999999</v>
      </c>
      <c r="R14" s="31">
        <v>54.049666999999999</v>
      </c>
      <c r="S14" s="109">
        <v>-31.682400000000001</v>
      </c>
      <c r="T14" s="182" t="s">
        <v>31</v>
      </c>
    </row>
    <row r="15" spans="1:20" x14ac:dyDescent="0.25">
      <c r="A15" s="226">
        <v>41297</v>
      </c>
      <c r="B15" s="181"/>
      <c r="C15" s="182" t="s">
        <v>18</v>
      </c>
      <c r="D15" s="182" t="s">
        <v>19</v>
      </c>
      <c r="E15" s="182">
        <v>2</v>
      </c>
      <c r="F15" s="182">
        <v>36</v>
      </c>
      <c r="G15" s="183"/>
      <c r="H15" s="183"/>
      <c r="I15" s="183"/>
      <c r="J15" s="183"/>
      <c r="K15" s="183"/>
      <c r="L15" s="152">
        <v>1.4350000000000001</v>
      </c>
      <c r="M15" s="123"/>
      <c r="N15" s="183"/>
      <c r="O15" s="183"/>
      <c r="P15" s="183"/>
      <c r="Q15" s="31">
        <v>24.123548</v>
      </c>
      <c r="R15" s="31">
        <v>54.049641000000001</v>
      </c>
      <c r="S15" s="109">
        <v>-31.6983</v>
      </c>
      <c r="T15" s="182" t="s">
        <v>31</v>
      </c>
    </row>
    <row r="16" spans="1:20" x14ac:dyDescent="0.25">
      <c r="A16" s="226">
        <v>41297</v>
      </c>
      <c r="B16" s="181"/>
      <c r="C16" s="182" t="s">
        <v>18</v>
      </c>
      <c r="D16" s="182" t="s">
        <v>19</v>
      </c>
      <c r="E16" s="182">
        <v>3</v>
      </c>
      <c r="F16" s="182">
        <v>45</v>
      </c>
      <c r="G16" s="183"/>
      <c r="H16" s="183"/>
      <c r="I16" s="183"/>
      <c r="J16" s="183"/>
      <c r="K16" s="183"/>
      <c r="L16" s="152"/>
      <c r="M16" s="123"/>
      <c r="N16" s="183"/>
      <c r="O16" s="183"/>
      <c r="P16" s="183"/>
      <c r="Q16" s="31">
        <v>24.123733999999999</v>
      </c>
      <c r="R16" s="31">
        <v>54.049579999999999</v>
      </c>
      <c r="S16" s="109">
        <v>-31.7133</v>
      </c>
      <c r="T16" s="182" t="s">
        <v>31</v>
      </c>
    </row>
    <row r="17" spans="1:20" x14ac:dyDescent="0.25">
      <c r="A17" s="226">
        <v>41297</v>
      </c>
      <c r="B17" s="181"/>
      <c r="C17" s="182" t="s">
        <v>18</v>
      </c>
      <c r="D17" s="182" t="s">
        <v>19</v>
      </c>
      <c r="E17" s="182">
        <v>4</v>
      </c>
      <c r="F17" s="182">
        <v>38</v>
      </c>
      <c r="G17" s="183"/>
      <c r="H17" s="183"/>
      <c r="I17" s="183"/>
      <c r="J17" s="183"/>
      <c r="K17" s="183"/>
      <c r="L17" s="152">
        <v>1.71</v>
      </c>
      <c r="M17" s="123"/>
      <c r="N17" s="183"/>
      <c r="O17" s="183"/>
      <c r="P17" s="183"/>
      <c r="Q17" s="31">
        <v>24.123909000000001</v>
      </c>
      <c r="R17" s="31">
        <v>54.049515999999997</v>
      </c>
      <c r="S17" s="109">
        <v>-31.730799999999999</v>
      </c>
      <c r="T17" s="182" t="s">
        <v>31</v>
      </c>
    </row>
    <row r="18" spans="1:20" x14ac:dyDescent="0.25">
      <c r="A18" s="226">
        <v>41297</v>
      </c>
      <c r="B18" s="181"/>
      <c r="C18" s="182" t="s">
        <v>18</v>
      </c>
      <c r="D18" s="182" t="s">
        <v>19</v>
      </c>
      <c r="E18" s="182">
        <v>5</v>
      </c>
      <c r="F18" s="182">
        <v>33</v>
      </c>
      <c r="G18" s="183"/>
      <c r="H18" s="183"/>
      <c r="I18" s="183"/>
      <c r="J18" s="183"/>
      <c r="K18" s="183"/>
      <c r="L18" s="152">
        <v>2.2199999999999998</v>
      </c>
      <c r="M18" s="123"/>
      <c r="N18" s="183"/>
      <c r="O18" s="183"/>
      <c r="P18" s="183"/>
      <c r="Q18" s="30">
        <v>24.1239403876762</v>
      </c>
      <c r="R18" s="30">
        <v>54.049481834993401</v>
      </c>
      <c r="S18" s="109">
        <v>-31.7484</v>
      </c>
      <c r="T18" s="182" t="s">
        <v>31</v>
      </c>
    </row>
    <row r="19" spans="1:20" x14ac:dyDescent="0.25">
      <c r="A19" s="226">
        <v>41297</v>
      </c>
      <c r="B19" s="181"/>
      <c r="C19" s="182" t="s">
        <v>18</v>
      </c>
      <c r="D19" s="182" t="s">
        <v>19</v>
      </c>
      <c r="E19" s="182">
        <v>6</v>
      </c>
      <c r="F19" s="182">
        <v>50</v>
      </c>
      <c r="G19" s="183"/>
      <c r="H19" s="183"/>
      <c r="I19" s="183"/>
      <c r="J19" s="183"/>
      <c r="K19" s="183"/>
      <c r="L19" s="152">
        <v>0.83550000000000002</v>
      </c>
      <c r="M19" s="123"/>
      <c r="N19" s="183"/>
      <c r="O19" s="183"/>
      <c r="P19" s="183"/>
      <c r="Q19" s="30">
        <v>24.124146513929499</v>
      </c>
      <c r="R19" s="30">
        <v>54.049408276126599</v>
      </c>
      <c r="S19" s="109">
        <v>-31.758600000000001</v>
      </c>
      <c r="T19" s="182" t="s">
        <v>31</v>
      </c>
    </row>
    <row r="20" spans="1:20" x14ac:dyDescent="0.25">
      <c r="A20" s="226">
        <v>41300</v>
      </c>
      <c r="B20" s="181"/>
      <c r="C20" s="182" t="s">
        <v>82</v>
      </c>
      <c r="D20" s="182" t="s">
        <v>19</v>
      </c>
      <c r="E20" s="182">
        <v>1</v>
      </c>
      <c r="F20" s="182">
        <v>65</v>
      </c>
      <c r="G20" s="183"/>
      <c r="H20" s="183">
        <v>7.1</v>
      </c>
      <c r="I20" s="183"/>
      <c r="J20" s="183"/>
      <c r="K20" s="183"/>
      <c r="L20" s="109"/>
      <c r="M20" s="123"/>
      <c r="N20" s="183"/>
      <c r="O20" s="183"/>
      <c r="P20" s="183"/>
      <c r="Q20" s="31">
        <v>24.132536000000002</v>
      </c>
      <c r="R20" s="31">
        <v>53.028824999999998</v>
      </c>
      <c r="S20" s="109"/>
      <c r="T20" s="182" t="s">
        <v>33</v>
      </c>
    </row>
    <row r="21" spans="1:20" x14ac:dyDescent="0.25">
      <c r="A21" s="226">
        <v>41300</v>
      </c>
      <c r="B21" s="181"/>
      <c r="C21" s="182" t="s">
        <v>82</v>
      </c>
      <c r="D21" s="182" t="s">
        <v>19</v>
      </c>
      <c r="E21" s="182">
        <v>2</v>
      </c>
      <c r="F21" s="183">
        <v>52</v>
      </c>
      <c r="G21" s="183">
        <v>220</v>
      </c>
      <c r="H21" s="183">
        <v>7.26</v>
      </c>
      <c r="I21" s="183">
        <v>-34</v>
      </c>
      <c r="J21" s="183"/>
      <c r="K21" s="183"/>
      <c r="L21" s="109"/>
      <c r="M21" s="123"/>
      <c r="N21" s="185">
        <v>146150.17170000001</v>
      </c>
      <c r="O21" s="185">
        <v>5250.0689000000002</v>
      </c>
      <c r="P21" s="183"/>
      <c r="Q21" s="31">
        <v>24.132749</v>
      </c>
      <c r="R21" s="31">
        <v>53.029184000000001</v>
      </c>
      <c r="S21" s="109"/>
      <c r="T21" s="182" t="s">
        <v>33</v>
      </c>
    </row>
    <row r="22" spans="1:20" x14ac:dyDescent="0.25">
      <c r="A22" s="226">
        <v>41300</v>
      </c>
      <c r="B22" s="181"/>
      <c r="C22" s="182" t="s">
        <v>82</v>
      </c>
      <c r="D22" s="182" t="s">
        <v>19</v>
      </c>
      <c r="E22" s="182">
        <v>3</v>
      </c>
      <c r="F22" s="183">
        <v>50</v>
      </c>
      <c r="G22" s="183">
        <v>175</v>
      </c>
      <c r="H22" s="183">
        <v>7.2</v>
      </c>
      <c r="I22" s="183">
        <v>-20</v>
      </c>
      <c r="J22" s="183"/>
      <c r="K22" s="183"/>
      <c r="L22" s="109"/>
      <c r="M22" s="123"/>
      <c r="N22" s="185">
        <v>130494.1553</v>
      </c>
      <c r="O22" s="185">
        <v>4676.1346000000003</v>
      </c>
      <c r="P22" s="187">
        <v>3.3969999999999994</v>
      </c>
      <c r="Q22" s="31">
        <v>24.132956</v>
      </c>
      <c r="R22" s="31">
        <v>53.029488999999998</v>
      </c>
      <c r="S22" s="109"/>
      <c r="T22" s="182" t="s">
        <v>33</v>
      </c>
    </row>
    <row r="23" spans="1:20" x14ac:dyDescent="0.25">
      <c r="A23" s="54" t="s">
        <v>994</v>
      </c>
      <c r="B23" s="37"/>
      <c r="C23" s="13" t="s">
        <v>863</v>
      </c>
      <c r="D23" s="13" t="s">
        <v>3</v>
      </c>
      <c r="E23" s="13">
        <v>1</v>
      </c>
      <c r="F23" s="101">
        <v>75</v>
      </c>
      <c r="G23" s="13">
        <v>51</v>
      </c>
      <c r="H23" s="184">
        <v>6.8</v>
      </c>
      <c r="I23" s="13"/>
      <c r="J23" s="13"/>
      <c r="K23" s="13"/>
      <c r="L23" s="152"/>
      <c r="M23" s="184"/>
      <c r="N23" s="13"/>
      <c r="O23" s="13"/>
      <c r="P23" s="40"/>
      <c r="Q23" s="193">
        <v>25.435400000000001</v>
      </c>
      <c r="R23" s="193">
        <v>55.478439999999999</v>
      </c>
      <c r="S23" s="152"/>
      <c r="T23" s="13" t="s">
        <v>878</v>
      </c>
    </row>
    <row r="24" spans="1:20" x14ac:dyDescent="0.25">
      <c r="A24" s="54" t="s">
        <v>994</v>
      </c>
      <c r="B24" s="37"/>
      <c r="C24" s="13" t="s">
        <v>863</v>
      </c>
      <c r="D24" s="13" t="s">
        <v>3</v>
      </c>
      <c r="E24" s="13">
        <v>2</v>
      </c>
      <c r="F24" s="101">
        <v>68</v>
      </c>
      <c r="G24" s="13">
        <v>45</v>
      </c>
      <c r="H24" s="184">
        <v>6.9</v>
      </c>
      <c r="I24" s="13"/>
      <c r="J24" s="13"/>
      <c r="K24" s="13"/>
      <c r="L24" s="152"/>
      <c r="M24" s="184"/>
      <c r="N24" s="192"/>
      <c r="O24" s="192"/>
      <c r="P24" s="206"/>
      <c r="Q24" s="193">
        <v>25.435400000000001</v>
      </c>
      <c r="R24" s="193">
        <v>55.478439999999999</v>
      </c>
      <c r="S24" s="152"/>
      <c r="T24" s="13" t="s">
        <v>878</v>
      </c>
    </row>
    <row r="25" spans="1:20" x14ac:dyDescent="0.25">
      <c r="A25" s="54" t="s">
        <v>994</v>
      </c>
      <c r="B25" s="37"/>
      <c r="C25" s="13" t="s">
        <v>863</v>
      </c>
      <c r="D25" s="13" t="s">
        <v>3</v>
      </c>
      <c r="E25" s="13">
        <v>3</v>
      </c>
      <c r="F25" s="101">
        <v>74</v>
      </c>
      <c r="G25" s="13">
        <v>45</v>
      </c>
      <c r="H25" s="184">
        <v>6.9</v>
      </c>
      <c r="I25" s="13"/>
      <c r="J25" s="13"/>
      <c r="K25" s="13"/>
      <c r="L25" s="152"/>
      <c r="M25" s="184"/>
      <c r="N25" s="192"/>
      <c r="O25" s="192"/>
      <c r="P25" s="206"/>
      <c r="Q25" s="193">
        <v>25.435400000000001</v>
      </c>
      <c r="R25" s="193">
        <v>55.478439999999999</v>
      </c>
      <c r="S25" s="152"/>
      <c r="T25" s="13" t="s">
        <v>878</v>
      </c>
    </row>
    <row r="26" spans="1:20" x14ac:dyDescent="0.25">
      <c r="A26" s="54" t="s">
        <v>994</v>
      </c>
      <c r="B26" s="37"/>
      <c r="C26" s="13" t="s">
        <v>863</v>
      </c>
      <c r="D26" s="13" t="s">
        <v>3</v>
      </c>
      <c r="E26" s="13">
        <v>4</v>
      </c>
      <c r="F26" s="101">
        <v>81</v>
      </c>
      <c r="G26" s="13">
        <v>44</v>
      </c>
      <c r="H26" s="184">
        <v>6.9</v>
      </c>
      <c r="I26" s="13"/>
      <c r="J26" s="13"/>
      <c r="K26" s="13"/>
      <c r="L26" s="152"/>
      <c r="M26" s="184"/>
      <c r="N26" s="192"/>
      <c r="O26" s="192"/>
      <c r="P26" s="206"/>
      <c r="Q26" s="193">
        <v>25.435400000000001</v>
      </c>
      <c r="R26" s="193">
        <v>55.478439999999999</v>
      </c>
      <c r="S26" s="152"/>
      <c r="T26" s="13" t="s">
        <v>878</v>
      </c>
    </row>
    <row r="27" spans="1:20" x14ac:dyDescent="0.25">
      <c r="A27" s="54" t="s">
        <v>994</v>
      </c>
      <c r="B27" s="37"/>
      <c r="C27" s="13" t="s">
        <v>863</v>
      </c>
      <c r="D27" s="13" t="s">
        <v>3</v>
      </c>
      <c r="E27" s="13">
        <v>5</v>
      </c>
      <c r="F27" s="101">
        <v>78</v>
      </c>
      <c r="G27" s="13">
        <v>41</v>
      </c>
      <c r="H27" s="184">
        <v>7.1</v>
      </c>
      <c r="I27" s="13"/>
      <c r="J27" s="13"/>
      <c r="K27" s="13"/>
      <c r="L27" s="152"/>
      <c r="M27" s="184"/>
      <c r="N27" s="192"/>
      <c r="O27" s="192"/>
      <c r="P27" s="206"/>
      <c r="Q27" s="193">
        <v>25.435400000000001</v>
      </c>
      <c r="R27" s="193">
        <v>55.478439999999999</v>
      </c>
      <c r="S27" s="152"/>
      <c r="T27" s="13" t="s">
        <v>878</v>
      </c>
    </row>
    <row r="28" spans="1:20" x14ac:dyDescent="0.25">
      <c r="A28" s="54" t="s">
        <v>994</v>
      </c>
      <c r="B28" s="37"/>
      <c r="C28" s="13" t="s">
        <v>863</v>
      </c>
      <c r="D28" s="13" t="s">
        <v>3</v>
      </c>
      <c r="E28" s="13">
        <v>6</v>
      </c>
      <c r="F28" s="101">
        <v>85</v>
      </c>
      <c r="G28" s="13">
        <v>37</v>
      </c>
      <c r="H28" s="184">
        <v>7</v>
      </c>
      <c r="I28" s="13"/>
      <c r="J28" s="13"/>
      <c r="K28" s="13"/>
      <c r="L28" s="152"/>
      <c r="M28" s="184"/>
      <c r="N28" s="192"/>
      <c r="O28" s="192"/>
      <c r="P28" s="206"/>
      <c r="Q28" s="193">
        <v>25.435400000000001</v>
      </c>
      <c r="R28" s="193">
        <v>55.478439999999999</v>
      </c>
      <c r="S28" s="152"/>
      <c r="T28" s="13" t="s">
        <v>878</v>
      </c>
    </row>
    <row r="29" spans="1:20" x14ac:dyDescent="0.25">
      <c r="A29" s="54" t="s">
        <v>994</v>
      </c>
      <c r="B29" s="37"/>
      <c r="C29" s="13" t="s">
        <v>866</v>
      </c>
      <c r="D29" s="13" t="s">
        <v>3</v>
      </c>
      <c r="E29" s="13">
        <v>1</v>
      </c>
      <c r="F29" s="101">
        <v>213.33333333333334</v>
      </c>
      <c r="G29" s="13">
        <v>59</v>
      </c>
      <c r="H29" s="184">
        <v>6.7</v>
      </c>
      <c r="I29" s="13"/>
      <c r="J29" s="13"/>
      <c r="K29" s="13"/>
      <c r="L29" s="152"/>
      <c r="M29" s="184"/>
      <c r="N29" s="13"/>
      <c r="O29" s="13"/>
      <c r="P29" s="40"/>
      <c r="Q29" s="193">
        <v>25.190619999999999</v>
      </c>
      <c r="R29" s="193">
        <v>55.326970000000003</v>
      </c>
      <c r="S29" s="152"/>
      <c r="T29" s="13" t="s">
        <v>878</v>
      </c>
    </row>
    <row r="30" spans="1:20" x14ac:dyDescent="0.25">
      <c r="A30" s="54" t="s">
        <v>994</v>
      </c>
      <c r="B30" s="37"/>
      <c r="C30" s="13" t="s">
        <v>866</v>
      </c>
      <c r="D30" s="13" t="s">
        <v>3</v>
      </c>
      <c r="E30" s="13">
        <v>2</v>
      </c>
      <c r="F30" s="101">
        <v>280</v>
      </c>
      <c r="G30" s="13">
        <v>64</v>
      </c>
      <c r="H30" s="184">
        <v>6.7</v>
      </c>
      <c r="I30" s="13"/>
      <c r="J30" s="13"/>
      <c r="K30" s="13"/>
      <c r="L30" s="152"/>
      <c r="M30" s="184"/>
      <c r="N30" s="13"/>
      <c r="O30" s="13"/>
      <c r="P30" s="40"/>
      <c r="Q30" s="193">
        <v>25.190619999999999</v>
      </c>
      <c r="R30" s="193">
        <v>55.326970000000003</v>
      </c>
      <c r="S30" s="152"/>
      <c r="T30" s="13" t="s">
        <v>878</v>
      </c>
    </row>
    <row r="31" spans="1:20" x14ac:dyDescent="0.25">
      <c r="A31" s="54" t="s">
        <v>994</v>
      </c>
      <c r="B31" s="37"/>
      <c r="C31" s="13" t="s">
        <v>866</v>
      </c>
      <c r="D31" s="13" t="s">
        <v>3</v>
      </c>
      <c r="E31" s="13">
        <v>3</v>
      </c>
      <c r="F31" s="101">
        <v>280</v>
      </c>
      <c r="G31" s="13">
        <v>68</v>
      </c>
      <c r="H31" s="184">
        <v>6.8</v>
      </c>
      <c r="I31" s="13"/>
      <c r="J31" s="13"/>
      <c r="K31" s="13"/>
      <c r="L31" s="152"/>
      <c r="M31" s="184"/>
      <c r="N31" s="13"/>
      <c r="O31" s="13"/>
      <c r="P31" s="40"/>
      <c r="Q31" s="193">
        <v>25.190619999999999</v>
      </c>
      <c r="R31" s="193">
        <v>55.326970000000003</v>
      </c>
      <c r="S31" s="152"/>
      <c r="T31" s="13" t="s">
        <v>878</v>
      </c>
    </row>
    <row r="32" spans="1:20" x14ac:dyDescent="0.25">
      <c r="A32" s="54" t="s">
        <v>994</v>
      </c>
      <c r="B32" s="37"/>
      <c r="C32" s="13" t="s">
        <v>866</v>
      </c>
      <c r="D32" s="13" t="s">
        <v>3</v>
      </c>
      <c r="E32" s="13">
        <v>4</v>
      </c>
      <c r="F32" s="101">
        <v>230</v>
      </c>
      <c r="G32" s="13">
        <v>69</v>
      </c>
      <c r="H32" s="184">
        <v>6.8</v>
      </c>
      <c r="I32" s="13"/>
      <c r="J32" s="13"/>
      <c r="K32" s="13"/>
      <c r="L32" s="152"/>
      <c r="M32" s="184"/>
      <c r="N32" s="13"/>
      <c r="O32" s="13"/>
      <c r="P32" s="40"/>
      <c r="Q32" s="193">
        <v>25.190619999999999</v>
      </c>
      <c r="R32" s="193">
        <v>55.326970000000003</v>
      </c>
      <c r="S32" s="152"/>
      <c r="T32" s="13" t="s">
        <v>878</v>
      </c>
    </row>
    <row r="33" spans="1:20" x14ac:dyDescent="0.25">
      <c r="A33" s="54" t="s">
        <v>994</v>
      </c>
      <c r="B33" s="37"/>
      <c r="C33" s="13" t="s">
        <v>866</v>
      </c>
      <c r="D33" s="13" t="s">
        <v>3</v>
      </c>
      <c r="E33" s="13">
        <v>5</v>
      </c>
      <c r="F33" s="101">
        <v>165.66666666666666</v>
      </c>
      <c r="G33" s="13">
        <v>71</v>
      </c>
      <c r="H33" s="184">
        <v>6.9</v>
      </c>
      <c r="I33" s="13"/>
      <c r="J33" s="13"/>
      <c r="K33" s="13"/>
      <c r="L33" s="152"/>
      <c r="M33" s="184"/>
      <c r="N33" s="13"/>
      <c r="O33" s="13"/>
      <c r="P33" s="40"/>
      <c r="Q33" s="193">
        <v>25.190619999999999</v>
      </c>
      <c r="R33" s="193">
        <v>55.326970000000003</v>
      </c>
      <c r="S33" s="152"/>
      <c r="T33" s="13" t="s">
        <v>878</v>
      </c>
    </row>
    <row r="34" spans="1:20" x14ac:dyDescent="0.25">
      <c r="A34" s="54" t="s">
        <v>994</v>
      </c>
      <c r="B34" s="37"/>
      <c r="C34" s="13" t="s">
        <v>866</v>
      </c>
      <c r="D34" s="13" t="s">
        <v>3</v>
      </c>
      <c r="E34" s="13">
        <v>6</v>
      </c>
      <c r="F34" s="101">
        <v>195.66666666666666</v>
      </c>
      <c r="G34" s="13">
        <v>71</v>
      </c>
      <c r="H34" s="184">
        <v>6.8</v>
      </c>
      <c r="I34" s="13"/>
      <c r="J34" s="13"/>
      <c r="K34" s="13"/>
      <c r="L34" s="152"/>
      <c r="M34" s="184"/>
      <c r="N34" s="13"/>
      <c r="O34" s="13"/>
      <c r="P34" s="40"/>
      <c r="Q34" s="193">
        <v>25.190619999999999</v>
      </c>
      <c r="R34" s="193">
        <v>55.326970000000003</v>
      </c>
      <c r="S34" s="152"/>
      <c r="T34" s="13" t="s">
        <v>878</v>
      </c>
    </row>
    <row r="35" spans="1:20" x14ac:dyDescent="0.25">
      <c r="A35" s="54">
        <v>41961</v>
      </c>
      <c r="B35" s="37"/>
      <c r="C35" s="13" t="s">
        <v>864</v>
      </c>
      <c r="D35" s="13" t="s">
        <v>3</v>
      </c>
      <c r="E35" s="13">
        <v>1</v>
      </c>
      <c r="F35" s="101">
        <v>48</v>
      </c>
      <c r="G35" s="13">
        <v>37</v>
      </c>
      <c r="H35" s="184">
        <v>7.2</v>
      </c>
      <c r="I35" s="13"/>
      <c r="J35" s="13"/>
      <c r="K35" s="13"/>
      <c r="L35" s="152"/>
      <c r="M35" s="184"/>
      <c r="N35" s="192"/>
      <c r="O35" s="192"/>
      <c r="P35" s="206"/>
      <c r="Q35" s="193">
        <v>25.898099999999999</v>
      </c>
      <c r="R35" s="13">
        <v>56.039760000000001</v>
      </c>
      <c r="S35" s="152"/>
      <c r="T35" s="13" t="s">
        <v>878</v>
      </c>
    </row>
    <row r="36" spans="1:20" x14ac:dyDescent="0.25">
      <c r="A36" s="54">
        <v>41961</v>
      </c>
      <c r="B36" s="37"/>
      <c r="C36" s="13" t="s">
        <v>864</v>
      </c>
      <c r="D36" s="13" t="s">
        <v>3</v>
      </c>
      <c r="E36" s="13">
        <v>2</v>
      </c>
      <c r="F36" s="101">
        <v>30</v>
      </c>
      <c r="G36" s="13">
        <v>41</v>
      </c>
      <c r="H36" s="184">
        <v>7.1</v>
      </c>
      <c r="I36" s="13"/>
      <c r="J36" s="13"/>
      <c r="K36" s="13"/>
      <c r="L36" s="152"/>
      <c r="M36" s="184"/>
      <c r="N36" s="13"/>
      <c r="O36" s="13"/>
      <c r="P36" s="40"/>
      <c r="Q36" s="193">
        <v>25.898099999999999</v>
      </c>
      <c r="R36" s="13">
        <v>56.039760000000001</v>
      </c>
      <c r="S36" s="152"/>
      <c r="T36" s="13" t="s">
        <v>878</v>
      </c>
    </row>
    <row r="37" spans="1:20" x14ac:dyDescent="0.25">
      <c r="A37" s="54">
        <v>41961</v>
      </c>
      <c r="B37" s="37"/>
      <c r="C37" s="13" t="s">
        <v>864</v>
      </c>
      <c r="D37" s="13" t="s">
        <v>3</v>
      </c>
      <c r="E37" s="13">
        <v>3</v>
      </c>
      <c r="F37" s="101">
        <v>59</v>
      </c>
      <c r="G37" s="13">
        <v>41</v>
      </c>
      <c r="H37" s="184">
        <v>7</v>
      </c>
      <c r="I37" s="13"/>
      <c r="J37" s="13"/>
      <c r="K37" s="13"/>
      <c r="L37" s="152"/>
      <c r="M37" s="184"/>
      <c r="N37" s="13"/>
      <c r="O37" s="13"/>
      <c r="P37" s="40"/>
      <c r="Q37" s="193">
        <v>25.898099999999999</v>
      </c>
      <c r="R37" s="13">
        <v>56.039760000000001</v>
      </c>
      <c r="S37" s="152"/>
      <c r="T37" s="13" t="s">
        <v>878</v>
      </c>
    </row>
    <row r="38" spans="1:20" x14ac:dyDescent="0.25">
      <c r="A38" s="54">
        <v>41961</v>
      </c>
      <c r="B38" s="37"/>
      <c r="C38" s="13" t="s">
        <v>864</v>
      </c>
      <c r="D38" s="13" t="s">
        <v>3</v>
      </c>
      <c r="E38" s="13">
        <v>4</v>
      </c>
      <c r="F38" s="101">
        <v>53</v>
      </c>
      <c r="G38" s="13">
        <v>42</v>
      </c>
      <c r="H38" s="184">
        <v>7.2</v>
      </c>
      <c r="I38" s="13"/>
      <c r="J38" s="13"/>
      <c r="K38" s="13"/>
      <c r="L38" s="152"/>
      <c r="M38" s="184"/>
      <c r="N38" s="13"/>
      <c r="O38" s="13"/>
      <c r="P38" s="40"/>
      <c r="Q38" s="193">
        <v>25.898099999999999</v>
      </c>
      <c r="R38" s="13">
        <v>56.039760000000001</v>
      </c>
      <c r="S38" s="152"/>
      <c r="T38" s="13" t="s">
        <v>878</v>
      </c>
    </row>
    <row r="39" spans="1:20" x14ac:dyDescent="0.25">
      <c r="A39" s="54">
        <v>41961</v>
      </c>
      <c r="B39" s="37"/>
      <c r="C39" s="13" t="s">
        <v>864</v>
      </c>
      <c r="D39" s="13" t="s">
        <v>3</v>
      </c>
      <c r="E39" s="13">
        <v>5</v>
      </c>
      <c r="F39" s="101">
        <v>47</v>
      </c>
      <c r="G39" s="13">
        <v>40</v>
      </c>
      <c r="H39" s="184">
        <v>7</v>
      </c>
      <c r="I39" s="13"/>
      <c r="J39" s="13"/>
      <c r="K39" s="13"/>
      <c r="L39" s="152"/>
      <c r="M39" s="184"/>
      <c r="N39" s="13"/>
      <c r="O39" s="13"/>
      <c r="P39" s="40"/>
      <c r="Q39" s="193">
        <v>25.898099999999999</v>
      </c>
      <c r="R39" s="13">
        <v>56.039760000000001</v>
      </c>
      <c r="S39" s="152"/>
      <c r="T39" s="13" t="s">
        <v>878</v>
      </c>
    </row>
    <row r="40" spans="1:20" x14ac:dyDescent="0.25">
      <c r="A40" s="54">
        <v>41961</v>
      </c>
      <c r="B40" s="37"/>
      <c r="C40" s="13" t="s">
        <v>864</v>
      </c>
      <c r="D40" s="13" t="s">
        <v>3</v>
      </c>
      <c r="E40" s="13">
        <v>6</v>
      </c>
      <c r="F40" s="101">
        <v>48</v>
      </c>
      <c r="G40" s="13">
        <v>40</v>
      </c>
      <c r="H40" s="184">
        <v>7</v>
      </c>
      <c r="I40" s="13"/>
      <c r="J40" s="13"/>
      <c r="K40" s="13"/>
      <c r="L40" s="152"/>
      <c r="M40" s="184"/>
      <c r="N40" s="13"/>
      <c r="O40" s="13"/>
      <c r="P40" s="40"/>
      <c r="Q40" s="193">
        <v>25.898099999999999</v>
      </c>
      <c r="R40" s="13">
        <v>56.039760000000001</v>
      </c>
      <c r="S40" s="152"/>
      <c r="T40" s="13" t="s">
        <v>878</v>
      </c>
    </row>
    <row r="41" spans="1:20" x14ac:dyDescent="0.25">
      <c r="A41" s="226">
        <v>41300</v>
      </c>
      <c r="B41" s="181"/>
      <c r="C41" s="182" t="s">
        <v>22</v>
      </c>
      <c r="D41" s="182" t="s">
        <v>3</v>
      </c>
      <c r="E41" s="182">
        <v>1</v>
      </c>
      <c r="F41" s="182">
        <v>200</v>
      </c>
      <c r="G41" s="183">
        <v>41</v>
      </c>
      <c r="H41" s="183">
        <v>8.36</v>
      </c>
      <c r="I41" s="183"/>
      <c r="J41" s="183"/>
      <c r="K41" s="183"/>
      <c r="L41" s="152">
        <v>0.6835</v>
      </c>
      <c r="M41" s="123"/>
      <c r="N41" s="183"/>
      <c r="O41" s="183"/>
      <c r="P41" s="183"/>
      <c r="Q41" s="31">
        <v>24.655419999999999</v>
      </c>
      <c r="R41" s="31">
        <v>54.672732000000003</v>
      </c>
      <c r="S41" s="109">
        <v>-32.903100000000002</v>
      </c>
      <c r="T41" s="182" t="s">
        <v>31</v>
      </c>
    </row>
    <row r="42" spans="1:20" x14ac:dyDescent="0.25">
      <c r="A42" s="226">
        <v>41300</v>
      </c>
      <c r="B42" s="181"/>
      <c r="C42" s="182" t="s">
        <v>22</v>
      </c>
      <c r="D42" s="182" t="s">
        <v>3</v>
      </c>
      <c r="E42" s="182">
        <v>2</v>
      </c>
      <c r="F42" s="182">
        <v>52</v>
      </c>
      <c r="G42" s="183">
        <v>41.5</v>
      </c>
      <c r="H42" s="183">
        <v>8.35</v>
      </c>
      <c r="I42" s="183"/>
      <c r="J42" s="183"/>
      <c r="K42" s="183"/>
      <c r="L42" s="152"/>
      <c r="M42" s="123"/>
      <c r="N42" s="183"/>
      <c r="O42" s="183"/>
      <c r="P42" s="183"/>
      <c r="Q42" s="31">
        <v>24.655574000000001</v>
      </c>
      <c r="R42" s="31">
        <v>54.672671999999999</v>
      </c>
      <c r="S42" s="109">
        <v>-32.953499999999998</v>
      </c>
      <c r="T42" s="182" t="s">
        <v>31</v>
      </c>
    </row>
    <row r="43" spans="1:20" x14ac:dyDescent="0.25">
      <c r="A43" s="226">
        <v>41300</v>
      </c>
      <c r="B43" s="181"/>
      <c r="C43" s="182" t="s">
        <v>22</v>
      </c>
      <c r="D43" s="182" t="s">
        <v>3</v>
      </c>
      <c r="E43" s="182">
        <v>3</v>
      </c>
      <c r="F43" s="182">
        <v>44</v>
      </c>
      <c r="G43" s="183">
        <v>42</v>
      </c>
      <c r="H43" s="183">
        <v>8.3699999999999992</v>
      </c>
      <c r="I43" s="183"/>
      <c r="J43" s="183"/>
      <c r="K43" s="183"/>
      <c r="L43" s="152">
        <v>0.4415</v>
      </c>
      <c r="M43" s="123"/>
      <c r="N43" s="183"/>
      <c r="O43" s="183"/>
      <c r="P43" s="183"/>
      <c r="Q43" s="31">
        <v>24.655773</v>
      </c>
      <c r="R43" s="31">
        <v>54.672680999999997</v>
      </c>
      <c r="S43" s="109">
        <v>-33.001800000000003</v>
      </c>
      <c r="T43" s="182" t="s">
        <v>31</v>
      </c>
    </row>
    <row r="44" spans="1:20" x14ac:dyDescent="0.25">
      <c r="A44" s="226">
        <v>41300</v>
      </c>
      <c r="B44" s="181"/>
      <c r="C44" s="182" t="s">
        <v>22</v>
      </c>
      <c r="D44" s="182" t="s">
        <v>3</v>
      </c>
      <c r="E44" s="182">
        <v>4</v>
      </c>
      <c r="F44" s="182">
        <v>200</v>
      </c>
      <c r="G44" s="183">
        <v>43</v>
      </c>
      <c r="H44" s="183">
        <v>8.34</v>
      </c>
      <c r="I44" s="183"/>
      <c r="J44" s="183"/>
      <c r="K44" s="183"/>
      <c r="L44" s="109"/>
      <c r="M44" s="123"/>
      <c r="N44" s="183"/>
      <c r="O44" s="183"/>
      <c r="P44" s="183"/>
      <c r="Q44" s="31">
        <v>24.655967</v>
      </c>
      <c r="R44" s="31">
        <v>54.672651000000002</v>
      </c>
      <c r="S44" s="109">
        <v>-33.028500000000001</v>
      </c>
      <c r="T44" s="182" t="s">
        <v>31</v>
      </c>
    </row>
    <row r="45" spans="1:20" x14ac:dyDescent="0.25">
      <c r="A45" s="226">
        <v>41300</v>
      </c>
      <c r="B45" s="181"/>
      <c r="C45" s="182" t="s">
        <v>22</v>
      </c>
      <c r="D45" s="182" t="s">
        <v>3</v>
      </c>
      <c r="E45" s="182">
        <v>5</v>
      </c>
      <c r="F45" s="182">
        <v>200</v>
      </c>
      <c r="G45" s="183">
        <v>44</v>
      </c>
      <c r="H45" s="183">
        <v>8.34</v>
      </c>
      <c r="I45" s="183"/>
      <c r="J45" s="183"/>
      <c r="K45" s="183"/>
      <c r="L45" s="109"/>
      <c r="M45" s="123"/>
      <c r="N45" s="183"/>
      <c r="O45" s="183"/>
      <c r="P45" s="183"/>
      <c r="Q45" s="31">
        <v>24.656124999999999</v>
      </c>
      <c r="R45" s="31">
        <v>54.672637000000002</v>
      </c>
      <c r="S45" s="109">
        <v>-33.043900000000001</v>
      </c>
      <c r="T45" s="182" t="s">
        <v>31</v>
      </c>
    </row>
    <row r="46" spans="1:20" x14ac:dyDescent="0.25">
      <c r="A46" s="226">
        <v>41300</v>
      </c>
      <c r="B46" s="181"/>
      <c r="C46" s="182" t="s">
        <v>22</v>
      </c>
      <c r="D46" s="182" t="s">
        <v>3</v>
      </c>
      <c r="E46" s="182">
        <v>6</v>
      </c>
      <c r="F46" s="182">
        <v>200</v>
      </c>
      <c r="G46" s="183">
        <v>45</v>
      </c>
      <c r="H46" s="183">
        <v>8.34</v>
      </c>
      <c r="I46" s="183"/>
      <c r="J46" s="183"/>
      <c r="K46" s="183"/>
      <c r="L46" s="109"/>
      <c r="M46" s="123"/>
      <c r="N46" s="183"/>
      <c r="O46" s="183"/>
      <c r="P46" s="183"/>
      <c r="Q46" s="31">
        <v>24.656292000000001</v>
      </c>
      <c r="R46" s="31">
        <v>54.672615999999998</v>
      </c>
      <c r="S46" s="109">
        <v>-33.109400000000001</v>
      </c>
      <c r="T46" s="182" t="s">
        <v>31</v>
      </c>
    </row>
    <row r="47" spans="1:20" x14ac:dyDescent="0.25">
      <c r="A47" s="226">
        <v>41294</v>
      </c>
      <c r="B47" s="181"/>
      <c r="C47" s="182" t="s">
        <v>149</v>
      </c>
      <c r="D47" s="182" t="s">
        <v>3</v>
      </c>
      <c r="E47" s="182">
        <v>1</v>
      </c>
      <c r="F47" s="182">
        <v>35</v>
      </c>
      <c r="G47" s="183">
        <v>52</v>
      </c>
      <c r="H47" s="183">
        <v>7.51</v>
      </c>
      <c r="I47" s="183"/>
      <c r="J47" s="183"/>
      <c r="K47" s="183"/>
      <c r="L47" s="152">
        <v>0.95000000000000007</v>
      </c>
      <c r="M47" s="184"/>
      <c r="N47" s="183"/>
      <c r="O47" s="183"/>
      <c r="P47" s="183"/>
      <c r="Q47" s="31">
        <v>24.628174000000001</v>
      </c>
      <c r="R47" s="31">
        <v>53.053825000000003</v>
      </c>
      <c r="S47" s="109">
        <v>-31.622900000000001</v>
      </c>
      <c r="T47" s="182" t="s">
        <v>31</v>
      </c>
    </row>
    <row r="48" spans="1:20" x14ac:dyDescent="0.25">
      <c r="A48" s="226">
        <v>41294</v>
      </c>
      <c r="B48" s="181"/>
      <c r="C48" s="182" t="s">
        <v>149</v>
      </c>
      <c r="D48" s="182" t="s">
        <v>3</v>
      </c>
      <c r="E48" s="182">
        <v>2</v>
      </c>
      <c r="F48" s="182">
        <v>33</v>
      </c>
      <c r="G48" s="183"/>
      <c r="H48" s="183"/>
      <c r="I48" s="183"/>
      <c r="J48" s="183"/>
      <c r="K48" s="183"/>
      <c r="L48" s="152"/>
      <c r="M48" s="123"/>
      <c r="N48" s="183"/>
      <c r="O48" s="183"/>
      <c r="P48" s="183"/>
      <c r="Q48" s="31">
        <v>24.628021</v>
      </c>
      <c r="R48" s="31">
        <v>53.053820999999999</v>
      </c>
      <c r="S48" s="109">
        <v>-31.4055</v>
      </c>
      <c r="T48" s="182" t="s">
        <v>31</v>
      </c>
    </row>
    <row r="49" spans="1:20" x14ac:dyDescent="0.25">
      <c r="A49" s="226">
        <v>41294</v>
      </c>
      <c r="B49" s="181"/>
      <c r="C49" s="182" t="s">
        <v>149</v>
      </c>
      <c r="D49" s="182" t="s">
        <v>3</v>
      </c>
      <c r="E49" s="182">
        <v>3</v>
      </c>
      <c r="F49" s="182">
        <v>12</v>
      </c>
      <c r="G49" s="183"/>
      <c r="H49" s="183"/>
      <c r="I49" s="183"/>
      <c r="J49" s="183"/>
      <c r="K49" s="183"/>
      <c r="L49" s="152">
        <v>1.1099999999999999</v>
      </c>
      <c r="M49" s="123"/>
      <c r="N49" s="183"/>
      <c r="O49" s="183"/>
      <c r="P49" s="183"/>
      <c r="Q49" s="31">
        <v>24.627844</v>
      </c>
      <c r="R49" s="31">
        <v>53.053815999999998</v>
      </c>
      <c r="S49" s="109">
        <v>-31.341899999999999</v>
      </c>
      <c r="T49" s="182" t="s">
        <v>31</v>
      </c>
    </row>
    <row r="50" spans="1:20" x14ac:dyDescent="0.25">
      <c r="A50" s="226">
        <v>41294</v>
      </c>
      <c r="B50" s="181"/>
      <c r="C50" s="182" t="s">
        <v>149</v>
      </c>
      <c r="D50" s="182" t="s">
        <v>3</v>
      </c>
      <c r="E50" s="182">
        <v>4</v>
      </c>
      <c r="F50" s="182">
        <v>8</v>
      </c>
      <c r="G50" s="183"/>
      <c r="H50" s="183"/>
      <c r="I50" s="183"/>
      <c r="J50" s="183"/>
      <c r="K50" s="183"/>
      <c r="L50" s="109"/>
      <c r="M50" s="123"/>
      <c r="N50" s="183"/>
      <c r="O50" s="183"/>
      <c r="P50" s="183"/>
      <c r="Q50" s="31">
        <v>24.627711000000001</v>
      </c>
      <c r="R50" s="31">
        <v>53.053843999999998</v>
      </c>
      <c r="S50" s="109">
        <v>-31.5244</v>
      </c>
      <c r="T50" s="182" t="s">
        <v>31</v>
      </c>
    </row>
    <row r="51" spans="1:20" x14ac:dyDescent="0.25">
      <c r="A51" s="226">
        <v>41294</v>
      </c>
      <c r="B51" s="181"/>
      <c r="C51" s="182" t="s">
        <v>149</v>
      </c>
      <c r="D51" s="182" t="s">
        <v>3</v>
      </c>
      <c r="E51" s="182">
        <v>5</v>
      </c>
      <c r="F51" s="182">
        <v>22</v>
      </c>
      <c r="G51" s="183"/>
      <c r="H51" s="183"/>
      <c r="I51" s="183"/>
      <c r="J51" s="183"/>
      <c r="K51" s="183"/>
      <c r="L51" s="109"/>
      <c r="M51" s="123"/>
      <c r="N51" s="183"/>
      <c r="O51" s="183"/>
      <c r="P51" s="183"/>
      <c r="Q51" s="31">
        <v>24.627495</v>
      </c>
      <c r="R51" s="31">
        <v>53.053874999999998</v>
      </c>
      <c r="S51" s="109">
        <v>-31.519200000000001</v>
      </c>
      <c r="T51" s="182" t="s">
        <v>31</v>
      </c>
    </row>
    <row r="52" spans="1:20" x14ac:dyDescent="0.25">
      <c r="A52" s="226">
        <v>41294</v>
      </c>
      <c r="B52" s="181"/>
      <c r="C52" s="182" t="s">
        <v>149</v>
      </c>
      <c r="D52" s="182" t="s">
        <v>3</v>
      </c>
      <c r="E52" s="182">
        <v>6</v>
      </c>
      <c r="F52" s="182">
        <v>19</v>
      </c>
      <c r="G52" s="183">
        <v>49</v>
      </c>
      <c r="H52" s="183">
        <v>7.69</v>
      </c>
      <c r="I52" s="183">
        <v>-24</v>
      </c>
      <c r="J52" s="183"/>
      <c r="K52" s="183"/>
      <c r="L52" s="109"/>
      <c r="M52" s="123"/>
      <c r="N52" s="185">
        <v>41963.860399999998</v>
      </c>
      <c r="O52" s="185">
        <v>1731.0734</v>
      </c>
      <c r="P52" s="187">
        <v>2.1393999999999993</v>
      </c>
      <c r="Q52" s="31">
        <v>24.627358000000001</v>
      </c>
      <c r="R52" s="31">
        <v>53.053896000000002</v>
      </c>
      <c r="S52" s="109">
        <v>-31.741299999999999</v>
      </c>
      <c r="T52" s="182" t="s">
        <v>31</v>
      </c>
    </row>
    <row r="53" spans="1:20" x14ac:dyDescent="0.25">
      <c r="A53" s="226">
        <v>41294</v>
      </c>
      <c r="B53" s="181"/>
      <c r="C53" s="182" t="s">
        <v>8</v>
      </c>
      <c r="D53" s="182" t="s">
        <v>3</v>
      </c>
      <c r="E53" s="182">
        <v>1</v>
      </c>
      <c r="F53" s="182">
        <v>25</v>
      </c>
      <c r="G53" s="183"/>
      <c r="H53" s="183"/>
      <c r="I53" s="183"/>
      <c r="J53" s="183"/>
      <c r="K53" s="13"/>
      <c r="L53" s="152">
        <v>3.0733333333333301</v>
      </c>
      <c r="M53" s="184">
        <v>281.39999999999998</v>
      </c>
      <c r="N53" s="183"/>
      <c r="O53" s="183"/>
      <c r="P53" s="183"/>
      <c r="Q53" s="31">
        <v>24.631527999999999</v>
      </c>
      <c r="R53" s="31">
        <v>53.051490999999999</v>
      </c>
      <c r="S53" s="109">
        <v>-31.5031</v>
      </c>
      <c r="T53" s="182" t="s">
        <v>31</v>
      </c>
    </row>
    <row r="54" spans="1:20" x14ac:dyDescent="0.25">
      <c r="A54" s="226">
        <v>41294</v>
      </c>
      <c r="B54" s="181"/>
      <c r="C54" s="182" t="s">
        <v>8</v>
      </c>
      <c r="D54" s="182" t="s">
        <v>3</v>
      </c>
      <c r="E54" s="182">
        <v>2</v>
      </c>
      <c r="F54" s="182">
        <v>24</v>
      </c>
      <c r="G54" s="183"/>
      <c r="H54" s="183"/>
      <c r="I54" s="183"/>
      <c r="J54" s="183"/>
      <c r="K54" s="13"/>
      <c r="L54" s="152">
        <v>4.8666666666666663</v>
      </c>
      <c r="M54" s="123"/>
      <c r="N54" s="183"/>
      <c r="O54" s="183"/>
      <c r="P54" s="183"/>
      <c r="Q54" s="109"/>
      <c r="R54" s="109"/>
      <c r="S54" s="109"/>
      <c r="T54" s="182" t="s">
        <v>32</v>
      </c>
    </row>
    <row r="55" spans="1:20" x14ac:dyDescent="0.25">
      <c r="A55" s="226">
        <v>41294</v>
      </c>
      <c r="B55" s="181"/>
      <c r="C55" s="182" t="s">
        <v>8</v>
      </c>
      <c r="D55" s="182" t="s">
        <v>3</v>
      </c>
      <c r="E55" s="182">
        <v>3</v>
      </c>
      <c r="F55" s="182">
        <v>45</v>
      </c>
      <c r="G55" s="183"/>
      <c r="H55" s="183"/>
      <c r="I55" s="183"/>
      <c r="J55" s="183"/>
      <c r="K55" s="13"/>
      <c r="L55" s="109"/>
      <c r="M55" s="123"/>
      <c r="N55" s="183"/>
      <c r="O55" s="183"/>
      <c r="P55" s="183"/>
      <c r="Q55" s="30">
        <v>24.631548502251</v>
      </c>
      <c r="R55" s="30">
        <v>53.051828648661498</v>
      </c>
      <c r="S55" s="109">
        <v>-31.558700000000002</v>
      </c>
      <c r="T55" s="182" t="s">
        <v>31</v>
      </c>
    </row>
    <row r="56" spans="1:20" x14ac:dyDescent="0.25">
      <c r="A56" s="226">
        <v>41294</v>
      </c>
      <c r="B56" s="181"/>
      <c r="C56" s="182" t="s">
        <v>8</v>
      </c>
      <c r="D56" s="182" t="s">
        <v>3</v>
      </c>
      <c r="E56" s="182">
        <v>4</v>
      </c>
      <c r="F56" s="182">
        <v>27</v>
      </c>
      <c r="G56" s="183"/>
      <c r="H56" s="183"/>
      <c r="I56" s="183"/>
      <c r="J56" s="183"/>
      <c r="K56" s="13"/>
      <c r="L56" s="152">
        <v>5.5766666666666671</v>
      </c>
      <c r="M56" s="123"/>
      <c r="N56" s="183"/>
      <c r="O56" s="183"/>
      <c r="P56" s="183"/>
      <c r="Q56" s="30">
        <v>24.6316520498026</v>
      </c>
      <c r="R56" s="30">
        <v>53.051993099533597</v>
      </c>
      <c r="S56" s="109">
        <v>-31.603000000000002</v>
      </c>
      <c r="T56" s="182" t="s">
        <v>31</v>
      </c>
    </row>
    <row r="57" spans="1:20" x14ac:dyDescent="0.25">
      <c r="A57" s="226">
        <v>41294</v>
      </c>
      <c r="B57" s="181"/>
      <c r="C57" s="182" t="s">
        <v>8</v>
      </c>
      <c r="D57" s="182" t="s">
        <v>3</v>
      </c>
      <c r="E57" s="182">
        <v>5</v>
      </c>
      <c r="F57" s="182">
        <v>14</v>
      </c>
      <c r="G57" s="183"/>
      <c r="H57" s="183"/>
      <c r="I57" s="183"/>
      <c r="J57" s="183"/>
      <c r="K57" s="13"/>
      <c r="L57" s="152">
        <v>3.4</v>
      </c>
      <c r="M57" s="123"/>
      <c r="N57" s="183"/>
      <c r="O57" s="183"/>
      <c r="P57" s="40"/>
      <c r="Q57" s="183">
        <v>24.631772999999999</v>
      </c>
      <c r="R57" s="30">
        <v>53.052127412432696</v>
      </c>
      <c r="S57" s="109">
        <v>-31.817499999999999</v>
      </c>
      <c r="T57" s="182" t="s">
        <v>31</v>
      </c>
    </row>
    <row r="58" spans="1:20" x14ac:dyDescent="0.25">
      <c r="A58" s="226">
        <v>41294</v>
      </c>
      <c r="B58" s="181"/>
      <c r="C58" s="182" t="s">
        <v>8</v>
      </c>
      <c r="D58" s="182" t="s">
        <v>3</v>
      </c>
      <c r="E58" s="182">
        <v>6</v>
      </c>
      <c r="F58" s="182">
        <v>33</v>
      </c>
      <c r="G58" s="183">
        <v>55</v>
      </c>
      <c r="H58" s="183">
        <v>7.15</v>
      </c>
      <c r="I58" s="183">
        <v>-24</v>
      </c>
      <c r="J58" s="183"/>
      <c r="K58" s="183"/>
      <c r="L58" s="152">
        <v>0.46766666666666667</v>
      </c>
      <c r="M58" s="184">
        <v>13.4</v>
      </c>
      <c r="N58" s="183"/>
      <c r="O58" s="183"/>
      <c r="P58" s="183"/>
      <c r="Q58" s="30">
        <v>24.631875858933199</v>
      </c>
      <c r="R58" s="30">
        <v>53.052272149714298</v>
      </c>
      <c r="S58" s="109">
        <v>-31.612500000000001</v>
      </c>
      <c r="T58" s="182" t="s">
        <v>31</v>
      </c>
    </row>
    <row r="59" spans="1:20" x14ac:dyDescent="0.25">
      <c r="A59" s="226">
        <v>41290</v>
      </c>
      <c r="B59" s="181"/>
      <c r="C59" s="182" t="s">
        <v>4</v>
      </c>
      <c r="D59" s="182" t="s">
        <v>3</v>
      </c>
      <c r="E59" s="182">
        <v>1</v>
      </c>
      <c r="F59" s="182">
        <v>38</v>
      </c>
      <c r="G59" s="183">
        <v>52</v>
      </c>
      <c r="H59" s="183">
        <v>7.15</v>
      </c>
      <c r="I59" s="183"/>
      <c r="J59" s="183"/>
      <c r="K59" s="183"/>
      <c r="L59" s="152">
        <v>1.75</v>
      </c>
      <c r="M59" s="184">
        <v>212.05</v>
      </c>
      <c r="N59" s="185">
        <v>25536.909</v>
      </c>
      <c r="O59" s="185">
        <v>1171.5179000000001</v>
      </c>
      <c r="P59" s="183"/>
      <c r="Q59" s="31">
        <v>24.452338999999998</v>
      </c>
      <c r="R59" s="31">
        <v>54.440814000000003</v>
      </c>
      <c r="S59" s="109">
        <v>-32.532899999999998</v>
      </c>
      <c r="T59" s="182" t="s">
        <v>31</v>
      </c>
    </row>
    <row r="60" spans="1:20" x14ac:dyDescent="0.25">
      <c r="A60" s="226">
        <v>41290</v>
      </c>
      <c r="B60" s="181"/>
      <c r="C60" s="182" t="s">
        <v>4</v>
      </c>
      <c r="D60" s="182" t="s">
        <v>3</v>
      </c>
      <c r="E60" s="182">
        <v>2</v>
      </c>
      <c r="F60" s="182">
        <v>36</v>
      </c>
      <c r="G60" s="183">
        <v>52</v>
      </c>
      <c r="H60" s="183">
        <v>7.12</v>
      </c>
      <c r="I60" s="183"/>
      <c r="J60" s="183"/>
      <c r="K60" s="183"/>
      <c r="L60" s="152">
        <v>1.343333333333333</v>
      </c>
      <c r="M60" s="123"/>
      <c r="N60" s="183"/>
      <c r="O60" s="183"/>
      <c r="P60" s="183"/>
      <c r="Q60" s="31">
        <v>24.452528000000001</v>
      </c>
      <c r="R60" s="31">
        <v>54.440902000000001</v>
      </c>
      <c r="S60" s="109">
        <v>-32.553199999999997</v>
      </c>
      <c r="T60" s="182" t="s">
        <v>31</v>
      </c>
    </row>
    <row r="61" spans="1:20" x14ac:dyDescent="0.25">
      <c r="A61" s="226">
        <v>41290</v>
      </c>
      <c r="B61" s="181"/>
      <c r="C61" s="182" t="s">
        <v>4</v>
      </c>
      <c r="D61" s="182" t="s">
        <v>3</v>
      </c>
      <c r="E61" s="182">
        <v>3</v>
      </c>
      <c r="F61" s="182">
        <v>33</v>
      </c>
      <c r="G61" s="183">
        <v>54</v>
      </c>
      <c r="H61" s="183">
        <v>7.1</v>
      </c>
      <c r="I61" s="183"/>
      <c r="J61" s="183"/>
      <c r="K61" s="183"/>
      <c r="L61" s="152">
        <v>1.8066666666666666</v>
      </c>
      <c r="M61" s="184">
        <v>145.4</v>
      </c>
      <c r="N61" s="185">
        <v>17841.710599999999</v>
      </c>
      <c r="O61" s="185">
        <v>771.57</v>
      </c>
      <c r="P61" s="183"/>
      <c r="Q61" s="31">
        <v>24.452703</v>
      </c>
      <c r="R61" s="31">
        <v>54.440995000000001</v>
      </c>
      <c r="S61" s="109">
        <v>-32.635599999999997</v>
      </c>
      <c r="T61" s="182" t="s">
        <v>31</v>
      </c>
    </row>
    <row r="62" spans="1:20" x14ac:dyDescent="0.25">
      <c r="A62" s="226">
        <v>41290</v>
      </c>
      <c r="B62" s="181"/>
      <c r="C62" s="182" t="s">
        <v>4</v>
      </c>
      <c r="D62" s="182" t="s">
        <v>3</v>
      </c>
      <c r="E62" s="182">
        <v>4</v>
      </c>
      <c r="F62" s="182">
        <v>33</v>
      </c>
      <c r="G62" s="183">
        <v>54</v>
      </c>
      <c r="H62" s="183">
        <v>7.05</v>
      </c>
      <c r="I62" s="183"/>
      <c r="J62" s="183"/>
      <c r="K62" s="183"/>
      <c r="L62" s="152">
        <v>0.84233333333333338</v>
      </c>
      <c r="M62" s="123"/>
      <c r="N62" s="183"/>
      <c r="O62" s="183"/>
      <c r="P62" s="183"/>
      <c r="Q62" s="31">
        <v>24.452852</v>
      </c>
      <c r="R62" s="31">
        <v>54.441087000000003</v>
      </c>
      <c r="S62" s="109">
        <v>-32.639099999999999</v>
      </c>
      <c r="T62" s="182" t="s">
        <v>31</v>
      </c>
    </row>
    <row r="63" spans="1:20" x14ac:dyDescent="0.25">
      <c r="A63" s="226">
        <v>41290</v>
      </c>
      <c r="B63" s="181"/>
      <c r="C63" s="182" t="s">
        <v>4</v>
      </c>
      <c r="D63" s="182" t="s">
        <v>3</v>
      </c>
      <c r="E63" s="182">
        <v>5</v>
      </c>
      <c r="F63" s="182">
        <v>32</v>
      </c>
      <c r="G63" s="183">
        <v>54</v>
      </c>
      <c r="H63" s="183">
        <v>7.1</v>
      </c>
      <c r="I63" s="183"/>
      <c r="J63" s="183"/>
      <c r="K63" s="183"/>
      <c r="L63" s="152">
        <v>2.06</v>
      </c>
      <c r="M63" s="184">
        <v>108.71999999999998</v>
      </c>
      <c r="N63" s="185">
        <v>31227.6433</v>
      </c>
      <c r="O63" s="185">
        <v>1230.3018999999999</v>
      </c>
      <c r="P63" s="187">
        <v>1.7457999999999996</v>
      </c>
      <c r="Q63" s="31">
        <v>24.453037999999999</v>
      </c>
      <c r="R63" s="31">
        <v>54.441135000000003</v>
      </c>
      <c r="S63" s="109">
        <v>-32.6997</v>
      </c>
      <c r="T63" s="182" t="s">
        <v>31</v>
      </c>
    </row>
    <row r="64" spans="1:20" x14ac:dyDescent="0.25">
      <c r="A64" s="226">
        <v>41290</v>
      </c>
      <c r="B64" s="181"/>
      <c r="C64" s="182" t="s">
        <v>4</v>
      </c>
      <c r="D64" s="182" t="s">
        <v>3</v>
      </c>
      <c r="E64" s="182">
        <v>6</v>
      </c>
      <c r="F64" s="182">
        <v>37</v>
      </c>
      <c r="G64" s="183">
        <v>54</v>
      </c>
      <c r="H64" s="183">
        <v>7.2</v>
      </c>
      <c r="I64" s="183"/>
      <c r="J64" s="183"/>
      <c r="K64" s="183"/>
      <c r="L64" s="152">
        <v>0.85433333333333328</v>
      </c>
      <c r="M64" s="123"/>
      <c r="N64" s="183"/>
      <c r="O64" s="183"/>
      <c r="P64" s="183"/>
      <c r="Q64" s="31">
        <v>24.453168999999999</v>
      </c>
      <c r="R64" s="31">
        <v>54.441280999999996</v>
      </c>
      <c r="S64" s="109">
        <v>-32.6464</v>
      </c>
      <c r="T64" s="182" t="s">
        <v>31</v>
      </c>
    </row>
    <row r="65" spans="1:20" x14ac:dyDescent="0.25">
      <c r="A65" s="226">
        <v>41289</v>
      </c>
      <c r="B65" s="181"/>
      <c r="C65" s="182" t="s">
        <v>1</v>
      </c>
      <c r="D65" s="182" t="s">
        <v>3</v>
      </c>
      <c r="E65" s="182">
        <v>1</v>
      </c>
      <c r="F65" s="182">
        <v>300</v>
      </c>
      <c r="G65" s="183">
        <v>49</v>
      </c>
      <c r="H65" s="183">
        <v>7.3</v>
      </c>
      <c r="I65" s="183"/>
      <c r="J65" s="183"/>
      <c r="K65" s="183"/>
      <c r="L65" s="152">
        <v>0.67066666666666663</v>
      </c>
      <c r="M65" s="184">
        <v>331.4</v>
      </c>
      <c r="N65" s="185">
        <v>21588.699400000001</v>
      </c>
      <c r="O65" s="185">
        <v>889.80250000000001</v>
      </c>
      <c r="P65" s="183"/>
      <c r="Q65" s="27">
        <v>24.51896</v>
      </c>
      <c r="R65" s="27">
        <v>54.469701999999998</v>
      </c>
      <c r="S65" s="102">
        <v>-32.938899999999997</v>
      </c>
      <c r="T65" s="182" t="s">
        <v>31</v>
      </c>
    </row>
    <row r="66" spans="1:20" x14ac:dyDescent="0.25">
      <c r="A66" s="226">
        <v>41289</v>
      </c>
      <c r="B66" s="181"/>
      <c r="C66" s="182" t="s">
        <v>1</v>
      </c>
      <c r="D66" s="182" t="s">
        <v>3</v>
      </c>
      <c r="E66" s="182">
        <v>2</v>
      </c>
      <c r="F66" s="182">
        <v>300</v>
      </c>
      <c r="G66" s="183">
        <v>46</v>
      </c>
      <c r="H66" s="183">
        <v>7.3</v>
      </c>
      <c r="I66" s="183"/>
      <c r="J66" s="183"/>
      <c r="K66" s="183"/>
      <c r="L66" s="152"/>
      <c r="M66" s="123"/>
      <c r="N66" s="183"/>
      <c r="O66" s="183"/>
      <c r="P66" s="183"/>
      <c r="Q66" s="27">
        <v>24.519107000000002</v>
      </c>
      <c r="R66" s="27">
        <v>54.469659999999998</v>
      </c>
      <c r="S66" s="102">
        <v>-32.902999999999999</v>
      </c>
      <c r="T66" s="182" t="s">
        <v>31</v>
      </c>
    </row>
    <row r="67" spans="1:20" x14ac:dyDescent="0.25">
      <c r="A67" s="226">
        <v>41289</v>
      </c>
      <c r="B67" s="181"/>
      <c r="C67" s="182" t="s">
        <v>1</v>
      </c>
      <c r="D67" s="182" t="s">
        <v>3</v>
      </c>
      <c r="E67" s="182">
        <v>3</v>
      </c>
      <c r="F67" s="182">
        <v>300</v>
      </c>
      <c r="G67" s="183">
        <v>46</v>
      </c>
      <c r="H67" s="183">
        <v>7.6</v>
      </c>
      <c r="I67" s="183"/>
      <c r="J67" s="183"/>
      <c r="K67" s="183"/>
      <c r="L67" s="109"/>
      <c r="M67" s="184">
        <v>232.4</v>
      </c>
      <c r="N67" s="185">
        <v>23193.408100000001</v>
      </c>
      <c r="O67" s="185">
        <v>980.48440000000005</v>
      </c>
      <c r="P67" s="183"/>
      <c r="Q67" s="27">
        <v>24.519283000000001</v>
      </c>
      <c r="R67" s="27">
        <v>54.469589999999997</v>
      </c>
      <c r="S67" s="102">
        <v>-32.923099999999998</v>
      </c>
      <c r="T67" s="182" t="s">
        <v>31</v>
      </c>
    </row>
    <row r="68" spans="1:20" x14ac:dyDescent="0.25">
      <c r="A68" s="226">
        <v>41289</v>
      </c>
      <c r="B68" s="181"/>
      <c r="C68" s="182" t="s">
        <v>1</v>
      </c>
      <c r="D68" s="182" t="s">
        <v>3</v>
      </c>
      <c r="E68" s="182">
        <v>4</v>
      </c>
      <c r="F68" s="182">
        <v>300</v>
      </c>
      <c r="G68" s="183">
        <v>52</v>
      </c>
      <c r="H68" s="183">
        <v>7</v>
      </c>
      <c r="I68" s="183"/>
      <c r="J68" s="183"/>
      <c r="K68" s="183"/>
      <c r="L68" s="109"/>
      <c r="M68" s="123"/>
      <c r="N68" s="183"/>
      <c r="O68" s="183"/>
      <c r="P68" s="183"/>
      <c r="Q68" s="27">
        <v>24.519428999999999</v>
      </c>
      <c r="R68" s="27">
        <v>54.469557000000002</v>
      </c>
      <c r="S68" s="102">
        <v>-32.936999999999998</v>
      </c>
      <c r="T68" s="182" t="s">
        <v>31</v>
      </c>
    </row>
    <row r="69" spans="1:20" x14ac:dyDescent="0.25">
      <c r="A69" s="226">
        <v>41289</v>
      </c>
      <c r="B69" s="181"/>
      <c r="C69" s="182" t="s">
        <v>1</v>
      </c>
      <c r="D69" s="182" t="s">
        <v>3</v>
      </c>
      <c r="E69" s="182">
        <v>5</v>
      </c>
      <c r="F69" s="182">
        <v>300</v>
      </c>
      <c r="G69" s="183">
        <v>50</v>
      </c>
      <c r="H69" s="183">
        <v>7.8</v>
      </c>
      <c r="I69" s="183"/>
      <c r="J69" s="183"/>
      <c r="K69" s="183"/>
      <c r="L69" s="109"/>
      <c r="M69" s="184">
        <v>192.4</v>
      </c>
      <c r="N69" s="185">
        <v>20416.000800000002</v>
      </c>
      <c r="O69" s="185">
        <v>812.3854</v>
      </c>
      <c r="P69" s="183"/>
      <c r="Q69" s="27">
        <v>24.519583000000001</v>
      </c>
      <c r="R69" s="27">
        <v>54.469501000000001</v>
      </c>
      <c r="S69" s="102">
        <v>-32.941200000000002</v>
      </c>
      <c r="T69" s="182" t="s">
        <v>31</v>
      </c>
    </row>
    <row r="70" spans="1:20" x14ac:dyDescent="0.25">
      <c r="A70" s="226">
        <v>41289</v>
      </c>
      <c r="B70" s="181"/>
      <c r="C70" s="182" t="s">
        <v>1</v>
      </c>
      <c r="D70" s="182" t="s">
        <v>3</v>
      </c>
      <c r="E70" s="182">
        <v>6</v>
      </c>
      <c r="F70" s="182">
        <v>300</v>
      </c>
      <c r="G70" s="183"/>
      <c r="H70" s="183"/>
      <c r="I70" s="183"/>
      <c r="J70" s="183"/>
      <c r="K70" s="183"/>
      <c r="L70" s="152">
        <v>1.0149999999999999</v>
      </c>
      <c r="M70" s="123"/>
      <c r="N70" s="183"/>
      <c r="O70" s="183"/>
      <c r="P70" s="183"/>
      <c r="Q70" s="27">
        <v>24.519783</v>
      </c>
      <c r="R70" s="27">
        <v>54.469408999999999</v>
      </c>
      <c r="S70" s="102">
        <v>-32.933</v>
      </c>
      <c r="T70" s="182" t="s">
        <v>31</v>
      </c>
    </row>
    <row r="71" spans="1:20" x14ac:dyDescent="0.25">
      <c r="A71" s="226">
        <v>41291</v>
      </c>
      <c r="B71" s="181"/>
      <c r="C71" s="182" t="s">
        <v>5</v>
      </c>
      <c r="D71" s="182" t="s">
        <v>3</v>
      </c>
      <c r="E71" s="182">
        <v>1</v>
      </c>
      <c r="F71" s="183">
        <v>39</v>
      </c>
      <c r="G71" s="183">
        <v>55</v>
      </c>
      <c r="H71" s="183">
        <v>7</v>
      </c>
      <c r="I71" s="183">
        <v>-8</v>
      </c>
      <c r="J71" s="183"/>
      <c r="K71" s="183"/>
      <c r="L71" s="152">
        <v>0.69433333333333336</v>
      </c>
      <c r="M71" s="184">
        <v>66.489999999999995</v>
      </c>
      <c r="N71" s="185">
        <v>47025.102599999998</v>
      </c>
      <c r="O71" s="185">
        <v>2050.3135000000002</v>
      </c>
      <c r="P71" s="187">
        <v>2.5545999999999998</v>
      </c>
      <c r="Q71" s="31">
        <v>24.502869</v>
      </c>
      <c r="R71" s="31">
        <v>54.533177999999999</v>
      </c>
      <c r="S71" s="109">
        <v>-32.9285</v>
      </c>
      <c r="T71" s="182" t="s">
        <v>31</v>
      </c>
    </row>
    <row r="72" spans="1:20" x14ac:dyDescent="0.25">
      <c r="A72" s="226">
        <v>41291</v>
      </c>
      <c r="B72" s="181"/>
      <c r="C72" s="182" t="s">
        <v>5</v>
      </c>
      <c r="D72" s="182" t="s">
        <v>3</v>
      </c>
      <c r="E72" s="182">
        <v>2</v>
      </c>
      <c r="F72" s="183">
        <v>40</v>
      </c>
      <c r="G72" s="183">
        <v>50</v>
      </c>
      <c r="H72" s="183">
        <v>7.9</v>
      </c>
      <c r="I72" s="183"/>
      <c r="J72" s="183"/>
      <c r="K72" s="183"/>
      <c r="L72" s="152"/>
      <c r="M72" s="123"/>
      <c r="N72" s="183"/>
      <c r="O72" s="183"/>
      <c r="P72" s="183"/>
      <c r="Q72" s="31">
        <v>24.503097</v>
      </c>
      <c r="R72" s="31">
        <v>54.533064000000003</v>
      </c>
      <c r="S72" s="109">
        <v>-32.901800000000001</v>
      </c>
      <c r="T72" s="182" t="s">
        <v>31</v>
      </c>
    </row>
    <row r="73" spans="1:20" x14ac:dyDescent="0.25">
      <c r="A73" s="226">
        <v>41291</v>
      </c>
      <c r="B73" s="181"/>
      <c r="C73" s="182" t="s">
        <v>5</v>
      </c>
      <c r="D73" s="182" t="s">
        <v>3</v>
      </c>
      <c r="E73" s="182">
        <v>3</v>
      </c>
      <c r="F73" s="183">
        <v>39</v>
      </c>
      <c r="G73" s="183">
        <v>55</v>
      </c>
      <c r="H73" s="183">
        <v>7.8</v>
      </c>
      <c r="I73" s="183"/>
      <c r="J73" s="183"/>
      <c r="K73" s="183"/>
      <c r="L73" s="152">
        <v>1.0533333333333335</v>
      </c>
      <c r="M73" s="123"/>
      <c r="N73" s="183"/>
      <c r="O73" s="183"/>
      <c r="P73" s="183"/>
      <c r="Q73" s="31">
        <v>24.503278999999999</v>
      </c>
      <c r="R73" s="31">
        <v>54.53302</v>
      </c>
      <c r="S73" s="109">
        <v>-32.947099999999999</v>
      </c>
      <c r="T73" s="182" t="s">
        <v>31</v>
      </c>
    </row>
    <row r="74" spans="1:20" x14ac:dyDescent="0.25">
      <c r="A74" s="226">
        <v>41291</v>
      </c>
      <c r="B74" s="181"/>
      <c r="C74" s="182" t="s">
        <v>5</v>
      </c>
      <c r="D74" s="182" t="s">
        <v>3</v>
      </c>
      <c r="E74" s="182">
        <v>4</v>
      </c>
      <c r="F74" s="183">
        <v>45</v>
      </c>
      <c r="G74" s="183">
        <v>62</v>
      </c>
      <c r="H74" s="183">
        <v>6.9</v>
      </c>
      <c r="I74" s="183"/>
      <c r="J74" s="183"/>
      <c r="K74" s="183"/>
      <c r="L74" s="109"/>
      <c r="M74" s="184">
        <v>218.89000000000001</v>
      </c>
      <c r="N74" s="185">
        <v>67342.2886</v>
      </c>
      <c r="O74" s="185">
        <v>3006.6412999999998</v>
      </c>
      <c r="P74" s="187">
        <v>3.1137999999999995</v>
      </c>
      <c r="Q74" s="31">
        <v>24.503568999999999</v>
      </c>
      <c r="R74" s="31">
        <v>54.532888999999997</v>
      </c>
      <c r="S74" s="109">
        <v>-32.726599999999998</v>
      </c>
      <c r="T74" s="182" t="s">
        <v>31</v>
      </c>
    </row>
    <row r="75" spans="1:20" x14ac:dyDescent="0.25">
      <c r="A75" s="226">
        <v>41291</v>
      </c>
      <c r="B75" s="181"/>
      <c r="C75" s="182" t="s">
        <v>5</v>
      </c>
      <c r="D75" s="182" t="s">
        <v>3</v>
      </c>
      <c r="E75" s="182">
        <v>5</v>
      </c>
      <c r="F75" s="183">
        <v>40</v>
      </c>
      <c r="G75" s="183">
        <v>61</v>
      </c>
      <c r="H75" s="183">
        <v>6.8</v>
      </c>
      <c r="I75" s="183"/>
      <c r="J75" s="183"/>
      <c r="K75" s="183"/>
      <c r="L75" s="152">
        <v>0.91800000000000004</v>
      </c>
      <c r="M75" s="184">
        <v>141.88</v>
      </c>
      <c r="N75" s="185">
        <v>50168.206700000002</v>
      </c>
      <c r="O75" s="185">
        <v>2056.6975000000002</v>
      </c>
      <c r="P75" s="187">
        <v>2.0073999999999996</v>
      </c>
      <c r="Q75" s="31">
        <v>24.503761999999998</v>
      </c>
      <c r="R75" s="31">
        <v>54.532859000000002</v>
      </c>
      <c r="S75" s="109">
        <v>-32.710299999999997</v>
      </c>
      <c r="T75" s="182" t="s">
        <v>31</v>
      </c>
    </row>
    <row r="76" spans="1:20" x14ac:dyDescent="0.25">
      <c r="A76" s="226">
        <v>41291</v>
      </c>
      <c r="B76" s="181"/>
      <c r="C76" s="182" t="s">
        <v>5</v>
      </c>
      <c r="D76" s="182" t="s">
        <v>3</v>
      </c>
      <c r="E76" s="182">
        <v>6</v>
      </c>
      <c r="F76" s="183">
        <v>51</v>
      </c>
      <c r="G76" s="183">
        <v>61</v>
      </c>
      <c r="H76" s="183">
        <v>7.1</v>
      </c>
      <c r="I76" s="183"/>
      <c r="J76" s="183"/>
      <c r="K76" s="183"/>
      <c r="L76" s="109"/>
      <c r="M76" s="123"/>
      <c r="N76" s="183"/>
      <c r="O76" s="183"/>
      <c r="P76" s="183"/>
      <c r="Q76" s="31">
        <v>24.503978</v>
      </c>
      <c r="R76" s="31">
        <v>54.532710999999999</v>
      </c>
      <c r="S76" s="109">
        <v>-32.731299999999997</v>
      </c>
      <c r="T76" s="182" t="s">
        <v>31</v>
      </c>
    </row>
    <row r="77" spans="1:20" x14ac:dyDescent="0.25">
      <c r="A77" s="54">
        <v>41958</v>
      </c>
      <c r="B77" s="37"/>
      <c r="C77" s="13" t="s">
        <v>861</v>
      </c>
      <c r="D77" s="13" t="s">
        <v>3</v>
      </c>
      <c r="E77" s="13">
        <v>1</v>
      </c>
      <c r="F77" s="101">
        <v>204</v>
      </c>
      <c r="G77" s="13"/>
      <c r="H77" s="184">
        <v>7.1</v>
      </c>
      <c r="I77" s="13"/>
      <c r="J77" s="13"/>
      <c r="K77" s="13"/>
      <c r="L77" s="152"/>
      <c r="M77" s="184"/>
      <c r="N77" s="13"/>
      <c r="O77" s="13"/>
      <c r="P77" s="40"/>
      <c r="Q77" s="152"/>
      <c r="R77" s="152"/>
      <c r="S77" s="152"/>
      <c r="T77" s="13"/>
    </row>
    <row r="78" spans="1:20" x14ac:dyDescent="0.25">
      <c r="A78" s="54">
        <v>41958</v>
      </c>
      <c r="B78" s="37"/>
      <c r="C78" s="13" t="s">
        <v>861</v>
      </c>
      <c r="D78" s="13" t="s">
        <v>3</v>
      </c>
      <c r="E78" s="13">
        <v>2</v>
      </c>
      <c r="F78" s="101">
        <v>189</v>
      </c>
      <c r="G78" s="13"/>
      <c r="H78" s="184">
        <v>6.8</v>
      </c>
      <c r="I78" s="13"/>
      <c r="J78" s="13"/>
      <c r="K78" s="13"/>
      <c r="L78" s="152"/>
      <c r="M78" s="184"/>
      <c r="N78" s="13"/>
      <c r="O78" s="13"/>
      <c r="P78" s="40"/>
      <c r="Q78" s="152"/>
      <c r="R78" s="152"/>
      <c r="S78" s="152"/>
      <c r="T78" s="13"/>
    </row>
    <row r="79" spans="1:20" x14ac:dyDescent="0.25">
      <c r="A79" s="54">
        <v>41958</v>
      </c>
      <c r="B79" s="37"/>
      <c r="C79" s="13" t="s">
        <v>861</v>
      </c>
      <c r="D79" s="13" t="s">
        <v>3</v>
      </c>
      <c r="E79" s="13">
        <v>3</v>
      </c>
      <c r="F79" s="101">
        <v>104.33333333333333</v>
      </c>
      <c r="G79" s="13"/>
      <c r="H79" s="184">
        <v>6.9</v>
      </c>
      <c r="I79" s="13"/>
      <c r="J79" s="13"/>
      <c r="K79" s="13"/>
      <c r="L79" s="152"/>
      <c r="M79" s="184"/>
      <c r="N79" s="13"/>
      <c r="O79" s="13"/>
      <c r="P79" s="40"/>
      <c r="Q79" s="152"/>
      <c r="R79" s="152"/>
      <c r="S79" s="152"/>
      <c r="T79" s="13"/>
    </row>
    <row r="80" spans="1:20" x14ac:dyDescent="0.25">
      <c r="A80" s="54">
        <v>41958</v>
      </c>
      <c r="B80" s="37"/>
      <c r="C80" s="13" t="s">
        <v>861</v>
      </c>
      <c r="D80" s="13" t="s">
        <v>3</v>
      </c>
      <c r="E80" s="13">
        <v>4</v>
      </c>
      <c r="F80" s="101">
        <v>94.666666666666671</v>
      </c>
      <c r="G80" s="13"/>
      <c r="H80" s="184">
        <v>6.9</v>
      </c>
      <c r="I80" s="13"/>
      <c r="J80" s="13"/>
      <c r="K80" s="13"/>
      <c r="L80" s="152"/>
      <c r="M80" s="184"/>
      <c r="N80" s="13"/>
      <c r="O80" s="13"/>
      <c r="P80" s="40"/>
      <c r="Q80" s="152"/>
      <c r="R80" s="152"/>
      <c r="S80" s="152"/>
      <c r="T80" s="13"/>
    </row>
    <row r="81" spans="1:20" x14ac:dyDescent="0.25">
      <c r="A81" s="54">
        <v>41958</v>
      </c>
      <c r="B81" s="37"/>
      <c r="C81" s="13" t="s">
        <v>861</v>
      </c>
      <c r="D81" s="13" t="s">
        <v>3</v>
      </c>
      <c r="E81" s="13">
        <v>5</v>
      </c>
      <c r="F81" s="101">
        <v>88.333333333333329</v>
      </c>
      <c r="G81" s="13"/>
      <c r="H81" s="184">
        <v>6.7</v>
      </c>
      <c r="I81" s="13"/>
      <c r="J81" s="13"/>
      <c r="K81" s="13"/>
      <c r="L81" s="152"/>
      <c r="M81" s="184"/>
      <c r="N81" s="13"/>
      <c r="O81" s="13"/>
      <c r="P81" s="40"/>
      <c r="Q81" s="152"/>
      <c r="R81" s="152"/>
      <c r="S81" s="152"/>
      <c r="T81" s="13"/>
    </row>
    <row r="82" spans="1:20" x14ac:dyDescent="0.25">
      <c r="A82" s="54">
        <v>41958</v>
      </c>
      <c r="B82" s="37"/>
      <c r="C82" s="13" t="s">
        <v>861</v>
      </c>
      <c r="D82" s="13" t="s">
        <v>3</v>
      </c>
      <c r="E82" s="13">
        <v>6</v>
      </c>
      <c r="F82" s="101">
        <v>107.5</v>
      </c>
      <c r="G82" s="13"/>
      <c r="H82" s="184">
        <v>6.9</v>
      </c>
      <c r="I82" s="13"/>
      <c r="J82" s="13"/>
      <c r="K82" s="13"/>
      <c r="L82" s="152"/>
      <c r="M82" s="184"/>
      <c r="N82" s="13"/>
      <c r="O82" s="13"/>
      <c r="P82" s="40"/>
      <c r="Q82" s="152"/>
      <c r="R82" s="152"/>
      <c r="S82" s="152"/>
      <c r="T82" s="13"/>
    </row>
    <row r="83" spans="1:20" x14ac:dyDescent="0.25">
      <c r="A83" s="54">
        <v>41956</v>
      </c>
      <c r="B83" s="37"/>
      <c r="C83" s="13" t="s">
        <v>859</v>
      </c>
      <c r="D83" s="13" t="s">
        <v>3</v>
      </c>
      <c r="E83" s="13">
        <v>1</v>
      </c>
      <c r="F83" s="101">
        <v>122.66666666666667</v>
      </c>
      <c r="G83" s="13">
        <v>38</v>
      </c>
      <c r="H83" s="184">
        <v>6.9</v>
      </c>
      <c r="I83" s="13"/>
      <c r="J83" s="13"/>
      <c r="K83" s="13"/>
      <c r="L83" s="152"/>
      <c r="M83" s="184"/>
      <c r="Q83" s="193">
        <v>25.01736</v>
      </c>
      <c r="R83" s="193">
        <v>56.356490000000001</v>
      </c>
      <c r="S83" s="152"/>
      <c r="T83" s="13" t="s">
        <v>878</v>
      </c>
    </row>
    <row r="84" spans="1:20" x14ac:dyDescent="0.25">
      <c r="A84" s="54">
        <v>41956</v>
      </c>
      <c r="B84" s="37"/>
      <c r="C84" s="13" t="s">
        <v>859</v>
      </c>
      <c r="D84" s="13" t="s">
        <v>3</v>
      </c>
      <c r="E84" s="13">
        <v>2</v>
      </c>
      <c r="F84" s="101">
        <v>77.525000000000006</v>
      </c>
      <c r="G84" s="13">
        <v>36</v>
      </c>
      <c r="H84" s="184">
        <v>6.5</v>
      </c>
      <c r="I84" s="13"/>
      <c r="J84" s="13"/>
      <c r="K84" s="13"/>
      <c r="L84" s="152"/>
      <c r="M84" s="184"/>
      <c r="Q84" s="193">
        <v>25.01736</v>
      </c>
      <c r="R84" s="193">
        <v>56.356490000000001</v>
      </c>
      <c r="S84" s="152"/>
      <c r="T84" s="13" t="s">
        <v>878</v>
      </c>
    </row>
    <row r="85" spans="1:20" x14ac:dyDescent="0.25">
      <c r="A85" s="54">
        <v>41956</v>
      </c>
      <c r="B85" s="37"/>
      <c r="C85" s="13" t="s">
        <v>859</v>
      </c>
      <c r="D85" s="13" t="s">
        <v>3</v>
      </c>
      <c r="E85" s="13">
        <v>3</v>
      </c>
      <c r="F85" s="101">
        <v>95.833333333333329</v>
      </c>
      <c r="G85" s="13">
        <v>35</v>
      </c>
      <c r="H85" s="184">
        <v>6.9</v>
      </c>
      <c r="I85" s="13"/>
      <c r="J85" s="13"/>
      <c r="K85" s="13"/>
      <c r="L85" s="152"/>
      <c r="M85" s="184"/>
      <c r="Q85" s="193">
        <v>25.01736</v>
      </c>
      <c r="R85" s="193">
        <v>56.356490000000001</v>
      </c>
      <c r="S85" s="152"/>
      <c r="T85" s="13" t="s">
        <v>878</v>
      </c>
    </row>
    <row r="86" spans="1:20" x14ac:dyDescent="0.25">
      <c r="A86" s="54">
        <v>41956</v>
      </c>
      <c r="B86" s="37"/>
      <c r="C86" s="13" t="s">
        <v>859</v>
      </c>
      <c r="D86" s="13" t="s">
        <v>3</v>
      </c>
      <c r="E86" s="13">
        <v>4</v>
      </c>
      <c r="F86" s="101">
        <v>75.5</v>
      </c>
      <c r="G86" s="13">
        <v>32</v>
      </c>
      <c r="H86" s="184">
        <v>6.8</v>
      </c>
      <c r="I86" s="13"/>
      <c r="J86" s="13"/>
      <c r="K86" s="13"/>
      <c r="L86" s="152"/>
      <c r="M86" s="184"/>
      <c r="P86" s="206"/>
      <c r="Q86" s="193">
        <v>25.01736</v>
      </c>
      <c r="R86" s="193">
        <v>56.356490000000001</v>
      </c>
      <c r="S86" s="152"/>
      <c r="T86" s="13" t="s">
        <v>878</v>
      </c>
    </row>
    <row r="87" spans="1:20" x14ac:dyDescent="0.25">
      <c r="A87" s="54">
        <v>41956</v>
      </c>
      <c r="B87" s="37"/>
      <c r="C87" s="13" t="s">
        <v>859</v>
      </c>
      <c r="D87" s="13" t="s">
        <v>3</v>
      </c>
      <c r="E87" s="13">
        <v>5</v>
      </c>
      <c r="F87" s="101">
        <v>65.833333333333329</v>
      </c>
      <c r="G87" s="13">
        <v>30</v>
      </c>
      <c r="H87" s="184">
        <v>6.8</v>
      </c>
      <c r="I87" s="13"/>
      <c r="J87" s="13"/>
      <c r="K87" s="13"/>
      <c r="L87" s="152"/>
      <c r="M87" s="184"/>
      <c r="P87" s="206"/>
      <c r="Q87" s="193">
        <v>25.01736</v>
      </c>
      <c r="R87" s="193">
        <v>56.356490000000001</v>
      </c>
      <c r="S87" s="152"/>
      <c r="T87" s="13" t="s">
        <v>878</v>
      </c>
    </row>
    <row r="88" spans="1:20" x14ac:dyDescent="0.25">
      <c r="A88" s="54">
        <v>41956</v>
      </c>
      <c r="B88" s="37"/>
      <c r="C88" s="13" t="s">
        <v>859</v>
      </c>
      <c r="D88" s="13" t="s">
        <v>3</v>
      </c>
      <c r="E88" s="13">
        <v>6</v>
      </c>
      <c r="F88" s="101">
        <v>84.333333333333329</v>
      </c>
      <c r="G88" s="13">
        <v>37</v>
      </c>
      <c r="H88" s="184">
        <v>6.7</v>
      </c>
      <c r="I88" s="13"/>
      <c r="J88" s="13"/>
      <c r="K88" s="13"/>
      <c r="L88" s="152"/>
      <c r="M88" s="184"/>
      <c r="P88" s="206"/>
      <c r="Q88" s="193">
        <v>25.01736</v>
      </c>
      <c r="R88" s="193">
        <v>56.356490000000001</v>
      </c>
      <c r="S88" s="152"/>
      <c r="T88" s="13" t="s">
        <v>878</v>
      </c>
    </row>
    <row r="89" spans="1:20" x14ac:dyDescent="0.25">
      <c r="A89" s="54">
        <v>41957</v>
      </c>
      <c r="B89" s="37"/>
      <c r="C89" s="13" t="s">
        <v>860</v>
      </c>
      <c r="D89" s="13" t="s">
        <v>3</v>
      </c>
      <c r="E89" s="13">
        <v>1</v>
      </c>
      <c r="F89" s="101">
        <v>136.9</v>
      </c>
      <c r="G89" s="13">
        <v>37</v>
      </c>
      <c r="H89" s="184">
        <v>7.1</v>
      </c>
      <c r="I89" s="13"/>
      <c r="J89" s="13"/>
      <c r="K89" s="13"/>
      <c r="L89" s="152"/>
      <c r="M89" s="184"/>
      <c r="N89" s="194"/>
      <c r="O89" s="194"/>
      <c r="P89" s="40"/>
      <c r="Q89" s="152"/>
      <c r="R89" s="152"/>
      <c r="S89" s="152"/>
      <c r="T89" s="12"/>
    </row>
    <row r="90" spans="1:20" x14ac:dyDescent="0.25">
      <c r="A90" s="54">
        <v>41957</v>
      </c>
      <c r="B90" s="37"/>
      <c r="C90" s="13" t="s">
        <v>860</v>
      </c>
      <c r="D90" s="13" t="s">
        <v>3</v>
      </c>
      <c r="E90" s="13">
        <v>2</v>
      </c>
      <c r="F90" s="101">
        <v>118.375</v>
      </c>
      <c r="G90" s="13">
        <v>38</v>
      </c>
      <c r="H90" s="184">
        <v>7</v>
      </c>
      <c r="I90" s="13"/>
      <c r="J90" s="13"/>
      <c r="K90" s="13"/>
      <c r="L90" s="152"/>
      <c r="M90" s="184"/>
      <c r="N90" s="194"/>
      <c r="O90" s="194"/>
      <c r="P90" s="122"/>
      <c r="Q90" s="152"/>
      <c r="R90" s="152"/>
      <c r="S90" s="152"/>
      <c r="T90" s="12"/>
    </row>
    <row r="91" spans="1:20" x14ac:dyDescent="0.25">
      <c r="A91" s="54">
        <v>41957</v>
      </c>
      <c r="B91" s="37"/>
      <c r="C91" s="13" t="s">
        <v>860</v>
      </c>
      <c r="D91" s="13" t="s">
        <v>3</v>
      </c>
      <c r="E91" s="13">
        <v>3</v>
      </c>
      <c r="F91" s="101">
        <v>205.5</v>
      </c>
      <c r="G91" s="13">
        <v>42</v>
      </c>
      <c r="H91" s="184">
        <v>7</v>
      </c>
      <c r="I91" s="13"/>
      <c r="J91" s="13"/>
      <c r="K91" s="13"/>
      <c r="L91" s="152"/>
      <c r="M91" s="184"/>
      <c r="N91" s="194"/>
      <c r="O91" s="194"/>
      <c r="P91" s="122"/>
      <c r="Q91" s="152"/>
      <c r="R91" s="152"/>
      <c r="S91" s="152"/>
      <c r="T91" s="12"/>
    </row>
    <row r="92" spans="1:20" x14ac:dyDescent="0.25">
      <c r="A92" s="54">
        <v>41957</v>
      </c>
      <c r="B92" s="37"/>
      <c r="C92" s="13" t="s">
        <v>860</v>
      </c>
      <c r="D92" s="13" t="s">
        <v>3</v>
      </c>
      <c r="E92" s="13">
        <v>4</v>
      </c>
      <c r="F92" s="101">
        <v>145.83333333333334</v>
      </c>
      <c r="G92" s="13">
        <v>41</v>
      </c>
      <c r="H92" s="184">
        <v>7</v>
      </c>
      <c r="I92" s="13"/>
      <c r="J92" s="13"/>
      <c r="K92" s="13"/>
      <c r="L92" s="152"/>
      <c r="M92" s="184"/>
      <c r="N92" s="194"/>
      <c r="O92" s="194"/>
      <c r="P92" s="40"/>
      <c r="Q92" s="152"/>
      <c r="R92" s="152"/>
      <c r="S92" s="152"/>
      <c r="T92" s="12"/>
    </row>
    <row r="93" spans="1:20" x14ac:dyDescent="0.25">
      <c r="A93" s="54">
        <v>41957</v>
      </c>
      <c r="B93" s="37"/>
      <c r="C93" s="13" t="s">
        <v>860</v>
      </c>
      <c r="D93" s="13" t="s">
        <v>3</v>
      </c>
      <c r="E93" s="13">
        <v>5</v>
      </c>
      <c r="F93" s="101">
        <v>176</v>
      </c>
      <c r="G93" s="13">
        <v>45</v>
      </c>
      <c r="H93" s="184">
        <v>6.8</v>
      </c>
      <c r="I93" s="13"/>
      <c r="J93" s="13"/>
      <c r="K93" s="13"/>
      <c r="L93" s="152"/>
      <c r="M93" s="184"/>
      <c r="N93" s="13"/>
      <c r="O93" s="13"/>
      <c r="P93" s="40"/>
      <c r="Q93" s="152"/>
      <c r="R93" s="152"/>
      <c r="S93" s="152"/>
      <c r="T93" s="13"/>
    </row>
    <row r="94" spans="1:20" x14ac:dyDescent="0.25">
      <c r="A94" s="54">
        <v>41957</v>
      </c>
      <c r="B94" s="37"/>
      <c r="C94" s="13" t="s">
        <v>860</v>
      </c>
      <c r="D94" s="13" t="s">
        <v>3</v>
      </c>
      <c r="E94" s="13">
        <v>6</v>
      </c>
      <c r="F94" s="101">
        <v>177.83333333333334</v>
      </c>
      <c r="G94" s="13">
        <v>41</v>
      </c>
      <c r="H94" s="184">
        <v>6.9</v>
      </c>
      <c r="I94" s="13"/>
      <c r="J94" s="13"/>
      <c r="K94" s="13"/>
      <c r="L94" s="152"/>
      <c r="M94" s="184"/>
      <c r="N94" s="13"/>
      <c r="O94" s="13"/>
      <c r="P94" s="40"/>
      <c r="Q94" s="152"/>
      <c r="R94" s="152"/>
      <c r="S94" s="152"/>
      <c r="T94" s="13"/>
    </row>
    <row r="95" spans="1:20" x14ac:dyDescent="0.25">
      <c r="A95" s="54" t="s">
        <v>994</v>
      </c>
      <c r="B95" s="37"/>
      <c r="C95" s="13" t="s">
        <v>862</v>
      </c>
      <c r="D95" s="13" t="s">
        <v>3</v>
      </c>
      <c r="E95" s="13">
        <v>1</v>
      </c>
      <c r="F95" s="101">
        <v>72.666666666666671</v>
      </c>
      <c r="G95" s="13">
        <v>37</v>
      </c>
      <c r="H95" s="184">
        <v>7.2</v>
      </c>
      <c r="I95" s="13"/>
      <c r="J95" s="13"/>
      <c r="K95" s="13"/>
      <c r="L95" s="152"/>
      <c r="M95" s="184"/>
      <c r="N95" s="13"/>
      <c r="O95" s="13"/>
      <c r="P95" s="40"/>
      <c r="Q95" s="193">
        <v>25.00956</v>
      </c>
      <c r="R95" s="193">
        <v>56.35998</v>
      </c>
      <c r="S95" s="152"/>
      <c r="T95" s="13" t="s">
        <v>878</v>
      </c>
    </row>
    <row r="96" spans="1:20" x14ac:dyDescent="0.25">
      <c r="A96" s="54" t="s">
        <v>994</v>
      </c>
      <c r="B96" s="37"/>
      <c r="C96" s="13" t="s">
        <v>862</v>
      </c>
      <c r="D96" s="13" t="s">
        <v>3</v>
      </c>
      <c r="E96" s="13">
        <v>2</v>
      </c>
      <c r="F96" s="101">
        <v>57.666666666666664</v>
      </c>
      <c r="G96" s="13">
        <v>37</v>
      </c>
      <c r="H96" s="184">
        <v>7.4</v>
      </c>
      <c r="I96" s="13"/>
      <c r="J96" s="13"/>
      <c r="K96" s="13"/>
      <c r="L96" s="152"/>
      <c r="M96" s="184"/>
      <c r="N96" s="13"/>
      <c r="O96" s="13"/>
      <c r="P96" s="40"/>
      <c r="Q96" s="193">
        <v>25.00956</v>
      </c>
      <c r="R96" s="193">
        <v>56.35998</v>
      </c>
      <c r="S96" s="152"/>
      <c r="T96" s="13" t="s">
        <v>878</v>
      </c>
    </row>
    <row r="97" spans="1:20" x14ac:dyDescent="0.25">
      <c r="A97" s="54" t="s">
        <v>994</v>
      </c>
      <c r="B97" s="37"/>
      <c r="C97" s="13" t="s">
        <v>862</v>
      </c>
      <c r="D97" s="13" t="s">
        <v>3</v>
      </c>
      <c r="E97" s="13">
        <v>3</v>
      </c>
      <c r="F97" s="101">
        <v>64.666666666666671</v>
      </c>
      <c r="G97" s="13">
        <v>36</v>
      </c>
      <c r="H97" s="184">
        <v>7.1</v>
      </c>
      <c r="I97" s="13"/>
      <c r="J97" s="13"/>
      <c r="K97" s="13"/>
      <c r="L97" s="152"/>
      <c r="M97" s="184"/>
      <c r="N97" s="13"/>
      <c r="O97" s="13"/>
      <c r="P97" s="40"/>
      <c r="Q97" s="193">
        <v>25.00956</v>
      </c>
      <c r="R97" s="193">
        <v>56.35998</v>
      </c>
      <c r="S97" s="152"/>
      <c r="T97" s="13" t="s">
        <v>878</v>
      </c>
    </row>
    <row r="98" spans="1:20" x14ac:dyDescent="0.25">
      <c r="A98" s="54" t="s">
        <v>994</v>
      </c>
      <c r="B98" s="37"/>
      <c r="C98" s="13" t="s">
        <v>862</v>
      </c>
      <c r="D98" s="13" t="s">
        <v>3</v>
      </c>
      <c r="E98" s="13">
        <v>4</v>
      </c>
      <c r="F98" s="101">
        <v>84.333333333333329</v>
      </c>
      <c r="G98" s="13">
        <v>35</v>
      </c>
      <c r="H98" s="184">
        <v>7.1</v>
      </c>
      <c r="I98" s="13"/>
      <c r="J98" s="13"/>
      <c r="K98" s="13"/>
      <c r="L98" s="152"/>
      <c r="M98" s="184"/>
      <c r="N98" s="13"/>
      <c r="O98" s="13"/>
      <c r="P98" s="40"/>
      <c r="Q98" s="193">
        <v>25.00956</v>
      </c>
      <c r="R98" s="193">
        <v>56.35998</v>
      </c>
      <c r="S98" s="152"/>
      <c r="T98" s="13" t="s">
        <v>878</v>
      </c>
    </row>
    <row r="99" spans="1:20" x14ac:dyDescent="0.25">
      <c r="A99" s="54" t="s">
        <v>994</v>
      </c>
      <c r="B99" s="37"/>
      <c r="C99" s="13" t="s">
        <v>862</v>
      </c>
      <c r="D99" s="13" t="s">
        <v>3</v>
      </c>
      <c r="E99" s="13">
        <v>5</v>
      </c>
      <c r="F99" s="101">
        <v>107.33333333333333</v>
      </c>
      <c r="G99" s="13">
        <v>36</v>
      </c>
      <c r="H99" s="184">
        <v>7.2</v>
      </c>
      <c r="I99" s="13"/>
      <c r="J99" s="13"/>
      <c r="K99" s="13"/>
      <c r="L99" s="152"/>
      <c r="M99" s="184"/>
      <c r="N99" s="13"/>
      <c r="O99" s="13"/>
      <c r="P99" s="40"/>
      <c r="Q99" s="193">
        <v>25.00956</v>
      </c>
      <c r="R99" s="193">
        <v>56.35998</v>
      </c>
      <c r="S99" s="152"/>
      <c r="T99" s="13" t="s">
        <v>878</v>
      </c>
    </row>
    <row r="100" spans="1:20" x14ac:dyDescent="0.25">
      <c r="A100" s="54" t="s">
        <v>994</v>
      </c>
      <c r="B100" s="37"/>
      <c r="C100" s="13" t="s">
        <v>862</v>
      </c>
      <c r="D100" s="13" t="s">
        <v>3</v>
      </c>
      <c r="E100" s="13">
        <v>6</v>
      </c>
      <c r="F100" s="101">
        <v>122</v>
      </c>
      <c r="G100" s="13">
        <v>36</v>
      </c>
      <c r="H100" s="184">
        <v>7.1</v>
      </c>
      <c r="I100" s="13"/>
      <c r="J100" s="13"/>
      <c r="K100" s="13"/>
      <c r="L100" s="152"/>
      <c r="M100" s="184"/>
      <c r="N100" s="13"/>
      <c r="O100" s="13"/>
      <c r="P100" s="40"/>
      <c r="Q100" s="193">
        <v>25.00956</v>
      </c>
      <c r="R100" s="193">
        <v>56.35998</v>
      </c>
      <c r="S100" s="152"/>
      <c r="T100" s="13" t="s">
        <v>878</v>
      </c>
    </row>
    <row r="101" spans="1:20" x14ac:dyDescent="0.25">
      <c r="A101" s="226">
        <v>41295</v>
      </c>
      <c r="B101" s="181"/>
      <c r="C101" s="182" t="s">
        <v>10</v>
      </c>
      <c r="D101" s="182" t="s">
        <v>3</v>
      </c>
      <c r="E101" s="182">
        <v>1</v>
      </c>
      <c r="F101" s="182">
        <v>27</v>
      </c>
      <c r="G101" s="183">
        <v>62</v>
      </c>
      <c r="H101" s="183">
        <v>6.9</v>
      </c>
      <c r="I101" s="183">
        <v>-2</v>
      </c>
      <c r="J101" s="183"/>
      <c r="K101" s="13"/>
      <c r="L101" s="152">
        <v>0.78699999999999992</v>
      </c>
      <c r="M101" s="184">
        <v>225.4</v>
      </c>
      <c r="N101" s="185">
        <v>35020.790800000002</v>
      </c>
      <c r="O101" s="185">
        <v>1436.6602</v>
      </c>
      <c r="P101" s="187">
        <v>2.9169999999999998</v>
      </c>
      <c r="Q101" s="31">
        <v>24.281621999999999</v>
      </c>
      <c r="R101" s="31">
        <v>53.313321000000002</v>
      </c>
      <c r="S101" s="109">
        <v>-31.933299999999999</v>
      </c>
      <c r="T101" s="182" t="s">
        <v>31</v>
      </c>
    </row>
    <row r="102" spans="1:20" x14ac:dyDescent="0.25">
      <c r="A102" s="226">
        <v>41295</v>
      </c>
      <c r="B102" s="181"/>
      <c r="C102" s="182" t="s">
        <v>10</v>
      </c>
      <c r="D102" s="182" t="s">
        <v>3</v>
      </c>
      <c r="E102" s="182">
        <v>2</v>
      </c>
      <c r="F102" s="182">
        <v>24</v>
      </c>
      <c r="G102" s="183">
        <v>62</v>
      </c>
      <c r="H102" s="183">
        <v>7.1</v>
      </c>
      <c r="I102" s="183"/>
      <c r="J102" s="183"/>
      <c r="K102" s="13"/>
      <c r="L102" s="109"/>
      <c r="M102" s="123"/>
      <c r="N102" s="183"/>
      <c r="O102" s="183"/>
      <c r="P102" s="183"/>
      <c r="Q102" s="31">
        <v>24.281466999999999</v>
      </c>
      <c r="R102" s="31">
        <v>53.313429999999997</v>
      </c>
      <c r="S102" s="109">
        <v>-31.907499999999999</v>
      </c>
      <c r="T102" s="182" t="s">
        <v>31</v>
      </c>
    </row>
    <row r="103" spans="1:20" x14ac:dyDescent="0.25">
      <c r="A103" s="226">
        <v>41295</v>
      </c>
      <c r="B103" s="181"/>
      <c r="C103" s="182" t="s">
        <v>10</v>
      </c>
      <c r="D103" s="182" t="s">
        <v>3</v>
      </c>
      <c r="E103" s="182">
        <v>3</v>
      </c>
      <c r="F103" s="182">
        <v>27</v>
      </c>
      <c r="G103" s="183">
        <v>63</v>
      </c>
      <c r="H103" s="183">
        <v>7</v>
      </c>
      <c r="I103" s="183">
        <v>-5.5</v>
      </c>
      <c r="J103" s="183"/>
      <c r="K103" s="13"/>
      <c r="L103" s="152">
        <v>0.6213333333333334</v>
      </c>
      <c r="M103" s="184">
        <v>256.3</v>
      </c>
      <c r="N103" s="185">
        <v>61988.2428</v>
      </c>
      <c r="O103" s="185">
        <v>2609.8757000000001</v>
      </c>
      <c r="P103" s="187">
        <v>1.7409999999999997</v>
      </c>
      <c r="Q103" s="31">
        <v>24.281327999999998</v>
      </c>
      <c r="R103" s="31">
        <v>53.313532000000002</v>
      </c>
      <c r="S103" s="109">
        <v>-31.8827</v>
      </c>
      <c r="T103" s="182" t="s">
        <v>31</v>
      </c>
    </row>
    <row r="104" spans="1:20" x14ac:dyDescent="0.25">
      <c r="A104" s="226">
        <v>41295</v>
      </c>
      <c r="B104" s="181"/>
      <c r="C104" s="182" t="s">
        <v>10</v>
      </c>
      <c r="D104" s="182" t="s">
        <v>3</v>
      </c>
      <c r="E104" s="182">
        <v>4</v>
      </c>
      <c r="F104" s="182">
        <v>21</v>
      </c>
      <c r="G104" s="183">
        <v>62</v>
      </c>
      <c r="H104" s="183">
        <v>6.9</v>
      </c>
      <c r="I104" s="183"/>
      <c r="J104" s="183"/>
      <c r="K104" s="183"/>
      <c r="L104" s="109"/>
      <c r="M104" s="123"/>
      <c r="N104" s="183"/>
      <c r="O104" s="183"/>
      <c r="P104" s="183"/>
      <c r="Q104" s="31">
        <v>24.28124</v>
      </c>
      <c r="R104" s="31">
        <v>53.313670000000002</v>
      </c>
      <c r="S104" s="109">
        <v>-31.876300000000001</v>
      </c>
      <c r="T104" s="182" t="s">
        <v>31</v>
      </c>
    </row>
    <row r="105" spans="1:20" x14ac:dyDescent="0.25">
      <c r="A105" s="226">
        <v>41295</v>
      </c>
      <c r="B105" s="181"/>
      <c r="C105" s="182" t="s">
        <v>10</v>
      </c>
      <c r="D105" s="182" t="s">
        <v>3</v>
      </c>
      <c r="E105" s="182">
        <v>5</v>
      </c>
      <c r="F105" s="182">
        <v>29</v>
      </c>
      <c r="G105" s="183">
        <v>69</v>
      </c>
      <c r="H105" s="183">
        <v>6.9</v>
      </c>
      <c r="I105" s="183">
        <v>-10.5</v>
      </c>
      <c r="J105" s="183"/>
      <c r="K105" s="183"/>
      <c r="L105" s="152">
        <v>2.8000000000000003</v>
      </c>
      <c r="M105" s="184">
        <v>310.60000000000002</v>
      </c>
      <c r="N105" s="185">
        <v>51097.428</v>
      </c>
      <c r="O105" s="185">
        <v>1995.153</v>
      </c>
      <c r="P105" s="187">
        <v>1.7481999999999998</v>
      </c>
      <c r="Q105" s="31">
        <v>24.281148000000002</v>
      </c>
      <c r="R105" s="31">
        <v>53.313850000000002</v>
      </c>
      <c r="S105" s="109">
        <v>-31.864599999999999</v>
      </c>
      <c r="T105" s="182" t="s">
        <v>31</v>
      </c>
    </row>
    <row r="106" spans="1:20" x14ac:dyDescent="0.25">
      <c r="A106" s="226">
        <v>41295</v>
      </c>
      <c r="B106" s="181"/>
      <c r="C106" s="182" t="s">
        <v>10</v>
      </c>
      <c r="D106" s="182" t="s">
        <v>3</v>
      </c>
      <c r="E106" s="182">
        <v>6</v>
      </c>
      <c r="F106" s="182">
        <v>26</v>
      </c>
      <c r="G106" s="183">
        <v>69</v>
      </c>
      <c r="H106" s="183">
        <v>7.1</v>
      </c>
      <c r="I106" s="183"/>
      <c r="J106" s="183"/>
      <c r="K106" s="183"/>
      <c r="L106" s="109"/>
      <c r="M106" s="123"/>
      <c r="N106" s="183"/>
      <c r="O106" s="183"/>
      <c r="P106" s="183"/>
      <c r="Q106" s="31">
        <v>24.281023999999999</v>
      </c>
      <c r="R106" s="31">
        <v>53.313944999999997</v>
      </c>
      <c r="S106" s="109">
        <v>-31.8492</v>
      </c>
      <c r="T106" s="182" t="s">
        <v>31</v>
      </c>
    </row>
    <row r="107" spans="1:20" x14ac:dyDescent="0.25">
      <c r="A107" s="54">
        <v>41960</v>
      </c>
      <c r="B107" s="37"/>
      <c r="C107" s="13" t="s">
        <v>865</v>
      </c>
      <c r="D107" s="13" t="s">
        <v>3</v>
      </c>
      <c r="E107" s="13">
        <v>1</v>
      </c>
      <c r="F107" s="196">
        <v>176.33333333333334</v>
      </c>
      <c r="G107" s="13">
        <v>34</v>
      </c>
      <c r="H107" s="184">
        <v>7.1</v>
      </c>
      <c r="I107" s="13"/>
      <c r="J107" s="13"/>
      <c r="K107" s="13"/>
      <c r="L107" s="152"/>
      <c r="M107" s="184"/>
      <c r="N107" s="13"/>
      <c r="O107" s="13"/>
      <c r="P107" s="40"/>
      <c r="Q107" s="193">
        <v>25.772780000000001</v>
      </c>
      <c r="R107" s="193">
        <v>55.946539999999999</v>
      </c>
      <c r="S107" s="152"/>
      <c r="T107" s="13" t="s">
        <v>878</v>
      </c>
    </row>
    <row r="108" spans="1:20" x14ac:dyDescent="0.25">
      <c r="A108" s="54">
        <v>41960</v>
      </c>
      <c r="B108" s="37"/>
      <c r="C108" s="13" t="s">
        <v>865</v>
      </c>
      <c r="D108" s="13" t="s">
        <v>3</v>
      </c>
      <c r="E108" s="13">
        <v>2</v>
      </c>
      <c r="F108" s="196">
        <v>178</v>
      </c>
      <c r="G108" s="13">
        <v>40</v>
      </c>
      <c r="H108" s="184">
        <v>7.1</v>
      </c>
      <c r="I108" s="13"/>
      <c r="J108" s="13"/>
      <c r="K108" s="13"/>
      <c r="L108" s="152"/>
      <c r="M108" s="184"/>
      <c r="N108" s="13"/>
      <c r="O108" s="13"/>
      <c r="P108" s="40"/>
      <c r="Q108" s="193">
        <v>25.772780000000001</v>
      </c>
      <c r="R108" s="193">
        <v>55.946539999999999</v>
      </c>
      <c r="S108" s="152"/>
      <c r="T108" s="13" t="s">
        <v>878</v>
      </c>
    </row>
    <row r="109" spans="1:20" x14ac:dyDescent="0.25">
      <c r="A109" s="54">
        <v>41960</v>
      </c>
      <c r="B109" s="37"/>
      <c r="C109" s="13" t="s">
        <v>865</v>
      </c>
      <c r="D109" s="13" t="s">
        <v>3</v>
      </c>
      <c r="E109" s="13">
        <v>3</v>
      </c>
      <c r="F109" s="196">
        <v>177</v>
      </c>
      <c r="G109" s="13">
        <v>47</v>
      </c>
      <c r="H109" s="184">
        <v>7.3</v>
      </c>
      <c r="I109" s="13"/>
      <c r="J109" s="13"/>
      <c r="K109" s="13"/>
      <c r="L109" s="152"/>
      <c r="M109" s="184"/>
      <c r="N109" s="13"/>
      <c r="O109" s="13"/>
      <c r="P109" s="40"/>
      <c r="Q109" s="193">
        <v>25.772780000000001</v>
      </c>
      <c r="R109" s="193">
        <v>55.946539999999999</v>
      </c>
      <c r="S109" s="152"/>
      <c r="T109" s="13" t="s">
        <v>878</v>
      </c>
    </row>
    <row r="110" spans="1:20" x14ac:dyDescent="0.25">
      <c r="A110" s="54">
        <v>41960</v>
      </c>
      <c r="B110" s="37"/>
      <c r="C110" s="13" t="s">
        <v>865</v>
      </c>
      <c r="D110" s="13" t="s">
        <v>3</v>
      </c>
      <c r="E110" s="13">
        <v>4</v>
      </c>
      <c r="F110" s="196">
        <v>156.5</v>
      </c>
      <c r="G110" s="13">
        <v>50</v>
      </c>
      <c r="H110" s="184">
        <v>7.3</v>
      </c>
      <c r="I110" s="13"/>
      <c r="J110" s="13"/>
      <c r="K110" s="13"/>
      <c r="L110" s="152"/>
      <c r="M110" s="184"/>
      <c r="N110" s="13"/>
      <c r="O110" s="13"/>
      <c r="P110" s="40"/>
      <c r="Q110" s="193">
        <v>25.772780000000001</v>
      </c>
      <c r="R110" s="193">
        <v>55.946539999999999</v>
      </c>
      <c r="S110" s="152"/>
      <c r="T110" s="13" t="s">
        <v>878</v>
      </c>
    </row>
    <row r="111" spans="1:20" x14ac:dyDescent="0.25">
      <c r="A111" s="54">
        <v>41960</v>
      </c>
      <c r="B111" s="37"/>
      <c r="C111" s="13" t="s">
        <v>865</v>
      </c>
      <c r="D111" s="13" t="s">
        <v>3</v>
      </c>
      <c r="E111" s="13">
        <v>5</v>
      </c>
      <c r="F111" s="196">
        <v>197.66666666666666</v>
      </c>
      <c r="G111" s="13">
        <v>50</v>
      </c>
      <c r="H111" s="184">
        <v>7.2</v>
      </c>
      <c r="I111" s="13"/>
      <c r="J111" s="13"/>
      <c r="K111" s="13"/>
      <c r="L111" s="152"/>
      <c r="M111" s="184"/>
      <c r="N111" s="13"/>
      <c r="O111" s="13"/>
      <c r="P111" s="40"/>
      <c r="Q111" s="193">
        <v>25.772780000000001</v>
      </c>
      <c r="R111" s="193">
        <v>55.946539999999999</v>
      </c>
      <c r="S111" s="152"/>
      <c r="T111" s="13" t="s">
        <v>878</v>
      </c>
    </row>
    <row r="112" spans="1:20" x14ac:dyDescent="0.25">
      <c r="A112" s="54">
        <v>41960</v>
      </c>
      <c r="B112" s="37"/>
      <c r="C112" s="13" t="s">
        <v>865</v>
      </c>
      <c r="D112" s="13" t="s">
        <v>3</v>
      </c>
      <c r="E112" s="13">
        <v>6</v>
      </c>
      <c r="F112" s="196">
        <v>187.33333333333334</v>
      </c>
      <c r="G112" s="13">
        <v>47</v>
      </c>
      <c r="H112" s="184">
        <v>7.2</v>
      </c>
      <c r="I112" s="13"/>
      <c r="J112" s="13"/>
      <c r="K112" s="13"/>
      <c r="L112" s="152"/>
      <c r="M112" s="184"/>
      <c r="N112" s="13"/>
      <c r="O112" s="13"/>
      <c r="P112" s="40"/>
      <c r="Q112" s="193">
        <v>25.772780000000001</v>
      </c>
      <c r="R112" s="193">
        <v>55.946539999999999</v>
      </c>
      <c r="S112" s="152"/>
      <c r="T112" s="13" t="s">
        <v>878</v>
      </c>
    </row>
    <row r="113" spans="1:20" x14ac:dyDescent="0.25">
      <c r="A113" s="226">
        <v>41292</v>
      </c>
      <c r="B113" s="181"/>
      <c r="C113" s="182" t="s">
        <v>7</v>
      </c>
      <c r="D113" s="182" t="s">
        <v>3</v>
      </c>
      <c r="E113" s="182">
        <v>1</v>
      </c>
      <c r="F113" s="182">
        <v>200</v>
      </c>
      <c r="G113" s="183">
        <v>45</v>
      </c>
      <c r="H113" s="183">
        <v>7.45</v>
      </c>
      <c r="I113" s="183">
        <v>-25</v>
      </c>
      <c r="J113" s="183"/>
      <c r="K113" s="13"/>
      <c r="L113" s="152">
        <v>0.29766666666666669</v>
      </c>
      <c r="M113" s="184">
        <v>206.2866666666666</v>
      </c>
      <c r="N113" s="185">
        <v>57017.409</v>
      </c>
      <c r="O113" s="185">
        <v>2314.4094</v>
      </c>
      <c r="P113" s="183"/>
      <c r="Q113" s="31">
        <v>24.450327000000001</v>
      </c>
      <c r="R113" s="31">
        <v>54.409469000000001</v>
      </c>
      <c r="S113" s="109">
        <v>-32.561900000000001</v>
      </c>
      <c r="T113" s="182" t="s">
        <v>31</v>
      </c>
    </row>
    <row r="114" spans="1:20" x14ac:dyDescent="0.25">
      <c r="A114" s="226">
        <v>41292</v>
      </c>
      <c r="B114" s="181"/>
      <c r="C114" s="182" t="s">
        <v>7</v>
      </c>
      <c r="D114" s="182" t="s">
        <v>3</v>
      </c>
      <c r="E114" s="182">
        <v>2</v>
      </c>
      <c r="F114" s="182">
        <v>200</v>
      </c>
      <c r="G114" s="183">
        <v>41</v>
      </c>
      <c r="H114" s="183">
        <v>7.93</v>
      </c>
      <c r="I114" s="183">
        <v>-10</v>
      </c>
      <c r="J114" s="183"/>
      <c r="K114" s="13"/>
      <c r="L114" s="109"/>
      <c r="M114" s="123"/>
      <c r="N114" s="183"/>
      <c r="O114" s="183"/>
      <c r="P114" s="183"/>
      <c r="Q114" s="31">
        <v>24.450346</v>
      </c>
      <c r="R114" s="31">
        <v>54.409641000000001</v>
      </c>
      <c r="S114" s="109">
        <v>-32.496699999999997</v>
      </c>
      <c r="T114" s="182" t="s">
        <v>31</v>
      </c>
    </row>
    <row r="115" spans="1:20" x14ac:dyDescent="0.25">
      <c r="A115" s="226">
        <v>41292</v>
      </c>
      <c r="B115" s="181"/>
      <c r="C115" s="182" t="s">
        <v>7</v>
      </c>
      <c r="D115" s="182" t="s">
        <v>3</v>
      </c>
      <c r="E115" s="182">
        <v>3</v>
      </c>
      <c r="F115" s="182">
        <v>190</v>
      </c>
      <c r="G115" s="183">
        <v>46</v>
      </c>
      <c r="H115" s="183">
        <v>7.15</v>
      </c>
      <c r="I115" s="183">
        <v>-28</v>
      </c>
      <c r="J115" s="183"/>
      <c r="K115" s="13"/>
      <c r="L115" s="152">
        <v>0.16073333333333334</v>
      </c>
      <c r="M115" s="184">
        <v>83.059999999999988</v>
      </c>
      <c r="N115" s="185">
        <v>40065.272599999997</v>
      </c>
      <c r="O115" s="185">
        <v>1653.8770999999999</v>
      </c>
      <c r="P115" s="187">
        <v>1.7817999999999996</v>
      </c>
      <c r="Q115" s="31">
        <v>24.450385000000001</v>
      </c>
      <c r="R115" s="31">
        <v>54.409799</v>
      </c>
      <c r="S115" s="109">
        <v>-32.5732</v>
      </c>
      <c r="T115" s="182" t="s">
        <v>31</v>
      </c>
    </row>
    <row r="116" spans="1:20" x14ac:dyDescent="0.25">
      <c r="A116" s="226">
        <v>41292</v>
      </c>
      <c r="B116" s="181"/>
      <c r="C116" s="182" t="s">
        <v>7</v>
      </c>
      <c r="D116" s="182" t="s">
        <v>3</v>
      </c>
      <c r="E116" s="182">
        <v>4</v>
      </c>
      <c r="F116" s="182">
        <v>190</v>
      </c>
      <c r="G116" s="183">
        <v>41</v>
      </c>
      <c r="H116" s="183">
        <v>7.94</v>
      </c>
      <c r="I116" s="183">
        <v>-22</v>
      </c>
      <c r="J116" s="183"/>
      <c r="K116" s="13"/>
      <c r="L116" s="109"/>
      <c r="M116" s="123"/>
      <c r="N116" s="183"/>
      <c r="O116" s="183"/>
      <c r="P116" s="183"/>
      <c r="Q116" s="31">
        <v>24.45046</v>
      </c>
      <c r="R116" s="31">
        <v>54.409987000000001</v>
      </c>
      <c r="S116" s="109">
        <v>-32.660200000000003</v>
      </c>
      <c r="T116" s="182" t="s">
        <v>31</v>
      </c>
    </row>
    <row r="117" spans="1:20" x14ac:dyDescent="0.25">
      <c r="A117" s="226">
        <v>41292</v>
      </c>
      <c r="B117" s="181"/>
      <c r="C117" s="182" t="s">
        <v>7</v>
      </c>
      <c r="D117" s="182" t="s">
        <v>3</v>
      </c>
      <c r="E117" s="182">
        <v>5</v>
      </c>
      <c r="F117" s="182">
        <v>161</v>
      </c>
      <c r="G117" s="183">
        <v>39</v>
      </c>
      <c r="H117" s="183">
        <v>8.07</v>
      </c>
      <c r="I117" s="183">
        <v>-22</v>
      </c>
      <c r="J117" s="183"/>
      <c r="K117" s="183"/>
      <c r="L117" s="152">
        <v>0.19933333333333333</v>
      </c>
      <c r="M117" s="184">
        <v>275.62</v>
      </c>
      <c r="N117" s="185">
        <v>57133.142699999997</v>
      </c>
      <c r="O117" s="185">
        <v>3503.7330999999999</v>
      </c>
      <c r="P117" s="187">
        <v>3.9249999999999998</v>
      </c>
      <c r="Q117" s="31">
        <v>24.450521999999999</v>
      </c>
      <c r="R117" s="31">
        <v>54.410139999999998</v>
      </c>
      <c r="S117" s="109">
        <v>-32.539900000000003</v>
      </c>
      <c r="T117" s="182" t="s">
        <v>31</v>
      </c>
    </row>
    <row r="118" spans="1:20" x14ac:dyDescent="0.25">
      <c r="A118" s="226">
        <v>41292</v>
      </c>
      <c r="B118" s="181"/>
      <c r="C118" s="182" t="s">
        <v>7</v>
      </c>
      <c r="D118" s="182" t="s">
        <v>3</v>
      </c>
      <c r="E118" s="182">
        <v>6</v>
      </c>
      <c r="F118" s="182">
        <v>190</v>
      </c>
      <c r="G118" s="183">
        <v>42</v>
      </c>
      <c r="H118" s="183">
        <v>7.75</v>
      </c>
      <c r="I118" s="183">
        <v>-19</v>
      </c>
      <c r="J118" s="183"/>
      <c r="K118" s="183"/>
      <c r="L118" s="152">
        <v>0.45366666666666666</v>
      </c>
      <c r="M118" s="123"/>
      <c r="N118" s="183"/>
      <c r="O118" s="183"/>
      <c r="P118" s="183"/>
      <c r="Q118" s="31">
        <v>24.450527000000001</v>
      </c>
      <c r="R118" s="31">
        <v>54.410345999999997</v>
      </c>
      <c r="S118" s="109">
        <v>-32.482900000000001</v>
      </c>
      <c r="T118" s="182" t="s">
        <v>31</v>
      </c>
    </row>
    <row r="119" spans="1:20" x14ac:dyDescent="0.25">
      <c r="A119" s="54" t="s">
        <v>994</v>
      </c>
      <c r="B119" s="37"/>
      <c r="C119" s="13" t="s">
        <v>871</v>
      </c>
      <c r="D119" s="13" t="s">
        <v>3</v>
      </c>
      <c r="E119" s="13">
        <v>1</v>
      </c>
      <c r="F119" s="101">
        <v>23</v>
      </c>
      <c r="G119" s="13">
        <v>42</v>
      </c>
      <c r="H119" s="184">
        <v>7.5</v>
      </c>
      <c r="I119" s="13"/>
      <c r="J119" s="13"/>
      <c r="K119" s="13"/>
      <c r="L119" s="152"/>
      <c r="M119" s="184"/>
      <c r="N119" s="13"/>
      <c r="O119" s="13"/>
      <c r="P119" s="40"/>
      <c r="Q119" s="193">
        <v>25.562169999999998</v>
      </c>
      <c r="R119" s="193">
        <v>55.604790000000001</v>
      </c>
      <c r="S119" s="152"/>
      <c r="T119" s="13" t="s">
        <v>878</v>
      </c>
    </row>
    <row r="120" spans="1:20" x14ac:dyDescent="0.25">
      <c r="A120" s="54" t="s">
        <v>994</v>
      </c>
      <c r="B120" s="37"/>
      <c r="C120" s="13" t="s">
        <v>871</v>
      </c>
      <c r="D120" s="13" t="s">
        <v>3</v>
      </c>
      <c r="E120" s="13">
        <v>2</v>
      </c>
      <c r="F120" s="101">
        <v>45</v>
      </c>
      <c r="G120" s="13">
        <v>44</v>
      </c>
      <c r="H120" s="184">
        <v>6.8</v>
      </c>
      <c r="I120" s="13"/>
      <c r="J120" s="13"/>
      <c r="K120" s="13"/>
      <c r="L120" s="152"/>
      <c r="M120" s="184"/>
      <c r="N120" s="13"/>
      <c r="O120" s="13"/>
      <c r="P120" s="40"/>
      <c r="Q120" s="193">
        <v>25.562169999999998</v>
      </c>
      <c r="R120" s="193">
        <v>55.604790000000001</v>
      </c>
      <c r="S120" s="152"/>
      <c r="T120" s="13" t="s">
        <v>878</v>
      </c>
    </row>
    <row r="121" spans="1:20" x14ac:dyDescent="0.25">
      <c r="A121" s="54" t="s">
        <v>994</v>
      </c>
      <c r="B121" s="37"/>
      <c r="C121" s="13" t="s">
        <v>871</v>
      </c>
      <c r="D121" s="13" t="s">
        <v>3</v>
      </c>
      <c r="E121" s="13">
        <v>3</v>
      </c>
      <c r="F121" s="101">
        <v>36.5</v>
      </c>
      <c r="G121" s="13">
        <v>47</v>
      </c>
      <c r="H121" s="184">
        <v>6.7</v>
      </c>
      <c r="I121" s="13"/>
      <c r="J121" s="13"/>
      <c r="K121" s="13"/>
      <c r="L121" s="152"/>
      <c r="M121" s="184"/>
      <c r="N121" s="13"/>
      <c r="O121" s="13"/>
      <c r="P121" s="40"/>
      <c r="Q121" s="193">
        <v>25.562169999999998</v>
      </c>
      <c r="R121" s="193">
        <v>55.604790000000001</v>
      </c>
      <c r="S121" s="152"/>
      <c r="T121" s="13" t="s">
        <v>878</v>
      </c>
    </row>
    <row r="122" spans="1:20" x14ac:dyDescent="0.25">
      <c r="A122" s="54" t="s">
        <v>994</v>
      </c>
      <c r="B122" s="37"/>
      <c r="C122" s="13" t="s">
        <v>871</v>
      </c>
      <c r="D122" s="13" t="s">
        <v>3</v>
      </c>
      <c r="E122" s="13">
        <v>4</v>
      </c>
      <c r="F122" s="101">
        <v>28</v>
      </c>
      <c r="G122" s="13">
        <v>47</v>
      </c>
      <c r="H122" s="184">
        <v>6.9</v>
      </c>
      <c r="I122" s="13"/>
      <c r="J122" s="13"/>
      <c r="K122" s="13"/>
      <c r="L122" s="152"/>
      <c r="M122" s="184"/>
      <c r="N122" s="13"/>
      <c r="O122" s="13"/>
      <c r="P122" s="40"/>
      <c r="Q122" s="193">
        <v>25.562169999999998</v>
      </c>
      <c r="R122" s="193">
        <v>55.604790000000001</v>
      </c>
      <c r="S122" s="152"/>
      <c r="T122" s="13" t="s">
        <v>878</v>
      </c>
    </row>
    <row r="123" spans="1:20" x14ac:dyDescent="0.25">
      <c r="A123" s="54" t="s">
        <v>994</v>
      </c>
      <c r="B123" s="37"/>
      <c r="C123" s="13" t="s">
        <v>871</v>
      </c>
      <c r="D123" s="13" t="s">
        <v>3</v>
      </c>
      <c r="E123" s="13">
        <v>5</v>
      </c>
      <c r="F123" s="101">
        <v>38</v>
      </c>
      <c r="G123" s="13">
        <v>49</v>
      </c>
      <c r="H123" s="184">
        <v>6.8</v>
      </c>
      <c r="I123" s="13"/>
      <c r="J123" s="13"/>
      <c r="K123" s="13"/>
      <c r="L123" s="152"/>
      <c r="M123" s="184"/>
      <c r="N123" s="13"/>
      <c r="O123" s="13"/>
      <c r="P123" s="40"/>
      <c r="Q123" s="193">
        <v>25.562169999999998</v>
      </c>
      <c r="R123" s="193">
        <v>55.604790000000001</v>
      </c>
      <c r="S123" s="152"/>
      <c r="T123" s="13" t="s">
        <v>878</v>
      </c>
    </row>
    <row r="124" spans="1:20" x14ac:dyDescent="0.25">
      <c r="A124" s="54" t="s">
        <v>994</v>
      </c>
      <c r="B124" s="37"/>
      <c r="C124" s="13" t="s">
        <v>871</v>
      </c>
      <c r="D124" s="13" t="s">
        <v>3</v>
      </c>
      <c r="E124" s="13">
        <v>6</v>
      </c>
      <c r="F124" s="101">
        <v>33</v>
      </c>
      <c r="G124" s="13">
        <v>46</v>
      </c>
      <c r="H124" s="184">
        <v>7.1</v>
      </c>
      <c r="I124" s="13"/>
      <c r="J124" s="13"/>
      <c r="K124" s="13"/>
      <c r="L124" s="152"/>
      <c r="M124" s="184"/>
      <c r="N124" s="13"/>
      <c r="O124" s="13"/>
      <c r="P124" s="40"/>
      <c r="Q124" s="193">
        <v>25.562169999999998</v>
      </c>
      <c r="R124" s="193">
        <v>55.604790000000001</v>
      </c>
      <c r="S124" s="152"/>
      <c r="T124" s="13" t="s">
        <v>878</v>
      </c>
    </row>
    <row r="125" spans="1:20" x14ac:dyDescent="0.25">
      <c r="A125" s="54" t="s">
        <v>994</v>
      </c>
      <c r="B125" s="37"/>
      <c r="C125" s="13" t="s">
        <v>973</v>
      </c>
      <c r="D125" s="13" t="s">
        <v>3</v>
      </c>
      <c r="E125" s="13">
        <v>1</v>
      </c>
      <c r="F125" s="196">
        <v>37</v>
      </c>
      <c r="G125" s="13">
        <v>51</v>
      </c>
      <c r="H125" s="184">
        <v>7</v>
      </c>
      <c r="I125" s="13"/>
      <c r="J125" s="13"/>
      <c r="K125" s="13"/>
      <c r="L125" s="152"/>
      <c r="M125" s="184"/>
      <c r="N125" s="13"/>
      <c r="O125" s="13"/>
      <c r="P125" s="40"/>
      <c r="Q125" s="193">
        <v>25.533169999999998</v>
      </c>
      <c r="R125" s="193">
        <v>55.592770000000002</v>
      </c>
      <c r="S125" s="152"/>
      <c r="T125" s="13" t="s">
        <v>878</v>
      </c>
    </row>
    <row r="126" spans="1:20" x14ac:dyDescent="0.25">
      <c r="A126" s="54" t="s">
        <v>994</v>
      </c>
      <c r="B126" s="37"/>
      <c r="C126" s="13" t="s">
        <v>973</v>
      </c>
      <c r="D126" s="13" t="s">
        <v>3</v>
      </c>
      <c r="E126" s="13">
        <v>2</v>
      </c>
      <c r="F126" s="196">
        <v>26.5</v>
      </c>
      <c r="G126" s="13">
        <v>52</v>
      </c>
      <c r="H126" s="184">
        <v>7</v>
      </c>
      <c r="I126" s="13"/>
      <c r="J126" s="13"/>
      <c r="K126" s="13"/>
      <c r="L126" s="152"/>
      <c r="M126" s="184"/>
      <c r="N126" s="13"/>
      <c r="O126" s="13"/>
      <c r="P126" s="40"/>
      <c r="Q126" s="193">
        <v>25.533169999999998</v>
      </c>
      <c r="R126" s="193">
        <v>55.592770000000002</v>
      </c>
      <c r="S126" s="152"/>
      <c r="T126" s="13" t="s">
        <v>878</v>
      </c>
    </row>
    <row r="127" spans="1:20" x14ac:dyDescent="0.25">
      <c r="A127" s="54" t="s">
        <v>994</v>
      </c>
      <c r="B127" s="37"/>
      <c r="C127" s="13" t="s">
        <v>973</v>
      </c>
      <c r="D127" s="13" t="s">
        <v>3</v>
      </c>
      <c r="E127" s="13">
        <v>3</v>
      </c>
      <c r="F127" s="196">
        <v>48</v>
      </c>
      <c r="G127" s="13">
        <v>47</v>
      </c>
      <c r="H127" s="184">
        <v>7</v>
      </c>
      <c r="I127" s="13"/>
      <c r="J127" s="13"/>
      <c r="K127" s="13"/>
      <c r="L127" s="152"/>
      <c r="M127" s="184"/>
      <c r="N127" s="13"/>
      <c r="O127" s="13"/>
      <c r="P127" s="40"/>
      <c r="Q127" s="193">
        <v>25.533169999999998</v>
      </c>
      <c r="R127" s="193">
        <v>55.592770000000002</v>
      </c>
      <c r="S127" s="152"/>
      <c r="T127" s="13" t="s">
        <v>878</v>
      </c>
    </row>
    <row r="128" spans="1:20" x14ac:dyDescent="0.25">
      <c r="A128" s="54" t="s">
        <v>994</v>
      </c>
      <c r="B128" s="37"/>
      <c r="C128" s="13" t="s">
        <v>973</v>
      </c>
      <c r="D128" s="13" t="s">
        <v>3</v>
      </c>
      <c r="E128" s="13">
        <v>4</v>
      </c>
      <c r="F128" s="196">
        <v>62.5</v>
      </c>
      <c r="G128" s="13">
        <v>44</v>
      </c>
      <c r="H128" s="184">
        <v>6.9</v>
      </c>
      <c r="I128" s="13"/>
      <c r="J128" s="13"/>
      <c r="K128" s="13"/>
      <c r="L128" s="152"/>
      <c r="M128" s="184"/>
      <c r="N128" s="13"/>
      <c r="O128" s="13"/>
      <c r="P128" s="40"/>
      <c r="Q128" s="193">
        <v>25.533169999999998</v>
      </c>
      <c r="R128" s="193">
        <v>55.592770000000002</v>
      </c>
      <c r="S128" s="152"/>
      <c r="T128" s="13" t="s">
        <v>878</v>
      </c>
    </row>
    <row r="129" spans="1:20" x14ac:dyDescent="0.25">
      <c r="A129" s="54" t="s">
        <v>994</v>
      </c>
      <c r="B129" s="37"/>
      <c r="C129" s="13" t="s">
        <v>973</v>
      </c>
      <c r="D129" s="13" t="s">
        <v>3</v>
      </c>
      <c r="E129" s="13">
        <v>5</v>
      </c>
      <c r="F129" s="196">
        <v>45</v>
      </c>
      <c r="G129" s="13">
        <v>47</v>
      </c>
      <c r="H129" s="184">
        <v>6.8</v>
      </c>
      <c r="I129" s="13"/>
      <c r="J129" s="13"/>
      <c r="K129" s="13"/>
      <c r="L129" s="152"/>
      <c r="M129" s="184"/>
      <c r="N129" s="13"/>
      <c r="O129" s="13"/>
      <c r="P129" s="40"/>
      <c r="Q129" s="193">
        <v>25.533169999999998</v>
      </c>
      <c r="R129" s="193">
        <v>55.592770000000002</v>
      </c>
      <c r="S129" s="152"/>
      <c r="T129" s="13" t="s">
        <v>878</v>
      </c>
    </row>
    <row r="130" spans="1:20" x14ac:dyDescent="0.25">
      <c r="A130" s="54" t="s">
        <v>994</v>
      </c>
      <c r="B130" s="37"/>
      <c r="C130" s="13" t="s">
        <v>973</v>
      </c>
      <c r="D130" s="13" t="s">
        <v>3</v>
      </c>
      <c r="E130" s="13">
        <v>6</v>
      </c>
      <c r="F130" s="196">
        <v>21</v>
      </c>
      <c r="G130" s="13">
        <v>44</v>
      </c>
      <c r="H130" s="184">
        <v>7</v>
      </c>
      <c r="I130" s="13"/>
      <c r="J130" s="13"/>
      <c r="K130" s="13"/>
      <c r="L130" s="152"/>
      <c r="M130" s="184"/>
      <c r="N130" s="13"/>
      <c r="O130" s="13"/>
      <c r="P130" s="40"/>
      <c r="Q130" s="193">
        <v>25.533169999999998</v>
      </c>
      <c r="R130" s="193">
        <v>55.592770000000002</v>
      </c>
      <c r="S130" s="152"/>
      <c r="T130" s="13" t="s">
        <v>878</v>
      </c>
    </row>
    <row r="131" spans="1:20" x14ac:dyDescent="0.25">
      <c r="A131" s="226">
        <v>41301</v>
      </c>
      <c r="B131" s="181"/>
      <c r="C131" s="182" t="s">
        <v>6</v>
      </c>
      <c r="D131" s="182" t="s">
        <v>867</v>
      </c>
      <c r="E131" s="182">
        <v>1</v>
      </c>
      <c r="F131" s="182">
        <v>186</v>
      </c>
      <c r="G131" s="183">
        <v>150</v>
      </c>
      <c r="H131" s="183">
        <v>7.46</v>
      </c>
      <c r="I131" s="183">
        <v>-29</v>
      </c>
      <c r="J131" s="183"/>
      <c r="K131" s="183"/>
      <c r="L131" s="188">
        <v>0.245</v>
      </c>
      <c r="M131" s="184">
        <v>339.85</v>
      </c>
      <c r="N131" s="183"/>
      <c r="O131" s="183"/>
      <c r="P131" s="183"/>
      <c r="Q131" s="31">
        <v>24.254422000000002</v>
      </c>
      <c r="R131" s="31">
        <v>54.240679999999998</v>
      </c>
      <c r="S131" s="109">
        <v>-32.165199999999999</v>
      </c>
      <c r="T131" s="182" t="s">
        <v>31</v>
      </c>
    </row>
    <row r="132" spans="1:20" x14ac:dyDescent="0.25">
      <c r="A132" s="226">
        <v>41301</v>
      </c>
      <c r="B132" s="181"/>
      <c r="C132" s="182" t="s">
        <v>6</v>
      </c>
      <c r="D132" s="182" t="s">
        <v>867</v>
      </c>
      <c r="E132" s="182">
        <v>2</v>
      </c>
      <c r="F132" s="182">
        <v>182</v>
      </c>
      <c r="G132" s="183">
        <v>148</v>
      </c>
      <c r="H132" s="183">
        <v>7.47</v>
      </c>
      <c r="I132" s="183">
        <v>-28</v>
      </c>
      <c r="J132" s="183"/>
      <c r="K132" s="183"/>
      <c r="L132" s="152"/>
      <c r="M132" s="123"/>
      <c r="N132" s="183"/>
      <c r="O132" s="183"/>
      <c r="P132" s="183"/>
      <c r="Q132" s="31">
        <v>24.254363999999999</v>
      </c>
      <c r="R132" s="31">
        <v>54.240485999999997</v>
      </c>
      <c r="S132" s="109">
        <v>-32.156300000000002</v>
      </c>
      <c r="T132" s="182" t="s">
        <v>31</v>
      </c>
    </row>
    <row r="133" spans="1:20" x14ac:dyDescent="0.25">
      <c r="A133" s="226">
        <v>41301</v>
      </c>
      <c r="B133" s="181"/>
      <c r="C133" s="182" t="s">
        <v>6</v>
      </c>
      <c r="D133" s="182" t="s">
        <v>867</v>
      </c>
      <c r="E133" s="182">
        <v>3</v>
      </c>
      <c r="F133" s="182">
        <v>200</v>
      </c>
      <c r="G133" s="183">
        <v>155</v>
      </c>
      <c r="H133" s="183">
        <v>7.36</v>
      </c>
      <c r="I133" s="183">
        <v>-22</v>
      </c>
      <c r="J133" s="183"/>
      <c r="K133" s="183"/>
      <c r="L133" s="188">
        <v>0.1535</v>
      </c>
      <c r="M133" s="123"/>
      <c r="N133" s="183"/>
      <c r="O133" s="183"/>
      <c r="P133" s="183"/>
      <c r="Q133" s="31">
        <v>24.254273999999999</v>
      </c>
      <c r="R133" s="31">
        <v>54.240310000000001</v>
      </c>
      <c r="S133" s="109">
        <v>-32.1738</v>
      </c>
      <c r="T133" s="182" t="s">
        <v>31</v>
      </c>
    </row>
    <row r="134" spans="1:20" x14ac:dyDescent="0.25">
      <c r="A134" s="226">
        <v>41301</v>
      </c>
      <c r="B134" s="181"/>
      <c r="C134" s="182" t="s">
        <v>6</v>
      </c>
      <c r="D134" s="182" t="s">
        <v>867</v>
      </c>
      <c r="E134" s="182">
        <v>4</v>
      </c>
      <c r="F134" s="182">
        <v>165</v>
      </c>
      <c r="G134" s="183">
        <v>138</v>
      </c>
      <c r="H134" s="183">
        <v>7.42</v>
      </c>
      <c r="I134" s="183">
        <v>-20</v>
      </c>
      <c r="J134" s="183"/>
      <c r="K134" s="183"/>
      <c r="L134" s="188">
        <v>0.79800000000000004</v>
      </c>
      <c r="M134" s="184">
        <v>410.27999999999992</v>
      </c>
      <c r="N134" s="183"/>
      <c r="O134" s="183"/>
      <c r="P134" s="183"/>
      <c r="Q134" s="31">
        <v>24.254124000000001</v>
      </c>
      <c r="R134" s="31">
        <v>54.23997</v>
      </c>
      <c r="S134" s="109">
        <v>-32.155099999999997</v>
      </c>
      <c r="T134" s="182" t="s">
        <v>31</v>
      </c>
    </row>
    <row r="135" spans="1:20" x14ac:dyDescent="0.25">
      <c r="A135" s="226">
        <v>41296</v>
      </c>
      <c r="B135" s="181"/>
      <c r="C135" s="182" t="s">
        <v>11</v>
      </c>
      <c r="D135" s="182" t="s">
        <v>867</v>
      </c>
      <c r="E135" s="182">
        <v>1</v>
      </c>
      <c r="F135" s="182">
        <v>44</v>
      </c>
      <c r="G135" s="183">
        <v>83</v>
      </c>
      <c r="H135" s="183">
        <v>8.1</v>
      </c>
      <c r="I135" s="183"/>
      <c r="J135" s="183"/>
      <c r="K135" s="183"/>
      <c r="L135" s="109"/>
      <c r="M135" s="123"/>
      <c r="N135" s="183"/>
      <c r="O135" s="183"/>
      <c r="P135" s="183"/>
      <c r="Q135" s="31">
        <v>24.128395000000001</v>
      </c>
      <c r="R135" s="31">
        <v>54.040272000000002</v>
      </c>
      <c r="S135" s="109">
        <v>-32.1601</v>
      </c>
      <c r="T135" s="182" t="s">
        <v>31</v>
      </c>
    </row>
    <row r="136" spans="1:20" x14ac:dyDescent="0.25">
      <c r="A136" s="226">
        <v>41296</v>
      </c>
      <c r="B136" s="181"/>
      <c r="C136" s="182" t="s">
        <v>11</v>
      </c>
      <c r="D136" s="182" t="s">
        <v>867</v>
      </c>
      <c r="E136" s="182">
        <v>2</v>
      </c>
      <c r="F136" s="182">
        <v>42</v>
      </c>
      <c r="G136" s="183">
        <v>87</v>
      </c>
      <c r="H136" s="183">
        <v>8.4</v>
      </c>
      <c r="I136" s="183"/>
      <c r="J136" s="183"/>
      <c r="K136" s="183"/>
      <c r="L136" s="109"/>
      <c r="M136" s="123"/>
      <c r="N136" s="183"/>
      <c r="O136" s="183"/>
      <c r="P136" s="183"/>
      <c r="Q136" s="31">
        <v>24.128579999999999</v>
      </c>
      <c r="R136" s="31">
        <v>54.040357</v>
      </c>
      <c r="S136" s="109">
        <v>-32.1661</v>
      </c>
      <c r="T136" s="182" t="s">
        <v>31</v>
      </c>
    </row>
    <row r="137" spans="1:20" x14ac:dyDescent="0.25">
      <c r="A137" s="226">
        <v>41296</v>
      </c>
      <c r="B137" s="181"/>
      <c r="C137" s="182" t="s">
        <v>11</v>
      </c>
      <c r="D137" s="182" t="s">
        <v>867</v>
      </c>
      <c r="E137" s="182">
        <v>3</v>
      </c>
      <c r="F137" s="182">
        <v>43</v>
      </c>
      <c r="G137" s="183">
        <v>86</v>
      </c>
      <c r="H137" s="183">
        <v>8.1999999999999993</v>
      </c>
      <c r="I137" s="183"/>
      <c r="J137" s="183"/>
      <c r="K137" s="183"/>
      <c r="L137" s="109"/>
      <c r="M137" s="123"/>
      <c r="N137" s="183"/>
      <c r="O137" s="183"/>
      <c r="P137" s="183"/>
      <c r="Q137" s="31">
        <v>24.128747000000001</v>
      </c>
      <c r="R137" s="31">
        <v>54.040416999999998</v>
      </c>
      <c r="S137" s="109">
        <v>-32.1768</v>
      </c>
      <c r="T137" s="182" t="s">
        <v>31</v>
      </c>
    </row>
    <row r="138" spans="1:20" x14ac:dyDescent="0.25">
      <c r="A138" s="226">
        <v>41296</v>
      </c>
      <c r="B138" s="181"/>
      <c r="C138" s="182" t="s">
        <v>11</v>
      </c>
      <c r="D138" s="182" t="s">
        <v>867</v>
      </c>
      <c r="E138" s="182">
        <v>4</v>
      </c>
      <c r="F138" s="183">
        <v>43</v>
      </c>
      <c r="G138" s="183">
        <v>82</v>
      </c>
      <c r="H138" s="183">
        <v>8.4</v>
      </c>
      <c r="I138" s="183"/>
      <c r="J138" s="183"/>
      <c r="K138" s="183"/>
      <c r="L138" s="109"/>
      <c r="M138" s="123"/>
      <c r="N138" s="183"/>
      <c r="O138" s="183"/>
      <c r="P138" s="183"/>
      <c r="Q138" s="31">
        <v>24.128924000000001</v>
      </c>
      <c r="R138" s="31">
        <v>54.040486000000001</v>
      </c>
      <c r="S138" s="109">
        <v>-32.203499999999998</v>
      </c>
      <c r="T138" s="182" t="s">
        <v>31</v>
      </c>
    </row>
    <row r="139" spans="1:20" x14ac:dyDescent="0.25">
      <c r="A139" s="226">
        <v>41296</v>
      </c>
      <c r="B139" s="181"/>
      <c r="C139" s="182" t="s">
        <v>11</v>
      </c>
      <c r="D139" s="182" t="s">
        <v>867</v>
      </c>
      <c r="E139" s="182">
        <v>5</v>
      </c>
      <c r="F139" s="183">
        <v>43</v>
      </c>
      <c r="G139" s="183">
        <v>85</v>
      </c>
      <c r="H139" s="183">
        <v>8.4</v>
      </c>
      <c r="I139" s="183"/>
      <c r="J139" s="183"/>
      <c r="K139" s="183"/>
      <c r="L139" s="109"/>
      <c r="M139" s="123"/>
      <c r="N139" s="183"/>
      <c r="O139" s="183"/>
      <c r="P139" s="183"/>
      <c r="Q139" s="31">
        <v>24.129085</v>
      </c>
      <c r="R139" s="31">
        <v>54.040560999999997</v>
      </c>
      <c r="S139" s="109">
        <v>-32.220199999999998</v>
      </c>
      <c r="T139" s="182" t="s">
        <v>31</v>
      </c>
    </row>
    <row r="140" spans="1:20" x14ac:dyDescent="0.25">
      <c r="A140" s="226">
        <v>41297</v>
      </c>
      <c r="B140" s="181"/>
      <c r="C140" s="182" t="s">
        <v>17</v>
      </c>
      <c r="D140" s="182" t="s">
        <v>867</v>
      </c>
      <c r="E140" s="183">
        <v>1</v>
      </c>
      <c r="F140" s="182">
        <v>13</v>
      </c>
      <c r="G140" s="183"/>
      <c r="H140" s="183"/>
      <c r="I140" s="183"/>
      <c r="J140" s="183"/>
      <c r="K140" s="183"/>
      <c r="L140" s="152">
        <v>1.2349999999999999</v>
      </c>
      <c r="M140" s="123"/>
      <c r="N140" s="183"/>
      <c r="O140" s="183"/>
      <c r="P140" s="183"/>
      <c r="Q140" s="31">
        <v>24.151465999999999</v>
      </c>
      <c r="R140" s="31">
        <v>54.077474000000002</v>
      </c>
      <c r="S140" s="109"/>
      <c r="T140" s="182" t="s">
        <v>33</v>
      </c>
    </row>
    <row r="141" spans="1:20" x14ac:dyDescent="0.25">
      <c r="A141" s="226">
        <v>41297</v>
      </c>
      <c r="B141" s="181"/>
      <c r="C141" s="182" t="s">
        <v>17</v>
      </c>
      <c r="D141" s="182" t="s">
        <v>867</v>
      </c>
      <c r="E141" s="182">
        <v>2</v>
      </c>
      <c r="F141" s="182">
        <v>14</v>
      </c>
      <c r="G141" s="183"/>
      <c r="H141" s="183"/>
      <c r="I141" s="183"/>
      <c r="J141" s="183"/>
      <c r="K141" s="183"/>
      <c r="L141" s="152"/>
      <c r="M141" s="123"/>
      <c r="N141" s="183"/>
      <c r="O141" s="183"/>
      <c r="P141" s="183"/>
      <c r="Q141" s="31">
        <v>24.151401</v>
      </c>
      <c r="R141" s="31">
        <v>54.077303999999998</v>
      </c>
      <c r="S141" s="109"/>
      <c r="T141" s="182" t="s">
        <v>33</v>
      </c>
    </row>
    <row r="142" spans="1:20" x14ac:dyDescent="0.25">
      <c r="A142" s="226">
        <v>41297</v>
      </c>
      <c r="B142" s="181"/>
      <c r="C142" s="182" t="s">
        <v>17</v>
      </c>
      <c r="D142" s="182" t="s">
        <v>867</v>
      </c>
      <c r="E142" s="182">
        <v>3</v>
      </c>
      <c r="F142" s="182">
        <v>19</v>
      </c>
      <c r="G142" s="183">
        <v>120</v>
      </c>
      <c r="H142" s="183"/>
      <c r="I142" s="183">
        <v>-15</v>
      </c>
      <c r="J142" s="183"/>
      <c r="K142" s="183"/>
      <c r="L142" s="152">
        <v>1.415</v>
      </c>
      <c r="M142" s="123"/>
      <c r="N142" s="183"/>
      <c r="O142" s="183"/>
      <c r="P142" s="183"/>
      <c r="Q142" s="31">
        <v>24.151340999999999</v>
      </c>
      <c r="R142" s="31">
        <v>54.077126999999997</v>
      </c>
      <c r="S142" s="109"/>
      <c r="T142" s="182" t="s">
        <v>33</v>
      </c>
    </row>
    <row r="143" spans="1:20" x14ac:dyDescent="0.25">
      <c r="A143" s="226">
        <v>41297</v>
      </c>
      <c r="B143" s="181"/>
      <c r="C143" s="182" t="s">
        <v>17</v>
      </c>
      <c r="D143" s="182" t="s">
        <v>867</v>
      </c>
      <c r="E143" s="182">
        <v>4</v>
      </c>
      <c r="F143" s="182">
        <v>20</v>
      </c>
      <c r="G143" s="183"/>
      <c r="H143" s="183"/>
      <c r="I143" s="183"/>
      <c r="J143" s="183"/>
      <c r="K143" s="183"/>
      <c r="L143" s="152">
        <v>0.90149999999999997</v>
      </c>
      <c r="M143" s="123"/>
      <c r="N143" s="183"/>
      <c r="O143" s="183"/>
      <c r="P143" s="183"/>
      <c r="Q143" s="31">
        <v>24.151259</v>
      </c>
      <c r="R143" s="31">
        <v>54.076974999999997</v>
      </c>
      <c r="S143" s="109"/>
      <c r="T143" s="182" t="s">
        <v>33</v>
      </c>
    </row>
    <row r="144" spans="1:20" x14ac:dyDescent="0.25">
      <c r="A144" s="226">
        <v>41297</v>
      </c>
      <c r="B144" s="181"/>
      <c r="C144" s="182" t="s">
        <v>17</v>
      </c>
      <c r="D144" s="182" t="s">
        <v>867</v>
      </c>
      <c r="E144" s="182">
        <v>5</v>
      </c>
      <c r="F144" s="182">
        <v>19</v>
      </c>
      <c r="G144" s="183"/>
      <c r="H144" s="183"/>
      <c r="I144" s="183">
        <v>-15</v>
      </c>
      <c r="J144" s="183"/>
      <c r="K144" s="183"/>
      <c r="L144" s="109"/>
      <c r="M144" s="123"/>
      <c r="N144" s="183"/>
      <c r="O144" s="183"/>
      <c r="P144" s="183"/>
      <c r="Q144" s="31">
        <v>24.151197</v>
      </c>
      <c r="R144" s="31">
        <v>54.076757999999998</v>
      </c>
      <c r="S144" s="109"/>
      <c r="T144" s="182" t="s">
        <v>33</v>
      </c>
    </row>
    <row r="145" spans="1:20" x14ac:dyDescent="0.25">
      <c r="A145" s="226">
        <v>41300</v>
      </c>
      <c r="B145" s="181"/>
      <c r="C145" s="182" t="s">
        <v>82</v>
      </c>
      <c r="D145" s="182" t="s">
        <v>867</v>
      </c>
      <c r="E145" s="182">
        <v>1</v>
      </c>
      <c r="F145" s="182">
        <v>46</v>
      </c>
      <c r="G145" s="183">
        <v>160</v>
      </c>
      <c r="H145" s="183">
        <v>7.38</v>
      </c>
      <c r="I145" s="183">
        <v>-17</v>
      </c>
      <c r="J145" s="183"/>
      <c r="K145" s="183"/>
      <c r="L145" s="109"/>
      <c r="M145" s="184">
        <v>266.2</v>
      </c>
      <c r="N145" s="185">
        <v>156569.64449999999</v>
      </c>
      <c r="O145" s="185">
        <v>5750.1633000000002</v>
      </c>
      <c r="P145" s="183"/>
      <c r="Q145" s="31">
        <v>24.133039</v>
      </c>
      <c r="R145" s="31">
        <v>53.029654999999998</v>
      </c>
      <c r="S145" s="109"/>
      <c r="T145" s="182" t="s">
        <v>33</v>
      </c>
    </row>
    <row r="146" spans="1:20" x14ac:dyDescent="0.25">
      <c r="A146" s="226">
        <v>41300</v>
      </c>
      <c r="B146" s="181"/>
      <c r="C146" s="182" t="s">
        <v>82</v>
      </c>
      <c r="D146" s="182" t="s">
        <v>867</v>
      </c>
      <c r="E146" s="182">
        <v>2</v>
      </c>
      <c r="F146" s="182">
        <v>48</v>
      </c>
      <c r="G146" s="183">
        <v>160</v>
      </c>
      <c r="H146" s="183">
        <v>7.21</v>
      </c>
      <c r="I146" s="183">
        <v>-12</v>
      </c>
      <c r="J146" s="183"/>
      <c r="K146" s="183"/>
      <c r="L146" s="109"/>
      <c r="M146" s="184">
        <v>-56.8</v>
      </c>
      <c r="N146" s="185">
        <v>159896.5007</v>
      </c>
      <c r="O146" s="185">
        <v>5842.3841000000002</v>
      </c>
      <c r="P146" s="187">
        <v>3.8073999999999995</v>
      </c>
      <c r="Q146" s="31">
        <v>24.133254999999998</v>
      </c>
      <c r="R146" s="31">
        <v>53.029989999999998</v>
      </c>
      <c r="S146" s="109"/>
      <c r="T146" s="182" t="s">
        <v>33</v>
      </c>
    </row>
    <row r="147" spans="1:20" x14ac:dyDescent="0.25">
      <c r="A147" s="226">
        <v>41300</v>
      </c>
      <c r="B147" s="181"/>
      <c r="C147" s="182" t="s">
        <v>82</v>
      </c>
      <c r="D147" s="182" t="s">
        <v>867</v>
      </c>
      <c r="E147" s="182">
        <v>3</v>
      </c>
      <c r="F147" s="182">
        <v>55</v>
      </c>
      <c r="G147" s="183"/>
      <c r="H147" s="183">
        <v>9.1199999999999992</v>
      </c>
      <c r="I147" s="183">
        <v>0</v>
      </c>
      <c r="J147" s="183"/>
      <c r="K147" s="183"/>
      <c r="L147" s="109"/>
      <c r="M147" s="123"/>
      <c r="N147" s="183"/>
      <c r="O147" s="183"/>
      <c r="P147" s="183"/>
      <c r="Q147" s="31">
        <v>24.133507999999999</v>
      </c>
      <c r="R147" s="31">
        <v>53.030295000000002</v>
      </c>
      <c r="S147" s="109"/>
      <c r="T147" s="182" t="s">
        <v>33</v>
      </c>
    </row>
    <row r="148" spans="1:20" x14ac:dyDescent="0.25">
      <c r="A148" s="54" t="s">
        <v>994</v>
      </c>
      <c r="B148" s="37"/>
      <c r="C148" s="13" t="s">
        <v>973</v>
      </c>
      <c r="D148" s="13" t="s">
        <v>867</v>
      </c>
      <c r="E148" s="13">
        <v>1</v>
      </c>
      <c r="F148" s="13"/>
      <c r="G148" s="13">
        <v>75</v>
      </c>
      <c r="H148" s="191">
        <v>7</v>
      </c>
      <c r="I148" s="13"/>
      <c r="J148" s="13"/>
      <c r="K148" s="13"/>
      <c r="L148" s="152"/>
      <c r="M148" s="184"/>
      <c r="N148" s="13"/>
      <c r="O148" s="13"/>
      <c r="P148" s="40"/>
      <c r="Q148" s="195">
        <v>25.54269</v>
      </c>
      <c r="R148" s="195">
        <v>55.642560000000003</v>
      </c>
      <c r="S148" s="152"/>
      <c r="T148" s="13" t="s">
        <v>878</v>
      </c>
    </row>
    <row r="149" spans="1:20" x14ac:dyDescent="0.25">
      <c r="A149" s="54" t="s">
        <v>994</v>
      </c>
      <c r="B149" s="37"/>
      <c r="C149" s="13" t="s">
        <v>973</v>
      </c>
      <c r="D149" s="13" t="s">
        <v>867</v>
      </c>
      <c r="E149" s="13">
        <v>2</v>
      </c>
      <c r="F149" s="13"/>
      <c r="G149" s="13">
        <v>87</v>
      </c>
      <c r="H149" s="191">
        <v>7.3</v>
      </c>
      <c r="I149" s="13"/>
      <c r="J149" s="13"/>
      <c r="K149" s="13"/>
      <c r="L149" s="152"/>
      <c r="M149" s="184"/>
      <c r="N149" s="13"/>
      <c r="O149" s="13"/>
      <c r="P149" s="40"/>
      <c r="Q149" s="195">
        <v>25.54269</v>
      </c>
      <c r="R149" s="195">
        <v>55.642560000000003</v>
      </c>
      <c r="S149" s="152"/>
      <c r="T149" s="13" t="s">
        <v>878</v>
      </c>
    </row>
    <row r="150" spans="1:20" x14ac:dyDescent="0.25">
      <c r="A150" s="54" t="s">
        <v>994</v>
      </c>
      <c r="B150" s="37"/>
      <c r="C150" s="13" t="s">
        <v>973</v>
      </c>
      <c r="D150" s="13" t="s">
        <v>867</v>
      </c>
      <c r="E150" s="13">
        <v>3</v>
      </c>
      <c r="F150" s="13"/>
      <c r="G150" s="13">
        <v>78</v>
      </c>
      <c r="H150" s="191">
        <v>7.5</v>
      </c>
      <c r="I150" s="13"/>
      <c r="J150" s="13"/>
      <c r="K150" s="13"/>
      <c r="L150" s="152"/>
      <c r="M150" s="184"/>
      <c r="N150" s="13"/>
      <c r="O150" s="13"/>
      <c r="P150" s="40"/>
      <c r="Q150" s="195">
        <v>25.54269</v>
      </c>
      <c r="R150" s="195">
        <v>55.642560000000003</v>
      </c>
      <c r="S150" s="152"/>
      <c r="T150" s="13" t="s">
        <v>878</v>
      </c>
    </row>
    <row r="151" spans="1:20" x14ac:dyDescent="0.25">
      <c r="A151" s="54" t="s">
        <v>994</v>
      </c>
      <c r="B151" s="37"/>
      <c r="C151" s="13" t="s">
        <v>973</v>
      </c>
      <c r="D151" s="13" t="s">
        <v>867</v>
      </c>
      <c r="E151" s="13">
        <v>4</v>
      </c>
      <c r="F151" s="13"/>
      <c r="G151" s="13">
        <v>101</v>
      </c>
      <c r="H151" s="191">
        <v>7.4</v>
      </c>
      <c r="I151" s="13"/>
      <c r="J151" s="13"/>
      <c r="K151" s="13"/>
      <c r="L151" s="152"/>
      <c r="M151" s="184"/>
      <c r="N151" s="13"/>
      <c r="O151" s="13"/>
      <c r="P151" s="40"/>
      <c r="Q151" s="195">
        <v>25.54269</v>
      </c>
      <c r="R151" s="195">
        <v>55.642560000000003</v>
      </c>
      <c r="S151" s="152"/>
      <c r="T151" s="13" t="s">
        <v>878</v>
      </c>
    </row>
    <row r="152" spans="1:20" x14ac:dyDescent="0.25">
      <c r="A152" s="54" t="s">
        <v>994</v>
      </c>
      <c r="B152" s="37"/>
      <c r="C152" s="13" t="s">
        <v>973</v>
      </c>
      <c r="D152" s="13" t="s">
        <v>867</v>
      </c>
      <c r="E152" s="13">
        <v>5</v>
      </c>
      <c r="F152" s="13"/>
      <c r="G152" s="13"/>
      <c r="H152" s="191">
        <v>7.5</v>
      </c>
      <c r="I152" s="13"/>
      <c r="J152" s="13"/>
      <c r="K152" s="13"/>
      <c r="L152" s="152"/>
      <c r="M152" s="184"/>
      <c r="N152" s="13"/>
      <c r="O152" s="13"/>
      <c r="P152" s="40"/>
      <c r="Q152" s="195">
        <v>25.54269</v>
      </c>
      <c r="R152" s="195">
        <v>55.642560000000003</v>
      </c>
      <c r="S152" s="152"/>
      <c r="T152" s="13" t="s">
        <v>878</v>
      </c>
    </row>
    <row r="153" spans="1:20" x14ac:dyDescent="0.25">
      <c r="A153" s="226">
        <v>41302</v>
      </c>
      <c r="B153" s="181"/>
      <c r="C153" s="182" t="s">
        <v>24</v>
      </c>
      <c r="D153" s="182" t="s">
        <v>13</v>
      </c>
      <c r="E153" s="182">
        <v>1</v>
      </c>
      <c r="F153" s="182">
        <v>100</v>
      </c>
      <c r="G153" s="183"/>
      <c r="H153" s="183">
        <v>7.26</v>
      </c>
      <c r="I153" s="183"/>
      <c r="J153" s="183"/>
      <c r="K153" s="183"/>
      <c r="L153" s="109"/>
      <c r="M153" s="123"/>
      <c r="N153" s="183"/>
      <c r="O153" s="183"/>
      <c r="P153" s="183"/>
      <c r="Q153" s="27">
        <v>24.485731999999999</v>
      </c>
      <c r="R153" s="27">
        <v>54.54025</v>
      </c>
      <c r="S153" s="102">
        <v>-32.913499999999999</v>
      </c>
      <c r="T153" s="182" t="s">
        <v>31</v>
      </c>
    </row>
    <row r="154" spans="1:20" x14ac:dyDescent="0.25">
      <c r="A154" s="226">
        <v>41302</v>
      </c>
      <c r="B154" s="181"/>
      <c r="C154" s="182" t="s">
        <v>24</v>
      </c>
      <c r="D154" s="182" t="s">
        <v>13</v>
      </c>
      <c r="E154" s="182">
        <v>2</v>
      </c>
      <c r="F154" s="182">
        <v>100</v>
      </c>
      <c r="G154" s="183"/>
      <c r="H154" s="183">
        <v>7.47</v>
      </c>
      <c r="I154" s="183"/>
      <c r="J154" s="183"/>
      <c r="K154" s="183"/>
      <c r="L154" s="109"/>
      <c r="M154" s="123"/>
      <c r="N154" s="183"/>
      <c r="O154" s="183"/>
      <c r="P154" s="183"/>
      <c r="Q154" s="27">
        <v>24.485641999999999</v>
      </c>
      <c r="R154" s="27">
        <v>54.540230000000001</v>
      </c>
      <c r="S154" s="102">
        <v>-32.907400000000003</v>
      </c>
      <c r="T154" s="182" t="s">
        <v>31</v>
      </c>
    </row>
    <row r="155" spans="1:20" x14ac:dyDescent="0.25">
      <c r="A155" s="226">
        <v>41302</v>
      </c>
      <c r="B155" s="181"/>
      <c r="C155" s="182" t="s">
        <v>24</v>
      </c>
      <c r="D155" s="182" t="s">
        <v>13</v>
      </c>
      <c r="E155" s="182">
        <v>3</v>
      </c>
      <c r="F155" s="182">
        <v>100</v>
      </c>
      <c r="G155" s="183"/>
      <c r="H155" s="183">
        <v>7.82</v>
      </c>
      <c r="I155" s="183"/>
      <c r="J155" s="183"/>
      <c r="K155" s="183"/>
      <c r="L155" s="109"/>
      <c r="M155" s="123"/>
      <c r="N155" s="183"/>
      <c r="O155" s="183"/>
      <c r="P155" s="183"/>
      <c r="Q155" s="27">
        <v>24.48556</v>
      </c>
      <c r="R155" s="27">
        <v>54.540171000000001</v>
      </c>
      <c r="S155" s="102">
        <v>-32.938499999999998</v>
      </c>
      <c r="T155" s="182" t="s">
        <v>31</v>
      </c>
    </row>
    <row r="156" spans="1:20" x14ac:dyDescent="0.25">
      <c r="A156" s="226">
        <v>41302</v>
      </c>
      <c r="B156" s="181"/>
      <c r="C156" s="182" t="s">
        <v>24</v>
      </c>
      <c r="D156" s="182" t="s">
        <v>13</v>
      </c>
      <c r="E156" s="182">
        <v>4</v>
      </c>
      <c r="F156" s="182">
        <v>100</v>
      </c>
      <c r="G156" s="183"/>
      <c r="H156" s="183">
        <v>7.01</v>
      </c>
      <c r="I156" s="183"/>
      <c r="J156" s="183"/>
      <c r="K156" s="183"/>
      <c r="L156" s="109"/>
      <c r="M156" s="123"/>
      <c r="N156" s="183"/>
      <c r="O156" s="183"/>
      <c r="P156" s="183"/>
      <c r="Q156" s="27">
        <v>24.485479999999999</v>
      </c>
      <c r="R156" s="27">
        <v>54.540146999999997</v>
      </c>
      <c r="S156" s="102">
        <v>-32.955399999999997</v>
      </c>
      <c r="T156" s="182" t="s">
        <v>31</v>
      </c>
    </row>
    <row r="157" spans="1:20" x14ac:dyDescent="0.25">
      <c r="A157" s="226">
        <v>41302</v>
      </c>
      <c r="B157" s="181"/>
      <c r="C157" s="182" t="s">
        <v>24</v>
      </c>
      <c r="D157" s="182" t="s">
        <v>13</v>
      </c>
      <c r="E157" s="182">
        <v>5</v>
      </c>
      <c r="F157" s="182">
        <v>100</v>
      </c>
      <c r="G157" s="183"/>
      <c r="H157" s="183">
        <v>7.14</v>
      </c>
      <c r="I157" s="183"/>
      <c r="J157" s="183"/>
      <c r="K157" s="183"/>
      <c r="L157" s="109"/>
      <c r="M157" s="123"/>
      <c r="N157" s="183"/>
      <c r="O157" s="183"/>
      <c r="P157" s="183"/>
      <c r="Q157" s="27">
        <v>24.485388</v>
      </c>
      <c r="R157" s="27">
        <v>54.540084</v>
      </c>
      <c r="S157" s="102">
        <v>-32.955100000000002</v>
      </c>
      <c r="T157" s="182" t="s">
        <v>31</v>
      </c>
    </row>
    <row r="158" spans="1:20" x14ac:dyDescent="0.25">
      <c r="A158" s="226">
        <v>41302</v>
      </c>
      <c r="B158" s="181"/>
      <c r="C158" s="182" t="s">
        <v>23</v>
      </c>
      <c r="D158" s="182" t="s">
        <v>13</v>
      </c>
      <c r="E158" s="182">
        <v>1</v>
      </c>
      <c r="F158" s="182">
        <v>100</v>
      </c>
      <c r="G158" s="183"/>
      <c r="H158" s="183"/>
      <c r="I158" s="183"/>
      <c r="J158" s="183"/>
      <c r="K158" s="183"/>
      <c r="L158" s="109"/>
      <c r="M158" s="123"/>
      <c r="N158" s="183"/>
      <c r="O158" s="183"/>
      <c r="P158" s="183"/>
      <c r="Q158" s="31">
        <v>24.506657000000001</v>
      </c>
      <c r="R158" s="31">
        <v>54.525592000000003</v>
      </c>
      <c r="S158" s="109">
        <v>-33.089199999999998</v>
      </c>
      <c r="T158" s="182" t="s">
        <v>31</v>
      </c>
    </row>
    <row r="159" spans="1:20" x14ac:dyDescent="0.25">
      <c r="A159" s="226">
        <v>41302</v>
      </c>
      <c r="B159" s="181"/>
      <c r="C159" s="182" t="s">
        <v>23</v>
      </c>
      <c r="D159" s="182" t="s">
        <v>13</v>
      </c>
      <c r="E159" s="182">
        <v>2</v>
      </c>
      <c r="F159" s="182">
        <v>100</v>
      </c>
      <c r="G159" s="183"/>
      <c r="H159" s="183"/>
      <c r="I159" s="183"/>
      <c r="J159" s="183"/>
      <c r="K159" s="183"/>
      <c r="L159" s="109"/>
      <c r="M159" s="123"/>
      <c r="N159" s="183"/>
      <c r="O159" s="183"/>
      <c r="P159" s="183"/>
      <c r="Q159" s="31">
        <v>24.506567</v>
      </c>
      <c r="R159" s="31">
        <v>54.525571999999997</v>
      </c>
      <c r="S159" s="109">
        <v>-33.118499999999997</v>
      </c>
      <c r="T159" s="182" t="s">
        <v>31</v>
      </c>
    </row>
    <row r="160" spans="1:20" x14ac:dyDescent="0.25">
      <c r="A160" s="226">
        <v>41302</v>
      </c>
      <c r="B160" s="181"/>
      <c r="C160" s="182" t="s">
        <v>23</v>
      </c>
      <c r="D160" s="182" t="s">
        <v>13</v>
      </c>
      <c r="E160" s="182">
        <v>3</v>
      </c>
      <c r="F160" s="182">
        <v>71</v>
      </c>
      <c r="G160" s="183"/>
      <c r="H160" s="183"/>
      <c r="I160" s="183"/>
      <c r="J160" s="183"/>
      <c r="K160" s="183"/>
      <c r="L160" s="109"/>
      <c r="M160" s="123"/>
      <c r="N160" s="183"/>
      <c r="O160" s="183"/>
      <c r="P160" s="183"/>
      <c r="Q160" s="31">
        <v>24.506478000000001</v>
      </c>
      <c r="R160" s="31">
        <v>54.525525000000002</v>
      </c>
      <c r="S160" s="109">
        <v>-33.128399999999999</v>
      </c>
      <c r="T160" s="182" t="s">
        <v>31</v>
      </c>
    </row>
    <row r="161" spans="1:20" x14ac:dyDescent="0.25">
      <c r="A161" s="226">
        <v>41302</v>
      </c>
      <c r="B161" s="181"/>
      <c r="C161" s="182" t="s">
        <v>23</v>
      </c>
      <c r="D161" s="182" t="s">
        <v>13</v>
      </c>
      <c r="E161" s="182">
        <v>4</v>
      </c>
      <c r="F161" s="182">
        <v>67</v>
      </c>
      <c r="G161" s="183"/>
      <c r="H161" s="183"/>
      <c r="I161" s="183"/>
      <c r="J161" s="183"/>
      <c r="K161" s="183"/>
      <c r="L161" s="109"/>
      <c r="M161" s="123"/>
      <c r="N161" s="183"/>
      <c r="O161" s="183"/>
      <c r="P161" s="183"/>
      <c r="Q161" s="31">
        <v>24.506772000000002</v>
      </c>
      <c r="R161" s="31">
        <v>54.525550000000003</v>
      </c>
      <c r="S161" s="109">
        <v>-33.122900000000001</v>
      </c>
      <c r="T161" s="182" t="s">
        <v>31</v>
      </c>
    </row>
    <row r="162" spans="1:20" x14ac:dyDescent="0.25">
      <c r="A162" s="226">
        <v>41302</v>
      </c>
      <c r="B162" s="181"/>
      <c r="C162" s="182" t="s">
        <v>23</v>
      </c>
      <c r="D162" s="182" t="s">
        <v>13</v>
      </c>
      <c r="E162" s="182">
        <v>5</v>
      </c>
      <c r="F162" s="182">
        <v>40</v>
      </c>
      <c r="G162" s="183"/>
      <c r="H162" s="183"/>
      <c r="I162" s="183"/>
      <c r="J162" s="183"/>
      <c r="K162" s="183"/>
      <c r="L162" s="109"/>
      <c r="M162" s="123"/>
      <c r="N162" s="183"/>
      <c r="O162" s="183"/>
      <c r="P162" s="183"/>
      <c r="Q162" s="31">
        <v>24.506834000000001</v>
      </c>
      <c r="R162" s="31">
        <v>54.525610999999998</v>
      </c>
      <c r="S162" s="109"/>
      <c r="T162" s="182" t="s">
        <v>33</v>
      </c>
    </row>
    <row r="163" spans="1:20" x14ac:dyDescent="0.25">
      <c r="A163" s="226">
        <v>41302</v>
      </c>
      <c r="B163" s="181"/>
      <c r="C163" s="182" t="s">
        <v>25</v>
      </c>
      <c r="D163" s="182" t="s">
        <v>13</v>
      </c>
      <c r="E163" s="182">
        <v>1</v>
      </c>
      <c r="F163" s="182">
        <v>100</v>
      </c>
      <c r="G163" s="183"/>
      <c r="H163" s="183">
        <v>7.34</v>
      </c>
      <c r="I163" s="183"/>
      <c r="J163" s="183"/>
      <c r="K163" s="183"/>
      <c r="L163" s="109"/>
      <c r="M163" s="123"/>
      <c r="N163" s="183"/>
      <c r="O163" s="183"/>
      <c r="P163" s="183"/>
      <c r="Q163" s="27">
        <v>24.483910999999999</v>
      </c>
      <c r="R163" s="27">
        <v>54.533428000000001</v>
      </c>
      <c r="S163" s="102">
        <v>-32.747300000000003</v>
      </c>
      <c r="T163" s="182" t="s">
        <v>31</v>
      </c>
    </row>
    <row r="164" spans="1:20" x14ac:dyDescent="0.25">
      <c r="A164" s="226">
        <v>41302</v>
      </c>
      <c r="B164" s="181"/>
      <c r="C164" s="182" t="s">
        <v>25</v>
      </c>
      <c r="D164" s="182" t="s">
        <v>13</v>
      </c>
      <c r="E164" s="182">
        <v>2</v>
      </c>
      <c r="F164" s="182">
        <v>12</v>
      </c>
      <c r="G164" s="183"/>
      <c r="H164" s="183"/>
      <c r="I164" s="183"/>
      <c r="J164" s="183"/>
      <c r="K164" s="183"/>
      <c r="L164" s="109"/>
      <c r="M164" s="123"/>
      <c r="N164" s="183"/>
      <c r="O164" s="183"/>
      <c r="P164" s="183"/>
      <c r="Q164" s="27">
        <v>24.483922</v>
      </c>
      <c r="R164" s="27">
        <v>54.533544999999997</v>
      </c>
      <c r="S164" s="102">
        <v>-32.654499999999999</v>
      </c>
      <c r="T164" s="182" t="s">
        <v>31</v>
      </c>
    </row>
    <row r="165" spans="1:20" x14ac:dyDescent="0.25">
      <c r="A165" s="226">
        <v>41302</v>
      </c>
      <c r="B165" s="181"/>
      <c r="C165" s="182" t="s">
        <v>25</v>
      </c>
      <c r="D165" s="182" t="s">
        <v>13</v>
      </c>
      <c r="E165" s="182">
        <v>3</v>
      </c>
      <c r="F165" s="182">
        <v>100</v>
      </c>
      <c r="G165" s="183"/>
      <c r="H165" s="183"/>
      <c r="I165" s="183"/>
      <c r="J165" s="183"/>
      <c r="K165" s="183"/>
      <c r="L165" s="109"/>
      <c r="M165" s="123"/>
      <c r="N165" s="183"/>
      <c r="O165" s="183"/>
      <c r="P165" s="183"/>
      <c r="Q165" s="27">
        <v>24.483944000000001</v>
      </c>
      <c r="R165" s="27">
        <v>54.533645999999997</v>
      </c>
      <c r="S165" s="102">
        <v>-32.799599999999998</v>
      </c>
      <c r="T165" s="182" t="s">
        <v>31</v>
      </c>
    </row>
    <row r="166" spans="1:20" x14ac:dyDescent="0.25">
      <c r="A166" s="226">
        <v>41302</v>
      </c>
      <c r="B166" s="181"/>
      <c r="C166" s="182" t="s">
        <v>25</v>
      </c>
      <c r="D166" s="182" t="s">
        <v>13</v>
      </c>
      <c r="E166" s="182">
        <v>4</v>
      </c>
      <c r="F166" s="182">
        <v>100</v>
      </c>
      <c r="G166" s="183"/>
      <c r="H166" s="183"/>
      <c r="I166" s="183"/>
      <c r="J166" s="183"/>
      <c r="K166" s="183"/>
      <c r="L166" s="109"/>
      <c r="M166" s="123"/>
      <c r="N166" s="183"/>
      <c r="O166" s="183"/>
      <c r="P166" s="183"/>
      <c r="Q166" s="27">
        <v>24.483982999999998</v>
      </c>
      <c r="R166" s="27">
        <v>54.533749</v>
      </c>
      <c r="S166" s="102">
        <v>-32.760199999999998</v>
      </c>
      <c r="T166" s="182" t="s">
        <v>31</v>
      </c>
    </row>
    <row r="167" spans="1:20" x14ac:dyDescent="0.25">
      <c r="A167" s="226">
        <v>41302</v>
      </c>
      <c r="B167" s="181"/>
      <c r="C167" s="182" t="s">
        <v>25</v>
      </c>
      <c r="D167" s="182" t="s">
        <v>13</v>
      </c>
      <c r="E167" s="182">
        <v>5</v>
      </c>
      <c r="F167" s="182">
        <v>100</v>
      </c>
      <c r="G167" s="183"/>
      <c r="H167" s="183">
        <v>7.45</v>
      </c>
      <c r="I167" s="183"/>
      <c r="J167" s="183"/>
      <c r="K167" s="183"/>
      <c r="L167" s="109"/>
      <c r="M167" s="123"/>
      <c r="N167" s="183"/>
      <c r="O167" s="189"/>
      <c r="P167" s="189"/>
      <c r="Q167" s="27">
        <v>24.484003000000001</v>
      </c>
      <c r="R167" s="27">
        <v>54.533844999999999</v>
      </c>
      <c r="S167" s="102">
        <v>-32.813099999999999</v>
      </c>
      <c r="T167" s="182" t="s">
        <v>31</v>
      </c>
    </row>
    <row r="168" spans="1:20" x14ac:dyDescent="0.25">
      <c r="A168" s="226">
        <v>41296</v>
      </c>
      <c r="B168" s="181"/>
      <c r="C168" s="182" t="s">
        <v>14</v>
      </c>
      <c r="D168" s="182" t="s">
        <v>150</v>
      </c>
      <c r="E168" s="182">
        <v>1</v>
      </c>
      <c r="F168" s="182">
        <v>23</v>
      </c>
      <c r="G168" s="183">
        <v>49</v>
      </c>
      <c r="H168" s="183"/>
      <c r="I168" s="183">
        <v>-13</v>
      </c>
      <c r="J168" s="183"/>
      <c r="K168" s="183"/>
      <c r="L168" s="152">
        <v>8.5500000000000007E-2</v>
      </c>
      <c r="M168" s="184">
        <v>83.42</v>
      </c>
      <c r="N168" s="185">
        <v>33776.267099999997</v>
      </c>
      <c r="O168" s="185">
        <v>1930.3572999999999</v>
      </c>
      <c r="P168" s="187">
        <v>91.1554</v>
      </c>
      <c r="Q168" s="31">
        <v>24.203703000000001</v>
      </c>
      <c r="R168" s="31">
        <v>53.800099000000003</v>
      </c>
      <c r="S168" s="109">
        <v>-32.677700000000002</v>
      </c>
      <c r="T168" s="182" t="s">
        <v>31</v>
      </c>
    </row>
    <row r="169" spans="1:20" x14ac:dyDescent="0.25">
      <c r="A169" s="226">
        <v>41296</v>
      </c>
      <c r="B169" s="181"/>
      <c r="C169" s="182" t="s">
        <v>14</v>
      </c>
      <c r="D169" s="182" t="s">
        <v>150</v>
      </c>
      <c r="E169" s="182">
        <v>2</v>
      </c>
      <c r="F169" s="182">
        <v>26</v>
      </c>
      <c r="G169" s="183">
        <v>50</v>
      </c>
      <c r="H169" s="183"/>
      <c r="I169" s="183"/>
      <c r="J169" s="183"/>
      <c r="K169" s="183"/>
      <c r="L169" s="152"/>
      <c r="M169" s="123"/>
      <c r="N169" s="183"/>
      <c r="O169" s="183"/>
      <c r="P169" s="183"/>
      <c r="Q169" s="31">
        <v>24.203764</v>
      </c>
      <c r="R169" s="31">
        <v>53.800072</v>
      </c>
      <c r="S169" s="109">
        <v>-32.688600000000001</v>
      </c>
      <c r="T169" s="182" t="s">
        <v>31</v>
      </c>
    </row>
    <row r="170" spans="1:20" x14ac:dyDescent="0.25">
      <c r="A170" s="226">
        <v>41296</v>
      </c>
      <c r="B170" s="181"/>
      <c r="C170" s="182" t="s">
        <v>14</v>
      </c>
      <c r="D170" s="182" t="s">
        <v>150</v>
      </c>
      <c r="E170" s="182">
        <v>3</v>
      </c>
      <c r="F170" s="182">
        <v>33</v>
      </c>
      <c r="G170" s="183">
        <v>50</v>
      </c>
      <c r="H170" s="183"/>
      <c r="I170" s="183">
        <v>-13</v>
      </c>
      <c r="J170" s="183"/>
      <c r="K170" s="183"/>
      <c r="L170" s="152">
        <v>5.4100000000000002E-2</v>
      </c>
      <c r="M170" s="184">
        <v>80.47999999999999</v>
      </c>
      <c r="N170" s="185">
        <v>31247.828600000001</v>
      </c>
      <c r="O170" s="185">
        <v>982.06179999999995</v>
      </c>
      <c r="P170" s="187">
        <v>6.1521999999999988</v>
      </c>
      <c r="Q170" s="31">
        <v>24.203841000000001</v>
      </c>
      <c r="R170" s="31">
        <v>53.800106999999997</v>
      </c>
      <c r="S170" s="109">
        <v>-32.6999</v>
      </c>
      <c r="T170" s="182" t="s">
        <v>151</v>
      </c>
    </row>
    <row r="171" spans="1:20" x14ac:dyDescent="0.25">
      <c r="A171" s="226">
        <v>41296</v>
      </c>
      <c r="B171" s="181"/>
      <c r="C171" s="182" t="s">
        <v>14</v>
      </c>
      <c r="D171" s="182" t="s">
        <v>150</v>
      </c>
      <c r="E171" s="182">
        <v>4</v>
      </c>
      <c r="F171" s="182">
        <v>34</v>
      </c>
      <c r="G171" s="183">
        <v>50</v>
      </c>
      <c r="H171" s="183"/>
      <c r="I171" s="183"/>
      <c r="J171" s="183"/>
      <c r="K171" s="183"/>
      <c r="L171" s="109"/>
      <c r="M171" s="123"/>
      <c r="N171" s="183"/>
      <c r="O171" s="183"/>
      <c r="P171" s="183"/>
      <c r="Q171" s="31">
        <v>24.203925000000002</v>
      </c>
      <c r="R171" s="31">
        <v>53.800165999999997</v>
      </c>
      <c r="S171" s="109">
        <v>-32.714300000000001</v>
      </c>
      <c r="T171" s="182" t="s">
        <v>151</v>
      </c>
    </row>
    <row r="172" spans="1:20" x14ac:dyDescent="0.25">
      <c r="A172" s="226">
        <v>41296</v>
      </c>
      <c r="B172" s="181"/>
      <c r="C172" s="182" t="s">
        <v>14</v>
      </c>
      <c r="D172" s="182" t="s">
        <v>150</v>
      </c>
      <c r="E172" s="182">
        <v>5</v>
      </c>
      <c r="F172" s="182">
        <v>33</v>
      </c>
      <c r="G172" s="183">
        <v>51</v>
      </c>
      <c r="H172" s="183"/>
      <c r="I172" s="183"/>
      <c r="J172" s="183"/>
      <c r="K172" s="183"/>
      <c r="L172" s="109"/>
      <c r="M172" s="123"/>
      <c r="N172" s="183"/>
      <c r="O172" s="183"/>
      <c r="P172" s="183"/>
      <c r="Q172" s="31">
        <v>24.204011000000001</v>
      </c>
      <c r="R172" s="31">
        <v>53.800190000000001</v>
      </c>
      <c r="S172" s="109">
        <v>-32.704999999999998</v>
      </c>
      <c r="T172" s="182" t="s">
        <v>151</v>
      </c>
    </row>
    <row r="173" spans="1:20" x14ac:dyDescent="0.25">
      <c r="A173" s="226">
        <v>41297</v>
      </c>
      <c r="B173" s="181"/>
      <c r="C173" s="182" t="s">
        <v>16</v>
      </c>
      <c r="D173" s="182" t="s">
        <v>150</v>
      </c>
      <c r="E173" s="182">
        <v>1</v>
      </c>
      <c r="F173" s="182">
        <v>30</v>
      </c>
      <c r="G173" s="183">
        <v>51</v>
      </c>
      <c r="H173" s="183">
        <v>7.59</v>
      </c>
      <c r="I173" s="183">
        <v>-3.5</v>
      </c>
      <c r="J173" s="183"/>
      <c r="K173" s="183"/>
      <c r="L173" s="109"/>
      <c r="M173" s="184">
        <v>125.75999999999999</v>
      </c>
      <c r="N173" s="185">
        <v>46263.850599999998</v>
      </c>
      <c r="O173" s="185">
        <v>1836.2844</v>
      </c>
      <c r="P173" s="187">
        <v>2.5497999999999994</v>
      </c>
      <c r="Q173" s="31">
        <v>24.212971</v>
      </c>
      <c r="R173" s="31">
        <v>53.798484000000002</v>
      </c>
      <c r="S173" s="109"/>
      <c r="T173" s="182" t="s">
        <v>33</v>
      </c>
    </row>
    <row r="174" spans="1:20" x14ac:dyDescent="0.25">
      <c r="A174" s="226">
        <v>41297</v>
      </c>
      <c r="B174" s="181"/>
      <c r="C174" s="182" t="s">
        <v>16</v>
      </c>
      <c r="D174" s="182" t="s">
        <v>150</v>
      </c>
      <c r="E174" s="182">
        <v>2</v>
      </c>
      <c r="F174" s="182">
        <v>28</v>
      </c>
      <c r="G174" s="183">
        <v>49</v>
      </c>
      <c r="H174" s="183">
        <v>7.66</v>
      </c>
      <c r="I174" s="183"/>
      <c r="J174" s="183"/>
      <c r="K174" s="183"/>
      <c r="L174" s="109"/>
      <c r="M174" s="123"/>
      <c r="N174" s="183"/>
      <c r="O174" s="183"/>
      <c r="P174" s="183"/>
      <c r="Q174" s="31">
        <v>24.213082</v>
      </c>
      <c r="R174" s="31">
        <v>53.798589999999997</v>
      </c>
      <c r="S174" s="109"/>
      <c r="T174" s="182" t="s">
        <v>33</v>
      </c>
    </row>
    <row r="175" spans="1:20" x14ac:dyDescent="0.25">
      <c r="A175" s="226">
        <v>41297</v>
      </c>
      <c r="B175" s="181"/>
      <c r="C175" s="182" t="s">
        <v>16</v>
      </c>
      <c r="D175" s="182" t="s">
        <v>150</v>
      </c>
      <c r="E175" s="182">
        <v>3</v>
      </c>
      <c r="F175" s="182">
        <v>35</v>
      </c>
      <c r="G175" s="183">
        <v>49</v>
      </c>
      <c r="H175" s="183">
        <v>7.61</v>
      </c>
      <c r="I175" s="183">
        <v>-4.5</v>
      </c>
      <c r="J175" s="183"/>
      <c r="K175" s="183"/>
      <c r="L175" s="109"/>
      <c r="M175" s="184">
        <v>89.74</v>
      </c>
      <c r="N175" s="185">
        <v>34178.106200000002</v>
      </c>
      <c r="O175" s="185">
        <v>1319.3453999999999</v>
      </c>
      <c r="P175" s="187">
        <v>1.9737999999999998</v>
      </c>
      <c r="Q175" s="31">
        <v>24.213218999999999</v>
      </c>
      <c r="R175" s="31">
        <v>53.798765000000003</v>
      </c>
      <c r="S175" s="109"/>
      <c r="T175" s="182" t="s">
        <v>33</v>
      </c>
    </row>
    <row r="176" spans="1:20" x14ac:dyDescent="0.25">
      <c r="A176" s="226">
        <v>41297</v>
      </c>
      <c r="B176" s="181"/>
      <c r="C176" s="182" t="s">
        <v>16</v>
      </c>
      <c r="D176" s="182" t="s">
        <v>150</v>
      </c>
      <c r="E176" s="182">
        <v>4</v>
      </c>
      <c r="F176" s="182">
        <v>27</v>
      </c>
      <c r="G176" s="183">
        <v>50</v>
      </c>
      <c r="H176" s="183">
        <v>7.3</v>
      </c>
      <c r="I176" s="183"/>
      <c r="J176" s="183"/>
      <c r="K176" s="183"/>
      <c r="L176" s="109"/>
      <c r="M176" s="123"/>
      <c r="N176" s="183"/>
      <c r="O176" s="183"/>
      <c r="P176" s="183"/>
      <c r="Q176" s="31">
        <v>24.213356000000001</v>
      </c>
      <c r="R176" s="31">
        <v>53.798895000000002</v>
      </c>
      <c r="S176" s="109"/>
      <c r="T176" s="182" t="s">
        <v>33</v>
      </c>
    </row>
    <row r="177" spans="1:20" x14ac:dyDescent="0.25">
      <c r="A177" s="226">
        <v>41297</v>
      </c>
      <c r="B177" s="181"/>
      <c r="C177" s="182" t="s">
        <v>16</v>
      </c>
      <c r="D177" s="182" t="s">
        <v>150</v>
      </c>
      <c r="E177" s="182">
        <v>5</v>
      </c>
      <c r="F177" s="182">
        <v>27</v>
      </c>
      <c r="G177" s="183">
        <v>50</v>
      </c>
      <c r="H177" s="183">
        <v>8.14</v>
      </c>
      <c r="I177" s="183">
        <v>-6</v>
      </c>
      <c r="J177" s="183"/>
      <c r="K177" s="183"/>
      <c r="L177" s="109"/>
      <c r="M177" s="184">
        <v>105.92999999999999</v>
      </c>
      <c r="N177" s="185">
        <v>53451.250599999999</v>
      </c>
      <c r="O177" s="185">
        <v>2362.9845999999998</v>
      </c>
      <c r="P177" s="187">
        <v>2.0049999999999999</v>
      </c>
      <c r="Q177" s="31">
        <v>24.213477999999999</v>
      </c>
      <c r="R177" s="31">
        <v>53.799041000000003</v>
      </c>
      <c r="S177" s="109"/>
      <c r="T177" s="182" t="s">
        <v>33</v>
      </c>
    </row>
    <row r="178" spans="1:20" x14ac:dyDescent="0.25">
      <c r="A178" s="226">
        <v>41296</v>
      </c>
      <c r="B178" s="181"/>
      <c r="C178" s="182" t="s">
        <v>12</v>
      </c>
      <c r="D178" s="182" t="s">
        <v>150</v>
      </c>
      <c r="E178" s="182">
        <v>1</v>
      </c>
      <c r="F178" s="182">
        <v>65</v>
      </c>
      <c r="G178" s="183"/>
      <c r="H178" s="183"/>
      <c r="I178" s="183"/>
      <c r="J178" s="183"/>
      <c r="K178" s="183"/>
      <c r="L178" s="152">
        <v>5.5599999999999997E-2</v>
      </c>
      <c r="M178" s="184">
        <v>179.41000000000003</v>
      </c>
      <c r="N178" s="183"/>
      <c r="O178" s="183"/>
      <c r="P178" s="183"/>
      <c r="Q178" s="31">
        <v>24.201495000000001</v>
      </c>
      <c r="R178" s="31">
        <v>53.802635000000002</v>
      </c>
      <c r="S178" s="109">
        <v>-32.713200000000001</v>
      </c>
      <c r="T178" s="182" t="s">
        <v>31</v>
      </c>
    </row>
    <row r="179" spans="1:20" x14ac:dyDescent="0.25">
      <c r="A179" s="226">
        <v>41296</v>
      </c>
      <c r="B179" s="181"/>
      <c r="C179" s="182" t="s">
        <v>12</v>
      </c>
      <c r="D179" s="182" t="s">
        <v>150</v>
      </c>
      <c r="E179" s="182">
        <v>2</v>
      </c>
      <c r="F179" s="182">
        <v>62</v>
      </c>
      <c r="G179" s="183"/>
      <c r="H179" s="183"/>
      <c r="I179" s="183"/>
      <c r="J179" s="183"/>
      <c r="K179" s="183"/>
      <c r="L179" s="152"/>
      <c r="M179" s="123"/>
      <c r="N179" s="183"/>
      <c r="O179" s="183"/>
      <c r="P179" s="183"/>
      <c r="Q179" s="31">
        <v>24.201425</v>
      </c>
      <c r="R179" s="31">
        <v>53.802439999999997</v>
      </c>
      <c r="S179" s="109">
        <v>-32.694899999999997</v>
      </c>
      <c r="T179" s="182" t="s">
        <v>31</v>
      </c>
    </row>
    <row r="180" spans="1:20" x14ac:dyDescent="0.25">
      <c r="A180" s="226">
        <v>41296</v>
      </c>
      <c r="B180" s="181"/>
      <c r="C180" s="182" t="s">
        <v>12</v>
      </c>
      <c r="D180" s="182" t="s">
        <v>150</v>
      </c>
      <c r="E180" s="182">
        <v>3</v>
      </c>
      <c r="F180" s="182">
        <v>85</v>
      </c>
      <c r="G180" s="123">
        <v>70.93284461639999</v>
      </c>
      <c r="H180" s="183"/>
      <c r="I180" s="183">
        <v>-5</v>
      </c>
      <c r="J180" s="183"/>
      <c r="K180" s="183"/>
      <c r="L180" s="152">
        <v>4.7300000000000002E-2</v>
      </c>
      <c r="M180" s="184">
        <v>13.710000000000003</v>
      </c>
      <c r="N180" s="185">
        <v>39254.465199999999</v>
      </c>
      <c r="O180" s="185">
        <v>1581.4099000000001</v>
      </c>
      <c r="P180" s="187">
        <v>1.7746</v>
      </c>
      <c r="Q180" s="31">
        <v>24.201363000000001</v>
      </c>
      <c r="R180" s="31">
        <v>53.802272000000002</v>
      </c>
      <c r="S180" s="109">
        <v>-32.676600000000001</v>
      </c>
      <c r="T180" s="182" t="s">
        <v>31</v>
      </c>
    </row>
    <row r="181" spans="1:20" x14ac:dyDescent="0.25">
      <c r="A181" s="226">
        <v>41296</v>
      </c>
      <c r="B181" s="181"/>
      <c r="C181" s="182" t="s">
        <v>12</v>
      </c>
      <c r="D181" s="182" t="s">
        <v>150</v>
      </c>
      <c r="E181" s="182">
        <v>4</v>
      </c>
      <c r="F181" s="182">
        <v>97</v>
      </c>
      <c r="G181" s="183"/>
      <c r="H181" s="183"/>
      <c r="I181" s="183"/>
      <c r="J181" s="183"/>
      <c r="K181" s="183"/>
      <c r="L181" s="109"/>
      <c r="M181" s="123"/>
      <c r="N181" s="183"/>
      <c r="O181" s="183"/>
      <c r="P181" s="183"/>
      <c r="Q181" s="31">
        <v>24.201308999999998</v>
      </c>
      <c r="R181" s="31">
        <v>53.802106000000002</v>
      </c>
      <c r="S181" s="109">
        <v>-32.667299999999997</v>
      </c>
      <c r="T181" s="182" t="s">
        <v>31</v>
      </c>
    </row>
    <row r="182" spans="1:20" x14ac:dyDescent="0.25">
      <c r="A182" s="226">
        <v>41296</v>
      </c>
      <c r="B182" s="181"/>
      <c r="C182" s="182" t="s">
        <v>12</v>
      </c>
      <c r="D182" s="182" t="s">
        <v>150</v>
      </c>
      <c r="E182" s="182">
        <v>5</v>
      </c>
      <c r="F182" s="182">
        <v>94</v>
      </c>
      <c r="G182" s="123">
        <v>59.171739183699998</v>
      </c>
      <c r="H182" s="183"/>
      <c r="I182" s="183"/>
      <c r="J182" s="183"/>
      <c r="K182" s="183"/>
      <c r="L182" s="109"/>
      <c r="M182" s="123"/>
      <c r="N182" s="185">
        <v>32745.829099999999</v>
      </c>
      <c r="O182" s="185">
        <v>1349.1261999999999</v>
      </c>
      <c r="P182" s="187">
        <v>3.3057999999999996</v>
      </c>
      <c r="Q182" s="31">
        <v>24.201225000000001</v>
      </c>
      <c r="R182" s="31">
        <v>53.801920000000003</v>
      </c>
      <c r="S182" s="109">
        <v>-32.681399999999996</v>
      </c>
      <c r="T182" s="182" t="s">
        <v>31</v>
      </c>
    </row>
    <row r="183" spans="1:20" x14ac:dyDescent="0.25">
      <c r="A183" s="226">
        <v>41296</v>
      </c>
      <c r="B183" s="181"/>
      <c r="C183" s="182" t="s">
        <v>15</v>
      </c>
      <c r="D183" s="182" t="s">
        <v>150</v>
      </c>
      <c r="E183" s="182">
        <v>1</v>
      </c>
      <c r="F183" s="182">
        <v>26</v>
      </c>
      <c r="G183" s="123">
        <v>66.135728532900004</v>
      </c>
      <c r="H183" s="183"/>
      <c r="I183" s="183">
        <v>-12</v>
      </c>
      <c r="J183" s="183"/>
      <c r="K183" s="183"/>
      <c r="L183" s="109" t="s">
        <v>34</v>
      </c>
      <c r="M183" s="184">
        <v>21.760000000000009</v>
      </c>
      <c r="N183" s="185">
        <v>36599.724699999999</v>
      </c>
      <c r="O183" s="185">
        <v>1249.9734000000001</v>
      </c>
      <c r="P183" s="187">
        <v>11.554599999999999</v>
      </c>
      <c r="Q183" s="31">
        <v>24.203399000000001</v>
      </c>
      <c r="R183" s="31">
        <v>53.800780000000003</v>
      </c>
      <c r="S183" s="109">
        <v>-32.738</v>
      </c>
      <c r="T183" s="182" t="s">
        <v>151</v>
      </c>
    </row>
    <row r="184" spans="1:20" x14ac:dyDescent="0.25">
      <c r="A184" s="226">
        <v>41296</v>
      </c>
      <c r="B184" s="181"/>
      <c r="C184" s="182" t="s">
        <v>15</v>
      </c>
      <c r="D184" s="182" t="s">
        <v>150</v>
      </c>
      <c r="E184" s="182">
        <v>2</v>
      </c>
      <c r="F184" s="182">
        <v>37</v>
      </c>
      <c r="G184" s="183"/>
      <c r="H184" s="183"/>
      <c r="I184" s="183"/>
      <c r="J184" s="183"/>
      <c r="K184" s="183"/>
      <c r="L184" s="109"/>
      <c r="M184" s="123"/>
      <c r="N184" s="183"/>
      <c r="O184" s="183"/>
      <c r="P184" s="183"/>
      <c r="Q184" s="31">
        <v>24.203309999999998</v>
      </c>
      <c r="R184" s="31">
        <v>53.800714999999997</v>
      </c>
      <c r="S184" s="109">
        <v>-32.707999999999998</v>
      </c>
      <c r="T184" s="182" t="s">
        <v>31</v>
      </c>
    </row>
    <row r="185" spans="1:20" x14ac:dyDescent="0.25">
      <c r="A185" s="226">
        <v>41296</v>
      </c>
      <c r="B185" s="181"/>
      <c r="C185" s="182" t="s">
        <v>15</v>
      </c>
      <c r="D185" s="182" t="s">
        <v>150</v>
      </c>
      <c r="E185" s="182">
        <v>3</v>
      </c>
      <c r="F185" s="182">
        <v>31</v>
      </c>
      <c r="G185" s="123">
        <v>83.700608787899995</v>
      </c>
      <c r="H185" s="183"/>
      <c r="I185" s="183">
        <v>-5</v>
      </c>
      <c r="J185" s="183"/>
      <c r="K185" s="183"/>
      <c r="L185" s="109" t="s">
        <v>34</v>
      </c>
      <c r="M185" s="184">
        <v>52.56</v>
      </c>
      <c r="N185" s="185">
        <v>46320.189700000003</v>
      </c>
      <c r="O185" s="185">
        <v>1891.8133</v>
      </c>
      <c r="P185" s="187">
        <v>5.1177999999999999</v>
      </c>
      <c r="Q185" s="31">
        <v>24.203229</v>
      </c>
      <c r="R185" s="31">
        <v>53.800669999999997</v>
      </c>
      <c r="S185" s="109">
        <v>-32.724200000000003</v>
      </c>
      <c r="T185" s="182" t="s">
        <v>31</v>
      </c>
    </row>
    <row r="186" spans="1:20" x14ac:dyDescent="0.25">
      <c r="A186" s="226">
        <v>41296</v>
      </c>
      <c r="B186" s="181"/>
      <c r="C186" s="182" t="s">
        <v>15</v>
      </c>
      <c r="D186" s="182" t="s">
        <v>150</v>
      </c>
      <c r="E186" s="182">
        <v>4</v>
      </c>
      <c r="F186" s="182">
        <v>20</v>
      </c>
      <c r="G186" s="183"/>
      <c r="H186" s="183"/>
      <c r="I186" s="183"/>
      <c r="J186" s="183"/>
      <c r="K186" s="183"/>
      <c r="L186" s="109"/>
      <c r="M186" s="123"/>
      <c r="N186" s="183"/>
      <c r="O186" s="183"/>
      <c r="P186" s="183"/>
      <c r="Q186" s="31">
        <v>24.203150999999998</v>
      </c>
      <c r="R186" s="31">
        <v>53.800631000000003</v>
      </c>
      <c r="S186" s="183">
        <v>-32.738300000000002</v>
      </c>
      <c r="T186" s="182" t="s">
        <v>151</v>
      </c>
    </row>
    <row r="187" spans="1:20" x14ac:dyDescent="0.25">
      <c r="A187" s="226">
        <v>41296</v>
      </c>
      <c r="B187" s="181"/>
      <c r="C187" s="182" t="s">
        <v>15</v>
      </c>
      <c r="D187" s="182" t="s">
        <v>150</v>
      </c>
      <c r="E187" s="182">
        <v>5</v>
      </c>
      <c r="F187" s="182">
        <v>29</v>
      </c>
      <c r="G187" s="183"/>
      <c r="H187" s="183"/>
      <c r="I187" s="183"/>
      <c r="J187" s="183"/>
      <c r="K187" s="183"/>
      <c r="L187" s="109"/>
      <c r="M187" s="123"/>
      <c r="N187" s="183"/>
      <c r="O187" s="183"/>
      <c r="P187" s="183"/>
      <c r="Q187" s="31">
        <v>24.203064999999999</v>
      </c>
      <c r="R187" s="31">
        <v>53.800593999999997</v>
      </c>
      <c r="S187" s="183">
        <v>-32.743299999999998</v>
      </c>
      <c r="T187" s="182" t="s">
        <v>151</v>
      </c>
    </row>
    <row r="188" spans="1:20" x14ac:dyDescent="0.25">
      <c r="A188" s="226">
        <v>41292</v>
      </c>
      <c r="B188" s="181"/>
      <c r="C188" s="182" t="s">
        <v>6</v>
      </c>
      <c r="D188" s="182" t="s">
        <v>2</v>
      </c>
      <c r="E188" s="182">
        <v>1</v>
      </c>
      <c r="F188" s="182">
        <v>110</v>
      </c>
      <c r="G188" s="183"/>
      <c r="H188" s="183">
        <v>7.84</v>
      </c>
      <c r="I188" s="183">
        <v>-17</v>
      </c>
      <c r="J188" s="183"/>
      <c r="K188" s="183"/>
      <c r="L188" s="109"/>
      <c r="M188" s="123"/>
      <c r="N188" s="185">
        <v>29115.048299999999</v>
      </c>
      <c r="O188" s="185">
        <v>1145.7945999999999</v>
      </c>
      <c r="P188" s="187">
        <v>1.6449999999999996</v>
      </c>
      <c r="Q188" s="31">
        <v>24.25638</v>
      </c>
      <c r="R188" s="31">
        <v>54.237588000000002</v>
      </c>
      <c r="S188" s="109">
        <v>-32.050400000000003</v>
      </c>
      <c r="T188" s="182" t="s">
        <v>31</v>
      </c>
    </row>
    <row r="189" spans="1:20" x14ac:dyDescent="0.25">
      <c r="A189" s="226">
        <v>41292</v>
      </c>
      <c r="B189" s="181"/>
      <c r="C189" s="182" t="s">
        <v>6</v>
      </c>
      <c r="D189" s="182" t="s">
        <v>2</v>
      </c>
      <c r="E189" s="182">
        <v>2</v>
      </c>
      <c r="F189" s="182">
        <v>180</v>
      </c>
      <c r="G189" s="183"/>
      <c r="H189" s="183"/>
      <c r="I189" s="183">
        <v>-63</v>
      </c>
      <c r="J189" s="183"/>
      <c r="K189" s="183"/>
      <c r="L189" s="109"/>
      <c r="M189" s="123"/>
      <c r="N189" s="183"/>
      <c r="O189" s="183"/>
      <c r="P189" s="183"/>
      <c r="Q189" s="31">
        <v>24.256212999999999</v>
      </c>
      <c r="R189" s="31">
        <v>54.237661000000003</v>
      </c>
      <c r="S189" s="109">
        <v>-32.028700000000001</v>
      </c>
      <c r="T189" s="182" t="s">
        <v>31</v>
      </c>
    </row>
    <row r="190" spans="1:20" x14ac:dyDescent="0.25">
      <c r="A190" s="226">
        <v>41292</v>
      </c>
      <c r="B190" s="181"/>
      <c r="C190" s="182" t="s">
        <v>6</v>
      </c>
      <c r="D190" s="182" t="s">
        <v>2</v>
      </c>
      <c r="E190" s="182">
        <v>3</v>
      </c>
      <c r="F190" s="182">
        <v>100</v>
      </c>
      <c r="G190" s="183"/>
      <c r="H190" s="183"/>
      <c r="I190" s="183">
        <v>-53</v>
      </c>
      <c r="J190" s="183"/>
      <c r="K190" s="183"/>
      <c r="L190" s="109"/>
      <c r="M190" s="123"/>
      <c r="N190" s="183"/>
      <c r="O190" s="183"/>
      <c r="P190" s="183"/>
      <c r="Q190" s="31">
        <v>24.256042000000001</v>
      </c>
      <c r="R190" s="31">
        <v>54.237707999999998</v>
      </c>
      <c r="S190" s="109">
        <v>-32.056399999999996</v>
      </c>
      <c r="T190" s="182" t="s">
        <v>31</v>
      </c>
    </row>
    <row r="191" spans="1:20" x14ac:dyDescent="0.25">
      <c r="A191" s="226">
        <v>41292</v>
      </c>
      <c r="B191" s="181"/>
      <c r="C191" s="182" t="s">
        <v>6</v>
      </c>
      <c r="D191" s="182" t="s">
        <v>2</v>
      </c>
      <c r="E191" s="182">
        <v>4</v>
      </c>
      <c r="F191" s="182">
        <v>200</v>
      </c>
      <c r="G191" s="123">
        <v>74.34142594059999</v>
      </c>
      <c r="H191" s="183"/>
      <c r="I191" s="183">
        <v>-47</v>
      </c>
      <c r="J191" s="183"/>
      <c r="K191" s="183"/>
      <c r="L191" s="109"/>
      <c r="M191" s="123"/>
      <c r="N191" s="185">
        <v>41140.785799999998</v>
      </c>
      <c r="O191" s="185">
        <v>1709.1837</v>
      </c>
      <c r="P191" s="187">
        <v>2.0937999999999999</v>
      </c>
      <c r="Q191" s="31">
        <v>24.255852000000001</v>
      </c>
      <c r="R191" s="31">
        <v>54.237738</v>
      </c>
      <c r="S191" s="109">
        <v>-32.036900000000003</v>
      </c>
      <c r="T191" s="182" t="s">
        <v>31</v>
      </c>
    </row>
    <row r="192" spans="1:20" x14ac:dyDescent="0.25">
      <c r="A192" s="226">
        <v>41292</v>
      </c>
      <c r="B192" s="181"/>
      <c r="C192" s="182" t="s">
        <v>6</v>
      </c>
      <c r="D192" s="182" t="s">
        <v>2</v>
      </c>
      <c r="E192" s="182">
        <v>5</v>
      </c>
      <c r="F192" s="182">
        <v>180</v>
      </c>
      <c r="G192" s="123">
        <v>105.1198829265</v>
      </c>
      <c r="H192" s="183"/>
      <c r="I192" s="183">
        <v>-44</v>
      </c>
      <c r="J192" s="183"/>
      <c r="K192" s="183"/>
      <c r="L192" s="109"/>
      <c r="M192" s="123"/>
      <c r="N192" s="185">
        <v>58173.6895</v>
      </c>
      <c r="O192" s="185">
        <v>2474.8141999999998</v>
      </c>
      <c r="P192" s="187">
        <v>1.7746</v>
      </c>
      <c r="Q192" s="31">
        <v>24.255690000000001</v>
      </c>
      <c r="R192" s="31">
        <v>54.237800999999997</v>
      </c>
      <c r="S192" s="109">
        <v>-32.156999999999996</v>
      </c>
      <c r="T192" s="182" t="s">
        <v>31</v>
      </c>
    </row>
    <row r="193" spans="1:20" x14ac:dyDescent="0.25">
      <c r="A193" s="226">
        <v>41292</v>
      </c>
      <c r="B193" s="181"/>
      <c r="C193" s="182" t="s">
        <v>6</v>
      </c>
      <c r="D193" s="182" t="s">
        <v>2</v>
      </c>
      <c r="E193" s="182">
        <v>6</v>
      </c>
      <c r="F193" s="182">
        <v>81</v>
      </c>
      <c r="G193" s="183"/>
      <c r="H193" s="183"/>
      <c r="I193" s="183"/>
      <c r="J193" s="183"/>
      <c r="K193" s="183"/>
      <c r="L193" s="109"/>
      <c r="M193" s="123"/>
      <c r="N193" s="183"/>
      <c r="O193" s="183"/>
      <c r="P193" s="183"/>
      <c r="Q193" s="31">
        <v>24.255534000000001</v>
      </c>
      <c r="R193" s="31">
        <v>54.237848999999997</v>
      </c>
      <c r="S193" s="109">
        <v>-32.128300000000003</v>
      </c>
      <c r="T193" s="182" t="s">
        <v>31</v>
      </c>
    </row>
    <row r="194" spans="1:20" x14ac:dyDescent="0.25">
      <c r="A194" s="226">
        <v>41290</v>
      </c>
      <c r="B194" s="181"/>
      <c r="C194" s="182" t="s">
        <v>4</v>
      </c>
      <c r="D194" s="182" t="s">
        <v>2</v>
      </c>
      <c r="E194" s="182">
        <v>1</v>
      </c>
      <c r="F194" s="182">
        <v>85</v>
      </c>
      <c r="G194" s="183">
        <v>46</v>
      </c>
      <c r="H194" s="183"/>
      <c r="I194" s="183">
        <v>-44</v>
      </c>
      <c r="J194" s="183"/>
      <c r="K194" s="183"/>
      <c r="L194" s="152">
        <v>0.99933333333333341</v>
      </c>
      <c r="M194" s="123"/>
      <c r="N194" s="183"/>
      <c r="O194" s="183"/>
      <c r="P194" s="183"/>
      <c r="Q194" s="29">
        <v>24.455331545267398</v>
      </c>
      <c r="R194" s="29">
        <v>54.433887555093897</v>
      </c>
      <c r="S194" s="102">
        <v>-32.536099999999998</v>
      </c>
      <c r="T194" s="182" t="s">
        <v>31</v>
      </c>
    </row>
    <row r="195" spans="1:20" x14ac:dyDescent="0.25">
      <c r="A195" s="226">
        <v>41290</v>
      </c>
      <c r="B195" s="181"/>
      <c r="C195" s="182" t="s">
        <v>4</v>
      </c>
      <c r="D195" s="182" t="s">
        <v>2</v>
      </c>
      <c r="E195" s="182">
        <v>2</v>
      </c>
      <c r="F195" s="182">
        <v>144</v>
      </c>
      <c r="G195" s="183">
        <v>46</v>
      </c>
      <c r="H195" s="183"/>
      <c r="I195" s="183">
        <v>-61</v>
      </c>
      <c r="J195" s="183"/>
      <c r="K195" s="183"/>
      <c r="L195" s="152">
        <v>0.7466666666666667</v>
      </c>
      <c r="M195" s="184">
        <v>359.03999999999996</v>
      </c>
      <c r="N195" s="185">
        <v>19350.9542</v>
      </c>
      <c r="O195" s="185">
        <v>796.60490000000004</v>
      </c>
      <c r="P195" s="187">
        <v>1.6833999999999998</v>
      </c>
      <c r="Q195" s="30">
        <v>24.455446320526502</v>
      </c>
      <c r="R195" s="30">
        <v>54.433737324595903</v>
      </c>
      <c r="S195" s="109">
        <v>-32.542900000000003</v>
      </c>
      <c r="T195" s="182" t="s">
        <v>31</v>
      </c>
    </row>
    <row r="196" spans="1:20" x14ac:dyDescent="0.25">
      <c r="A196" s="226">
        <v>41290</v>
      </c>
      <c r="B196" s="181"/>
      <c r="C196" s="182" t="s">
        <v>4</v>
      </c>
      <c r="D196" s="182" t="s">
        <v>2</v>
      </c>
      <c r="E196" s="182">
        <v>3</v>
      </c>
      <c r="F196" s="182">
        <v>75</v>
      </c>
      <c r="G196" s="183"/>
      <c r="H196" s="183"/>
      <c r="I196" s="183"/>
      <c r="J196" s="183"/>
      <c r="K196" s="183"/>
      <c r="L196" s="152">
        <v>0.81733333333333336</v>
      </c>
      <c r="M196" s="123"/>
      <c r="N196" s="183"/>
      <c r="O196" s="183"/>
      <c r="P196" s="183"/>
      <c r="Q196" s="30">
        <v>24.455570286186301</v>
      </c>
      <c r="R196" s="30">
        <v>54.433596767801099</v>
      </c>
      <c r="S196" s="109">
        <v>-32.565100000000001</v>
      </c>
      <c r="T196" s="182" t="s">
        <v>31</v>
      </c>
    </row>
    <row r="197" spans="1:20" x14ac:dyDescent="0.25">
      <c r="A197" s="226">
        <v>41290</v>
      </c>
      <c r="B197" s="181"/>
      <c r="C197" s="182" t="s">
        <v>4</v>
      </c>
      <c r="D197" s="182" t="s">
        <v>2</v>
      </c>
      <c r="E197" s="182">
        <v>4</v>
      </c>
      <c r="F197" s="182">
        <v>185</v>
      </c>
      <c r="G197" s="183">
        <v>46</v>
      </c>
      <c r="H197" s="183"/>
      <c r="I197" s="183">
        <v>-62</v>
      </c>
      <c r="J197" s="183"/>
      <c r="K197" s="183"/>
      <c r="L197" s="152">
        <v>1.0766666666666667</v>
      </c>
      <c r="M197" s="184">
        <v>379.57000000000005</v>
      </c>
      <c r="N197" s="185">
        <v>19324.776000000002</v>
      </c>
      <c r="O197" s="185">
        <v>774.80589999999995</v>
      </c>
      <c r="P197" s="187">
        <v>1.6377999999999999</v>
      </c>
      <c r="Q197" s="30">
        <v>24.455684893148401</v>
      </c>
      <c r="R197" s="30">
        <v>54.433436679878497</v>
      </c>
      <c r="S197" s="109">
        <v>-32.496899999999997</v>
      </c>
      <c r="T197" s="182" t="s">
        <v>31</v>
      </c>
    </row>
    <row r="198" spans="1:20" x14ac:dyDescent="0.25">
      <c r="A198" s="226">
        <v>41290</v>
      </c>
      <c r="B198" s="181"/>
      <c r="C198" s="182" t="s">
        <v>4</v>
      </c>
      <c r="D198" s="182" t="s">
        <v>2</v>
      </c>
      <c r="E198" s="182">
        <v>5</v>
      </c>
      <c r="F198" s="182">
        <v>194</v>
      </c>
      <c r="G198" s="183"/>
      <c r="H198" s="183"/>
      <c r="I198" s="183"/>
      <c r="J198" s="183"/>
      <c r="K198" s="183"/>
      <c r="L198" s="152">
        <v>1.2533333333333332</v>
      </c>
      <c r="M198" s="123"/>
      <c r="N198" s="183"/>
      <c r="O198" s="183"/>
      <c r="P198" s="183"/>
      <c r="Q198" s="30">
        <v>24.455799667881301</v>
      </c>
      <c r="R198" s="30">
        <v>54.433286448564097</v>
      </c>
      <c r="S198" s="109">
        <v>-32.560400000000001</v>
      </c>
      <c r="T198" s="182" t="s">
        <v>31</v>
      </c>
    </row>
    <row r="199" spans="1:20" x14ac:dyDescent="0.25">
      <c r="A199" s="226">
        <v>41290</v>
      </c>
      <c r="B199" s="181"/>
      <c r="C199" s="182" t="s">
        <v>4</v>
      </c>
      <c r="D199" s="182" t="s">
        <v>2</v>
      </c>
      <c r="E199" s="182">
        <v>6</v>
      </c>
      <c r="F199" s="182">
        <v>162</v>
      </c>
      <c r="G199" s="183">
        <v>19</v>
      </c>
      <c r="H199" s="183"/>
      <c r="I199" s="183">
        <v>-52</v>
      </c>
      <c r="J199" s="183"/>
      <c r="K199" s="183"/>
      <c r="L199" s="152">
        <v>1.4866666666666664</v>
      </c>
      <c r="M199" s="184">
        <v>265.14999999999998</v>
      </c>
      <c r="N199" s="185">
        <v>23555.387699999999</v>
      </c>
      <c r="O199" s="185">
        <v>942.94529999999997</v>
      </c>
      <c r="P199" s="187">
        <v>1.6137999999999999</v>
      </c>
      <c r="Q199" s="30">
        <v>24.4559052518347</v>
      </c>
      <c r="R199" s="30">
        <v>54.433126543022503</v>
      </c>
      <c r="S199" s="109">
        <v>-32.573700000000002</v>
      </c>
      <c r="T199" s="182" t="s">
        <v>31</v>
      </c>
    </row>
    <row r="200" spans="1:20" x14ac:dyDescent="0.25">
      <c r="A200" s="226">
        <v>41289</v>
      </c>
      <c r="B200" s="181"/>
      <c r="C200" s="182" t="s">
        <v>1</v>
      </c>
      <c r="D200" s="182" t="s">
        <v>2</v>
      </c>
      <c r="E200" s="182">
        <v>1</v>
      </c>
      <c r="F200" s="182">
        <v>62</v>
      </c>
      <c r="G200" s="182">
        <v>32</v>
      </c>
      <c r="H200" s="182">
        <v>7.7</v>
      </c>
      <c r="I200" s="182">
        <v>-29</v>
      </c>
      <c r="J200" s="182"/>
      <c r="K200" s="182"/>
      <c r="L200" s="152">
        <v>0.13450000000000001</v>
      </c>
      <c r="M200" s="123">
        <v>389.33000000000004</v>
      </c>
      <c r="N200" s="183"/>
      <c r="O200" s="183"/>
      <c r="P200" s="183"/>
      <c r="Q200" s="27">
        <v>24.519099000000001</v>
      </c>
      <c r="R200" s="27">
        <v>54.470849000000001</v>
      </c>
      <c r="S200" s="102">
        <v>-32.463900000000002</v>
      </c>
      <c r="T200" s="182" t="s">
        <v>31</v>
      </c>
    </row>
    <row r="201" spans="1:20" x14ac:dyDescent="0.25">
      <c r="A201" s="226">
        <v>41289</v>
      </c>
      <c r="B201" s="181"/>
      <c r="C201" s="182" t="s">
        <v>1</v>
      </c>
      <c r="D201" s="182" t="s">
        <v>2</v>
      </c>
      <c r="E201" s="182">
        <v>2</v>
      </c>
      <c r="F201" s="182">
        <v>36</v>
      </c>
      <c r="G201" s="183"/>
      <c r="H201" s="183"/>
      <c r="I201" s="183"/>
      <c r="J201" s="183"/>
      <c r="K201" s="183"/>
      <c r="L201" s="109"/>
      <c r="M201" s="184">
        <v>395.26</v>
      </c>
      <c r="N201" s="183"/>
      <c r="O201" s="183"/>
      <c r="P201" s="183"/>
      <c r="Q201" s="27">
        <v>24.519265999999998</v>
      </c>
      <c r="R201" s="27">
        <v>54.470914</v>
      </c>
      <c r="S201" s="102">
        <v>-32.503999999999998</v>
      </c>
      <c r="T201" s="182" t="s">
        <v>31</v>
      </c>
    </row>
    <row r="202" spans="1:20" x14ac:dyDescent="0.25">
      <c r="A202" s="226">
        <v>41289</v>
      </c>
      <c r="B202" s="181"/>
      <c r="C202" s="182" t="s">
        <v>1</v>
      </c>
      <c r="D202" s="182" t="s">
        <v>2</v>
      </c>
      <c r="E202" s="182">
        <v>3</v>
      </c>
      <c r="F202" s="182">
        <v>49</v>
      </c>
      <c r="G202" s="183"/>
      <c r="H202" s="183"/>
      <c r="I202" s="183"/>
      <c r="J202" s="183"/>
      <c r="K202" s="183"/>
      <c r="L202" s="109"/>
      <c r="M202" s="184">
        <v>376.34000000000003</v>
      </c>
      <c r="N202" s="183"/>
      <c r="O202" s="183"/>
      <c r="P202" s="183"/>
      <c r="Q202" s="27">
        <v>24.519428999999999</v>
      </c>
      <c r="R202" s="27">
        <v>54.470992000000003</v>
      </c>
      <c r="S202" s="102">
        <v>-32.456400000000002</v>
      </c>
      <c r="T202" s="182" t="s">
        <v>31</v>
      </c>
    </row>
    <row r="203" spans="1:20" x14ac:dyDescent="0.25">
      <c r="A203" s="226">
        <v>41289</v>
      </c>
      <c r="B203" s="181"/>
      <c r="C203" s="182" t="s">
        <v>1</v>
      </c>
      <c r="D203" s="182" t="s">
        <v>2</v>
      </c>
      <c r="E203" s="182">
        <v>4</v>
      </c>
      <c r="F203" s="182">
        <v>32</v>
      </c>
      <c r="G203" s="183">
        <v>50</v>
      </c>
      <c r="H203" s="183">
        <v>7.5</v>
      </c>
      <c r="I203" s="183"/>
      <c r="J203" s="183"/>
      <c r="K203" s="183"/>
      <c r="L203" s="109"/>
      <c r="M203" s="184">
        <v>270.57000000000005</v>
      </c>
      <c r="N203" s="183"/>
      <c r="O203" s="183"/>
      <c r="P203" s="183"/>
      <c r="Q203" s="27">
        <v>24.519593</v>
      </c>
      <c r="R203" s="27">
        <v>54.471046999999999</v>
      </c>
      <c r="S203" s="102">
        <v>-32.594099999999997</v>
      </c>
      <c r="T203" s="182" t="s">
        <v>31</v>
      </c>
    </row>
    <row r="204" spans="1:20" x14ac:dyDescent="0.25">
      <c r="A204" s="226">
        <v>41289</v>
      </c>
      <c r="B204" s="181"/>
      <c r="C204" s="182" t="s">
        <v>1</v>
      </c>
      <c r="D204" s="182" t="s">
        <v>2</v>
      </c>
      <c r="E204" s="182">
        <v>5</v>
      </c>
      <c r="F204" s="182">
        <v>30</v>
      </c>
      <c r="G204" s="183"/>
      <c r="H204" s="183"/>
      <c r="I204" s="183"/>
      <c r="J204" s="183"/>
      <c r="K204" s="183"/>
      <c r="L204" s="109"/>
      <c r="M204" s="123"/>
      <c r="N204" s="183"/>
      <c r="O204" s="183"/>
      <c r="P204" s="183"/>
      <c r="Q204" s="27">
        <v>24.519783</v>
      </c>
      <c r="R204" s="27">
        <v>54.471158000000003</v>
      </c>
      <c r="S204" s="102">
        <v>-32.6721</v>
      </c>
      <c r="T204" s="182" t="s">
        <v>31</v>
      </c>
    </row>
    <row r="205" spans="1:20" x14ac:dyDescent="0.25">
      <c r="A205" s="226">
        <v>41289</v>
      </c>
      <c r="B205" s="181"/>
      <c r="C205" s="182" t="s">
        <v>1</v>
      </c>
      <c r="D205" s="182" t="s">
        <v>2</v>
      </c>
      <c r="E205" s="182">
        <v>6</v>
      </c>
      <c r="F205" s="182">
        <v>29</v>
      </c>
      <c r="G205" s="183">
        <v>45</v>
      </c>
      <c r="H205" s="183"/>
      <c r="I205" s="183"/>
      <c r="J205" s="183"/>
      <c r="K205" s="183"/>
      <c r="L205" s="109"/>
      <c r="M205" s="123"/>
      <c r="N205" s="183"/>
      <c r="O205" s="183"/>
      <c r="P205" s="183"/>
      <c r="Q205" s="27">
        <v>24.519938</v>
      </c>
      <c r="R205" s="27">
        <v>54.471203000000003</v>
      </c>
      <c r="S205" s="102">
        <v>-32.637999999999998</v>
      </c>
      <c r="T205" s="182" t="s">
        <v>31</v>
      </c>
    </row>
    <row r="206" spans="1:20" x14ac:dyDescent="0.25">
      <c r="A206" s="226">
        <v>41291</v>
      </c>
      <c r="B206" s="181"/>
      <c r="C206" s="182" t="s">
        <v>5</v>
      </c>
      <c r="D206" s="182" t="s">
        <v>2</v>
      </c>
      <c r="E206" s="182">
        <v>1</v>
      </c>
      <c r="F206" s="182">
        <v>48</v>
      </c>
      <c r="G206" s="183">
        <v>60</v>
      </c>
      <c r="H206" s="183">
        <v>7.51</v>
      </c>
      <c r="I206" s="183">
        <v>-19</v>
      </c>
      <c r="J206" s="183"/>
      <c r="K206" s="13"/>
      <c r="L206" s="152">
        <v>0.64700000000000002</v>
      </c>
      <c r="M206" s="184">
        <v>-39.559999999999988</v>
      </c>
      <c r="N206" s="185">
        <v>40339.983399999997</v>
      </c>
      <c r="O206" s="185">
        <v>1849.5867000000001</v>
      </c>
      <c r="P206" s="187">
        <v>1.6401999999999997</v>
      </c>
      <c r="Q206" s="31">
        <v>24.497854</v>
      </c>
      <c r="R206" s="31">
        <v>54.532935000000002</v>
      </c>
      <c r="S206" s="109">
        <v>-32.507300000000001</v>
      </c>
      <c r="T206" s="182" t="s">
        <v>31</v>
      </c>
    </row>
    <row r="207" spans="1:20" x14ac:dyDescent="0.25">
      <c r="A207" s="226">
        <v>41291</v>
      </c>
      <c r="B207" s="181"/>
      <c r="C207" s="182" t="s">
        <v>5</v>
      </c>
      <c r="D207" s="182" t="s">
        <v>2</v>
      </c>
      <c r="E207" s="182">
        <v>2</v>
      </c>
      <c r="F207" s="182">
        <v>42</v>
      </c>
      <c r="G207" s="183">
        <v>59</v>
      </c>
      <c r="H207" s="183"/>
      <c r="I207" s="183"/>
      <c r="J207" s="183"/>
      <c r="K207" s="13"/>
      <c r="L207" s="109"/>
      <c r="M207" s="123"/>
      <c r="N207" s="183"/>
      <c r="O207" s="183"/>
      <c r="P207" s="183"/>
      <c r="Q207" s="31">
        <v>24.497885</v>
      </c>
      <c r="R207" s="31">
        <v>54.532760000000003</v>
      </c>
      <c r="S207" s="109">
        <v>-32.514099999999999</v>
      </c>
      <c r="T207" s="182" t="s">
        <v>31</v>
      </c>
    </row>
    <row r="208" spans="1:20" x14ac:dyDescent="0.25">
      <c r="A208" s="226">
        <v>41291</v>
      </c>
      <c r="B208" s="181"/>
      <c r="C208" s="182" t="s">
        <v>5</v>
      </c>
      <c r="D208" s="182" t="s">
        <v>2</v>
      </c>
      <c r="E208" s="182">
        <v>3</v>
      </c>
      <c r="F208" s="182">
        <v>56</v>
      </c>
      <c r="G208" s="183">
        <v>59</v>
      </c>
      <c r="H208" s="183">
        <v>7.27</v>
      </c>
      <c r="I208" s="183">
        <v>-17</v>
      </c>
      <c r="J208" s="183"/>
      <c r="K208" s="13"/>
      <c r="L208" s="152">
        <v>1.0633333333333332</v>
      </c>
      <c r="M208" s="184">
        <v>127.80999999999999</v>
      </c>
      <c r="N208" s="185">
        <v>50191.318200000002</v>
      </c>
      <c r="O208" s="185">
        <v>2136.6333</v>
      </c>
      <c r="P208" s="187">
        <v>1.5993999999999997</v>
      </c>
      <c r="Q208" s="31">
        <v>24.497885</v>
      </c>
      <c r="R208" s="31">
        <v>54.532552000000003</v>
      </c>
      <c r="S208" s="109">
        <v>-32.502400000000002</v>
      </c>
      <c r="T208" s="182" t="s">
        <v>31</v>
      </c>
    </row>
    <row r="209" spans="1:20" x14ac:dyDescent="0.25">
      <c r="A209" s="226">
        <v>41291</v>
      </c>
      <c r="B209" s="181"/>
      <c r="C209" s="182" t="s">
        <v>5</v>
      </c>
      <c r="D209" s="182" t="s">
        <v>2</v>
      </c>
      <c r="E209" s="182">
        <v>4</v>
      </c>
      <c r="F209" s="182">
        <v>54</v>
      </c>
      <c r="G209" s="183"/>
      <c r="H209" s="183"/>
      <c r="I209" s="183"/>
      <c r="J209" s="183"/>
      <c r="K209" s="183"/>
      <c r="L209" s="109"/>
      <c r="M209" s="123"/>
      <c r="N209" s="183"/>
      <c r="O209" s="183"/>
      <c r="P209" s="183"/>
      <c r="Q209" s="31">
        <v>24.497928000000002</v>
      </c>
      <c r="R209" s="31">
        <v>54.532369000000003</v>
      </c>
      <c r="S209" s="109">
        <v>-32.480499999999999</v>
      </c>
      <c r="T209" s="182" t="s">
        <v>31</v>
      </c>
    </row>
    <row r="210" spans="1:20" x14ac:dyDescent="0.25">
      <c r="A210" s="226">
        <v>41291</v>
      </c>
      <c r="B210" s="181"/>
      <c r="C210" s="182" t="s">
        <v>5</v>
      </c>
      <c r="D210" s="182" t="s">
        <v>2</v>
      </c>
      <c r="E210" s="182">
        <v>5</v>
      </c>
      <c r="F210" s="182">
        <v>53</v>
      </c>
      <c r="G210" s="183">
        <v>66</v>
      </c>
      <c r="H210" s="183">
        <v>7.4</v>
      </c>
      <c r="I210" s="183">
        <v>-19</v>
      </c>
      <c r="J210" s="183"/>
      <c r="K210" s="183"/>
      <c r="L210" s="152">
        <v>1.0999999999999999</v>
      </c>
      <c r="M210" s="184">
        <v>125.89000000000001</v>
      </c>
      <c r="N210" s="183"/>
      <c r="O210" s="183"/>
      <c r="P210" s="183"/>
      <c r="Q210" s="31">
        <v>24.49793</v>
      </c>
      <c r="R210" s="31">
        <v>54.532212000000001</v>
      </c>
      <c r="S210" s="109">
        <v>-32.490400000000001</v>
      </c>
      <c r="T210" s="182" t="s">
        <v>31</v>
      </c>
    </row>
    <row r="211" spans="1:20" x14ac:dyDescent="0.25">
      <c r="A211" s="226">
        <v>41291</v>
      </c>
      <c r="B211" s="181"/>
      <c r="C211" s="182" t="s">
        <v>5</v>
      </c>
      <c r="D211" s="182" t="s">
        <v>2</v>
      </c>
      <c r="E211" s="182">
        <v>6</v>
      </c>
      <c r="F211" s="182">
        <v>55</v>
      </c>
      <c r="G211" s="183">
        <v>62</v>
      </c>
      <c r="H211" s="183">
        <v>7.21</v>
      </c>
      <c r="I211" s="183">
        <v>-19</v>
      </c>
      <c r="J211" s="183"/>
      <c r="K211" s="183"/>
      <c r="L211" s="109" t="s">
        <v>34</v>
      </c>
      <c r="M211" s="123"/>
      <c r="N211" s="185">
        <v>45324.990299999998</v>
      </c>
      <c r="O211" s="185">
        <v>1654.2619999999999</v>
      </c>
      <c r="P211" s="187">
        <v>3.8625999999999996</v>
      </c>
      <c r="Q211" s="31">
        <v>24.497941000000001</v>
      </c>
      <c r="R211" s="31">
        <v>54.532007</v>
      </c>
      <c r="S211" s="109">
        <v>-32.4681</v>
      </c>
      <c r="T211" s="182" t="s">
        <v>31</v>
      </c>
    </row>
    <row r="212" spans="1:20" x14ac:dyDescent="0.25">
      <c r="A212" s="226">
        <v>41295</v>
      </c>
      <c r="B212" s="181"/>
      <c r="C212" s="182" t="s">
        <v>10</v>
      </c>
      <c r="D212" s="182" t="s">
        <v>2</v>
      </c>
      <c r="E212" s="182">
        <v>1</v>
      </c>
      <c r="F212" s="182">
        <v>16</v>
      </c>
      <c r="G212" s="183"/>
      <c r="H212" s="183"/>
      <c r="I212" s="183"/>
      <c r="J212" s="183"/>
      <c r="K212" s="13"/>
      <c r="L212" s="152">
        <v>0.81866666666666665</v>
      </c>
      <c r="M212" s="184">
        <v>373.64</v>
      </c>
      <c r="N212" s="183"/>
      <c r="O212" s="183"/>
      <c r="P212" s="183"/>
      <c r="Q212" s="31">
        <v>24.282070000000001</v>
      </c>
      <c r="R212" s="31">
        <v>53.313231999999999</v>
      </c>
      <c r="S212" s="109">
        <v>-31.825900000000001</v>
      </c>
      <c r="T212" s="182" t="s">
        <v>31</v>
      </c>
    </row>
    <row r="213" spans="1:20" x14ac:dyDescent="0.25">
      <c r="A213" s="226">
        <v>41295</v>
      </c>
      <c r="B213" s="181"/>
      <c r="C213" s="182" t="s">
        <v>10</v>
      </c>
      <c r="D213" s="182" t="s">
        <v>2</v>
      </c>
      <c r="E213" s="182">
        <v>2</v>
      </c>
      <c r="F213" s="182">
        <v>19</v>
      </c>
      <c r="G213" s="183"/>
      <c r="H213" s="183"/>
      <c r="I213" s="183"/>
      <c r="J213" s="183"/>
      <c r="K213" s="13"/>
      <c r="L213" s="109"/>
      <c r="M213" s="123"/>
      <c r="N213" s="183"/>
      <c r="O213" s="183"/>
      <c r="P213" s="183"/>
      <c r="Q213" s="31">
        <v>24.282198000000001</v>
      </c>
      <c r="R213" s="31">
        <v>53.313369000000002</v>
      </c>
      <c r="S213" s="109">
        <v>-31.8065</v>
      </c>
      <c r="T213" s="182" t="s">
        <v>31</v>
      </c>
    </row>
    <row r="214" spans="1:20" x14ac:dyDescent="0.25">
      <c r="A214" s="226">
        <v>41295</v>
      </c>
      <c r="B214" s="181"/>
      <c r="C214" s="182" t="s">
        <v>10</v>
      </c>
      <c r="D214" s="182" t="s">
        <v>2</v>
      </c>
      <c r="E214" s="182">
        <v>3</v>
      </c>
      <c r="F214" s="182">
        <v>23</v>
      </c>
      <c r="G214" s="183"/>
      <c r="H214" s="183"/>
      <c r="I214" s="183"/>
      <c r="J214" s="183"/>
      <c r="K214" s="13"/>
      <c r="L214" s="152">
        <v>1.0633333333333335</v>
      </c>
      <c r="M214" s="184">
        <v>351.46999999999997</v>
      </c>
      <c r="N214" s="183"/>
      <c r="O214" s="183"/>
      <c r="P214" s="183"/>
      <c r="Q214" s="31">
        <v>24.282323000000002</v>
      </c>
      <c r="R214" s="31">
        <v>53.313527000000001</v>
      </c>
      <c r="S214" s="109">
        <v>-31.715499999999999</v>
      </c>
      <c r="T214" s="182" t="s">
        <v>31</v>
      </c>
    </row>
    <row r="215" spans="1:20" x14ac:dyDescent="0.25">
      <c r="A215" s="226">
        <v>41295</v>
      </c>
      <c r="B215" s="181"/>
      <c r="C215" s="182" t="s">
        <v>10</v>
      </c>
      <c r="D215" s="182" t="s">
        <v>2</v>
      </c>
      <c r="E215" s="182">
        <v>4</v>
      </c>
      <c r="F215" s="182">
        <v>26</v>
      </c>
      <c r="G215" s="183"/>
      <c r="H215" s="183"/>
      <c r="I215" s="183"/>
      <c r="J215" s="183"/>
      <c r="K215" s="13"/>
      <c r="L215" s="109"/>
      <c r="M215" s="123"/>
      <c r="N215" s="183"/>
      <c r="O215" s="183"/>
      <c r="P215" s="183"/>
      <c r="Q215" s="31">
        <v>24.282440999999999</v>
      </c>
      <c r="R215" s="31">
        <v>53.313661000000003</v>
      </c>
      <c r="S215" s="109">
        <v>-31.625</v>
      </c>
      <c r="T215" s="182" t="s">
        <v>31</v>
      </c>
    </row>
    <row r="216" spans="1:20" x14ac:dyDescent="0.25">
      <c r="A216" s="226">
        <v>41295</v>
      </c>
      <c r="B216" s="181"/>
      <c r="C216" s="182" t="s">
        <v>10</v>
      </c>
      <c r="D216" s="182" t="s">
        <v>2</v>
      </c>
      <c r="E216" s="182">
        <v>5</v>
      </c>
      <c r="F216" s="182">
        <v>10</v>
      </c>
      <c r="G216" s="183"/>
      <c r="H216" s="183"/>
      <c r="I216" s="183"/>
      <c r="J216" s="183"/>
      <c r="K216" s="183"/>
      <c r="L216" s="152">
        <v>0.59966666666666668</v>
      </c>
      <c r="M216" s="123"/>
      <c r="N216" s="183"/>
      <c r="O216" s="183"/>
      <c r="P216" s="183"/>
      <c r="Q216" s="31">
        <v>24.282577</v>
      </c>
      <c r="R216" s="31">
        <v>53.313797000000001</v>
      </c>
      <c r="S216" s="109">
        <v>-31.523700000000002</v>
      </c>
      <c r="T216" s="182" t="s">
        <v>31</v>
      </c>
    </row>
    <row r="217" spans="1:20" x14ac:dyDescent="0.25">
      <c r="A217" s="226">
        <v>41295</v>
      </c>
      <c r="B217" s="181"/>
      <c r="C217" s="182" t="s">
        <v>10</v>
      </c>
      <c r="D217" s="182" t="s">
        <v>2</v>
      </c>
      <c r="E217" s="182">
        <v>6</v>
      </c>
      <c r="F217" s="182">
        <v>18</v>
      </c>
      <c r="G217" s="183"/>
      <c r="H217" s="183"/>
      <c r="I217" s="183"/>
      <c r="J217" s="183"/>
      <c r="K217" s="183"/>
      <c r="L217" s="152">
        <v>1.4166666666666667</v>
      </c>
      <c r="M217" s="123"/>
      <c r="N217" s="183"/>
      <c r="O217" s="183"/>
      <c r="P217" s="183"/>
      <c r="Q217" s="31">
        <v>24.282682000000001</v>
      </c>
      <c r="R217" s="31">
        <v>53.313944999999997</v>
      </c>
      <c r="S217" s="109">
        <v>-31.550699999999999</v>
      </c>
      <c r="T217" s="182" t="s">
        <v>31</v>
      </c>
    </row>
    <row r="218" spans="1:20" x14ac:dyDescent="0.25">
      <c r="A218" s="54">
        <v>41399</v>
      </c>
      <c r="B218" s="100">
        <v>0.59722222222222221</v>
      </c>
      <c r="C218" s="13" t="s">
        <v>48</v>
      </c>
      <c r="D218" s="13" t="s">
        <v>38</v>
      </c>
      <c r="E218" s="13">
        <v>1</v>
      </c>
      <c r="F218" s="13">
        <v>89</v>
      </c>
      <c r="G218" s="123">
        <v>46.31</v>
      </c>
      <c r="H218" s="13"/>
      <c r="I218" s="13"/>
      <c r="J218" s="123">
        <v>4.5720000000000001</v>
      </c>
      <c r="K218" s="123">
        <v>28.27</v>
      </c>
      <c r="L218" s="109"/>
      <c r="M218" s="123"/>
      <c r="N218" s="13"/>
      <c r="O218" s="13"/>
      <c r="P218" s="40"/>
      <c r="Q218" s="32">
        <v>24.20513</v>
      </c>
      <c r="R218" s="32">
        <v>53.615850000000002</v>
      </c>
      <c r="S218" s="152"/>
      <c r="T218" s="182" t="s">
        <v>33</v>
      </c>
    </row>
    <row r="219" spans="1:20" x14ac:dyDescent="0.25">
      <c r="A219" s="54">
        <v>41399</v>
      </c>
      <c r="B219" s="100">
        <v>0.59722222222222221</v>
      </c>
      <c r="C219" s="13" t="s">
        <v>48</v>
      </c>
      <c r="D219" s="13" t="s">
        <v>38</v>
      </c>
      <c r="E219" s="13">
        <v>2</v>
      </c>
      <c r="F219" s="13">
        <v>88</v>
      </c>
      <c r="G219" s="123">
        <v>46.31</v>
      </c>
      <c r="H219" s="13"/>
      <c r="I219" s="13"/>
      <c r="J219" s="123">
        <v>4.5720000000000001</v>
      </c>
      <c r="K219" s="123">
        <v>28.27</v>
      </c>
      <c r="L219" s="109"/>
      <c r="M219" s="123"/>
      <c r="N219" s="13"/>
      <c r="O219" s="13"/>
      <c r="P219" s="40"/>
      <c r="Q219" s="32">
        <v>24.20513</v>
      </c>
      <c r="R219" s="32">
        <v>53.615850000000002</v>
      </c>
      <c r="S219" s="152"/>
      <c r="T219" s="182" t="s">
        <v>33</v>
      </c>
    </row>
    <row r="220" spans="1:20" x14ac:dyDescent="0.25">
      <c r="A220" s="54">
        <v>41401</v>
      </c>
      <c r="B220" s="100">
        <v>0.43124999999999997</v>
      </c>
      <c r="C220" s="13" t="s">
        <v>52</v>
      </c>
      <c r="D220" s="13" t="s">
        <v>38</v>
      </c>
      <c r="E220" s="13">
        <v>1</v>
      </c>
      <c r="F220" s="13">
        <v>9.5</v>
      </c>
      <c r="G220" s="123">
        <v>43.81</v>
      </c>
      <c r="H220" s="13"/>
      <c r="I220" s="13"/>
      <c r="J220" s="123">
        <v>4.5720000000000001</v>
      </c>
      <c r="K220" s="123">
        <v>27.84</v>
      </c>
      <c r="L220" s="109"/>
      <c r="M220" s="123"/>
      <c r="N220" s="13"/>
      <c r="O220" s="13"/>
      <c r="P220" s="40"/>
      <c r="Q220" s="32">
        <v>24.308759999999999</v>
      </c>
      <c r="R220" s="32">
        <v>53.970829999999999</v>
      </c>
      <c r="S220" s="152"/>
      <c r="T220" s="182" t="s">
        <v>33</v>
      </c>
    </row>
    <row r="221" spans="1:20" x14ac:dyDescent="0.25">
      <c r="A221" s="54">
        <v>41401</v>
      </c>
      <c r="B221" s="100">
        <v>0.4777777777777778</v>
      </c>
      <c r="C221" s="13" t="s">
        <v>53</v>
      </c>
      <c r="D221" s="13" t="s">
        <v>38</v>
      </c>
      <c r="E221" s="13">
        <v>1</v>
      </c>
      <c r="F221" s="13">
        <v>39</v>
      </c>
      <c r="G221" s="123">
        <v>43.79</v>
      </c>
      <c r="H221" s="13"/>
      <c r="I221" s="13"/>
      <c r="J221" s="123">
        <v>4</v>
      </c>
      <c r="K221" s="123">
        <v>27.99</v>
      </c>
      <c r="L221" s="109"/>
      <c r="M221" s="123"/>
      <c r="N221" s="13"/>
      <c r="O221" s="13"/>
      <c r="P221" s="40"/>
      <c r="Q221" s="32">
        <v>24.305820000000001</v>
      </c>
      <c r="R221" s="32">
        <v>54.00273</v>
      </c>
      <c r="S221" s="152"/>
      <c r="T221" s="182" t="s">
        <v>33</v>
      </c>
    </row>
    <row r="222" spans="1:20" x14ac:dyDescent="0.25">
      <c r="A222" s="54">
        <v>41401</v>
      </c>
      <c r="B222" s="100">
        <v>0.4777777777777778</v>
      </c>
      <c r="C222" s="13" t="s">
        <v>53</v>
      </c>
      <c r="D222" s="13" t="s">
        <v>38</v>
      </c>
      <c r="E222" s="13">
        <v>2</v>
      </c>
      <c r="F222" s="13">
        <v>29</v>
      </c>
      <c r="G222" s="123">
        <v>43.79</v>
      </c>
      <c r="H222" s="13"/>
      <c r="I222" s="13"/>
      <c r="J222" s="123">
        <v>4</v>
      </c>
      <c r="K222" s="123">
        <v>27.99</v>
      </c>
      <c r="L222" s="109"/>
      <c r="M222" s="123"/>
      <c r="N222" s="13"/>
      <c r="O222" s="13"/>
      <c r="P222" s="40"/>
      <c r="Q222" s="32">
        <v>24.305820000000001</v>
      </c>
      <c r="R222" s="32">
        <v>54.00273</v>
      </c>
      <c r="S222" s="152"/>
      <c r="T222" s="182" t="s">
        <v>33</v>
      </c>
    </row>
    <row r="223" spans="1:20" x14ac:dyDescent="0.25">
      <c r="A223" s="54">
        <v>41401</v>
      </c>
      <c r="B223" s="100">
        <v>0.53680555555555554</v>
      </c>
      <c r="C223" s="13" t="s">
        <v>54</v>
      </c>
      <c r="D223" s="13" t="s">
        <v>38</v>
      </c>
      <c r="E223" s="13">
        <v>1</v>
      </c>
      <c r="F223" s="13">
        <v>97.5</v>
      </c>
      <c r="G223" s="123">
        <v>44.63</v>
      </c>
      <c r="H223" s="13"/>
      <c r="I223" s="13"/>
      <c r="J223" s="123">
        <v>7.9248000000000003</v>
      </c>
      <c r="K223" s="123">
        <v>28.09</v>
      </c>
      <c r="L223" s="109"/>
      <c r="M223" s="123"/>
      <c r="N223" s="13"/>
      <c r="O223" s="13"/>
      <c r="P223" s="40"/>
      <c r="Q223" s="32">
        <v>24.318259999999999</v>
      </c>
      <c r="R223" s="32">
        <v>54.057250000000003</v>
      </c>
      <c r="S223" s="152"/>
      <c r="T223" s="182" t="s">
        <v>33</v>
      </c>
    </row>
    <row r="224" spans="1:20" x14ac:dyDescent="0.25">
      <c r="A224" s="54">
        <v>41401</v>
      </c>
      <c r="B224" s="100">
        <v>0.53680555555555554</v>
      </c>
      <c r="C224" s="13" t="s">
        <v>54</v>
      </c>
      <c r="D224" s="13" t="s">
        <v>38</v>
      </c>
      <c r="E224" s="13">
        <v>2</v>
      </c>
      <c r="F224" s="13">
        <v>100</v>
      </c>
      <c r="G224" s="123">
        <v>44.63</v>
      </c>
      <c r="H224" s="13"/>
      <c r="I224" s="13"/>
      <c r="J224" s="123">
        <v>7.9248000000000003</v>
      </c>
      <c r="K224" s="123">
        <v>28.09</v>
      </c>
      <c r="L224" s="109"/>
      <c r="M224" s="123"/>
      <c r="N224" s="13"/>
      <c r="O224" s="13"/>
      <c r="P224" s="40"/>
      <c r="Q224" s="32">
        <v>24.318259999999999</v>
      </c>
      <c r="R224" s="32">
        <v>54.057250000000003</v>
      </c>
      <c r="S224" s="152"/>
      <c r="T224" s="182" t="s">
        <v>33</v>
      </c>
    </row>
    <row r="225" spans="1:20" x14ac:dyDescent="0.25">
      <c r="A225" s="54">
        <v>41400</v>
      </c>
      <c r="B225" s="100">
        <v>0.44097222222222227</v>
      </c>
      <c r="C225" s="13" t="s">
        <v>50</v>
      </c>
      <c r="D225" s="13" t="s">
        <v>38</v>
      </c>
      <c r="E225" s="13">
        <v>1</v>
      </c>
      <c r="F225" s="13">
        <v>95.5</v>
      </c>
      <c r="G225" s="123">
        <v>43.64</v>
      </c>
      <c r="H225" s="13"/>
      <c r="I225" s="13"/>
      <c r="J225" s="123">
        <v>2.7431999999999999</v>
      </c>
      <c r="K225" s="123">
        <v>27.36</v>
      </c>
      <c r="L225" s="109"/>
      <c r="M225" s="123"/>
      <c r="N225" s="13"/>
      <c r="O225" s="13"/>
      <c r="P225" s="40"/>
      <c r="Q225" s="32">
        <v>24.57855</v>
      </c>
      <c r="R225" s="32">
        <v>53.079000000000001</v>
      </c>
      <c r="S225" s="152"/>
      <c r="T225" s="182" t="s">
        <v>33</v>
      </c>
    </row>
    <row r="226" spans="1:20" x14ac:dyDescent="0.25">
      <c r="A226" s="54">
        <v>41400</v>
      </c>
      <c r="B226" s="100">
        <v>0.44097222222222227</v>
      </c>
      <c r="C226" s="13" t="s">
        <v>50</v>
      </c>
      <c r="D226" s="13" t="s">
        <v>38</v>
      </c>
      <c r="E226" s="13">
        <v>2</v>
      </c>
      <c r="F226" s="13">
        <v>100</v>
      </c>
      <c r="G226" s="123">
        <v>43.64</v>
      </c>
      <c r="H226" s="13"/>
      <c r="I226" s="13"/>
      <c r="J226" s="123">
        <v>2.7431999999999999</v>
      </c>
      <c r="K226" s="123">
        <v>27.36</v>
      </c>
      <c r="L226" s="109"/>
      <c r="M226" s="123"/>
      <c r="N226" s="13"/>
      <c r="O226" s="13"/>
      <c r="P226" s="40"/>
      <c r="Q226" s="32">
        <v>24.57855</v>
      </c>
      <c r="R226" s="32">
        <v>53.079000000000001</v>
      </c>
      <c r="S226" s="152"/>
      <c r="T226" s="182" t="s">
        <v>33</v>
      </c>
    </row>
    <row r="227" spans="1:20" x14ac:dyDescent="0.25">
      <c r="A227" s="54">
        <v>41400</v>
      </c>
      <c r="B227" s="100">
        <v>0.51736111111111105</v>
      </c>
      <c r="C227" s="13" t="s">
        <v>51</v>
      </c>
      <c r="D227" s="13" t="s">
        <v>38</v>
      </c>
      <c r="E227" s="13">
        <v>1</v>
      </c>
      <c r="F227" s="13">
        <v>61.5</v>
      </c>
      <c r="G227" s="123">
        <v>43.43</v>
      </c>
      <c r="H227" s="13"/>
      <c r="I227" s="13"/>
      <c r="J227" s="123">
        <v>5.1815999999999995</v>
      </c>
      <c r="K227" s="123">
        <v>27.36</v>
      </c>
      <c r="L227" s="109"/>
      <c r="M227" s="123"/>
      <c r="N227" s="13"/>
      <c r="O227" s="13"/>
      <c r="P227" s="40"/>
      <c r="Q227" s="32">
        <v>24.54852</v>
      </c>
      <c r="R227" s="32">
        <v>53.039969999999997</v>
      </c>
      <c r="S227" s="152"/>
      <c r="T227" s="182" t="s">
        <v>33</v>
      </c>
    </row>
    <row r="228" spans="1:20" x14ac:dyDescent="0.25">
      <c r="A228" s="54">
        <v>41400</v>
      </c>
      <c r="B228" s="100">
        <v>0.51736111111111105</v>
      </c>
      <c r="C228" s="13" t="s">
        <v>51</v>
      </c>
      <c r="D228" s="13" t="s">
        <v>38</v>
      </c>
      <c r="E228" s="13">
        <v>2</v>
      </c>
      <c r="F228" s="13">
        <v>46</v>
      </c>
      <c r="G228" s="123">
        <v>43.43</v>
      </c>
      <c r="H228" s="13"/>
      <c r="I228" s="13"/>
      <c r="J228" s="123">
        <v>5.1815999999999995</v>
      </c>
      <c r="K228" s="123">
        <v>27.36</v>
      </c>
      <c r="L228" s="109"/>
      <c r="M228" s="123"/>
      <c r="N228" s="13"/>
      <c r="O228" s="13"/>
      <c r="P228" s="40"/>
      <c r="Q228" s="32">
        <v>24.54852</v>
      </c>
      <c r="R228" s="32">
        <v>53.039969999999997</v>
      </c>
      <c r="S228" s="152"/>
      <c r="T228" s="182" t="s">
        <v>33</v>
      </c>
    </row>
    <row r="229" spans="1:20" x14ac:dyDescent="0.25">
      <c r="A229" s="54">
        <v>41400</v>
      </c>
      <c r="B229" s="100">
        <v>0.39930555555555558</v>
      </c>
      <c r="C229" s="13" t="s">
        <v>49</v>
      </c>
      <c r="D229" s="13" t="s">
        <v>38</v>
      </c>
      <c r="E229" s="13">
        <v>1</v>
      </c>
      <c r="F229" s="13">
        <v>41.4</v>
      </c>
      <c r="G229" s="123">
        <v>43.18</v>
      </c>
      <c r="H229" s="13"/>
      <c r="I229" s="13"/>
      <c r="J229" s="123">
        <v>6.0960000000000001</v>
      </c>
      <c r="K229" s="123">
        <v>27.19</v>
      </c>
      <c r="L229" s="109"/>
      <c r="M229" s="123"/>
      <c r="N229" s="13"/>
      <c r="O229" s="13"/>
      <c r="P229" s="40"/>
      <c r="Q229" s="32">
        <v>24.545339999999999</v>
      </c>
      <c r="R229" s="32">
        <v>53.112340000000003</v>
      </c>
      <c r="S229" s="152"/>
      <c r="T229" s="182" t="s">
        <v>33</v>
      </c>
    </row>
    <row r="230" spans="1:20" x14ac:dyDescent="0.25">
      <c r="A230" s="54">
        <v>41400</v>
      </c>
      <c r="B230" s="100">
        <v>0.39930555555555558</v>
      </c>
      <c r="C230" s="13" t="s">
        <v>49</v>
      </c>
      <c r="D230" s="13" t="s">
        <v>38</v>
      </c>
      <c r="E230" s="13">
        <v>2</v>
      </c>
      <c r="F230" s="13">
        <v>28.5</v>
      </c>
      <c r="G230" s="123">
        <v>43.18</v>
      </c>
      <c r="H230" s="13"/>
      <c r="I230" s="13"/>
      <c r="J230" s="123">
        <v>6.0960000000000001</v>
      </c>
      <c r="K230" s="123">
        <v>27.19</v>
      </c>
      <c r="L230" s="109"/>
      <c r="M230" s="123"/>
      <c r="N230" s="13"/>
      <c r="O230" s="13"/>
      <c r="P230" s="40"/>
      <c r="Q230" s="32">
        <v>24.545339999999999</v>
      </c>
      <c r="R230" s="32">
        <v>53.112340000000003</v>
      </c>
      <c r="S230" s="152"/>
      <c r="T230" s="182" t="s">
        <v>33</v>
      </c>
    </row>
    <row r="231" spans="1:20" x14ac:dyDescent="0.25">
      <c r="A231" s="54">
        <v>41394</v>
      </c>
      <c r="B231" s="100">
        <v>0.46875</v>
      </c>
      <c r="C231" s="183" t="s">
        <v>43</v>
      </c>
      <c r="D231" s="13" t="s">
        <v>38</v>
      </c>
      <c r="E231" s="13">
        <v>1</v>
      </c>
      <c r="F231" s="13">
        <v>94</v>
      </c>
      <c r="G231" s="123">
        <v>46.63</v>
      </c>
      <c r="H231" s="13"/>
      <c r="I231" s="13"/>
      <c r="J231" s="123">
        <v>4.5720000000000001</v>
      </c>
      <c r="K231" s="123">
        <v>25.25</v>
      </c>
      <c r="L231" s="109"/>
      <c r="M231" s="123"/>
      <c r="N231" s="187"/>
      <c r="O231" s="190"/>
      <c r="P231" s="190"/>
      <c r="Q231" s="32">
        <v>24.247820000000001</v>
      </c>
      <c r="R231" s="32">
        <v>51.693469999999998</v>
      </c>
      <c r="S231" s="152"/>
      <c r="T231" s="182" t="s">
        <v>33</v>
      </c>
    </row>
    <row r="232" spans="1:20" x14ac:dyDescent="0.25">
      <c r="A232" s="54">
        <v>41394</v>
      </c>
      <c r="B232" s="100">
        <v>0.46875</v>
      </c>
      <c r="C232" s="183" t="s">
        <v>43</v>
      </c>
      <c r="D232" s="13" t="s">
        <v>38</v>
      </c>
      <c r="E232" s="13">
        <v>2</v>
      </c>
      <c r="F232" s="13">
        <v>68</v>
      </c>
      <c r="G232" s="123">
        <v>46.63</v>
      </c>
      <c r="H232" s="13"/>
      <c r="I232" s="13"/>
      <c r="J232" s="123">
        <v>4.5720000000000001</v>
      </c>
      <c r="K232" s="123">
        <v>25.25</v>
      </c>
      <c r="L232" s="109"/>
      <c r="M232" s="123"/>
      <c r="N232" s="187"/>
      <c r="O232" s="190"/>
      <c r="P232" s="190"/>
      <c r="Q232" s="32">
        <v>24.247820000000001</v>
      </c>
      <c r="R232" s="32">
        <v>51.693469999999998</v>
      </c>
      <c r="S232" s="152"/>
      <c r="T232" s="182" t="s">
        <v>33</v>
      </c>
    </row>
    <row r="233" spans="1:20" x14ac:dyDescent="0.25">
      <c r="A233" s="54">
        <v>41399</v>
      </c>
      <c r="B233" s="100">
        <v>0.51041666666666663</v>
      </c>
      <c r="C233" s="13" t="s">
        <v>58</v>
      </c>
      <c r="D233" s="13" t="s">
        <v>38</v>
      </c>
      <c r="E233" s="13">
        <v>1</v>
      </c>
      <c r="F233" s="13">
        <v>70</v>
      </c>
      <c r="G233" s="123">
        <v>44.82</v>
      </c>
      <c r="H233" s="13"/>
      <c r="I233" s="13"/>
      <c r="J233" s="123">
        <v>2.7431999999999999</v>
      </c>
      <c r="K233" s="123">
        <v>28.05</v>
      </c>
      <c r="L233" s="109"/>
      <c r="M233" s="123"/>
      <c r="N233" s="13"/>
      <c r="O233" s="13"/>
      <c r="P233" s="40"/>
      <c r="Q233" s="32">
        <v>24.240849999999998</v>
      </c>
      <c r="R233" s="32">
        <v>53.474220000000003</v>
      </c>
      <c r="S233" s="152"/>
      <c r="T233" s="182" t="s">
        <v>33</v>
      </c>
    </row>
    <row r="234" spans="1:20" x14ac:dyDescent="0.25">
      <c r="A234" s="54">
        <v>41399</v>
      </c>
      <c r="B234" s="100">
        <v>0.51041666666666663</v>
      </c>
      <c r="C234" s="13" t="s">
        <v>58</v>
      </c>
      <c r="D234" s="13" t="s">
        <v>38</v>
      </c>
      <c r="E234" s="13">
        <v>2</v>
      </c>
      <c r="F234" s="13">
        <v>69</v>
      </c>
      <c r="G234" s="123">
        <v>44.82</v>
      </c>
      <c r="H234" s="13"/>
      <c r="I234" s="13"/>
      <c r="J234" s="123">
        <v>2.7431999999999999</v>
      </c>
      <c r="K234" s="123">
        <v>28.05</v>
      </c>
      <c r="L234" s="109"/>
      <c r="M234" s="123"/>
      <c r="N234" s="13"/>
      <c r="O234" s="13"/>
      <c r="P234" s="40"/>
      <c r="Q234" s="32">
        <v>24.240849999999998</v>
      </c>
      <c r="R234" s="32">
        <v>53.474220000000003</v>
      </c>
      <c r="S234" s="152"/>
      <c r="T234" s="182" t="s">
        <v>33</v>
      </c>
    </row>
    <row r="235" spans="1:20" x14ac:dyDescent="0.25">
      <c r="A235" s="54">
        <v>41392</v>
      </c>
      <c r="B235" s="100">
        <v>0.40902777777777777</v>
      </c>
      <c r="C235" s="13" t="s">
        <v>37</v>
      </c>
      <c r="D235" s="13" t="s">
        <v>38</v>
      </c>
      <c r="E235" s="13">
        <v>1</v>
      </c>
      <c r="F235" s="13">
        <v>8.5</v>
      </c>
      <c r="G235" s="123">
        <v>42.48</v>
      </c>
      <c r="H235" s="13"/>
      <c r="I235" s="13"/>
      <c r="J235" s="123">
        <v>6.0960000000000001</v>
      </c>
      <c r="K235" s="123">
        <v>26.17</v>
      </c>
      <c r="L235" s="109"/>
      <c r="M235" s="123"/>
      <c r="N235" s="187"/>
      <c r="O235" s="190"/>
      <c r="P235" s="190"/>
      <c r="Q235" s="32">
        <v>24.644729999999999</v>
      </c>
      <c r="R235" s="32">
        <v>54.494999999999997</v>
      </c>
      <c r="S235" s="152"/>
      <c r="T235" s="182" t="s">
        <v>33</v>
      </c>
    </row>
    <row r="236" spans="1:20" x14ac:dyDescent="0.25">
      <c r="A236" s="54">
        <v>41392</v>
      </c>
      <c r="B236" s="100">
        <v>0.54722222222222217</v>
      </c>
      <c r="C236" s="13" t="s">
        <v>40</v>
      </c>
      <c r="D236" s="13" t="s">
        <v>38</v>
      </c>
      <c r="E236" s="13">
        <v>1</v>
      </c>
      <c r="F236" s="13">
        <v>21.5</v>
      </c>
      <c r="G236" s="123">
        <v>42.65</v>
      </c>
      <c r="H236" s="13"/>
      <c r="I236" s="13"/>
      <c r="J236" s="123">
        <v>6.0960000000000001</v>
      </c>
      <c r="K236" s="123">
        <v>24.98</v>
      </c>
      <c r="L236" s="109"/>
      <c r="M236" s="123"/>
      <c r="N236" s="187"/>
      <c r="O236" s="190"/>
      <c r="P236" s="190"/>
      <c r="Q236" s="32">
        <v>24.65578</v>
      </c>
      <c r="R236" s="32">
        <v>54.536729999999999</v>
      </c>
      <c r="S236" s="152"/>
      <c r="T236" s="182" t="s">
        <v>33</v>
      </c>
    </row>
    <row r="237" spans="1:20" x14ac:dyDescent="0.25">
      <c r="A237" s="54">
        <v>41392</v>
      </c>
      <c r="B237" s="100">
        <v>0.54722222222222217</v>
      </c>
      <c r="C237" s="13" t="s">
        <v>40</v>
      </c>
      <c r="D237" s="13" t="s">
        <v>38</v>
      </c>
      <c r="E237" s="13">
        <v>2</v>
      </c>
      <c r="F237" s="13">
        <v>43</v>
      </c>
      <c r="G237" s="123">
        <v>42.65</v>
      </c>
      <c r="H237" s="13"/>
      <c r="I237" s="13"/>
      <c r="J237" s="123">
        <v>6.0960000000000001</v>
      </c>
      <c r="K237" s="123">
        <v>24.98</v>
      </c>
      <c r="L237" s="109"/>
      <c r="M237" s="123"/>
      <c r="N237" s="187"/>
      <c r="O237" s="190"/>
      <c r="P237" s="190"/>
      <c r="Q237" s="32">
        <v>24.65578</v>
      </c>
      <c r="R237" s="32">
        <v>54.536729999999999</v>
      </c>
      <c r="S237" s="152"/>
      <c r="T237" s="182" t="s">
        <v>33</v>
      </c>
    </row>
    <row r="238" spans="1:20" x14ac:dyDescent="0.25">
      <c r="A238" s="54">
        <v>41392</v>
      </c>
      <c r="B238" s="100">
        <v>0.51041666666666663</v>
      </c>
      <c r="C238" s="13" t="s">
        <v>39</v>
      </c>
      <c r="D238" s="13" t="s">
        <v>38</v>
      </c>
      <c r="E238" s="13">
        <v>1</v>
      </c>
      <c r="F238" s="13">
        <v>39.5</v>
      </c>
      <c r="G238" s="123">
        <v>42.27</v>
      </c>
      <c r="H238" s="13"/>
      <c r="I238" s="13"/>
      <c r="J238" s="123">
        <v>6.0960000000000001</v>
      </c>
      <c r="K238" s="123">
        <v>25.91</v>
      </c>
      <c r="L238" s="109"/>
      <c r="M238" s="123"/>
      <c r="N238" s="187"/>
      <c r="O238" s="190"/>
      <c r="P238" s="190"/>
      <c r="Q238" s="32">
        <v>24.64498</v>
      </c>
      <c r="R238" s="32">
        <v>54.50703</v>
      </c>
      <c r="S238" s="152"/>
      <c r="T238" s="182" t="s">
        <v>33</v>
      </c>
    </row>
    <row r="239" spans="1:20" x14ac:dyDescent="0.25">
      <c r="A239" s="54">
        <v>41392</v>
      </c>
      <c r="B239" s="100">
        <v>0.51041666666666663</v>
      </c>
      <c r="C239" s="13" t="s">
        <v>39</v>
      </c>
      <c r="D239" s="13" t="s">
        <v>38</v>
      </c>
      <c r="E239" s="13">
        <v>2</v>
      </c>
      <c r="F239" s="13">
        <v>29.5</v>
      </c>
      <c r="G239" s="123">
        <v>42.27</v>
      </c>
      <c r="H239" s="13"/>
      <c r="I239" s="13"/>
      <c r="J239" s="123">
        <v>6.0960000000000001</v>
      </c>
      <c r="K239" s="123">
        <v>25.91</v>
      </c>
      <c r="L239" s="109"/>
      <c r="M239" s="123"/>
      <c r="N239" s="187"/>
      <c r="O239" s="190"/>
      <c r="P239" s="190"/>
      <c r="Q239" s="32">
        <v>24.64498</v>
      </c>
      <c r="R239" s="32">
        <v>54.50703</v>
      </c>
      <c r="S239" s="152"/>
      <c r="T239" s="182" t="s">
        <v>33</v>
      </c>
    </row>
    <row r="240" spans="1:20" x14ac:dyDescent="0.25">
      <c r="A240" s="54">
        <v>41396</v>
      </c>
      <c r="B240" s="100">
        <v>0.41805555555555557</v>
      </c>
      <c r="C240" s="13" t="s">
        <v>46</v>
      </c>
      <c r="D240" s="13" t="s">
        <v>38</v>
      </c>
      <c r="E240" s="13">
        <v>1</v>
      </c>
      <c r="F240" s="13">
        <v>16.5</v>
      </c>
      <c r="G240" s="123">
        <v>45.13</v>
      </c>
      <c r="H240" s="13"/>
      <c r="I240" s="13"/>
      <c r="J240" s="123">
        <v>8.9</v>
      </c>
      <c r="K240" s="123">
        <v>25.38</v>
      </c>
      <c r="L240" s="109"/>
      <c r="M240" s="123"/>
      <c r="N240" s="187"/>
      <c r="O240" s="190"/>
      <c r="P240" s="190"/>
      <c r="Q240" s="32">
        <v>24.19905</v>
      </c>
      <c r="R240" s="32">
        <v>52.452950000000001</v>
      </c>
      <c r="S240" s="152"/>
      <c r="T240" s="182" t="s">
        <v>33</v>
      </c>
    </row>
    <row r="241" spans="1:20" x14ac:dyDescent="0.25">
      <c r="A241" s="54">
        <v>41396</v>
      </c>
      <c r="B241" s="100">
        <v>0.41805555555555557</v>
      </c>
      <c r="C241" s="13" t="s">
        <v>46</v>
      </c>
      <c r="D241" s="13" t="s">
        <v>38</v>
      </c>
      <c r="E241" s="13">
        <v>2</v>
      </c>
      <c r="F241" s="13">
        <v>16.5</v>
      </c>
      <c r="G241" s="123">
        <v>45.13</v>
      </c>
      <c r="H241" s="13"/>
      <c r="I241" s="13"/>
      <c r="J241" s="123">
        <v>8.9</v>
      </c>
      <c r="K241" s="123">
        <v>25.38</v>
      </c>
      <c r="L241" s="109"/>
      <c r="M241" s="123"/>
      <c r="N241" s="187"/>
      <c r="O241" s="190"/>
      <c r="P241" s="190"/>
      <c r="Q241" s="32">
        <v>24.19905</v>
      </c>
      <c r="R241" s="32">
        <v>52.452950000000001</v>
      </c>
      <c r="S241" s="152"/>
      <c r="T241" s="182" t="s">
        <v>33</v>
      </c>
    </row>
    <row r="242" spans="1:20" x14ac:dyDescent="0.25">
      <c r="A242" s="54">
        <v>41396</v>
      </c>
      <c r="B242" s="100">
        <v>0.41805555555555557</v>
      </c>
      <c r="C242" s="13" t="s">
        <v>46</v>
      </c>
      <c r="D242" s="13" t="s">
        <v>38</v>
      </c>
      <c r="E242" s="13">
        <v>3</v>
      </c>
      <c r="F242" s="13">
        <v>15.5</v>
      </c>
      <c r="G242" s="123">
        <v>45.13</v>
      </c>
      <c r="H242" s="13"/>
      <c r="I242" s="13"/>
      <c r="J242" s="123">
        <v>8.9</v>
      </c>
      <c r="K242" s="123">
        <v>25.38</v>
      </c>
      <c r="L242" s="109"/>
      <c r="M242" s="123"/>
      <c r="N242" s="13"/>
      <c r="O242" s="13"/>
      <c r="P242" s="40"/>
      <c r="Q242" s="32">
        <v>24.19905</v>
      </c>
      <c r="R242" s="32">
        <v>52.452950000000001</v>
      </c>
      <c r="S242" s="152"/>
      <c r="T242" s="182" t="s">
        <v>33</v>
      </c>
    </row>
    <row r="243" spans="1:20" x14ac:dyDescent="0.25">
      <c r="A243" s="54">
        <v>41396</v>
      </c>
      <c r="B243" s="100">
        <v>0.3833333333333333</v>
      </c>
      <c r="C243" s="13" t="s">
        <v>45</v>
      </c>
      <c r="D243" s="13" t="s">
        <v>38</v>
      </c>
      <c r="E243" s="13">
        <v>1</v>
      </c>
      <c r="F243" s="13">
        <v>62</v>
      </c>
      <c r="G243" s="123">
        <v>45.35</v>
      </c>
      <c r="H243" s="13"/>
      <c r="I243" s="13"/>
      <c r="J243" s="123">
        <v>5</v>
      </c>
      <c r="K243" s="123">
        <v>25.38</v>
      </c>
      <c r="L243" s="109"/>
      <c r="M243" s="123"/>
      <c r="N243" s="187"/>
      <c r="O243" s="190"/>
      <c r="P243" s="190"/>
      <c r="Q243" s="32">
        <v>24.15131667</v>
      </c>
      <c r="R243" s="32">
        <v>52.047600000000003</v>
      </c>
      <c r="S243" s="152"/>
      <c r="T243" s="182" t="s">
        <v>33</v>
      </c>
    </row>
    <row r="244" spans="1:20" x14ac:dyDescent="0.25">
      <c r="A244" s="54">
        <v>41396</v>
      </c>
      <c r="B244" s="100">
        <v>0.3833333333333333</v>
      </c>
      <c r="C244" s="13" t="s">
        <v>45</v>
      </c>
      <c r="D244" s="13" t="s">
        <v>38</v>
      </c>
      <c r="E244" s="13">
        <v>2</v>
      </c>
      <c r="F244" s="13">
        <v>34.5</v>
      </c>
      <c r="G244" s="123">
        <v>45.35</v>
      </c>
      <c r="H244" s="13"/>
      <c r="I244" s="13"/>
      <c r="J244" s="123">
        <v>5</v>
      </c>
      <c r="K244" s="123">
        <v>25.38</v>
      </c>
      <c r="L244" s="109"/>
      <c r="M244" s="123"/>
      <c r="N244" s="187"/>
      <c r="O244" s="190"/>
      <c r="P244" s="190"/>
      <c r="Q244" s="32">
        <v>24.15131667</v>
      </c>
      <c r="R244" s="32">
        <v>52.047600000000003</v>
      </c>
      <c r="S244" s="152"/>
      <c r="T244" s="182" t="s">
        <v>33</v>
      </c>
    </row>
    <row r="245" spans="1:20" x14ac:dyDescent="0.25">
      <c r="A245" s="54">
        <v>41396</v>
      </c>
      <c r="B245" s="100">
        <v>0.3833333333333333</v>
      </c>
      <c r="C245" s="13" t="s">
        <v>45</v>
      </c>
      <c r="D245" s="13" t="s">
        <v>38</v>
      </c>
      <c r="E245" s="13">
        <v>3</v>
      </c>
      <c r="F245" s="13">
        <v>39.5</v>
      </c>
      <c r="G245" s="123">
        <v>45.35</v>
      </c>
      <c r="H245" s="13"/>
      <c r="I245" s="13"/>
      <c r="J245" s="123">
        <v>5</v>
      </c>
      <c r="K245" s="123">
        <v>25.38</v>
      </c>
      <c r="L245" s="109"/>
      <c r="M245" s="123"/>
      <c r="N245" s="187"/>
      <c r="O245" s="190"/>
      <c r="P245" s="190"/>
      <c r="Q245" s="32">
        <v>24.15131667</v>
      </c>
      <c r="R245" s="32">
        <v>52.047600000000003</v>
      </c>
      <c r="S245" s="152"/>
      <c r="T245" s="182" t="s">
        <v>33</v>
      </c>
    </row>
    <row r="246" spans="1:20" x14ac:dyDescent="0.25">
      <c r="A246" s="54">
        <v>41399</v>
      </c>
      <c r="B246" s="100">
        <v>0.40972222222222227</v>
      </c>
      <c r="C246" s="13" t="s">
        <v>47</v>
      </c>
      <c r="D246" s="13" t="s">
        <v>38</v>
      </c>
      <c r="E246" s="13">
        <v>1</v>
      </c>
      <c r="F246" s="13">
        <v>59</v>
      </c>
      <c r="G246" s="123">
        <v>44.93</v>
      </c>
      <c r="H246" s="13"/>
      <c r="I246" s="13"/>
      <c r="J246" s="123">
        <v>6.4008000000000003</v>
      </c>
      <c r="K246" s="123">
        <v>26.79</v>
      </c>
      <c r="L246" s="109"/>
      <c r="M246" s="123"/>
      <c r="N246" s="13"/>
      <c r="O246" s="13"/>
      <c r="P246" s="40"/>
      <c r="Q246" s="32">
        <v>24.27702</v>
      </c>
      <c r="R246" s="32">
        <v>53.348289999999999</v>
      </c>
      <c r="S246" s="152"/>
      <c r="T246" s="182" t="s">
        <v>33</v>
      </c>
    </row>
    <row r="247" spans="1:20" x14ac:dyDescent="0.25">
      <c r="A247" s="54">
        <v>41399</v>
      </c>
      <c r="B247" s="100">
        <v>0.40972222222222227</v>
      </c>
      <c r="C247" s="13" t="s">
        <v>47</v>
      </c>
      <c r="D247" s="13" t="s">
        <v>38</v>
      </c>
      <c r="E247" s="13">
        <v>2</v>
      </c>
      <c r="F247" s="13">
        <v>51</v>
      </c>
      <c r="G247" s="123">
        <v>44.93</v>
      </c>
      <c r="H247" s="13"/>
      <c r="I247" s="13"/>
      <c r="J247" s="123">
        <v>6.4008000000000003</v>
      </c>
      <c r="K247" s="123">
        <v>26.79</v>
      </c>
      <c r="L247" s="109"/>
      <c r="M247" s="123"/>
      <c r="N247" s="13"/>
      <c r="O247" s="13"/>
      <c r="P247" s="40"/>
      <c r="Q247" s="32">
        <v>24.27702</v>
      </c>
      <c r="R247" s="32">
        <v>53.348289999999999</v>
      </c>
      <c r="S247" s="152"/>
      <c r="T247" s="182" t="s">
        <v>33</v>
      </c>
    </row>
    <row r="248" spans="1:20" x14ac:dyDescent="0.25">
      <c r="A248" s="54">
        <v>41399</v>
      </c>
      <c r="B248" s="100">
        <v>0.40972222222222227</v>
      </c>
      <c r="C248" s="13" t="s">
        <v>47</v>
      </c>
      <c r="D248" s="13" t="s">
        <v>38</v>
      </c>
      <c r="E248" s="13">
        <v>3</v>
      </c>
      <c r="F248" s="13">
        <v>22.5</v>
      </c>
      <c r="G248" s="123">
        <v>44.93</v>
      </c>
      <c r="H248" s="13"/>
      <c r="I248" s="13"/>
      <c r="J248" s="123">
        <v>6.4008000000000003</v>
      </c>
      <c r="K248" s="123">
        <v>26.79</v>
      </c>
      <c r="L248" s="109"/>
      <c r="M248" s="123"/>
      <c r="N248" s="13"/>
      <c r="O248" s="13"/>
      <c r="P248" s="40"/>
      <c r="Q248" s="32">
        <v>24.27702</v>
      </c>
      <c r="R248" s="32">
        <v>53.348289999999999</v>
      </c>
      <c r="S248" s="152"/>
      <c r="T248" s="182" t="s">
        <v>33</v>
      </c>
    </row>
    <row r="249" spans="1:20" x14ac:dyDescent="0.25">
      <c r="A249" s="54">
        <v>41394</v>
      </c>
      <c r="B249" s="37"/>
      <c r="C249" s="13" t="s">
        <v>44</v>
      </c>
      <c r="D249" s="13" t="s">
        <v>38</v>
      </c>
      <c r="E249" s="13">
        <v>1</v>
      </c>
      <c r="F249" s="13">
        <v>23.5</v>
      </c>
      <c r="G249" s="13"/>
      <c r="H249" s="13"/>
      <c r="I249" s="13"/>
      <c r="J249" s="123">
        <v>7.0103999999999997</v>
      </c>
      <c r="K249" s="123"/>
      <c r="L249" s="109"/>
      <c r="M249" s="123"/>
      <c r="N249" s="187"/>
      <c r="O249" s="190"/>
      <c r="P249" s="190"/>
      <c r="Q249" s="32">
        <v>24.25276667</v>
      </c>
      <c r="R249" s="32">
        <v>51.667583329999999</v>
      </c>
      <c r="S249" s="152"/>
      <c r="T249" s="182" t="s">
        <v>33</v>
      </c>
    </row>
    <row r="250" spans="1:20" x14ac:dyDescent="0.25">
      <c r="A250" s="54">
        <v>41394</v>
      </c>
      <c r="B250" s="37"/>
      <c r="C250" s="13" t="s">
        <v>44</v>
      </c>
      <c r="D250" s="13" t="s">
        <v>38</v>
      </c>
      <c r="E250" s="13">
        <v>2</v>
      </c>
      <c r="F250" s="13">
        <v>74.5</v>
      </c>
      <c r="G250" s="13"/>
      <c r="H250" s="13"/>
      <c r="I250" s="13"/>
      <c r="J250" s="123">
        <v>7.0103999999999997</v>
      </c>
      <c r="K250" s="123"/>
      <c r="L250" s="109"/>
      <c r="M250" s="123"/>
      <c r="N250" s="187"/>
      <c r="O250" s="190"/>
      <c r="P250" s="190"/>
      <c r="Q250" s="32">
        <v>24.25276667</v>
      </c>
      <c r="R250" s="32">
        <v>51.667583329999999</v>
      </c>
      <c r="S250" s="152"/>
      <c r="T250" s="182" t="s">
        <v>33</v>
      </c>
    </row>
    <row r="251" spans="1:20" x14ac:dyDescent="0.25">
      <c r="A251" s="54">
        <v>41393</v>
      </c>
      <c r="B251" s="100">
        <v>0.54166666666666663</v>
      </c>
      <c r="C251" s="13" t="s">
        <v>42</v>
      </c>
      <c r="D251" s="13" t="s">
        <v>38</v>
      </c>
      <c r="E251" s="13">
        <v>1</v>
      </c>
      <c r="F251" s="13">
        <v>42.5</v>
      </c>
      <c r="G251" s="123">
        <v>45.26</v>
      </c>
      <c r="H251" s="13"/>
      <c r="I251" s="13"/>
      <c r="J251" s="123">
        <v>14.020799999999999</v>
      </c>
      <c r="K251" s="123">
        <v>25.42</v>
      </c>
      <c r="L251" s="109"/>
      <c r="M251" s="123"/>
      <c r="N251" s="187"/>
      <c r="O251" s="190"/>
      <c r="P251" s="190"/>
      <c r="Q251" s="32">
        <v>24.232579999999999</v>
      </c>
      <c r="R251" s="32">
        <v>51.799630000000001</v>
      </c>
      <c r="S251" s="152"/>
      <c r="T251" s="182" t="s">
        <v>33</v>
      </c>
    </row>
    <row r="252" spans="1:20" x14ac:dyDescent="0.25">
      <c r="A252" s="54">
        <v>41393</v>
      </c>
      <c r="B252" s="100">
        <v>0.54166666666666663</v>
      </c>
      <c r="C252" s="13" t="s">
        <v>42</v>
      </c>
      <c r="D252" s="13" t="s">
        <v>38</v>
      </c>
      <c r="E252" s="13">
        <v>2</v>
      </c>
      <c r="F252" s="13">
        <v>18.5</v>
      </c>
      <c r="G252" s="123">
        <v>45.26</v>
      </c>
      <c r="H252" s="13"/>
      <c r="I252" s="13"/>
      <c r="J252" s="123">
        <v>14.020799999999999</v>
      </c>
      <c r="K252" s="123">
        <v>25.42</v>
      </c>
      <c r="L252" s="109"/>
      <c r="M252" s="123"/>
      <c r="N252" s="187"/>
      <c r="O252" s="190"/>
      <c r="P252" s="190"/>
      <c r="Q252" s="32">
        <v>24.232579999999999</v>
      </c>
      <c r="R252" s="32">
        <v>51.799630000000001</v>
      </c>
      <c r="S252" s="152"/>
      <c r="T252" s="182" t="s">
        <v>33</v>
      </c>
    </row>
    <row r="253" spans="1:20" x14ac:dyDescent="0.25">
      <c r="A253" s="54">
        <v>41393</v>
      </c>
      <c r="B253" s="100">
        <v>0.45833333333333331</v>
      </c>
      <c r="C253" s="13" t="s">
        <v>41</v>
      </c>
      <c r="D253" s="13" t="s">
        <v>38</v>
      </c>
      <c r="E253" s="13">
        <v>1</v>
      </c>
      <c r="F253" s="13">
        <v>88</v>
      </c>
      <c r="G253" s="123">
        <v>45.24</v>
      </c>
      <c r="H253" s="13"/>
      <c r="I253" s="13"/>
      <c r="J253" s="123">
        <v>6.0960000000000001</v>
      </c>
      <c r="K253" s="123">
        <v>25.37</v>
      </c>
      <c r="L253" s="109"/>
      <c r="M253" s="123"/>
      <c r="N253" s="187"/>
      <c r="O253" s="190"/>
      <c r="P253" s="190"/>
      <c r="Q253" s="32">
        <v>24.21152</v>
      </c>
      <c r="R253" s="32">
        <v>51.871229999999997</v>
      </c>
      <c r="S253" s="152"/>
      <c r="T253" s="182" t="s">
        <v>33</v>
      </c>
    </row>
    <row r="254" spans="1:20" x14ac:dyDescent="0.25">
      <c r="A254" s="54">
        <v>41393</v>
      </c>
      <c r="B254" s="100">
        <v>0.45833333333333331</v>
      </c>
      <c r="C254" s="13" t="s">
        <v>41</v>
      </c>
      <c r="D254" s="13" t="s">
        <v>38</v>
      </c>
      <c r="E254" s="13">
        <v>2</v>
      </c>
      <c r="F254" s="13">
        <v>52</v>
      </c>
      <c r="G254" s="123">
        <v>45.24</v>
      </c>
      <c r="H254" s="13"/>
      <c r="I254" s="13"/>
      <c r="J254" s="123">
        <v>6.0960000000000001</v>
      </c>
      <c r="K254" s="123">
        <v>25.37</v>
      </c>
      <c r="L254" s="109"/>
      <c r="M254" s="123"/>
      <c r="N254" s="187"/>
      <c r="O254" s="190"/>
      <c r="P254" s="190"/>
      <c r="Q254" s="32">
        <v>24.21152</v>
      </c>
      <c r="R254" s="32">
        <v>51.871229999999997</v>
      </c>
      <c r="S254" s="152"/>
      <c r="T254" s="182" t="s">
        <v>33</v>
      </c>
    </row>
  </sheetData>
  <sortState ref="A2:U344">
    <sortCondition ref="D2:D344"/>
    <sortCondition ref="C2:C344"/>
    <sortCondition ref="E2:E34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41"/>
  <sheetViews>
    <sheetView workbookViewId="0">
      <pane xSplit="5" ySplit="1" topLeftCell="F344" activePane="bottomRight" state="frozen"/>
      <selection pane="topRight" activeCell="F1" sqref="F1"/>
      <selection pane="bottomLeft" activeCell="A2" sqref="A2"/>
      <selection pane="bottomRight" activeCell="B1" sqref="A1:XFD1048576"/>
    </sheetView>
  </sheetViews>
  <sheetFormatPr defaultRowHeight="15" x14ac:dyDescent="0.25"/>
  <cols>
    <col min="1" max="1" width="20.7109375" style="2" bestFit="1" customWidth="1"/>
    <col min="2" max="2" width="17.42578125" style="2" bestFit="1" customWidth="1"/>
    <col min="3" max="3" width="15.42578125" style="2" bestFit="1" customWidth="1"/>
    <col min="4" max="4" width="6" style="2" customWidth="1"/>
    <col min="5" max="5" width="9.140625" style="224"/>
    <col min="6" max="6" width="9.140625" style="8"/>
    <col min="7" max="7" width="9.140625" style="2"/>
    <col min="8" max="8" width="10.140625" style="109" customWidth="1"/>
    <col min="9" max="10" width="10.85546875" style="121" customWidth="1"/>
    <col min="11" max="11" width="11.140625" style="121" customWidth="1"/>
    <col min="12" max="12" width="10.85546875" style="109" customWidth="1"/>
    <col min="13" max="14" width="10.5703125" style="109" customWidth="1"/>
    <col min="15" max="15" width="10.7109375" style="109" customWidth="1"/>
    <col min="16" max="16" width="10.7109375" style="122" customWidth="1"/>
    <col min="17" max="17" width="11.85546875" style="11" bestFit="1" customWidth="1"/>
    <col min="18" max="20" width="9.140625" style="109"/>
    <col min="21" max="21" width="8.28515625" style="11" customWidth="1"/>
    <col min="22" max="22" width="7.5703125" style="11" customWidth="1"/>
    <col min="23" max="23" width="8.140625" style="11" customWidth="1"/>
    <col min="24" max="24" width="8.28515625" style="2" customWidth="1"/>
    <col min="25" max="25" width="9" style="2" customWidth="1"/>
    <col min="26" max="26" width="8.140625" style="2" customWidth="1"/>
    <col min="27" max="27" width="8.28515625" style="2" bestFit="1" customWidth="1"/>
    <col min="28" max="29" width="8.5703125" style="2" customWidth="1"/>
    <col min="30" max="30" width="70.5703125" style="115" bestFit="1" customWidth="1"/>
    <col min="31" max="31" width="10" style="9" bestFit="1" customWidth="1"/>
    <col min="32" max="16384" width="9.140625" style="9"/>
  </cols>
  <sheetData>
    <row r="1" spans="1:31" s="22" customFormat="1" ht="45" customHeight="1" x14ac:dyDescent="0.25">
      <c r="A1" s="47" t="s">
        <v>62</v>
      </c>
      <c r="B1" s="47" t="s">
        <v>63</v>
      </c>
      <c r="C1" s="47" t="s">
        <v>974</v>
      </c>
      <c r="D1" s="47" t="s">
        <v>60</v>
      </c>
      <c r="E1" s="212" t="s">
        <v>66</v>
      </c>
      <c r="F1" s="213" t="s">
        <v>664</v>
      </c>
      <c r="G1" s="82" t="s">
        <v>724</v>
      </c>
      <c r="H1" s="214" t="s">
        <v>728</v>
      </c>
      <c r="I1" s="82" t="s">
        <v>721</v>
      </c>
      <c r="J1" s="82" t="s">
        <v>722</v>
      </c>
      <c r="K1" s="82" t="s">
        <v>993</v>
      </c>
      <c r="L1" s="50" t="s">
        <v>723</v>
      </c>
      <c r="M1" s="214" t="s">
        <v>665</v>
      </c>
      <c r="N1" s="215" t="s">
        <v>666</v>
      </c>
      <c r="O1" s="215" t="s">
        <v>667</v>
      </c>
      <c r="P1" s="216" t="s">
        <v>668</v>
      </c>
      <c r="Q1" s="217" t="s">
        <v>669</v>
      </c>
      <c r="R1" s="214" t="s">
        <v>670</v>
      </c>
      <c r="S1" s="50" t="s">
        <v>671</v>
      </c>
      <c r="T1" s="50" t="s">
        <v>672</v>
      </c>
      <c r="U1" s="214" t="s">
        <v>673</v>
      </c>
      <c r="V1" s="50" t="s">
        <v>674</v>
      </c>
      <c r="W1" s="50" t="s">
        <v>675</v>
      </c>
      <c r="X1" s="218" t="s">
        <v>676</v>
      </c>
      <c r="Y1" s="82" t="s">
        <v>725</v>
      </c>
      <c r="Z1" s="82" t="s">
        <v>677</v>
      </c>
      <c r="AA1" s="218" t="s">
        <v>678</v>
      </c>
      <c r="AB1" s="82" t="s">
        <v>679</v>
      </c>
      <c r="AC1" s="219" t="s">
        <v>680</v>
      </c>
      <c r="AD1" s="20" t="s">
        <v>606</v>
      </c>
      <c r="AE1" s="80"/>
    </row>
    <row r="2" spans="1:31" s="22" customFormat="1" x14ac:dyDescent="0.25">
      <c r="A2" s="208" t="s">
        <v>6</v>
      </c>
      <c r="B2" s="208" t="s">
        <v>21</v>
      </c>
      <c r="C2" s="208" t="s">
        <v>975</v>
      </c>
      <c r="D2" s="208">
        <v>1</v>
      </c>
      <c r="E2" s="36" t="s">
        <v>177</v>
      </c>
      <c r="F2" s="113">
        <v>15</v>
      </c>
      <c r="G2" s="2">
        <v>50</v>
      </c>
      <c r="H2" s="107">
        <v>10.895286925655705</v>
      </c>
      <c r="I2" s="105">
        <v>5.2388671719298854</v>
      </c>
      <c r="J2" s="105">
        <v>3.4663153434500273</v>
      </c>
      <c r="K2" s="105">
        <v>1.772551828479858</v>
      </c>
      <c r="L2" s="106">
        <v>0</v>
      </c>
      <c r="M2" s="107">
        <f t="shared" ref="M2:P42" si="0">I2/100</f>
        <v>5.2388671719298854E-2</v>
      </c>
      <c r="N2" s="106">
        <f t="shared" si="0"/>
        <v>3.4663153434500271E-2</v>
      </c>
      <c r="O2" s="106">
        <f t="shared" si="0"/>
        <v>1.772551828479858E-2</v>
      </c>
      <c r="P2" s="129">
        <f t="shared" si="0"/>
        <v>0</v>
      </c>
      <c r="Q2" s="11">
        <v>1.4834036339186754</v>
      </c>
      <c r="R2" s="107">
        <f t="shared" ref="R2:T9" si="1">$Q2*M2</f>
        <v>7.7713546004580455E-2</v>
      </c>
      <c r="S2" s="109">
        <f t="shared" si="1"/>
        <v>5.1419447767818316E-2</v>
      </c>
      <c r="T2" s="110">
        <f t="shared" si="1"/>
        <v>2.629409823676214E-2</v>
      </c>
      <c r="U2" s="108">
        <f t="shared" ref="U2:U9" si="2">$F2*M2*$Q2</f>
        <v>1.1657031900687069</v>
      </c>
      <c r="V2" s="11">
        <f t="shared" ref="V2:V9" si="3">$F2*N2*$Q2</f>
        <v>0.77129171651727468</v>
      </c>
      <c r="W2" s="11">
        <f t="shared" ref="W2:W9" si="4">$F2*O2*$Q2</f>
        <v>0.39441147355143208</v>
      </c>
      <c r="X2" s="92">
        <f t="shared" ref="X2:X41" si="5">U2*10^4</f>
        <v>11657.031900687069</v>
      </c>
      <c r="Y2" s="15">
        <f t="shared" ref="Y2:Y41" si="6">V2*10^4</f>
        <v>7712.9171651727465</v>
      </c>
      <c r="Z2" s="15">
        <f t="shared" ref="Z2:Z41" si="7">W2*10^4</f>
        <v>3944.1147355143207</v>
      </c>
      <c r="AA2" s="111">
        <f t="shared" ref="AA2:AC42" si="8">X2*0.01</f>
        <v>116.57031900687069</v>
      </c>
      <c r="AB2" s="87">
        <f t="shared" si="8"/>
        <v>77.129171651727461</v>
      </c>
      <c r="AC2" s="127">
        <f t="shared" si="8"/>
        <v>39.441147355143208</v>
      </c>
      <c r="AD2" s="112" t="s">
        <v>681</v>
      </c>
    </row>
    <row r="3" spans="1:31" s="22" customFormat="1" x14ac:dyDescent="0.25">
      <c r="A3" s="208" t="s">
        <v>6</v>
      </c>
      <c r="B3" s="208" t="s">
        <v>21</v>
      </c>
      <c r="C3" s="208" t="s">
        <v>975</v>
      </c>
      <c r="D3" s="208">
        <v>1</v>
      </c>
      <c r="E3" s="36" t="s">
        <v>170</v>
      </c>
      <c r="F3" s="113">
        <v>15</v>
      </c>
      <c r="G3" s="208"/>
      <c r="H3" s="107">
        <v>7.0474851922497663</v>
      </c>
      <c r="I3" s="105">
        <v>9.1120018292202065</v>
      </c>
      <c r="J3" s="105">
        <v>7.7473607775126467</v>
      </c>
      <c r="K3" s="105">
        <v>1.3646410517075598</v>
      </c>
      <c r="L3" s="106">
        <v>3.6694951064915493E-2</v>
      </c>
      <c r="M3" s="107">
        <f t="shared" si="0"/>
        <v>9.1120018292202065E-2</v>
      </c>
      <c r="N3" s="106">
        <f t="shared" si="0"/>
        <v>7.7473607775126463E-2</v>
      </c>
      <c r="O3" s="106">
        <f t="shared" si="0"/>
        <v>1.3646410517075597E-2</v>
      </c>
      <c r="P3" s="129">
        <f t="shared" si="0"/>
        <v>3.6694951064915495E-4</v>
      </c>
      <c r="Q3" s="11">
        <v>1.5317298146270744</v>
      </c>
      <c r="R3" s="107">
        <f t="shared" si="1"/>
        <v>0.13957124872753029</v>
      </c>
      <c r="S3" s="109">
        <f t="shared" si="1"/>
        <v>0.11866863487588512</v>
      </c>
      <c r="T3" s="110">
        <f t="shared" si="1"/>
        <v>2.0902613851645161E-2</v>
      </c>
      <c r="U3" s="108">
        <f t="shared" si="2"/>
        <v>2.0935687309129545</v>
      </c>
      <c r="V3" s="11">
        <f t="shared" si="3"/>
        <v>1.7800295231382768</v>
      </c>
      <c r="W3" s="11">
        <f t="shared" si="4"/>
        <v>0.31353920777467742</v>
      </c>
      <c r="X3" s="92">
        <f t="shared" si="5"/>
        <v>20935.687309129546</v>
      </c>
      <c r="Y3" s="15">
        <f t="shared" si="6"/>
        <v>17800.295231382766</v>
      </c>
      <c r="Z3" s="15">
        <f t="shared" si="7"/>
        <v>3135.3920777467742</v>
      </c>
      <c r="AA3" s="111">
        <f t="shared" si="8"/>
        <v>209.35687309129545</v>
      </c>
      <c r="AB3" s="87">
        <f t="shared" si="8"/>
        <v>178.00295231382768</v>
      </c>
      <c r="AC3" s="127">
        <f t="shared" si="8"/>
        <v>31.353920777467742</v>
      </c>
      <c r="AD3" s="112" t="s">
        <v>681</v>
      </c>
    </row>
    <row r="4" spans="1:31" s="22" customFormat="1" x14ac:dyDescent="0.25">
      <c r="A4" s="208" t="s">
        <v>6</v>
      </c>
      <c r="B4" s="208" t="s">
        <v>21</v>
      </c>
      <c r="C4" s="208" t="s">
        <v>975</v>
      </c>
      <c r="D4" s="208">
        <v>1</v>
      </c>
      <c r="E4" s="36" t="s">
        <v>171</v>
      </c>
      <c r="F4" s="113">
        <v>20</v>
      </c>
      <c r="G4" s="208"/>
      <c r="H4" s="107">
        <v>5.4078458914418048</v>
      </c>
      <c r="I4" s="105">
        <v>9.7102615063687594</v>
      </c>
      <c r="J4" s="105">
        <v>8.5516945085040348</v>
      </c>
      <c r="K4" s="105">
        <v>1.1585669978647246</v>
      </c>
      <c r="L4" s="106">
        <v>0</v>
      </c>
      <c r="M4" s="107">
        <f t="shared" si="0"/>
        <v>9.71026150636876E-2</v>
      </c>
      <c r="N4" s="106">
        <f t="shared" si="0"/>
        <v>8.5516945085040347E-2</v>
      </c>
      <c r="O4" s="106">
        <f t="shared" si="0"/>
        <v>1.1585669978647246E-2</v>
      </c>
      <c r="P4" s="129">
        <f t="shared" si="0"/>
        <v>0</v>
      </c>
      <c r="Q4" s="11">
        <v>1.7261901635210877</v>
      </c>
      <c r="R4" s="107">
        <f t="shared" si="1"/>
        <v>0.16761757897511212</v>
      </c>
      <c r="S4" s="109">
        <f t="shared" si="1"/>
        <v>0.14761850942016966</v>
      </c>
      <c r="T4" s="110">
        <f t="shared" si="1"/>
        <v>1.9999069554942447E-2</v>
      </c>
      <c r="U4" s="108">
        <f t="shared" si="2"/>
        <v>3.3523515795022427</v>
      </c>
      <c r="V4" s="11">
        <f t="shared" si="3"/>
        <v>2.9523701884033935</v>
      </c>
      <c r="W4" s="11">
        <f t="shared" si="4"/>
        <v>0.39998139109884895</v>
      </c>
      <c r="X4" s="92">
        <f t="shared" si="5"/>
        <v>33523.515795022424</v>
      </c>
      <c r="Y4" s="15">
        <f t="shared" si="6"/>
        <v>29523.701884033933</v>
      </c>
      <c r="Z4" s="15">
        <f t="shared" si="7"/>
        <v>3999.8139109884896</v>
      </c>
      <c r="AA4" s="111">
        <f t="shared" si="8"/>
        <v>335.23515795022422</v>
      </c>
      <c r="AB4" s="87">
        <f t="shared" si="8"/>
        <v>295.23701884033932</v>
      </c>
      <c r="AC4" s="127">
        <f t="shared" si="8"/>
        <v>39.998139109884896</v>
      </c>
      <c r="AD4" s="112" t="s">
        <v>681</v>
      </c>
    </row>
    <row r="5" spans="1:31" s="22" customFormat="1" x14ac:dyDescent="0.25">
      <c r="A5" s="208" t="s">
        <v>6</v>
      </c>
      <c r="B5" s="208" t="s">
        <v>21</v>
      </c>
      <c r="C5" s="208" t="s">
        <v>975</v>
      </c>
      <c r="D5" s="208">
        <v>2</v>
      </c>
      <c r="E5" s="36" t="s">
        <v>166</v>
      </c>
      <c r="F5" s="103">
        <v>5</v>
      </c>
      <c r="G5" s="2">
        <v>27</v>
      </c>
      <c r="H5" s="107">
        <v>7.1506822029678005</v>
      </c>
      <c r="I5" s="105">
        <v>3.9320367906340428</v>
      </c>
      <c r="J5" s="105">
        <v>2.6940906734935033</v>
      </c>
      <c r="K5" s="105">
        <v>1.2379461171405395</v>
      </c>
      <c r="L5" s="106">
        <v>0</v>
      </c>
      <c r="M5" s="107">
        <f t="shared" si="0"/>
        <v>3.9320367906340428E-2</v>
      </c>
      <c r="N5" s="106">
        <f t="shared" si="0"/>
        <v>2.6940906734935034E-2</v>
      </c>
      <c r="O5" s="106">
        <f t="shared" si="0"/>
        <v>1.2379461171405395E-2</v>
      </c>
      <c r="P5" s="129">
        <f t="shared" si="0"/>
        <v>0</v>
      </c>
      <c r="Q5" s="11">
        <v>0.78057287535522368</v>
      </c>
      <c r="R5" s="107">
        <f t="shared" si="1"/>
        <v>3.0692412636677404E-2</v>
      </c>
      <c r="S5" s="109">
        <f t="shared" si="1"/>
        <v>2.1029341034765149E-2</v>
      </c>
      <c r="T5" s="110">
        <f t="shared" si="1"/>
        <v>9.6630716019122549E-3</v>
      </c>
      <c r="U5" s="108">
        <f t="shared" si="2"/>
        <v>0.15346206318338701</v>
      </c>
      <c r="V5" s="11">
        <f t="shared" si="3"/>
        <v>0.10514670517382575</v>
      </c>
      <c r="W5" s="11">
        <f t="shared" si="4"/>
        <v>4.8315358009561278E-2</v>
      </c>
      <c r="X5" s="92">
        <f t="shared" si="5"/>
        <v>1534.62063183387</v>
      </c>
      <c r="Y5" s="15">
        <f t="shared" si="6"/>
        <v>1051.4670517382576</v>
      </c>
      <c r="Z5" s="15">
        <f t="shared" si="7"/>
        <v>483.15358009561277</v>
      </c>
      <c r="AA5" s="111">
        <f t="shared" si="8"/>
        <v>15.3462063183387</v>
      </c>
      <c r="AB5" s="87">
        <f t="shared" si="8"/>
        <v>10.514670517382577</v>
      </c>
      <c r="AC5" s="127">
        <f t="shared" si="8"/>
        <v>4.8315358009561278</v>
      </c>
      <c r="AD5" s="112" t="s">
        <v>681</v>
      </c>
    </row>
    <row r="6" spans="1:31" s="22" customFormat="1" x14ac:dyDescent="0.25">
      <c r="A6" s="208" t="s">
        <v>6</v>
      </c>
      <c r="B6" s="208" t="s">
        <v>21</v>
      </c>
      <c r="C6" s="208" t="s">
        <v>975</v>
      </c>
      <c r="D6" s="208">
        <v>2</v>
      </c>
      <c r="E6" s="36" t="s">
        <v>239</v>
      </c>
      <c r="F6" s="103">
        <v>10</v>
      </c>
      <c r="G6" s="208"/>
      <c r="H6" s="107">
        <v>9.9383983572895254</v>
      </c>
      <c r="I6" s="105">
        <v>5.0995191381512814</v>
      </c>
      <c r="J6" s="105">
        <v>3.3376925932200314</v>
      </c>
      <c r="K6" s="105">
        <v>1.76182654493125</v>
      </c>
      <c r="L6" s="106">
        <v>0</v>
      </c>
      <c r="M6" s="107">
        <f t="shared" si="0"/>
        <v>5.0995191381512817E-2</v>
      </c>
      <c r="N6" s="106">
        <f t="shared" si="0"/>
        <v>3.3376925932200312E-2</v>
      </c>
      <c r="O6" s="106">
        <f t="shared" si="0"/>
        <v>1.7618265449312501E-2</v>
      </c>
      <c r="P6" s="129">
        <f t="shared" si="0"/>
        <v>0</v>
      </c>
      <c r="Q6" s="11">
        <v>1.3562847672726699</v>
      </c>
      <c r="R6" s="107">
        <f t="shared" si="1"/>
        <v>6.9164001274900369E-2</v>
      </c>
      <c r="S6" s="109">
        <f t="shared" si="1"/>
        <v>4.5268616220231442E-2</v>
      </c>
      <c r="T6" s="110">
        <f t="shared" si="1"/>
        <v>2.3895385054668927E-2</v>
      </c>
      <c r="U6" s="108">
        <f t="shared" si="2"/>
        <v>0.69164001274900366</v>
      </c>
      <c r="V6" s="11">
        <f t="shared" si="3"/>
        <v>0.45268616220231445</v>
      </c>
      <c r="W6" s="11">
        <f t="shared" si="4"/>
        <v>0.23895385054668924</v>
      </c>
      <c r="X6" s="92">
        <f t="shared" si="5"/>
        <v>6916.4001274900365</v>
      </c>
      <c r="Y6" s="15">
        <f t="shared" si="6"/>
        <v>4526.8616220231443</v>
      </c>
      <c r="Z6" s="15">
        <f t="shared" si="7"/>
        <v>2389.5385054668923</v>
      </c>
      <c r="AA6" s="111">
        <f t="shared" si="8"/>
        <v>69.164001274900372</v>
      </c>
      <c r="AB6" s="87">
        <f t="shared" si="8"/>
        <v>45.268616220231443</v>
      </c>
      <c r="AC6" s="127">
        <f t="shared" si="8"/>
        <v>23.895385054668925</v>
      </c>
      <c r="AD6" s="112" t="s">
        <v>681</v>
      </c>
    </row>
    <row r="7" spans="1:31" s="22" customFormat="1" x14ac:dyDescent="0.25">
      <c r="A7" s="208" t="s">
        <v>6</v>
      </c>
      <c r="B7" s="208" t="s">
        <v>21</v>
      </c>
      <c r="C7" s="208" t="s">
        <v>975</v>
      </c>
      <c r="D7" s="208">
        <v>2</v>
      </c>
      <c r="E7" s="36" t="s">
        <v>270</v>
      </c>
      <c r="F7" s="103">
        <v>12</v>
      </c>
      <c r="G7" s="208"/>
      <c r="H7" s="107">
        <v>7.1058917197452844</v>
      </c>
      <c r="I7" s="105">
        <v>9.4082693152447714</v>
      </c>
      <c r="J7" s="105">
        <v>7.2951309166058342</v>
      </c>
      <c r="K7" s="105">
        <v>2.1131383986389372</v>
      </c>
      <c r="L7" s="106">
        <v>4.2518078304387058E-2</v>
      </c>
      <c r="M7" s="107">
        <f t="shared" si="0"/>
        <v>9.4082693152447716E-2</v>
      </c>
      <c r="N7" s="106">
        <f t="shared" si="0"/>
        <v>7.295130916605834E-2</v>
      </c>
      <c r="O7" s="106">
        <f t="shared" si="0"/>
        <v>2.1131383986389373E-2</v>
      </c>
      <c r="P7" s="129">
        <f t="shared" si="0"/>
        <v>4.2518078304387057E-4</v>
      </c>
      <c r="Q7" s="11">
        <v>1.5056756998103722</v>
      </c>
      <c r="R7" s="107">
        <f t="shared" si="1"/>
        <v>0.14165802485235623</v>
      </c>
      <c r="S7" s="109">
        <f t="shared" si="1"/>
        <v>0.10984101348068771</v>
      </c>
      <c r="T7" s="110">
        <f t="shared" si="1"/>
        <v>3.1817011371668515E-2</v>
      </c>
      <c r="U7" s="108">
        <f t="shared" si="2"/>
        <v>1.6998962982282748</v>
      </c>
      <c r="V7" s="11">
        <f t="shared" si="3"/>
        <v>1.3180921617682524</v>
      </c>
      <c r="W7" s="11">
        <f t="shared" si="4"/>
        <v>0.38180413646002215</v>
      </c>
      <c r="X7" s="92">
        <f t="shared" si="5"/>
        <v>16998.962982282748</v>
      </c>
      <c r="Y7" s="15">
        <f t="shared" si="6"/>
        <v>13180.921617682525</v>
      </c>
      <c r="Z7" s="15">
        <f t="shared" si="7"/>
        <v>3818.0413646002216</v>
      </c>
      <c r="AA7" s="111">
        <f t="shared" si="8"/>
        <v>169.98962982282748</v>
      </c>
      <c r="AB7" s="87">
        <f t="shared" si="8"/>
        <v>131.80921617682526</v>
      </c>
      <c r="AC7" s="127">
        <f t="shared" si="8"/>
        <v>38.180413646002215</v>
      </c>
      <c r="AD7" s="112" t="s">
        <v>681</v>
      </c>
    </row>
    <row r="8" spans="1:31" s="22" customFormat="1" x14ac:dyDescent="0.25">
      <c r="A8" s="208" t="s">
        <v>6</v>
      </c>
      <c r="B8" s="208" t="s">
        <v>21</v>
      </c>
      <c r="C8" s="208" t="s">
        <v>975</v>
      </c>
      <c r="D8" s="208">
        <v>3</v>
      </c>
      <c r="E8" s="36" t="s">
        <v>166</v>
      </c>
      <c r="F8" s="103">
        <v>5</v>
      </c>
      <c r="G8" s="2">
        <v>38.5</v>
      </c>
      <c r="H8" s="107">
        <v>7.9798168566622998</v>
      </c>
      <c r="I8" s="105">
        <v>3.9153001649468986</v>
      </c>
      <c r="J8" s="105">
        <v>2.491223733860751</v>
      </c>
      <c r="K8" s="105">
        <v>1.4240764310861476</v>
      </c>
      <c r="L8" s="106">
        <v>0</v>
      </c>
      <c r="M8" s="107">
        <f t="shared" si="0"/>
        <v>3.9153001649468985E-2</v>
      </c>
      <c r="N8" s="106">
        <f t="shared" si="0"/>
        <v>2.491223733860751E-2</v>
      </c>
      <c r="O8" s="106">
        <f t="shared" si="0"/>
        <v>1.4240764310861475E-2</v>
      </c>
      <c r="P8" s="129">
        <f t="shared" si="0"/>
        <v>0</v>
      </c>
      <c r="Q8" s="11">
        <v>0.89823661968871638</v>
      </c>
      <c r="R8" s="107">
        <f t="shared" si="1"/>
        <v>3.5168659852285761E-2</v>
      </c>
      <c r="S8" s="109">
        <f t="shared" si="1"/>
        <v>2.2377083855913835E-2</v>
      </c>
      <c r="T8" s="110">
        <f t="shared" si="1"/>
        <v>1.2791575996371924E-2</v>
      </c>
      <c r="U8" s="108">
        <f t="shared" si="2"/>
        <v>0.1758432992614288</v>
      </c>
      <c r="V8" s="11">
        <f t="shared" si="3"/>
        <v>0.11188541927956917</v>
      </c>
      <c r="W8" s="11">
        <f t="shared" si="4"/>
        <v>6.3957879981859617E-2</v>
      </c>
      <c r="X8" s="92">
        <f t="shared" si="5"/>
        <v>1758.432992614288</v>
      </c>
      <c r="Y8" s="15">
        <f t="shared" si="6"/>
        <v>1118.8541927956917</v>
      </c>
      <c r="Z8" s="15">
        <f t="shared" si="7"/>
        <v>639.57879981859617</v>
      </c>
      <c r="AA8" s="111">
        <f t="shared" si="8"/>
        <v>17.584329926142882</v>
      </c>
      <c r="AB8" s="87">
        <f t="shared" si="8"/>
        <v>11.188541927956917</v>
      </c>
      <c r="AC8" s="127">
        <f t="shared" si="8"/>
        <v>6.3957879981859618</v>
      </c>
      <c r="AD8" s="112" t="s">
        <v>681</v>
      </c>
    </row>
    <row r="9" spans="1:31" s="22" customFormat="1" x14ac:dyDescent="0.25">
      <c r="A9" s="208" t="s">
        <v>6</v>
      </c>
      <c r="B9" s="208" t="s">
        <v>21</v>
      </c>
      <c r="C9" s="208" t="s">
        <v>975</v>
      </c>
      <c r="D9" s="208">
        <v>3</v>
      </c>
      <c r="E9" s="36" t="s">
        <v>239</v>
      </c>
      <c r="F9" s="103">
        <v>10</v>
      </c>
      <c r="G9" s="208"/>
      <c r="H9" s="107">
        <v>10.230326295585268</v>
      </c>
      <c r="I9" s="105">
        <v>8.9523999399714373</v>
      </c>
      <c r="J9" s="105">
        <v>6.5628519803669532</v>
      </c>
      <c r="K9" s="105">
        <v>2.3895479596044842</v>
      </c>
      <c r="L9" s="106">
        <v>3.8936603065407256E-2</v>
      </c>
      <c r="M9" s="107">
        <f t="shared" si="0"/>
        <v>8.952399939971438E-2</v>
      </c>
      <c r="N9" s="106">
        <f t="shared" si="0"/>
        <v>6.562851980366953E-2</v>
      </c>
      <c r="O9" s="106">
        <f t="shared" si="0"/>
        <v>2.3895479596044843E-2</v>
      </c>
      <c r="P9" s="129">
        <f t="shared" si="0"/>
        <v>3.8936603065407258E-4</v>
      </c>
      <c r="Q9" s="11">
        <v>1.3615376130018437</v>
      </c>
      <c r="R9" s="107">
        <f t="shared" si="1"/>
        <v>0.1218902924490656</v>
      </c>
      <c r="S9" s="109">
        <f t="shared" si="1"/>
        <v>8.9355698198332445E-2</v>
      </c>
      <c r="T9" s="110">
        <f t="shared" si="1"/>
        <v>3.2534594250733156E-2</v>
      </c>
      <c r="U9" s="108">
        <f t="shared" si="2"/>
        <v>1.2189029244906562</v>
      </c>
      <c r="V9" s="11">
        <f t="shared" si="3"/>
        <v>0.89355698198332434</v>
      </c>
      <c r="W9" s="11">
        <f t="shared" si="4"/>
        <v>0.32534594250733156</v>
      </c>
      <c r="X9" s="92">
        <f t="shared" si="5"/>
        <v>12189.029244906562</v>
      </c>
      <c r="Y9" s="15">
        <f t="shared" si="6"/>
        <v>8935.5698198332429</v>
      </c>
      <c r="Z9" s="15">
        <f t="shared" si="7"/>
        <v>3253.4594250733157</v>
      </c>
      <c r="AA9" s="111">
        <f t="shared" si="8"/>
        <v>121.89029244906563</v>
      </c>
      <c r="AB9" s="87">
        <f t="shared" si="8"/>
        <v>89.355698198332433</v>
      </c>
      <c r="AC9" s="127">
        <f t="shared" si="8"/>
        <v>32.534594250733157</v>
      </c>
      <c r="AD9" s="112" t="s">
        <v>681</v>
      </c>
    </row>
    <row r="10" spans="1:31" s="22" customFormat="1" x14ac:dyDescent="0.25">
      <c r="A10" s="208" t="s">
        <v>6</v>
      </c>
      <c r="B10" s="208" t="s">
        <v>21</v>
      </c>
      <c r="C10" s="208" t="s">
        <v>975</v>
      </c>
      <c r="D10" s="208">
        <v>3</v>
      </c>
      <c r="E10" s="36" t="s">
        <v>685</v>
      </c>
      <c r="F10" s="103">
        <v>23.5</v>
      </c>
      <c r="G10" s="208"/>
      <c r="H10" s="107">
        <v>6.0960334029226395</v>
      </c>
      <c r="I10" s="105">
        <v>9.4355168447023665</v>
      </c>
      <c r="J10" s="105">
        <v>7.8056394826489299</v>
      </c>
      <c r="K10" s="105">
        <v>1.6298773620534366</v>
      </c>
      <c r="L10" s="106">
        <v>4.4236004544293134E-2</v>
      </c>
      <c r="M10" s="107">
        <f t="shared" si="0"/>
        <v>9.4355168447023671E-2</v>
      </c>
      <c r="N10" s="106">
        <f t="shared" si="0"/>
        <v>7.8056394826489295E-2</v>
      </c>
      <c r="O10" s="106">
        <f t="shared" si="0"/>
        <v>1.6298773620534366E-2</v>
      </c>
      <c r="P10" s="129">
        <f t="shared" si="0"/>
        <v>4.4236004544293136E-4</v>
      </c>
      <c r="Q10" s="11">
        <v>1.6294327451897068</v>
      </c>
      <c r="R10" s="107">
        <f t="shared" ref="R10:T41" si="9">$Q10*M10</f>
        <v>0.153745401145471</v>
      </c>
      <c r="S10" s="109">
        <f t="shared" si="9"/>
        <v>0.12718764570173807</v>
      </c>
      <c r="T10" s="110">
        <f t="shared" si="9"/>
        <v>2.655775544373289E-2</v>
      </c>
      <c r="U10" s="108">
        <f t="shared" ref="U10:U41" si="10">$F10*M10*$Q10</f>
        <v>3.6130169269185681</v>
      </c>
      <c r="V10" s="11">
        <f t="shared" ref="V10:V41" si="11">$F10*N10*$Q10</f>
        <v>2.988909673990845</v>
      </c>
      <c r="W10" s="11">
        <f t="shared" ref="W10:W41" si="12">$F10*O10*$Q10</f>
        <v>0.62410725292772284</v>
      </c>
      <c r="X10" s="92">
        <f t="shared" si="5"/>
        <v>36130.169269185681</v>
      </c>
      <c r="Y10" s="15">
        <f t="shared" si="6"/>
        <v>29889.096739908451</v>
      </c>
      <c r="Z10" s="15">
        <f t="shared" si="7"/>
        <v>6241.0725292772286</v>
      </c>
      <c r="AA10" s="111">
        <f t="shared" si="8"/>
        <v>361.30169269185683</v>
      </c>
      <c r="AB10" s="87">
        <f t="shared" si="8"/>
        <v>298.8909673990845</v>
      </c>
      <c r="AC10" s="127">
        <f t="shared" si="8"/>
        <v>62.410725292772284</v>
      </c>
      <c r="AD10" s="112" t="s">
        <v>681</v>
      </c>
    </row>
    <row r="11" spans="1:31" s="22" customFormat="1" x14ac:dyDescent="0.25">
      <c r="A11" s="208" t="s">
        <v>6</v>
      </c>
      <c r="B11" s="208" t="s">
        <v>21</v>
      </c>
      <c r="C11" s="208" t="s">
        <v>975</v>
      </c>
      <c r="D11" s="208">
        <v>4</v>
      </c>
      <c r="E11" s="36" t="s">
        <v>360</v>
      </c>
      <c r="F11" s="103">
        <v>6</v>
      </c>
      <c r="G11" s="2">
        <v>40</v>
      </c>
      <c r="H11" s="107">
        <v>6.8573667711599064</v>
      </c>
      <c r="I11" s="105">
        <v>4.5468169621514267</v>
      </c>
      <c r="J11" s="105">
        <v>3.6128627912938391</v>
      </c>
      <c r="K11" s="105">
        <v>0.93395417085758758</v>
      </c>
      <c r="L11" s="106">
        <v>0</v>
      </c>
      <c r="M11" s="107">
        <f t="shared" si="0"/>
        <v>4.5468169621514266E-2</v>
      </c>
      <c r="N11" s="106">
        <f t="shared" si="0"/>
        <v>3.6128627912938388E-2</v>
      </c>
      <c r="O11" s="106">
        <f t="shared" si="0"/>
        <v>9.3395417085758766E-3</v>
      </c>
      <c r="P11" s="129">
        <f t="shared" si="0"/>
        <v>0</v>
      </c>
      <c r="Q11" s="11">
        <v>0.98963613537634021</v>
      </c>
      <c r="R11" s="107">
        <f t="shared" si="9"/>
        <v>4.4996943666871292E-2</v>
      </c>
      <c r="S11" s="109">
        <f t="shared" si="9"/>
        <v>3.5754195704210116E-2</v>
      </c>
      <c r="T11" s="110">
        <f t="shared" si="9"/>
        <v>9.2427479626611721E-3</v>
      </c>
      <c r="U11" s="108">
        <f t="shared" si="10"/>
        <v>0.26998166200122775</v>
      </c>
      <c r="V11" s="11">
        <f t="shared" si="11"/>
        <v>0.21452517422526071</v>
      </c>
      <c r="W11" s="11">
        <f t="shared" si="12"/>
        <v>5.5456487775967025E-2</v>
      </c>
      <c r="X11" s="92">
        <f t="shared" si="5"/>
        <v>2699.8166200122773</v>
      </c>
      <c r="Y11" s="15">
        <f t="shared" si="6"/>
        <v>2145.2517422526071</v>
      </c>
      <c r="Z11" s="15">
        <f t="shared" si="7"/>
        <v>554.56487775967025</v>
      </c>
      <c r="AA11" s="111">
        <f t="shared" si="8"/>
        <v>26.998166200122775</v>
      </c>
      <c r="AB11" s="87">
        <f t="shared" si="8"/>
        <v>21.452517422526071</v>
      </c>
      <c r="AC11" s="127">
        <f t="shared" si="8"/>
        <v>5.5456487775967025</v>
      </c>
      <c r="AD11" s="112" t="s">
        <v>681</v>
      </c>
    </row>
    <row r="12" spans="1:31" s="22" customFormat="1" x14ac:dyDescent="0.25">
      <c r="A12" s="208" t="s">
        <v>6</v>
      </c>
      <c r="B12" s="208" t="s">
        <v>21</v>
      </c>
      <c r="C12" s="208" t="s">
        <v>975</v>
      </c>
      <c r="D12" s="208">
        <v>4</v>
      </c>
      <c r="E12" s="36" t="s">
        <v>686</v>
      </c>
      <c r="F12" s="103">
        <v>9</v>
      </c>
      <c r="G12" s="208"/>
      <c r="H12" s="107">
        <v>8.8340273646639123</v>
      </c>
      <c r="I12" s="105">
        <v>7.4830229352518041</v>
      </c>
      <c r="J12" s="105">
        <v>6.0162216151916565</v>
      </c>
      <c r="K12" s="105">
        <v>1.4668013200601475</v>
      </c>
      <c r="L12" s="106">
        <v>0</v>
      </c>
      <c r="M12" s="107">
        <f t="shared" si="0"/>
        <v>7.4830229352518041E-2</v>
      </c>
      <c r="N12" s="106">
        <f t="shared" si="0"/>
        <v>6.0162216151916567E-2</v>
      </c>
      <c r="O12" s="106">
        <f t="shared" si="0"/>
        <v>1.4668013200601475E-2</v>
      </c>
      <c r="P12" s="129">
        <f t="shared" si="0"/>
        <v>0</v>
      </c>
      <c r="Q12" s="11">
        <v>1.6210281920230287</v>
      </c>
      <c r="R12" s="107">
        <f t="shared" si="9"/>
        <v>0.1213019113959809</v>
      </c>
      <c r="S12" s="109">
        <f t="shared" si="9"/>
        <v>9.7524648476839976E-2</v>
      </c>
      <c r="T12" s="110">
        <f t="shared" si="9"/>
        <v>2.3777262919140927E-2</v>
      </c>
      <c r="U12" s="108">
        <f t="shared" si="10"/>
        <v>1.091717202563828</v>
      </c>
      <c r="V12" s="11">
        <f t="shared" si="11"/>
        <v>0.87772183629155964</v>
      </c>
      <c r="W12" s="11">
        <f t="shared" si="12"/>
        <v>0.21399536627226834</v>
      </c>
      <c r="X12" s="92">
        <f t="shared" si="5"/>
        <v>10917.17202563828</v>
      </c>
      <c r="Y12" s="15">
        <f t="shared" si="6"/>
        <v>8777.218362915597</v>
      </c>
      <c r="Z12" s="15">
        <f t="shared" si="7"/>
        <v>2139.9536627226835</v>
      </c>
      <c r="AA12" s="111">
        <f t="shared" si="8"/>
        <v>109.1717202563828</v>
      </c>
      <c r="AB12" s="87">
        <f t="shared" si="8"/>
        <v>87.772183629155975</v>
      </c>
      <c r="AC12" s="127">
        <f t="shared" si="8"/>
        <v>21.399536627226833</v>
      </c>
      <c r="AD12" s="112" t="s">
        <v>681</v>
      </c>
    </row>
    <row r="13" spans="1:31" s="22" customFormat="1" x14ac:dyDescent="0.25">
      <c r="A13" s="208" t="s">
        <v>6</v>
      </c>
      <c r="B13" s="208" t="s">
        <v>21</v>
      </c>
      <c r="C13" s="208" t="s">
        <v>975</v>
      </c>
      <c r="D13" s="208">
        <v>4</v>
      </c>
      <c r="E13" s="36" t="s">
        <v>687</v>
      </c>
      <c r="F13" s="103">
        <v>25</v>
      </c>
      <c r="G13" s="208"/>
      <c r="H13" s="107">
        <v>7.7726574500767018</v>
      </c>
      <c r="I13" s="105">
        <v>8.278742161394625</v>
      </c>
      <c r="J13" s="105">
        <v>6.8311359560801028</v>
      </c>
      <c r="K13" s="105">
        <v>1.4476062053145222</v>
      </c>
      <c r="L13" s="106">
        <v>3.2677751575130608E-2</v>
      </c>
      <c r="M13" s="107">
        <f t="shared" si="0"/>
        <v>8.2787421613946255E-2</v>
      </c>
      <c r="N13" s="106">
        <f t="shared" si="0"/>
        <v>6.8311359560801033E-2</v>
      </c>
      <c r="O13" s="106">
        <f t="shared" si="0"/>
        <v>1.4476062053145222E-2</v>
      </c>
      <c r="P13" s="129">
        <f t="shared" si="0"/>
        <v>3.2677751575130608E-4</v>
      </c>
      <c r="Q13" s="11">
        <v>1.5390837986479176</v>
      </c>
      <c r="R13" s="107">
        <f t="shared" si="9"/>
        <v>0.12741677933785911</v>
      </c>
      <c r="S13" s="109">
        <f t="shared" si="9"/>
        <v>0.10513690676364139</v>
      </c>
      <c r="T13" s="110">
        <f t="shared" si="9"/>
        <v>2.2279872574217721E-2</v>
      </c>
      <c r="U13" s="108">
        <f t="shared" si="10"/>
        <v>3.1854194834464775</v>
      </c>
      <c r="V13" s="11">
        <f t="shared" si="11"/>
        <v>2.6284226690910351</v>
      </c>
      <c r="W13" s="11">
        <f t="shared" si="12"/>
        <v>0.55699681435544302</v>
      </c>
      <c r="X13" s="92">
        <f t="shared" si="5"/>
        <v>31854.194834464775</v>
      </c>
      <c r="Y13" s="15">
        <f t="shared" si="6"/>
        <v>26284.226690910349</v>
      </c>
      <c r="Z13" s="15">
        <f t="shared" si="7"/>
        <v>5569.9681435544298</v>
      </c>
      <c r="AA13" s="111">
        <f t="shared" si="8"/>
        <v>318.54194834464778</v>
      </c>
      <c r="AB13" s="87">
        <f t="shared" si="8"/>
        <v>262.8422669091035</v>
      </c>
      <c r="AC13" s="127">
        <f t="shared" si="8"/>
        <v>55.699681435544299</v>
      </c>
      <c r="AD13" s="112" t="s">
        <v>681</v>
      </c>
    </row>
    <row r="14" spans="1:31" s="22" customFormat="1" x14ac:dyDescent="0.25">
      <c r="A14" s="208" t="s">
        <v>6</v>
      </c>
      <c r="B14" s="208" t="s">
        <v>19</v>
      </c>
      <c r="C14" s="208" t="s">
        <v>975</v>
      </c>
      <c r="D14" s="208">
        <v>1</v>
      </c>
      <c r="E14" s="36" t="s">
        <v>177</v>
      </c>
      <c r="F14" s="103">
        <v>15</v>
      </c>
      <c r="G14" s="2">
        <v>40</v>
      </c>
      <c r="H14" s="107">
        <v>6.5859591883460746</v>
      </c>
      <c r="I14" s="105">
        <v>5.2910227569899311</v>
      </c>
      <c r="J14" s="105">
        <v>4.3277854411768635</v>
      </c>
      <c r="K14" s="105">
        <v>0.9632373158130676</v>
      </c>
      <c r="L14" s="106">
        <v>0</v>
      </c>
      <c r="M14" s="107">
        <f t="shared" si="0"/>
        <v>5.2910227569899312E-2</v>
      </c>
      <c r="N14" s="106">
        <f t="shared" si="0"/>
        <v>4.3277854411768638E-2</v>
      </c>
      <c r="O14" s="106">
        <f t="shared" si="0"/>
        <v>9.6323731581306766E-3</v>
      </c>
      <c r="P14" s="129">
        <f t="shared" si="0"/>
        <v>0</v>
      </c>
      <c r="Q14" s="11">
        <v>1.1388169540848754</v>
      </c>
      <c r="R14" s="107">
        <f t="shared" si="9"/>
        <v>6.0255064201090336E-2</v>
      </c>
      <c r="S14" s="109">
        <f t="shared" si="9"/>
        <v>4.9285554340539044E-2</v>
      </c>
      <c r="T14" s="110">
        <f t="shared" si="9"/>
        <v>1.0969509860551289E-2</v>
      </c>
      <c r="U14" s="108">
        <f t="shared" si="10"/>
        <v>0.90382596301635498</v>
      </c>
      <c r="V14" s="11">
        <f t="shared" si="11"/>
        <v>0.73928331510808565</v>
      </c>
      <c r="W14" s="11">
        <f t="shared" si="12"/>
        <v>0.16454264790826933</v>
      </c>
      <c r="X14" s="92">
        <f t="shared" si="5"/>
        <v>9038.2596301635494</v>
      </c>
      <c r="Y14" s="15">
        <f t="shared" si="6"/>
        <v>7392.8331510808566</v>
      </c>
      <c r="Z14" s="15">
        <f t="shared" si="7"/>
        <v>1645.4264790826933</v>
      </c>
      <c r="AA14" s="111">
        <f t="shared" si="8"/>
        <v>90.382596301635502</v>
      </c>
      <c r="AB14" s="87">
        <f t="shared" si="8"/>
        <v>73.928331510808562</v>
      </c>
      <c r="AC14" s="127">
        <f t="shared" si="8"/>
        <v>16.454264790826933</v>
      </c>
      <c r="AD14" s="112" t="s">
        <v>681</v>
      </c>
    </row>
    <row r="15" spans="1:31" s="22" customFormat="1" x14ac:dyDescent="0.25">
      <c r="A15" s="208" t="s">
        <v>6</v>
      </c>
      <c r="B15" s="208" t="s">
        <v>19</v>
      </c>
      <c r="C15" s="208" t="s">
        <v>975</v>
      </c>
      <c r="D15" s="208">
        <v>1</v>
      </c>
      <c r="E15" s="36" t="s">
        <v>687</v>
      </c>
      <c r="F15" s="103">
        <v>25</v>
      </c>
      <c r="G15" s="208"/>
      <c r="H15" s="107">
        <v>7.7604012983179969</v>
      </c>
      <c r="I15" s="105">
        <v>5.9375835771925018</v>
      </c>
      <c r="J15" s="105">
        <v>4.5755370319882784</v>
      </c>
      <c r="K15" s="105">
        <v>1.3620465452042234</v>
      </c>
      <c r="L15" s="106">
        <v>0</v>
      </c>
      <c r="M15" s="107">
        <f t="shared" si="0"/>
        <v>5.9375835771925019E-2</v>
      </c>
      <c r="N15" s="106">
        <f t="shared" si="0"/>
        <v>4.5755370319882784E-2</v>
      </c>
      <c r="O15" s="106">
        <f t="shared" si="0"/>
        <v>1.3620465452042234E-2</v>
      </c>
      <c r="P15" s="129">
        <f t="shared" si="0"/>
        <v>0</v>
      </c>
      <c r="Q15" s="11">
        <v>1.347880214105992</v>
      </c>
      <c r="R15" s="107">
        <f t="shared" si="9"/>
        <v>8.0031514232984519E-2</v>
      </c>
      <c r="S15" s="109">
        <f t="shared" si="9"/>
        <v>6.1672758343262558E-2</v>
      </c>
      <c r="T15" s="110">
        <f t="shared" si="9"/>
        <v>1.8358755889721953E-2</v>
      </c>
      <c r="U15" s="108">
        <f t="shared" si="10"/>
        <v>2.0007878558246128</v>
      </c>
      <c r="V15" s="11">
        <f t="shared" si="11"/>
        <v>1.541818958581564</v>
      </c>
      <c r="W15" s="11">
        <f t="shared" si="12"/>
        <v>0.45896889724304885</v>
      </c>
      <c r="X15" s="92">
        <f t="shared" si="5"/>
        <v>20007.878558246128</v>
      </c>
      <c r="Y15" s="15">
        <f t="shared" si="6"/>
        <v>15418.18958581564</v>
      </c>
      <c r="Z15" s="15">
        <f t="shared" si="7"/>
        <v>4589.6889724304883</v>
      </c>
      <c r="AA15" s="111">
        <f t="shared" si="8"/>
        <v>200.07878558246128</v>
      </c>
      <c r="AB15" s="87">
        <f t="shared" si="8"/>
        <v>154.18189585815639</v>
      </c>
      <c r="AC15" s="127">
        <f t="shared" si="8"/>
        <v>45.896889724304884</v>
      </c>
      <c r="AD15" s="112" t="s">
        <v>681</v>
      </c>
    </row>
    <row r="16" spans="1:31" s="22" customFormat="1" x14ac:dyDescent="0.25">
      <c r="A16" s="208" t="s">
        <v>6</v>
      </c>
      <c r="B16" s="208" t="s">
        <v>19</v>
      </c>
      <c r="C16" s="208" t="s">
        <v>975</v>
      </c>
      <c r="D16" s="208">
        <v>2</v>
      </c>
      <c r="E16" s="36" t="s">
        <v>177</v>
      </c>
      <c r="F16" s="103">
        <v>15</v>
      </c>
      <c r="G16" s="2">
        <v>35</v>
      </c>
      <c r="H16" s="107">
        <v>9.3916427693567641</v>
      </c>
      <c r="I16" s="105">
        <v>4.3384171893354928</v>
      </c>
      <c r="J16" s="105">
        <v>3.1918357948428544</v>
      </c>
      <c r="K16" s="105">
        <v>1.1465813944926384</v>
      </c>
      <c r="L16" s="106">
        <v>0</v>
      </c>
      <c r="M16" s="107">
        <f t="shared" si="0"/>
        <v>4.3384171893354931E-2</v>
      </c>
      <c r="N16" s="106">
        <f t="shared" si="0"/>
        <v>3.1918357948428545E-2</v>
      </c>
      <c r="O16" s="106">
        <f t="shared" si="0"/>
        <v>1.1465813944926384E-2</v>
      </c>
      <c r="P16" s="129">
        <f t="shared" si="0"/>
        <v>0</v>
      </c>
      <c r="Q16" s="11">
        <v>1.0778839436264596</v>
      </c>
      <c r="R16" s="107">
        <f t="shared" si="9"/>
        <v>4.6763102291377617E-2</v>
      </c>
      <c r="S16" s="109">
        <f t="shared" si="9"/>
        <v>3.4404285539533112E-2</v>
      </c>
      <c r="T16" s="110">
        <f t="shared" si="9"/>
        <v>1.2358816751844505E-2</v>
      </c>
      <c r="U16" s="108">
        <f t="shared" si="10"/>
        <v>0.70144653437066418</v>
      </c>
      <c r="V16" s="11">
        <f t="shared" si="11"/>
        <v>0.51606428309299668</v>
      </c>
      <c r="W16" s="11">
        <f t="shared" si="12"/>
        <v>0.18538225127766755</v>
      </c>
      <c r="X16" s="92">
        <f t="shared" si="5"/>
        <v>7014.4653437066418</v>
      </c>
      <c r="Y16" s="15">
        <f t="shared" si="6"/>
        <v>5160.6428309299672</v>
      </c>
      <c r="Z16" s="15">
        <f t="shared" si="7"/>
        <v>1853.8225127766755</v>
      </c>
      <c r="AA16" s="111">
        <f t="shared" si="8"/>
        <v>70.144653437066424</v>
      </c>
      <c r="AB16" s="87">
        <f t="shared" si="8"/>
        <v>51.606428309299673</v>
      </c>
      <c r="AC16" s="127">
        <f t="shared" si="8"/>
        <v>18.538225127766754</v>
      </c>
      <c r="AD16" s="112" t="s">
        <v>681</v>
      </c>
    </row>
    <row r="17" spans="1:30" s="22" customFormat="1" x14ac:dyDescent="0.25">
      <c r="A17" s="208" t="s">
        <v>6</v>
      </c>
      <c r="B17" s="208" t="s">
        <v>19</v>
      </c>
      <c r="C17" s="208" t="s">
        <v>975</v>
      </c>
      <c r="D17" s="208">
        <v>2</v>
      </c>
      <c r="E17" s="36" t="s">
        <v>269</v>
      </c>
      <c r="F17" s="103">
        <v>20</v>
      </c>
      <c r="G17" s="208"/>
      <c r="H17" s="107">
        <v>8.0501253132833206</v>
      </c>
      <c r="I17" s="105">
        <v>6.5532458894172692</v>
      </c>
      <c r="J17" s="105">
        <v>5.5628995746351402</v>
      </c>
      <c r="K17" s="105">
        <v>0.99034631478212898</v>
      </c>
      <c r="L17" s="106">
        <v>0</v>
      </c>
      <c r="M17" s="107">
        <f t="shared" si="0"/>
        <v>6.5532458894172696E-2</v>
      </c>
      <c r="N17" s="106">
        <f t="shared" si="0"/>
        <v>5.5628995746351405E-2</v>
      </c>
      <c r="O17" s="106">
        <f t="shared" si="0"/>
        <v>9.9034631478212894E-3</v>
      </c>
      <c r="P17" s="129">
        <f t="shared" si="0"/>
        <v>0</v>
      </c>
      <c r="Q17" s="11">
        <v>1.4466337138144589</v>
      </c>
      <c r="R17" s="107">
        <f t="shared" si="9"/>
        <v>9.4801464385470421E-2</v>
      </c>
      <c r="S17" s="109">
        <f t="shared" si="9"/>
        <v>8.0474780712313065E-2</v>
      </c>
      <c r="T17" s="110">
        <f t="shared" si="9"/>
        <v>1.4326683673157344E-2</v>
      </c>
      <c r="U17" s="108">
        <f t="shared" si="10"/>
        <v>1.8960292877094083</v>
      </c>
      <c r="V17" s="11">
        <f t="shared" si="11"/>
        <v>1.6094956142462615</v>
      </c>
      <c r="W17" s="11">
        <f t="shared" si="12"/>
        <v>0.2865336734631469</v>
      </c>
      <c r="X17" s="92">
        <f t="shared" si="5"/>
        <v>18960.292877094082</v>
      </c>
      <c r="Y17" s="15">
        <f t="shared" si="6"/>
        <v>16094.956142462615</v>
      </c>
      <c r="Z17" s="15">
        <f t="shared" si="7"/>
        <v>2865.336734631469</v>
      </c>
      <c r="AA17" s="111">
        <f t="shared" si="8"/>
        <v>189.60292877094082</v>
      </c>
      <c r="AB17" s="87">
        <f t="shared" si="8"/>
        <v>160.94956142462615</v>
      </c>
      <c r="AC17" s="127">
        <f t="shared" si="8"/>
        <v>28.653367346314692</v>
      </c>
      <c r="AD17" s="112" t="s">
        <v>681</v>
      </c>
    </row>
    <row r="18" spans="1:30" s="22" customFormat="1" x14ac:dyDescent="0.25">
      <c r="A18" s="208" t="s">
        <v>6</v>
      </c>
      <c r="B18" s="208" t="s">
        <v>19</v>
      </c>
      <c r="C18" s="208" t="s">
        <v>975</v>
      </c>
      <c r="D18" s="208">
        <v>3</v>
      </c>
      <c r="E18" s="36" t="s">
        <v>177</v>
      </c>
      <c r="F18" s="103">
        <v>15</v>
      </c>
      <c r="G18" s="2">
        <v>38</v>
      </c>
      <c r="H18" s="107">
        <v>8.9458804523424504</v>
      </c>
      <c r="I18" s="105">
        <v>4.0957307815551758</v>
      </c>
      <c r="J18" s="105">
        <v>3.1750435925323854</v>
      </c>
      <c r="K18" s="105">
        <v>0.92068718902279034</v>
      </c>
      <c r="L18" s="106">
        <v>0</v>
      </c>
      <c r="M18" s="107">
        <f t="shared" si="0"/>
        <v>4.0957307815551756E-2</v>
      </c>
      <c r="N18" s="106">
        <f t="shared" si="0"/>
        <v>3.1750435925323853E-2</v>
      </c>
      <c r="O18" s="106">
        <f t="shared" si="0"/>
        <v>9.2068718902279037E-3</v>
      </c>
      <c r="P18" s="129">
        <f t="shared" si="0"/>
        <v>0</v>
      </c>
      <c r="Q18" s="11">
        <v>1.2228624857516561</v>
      </c>
      <c r="R18" s="107">
        <f t="shared" si="9"/>
        <v>5.0085155245021357E-2</v>
      </c>
      <c r="S18" s="109">
        <f t="shared" si="9"/>
        <v>3.882641699934021E-2</v>
      </c>
      <c r="T18" s="110">
        <f t="shared" si="9"/>
        <v>1.1258738245681143E-2</v>
      </c>
      <c r="U18" s="108">
        <f t="shared" si="10"/>
        <v>0.75127732867532038</v>
      </c>
      <c r="V18" s="11">
        <f t="shared" si="11"/>
        <v>0.58239625499010317</v>
      </c>
      <c r="W18" s="11">
        <f t="shared" si="12"/>
        <v>0.16888107368521715</v>
      </c>
      <c r="X18" s="92">
        <f t="shared" si="5"/>
        <v>7512.773286753204</v>
      </c>
      <c r="Y18" s="15">
        <f t="shared" si="6"/>
        <v>5823.9625499010317</v>
      </c>
      <c r="Z18" s="15">
        <f t="shared" si="7"/>
        <v>1688.8107368521714</v>
      </c>
      <c r="AA18" s="111">
        <f t="shared" si="8"/>
        <v>75.127732867532046</v>
      </c>
      <c r="AB18" s="87">
        <f t="shared" si="8"/>
        <v>58.239625499010316</v>
      </c>
      <c r="AC18" s="127">
        <f t="shared" si="8"/>
        <v>16.888107368521716</v>
      </c>
      <c r="AD18" s="112" t="s">
        <v>681</v>
      </c>
    </row>
    <row r="19" spans="1:30" s="22" customFormat="1" x14ac:dyDescent="0.25">
      <c r="A19" s="208" t="s">
        <v>6</v>
      </c>
      <c r="B19" s="208" t="s">
        <v>19</v>
      </c>
      <c r="C19" s="208" t="s">
        <v>975</v>
      </c>
      <c r="D19" s="208">
        <v>3</v>
      </c>
      <c r="E19" s="36" t="s">
        <v>688</v>
      </c>
      <c r="F19" s="103">
        <v>23</v>
      </c>
      <c r="G19" s="208"/>
      <c r="H19" s="107">
        <v>7.709229077092429</v>
      </c>
      <c r="I19" s="105">
        <v>5.9779219627380371</v>
      </c>
      <c r="J19" s="105">
        <v>4.8007853344923896</v>
      </c>
      <c r="K19" s="105">
        <v>1.1771366282456475</v>
      </c>
      <c r="L19" s="106">
        <v>0</v>
      </c>
      <c r="M19" s="107">
        <f t="shared" si="0"/>
        <v>5.9779219627380371E-2</v>
      </c>
      <c r="N19" s="106">
        <f t="shared" si="0"/>
        <v>4.8007853344923898E-2</v>
      </c>
      <c r="O19" s="106">
        <f t="shared" si="0"/>
        <v>1.1771366282456475E-2</v>
      </c>
      <c r="P19" s="129">
        <f t="shared" si="0"/>
        <v>0</v>
      </c>
      <c r="Q19" s="11">
        <v>1.4497854212519634</v>
      </c>
      <c r="R19" s="107">
        <f t="shared" si="9"/>
        <v>8.6667041109595291E-2</v>
      </c>
      <c r="S19" s="109">
        <f t="shared" si="9"/>
        <v>6.960108588507298E-2</v>
      </c>
      <c r="T19" s="110">
        <f t="shared" si="9"/>
        <v>1.7065955224522318E-2</v>
      </c>
      <c r="U19" s="108">
        <f t="shared" si="10"/>
        <v>1.9933419455206915</v>
      </c>
      <c r="V19" s="11">
        <f t="shared" si="11"/>
        <v>1.6008249753566786</v>
      </c>
      <c r="W19" s="11">
        <f t="shared" si="12"/>
        <v>0.39251697016401332</v>
      </c>
      <c r="X19" s="92">
        <f t="shared" si="5"/>
        <v>19933.419455206917</v>
      </c>
      <c r="Y19" s="15">
        <f t="shared" si="6"/>
        <v>16008.249753566786</v>
      </c>
      <c r="Z19" s="15">
        <f t="shared" si="7"/>
        <v>3925.1697016401331</v>
      </c>
      <c r="AA19" s="111">
        <f t="shared" si="8"/>
        <v>199.33419455206916</v>
      </c>
      <c r="AB19" s="87">
        <f t="shared" si="8"/>
        <v>160.08249753566787</v>
      </c>
      <c r="AC19" s="127">
        <f t="shared" si="8"/>
        <v>39.25169701640133</v>
      </c>
      <c r="AD19" s="112" t="s">
        <v>681</v>
      </c>
    </row>
    <row r="20" spans="1:30" s="22" customFormat="1" x14ac:dyDescent="0.25">
      <c r="A20" s="208" t="s">
        <v>6</v>
      </c>
      <c r="B20" s="208" t="s">
        <v>19</v>
      </c>
      <c r="C20" s="208" t="s">
        <v>975</v>
      </c>
      <c r="D20" s="208">
        <v>4</v>
      </c>
      <c r="E20" s="36" t="s">
        <v>177</v>
      </c>
      <c r="F20" s="103">
        <v>15</v>
      </c>
      <c r="G20" s="2">
        <v>38</v>
      </c>
      <c r="H20" s="107">
        <v>8.9170692431561509</v>
      </c>
      <c r="I20" s="105">
        <v>3.7393145561218262</v>
      </c>
      <c r="J20" s="105">
        <v>2.9913038659831548</v>
      </c>
      <c r="K20" s="105">
        <v>0.74801069013867139</v>
      </c>
      <c r="L20" s="106">
        <v>0</v>
      </c>
      <c r="M20" s="107">
        <f t="shared" si="0"/>
        <v>3.7393145561218262E-2</v>
      </c>
      <c r="N20" s="106">
        <f t="shared" si="0"/>
        <v>2.9913038659831546E-2</v>
      </c>
      <c r="O20" s="106">
        <f t="shared" si="0"/>
        <v>7.4801069013867138E-3</v>
      </c>
      <c r="P20" s="129">
        <f t="shared" si="0"/>
        <v>0</v>
      </c>
      <c r="Q20" s="11">
        <v>1.111502156293172</v>
      </c>
      <c r="R20" s="107">
        <f t="shared" si="9"/>
        <v>4.1562561921878551E-2</v>
      </c>
      <c r="S20" s="109">
        <f t="shared" si="9"/>
        <v>3.3248406971683776E-2</v>
      </c>
      <c r="T20" s="110">
        <f t="shared" si="9"/>
        <v>8.314154950194769E-3</v>
      </c>
      <c r="U20" s="108">
        <f t="shared" si="10"/>
        <v>0.62343842882817824</v>
      </c>
      <c r="V20" s="11">
        <f t="shared" si="11"/>
        <v>0.49872610457525668</v>
      </c>
      <c r="W20" s="11">
        <f t="shared" si="12"/>
        <v>0.12471232425292154</v>
      </c>
      <c r="X20" s="92">
        <f t="shared" si="5"/>
        <v>6234.3842882817826</v>
      </c>
      <c r="Y20" s="15">
        <f t="shared" si="6"/>
        <v>4987.261045752567</v>
      </c>
      <c r="Z20" s="15">
        <f t="shared" si="7"/>
        <v>1247.1232425292155</v>
      </c>
      <c r="AA20" s="111">
        <f t="shared" si="8"/>
        <v>62.343842882817825</v>
      </c>
      <c r="AB20" s="87">
        <f t="shared" si="8"/>
        <v>49.872610457525674</v>
      </c>
      <c r="AC20" s="127">
        <f t="shared" si="8"/>
        <v>12.471232425292156</v>
      </c>
      <c r="AD20" s="112" t="s">
        <v>681</v>
      </c>
    </row>
    <row r="21" spans="1:30" s="22" customFormat="1" x14ac:dyDescent="0.25">
      <c r="A21" s="208" t="s">
        <v>6</v>
      </c>
      <c r="B21" s="208" t="s">
        <v>19</v>
      </c>
      <c r="C21" s="208" t="s">
        <v>975</v>
      </c>
      <c r="D21" s="208">
        <v>4</v>
      </c>
      <c r="E21" s="36" t="s">
        <v>688</v>
      </c>
      <c r="F21" s="103">
        <v>23</v>
      </c>
      <c r="G21" s="208"/>
      <c r="H21" s="107">
        <v>3.3678756476685079</v>
      </c>
      <c r="I21" s="105">
        <v>10.192963600158691</v>
      </c>
      <c r="J21" s="105">
        <v>9.1415494506250319</v>
      </c>
      <c r="K21" s="105">
        <v>1.0514141495336595</v>
      </c>
      <c r="L21" s="106">
        <v>0</v>
      </c>
      <c r="M21" s="107">
        <f t="shared" si="0"/>
        <v>0.10192963600158692</v>
      </c>
      <c r="N21" s="106">
        <f t="shared" si="0"/>
        <v>9.1415494506250319E-2</v>
      </c>
      <c r="O21" s="106">
        <f t="shared" si="0"/>
        <v>1.0514141495336596E-2</v>
      </c>
      <c r="P21" s="129">
        <f t="shared" si="0"/>
        <v>0</v>
      </c>
      <c r="Q21" s="11">
        <v>1.3962063948143906</v>
      </c>
      <c r="R21" s="107">
        <f t="shared" si="9"/>
        <v>0.14231480960651877</v>
      </c>
      <c r="S21" s="109">
        <f t="shared" si="9"/>
        <v>0.12763489801474648</v>
      </c>
      <c r="T21" s="110">
        <f t="shared" si="9"/>
        <v>1.4679911591772295E-2</v>
      </c>
      <c r="U21" s="108">
        <f t="shared" si="10"/>
        <v>3.2732406209499318</v>
      </c>
      <c r="V21" s="11">
        <f t="shared" si="11"/>
        <v>2.9356026543391689</v>
      </c>
      <c r="W21" s="11">
        <f t="shared" si="12"/>
        <v>0.33763796661076279</v>
      </c>
      <c r="X21" s="92">
        <f t="shared" si="5"/>
        <v>32732.406209499317</v>
      </c>
      <c r="Y21" s="15">
        <f t="shared" si="6"/>
        <v>29356.02654339169</v>
      </c>
      <c r="Z21" s="15">
        <f t="shared" si="7"/>
        <v>3376.3796661076281</v>
      </c>
      <c r="AA21" s="111">
        <f t="shared" si="8"/>
        <v>327.32406209499317</v>
      </c>
      <c r="AB21" s="87">
        <f t="shared" si="8"/>
        <v>293.56026543391692</v>
      </c>
      <c r="AC21" s="127">
        <f t="shared" si="8"/>
        <v>33.763796661076285</v>
      </c>
      <c r="AD21" s="112" t="s">
        <v>681</v>
      </c>
    </row>
    <row r="22" spans="1:30" s="22" customFormat="1" x14ac:dyDescent="0.25">
      <c r="A22" s="208" t="s">
        <v>6</v>
      </c>
      <c r="B22" s="208" t="s">
        <v>19</v>
      </c>
      <c r="C22" s="208" t="s">
        <v>975</v>
      </c>
      <c r="D22" s="208">
        <v>5</v>
      </c>
      <c r="E22" s="36" t="s">
        <v>177</v>
      </c>
      <c r="F22" s="103">
        <v>15</v>
      </c>
      <c r="G22" s="2">
        <v>38</v>
      </c>
      <c r="H22" s="107">
        <v>9.9653556144283222</v>
      </c>
      <c r="I22" s="105">
        <v>3.031627893447876</v>
      </c>
      <c r="J22" s="105">
        <v>2.1799471995441926</v>
      </c>
      <c r="K22" s="105">
        <v>0.85168069390368339</v>
      </c>
      <c r="L22" s="106">
        <v>0</v>
      </c>
      <c r="M22" s="107">
        <f t="shared" si="0"/>
        <v>3.031627893447876E-2</v>
      </c>
      <c r="N22" s="106">
        <f t="shared" si="0"/>
        <v>2.1799471995441924E-2</v>
      </c>
      <c r="O22" s="106">
        <f t="shared" si="0"/>
        <v>8.5168069390368344E-3</v>
      </c>
      <c r="P22" s="129">
        <f t="shared" si="0"/>
        <v>0</v>
      </c>
      <c r="Q22" s="11">
        <v>1.2060533794182999</v>
      </c>
      <c r="R22" s="107">
        <f t="shared" si="9"/>
        <v>3.6563050660315927E-2</v>
      </c>
      <c r="S22" s="109">
        <f t="shared" si="9"/>
        <v>2.6291326869637324E-2</v>
      </c>
      <c r="T22" s="110">
        <f t="shared" si="9"/>
        <v>1.0271723790678601E-2</v>
      </c>
      <c r="U22" s="108">
        <f t="shared" si="10"/>
        <v>0.54844575990473887</v>
      </c>
      <c r="V22" s="11">
        <f t="shared" si="11"/>
        <v>0.39436990304455988</v>
      </c>
      <c r="W22" s="11">
        <f t="shared" si="12"/>
        <v>0.15407585686017902</v>
      </c>
      <c r="X22" s="92">
        <f t="shared" si="5"/>
        <v>5484.4575990473886</v>
      </c>
      <c r="Y22" s="15">
        <f t="shared" si="6"/>
        <v>3943.699030445599</v>
      </c>
      <c r="Z22" s="15">
        <f t="shared" si="7"/>
        <v>1540.7585686017903</v>
      </c>
      <c r="AA22" s="111">
        <f t="shared" si="8"/>
        <v>54.844575990473885</v>
      </c>
      <c r="AB22" s="87">
        <f t="shared" si="8"/>
        <v>39.436990304455989</v>
      </c>
      <c r="AC22" s="127">
        <f t="shared" si="8"/>
        <v>15.407585686017903</v>
      </c>
      <c r="AD22" s="112" t="s">
        <v>681</v>
      </c>
    </row>
    <row r="23" spans="1:30" s="22" customFormat="1" x14ac:dyDescent="0.25">
      <c r="A23" s="208" t="s">
        <v>6</v>
      </c>
      <c r="B23" s="208" t="s">
        <v>19</v>
      </c>
      <c r="C23" s="208" t="s">
        <v>975</v>
      </c>
      <c r="D23" s="208">
        <v>5</v>
      </c>
      <c r="E23" s="36" t="s">
        <v>688</v>
      </c>
      <c r="F23" s="103">
        <v>23</v>
      </c>
      <c r="G23" s="208"/>
      <c r="H23" s="107">
        <v>6.8865979381443916</v>
      </c>
      <c r="I23" s="105">
        <v>5.7780221074982583</v>
      </c>
      <c r="J23" s="105">
        <v>4.898591888270424</v>
      </c>
      <c r="K23" s="105">
        <v>0.87943021922783426</v>
      </c>
      <c r="L23" s="106">
        <v>0</v>
      </c>
      <c r="M23" s="107">
        <f t="shared" si="0"/>
        <v>5.7780221074982582E-2</v>
      </c>
      <c r="N23" s="106">
        <f t="shared" si="0"/>
        <v>4.8985918882704239E-2</v>
      </c>
      <c r="O23" s="106">
        <f t="shared" si="0"/>
        <v>8.7943021922783429E-3</v>
      </c>
      <c r="P23" s="129">
        <f t="shared" si="0"/>
        <v>0</v>
      </c>
      <c r="Q23" s="11">
        <v>1.3783467193351997</v>
      </c>
      <c r="R23" s="107">
        <f t="shared" si="9"/>
        <v>7.9641178161164811E-2</v>
      </c>
      <c r="S23" s="109">
        <f t="shared" si="9"/>
        <v>6.7519580585595596E-2</v>
      </c>
      <c r="T23" s="110">
        <f t="shared" si="9"/>
        <v>1.2121597575569208E-2</v>
      </c>
      <c r="U23" s="108">
        <f t="shared" si="10"/>
        <v>1.8317470977067907</v>
      </c>
      <c r="V23" s="11">
        <f t="shared" si="11"/>
        <v>1.5529503534686988</v>
      </c>
      <c r="W23" s="11">
        <f t="shared" si="12"/>
        <v>0.27879674423809181</v>
      </c>
      <c r="X23" s="92">
        <f t="shared" si="5"/>
        <v>18317.470977067907</v>
      </c>
      <c r="Y23" s="15">
        <f t="shared" si="6"/>
        <v>15529.503534686988</v>
      </c>
      <c r="Z23" s="15">
        <f t="shared" si="7"/>
        <v>2787.9674423809179</v>
      </c>
      <c r="AA23" s="111">
        <f t="shared" si="8"/>
        <v>183.17470977067907</v>
      </c>
      <c r="AB23" s="87">
        <f t="shared" si="8"/>
        <v>155.29503534686989</v>
      </c>
      <c r="AC23" s="127">
        <f t="shared" si="8"/>
        <v>27.879674423809178</v>
      </c>
      <c r="AD23" s="112" t="s">
        <v>681</v>
      </c>
    </row>
    <row r="24" spans="1:30" s="22" customFormat="1" x14ac:dyDescent="0.25">
      <c r="A24" s="208" t="s">
        <v>6</v>
      </c>
      <c r="B24" s="208" t="s">
        <v>2</v>
      </c>
      <c r="C24" s="208" t="s">
        <v>975</v>
      </c>
      <c r="D24" s="208">
        <v>1</v>
      </c>
      <c r="E24" s="36" t="s">
        <v>177</v>
      </c>
      <c r="F24" s="103">
        <v>15</v>
      </c>
      <c r="G24" s="2">
        <v>110</v>
      </c>
      <c r="H24" s="107">
        <v>5.9760492965933345</v>
      </c>
      <c r="I24" s="105">
        <v>10.44441032409668</v>
      </c>
      <c r="J24" s="105">
        <v>8.679452569785413</v>
      </c>
      <c r="K24" s="105">
        <v>1.7649577543112667</v>
      </c>
      <c r="L24" s="106">
        <v>8.9568614959716797E-2</v>
      </c>
      <c r="M24" s="107">
        <f t="shared" si="0"/>
        <v>0.1044441032409668</v>
      </c>
      <c r="N24" s="106">
        <f t="shared" si="0"/>
        <v>8.6794525697854133E-2</v>
      </c>
      <c r="O24" s="106">
        <f t="shared" si="0"/>
        <v>1.7649577543112666E-2</v>
      </c>
      <c r="P24" s="129">
        <f t="shared" si="0"/>
        <v>8.9568614959716802E-4</v>
      </c>
      <c r="Q24" s="11">
        <v>1.1408341993572113</v>
      </c>
      <c r="R24" s="107">
        <f t="shared" si="9"/>
        <v>0.11915340489849027</v>
      </c>
      <c r="S24" s="109">
        <f t="shared" si="9"/>
        <v>9.9018163233100323E-2</v>
      </c>
      <c r="T24" s="110">
        <f t="shared" si="9"/>
        <v>2.0135241665389953E-2</v>
      </c>
      <c r="U24" s="108">
        <f t="shared" si="10"/>
        <v>1.787301073477354</v>
      </c>
      <c r="V24" s="11">
        <f t="shared" si="11"/>
        <v>1.4852724484965047</v>
      </c>
      <c r="W24" s="11">
        <f t="shared" si="12"/>
        <v>0.30202862498084926</v>
      </c>
      <c r="X24" s="92">
        <f t="shared" si="5"/>
        <v>17873.010734773539</v>
      </c>
      <c r="Y24" s="15">
        <f t="shared" si="6"/>
        <v>14852.724484965047</v>
      </c>
      <c r="Z24" s="15">
        <f t="shared" si="7"/>
        <v>3020.2862498084924</v>
      </c>
      <c r="AA24" s="111">
        <f t="shared" si="8"/>
        <v>178.73010734773538</v>
      </c>
      <c r="AB24" s="87">
        <f t="shared" si="8"/>
        <v>148.52724484965049</v>
      </c>
      <c r="AC24" s="127">
        <f t="shared" si="8"/>
        <v>30.202862498084926</v>
      </c>
      <c r="AD24" s="112"/>
    </row>
    <row r="25" spans="1:30" s="22" customFormat="1" x14ac:dyDescent="0.25">
      <c r="A25" s="208" t="s">
        <v>6</v>
      </c>
      <c r="B25" s="208" t="s">
        <v>2</v>
      </c>
      <c r="C25" s="208" t="s">
        <v>975</v>
      </c>
      <c r="D25" s="208">
        <v>1</v>
      </c>
      <c r="E25" s="36" t="s">
        <v>170</v>
      </c>
      <c r="F25" s="103">
        <v>15</v>
      </c>
      <c r="G25" s="208"/>
      <c r="H25" s="107">
        <v>5.1812389010761146</v>
      </c>
      <c r="I25" s="105">
        <v>10.321990966796875</v>
      </c>
      <c r="J25" s="105">
        <v>9.2627652473214432</v>
      </c>
      <c r="K25" s="105">
        <v>1.0592257194754318</v>
      </c>
      <c r="L25" s="106">
        <v>8.3316214382648468E-2</v>
      </c>
      <c r="M25" s="107">
        <f t="shared" si="0"/>
        <v>0.10321990966796875</v>
      </c>
      <c r="N25" s="106">
        <f t="shared" si="0"/>
        <v>9.2627652473214431E-2</v>
      </c>
      <c r="O25" s="106">
        <f t="shared" si="0"/>
        <v>1.0592257194754318E-2</v>
      </c>
      <c r="P25" s="129">
        <f t="shared" si="0"/>
        <v>8.3316214382648471E-4</v>
      </c>
      <c r="Q25" s="11">
        <v>1.3606824565250071</v>
      </c>
      <c r="R25" s="107">
        <f t="shared" si="9"/>
        <v>0.14044952024930105</v>
      </c>
      <c r="S25" s="109">
        <f t="shared" si="9"/>
        <v>0.12603682170939806</v>
      </c>
      <c r="T25" s="110">
        <f t="shared" si="9"/>
        <v>1.4412698539902985E-2</v>
      </c>
      <c r="U25" s="108">
        <f t="shared" si="10"/>
        <v>2.1067428037395159</v>
      </c>
      <c r="V25" s="11">
        <f t="shared" si="11"/>
        <v>1.8905523256409711</v>
      </c>
      <c r="W25" s="11">
        <f t="shared" si="12"/>
        <v>0.21619047809854477</v>
      </c>
      <c r="X25" s="92">
        <f t="shared" si="5"/>
        <v>21067.428037395159</v>
      </c>
      <c r="Y25" s="15">
        <f t="shared" si="6"/>
        <v>18905.52325640971</v>
      </c>
      <c r="Z25" s="15">
        <f t="shared" si="7"/>
        <v>2161.9047809854478</v>
      </c>
      <c r="AA25" s="111">
        <f t="shared" si="8"/>
        <v>210.6742803739516</v>
      </c>
      <c r="AB25" s="87">
        <f t="shared" si="8"/>
        <v>189.05523256409711</v>
      </c>
      <c r="AC25" s="127">
        <f t="shared" si="8"/>
        <v>21.619047809854479</v>
      </c>
      <c r="AD25" s="112"/>
    </row>
    <row r="26" spans="1:30" s="22" customFormat="1" x14ac:dyDescent="0.25">
      <c r="A26" s="208" t="s">
        <v>6</v>
      </c>
      <c r="B26" s="208" t="s">
        <v>2</v>
      </c>
      <c r="C26" s="208" t="s">
        <v>975</v>
      </c>
      <c r="D26" s="208">
        <v>1</v>
      </c>
      <c r="E26" s="36" t="s">
        <v>171</v>
      </c>
      <c r="F26" s="113">
        <v>20</v>
      </c>
      <c r="G26" s="208"/>
      <c r="H26" s="107">
        <v>5.2804602424490685</v>
      </c>
      <c r="I26" s="105">
        <v>10.098503112792969</v>
      </c>
      <c r="J26" s="105">
        <v>9.1089537620348562</v>
      </c>
      <c r="K26" s="105">
        <v>0.98954935075811257</v>
      </c>
      <c r="L26" s="106">
        <v>6.8612582981586456E-2</v>
      </c>
      <c r="M26" s="107">
        <f t="shared" si="0"/>
        <v>0.10098503112792968</v>
      </c>
      <c r="N26" s="106">
        <f t="shared" si="0"/>
        <v>9.1089537620348562E-2</v>
      </c>
      <c r="O26" s="106">
        <f t="shared" si="0"/>
        <v>9.8954935075811264E-3</v>
      </c>
      <c r="P26" s="129">
        <f t="shared" si="0"/>
        <v>6.8612582981586456E-4</v>
      </c>
      <c r="Q26" s="11">
        <v>1.3487987669483696</v>
      </c>
      <c r="R26" s="107">
        <f t="shared" si="9"/>
        <v>0.13620848546559428</v>
      </c>
      <c r="S26" s="109">
        <f t="shared" si="9"/>
        <v>0.12286145602422327</v>
      </c>
      <c r="T26" s="110">
        <f t="shared" si="9"/>
        <v>1.3347029441371021E-2</v>
      </c>
      <c r="U26" s="108">
        <f t="shared" si="10"/>
        <v>2.724169709311886</v>
      </c>
      <c r="V26" s="11">
        <f t="shared" si="11"/>
        <v>2.4572291204844654</v>
      </c>
      <c r="W26" s="11">
        <f t="shared" si="12"/>
        <v>0.26694058882742044</v>
      </c>
      <c r="X26" s="92">
        <f t="shared" si="5"/>
        <v>27241.697093118859</v>
      </c>
      <c r="Y26" s="15">
        <f t="shared" si="6"/>
        <v>24572.291204844652</v>
      </c>
      <c r="Z26" s="15">
        <f t="shared" si="7"/>
        <v>2669.4058882742042</v>
      </c>
      <c r="AA26" s="111">
        <f t="shared" si="8"/>
        <v>272.41697093118859</v>
      </c>
      <c r="AB26" s="87">
        <f t="shared" si="8"/>
        <v>245.72291204844652</v>
      </c>
      <c r="AC26" s="127">
        <f t="shared" si="8"/>
        <v>26.694058882742041</v>
      </c>
      <c r="AD26" s="112"/>
    </row>
    <row r="27" spans="1:30" s="22" customFormat="1" x14ac:dyDescent="0.25">
      <c r="A27" s="208" t="s">
        <v>6</v>
      </c>
      <c r="B27" s="208" t="s">
        <v>2</v>
      </c>
      <c r="C27" s="208" t="s">
        <v>975</v>
      </c>
      <c r="D27" s="208">
        <v>1</v>
      </c>
      <c r="E27" s="36" t="s">
        <v>689</v>
      </c>
      <c r="F27" s="113">
        <v>60</v>
      </c>
      <c r="G27" s="208"/>
      <c r="H27" s="107">
        <v>4.6310373055783032</v>
      </c>
      <c r="I27" s="105">
        <v>8.8473844528198242</v>
      </c>
      <c r="J27" s="105">
        <v>7.7561102460052851</v>
      </c>
      <c r="K27" s="105">
        <v>1.0912742068145391</v>
      </c>
      <c r="L27" s="106">
        <v>5.5955074727535248E-2</v>
      </c>
      <c r="M27" s="107">
        <f t="shared" si="0"/>
        <v>8.8473844528198245E-2</v>
      </c>
      <c r="N27" s="106">
        <f t="shared" si="0"/>
        <v>7.756110246005285E-2</v>
      </c>
      <c r="O27" s="106">
        <f t="shared" si="0"/>
        <v>1.0912742068145392E-2</v>
      </c>
      <c r="P27" s="129">
        <f t="shared" si="0"/>
        <v>5.5955074727535251E-4</v>
      </c>
      <c r="Q27" s="11">
        <v>1.1146900822886086</v>
      </c>
      <c r="R27" s="107">
        <f t="shared" si="9"/>
        <v>9.8620917037526859E-2</v>
      </c>
      <c r="S27" s="109">
        <f t="shared" si="9"/>
        <v>8.6456591683591516E-2</v>
      </c>
      <c r="T27" s="110">
        <f t="shared" si="9"/>
        <v>1.2164325353935346E-2</v>
      </c>
      <c r="U27" s="108">
        <f t="shared" si="10"/>
        <v>5.9172550222516112</v>
      </c>
      <c r="V27" s="11">
        <f t="shared" si="11"/>
        <v>5.1873955010154909</v>
      </c>
      <c r="W27" s="11">
        <f t="shared" si="12"/>
        <v>0.72985952123612086</v>
      </c>
      <c r="X27" s="92">
        <f t="shared" si="5"/>
        <v>59172.550222516111</v>
      </c>
      <c r="Y27" s="15">
        <f t="shared" si="6"/>
        <v>51873.95501015491</v>
      </c>
      <c r="Z27" s="15">
        <f t="shared" si="7"/>
        <v>7298.5952123612087</v>
      </c>
      <c r="AA27" s="111">
        <f t="shared" si="8"/>
        <v>591.72550222516111</v>
      </c>
      <c r="AB27" s="87">
        <f t="shared" si="8"/>
        <v>518.73955010154907</v>
      </c>
      <c r="AC27" s="127">
        <f t="shared" si="8"/>
        <v>72.985952123612094</v>
      </c>
      <c r="AD27" s="112"/>
    </row>
    <row r="28" spans="1:30" s="22" customFormat="1" x14ac:dyDescent="0.25">
      <c r="A28" s="208" t="s">
        <v>6</v>
      </c>
      <c r="B28" s="208" t="s">
        <v>2</v>
      </c>
      <c r="C28" s="208" t="s">
        <v>975</v>
      </c>
      <c r="D28" s="208">
        <v>2</v>
      </c>
      <c r="E28" s="36" t="s">
        <v>177</v>
      </c>
      <c r="F28" s="113">
        <v>15</v>
      </c>
      <c r="G28" s="2">
        <v>85</v>
      </c>
      <c r="H28" s="107">
        <v>7.7222449815649465</v>
      </c>
      <c r="I28" s="105">
        <v>10.133372067089088</v>
      </c>
      <c r="J28" s="105">
        <v>8.3662116017254604</v>
      </c>
      <c r="K28" s="105">
        <v>1.7671604653636273</v>
      </c>
      <c r="L28" s="106">
        <v>7.5595423609293236E-2</v>
      </c>
      <c r="M28" s="107">
        <f t="shared" si="0"/>
        <v>0.10133372067089087</v>
      </c>
      <c r="N28" s="106">
        <f t="shared" si="0"/>
        <v>8.3662116017254609E-2</v>
      </c>
      <c r="O28" s="106">
        <f t="shared" si="0"/>
        <v>1.7671604653636274E-2</v>
      </c>
      <c r="P28" s="129">
        <f t="shared" si="0"/>
        <v>7.559542360929324E-4</v>
      </c>
      <c r="Q28" s="11">
        <v>1.1087482375002897</v>
      </c>
      <c r="R28" s="107">
        <f t="shared" si="9"/>
        <v>0.11235358419319694</v>
      </c>
      <c r="S28" s="109">
        <f t="shared" si="9"/>
        <v>9.2760223679675805E-2</v>
      </c>
      <c r="T28" s="110">
        <f t="shared" si="9"/>
        <v>1.9593360513521136E-2</v>
      </c>
      <c r="U28" s="108">
        <f t="shared" si="10"/>
        <v>1.6853037628979539</v>
      </c>
      <c r="V28" s="11">
        <f t="shared" si="11"/>
        <v>1.391403355195137</v>
      </c>
      <c r="W28" s="11">
        <f t="shared" si="12"/>
        <v>0.29390040770281706</v>
      </c>
      <c r="X28" s="92">
        <f t="shared" si="5"/>
        <v>16853.037628979539</v>
      </c>
      <c r="Y28" s="15">
        <f t="shared" si="6"/>
        <v>13914.03355195137</v>
      </c>
      <c r="Z28" s="15">
        <f t="shared" si="7"/>
        <v>2939.0040770281707</v>
      </c>
      <c r="AA28" s="111">
        <f t="shared" si="8"/>
        <v>168.53037628979538</v>
      </c>
      <c r="AB28" s="87">
        <f t="shared" si="8"/>
        <v>139.14033551951371</v>
      </c>
      <c r="AC28" s="127">
        <f t="shared" si="8"/>
        <v>29.390040770281708</v>
      </c>
      <c r="AD28" s="112"/>
    </row>
    <row r="29" spans="1:30" s="22" customFormat="1" x14ac:dyDescent="0.25">
      <c r="A29" s="208" t="s">
        <v>6</v>
      </c>
      <c r="B29" s="208" t="s">
        <v>2</v>
      </c>
      <c r="C29" s="208" t="s">
        <v>975</v>
      </c>
      <c r="D29" s="208">
        <v>2</v>
      </c>
      <c r="E29" s="36" t="s">
        <v>170</v>
      </c>
      <c r="F29" s="113">
        <v>15</v>
      </c>
      <c r="G29" s="208"/>
      <c r="H29" s="107">
        <v>6.7674512987013884</v>
      </c>
      <c r="I29" s="105">
        <v>11.002122128749047</v>
      </c>
      <c r="J29" s="105">
        <v>8.8149344996125887</v>
      </c>
      <c r="K29" s="105">
        <v>2.1871876291364583</v>
      </c>
      <c r="L29" s="106">
        <v>8.3680157613544859E-2</v>
      </c>
      <c r="M29" s="107">
        <f t="shared" si="0"/>
        <v>0.11002122128749046</v>
      </c>
      <c r="N29" s="106">
        <f t="shared" si="0"/>
        <v>8.8149344996125881E-2</v>
      </c>
      <c r="O29" s="106">
        <f t="shared" si="0"/>
        <v>2.1871876291364584E-2</v>
      </c>
      <c r="P29" s="129">
        <f t="shared" si="0"/>
        <v>8.3680157613544857E-4</v>
      </c>
      <c r="Q29" s="11">
        <v>1.1764852680871241</v>
      </c>
      <c r="R29" s="107">
        <f t="shared" si="9"/>
        <v>0.12943834602168602</v>
      </c>
      <c r="S29" s="109">
        <f t="shared" si="9"/>
        <v>0.10370640577947154</v>
      </c>
      <c r="T29" s="110">
        <f t="shared" si="9"/>
        <v>2.5731940242214476E-2</v>
      </c>
      <c r="U29" s="108">
        <f t="shared" si="10"/>
        <v>1.9415751903252902</v>
      </c>
      <c r="V29" s="11">
        <f t="shared" si="11"/>
        <v>1.5555960866920731</v>
      </c>
      <c r="W29" s="11">
        <f t="shared" si="12"/>
        <v>0.38597910363321714</v>
      </c>
      <c r="X29" s="92">
        <f t="shared" si="5"/>
        <v>19415.751903252902</v>
      </c>
      <c r="Y29" s="15">
        <f t="shared" si="6"/>
        <v>15555.96086692073</v>
      </c>
      <c r="Z29" s="15">
        <f t="shared" si="7"/>
        <v>3859.7910363321712</v>
      </c>
      <c r="AA29" s="111">
        <f t="shared" si="8"/>
        <v>194.15751903252902</v>
      </c>
      <c r="AB29" s="87">
        <f t="shared" si="8"/>
        <v>155.55960866920731</v>
      </c>
      <c r="AC29" s="127">
        <f t="shared" si="8"/>
        <v>38.597910363321709</v>
      </c>
      <c r="AD29" s="112"/>
    </row>
    <row r="30" spans="1:30" s="22" customFormat="1" x14ac:dyDescent="0.25">
      <c r="A30" s="208" t="s">
        <v>6</v>
      </c>
      <c r="B30" s="208" t="s">
        <v>2</v>
      </c>
      <c r="C30" s="208" t="s">
        <v>975</v>
      </c>
      <c r="D30" s="208">
        <v>2</v>
      </c>
      <c r="E30" s="36" t="s">
        <v>171</v>
      </c>
      <c r="F30" s="113">
        <v>20</v>
      </c>
      <c r="G30" s="208"/>
      <c r="H30" s="107">
        <v>5.0735141851314456</v>
      </c>
      <c r="I30" s="105">
        <v>10.834270049366049</v>
      </c>
      <c r="J30" s="105">
        <v>8.9701010686555946</v>
      </c>
      <c r="K30" s="105">
        <v>1.8641689807104544</v>
      </c>
      <c r="L30" s="106">
        <v>6.7447939065369042E-2</v>
      </c>
      <c r="M30" s="107">
        <f t="shared" si="0"/>
        <v>0.10834270049366049</v>
      </c>
      <c r="N30" s="106">
        <f t="shared" si="0"/>
        <v>8.9701010686555949E-2</v>
      </c>
      <c r="O30" s="106">
        <f t="shared" si="0"/>
        <v>1.8641689807104546E-2</v>
      </c>
      <c r="P30" s="129">
        <f t="shared" si="0"/>
        <v>6.7447939065369046E-4</v>
      </c>
      <c r="Q30" s="11">
        <v>1.3321616015410769</v>
      </c>
      <c r="R30" s="107">
        <f t="shared" si="9"/>
        <v>0.14432998540491998</v>
      </c>
      <c r="S30" s="109">
        <f t="shared" si="9"/>
        <v>0.11949624205605562</v>
      </c>
      <c r="T30" s="110">
        <f t="shared" si="9"/>
        <v>2.4833743348864359E-2</v>
      </c>
      <c r="U30" s="108">
        <f t="shared" si="10"/>
        <v>2.8865997080983994</v>
      </c>
      <c r="V30" s="11">
        <f t="shared" si="11"/>
        <v>2.3899248411211125</v>
      </c>
      <c r="W30" s="11">
        <f t="shared" si="12"/>
        <v>0.49667486697728719</v>
      </c>
      <c r="X30" s="92">
        <f t="shared" si="5"/>
        <v>28865.997080983994</v>
      </c>
      <c r="Y30" s="15">
        <f t="shared" si="6"/>
        <v>23899.248411211123</v>
      </c>
      <c r="Z30" s="15">
        <f t="shared" si="7"/>
        <v>4966.7486697728718</v>
      </c>
      <c r="AA30" s="111">
        <f t="shared" si="8"/>
        <v>288.65997080983993</v>
      </c>
      <c r="AB30" s="87">
        <f t="shared" si="8"/>
        <v>238.99248411211124</v>
      </c>
      <c r="AC30" s="127">
        <f t="shared" si="8"/>
        <v>49.667486697728719</v>
      </c>
      <c r="AD30" s="112"/>
    </row>
    <row r="31" spans="1:30" s="22" customFormat="1" x14ac:dyDescent="0.25">
      <c r="A31" s="208" t="s">
        <v>6</v>
      </c>
      <c r="B31" s="208" t="s">
        <v>2</v>
      </c>
      <c r="C31" s="208" t="s">
        <v>975</v>
      </c>
      <c r="D31" s="208">
        <v>2</v>
      </c>
      <c r="E31" s="36" t="s">
        <v>400</v>
      </c>
      <c r="F31" s="113">
        <v>35</v>
      </c>
      <c r="G31" s="208"/>
      <c r="H31" s="107">
        <v>4.1409516225362308</v>
      </c>
      <c r="I31" s="105">
        <v>10.67237090957525</v>
      </c>
      <c r="J31" s="105">
        <v>8.8349878447565224</v>
      </c>
      <c r="K31" s="105">
        <v>1.8373830648187273</v>
      </c>
      <c r="L31" s="106">
        <v>4.3587669478964489E-2</v>
      </c>
      <c r="M31" s="107">
        <f t="shared" si="0"/>
        <v>0.1067237090957525</v>
      </c>
      <c r="N31" s="106">
        <f t="shared" si="0"/>
        <v>8.8349878447565228E-2</v>
      </c>
      <c r="O31" s="106">
        <f t="shared" si="0"/>
        <v>1.8373830648187272E-2</v>
      </c>
      <c r="P31" s="129">
        <f t="shared" si="0"/>
        <v>4.358766947896449E-4</v>
      </c>
      <c r="Q31" s="11">
        <v>1.3868265735936098</v>
      </c>
      <c r="R31" s="107">
        <f t="shared" si="9"/>
        <v>0.14800727580646361</v>
      </c>
      <c r="S31" s="109">
        <f t="shared" si="9"/>
        <v>0.12252595920484881</v>
      </c>
      <c r="T31" s="110">
        <f t="shared" si="9"/>
        <v>2.548131660161481E-2</v>
      </c>
      <c r="U31" s="108">
        <f t="shared" si="10"/>
        <v>5.1802546532262266</v>
      </c>
      <c r="V31" s="11">
        <f t="shared" si="11"/>
        <v>4.2884085721697076</v>
      </c>
      <c r="W31" s="11">
        <f t="shared" si="12"/>
        <v>0.89184608105651841</v>
      </c>
      <c r="X31" s="92">
        <f t="shared" si="5"/>
        <v>51802.546532262262</v>
      </c>
      <c r="Y31" s="15">
        <f t="shared" si="6"/>
        <v>42884.085721697076</v>
      </c>
      <c r="Z31" s="15">
        <f t="shared" si="7"/>
        <v>8918.4608105651841</v>
      </c>
      <c r="AA31" s="111">
        <f t="shared" si="8"/>
        <v>518.02546532262261</v>
      </c>
      <c r="AB31" s="87">
        <f t="shared" si="8"/>
        <v>428.84085721697079</v>
      </c>
      <c r="AC31" s="127">
        <f t="shared" si="8"/>
        <v>89.184608105651847</v>
      </c>
      <c r="AD31" s="112"/>
    </row>
    <row r="32" spans="1:30" s="22" customFormat="1" x14ac:dyDescent="0.25">
      <c r="A32" s="208" t="s">
        <v>6</v>
      </c>
      <c r="B32" s="208" t="s">
        <v>2</v>
      </c>
      <c r="C32" s="208" t="s">
        <v>975</v>
      </c>
      <c r="D32" s="208">
        <v>3</v>
      </c>
      <c r="E32" s="36" t="s">
        <v>177</v>
      </c>
      <c r="F32" s="113">
        <v>15</v>
      </c>
      <c r="G32" s="2">
        <v>100</v>
      </c>
      <c r="H32" s="107">
        <v>8.8665447897622407</v>
      </c>
      <c r="I32" s="105">
        <v>10.335609276145609</v>
      </c>
      <c r="J32" s="105">
        <v>7.5272607102929268</v>
      </c>
      <c r="K32" s="105">
        <v>2.8083485658526826</v>
      </c>
      <c r="L32" s="106">
        <v>7.8634478249214337E-2</v>
      </c>
      <c r="M32" s="107">
        <f t="shared" si="0"/>
        <v>0.10335609276145609</v>
      </c>
      <c r="N32" s="106">
        <f t="shared" si="0"/>
        <v>7.5272607102929268E-2</v>
      </c>
      <c r="O32" s="106">
        <f t="shared" si="0"/>
        <v>2.8083485658526825E-2</v>
      </c>
      <c r="P32" s="129">
        <f t="shared" si="0"/>
        <v>7.8634478249214337E-4</v>
      </c>
      <c r="Q32" s="11">
        <v>1.2917570569805092</v>
      </c>
      <c r="R32" s="107">
        <f t="shared" si="9"/>
        <v>0.13351096220654304</v>
      </c>
      <c r="S32" s="109">
        <f t="shared" si="9"/>
        <v>9.7233921422530081E-2</v>
      </c>
      <c r="T32" s="110">
        <f t="shared" si="9"/>
        <v>3.6277040784012948E-2</v>
      </c>
      <c r="U32" s="108">
        <f t="shared" si="10"/>
        <v>2.0026644330981456</v>
      </c>
      <c r="V32" s="11">
        <f t="shared" si="11"/>
        <v>1.4585088213379513</v>
      </c>
      <c r="W32" s="11">
        <f t="shared" si="12"/>
        <v>0.54415561176019422</v>
      </c>
      <c r="X32" s="92">
        <f t="shared" si="5"/>
        <v>20026.644330981457</v>
      </c>
      <c r="Y32" s="15">
        <f t="shared" si="6"/>
        <v>14585.088213379513</v>
      </c>
      <c r="Z32" s="15">
        <f t="shared" si="7"/>
        <v>5441.5561176019419</v>
      </c>
      <c r="AA32" s="111">
        <f t="shared" si="8"/>
        <v>200.26644330981458</v>
      </c>
      <c r="AB32" s="87">
        <f t="shared" si="8"/>
        <v>145.85088213379512</v>
      </c>
      <c r="AC32" s="127">
        <f t="shared" si="8"/>
        <v>54.415561176019423</v>
      </c>
      <c r="AD32" s="112"/>
    </row>
    <row r="33" spans="1:30" s="22" customFormat="1" x14ac:dyDescent="0.25">
      <c r="A33" s="208" t="s">
        <v>6</v>
      </c>
      <c r="B33" s="208" t="s">
        <v>2</v>
      </c>
      <c r="C33" s="208" t="s">
        <v>975</v>
      </c>
      <c r="D33" s="208">
        <v>3</v>
      </c>
      <c r="E33" s="36" t="s">
        <v>170</v>
      </c>
      <c r="F33" s="113">
        <v>15</v>
      </c>
      <c r="G33" s="208"/>
      <c r="H33" s="107">
        <v>5.1462320560211428</v>
      </c>
      <c r="I33" s="105">
        <v>10.323105619921504</v>
      </c>
      <c r="J33" s="105">
        <v>8.7024178763938824</v>
      </c>
      <c r="K33" s="105">
        <v>1.6206877435276219</v>
      </c>
      <c r="L33" s="106">
        <v>6.8553943463813757E-2</v>
      </c>
      <c r="M33" s="107">
        <f t="shared" si="0"/>
        <v>0.10323105619921505</v>
      </c>
      <c r="N33" s="106">
        <f t="shared" si="0"/>
        <v>8.7024178763938823E-2</v>
      </c>
      <c r="O33" s="106">
        <f t="shared" si="0"/>
        <v>1.6206877435276219E-2</v>
      </c>
      <c r="P33" s="129">
        <f t="shared" si="0"/>
        <v>6.8553943463813753E-4</v>
      </c>
      <c r="Q33" s="11">
        <v>1.3606824565250071</v>
      </c>
      <c r="R33" s="107">
        <f t="shared" si="9"/>
        <v>0.14046468713881899</v>
      </c>
      <c r="S33" s="109">
        <f t="shared" si="9"/>
        <v>0.11841227333758764</v>
      </c>
      <c r="T33" s="110">
        <f t="shared" si="9"/>
        <v>2.2052413801231352E-2</v>
      </c>
      <c r="U33" s="108">
        <f t="shared" si="10"/>
        <v>2.1069703070822849</v>
      </c>
      <c r="V33" s="11">
        <f t="shared" si="11"/>
        <v>1.7761841000638146</v>
      </c>
      <c r="W33" s="11">
        <f t="shared" si="12"/>
        <v>0.33078620701847028</v>
      </c>
      <c r="X33" s="92">
        <f t="shared" si="5"/>
        <v>21069.703070822849</v>
      </c>
      <c r="Y33" s="15">
        <f t="shared" si="6"/>
        <v>17761.841000638145</v>
      </c>
      <c r="Z33" s="15">
        <f t="shared" si="7"/>
        <v>3307.8620701847026</v>
      </c>
      <c r="AA33" s="111">
        <f t="shared" si="8"/>
        <v>210.69703070822848</v>
      </c>
      <c r="AB33" s="87">
        <f t="shared" si="8"/>
        <v>177.61841000638145</v>
      </c>
      <c r="AC33" s="127">
        <f t="shared" si="8"/>
        <v>33.078620701847029</v>
      </c>
      <c r="AD33" s="112"/>
    </row>
    <row r="34" spans="1:30" s="22" customFormat="1" x14ac:dyDescent="0.25">
      <c r="A34" s="208" t="s">
        <v>6</v>
      </c>
      <c r="B34" s="208" t="s">
        <v>2</v>
      </c>
      <c r="C34" s="208" t="s">
        <v>975</v>
      </c>
      <c r="D34" s="208">
        <v>3</v>
      </c>
      <c r="E34" s="36" t="s">
        <v>171</v>
      </c>
      <c r="F34" s="113">
        <v>20</v>
      </c>
      <c r="G34" s="208"/>
      <c r="H34" s="107">
        <v>4.6384039900249299</v>
      </c>
      <c r="I34" s="105">
        <v>10.035711907585949</v>
      </c>
      <c r="J34" s="105">
        <v>8.6398806761539344</v>
      </c>
      <c r="K34" s="105">
        <v>1.3958312314320143</v>
      </c>
      <c r="L34" s="106">
        <v>6.0399559391693614E-2</v>
      </c>
      <c r="M34" s="107">
        <f t="shared" si="0"/>
        <v>0.10035711907585948</v>
      </c>
      <c r="N34" s="106">
        <f t="shared" si="0"/>
        <v>8.639880676153934E-2</v>
      </c>
      <c r="O34" s="106">
        <f t="shared" si="0"/>
        <v>1.3958312314320143E-2</v>
      </c>
      <c r="P34" s="129">
        <f t="shared" si="0"/>
        <v>6.0399559391693611E-4</v>
      </c>
      <c r="Q34" s="11">
        <v>1.4319845939848328</v>
      </c>
      <c r="R34" s="107">
        <f t="shared" si="9"/>
        <v>0.14370984841333215</v>
      </c>
      <c r="S34" s="109">
        <f t="shared" si="9"/>
        <v>0.12372176022119694</v>
      </c>
      <c r="T34" s="110">
        <f t="shared" si="9"/>
        <v>1.9988088192135222E-2</v>
      </c>
      <c r="U34" s="108">
        <f t="shared" si="10"/>
        <v>2.8741969682666428</v>
      </c>
      <c r="V34" s="11">
        <f t="shared" si="11"/>
        <v>2.4744352044239388</v>
      </c>
      <c r="W34" s="11">
        <f t="shared" si="12"/>
        <v>0.3997617638427044</v>
      </c>
      <c r="X34" s="92">
        <f t="shared" si="5"/>
        <v>28741.969682666429</v>
      </c>
      <c r="Y34" s="15">
        <f t="shared" si="6"/>
        <v>24744.352044239389</v>
      </c>
      <c r="Z34" s="15">
        <f t="shared" si="7"/>
        <v>3997.6176384270439</v>
      </c>
      <c r="AA34" s="111">
        <f t="shared" si="8"/>
        <v>287.41969682666428</v>
      </c>
      <c r="AB34" s="87">
        <f t="shared" si="8"/>
        <v>247.44352044239389</v>
      </c>
      <c r="AC34" s="127">
        <f t="shared" si="8"/>
        <v>39.976176384270438</v>
      </c>
      <c r="AD34" s="112"/>
    </row>
    <row r="35" spans="1:30" s="22" customFormat="1" x14ac:dyDescent="0.25">
      <c r="A35" s="208" t="s">
        <v>6</v>
      </c>
      <c r="B35" s="208" t="s">
        <v>2</v>
      </c>
      <c r="C35" s="208" t="s">
        <v>975</v>
      </c>
      <c r="D35" s="208">
        <v>3</v>
      </c>
      <c r="E35" s="36" t="s">
        <v>172</v>
      </c>
      <c r="F35" s="113">
        <v>50</v>
      </c>
      <c r="G35" s="208"/>
      <c r="H35" s="107">
        <v>4.219282421326878</v>
      </c>
      <c r="I35" s="105">
        <v>9.928624153137207</v>
      </c>
      <c r="J35" s="105">
        <v>9.2718660534682691</v>
      </c>
      <c r="K35" s="105">
        <v>0.65675809966893794</v>
      </c>
      <c r="L35" s="106">
        <v>5.1163047552108765E-2</v>
      </c>
      <c r="M35" s="107">
        <f t="shared" si="0"/>
        <v>9.9286241531372069E-2</v>
      </c>
      <c r="N35" s="106">
        <f t="shared" si="0"/>
        <v>9.2718660534682695E-2</v>
      </c>
      <c r="O35" s="106">
        <f t="shared" si="0"/>
        <v>6.5675809966893794E-3</v>
      </c>
      <c r="P35" s="129">
        <f t="shared" si="0"/>
        <v>5.1163047552108768E-4</v>
      </c>
      <c r="Q35" s="11">
        <v>1.1883689576637617</v>
      </c>
      <c r="R35" s="107">
        <f t="shared" si="9"/>
        <v>0.11798868735898911</v>
      </c>
      <c r="S35" s="109">
        <f t="shared" si="9"/>
        <v>0.11018397797558104</v>
      </c>
      <c r="T35" s="110">
        <f t="shared" si="9"/>
        <v>7.8047093834080873E-3</v>
      </c>
      <c r="U35" s="108">
        <f t="shared" si="10"/>
        <v>5.8994343679494561</v>
      </c>
      <c r="V35" s="11">
        <f t="shared" si="11"/>
        <v>5.5091988987790517</v>
      </c>
      <c r="W35" s="11">
        <f t="shared" si="12"/>
        <v>0.39023546917040436</v>
      </c>
      <c r="X35" s="92">
        <f t="shared" si="5"/>
        <v>58994.343679494559</v>
      </c>
      <c r="Y35" s="15">
        <f t="shared" si="6"/>
        <v>55091.988987790515</v>
      </c>
      <c r="Z35" s="15">
        <f t="shared" si="7"/>
        <v>3902.3546917040435</v>
      </c>
      <c r="AA35" s="111">
        <f t="shared" si="8"/>
        <v>589.94343679494557</v>
      </c>
      <c r="AB35" s="87">
        <f t="shared" si="8"/>
        <v>550.91988987790512</v>
      </c>
      <c r="AC35" s="127">
        <f t="shared" si="8"/>
        <v>39.023546917040434</v>
      </c>
      <c r="AD35" s="112"/>
    </row>
    <row r="36" spans="1:30" s="22" customFormat="1" x14ac:dyDescent="0.25">
      <c r="A36" s="208" t="s">
        <v>6</v>
      </c>
      <c r="B36" s="208" t="s">
        <v>2</v>
      </c>
      <c r="C36" s="208" t="s">
        <v>975</v>
      </c>
      <c r="D36" s="208">
        <v>4</v>
      </c>
      <c r="E36" s="36" t="s">
        <v>177</v>
      </c>
      <c r="F36" s="113">
        <v>15</v>
      </c>
      <c r="G36" s="2">
        <v>200</v>
      </c>
      <c r="H36" s="107">
        <v>4.4963786919278039</v>
      </c>
      <c r="I36" s="105">
        <v>10.881213188171387</v>
      </c>
      <c r="J36" s="105">
        <v>10.005716988132352</v>
      </c>
      <c r="K36" s="105">
        <v>0.87549620003903428</v>
      </c>
      <c r="L36" s="106">
        <v>7.8375436365604401E-2</v>
      </c>
      <c r="M36" s="107">
        <f t="shared" si="0"/>
        <v>0.10881213188171386</v>
      </c>
      <c r="N36" s="106">
        <f t="shared" si="0"/>
        <v>0.10005716988132353</v>
      </c>
      <c r="O36" s="106">
        <f t="shared" si="0"/>
        <v>8.7549620003903421E-3</v>
      </c>
      <c r="P36" s="129">
        <f t="shared" si="0"/>
        <v>7.8375436365604398E-4</v>
      </c>
      <c r="Q36" s="11">
        <v>1.1622248405951587</v>
      </c>
      <c r="R36" s="107">
        <f t="shared" si="9"/>
        <v>0.12646416263104429</v>
      </c>
      <c r="S36" s="109">
        <f t="shared" si="9"/>
        <v>0.11628892831572396</v>
      </c>
      <c r="T36" s="110">
        <f t="shared" si="9"/>
        <v>1.0175234315320338E-2</v>
      </c>
      <c r="U36" s="108">
        <f t="shared" si="10"/>
        <v>1.8969624394656641</v>
      </c>
      <c r="V36" s="11">
        <f t="shared" si="11"/>
        <v>1.7443339247358594</v>
      </c>
      <c r="W36" s="11">
        <f t="shared" si="12"/>
        <v>0.15262851472980507</v>
      </c>
      <c r="X36" s="92">
        <f t="shared" si="5"/>
        <v>18969.624394656643</v>
      </c>
      <c r="Y36" s="15">
        <f t="shared" si="6"/>
        <v>17443.339247358592</v>
      </c>
      <c r="Z36" s="15">
        <f t="shared" si="7"/>
        <v>1526.2851472980508</v>
      </c>
      <c r="AA36" s="111">
        <f t="shared" si="8"/>
        <v>189.69624394656643</v>
      </c>
      <c r="AB36" s="87">
        <f t="shared" si="8"/>
        <v>174.43339247358591</v>
      </c>
      <c r="AC36" s="127">
        <f t="shared" si="8"/>
        <v>15.262851472980508</v>
      </c>
      <c r="AD36" s="112"/>
    </row>
    <row r="37" spans="1:30" s="22" customFormat="1" x14ac:dyDescent="0.25">
      <c r="A37" s="208" t="s">
        <v>6</v>
      </c>
      <c r="B37" s="208" t="s">
        <v>2</v>
      </c>
      <c r="C37" s="208" t="s">
        <v>975</v>
      </c>
      <c r="D37" s="208">
        <v>4</v>
      </c>
      <c r="E37" s="36" t="s">
        <v>170</v>
      </c>
      <c r="F37" s="113">
        <v>15</v>
      </c>
      <c r="G37" s="208"/>
      <c r="H37" s="107">
        <v>5.560772039645288</v>
      </c>
      <c r="I37" s="105">
        <v>10.691857814788818</v>
      </c>
      <c r="J37" s="105">
        <v>9.7041157590640221</v>
      </c>
      <c r="K37" s="105">
        <v>0.98774205572479623</v>
      </c>
      <c r="L37" s="106">
        <v>7.4957907199859619E-2</v>
      </c>
      <c r="M37" s="107">
        <f t="shared" si="0"/>
        <v>0.10691857814788819</v>
      </c>
      <c r="N37" s="106">
        <f t="shared" si="0"/>
        <v>9.704115759064022E-2</v>
      </c>
      <c r="O37" s="106">
        <f t="shared" si="0"/>
        <v>9.8774205572479627E-3</v>
      </c>
      <c r="P37" s="129">
        <f t="shared" si="0"/>
        <v>7.4957907199859621E-4</v>
      </c>
      <c r="Q37" s="11">
        <v>1.3583057186096799</v>
      </c>
      <c r="R37" s="107">
        <f t="shared" si="9"/>
        <v>0.14522811612389247</v>
      </c>
      <c r="S37" s="109">
        <f t="shared" si="9"/>
        <v>0.13181155929586974</v>
      </c>
      <c r="T37" s="110">
        <f t="shared" si="9"/>
        <v>1.3416556828022718E-2</v>
      </c>
      <c r="U37" s="108">
        <f t="shared" si="10"/>
        <v>2.1784217418583873</v>
      </c>
      <c r="V37" s="11">
        <f t="shared" si="11"/>
        <v>1.9771733894380463</v>
      </c>
      <c r="W37" s="11">
        <f t="shared" si="12"/>
        <v>0.20124835242034078</v>
      </c>
      <c r="X37" s="92">
        <f t="shared" si="5"/>
        <v>21784.217418583874</v>
      </c>
      <c r="Y37" s="15">
        <f t="shared" si="6"/>
        <v>19771.733894380464</v>
      </c>
      <c r="Z37" s="15">
        <f t="shared" si="7"/>
        <v>2012.4835242034078</v>
      </c>
      <c r="AA37" s="111">
        <f t="shared" si="8"/>
        <v>217.84217418583876</v>
      </c>
      <c r="AB37" s="87">
        <f t="shared" si="8"/>
        <v>197.71733894380463</v>
      </c>
      <c r="AC37" s="127">
        <f t="shared" si="8"/>
        <v>20.124835242034077</v>
      </c>
      <c r="AD37" s="112"/>
    </row>
    <row r="38" spans="1:30" s="22" customFormat="1" x14ac:dyDescent="0.25">
      <c r="A38" s="208" t="s">
        <v>6</v>
      </c>
      <c r="B38" s="208" t="s">
        <v>2</v>
      </c>
      <c r="C38" s="208" t="s">
        <v>975</v>
      </c>
      <c r="D38" s="208">
        <v>4</v>
      </c>
      <c r="E38" s="36" t="s">
        <v>395</v>
      </c>
      <c r="F38" s="113">
        <v>32</v>
      </c>
      <c r="G38" s="208"/>
      <c r="H38" s="107">
        <v>6.3822859003581591</v>
      </c>
      <c r="I38" s="105">
        <v>10.217554092407227</v>
      </c>
      <c r="J38" s="105">
        <v>8.736595933579423</v>
      </c>
      <c r="K38" s="105">
        <v>1.4809581588278036</v>
      </c>
      <c r="L38" s="106">
        <v>7.1313828229904175E-2</v>
      </c>
      <c r="M38" s="107">
        <f t="shared" si="0"/>
        <v>0.10217554092407227</v>
      </c>
      <c r="N38" s="106">
        <f t="shared" si="0"/>
        <v>8.7365959335794233E-2</v>
      </c>
      <c r="O38" s="106">
        <f t="shared" si="0"/>
        <v>1.4809581588278036E-2</v>
      </c>
      <c r="P38" s="129">
        <f t="shared" si="0"/>
        <v>7.1313828229904177E-4</v>
      </c>
      <c r="Q38" s="11">
        <v>1.3060174844724741</v>
      </c>
      <c r="R38" s="107">
        <f t="shared" si="9"/>
        <v>0.13344304293227122</v>
      </c>
      <c r="S38" s="109">
        <f t="shared" si="9"/>
        <v>0.11410147044025845</v>
      </c>
      <c r="T38" s="110">
        <f t="shared" si="9"/>
        <v>1.9341572492012748E-2</v>
      </c>
      <c r="U38" s="108">
        <f t="shared" si="10"/>
        <v>4.2701773738326789</v>
      </c>
      <c r="V38" s="11">
        <f t="shared" si="11"/>
        <v>3.6512470540882704</v>
      </c>
      <c r="W38" s="11">
        <f t="shared" si="12"/>
        <v>0.61893031974440793</v>
      </c>
      <c r="X38" s="92">
        <f t="shared" si="5"/>
        <v>42701.773738326789</v>
      </c>
      <c r="Y38" s="15">
        <f t="shared" si="6"/>
        <v>36512.470540882707</v>
      </c>
      <c r="Z38" s="15">
        <f t="shared" si="7"/>
        <v>6189.3031974440792</v>
      </c>
      <c r="AA38" s="111">
        <f t="shared" si="8"/>
        <v>427.0177373832679</v>
      </c>
      <c r="AB38" s="87">
        <f t="shared" si="8"/>
        <v>365.12470540882708</v>
      </c>
      <c r="AC38" s="127">
        <f t="shared" si="8"/>
        <v>61.893031974440795</v>
      </c>
      <c r="AD38" s="112"/>
    </row>
    <row r="39" spans="1:30" s="22" customFormat="1" x14ac:dyDescent="0.25">
      <c r="A39" s="208" t="s">
        <v>6</v>
      </c>
      <c r="B39" s="208" t="s">
        <v>2</v>
      </c>
      <c r="C39" s="208" t="s">
        <v>975</v>
      </c>
      <c r="D39" s="208">
        <v>4</v>
      </c>
      <c r="E39" s="36" t="s">
        <v>186</v>
      </c>
      <c r="F39" s="113">
        <v>5</v>
      </c>
      <c r="G39" s="208"/>
      <c r="H39" s="107">
        <v>17.918896665294273</v>
      </c>
      <c r="I39" s="105">
        <v>8.1075286865234375</v>
      </c>
      <c r="J39" s="105">
        <v>1.3776371377443979</v>
      </c>
      <c r="K39" s="105">
        <v>6.7298915487790394</v>
      </c>
      <c r="L39" s="106">
        <v>0.31942906975746155</v>
      </c>
      <c r="M39" s="107">
        <f t="shared" si="0"/>
        <v>8.1075286865234381E-2</v>
      </c>
      <c r="N39" s="106">
        <f t="shared" si="0"/>
        <v>1.377637137744398E-2</v>
      </c>
      <c r="O39" s="106">
        <f t="shared" si="0"/>
        <v>6.7298915487790392E-2</v>
      </c>
      <c r="P39" s="129">
        <f t="shared" si="0"/>
        <v>3.1942906975746155E-3</v>
      </c>
      <c r="Q39" s="11">
        <v>0.68687725752965434</v>
      </c>
      <c r="R39" s="107">
        <f t="shared" si="9"/>
        <v>5.5688770695422198E-2</v>
      </c>
      <c r="S39" s="109">
        <f t="shared" si="9"/>
        <v>9.4626761904487468E-3</v>
      </c>
      <c r="T39" s="110">
        <f t="shared" si="9"/>
        <v>4.6226094504973447E-2</v>
      </c>
      <c r="U39" s="108">
        <f t="shared" si="10"/>
        <v>0.27844385347711098</v>
      </c>
      <c r="V39" s="11">
        <f t="shared" si="11"/>
        <v>4.7313380952243737E-2</v>
      </c>
      <c r="W39" s="11">
        <f t="shared" si="12"/>
        <v>0.23113047252486721</v>
      </c>
      <c r="X39" s="92">
        <f t="shared" si="5"/>
        <v>2784.43853477111</v>
      </c>
      <c r="Y39" s="15">
        <f t="shared" si="6"/>
        <v>473.13380952243739</v>
      </c>
      <c r="Z39" s="15">
        <f t="shared" si="7"/>
        <v>2311.3047252486722</v>
      </c>
      <c r="AA39" s="111">
        <f t="shared" si="8"/>
        <v>27.8443853477111</v>
      </c>
      <c r="AB39" s="87">
        <f t="shared" si="8"/>
        <v>4.7313380952243742</v>
      </c>
      <c r="AC39" s="127">
        <f t="shared" si="8"/>
        <v>23.113047252486723</v>
      </c>
      <c r="AD39" s="112"/>
    </row>
    <row r="40" spans="1:30" s="22" customFormat="1" x14ac:dyDescent="0.25">
      <c r="A40" s="208" t="s">
        <v>6</v>
      </c>
      <c r="B40" s="208" t="s">
        <v>2</v>
      </c>
      <c r="C40" s="208" t="s">
        <v>975</v>
      </c>
      <c r="D40" s="208">
        <v>4</v>
      </c>
      <c r="E40" s="36" t="s">
        <v>690</v>
      </c>
      <c r="F40" s="103">
        <v>7</v>
      </c>
      <c r="G40" s="208"/>
      <c r="H40" s="107">
        <v>19.801851233748771</v>
      </c>
      <c r="I40" s="105">
        <v>12.746318177026971</v>
      </c>
      <c r="J40" s="105">
        <v>3.5666682972292327</v>
      </c>
      <c r="K40" s="105">
        <v>9.1796498797977382</v>
      </c>
      <c r="L40" s="106">
        <v>0.39383423234860898</v>
      </c>
      <c r="M40" s="107">
        <f t="shared" si="0"/>
        <v>0.12746318177026972</v>
      </c>
      <c r="N40" s="106">
        <f t="shared" si="0"/>
        <v>3.5666682972292328E-2</v>
      </c>
      <c r="O40" s="106">
        <f t="shared" si="0"/>
        <v>9.1796498797977383E-2</v>
      </c>
      <c r="P40" s="129">
        <f t="shared" si="0"/>
        <v>3.9383423234860895E-3</v>
      </c>
      <c r="Q40" s="11">
        <v>0.50505680700709876</v>
      </c>
      <c r="R40" s="107">
        <f t="shared" si="9"/>
        <v>6.4376147595857858E-2</v>
      </c>
      <c r="S40" s="109">
        <f t="shared" si="9"/>
        <v>1.8013701018520421E-2</v>
      </c>
      <c r="T40" s="110">
        <f t="shared" si="9"/>
        <v>4.6362446577337436E-2</v>
      </c>
      <c r="U40" s="108">
        <f t="shared" si="10"/>
        <v>0.45063303317100506</v>
      </c>
      <c r="V40" s="11">
        <f t="shared" si="11"/>
        <v>0.12609590712964294</v>
      </c>
      <c r="W40" s="11">
        <f t="shared" si="12"/>
        <v>0.32453712604136209</v>
      </c>
      <c r="X40" s="92">
        <f t="shared" si="5"/>
        <v>4506.3303317100508</v>
      </c>
      <c r="Y40" s="15">
        <f t="shared" si="6"/>
        <v>1260.9590712964293</v>
      </c>
      <c r="Z40" s="15">
        <f t="shared" si="7"/>
        <v>3245.3712604136208</v>
      </c>
      <c r="AA40" s="111">
        <f t="shared" si="8"/>
        <v>45.063303317100512</v>
      </c>
      <c r="AB40" s="87">
        <f t="shared" si="8"/>
        <v>12.609590712964293</v>
      </c>
      <c r="AC40" s="127">
        <f t="shared" si="8"/>
        <v>32.453712604136207</v>
      </c>
      <c r="AD40" s="112"/>
    </row>
    <row r="41" spans="1:30" s="22" customFormat="1" x14ac:dyDescent="0.25">
      <c r="A41" s="208" t="s">
        <v>6</v>
      </c>
      <c r="B41" s="208" t="s">
        <v>2</v>
      </c>
      <c r="C41" s="208" t="s">
        <v>975</v>
      </c>
      <c r="D41" s="208">
        <v>4</v>
      </c>
      <c r="E41" s="36" t="s">
        <v>188</v>
      </c>
      <c r="F41" s="103">
        <v>26</v>
      </c>
      <c r="G41" s="208"/>
      <c r="H41" s="107">
        <v>6.0577228036790025</v>
      </c>
      <c r="I41" s="105">
        <v>10.313318568184554</v>
      </c>
      <c r="J41" s="105">
        <v>8.4479100753343825</v>
      </c>
      <c r="K41" s="105">
        <v>1.8654084928501717</v>
      </c>
      <c r="L41" s="106">
        <v>0.11242810600770423</v>
      </c>
      <c r="M41" s="107">
        <f t="shared" si="0"/>
        <v>0.10313318568184554</v>
      </c>
      <c r="N41" s="106">
        <f t="shared" si="0"/>
        <v>8.4479100753343819E-2</v>
      </c>
      <c r="O41" s="106">
        <f t="shared" si="0"/>
        <v>1.8654084928501718E-2</v>
      </c>
      <c r="P41" s="129">
        <f t="shared" si="0"/>
        <v>1.1242810600770423E-3</v>
      </c>
      <c r="Q41" s="11">
        <v>0.94475332134269052</v>
      </c>
      <c r="R41" s="107">
        <f t="shared" si="9"/>
        <v>9.7435419713575985E-2</v>
      </c>
      <c r="S41" s="109">
        <f t="shared" si="9"/>
        <v>7.9811911020765361E-2</v>
      </c>
      <c r="T41" s="110">
        <f t="shared" si="9"/>
        <v>1.7623508692810624E-2</v>
      </c>
      <c r="U41" s="108">
        <f t="shared" si="10"/>
        <v>2.5333209125529756</v>
      </c>
      <c r="V41" s="11">
        <f t="shared" si="11"/>
        <v>2.0751096865398995</v>
      </c>
      <c r="W41" s="11">
        <f t="shared" si="12"/>
        <v>0.45821122601307623</v>
      </c>
      <c r="X41" s="92">
        <f t="shared" si="5"/>
        <v>25333.209125529756</v>
      </c>
      <c r="Y41" s="15">
        <f t="shared" si="6"/>
        <v>20751.096865398995</v>
      </c>
      <c r="Z41" s="15">
        <f t="shared" si="7"/>
        <v>4582.1122601307625</v>
      </c>
      <c r="AA41" s="111">
        <f t="shared" si="8"/>
        <v>253.33209125529757</v>
      </c>
      <c r="AB41" s="87">
        <f t="shared" si="8"/>
        <v>207.51096865398995</v>
      </c>
      <c r="AC41" s="127">
        <f t="shared" si="8"/>
        <v>45.821122601307628</v>
      </c>
      <c r="AD41" s="112"/>
    </row>
    <row r="42" spans="1:30" s="22" customFormat="1" x14ac:dyDescent="0.25">
      <c r="A42" s="208" t="s">
        <v>6</v>
      </c>
      <c r="B42" s="208" t="s">
        <v>2</v>
      </c>
      <c r="C42" s="208" t="s">
        <v>975</v>
      </c>
      <c r="D42" s="208">
        <v>4</v>
      </c>
      <c r="E42" s="36" t="s">
        <v>415</v>
      </c>
      <c r="F42" s="103">
        <v>100</v>
      </c>
      <c r="G42" s="113"/>
      <c r="H42" s="107">
        <v>4.4723825226710758</v>
      </c>
      <c r="I42" s="105">
        <v>11.029263496398926</v>
      </c>
      <c r="J42" s="105">
        <v>10.155924138999239</v>
      </c>
      <c r="K42" s="105">
        <v>0.87333935739968638</v>
      </c>
      <c r="L42" s="106">
        <v>8.2189694046974182E-2</v>
      </c>
      <c r="M42" s="107">
        <f t="shared" si="0"/>
        <v>0.11029263496398926</v>
      </c>
      <c r="N42" s="106">
        <f t="shared" si="0"/>
        <v>0.10155924138999239</v>
      </c>
      <c r="O42" s="106">
        <f t="shared" si="0"/>
        <v>8.7333935739968629E-3</v>
      </c>
      <c r="P42" s="129">
        <f t="shared" si="0"/>
        <v>8.2189694046974182E-4</v>
      </c>
      <c r="Q42" s="11">
        <v>1.2454106676316223</v>
      </c>
      <c r="R42" s="107">
        <f t="shared" ref="R42:T60" si="13">$Q42*M42</f>
        <v>0.13735962414535269</v>
      </c>
      <c r="S42" s="109">
        <f t="shared" si="13"/>
        <v>0.12648296262367151</v>
      </c>
      <c r="T42" s="110">
        <f t="shared" si="13"/>
        <v>1.0876661521681154E-2</v>
      </c>
      <c r="U42" s="108">
        <f t="shared" ref="U42:U60" si="14">$F42*M42*$Q42</f>
        <v>13.735962414535267</v>
      </c>
      <c r="V42" s="11">
        <f t="shared" ref="V42:V60" si="15">$F42*N42*$Q42</f>
        <v>12.648296262367152</v>
      </c>
      <c r="W42" s="11">
        <f t="shared" ref="W42:W60" si="16">$F42*O42*$Q42</f>
        <v>1.0876661521681152</v>
      </c>
      <c r="X42" s="92">
        <f t="shared" ref="X42:X88" si="17">U42*10^4</f>
        <v>137359.62414535266</v>
      </c>
      <c r="Y42" s="15">
        <f t="shared" ref="Y42:Y88" si="18">V42*10^4</f>
        <v>126482.96262367153</v>
      </c>
      <c r="Z42" s="15">
        <f t="shared" ref="Z42:Z88" si="19">W42*10^4</f>
        <v>10876.661521681153</v>
      </c>
      <c r="AA42" s="111">
        <f t="shared" si="8"/>
        <v>1373.5962414535265</v>
      </c>
      <c r="AB42" s="87">
        <f t="shared" si="8"/>
        <v>1264.8296262367153</v>
      </c>
      <c r="AC42" s="127">
        <f t="shared" si="8"/>
        <v>108.76661521681153</v>
      </c>
      <c r="AD42" s="112"/>
    </row>
    <row r="43" spans="1:30" s="22" customFormat="1" x14ac:dyDescent="0.25">
      <c r="A43" s="208" t="s">
        <v>6</v>
      </c>
      <c r="B43" s="208" t="s">
        <v>2</v>
      </c>
      <c r="C43" s="208" t="s">
        <v>975</v>
      </c>
      <c r="D43" s="208">
        <v>5</v>
      </c>
      <c r="E43" s="36" t="s">
        <v>177</v>
      </c>
      <c r="F43" s="103">
        <v>15</v>
      </c>
      <c r="G43" s="2">
        <v>180</v>
      </c>
      <c r="H43" s="107">
        <v>6.3041182682153609</v>
      </c>
      <c r="I43" s="105">
        <v>10.378914833068848</v>
      </c>
      <c r="J43" s="105">
        <v>9.1514002649937716</v>
      </c>
      <c r="K43" s="105">
        <v>1.2275145680750761</v>
      </c>
      <c r="L43" s="106">
        <v>9.7156181931495667E-2</v>
      </c>
      <c r="M43" s="107">
        <f t="shared" ref="M43:P89" si="20">I43/100</f>
        <v>0.10378914833068847</v>
      </c>
      <c r="N43" s="106">
        <f t="shared" si="20"/>
        <v>9.1514002649937712E-2</v>
      </c>
      <c r="O43" s="106">
        <f t="shared" si="20"/>
        <v>1.2275145680750761E-2</v>
      </c>
      <c r="P43" s="129">
        <f t="shared" si="20"/>
        <v>9.7156181931495672E-4</v>
      </c>
      <c r="Q43" s="11">
        <v>1.1360807235265562</v>
      </c>
      <c r="R43" s="107">
        <f t="shared" si="13"/>
        <v>0.11791285072973362</v>
      </c>
      <c r="S43" s="109">
        <f t="shared" si="13"/>
        <v>0.10396729434335242</v>
      </c>
      <c r="T43" s="110">
        <f t="shared" si="13"/>
        <v>1.3945556386381206E-2</v>
      </c>
      <c r="U43" s="108">
        <f t="shared" si="14"/>
        <v>1.7686927609460044</v>
      </c>
      <c r="V43" s="11">
        <f t="shared" si="15"/>
        <v>1.5595094151502862</v>
      </c>
      <c r="W43" s="11">
        <f t="shared" si="16"/>
        <v>0.2091833457957181</v>
      </c>
      <c r="X43" s="92">
        <f t="shared" si="17"/>
        <v>17686.927609460043</v>
      </c>
      <c r="Y43" s="15">
        <f t="shared" si="18"/>
        <v>15595.094151502863</v>
      </c>
      <c r="Z43" s="15">
        <f t="shared" si="19"/>
        <v>2091.8334579571811</v>
      </c>
      <c r="AA43" s="111">
        <f t="shared" ref="AA43:AC89" si="21">X43*0.01</f>
        <v>176.86927609460042</v>
      </c>
      <c r="AB43" s="87">
        <f t="shared" si="21"/>
        <v>155.95094151502863</v>
      </c>
      <c r="AC43" s="127">
        <f t="shared" si="21"/>
        <v>20.918334579571813</v>
      </c>
      <c r="AD43" s="112"/>
    </row>
    <row r="44" spans="1:30" s="22" customFormat="1" x14ac:dyDescent="0.25">
      <c r="A44" s="208" t="s">
        <v>6</v>
      </c>
      <c r="B44" s="208" t="s">
        <v>2</v>
      </c>
      <c r="C44" s="208" t="s">
        <v>975</v>
      </c>
      <c r="D44" s="208">
        <v>5</v>
      </c>
      <c r="E44" s="36" t="s">
        <v>170</v>
      </c>
      <c r="F44" s="103">
        <v>15</v>
      </c>
      <c r="G44" s="208"/>
      <c r="H44" s="107">
        <v>6.1196400211752584</v>
      </c>
      <c r="I44" s="105">
        <v>10.563629150390625</v>
      </c>
      <c r="J44" s="105">
        <v>9.1231827507200762</v>
      </c>
      <c r="K44" s="105">
        <v>1.4404463996705488</v>
      </c>
      <c r="L44" s="106">
        <v>8.0800652503967285E-2</v>
      </c>
      <c r="M44" s="107">
        <f t="shared" si="20"/>
        <v>0.10563629150390624</v>
      </c>
      <c r="N44" s="106">
        <f t="shared" si="20"/>
        <v>9.1231827507200769E-2</v>
      </c>
      <c r="O44" s="106">
        <f t="shared" si="20"/>
        <v>1.4404463996705488E-2</v>
      </c>
      <c r="P44" s="129">
        <f t="shared" si="20"/>
        <v>8.0800652503967287E-4</v>
      </c>
      <c r="Q44" s="11">
        <v>1.2204549195206831</v>
      </c>
      <c r="R44" s="107">
        <f t="shared" si="13"/>
        <v>0.12892433164586331</v>
      </c>
      <c r="S44" s="109">
        <f t="shared" si="13"/>
        <v>0.11134433269802556</v>
      </c>
      <c r="T44" s="110">
        <f t="shared" si="13"/>
        <v>1.7579998947837773E-2</v>
      </c>
      <c r="U44" s="108">
        <f t="shared" si="14"/>
        <v>1.9338649746879497</v>
      </c>
      <c r="V44" s="11">
        <f t="shared" si="15"/>
        <v>1.6701649904703832</v>
      </c>
      <c r="W44" s="11">
        <f t="shared" si="16"/>
        <v>0.26369998421756663</v>
      </c>
      <c r="X44" s="92">
        <f t="shared" si="17"/>
        <v>19338.649746879499</v>
      </c>
      <c r="Y44" s="15">
        <f t="shared" si="18"/>
        <v>16701.649904703834</v>
      </c>
      <c r="Z44" s="15">
        <f t="shared" si="19"/>
        <v>2636.9998421756663</v>
      </c>
      <c r="AA44" s="111">
        <f t="shared" si="21"/>
        <v>193.386497468795</v>
      </c>
      <c r="AB44" s="87">
        <f t="shared" si="21"/>
        <v>167.01649904703834</v>
      </c>
      <c r="AC44" s="127">
        <f t="shared" si="21"/>
        <v>26.369998421756662</v>
      </c>
      <c r="AD44" s="112"/>
    </row>
    <row r="45" spans="1:30" s="22" customFormat="1" x14ac:dyDescent="0.25">
      <c r="A45" s="208" t="s">
        <v>6</v>
      </c>
      <c r="B45" s="208" t="s">
        <v>2</v>
      </c>
      <c r="C45" s="208" t="s">
        <v>975</v>
      </c>
      <c r="D45" s="208">
        <v>5</v>
      </c>
      <c r="E45" s="36" t="s">
        <v>189</v>
      </c>
      <c r="F45" s="103">
        <v>18</v>
      </c>
      <c r="G45" s="208"/>
      <c r="H45" s="107">
        <v>5.901399623981594</v>
      </c>
      <c r="I45" s="105">
        <v>10.071797370910645</v>
      </c>
      <c r="J45" s="105">
        <v>9.0504168737948216</v>
      </c>
      <c r="K45" s="105">
        <v>1.0213804971158229</v>
      </c>
      <c r="L45" s="106">
        <v>7.009723037481308E-2</v>
      </c>
      <c r="M45" s="107">
        <f t="shared" si="20"/>
        <v>0.10071797370910644</v>
      </c>
      <c r="N45" s="106">
        <f t="shared" si="20"/>
        <v>9.0504168737948212E-2</v>
      </c>
      <c r="O45" s="106">
        <f t="shared" si="20"/>
        <v>1.0213804971158228E-2</v>
      </c>
      <c r="P45" s="129">
        <f t="shared" si="20"/>
        <v>7.0097230374813082E-4</v>
      </c>
      <c r="Q45" s="11">
        <v>1.2287735022243296</v>
      </c>
      <c r="R45" s="107">
        <f t="shared" si="13"/>
        <v>0.12375957729147667</v>
      </c>
      <c r="S45" s="109">
        <f t="shared" si="13"/>
        <v>0.11120912438603031</v>
      </c>
      <c r="T45" s="110">
        <f t="shared" si="13"/>
        <v>1.2550452905446364E-2</v>
      </c>
      <c r="U45" s="108">
        <f t="shared" si="14"/>
        <v>2.2276723912465801</v>
      </c>
      <c r="V45" s="11">
        <f t="shared" si="15"/>
        <v>2.0017642389485455</v>
      </c>
      <c r="W45" s="11">
        <f t="shared" si="16"/>
        <v>0.22590815229803454</v>
      </c>
      <c r="X45" s="92">
        <f t="shared" si="17"/>
        <v>22276.723912465801</v>
      </c>
      <c r="Y45" s="15">
        <f t="shared" si="18"/>
        <v>20017.642389485456</v>
      </c>
      <c r="Z45" s="15">
        <f t="shared" si="19"/>
        <v>2259.0815229803452</v>
      </c>
      <c r="AA45" s="111">
        <f t="shared" si="21"/>
        <v>222.767239124658</v>
      </c>
      <c r="AB45" s="87">
        <f t="shared" si="21"/>
        <v>200.17642389485457</v>
      </c>
      <c r="AC45" s="127">
        <f t="shared" si="21"/>
        <v>22.590815229803454</v>
      </c>
      <c r="AD45" s="112"/>
    </row>
    <row r="46" spans="1:30" s="22" customFormat="1" x14ac:dyDescent="0.25">
      <c r="A46" s="208" t="s">
        <v>6</v>
      </c>
      <c r="B46" s="208" t="s">
        <v>2</v>
      </c>
      <c r="C46" s="208" t="s">
        <v>975</v>
      </c>
      <c r="D46" s="208">
        <v>5</v>
      </c>
      <c r="E46" s="36" t="s">
        <v>190</v>
      </c>
      <c r="F46" s="103">
        <v>2</v>
      </c>
      <c r="G46" s="208"/>
      <c r="H46" s="107">
        <v>10.037059913526873</v>
      </c>
      <c r="I46" s="105">
        <v>5.9407393932342529</v>
      </c>
      <c r="J46" s="105">
        <v>3.4612476246971049</v>
      </c>
      <c r="K46" s="105">
        <v>2.479491768537148</v>
      </c>
      <c r="L46" s="106">
        <v>0.10539032518863678</v>
      </c>
      <c r="M46" s="107">
        <f t="shared" si="20"/>
        <v>5.9407393932342532E-2</v>
      </c>
      <c r="N46" s="106">
        <f t="shared" si="20"/>
        <v>3.4612476246971051E-2</v>
      </c>
      <c r="O46" s="106">
        <f t="shared" si="20"/>
        <v>2.4794917685371481E-2</v>
      </c>
      <c r="P46" s="129">
        <f t="shared" si="20"/>
        <v>1.0539032518863678E-3</v>
      </c>
      <c r="Q46" s="11">
        <v>1.1395424180450449</v>
      </c>
      <c r="R46" s="107">
        <f t="shared" si="13"/>
        <v>6.7697245331416134E-2</v>
      </c>
      <c r="S46" s="109">
        <f t="shared" si="13"/>
        <v>3.9442384877000074E-2</v>
      </c>
      <c r="T46" s="110">
        <f t="shared" si="13"/>
        <v>2.8254860454416064E-2</v>
      </c>
      <c r="U46" s="108">
        <f t="shared" si="14"/>
        <v>0.13539449066283227</v>
      </c>
      <c r="V46" s="11">
        <f t="shared" si="15"/>
        <v>7.8884769754000147E-2</v>
      </c>
      <c r="W46" s="11">
        <f t="shared" si="16"/>
        <v>5.6509720908832127E-2</v>
      </c>
      <c r="X46" s="92">
        <f t="shared" si="17"/>
        <v>1353.9449066283228</v>
      </c>
      <c r="Y46" s="15">
        <f t="shared" si="18"/>
        <v>788.84769754000149</v>
      </c>
      <c r="Z46" s="15">
        <f t="shared" si="19"/>
        <v>565.09720908832128</v>
      </c>
      <c r="AA46" s="111">
        <f t="shared" si="21"/>
        <v>13.539449066283227</v>
      </c>
      <c r="AB46" s="87">
        <f t="shared" si="21"/>
        <v>7.8884769754000148</v>
      </c>
      <c r="AC46" s="127">
        <f t="shared" si="21"/>
        <v>5.6509720908832133</v>
      </c>
      <c r="AD46" s="112"/>
    </row>
    <row r="47" spans="1:30" s="22" customFormat="1" x14ac:dyDescent="0.25">
      <c r="A47" s="208" t="s">
        <v>6</v>
      </c>
      <c r="B47" s="208" t="s">
        <v>2</v>
      </c>
      <c r="C47" s="208" t="s">
        <v>975</v>
      </c>
      <c r="D47" s="208">
        <v>5</v>
      </c>
      <c r="E47" s="36" t="s">
        <v>172</v>
      </c>
      <c r="F47" s="103">
        <v>50</v>
      </c>
      <c r="G47" s="208"/>
      <c r="H47" s="107">
        <v>3.5733108464215144</v>
      </c>
      <c r="I47" s="105">
        <v>10.300946749628364</v>
      </c>
      <c r="J47" s="105">
        <v>9.4717361443761661</v>
      </c>
      <c r="K47" s="105">
        <v>0.82921060525219836</v>
      </c>
      <c r="L47" s="106">
        <v>6.7959402966844412E-2</v>
      </c>
      <c r="M47" s="107">
        <f t="shared" si="20"/>
        <v>0.10300946749628365</v>
      </c>
      <c r="N47" s="106">
        <f t="shared" si="20"/>
        <v>9.4717361443761666E-2</v>
      </c>
      <c r="O47" s="106">
        <f t="shared" si="20"/>
        <v>8.2921060525219838E-3</v>
      </c>
      <c r="P47" s="129">
        <f t="shared" si="20"/>
        <v>6.7959402966844408E-4</v>
      </c>
      <c r="Q47" s="11">
        <v>1.2858152121921902</v>
      </c>
      <c r="R47" s="107">
        <f t="shared" si="13"/>
        <v>0.13245114030653848</v>
      </c>
      <c r="S47" s="109">
        <f t="shared" si="13"/>
        <v>0.12178902420309479</v>
      </c>
      <c r="T47" s="110">
        <f t="shared" si="13"/>
        <v>1.0662116103443699E-2</v>
      </c>
      <c r="U47" s="108">
        <f t="shared" si="14"/>
        <v>6.6225570153269233</v>
      </c>
      <c r="V47" s="11">
        <f t="shared" si="15"/>
        <v>6.0894512101547384</v>
      </c>
      <c r="W47" s="11">
        <f t="shared" si="16"/>
        <v>0.53310580517218498</v>
      </c>
      <c r="X47" s="92">
        <f t="shared" si="17"/>
        <v>66225.570153269233</v>
      </c>
      <c r="Y47" s="15">
        <f t="shared" si="18"/>
        <v>60894.512101547385</v>
      </c>
      <c r="Z47" s="15">
        <f t="shared" si="19"/>
        <v>5331.0580517218496</v>
      </c>
      <c r="AA47" s="111">
        <f t="shared" si="21"/>
        <v>662.25570153269234</v>
      </c>
      <c r="AB47" s="87">
        <f t="shared" si="21"/>
        <v>608.94512101547389</v>
      </c>
      <c r="AC47" s="127">
        <f t="shared" si="21"/>
        <v>53.310580517218497</v>
      </c>
      <c r="AD47" s="112"/>
    </row>
    <row r="48" spans="1:30" s="22" customFormat="1" x14ac:dyDescent="0.25">
      <c r="A48" s="208" t="s">
        <v>6</v>
      </c>
      <c r="B48" s="208" t="s">
        <v>2</v>
      </c>
      <c r="C48" s="208" t="s">
        <v>975</v>
      </c>
      <c r="D48" s="208">
        <v>5</v>
      </c>
      <c r="E48" s="36" t="s">
        <v>691</v>
      </c>
      <c r="F48" s="103">
        <v>80</v>
      </c>
      <c r="G48" s="208"/>
      <c r="H48" s="107">
        <v>5.9901414487783367</v>
      </c>
      <c r="I48" s="105">
        <v>10.874644516768971</v>
      </c>
      <c r="J48" s="105">
        <v>9.4945648327642331</v>
      </c>
      <c r="K48" s="105">
        <v>1.3800796840047376</v>
      </c>
      <c r="L48" s="106">
        <v>0.10868510855330782</v>
      </c>
      <c r="M48" s="107">
        <f t="shared" si="20"/>
        <v>0.10874644516768971</v>
      </c>
      <c r="N48" s="106">
        <f t="shared" si="20"/>
        <v>9.4945648327642337E-2</v>
      </c>
      <c r="O48" s="106">
        <f t="shared" si="20"/>
        <v>1.3800796840047376E-2</v>
      </c>
      <c r="P48" s="129">
        <f t="shared" si="20"/>
        <v>1.0868510855330782E-3</v>
      </c>
      <c r="Q48" s="11">
        <v>1.0861692273046781</v>
      </c>
      <c r="R48" s="107">
        <f t="shared" si="13"/>
        <v>0.11811704231992008</v>
      </c>
      <c r="S48" s="109">
        <f t="shared" si="13"/>
        <v>0.10312704147997698</v>
      </c>
      <c r="T48" s="110">
        <f t="shared" si="13"/>
        <v>1.4990000839943103E-2</v>
      </c>
      <c r="U48" s="108">
        <f t="shared" si="14"/>
        <v>9.449363385593605</v>
      </c>
      <c r="V48" s="11">
        <f t="shared" si="15"/>
        <v>8.2501633183981582</v>
      </c>
      <c r="W48" s="11">
        <f t="shared" si="16"/>
        <v>1.1992000671954481</v>
      </c>
      <c r="X48" s="92">
        <f t="shared" si="17"/>
        <v>94493.633855936045</v>
      </c>
      <c r="Y48" s="15">
        <f t="shared" si="18"/>
        <v>82501.633183981583</v>
      </c>
      <c r="Z48" s="15">
        <f t="shared" si="19"/>
        <v>11992.000671954482</v>
      </c>
      <c r="AA48" s="111">
        <f t="shared" si="21"/>
        <v>944.93633855936048</v>
      </c>
      <c r="AB48" s="87">
        <f t="shared" si="21"/>
        <v>825.01633183981585</v>
      </c>
      <c r="AC48" s="127">
        <f t="shared" si="21"/>
        <v>119.92000671954482</v>
      </c>
      <c r="AD48" s="112"/>
    </row>
    <row r="49" spans="1:30" s="22" customFormat="1" x14ac:dyDescent="0.25">
      <c r="A49" s="208" t="s">
        <v>6</v>
      </c>
      <c r="B49" s="208" t="s">
        <v>2</v>
      </c>
      <c r="C49" s="208" t="s">
        <v>975</v>
      </c>
      <c r="D49" s="208">
        <v>6</v>
      </c>
      <c r="E49" s="36" t="s">
        <v>177</v>
      </c>
      <c r="F49" s="103">
        <v>15</v>
      </c>
      <c r="G49" s="2">
        <v>81</v>
      </c>
      <c r="H49" s="107">
        <v>6.5942104713136498</v>
      </c>
      <c r="I49" s="105">
        <v>10.561671257019043</v>
      </c>
      <c r="J49" s="105">
        <v>9.1400333976207389</v>
      </c>
      <c r="K49" s="105">
        <v>1.4216378593983041</v>
      </c>
      <c r="L49" s="106">
        <v>9.2075273394584656E-2</v>
      </c>
      <c r="M49" s="107">
        <f t="shared" si="20"/>
        <v>0.10561671257019042</v>
      </c>
      <c r="N49" s="106">
        <f t="shared" si="20"/>
        <v>9.1400333976207393E-2</v>
      </c>
      <c r="O49" s="106">
        <f t="shared" si="20"/>
        <v>1.4216378593983042E-2</v>
      </c>
      <c r="P49" s="129">
        <f t="shared" si="20"/>
        <v>9.2075273394584653E-4</v>
      </c>
      <c r="Q49" s="11">
        <v>1.1348923545688925</v>
      </c>
      <c r="R49" s="107">
        <f t="shared" si="13"/>
        <v>0.11986359961060936</v>
      </c>
      <c r="S49" s="109">
        <f t="shared" si="13"/>
        <v>0.10372954023464115</v>
      </c>
      <c r="T49" s="110">
        <f t="shared" si="13"/>
        <v>1.6134059375968214E-2</v>
      </c>
      <c r="U49" s="108">
        <f t="shared" si="14"/>
        <v>1.7979539941591405</v>
      </c>
      <c r="V49" s="11">
        <f t="shared" si="15"/>
        <v>1.5559431035196174</v>
      </c>
      <c r="W49" s="11">
        <f t="shared" si="16"/>
        <v>0.24201089063952325</v>
      </c>
      <c r="X49" s="92">
        <f t="shared" si="17"/>
        <v>17979.539941591403</v>
      </c>
      <c r="Y49" s="15">
        <f t="shared" si="18"/>
        <v>15559.431035196174</v>
      </c>
      <c r="Z49" s="15">
        <f t="shared" si="19"/>
        <v>2420.1089063952327</v>
      </c>
      <c r="AA49" s="111">
        <f t="shared" si="21"/>
        <v>179.79539941591403</v>
      </c>
      <c r="AB49" s="87">
        <f t="shared" si="21"/>
        <v>155.59431035196175</v>
      </c>
      <c r="AC49" s="127">
        <f t="shared" si="21"/>
        <v>24.201089063952328</v>
      </c>
      <c r="AD49" s="112"/>
    </row>
    <row r="50" spans="1:30" s="22" customFormat="1" x14ac:dyDescent="0.25">
      <c r="A50" s="208" t="s">
        <v>6</v>
      </c>
      <c r="B50" s="208" t="s">
        <v>2</v>
      </c>
      <c r="C50" s="208" t="s">
        <v>975</v>
      </c>
      <c r="D50" s="208">
        <v>6</v>
      </c>
      <c r="E50" s="36" t="s">
        <v>170</v>
      </c>
      <c r="F50" s="103">
        <v>15</v>
      </c>
      <c r="G50" s="208"/>
      <c r="H50" s="107">
        <v>6.1748036193696798</v>
      </c>
      <c r="I50" s="105">
        <v>10.274811744689941</v>
      </c>
      <c r="J50" s="105">
        <v>8.9945901895572096</v>
      </c>
      <c r="K50" s="105">
        <v>1.2802215551327318</v>
      </c>
      <c r="L50" s="106">
        <v>8.1426173448562622E-2</v>
      </c>
      <c r="M50" s="107">
        <f t="shared" si="20"/>
        <v>0.10274811744689942</v>
      </c>
      <c r="N50" s="106">
        <f t="shared" si="20"/>
        <v>8.9945901895572097E-2</v>
      </c>
      <c r="O50" s="106">
        <f t="shared" si="20"/>
        <v>1.2802215551327318E-2</v>
      </c>
      <c r="P50" s="129">
        <f t="shared" si="20"/>
        <v>8.1426173448562623E-4</v>
      </c>
      <c r="Q50" s="11">
        <v>1.3464220290330422</v>
      </c>
      <c r="R50" s="107">
        <f t="shared" si="13"/>
        <v>0.13834232877217964</v>
      </c>
      <c r="S50" s="109">
        <f t="shared" si="13"/>
        <v>0.12110514373344314</v>
      </c>
      <c r="T50" s="110">
        <f t="shared" si="13"/>
        <v>1.7237185038736495E-2</v>
      </c>
      <c r="U50" s="108">
        <f t="shared" si="14"/>
        <v>2.0751349315826948</v>
      </c>
      <c r="V50" s="11">
        <f t="shared" si="15"/>
        <v>1.816577156001647</v>
      </c>
      <c r="W50" s="11">
        <f t="shared" si="16"/>
        <v>0.25855777558104742</v>
      </c>
      <c r="X50" s="92">
        <f t="shared" si="17"/>
        <v>20751.349315826948</v>
      </c>
      <c r="Y50" s="15">
        <f t="shared" si="18"/>
        <v>18165.77156001647</v>
      </c>
      <c r="Z50" s="15">
        <f t="shared" si="19"/>
        <v>2585.5777558104742</v>
      </c>
      <c r="AA50" s="111">
        <f t="shared" si="21"/>
        <v>207.51349315826948</v>
      </c>
      <c r="AB50" s="87">
        <f t="shared" si="21"/>
        <v>181.65771560016469</v>
      </c>
      <c r="AC50" s="127">
        <f t="shared" si="21"/>
        <v>25.855777558104741</v>
      </c>
      <c r="AD50" s="112"/>
    </row>
    <row r="51" spans="1:30" s="22" customFormat="1" x14ac:dyDescent="0.25">
      <c r="A51" s="208" t="s">
        <v>6</v>
      </c>
      <c r="B51" s="208" t="s">
        <v>2</v>
      </c>
      <c r="C51" s="208" t="s">
        <v>975</v>
      </c>
      <c r="D51" s="208">
        <v>6</v>
      </c>
      <c r="E51" s="36" t="s">
        <v>171</v>
      </c>
      <c r="F51" s="103">
        <v>20</v>
      </c>
      <c r="G51" s="208"/>
      <c r="H51" s="107">
        <v>5.8182565789473246</v>
      </c>
      <c r="I51" s="105">
        <v>10.262459754943848</v>
      </c>
      <c r="J51" s="105">
        <v>9.0838385659613152</v>
      </c>
      <c r="K51" s="105">
        <v>1.1786211889825324</v>
      </c>
      <c r="L51" s="106">
        <v>7.1854576468467712E-2</v>
      </c>
      <c r="M51" s="107">
        <f t="shared" si="20"/>
        <v>0.10262459754943848</v>
      </c>
      <c r="N51" s="106">
        <f t="shared" si="20"/>
        <v>9.0838385659613149E-2</v>
      </c>
      <c r="O51" s="106">
        <f t="shared" si="20"/>
        <v>1.1786211889825324E-2</v>
      </c>
      <c r="P51" s="129">
        <f t="shared" si="20"/>
        <v>7.1854576468467714E-4</v>
      </c>
      <c r="Q51" s="11">
        <v>1.3725661461016445</v>
      </c>
      <c r="R51" s="107">
        <f t="shared" si="13"/>
        <v>0.14085904835366506</v>
      </c>
      <c r="S51" s="109">
        <f t="shared" si="13"/>
        <v>0.12468169292291011</v>
      </c>
      <c r="T51" s="110">
        <f t="shared" si="13"/>
        <v>1.6177355430754926E-2</v>
      </c>
      <c r="U51" s="108">
        <f t="shared" si="14"/>
        <v>2.8171809670733006</v>
      </c>
      <c r="V51" s="11">
        <f t="shared" si="15"/>
        <v>2.4936338584582023</v>
      </c>
      <c r="W51" s="11">
        <f t="shared" si="16"/>
        <v>0.3235471086150985</v>
      </c>
      <c r="X51" s="92">
        <f t="shared" si="17"/>
        <v>28171.809670733004</v>
      </c>
      <c r="Y51" s="15">
        <f t="shared" si="18"/>
        <v>24936.338584582023</v>
      </c>
      <c r="Z51" s="15">
        <f t="shared" si="19"/>
        <v>3235.4710861509848</v>
      </c>
      <c r="AA51" s="111">
        <f t="shared" si="21"/>
        <v>281.71809670733006</v>
      </c>
      <c r="AB51" s="87">
        <f t="shared" si="21"/>
        <v>249.36338584582023</v>
      </c>
      <c r="AC51" s="127">
        <f t="shared" si="21"/>
        <v>32.354710861509851</v>
      </c>
      <c r="AD51" s="112"/>
    </row>
    <row r="52" spans="1:30" s="22" customFormat="1" x14ac:dyDescent="0.25">
      <c r="A52" s="208" t="s">
        <v>6</v>
      </c>
      <c r="B52" s="208" t="s">
        <v>2</v>
      </c>
      <c r="C52" s="208" t="s">
        <v>975</v>
      </c>
      <c r="D52" s="208">
        <v>6</v>
      </c>
      <c r="E52" s="36" t="s">
        <v>198</v>
      </c>
      <c r="F52" s="103">
        <v>31</v>
      </c>
      <c r="G52" s="208"/>
      <c r="H52" s="107">
        <v>3.8128804870234165</v>
      </c>
      <c r="I52" s="105">
        <v>10.581496238708496</v>
      </c>
      <c r="J52" s="105">
        <v>9.5582592654633061</v>
      </c>
      <c r="K52" s="105">
        <v>1.02323697324519</v>
      </c>
      <c r="L52" s="106">
        <v>6.6318966448307037E-2</v>
      </c>
      <c r="M52" s="107">
        <f t="shared" si="20"/>
        <v>0.10581496238708496</v>
      </c>
      <c r="N52" s="106">
        <f t="shared" si="20"/>
        <v>9.5582592654633064E-2</v>
      </c>
      <c r="O52" s="106">
        <f t="shared" si="20"/>
        <v>1.0232369732451901E-2</v>
      </c>
      <c r="P52" s="129">
        <f t="shared" si="20"/>
        <v>6.6318966448307036E-4</v>
      </c>
      <c r="Q52" s="11">
        <v>1.4925914108256846</v>
      </c>
      <c r="R52" s="107">
        <f t="shared" si="13"/>
        <v>0.15793850399580589</v>
      </c>
      <c r="S52" s="109">
        <f t="shared" si="13"/>
        <v>0.14266575682075547</v>
      </c>
      <c r="T52" s="110">
        <f t="shared" si="13"/>
        <v>1.5272747175050415E-2</v>
      </c>
      <c r="U52" s="108">
        <f t="shared" si="14"/>
        <v>4.8960936238699828</v>
      </c>
      <c r="V52" s="11">
        <f t="shared" si="15"/>
        <v>4.4226384614434195</v>
      </c>
      <c r="W52" s="11">
        <f t="shared" si="16"/>
        <v>0.47345516242656288</v>
      </c>
      <c r="X52" s="92">
        <f t="shared" si="17"/>
        <v>48960.936238699825</v>
      </c>
      <c r="Y52" s="15">
        <f t="shared" si="18"/>
        <v>44226.384614434195</v>
      </c>
      <c r="Z52" s="15">
        <f t="shared" si="19"/>
        <v>4734.5516242656286</v>
      </c>
      <c r="AA52" s="111">
        <f t="shared" si="21"/>
        <v>489.60936238699827</v>
      </c>
      <c r="AB52" s="87">
        <f t="shared" si="21"/>
        <v>442.26384614434198</v>
      </c>
      <c r="AC52" s="127">
        <f t="shared" si="21"/>
        <v>47.345516242656288</v>
      </c>
      <c r="AD52" s="112"/>
    </row>
    <row r="53" spans="1:30" s="22" customFormat="1" x14ac:dyDescent="0.25">
      <c r="A53" s="208" t="s">
        <v>4</v>
      </c>
      <c r="B53" s="208" t="s">
        <v>2</v>
      </c>
      <c r="C53" s="208" t="s">
        <v>975</v>
      </c>
      <c r="D53" s="208">
        <v>1</v>
      </c>
      <c r="E53" s="36" t="s">
        <v>177</v>
      </c>
      <c r="F53" s="103">
        <v>15</v>
      </c>
      <c r="G53" s="2">
        <v>85</v>
      </c>
      <c r="H53" s="107">
        <v>4.8614609571789185</v>
      </c>
      <c r="I53" s="105">
        <v>11.141139984130859</v>
      </c>
      <c r="J53" s="105">
        <v>9.7758111559774097</v>
      </c>
      <c r="K53" s="105">
        <v>1.3653288281534497</v>
      </c>
      <c r="L53" s="106">
        <v>0.11021187156438828</v>
      </c>
      <c r="M53" s="107">
        <f t="shared" si="20"/>
        <v>0.1114113998413086</v>
      </c>
      <c r="N53" s="106">
        <f t="shared" si="20"/>
        <v>9.7758111559774097E-2</v>
      </c>
      <c r="O53" s="106">
        <f t="shared" si="20"/>
        <v>1.3653288281534497E-2</v>
      </c>
      <c r="P53" s="129">
        <f t="shared" si="20"/>
        <v>1.1021187156438827E-3</v>
      </c>
      <c r="Q53" s="11">
        <v>1.0981717537770821</v>
      </c>
      <c r="R53" s="107">
        <f t="shared" si="13"/>
        <v>0.12234885235448958</v>
      </c>
      <c r="S53" s="109">
        <f t="shared" si="13"/>
        <v>0.10735519681753276</v>
      </c>
      <c r="T53" s="110">
        <f t="shared" si="13"/>
        <v>1.4993655536956821E-2</v>
      </c>
      <c r="U53" s="108">
        <f t="shared" si="14"/>
        <v>1.8352327853173438</v>
      </c>
      <c r="V53" s="11">
        <f t="shared" si="15"/>
        <v>1.6103279522629914</v>
      </c>
      <c r="W53" s="11">
        <f t="shared" si="16"/>
        <v>0.22490483305435233</v>
      </c>
      <c r="X53" s="92">
        <f t="shared" si="17"/>
        <v>18352.32785317344</v>
      </c>
      <c r="Y53" s="15">
        <f t="shared" si="18"/>
        <v>16103.279522629915</v>
      </c>
      <c r="Z53" s="15">
        <f t="shared" si="19"/>
        <v>2249.0483305435232</v>
      </c>
      <c r="AA53" s="111">
        <f t="shared" si="21"/>
        <v>183.52327853173441</v>
      </c>
      <c r="AB53" s="87">
        <f t="shared" si="21"/>
        <v>161.03279522629916</v>
      </c>
      <c r="AC53" s="127">
        <f t="shared" si="21"/>
        <v>22.490483305435234</v>
      </c>
      <c r="AD53" s="112"/>
    </row>
    <row r="54" spans="1:30" s="22" customFormat="1" x14ac:dyDescent="0.25">
      <c r="A54" s="208" t="s">
        <v>4</v>
      </c>
      <c r="B54" s="208" t="s">
        <v>2</v>
      </c>
      <c r="C54" s="208" t="s">
        <v>975</v>
      </c>
      <c r="D54" s="208">
        <v>1</v>
      </c>
      <c r="E54" s="36" t="s">
        <v>170</v>
      </c>
      <c r="F54" s="103">
        <v>15</v>
      </c>
      <c r="G54" s="208"/>
      <c r="H54" s="107">
        <v>3.585434173669471</v>
      </c>
      <c r="I54" s="105">
        <v>10.599113464355469</v>
      </c>
      <c r="J54" s="105">
        <v>10.085917123960179</v>
      </c>
      <c r="K54" s="105">
        <v>0.5131963403952895</v>
      </c>
      <c r="L54" s="106">
        <v>7.6574191451072693E-2</v>
      </c>
      <c r="M54" s="107">
        <f t="shared" si="20"/>
        <v>0.10599113464355468</v>
      </c>
      <c r="N54" s="106">
        <f t="shared" si="20"/>
        <v>0.10085917123960179</v>
      </c>
      <c r="O54" s="106">
        <f t="shared" si="20"/>
        <v>5.1319634039528952E-3</v>
      </c>
      <c r="P54" s="129">
        <f t="shared" si="20"/>
        <v>7.6574191451072692E-4</v>
      </c>
      <c r="Q54" s="11">
        <v>1.3479669086780051</v>
      </c>
      <c r="R54" s="107">
        <f t="shared" si="13"/>
        <v>0.14287254211274661</v>
      </c>
      <c r="S54" s="109">
        <f t="shared" si="13"/>
        <v>0.13595482526767158</v>
      </c>
      <c r="T54" s="110">
        <f t="shared" si="13"/>
        <v>6.917716845075036E-3</v>
      </c>
      <c r="U54" s="108">
        <f t="shared" si="14"/>
        <v>2.1430881316911994</v>
      </c>
      <c r="V54" s="11">
        <f t="shared" si="15"/>
        <v>2.0393223790150738</v>
      </c>
      <c r="W54" s="11">
        <f t="shared" si="16"/>
        <v>0.10376575267612556</v>
      </c>
      <c r="X54" s="92">
        <f t="shared" si="17"/>
        <v>21430.881316911993</v>
      </c>
      <c r="Y54" s="15">
        <f t="shared" si="18"/>
        <v>20393.22379015074</v>
      </c>
      <c r="Z54" s="15">
        <f t="shared" si="19"/>
        <v>1037.6575267612557</v>
      </c>
      <c r="AA54" s="111">
        <f t="shared" si="21"/>
        <v>214.30881316911993</v>
      </c>
      <c r="AB54" s="87">
        <f t="shared" si="21"/>
        <v>203.93223790150739</v>
      </c>
      <c r="AC54" s="127">
        <f t="shared" si="21"/>
        <v>10.376575267612557</v>
      </c>
      <c r="AD54" s="112"/>
    </row>
    <row r="55" spans="1:30" s="22" customFormat="1" x14ac:dyDescent="0.25">
      <c r="A55" s="208" t="s">
        <v>4</v>
      </c>
      <c r="B55" s="208" t="s">
        <v>2</v>
      </c>
      <c r="C55" s="208" t="s">
        <v>975</v>
      </c>
      <c r="D55" s="208">
        <v>1</v>
      </c>
      <c r="E55" s="36" t="s">
        <v>171</v>
      </c>
      <c r="F55" s="103">
        <v>20</v>
      </c>
      <c r="G55" s="208"/>
      <c r="H55" s="107">
        <v>3.2000000000000353</v>
      </c>
      <c r="I55" s="105">
        <v>10.261183738708496</v>
      </c>
      <c r="J55" s="105">
        <v>9.5296639251708957</v>
      </c>
      <c r="K55" s="105">
        <v>0.73151981353760043</v>
      </c>
      <c r="L55" s="106">
        <v>5.7496029883623123E-2</v>
      </c>
      <c r="M55" s="107">
        <f t="shared" si="20"/>
        <v>0.10261183738708496</v>
      </c>
      <c r="N55" s="106">
        <f t="shared" si="20"/>
        <v>9.5296639251708962E-2</v>
      </c>
      <c r="O55" s="106">
        <f t="shared" si="20"/>
        <v>7.315198135376004E-3</v>
      </c>
      <c r="P55" s="129">
        <f t="shared" si="20"/>
        <v>5.7496029883623127E-4</v>
      </c>
      <c r="Q55" s="11">
        <v>1.3602071089419419</v>
      </c>
      <c r="R55" s="107">
        <f t="shared" si="13"/>
        <v>0.1395733506755075</v>
      </c>
      <c r="S55" s="109">
        <f t="shared" si="13"/>
        <v>0.12962316616845024</v>
      </c>
      <c r="T55" s="110">
        <f t="shared" si="13"/>
        <v>9.9501845070572789E-3</v>
      </c>
      <c r="U55" s="108">
        <f t="shared" si="14"/>
        <v>2.7914670135101503</v>
      </c>
      <c r="V55" s="11">
        <f t="shared" si="15"/>
        <v>2.5924633233690044</v>
      </c>
      <c r="W55" s="11">
        <f t="shared" si="16"/>
        <v>0.19900369014114555</v>
      </c>
      <c r="X55" s="92">
        <f t="shared" si="17"/>
        <v>27914.670135101504</v>
      </c>
      <c r="Y55" s="15">
        <f t="shared" si="18"/>
        <v>25924.633233690045</v>
      </c>
      <c r="Z55" s="15">
        <f t="shared" si="19"/>
        <v>1990.0369014114556</v>
      </c>
      <c r="AA55" s="111">
        <f t="shared" si="21"/>
        <v>279.14670135101505</v>
      </c>
      <c r="AB55" s="87">
        <f t="shared" si="21"/>
        <v>259.24633233690048</v>
      </c>
      <c r="AC55" s="127">
        <f t="shared" si="21"/>
        <v>19.900369014114556</v>
      </c>
      <c r="AD55" s="112"/>
    </row>
    <row r="56" spans="1:30" s="22" customFormat="1" x14ac:dyDescent="0.25">
      <c r="A56" s="208" t="s">
        <v>4</v>
      </c>
      <c r="B56" s="208" t="s">
        <v>2</v>
      </c>
      <c r="C56" s="208" t="s">
        <v>975</v>
      </c>
      <c r="D56" s="208">
        <v>1</v>
      </c>
      <c r="E56" s="36" t="s">
        <v>400</v>
      </c>
      <c r="F56" s="103">
        <v>35</v>
      </c>
      <c r="G56" s="208"/>
      <c r="H56" s="107">
        <v>2.3285899094436608</v>
      </c>
      <c r="I56" s="105">
        <v>10.835705757141113</v>
      </c>
      <c r="J56" s="105">
        <v>10.518773524295474</v>
      </c>
      <c r="K56" s="105">
        <v>0.31693223284563921</v>
      </c>
      <c r="L56" s="106">
        <v>0</v>
      </c>
      <c r="M56" s="107">
        <f t="shared" si="20"/>
        <v>0.10835705757141113</v>
      </c>
      <c r="N56" s="106">
        <f t="shared" si="20"/>
        <v>0.10518773524295474</v>
      </c>
      <c r="O56" s="106">
        <f t="shared" si="20"/>
        <v>3.1693223284563919E-3</v>
      </c>
      <c r="P56" s="129">
        <f t="shared" si="20"/>
        <v>0</v>
      </c>
      <c r="Q56" s="11">
        <v>1.4698935637343069</v>
      </c>
      <c r="R56" s="107">
        <f t="shared" si="13"/>
        <v>0.15927334150940498</v>
      </c>
      <c r="S56" s="109">
        <f t="shared" si="13"/>
        <v>0.1546147750174075</v>
      </c>
      <c r="T56" s="110">
        <f t="shared" si="13"/>
        <v>4.6585664919974778E-3</v>
      </c>
      <c r="U56" s="108">
        <f t="shared" si="14"/>
        <v>5.5745669528291746</v>
      </c>
      <c r="V56" s="11">
        <f t="shared" si="15"/>
        <v>5.4115171256092625</v>
      </c>
      <c r="W56" s="11">
        <f t="shared" si="16"/>
        <v>0.16304982721991171</v>
      </c>
      <c r="X56" s="92">
        <f t="shared" si="17"/>
        <v>55745.669528291743</v>
      </c>
      <c r="Y56" s="15">
        <f t="shared" si="18"/>
        <v>54115.171256092624</v>
      </c>
      <c r="Z56" s="15">
        <f t="shared" si="19"/>
        <v>1630.4982721991171</v>
      </c>
      <c r="AA56" s="111">
        <f t="shared" si="21"/>
        <v>557.45669528291739</v>
      </c>
      <c r="AB56" s="87">
        <f t="shared" si="21"/>
        <v>541.15171256092628</v>
      </c>
      <c r="AC56" s="127">
        <f t="shared" si="21"/>
        <v>16.30498272199117</v>
      </c>
      <c r="AD56" s="112"/>
    </row>
    <row r="57" spans="1:30" s="22" customFormat="1" x14ac:dyDescent="0.25">
      <c r="A57" s="208" t="s">
        <v>4</v>
      </c>
      <c r="B57" s="208" t="s">
        <v>2</v>
      </c>
      <c r="C57" s="208" t="s">
        <v>975</v>
      </c>
      <c r="D57" s="208">
        <v>2</v>
      </c>
      <c r="E57" s="36" t="s">
        <v>177</v>
      </c>
      <c r="F57" s="103">
        <v>15</v>
      </c>
      <c r="G57" s="2">
        <v>144</v>
      </c>
      <c r="H57" s="107">
        <v>4.7336673141806029</v>
      </c>
      <c r="I57" s="105">
        <v>11.043154716491699</v>
      </c>
      <c r="J57" s="105">
        <v>9.6706153726104827</v>
      </c>
      <c r="K57" s="105">
        <v>1.3725393438812166</v>
      </c>
      <c r="L57" s="106">
        <v>0.11970432847738266</v>
      </c>
      <c r="M57" s="107">
        <f t="shared" si="20"/>
        <v>0.11043154716491699</v>
      </c>
      <c r="N57" s="106">
        <f t="shared" si="20"/>
        <v>9.6706153726104832E-2</v>
      </c>
      <c r="O57" s="106">
        <f t="shared" si="20"/>
        <v>1.3725393438812166E-2</v>
      </c>
      <c r="P57" s="129">
        <f t="shared" si="20"/>
        <v>1.1970432847738265E-3</v>
      </c>
      <c r="Q57" s="11">
        <v>0.96638163637217089</v>
      </c>
      <c r="R57" s="107">
        <f t="shared" si="13"/>
        <v>0.10671901925634304</v>
      </c>
      <c r="S57" s="109">
        <f t="shared" si="13"/>
        <v>9.3455051085091903E-2</v>
      </c>
      <c r="T57" s="110">
        <f t="shared" si="13"/>
        <v>1.3263968171251158E-2</v>
      </c>
      <c r="U57" s="108">
        <f t="shared" si="14"/>
        <v>1.6007852888451457</v>
      </c>
      <c r="V57" s="11">
        <f t="shared" si="15"/>
        <v>1.4018257662763784</v>
      </c>
      <c r="W57" s="11">
        <f t="shared" si="16"/>
        <v>0.19895952256876739</v>
      </c>
      <c r="X57" s="92">
        <f t="shared" si="17"/>
        <v>16007.852888451456</v>
      </c>
      <c r="Y57" s="15">
        <f t="shared" si="18"/>
        <v>14018.257662763785</v>
      </c>
      <c r="Z57" s="15">
        <f t="shared" si="19"/>
        <v>1989.595225687674</v>
      </c>
      <c r="AA57" s="111">
        <f t="shared" si="21"/>
        <v>160.07852888451455</v>
      </c>
      <c r="AB57" s="87">
        <f t="shared" si="21"/>
        <v>140.18257662763784</v>
      </c>
      <c r="AC57" s="127">
        <f t="shared" si="21"/>
        <v>19.89595225687674</v>
      </c>
      <c r="AD57" s="112"/>
    </row>
    <row r="58" spans="1:30" s="22" customFormat="1" x14ac:dyDescent="0.25">
      <c r="A58" s="208" t="s">
        <v>4</v>
      </c>
      <c r="B58" s="208" t="s">
        <v>2</v>
      </c>
      <c r="C58" s="208" t="s">
        <v>975</v>
      </c>
      <c r="D58" s="208">
        <v>2</v>
      </c>
      <c r="E58" s="36" t="s">
        <v>170</v>
      </c>
      <c r="F58" s="103">
        <v>15</v>
      </c>
      <c r="G58" s="208"/>
      <c r="H58" s="107">
        <v>3.4659314690821703</v>
      </c>
      <c r="I58" s="105">
        <v>10.656623840332031</v>
      </c>
      <c r="J58" s="105">
        <v>9.9192691989281325</v>
      </c>
      <c r="K58" s="105">
        <v>0.73735464140389873</v>
      </c>
      <c r="L58" s="106">
        <v>7.6076939702033997E-2</v>
      </c>
      <c r="M58" s="107">
        <f t="shared" si="20"/>
        <v>0.10656623840332032</v>
      </c>
      <c r="N58" s="106">
        <f t="shared" si="20"/>
        <v>9.9192691989281323E-2</v>
      </c>
      <c r="O58" s="106">
        <f t="shared" si="20"/>
        <v>7.373546414038987E-3</v>
      </c>
      <c r="P58" s="129">
        <f t="shared" si="20"/>
        <v>7.6076939702034E-4</v>
      </c>
      <c r="Q58" s="11">
        <v>1.2658506137034389</v>
      </c>
      <c r="R58" s="107">
        <f t="shared" si="13"/>
        <v>0.13489693828290999</v>
      </c>
      <c r="S58" s="109">
        <f t="shared" si="13"/>
        <v>0.12556313002952796</v>
      </c>
      <c r="T58" s="110">
        <f t="shared" si="13"/>
        <v>9.3338082533820435E-3</v>
      </c>
      <c r="U58" s="108">
        <f t="shared" si="14"/>
        <v>2.02345407424365</v>
      </c>
      <c r="V58" s="11">
        <f t="shared" si="15"/>
        <v>1.8834469504429192</v>
      </c>
      <c r="W58" s="11">
        <f t="shared" si="16"/>
        <v>0.14000712380073063</v>
      </c>
      <c r="X58" s="92">
        <f t="shared" si="17"/>
        <v>20234.5407424365</v>
      </c>
      <c r="Y58" s="15">
        <f t="shared" si="18"/>
        <v>18834.469504429191</v>
      </c>
      <c r="Z58" s="15">
        <f t="shared" si="19"/>
        <v>1400.0712380073064</v>
      </c>
      <c r="AA58" s="111">
        <f t="shared" si="21"/>
        <v>202.34540742436502</v>
      </c>
      <c r="AB58" s="87">
        <f t="shared" si="21"/>
        <v>188.34469504429191</v>
      </c>
      <c r="AC58" s="127">
        <f t="shared" si="21"/>
        <v>14.000712380073065</v>
      </c>
      <c r="AD58" s="112"/>
    </row>
    <row r="59" spans="1:30" s="22" customFormat="1" x14ac:dyDescent="0.25">
      <c r="A59" s="208" t="s">
        <v>4</v>
      </c>
      <c r="B59" s="208" t="s">
        <v>2</v>
      </c>
      <c r="C59" s="208" t="s">
        <v>975</v>
      </c>
      <c r="D59" s="208">
        <v>2</v>
      </c>
      <c r="E59" s="36" t="s">
        <v>171</v>
      </c>
      <c r="F59" s="103">
        <v>20</v>
      </c>
      <c r="G59" s="208"/>
      <c r="H59" s="107">
        <v>2.6661155316730647</v>
      </c>
      <c r="I59" s="105">
        <v>10.229125022888184</v>
      </c>
      <c r="J59" s="105">
        <v>10.019445319923225</v>
      </c>
      <c r="K59" s="105">
        <v>0.20967970296495864</v>
      </c>
      <c r="L59" s="106">
        <v>5.2652217447757721E-2</v>
      </c>
      <c r="M59" s="107">
        <f t="shared" si="20"/>
        <v>0.10229125022888183</v>
      </c>
      <c r="N59" s="106">
        <f t="shared" si="20"/>
        <v>0.10019445319923224</v>
      </c>
      <c r="O59" s="106">
        <f t="shared" si="20"/>
        <v>2.0967970296495862E-3</v>
      </c>
      <c r="P59" s="129">
        <f t="shared" si="20"/>
        <v>5.2652217447757721E-4</v>
      </c>
      <c r="Q59" s="11">
        <v>1.3981160786914157</v>
      </c>
      <c r="R59" s="107">
        <f t="shared" si="13"/>
        <v>0.14301504165444665</v>
      </c>
      <c r="S59" s="109">
        <f t="shared" si="13"/>
        <v>0.14008347601354115</v>
      </c>
      <c r="T59" s="110">
        <f t="shared" si="13"/>
        <v>2.9315656409054877E-3</v>
      </c>
      <c r="U59" s="108">
        <f t="shared" si="14"/>
        <v>2.860300833088933</v>
      </c>
      <c r="V59" s="11">
        <f t="shared" si="15"/>
        <v>2.8016695202708228</v>
      </c>
      <c r="W59" s="11">
        <f t="shared" si="16"/>
        <v>5.8631312818109751E-2</v>
      </c>
      <c r="X59" s="92">
        <f t="shared" si="17"/>
        <v>28603.00833088933</v>
      </c>
      <c r="Y59" s="15">
        <f t="shared" si="18"/>
        <v>28016.69520270823</v>
      </c>
      <c r="Z59" s="15">
        <f t="shared" si="19"/>
        <v>586.31312818109757</v>
      </c>
      <c r="AA59" s="111">
        <f t="shared" si="21"/>
        <v>286.03008330889332</v>
      </c>
      <c r="AB59" s="87">
        <f t="shared" si="21"/>
        <v>280.16695202708229</v>
      </c>
      <c r="AC59" s="127">
        <f t="shared" si="21"/>
        <v>5.8631312818109755</v>
      </c>
      <c r="AD59" s="112"/>
    </row>
    <row r="60" spans="1:30" s="22" customFormat="1" x14ac:dyDescent="0.25">
      <c r="A60" s="208" t="s">
        <v>4</v>
      </c>
      <c r="B60" s="208" t="s">
        <v>2</v>
      </c>
      <c r="C60" s="208" t="s">
        <v>975</v>
      </c>
      <c r="D60" s="208">
        <v>2</v>
      </c>
      <c r="E60" s="36" t="s">
        <v>172</v>
      </c>
      <c r="F60" s="103">
        <v>50</v>
      </c>
      <c r="G60" s="208"/>
      <c r="H60" s="107">
        <v>2.369315767105773</v>
      </c>
      <c r="I60" s="105">
        <v>10.826192855834961</v>
      </c>
      <c r="J60" s="105">
        <v>10.453953071599107</v>
      </c>
      <c r="K60" s="105">
        <v>0.37223978423585358</v>
      </c>
      <c r="L60" s="106">
        <v>4.7080427408218384E-2</v>
      </c>
      <c r="M60" s="107">
        <f t="shared" si="20"/>
        <v>0.10826192855834961</v>
      </c>
      <c r="N60" s="106">
        <f t="shared" si="20"/>
        <v>0.10453953071599108</v>
      </c>
      <c r="O60" s="106">
        <f t="shared" si="20"/>
        <v>3.7223978423585359E-3</v>
      </c>
      <c r="P60" s="129">
        <f t="shared" si="20"/>
        <v>4.7080427408218383E-4</v>
      </c>
      <c r="Q60" s="11">
        <v>1.4544447672846779</v>
      </c>
      <c r="R60" s="107">
        <f t="shared" si="13"/>
        <v>0.15746099548783921</v>
      </c>
      <c r="S60" s="109">
        <f t="shared" si="13"/>
        <v>0.15204697342426907</v>
      </c>
      <c r="T60" s="110">
        <f t="shared" si="13"/>
        <v>5.4140220635701475E-3</v>
      </c>
      <c r="U60" s="108">
        <f t="shared" si="14"/>
        <v>7.8730497743919612</v>
      </c>
      <c r="V60" s="11">
        <f t="shared" si="15"/>
        <v>7.6023486712134538</v>
      </c>
      <c r="W60" s="11">
        <f t="shared" si="16"/>
        <v>0.27070110317850737</v>
      </c>
      <c r="X60" s="92">
        <f t="shared" si="17"/>
        <v>78730.497743919608</v>
      </c>
      <c r="Y60" s="15">
        <f t="shared" si="18"/>
        <v>76023.486712134545</v>
      </c>
      <c r="Z60" s="15">
        <f t="shared" si="19"/>
        <v>2707.0110317850736</v>
      </c>
      <c r="AA60" s="111">
        <f t="shared" si="21"/>
        <v>787.30497743919614</v>
      </c>
      <c r="AB60" s="87">
        <f t="shared" si="21"/>
        <v>760.23486712134547</v>
      </c>
      <c r="AC60" s="127">
        <f t="shared" si="21"/>
        <v>27.070110317850737</v>
      </c>
      <c r="AD60" s="112"/>
    </row>
    <row r="61" spans="1:30" s="22" customFormat="1" x14ac:dyDescent="0.25">
      <c r="A61" s="208" t="s">
        <v>4</v>
      </c>
      <c r="B61" s="208" t="s">
        <v>2</v>
      </c>
      <c r="C61" s="208" t="s">
        <v>975</v>
      </c>
      <c r="D61" s="208">
        <v>2</v>
      </c>
      <c r="E61" s="36" t="s">
        <v>692</v>
      </c>
      <c r="F61" s="103">
        <v>44</v>
      </c>
      <c r="G61" s="208"/>
      <c r="H61" s="107" t="s">
        <v>693</v>
      </c>
      <c r="I61" s="105" t="s">
        <v>693</v>
      </c>
      <c r="J61" s="105" t="s">
        <v>693</v>
      </c>
      <c r="K61" s="105" t="s">
        <v>693</v>
      </c>
      <c r="L61" s="106" t="s">
        <v>693</v>
      </c>
      <c r="M61" s="107" t="s">
        <v>693</v>
      </c>
      <c r="N61" s="106" t="s">
        <v>693</v>
      </c>
      <c r="O61" s="106" t="s">
        <v>693</v>
      </c>
      <c r="P61" s="129" t="s">
        <v>693</v>
      </c>
      <c r="Q61" s="11">
        <v>1.4990000000000001</v>
      </c>
      <c r="R61" s="107">
        <f>$Q61*M60</f>
        <v>0.16228463090896608</v>
      </c>
      <c r="S61" s="109">
        <f>$Q61*N60</f>
        <v>0.15670475654327062</v>
      </c>
      <c r="T61" s="109">
        <f>$Q61*O60</f>
        <v>5.5798743656954456E-3</v>
      </c>
      <c r="U61" s="108">
        <f>$F61*$Q61*M60</f>
        <v>7.1405237599945073</v>
      </c>
      <c r="V61" s="11">
        <f>$F61*$Q61*N60</f>
        <v>6.8950092879039078</v>
      </c>
      <c r="W61" s="11">
        <f>$F61*$Q61*O60</f>
        <v>0.24551447209059959</v>
      </c>
      <c r="X61" s="92">
        <f t="shared" si="17"/>
        <v>71405.237599945074</v>
      </c>
      <c r="Y61" s="15">
        <f t="shared" si="18"/>
        <v>68950.092879039075</v>
      </c>
      <c r="Z61" s="15">
        <f t="shared" si="19"/>
        <v>2455.1447209059961</v>
      </c>
      <c r="AA61" s="111">
        <f t="shared" si="21"/>
        <v>714.05237599945076</v>
      </c>
      <c r="AB61" s="87">
        <f t="shared" si="21"/>
        <v>689.50092879039073</v>
      </c>
      <c r="AC61" s="127">
        <f t="shared" si="21"/>
        <v>24.551447209059962</v>
      </c>
      <c r="AD61" s="112" t="s">
        <v>694</v>
      </c>
    </row>
    <row r="62" spans="1:30" s="22" customFormat="1" x14ac:dyDescent="0.25">
      <c r="A62" s="208" t="s">
        <v>4</v>
      </c>
      <c r="B62" s="208" t="s">
        <v>2</v>
      </c>
      <c r="C62" s="208" t="s">
        <v>975</v>
      </c>
      <c r="D62" s="208">
        <v>3</v>
      </c>
      <c r="E62" s="36" t="s">
        <v>177</v>
      </c>
      <c r="F62" s="103">
        <v>15</v>
      </c>
      <c r="G62" s="2">
        <v>75</v>
      </c>
      <c r="H62" s="107">
        <v>4.6308794517702347</v>
      </c>
      <c r="I62" s="105">
        <v>10.901481628417969</v>
      </c>
      <c r="J62" s="105">
        <v>9.6892951337140882</v>
      </c>
      <c r="K62" s="105">
        <v>1.2121864947038805</v>
      </c>
      <c r="L62" s="106">
        <v>0.11430986970663071</v>
      </c>
      <c r="M62" s="107">
        <f t="shared" si="20"/>
        <v>0.10901481628417969</v>
      </c>
      <c r="N62" s="106">
        <f t="shared" si="20"/>
        <v>9.6892951337140876E-2</v>
      </c>
      <c r="O62" s="106">
        <f t="shared" si="20"/>
        <v>1.2121864947038805E-2</v>
      </c>
      <c r="P62" s="129">
        <f t="shared" si="20"/>
        <v>1.143098697066307E-3</v>
      </c>
      <c r="Q62" s="11">
        <v>1.1272867932398443</v>
      </c>
      <c r="R62" s="107">
        <f t="shared" ref="R62:T93" si="22">$Q62*M62</f>
        <v>0.12289096266462368</v>
      </c>
      <c r="S62" s="109">
        <f t="shared" si="22"/>
        <v>0.10922614440038982</v>
      </c>
      <c r="T62" s="110">
        <f t="shared" si="22"/>
        <v>1.3664818264233849E-2</v>
      </c>
      <c r="U62" s="108">
        <f t="shared" ref="U62:U93" si="23">$F62*M62*$Q62</f>
        <v>1.8433644399693552</v>
      </c>
      <c r="V62" s="11">
        <f t="shared" ref="V62:V93" si="24">$F62*N62*$Q62</f>
        <v>1.6383921660058474</v>
      </c>
      <c r="W62" s="11">
        <f t="shared" ref="W62:W93" si="25">$F62*O62*$Q62</f>
        <v>0.2049722739635077</v>
      </c>
      <c r="X62" s="92">
        <f t="shared" si="17"/>
        <v>18433.644399693552</v>
      </c>
      <c r="Y62" s="15">
        <f t="shared" si="18"/>
        <v>16383.921660058473</v>
      </c>
      <c r="Z62" s="15">
        <f t="shared" si="19"/>
        <v>2049.7227396350772</v>
      </c>
      <c r="AA62" s="111">
        <f t="shared" si="21"/>
        <v>184.33644399693551</v>
      </c>
      <c r="AB62" s="87">
        <f t="shared" si="21"/>
        <v>163.83921660058473</v>
      </c>
      <c r="AC62" s="127">
        <f t="shared" si="21"/>
        <v>20.497227396350773</v>
      </c>
      <c r="AD62" s="112"/>
    </row>
    <row r="63" spans="1:30" s="22" customFormat="1" x14ac:dyDescent="0.25">
      <c r="A63" s="208" t="s">
        <v>4</v>
      </c>
      <c r="B63" s="208" t="s">
        <v>2</v>
      </c>
      <c r="C63" s="208" t="s">
        <v>975</v>
      </c>
      <c r="D63" s="208">
        <v>3</v>
      </c>
      <c r="E63" s="36" t="s">
        <v>170</v>
      </c>
      <c r="F63" s="103">
        <v>15</v>
      </c>
      <c r="G63" s="208"/>
      <c r="H63" s="107">
        <v>3.4815580834195594</v>
      </c>
      <c r="I63" s="105">
        <v>10.519217491149902</v>
      </c>
      <c r="J63" s="105">
        <v>9.8058878738524253</v>
      </c>
      <c r="K63" s="105">
        <v>0.71332961729747701</v>
      </c>
      <c r="L63" s="106">
        <v>7.2085022926330566E-2</v>
      </c>
      <c r="M63" s="107">
        <f t="shared" si="20"/>
        <v>0.10519217491149903</v>
      </c>
      <c r="N63" s="106">
        <f t="shared" si="20"/>
        <v>9.8058878738524258E-2</v>
      </c>
      <c r="O63" s="106">
        <f t="shared" si="20"/>
        <v>7.1332961729747698E-3</v>
      </c>
      <c r="P63" s="129">
        <f t="shared" si="20"/>
        <v>7.208502292633057E-4</v>
      </c>
      <c r="Q63" s="11">
        <v>1.2975800648730613</v>
      </c>
      <c r="R63" s="107">
        <f t="shared" si="22"/>
        <v>0.13649526914580132</v>
      </c>
      <c r="S63" s="109">
        <f t="shared" si="22"/>
        <v>0.12723924623491395</v>
      </c>
      <c r="T63" s="110">
        <f t="shared" si="22"/>
        <v>9.2560229108873612E-3</v>
      </c>
      <c r="U63" s="108">
        <f t="shared" si="23"/>
        <v>2.0474290371870199</v>
      </c>
      <c r="V63" s="11">
        <f t="shared" si="24"/>
        <v>1.9085886935237095</v>
      </c>
      <c r="W63" s="11">
        <f t="shared" si="25"/>
        <v>0.13884034366331044</v>
      </c>
      <c r="X63" s="92">
        <f t="shared" si="17"/>
        <v>20474.2903718702</v>
      </c>
      <c r="Y63" s="15">
        <f t="shared" si="18"/>
        <v>19085.886935237097</v>
      </c>
      <c r="Z63" s="15">
        <f t="shared" si="19"/>
        <v>1388.4034366331043</v>
      </c>
      <c r="AA63" s="111">
        <f t="shared" si="21"/>
        <v>204.742903718702</v>
      </c>
      <c r="AB63" s="87">
        <f t="shared" si="21"/>
        <v>190.85886935237096</v>
      </c>
      <c r="AC63" s="127">
        <f t="shared" si="21"/>
        <v>13.884034366331043</v>
      </c>
      <c r="AD63" s="112"/>
    </row>
    <row r="64" spans="1:30" s="22" customFormat="1" x14ac:dyDescent="0.25">
      <c r="A64" s="208" t="s">
        <v>4</v>
      </c>
      <c r="B64" s="208" t="s">
        <v>2</v>
      </c>
      <c r="C64" s="208" t="s">
        <v>975</v>
      </c>
      <c r="D64" s="208">
        <v>3</v>
      </c>
      <c r="E64" s="36" t="s">
        <v>171</v>
      </c>
      <c r="F64" s="103">
        <v>20</v>
      </c>
      <c r="G64" s="208"/>
      <c r="H64" s="107">
        <v>2.6647681041498279</v>
      </c>
      <c r="I64" s="105">
        <v>10.375076293945313</v>
      </c>
      <c r="J64" s="105">
        <v>9.9223723423199583</v>
      </c>
      <c r="K64" s="105">
        <v>0.45270395162535415</v>
      </c>
      <c r="L64" s="106">
        <v>5.1235631108283997E-2</v>
      </c>
      <c r="M64" s="107">
        <f t="shared" si="20"/>
        <v>0.10375076293945312</v>
      </c>
      <c r="N64" s="106">
        <f t="shared" si="20"/>
        <v>9.9223723423199586E-2</v>
      </c>
      <c r="O64" s="106">
        <f t="shared" si="20"/>
        <v>4.5270395162535417E-3</v>
      </c>
      <c r="P64" s="129">
        <f t="shared" si="20"/>
        <v>5.1235631108283999E-4</v>
      </c>
      <c r="Q64" s="11">
        <v>1.4385206232519836</v>
      </c>
      <c r="R64" s="107">
        <f t="shared" si="22"/>
        <v>0.1492476121665309</v>
      </c>
      <c r="S64" s="109">
        <f t="shared" si="22"/>
        <v>0.14273537246012352</v>
      </c>
      <c r="T64" s="110">
        <f t="shared" si="22"/>
        <v>6.5122397064074035E-3</v>
      </c>
      <c r="U64" s="108">
        <f t="shared" si="23"/>
        <v>2.9849522433306186</v>
      </c>
      <c r="V64" s="11">
        <f t="shared" si="24"/>
        <v>2.8547074492024702</v>
      </c>
      <c r="W64" s="11">
        <f t="shared" si="25"/>
        <v>0.13024479412814807</v>
      </c>
      <c r="X64" s="92">
        <f t="shared" si="17"/>
        <v>29849.522433306185</v>
      </c>
      <c r="Y64" s="15">
        <f t="shared" si="18"/>
        <v>28547.074492024702</v>
      </c>
      <c r="Z64" s="15">
        <f t="shared" si="19"/>
        <v>1302.4479412814808</v>
      </c>
      <c r="AA64" s="111">
        <f t="shared" si="21"/>
        <v>298.49522433306186</v>
      </c>
      <c r="AB64" s="87">
        <f t="shared" si="21"/>
        <v>285.470744920247</v>
      </c>
      <c r="AC64" s="127">
        <f t="shared" si="21"/>
        <v>13.024479412814808</v>
      </c>
      <c r="AD64" s="112"/>
    </row>
    <row r="65" spans="1:30" s="22" customFormat="1" x14ac:dyDescent="0.25">
      <c r="A65" s="208" t="s">
        <v>4</v>
      </c>
      <c r="B65" s="208" t="s">
        <v>2</v>
      </c>
      <c r="C65" s="208" t="s">
        <v>975</v>
      </c>
      <c r="D65" s="208">
        <v>3</v>
      </c>
      <c r="E65" s="36" t="s">
        <v>695</v>
      </c>
      <c r="F65" s="103">
        <v>25</v>
      </c>
      <c r="G65" s="208"/>
      <c r="H65" s="107">
        <v>2.3506784912918297</v>
      </c>
      <c r="I65" s="105">
        <v>10.60429859161377</v>
      </c>
      <c r="J65" s="105">
        <v>10.055887412739583</v>
      </c>
      <c r="K65" s="105">
        <v>0.54841117887418633</v>
      </c>
      <c r="L65" s="106">
        <v>3.9671715348958969E-2</v>
      </c>
      <c r="M65" s="107">
        <f t="shared" si="20"/>
        <v>0.1060429859161377</v>
      </c>
      <c r="N65" s="106">
        <f t="shared" si="20"/>
        <v>0.10055887412739584</v>
      </c>
      <c r="O65" s="106">
        <f t="shared" si="20"/>
        <v>5.4841117887418633E-3</v>
      </c>
      <c r="P65" s="129">
        <f t="shared" si="20"/>
        <v>3.9671715348958968E-4</v>
      </c>
      <c r="Q65" s="11">
        <v>1.5914637081033098</v>
      </c>
      <c r="R65" s="107">
        <f t="shared" si="22"/>
        <v>0.16876356358444355</v>
      </c>
      <c r="S65" s="109">
        <f t="shared" si="22"/>
        <v>0.16003579870147935</v>
      </c>
      <c r="T65" s="110">
        <f t="shared" si="22"/>
        <v>8.7277648829642007E-3</v>
      </c>
      <c r="U65" s="108">
        <f t="shared" si="23"/>
        <v>4.2190890896110886</v>
      </c>
      <c r="V65" s="11">
        <f t="shared" si="24"/>
        <v>4.0008949675369836</v>
      </c>
      <c r="W65" s="11">
        <f t="shared" si="25"/>
        <v>0.21819412207410502</v>
      </c>
      <c r="X65" s="92">
        <f t="shared" si="17"/>
        <v>42190.890896110883</v>
      </c>
      <c r="Y65" s="15">
        <f t="shared" si="18"/>
        <v>40008.949675369833</v>
      </c>
      <c r="Z65" s="15">
        <f t="shared" si="19"/>
        <v>2181.9412207410501</v>
      </c>
      <c r="AA65" s="111">
        <f t="shared" si="21"/>
        <v>421.90890896110886</v>
      </c>
      <c r="AB65" s="87">
        <f t="shared" si="21"/>
        <v>400.08949675369831</v>
      </c>
      <c r="AC65" s="127">
        <f t="shared" si="21"/>
        <v>21.819412207410501</v>
      </c>
      <c r="AD65" s="112"/>
    </row>
    <row r="66" spans="1:30" s="22" customFormat="1" x14ac:dyDescent="0.25">
      <c r="A66" s="208" t="s">
        <v>4</v>
      </c>
      <c r="B66" s="208" t="s">
        <v>2</v>
      </c>
      <c r="C66" s="208" t="s">
        <v>975</v>
      </c>
      <c r="D66" s="208">
        <v>4</v>
      </c>
      <c r="E66" s="36" t="s">
        <v>177</v>
      </c>
      <c r="F66" s="103">
        <v>15</v>
      </c>
      <c r="G66" s="2">
        <v>185</v>
      </c>
      <c r="H66" s="107">
        <v>3.9480332880813469</v>
      </c>
      <c r="I66" s="105">
        <v>10.765005111694336</v>
      </c>
      <c r="J66" s="105">
        <v>9.9305561100928728</v>
      </c>
      <c r="K66" s="105">
        <v>0.83444900160146318</v>
      </c>
      <c r="L66" s="106">
        <v>8.2581229507923126E-2</v>
      </c>
      <c r="M66" s="107">
        <f t="shared" si="20"/>
        <v>0.10765005111694335</v>
      </c>
      <c r="N66" s="106">
        <f t="shared" si="20"/>
        <v>9.9305561100928724E-2</v>
      </c>
      <c r="O66" s="106">
        <f t="shared" si="20"/>
        <v>8.3444900160146319E-3</v>
      </c>
      <c r="P66" s="129">
        <f t="shared" si="20"/>
        <v>8.2581229507923122E-4</v>
      </c>
      <c r="Q66" s="11">
        <v>1.0457646827441103</v>
      </c>
      <c r="R66" s="107">
        <f t="shared" si="22"/>
        <v>0.11257662155369752</v>
      </c>
      <c r="S66" s="109">
        <f t="shared" si="22"/>
        <v>0.10385024859943859</v>
      </c>
      <c r="T66" s="110">
        <f t="shared" si="22"/>
        <v>8.7263729542589371E-3</v>
      </c>
      <c r="U66" s="108">
        <f t="shared" si="23"/>
        <v>1.6886493233054627</v>
      </c>
      <c r="V66" s="11">
        <f t="shared" si="24"/>
        <v>1.5577537289915786</v>
      </c>
      <c r="W66" s="11">
        <f t="shared" si="25"/>
        <v>0.13089559431388403</v>
      </c>
      <c r="X66" s="92">
        <f t="shared" si="17"/>
        <v>16886.493233054625</v>
      </c>
      <c r="Y66" s="15">
        <f t="shared" si="18"/>
        <v>15577.537289915786</v>
      </c>
      <c r="Z66" s="15">
        <f t="shared" si="19"/>
        <v>1308.9559431388404</v>
      </c>
      <c r="AA66" s="111">
        <f t="shared" si="21"/>
        <v>168.86493233054625</v>
      </c>
      <c r="AB66" s="87">
        <f t="shared" si="21"/>
        <v>155.77537289915787</v>
      </c>
      <c r="AC66" s="127">
        <f t="shared" si="21"/>
        <v>13.089559431388405</v>
      </c>
      <c r="AD66" s="112"/>
    </row>
    <row r="67" spans="1:30" s="22" customFormat="1" x14ac:dyDescent="0.25">
      <c r="A67" s="208" t="s">
        <v>4</v>
      </c>
      <c r="B67" s="208" t="s">
        <v>2</v>
      </c>
      <c r="C67" s="208" t="s">
        <v>975</v>
      </c>
      <c r="D67" s="208">
        <v>4</v>
      </c>
      <c r="E67" s="36" t="s">
        <v>170</v>
      </c>
      <c r="F67" s="103">
        <v>15</v>
      </c>
      <c r="G67" s="208"/>
      <c r="H67" s="107">
        <v>4.5244512899499991</v>
      </c>
      <c r="I67" s="105">
        <v>10.975771903991699</v>
      </c>
      <c r="J67" s="105">
        <v>9.8467509128701227</v>
      </c>
      <c r="K67" s="105">
        <v>1.1290209911215765</v>
      </c>
      <c r="L67" s="106">
        <v>0.11639833450317383</v>
      </c>
      <c r="M67" s="107">
        <f t="shared" si="20"/>
        <v>0.10975771903991699</v>
      </c>
      <c r="N67" s="106">
        <f t="shared" si="20"/>
        <v>9.8467509128701225E-2</v>
      </c>
      <c r="O67" s="106">
        <f t="shared" si="20"/>
        <v>1.1290209911215765E-2</v>
      </c>
      <c r="P67" s="129">
        <f t="shared" si="20"/>
        <v>1.1639833450317384E-3</v>
      </c>
      <c r="Q67" s="11">
        <v>1.2221186360614125</v>
      </c>
      <c r="R67" s="107">
        <f t="shared" si="22"/>
        <v>0.13413695389027508</v>
      </c>
      <c r="S67" s="109">
        <f t="shared" si="22"/>
        <v>0.12033897795273302</v>
      </c>
      <c r="T67" s="110">
        <f t="shared" si="22"/>
        <v>1.3797975937542051E-2</v>
      </c>
      <c r="U67" s="108">
        <f t="shared" si="23"/>
        <v>2.0120543083541262</v>
      </c>
      <c r="V67" s="11">
        <f t="shared" si="24"/>
        <v>1.8050846692909952</v>
      </c>
      <c r="W67" s="11">
        <f t="shared" si="25"/>
        <v>0.20696963906313076</v>
      </c>
      <c r="X67" s="92">
        <f t="shared" si="17"/>
        <v>20120.543083541263</v>
      </c>
      <c r="Y67" s="15">
        <f t="shared" si="18"/>
        <v>18050.846692909952</v>
      </c>
      <c r="Z67" s="15">
        <f t="shared" si="19"/>
        <v>2069.6963906313076</v>
      </c>
      <c r="AA67" s="111">
        <f t="shared" si="21"/>
        <v>201.20543083541264</v>
      </c>
      <c r="AB67" s="87">
        <f t="shared" si="21"/>
        <v>180.50846692909951</v>
      </c>
      <c r="AC67" s="127">
        <f t="shared" si="21"/>
        <v>20.696963906313076</v>
      </c>
      <c r="AD67" s="112"/>
    </row>
    <row r="68" spans="1:30" s="22" customFormat="1" x14ac:dyDescent="0.25">
      <c r="A68" s="208" t="s">
        <v>4</v>
      </c>
      <c r="B68" s="208" t="s">
        <v>2</v>
      </c>
      <c r="C68" s="208" t="s">
        <v>975</v>
      </c>
      <c r="D68" s="208">
        <v>4</v>
      </c>
      <c r="E68" s="36" t="s">
        <v>171</v>
      </c>
      <c r="F68" s="103">
        <v>20</v>
      </c>
      <c r="G68" s="208"/>
      <c r="H68" s="107">
        <v>3.5501653803748137</v>
      </c>
      <c r="I68" s="105">
        <v>10.101618766784668</v>
      </c>
      <c r="J68" s="105">
        <v>9.4976986364598091</v>
      </c>
      <c r="K68" s="105">
        <v>0.60392013032485892</v>
      </c>
      <c r="L68" s="106">
        <v>6.9033265113830566E-2</v>
      </c>
      <c r="M68" s="107">
        <f t="shared" si="20"/>
        <v>0.10101618766784667</v>
      </c>
      <c r="N68" s="106">
        <f t="shared" si="20"/>
        <v>9.4976986364598087E-2</v>
      </c>
      <c r="O68" s="106">
        <f t="shared" si="20"/>
        <v>6.0392013032485896E-3</v>
      </c>
      <c r="P68" s="129">
        <f t="shared" si="20"/>
        <v>6.903326511383057E-4</v>
      </c>
      <c r="Q68" s="11">
        <v>1.3129100244269238</v>
      </c>
      <c r="R68" s="107">
        <f t="shared" si="22"/>
        <v>0.1326251654185073</v>
      </c>
      <c r="S68" s="109">
        <f t="shared" si="22"/>
        <v>0.12469623748794009</v>
      </c>
      <c r="T68" s="110">
        <f t="shared" si="22"/>
        <v>7.9289279305672158E-3</v>
      </c>
      <c r="U68" s="108">
        <f t="shared" si="23"/>
        <v>2.6525033083701461</v>
      </c>
      <c r="V68" s="11">
        <f t="shared" si="24"/>
        <v>2.4939247497588015</v>
      </c>
      <c r="W68" s="11">
        <f t="shared" si="25"/>
        <v>0.15857855861134432</v>
      </c>
      <c r="X68" s="92">
        <f t="shared" si="17"/>
        <v>26525.033083701463</v>
      </c>
      <c r="Y68" s="15">
        <f t="shared" si="18"/>
        <v>24939.247497588014</v>
      </c>
      <c r="Z68" s="15">
        <f t="shared" si="19"/>
        <v>1585.7855861134431</v>
      </c>
      <c r="AA68" s="111">
        <f t="shared" si="21"/>
        <v>265.25033083701464</v>
      </c>
      <c r="AB68" s="87">
        <f t="shared" si="21"/>
        <v>249.39247497588013</v>
      </c>
      <c r="AC68" s="127">
        <f t="shared" si="21"/>
        <v>15.85785586113443</v>
      </c>
      <c r="AD68" s="112"/>
    </row>
    <row r="69" spans="1:30" s="22" customFormat="1" x14ac:dyDescent="0.25">
      <c r="A69" s="208" t="s">
        <v>4</v>
      </c>
      <c r="B69" s="208" t="s">
        <v>2</v>
      </c>
      <c r="C69" s="208" t="s">
        <v>975</v>
      </c>
      <c r="D69" s="208">
        <v>4</v>
      </c>
      <c r="E69" s="36" t="s">
        <v>172</v>
      </c>
      <c r="F69" s="103">
        <v>50</v>
      </c>
      <c r="G69" s="208"/>
      <c r="H69" s="107">
        <v>2.7300256984072582</v>
      </c>
      <c r="I69" s="105">
        <v>11.052286148071289</v>
      </c>
      <c r="J69" s="105">
        <v>10.553769391809256</v>
      </c>
      <c r="K69" s="105">
        <v>0.49851675626203296</v>
      </c>
      <c r="L69" s="106">
        <v>6.0017026960849762E-2</v>
      </c>
      <c r="M69" s="107">
        <f t="shared" si="20"/>
        <v>0.11052286148071289</v>
      </c>
      <c r="N69" s="106">
        <f t="shared" si="20"/>
        <v>0.10553769391809256</v>
      </c>
      <c r="O69" s="106">
        <f t="shared" si="20"/>
        <v>4.9851675626203292E-3</v>
      </c>
      <c r="P69" s="129">
        <f t="shared" si="20"/>
        <v>6.0017026960849766E-4</v>
      </c>
      <c r="Q69" s="11">
        <v>1.4846293388093372</v>
      </c>
      <c r="R69" s="107">
        <f t="shared" si="22"/>
        <v>0.16408548276342674</v>
      </c>
      <c r="S69" s="109">
        <f t="shared" si="22"/>
        <v>0.15668435674107997</v>
      </c>
      <c r="T69" s="110">
        <f t="shared" si="22"/>
        <v>7.4011260223467747E-3</v>
      </c>
      <c r="U69" s="108">
        <f t="shared" si="23"/>
        <v>8.2042741381713373</v>
      </c>
      <c r="V69" s="11">
        <f t="shared" si="24"/>
        <v>7.8342178370539983</v>
      </c>
      <c r="W69" s="11">
        <f t="shared" si="25"/>
        <v>0.37005630111733873</v>
      </c>
      <c r="X69" s="92">
        <f t="shared" si="17"/>
        <v>82042.741381713378</v>
      </c>
      <c r="Y69" s="15">
        <f t="shared" si="18"/>
        <v>78342.178370539987</v>
      </c>
      <c r="Z69" s="15">
        <f t="shared" si="19"/>
        <v>3700.5630111733872</v>
      </c>
      <c r="AA69" s="111">
        <f t="shared" si="21"/>
        <v>820.42741381713381</v>
      </c>
      <c r="AB69" s="87">
        <f t="shared" si="21"/>
        <v>783.42178370539989</v>
      </c>
      <c r="AC69" s="127">
        <f t="shared" si="21"/>
        <v>37.005630111733872</v>
      </c>
      <c r="AD69" s="112"/>
    </row>
    <row r="70" spans="1:30" s="22" customFormat="1" x14ac:dyDescent="0.25">
      <c r="A70" s="208" t="s">
        <v>4</v>
      </c>
      <c r="B70" s="208" t="s">
        <v>2</v>
      </c>
      <c r="C70" s="208" t="s">
        <v>975</v>
      </c>
      <c r="D70" s="208">
        <v>4</v>
      </c>
      <c r="E70" s="36" t="s">
        <v>222</v>
      </c>
      <c r="F70" s="103">
        <v>85</v>
      </c>
      <c r="G70" s="208"/>
      <c r="H70" s="107">
        <v>2.5526932084307905</v>
      </c>
      <c r="I70" s="105">
        <v>10.612586975097656</v>
      </c>
      <c r="J70" s="105">
        <v>10.189324908960074</v>
      </c>
      <c r="K70" s="105">
        <v>0.42326206613758188</v>
      </c>
      <c r="L70" s="106">
        <v>3.7985928356647491E-2</v>
      </c>
      <c r="M70" s="107">
        <f t="shared" si="20"/>
        <v>0.10612586975097656</v>
      </c>
      <c r="N70" s="106">
        <f t="shared" si="20"/>
        <v>0.10189324908960075</v>
      </c>
      <c r="O70" s="106">
        <f t="shared" si="20"/>
        <v>4.232620661375819E-3</v>
      </c>
      <c r="P70" s="129">
        <f t="shared" si="20"/>
        <v>3.798592835664749E-4</v>
      </c>
      <c r="Q70" s="11">
        <v>1.6107152852174624</v>
      </c>
      <c r="R70" s="107">
        <f t="shared" si="22"/>
        <v>0.17093856056489548</v>
      </c>
      <c r="S70" s="109">
        <f t="shared" si="22"/>
        <v>0.16412101376909022</v>
      </c>
      <c r="T70" s="110">
        <f t="shared" si="22"/>
        <v>6.8175467958052766E-3</v>
      </c>
      <c r="U70" s="108">
        <f t="shared" si="23"/>
        <v>14.529777648016116</v>
      </c>
      <c r="V70" s="11">
        <f t="shared" si="24"/>
        <v>13.950286170372667</v>
      </c>
      <c r="W70" s="11">
        <f t="shared" si="25"/>
        <v>0.57949147764344855</v>
      </c>
      <c r="X70" s="92">
        <f t="shared" si="17"/>
        <v>145297.77648016118</v>
      </c>
      <c r="Y70" s="15">
        <f t="shared" si="18"/>
        <v>139502.86170372667</v>
      </c>
      <c r="Z70" s="15">
        <f t="shared" si="19"/>
        <v>5794.9147764344852</v>
      </c>
      <c r="AA70" s="111">
        <f t="shared" si="21"/>
        <v>1452.9777648016118</v>
      </c>
      <c r="AB70" s="87">
        <f t="shared" si="21"/>
        <v>1395.0286170372667</v>
      </c>
      <c r="AC70" s="127">
        <f t="shared" si="21"/>
        <v>57.94914776434485</v>
      </c>
      <c r="AD70" s="112"/>
    </row>
    <row r="71" spans="1:30" s="22" customFormat="1" x14ac:dyDescent="0.25">
      <c r="A71" s="208" t="s">
        <v>4</v>
      </c>
      <c r="B71" s="208" t="s">
        <v>2</v>
      </c>
      <c r="C71" s="208" t="s">
        <v>975</v>
      </c>
      <c r="D71" s="208">
        <v>5</v>
      </c>
      <c r="E71" s="36" t="s">
        <v>177</v>
      </c>
      <c r="F71" s="103">
        <v>15</v>
      </c>
      <c r="G71" s="2">
        <v>194</v>
      </c>
      <c r="H71" s="107">
        <v>4.9147560258671685</v>
      </c>
      <c r="I71" s="105">
        <v>11.284076690673828</v>
      </c>
      <c r="J71" s="105">
        <v>9.9672073965280035</v>
      </c>
      <c r="K71" s="105">
        <v>1.3168692941458247</v>
      </c>
      <c r="L71" s="106">
        <v>0.11934728920459747</v>
      </c>
      <c r="M71" s="107">
        <f t="shared" si="20"/>
        <v>0.11284076690673828</v>
      </c>
      <c r="N71" s="106">
        <f t="shared" si="20"/>
        <v>9.9672073965280036E-2</v>
      </c>
      <c r="O71" s="106">
        <f t="shared" si="20"/>
        <v>1.3168692941458247E-2</v>
      </c>
      <c r="P71" s="129">
        <f t="shared" si="20"/>
        <v>1.1934728920459747E-3</v>
      </c>
      <c r="Q71" s="11">
        <v>1.1653145998850847</v>
      </c>
      <c r="R71" s="107">
        <f t="shared" si="22"/>
        <v>0.13149499313865182</v>
      </c>
      <c r="S71" s="109">
        <f t="shared" si="22"/>
        <v>0.11614932299256688</v>
      </c>
      <c r="T71" s="110">
        <f t="shared" si="22"/>
        <v>1.5345670146084957E-2</v>
      </c>
      <c r="U71" s="108">
        <f t="shared" si="23"/>
        <v>1.9724248970797771</v>
      </c>
      <c r="V71" s="11">
        <f t="shared" si="24"/>
        <v>1.742239844888503</v>
      </c>
      <c r="W71" s="11">
        <f t="shared" si="25"/>
        <v>0.23018505219127433</v>
      </c>
      <c r="X71" s="92">
        <f t="shared" si="17"/>
        <v>19724.248970797769</v>
      </c>
      <c r="Y71" s="15">
        <f t="shared" si="18"/>
        <v>17422.398448885029</v>
      </c>
      <c r="Z71" s="15">
        <f t="shared" si="19"/>
        <v>2301.8505219127433</v>
      </c>
      <c r="AA71" s="111">
        <f t="shared" si="21"/>
        <v>197.24248970797771</v>
      </c>
      <c r="AB71" s="87">
        <f t="shared" si="21"/>
        <v>174.22398448885031</v>
      </c>
      <c r="AC71" s="127">
        <f t="shared" si="21"/>
        <v>23.018505219127434</v>
      </c>
      <c r="AD71" s="112"/>
    </row>
    <row r="72" spans="1:30" s="22" customFormat="1" x14ac:dyDescent="0.25">
      <c r="A72" s="208" t="s">
        <v>4</v>
      </c>
      <c r="B72" s="208" t="s">
        <v>2</v>
      </c>
      <c r="C72" s="208" t="s">
        <v>975</v>
      </c>
      <c r="D72" s="208">
        <v>5</v>
      </c>
      <c r="E72" s="36" t="s">
        <v>170</v>
      </c>
      <c r="F72" s="103">
        <v>15</v>
      </c>
      <c r="G72" s="208"/>
      <c r="H72" s="107">
        <v>3.7990580847722581</v>
      </c>
      <c r="I72" s="105">
        <v>10.777276039123535</v>
      </c>
      <c r="J72" s="105">
        <v>10.106830171737803</v>
      </c>
      <c r="K72" s="105">
        <v>0.67044586738573209</v>
      </c>
      <c r="L72" s="106">
        <v>7.445167750120163E-2</v>
      </c>
      <c r="M72" s="107">
        <f t="shared" si="20"/>
        <v>0.10777276039123534</v>
      </c>
      <c r="N72" s="106">
        <f t="shared" si="20"/>
        <v>0.10106830171737803</v>
      </c>
      <c r="O72" s="106">
        <f t="shared" si="20"/>
        <v>6.7044586738573206E-3</v>
      </c>
      <c r="P72" s="129">
        <f t="shared" si="20"/>
        <v>7.4451677501201634E-4</v>
      </c>
      <c r="Q72" s="11">
        <v>1.3171881526745135</v>
      </c>
      <c r="R72" s="107">
        <f t="shared" si="22"/>
        <v>0.14195700316836427</v>
      </c>
      <c r="S72" s="109">
        <f t="shared" si="22"/>
        <v>0.13312596963306353</v>
      </c>
      <c r="T72" s="110">
        <f t="shared" si="22"/>
        <v>8.8310335353007433E-3</v>
      </c>
      <c r="U72" s="108">
        <f t="shared" si="23"/>
        <v>2.1293550475254639</v>
      </c>
      <c r="V72" s="11">
        <f t="shared" si="24"/>
        <v>1.9968895444959529</v>
      </c>
      <c r="W72" s="11">
        <f t="shared" si="25"/>
        <v>0.13246550302951113</v>
      </c>
      <c r="X72" s="92">
        <f t="shared" si="17"/>
        <v>21293.55047525464</v>
      </c>
      <c r="Y72" s="15">
        <f t="shared" si="18"/>
        <v>19968.895444959529</v>
      </c>
      <c r="Z72" s="15">
        <f t="shared" si="19"/>
        <v>1324.6550302951114</v>
      </c>
      <c r="AA72" s="111">
        <f t="shared" si="21"/>
        <v>212.93550475254642</v>
      </c>
      <c r="AB72" s="87">
        <f t="shared" si="21"/>
        <v>199.68895444959529</v>
      </c>
      <c r="AC72" s="127">
        <f t="shared" si="21"/>
        <v>13.246550302951114</v>
      </c>
      <c r="AD72" s="112"/>
    </row>
    <row r="73" spans="1:30" s="22" customFormat="1" x14ac:dyDescent="0.25">
      <c r="A73" s="208" t="s">
        <v>4</v>
      </c>
      <c r="B73" s="208" t="s">
        <v>2</v>
      </c>
      <c r="C73" s="208" t="s">
        <v>975</v>
      </c>
      <c r="D73" s="208">
        <v>5</v>
      </c>
      <c r="E73" s="36" t="s">
        <v>171</v>
      </c>
      <c r="F73" s="103">
        <v>20</v>
      </c>
      <c r="G73" s="208"/>
      <c r="H73" s="107">
        <v>4.4846577498033353</v>
      </c>
      <c r="I73" s="105">
        <v>10.231002807617188</v>
      </c>
      <c r="J73" s="105">
        <v>9.3287869115029576</v>
      </c>
      <c r="K73" s="105">
        <v>0.90221589611422992</v>
      </c>
      <c r="L73" s="106">
        <v>9.1855950653553009E-2</v>
      </c>
      <c r="M73" s="107">
        <f t="shared" si="20"/>
        <v>0.10231002807617187</v>
      </c>
      <c r="N73" s="106">
        <f t="shared" si="20"/>
        <v>9.3287869115029579E-2</v>
      </c>
      <c r="O73" s="106">
        <f t="shared" si="20"/>
        <v>9.0221589611423E-3</v>
      </c>
      <c r="P73" s="129">
        <f t="shared" si="20"/>
        <v>9.185595065355301E-4</v>
      </c>
      <c r="Q73" s="11">
        <v>1.2173651602307574</v>
      </c>
      <c r="R73" s="107">
        <f t="shared" si="22"/>
        <v>0.12454866372216225</v>
      </c>
      <c r="S73" s="109">
        <f t="shared" si="22"/>
        <v>0.1135654017328039</v>
      </c>
      <c r="T73" s="110">
        <f t="shared" si="22"/>
        <v>1.098326198935836E-2</v>
      </c>
      <c r="U73" s="108">
        <f t="shared" si="23"/>
        <v>2.4909732744432449</v>
      </c>
      <c r="V73" s="11">
        <f t="shared" si="24"/>
        <v>2.2713080346560779</v>
      </c>
      <c r="W73" s="11">
        <f t="shared" si="25"/>
        <v>0.21966523978716718</v>
      </c>
      <c r="X73" s="92">
        <f t="shared" si="17"/>
        <v>24909.732744432447</v>
      </c>
      <c r="Y73" s="15">
        <f t="shared" si="18"/>
        <v>22713.080346560779</v>
      </c>
      <c r="Z73" s="15">
        <f t="shared" si="19"/>
        <v>2196.6523978716718</v>
      </c>
      <c r="AA73" s="111">
        <f t="shared" si="21"/>
        <v>249.09732744432449</v>
      </c>
      <c r="AB73" s="87">
        <f t="shared" si="21"/>
        <v>227.13080346560778</v>
      </c>
      <c r="AC73" s="127">
        <f t="shared" si="21"/>
        <v>21.966523978716719</v>
      </c>
      <c r="AD73" s="112"/>
    </row>
    <row r="74" spans="1:30" s="22" customFormat="1" x14ac:dyDescent="0.25">
      <c r="A74" s="208" t="s">
        <v>4</v>
      </c>
      <c r="B74" s="208" t="s">
        <v>2</v>
      </c>
      <c r="C74" s="208" t="s">
        <v>975</v>
      </c>
      <c r="D74" s="208">
        <v>5</v>
      </c>
      <c r="E74" s="36" t="s">
        <v>172</v>
      </c>
      <c r="F74" s="103">
        <v>50</v>
      </c>
      <c r="G74" s="208"/>
      <c r="H74" s="107">
        <v>2.8945408108971535</v>
      </c>
      <c r="I74" s="105">
        <v>11.051064491271973</v>
      </c>
      <c r="J74" s="105">
        <v>10.508770877736236</v>
      </c>
      <c r="K74" s="105">
        <v>0.5422936135357368</v>
      </c>
      <c r="L74" s="106">
        <v>7.2519458830356598E-2</v>
      </c>
      <c r="M74" s="107">
        <f t="shared" si="20"/>
        <v>0.11051064491271972</v>
      </c>
      <c r="N74" s="106">
        <f t="shared" si="20"/>
        <v>0.10508770877736236</v>
      </c>
      <c r="O74" s="106">
        <f t="shared" si="20"/>
        <v>5.4229361353573683E-3</v>
      </c>
      <c r="P74" s="129">
        <f t="shared" si="20"/>
        <v>7.2519458830356599E-4</v>
      </c>
      <c r="Q74" s="11">
        <v>1.2717924584917579</v>
      </c>
      <c r="R74" s="107">
        <f t="shared" si="22"/>
        <v>0.1405466047830575</v>
      </c>
      <c r="S74" s="109">
        <f t="shared" si="22"/>
        <v>0.13364975550322755</v>
      </c>
      <c r="T74" s="110">
        <f t="shared" si="22"/>
        <v>6.8968492798299396E-3</v>
      </c>
      <c r="U74" s="108">
        <f t="shared" si="23"/>
        <v>7.0273302391528754</v>
      </c>
      <c r="V74" s="11">
        <f t="shared" si="24"/>
        <v>6.6824877751613778</v>
      </c>
      <c r="W74" s="11">
        <f t="shared" si="25"/>
        <v>0.34484246399149698</v>
      </c>
      <c r="X74" s="92">
        <f t="shared" si="17"/>
        <v>70273.302391528749</v>
      </c>
      <c r="Y74" s="15">
        <f t="shared" si="18"/>
        <v>66824.877751613778</v>
      </c>
      <c r="Z74" s="15">
        <f t="shared" si="19"/>
        <v>3448.4246399149697</v>
      </c>
      <c r="AA74" s="111">
        <f t="shared" si="21"/>
        <v>702.7330239152875</v>
      </c>
      <c r="AB74" s="87">
        <f t="shared" si="21"/>
        <v>668.24877751613781</v>
      </c>
      <c r="AC74" s="127">
        <f t="shared" si="21"/>
        <v>34.484246399149697</v>
      </c>
      <c r="AD74" s="112"/>
    </row>
    <row r="75" spans="1:30" s="22" customFormat="1" x14ac:dyDescent="0.25">
      <c r="A75" s="208" t="s">
        <v>4</v>
      </c>
      <c r="B75" s="208" t="s">
        <v>2</v>
      </c>
      <c r="C75" s="208" t="s">
        <v>975</v>
      </c>
      <c r="D75" s="208">
        <v>5</v>
      </c>
      <c r="E75" s="36" t="s">
        <v>696</v>
      </c>
      <c r="F75" s="103">
        <v>94</v>
      </c>
      <c r="G75" s="208"/>
      <c r="H75" s="107">
        <v>2.3634290452990756</v>
      </c>
      <c r="I75" s="105">
        <v>10.276462554931641</v>
      </c>
      <c r="J75" s="105">
        <v>10.080855648443711</v>
      </c>
      <c r="K75" s="105">
        <v>0.19560690648792978</v>
      </c>
      <c r="L75" s="106">
        <v>0</v>
      </c>
      <c r="M75" s="107">
        <f t="shared" si="20"/>
        <v>0.10276462554931641</v>
      </c>
      <c r="N75" s="106">
        <f t="shared" si="20"/>
        <v>0.10080855648443711</v>
      </c>
      <c r="O75" s="106">
        <f t="shared" si="20"/>
        <v>1.9560690648792976E-3</v>
      </c>
      <c r="P75" s="129">
        <f t="shared" si="20"/>
        <v>0</v>
      </c>
      <c r="Q75" s="11">
        <v>1.4511173342032193</v>
      </c>
      <c r="R75" s="107">
        <f t="shared" si="22"/>
        <v>0.14912352947751606</v>
      </c>
      <c r="S75" s="109">
        <f t="shared" si="22"/>
        <v>0.14628504375057103</v>
      </c>
      <c r="T75" s="110">
        <f t="shared" si="22"/>
        <v>2.8384857269450306E-3</v>
      </c>
      <c r="U75" s="108">
        <f t="shared" si="23"/>
        <v>14.017611770886511</v>
      </c>
      <c r="V75" s="11">
        <f t="shared" si="24"/>
        <v>13.750794112553679</v>
      </c>
      <c r="W75" s="11">
        <f t="shared" si="25"/>
        <v>0.26681765833283283</v>
      </c>
      <c r="X75" s="92">
        <f t="shared" si="17"/>
        <v>140176.11770886512</v>
      </c>
      <c r="Y75" s="15">
        <f t="shared" si="18"/>
        <v>137507.9411255368</v>
      </c>
      <c r="Z75" s="15">
        <f t="shared" si="19"/>
        <v>2668.1765833283284</v>
      </c>
      <c r="AA75" s="111">
        <f t="shared" si="21"/>
        <v>1401.7611770886513</v>
      </c>
      <c r="AB75" s="87">
        <f t="shared" si="21"/>
        <v>1375.0794112553681</v>
      </c>
      <c r="AC75" s="127">
        <f t="shared" si="21"/>
        <v>26.681765833283286</v>
      </c>
      <c r="AD75" s="112"/>
    </row>
    <row r="76" spans="1:30" s="22" customFormat="1" x14ac:dyDescent="0.25">
      <c r="A76" s="208" t="s">
        <v>4</v>
      </c>
      <c r="B76" s="208" t="s">
        <v>2</v>
      </c>
      <c r="C76" s="208" t="s">
        <v>975</v>
      </c>
      <c r="D76" s="208">
        <v>6</v>
      </c>
      <c r="E76" s="36" t="s">
        <v>177</v>
      </c>
      <c r="F76" s="103">
        <v>15</v>
      </c>
      <c r="G76" s="2">
        <v>162</v>
      </c>
      <c r="H76" s="107">
        <v>3.9026629935721222</v>
      </c>
      <c r="I76" s="105">
        <v>10.760477066040039</v>
      </c>
      <c r="J76" s="105">
        <v>9.8979351658466399</v>
      </c>
      <c r="K76" s="105">
        <v>0.86254190019339916</v>
      </c>
      <c r="L76" s="106">
        <v>8.8465400040149689E-2</v>
      </c>
      <c r="M76" s="107">
        <f t="shared" si="20"/>
        <v>0.10760477066040039</v>
      </c>
      <c r="N76" s="106">
        <f t="shared" si="20"/>
        <v>9.89793516584664E-2</v>
      </c>
      <c r="O76" s="106">
        <f t="shared" si="20"/>
        <v>8.6254190019339917E-3</v>
      </c>
      <c r="P76" s="129">
        <f t="shared" si="20"/>
        <v>8.8465400040149689E-4</v>
      </c>
      <c r="Q76" s="11">
        <v>1.2662071243907378</v>
      </c>
      <c r="R76" s="107">
        <f t="shared" si="22"/>
        <v>0.13624992722863041</v>
      </c>
      <c r="S76" s="109">
        <f t="shared" si="22"/>
        <v>0.12532836023752633</v>
      </c>
      <c r="T76" s="110">
        <f t="shared" si="22"/>
        <v>1.0921566991104067E-2</v>
      </c>
      <c r="U76" s="108">
        <f t="shared" si="23"/>
        <v>2.043748908429456</v>
      </c>
      <c r="V76" s="11">
        <f t="shared" si="24"/>
        <v>1.8799254035628949</v>
      </c>
      <c r="W76" s="11">
        <f t="shared" si="25"/>
        <v>0.163823504866561</v>
      </c>
      <c r="X76" s="92">
        <f t="shared" si="17"/>
        <v>20437.489084294561</v>
      </c>
      <c r="Y76" s="15">
        <f t="shared" si="18"/>
        <v>18799.25403562895</v>
      </c>
      <c r="Z76" s="15">
        <f t="shared" si="19"/>
        <v>1638.2350486656101</v>
      </c>
      <c r="AA76" s="111">
        <f t="shared" si="21"/>
        <v>204.3748908429456</v>
      </c>
      <c r="AB76" s="87">
        <f t="shared" si="21"/>
        <v>187.99254035628951</v>
      </c>
      <c r="AC76" s="127">
        <f t="shared" si="21"/>
        <v>16.382350486656101</v>
      </c>
      <c r="AD76" s="112"/>
    </row>
    <row r="77" spans="1:30" s="22" customFormat="1" x14ac:dyDescent="0.25">
      <c r="A77" s="208" t="s">
        <v>4</v>
      </c>
      <c r="B77" s="208" t="s">
        <v>2</v>
      </c>
      <c r="C77" s="208" t="s">
        <v>975</v>
      </c>
      <c r="D77" s="208">
        <v>6</v>
      </c>
      <c r="E77" s="36" t="s">
        <v>170</v>
      </c>
      <c r="F77" s="103">
        <v>15</v>
      </c>
      <c r="G77" s="208"/>
      <c r="H77" s="107">
        <v>3.841145833333441</v>
      </c>
      <c r="I77" s="105">
        <v>10.744343757629395</v>
      </c>
      <c r="J77" s="105">
        <v>9.7446950115263355</v>
      </c>
      <c r="K77" s="105">
        <v>0.99964874610305898</v>
      </c>
      <c r="L77" s="106">
        <v>7.7982097864151001E-2</v>
      </c>
      <c r="M77" s="107">
        <f t="shared" si="20"/>
        <v>0.10744343757629395</v>
      </c>
      <c r="N77" s="106">
        <f t="shared" si="20"/>
        <v>9.7446950115263359E-2</v>
      </c>
      <c r="O77" s="106">
        <f t="shared" si="20"/>
        <v>9.9964874610305905E-3</v>
      </c>
      <c r="P77" s="129">
        <f t="shared" si="20"/>
        <v>7.7982097864151003E-4</v>
      </c>
      <c r="Q77" s="11">
        <v>1.2051249599668208</v>
      </c>
      <c r="R77" s="107">
        <f t="shared" si="22"/>
        <v>0.12948276840782885</v>
      </c>
      <c r="S77" s="109">
        <f t="shared" si="22"/>
        <v>0.11743575185654553</v>
      </c>
      <c r="T77" s="110">
        <f t="shared" si="22"/>
        <v>1.2047016551283317E-2</v>
      </c>
      <c r="U77" s="108">
        <f t="shared" si="23"/>
        <v>1.9422415261174326</v>
      </c>
      <c r="V77" s="11">
        <f t="shared" si="24"/>
        <v>1.7615362778481831</v>
      </c>
      <c r="W77" s="11">
        <f t="shared" si="25"/>
        <v>0.18070524826924975</v>
      </c>
      <c r="X77" s="92">
        <f t="shared" si="17"/>
        <v>19422.415261174327</v>
      </c>
      <c r="Y77" s="15">
        <f t="shared" si="18"/>
        <v>17615.362778481831</v>
      </c>
      <c r="Z77" s="15">
        <f t="shared" si="19"/>
        <v>1807.0524826924975</v>
      </c>
      <c r="AA77" s="111">
        <f t="shared" si="21"/>
        <v>194.22415261174328</v>
      </c>
      <c r="AB77" s="87">
        <f t="shared" si="21"/>
        <v>176.15362778481833</v>
      </c>
      <c r="AC77" s="127">
        <f t="shared" si="21"/>
        <v>18.070524826924977</v>
      </c>
      <c r="AD77" s="112"/>
    </row>
    <row r="78" spans="1:30" s="22" customFormat="1" x14ac:dyDescent="0.25">
      <c r="A78" s="208" t="s">
        <v>4</v>
      </c>
      <c r="B78" s="208" t="s">
        <v>2</v>
      </c>
      <c r="C78" s="208" t="s">
        <v>975</v>
      </c>
      <c r="D78" s="208">
        <v>6</v>
      </c>
      <c r="E78" s="36" t="s">
        <v>171</v>
      </c>
      <c r="F78" s="103">
        <v>20</v>
      </c>
      <c r="G78" s="208"/>
      <c r="H78" s="107">
        <v>2.8639618138424718</v>
      </c>
      <c r="I78" s="105">
        <v>10.23723316192627</v>
      </c>
      <c r="J78" s="105">
        <v>9.6448594619095473</v>
      </c>
      <c r="K78" s="105">
        <v>0.59237370001672218</v>
      </c>
      <c r="L78" s="106">
        <v>5.923055112361908E-2</v>
      </c>
      <c r="M78" s="107">
        <f t="shared" si="20"/>
        <v>0.10237233161926269</v>
      </c>
      <c r="N78" s="106">
        <f t="shared" si="20"/>
        <v>9.6448594619095468E-2</v>
      </c>
      <c r="O78" s="106">
        <f t="shared" si="20"/>
        <v>5.9237370001672222E-3</v>
      </c>
      <c r="P78" s="129">
        <f t="shared" si="20"/>
        <v>5.9230551123619075E-4</v>
      </c>
      <c r="Q78" s="11">
        <v>1.4076230303527255</v>
      </c>
      <c r="R78" s="107">
        <f t="shared" si="22"/>
        <v>0.1441016516581807</v>
      </c>
      <c r="S78" s="109">
        <f t="shared" si="22"/>
        <v>0.13576326303099273</v>
      </c>
      <c r="T78" s="110">
        <f t="shared" si="22"/>
        <v>8.3383886271879495E-3</v>
      </c>
      <c r="U78" s="108">
        <f t="shared" si="23"/>
        <v>2.8820330331636139</v>
      </c>
      <c r="V78" s="11">
        <f t="shared" si="24"/>
        <v>2.7152652606198551</v>
      </c>
      <c r="W78" s="11">
        <f t="shared" si="25"/>
        <v>0.16676777254375899</v>
      </c>
      <c r="X78" s="92">
        <f t="shared" si="17"/>
        <v>28820.330331636138</v>
      </c>
      <c r="Y78" s="15">
        <f t="shared" si="18"/>
        <v>27152.65260619855</v>
      </c>
      <c r="Z78" s="15">
        <f t="shared" si="19"/>
        <v>1667.67772543759</v>
      </c>
      <c r="AA78" s="111">
        <f t="shared" si="21"/>
        <v>288.20330331636137</v>
      </c>
      <c r="AB78" s="87">
        <f t="shared" si="21"/>
        <v>271.52652606198552</v>
      </c>
      <c r="AC78" s="127">
        <f t="shared" si="21"/>
        <v>16.676777254375899</v>
      </c>
      <c r="AD78" s="112"/>
    </row>
    <row r="79" spans="1:30" s="22" customFormat="1" x14ac:dyDescent="0.25">
      <c r="A79" s="208" t="s">
        <v>4</v>
      </c>
      <c r="B79" s="208" t="s">
        <v>2</v>
      </c>
      <c r="C79" s="208" t="s">
        <v>975</v>
      </c>
      <c r="D79" s="208">
        <v>6</v>
      </c>
      <c r="E79" s="36" t="s">
        <v>172</v>
      </c>
      <c r="F79" s="103">
        <v>50</v>
      </c>
      <c r="G79" s="208"/>
      <c r="H79" s="107">
        <v>2.2598870056497917</v>
      </c>
      <c r="I79" s="105">
        <v>10.271298408508301</v>
      </c>
      <c r="J79" s="105">
        <v>9.906141178979178</v>
      </c>
      <c r="K79" s="105">
        <v>0.36515722952912277</v>
      </c>
      <c r="L79" s="106">
        <v>0</v>
      </c>
      <c r="M79" s="107">
        <f t="shared" si="20"/>
        <v>0.102712984085083</v>
      </c>
      <c r="N79" s="106">
        <f t="shared" si="20"/>
        <v>9.9061411789791776E-2</v>
      </c>
      <c r="O79" s="106">
        <f t="shared" si="20"/>
        <v>3.6515722952912277E-3</v>
      </c>
      <c r="P79" s="129">
        <f t="shared" si="20"/>
        <v>0</v>
      </c>
      <c r="Q79" s="11">
        <v>1.4166546344309703</v>
      </c>
      <c r="R79" s="107">
        <f t="shared" si="22"/>
        <v>0.14550882492036732</v>
      </c>
      <c r="S79" s="109">
        <f t="shared" si="22"/>
        <v>0.14033580810528329</v>
      </c>
      <c r="T79" s="110">
        <f t="shared" si="22"/>
        <v>5.1730168150840531E-3</v>
      </c>
      <c r="U79" s="108">
        <f t="shared" si="23"/>
        <v>7.2754412460183673</v>
      </c>
      <c r="V79" s="11">
        <f t="shared" si="24"/>
        <v>7.0167904052641639</v>
      </c>
      <c r="W79" s="11">
        <f t="shared" si="25"/>
        <v>0.25865084075420264</v>
      </c>
      <c r="X79" s="92">
        <f t="shared" si="17"/>
        <v>72754.412460183667</v>
      </c>
      <c r="Y79" s="15">
        <f t="shared" si="18"/>
        <v>70167.904052641636</v>
      </c>
      <c r="Z79" s="15">
        <f t="shared" si="19"/>
        <v>2586.5084075420264</v>
      </c>
      <c r="AA79" s="111">
        <f t="shared" si="21"/>
        <v>727.54412460183664</v>
      </c>
      <c r="AB79" s="87">
        <f t="shared" si="21"/>
        <v>701.67904052641632</v>
      </c>
      <c r="AC79" s="127">
        <f t="shared" si="21"/>
        <v>25.865084075420263</v>
      </c>
      <c r="AD79" s="112"/>
    </row>
    <row r="80" spans="1:30" s="22" customFormat="1" x14ac:dyDescent="0.25">
      <c r="A80" s="208" t="s">
        <v>4</v>
      </c>
      <c r="B80" s="208" t="s">
        <v>2</v>
      </c>
      <c r="C80" s="208" t="s">
        <v>975</v>
      </c>
      <c r="D80" s="208">
        <v>6</v>
      </c>
      <c r="E80" s="36" t="s">
        <v>697</v>
      </c>
      <c r="F80" s="103">
        <v>62</v>
      </c>
      <c r="G80" s="208"/>
      <c r="H80" s="107">
        <v>2.8302917713911118</v>
      </c>
      <c r="I80" s="105">
        <v>11.052543163299561</v>
      </c>
      <c r="J80" s="105">
        <v>10.691362899387938</v>
      </c>
      <c r="K80" s="105">
        <v>0.36118026391162239</v>
      </c>
      <c r="L80" s="106">
        <v>6.8216264247894287E-2</v>
      </c>
      <c r="M80" s="107">
        <f t="shared" si="20"/>
        <v>0.11052543163299561</v>
      </c>
      <c r="N80" s="106">
        <f t="shared" si="20"/>
        <v>0.10691362899387938</v>
      </c>
      <c r="O80" s="106">
        <f t="shared" si="20"/>
        <v>3.6118026391162238E-3</v>
      </c>
      <c r="P80" s="129">
        <f t="shared" si="20"/>
        <v>6.8216264247894292E-4</v>
      </c>
      <c r="Q80" s="11">
        <v>1.5520098587088731</v>
      </c>
      <c r="R80" s="107">
        <f t="shared" si="22"/>
        <v>0.17153655953246272</v>
      </c>
      <c r="S80" s="109">
        <f t="shared" si="22"/>
        <v>0.1659310062288436</v>
      </c>
      <c r="T80" s="110">
        <f t="shared" si="22"/>
        <v>5.6055533036191056E-3</v>
      </c>
      <c r="U80" s="108">
        <f t="shared" si="23"/>
        <v>10.635266691012689</v>
      </c>
      <c r="V80" s="11">
        <f t="shared" si="24"/>
        <v>10.287722386188305</v>
      </c>
      <c r="W80" s="11">
        <f t="shared" si="25"/>
        <v>0.34754430482438453</v>
      </c>
      <c r="X80" s="92">
        <f t="shared" si="17"/>
        <v>106352.66691012688</v>
      </c>
      <c r="Y80" s="15">
        <f t="shared" si="18"/>
        <v>102877.22386188305</v>
      </c>
      <c r="Z80" s="15">
        <f t="shared" si="19"/>
        <v>3475.4430482438452</v>
      </c>
      <c r="AA80" s="111">
        <f t="shared" si="21"/>
        <v>1063.5266691012689</v>
      </c>
      <c r="AB80" s="87">
        <f t="shared" si="21"/>
        <v>1028.7722386188304</v>
      </c>
      <c r="AC80" s="127">
        <f t="shared" si="21"/>
        <v>34.754430482438451</v>
      </c>
      <c r="AD80" s="112"/>
    </row>
    <row r="81" spans="1:30" s="22" customFormat="1" x14ac:dyDescent="0.25">
      <c r="A81" s="208" t="s">
        <v>72</v>
      </c>
      <c r="B81" s="208" t="s">
        <v>2</v>
      </c>
      <c r="C81" s="208" t="s">
        <v>975</v>
      </c>
      <c r="D81" s="208">
        <v>1</v>
      </c>
      <c r="E81" s="36" t="s">
        <v>177</v>
      </c>
      <c r="F81" s="113">
        <v>15</v>
      </c>
      <c r="G81" s="2">
        <v>62</v>
      </c>
      <c r="H81" s="107">
        <v>2.9865481920276995</v>
      </c>
      <c r="I81" s="105">
        <v>10.667154788970947</v>
      </c>
      <c r="J81" s="105">
        <v>10.085920819820741</v>
      </c>
      <c r="K81" s="105">
        <v>0.58123396915020642</v>
      </c>
      <c r="L81" s="106">
        <v>5.8892223984003067E-2</v>
      </c>
      <c r="M81" s="107">
        <f t="shared" si="20"/>
        <v>0.10667154788970948</v>
      </c>
      <c r="N81" s="106">
        <f t="shared" si="20"/>
        <v>0.10085920819820741</v>
      </c>
      <c r="O81" s="106">
        <f t="shared" si="20"/>
        <v>5.8123396915020645E-3</v>
      </c>
      <c r="P81" s="129">
        <f t="shared" si="20"/>
        <v>5.8892223984003062E-4</v>
      </c>
      <c r="Q81" s="11">
        <v>1.3419062269939197</v>
      </c>
      <c r="R81" s="107">
        <f t="shared" si="22"/>
        <v>0.14314321435628127</v>
      </c>
      <c r="S81" s="109">
        <f t="shared" si="22"/>
        <v>0.13534359953085073</v>
      </c>
      <c r="T81" s="110">
        <f t="shared" si="22"/>
        <v>7.7996148254305389E-3</v>
      </c>
      <c r="U81" s="108">
        <f t="shared" si="23"/>
        <v>2.147148215344219</v>
      </c>
      <c r="V81" s="11">
        <f t="shared" si="24"/>
        <v>2.0301539929627608</v>
      </c>
      <c r="W81" s="11">
        <f t="shared" si="25"/>
        <v>0.11699422238145808</v>
      </c>
      <c r="X81" s="92">
        <f t="shared" si="17"/>
        <v>21471.48215344219</v>
      </c>
      <c r="Y81" s="15">
        <f t="shared" si="18"/>
        <v>20301.539929627608</v>
      </c>
      <c r="Z81" s="15">
        <f t="shared" si="19"/>
        <v>1169.9422238145808</v>
      </c>
      <c r="AA81" s="111">
        <f t="shared" si="21"/>
        <v>214.7148215344219</v>
      </c>
      <c r="AB81" s="87">
        <f t="shared" si="21"/>
        <v>203.01539929627609</v>
      </c>
      <c r="AC81" s="127">
        <f t="shared" si="21"/>
        <v>11.699422238145807</v>
      </c>
      <c r="AD81" s="112"/>
    </row>
    <row r="82" spans="1:30" s="22" customFormat="1" x14ac:dyDescent="0.25">
      <c r="A82" s="208" t="s">
        <v>72</v>
      </c>
      <c r="B82" s="208" t="s">
        <v>2</v>
      </c>
      <c r="C82" s="208" t="s">
        <v>975</v>
      </c>
      <c r="D82" s="208">
        <v>1</v>
      </c>
      <c r="E82" s="36" t="s">
        <v>170</v>
      </c>
      <c r="F82" s="113">
        <v>15</v>
      </c>
      <c r="G82" s="208"/>
      <c r="H82" s="107">
        <v>2.7992593399412349</v>
      </c>
      <c r="I82" s="105">
        <v>10.547750473022461</v>
      </c>
      <c r="J82" s="105">
        <v>10.28582665655636</v>
      </c>
      <c r="K82" s="105">
        <v>0.2619238164661013</v>
      </c>
      <c r="L82" s="106">
        <v>5.0907708704471588E-2</v>
      </c>
      <c r="M82" s="107">
        <f t="shared" si="20"/>
        <v>0.1054775047302246</v>
      </c>
      <c r="N82" s="106">
        <f t="shared" si="20"/>
        <v>0.1028582665655636</v>
      </c>
      <c r="O82" s="106">
        <f t="shared" si="20"/>
        <v>2.619238164661013E-3</v>
      </c>
      <c r="P82" s="129">
        <f t="shared" si="20"/>
        <v>5.0907708704471587E-4</v>
      </c>
      <c r="Q82" s="11">
        <v>1.4659719461740162</v>
      </c>
      <c r="R82" s="107">
        <f t="shared" si="22"/>
        <v>0.15462706288694636</v>
      </c>
      <c r="S82" s="109">
        <f t="shared" si="22"/>
        <v>0.150787333217205</v>
      </c>
      <c r="T82" s="110">
        <f t="shared" si="22"/>
        <v>3.8397296697413636E-3</v>
      </c>
      <c r="U82" s="108">
        <f t="shared" si="23"/>
        <v>2.3194059433041954</v>
      </c>
      <c r="V82" s="11">
        <f t="shared" si="24"/>
        <v>2.2618099982580753</v>
      </c>
      <c r="W82" s="11">
        <f t="shared" si="25"/>
        <v>5.7595945046120457E-2</v>
      </c>
      <c r="X82" s="92">
        <f t="shared" si="17"/>
        <v>23194.059433041955</v>
      </c>
      <c r="Y82" s="15">
        <f t="shared" si="18"/>
        <v>22618.099982580752</v>
      </c>
      <c r="Z82" s="15">
        <f t="shared" si="19"/>
        <v>575.9594504612046</v>
      </c>
      <c r="AA82" s="111">
        <f t="shared" si="21"/>
        <v>231.94059433041957</v>
      </c>
      <c r="AB82" s="87">
        <f t="shared" si="21"/>
        <v>226.18099982580753</v>
      </c>
      <c r="AC82" s="127">
        <f t="shared" si="21"/>
        <v>5.7595945046120463</v>
      </c>
      <c r="AD82" s="112"/>
    </row>
    <row r="83" spans="1:30" s="22" customFormat="1" x14ac:dyDescent="0.25">
      <c r="A83" s="208" t="s">
        <v>72</v>
      </c>
      <c r="B83" s="208" t="s">
        <v>2</v>
      </c>
      <c r="C83" s="208" t="s">
        <v>975</v>
      </c>
      <c r="D83" s="208">
        <v>1</v>
      </c>
      <c r="E83" s="36" t="s">
        <v>395</v>
      </c>
      <c r="F83" s="113">
        <v>32</v>
      </c>
      <c r="G83" s="208"/>
      <c r="H83" s="107">
        <v>3.7138787138787368</v>
      </c>
      <c r="I83" s="105">
        <v>9.4596376419067383</v>
      </c>
      <c r="J83" s="105">
        <v>9.3437195288053001</v>
      </c>
      <c r="K83" s="105">
        <v>0.11591811310143818</v>
      </c>
      <c r="L83" s="106">
        <v>7.3940649628639221E-2</v>
      </c>
      <c r="M83" s="107">
        <f t="shared" si="20"/>
        <v>9.4596376419067388E-2</v>
      </c>
      <c r="N83" s="106">
        <f t="shared" si="20"/>
        <v>9.3437195288052999E-2</v>
      </c>
      <c r="O83" s="106">
        <f t="shared" si="20"/>
        <v>1.1591811310143819E-3</v>
      </c>
      <c r="P83" s="129">
        <f t="shared" si="20"/>
        <v>7.3940649628639226E-4</v>
      </c>
      <c r="Q83" s="11">
        <v>1.2313879139311898</v>
      </c>
      <c r="R83" s="107">
        <f t="shared" si="22"/>
        <v>0.11648483462412498</v>
      </c>
      <c r="S83" s="109">
        <f t="shared" si="22"/>
        <v>0.11505743298933678</v>
      </c>
      <c r="T83" s="110">
        <f t="shared" si="22"/>
        <v>1.4274016347881971E-3</v>
      </c>
      <c r="U83" s="108">
        <f t="shared" si="23"/>
        <v>3.7275147079719995</v>
      </c>
      <c r="V83" s="11">
        <f t="shared" si="24"/>
        <v>3.681837855658777</v>
      </c>
      <c r="W83" s="11">
        <f t="shared" si="25"/>
        <v>4.5676852313222306E-2</v>
      </c>
      <c r="X83" s="92">
        <f t="shared" si="17"/>
        <v>37275.147079719995</v>
      </c>
      <c r="Y83" s="15">
        <f t="shared" si="18"/>
        <v>36818.37855658777</v>
      </c>
      <c r="Z83" s="15">
        <f t="shared" si="19"/>
        <v>456.76852313222304</v>
      </c>
      <c r="AA83" s="111">
        <f t="shared" si="21"/>
        <v>372.75147079719994</v>
      </c>
      <c r="AB83" s="87">
        <f t="shared" si="21"/>
        <v>368.18378556587771</v>
      </c>
      <c r="AC83" s="127">
        <f t="shared" si="21"/>
        <v>4.5676852313222307</v>
      </c>
      <c r="AD83" s="112"/>
    </row>
    <row r="84" spans="1:30" s="22" customFormat="1" x14ac:dyDescent="0.25">
      <c r="A84" s="208" t="s">
        <v>72</v>
      </c>
      <c r="B84" s="208" t="s">
        <v>2</v>
      </c>
      <c r="C84" s="208" t="s">
        <v>975</v>
      </c>
      <c r="D84" s="208">
        <v>2</v>
      </c>
      <c r="E84" s="36" t="s">
        <v>177</v>
      </c>
      <c r="F84" s="113">
        <v>15</v>
      </c>
      <c r="G84" s="2">
        <v>36</v>
      </c>
      <c r="H84" s="107">
        <v>3.7010071593253229</v>
      </c>
      <c r="I84" s="105">
        <v>10.362947463989258</v>
      </c>
      <c r="J84" s="105">
        <v>9.7473929893216855</v>
      </c>
      <c r="K84" s="105">
        <v>0.61555447466757229</v>
      </c>
      <c r="L84" s="106">
        <v>6.5396592020988464E-2</v>
      </c>
      <c r="M84" s="107">
        <f t="shared" si="20"/>
        <v>0.10362947463989258</v>
      </c>
      <c r="N84" s="106">
        <f t="shared" si="20"/>
        <v>9.7473929893216849E-2</v>
      </c>
      <c r="O84" s="106">
        <f t="shared" si="20"/>
        <v>6.1555447466757228E-3</v>
      </c>
      <c r="P84" s="129">
        <f t="shared" si="20"/>
        <v>6.539659202098847E-4</v>
      </c>
      <c r="Q84" s="11">
        <v>1.2739315226155525</v>
      </c>
      <c r="R84" s="107">
        <f t="shared" si="22"/>
        <v>0.13201685441584815</v>
      </c>
      <c r="S84" s="109">
        <f t="shared" si="22"/>
        <v>0.12417511192418736</v>
      </c>
      <c r="T84" s="110">
        <f t="shared" si="22"/>
        <v>7.8417424916607699E-3</v>
      </c>
      <c r="U84" s="108">
        <f t="shared" si="23"/>
        <v>1.9802528162377224</v>
      </c>
      <c r="V84" s="11">
        <f t="shared" si="24"/>
        <v>1.8626266788628105</v>
      </c>
      <c r="W84" s="11">
        <f t="shared" si="25"/>
        <v>0.11762613737491154</v>
      </c>
      <c r="X84" s="92">
        <f t="shared" si="17"/>
        <v>19802.528162377224</v>
      </c>
      <c r="Y84" s="15">
        <f t="shared" si="18"/>
        <v>18626.266788628105</v>
      </c>
      <c r="Z84" s="15">
        <f t="shared" si="19"/>
        <v>1176.2613737491154</v>
      </c>
      <c r="AA84" s="111">
        <f t="shared" si="21"/>
        <v>198.02528162377226</v>
      </c>
      <c r="AB84" s="87">
        <f t="shared" si="21"/>
        <v>186.26266788628106</v>
      </c>
      <c r="AC84" s="127">
        <f t="shared" si="21"/>
        <v>11.762613737491154</v>
      </c>
      <c r="AD84" s="112"/>
    </row>
    <row r="85" spans="1:30" s="22" customFormat="1" x14ac:dyDescent="0.25">
      <c r="A85" s="208" t="s">
        <v>72</v>
      </c>
      <c r="B85" s="208" t="s">
        <v>2</v>
      </c>
      <c r="C85" s="208" t="s">
        <v>975</v>
      </c>
      <c r="D85" s="208">
        <v>2</v>
      </c>
      <c r="E85" s="36" t="s">
        <v>698</v>
      </c>
      <c r="F85" s="113">
        <v>21</v>
      </c>
      <c r="G85" s="208"/>
      <c r="H85" s="107">
        <v>3.7402244134649467</v>
      </c>
      <c r="I85" s="105">
        <v>10.365142822265625</v>
      </c>
      <c r="J85" s="105">
        <v>9.430109309728584</v>
      </c>
      <c r="K85" s="105">
        <v>0.93503351253704103</v>
      </c>
      <c r="L85" s="106">
        <v>8.3059005439281464E-2</v>
      </c>
      <c r="M85" s="107">
        <f t="shared" si="20"/>
        <v>0.10365142822265624</v>
      </c>
      <c r="N85" s="106">
        <f t="shared" si="20"/>
        <v>9.4301093097285835E-2</v>
      </c>
      <c r="O85" s="106">
        <f t="shared" si="20"/>
        <v>9.3503351253704098E-3</v>
      </c>
      <c r="P85" s="129">
        <f t="shared" si="20"/>
        <v>8.3059005439281466E-4</v>
      </c>
      <c r="Q85" s="11">
        <v>1.1578278754518028</v>
      </c>
      <c r="R85" s="107">
        <f t="shared" si="22"/>
        <v>0.1200105129265831</v>
      </c>
      <c r="S85" s="109">
        <f t="shared" si="22"/>
        <v>0.10918443427361312</v>
      </c>
      <c r="T85" s="110">
        <f t="shared" si="22"/>
        <v>1.0826078652969988E-2</v>
      </c>
      <c r="U85" s="108">
        <f t="shared" si="23"/>
        <v>2.5202207714582454</v>
      </c>
      <c r="V85" s="11">
        <f t="shared" si="24"/>
        <v>2.2928731197458756</v>
      </c>
      <c r="W85" s="11">
        <f t="shared" si="25"/>
        <v>0.22734765171236976</v>
      </c>
      <c r="X85" s="92">
        <f t="shared" si="17"/>
        <v>25202.207714582455</v>
      </c>
      <c r="Y85" s="15">
        <f t="shared" si="18"/>
        <v>22928.731197458757</v>
      </c>
      <c r="Z85" s="15">
        <f t="shared" si="19"/>
        <v>2273.4765171236977</v>
      </c>
      <c r="AA85" s="111">
        <f t="shared" si="21"/>
        <v>252.02207714582457</v>
      </c>
      <c r="AB85" s="87">
        <f t="shared" si="21"/>
        <v>229.28731197458757</v>
      </c>
      <c r="AC85" s="127">
        <f t="shared" si="21"/>
        <v>22.734765171236976</v>
      </c>
      <c r="AD85" s="112"/>
    </row>
    <row r="86" spans="1:30" s="22" customFormat="1" x14ac:dyDescent="0.25">
      <c r="A86" s="208" t="s">
        <v>72</v>
      </c>
      <c r="B86" s="208" t="s">
        <v>2</v>
      </c>
      <c r="C86" s="208" t="s">
        <v>975</v>
      </c>
      <c r="D86" s="208">
        <v>3</v>
      </c>
      <c r="E86" s="36" t="s">
        <v>177</v>
      </c>
      <c r="F86" s="113">
        <v>15</v>
      </c>
      <c r="G86" s="2">
        <v>49</v>
      </c>
      <c r="H86" s="107">
        <v>3.1291866028708299</v>
      </c>
      <c r="I86" s="105">
        <v>10.683365821838379</v>
      </c>
      <c r="J86" s="105">
        <v>9.8251803763175118</v>
      </c>
      <c r="K86" s="105">
        <v>0.85818544552086706</v>
      </c>
      <c r="L86" s="106">
        <v>5.5789776146411896E-2</v>
      </c>
      <c r="M86" s="107">
        <f t="shared" si="20"/>
        <v>0.1068336582183838</v>
      </c>
      <c r="N86" s="106">
        <f t="shared" si="20"/>
        <v>9.8251803763175119E-2</v>
      </c>
      <c r="O86" s="106">
        <f t="shared" si="20"/>
        <v>8.581854455208671E-3</v>
      </c>
      <c r="P86" s="129">
        <f t="shared" si="20"/>
        <v>5.5789776146411899E-4</v>
      </c>
      <c r="Q86" s="11">
        <v>1.4259239123007479</v>
      </c>
      <c r="R86" s="107">
        <f t="shared" si="22"/>
        <v>0.15233666789215877</v>
      </c>
      <c r="S86" s="109">
        <f t="shared" si="22"/>
        <v>0.14009959641259201</v>
      </c>
      <c r="T86" s="110">
        <f t="shared" si="22"/>
        <v>1.2237071479566751E-2</v>
      </c>
      <c r="U86" s="108">
        <f t="shared" si="23"/>
        <v>2.2850500183823814</v>
      </c>
      <c r="V86" s="11">
        <f t="shared" si="24"/>
        <v>2.1014939461888802</v>
      </c>
      <c r="W86" s="11">
        <f t="shared" si="25"/>
        <v>0.18355607219350126</v>
      </c>
      <c r="X86" s="92">
        <f t="shared" si="17"/>
        <v>22850.500183823813</v>
      </c>
      <c r="Y86" s="15">
        <f t="shared" si="18"/>
        <v>21014.939461888804</v>
      </c>
      <c r="Z86" s="15">
        <f t="shared" si="19"/>
        <v>1835.5607219350127</v>
      </c>
      <c r="AA86" s="111">
        <f t="shared" si="21"/>
        <v>228.50500183823814</v>
      </c>
      <c r="AB86" s="87">
        <f t="shared" si="21"/>
        <v>210.14939461888804</v>
      </c>
      <c r="AC86" s="127">
        <f t="shared" si="21"/>
        <v>18.355607219350127</v>
      </c>
      <c r="AD86" s="112"/>
    </row>
    <row r="87" spans="1:30" s="22" customFormat="1" x14ac:dyDescent="0.25">
      <c r="A87" s="208" t="s">
        <v>72</v>
      </c>
      <c r="B87" s="208" t="s">
        <v>2</v>
      </c>
      <c r="C87" s="208" t="s">
        <v>975</v>
      </c>
      <c r="D87" s="208">
        <v>3</v>
      </c>
      <c r="E87" s="36" t="s">
        <v>170</v>
      </c>
      <c r="F87" s="113">
        <v>15</v>
      </c>
      <c r="G87" s="208"/>
      <c r="H87" s="107">
        <v>2.9946852003269879</v>
      </c>
      <c r="I87" s="105">
        <v>10.65886402130127</v>
      </c>
      <c r="J87" s="105">
        <v>9.9886436741174762</v>
      </c>
      <c r="K87" s="105">
        <v>0.67022034718379331</v>
      </c>
      <c r="L87" s="106">
        <v>0</v>
      </c>
      <c r="M87" s="107">
        <f t="shared" si="20"/>
        <v>0.10658864021301269</v>
      </c>
      <c r="N87" s="106">
        <f t="shared" si="20"/>
        <v>9.9886436741174756E-2</v>
      </c>
      <c r="O87" s="106">
        <f t="shared" si="20"/>
        <v>6.7022034718379328E-3</v>
      </c>
      <c r="P87" s="129">
        <f t="shared" si="20"/>
        <v>0</v>
      </c>
      <c r="Q87" s="11">
        <v>1.4386394601477497</v>
      </c>
      <c r="R87" s="107">
        <f t="shared" si="22"/>
        <v>0.15334262381393129</v>
      </c>
      <c r="S87" s="109">
        <f t="shared" si="22"/>
        <v>0.14370056942940601</v>
      </c>
      <c r="T87" s="110">
        <f t="shared" si="22"/>
        <v>9.6420543845252976E-3</v>
      </c>
      <c r="U87" s="108">
        <f t="shared" si="23"/>
        <v>2.3001393572089692</v>
      </c>
      <c r="V87" s="11">
        <f t="shared" si="24"/>
        <v>2.1555085414410899</v>
      </c>
      <c r="W87" s="11">
        <f t="shared" si="25"/>
        <v>0.14463081576787945</v>
      </c>
      <c r="X87" s="92">
        <f t="shared" si="17"/>
        <v>23001.393572089692</v>
      </c>
      <c r="Y87" s="15">
        <f t="shared" si="18"/>
        <v>21555.0854144109</v>
      </c>
      <c r="Z87" s="15">
        <f t="shared" si="19"/>
        <v>1446.3081576787945</v>
      </c>
      <c r="AA87" s="111">
        <f t="shared" si="21"/>
        <v>230.01393572089691</v>
      </c>
      <c r="AB87" s="87">
        <f t="shared" si="21"/>
        <v>215.550854144109</v>
      </c>
      <c r="AC87" s="127">
        <f t="shared" si="21"/>
        <v>14.463081576787944</v>
      </c>
      <c r="AD87" s="112"/>
    </row>
    <row r="88" spans="1:30" s="22" customFormat="1" x14ac:dyDescent="0.25">
      <c r="A88" s="208" t="s">
        <v>72</v>
      </c>
      <c r="B88" s="208" t="s">
        <v>2</v>
      </c>
      <c r="C88" s="208" t="s">
        <v>975</v>
      </c>
      <c r="D88" s="208">
        <v>3</v>
      </c>
      <c r="E88" s="36" t="s">
        <v>699</v>
      </c>
      <c r="F88" s="113">
        <v>19</v>
      </c>
      <c r="G88" s="208"/>
      <c r="H88" s="107">
        <v>2.721451440768325</v>
      </c>
      <c r="I88" s="105">
        <v>10.513733863830566</v>
      </c>
      <c r="J88" s="105">
        <v>9.9365548670228367</v>
      </c>
      <c r="K88" s="105">
        <v>0.57717899680772966</v>
      </c>
      <c r="L88" s="106">
        <v>4.8878252506256104E-2</v>
      </c>
      <c r="M88" s="107">
        <f t="shared" si="20"/>
        <v>0.10513733863830567</v>
      </c>
      <c r="N88" s="106">
        <f t="shared" si="20"/>
        <v>9.9365548670228371E-2</v>
      </c>
      <c r="O88" s="106">
        <f t="shared" si="20"/>
        <v>5.7717899680772965E-3</v>
      </c>
      <c r="P88" s="129">
        <f t="shared" si="20"/>
        <v>4.8878252506256103E-4</v>
      </c>
      <c r="Q88" s="11">
        <v>1.039941674851558</v>
      </c>
      <c r="R88" s="107">
        <f t="shared" si="22"/>
        <v>0.10933670003295502</v>
      </c>
      <c r="S88" s="109">
        <f t="shared" si="22"/>
        <v>0.1033343751066613</v>
      </c>
      <c r="T88" s="110">
        <f t="shared" si="22"/>
        <v>6.0023249262937239E-3</v>
      </c>
      <c r="U88" s="108">
        <f t="shared" si="23"/>
        <v>2.0773973006261452</v>
      </c>
      <c r="V88" s="11">
        <f t="shared" si="24"/>
        <v>1.9633531270265645</v>
      </c>
      <c r="W88" s="11">
        <f t="shared" si="25"/>
        <v>0.11404417359958076</v>
      </c>
      <c r="X88" s="92">
        <f t="shared" si="17"/>
        <v>20773.973006261451</v>
      </c>
      <c r="Y88" s="15">
        <f t="shared" si="18"/>
        <v>19633.531270265645</v>
      </c>
      <c r="Z88" s="15">
        <f t="shared" si="19"/>
        <v>1140.4417359958077</v>
      </c>
      <c r="AA88" s="111">
        <f t="shared" si="21"/>
        <v>207.73973006261451</v>
      </c>
      <c r="AB88" s="87">
        <f t="shared" si="21"/>
        <v>196.33531270265644</v>
      </c>
      <c r="AC88" s="127">
        <f t="shared" si="21"/>
        <v>11.404417359958076</v>
      </c>
      <c r="AD88" s="112"/>
    </row>
    <row r="89" spans="1:30" s="22" customFormat="1" x14ac:dyDescent="0.25">
      <c r="A89" s="208" t="s">
        <v>72</v>
      </c>
      <c r="B89" s="208" t="s">
        <v>2</v>
      </c>
      <c r="C89" s="208" t="s">
        <v>975</v>
      </c>
      <c r="D89" s="208">
        <v>4</v>
      </c>
      <c r="E89" s="36" t="s">
        <v>177</v>
      </c>
      <c r="F89" s="113">
        <v>15</v>
      </c>
      <c r="G89" s="2">
        <v>30</v>
      </c>
      <c r="H89" s="107">
        <v>3.759709994821403</v>
      </c>
      <c r="I89" s="105">
        <v>9.8392915725708008</v>
      </c>
      <c r="J89" s="105">
        <v>9.3672324427047027</v>
      </c>
      <c r="K89" s="105">
        <v>0.4720591298660981</v>
      </c>
      <c r="L89" s="106">
        <v>6.7005574703216553E-2</v>
      </c>
      <c r="M89" s="107">
        <f t="shared" si="20"/>
        <v>9.8392915725708005E-2</v>
      </c>
      <c r="N89" s="106">
        <f t="shared" si="20"/>
        <v>9.3672324427047024E-2</v>
      </c>
      <c r="O89" s="106">
        <f t="shared" si="20"/>
        <v>4.720591298660981E-3</v>
      </c>
      <c r="P89" s="129">
        <f t="shared" si="20"/>
        <v>6.7005574703216553E-4</v>
      </c>
      <c r="Q89" s="11">
        <v>1.1918152276409868</v>
      </c>
      <c r="R89" s="107">
        <f t="shared" si="22"/>
        <v>0.11726617525389511</v>
      </c>
      <c r="S89" s="109">
        <f t="shared" si="22"/>
        <v>0.11164010266068142</v>
      </c>
      <c r="T89" s="110">
        <f t="shared" si="22"/>
        <v>5.6260725932136988E-3</v>
      </c>
      <c r="U89" s="108">
        <f t="shared" si="23"/>
        <v>1.7589926288084268</v>
      </c>
      <c r="V89" s="11">
        <f t="shared" si="24"/>
        <v>1.6746015399102212</v>
      </c>
      <c r="W89" s="11">
        <f t="shared" si="25"/>
        <v>8.4391088898205485E-2</v>
      </c>
      <c r="X89" s="92">
        <f t="shared" ref="X89:X221" si="26">U89*10^4</f>
        <v>17589.926288084269</v>
      </c>
      <c r="Y89" s="15">
        <f t="shared" ref="Y89:Y221" si="27">V89*10^4</f>
        <v>16746.015399102213</v>
      </c>
      <c r="Z89" s="15">
        <f t="shared" ref="Z89:Z221" si="28">W89*10^4</f>
        <v>843.91088898205487</v>
      </c>
      <c r="AA89" s="111">
        <f t="shared" si="21"/>
        <v>175.89926288084268</v>
      </c>
      <c r="AB89" s="87">
        <f t="shared" si="21"/>
        <v>167.46015399102214</v>
      </c>
      <c r="AC89" s="127">
        <f t="shared" si="21"/>
        <v>8.4391088898205489</v>
      </c>
      <c r="AD89" s="112"/>
    </row>
    <row r="90" spans="1:30" s="22" customFormat="1" x14ac:dyDescent="0.25">
      <c r="A90" s="208" t="s">
        <v>72</v>
      </c>
      <c r="B90" s="208" t="s">
        <v>2</v>
      </c>
      <c r="C90" s="208" t="s">
        <v>975</v>
      </c>
      <c r="D90" s="208">
        <v>4</v>
      </c>
      <c r="E90" s="36" t="s">
        <v>170</v>
      </c>
      <c r="F90" s="113">
        <v>15</v>
      </c>
      <c r="G90" s="208"/>
      <c r="H90" s="107">
        <v>3.3394267422972899</v>
      </c>
      <c r="I90" s="105">
        <v>9.0882358551025391</v>
      </c>
      <c r="J90" s="105">
        <v>8.565901897694685</v>
      </c>
      <c r="K90" s="105">
        <v>0.52233395740785404</v>
      </c>
      <c r="L90" s="106">
        <v>5.3218528628349304E-2</v>
      </c>
      <c r="M90" s="107">
        <f t="shared" ref="M90:P221" si="29">I90/100</f>
        <v>9.0882358551025388E-2</v>
      </c>
      <c r="N90" s="106">
        <f t="shared" si="29"/>
        <v>8.5659018976946846E-2</v>
      </c>
      <c r="O90" s="106">
        <f t="shared" si="29"/>
        <v>5.2233395740785404E-3</v>
      </c>
      <c r="P90" s="129">
        <f t="shared" si="29"/>
        <v>5.3218528628349302E-4</v>
      </c>
      <c r="Q90" s="11">
        <v>1.3781514802026644</v>
      </c>
      <c r="R90" s="107">
        <f t="shared" si="22"/>
        <v>0.12524965696140491</v>
      </c>
      <c r="S90" s="109">
        <f t="shared" si="22"/>
        <v>0.11805110379578741</v>
      </c>
      <c r="T90" s="110">
        <f t="shared" si="22"/>
        <v>7.1985531656174953E-3</v>
      </c>
      <c r="U90" s="108">
        <f t="shared" si="23"/>
        <v>1.8787448544210736</v>
      </c>
      <c r="V90" s="11">
        <f t="shared" si="24"/>
        <v>1.7707665569368114</v>
      </c>
      <c r="W90" s="11">
        <f t="shared" si="25"/>
        <v>0.10797829748426242</v>
      </c>
      <c r="X90" s="92">
        <f t="shared" si="26"/>
        <v>18787.448544210736</v>
      </c>
      <c r="Y90" s="15">
        <f t="shared" si="27"/>
        <v>17707.665569368113</v>
      </c>
      <c r="Z90" s="15">
        <f t="shared" si="28"/>
        <v>1079.7829748426243</v>
      </c>
      <c r="AA90" s="111">
        <f t="shared" ref="AA90:AC221" si="30">X90*0.01</f>
        <v>187.87448544210736</v>
      </c>
      <c r="AB90" s="87">
        <f t="shared" si="30"/>
        <v>177.07665569368115</v>
      </c>
      <c r="AC90" s="127">
        <f t="shared" si="30"/>
        <v>10.797829748426244</v>
      </c>
      <c r="AD90" s="112"/>
    </row>
    <row r="91" spans="1:30" s="22" customFormat="1" x14ac:dyDescent="0.25">
      <c r="A91" s="208" t="s">
        <v>72</v>
      </c>
      <c r="B91" s="208" t="s">
        <v>2</v>
      </c>
      <c r="C91" s="208" t="s">
        <v>975</v>
      </c>
      <c r="D91" s="208">
        <v>5</v>
      </c>
      <c r="E91" s="36" t="s">
        <v>177</v>
      </c>
      <c r="F91" s="113">
        <v>15</v>
      </c>
      <c r="G91" s="2">
        <v>30</v>
      </c>
      <c r="H91" s="107">
        <v>3.3251625279761394</v>
      </c>
      <c r="I91" s="105">
        <v>9.6178975105285645</v>
      </c>
      <c r="J91" s="105">
        <v>9.0606287375678498</v>
      </c>
      <c r="K91" s="105">
        <v>0.55726877296071464</v>
      </c>
      <c r="L91" s="106">
        <v>6.4944982528686523E-2</v>
      </c>
      <c r="M91" s="107">
        <f t="shared" si="29"/>
        <v>9.6178975105285641E-2</v>
      </c>
      <c r="N91" s="106">
        <f t="shared" si="29"/>
        <v>9.0606287375678496E-2</v>
      </c>
      <c r="O91" s="106">
        <f t="shared" si="29"/>
        <v>5.5726877296071462E-3</v>
      </c>
      <c r="P91" s="129">
        <f t="shared" si="29"/>
        <v>6.4944982528686518E-4</v>
      </c>
      <c r="Q91" s="11">
        <v>1.3474915610949394</v>
      </c>
      <c r="R91" s="107">
        <f t="shared" si="22"/>
        <v>0.12960035730913266</v>
      </c>
      <c r="S91" s="109">
        <f t="shared" si="22"/>
        <v>0.12209120762086971</v>
      </c>
      <c r="T91" s="110">
        <f t="shared" si="22"/>
        <v>7.5091496882629472E-3</v>
      </c>
      <c r="U91" s="108">
        <f t="shared" si="23"/>
        <v>1.9440053596369897</v>
      </c>
      <c r="V91" s="11">
        <f t="shared" si="24"/>
        <v>1.8313681143130456</v>
      </c>
      <c r="W91" s="11">
        <f t="shared" si="25"/>
        <v>0.1126372453239442</v>
      </c>
      <c r="X91" s="92">
        <f t="shared" si="26"/>
        <v>19440.053596369897</v>
      </c>
      <c r="Y91" s="15">
        <f t="shared" si="27"/>
        <v>18313.681143130456</v>
      </c>
      <c r="Z91" s="15">
        <f t="shared" si="28"/>
        <v>1126.3724532394419</v>
      </c>
      <c r="AA91" s="111">
        <f t="shared" si="30"/>
        <v>194.40053596369899</v>
      </c>
      <c r="AB91" s="87">
        <f t="shared" si="30"/>
        <v>183.13681143130455</v>
      </c>
      <c r="AC91" s="127">
        <f t="shared" si="30"/>
        <v>11.26372453239442</v>
      </c>
      <c r="AD91" s="112"/>
    </row>
    <row r="92" spans="1:30" s="22" customFormat="1" x14ac:dyDescent="0.25">
      <c r="A92" s="208" t="s">
        <v>72</v>
      </c>
      <c r="B92" s="208" t="s">
        <v>2</v>
      </c>
      <c r="C92" s="208" t="s">
        <v>975</v>
      </c>
      <c r="D92" s="208">
        <v>5</v>
      </c>
      <c r="E92" s="36" t="s">
        <v>170</v>
      </c>
      <c r="F92" s="113">
        <v>15</v>
      </c>
      <c r="G92" s="208"/>
      <c r="H92" s="107">
        <v>3.1120783460281949</v>
      </c>
      <c r="I92" s="105">
        <v>10.090864181518555</v>
      </c>
      <c r="J92" s="105">
        <v>8.958393344318786</v>
      </c>
      <c r="K92" s="105">
        <v>1.1324708371997687</v>
      </c>
      <c r="L92" s="106">
        <v>6.4797699451446533E-2</v>
      </c>
      <c r="M92" s="107">
        <f t="shared" si="29"/>
        <v>0.10090864181518555</v>
      </c>
      <c r="N92" s="106">
        <f t="shared" si="29"/>
        <v>8.9583933443187866E-2</v>
      </c>
      <c r="O92" s="106">
        <f t="shared" si="29"/>
        <v>1.1324708371997687E-2</v>
      </c>
      <c r="P92" s="129">
        <f t="shared" si="29"/>
        <v>6.4797699451446533E-4</v>
      </c>
      <c r="Q92" s="11">
        <v>1.5094662500245102</v>
      </c>
      <c r="R92" s="107">
        <f t="shared" si="22"/>
        <v>0.15231818915583462</v>
      </c>
      <c r="S92" s="109">
        <f t="shared" si="22"/>
        <v>0.13522392407693409</v>
      </c>
      <c r="T92" s="110">
        <f t="shared" si="22"/>
        <v>1.7094265078900526E-2</v>
      </c>
      <c r="U92" s="108">
        <f t="shared" si="23"/>
        <v>2.2847728373375196</v>
      </c>
      <c r="V92" s="11">
        <f t="shared" si="24"/>
        <v>2.0283588611540115</v>
      </c>
      <c r="W92" s="11">
        <f t="shared" si="25"/>
        <v>0.25641397618350786</v>
      </c>
      <c r="X92" s="92">
        <f t="shared" si="26"/>
        <v>22847.728373375197</v>
      </c>
      <c r="Y92" s="15">
        <f t="shared" si="27"/>
        <v>20283.588611540115</v>
      </c>
      <c r="Z92" s="15">
        <f t="shared" si="28"/>
        <v>2564.1397618350788</v>
      </c>
      <c r="AA92" s="111">
        <f t="shared" si="30"/>
        <v>228.47728373375199</v>
      </c>
      <c r="AB92" s="87">
        <f t="shared" si="30"/>
        <v>202.83588611540117</v>
      </c>
      <c r="AC92" s="127">
        <f t="shared" si="30"/>
        <v>25.641397618350791</v>
      </c>
      <c r="AD92" s="112"/>
    </row>
    <row r="93" spans="1:30" s="22" customFormat="1" x14ac:dyDescent="0.25">
      <c r="A93" s="208" t="s">
        <v>72</v>
      </c>
      <c r="B93" s="208" t="s">
        <v>2</v>
      </c>
      <c r="C93" s="208" t="s">
        <v>975</v>
      </c>
      <c r="D93" s="208">
        <v>6</v>
      </c>
      <c r="E93" s="36" t="s">
        <v>177</v>
      </c>
      <c r="F93" s="113">
        <v>15</v>
      </c>
      <c r="G93" s="2">
        <v>29</v>
      </c>
      <c r="H93" s="107">
        <v>3.2535297728668358</v>
      </c>
      <c r="I93" s="105">
        <v>9.9363698959350586</v>
      </c>
      <c r="J93" s="105">
        <v>9.4382235373069001</v>
      </c>
      <c r="K93" s="105">
        <v>0.49814635862815848</v>
      </c>
      <c r="L93" s="106">
        <v>5.8873403817415237E-2</v>
      </c>
      <c r="M93" s="107">
        <f t="shared" si="29"/>
        <v>9.9363698959350585E-2</v>
      </c>
      <c r="N93" s="106">
        <f t="shared" si="29"/>
        <v>9.4382235373069001E-2</v>
      </c>
      <c r="O93" s="106">
        <f t="shared" si="29"/>
        <v>4.9814635862815851E-3</v>
      </c>
      <c r="P93" s="129">
        <f t="shared" si="29"/>
        <v>5.8873403817415236E-4</v>
      </c>
      <c r="Q93" s="11">
        <v>1.6247380389178949</v>
      </c>
      <c r="R93" s="107">
        <f t="shared" si="22"/>
        <v>0.16143998138684335</v>
      </c>
      <c r="S93" s="109">
        <f t="shared" si="22"/>
        <v>0.15334640800872731</v>
      </c>
      <c r="T93" s="110">
        <f t="shared" si="22"/>
        <v>8.0935733781160469E-3</v>
      </c>
      <c r="U93" s="108">
        <f t="shared" si="23"/>
        <v>2.4215997208026505</v>
      </c>
      <c r="V93" s="11">
        <f t="shared" si="24"/>
        <v>2.3001961201309093</v>
      </c>
      <c r="W93" s="11">
        <f t="shared" si="25"/>
        <v>0.12140360067174071</v>
      </c>
      <c r="X93" s="92">
        <f t="shared" si="26"/>
        <v>24215.997208026503</v>
      </c>
      <c r="Y93" s="15">
        <f t="shared" si="27"/>
        <v>23001.961201309092</v>
      </c>
      <c r="Z93" s="15">
        <f t="shared" si="28"/>
        <v>1214.036006717407</v>
      </c>
      <c r="AA93" s="111">
        <f t="shared" si="30"/>
        <v>242.15997208026505</v>
      </c>
      <c r="AB93" s="87">
        <f t="shared" si="30"/>
        <v>230.01961201309092</v>
      </c>
      <c r="AC93" s="127">
        <f t="shared" si="30"/>
        <v>12.14036006717407</v>
      </c>
      <c r="AD93" s="112"/>
    </row>
    <row r="94" spans="1:30" s="22" customFormat="1" x14ac:dyDescent="0.25">
      <c r="A94" s="208" t="s">
        <v>72</v>
      </c>
      <c r="B94" s="208" t="s">
        <v>2</v>
      </c>
      <c r="C94" s="208" t="s">
        <v>975</v>
      </c>
      <c r="D94" s="208">
        <v>6</v>
      </c>
      <c r="E94" s="36" t="s">
        <v>282</v>
      </c>
      <c r="F94" s="113">
        <v>14</v>
      </c>
      <c r="G94" s="208"/>
      <c r="H94" s="107">
        <v>2.9151748101109547</v>
      </c>
      <c r="I94" s="105">
        <v>9.6615447998046875</v>
      </c>
      <c r="J94" s="105">
        <v>9.3109413364045484</v>
      </c>
      <c r="K94" s="105">
        <v>0.35060346340013915</v>
      </c>
      <c r="L94" s="106">
        <v>5.0420165061950684E-2</v>
      </c>
      <c r="M94" s="107">
        <f t="shared" si="29"/>
        <v>9.6615447998046874E-2</v>
      </c>
      <c r="N94" s="106">
        <f t="shared" si="29"/>
        <v>9.310941336404549E-2</v>
      </c>
      <c r="O94" s="106">
        <f t="shared" si="29"/>
        <v>3.5060346340013916E-3</v>
      </c>
      <c r="P94" s="129">
        <f t="shared" si="29"/>
        <v>5.0420165061950686E-4</v>
      </c>
      <c r="Q94" s="11">
        <v>1.636384054703</v>
      </c>
      <c r="R94" s="107">
        <f t="shared" ref="R94:T166" si="31">$Q94*M94</f>
        <v>0.15809997854199079</v>
      </c>
      <c r="S94" s="109">
        <f t="shared" si="31"/>
        <v>0.15236275937167446</v>
      </c>
      <c r="T94" s="110">
        <f t="shared" si="31"/>
        <v>5.7372191703163461E-3</v>
      </c>
      <c r="U94" s="108">
        <f t="shared" ref="U94:U166" si="32">$F94*M94*$Q94</f>
        <v>2.2133996995878711</v>
      </c>
      <c r="V94" s="11">
        <f t="shared" ref="V94:V166" si="33">$F94*N94*$Q94</f>
        <v>2.1330786312034422</v>
      </c>
      <c r="W94" s="11">
        <f t="shared" ref="W94:W166" si="34">$F94*O94*$Q94</f>
        <v>8.0321068384428845E-2</v>
      </c>
      <c r="X94" s="92">
        <f t="shared" si="26"/>
        <v>22133.996995878711</v>
      </c>
      <c r="Y94" s="15">
        <f t="shared" si="27"/>
        <v>21330.786312034423</v>
      </c>
      <c r="Z94" s="15">
        <f t="shared" si="28"/>
        <v>803.2106838442885</v>
      </c>
      <c r="AA94" s="111">
        <f t="shared" si="30"/>
        <v>221.33996995878712</v>
      </c>
      <c r="AB94" s="87">
        <f t="shared" si="30"/>
        <v>213.30786312034422</v>
      </c>
      <c r="AC94" s="127">
        <f t="shared" si="30"/>
        <v>8.0321068384428855</v>
      </c>
      <c r="AD94" s="112"/>
    </row>
    <row r="95" spans="1:30" s="22" customFormat="1" x14ac:dyDescent="0.25">
      <c r="A95" s="208" t="s">
        <v>74</v>
      </c>
      <c r="B95" s="208" t="s">
        <v>2</v>
      </c>
      <c r="C95" s="208" t="s">
        <v>975</v>
      </c>
      <c r="D95" s="208">
        <v>1</v>
      </c>
      <c r="E95" s="36" t="s">
        <v>177</v>
      </c>
      <c r="F95" s="113">
        <v>15</v>
      </c>
      <c r="G95" s="2">
        <v>48</v>
      </c>
      <c r="H95" s="107">
        <v>3.6539556061468152</v>
      </c>
      <c r="I95" s="105">
        <v>10.729219436645508</v>
      </c>
      <c r="J95" s="105">
        <v>9.7442949828059433</v>
      </c>
      <c r="K95" s="105">
        <v>0.98492445383956451</v>
      </c>
      <c r="L95" s="106">
        <v>8.3117678761482239E-2</v>
      </c>
      <c r="M95" s="107">
        <f t="shared" si="29"/>
        <v>0.10729219436645508</v>
      </c>
      <c r="N95" s="106">
        <f t="shared" si="29"/>
        <v>9.7442949828059428E-2</v>
      </c>
      <c r="O95" s="106">
        <f t="shared" si="29"/>
        <v>9.8492445383956458E-3</v>
      </c>
      <c r="P95" s="129">
        <f t="shared" si="29"/>
        <v>8.3117678761482241E-4</v>
      </c>
      <c r="Q95" s="11">
        <v>1.154738116161877</v>
      </c>
      <c r="R95" s="107">
        <f t="shared" si="31"/>
        <v>0.12389438640159429</v>
      </c>
      <c r="S95" s="109">
        <f t="shared" si="31"/>
        <v>0.11252108831770964</v>
      </c>
      <c r="T95" s="110">
        <f t="shared" si="31"/>
        <v>1.1373298083884644E-2</v>
      </c>
      <c r="U95" s="108">
        <f t="shared" si="32"/>
        <v>1.8584157960239145</v>
      </c>
      <c r="V95" s="11">
        <f t="shared" si="33"/>
        <v>1.6878163247656448</v>
      </c>
      <c r="W95" s="11">
        <f t="shared" si="34"/>
        <v>0.17059947125826966</v>
      </c>
      <c r="X95" s="92">
        <f t="shared" si="26"/>
        <v>18584.157960239147</v>
      </c>
      <c r="Y95" s="15">
        <f t="shared" si="27"/>
        <v>16878.163247656448</v>
      </c>
      <c r="Z95" s="15">
        <f t="shared" si="28"/>
        <v>1705.9947125826966</v>
      </c>
      <c r="AA95" s="111">
        <f t="shared" si="30"/>
        <v>185.84157960239148</v>
      </c>
      <c r="AB95" s="87">
        <f t="shared" si="30"/>
        <v>168.78163247656448</v>
      </c>
      <c r="AC95" s="127">
        <f t="shared" si="30"/>
        <v>17.059947125826966</v>
      </c>
      <c r="AD95" s="112"/>
    </row>
    <row r="96" spans="1:30" s="22" customFormat="1" x14ac:dyDescent="0.25">
      <c r="A96" s="208" t="s">
        <v>74</v>
      </c>
      <c r="B96" s="208" t="s">
        <v>2</v>
      </c>
      <c r="C96" s="208" t="s">
        <v>975</v>
      </c>
      <c r="D96" s="208">
        <v>1</v>
      </c>
      <c r="E96" s="36" t="s">
        <v>170</v>
      </c>
      <c r="F96" s="113">
        <v>15</v>
      </c>
      <c r="G96" s="208"/>
      <c r="H96" s="107">
        <v>4.245759856228319</v>
      </c>
      <c r="I96" s="105">
        <v>10.292949676513672</v>
      </c>
      <c r="J96" s="105">
        <v>8.5045824677009776</v>
      </c>
      <c r="K96" s="105">
        <v>1.7883672088126943</v>
      </c>
      <c r="L96" s="106">
        <v>6.4360730350017548E-2</v>
      </c>
      <c r="M96" s="107">
        <f t="shared" si="29"/>
        <v>0.10292949676513671</v>
      </c>
      <c r="N96" s="106">
        <f t="shared" si="29"/>
        <v>8.5045824677009774E-2</v>
      </c>
      <c r="O96" s="106">
        <f t="shared" si="29"/>
        <v>1.7883672088126943E-2</v>
      </c>
      <c r="P96" s="129">
        <f t="shared" si="29"/>
        <v>6.4360730350017544E-4</v>
      </c>
      <c r="Q96" s="11">
        <v>1.2929454259381725</v>
      </c>
      <c r="R96" s="107">
        <f t="shared" si="31"/>
        <v>0.13308222203660144</v>
      </c>
      <c r="S96" s="109">
        <f t="shared" si="31"/>
        <v>0.10995961001127955</v>
      </c>
      <c r="T96" s="110">
        <f t="shared" si="31"/>
        <v>2.3122612025321898E-2</v>
      </c>
      <c r="U96" s="108">
        <f t="shared" si="32"/>
        <v>1.9962333305490216</v>
      </c>
      <c r="V96" s="11">
        <f t="shared" si="33"/>
        <v>1.6493941501691931</v>
      </c>
      <c r="W96" s="11">
        <f t="shared" si="34"/>
        <v>0.34683918037982842</v>
      </c>
      <c r="X96" s="92">
        <f t="shared" si="26"/>
        <v>19962.333305490218</v>
      </c>
      <c r="Y96" s="15">
        <f t="shared" si="27"/>
        <v>16493.94150169193</v>
      </c>
      <c r="Z96" s="15">
        <f t="shared" si="28"/>
        <v>3468.3918037982839</v>
      </c>
      <c r="AA96" s="111">
        <f t="shared" si="30"/>
        <v>199.62333305490219</v>
      </c>
      <c r="AB96" s="87">
        <f t="shared" si="30"/>
        <v>164.9394150169193</v>
      </c>
      <c r="AC96" s="127">
        <f t="shared" si="30"/>
        <v>34.683918037982842</v>
      </c>
      <c r="AD96" s="112"/>
    </row>
    <row r="97" spans="1:30" s="22" customFormat="1" x14ac:dyDescent="0.25">
      <c r="A97" s="208" t="s">
        <v>74</v>
      </c>
      <c r="B97" s="208" t="s">
        <v>2</v>
      </c>
      <c r="C97" s="208" t="s">
        <v>975</v>
      </c>
      <c r="D97" s="208">
        <v>1</v>
      </c>
      <c r="E97" s="36" t="s">
        <v>189</v>
      </c>
      <c r="F97" s="113">
        <v>18</v>
      </c>
      <c r="G97" s="208"/>
      <c r="H97" s="107">
        <v>4.2617960426179415</v>
      </c>
      <c r="I97" s="105">
        <v>10.462405204772949</v>
      </c>
      <c r="J97" s="105">
        <v>9.554446798118466</v>
      </c>
      <c r="K97" s="105">
        <v>0.90795840665448324</v>
      </c>
      <c r="L97" s="106">
        <v>7.3205828666687012E-2</v>
      </c>
      <c r="M97" s="107">
        <f t="shared" si="29"/>
        <v>0.1046240520477295</v>
      </c>
      <c r="N97" s="106">
        <f t="shared" si="29"/>
        <v>9.5544467981184655E-2</v>
      </c>
      <c r="O97" s="106">
        <f t="shared" si="29"/>
        <v>9.0795840665448321E-3</v>
      </c>
      <c r="P97" s="129">
        <f t="shared" si="29"/>
        <v>7.320582866668701E-4</v>
      </c>
      <c r="Q97" s="11">
        <v>1.1954991714097445</v>
      </c>
      <c r="R97" s="107">
        <f t="shared" si="31"/>
        <v>0.12507796753259059</v>
      </c>
      <c r="S97" s="109">
        <f t="shared" si="31"/>
        <v>0.11422333230429112</v>
      </c>
      <c r="T97" s="110">
        <f t="shared" si="31"/>
        <v>1.0854635228299466E-2</v>
      </c>
      <c r="U97" s="108">
        <f t="shared" si="32"/>
        <v>2.2514034155866307</v>
      </c>
      <c r="V97" s="11">
        <f t="shared" si="33"/>
        <v>2.05601998147724</v>
      </c>
      <c r="W97" s="11">
        <f t="shared" si="34"/>
        <v>0.19538343410939035</v>
      </c>
      <c r="X97" s="92">
        <f t="shared" si="26"/>
        <v>22514.034155866306</v>
      </c>
      <c r="Y97" s="15">
        <f t="shared" si="27"/>
        <v>20560.199814772401</v>
      </c>
      <c r="Z97" s="15">
        <f t="shared" si="28"/>
        <v>1953.8343410939035</v>
      </c>
      <c r="AA97" s="111">
        <f t="shared" si="30"/>
        <v>225.14034155866307</v>
      </c>
      <c r="AB97" s="87">
        <f t="shared" si="30"/>
        <v>205.601998147724</v>
      </c>
      <c r="AC97" s="127">
        <f t="shared" si="30"/>
        <v>19.538343410939035</v>
      </c>
      <c r="AD97" s="112"/>
    </row>
    <row r="98" spans="1:30" s="22" customFormat="1" x14ac:dyDescent="0.25">
      <c r="A98" s="208" t="s">
        <v>74</v>
      </c>
      <c r="B98" s="208" t="s">
        <v>2</v>
      </c>
      <c r="C98" s="208" t="s">
        <v>975</v>
      </c>
      <c r="D98" s="208">
        <v>2</v>
      </c>
      <c r="E98" s="36" t="s">
        <v>177</v>
      </c>
      <c r="F98" s="113">
        <v>15</v>
      </c>
      <c r="G98" s="2">
        <v>42</v>
      </c>
      <c r="H98" s="107">
        <v>4.2893556141924716</v>
      </c>
      <c r="I98" s="105">
        <v>10.519944190979004</v>
      </c>
      <c r="J98" s="105">
        <v>9.6512474416889269</v>
      </c>
      <c r="K98" s="105">
        <v>0.86869674929007701</v>
      </c>
      <c r="L98" s="106">
        <v>6.6388882696628571E-2</v>
      </c>
      <c r="M98" s="107">
        <f t="shared" si="29"/>
        <v>0.10519944190979004</v>
      </c>
      <c r="N98" s="106">
        <f t="shared" si="29"/>
        <v>9.6512474416889274E-2</v>
      </c>
      <c r="O98" s="106">
        <f t="shared" si="29"/>
        <v>8.6869674929007708E-3</v>
      </c>
      <c r="P98" s="129">
        <f t="shared" si="29"/>
        <v>6.6388882696628566E-4</v>
      </c>
      <c r="Q98" s="11">
        <v>1.142022568314875</v>
      </c>
      <c r="R98" s="107">
        <f t="shared" si="31"/>
        <v>0.12014013683510992</v>
      </c>
      <c r="S98" s="109">
        <f t="shared" si="31"/>
        <v>0.11021942390799956</v>
      </c>
      <c r="T98" s="110">
        <f t="shared" si="31"/>
        <v>9.9207129271103693E-3</v>
      </c>
      <c r="U98" s="108">
        <f t="shared" si="32"/>
        <v>1.8021020525266487</v>
      </c>
      <c r="V98" s="11">
        <f t="shared" si="33"/>
        <v>1.6532913586199933</v>
      </c>
      <c r="W98" s="11">
        <f t="shared" si="34"/>
        <v>0.14881069390665555</v>
      </c>
      <c r="X98" s="92">
        <f t="shared" si="26"/>
        <v>18021.020525266485</v>
      </c>
      <c r="Y98" s="15">
        <f t="shared" si="27"/>
        <v>16532.913586199935</v>
      </c>
      <c r="Z98" s="15">
        <f t="shared" si="28"/>
        <v>1488.1069390665555</v>
      </c>
      <c r="AA98" s="111">
        <f t="shared" si="30"/>
        <v>180.21020525266485</v>
      </c>
      <c r="AB98" s="87">
        <f t="shared" si="30"/>
        <v>165.32913586199936</v>
      </c>
      <c r="AC98" s="127">
        <f t="shared" si="30"/>
        <v>14.881069390665555</v>
      </c>
      <c r="AD98" s="112"/>
    </row>
    <row r="99" spans="1:30" s="22" customFormat="1" x14ac:dyDescent="0.25">
      <c r="A99" s="208" t="s">
        <v>74</v>
      </c>
      <c r="B99" s="208" t="s">
        <v>2</v>
      </c>
      <c r="C99" s="208" t="s">
        <v>975</v>
      </c>
      <c r="D99" s="208">
        <v>2</v>
      </c>
      <c r="E99" s="36" t="s">
        <v>700</v>
      </c>
      <c r="F99" s="113">
        <v>27</v>
      </c>
      <c r="G99" s="208"/>
      <c r="H99" s="107">
        <v>3.9837197829303541</v>
      </c>
      <c r="I99" s="105">
        <v>10.236076354980469</v>
      </c>
      <c r="J99" s="105">
        <v>9.3949786030017126</v>
      </c>
      <c r="K99" s="105">
        <v>0.84109775197875614</v>
      </c>
      <c r="L99" s="106">
        <v>6.4444288611412048E-2</v>
      </c>
      <c r="M99" s="107">
        <f t="shared" si="29"/>
        <v>0.10236076354980468</v>
      </c>
      <c r="N99" s="106">
        <f t="shared" si="29"/>
        <v>9.3949786030017121E-2</v>
      </c>
      <c r="O99" s="106">
        <f t="shared" si="29"/>
        <v>8.410977519787562E-3</v>
      </c>
      <c r="P99" s="129">
        <f t="shared" si="29"/>
        <v>6.4444288611412051E-4</v>
      </c>
      <c r="Q99" s="11">
        <v>1.1722071398395344</v>
      </c>
      <c r="R99" s="107">
        <f t="shared" si="31"/>
        <v>0.11998801787250742</v>
      </c>
      <c r="S99" s="109">
        <f t="shared" si="31"/>
        <v>0.11012860997078261</v>
      </c>
      <c r="T99" s="110">
        <f t="shared" si="31"/>
        <v>9.8594079017247996E-3</v>
      </c>
      <c r="U99" s="108">
        <f t="shared" si="32"/>
        <v>3.2396764825576998</v>
      </c>
      <c r="V99" s="11">
        <f t="shared" si="33"/>
        <v>2.973472469211131</v>
      </c>
      <c r="W99" s="11">
        <f t="shared" si="34"/>
        <v>0.26620401334656957</v>
      </c>
      <c r="X99" s="92">
        <f t="shared" si="26"/>
        <v>32396.764825576996</v>
      </c>
      <c r="Y99" s="15">
        <f t="shared" si="27"/>
        <v>29734.724692111311</v>
      </c>
      <c r="Z99" s="15">
        <f t="shared" si="28"/>
        <v>2662.0401334656958</v>
      </c>
      <c r="AA99" s="111">
        <f t="shared" si="30"/>
        <v>323.96764825576997</v>
      </c>
      <c r="AB99" s="87">
        <f t="shared" si="30"/>
        <v>297.34724692111314</v>
      </c>
      <c r="AC99" s="127">
        <f t="shared" si="30"/>
        <v>26.620401334656957</v>
      </c>
      <c r="AD99" s="112"/>
    </row>
    <row r="100" spans="1:30" s="22" customFormat="1" x14ac:dyDescent="0.25">
      <c r="A100" s="208" t="s">
        <v>74</v>
      </c>
      <c r="B100" s="208" t="s">
        <v>2</v>
      </c>
      <c r="C100" s="208" t="s">
        <v>975</v>
      </c>
      <c r="D100" s="208">
        <v>3</v>
      </c>
      <c r="E100" s="36" t="s">
        <v>177</v>
      </c>
      <c r="F100" s="113">
        <v>15</v>
      </c>
      <c r="G100" s="2">
        <v>56</v>
      </c>
      <c r="H100" s="107">
        <v>6.2570589564039434</v>
      </c>
      <c r="I100" s="105">
        <v>9.8990135192871094</v>
      </c>
      <c r="J100" s="105">
        <v>8.6891923878137387</v>
      </c>
      <c r="K100" s="105">
        <v>1.2098211314733707</v>
      </c>
      <c r="L100" s="106">
        <v>6.6081546247005463E-2</v>
      </c>
      <c r="M100" s="107">
        <f t="shared" si="29"/>
        <v>9.8990135192871087E-2</v>
      </c>
      <c r="N100" s="106">
        <f t="shared" si="29"/>
        <v>8.6891923878137392E-2</v>
      </c>
      <c r="O100" s="106">
        <f t="shared" si="29"/>
        <v>1.2098211314733707E-2</v>
      </c>
      <c r="P100" s="129">
        <f t="shared" si="29"/>
        <v>6.6081546247005458E-4</v>
      </c>
      <c r="Q100" s="11">
        <v>1.2041742648006895</v>
      </c>
      <c r="R100" s="107">
        <f t="shared" si="31"/>
        <v>0.1192013732683964</v>
      </c>
      <c r="S100" s="109">
        <f t="shared" si="31"/>
        <v>0.10463301855307357</v>
      </c>
      <c r="T100" s="110">
        <f t="shared" si="31"/>
        <v>1.4568354715322845E-2</v>
      </c>
      <c r="U100" s="108">
        <f t="shared" si="32"/>
        <v>1.7880205990259461</v>
      </c>
      <c r="V100" s="11">
        <f t="shared" si="33"/>
        <v>1.5694952782961036</v>
      </c>
      <c r="W100" s="11">
        <f t="shared" si="34"/>
        <v>0.21852532072984265</v>
      </c>
      <c r="X100" s="92">
        <f t="shared" si="26"/>
        <v>17880.205990259463</v>
      </c>
      <c r="Y100" s="15">
        <f t="shared" si="27"/>
        <v>15694.952782961036</v>
      </c>
      <c r="Z100" s="15">
        <f t="shared" si="28"/>
        <v>2185.2532072984263</v>
      </c>
      <c r="AA100" s="111">
        <f t="shared" si="30"/>
        <v>178.80205990259464</v>
      </c>
      <c r="AB100" s="87">
        <f t="shared" si="30"/>
        <v>156.94952782961036</v>
      </c>
      <c r="AC100" s="127">
        <f t="shared" si="30"/>
        <v>21.852532072984264</v>
      </c>
      <c r="AD100" s="112"/>
    </row>
    <row r="101" spans="1:30" s="22" customFormat="1" x14ac:dyDescent="0.25">
      <c r="A101" s="208" t="s">
        <v>74</v>
      </c>
      <c r="B101" s="208" t="s">
        <v>2</v>
      </c>
      <c r="C101" s="208" t="s">
        <v>975</v>
      </c>
      <c r="D101" s="208">
        <v>3</v>
      </c>
      <c r="E101" s="36" t="s">
        <v>170</v>
      </c>
      <c r="F101" s="113">
        <v>15</v>
      </c>
      <c r="G101" s="208"/>
      <c r="H101" s="107">
        <v>3.2556185675278932</v>
      </c>
      <c r="I101" s="105">
        <v>10.403846740722656</v>
      </c>
      <c r="J101" s="105">
        <v>9.8916179201878798</v>
      </c>
      <c r="K101" s="105">
        <v>0.51222882053477647</v>
      </c>
      <c r="L101" s="106">
        <v>0</v>
      </c>
      <c r="M101" s="107">
        <f t="shared" si="29"/>
        <v>0.10403846740722657</v>
      </c>
      <c r="N101" s="106">
        <f t="shared" si="29"/>
        <v>9.8916179201878798E-2</v>
      </c>
      <c r="O101" s="106">
        <f t="shared" si="29"/>
        <v>5.1222882053477648E-3</v>
      </c>
      <c r="P101" s="129">
        <f t="shared" si="29"/>
        <v>0</v>
      </c>
      <c r="Q101" s="11">
        <v>1.157827875451803</v>
      </c>
      <c r="R101" s="107">
        <f t="shared" si="31"/>
        <v>0.12045863768337078</v>
      </c>
      <c r="S101" s="109">
        <f t="shared" si="31"/>
        <v>0.11452790961312115</v>
      </c>
      <c r="T101" s="110">
        <f t="shared" si="31"/>
        <v>5.9307280702496313E-3</v>
      </c>
      <c r="U101" s="108">
        <f t="shared" si="32"/>
        <v>1.8068795652505618</v>
      </c>
      <c r="V101" s="11">
        <f t="shared" si="33"/>
        <v>1.7179186441968171</v>
      </c>
      <c r="W101" s="11">
        <f t="shared" si="34"/>
        <v>8.8960921053744466E-2</v>
      </c>
      <c r="X101" s="92">
        <f t="shared" si="26"/>
        <v>18068.795652505618</v>
      </c>
      <c r="Y101" s="15">
        <f t="shared" si="27"/>
        <v>17179.18644196817</v>
      </c>
      <c r="Z101" s="15">
        <f t="shared" si="28"/>
        <v>889.60921053744471</v>
      </c>
      <c r="AA101" s="111">
        <f t="shared" si="30"/>
        <v>180.68795652505619</v>
      </c>
      <c r="AB101" s="87">
        <f t="shared" si="30"/>
        <v>171.7918644196817</v>
      </c>
      <c r="AC101" s="127">
        <f t="shared" si="30"/>
        <v>8.8960921053744482</v>
      </c>
      <c r="AD101" s="112"/>
    </row>
    <row r="102" spans="1:30" s="22" customFormat="1" x14ac:dyDescent="0.25">
      <c r="A102" s="208" t="s">
        <v>74</v>
      </c>
      <c r="B102" s="208" t="s">
        <v>2</v>
      </c>
      <c r="C102" s="208" t="s">
        <v>975</v>
      </c>
      <c r="D102" s="208">
        <v>3</v>
      </c>
      <c r="E102" s="36" t="s">
        <v>701</v>
      </c>
      <c r="F102" s="113">
        <v>26</v>
      </c>
      <c r="G102" s="208"/>
      <c r="H102" s="107">
        <v>3.4155992918879448</v>
      </c>
      <c r="I102" s="105">
        <v>10.556719779968262</v>
      </c>
      <c r="J102" s="105">
        <v>9.4875961694198025</v>
      </c>
      <c r="K102" s="105">
        <v>1.0691236105484592</v>
      </c>
      <c r="L102" s="106">
        <v>7.3379285633563995E-2</v>
      </c>
      <c r="M102" s="107">
        <f t="shared" si="29"/>
        <v>0.10556719779968261</v>
      </c>
      <c r="N102" s="106">
        <f t="shared" si="29"/>
        <v>9.4875961694198027E-2</v>
      </c>
      <c r="O102" s="106">
        <f t="shared" si="29"/>
        <v>1.0691236105484591E-2</v>
      </c>
      <c r="P102" s="129">
        <f t="shared" si="29"/>
        <v>7.3379285633563991E-4</v>
      </c>
      <c r="Q102" s="11">
        <v>1.0284144959622195</v>
      </c>
      <c r="R102" s="107">
        <f t="shared" si="31"/>
        <v>0.10856683651530452</v>
      </c>
      <c r="S102" s="109">
        <f t="shared" si="31"/>
        <v>9.7571814324669506E-2</v>
      </c>
      <c r="T102" s="110">
        <f t="shared" si="31"/>
        <v>1.0995022190635018E-2</v>
      </c>
      <c r="U102" s="108">
        <f t="shared" si="32"/>
        <v>2.8227377493979176</v>
      </c>
      <c r="V102" s="11">
        <f t="shared" si="33"/>
        <v>2.5368671724414074</v>
      </c>
      <c r="W102" s="11">
        <f t="shared" si="34"/>
        <v>0.28587057695651047</v>
      </c>
      <c r="X102" s="92">
        <f t="shared" si="26"/>
        <v>28227.377493979177</v>
      </c>
      <c r="Y102" s="15">
        <f t="shared" si="27"/>
        <v>25368.671724414075</v>
      </c>
      <c r="Z102" s="15">
        <f t="shared" si="28"/>
        <v>2858.7057695651047</v>
      </c>
      <c r="AA102" s="111">
        <f t="shared" si="30"/>
        <v>282.27377493979179</v>
      </c>
      <c r="AB102" s="87">
        <f t="shared" si="30"/>
        <v>253.68671724414074</v>
      </c>
      <c r="AC102" s="127">
        <f t="shared" si="30"/>
        <v>28.587057695651048</v>
      </c>
      <c r="AD102" s="112"/>
    </row>
    <row r="103" spans="1:30" s="22" customFormat="1" x14ac:dyDescent="0.25">
      <c r="A103" s="208" t="s">
        <v>74</v>
      </c>
      <c r="B103" s="208" t="s">
        <v>2</v>
      </c>
      <c r="C103" s="208" t="s">
        <v>975</v>
      </c>
      <c r="D103" s="208">
        <v>4</v>
      </c>
      <c r="E103" s="36" t="s">
        <v>177</v>
      </c>
      <c r="F103" s="113">
        <v>15</v>
      </c>
      <c r="G103" s="2">
        <v>54</v>
      </c>
      <c r="H103" s="107">
        <v>5.6209731170852022</v>
      </c>
      <c r="I103" s="105">
        <v>10.225440608620907</v>
      </c>
      <c r="J103" s="105">
        <v>9.0267493628668483</v>
      </c>
      <c r="K103" s="105">
        <v>1.1986912457540591</v>
      </c>
      <c r="L103" s="106">
        <v>8.8174483230015449E-2</v>
      </c>
      <c r="M103" s="107">
        <f t="shared" si="29"/>
        <v>0.10225440608620907</v>
      </c>
      <c r="N103" s="106">
        <f t="shared" si="29"/>
        <v>9.0267493628668483E-2</v>
      </c>
      <c r="O103" s="106">
        <f t="shared" si="29"/>
        <v>1.1986912457540591E-2</v>
      </c>
      <c r="P103" s="129">
        <f t="shared" si="29"/>
        <v>8.8174483230015453E-4</v>
      </c>
      <c r="Q103" s="11">
        <v>1.1946673131393795</v>
      </c>
      <c r="R103" s="107">
        <f t="shared" si="31"/>
        <v>0.1221599965756744</v>
      </c>
      <c r="S103" s="109">
        <f t="shared" si="31"/>
        <v>0.10783962407718743</v>
      </c>
      <c r="T103" s="110">
        <f t="shared" si="31"/>
        <v>1.4320372498486974E-2</v>
      </c>
      <c r="U103" s="108">
        <f t="shared" si="32"/>
        <v>1.8323999486351159</v>
      </c>
      <c r="V103" s="11">
        <f t="shared" si="33"/>
        <v>1.6175943611578114</v>
      </c>
      <c r="W103" s="11">
        <f t="shared" si="34"/>
        <v>0.21480558747730463</v>
      </c>
      <c r="X103" s="92">
        <f t="shared" si="26"/>
        <v>18323.99948635116</v>
      </c>
      <c r="Y103" s="15">
        <f t="shared" si="27"/>
        <v>16175.943611578114</v>
      </c>
      <c r="Z103" s="15">
        <f t="shared" si="28"/>
        <v>2148.0558747730465</v>
      </c>
      <c r="AA103" s="111">
        <f t="shared" si="30"/>
        <v>183.23999486351161</v>
      </c>
      <c r="AB103" s="87">
        <f t="shared" si="30"/>
        <v>161.75943611578114</v>
      </c>
      <c r="AC103" s="127">
        <f t="shared" si="30"/>
        <v>21.480558747730466</v>
      </c>
      <c r="AD103" s="112"/>
    </row>
    <row r="104" spans="1:30" s="22" customFormat="1" x14ac:dyDescent="0.25">
      <c r="A104" s="208" t="s">
        <v>74</v>
      </c>
      <c r="B104" s="208" t="s">
        <v>2</v>
      </c>
      <c r="C104" s="208" t="s">
        <v>975</v>
      </c>
      <c r="D104" s="208">
        <v>4</v>
      </c>
      <c r="E104" s="36" t="s">
        <v>170</v>
      </c>
      <c r="F104" s="113">
        <v>15</v>
      </c>
      <c r="G104" s="208"/>
      <c r="H104" s="107">
        <v>4.4781033915048694</v>
      </c>
      <c r="I104" s="105">
        <v>10.076239711754383</v>
      </c>
      <c r="J104" s="105">
        <v>8.9525203037662475</v>
      </c>
      <c r="K104" s="105">
        <v>1.1237194079881352</v>
      </c>
      <c r="L104" s="106">
        <v>7.0028555541781196E-2</v>
      </c>
      <c r="M104" s="107">
        <f t="shared" si="29"/>
        <v>0.10076239711754383</v>
      </c>
      <c r="N104" s="106">
        <f t="shared" si="29"/>
        <v>8.9525203037662482E-2</v>
      </c>
      <c r="O104" s="106">
        <f t="shared" si="29"/>
        <v>1.1237194079881352E-2</v>
      </c>
      <c r="P104" s="129">
        <f t="shared" si="29"/>
        <v>7.0028555541781193E-4</v>
      </c>
      <c r="Q104" s="11">
        <v>1.1022122082331389</v>
      </c>
      <c r="R104" s="107">
        <f t="shared" si="31"/>
        <v>0.11106154423379246</v>
      </c>
      <c r="S104" s="109">
        <f t="shared" si="31"/>
        <v>9.8675771732662079E-2</v>
      </c>
      <c r="T104" s="110">
        <f t="shared" si="31"/>
        <v>1.2385772501130382E-2</v>
      </c>
      <c r="U104" s="108">
        <f t="shared" si="32"/>
        <v>1.665923163506887</v>
      </c>
      <c r="V104" s="11">
        <f t="shared" si="33"/>
        <v>1.4801365759899312</v>
      </c>
      <c r="W104" s="11">
        <f t="shared" si="34"/>
        <v>0.1857865875169557</v>
      </c>
      <c r="X104" s="92">
        <f t="shared" si="26"/>
        <v>16659.231635068871</v>
      </c>
      <c r="Y104" s="15">
        <f t="shared" si="27"/>
        <v>14801.365759899312</v>
      </c>
      <c r="Z104" s="15">
        <f t="shared" si="28"/>
        <v>1857.8658751695571</v>
      </c>
      <c r="AA104" s="111">
        <f t="shared" si="30"/>
        <v>166.59231635068872</v>
      </c>
      <c r="AB104" s="87">
        <f t="shared" si="30"/>
        <v>148.01365759899312</v>
      </c>
      <c r="AC104" s="127">
        <f t="shared" si="30"/>
        <v>18.578658751695571</v>
      </c>
      <c r="AD104" s="112"/>
    </row>
    <row r="105" spans="1:30" s="22" customFormat="1" x14ac:dyDescent="0.25">
      <c r="A105" s="208" t="s">
        <v>74</v>
      </c>
      <c r="B105" s="208" t="s">
        <v>2</v>
      </c>
      <c r="C105" s="208" t="s">
        <v>975</v>
      </c>
      <c r="D105" s="208">
        <v>4</v>
      </c>
      <c r="E105" s="36" t="s">
        <v>702</v>
      </c>
      <c r="F105" s="113">
        <v>24</v>
      </c>
      <c r="G105" s="208"/>
      <c r="H105" s="107">
        <v>3.4381858083394015</v>
      </c>
      <c r="I105" s="105">
        <v>10.625996589660645</v>
      </c>
      <c r="J105" s="105">
        <v>8.8313410763646392</v>
      </c>
      <c r="K105" s="105">
        <v>1.7946555132960054</v>
      </c>
      <c r="L105" s="106">
        <v>6.1806429177522659E-2</v>
      </c>
      <c r="M105" s="107">
        <f t="shared" si="29"/>
        <v>0.10625996589660644</v>
      </c>
      <c r="N105" s="106">
        <f t="shared" si="29"/>
        <v>8.8313410763646391E-2</v>
      </c>
      <c r="O105" s="106">
        <f t="shared" si="29"/>
        <v>1.7946555132960052E-2</v>
      </c>
      <c r="P105" s="129">
        <f t="shared" si="29"/>
        <v>6.1806429177522658E-4</v>
      </c>
      <c r="Q105" s="11">
        <v>1.2788038353419742</v>
      </c>
      <c r="R105" s="107">
        <f t="shared" si="31"/>
        <v>0.1358856519318877</v>
      </c>
      <c r="S105" s="109">
        <f t="shared" si="31"/>
        <v>0.11293552839668219</v>
      </c>
      <c r="T105" s="110">
        <f t="shared" si="31"/>
        <v>2.2950123535205508E-2</v>
      </c>
      <c r="U105" s="108">
        <f t="shared" si="32"/>
        <v>3.2612556463653042</v>
      </c>
      <c r="V105" s="11">
        <f t="shared" si="33"/>
        <v>2.7104526815203722</v>
      </c>
      <c r="W105" s="11">
        <f t="shared" si="34"/>
        <v>0.55080296484493219</v>
      </c>
      <c r="X105" s="92">
        <f t="shared" si="26"/>
        <v>32612.556463653043</v>
      </c>
      <c r="Y105" s="15">
        <f t="shared" si="27"/>
        <v>27104.526815203721</v>
      </c>
      <c r="Z105" s="15">
        <f t="shared" si="28"/>
        <v>5508.0296484493219</v>
      </c>
      <c r="AA105" s="111">
        <f t="shared" si="30"/>
        <v>326.12556463653044</v>
      </c>
      <c r="AB105" s="87">
        <f t="shared" si="30"/>
        <v>271.04526815203724</v>
      </c>
      <c r="AC105" s="127">
        <f t="shared" si="30"/>
        <v>55.080296484493218</v>
      </c>
      <c r="AD105" s="112"/>
    </row>
    <row r="106" spans="1:30" s="22" customFormat="1" x14ac:dyDescent="0.25">
      <c r="A106" s="208" t="s">
        <v>74</v>
      </c>
      <c r="B106" s="208" t="s">
        <v>2</v>
      </c>
      <c r="C106" s="208" t="s">
        <v>975</v>
      </c>
      <c r="D106" s="208">
        <v>5</v>
      </c>
      <c r="E106" s="36" t="s">
        <v>177</v>
      </c>
      <c r="F106" s="113">
        <v>15</v>
      </c>
      <c r="G106" s="2">
        <v>53</v>
      </c>
      <c r="H106" s="107">
        <v>6.1105672607585184</v>
      </c>
      <c r="I106" s="105">
        <v>10.368339538574219</v>
      </c>
      <c r="J106" s="105">
        <v>8.3827321678752593</v>
      </c>
      <c r="K106" s="105">
        <v>1.9856073706989594</v>
      </c>
      <c r="L106" s="106">
        <v>8.0349043011665344E-2</v>
      </c>
      <c r="M106" s="107">
        <f t="shared" si="29"/>
        <v>0.10368339538574219</v>
      </c>
      <c r="N106" s="106">
        <f t="shared" si="29"/>
        <v>8.3827321678752592E-2</v>
      </c>
      <c r="O106" s="106">
        <f t="shared" si="29"/>
        <v>1.9856073706989594E-2</v>
      </c>
      <c r="P106" s="129">
        <f t="shared" si="29"/>
        <v>8.0349043011665347E-4</v>
      </c>
      <c r="Q106" s="11">
        <v>1.0821287728486215</v>
      </c>
      <c r="R106" s="107">
        <f t="shared" si="31"/>
        <v>0.11219878541355162</v>
      </c>
      <c r="S106" s="109">
        <f t="shared" si="31"/>
        <v>9.0711956739415192E-2</v>
      </c>
      <c r="T106" s="110">
        <f t="shared" si="31"/>
        <v>2.1486828674136427E-2</v>
      </c>
      <c r="U106" s="108">
        <f t="shared" si="32"/>
        <v>1.6829817812032744</v>
      </c>
      <c r="V106" s="11">
        <f t="shared" si="33"/>
        <v>1.3606793510912278</v>
      </c>
      <c r="W106" s="11">
        <f t="shared" si="34"/>
        <v>0.3223024301120464</v>
      </c>
      <c r="X106" s="92">
        <f t="shared" si="26"/>
        <v>16829.817812032743</v>
      </c>
      <c r="Y106" s="15">
        <f t="shared" si="27"/>
        <v>13606.793510912279</v>
      </c>
      <c r="Z106" s="15">
        <f t="shared" si="28"/>
        <v>3223.0243011204639</v>
      </c>
      <c r="AA106" s="111">
        <f t="shared" si="30"/>
        <v>168.29817812032744</v>
      </c>
      <c r="AB106" s="87">
        <f t="shared" si="30"/>
        <v>136.0679351091228</v>
      </c>
      <c r="AC106" s="127">
        <f t="shared" si="30"/>
        <v>32.230243011204642</v>
      </c>
      <c r="AD106" s="112"/>
    </row>
    <row r="107" spans="1:30" s="22" customFormat="1" x14ac:dyDescent="0.25">
      <c r="A107" s="208" t="s">
        <v>74</v>
      </c>
      <c r="B107" s="208" t="s">
        <v>2</v>
      </c>
      <c r="C107" s="208" t="s">
        <v>975</v>
      </c>
      <c r="D107" s="208">
        <v>5</v>
      </c>
      <c r="E107" s="36" t="s">
        <v>170</v>
      </c>
      <c r="F107" s="113">
        <v>15</v>
      </c>
      <c r="G107" s="208"/>
      <c r="H107" s="107">
        <v>5.585992050703581</v>
      </c>
      <c r="I107" s="105">
        <v>10.214545249938965</v>
      </c>
      <c r="J107" s="105">
        <v>8.7605288140640845</v>
      </c>
      <c r="K107" s="105">
        <v>1.4540164358748804</v>
      </c>
      <c r="L107" s="106">
        <v>7.3248408734798431E-2</v>
      </c>
      <c r="M107" s="107">
        <f t="shared" si="29"/>
        <v>0.10214545249938965</v>
      </c>
      <c r="N107" s="106">
        <f t="shared" si="29"/>
        <v>8.760528814064085E-2</v>
      </c>
      <c r="O107" s="106">
        <f t="shared" si="29"/>
        <v>1.4540164358748804E-2</v>
      </c>
      <c r="P107" s="129">
        <f t="shared" si="29"/>
        <v>7.3248408734798436E-4</v>
      </c>
      <c r="Q107" s="11">
        <v>1.1787431691066854</v>
      </c>
      <c r="R107" s="107">
        <f t="shared" si="31"/>
        <v>0.12040325438896696</v>
      </c>
      <c r="S107" s="109">
        <f t="shared" si="31"/>
        <v>0.10326413497340332</v>
      </c>
      <c r="T107" s="110">
        <f t="shared" si="31"/>
        <v>1.7139119415563644E-2</v>
      </c>
      <c r="U107" s="108">
        <f t="shared" si="32"/>
        <v>1.8060488158345043</v>
      </c>
      <c r="V107" s="11">
        <f t="shared" si="33"/>
        <v>1.5489620246010498</v>
      </c>
      <c r="W107" s="11">
        <f t="shared" si="34"/>
        <v>0.25708679123345463</v>
      </c>
      <c r="X107" s="92">
        <f t="shared" si="26"/>
        <v>18060.488158345044</v>
      </c>
      <c r="Y107" s="15">
        <f t="shared" si="27"/>
        <v>15489.620246010498</v>
      </c>
      <c r="Z107" s="15">
        <f t="shared" si="28"/>
        <v>2570.8679123345464</v>
      </c>
      <c r="AA107" s="111">
        <f t="shared" si="30"/>
        <v>180.60488158345044</v>
      </c>
      <c r="AB107" s="87">
        <f t="shared" si="30"/>
        <v>154.89620246010497</v>
      </c>
      <c r="AC107" s="127">
        <f t="shared" si="30"/>
        <v>25.708679123345465</v>
      </c>
      <c r="AD107" s="112"/>
    </row>
    <row r="108" spans="1:30" s="22" customFormat="1" x14ac:dyDescent="0.25">
      <c r="A108" s="208" t="s">
        <v>74</v>
      </c>
      <c r="B108" s="208" t="s">
        <v>2</v>
      </c>
      <c r="C108" s="208" t="s">
        <v>975</v>
      </c>
      <c r="D108" s="208">
        <v>5</v>
      </c>
      <c r="E108" s="36" t="s">
        <v>703</v>
      </c>
      <c r="F108" s="113">
        <v>23</v>
      </c>
      <c r="G108" s="208"/>
      <c r="H108" s="107">
        <v>3.6286753859769179</v>
      </c>
      <c r="I108" s="105">
        <v>10.650219917297363</v>
      </c>
      <c r="J108" s="105">
        <v>9.5060856061874794</v>
      </c>
      <c r="K108" s="105">
        <v>1.1441343111098838</v>
      </c>
      <c r="L108" s="106">
        <v>7.9670242965221405E-2</v>
      </c>
      <c r="M108" s="107">
        <f t="shared" si="29"/>
        <v>0.10650219917297363</v>
      </c>
      <c r="N108" s="106">
        <f t="shared" si="29"/>
        <v>9.5060856061874796E-2</v>
      </c>
      <c r="O108" s="106">
        <f t="shared" si="29"/>
        <v>1.1441343111098838E-2</v>
      </c>
      <c r="P108" s="129">
        <f t="shared" si="29"/>
        <v>7.9670242965221402E-4</v>
      </c>
      <c r="Q108" s="11">
        <v>1.0654916074413288</v>
      </c>
      <c r="R108" s="107">
        <f t="shared" si="31"/>
        <v>0.11347719939284823</v>
      </c>
      <c r="S108" s="109">
        <f t="shared" si="31"/>
        <v>0.10128654433011576</v>
      </c>
      <c r="T108" s="110">
        <f t="shared" si="31"/>
        <v>1.2190655062732474E-2</v>
      </c>
      <c r="U108" s="108">
        <f t="shared" si="32"/>
        <v>2.6099755860355089</v>
      </c>
      <c r="V108" s="11">
        <f t="shared" si="33"/>
        <v>2.3295905195926623</v>
      </c>
      <c r="W108" s="11">
        <f t="shared" si="34"/>
        <v>0.28038506644284689</v>
      </c>
      <c r="X108" s="92">
        <f t="shared" si="26"/>
        <v>26099.75586035509</v>
      </c>
      <c r="Y108" s="15">
        <f t="shared" si="27"/>
        <v>23295.905195926622</v>
      </c>
      <c r="Z108" s="15">
        <f t="shared" si="28"/>
        <v>2803.8506644284689</v>
      </c>
      <c r="AA108" s="111">
        <f t="shared" si="30"/>
        <v>260.99755860355089</v>
      </c>
      <c r="AB108" s="87">
        <f t="shared" si="30"/>
        <v>232.95905195926622</v>
      </c>
      <c r="AC108" s="127">
        <f t="shared" si="30"/>
        <v>28.038506644284691</v>
      </c>
      <c r="AD108" s="112"/>
    </row>
    <row r="109" spans="1:30" s="22" customFormat="1" x14ac:dyDescent="0.25">
      <c r="A109" s="208" t="s">
        <v>74</v>
      </c>
      <c r="B109" s="208" t="s">
        <v>2</v>
      </c>
      <c r="C109" s="208" t="s">
        <v>975</v>
      </c>
      <c r="D109" s="208">
        <v>6</v>
      </c>
      <c r="E109" s="36" t="s">
        <v>177</v>
      </c>
      <c r="F109" s="113">
        <v>15</v>
      </c>
      <c r="G109" s="2">
        <v>55</v>
      </c>
      <c r="H109" s="107">
        <v>6.1946902654867291</v>
      </c>
      <c r="I109" s="105">
        <v>10.560497283935547</v>
      </c>
      <c r="J109" s="105">
        <v>8.8894226018445739</v>
      </c>
      <c r="K109" s="105">
        <v>1.671074682090973</v>
      </c>
      <c r="L109" s="106">
        <v>7.4356235563755035E-2</v>
      </c>
      <c r="M109" s="107">
        <f t="shared" si="29"/>
        <v>0.10560497283935547</v>
      </c>
      <c r="N109" s="106">
        <f t="shared" si="29"/>
        <v>8.8894226018445738E-2</v>
      </c>
      <c r="O109" s="106">
        <f t="shared" si="29"/>
        <v>1.6710746820909731E-2</v>
      </c>
      <c r="P109" s="129">
        <f t="shared" si="29"/>
        <v>7.4356235563755035E-4</v>
      </c>
      <c r="Q109" s="11">
        <v>1.2064321658202508</v>
      </c>
      <c r="R109" s="107">
        <f t="shared" si="31"/>
        <v>0.12740523610397236</v>
      </c>
      <c r="S109" s="109">
        <f t="shared" si="31"/>
        <v>0.10724485362434838</v>
      </c>
      <c r="T109" s="110">
        <f t="shared" si="31"/>
        <v>2.0160382479623998E-2</v>
      </c>
      <c r="U109" s="108">
        <f t="shared" si="32"/>
        <v>1.9110785415595855</v>
      </c>
      <c r="V109" s="11">
        <f t="shared" si="33"/>
        <v>1.6086728043652256</v>
      </c>
      <c r="W109" s="11">
        <f t="shared" si="34"/>
        <v>0.30240573719435998</v>
      </c>
      <c r="X109" s="92">
        <f t="shared" si="26"/>
        <v>19110.785415595856</v>
      </c>
      <c r="Y109" s="15">
        <f t="shared" si="27"/>
        <v>16086.728043652256</v>
      </c>
      <c r="Z109" s="15">
        <f t="shared" si="28"/>
        <v>3024.0573719435997</v>
      </c>
      <c r="AA109" s="111">
        <f t="shared" si="30"/>
        <v>191.10785415595856</v>
      </c>
      <c r="AB109" s="87">
        <f t="shared" si="30"/>
        <v>160.86728043652258</v>
      </c>
      <c r="AC109" s="127">
        <f t="shared" si="30"/>
        <v>30.240573719435996</v>
      </c>
      <c r="AD109" s="112"/>
    </row>
    <row r="110" spans="1:30" s="22" customFormat="1" x14ac:dyDescent="0.25">
      <c r="A110" s="208" t="s">
        <v>74</v>
      </c>
      <c r="B110" s="208" t="s">
        <v>2</v>
      </c>
      <c r="C110" s="208" t="s">
        <v>975</v>
      </c>
      <c r="D110" s="208">
        <v>6</v>
      </c>
      <c r="E110" s="36" t="s">
        <v>170</v>
      </c>
      <c r="F110" s="113">
        <v>15</v>
      </c>
      <c r="G110" s="208"/>
      <c r="H110" s="107">
        <v>4.2460082791247595</v>
      </c>
      <c r="I110" s="105">
        <v>10.147791862487793</v>
      </c>
      <c r="J110" s="105">
        <v>9.1300655390431587</v>
      </c>
      <c r="K110" s="105">
        <v>1.0177263234446343</v>
      </c>
      <c r="L110" s="106">
        <v>6.366422027349472E-2</v>
      </c>
      <c r="M110" s="107">
        <f t="shared" si="29"/>
        <v>0.10147791862487793</v>
      </c>
      <c r="N110" s="106">
        <f t="shared" si="29"/>
        <v>9.1300655390431584E-2</v>
      </c>
      <c r="O110" s="106">
        <f t="shared" si="29"/>
        <v>1.0177263234446343E-2</v>
      </c>
      <c r="P110" s="129">
        <f t="shared" si="29"/>
        <v>6.3664220273494719E-4</v>
      </c>
      <c r="Q110" s="11">
        <v>1.1943108024520803</v>
      </c>
      <c r="R110" s="107">
        <f t="shared" si="31"/>
        <v>0.12119617442404486</v>
      </c>
      <c r="S110" s="109">
        <f t="shared" si="31"/>
        <v>0.1090413590037472</v>
      </c>
      <c r="T110" s="110">
        <f t="shared" si="31"/>
        <v>1.2154815420297666E-2</v>
      </c>
      <c r="U110" s="108">
        <f t="shared" si="32"/>
        <v>1.8179426163606729</v>
      </c>
      <c r="V110" s="11">
        <f t="shared" si="33"/>
        <v>1.6356203850562079</v>
      </c>
      <c r="W110" s="11">
        <f t="shared" si="34"/>
        <v>0.18232223130446501</v>
      </c>
      <c r="X110" s="92">
        <f t="shared" si="26"/>
        <v>18179.426163606728</v>
      </c>
      <c r="Y110" s="15">
        <f t="shared" si="27"/>
        <v>16356.203850562079</v>
      </c>
      <c r="Z110" s="15">
        <f t="shared" si="28"/>
        <v>1823.22231304465</v>
      </c>
      <c r="AA110" s="111">
        <f t="shared" si="30"/>
        <v>181.79426163606729</v>
      </c>
      <c r="AB110" s="87">
        <f t="shared" si="30"/>
        <v>163.56203850562079</v>
      </c>
      <c r="AC110" s="127">
        <f t="shared" si="30"/>
        <v>18.232223130446499</v>
      </c>
      <c r="AD110" s="112"/>
    </row>
    <row r="111" spans="1:30" s="22" customFormat="1" x14ac:dyDescent="0.25">
      <c r="A111" s="208" t="s">
        <v>74</v>
      </c>
      <c r="B111" s="208" t="s">
        <v>2</v>
      </c>
      <c r="C111" s="208" t="s">
        <v>975</v>
      </c>
      <c r="D111" s="208">
        <v>6</v>
      </c>
      <c r="E111" s="36" t="s">
        <v>704</v>
      </c>
      <c r="F111" s="113">
        <v>25</v>
      </c>
      <c r="G111" s="208"/>
      <c r="H111" s="107">
        <v>3.8634124986320675</v>
      </c>
      <c r="I111" s="105">
        <v>10.402193069458008</v>
      </c>
      <c r="J111" s="105">
        <v>9.4408046917136534</v>
      </c>
      <c r="K111" s="105">
        <v>0.96138837774435437</v>
      </c>
      <c r="L111" s="106">
        <v>7.5146391987800598E-2</v>
      </c>
      <c r="M111" s="107">
        <f t="shared" si="29"/>
        <v>0.10402193069458007</v>
      </c>
      <c r="N111" s="106">
        <f t="shared" si="29"/>
        <v>9.4408046917136529E-2</v>
      </c>
      <c r="O111" s="106">
        <f t="shared" si="29"/>
        <v>9.6138837774435437E-3</v>
      </c>
      <c r="P111" s="129">
        <f t="shared" si="29"/>
        <v>7.5146391987800597E-4</v>
      </c>
      <c r="Q111" s="11">
        <v>1.0331679717928743</v>
      </c>
      <c r="R111" s="107">
        <f t="shared" si="31"/>
        <v>0.10747212715769823</v>
      </c>
      <c r="S111" s="109">
        <f t="shared" si="31"/>
        <v>9.7539370354304475E-2</v>
      </c>
      <c r="T111" s="110">
        <f t="shared" si="31"/>
        <v>9.9327568033937639E-3</v>
      </c>
      <c r="U111" s="108">
        <f t="shared" si="32"/>
        <v>2.6868031789424558</v>
      </c>
      <c r="V111" s="11">
        <f t="shared" si="33"/>
        <v>2.4384842588576121</v>
      </c>
      <c r="W111" s="11">
        <f t="shared" si="34"/>
        <v>0.24831892008484407</v>
      </c>
      <c r="X111" s="92">
        <f t="shared" si="26"/>
        <v>26868.031789424556</v>
      </c>
      <c r="Y111" s="15">
        <f t="shared" si="27"/>
        <v>24384.842588576121</v>
      </c>
      <c r="Z111" s="15">
        <f t="shared" si="28"/>
        <v>2483.1892008484406</v>
      </c>
      <c r="AA111" s="111">
        <f t="shared" si="30"/>
        <v>268.68031789424555</v>
      </c>
      <c r="AB111" s="87">
        <f t="shared" si="30"/>
        <v>243.8484258857612</v>
      </c>
      <c r="AC111" s="127">
        <f t="shared" si="30"/>
        <v>24.831892008484406</v>
      </c>
      <c r="AD111" s="112"/>
    </row>
    <row r="112" spans="1:30" s="22" customFormat="1" x14ac:dyDescent="0.25">
      <c r="A112" s="208" t="s">
        <v>75</v>
      </c>
      <c r="B112" s="208" t="s">
        <v>2</v>
      </c>
      <c r="C112" s="208" t="s">
        <v>975</v>
      </c>
      <c r="D112" s="208">
        <v>1</v>
      </c>
      <c r="E112" s="36" t="s">
        <v>705</v>
      </c>
      <c r="F112" s="113">
        <v>16</v>
      </c>
      <c r="G112" s="2">
        <v>16</v>
      </c>
      <c r="H112" s="107">
        <v>8.9438406614842521</v>
      </c>
      <c r="I112" s="105">
        <v>9.5213527679443359</v>
      </c>
      <c r="J112" s="105">
        <v>7.9359673259652128</v>
      </c>
      <c r="K112" s="105">
        <v>1.5853854419791231</v>
      </c>
      <c r="L112" s="106">
        <v>8.3069883286952972E-2</v>
      </c>
      <c r="M112" s="107">
        <f t="shared" si="29"/>
        <v>9.5213527679443355E-2</v>
      </c>
      <c r="N112" s="106">
        <f t="shared" si="29"/>
        <v>7.9359673259652125E-2</v>
      </c>
      <c r="O112" s="106">
        <f t="shared" si="29"/>
        <v>1.585385441979123E-2</v>
      </c>
      <c r="P112" s="129">
        <f t="shared" si="29"/>
        <v>8.3069883286952969E-4</v>
      </c>
      <c r="Q112" s="11">
        <v>1.2275851332666656</v>
      </c>
      <c r="R112" s="107">
        <f t="shared" si="31"/>
        <v>0.11688271106515882</v>
      </c>
      <c r="S112" s="109">
        <f t="shared" si="31"/>
        <v>9.7420755074449097E-2</v>
      </c>
      <c r="T112" s="110">
        <f t="shared" si="31"/>
        <v>1.9461955990709733E-2</v>
      </c>
      <c r="U112" s="108">
        <f t="shared" si="32"/>
        <v>1.8701233770425412</v>
      </c>
      <c r="V112" s="11">
        <f t="shared" si="33"/>
        <v>1.5587320811911856</v>
      </c>
      <c r="W112" s="11">
        <f t="shared" si="34"/>
        <v>0.31139129585135572</v>
      </c>
      <c r="X112" s="92">
        <f t="shared" si="26"/>
        <v>18701.233770425413</v>
      </c>
      <c r="Y112" s="15">
        <f t="shared" si="27"/>
        <v>15587.320811911855</v>
      </c>
      <c r="Z112" s="15">
        <f t="shared" si="28"/>
        <v>3113.912958513557</v>
      </c>
      <c r="AA112" s="111">
        <f t="shared" si="30"/>
        <v>187.01233770425412</v>
      </c>
      <c r="AB112" s="87">
        <f t="shared" si="30"/>
        <v>155.87320811911854</v>
      </c>
      <c r="AC112" s="127">
        <f t="shared" si="30"/>
        <v>31.139129585135571</v>
      </c>
      <c r="AD112" s="112"/>
    </row>
    <row r="113" spans="1:32" s="22" customFormat="1" x14ac:dyDescent="0.25">
      <c r="A113" s="208" t="s">
        <v>75</v>
      </c>
      <c r="B113" s="208" t="s">
        <v>2</v>
      </c>
      <c r="C113" s="208" t="s">
        <v>975</v>
      </c>
      <c r="D113" s="208">
        <v>2</v>
      </c>
      <c r="E113" s="36" t="s">
        <v>297</v>
      </c>
      <c r="F113" s="113">
        <v>19</v>
      </c>
      <c r="G113" s="2">
        <v>19</v>
      </c>
      <c r="H113" s="107">
        <v>10.083036773428287</v>
      </c>
      <c r="I113" s="105">
        <v>10.018941879272461</v>
      </c>
      <c r="J113" s="105">
        <v>7.6749331857810192</v>
      </c>
      <c r="K113" s="105">
        <v>2.3440086934914417</v>
      </c>
      <c r="L113" s="106">
        <v>7.1689650416374207E-2</v>
      </c>
      <c r="M113" s="107">
        <f t="shared" si="29"/>
        <v>0.10018941879272461</v>
      </c>
      <c r="N113" s="106">
        <f t="shared" si="29"/>
        <v>7.6749331857810188E-2</v>
      </c>
      <c r="O113" s="106">
        <f t="shared" si="29"/>
        <v>2.3440086934914416E-2</v>
      </c>
      <c r="P113" s="129">
        <f t="shared" si="29"/>
        <v>7.1689650416374207E-4</v>
      </c>
      <c r="Q113" s="11">
        <v>1.3808847288052912</v>
      </c>
      <c r="R113" s="107">
        <f t="shared" si="31"/>
        <v>0.13835003839875126</v>
      </c>
      <c r="S113" s="109">
        <f t="shared" si="31"/>
        <v>0.10598198030845953</v>
      </c>
      <c r="T113" s="110">
        <f t="shared" si="31"/>
        <v>3.2368058090291744E-2</v>
      </c>
      <c r="U113" s="108">
        <f t="shared" si="32"/>
        <v>2.628650729576274</v>
      </c>
      <c r="V113" s="11">
        <f t="shared" si="33"/>
        <v>2.013657625860731</v>
      </c>
      <c r="W113" s="11">
        <f t="shared" si="34"/>
        <v>0.61499310371554305</v>
      </c>
      <c r="X113" s="92">
        <f t="shared" si="26"/>
        <v>26286.507295762742</v>
      </c>
      <c r="Y113" s="15">
        <f t="shared" si="27"/>
        <v>20136.576258607311</v>
      </c>
      <c r="Z113" s="15">
        <f t="shared" si="28"/>
        <v>6149.9310371554302</v>
      </c>
      <c r="AA113" s="111">
        <f t="shared" si="30"/>
        <v>262.86507295762743</v>
      </c>
      <c r="AB113" s="87">
        <f t="shared" si="30"/>
        <v>201.36576258607312</v>
      </c>
      <c r="AC113" s="127">
        <f t="shared" si="30"/>
        <v>61.499310371554301</v>
      </c>
      <c r="AD113" s="112"/>
    </row>
    <row r="114" spans="1:32" s="22" customFormat="1" x14ac:dyDescent="0.25">
      <c r="A114" s="208" t="s">
        <v>75</v>
      </c>
      <c r="B114" s="208" t="s">
        <v>2</v>
      </c>
      <c r="C114" s="208" t="s">
        <v>975</v>
      </c>
      <c r="D114" s="208">
        <v>3</v>
      </c>
      <c r="E114" s="36" t="s">
        <v>177</v>
      </c>
      <c r="F114" s="113">
        <v>15</v>
      </c>
      <c r="G114" s="2">
        <v>23</v>
      </c>
      <c r="H114" s="107">
        <v>11.461198218088809</v>
      </c>
      <c r="I114" s="105">
        <v>10.646790323231155</v>
      </c>
      <c r="J114" s="105">
        <v>8.0492229715651824</v>
      </c>
      <c r="K114" s="105">
        <v>2.5975673516659725</v>
      </c>
      <c r="L114" s="106">
        <v>5.9846489456509666E-2</v>
      </c>
      <c r="M114" s="107">
        <f t="shared" si="29"/>
        <v>0.10646790323231155</v>
      </c>
      <c r="N114" s="106">
        <f t="shared" si="29"/>
        <v>8.0492229715651828E-2</v>
      </c>
      <c r="O114" s="106">
        <f t="shared" si="29"/>
        <v>2.5975673516659727E-2</v>
      </c>
      <c r="P114" s="129">
        <f t="shared" si="29"/>
        <v>5.9846489456509664E-4</v>
      </c>
      <c r="Q114" s="11">
        <v>1.4902146729103571</v>
      </c>
      <c r="R114" s="107">
        <f t="shared" si="31"/>
        <v>0.1586600315907907</v>
      </c>
      <c r="S114" s="109">
        <f t="shared" si="31"/>
        <v>0.11995070177753542</v>
      </c>
      <c r="T114" s="110">
        <f t="shared" si="31"/>
        <v>3.8709329813255304E-2</v>
      </c>
      <c r="U114" s="108">
        <f t="shared" si="32"/>
        <v>2.3799004738618605</v>
      </c>
      <c r="V114" s="11">
        <f t="shared" si="33"/>
        <v>1.7992605266630313</v>
      </c>
      <c r="W114" s="11">
        <f t="shared" si="34"/>
        <v>0.5806399471988295</v>
      </c>
      <c r="X114" s="92">
        <f t="shared" si="26"/>
        <v>23799.004738618605</v>
      </c>
      <c r="Y114" s="15">
        <f t="shared" si="27"/>
        <v>17992.605266630311</v>
      </c>
      <c r="Z114" s="15">
        <f t="shared" si="28"/>
        <v>5806.3994719882949</v>
      </c>
      <c r="AA114" s="111">
        <f t="shared" si="30"/>
        <v>237.99004738618606</v>
      </c>
      <c r="AB114" s="87">
        <f t="shared" si="30"/>
        <v>179.92605266630312</v>
      </c>
      <c r="AC114" s="127">
        <f t="shared" si="30"/>
        <v>58.063994719882949</v>
      </c>
      <c r="AD114" s="112"/>
    </row>
    <row r="115" spans="1:32" s="22" customFormat="1" x14ac:dyDescent="0.25">
      <c r="A115" s="208" t="s">
        <v>75</v>
      </c>
      <c r="B115" s="208" t="s">
        <v>2</v>
      </c>
      <c r="C115" s="208" t="s">
        <v>975</v>
      </c>
      <c r="D115" s="208">
        <v>3</v>
      </c>
      <c r="E115" s="36" t="s">
        <v>227</v>
      </c>
      <c r="F115" s="113">
        <v>8</v>
      </c>
      <c r="G115" s="208"/>
      <c r="H115" s="107">
        <v>5.9973526117504568</v>
      </c>
      <c r="I115" s="105">
        <v>10.641335333479413</v>
      </c>
      <c r="J115" s="105">
        <v>9.78085687449137</v>
      </c>
      <c r="K115" s="105">
        <v>0.86047845898804276</v>
      </c>
      <c r="L115" s="106">
        <v>7.2591038977722483E-2</v>
      </c>
      <c r="M115" s="107">
        <f t="shared" si="29"/>
        <v>0.10641335333479413</v>
      </c>
      <c r="N115" s="106">
        <f t="shared" si="29"/>
        <v>9.7808568744913699E-2</v>
      </c>
      <c r="O115" s="106">
        <f t="shared" si="29"/>
        <v>8.6047845898804282E-3</v>
      </c>
      <c r="P115" s="129">
        <f t="shared" si="29"/>
        <v>7.2591038977722479E-4</v>
      </c>
      <c r="Q115" s="11">
        <v>1.4914030418680209</v>
      </c>
      <c r="R115" s="107">
        <f t="shared" si="31"/>
        <v>0.15870519885888845</v>
      </c>
      <c r="S115" s="109">
        <f t="shared" si="31"/>
        <v>0.14587199694692171</v>
      </c>
      <c r="T115" s="110">
        <f t="shared" si="31"/>
        <v>1.2833201911966741E-2</v>
      </c>
      <c r="U115" s="108">
        <f t="shared" si="32"/>
        <v>1.2696415908711076</v>
      </c>
      <c r="V115" s="11">
        <f t="shared" si="33"/>
        <v>1.1669759755753737</v>
      </c>
      <c r="W115" s="11">
        <f t="shared" si="34"/>
        <v>0.10266561529573393</v>
      </c>
      <c r="X115" s="92">
        <f t="shared" si="26"/>
        <v>12696.415908711077</v>
      </c>
      <c r="Y115" s="15">
        <f t="shared" si="27"/>
        <v>11669.759755753737</v>
      </c>
      <c r="Z115" s="15">
        <f t="shared" si="28"/>
        <v>1026.6561529573391</v>
      </c>
      <c r="AA115" s="111">
        <f t="shared" si="30"/>
        <v>126.96415908711077</v>
      </c>
      <c r="AB115" s="87">
        <f t="shared" si="30"/>
        <v>116.69759755753738</v>
      </c>
      <c r="AC115" s="127">
        <f t="shared" si="30"/>
        <v>10.266561529573393</v>
      </c>
      <c r="AD115" s="112"/>
    </row>
    <row r="116" spans="1:32" s="22" customFormat="1" x14ac:dyDescent="0.25">
      <c r="A116" s="208" t="s">
        <v>75</v>
      </c>
      <c r="B116" s="208" t="s">
        <v>2</v>
      </c>
      <c r="C116" s="208" t="s">
        <v>975</v>
      </c>
      <c r="D116" s="208">
        <v>4</v>
      </c>
      <c r="E116" s="36" t="s">
        <v>177</v>
      </c>
      <c r="F116" s="113">
        <v>15</v>
      </c>
      <c r="G116" s="2">
        <v>26</v>
      </c>
      <c r="H116" s="107">
        <v>18.062221972939042</v>
      </c>
      <c r="I116" s="105">
        <v>10.227445813898651</v>
      </c>
      <c r="J116" s="105">
        <v>6.140852692361535</v>
      </c>
      <c r="K116" s="105">
        <v>4.0865931215371161</v>
      </c>
      <c r="L116" s="106">
        <v>5.9083366116680511E-2</v>
      </c>
      <c r="M116" s="107">
        <f t="shared" si="29"/>
        <v>0.10227445813898652</v>
      </c>
      <c r="N116" s="106">
        <f t="shared" si="29"/>
        <v>6.1408526923615349E-2</v>
      </c>
      <c r="O116" s="106">
        <f t="shared" si="29"/>
        <v>4.086593121537116E-2</v>
      </c>
      <c r="P116" s="129">
        <f t="shared" si="29"/>
        <v>5.9083366116680514E-4</v>
      </c>
      <c r="Q116" s="11">
        <v>1.5520098587088726</v>
      </c>
      <c r="R116" s="107">
        <f t="shared" si="31"/>
        <v>0.15873096732581496</v>
      </c>
      <c r="S116" s="109">
        <f t="shared" si="31"/>
        <v>9.5306639194240261E-2</v>
      </c>
      <c r="T116" s="110">
        <f t="shared" si="31"/>
        <v>6.3424328131574698E-2</v>
      </c>
      <c r="U116" s="108">
        <f t="shared" si="32"/>
        <v>2.3809645098872245</v>
      </c>
      <c r="V116" s="11">
        <f t="shared" si="33"/>
        <v>1.4295995879136039</v>
      </c>
      <c r="W116" s="11">
        <f t="shared" si="34"/>
        <v>0.95136492197362044</v>
      </c>
      <c r="X116" s="92">
        <f t="shared" si="26"/>
        <v>23809.645098872246</v>
      </c>
      <c r="Y116" s="15">
        <f t="shared" si="27"/>
        <v>14295.995879136039</v>
      </c>
      <c r="Z116" s="15">
        <f t="shared" si="28"/>
        <v>9513.649219736204</v>
      </c>
      <c r="AA116" s="111">
        <f t="shared" si="30"/>
        <v>238.09645098872247</v>
      </c>
      <c r="AB116" s="87">
        <f t="shared" si="30"/>
        <v>142.95995879136038</v>
      </c>
      <c r="AC116" s="127">
        <f t="shared" si="30"/>
        <v>95.136492197362045</v>
      </c>
      <c r="AD116" s="112"/>
    </row>
    <row r="117" spans="1:32" s="22" customFormat="1" x14ac:dyDescent="0.25">
      <c r="A117" s="208" t="s">
        <v>75</v>
      </c>
      <c r="B117" s="208" t="s">
        <v>2</v>
      </c>
      <c r="C117" s="208" t="s">
        <v>975</v>
      </c>
      <c r="D117" s="208">
        <v>4</v>
      </c>
      <c r="E117" s="36" t="s">
        <v>230</v>
      </c>
      <c r="F117" s="113">
        <v>11</v>
      </c>
      <c r="G117" s="208"/>
      <c r="H117" s="107">
        <v>6.718146718146742</v>
      </c>
      <c r="I117" s="105">
        <v>10.971431348277026</v>
      </c>
      <c r="J117" s="105">
        <v>9.6736100833848617</v>
      </c>
      <c r="K117" s="105">
        <v>1.2978212648921641</v>
      </c>
      <c r="L117" s="106">
        <v>7.5848965100621349E-2</v>
      </c>
      <c r="M117" s="107">
        <f t="shared" si="29"/>
        <v>0.10971431348277026</v>
      </c>
      <c r="N117" s="106">
        <f t="shared" si="29"/>
        <v>9.6736100833848621E-2</v>
      </c>
      <c r="O117" s="106">
        <f t="shared" si="29"/>
        <v>1.2978212648921642E-2</v>
      </c>
      <c r="P117" s="129">
        <f t="shared" si="29"/>
        <v>7.5848965100621345E-4</v>
      </c>
      <c r="Q117" s="11">
        <v>1.7124396679934806</v>
      </c>
      <c r="R117" s="107">
        <f t="shared" si="31"/>
        <v>0.18787914255456775</v>
      </c>
      <c r="S117" s="109">
        <f t="shared" si="31"/>
        <v>0.16565473639489958</v>
      </c>
      <c r="T117" s="110">
        <f t="shared" si="31"/>
        <v>2.2224406159668166E-2</v>
      </c>
      <c r="U117" s="108">
        <f t="shared" si="32"/>
        <v>2.0666705681002453</v>
      </c>
      <c r="V117" s="11">
        <f t="shared" si="33"/>
        <v>1.8222021003438955</v>
      </c>
      <c r="W117" s="11">
        <f t="shared" si="34"/>
        <v>0.24446846775634984</v>
      </c>
      <c r="X117" s="92">
        <f t="shared" si="26"/>
        <v>20666.705681002451</v>
      </c>
      <c r="Y117" s="15">
        <f t="shared" si="27"/>
        <v>18222.021003438957</v>
      </c>
      <c r="Z117" s="15">
        <f t="shared" si="28"/>
        <v>2444.6846775634986</v>
      </c>
      <c r="AA117" s="111">
        <f t="shared" si="30"/>
        <v>206.66705681002452</v>
      </c>
      <c r="AB117" s="87">
        <f t="shared" si="30"/>
        <v>182.22021003438957</v>
      </c>
      <c r="AC117" s="127">
        <f t="shared" si="30"/>
        <v>24.446846775634985</v>
      </c>
      <c r="AD117" s="112"/>
    </row>
    <row r="118" spans="1:32" s="22" customFormat="1" x14ac:dyDescent="0.25">
      <c r="A118" s="208" t="s">
        <v>75</v>
      </c>
      <c r="B118" s="208" t="s">
        <v>2</v>
      </c>
      <c r="C118" s="208" t="s">
        <v>975</v>
      </c>
      <c r="D118" s="208">
        <v>5</v>
      </c>
      <c r="E118" s="36" t="s">
        <v>240</v>
      </c>
      <c r="F118" s="113">
        <v>10</v>
      </c>
      <c r="G118" s="2">
        <v>10</v>
      </c>
      <c r="H118" s="107">
        <v>21.000176759312989</v>
      </c>
      <c r="I118" s="105">
        <v>10.031873204159393</v>
      </c>
      <c r="J118" s="105">
        <v>5.0601754122358438</v>
      </c>
      <c r="K118" s="105">
        <v>4.9716977919235488</v>
      </c>
      <c r="L118" s="106">
        <v>0</v>
      </c>
      <c r="M118" s="107">
        <f t="shared" si="29"/>
        <v>0.10031873204159393</v>
      </c>
      <c r="N118" s="106">
        <f t="shared" si="29"/>
        <v>5.0601754122358435E-2</v>
      </c>
      <c r="O118" s="106">
        <f t="shared" si="29"/>
        <v>4.9716977919235489E-2</v>
      </c>
      <c r="P118" s="129">
        <f t="shared" si="29"/>
        <v>0</v>
      </c>
      <c r="Q118" s="11">
        <v>1.3678126702709898</v>
      </c>
      <c r="R118" s="107">
        <f t="shared" si="31"/>
        <v>0.1372172327520125</v>
      </c>
      <c r="S118" s="109">
        <f t="shared" si="31"/>
        <v>6.9213720426499162E-2</v>
      </c>
      <c r="T118" s="110">
        <f t="shared" si="31"/>
        <v>6.8003512325513341E-2</v>
      </c>
      <c r="U118" s="108">
        <f t="shared" si="32"/>
        <v>1.3721723275201252</v>
      </c>
      <c r="V118" s="11">
        <f t="shared" si="33"/>
        <v>0.69213720426499159</v>
      </c>
      <c r="W118" s="11">
        <f t="shared" si="34"/>
        <v>0.68003512325513338</v>
      </c>
      <c r="X118" s="92">
        <f t="shared" si="26"/>
        <v>13721.723275201251</v>
      </c>
      <c r="Y118" s="15">
        <f t="shared" si="27"/>
        <v>6921.3720426499158</v>
      </c>
      <c r="Z118" s="15">
        <f t="shared" si="28"/>
        <v>6800.3512325513339</v>
      </c>
      <c r="AA118" s="111">
        <f t="shared" si="30"/>
        <v>137.21723275201251</v>
      </c>
      <c r="AB118" s="87">
        <f t="shared" si="30"/>
        <v>69.213720426499165</v>
      </c>
      <c r="AC118" s="127">
        <f t="shared" si="30"/>
        <v>68.003512325513341</v>
      </c>
      <c r="AD118" s="112"/>
    </row>
    <row r="119" spans="1:32" s="22" customFormat="1" x14ac:dyDescent="0.25">
      <c r="A119" s="208" t="s">
        <v>75</v>
      </c>
      <c r="B119" s="208" t="s">
        <v>2</v>
      </c>
      <c r="C119" s="208" t="s">
        <v>975</v>
      </c>
      <c r="D119" s="208">
        <v>6</v>
      </c>
      <c r="E119" s="36" t="s">
        <v>706</v>
      </c>
      <c r="F119" s="113">
        <v>18</v>
      </c>
      <c r="G119" s="2">
        <v>18</v>
      </c>
      <c r="H119" s="107">
        <v>6.8427978540338668</v>
      </c>
      <c r="I119" s="105">
        <v>10.989130185279326</v>
      </c>
      <c r="J119" s="105">
        <v>9.7770721395194968</v>
      </c>
      <c r="K119" s="105">
        <v>1.2120580457598287</v>
      </c>
      <c r="L119" s="106">
        <v>6.1173883862721823E-2</v>
      </c>
      <c r="M119" s="107">
        <f t="shared" si="29"/>
        <v>0.10989130185279325</v>
      </c>
      <c r="N119" s="106">
        <f t="shared" si="29"/>
        <v>9.7770721395194965E-2</v>
      </c>
      <c r="O119" s="106">
        <f t="shared" si="29"/>
        <v>1.2120580457598286E-2</v>
      </c>
      <c r="P119" s="129">
        <f t="shared" si="29"/>
        <v>6.1173883862721825E-4</v>
      </c>
      <c r="Q119" s="11">
        <v>1.6649049096869302</v>
      </c>
      <c r="R119" s="107">
        <f t="shared" si="31"/>
        <v>0.18295856798660393</v>
      </c>
      <c r="S119" s="109">
        <f t="shared" si="31"/>
        <v>0.16277895407449308</v>
      </c>
      <c r="T119" s="110">
        <f t="shared" si="31"/>
        <v>2.0179613912110844E-2</v>
      </c>
      <c r="U119" s="108">
        <f t="shared" si="32"/>
        <v>3.2932542237588707</v>
      </c>
      <c r="V119" s="11">
        <f t="shared" si="33"/>
        <v>2.9300211733408754</v>
      </c>
      <c r="W119" s="11">
        <f t="shared" si="34"/>
        <v>0.3632330504179952</v>
      </c>
      <c r="X119" s="92">
        <f t="shared" si="26"/>
        <v>32932.542237588706</v>
      </c>
      <c r="Y119" s="15">
        <f t="shared" si="27"/>
        <v>29300.211733408752</v>
      </c>
      <c r="Z119" s="15">
        <f t="shared" si="28"/>
        <v>3632.3305041799517</v>
      </c>
      <c r="AA119" s="111">
        <f t="shared" si="30"/>
        <v>329.32542237588706</v>
      </c>
      <c r="AB119" s="87">
        <f t="shared" si="30"/>
        <v>293.00211733408753</v>
      </c>
      <c r="AC119" s="127">
        <f t="shared" si="30"/>
        <v>36.323305041799522</v>
      </c>
      <c r="AD119" s="112"/>
    </row>
    <row r="120" spans="1:32" s="22" customFormat="1" x14ac:dyDescent="0.25">
      <c r="A120" s="208" t="s">
        <v>6</v>
      </c>
      <c r="B120" s="208" t="s">
        <v>867</v>
      </c>
      <c r="C120" s="208" t="s">
        <v>975</v>
      </c>
      <c r="D120" s="208">
        <v>1</v>
      </c>
      <c r="E120" s="36" t="s">
        <v>166</v>
      </c>
      <c r="F120" s="113">
        <v>5</v>
      </c>
      <c r="G120" s="2">
        <v>186</v>
      </c>
      <c r="H120" s="107">
        <v>9.6444914999999867</v>
      </c>
      <c r="I120" s="105">
        <v>8.9197260000000007</v>
      </c>
      <c r="J120" s="105">
        <v>6.8081951119705835</v>
      </c>
      <c r="K120" s="105">
        <v>2.1115308880294172</v>
      </c>
      <c r="L120" s="106">
        <v>6.4119999999999996E-2</v>
      </c>
      <c r="M120" s="107">
        <f t="shared" ref="M120:M160" si="35">I120/100</f>
        <v>8.919726E-2</v>
      </c>
      <c r="N120" s="106">
        <f t="shared" ref="N120:P135" si="36">J120/100</f>
        <v>6.808195111970583E-2</v>
      </c>
      <c r="O120" s="106">
        <f t="shared" si="36"/>
        <v>2.1115308880294174E-2</v>
      </c>
      <c r="P120" s="129">
        <f t="shared" si="36"/>
        <v>6.4119999999999997E-4</v>
      </c>
      <c r="Q120" s="11">
        <v>0.93457368161655985</v>
      </c>
      <c r="R120" s="107">
        <f t="shared" ref="R120" si="37">$Q120*M120</f>
        <v>8.3361411668309515E-2</v>
      </c>
      <c r="S120" s="109">
        <f t="shared" si="31"/>
        <v>6.362759970958215E-2</v>
      </c>
      <c r="T120" s="110">
        <f t="shared" si="31"/>
        <v>1.9733811958727365E-2</v>
      </c>
      <c r="U120" s="11">
        <f t="shared" ref="U120:U160" si="38">$F120*M120*$Q120</f>
        <v>0.41680705834154752</v>
      </c>
      <c r="V120" s="11">
        <f t="shared" si="33"/>
        <v>0.31813799854791075</v>
      </c>
      <c r="W120" s="11">
        <f t="shared" si="34"/>
        <v>9.8669059793636826E-2</v>
      </c>
      <c r="X120" s="92">
        <f t="shared" ref="X120:X160" si="39">U120*10^4</f>
        <v>4168.0705834154751</v>
      </c>
      <c r="Y120" s="15">
        <f t="shared" si="27"/>
        <v>3181.3799854791073</v>
      </c>
      <c r="Z120" s="15">
        <f t="shared" si="28"/>
        <v>986.69059793636825</v>
      </c>
      <c r="AA120" s="111">
        <f t="shared" ref="AA120" si="40">X120*0.01</f>
        <v>41.68070583415475</v>
      </c>
      <c r="AB120" s="87">
        <f t="shared" si="30"/>
        <v>31.813799854791075</v>
      </c>
      <c r="AC120" s="127">
        <f t="shared" si="30"/>
        <v>9.8669059793636826</v>
      </c>
      <c r="AD120" s="112" t="s">
        <v>681</v>
      </c>
      <c r="AE120" s="208"/>
    </row>
    <row r="121" spans="1:32" s="22" customFormat="1" x14ac:dyDescent="0.25">
      <c r="A121" s="208" t="s">
        <v>6</v>
      </c>
      <c r="B121" s="208" t="s">
        <v>867</v>
      </c>
      <c r="C121" s="208" t="s">
        <v>975</v>
      </c>
      <c r="D121" s="208">
        <v>1</v>
      </c>
      <c r="E121" s="36" t="s">
        <v>239</v>
      </c>
      <c r="F121" s="113">
        <v>10</v>
      </c>
      <c r="G121" s="208"/>
      <c r="H121" s="107">
        <v>5.2085412093395433</v>
      </c>
      <c r="I121" s="105">
        <v>10.752162933349609</v>
      </c>
      <c r="J121" s="105">
        <v>9.2154573772941131</v>
      </c>
      <c r="K121" s="105">
        <v>1.5367055560554963</v>
      </c>
      <c r="L121" s="106">
        <v>4.0860272943973541E-2</v>
      </c>
      <c r="M121" s="107">
        <f t="shared" si="35"/>
        <v>0.1075216293334961</v>
      </c>
      <c r="N121" s="106">
        <f t="shared" si="36"/>
        <v>9.2154573772941131E-2</v>
      </c>
      <c r="O121" s="106">
        <f t="shared" si="36"/>
        <v>1.5367055560554963E-2</v>
      </c>
      <c r="P121" s="129">
        <f t="shared" si="36"/>
        <v>4.0860272943973544E-4</v>
      </c>
      <c r="Q121" s="11">
        <v>1.2386210229391774</v>
      </c>
      <c r="R121" s="107">
        <f t="shared" si="31"/>
        <v>0.13317855051314201</v>
      </c>
      <c r="S121" s="109">
        <f t="shared" si="31"/>
        <v>0.11414459243516424</v>
      </c>
      <c r="T121" s="110">
        <f t="shared" si="31"/>
        <v>1.9033958077977763E-2</v>
      </c>
      <c r="U121" s="108">
        <f t="shared" si="38"/>
        <v>1.33178550513142</v>
      </c>
      <c r="V121" s="11">
        <f t="shared" si="33"/>
        <v>1.1414459243516424</v>
      </c>
      <c r="W121" s="11">
        <f t="shared" si="34"/>
        <v>0.19033958077977761</v>
      </c>
      <c r="X121" s="92">
        <f t="shared" si="39"/>
        <v>13317.8550513142</v>
      </c>
      <c r="Y121" s="15">
        <f t="shared" si="27"/>
        <v>11414.459243516423</v>
      </c>
      <c r="Z121" s="15">
        <f t="shared" si="28"/>
        <v>1903.3958077977761</v>
      </c>
      <c r="AA121" s="111">
        <f t="shared" si="30"/>
        <v>133.178550513142</v>
      </c>
      <c r="AB121" s="87">
        <f t="shared" si="30"/>
        <v>114.14459243516423</v>
      </c>
      <c r="AC121" s="127">
        <f t="shared" si="30"/>
        <v>19.033958077977761</v>
      </c>
      <c r="AD121" s="112" t="s">
        <v>681</v>
      </c>
      <c r="AE121" s="208"/>
    </row>
    <row r="122" spans="1:32" s="22" customFormat="1" x14ac:dyDescent="0.25">
      <c r="A122" s="208" t="s">
        <v>6</v>
      </c>
      <c r="B122" s="208" t="s">
        <v>867</v>
      </c>
      <c r="C122" s="208" t="s">
        <v>975</v>
      </c>
      <c r="D122" s="208">
        <v>1</v>
      </c>
      <c r="E122" s="36" t="s">
        <v>170</v>
      </c>
      <c r="F122" s="113">
        <v>15</v>
      </c>
      <c r="G122" s="208"/>
      <c r="H122" s="107">
        <v>4.1460518503859136</v>
      </c>
      <c r="I122" s="105">
        <v>10.179680824279785</v>
      </c>
      <c r="J122" s="105">
        <v>8.898362097086947</v>
      </c>
      <c r="K122" s="105">
        <v>1.2813187271928381</v>
      </c>
      <c r="L122" s="106">
        <v>4.371686652302742E-2</v>
      </c>
      <c r="M122" s="107">
        <f t="shared" si="35"/>
        <v>0.10179680824279785</v>
      </c>
      <c r="N122" s="106">
        <f t="shared" si="36"/>
        <v>8.8983620970869468E-2</v>
      </c>
      <c r="O122" s="106">
        <f t="shared" si="36"/>
        <v>1.2813187271928381E-2</v>
      </c>
      <c r="P122" s="129">
        <f t="shared" si="36"/>
        <v>4.3716866523027423E-4</v>
      </c>
      <c r="Q122" s="11">
        <v>1.2092050868558042</v>
      </c>
      <c r="R122" s="107">
        <f t="shared" si="31"/>
        <v>0.12309321835287602</v>
      </c>
      <c r="S122" s="109">
        <f t="shared" si="31"/>
        <v>0.10759944712482418</v>
      </c>
      <c r="T122" s="110">
        <f t="shared" si="31"/>
        <v>1.5493771228051843E-2</v>
      </c>
      <c r="U122" s="108">
        <f t="shared" si="38"/>
        <v>1.8463982752931405</v>
      </c>
      <c r="V122" s="11">
        <f t="shared" si="33"/>
        <v>1.6139917068723626</v>
      </c>
      <c r="W122" s="11">
        <f t="shared" si="34"/>
        <v>0.23240656842077764</v>
      </c>
      <c r="X122" s="92">
        <f t="shared" si="39"/>
        <v>18463.982752931406</v>
      </c>
      <c r="Y122" s="15">
        <f t="shared" si="27"/>
        <v>16139.917068723626</v>
      </c>
      <c r="Z122" s="15">
        <f t="shared" si="28"/>
        <v>2324.0656842077765</v>
      </c>
      <c r="AA122" s="111">
        <f t="shared" si="30"/>
        <v>184.63982752931406</v>
      </c>
      <c r="AB122" s="87">
        <f t="shared" si="30"/>
        <v>161.39917068723625</v>
      </c>
      <c r="AC122" s="127">
        <f t="shared" si="30"/>
        <v>23.240656842077765</v>
      </c>
      <c r="AD122" s="112" t="s">
        <v>681</v>
      </c>
      <c r="AE122" s="208"/>
    </row>
    <row r="123" spans="1:32" s="22" customFormat="1" x14ac:dyDescent="0.25">
      <c r="A123" s="208" t="s">
        <v>6</v>
      </c>
      <c r="B123" s="208" t="s">
        <v>867</v>
      </c>
      <c r="C123" s="208" t="s">
        <v>975</v>
      </c>
      <c r="D123" s="208">
        <v>1</v>
      </c>
      <c r="E123" s="36" t="s">
        <v>171</v>
      </c>
      <c r="F123" s="113">
        <v>20</v>
      </c>
      <c r="G123" s="208"/>
      <c r="H123" s="107">
        <v>3.0260661140516025</v>
      </c>
      <c r="I123" s="105">
        <v>10.234864711761475</v>
      </c>
      <c r="J123" s="105">
        <v>9.6689303419181289</v>
      </c>
      <c r="K123" s="105">
        <v>0.56593436984334566</v>
      </c>
      <c r="L123" s="106">
        <v>2.3480726405978203E-2</v>
      </c>
      <c r="M123" s="107">
        <f t="shared" si="35"/>
        <v>0.10234864711761475</v>
      </c>
      <c r="N123" s="106">
        <f t="shared" si="36"/>
        <v>9.6689303419181291E-2</v>
      </c>
      <c r="O123" s="106">
        <f t="shared" si="36"/>
        <v>5.6593436984334567E-3</v>
      </c>
      <c r="P123" s="129">
        <f t="shared" si="36"/>
        <v>2.3480726405978203E-4</v>
      </c>
      <c r="Q123" s="11">
        <v>1.3983075331060602</v>
      </c>
      <c r="R123" s="107">
        <f t="shared" si="31"/>
        <v>0.14311488426777455</v>
      </c>
      <c r="S123" s="109">
        <f t="shared" si="31"/>
        <v>0.13520138134181875</v>
      </c>
      <c r="T123" s="110">
        <f t="shared" si="31"/>
        <v>7.9135029259558131E-3</v>
      </c>
      <c r="U123" s="108">
        <f t="shared" si="38"/>
        <v>2.8622976853554913</v>
      </c>
      <c r="V123" s="11">
        <f t="shared" si="33"/>
        <v>2.7040276268363748</v>
      </c>
      <c r="W123" s="11">
        <f t="shared" si="34"/>
        <v>0.15827005851911627</v>
      </c>
      <c r="X123" s="92">
        <f t="shared" si="39"/>
        <v>28622.976853554912</v>
      </c>
      <c r="Y123" s="15">
        <f t="shared" si="27"/>
        <v>27040.276268363748</v>
      </c>
      <c r="Z123" s="15">
        <f t="shared" si="28"/>
        <v>1582.7005851911626</v>
      </c>
      <c r="AA123" s="111">
        <f t="shared" si="30"/>
        <v>286.22976853554911</v>
      </c>
      <c r="AB123" s="87">
        <f t="shared" si="30"/>
        <v>270.40276268363749</v>
      </c>
      <c r="AC123" s="127">
        <f t="shared" si="30"/>
        <v>15.827005851911627</v>
      </c>
      <c r="AD123" s="112" t="s">
        <v>681</v>
      </c>
      <c r="AE123" s="208"/>
    </row>
    <row r="124" spans="1:32" s="22" customFormat="1" x14ac:dyDescent="0.25">
      <c r="A124" s="208" t="s">
        <v>6</v>
      </c>
      <c r="B124" s="208" t="s">
        <v>867</v>
      </c>
      <c r="C124" s="208" t="s">
        <v>975</v>
      </c>
      <c r="D124" s="208">
        <v>1</v>
      </c>
      <c r="E124" s="36" t="s">
        <v>172</v>
      </c>
      <c r="F124" s="113">
        <v>50</v>
      </c>
      <c r="G124" s="208"/>
      <c r="H124" s="107">
        <v>3.5797213622291748</v>
      </c>
      <c r="I124" s="105">
        <v>9.9448671340942383</v>
      </c>
      <c r="J124" s="105">
        <v>9.1961065117419629</v>
      </c>
      <c r="K124" s="105">
        <v>0.74876062235227536</v>
      </c>
      <c r="L124" s="106">
        <v>0</v>
      </c>
      <c r="M124" s="107">
        <f t="shared" si="35"/>
        <v>9.9448671340942388E-2</v>
      </c>
      <c r="N124" s="106">
        <f t="shared" si="36"/>
        <v>9.1961065117419624E-2</v>
      </c>
      <c r="O124" s="106">
        <f t="shared" si="36"/>
        <v>7.4876062235227532E-3</v>
      </c>
      <c r="P124" s="129">
        <f t="shared" si="36"/>
        <v>0</v>
      </c>
      <c r="Q124" s="11">
        <v>1.2758111707017277</v>
      </c>
      <c r="R124" s="107">
        <f t="shared" si="31"/>
        <v>0.12687772580821907</v>
      </c>
      <c r="S124" s="109">
        <f t="shared" si="31"/>
        <v>0.11732495414643294</v>
      </c>
      <c r="T124" s="110">
        <f t="shared" si="31"/>
        <v>9.5527716617861049E-3</v>
      </c>
      <c r="U124" s="108">
        <f t="shared" si="38"/>
        <v>6.3438862904109525</v>
      </c>
      <c r="V124" s="11">
        <f t="shared" si="33"/>
        <v>5.866247707321647</v>
      </c>
      <c r="W124" s="11">
        <f t="shared" si="34"/>
        <v>0.47763858308930529</v>
      </c>
      <c r="X124" s="92">
        <f t="shared" si="39"/>
        <v>63438.862904109526</v>
      </c>
      <c r="Y124" s="15">
        <f t="shared" si="27"/>
        <v>58662.477073216469</v>
      </c>
      <c r="Z124" s="15">
        <f t="shared" si="28"/>
        <v>4776.385830893053</v>
      </c>
      <c r="AA124" s="111">
        <f t="shared" si="30"/>
        <v>634.38862904109533</v>
      </c>
      <c r="AB124" s="87">
        <f t="shared" si="30"/>
        <v>586.62477073216473</v>
      </c>
      <c r="AC124" s="127">
        <f t="shared" si="30"/>
        <v>47.76385830893053</v>
      </c>
      <c r="AD124" s="112" t="s">
        <v>681</v>
      </c>
      <c r="AE124" s="208"/>
    </row>
    <row r="125" spans="1:32" s="22" customFormat="1" x14ac:dyDescent="0.25">
      <c r="A125" s="208" t="s">
        <v>6</v>
      </c>
      <c r="B125" s="208" t="s">
        <v>867</v>
      </c>
      <c r="C125" s="208" t="s">
        <v>975</v>
      </c>
      <c r="D125" s="208">
        <v>1</v>
      </c>
      <c r="E125" s="36" t="s">
        <v>682</v>
      </c>
      <c r="F125" s="113">
        <v>86</v>
      </c>
      <c r="G125" s="113"/>
      <c r="H125" s="107">
        <v>4.083685375176147</v>
      </c>
      <c r="I125" s="105">
        <v>10.704731941223145</v>
      </c>
      <c r="J125" s="105">
        <v>9.7067967907712251</v>
      </c>
      <c r="K125" s="105">
        <v>0.99793515045191938</v>
      </c>
      <c r="L125" s="106">
        <v>0</v>
      </c>
      <c r="M125" s="107">
        <f t="shared" si="35"/>
        <v>0.10704731941223145</v>
      </c>
      <c r="N125" s="106">
        <f t="shared" si="36"/>
        <v>9.7067967907712258E-2</v>
      </c>
      <c r="O125" s="106">
        <f t="shared" si="36"/>
        <v>9.9793515045191947E-3</v>
      </c>
      <c r="P125" s="129">
        <f t="shared" si="36"/>
        <v>0</v>
      </c>
      <c r="Q125" s="11">
        <v>1.3174137088767841</v>
      </c>
      <c r="R125" s="107">
        <f t="shared" si="31"/>
        <v>0.14102560609218559</v>
      </c>
      <c r="S125" s="109">
        <f t="shared" si="31"/>
        <v>0.12787867161443187</v>
      </c>
      <c r="T125" s="110">
        <f t="shared" si="31"/>
        <v>1.3146934477753747E-2</v>
      </c>
      <c r="U125" s="108">
        <f t="shared" si="38"/>
        <v>12.128202123927961</v>
      </c>
      <c r="V125" s="11">
        <f t="shared" si="33"/>
        <v>10.997565758841139</v>
      </c>
      <c r="W125" s="11">
        <f t="shared" si="34"/>
        <v>1.1306363650868223</v>
      </c>
      <c r="X125" s="92">
        <f t="shared" si="39"/>
        <v>121282.02123927961</v>
      </c>
      <c r="Y125" s="15">
        <f t="shared" si="27"/>
        <v>109975.65758841138</v>
      </c>
      <c r="Z125" s="15">
        <f t="shared" si="28"/>
        <v>11306.363650868223</v>
      </c>
      <c r="AA125" s="111">
        <f t="shared" si="30"/>
        <v>1212.8202123927961</v>
      </c>
      <c r="AB125" s="87">
        <f t="shared" si="30"/>
        <v>1099.7565758841138</v>
      </c>
      <c r="AC125" s="127">
        <f t="shared" si="30"/>
        <v>113.06363650868224</v>
      </c>
      <c r="AD125" s="112" t="s">
        <v>681</v>
      </c>
      <c r="AE125" s="208"/>
      <c r="AF125" s="208"/>
    </row>
    <row r="126" spans="1:32" s="22" customFormat="1" x14ac:dyDescent="0.25">
      <c r="A126" s="208" t="s">
        <v>6</v>
      </c>
      <c r="B126" s="208" t="s">
        <v>867</v>
      </c>
      <c r="C126" s="208" t="s">
        <v>975</v>
      </c>
      <c r="D126" s="208">
        <v>2</v>
      </c>
      <c r="E126" s="36" t="s">
        <v>166</v>
      </c>
      <c r="F126" s="113">
        <v>5</v>
      </c>
      <c r="G126" s="2">
        <v>182</v>
      </c>
      <c r="H126" s="107">
        <v>10.608974685292861</v>
      </c>
      <c r="I126" s="105">
        <v>9.1363239288330078</v>
      </c>
      <c r="J126" s="105">
        <v>6.617427387595205</v>
      </c>
      <c r="K126" s="105">
        <v>2.5188965412378028</v>
      </c>
      <c r="L126" s="106">
        <v>9.7069066017866135E-2</v>
      </c>
      <c r="M126" s="107">
        <f t="shared" si="35"/>
        <v>9.1363239288330081E-2</v>
      </c>
      <c r="N126" s="106">
        <f t="shared" si="36"/>
        <v>6.6174273875952053E-2</v>
      </c>
      <c r="O126" s="106">
        <f t="shared" si="36"/>
        <v>2.5188965412378028E-2</v>
      </c>
      <c r="P126" s="129">
        <f t="shared" si="36"/>
        <v>9.7069066017866138E-4</v>
      </c>
      <c r="Q126" s="11">
        <v>1.0725726959093151</v>
      </c>
      <c r="R126" s="107">
        <f t="shared" si="31"/>
        <v>9.7993715870492049E-2</v>
      </c>
      <c r="S126" s="109">
        <f t="shared" si="31"/>
        <v>7.0976719330971258E-2</v>
      </c>
      <c r="T126" s="110">
        <f t="shared" si="31"/>
        <v>2.7016996539520794E-2</v>
      </c>
      <c r="U126" s="108">
        <f t="shared" si="38"/>
        <v>0.48996857935246024</v>
      </c>
      <c r="V126" s="11">
        <f t="shared" si="33"/>
        <v>0.3548835966548563</v>
      </c>
      <c r="W126" s="11">
        <f t="shared" si="34"/>
        <v>0.13508498269760397</v>
      </c>
      <c r="X126" s="92">
        <f t="shared" si="39"/>
        <v>4899.6857935246026</v>
      </c>
      <c r="Y126" s="15">
        <f t="shared" si="27"/>
        <v>3548.8359665485632</v>
      </c>
      <c r="Z126" s="15">
        <f t="shared" si="28"/>
        <v>1350.8498269760396</v>
      </c>
      <c r="AA126" s="111">
        <f t="shared" si="30"/>
        <v>48.996857935246027</v>
      </c>
      <c r="AB126" s="87">
        <f t="shared" si="30"/>
        <v>35.488359665485632</v>
      </c>
      <c r="AC126" s="127">
        <f t="shared" si="30"/>
        <v>13.508498269760397</v>
      </c>
      <c r="AD126" s="112" t="s">
        <v>681</v>
      </c>
      <c r="AE126" s="208"/>
    </row>
    <row r="127" spans="1:32" s="22" customFormat="1" x14ac:dyDescent="0.25">
      <c r="A127" s="208" t="s">
        <v>6</v>
      </c>
      <c r="B127" s="208" t="s">
        <v>867</v>
      </c>
      <c r="C127" s="208" t="s">
        <v>975</v>
      </c>
      <c r="D127" s="208">
        <v>2</v>
      </c>
      <c r="E127" s="36" t="s">
        <v>239</v>
      </c>
      <c r="F127" s="113">
        <v>10</v>
      </c>
      <c r="G127" s="208"/>
      <c r="H127" s="107">
        <v>6.8546378399919918</v>
      </c>
      <c r="I127" s="105">
        <v>10.215181350708008</v>
      </c>
      <c r="J127" s="105">
        <v>8.4464748882252039</v>
      </c>
      <c r="K127" s="105">
        <v>1.7687064624828039</v>
      </c>
      <c r="L127" s="106">
        <v>0</v>
      </c>
      <c r="M127" s="107">
        <f t="shared" si="35"/>
        <v>0.10215181350708008</v>
      </c>
      <c r="N127" s="106">
        <f t="shared" si="36"/>
        <v>8.4464748882252041E-2</v>
      </c>
      <c r="O127" s="106">
        <f t="shared" si="36"/>
        <v>1.7687064624828039E-2</v>
      </c>
      <c r="P127" s="129">
        <f t="shared" si="36"/>
        <v>0</v>
      </c>
      <c r="Q127" s="11">
        <v>1.1829408582099354</v>
      </c>
      <c r="R127" s="107">
        <f t="shared" si="31"/>
        <v>0.12083955393776659</v>
      </c>
      <c r="S127" s="109">
        <f t="shared" si="31"/>
        <v>9.9916802531257912E-2</v>
      </c>
      <c r="T127" s="110">
        <f t="shared" si="31"/>
        <v>2.092275140650867E-2</v>
      </c>
      <c r="U127" s="108">
        <f t="shared" si="38"/>
        <v>1.2083955393776658</v>
      </c>
      <c r="V127" s="11">
        <f t="shared" si="33"/>
        <v>0.99916802531257909</v>
      </c>
      <c r="W127" s="11">
        <f t="shared" si="34"/>
        <v>0.20922751406508669</v>
      </c>
      <c r="X127" s="92">
        <f t="shared" si="39"/>
        <v>12083.955393776658</v>
      </c>
      <c r="Y127" s="15">
        <f t="shared" si="27"/>
        <v>9991.6802531257908</v>
      </c>
      <c r="Z127" s="15">
        <f t="shared" si="28"/>
        <v>2092.2751406508669</v>
      </c>
      <c r="AA127" s="111">
        <f t="shared" si="30"/>
        <v>120.83955393776658</v>
      </c>
      <c r="AB127" s="87">
        <f t="shared" si="30"/>
        <v>99.916802531257915</v>
      </c>
      <c r="AC127" s="127">
        <f t="shared" si="30"/>
        <v>20.92275140650867</v>
      </c>
      <c r="AD127" s="112" t="s">
        <v>681</v>
      </c>
      <c r="AE127" s="208"/>
    </row>
    <row r="128" spans="1:32" s="22" customFormat="1" x14ac:dyDescent="0.25">
      <c r="A128" s="208" t="s">
        <v>6</v>
      </c>
      <c r="B128" s="208" t="s">
        <v>867</v>
      </c>
      <c r="C128" s="208" t="s">
        <v>975</v>
      </c>
      <c r="D128" s="208">
        <v>2</v>
      </c>
      <c r="E128" s="36" t="s">
        <v>170</v>
      </c>
      <c r="F128" s="113">
        <v>15</v>
      </c>
      <c r="G128" s="208"/>
      <c r="H128" s="107">
        <v>3.7860332927324483</v>
      </c>
      <c r="I128" s="105">
        <v>10.262428283691406</v>
      </c>
      <c r="J128" s="105">
        <v>9.1980756814202866</v>
      </c>
      <c r="K128" s="105">
        <v>1.0643526022711196</v>
      </c>
      <c r="L128" s="106">
        <v>0</v>
      </c>
      <c r="M128" s="107">
        <f t="shared" si="35"/>
        <v>0.10262428283691406</v>
      </c>
      <c r="N128" s="106">
        <f t="shared" si="36"/>
        <v>9.1980756814202869E-2</v>
      </c>
      <c r="O128" s="106">
        <f t="shared" si="36"/>
        <v>1.0643526022711196E-2</v>
      </c>
      <c r="P128" s="129">
        <f t="shared" si="36"/>
        <v>0</v>
      </c>
      <c r="Q128" s="11">
        <v>1.3258182620434622</v>
      </c>
      <c r="R128" s="107">
        <f t="shared" si="31"/>
        <v>0.13606114831429411</v>
      </c>
      <c r="S128" s="109">
        <f t="shared" si="31"/>
        <v>0.12194976714084879</v>
      </c>
      <c r="T128" s="110">
        <f t="shared" si="31"/>
        <v>1.4111381173445322E-2</v>
      </c>
      <c r="U128" s="108">
        <f t="shared" si="38"/>
        <v>2.0409172247144114</v>
      </c>
      <c r="V128" s="11">
        <f t="shared" si="33"/>
        <v>1.829246507112732</v>
      </c>
      <c r="W128" s="11">
        <f t="shared" si="34"/>
        <v>0.2116707176016798</v>
      </c>
      <c r="X128" s="92">
        <f t="shared" si="39"/>
        <v>20409.172247144113</v>
      </c>
      <c r="Y128" s="15">
        <f t="shared" si="27"/>
        <v>18292.465071127321</v>
      </c>
      <c r="Z128" s="15">
        <f t="shared" si="28"/>
        <v>2116.7071760167978</v>
      </c>
      <c r="AA128" s="111">
        <f t="shared" si="30"/>
        <v>204.09172247144113</v>
      </c>
      <c r="AB128" s="87">
        <f t="shared" si="30"/>
        <v>182.92465071127322</v>
      </c>
      <c r="AC128" s="127">
        <f t="shared" si="30"/>
        <v>21.167071760167978</v>
      </c>
      <c r="AD128" s="112" t="s">
        <v>681</v>
      </c>
      <c r="AE128" s="208"/>
    </row>
    <row r="129" spans="1:31" s="22" customFormat="1" x14ac:dyDescent="0.25">
      <c r="A129" s="208" t="s">
        <v>6</v>
      </c>
      <c r="B129" s="208" t="s">
        <v>867</v>
      </c>
      <c r="C129" s="208" t="s">
        <v>975</v>
      </c>
      <c r="D129" s="208">
        <v>2</v>
      </c>
      <c r="E129" s="36" t="s">
        <v>171</v>
      </c>
      <c r="F129" s="113">
        <v>20</v>
      </c>
      <c r="G129" s="208"/>
      <c r="H129" s="107">
        <v>3.233303021117516</v>
      </c>
      <c r="I129" s="105">
        <v>10.111274719238281</v>
      </c>
      <c r="J129" s="105">
        <v>9.3132420988407389</v>
      </c>
      <c r="K129" s="105">
        <v>0.7980326203975423</v>
      </c>
      <c r="L129" s="106">
        <v>0</v>
      </c>
      <c r="M129" s="107">
        <f t="shared" si="35"/>
        <v>0.10111274719238281</v>
      </c>
      <c r="N129" s="106">
        <f t="shared" si="36"/>
        <v>9.3132420988407391E-2</v>
      </c>
      <c r="O129" s="106">
        <f t="shared" si="36"/>
        <v>7.9803262039754227E-3</v>
      </c>
      <c r="P129" s="129">
        <f t="shared" si="36"/>
        <v>0</v>
      </c>
      <c r="Q129" s="11">
        <v>1.3772961501893655</v>
      </c>
      <c r="R129" s="107">
        <f t="shared" si="31"/>
        <v>0.13926219744313942</v>
      </c>
      <c r="S129" s="109">
        <f t="shared" si="31"/>
        <v>0.12827092488514877</v>
      </c>
      <c r="T129" s="110">
        <f t="shared" si="31"/>
        <v>1.0991272557990662E-2</v>
      </c>
      <c r="U129" s="108">
        <f t="shared" si="38"/>
        <v>2.7852439488627883</v>
      </c>
      <c r="V129" s="11">
        <f t="shared" si="33"/>
        <v>2.565418497702975</v>
      </c>
      <c r="W129" s="11">
        <f t="shared" si="34"/>
        <v>0.21982545115981325</v>
      </c>
      <c r="X129" s="92">
        <f t="shared" si="39"/>
        <v>27852.439488627882</v>
      </c>
      <c r="Y129" s="15">
        <f t="shared" si="27"/>
        <v>25654.184977029749</v>
      </c>
      <c r="Z129" s="15">
        <f t="shared" si="28"/>
        <v>2198.2545115981325</v>
      </c>
      <c r="AA129" s="111">
        <f t="shared" si="30"/>
        <v>278.52439488627886</v>
      </c>
      <c r="AB129" s="87">
        <f t="shared" si="30"/>
        <v>256.54184977029752</v>
      </c>
      <c r="AC129" s="127">
        <f t="shared" si="30"/>
        <v>21.982545115981324</v>
      </c>
      <c r="AD129" s="112" t="s">
        <v>681</v>
      </c>
      <c r="AE129" s="208"/>
    </row>
    <row r="130" spans="1:31" s="22" customFormat="1" x14ac:dyDescent="0.25">
      <c r="A130" s="208" t="s">
        <v>6</v>
      </c>
      <c r="B130" s="208" t="s">
        <v>867</v>
      </c>
      <c r="C130" s="208" t="s">
        <v>975</v>
      </c>
      <c r="D130" s="208">
        <v>2</v>
      </c>
      <c r="E130" s="36" t="s">
        <v>172</v>
      </c>
      <c r="F130" s="113">
        <v>50</v>
      </c>
      <c r="G130" s="208"/>
      <c r="H130" s="107">
        <v>3.5671100362757882</v>
      </c>
      <c r="I130" s="105">
        <v>9.8018803596496582</v>
      </c>
      <c r="J130" s="105">
        <v>9.116268271873416</v>
      </c>
      <c r="K130" s="105">
        <v>0.68561208777624216</v>
      </c>
      <c r="L130" s="106">
        <v>3.0934670940041542E-2</v>
      </c>
      <c r="M130" s="107">
        <f t="shared" si="35"/>
        <v>9.8018803596496576E-2</v>
      </c>
      <c r="N130" s="106">
        <f t="shared" si="36"/>
        <v>9.1162682718734164E-2</v>
      </c>
      <c r="O130" s="106">
        <f t="shared" si="36"/>
        <v>6.856120877762422E-3</v>
      </c>
      <c r="P130" s="129">
        <f t="shared" si="36"/>
        <v>3.0934670940041542E-4</v>
      </c>
      <c r="Q130" s="11">
        <v>1.342627368376818</v>
      </c>
      <c r="R130" s="107">
        <f t="shared" si="31"/>
        <v>0.13160272832420838</v>
      </c>
      <c r="S130" s="109">
        <f t="shared" si="31"/>
        <v>0.12239751279282488</v>
      </c>
      <c r="T130" s="110">
        <f t="shared" si="31"/>
        <v>9.2052155313835198E-3</v>
      </c>
      <c r="U130" s="108">
        <f t="shared" si="38"/>
        <v>6.5801364162104194</v>
      </c>
      <c r="V130" s="11">
        <f t="shared" si="33"/>
        <v>6.1198756396412435</v>
      </c>
      <c r="W130" s="11">
        <f t="shared" si="34"/>
        <v>0.46026077656917597</v>
      </c>
      <c r="X130" s="92">
        <f t="shared" si="39"/>
        <v>65801.36416210419</v>
      </c>
      <c r="Y130" s="15">
        <f t="shared" si="27"/>
        <v>61198.756396412435</v>
      </c>
      <c r="Z130" s="15">
        <f t="shared" si="28"/>
        <v>4602.6077656917596</v>
      </c>
      <c r="AA130" s="111">
        <f t="shared" si="30"/>
        <v>658.01364162104187</v>
      </c>
      <c r="AB130" s="87">
        <f t="shared" si="30"/>
        <v>611.98756396412432</v>
      </c>
      <c r="AC130" s="127">
        <f t="shared" si="30"/>
        <v>46.0260776569176</v>
      </c>
      <c r="AD130" s="112" t="s">
        <v>681</v>
      </c>
      <c r="AE130" s="208"/>
    </row>
    <row r="131" spans="1:31" s="22" customFormat="1" x14ac:dyDescent="0.25">
      <c r="A131" s="208" t="s">
        <v>6</v>
      </c>
      <c r="B131" s="208" t="s">
        <v>867</v>
      </c>
      <c r="C131" s="208" t="s">
        <v>975</v>
      </c>
      <c r="D131" s="208">
        <v>2</v>
      </c>
      <c r="E131" s="36" t="s">
        <v>683</v>
      </c>
      <c r="F131" s="113">
        <v>82</v>
      </c>
      <c r="G131" s="113"/>
      <c r="H131" s="107">
        <v>3.9701492537312859</v>
      </c>
      <c r="I131" s="105">
        <v>10.571334838867188</v>
      </c>
      <c r="J131" s="105">
        <v>9.7354160600981814</v>
      </c>
      <c r="K131" s="105">
        <v>0.83591877876900611</v>
      </c>
      <c r="L131" s="106">
        <v>0</v>
      </c>
      <c r="M131" s="107">
        <f t="shared" si="35"/>
        <v>0.10571334838867187</v>
      </c>
      <c r="N131" s="106">
        <f t="shared" si="36"/>
        <v>9.7354160600981815E-2</v>
      </c>
      <c r="O131" s="106">
        <f t="shared" si="36"/>
        <v>8.3591877876900613E-3</v>
      </c>
      <c r="P131" s="129">
        <f t="shared" si="36"/>
        <v>0</v>
      </c>
      <c r="Q131" s="11">
        <v>1.3699421661685216</v>
      </c>
      <c r="R131" s="107">
        <f t="shared" si="31"/>
        <v>0.14482117348450474</v>
      </c>
      <c r="S131" s="109">
        <f t="shared" si="31"/>
        <v>0.13336956965922717</v>
      </c>
      <c r="T131" s="110">
        <f t="shared" si="31"/>
        <v>1.1451603825277575E-2</v>
      </c>
      <c r="U131" s="108">
        <f t="shared" si="38"/>
        <v>11.875336225729388</v>
      </c>
      <c r="V131" s="11">
        <f t="shared" si="33"/>
        <v>10.936304712056629</v>
      </c>
      <c r="W131" s="11">
        <f t="shared" si="34"/>
        <v>0.93903151367276116</v>
      </c>
      <c r="X131" s="92">
        <f t="shared" si="39"/>
        <v>118753.36225729388</v>
      </c>
      <c r="Y131" s="15">
        <f t="shared" si="27"/>
        <v>109363.04712056629</v>
      </c>
      <c r="Z131" s="15">
        <f t="shared" si="28"/>
        <v>9390.3151367276114</v>
      </c>
      <c r="AA131" s="111">
        <f t="shared" si="30"/>
        <v>1187.5336225729388</v>
      </c>
      <c r="AB131" s="87">
        <f t="shared" si="30"/>
        <v>1093.6304712056628</v>
      </c>
      <c r="AC131" s="127">
        <f t="shared" si="30"/>
        <v>93.903151367276109</v>
      </c>
      <c r="AD131" s="112" t="s">
        <v>681</v>
      </c>
      <c r="AE131" s="208"/>
    </row>
    <row r="132" spans="1:31" s="22" customFormat="1" x14ac:dyDescent="0.25">
      <c r="A132" s="208" t="s">
        <v>6</v>
      </c>
      <c r="B132" s="208" t="s">
        <v>867</v>
      </c>
      <c r="C132" s="208" t="s">
        <v>975</v>
      </c>
      <c r="D132" s="208">
        <v>3</v>
      </c>
      <c r="E132" s="36" t="s">
        <v>166</v>
      </c>
      <c r="F132" s="113">
        <v>5</v>
      </c>
      <c r="G132" s="2">
        <v>200</v>
      </c>
      <c r="H132" s="107">
        <v>9.0662378128454559</v>
      </c>
      <c r="I132" s="105">
        <v>10.177117347717285</v>
      </c>
      <c r="J132" s="105">
        <v>7.6798851578604683</v>
      </c>
      <c r="K132" s="105">
        <v>2.4972321898568168</v>
      </c>
      <c r="L132" s="106">
        <v>0.13150441646575928</v>
      </c>
      <c r="M132" s="107">
        <f t="shared" si="35"/>
        <v>0.10177117347717285</v>
      </c>
      <c r="N132" s="106">
        <f t="shared" si="36"/>
        <v>7.6798851578604679E-2</v>
      </c>
      <c r="O132" s="106">
        <f t="shared" si="36"/>
        <v>2.497232189856817E-2</v>
      </c>
      <c r="P132" s="129">
        <f t="shared" si="36"/>
        <v>1.3150441646575927E-3</v>
      </c>
      <c r="Q132" s="11">
        <v>1.1241089860431892</v>
      </c>
      <c r="R132" s="107">
        <f t="shared" si="31"/>
        <v>0.11440189062585028</v>
      </c>
      <c r="S132" s="109">
        <f t="shared" si="31"/>
        <v>8.6330279177306693E-2</v>
      </c>
      <c r="T132" s="110">
        <f t="shared" si="31"/>
        <v>2.8071611448543594E-2</v>
      </c>
      <c r="U132" s="108">
        <f t="shared" si="38"/>
        <v>0.57200945312925144</v>
      </c>
      <c r="V132" s="11">
        <f t="shared" si="33"/>
        <v>0.4316513958865334</v>
      </c>
      <c r="W132" s="11">
        <f t="shared" si="34"/>
        <v>0.14035805724271797</v>
      </c>
      <c r="X132" s="92">
        <f t="shared" si="39"/>
        <v>5720.0945312925141</v>
      </c>
      <c r="Y132" s="15">
        <f t="shared" si="27"/>
        <v>4316.5139588653337</v>
      </c>
      <c r="Z132" s="15">
        <f t="shared" si="28"/>
        <v>1403.5805724271797</v>
      </c>
      <c r="AA132" s="111">
        <f t="shared" si="30"/>
        <v>57.200945312925143</v>
      </c>
      <c r="AB132" s="87">
        <f t="shared" si="30"/>
        <v>43.165139588653339</v>
      </c>
      <c r="AC132" s="127">
        <f t="shared" si="30"/>
        <v>14.035805724271798</v>
      </c>
      <c r="AD132" s="112" t="s">
        <v>681</v>
      </c>
    </row>
    <row r="133" spans="1:31" s="22" customFormat="1" x14ac:dyDescent="0.25">
      <c r="A133" s="208" t="s">
        <v>6</v>
      </c>
      <c r="B133" s="208" t="s">
        <v>867</v>
      </c>
      <c r="C133" s="208" t="s">
        <v>975</v>
      </c>
      <c r="D133" s="208">
        <v>3</v>
      </c>
      <c r="E133" s="36" t="s">
        <v>239</v>
      </c>
      <c r="F133" s="113">
        <v>10</v>
      </c>
      <c r="G133" s="208"/>
      <c r="H133" s="107">
        <v>4.0416166466586585</v>
      </c>
      <c r="I133" s="105">
        <v>10.132694244384766</v>
      </c>
      <c r="J133" s="105">
        <v>8.7523074084060966</v>
      </c>
      <c r="K133" s="105">
        <v>1.3803868359786691</v>
      </c>
      <c r="L133" s="106">
        <v>2.4513285607099533E-2</v>
      </c>
      <c r="M133" s="107">
        <f t="shared" si="35"/>
        <v>0.10132694244384766</v>
      </c>
      <c r="N133" s="106">
        <f t="shared" si="36"/>
        <v>8.7523074084060959E-2</v>
      </c>
      <c r="O133" s="106">
        <f t="shared" si="36"/>
        <v>1.380386835978669E-2</v>
      </c>
      <c r="P133" s="129">
        <f t="shared" si="36"/>
        <v>2.4513285607099535E-4</v>
      </c>
      <c r="Q133" s="11">
        <v>1.1871431347932742</v>
      </c>
      <c r="R133" s="107">
        <f t="shared" si="31"/>
        <v>0.12028958409180697</v>
      </c>
      <c r="S133" s="109">
        <f t="shared" si="31"/>
        <v>0.1039024165348961</v>
      </c>
      <c r="T133" s="110">
        <f t="shared" si="31"/>
        <v>1.6387167556910862E-2</v>
      </c>
      <c r="U133" s="108">
        <f t="shared" si="38"/>
        <v>1.2028958409180697</v>
      </c>
      <c r="V133" s="11">
        <f t="shared" si="33"/>
        <v>1.0390241653489609</v>
      </c>
      <c r="W133" s="11">
        <f t="shared" si="34"/>
        <v>0.16387167556910864</v>
      </c>
      <c r="X133" s="92">
        <f t="shared" si="39"/>
        <v>12028.958409180697</v>
      </c>
      <c r="Y133" s="15">
        <f t="shared" si="27"/>
        <v>10390.241653489609</v>
      </c>
      <c r="Z133" s="15">
        <f t="shared" si="28"/>
        <v>1638.7167556910865</v>
      </c>
      <c r="AA133" s="111">
        <f t="shared" si="30"/>
        <v>120.28958409180697</v>
      </c>
      <c r="AB133" s="87">
        <f t="shared" si="30"/>
        <v>103.90241653489609</v>
      </c>
      <c r="AC133" s="127">
        <f t="shared" si="30"/>
        <v>16.387167556910864</v>
      </c>
      <c r="AD133" s="112" t="s">
        <v>681</v>
      </c>
    </row>
    <row r="134" spans="1:31" s="22" customFormat="1" x14ac:dyDescent="0.25">
      <c r="A134" s="208" t="s">
        <v>6</v>
      </c>
      <c r="B134" s="208" t="s">
        <v>867</v>
      </c>
      <c r="C134" s="208" t="s">
        <v>975</v>
      </c>
      <c r="D134" s="208">
        <v>3</v>
      </c>
      <c r="E134" s="36" t="s">
        <v>170</v>
      </c>
      <c r="F134" s="113">
        <v>15</v>
      </c>
      <c r="G134" s="208"/>
      <c r="H134" s="107">
        <v>3.9894158355382912</v>
      </c>
      <c r="I134" s="105">
        <v>10.050232887268066</v>
      </c>
      <c r="J134" s="105">
        <v>8.8160180614657691</v>
      </c>
      <c r="K134" s="105">
        <v>1.2342148258022974</v>
      </c>
      <c r="L134" s="106">
        <v>0</v>
      </c>
      <c r="M134" s="107">
        <f t="shared" si="35"/>
        <v>0.10050232887268067</v>
      </c>
      <c r="N134" s="106">
        <f t="shared" si="36"/>
        <v>8.8160180614657691E-2</v>
      </c>
      <c r="O134" s="106">
        <f>K134/100</f>
        <v>1.2342148258022973E-2</v>
      </c>
      <c r="P134" s="129">
        <f t="shared" si="36"/>
        <v>0</v>
      </c>
      <c r="Q134" s="11">
        <v>1.3352733843559748</v>
      </c>
      <c r="R134" s="107">
        <f t="shared" si="31"/>
        <v>0.1341980848094815</v>
      </c>
      <c r="S134" s="109">
        <f t="shared" si="31"/>
        <v>0.11771794273476797</v>
      </c>
      <c r="T134" s="110">
        <f t="shared" si="31"/>
        <v>1.6480142074713534E-2</v>
      </c>
      <c r="U134" s="108">
        <f t="shared" si="38"/>
        <v>2.0129712721422224</v>
      </c>
      <c r="V134" s="11">
        <f t="shared" si="33"/>
        <v>1.7657691410215195</v>
      </c>
      <c r="W134" s="11">
        <f t="shared" si="34"/>
        <v>0.24720213112070302</v>
      </c>
      <c r="X134" s="92">
        <f t="shared" si="39"/>
        <v>20129.712721422224</v>
      </c>
      <c r="Y134" s="15">
        <f t="shared" si="27"/>
        <v>17657.691410215193</v>
      </c>
      <c r="Z134" s="15">
        <f t="shared" si="28"/>
        <v>2472.0213112070301</v>
      </c>
      <c r="AA134" s="111">
        <f t="shared" si="30"/>
        <v>201.29712721422223</v>
      </c>
      <c r="AB134" s="87">
        <f t="shared" si="30"/>
        <v>176.57691410215193</v>
      </c>
      <c r="AC134" s="127">
        <f t="shared" si="30"/>
        <v>24.720213112070301</v>
      </c>
      <c r="AD134" s="112" t="s">
        <v>681</v>
      </c>
    </row>
    <row r="135" spans="1:31" s="22" customFormat="1" x14ac:dyDescent="0.25">
      <c r="A135" s="208" t="s">
        <v>6</v>
      </c>
      <c r="B135" s="208" t="s">
        <v>867</v>
      </c>
      <c r="C135" s="208" t="s">
        <v>975</v>
      </c>
      <c r="D135" s="208">
        <v>3</v>
      </c>
      <c r="E135" s="36" t="s">
        <v>171</v>
      </c>
      <c r="F135" s="113">
        <v>20</v>
      </c>
      <c r="G135" s="208"/>
      <c r="H135" s="107">
        <v>3.0882948562170931</v>
      </c>
      <c r="I135" s="105">
        <v>10.191295623779297</v>
      </c>
      <c r="J135" s="105">
        <v>9.4261603413223423</v>
      </c>
      <c r="K135" s="105">
        <v>0.76513528245695461</v>
      </c>
      <c r="L135" s="106">
        <v>0</v>
      </c>
      <c r="M135" s="107">
        <f t="shared" si="35"/>
        <v>0.10191295623779296</v>
      </c>
      <c r="N135" s="106">
        <f t="shared" si="36"/>
        <v>9.4261603413223427E-2</v>
      </c>
      <c r="O135" s="106">
        <f t="shared" si="36"/>
        <v>7.6513528245695465E-3</v>
      </c>
      <c r="P135" s="129">
        <f t="shared" si="36"/>
        <v>0</v>
      </c>
      <c r="Q135" s="11">
        <v>1.3279194003351316</v>
      </c>
      <c r="R135" s="107">
        <f t="shared" si="31"/>
        <v>0.13533219173367053</v>
      </c>
      <c r="S135" s="109">
        <f t="shared" si="31"/>
        <v>0.12517181187911564</v>
      </c>
      <c r="T135" s="110">
        <f t="shared" si="31"/>
        <v>1.0160379854554907E-2</v>
      </c>
      <c r="U135" s="108">
        <f t="shared" si="38"/>
        <v>2.706643834673411</v>
      </c>
      <c r="V135" s="11">
        <f t="shared" si="33"/>
        <v>2.5034362375823127</v>
      </c>
      <c r="W135" s="11">
        <f t="shared" si="34"/>
        <v>0.20320759709109815</v>
      </c>
      <c r="X135" s="92">
        <f t="shared" si="39"/>
        <v>27066.43834673411</v>
      </c>
      <c r="Y135" s="15">
        <f t="shared" si="27"/>
        <v>25034.362375823126</v>
      </c>
      <c r="Z135" s="15">
        <f t="shared" si="28"/>
        <v>2032.0759709109814</v>
      </c>
      <c r="AA135" s="111">
        <f t="shared" si="30"/>
        <v>270.66438346734111</v>
      </c>
      <c r="AB135" s="87">
        <f t="shared" si="30"/>
        <v>250.34362375823127</v>
      </c>
      <c r="AC135" s="127">
        <f t="shared" si="30"/>
        <v>20.320759709109815</v>
      </c>
      <c r="AD135" s="112" t="s">
        <v>681</v>
      </c>
    </row>
    <row r="136" spans="1:31" s="22" customFormat="1" x14ac:dyDescent="0.25">
      <c r="A136" s="208" t="s">
        <v>6</v>
      </c>
      <c r="B136" s="208" t="s">
        <v>867</v>
      </c>
      <c r="C136" s="208" t="s">
        <v>975</v>
      </c>
      <c r="D136" s="208">
        <v>3</v>
      </c>
      <c r="E136" s="36" t="s">
        <v>172</v>
      </c>
      <c r="F136" s="113">
        <v>50</v>
      </c>
      <c r="G136" s="208"/>
      <c r="H136" s="107">
        <v>3.6795668738720382</v>
      </c>
      <c r="I136" s="105">
        <v>10.139216423034668</v>
      </c>
      <c r="J136" s="105">
        <v>9.0009294485255644</v>
      </c>
      <c r="K136" s="105">
        <v>1.1382869745091035</v>
      </c>
      <c r="L136" s="106">
        <v>2.3767394945025444E-2</v>
      </c>
      <c r="M136" s="107">
        <f t="shared" si="35"/>
        <v>0.10139216423034668</v>
      </c>
      <c r="N136" s="106">
        <f t="shared" ref="N136:N160" si="41">J136/100</f>
        <v>9.0009294485255645E-2</v>
      </c>
      <c r="O136" s="106">
        <f t="shared" ref="O136:O160" si="42">K136/100</f>
        <v>1.1382869745091036E-2</v>
      </c>
      <c r="P136" s="129">
        <f t="shared" ref="P136:P160" si="43">L136/100</f>
        <v>2.3767394945025443E-4</v>
      </c>
      <c r="Q136" s="11">
        <v>1.3481953848497423</v>
      </c>
      <c r="R136" s="107">
        <f t="shared" si="31"/>
        <v>0.13669644787528051</v>
      </c>
      <c r="S136" s="109">
        <f t="shared" si="31"/>
        <v>0.12135011541860302</v>
      </c>
      <c r="T136" s="110">
        <f t="shared" si="31"/>
        <v>1.5346332456677497E-2</v>
      </c>
      <c r="U136" s="108">
        <f t="shared" si="38"/>
        <v>6.8348223937640258</v>
      </c>
      <c r="V136" s="11">
        <f t="shared" si="33"/>
        <v>6.0675057709301514</v>
      </c>
      <c r="W136" s="11">
        <f t="shared" si="34"/>
        <v>0.76731662283387481</v>
      </c>
      <c r="X136" s="92">
        <f t="shared" si="39"/>
        <v>68348.223937640258</v>
      </c>
      <c r="Y136" s="15">
        <f t="shared" si="27"/>
        <v>60675.057709301516</v>
      </c>
      <c r="Z136" s="15">
        <f t="shared" si="28"/>
        <v>7673.1662283387477</v>
      </c>
      <c r="AA136" s="111">
        <f t="shared" si="30"/>
        <v>683.48223937640262</v>
      </c>
      <c r="AB136" s="87">
        <f t="shared" si="30"/>
        <v>606.75057709301518</v>
      </c>
      <c r="AC136" s="127">
        <f t="shared" si="30"/>
        <v>76.731662283387479</v>
      </c>
      <c r="AD136" s="112" t="s">
        <v>681</v>
      </c>
    </row>
    <row r="137" spans="1:31" s="22" customFormat="1" x14ac:dyDescent="0.25">
      <c r="A137" s="208" t="s">
        <v>6</v>
      </c>
      <c r="B137" s="208" t="s">
        <v>867</v>
      </c>
      <c r="C137" s="208" t="s">
        <v>975</v>
      </c>
      <c r="D137" s="208">
        <v>3</v>
      </c>
      <c r="E137" s="36" t="s">
        <v>415</v>
      </c>
      <c r="F137" s="113">
        <v>100</v>
      </c>
      <c r="G137" s="113"/>
      <c r="H137" s="107">
        <v>4.3577753457366581</v>
      </c>
      <c r="I137" s="105">
        <v>10.699946403503418</v>
      </c>
      <c r="J137" s="105">
        <v>9.8732179522739774</v>
      </c>
      <c r="K137" s="105">
        <v>0.82672845122944061</v>
      </c>
      <c r="L137" s="106">
        <v>0</v>
      </c>
      <c r="M137" s="107">
        <f t="shared" si="35"/>
        <v>0.10699946403503419</v>
      </c>
      <c r="N137" s="106">
        <f t="shared" si="41"/>
        <v>9.8732179522739771E-2</v>
      </c>
      <c r="O137" s="106">
        <f t="shared" si="42"/>
        <v>8.2672845122944063E-3</v>
      </c>
      <c r="P137" s="129">
        <f t="shared" si="43"/>
        <v>0</v>
      </c>
      <c r="Q137" s="11">
        <v>1.2858966345017413</v>
      </c>
      <c r="R137" s="107">
        <f t="shared" si="31"/>
        <v>0.13759025069614056</v>
      </c>
      <c r="S137" s="109">
        <f t="shared" si="31"/>
        <v>0.12695937736531282</v>
      </c>
      <c r="T137" s="110">
        <f t="shared" si="31"/>
        <v>1.0630873330827746E-2</v>
      </c>
      <c r="U137" s="108">
        <f t="shared" si="38"/>
        <v>13.759025069614056</v>
      </c>
      <c r="V137" s="11">
        <f t="shared" si="33"/>
        <v>12.695937736531281</v>
      </c>
      <c r="W137" s="11">
        <f t="shared" si="34"/>
        <v>1.0630873330827746</v>
      </c>
      <c r="X137" s="92">
        <f t="shared" si="39"/>
        <v>137590.25069614057</v>
      </c>
      <c r="Y137" s="15">
        <f t="shared" si="27"/>
        <v>126959.37736531282</v>
      </c>
      <c r="Z137" s="15">
        <f t="shared" si="28"/>
        <v>10630.873330827746</v>
      </c>
      <c r="AA137" s="111">
        <f t="shared" si="30"/>
        <v>1375.9025069614058</v>
      </c>
      <c r="AB137" s="87">
        <f t="shared" si="30"/>
        <v>1269.5937736531282</v>
      </c>
      <c r="AC137" s="127">
        <f t="shared" si="30"/>
        <v>106.30873330827747</v>
      </c>
      <c r="AD137" s="112" t="s">
        <v>681</v>
      </c>
    </row>
    <row r="138" spans="1:31" s="22" customFormat="1" x14ac:dyDescent="0.25">
      <c r="A138" s="208" t="s">
        <v>6</v>
      </c>
      <c r="B138" s="208" t="s">
        <v>867</v>
      </c>
      <c r="C138" s="208" t="s">
        <v>975</v>
      </c>
      <c r="D138" s="208">
        <v>4</v>
      </c>
      <c r="E138" s="36" t="s">
        <v>166</v>
      </c>
      <c r="F138" s="113">
        <v>5</v>
      </c>
      <c r="G138" s="2">
        <v>165</v>
      </c>
      <c r="H138" s="107">
        <v>10.934691431995086</v>
      </c>
      <c r="I138" s="105">
        <v>9.1331958770751953</v>
      </c>
      <c r="J138" s="105">
        <v>7.4441980778492551</v>
      </c>
      <c r="K138" s="105">
        <v>1.6889977992259402</v>
      </c>
      <c r="L138" s="106">
        <v>9.1152429580688477E-2</v>
      </c>
      <c r="M138" s="107">
        <f t="shared" si="35"/>
        <v>9.1331958770751953E-2</v>
      </c>
      <c r="N138" s="106">
        <f t="shared" si="41"/>
        <v>7.4441980778492553E-2</v>
      </c>
      <c r="O138" s="106">
        <f t="shared" si="42"/>
        <v>1.68899779922594E-2</v>
      </c>
      <c r="P138" s="129">
        <f t="shared" si="43"/>
        <v>9.1152429580688477E-4</v>
      </c>
      <c r="Q138" s="11">
        <v>0.99063578117299178</v>
      </c>
      <c r="R138" s="107">
        <f t="shared" si="31"/>
        <v>9.0476706322923345E-2</v>
      </c>
      <c r="S138" s="109">
        <f t="shared" si="31"/>
        <v>7.3744889780566814E-2</v>
      </c>
      <c r="T138" s="110">
        <f t="shared" si="31"/>
        <v>1.6731816542356531E-2</v>
      </c>
      <c r="U138" s="108">
        <f t="shared" si="38"/>
        <v>0.4523835316146167</v>
      </c>
      <c r="V138" s="11">
        <f t="shared" si="33"/>
        <v>0.36872444890283407</v>
      </c>
      <c r="W138" s="11">
        <f t="shared" si="34"/>
        <v>8.3659082711782656E-2</v>
      </c>
      <c r="X138" s="92">
        <f t="shared" si="39"/>
        <v>4523.8353161461673</v>
      </c>
      <c r="Y138" s="15">
        <f t="shared" si="27"/>
        <v>3687.2444890283405</v>
      </c>
      <c r="Z138" s="15">
        <f t="shared" si="28"/>
        <v>836.59082711782651</v>
      </c>
      <c r="AA138" s="111">
        <f t="shared" si="30"/>
        <v>45.238353161461674</v>
      </c>
      <c r="AB138" s="87">
        <f t="shared" si="30"/>
        <v>36.872444890283404</v>
      </c>
      <c r="AC138" s="127">
        <f t="shared" si="30"/>
        <v>8.3659082711782649</v>
      </c>
      <c r="AD138" s="112" t="s">
        <v>681</v>
      </c>
    </row>
    <row r="139" spans="1:31" s="22" customFormat="1" x14ac:dyDescent="0.25">
      <c r="A139" s="208" t="s">
        <v>6</v>
      </c>
      <c r="B139" s="208" t="s">
        <v>867</v>
      </c>
      <c r="C139" s="208" t="s">
        <v>975</v>
      </c>
      <c r="D139" s="208">
        <v>4</v>
      </c>
      <c r="E139" s="36" t="s">
        <v>239</v>
      </c>
      <c r="F139" s="113">
        <v>10</v>
      </c>
      <c r="G139" s="208"/>
      <c r="H139" s="107">
        <v>7.8825658556203733</v>
      </c>
      <c r="I139" s="105">
        <v>9.7724485397338867</v>
      </c>
      <c r="J139" s="105">
        <v>7.9307625793773049</v>
      </c>
      <c r="K139" s="105">
        <v>1.8416859603565818</v>
      </c>
      <c r="L139" s="106">
        <v>0</v>
      </c>
      <c r="M139" s="107">
        <f t="shared" si="35"/>
        <v>9.772448539733887E-2</v>
      </c>
      <c r="N139" s="106">
        <f t="shared" si="41"/>
        <v>7.9307625793773054E-2</v>
      </c>
      <c r="O139" s="106">
        <f t="shared" si="42"/>
        <v>1.841685960356582E-2</v>
      </c>
      <c r="P139" s="129">
        <f t="shared" si="43"/>
        <v>0</v>
      </c>
      <c r="Q139" s="11">
        <v>1.3037563099809324</v>
      </c>
      <c r="R139" s="107">
        <f t="shared" si="31"/>
        <v>0.12740891447642003</v>
      </c>
      <c r="S139" s="109">
        <f t="shared" si="31"/>
        <v>0.10339781755823817</v>
      </c>
      <c r="T139" s="110">
        <f t="shared" si="31"/>
        <v>2.401109691818187E-2</v>
      </c>
      <c r="U139" s="108">
        <f t="shared" si="38"/>
        <v>1.2740891447642004</v>
      </c>
      <c r="V139" s="11">
        <f t="shared" si="33"/>
        <v>1.0339781755823816</v>
      </c>
      <c r="W139" s="11">
        <f t="shared" si="34"/>
        <v>0.24011096918181871</v>
      </c>
      <c r="X139" s="92">
        <f t="shared" si="39"/>
        <v>12740.891447642005</v>
      </c>
      <c r="Y139" s="15">
        <f t="shared" si="27"/>
        <v>10339.781755823817</v>
      </c>
      <c r="Z139" s="15">
        <f t="shared" si="28"/>
        <v>2401.109691818187</v>
      </c>
      <c r="AA139" s="111">
        <f t="shared" si="30"/>
        <v>127.40891447642005</v>
      </c>
      <c r="AB139" s="87">
        <f t="shared" si="30"/>
        <v>103.39781755823817</v>
      </c>
      <c r="AC139" s="127">
        <f t="shared" si="30"/>
        <v>24.01109691818187</v>
      </c>
      <c r="AD139" s="112" t="s">
        <v>681</v>
      </c>
    </row>
    <row r="140" spans="1:31" s="22" customFormat="1" x14ac:dyDescent="0.25">
      <c r="A140" s="208" t="s">
        <v>6</v>
      </c>
      <c r="B140" s="208" t="s">
        <v>867</v>
      </c>
      <c r="C140" s="208" t="s">
        <v>975</v>
      </c>
      <c r="D140" s="208">
        <v>4</v>
      </c>
      <c r="E140" s="36" t="s">
        <v>170</v>
      </c>
      <c r="F140" s="113">
        <v>15</v>
      </c>
      <c r="G140" s="208"/>
      <c r="H140" s="107">
        <v>4.0490675177021611</v>
      </c>
      <c r="I140" s="105">
        <v>10.349150657653809</v>
      </c>
      <c r="J140" s="105">
        <v>9.411480174317159</v>
      </c>
      <c r="K140" s="105">
        <v>0.9376704833366496</v>
      </c>
      <c r="L140" s="106">
        <v>0</v>
      </c>
      <c r="M140" s="107">
        <f t="shared" si="35"/>
        <v>0.10349150657653809</v>
      </c>
      <c r="N140" s="106">
        <f t="shared" si="41"/>
        <v>9.4114801743171592E-2</v>
      </c>
      <c r="O140" s="106">
        <f t="shared" si="42"/>
        <v>9.3767048333664952E-3</v>
      </c>
      <c r="P140" s="129">
        <f t="shared" si="43"/>
        <v>0</v>
      </c>
      <c r="Q140" s="11">
        <v>1.1146538637306762</v>
      </c>
      <c r="R140" s="107">
        <f t="shared" si="31"/>
        <v>0.11535720766884687</v>
      </c>
      <c r="S140" s="109">
        <f t="shared" si="31"/>
        <v>0.10490542739727279</v>
      </c>
      <c r="T140" s="110">
        <f t="shared" si="31"/>
        <v>1.045178027157407E-2</v>
      </c>
      <c r="U140" s="108">
        <f t="shared" si="38"/>
        <v>1.7303581150327032</v>
      </c>
      <c r="V140" s="11">
        <f t="shared" si="33"/>
        <v>1.5735814109590918</v>
      </c>
      <c r="W140" s="11">
        <f t="shared" si="34"/>
        <v>0.15677670407361105</v>
      </c>
      <c r="X140" s="92">
        <f t="shared" si="39"/>
        <v>17303.581150327031</v>
      </c>
      <c r="Y140" s="15">
        <f t="shared" si="27"/>
        <v>15735.814109590918</v>
      </c>
      <c r="Z140" s="15">
        <f t="shared" si="28"/>
        <v>1567.7670407361104</v>
      </c>
      <c r="AA140" s="111">
        <f t="shared" si="30"/>
        <v>173.03581150327031</v>
      </c>
      <c r="AB140" s="87">
        <f t="shared" si="30"/>
        <v>157.35814109590919</v>
      </c>
      <c r="AC140" s="127">
        <f t="shared" si="30"/>
        <v>15.677670407361104</v>
      </c>
      <c r="AD140" s="112" t="s">
        <v>681</v>
      </c>
    </row>
    <row r="141" spans="1:31" s="22" customFormat="1" x14ac:dyDescent="0.25">
      <c r="A141" s="208" t="s">
        <v>6</v>
      </c>
      <c r="B141" s="208" t="s">
        <v>867</v>
      </c>
      <c r="C141" s="208" t="s">
        <v>975</v>
      </c>
      <c r="D141" s="208">
        <v>4</v>
      </c>
      <c r="E141" s="36" t="s">
        <v>171</v>
      </c>
      <c r="F141" s="113">
        <v>20</v>
      </c>
      <c r="G141" s="208"/>
      <c r="H141" s="107">
        <v>5.6953073303203103</v>
      </c>
      <c r="I141" s="105">
        <v>5.7834124565124512</v>
      </c>
      <c r="J141" s="105">
        <v>5.1795173524258393</v>
      </c>
      <c r="K141" s="105">
        <v>0.60389510408661184</v>
      </c>
      <c r="L141" s="106">
        <v>0</v>
      </c>
      <c r="M141" s="107">
        <f t="shared" si="35"/>
        <v>5.783412456512451E-2</v>
      </c>
      <c r="N141" s="106">
        <f t="shared" si="41"/>
        <v>5.1795173524258394E-2</v>
      </c>
      <c r="O141" s="106">
        <f t="shared" si="42"/>
        <v>6.0389510408661185E-3</v>
      </c>
      <c r="P141" s="129">
        <f t="shared" si="43"/>
        <v>0</v>
      </c>
      <c r="Q141" s="11">
        <v>1.3321216769184707</v>
      </c>
      <c r="R141" s="107">
        <f t="shared" si="31"/>
        <v>7.7042090998805379E-2</v>
      </c>
      <c r="S141" s="109">
        <f t="shared" si="31"/>
        <v>6.8997473411418264E-2</v>
      </c>
      <c r="T141" s="110">
        <f t="shared" si="31"/>
        <v>8.0446175873871185E-3</v>
      </c>
      <c r="U141" s="108">
        <f t="shared" si="38"/>
        <v>1.5408418199761078</v>
      </c>
      <c r="V141" s="11">
        <f t="shared" si="33"/>
        <v>1.3799494682283655</v>
      </c>
      <c r="W141" s="11">
        <f t="shared" si="34"/>
        <v>0.16089235174774236</v>
      </c>
      <c r="X141" s="92">
        <f t="shared" si="39"/>
        <v>15408.418199761078</v>
      </c>
      <c r="Y141" s="15">
        <f t="shared" si="27"/>
        <v>13799.494682283655</v>
      </c>
      <c r="Z141" s="15">
        <f t="shared" si="28"/>
        <v>1608.9235174774235</v>
      </c>
      <c r="AA141" s="111">
        <f t="shared" si="30"/>
        <v>154.08418199761078</v>
      </c>
      <c r="AB141" s="87">
        <f t="shared" si="30"/>
        <v>137.99494682283657</v>
      </c>
      <c r="AC141" s="127">
        <f t="shared" si="30"/>
        <v>16.089235174774235</v>
      </c>
      <c r="AD141" s="112" t="s">
        <v>681</v>
      </c>
    </row>
    <row r="142" spans="1:31" s="22" customFormat="1" x14ac:dyDescent="0.25">
      <c r="A142" s="208" t="s">
        <v>6</v>
      </c>
      <c r="B142" s="208" t="s">
        <v>867</v>
      </c>
      <c r="C142" s="208" t="s">
        <v>975</v>
      </c>
      <c r="D142" s="208">
        <v>4</v>
      </c>
      <c r="E142" s="36" t="s">
        <v>172</v>
      </c>
      <c r="F142" s="113">
        <v>50</v>
      </c>
      <c r="G142" s="208"/>
      <c r="H142" s="107">
        <v>3.2903422362139834</v>
      </c>
      <c r="I142" s="105">
        <v>10.099038124084473</v>
      </c>
      <c r="J142" s="105">
        <v>9.3747282577333433</v>
      </c>
      <c r="K142" s="105">
        <v>0.72430986635112937</v>
      </c>
      <c r="L142" s="106">
        <v>0</v>
      </c>
      <c r="M142" s="107">
        <f t="shared" si="35"/>
        <v>0.10099038124084472</v>
      </c>
      <c r="N142" s="106">
        <f t="shared" si="41"/>
        <v>9.3747282577333432E-2</v>
      </c>
      <c r="O142" s="106">
        <f t="shared" si="42"/>
        <v>7.2430986635112935E-3</v>
      </c>
      <c r="P142" s="129">
        <f t="shared" si="43"/>
        <v>0</v>
      </c>
      <c r="Q142" s="11">
        <v>1.3769809794456147</v>
      </c>
      <c r="R142" s="107">
        <f t="shared" si="31"/>
        <v>0.13906183407560441</v>
      </c>
      <c r="S142" s="109">
        <f t="shared" si="31"/>
        <v>0.1290882249837014</v>
      </c>
      <c r="T142" s="110">
        <f t="shared" si="31"/>
        <v>9.9736090919030039E-3</v>
      </c>
      <c r="U142" s="108">
        <f t="shared" si="38"/>
        <v>6.9530917037802205</v>
      </c>
      <c r="V142" s="11">
        <f t="shared" si="33"/>
        <v>6.4544112491850703</v>
      </c>
      <c r="W142" s="11">
        <f t="shared" si="34"/>
        <v>0.4986804545951502</v>
      </c>
      <c r="X142" s="92">
        <f t="shared" si="39"/>
        <v>69530.91703780221</v>
      </c>
      <c r="Y142" s="15">
        <f t="shared" si="27"/>
        <v>64544.112491850705</v>
      </c>
      <c r="Z142" s="15">
        <f t="shared" si="28"/>
        <v>4986.8045459515024</v>
      </c>
      <c r="AA142" s="111">
        <f t="shared" si="30"/>
        <v>695.30917037802215</v>
      </c>
      <c r="AB142" s="87">
        <f t="shared" si="30"/>
        <v>645.44112491850706</v>
      </c>
      <c r="AC142" s="127">
        <f t="shared" si="30"/>
        <v>49.868045459515024</v>
      </c>
      <c r="AD142" s="112" t="s">
        <v>681</v>
      </c>
    </row>
    <row r="143" spans="1:31" s="22" customFormat="1" x14ac:dyDescent="0.25">
      <c r="A143" s="208" t="s">
        <v>6</v>
      </c>
      <c r="B143" s="208" t="s">
        <v>867</v>
      </c>
      <c r="C143" s="208" t="s">
        <v>975</v>
      </c>
      <c r="D143" s="208">
        <v>4</v>
      </c>
      <c r="E143" s="36" t="s">
        <v>684</v>
      </c>
      <c r="F143" s="113">
        <v>65</v>
      </c>
      <c r="G143" s="113"/>
      <c r="H143" s="107">
        <v>5.0807170446668524</v>
      </c>
      <c r="I143" s="105">
        <v>11.196724789447313</v>
      </c>
      <c r="J143" s="105">
        <v>9.1475953726406587</v>
      </c>
      <c r="K143" s="105">
        <v>2.0491294168066538</v>
      </c>
      <c r="L143" s="106">
        <v>8.8026992394939274E-2</v>
      </c>
      <c r="M143" s="107">
        <f t="shared" si="35"/>
        <v>0.11196724789447313</v>
      </c>
      <c r="N143" s="106">
        <f t="shared" si="41"/>
        <v>9.1475953726406586E-2</v>
      </c>
      <c r="O143" s="106">
        <f t="shared" si="42"/>
        <v>2.049129416806654E-2</v>
      </c>
      <c r="P143" s="129">
        <f t="shared" si="43"/>
        <v>8.8026992394939273E-4</v>
      </c>
      <c r="Q143" s="11">
        <v>1.1314629700640322</v>
      </c>
      <c r="R143" s="107">
        <f t="shared" si="31"/>
        <v>0.12668679485257631</v>
      </c>
      <c r="S143" s="109">
        <f t="shared" si="31"/>
        <v>0.10350165429271997</v>
      </c>
      <c r="T143" s="110">
        <f t="shared" si="31"/>
        <v>2.3185140559856349E-2</v>
      </c>
      <c r="U143" s="108">
        <f t="shared" si="38"/>
        <v>8.2346416654174597</v>
      </c>
      <c r="V143" s="11">
        <f t="shared" si="33"/>
        <v>6.7276075290267974</v>
      </c>
      <c r="W143" s="11">
        <f t="shared" si="34"/>
        <v>1.5070341363906627</v>
      </c>
      <c r="X143" s="92">
        <f t="shared" si="39"/>
        <v>82346.416654174594</v>
      </c>
      <c r="Y143" s="15">
        <f t="shared" si="27"/>
        <v>67276.075290267967</v>
      </c>
      <c r="Z143" s="15">
        <f t="shared" si="28"/>
        <v>15070.341363906628</v>
      </c>
      <c r="AA143" s="111">
        <f t="shared" si="30"/>
        <v>823.46416654174595</v>
      </c>
      <c r="AB143" s="87">
        <f t="shared" si="30"/>
        <v>672.76075290267966</v>
      </c>
      <c r="AC143" s="127">
        <f t="shared" si="30"/>
        <v>150.70341363906627</v>
      </c>
      <c r="AD143" s="112" t="s">
        <v>681</v>
      </c>
    </row>
    <row r="144" spans="1:31" s="22" customFormat="1" x14ac:dyDescent="0.25">
      <c r="A144" s="208" t="s">
        <v>11</v>
      </c>
      <c r="B144" s="208" t="s">
        <v>867</v>
      </c>
      <c r="C144" s="208" t="s">
        <v>975</v>
      </c>
      <c r="D144" s="208">
        <v>1</v>
      </c>
      <c r="E144" s="36" t="s">
        <v>200</v>
      </c>
      <c r="F144" s="103">
        <v>3</v>
      </c>
      <c r="G144" s="2">
        <v>44</v>
      </c>
      <c r="H144" s="107">
        <v>20.550842392287862</v>
      </c>
      <c r="I144" s="105">
        <v>12.830976921804876</v>
      </c>
      <c r="J144" s="105">
        <v>5.2663188438819644</v>
      </c>
      <c r="K144" s="105">
        <v>7.5646580779229113</v>
      </c>
      <c r="L144" s="106">
        <v>0.8157409343415718</v>
      </c>
      <c r="M144" s="107">
        <f t="shared" si="35"/>
        <v>0.12830976921804876</v>
      </c>
      <c r="N144" s="106">
        <f t="shared" si="41"/>
        <v>5.2663188438819647E-2</v>
      </c>
      <c r="O144" s="106">
        <f t="shared" si="42"/>
        <v>7.5646580779229117E-2</v>
      </c>
      <c r="P144" s="129">
        <f t="shared" si="43"/>
        <v>8.1574093434157186E-3</v>
      </c>
      <c r="Q144" s="11">
        <v>0.85486335315313278</v>
      </c>
      <c r="R144" s="107">
        <f t="shared" si="31"/>
        <v>0.10968731955604578</v>
      </c>
      <c r="S144" s="109">
        <f t="shared" si="31"/>
        <v>4.5019829856544659E-2</v>
      </c>
      <c r="T144" s="110">
        <f t="shared" si="31"/>
        <v>6.4667489699501132E-2</v>
      </c>
      <c r="U144" s="108">
        <f t="shared" si="38"/>
        <v>0.32906195866813737</v>
      </c>
      <c r="V144" s="11">
        <f t="shared" si="33"/>
        <v>0.13505948956963398</v>
      </c>
      <c r="W144" s="11">
        <f t="shared" si="34"/>
        <v>0.19400246909850338</v>
      </c>
      <c r="X144" s="92">
        <f t="shared" si="39"/>
        <v>3290.6195866813737</v>
      </c>
      <c r="Y144" s="15">
        <f t="shared" si="27"/>
        <v>1350.5948956963398</v>
      </c>
      <c r="Z144" s="15">
        <f t="shared" si="28"/>
        <v>1940.0246909850339</v>
      </c>
      <c r="AA144" s="111">
        <f t="shared" si="30"/>
        <v>32.906195866813739</v>
      </c>
      <c r="AB144" s="87">
        <f t="shared" si="30"/>
        <v>13.505948956963397</v>
      </c>
      <c r="AC144" s="127">
        <f t="shared" si="30"/>
        <v>19.400246909850338</v>
      </c>
      <c r="AD144" s="112"/>
    </row>
    <row r="145" spans="1:30" s="22" customFormat="1" x14ac:dyDescent="0.25">
      <c r="A145" s="208" t="s">
        <v>11</v>
      </c>
      <c r="B145" s="208" t="s">
        <v>867</v>
      </c>
      <c r="C145" s="208" t="s">
        <v>975</v>
      </c>
      <c r="D145" s="208">
        <v>1</v>
      </c>
      <c r="E145" s="36" t="s">
        <v>251</v>
      </c>
      <c r="F145" s="103">
        <v>12</v>
      </c>
      <c r="G145" s="208"/>
      <c r="H145" s="107">
        <v>16.222186986400175</v>
      </c>
      <c r="I145" s="105">
        <v>9.9588703376730727</v>
      </c>
      <c r="J145" s="105">
        <v>6.5322459069868444</v>
      </c>
      <c r="K145" s="105">
        <v>3.4266244306862284</v>
      </c>
      <c r="L145" s="106">
        <v>0.47092147189013445</v>
      </c>
      <c r="M145" s="107">
        <f t="shared" si="35"/>
        <v>9.9588703376730731E-2</v>
      </c>
      <c r="N145" s="106">
        <f t="shared" si="41"/>
        <v>6.5322459069868444E-2</v>
      </c>
      <c r="O145" s="106">
        <f t="shared" si="42"/>
        <v>3.4266244306862287E-2</v>
      </c>
      <c r="P145" s="129">
        <f t="shared" si="43"/>
        <v>4.7092147189013445E-3</v>
      </c>
      <c r="Q145" s="11">
        <v>0.75817939498947995</v>
      </c>
      <c r="R145" s="107">
        <f t="shared" si="31"/>
        <v>7.5506102873956482E-2</v>
      </c>
      <c r="S145" s="109">
        <f t="shared" si="31"/>
        <v>4.9526142496817922E-2</v>
      </c>
      <c r="T145" s="110">
        <f t="shared" si="31"/>
        <v>2.597996037713856E-2</v>
      </c>
      <c r="U145" s="108">
        <f t="shared" si="38"/>
        <v>0.90607323448747767</v>
      </c>
      <c r="V145" s="11">
        <f t="shared" si="33"/>
        <v>0.5943137099618151</v>
      </c>
      <c r="W145" s="11">
        <f t="shared" si="34"/>
        <v>0.31175952452566275</v>
      </c>
      <c r="X145" s="92">
        <f t="shared" si="39"/>
        <v>9060.7323448747775</v>
      </c>
      <c r="Y145" s="15">
        <f t="shared" si="27"/>
        <v>5943.1370996181513</v>
      </c>
      <c r="Z145" s="15">
        <f t="shared" si="28"/>
        <v>3117.5952452566275</v>
      </c>
      <c r="AA145" s="111">
        <f t="shared" si="30"/>
        <v>90.607323448747778</v>
      </c>
      <c r="AB145" s="87">
        <f t="shared" si="30"/>
        <v>59.431370996181514</v>
      </c>
      <c r="AC145" s="127">
        <f t="shared" si="30"/>
        <v>31.175952452566275</v>
      </c>
      <c r="AD145" s="112"/>
    </row>
    <row r="146" spans="1:30" s="22" customFormat="1" x14ac:dyDescent="0.25">
      <c r="A146" s="208" t="s">
        <v>11</v>
      </c>
      <c r="B146" s="208" t="s">
        <v>867</v>
      </c>
      <c r="C146" s="208" t="s">
        <v>975</v>
      </c>
      <c r="D146" s="208">
        <v>1</v>
      </c>
      <c r="E146" s="36" t="s">
        <v>170</v>
      </c>
      <c r="F146" s="103">
        <v>15</v>
      </c>
      <c r="G146" s="208"/>
      <c r="H146" s="107">
        <v>12.379896512259576</v>
      </c>
      <c r="I146" s="105">
        <v>10.80661218906365</v>
      </c>
      <c r="J146" s="105">
        <v>5.1753013468256386</v>
      </c>
      <c r="K146" s="105">
        <v>5.6313108422380109</v>
      </c>
      <c r="L146" s="106">
        <v>0.34961916630504469</v>
      </c>
      <c r="M146" s="107">
        <f t="shared" si="35"/>
        <v>0.1080661218906365</v>
      </c>
      <c r="N146" s="106">
        <f t="shared" si="41"/>
        <v>5.1753013468256386E-2</v>
      </c>
      <c r="O146" s="106">
        <f t="shared" si="42"/>
        <v>5.6313108422380111E-2</v>
      </c>
      <c r="P146" s="129">
        <f t="shared" si="43"/>
        <v>3.4961916630504471E-3</v>
      </c>
      <c r="Q146" s="11">
        <v>0.87820465971352002</v>
      </c>
      <c r="R146" s="107">
        <f t="shared" si="31"/>
        <v>9.4904171801526202E-2</v>
      </c>
      <c r="S146" s="109">
        <f t="shared" si="31"/>
        <v>4.5449737582039317E-2</v>
      </c>
      <c r="T146" s="110">
        <f t="shared" si="31"/>
        <v>4.9454434219486886E-2</v>
      </c>
      <c r="U146" s="108">
        <f t="shared" si="38"/>
        <v>1.423562577022893</v>
      </c>
      <c r="V146" s="11">
        <f t="shared" si="33"/>
        <v>0.68174606373058977</v>
      </c>
      <c r="W146" s="11">
        <f t="shared" si="34"/>
        <v>0.74181651329230325</v>
      </c>
      <c r="X146" s="92">
        <f t="shared" si="39"/>
        <v>14235.625770228929</v>
      </c>
      <c r="Y146" s="15">
        <f t="shared" si="27"/>
        <v>6817.4606373058978</v>
      </c>
      <c r="Z146" s="15">
        <f t="shared" si="28"/>
        <v>7418.1651329230326</v>
      </c>
      <c r="AA146" s="111">
        <f t="shared" si="30"/>
        <v>142.3562577022893</v>
      </c>
      <c r="AB146" s="87">
        <f t="shared" si="30"/>
        <v>68.174606373058978</v>
      </c>
      <c r="AC146" s="127">
        <f t="shared" si="30"/>
        <v>74.181651329230334</v>
      </c>
      <c r="AD146" s="112"/>
    </row>
    <row r="147" spans="1:30" s="22" customFormat="1" x14ac:dyDescent="0.25">
      <c r="A147" s="208" t="s">
        <v>11</v>
      </c>
      <c r="B147" s="208" t="s">
        <v>867</v>
      </c>
      <c r="C147" s="208" t="s">
        <v>975</v>
      </c>
      <c r="D147" s="208">
        <v>1</v>
      </c>
      <c r="E147" s="36" t="s">
        <v>423</v>
      </c>
      <c r="F147" s="103">
        <v>14</v>
      </c>
      <c r="G147" s="208"/>
      <c r="H147" s="107">
        <v>9.2375205704881136</v>
      </c>
      <c r="I147" s="105">
        <v>10.327022102797029</v>
      </c>
      <c r="J147" s="105">
        <v>7.2678762407663893</v>
      </c>
      <c r="K147" s="105">
        <v>3.0591458620306398</v>
      </c>
      <c r="L147" s="106">
        <v>0.27441094347053852</v>
      </c>
      <c r="M147" s="107">
        <f t="shared" si="35"/>
        <v>0.10327022102797029</v>
      </c>
      <c r="N147" s="106">
        <f t="shared" si="41"/>
        <v>7.2678762407663897E-2</v>
      </c>
      <c r="O147" s="106">
        <f t="shared" si="42"/>
        <v>3.0591458620306398E-2</v>
      </c>
      <c r="P147" s="129">
        <f t="shared" si="43"/>
        <v>2.7441094347053852E-3</v>
      </c>
      <c r="Q147" s="11">
        <v>0.94118821446969936</v>
      </c>
      <c r="R147" s="107">
        <f t="shared" si="31"/>
        <v>9.7196714937206552E-2</v>
      </c>
      <c r="S147" s="109">
        <f t="shared" si="31"/>
        <v>6.8404394620336692E-2</v>
      </c>
      <c r="T147" s="110">
        <f t="shared" si="31"/>
        <v>2.879232031686987E-2</v>
      </c>
      <c r="U147" s="108">
        <f t="shared" si="38"/>
        <v>1.3607540091208916</v>
      </c>
      <c r="V147" s="11">
        <f t="shared" si="33"/>
        <v>0.95766152468471366</v>
      </c>
      <c r="W147" s="11">
        <f t="shared" si="34"/>
        <v>0.40309248443617818</v>
      </c>
      <c r="X147" s="92">
        <f t="shared" si="39"/>
        <v>13607.540091208915</v>
      </c>
      <c r="Y147" s="15">
        <f t="shared" si="27"/>
        <v>9576.6152468471373</v>
      </c>
      <c r="Z147" s="15">
        <f t="shared" si="28"/>
        <v>4030.9248443617817</v>
      </c>
      <c r="AA147" s="111">
        <f t="shared" si="30"/>
        <v>136.07540091208915</v>
      </c>
      <c r="AB147" s="87">
        <f t="shared" si="30"/>
        <v>95.766152468471375</v>
      </c>
      <c r="AC147" s="127">
        <f t="shared" si="30"/>
        <v>40.309248443617818</v>
      </c>
      <c r="AD147" s="112"/>
    </row>
    <row r="148" spans="1:30" s="22" customFormat="1" x14ac:dyDescent="0.25">
      <c r="A148" s="208" t="s">
        <v>11</v>
      </c>
      <c r="B148" s="208" t="s">
        <v>867</v>
      </c>
      <c r="C148" s="208" t="s">
        <v>975</v>
      </c>
      <c r="D148" s="208">
        <v>2</v>
      </c>
      <c r="E148" s="36" t="s">
        <v>208</v>
      </c>
      <c r="F148" s="103">
        <v>14</v>
      </c>
      <c r="G148" s="2">
        <v>42</v>
      </c>
      <c r="H148" s="107">
        <v>17.462866318747448</v>
      </c>
      <c r="I148" s="105">
        <v>12.093898536040875</v>
      </c>
      <c r="J148" s="105">
        <v>6.0177744540379576</v>
      </c>
      <c r="K148" s="105">
        <v>6.0761240820029174</v>
      </c>
      <c r="L148" s="106">
        <v>0.693045864420336</v>
      </c>
      <c r="M148" s="107">
        <f t="shared" si="35"/>
        <v>0.12093898536040876</v>
      </c>
      <c r="N148" s="106">
        <f t="shared" si="41"/>
        <v>6.017774454037958E-2</v>
      </c>
      <c r="O148" s="106">
        <f t="shared" si="42"/>
        <v>6.0761240820029178E-2</v>
      </c>
      <c r="P148" s="129">
        <f t="shared" si="43"/>
        <v>6.9304586442033604E-3</v>
      </c>
      <c r="Q148" s="11">
        <v>0.6060681684085184</v>
      </c>
      <c r="R148" s="107">
        <f t="shared" si="31"/>
        <v>7.3297269346567551E-2</v>
      </c>
      <c r="S148" s="109">
        <f t="shared" si="31"/>
        <v>3.6471815412543573E-2</v>
      </c>
      <c r="T148" s="110">
        <f t="shared" si="31"/>
        <v>3.6825453934023984E-2</v>
      </c>
      <c r="U148" s="108">
        <f t="shared" si="38"/>
        <v>1.0261617708519457</v>
      </c>
      <c r="V148" s="11">
        <f t="shared" si="33"/>
        <v>0.51060541577560992</v>
      </c>
      <c r="W148" s="11">
        <f t="shared" si="34"/>
        <v>0.51555635507633579</v>
      </c>
      <c r="X148" s="92">
        <f t="shared" si="39"/>
        <v>10261.617708519458</v>
      </c>
      <c r="Y148" s="15">
        <f t="shared" si="27"/>
        <v>5106.0541577560989</v>
      </c>
      <c r="Z148" s="15">
        <f t="shared" si="28"/>
        <v>5155.5635507633579</v>
      </c>
      <c r="AA148" s="111">
        <f t="shared" si="30"/>
        <v>102.61617708519458</v>
      </c>
      <c r="AB148" s="87">
        <f t="shared" si="30"/>
        <v>51.06054157756099</v>
      </c>
      <c r="AC148" s="127">
        <f t="shared" si="30"/>
        <v>51.555635507633582</v>
      </c>
      <c r="AD148" s="112"/>
    </row>
    <row r="149" spans="1:30" s="22" customFormat="1" x14ac:dyDescent="0.25">
      <c r="A149" s="208" t="s">
        <v>11</v>
      </c>
      <c r="B149" s="208" t="s">
        <v>867</v>
      </c>
      <c r="C149" s="208" t="s">
        <v>975</v>
      </c>
      <c r="D149" s="208">
        <v>2</v>
      </c>
      <c r="E149" s="36" t="s">
        <v>210</v>
      </c>
      <c r="F149" s="103">
        <v>16</v>
      </c>
      <c r="G149" s="208"/>
      <c r="H149" s="107">
        <v>12.681996184355926</v>
      </c>
      <c r="I149" s="105">
        <v>11.162607591426012</v>
      </c>
      <c r="J149" s="105">
        <v>6.8179122257548626</v>
      </c>
      <c r="K149" s="105">
        <v>4.3446953656711491</v>
      </c>
      <c r="L149" s="106">
        <v>0.40545939736880854</v>
      </c>
      <c r="M149" s="107">
        <f t="shared" si="35"/>
        <v>0.11162607591426012</v>
      </c>
      <c r="N149" s="106">
        <f t="shared" si="41"/>
        <v>6.817912225754863E-2</v>
      </c>
      <c r="O149" s="106">
        <f t="shared" si="42"/>
        <v>4.3446953656711494E-2</v>
      </c>
      <c r="P149" s="129">
        <f t="shared" si="43"/>
        <v>4.0545939736880855E-3</v>
      </c>
      <c r="Q149" s="11">
        <v>0.74273059853985102</v>
      </c>
      <c r="R149" s="107">
        <f t="shared" si="31"/>
        <v>8.2908102176453266E-2</v>
      </c>
      <c r="S149" s="109">
        <f t="shared" si="31"/>
        <v>5.0638720282270774E-2</v>
      </c>
      <c r="T149" s="110">
        <f t="shared" si="31"/>
        <v>3.2269381894182499E-2</v>
      </c>
      <c r="U149" s="108">
        <f t="shared" si="38"/>
        <v>1.3265296348232523</v>
      </c>
      <c r="V149" s="11">
        <f t="shared" si="33"/>
        <v>0.81021952451633239</v>
      </c>
      <c r="W149" s="11">
        <f t="shared" si="34"/>
        <v>0.51631011030691998</v>
      </c>
      <c r="X149" s="92">
        <f t="shared" si="39"/>
        <v>13265.296348232523</v>
      </c>
      <c r="Y149" s="15">
        <f t="shared" si="27"/>
        <v>8102.1952451633242</v>
      </c>
      <c r="Z149" s="15">
        <f t="shared" si="28"/>
        <v>5163.1011030691998</v>
      </c>
      <c r="AA149" s="111">
        <f t="shared" si="30"/>
        <v>132.65296348232522</v>
      </c>
      <c r="AB149" s="87">
        <f t="shared" si="30"/>
        <v>81.02195245163324</v>
      </c>
      <c r="AC149" s="127">
        <f t="shared" si="30"/>
        <v>51.631011030692001</v>
      </c>
      <c r="AD149" s="112"/>
    </row>
    <row r="150" spans="1:30" s="22" customFormat="1" x14ac:dyDescent="0.25">
      <c r="A150" s="208" t="s">
        <v>11</v>
      </c>
      <c r="B150" s="208" t="s">
        <v>867</v>
      </c>
      <c r="C150" s="208" t="s">
        <v>975</v>
      </c>
      <c r="D150" s="208">
        <v>2</v>
      </c>
      <c r="E150" s="36" t="s">
        <v>212</v>
      </c>
      <c r="F150" s="103">
        <v>12</v>
      </c>
      <c r="G150" s="208"/>
      <c r="H150" s="107">
        <v>5.6277915632755402</v>
      </c>
      <c r="I150" s="105">
        <v>10.605187307031413</v>
      </c>
      <c r="J150" s="105">
        <v>9.2616486082242577</v>
      </c>
      <c r="K150" s="105">
        <v>1.3435386988071549</v>
      </c>
      <c r="L150" s="106">
        <v>0.18256391544884126</v>
      </c>
      <c r="M150" s="107">
        <f t="shared" si="35"/>
        <v>0.10605187307031412</v>
      </c>
      <c r="N150" s="106">
        <f t="shared" si="41"/>
        <v>9.2616486082242572E-2</v>
      </c>
      <c r="O150" s="106">
        <f t="shared" si="42"/>
        <v>1.3435386988071549E-2</v>
      </c>
      <c r="P150" s="129">
        <f t="shared" si="43"/>
        <v>1.8256391544884127E-3</v>
      </c>
      <c r="Q150" s="11">
        <v>1.2549176192929326</v>
      </c>
      <c r="R150" s="107">
        <f t="shared" si="31"/>
        <v>0.13308636407495486</v>
      </c>
      <c r="S150" s="109">
        <f t="shared" si="31"/>
        <v>0.11622606022160487</v>
      </c>
      <c r="T150" s="110">
        <f t="shared" si="31"/>
        <v>1.6860303853349991E-2</v>
      </c>
      <c r="U150" s="108">
        <f t="shared" si="38"/>
        <v>1.5970363688994584</v>
      </c>
      <c r="V150" s="11">
        <f t="shared" si="33"/>
        <v>1.3947127226592584</v>
      </c>
      <c r="W150" s="11">
        <f t="shared" si="34"/>
        <v>0.20232364624019991</v>
      </c>
      <c r="X150" s="92">
        <f t="shared" si="39"/>
        <v>15970.363688994585</v>
      </c>
      <c r="Y150" s="15">
        <f t="shared" si="27"/>
        <v>13947.127226592584</v>
      </c>
      <c r="Z150" s="15">
        <f t="shared" si="28"/>
        <v>2023.236462401999</v>
      </c>
      <c r="AA150" s="111">
        <f t="shared" si="30"/>
        <v>159.70363688994584</v>
      </c>
      <c r="AB150" s="87">
        <f t="shared" si="30"/>
        <v>139.47127226592585</v>
      </c>
      <c r="AC150" s="127">
        <f t="shared" si="30"/>
        <v>20.23236462401999</v>
      </c>
      <c r="AD150" s="112"/>
    </row>
    <row r="151" spans="1:30" s="22" customFormat="1" x14ac:dyDescent="0.25">
      <c r="A151" s="208" t="s">
        <v>11</v>
      </c>
      <c r="B151" s="208" t="s">
        <v>867</v>
      </c>
      <c r="C151" s="208" t="s">
        <v>975</v>
      </c>
      <c r="D151" s="208">
        <v>3</v>
      </c>
      <c r="E151" s="36" t="s">
        <v>214</v>
      </c>
      <c r="F151" s="103">
        <v>4</v>
      </c>
      <c r="G151" s="2">
        <v>43</v>
      </c>
      <c r="H151" s="107">
        <v>20.915422885572159</v>
      </c>
      <c r="I151" s="105">
        <v>12.825766756854401</v>
      </c>
      <c r="J151" s="105">
        <v>5.0094806095142257</v>
      </c>
      <c r="K151" s="105">
        <v>7.8162861473401755</v>
      </c>
      <c r="L151" s="106">
        <v>0.88878047593982112</v>
      </c>
      <c r="M151" s="107">
        <f t="shared" si="35"/>
        <v>0.12825766756854401</v>
      </c>
      <c r="N151" s="106">
        <f t="shared" si="41"/>
        <v>5.0094806095142254E-2</v>
      </c>
      <c r="O151" s="106">
        <f t="shared" si="42"/>
        <v>7.8162861473401749E-2</v>
      </c>
      <c r="P151" s="129">
        <f t="shared" si="43"/>
        <v>8.8878047593982119E-3</v>
      </c>
      <c r="Q151" s="11">
        <v>0.56563129486922059</v>
      </c>
      <c r="R151" s="107">
        <f t="shared" si="31"/>
        <v>7.2546550583701588E-2</v>
      </c>
      <c r="S151" s="109">
        <f t="shared" si="31"/>
        <v>2.8335190037817839E-2</v>
      </c>
      <c r="T151" s="110">
        <f t="shared" si="31"/>
        <v>4.4211360545883746E-2</v>
      </c>
      <c r="U151" s="108">
        <f t="shared" si="38"/>
        <v>0.29018620233480635</v>
      </c>
      <c r="V151" s="11">
        <f t="shared" si="33"/>
        <v>0.11334076015127136</v>
      </c>
      <c r="W151" s="11">
        <f t="shared" si="34"/>
        <v>0.17684544218353498</v>
      </c>
      <c r="X151" s="92">
        <f t="shared" si="39"/>
        <v>2901.8620233480638</v>
      </c>
      <c r="Y151" s="15">
        <f t="shared" si="27"/>
        <v>1133.4076015127137</v>
      </c>
      <c r="Z151" s="15">
        <f t="shared" si="28"/>
        <v>1768.4544218353499</v>
      </c>
      <c r="AA151" s="111">
        <f t="shared" si="30"/>
        <v>29.01862023348064</v>
      </c>
      <c r="AB151" s="87">
        <f t="shared" si="30"/>
        <v>11.334076015127136</v>
      </c>
      <c r="AC151" s="127">
        <f t="shared" si="30"/>
        <v>17.684544218353498</v>
      </c>
      <c r="AD151" s="112"/>
    </row>
    <row r="152" spans="1:30" s="22" customFormat="1" x14ac:dyDescent="0.25">
      <c r="A152" s="208" t="s">
        <v>11</v>
      </c>
      <c r="B152" s="208" t="s">
        <v>867</v>
      </c>
      <c r="C152" s="208" t="s">
        <v>975</v>
      </c>
      <c r="D152" s="208">
        <v>3</v>
      </c>
      <c r="E152" s="36" t="s">
        <v>216</v>
      </c>
      <c r="F152" s="103">
        <v>11</v>
      </c>
      <c r="G152" s="208"/>
      <c r="H152" s="107">
        <v>16.203750125338424</v>
      </c>
      <c r="I152" s="105">
        <v>11.761617897036764</v>
      </c>
      <c r="J152" s="105">
        <v>6.070659413591593</v>
      </c>
      <c r="K152" s="105">
        <v>5.6909584834451712</v>
      </c>
      <c r="L152" s="106">
        <v>0.57319227520919636</v>
      </c>
      <c r="M152" s="107">
        <f t="shared" si="35"/>
        <v>0.11761617897036764</v>
      </c>
      <c r="N152" s="106">
        <f t="shared" si="41"/>
        <v>6.0706594135915927E-2</v>
      </c>
      <c r="O152" s="106">
        <f t="shared" si="42"/>
        <v>5.6909584834451715E-2</v>
      </c>
      <c r="P152" s="129">
        <f t="shared" si="43"/>
        <v>5.7319227520919638E-3</v>
      </c>
      <c r="Q152" s="11">
        <v>0.62151696485814734</v>
      </c>
      <c r="R152" s="107">
        <f t="shared" si="31"/>
        <v>7.3100450571875544E-2</v>
      </c>
      <c r="S152" s="109">
        <f t="shared" si="31"/>
        <v>3.7730178134229873E-2</v>
      </c>
      <c r="T152" s="110">
        <f t="shared" si="31"/>
        <v>3.5370272437645678E-2</v>
      </c>
      <c r="U152" s="108">
        <f t="shared" si="38"/>
        <v>0.80410495629063106</v>
      </c>
      <c r="V152" s="11">
        <f t="shared" si="33"/>
        <v>0.4150319594765286</v>
      </c>
      <c r="W152" s="11">
        <f t="shared" si="34"/>
        <v>0.38907299681410246</v>
      </c>
      <c r="X152" s="92">
        <f t="shared" si="39"/>
        <v>8041.0495629063107</v>
      </c>
      <c r="Y152" s="15">
        <f t="shared" si="27"/>
        <v>4150.3195947652857</v>
      </c>
      <c r="Z152" s="15">
        <f t="shared" si="28"/>
        <v>3890.7299681410245</v>
      </c>
      <c r="AA152" s="111">
        <f t="shared" si="30"/>
        <v>80.410495629063107</v>
      </c>
      <c r="AB152" s="87">
        <f t="shared" si="30"/>
        <v>41.503195947652856</v>
      </c>
      <c r="AC152" s="127">
        <f t="shared" si="30"/>
        <v>38.907299681410244</v>
      </c>
      <c r="AD152" s="112"/>
    </row>
    <row r="153" spans="1:30" s="22" customFormat="1" x14ac:dyDescent="0.25">
      <c r="A153" s="208" t="s">
        <v>11</v>
      </c>
      <c r="B153" s="208" t="s">
        <v>867</v>
      </c>
      <c r="C153" s="208" t="s">
        <v>975</v>
      </c>
      <c r="D153" s="208">
        <v>3</v>
      </c>
      <c r="E153" s="36" t="s">
        <v>170</v>
      </c>
      <c r="F153" s="103">
        <v>15</v>
      </c>
      <c r="G153" s="208"/>
      <c r="H153" s="107">
        <v>12.645304760942055</v>
      </c>
      <c r="I153" s="105">
        <v>11.108406856029513</v>
      </c>
      <c r="J153" s="105">
        <v>6.8779326311368081</v>
      </c>
      <c r="K153" s="105">
        <v>4.2304742248927045</v>
      </c>
      <c r="L153" s="106">
        <v>0.39316321608071486</v>
      </c>
      <c r="M153" s="107">
        <f t="shared" si="35"/>
        <v>0.11108406856029512</v>
      </c>
      <c r="N153" s="106">
        <f t="shared" si="41"/>
        <v>6.8779326311368086E-2</v>
      </c>
      <c r="O153" s="106">
        <f t="shared" si="42"/>
        <v>4.2304742248927045E-2</v>
      </c>
      <c r="P153" s="129">
        <f t="shared" si="43"/>
        <v>3.9316321608071489E-3</v>
      </c>
      <c r="Q153" s="11">
        <v>0.80927926016902163</v>
      </c>
      <c r="R153" s="107">
        <f t="shared" si="31"/>
        <v>8.9898032821040516E-2</v>
      </c>
      <c r="S153" s="109">
        <f t="shared" si="31"/>
        <v>5.5661682312187689E-2</v>
      </c>
      <c r="T153" s="110">
        <f t="shared" si="31"/>
        <v>3.4236350508852834E-2</v>
      </c>
      <c r="U153" s="108">
        <f t="shared" si="38"/>
        <v>1.3484704923156077</v>
      </c>
      <c r="V153" s="11">
        <f t="shared" si="33"/>
        <v>0.83492523468281532</v>
      </c>
      <c r="W153" s="11">
        <f t="shared" si="34"/>
        <v>0.51354525763279246</v>
      </c>
      <c r="X153" s="92">
        <f t="shared" si="39"/>
        <v>13484.704923156076</v>
      </c>
      <c r="Y153" s="15">
        <f t="shared" si="27"/>
        <v>8349.2523468281524</v>
      </c>
      <c r="Z153" s="15">
        <f t="shared" si="28"/>
        <v>5135.4525763279244</v>
      </c>
      <c r="AA153" s="111">
        <f t="shared" si="30"/>
        <v>134.84704923156076</v>
      </c>
      <c r="AB153" s="87">
        <f t="shared" si="30"/>
        <v>83.492523468281533</v>
      </c>
      <c r="AC153" s="127">
        <f t="shared" si="30"/>
        <v>51.354525763279241</v>
      </c>
      <c r="AD153" s="112"/>
    </row>
    <row r="154" spans="1:30" s="22" customFormat="1" x14ac:dyDescent="0.25">
      <c r="A154" s="208" t="s">
        <v>11</v>
      </c>
      <c r="B154" s="208" t="s">
        <v>867</v>
      </c>
      <c r="C154" s="208" t="s">
        <v>975</v>
      </c>
      <c r="D154" s="208">
        <v>3</v>
      </c>
      <c r="E154" s="36" t="s">
        <v>218</v>
      </c>
      <c r="F154" s="103">
        <v>13</v>
      </c>
      <c r="G154" s="208"/>
      <c r="H154" s="107">
        <v>8.9814999005370169</v>
      </c>
      <c r="I154" s="105">
        <v>10.521822456545888</v>
      </c>
      <c r="J154" s="105">
        <v>8.9717936965421892</v>
      </c>
      <c r="K154" s="105">
        <v>1.5500287600036984</v>
      </c>
      <c r="L154" s="106">
        <v>6.0708789682333494E-2</v>
      </c>
      <c r="M154" s="107">
        <f t="shared" si="35"/>
        <v>0.10521822456545887</v>
      </c>
      <c r="N154" s="106">
        <f t="shared" si="41"/>
        <v>8.9717936965421893E-2</v>
      </c>
      <c r="O154" s="106">
        <f t="shared" si="42"/>
        <v>1.5500287600036983E-2</v>
      </c>
      <c r="P154" s="129">
        <f t="shared" si="43"/>
        <v>6.0708789682333497E-4</v>
      </c>
      <c r="Q154" s="11">
        <v>1.6993676094591792</v>
      </c>
      <c r="R154" s="107">
        <f t="shared" si="31"/>
        <v>0.17880444275134294</v>
      </c>
      <c r="S154" s="109">
        <f t="shared" si="31"/>
        <v>0.15246375606653834</v>
      </c>
      <c r="T154" s="110">
        <f t="shared" si="31"/>
        <v>2.6340686684804607E-2</v>
      </c>
      <c r="U154" s="108">
        <f t="shared" si="38"/>
        <v>2.3244577557674582</v>
      </c>
      <c r="V154" s="11">
        <f t="shared" si="33"/>
        <v>1.9820288288649983</v>
      </c>
      <c r="W154" s="11">
        <f t="shared" si="34"/>
        <v>0.34242892690245985</v>
      </c>
      <c r="X154" s="92">
        <f t="shared" si="39"/>
        <v>23244.57755767458</v>
      </c>
      <c r="Y154" s="15">
        <f t="shared" si="27"/>
        <v>19820.288288649983</v>
      </c>
      <c r="Z154" s="15">
        <f t="shared" si="28"/>
        <v>3424.2892690245985</v>
      </c>
      <c r="AA154" s="111">
        <f t="shared" si="30"/>
        <v>232.4457755767458</v>
      </c>
      <c r="AB154" s="87">
        <f t="shared" si="30"/>
        <v>198.20288288649982</v>
      </c>
      <c r="AC154" s="127">
        <f t="shared" si="30"/>
        <v>34.242892690245988</v>
      </c>
      <c r="AD154" s="112"/>
    </row>
    <row r="155" spans="1:30" s="22" customFormat="1" x14ac:dyDescent="0.25">
      <c r="A155" s="208" t="s">
        <v>11</v>
      </c>
      <c r="B155" s="208" t="s">
        <v>867</v>
      </c>
      <c r="C155" s="208" t="s">
        <v>975</v>
      </c>
      <c r="D155" s="208">
        <v>4</v>
      </c>
      <c r="E155" s="36" t="s">
        <v>177</v>
      </c>
      <c r="F155" s="103">
        <v>15</v>
      </c>
      <c r="G155" s="2">
        <v>43</v>
      </c>
      <c r="H155" s="107">
        <v>16.813901562955024</v>
      </c>
      <c r="I155" s="105">
        <v>11.43973919410077</v>
      </c>
      <c r="J155" s="105">
        <v>5.6729394234843484</v>
      </c>
      <c r="K155" s="105">
        <v>5.766799770616422</v>
      </c>
      <c r="L155" s="106">
        <v>0.61700268492271859</v>
      </c>
      <c r="M155" s="107">
        <f t="shared" si="35"/>
        <v>0.1143973919410077</v>
      </c>
      <c r="N155" s="106">
        <f t="shared" si="41"/>
        <v>5.6729394234843487E-2</v>
      </c>
      <c r="O155" s="106">
        <f t="shared" si="42"/>
        <v>5.7667997706164223E-2</v>
      </c>
      <c r="P155" s="129">
        <f t="shared" si="43"/>
        <v>6.1700268492271863E-3</v>
      </c>
      <c r="Q155" s="11">
        <v>0.58824263404356203</v>
      </c>
      <c r="R155" s="107">
        <f t="shared" si="31"/>
        <v>6.7293423163092128E-2</v>
      </c>
      <c r="S155" s="109">
        <f t="shared" si="31"/>
        <v>3.3370648292399996E-2</v>
      </c>
      <c r="T155" s="110">
        <f t="shared" si="31"/>
        <v>3.3922774870692132E-2</v>
      </c>
      <c r="U155" s="108">
        <f t="shared" si="38"/>
        <v>1.0094013474463819</v>
      </c>
      <c r="V155" s="11">
        <f t="shared" si="33"/>
        <v>0.50055972438599994</v>
      </c>
      <c r="W155" s="11">
        <f t="shared" si="34"/>
        <v>0.50884162306038205</v>
      </c>
      <c r="X155" s="92">
        <f t="shared" si="39"/>
        <v>10094.013474463818</v>
      </c>
      <c r="Y155" s="15">
        <f t="shared" si="27"/>
        <v>5005.5972438599993</v>
      </c>
      <c r="Z155" s="15">
        <f t="shared" si="28"/>
        <v>5088.4162306038206</v>
      </c>
      <c r="AA155" s="111">
        <f t="shared" si="30"/>
        <v>100.94013474463819</v>
      </c>
      <c r="AB155" s="87">
        <f t="shared" si="30"/>
        <v>50.055972438599994</v>
      </c>
      <c r="AC155" s="127">
        <f t="shared" si="30"/>
        <v>50.884162306038206</v>
      </c>
      <c r="AD155" s="112"/>
    </row>
    <row r="156" spans="1:30" s="22" customFormat="1" x14ac:dyDescent="0.25">
      <c r="A156" s="208" t="s">
        <v>11</v>
      </c>
      <c r="B156" s="208" t="s">
        <v>867</v>
      </c>
      <c r="C156" s="208" t="s">
        <v>975</v>
      </c>
      <c r="D156" s="208">
        <v>4</v>
      </c>
      <c r="E156" s="36" t="s">
        <v>170</v>
      </c>
      <c r="F156" s="103">
        <v>15</v>
      </c>
      <c r="G156" s="208"/>
      <c r="H156" s="107">
        <v>15.09738621455238</v>
      </c>
      <c r="I156" s="105">
        <v>11.209917498182342</v>
      </c>
      <c r="J156" s="105">
        <v>5.8611313662238853</v>
      </c>
      <c r="K156" s="105">
        <v>5.3487861319584571</v>
      </c>
      <c r="L156" s="106">
        <v>0.48976919902631849</v>
      </c>
      <c r="M156" s="107">
        <f t="shared" si="35"/>
        <v>0.11209917498182342</v>
      </c>
      <c r="N156" s="106">
        <f t="shared" si="41"/>
        <v>5.8611313662238852E-2</v>
      </c>
      <c r="O156" s="106">
        <f t="shared" si="42"/>
        <v>5.3487861319584572E-2</v>
      </c>
      <c r="P156" s="129">
        <f t="shared" si="43"/>
        <v>4.8976919902631848E-3</v>
      </c>
      <c r="Q156" s="11">
        <v>0.68806562648731806</v>
      </c>
      <c r="R156" s="107">
        <f t="shared" si="31"/>
        <v>7.7131589062579831E-2</v>
      </c>
      <c r="S156" s="109">
        <f t="shared" si="31"/>
        <v>4.0328430254253082E-2</v>
      </c>
      <c r="T156" s="110">
        <f t="shared" si="31"/>
        <v>3.6803158808326748E-2</v>
      </c>
      <c r="U156" s="108">
        <f t="shared" si="38"/>
        <v>1.1569738359386974</v>
      </c>
      <c r="V156" s="11">
        <f t="shared" si="33"/>
        <v>0.60492645381379617</v>
      </c>
      <c r="W156" s="11">
        <f t="shared" si="34"/>
        <v>0.55204738212490112</v>
      </c>
      <c r="X156" s="92">
        <f t="shared" si="39"/>
        <v>11569.738359386974</v>
      </c>
      <c r="Y156" s="15">
        <f t="shared" si="27"/>
        <v>6049.2645381379616</v>
      </c>
      <c r="Z156" s="15">
        <f t="shared" si="28"/>
        <v>5520.4738212490111</v>
      </c>
      <c r="AA156" s="111">
        <f t="shared" si="30"/>
        <v>115.69738359386974</v>
      </c>
      <c r="AB156" s="87">
        <f t="shared" si="30"/>
        <v>60.492645381379617</v>
      </c>
      <c r="AC156" s="127">
        <f t="shared" si="30"/>
        <v>55.204738212490113</v>
      </c>
      <c r="AD156" s="112"/>
    </row>
    <row r="157" spans="1:30" s="22" customFormat="1" x14ac:dyDescent="0.25">
      <c r="A157" s="208" t="s">
        <v>11</v>
      </c>
      <c r="B157" s="208" t="s">
        <v>867</v>
      </c>
      <c r="C157" s="208" t="s">
        <v>975</v>
      </c>
      <c r="D157" s="208">
        <v>4</v>
      </c>
      <c r="E157" s="36" t="s">
        <v>218</v>
      </c>
      <c r="F157" s="103">
        <v>13</v>
      </c>
      <c r="G157" s="208"/>
      <c r="H157" s="107">
        <v>8.7792157620244566</v>
      </c>
      <c r="I157" s="105">
        <v>10.404125307629428</v>
      </c>
      <c r="J157" s="105">
        <v>7.6884778434299417</v>
      </c>
      <c r="K157" s="105">
        <v>2.7156474641994865</v>
      </c>
      <c r="L157" s="106">
        <v>0.25559698141605303</v>
      </c>
      <c r="M157" s="107">
        <f t="shared" si="35"/>
        <v>0.10404125307629428</v>
      </c>
      <c r="N157" s="106">
        <f t="shared" si="41"/>
        <v>7.6884778434299417E-2</v>
      </c>
      <c r="O157" s="106">
        <f t="shared" si="42"/>
        <v>2.7156474641994867E-2</v>
      </c>
      <c r="P157" s="129">
        <f t="shared" si="43"/>
        <v>2.5559698141605302E-3</v>
      </c>
      <c r="Q157" s="11">
        <v>1.0552716344054203</v>
      </c>
      <c r="R157" s="107">
        <f t="shared" si="31"/>
        <v>0.10979178317940902</v>
      </c>
      <c r="S157" s="109">
        <f t="shared" si="31"/>
        <v>8.1134325799261761E-2</v>
      </c>
      <c r="T157" s="110">
        <f t="shared" si="31"/>
        <v>2.8657457380147272E-2</v>
      </c>
      <c r="U157" s="108">
        <f t="shared" si="38"/>
        <v>1.4272931813323173</v>
      </c>
      <c r="V157" s="11">
        <f t="shared" si="33"/>
        <v>1.0547462353904029</v>
      </c>
      <c r="W157" s="11">
        <f t="shared" si="34"/>
        <v>0.37254694594191456</v>
      </c>
      <c r="X157" s="92">
        <f t="shared" si="39"/>
        <v>14272.931813323174</v>
      </c>
      <c r="Y157" s="15">
        <f t="shared" si="27"/>
        <v>10547.462353904029</v>
      </c>
      <c r="Z157" s="15">
        <f t="shared" si="28"/>
        <v>3725.4694594191456</v>
      </c>
      <c r="AA157" s="111">
        <f t="shared" si="30"/>
        <v>142.72931813323174</v>
      </c>
      <c r="AB157" s="87">
        <f t="shared" si="30"/>
        <v>105.47462353904029</v>
      </c>
      <c r="AC157" s="127">
        <f t="shared" si="30"/>
        <v>37.254694594191456</v>
      </c>
      <c r="AD157" s="112"/>
    </row>
    <row r="158" spans="1:30" s="22" customFormat="1" x14ac:dyDescent="0.25">
      <c r="A158" s="208" t="s">
        <v>11</v>
      </c>
      <c r="B158" s="208" t="s">
        <v>867</v>
      </c>
      <c r="C158" s="208" t="s">
        <v>975</v>
      </c>
      <c r="D158" s="208">
        <v>5</v>
      </c>
      <c r="E158" s="36" t="s">
        <v>177</v>
      </c>
      <c r="F158" s="103">
        <v>15</v>
      </c>
      <c r="G158" s="2">
        <v>43</v>
      </c>
      <c r="H158" s="107">
        <v>19.957686882933736</v>
      </c>
      <c r="I158" s="105">
        <v>12.120640617365124</v>
      </c>
      <c r="J158" s="105">
        <v>4.624040954035662</v>
      </c>
      <c r="K158" s="105">
        <v>7.4965996633294623</v>
      </c>
      <c r="L158" s="106">
        <v>0.79187542271133937</v>
      </c>
      <c r="M158" s="107">
        <f t="shared" si="35"/>
        <v>0.12120640617365125</v>
      </c>
      <c r="N158" s="106">
        <f t="shared" si="41"/>
        <v>4.6240409540356617E-2</v>
      </c>
      <c r="O158" s="106">
        <f t="shared" si="42"/>
        <v>7.4965996633294618E-2</v>
      </c>
      <c r="P158" s="129">
        <f t="shared" si="43"/>
        <v>7.9187542271133941E-3</v>
      </c>
      <c r="Q158" s="11">
        <v>0.62032859590048361</v>
      </c>
      <c r="R158" s="107">
        <f t="shared" si="31"/>
        <v>7.5187799755844789E-2</v>
      </c>
      <c r="S158" s="109">
        <f t="shared" si="31"/>
        <v>2.8684248324032748E-2</v>
      </c>
      <c r="T158" s="110">
        <f t="shared" si="31"/>
        <v>4.6503551431812035E-2</v>
      </c>
      <c r="U158" s="108">
        <f t="shared" si="38"/>
        <v>1.1278169963376719</v>
      </c>
      <c r="V158" s="11">
        <f t="shared" si="33"/>
        <v>0.43026372486049125</v>
      </c>
      <c r="W158" s="11">
        <f t="shared" si="34"/>
        <v>0.69755327147718038</v>
      </c>
      <c r="X158" s="92">
        <f t="shared" si="39"/>
        <v>11278.169963376718</v>
      </c>
      <c r="Y158" s="15">
        <f t="shared" si="27"/>
        <v>4302.6372486049122</v>
      </c>
      <c r="Z158" s="15">
        <f t="shared" si="28"/>
        <v>6975.5327147718035</v>
      </c>
      <c r="AA158" s="111">
        <f t="shared" si="30"/>
        <v>112.78169963376719</v>
      </c>
      <c r="AB158" s="87">
        <f t="shared" si="30"/>
        <v>43.026372486049119</v>
      </c>
      <c r="AC158" s="127">
        <f t="shared" si="30"/>
        <v>69.755327147718035</v>
      </c>
      <c r="AD158" s="112"/>
    </row>
    <row r="159" spans="1:30" s="22" customFormat="1" x14ac:dyDescent="0.25">
      <c r="A159" s="208" t="s">
        <v>11</v>
      </c>
      <c r="B159" s="208" t="s">
        <v>867</v>
      </c>
      <c r="C159" s="208" t="s">
        <v>975</v>
      </c>
      <c r="D159" s="208">
        <v>5</v>
      </c>
      <c r="E159" s="36" t="s">
        <v>170</v>
      </c>
      <c r="F159" s="103">
        <v>15</v>
      </c>
      <c r="G159" s="208"/>
      <c r="H159" s="107">
        <v>18.746867167919728</v>
      </c>
      <c r="I159" s="105">
        <v>12.683922438739581</v>
      </c>
      <c r="J159" s="105">
        <v>5.1826001088422089</v>
      </c>
      <c r="K159" s="105">
        <v>7.5013223298973717</v>
      </c>
      <c r="L159" s="106">
        <v>0.71278157379577489</v>
      </c>
      <c r="M159" s="107">
        <f t="shared" si="35"/>
        <v>0.12683922438739581</v>
      </c>
      <c r="N159" s="106">
        <f t="shared" si="41"/>
        <v>5.1826001088422086E-2</v>
      </c>
      <c r="O159" s="106">
        <f t="shared" si="42"/>
        <v>7.5013223298973711E-2</v>
      </c>
      <c r="P159" s="129">
        <f t="shared" si="43"/>
        <v>7.1278157379577487E-3</v>
      </c>
      <c r="Q159" s="11">
        <v>0.65597966463039636</v>
      </c>
      <c r="R159" s="107">
        <f t="shared" si="31"/>
        <v>8.3203951875623489E-2</v>
      </c>
      <c r="S159" s="109">
        <f t="shared" si="31"/>
        <v>3.3996802813117677E-2</v>
      </c>
      <c r="T159" s="110">
        <f t="shared" si="31"/>
        <v>4.9207149062505812E-2</v>
      </c>
      <c r="U159" s="108">
        <f t="shared" si="38"/>
        <v>1.2480592781343525</v>
      </c>
      <c r="V159" s="11">
        <f t="shared" si="33"/>
        <v>0.50995204219676515</v>
      </c>
      <c r="W159" s="11">
        <f t="shared" si="34"/>
        <v>0.73810723593758709</v>
      </c>
      <c r="X159" s="92">
        <f t="shared" si="39"/>
        <v>12480.592781343525</v>
      </c>
      <c r="Y159" s="15">
        <f t="shared" si="27"/>
        <v>5099.5204219676516</v>
      </c>
      <c r="Z159" s="15">
        <f t="shared" si="28"/>
        <v>7381.0723593758712</v>
      </c>
      <c r="AA159" s="111">
        <f t="shared" si="30"/>
        <v>124.80592781343525</v>
      </c>
      <c r="AB159" s="87">
        <f t="shared" si="30"/>
        <v>50.995204219676516</v>
      </c>
      <c r="AC159" s="127">
        <f t="shared" si="30"/>
        <v>73.810723593758709</v>
      </c>
      <c r="AD159" s="112"/>
    </row>
    <row r="160" spans="1:30" s="22" customFormat="1" x14ac:dyDescent="0.25">
      <c r="A160" s="208" t="s">
        <v>11</v>
      </c>
      <c r="B160" s="208" t="s">
        <v>867</v>
      </c>
      <c r="C160" s="208" t="s">
        <v>975</v>
      </c>
      <c r="D160" s="208">
        <v>5</v>
      </c>
      <c r="E160" s="36" t="s">
        <v>218</v>
      </c>
      <c r="F160" s="103">
        <v>13</v>
      </c>
      <c r="G160" s="208"/>
      <c r="H160" s="107">
        <v>11.693218954248341</v>
      </c>
      <c r="I160" s="105">
        <v>10.945137103748358</v>
      </c>
      <c r="J160" s="105">
        <v>6.7800952503396816</v>
      </c>
      <c r="K160" s="105">
        <v>4.1650418534086766</v>
      </c>
      <c r="L160" s="106">
        <v>0.37135580298520221</v>
      </c>
      <c r="M160" s="107">
        <f t="shared" si="35"/>
        <v>0.10945137103748358</v>
      </c>
      <c r="N160" s="106">
        <f t="shared" si="41"/>
        <v>6.7800952503396822E-2</v>
      </c>
      <c r="O160" s="106">
        <f t="shared" si="42"/>
        <v>4.1650418534086769E-2</v>
      </c>
      <c r="P160" s="129">
        <f t="shared" si="43"/>
        <v>3.7135580298520219E-3</v>
      </c>
      <c r="Q160" s="11">
        <v>0.93168126280838925</v>
      </c>
      <c r="R160" s="107">
        <f t="shared" si="31"/>
        <v>0.10197379158431226</v>
      </c>
      <c r="S160" s="109">
        <f t="shared" si="31"/>
        <v>6.3168877047976371E-2</v>
      </c>
      <c r="T160" s="110">
        <f t="shared" si="31"/>
        <v>3.8804914536335902E-2</v>
      </c>
      <c r="U160" s="108">
        <f t="shared" si="38"/>
        <v>1.3256592905960594</v>
      </c>
      <c r="V160" s="11">
        <f t="shared" si="33"/>
        <v>0.82119540162369276</v>
      </c>
      <c r="W160" s="11">
        <f t="shared" si="34"/>
        <v>0.50446388897236671</v>
      </c>
      <c r="X160" s="92">
        <f t="shared" si="39"/>
        <v>13256.592905960593</v>
      </c>
      <c r="Y160" s="15">
        <f t="shared" si="27"/>
        <v>8211.9540162369267</v>
      </c>
      <c r="Z160" s="15">
        <f t="shared" si="28"/>
        <v>5044.6388897236675</v>
      </c>
      <c r="AA160" s="111">
        <f t="shared" si="30"/>
        <v>132.56592905960593</v>
      </c>
      <c r="AB160" s="87">
        <f t="shared" si="30"/>
        <v>82.119540162369262</v>
      </c>
      <c r="AC160" s="127">
        <f t="shared" si="30"/>
        <v>50.446388897236673</v>
      </c>
      <c r="AD160" s="112"/>
    </row>
    <row r="161" spans="1:30" s="22" customFormat="1" x14ac:dyDescent="0.25">
      <c r="A161" s="208" t="s">
        <v>234</v>
      </c>
      <c r="B161" s="208" t="s">
        <v>867</v>
      </c>
      <c r="C161" s="208" t="s">
        <v>975</v>
      </c>
      <c r="D161" s="208">
        <v>1</v>
      </c>
      <c r="E161" s="36" t="s">
        <v>235</v>
      </c>
      <c r="F161" s="113">
        <v>1</v>
      </c>
      <c r="G161" s="2">
        <v>13</v>
      </c>
      <c r="H161" s="107">
        <v>14.265536723163761</v>
      </c>
      <c r="I161" s="105">
        <v>9.5846279496261566</v>
      </c>
      <c r="J161" s="105">
        <v>6.1914102680939118</v>
      </c>
      <c r="K161" s="105">
        <v>3.3932176815322448</v>
      </c>
      <c r="L161" s="106">
        <v>0.32299048510159478</v>
      </c>
      <c r="M161" s="107">
        <f t="shared" si="29"/>
        <v>9.5846279496261566E-2</v>
      </c>
      <c r="N161" s="106">
        <f t="shared" si="29"/>
        <v>6.1914102680939116E-2</v>
      </c>
      <c r="O161" s="106">
        <f t="shared" si="29"/>
        <v>3.393217681532245E-2</v>
      </c>
      <c r="P161" s="129">
        <f t="shared" si="29"/>
        <v>3.2299048510159478E-3</v>
      </c>
      <c r="Q161" s="11">
        <v>1.0957255450346159</v>
      </c>
      <c r="R161" s="107">
        <f t="shared" si="31"/>
        <v>0.10502121684058134</v>
      </c>
      <c r="S161" s="109">
        <f t="shared" si="31"/>
        <v>6.7840863905401186E-2</v>
      </c>
      <c r="T161" s="110">
        <f t="shared" si="31"/>
        <v>3.7180352935180148E-2</v>
      </c>
      <c r="U161" s="108">
        <f t="shared" si="32"/>
        <v>0.10502121684058134</v>
      </c>
      <c r="V161" s="11">
        <f t="shared" si="33"/>
        <v>6.7840863905401186E-2</v>
      </c>
      <c r="W161" s="11">
        <f t="shared" si="34"/>
        <v>3.7180352935180148E-2</v>
      </c>
      <c r="X161" s="92">
        <f t="shared" si="26"/>
        <v>1050.2121684058134</v>
      </c>
      <c r="Y161" s="15">
        <f t="shared" si="27"/>
        <v>678.40863905401181</v>
      </c>
      <c r="Z161" s="15">
        <f t="shared" si="28"/>
        <v>371.8035293518015</v>
      </c>
      <c r="AA161" s="111">
        <f t="shared" si="30"/>
        <v>10.502121684058134</v>
      </c>
      <c r="AB161" s="87">
        <f t="shared" si="30"/>
        <v>6.7840863905401179</v>
      </c>
      <c r="AC161" s="127">
        <f t="shared" si="30"/>
        <v>3.7180352935180152</v>
      </c>
      <c r="AD161" s="116"/>
    </row>
    <row r="162" spans="1:30" s="22" customFormat="1" x14ac:dyDescent="0.25">
      <c r="A162" s="208" t="s">
        <v>234</v>
      </c>
      <c r="B162" s="208" t="s">
        <v>867</v>
      </c>
      <c r="C162" s="208" t="s">
        <v>975</v>
      </c>
      <c r="D162" s="208">
        <v>1</v>
      </c>
      <c r="E162" s="36" t="s">
        <v>707</v>
      </c>
      <c r="F162" s="113">
        <v>12</v>
      </c>
      <c r="G162" s="208"/>
      <c r="H162" s="107">
        <v>4.2051980920861052</v>
      </c>
      <c r="I162" s="105">
        <v>9.7780145975148542</v>
      </c>
      <c r="J162" s="105">
        <v>8.6662304317615799</v>
      </c>
      <c r="K162" s="105">
        <v>1.1117841657532743</v>
      </c>
      <c r="L162" s="106">
        <v>5.2864008198648733E-2</v>
      </c>
      <c r="M162" s="107">
        <f t="shared" si="29"/>
        <v>9.7780145975148544E-2</v>
      </c>
      <c r="N162" s="106">
        <f t="shared" si="29"/>
        <v>8.6662304317615804E-2</v>
      </c>
      <c r="O162" s="106">
        <f t="shared" si="29"/>
        <v>1.1117841657532743E-2</v>
      </c>
      <c r="P162" s="129">
        <f t="shared" si="29"/>
        <v>5.286400819864873E-4</v>
      </c>
      <c r="Q162" s="11">
        <v>1.3951451562972561</v>
      </c>
      <c r="R162" s="107">
        <f t="shared" si="31"/>
        <v>0.13641749703926714</v>
      </c>
      <c r="S162" s="109">
        <f t="shared" si="31"/>
        <v>0.12090649410228048</v>
      </c>
      <c r="T162" s="110">
        <f t="shared" si="31"/>
        <v>1.5511002936986665E-2</v>
      </c>
      <c r="U162" s="108">
        <f t="shared" si="32"/>
        <v>1.6370099644712055</v>
      </c>
      <c r="V162" s="11">
        <f t="shared" si="33"/>
        <v>1.4508779292273657</v>
      </c>
      <c r="W162" s="11">
        <f t="shared" si="34"/>
        <v>0.18613203524383998</v>
      </c>
      <c r="X162" s="92">
        <f t="shared" si="26"/>
        <v>16370.099644712054</v>
      </c>
      <c r="Y162" s="15">
        <f t="shared" si="27"/>
        <v>14508.779292273657</v>
      </c>
      <c r="Z162" s="15">
        <f t="shared" si="28"/>
        <v>1861.3203524383998</v>
      </c>
      <c r="AA162" s="111">
        <f t="shared" si="30"/>
        <v>163.70099644712056</v>
      </c>
      <c r="AB162" s="87">
        <f t="shared" si="30"/>
        <v>145.08779292273658</v>
      </c>
      <c r="AC162" s="127">
        <f t="shared" si="30"/>
        <v>18.613203524383998</v>
      </c>
      <c r="AD162" s="112"/>
    </row>
    <row r="163" spans="1:30" s="22" customFormat="1" x14ac:dyDescent="0.25">
      <c r="A163" s="208" t="s">
        <v>234</v>
      </c>
      <c r="B163" s="208" t="s">
        <v>867</v>
      </c>
      <c r="C163" s="208" t="s">
        <v>975</v>
      </c>
      <c r="D163" s="208">
        <v>2</v>
      </c>
      <c r="E163" s="36" t="s">
        <v>235</v>
      </c>
      <c r="F163" s="113">
        <v>1</v>
      </c>
      <c r="G163" s="2">
        <v>14</v>
      </c>
      <c r="H163" s="107">
        <v>9.6342545717448296</v>
      </c>
      <c r="I163" s="105">
        <v>9.805647476007584</v>
      </c>
      <c r="J163" s="105">
        <v>7.9582816763058002</v>
      </c>
      <c r="K163" s="105">
        <v>1.8473657997017838</v>
      </c>
      <c r="L163" s="106">
        <v>0.22030740329568604</v>
      </c>
      <c r="M163" s="107">
        <f t="shared" si="29"/>
        <v>9.805647476007584E-2</v>
      </c>
      <c r="N163" s="106">
        <f t="shared" si="29"/>
        <v>7.9582816763058006E-2</v>
      </c>
      <c r="O163" s="106">
        <f t="shared" si="29"/>
        <v>1.8473657997017837E-2</v>
      </c>
      <c r="P163" s="129">
        <f t="shared" si="29"/>
        <v>2.2030740329568605E-3</v>
      </c>
      <c r="Q163" s="11">
        <v>1.5399386038324332</v>
      </c>
      <c r="R163" s="107">
        <f t="shared" si="31"/>
        <v>0.15100095083876142</v>
      </c>
      <c r="S163" s="109">
        <f t="shared" si="31"/>
        <v>0.12255265173515591</v>
      </c>
      <c r="T163" s="110">
        <f t="shared" si="31"/>
        <v>2.8448299103605513E-2</v>
      </c>
      <c r="U163" s="108">
        <f t="shared" si="32"/>
        <v>0.15100095083876142</v>
      </c>
      <c r="V163" s="11">
        <f t="shared" si="33"/>
        <v>0.12255265173515591</v>
      </c>
      <c r="W163" s="11">
        <f t="shared" si="34"/>
        <v>2.8448299103605513E-2</v>
      </c>
      <c r="X163" s="92">
        <f t="shared" si="26"/>
        <v>1510.0095083876142</v>
      </c>
      <c r="Y163" s="15">
        <f t="shared" si="27"/>
        <v>1225.5265173515591</v>
      </c>
      <c r="Z163" s="15">
        <f t="shared" si="28"/>
        <v>284.48299103605513</v>
      </c>
      <c r="AA163" s="111">
        <f t="shared" si="30"/>
        <v>15.100095083876143</v>
      </c>
      <c r="AB163" s="87">
        <f t="shared" si="30"/>
        <v>12.255265173515591</v>
      </c>
      <c r="AC163" s="127">
        <f t="shared" si="30"/>
        <v>2.8448299103605512</v>
      </c>
      <c r="AD163" s="112"/>
    </row>
    <row r="164" spans="1:30" s="22" customFormat="1" x14ac:dyDescent="0.25">
      <c r="A164" s="208" t="s">
        <v>234</v>
      </c>
      <c r="B164" s="208" t="s">
        <v>867</v>
      </c>
      <c r="C164" s="208" t="s">
        <v>975</v>
      </c>
      <c r="D164" s="208">
        <v>2</v>
      </c>
      <c r="E164" s="36" t="s">
        <v>708</v>
      </c>
      <c r="F164" s="113">
        <v>13</v>
      </c>
      <c r="G164" s="208"/>
      <c r="H164" s="107">
        <v>3.9577310337952198</v>
      </c>
      <c r="I164" s="105">
        <v>10.162138709580802</v>
      </c>
      <c r="J164" s="105">
        <v>9.7198970056152962</v>
      </c>
      <c r="K164" s="105">
        <v>0.44224170396550555</v>
      </c>
      <c r="L164" s="106">
        <v>5.9176273302017669E-2</v>
      </c>
      <c r="M164" s="107">
        <f t="shared" si="29"/>
        <v>0.10162138709580802</v>
      </c>
      <c r="N164" s="106">
        <f t="shared" si="29"/>
        <v>9.7198970056152967E-2</v>
      </c>
      <c r="O164" s="106">
        <f t="shared" si="29"/>
        <v>4.4224170396550558E-3</v>
      </c>
      <c r="P164" s="129">
        <f t="shared" si="29"/>
        <v>5.9176273302017669E-4</v>
      </c>
      <c r="Q164" s="11">
        <v>1.3416685532023871</v>
      </c>
      <c r="R164" s="107">
        <f t="shared" si="31"/>
        <v>0.13634221939925248</v>
      </c>
      <c r="S164" s="109">
        <f t="shared" si="31"/>
        <v>0.13040880152800088</v>
      </c>
      <c r="T164" s="110">
        <f t="shared" si="31"/>
        <v>5.9334178712515829E-3</v>
      </c>
      <c r="U164" s="108">
        <f t="shared" si="32"/>
        <v>1.7724488521902821</v>
      </c>
      <c r="V164" s="11">
        <f t="shared" si="33"/>
        <v>1.6953144198640115</v>
      </c>
      <c r="W164" s="11">
        <f t="shared" si="34"/>
        <v>7.7134432326270569E-2</v>
      </c>
      <c r="X164" s="92">
        <f t="shared" si="26"/>
        <v>17724.488521902822</v>
      </c>
      <c r="Y164" s="15">
        <f t="shared" si="27"/>
        <v>16953.144198640115</v>
      </c>
      <c r="Z164" s="15">
        <f t="shared" si="28"/>
        <v>771.34432326270564</v>
      </c>
      <c r="AA164" s="111">
        <f t="shared" si="30"/>
        <v>177.24488521902822</v>
      </c>
      <c r="AB164" s="87">
        <f t="shared" si="30"/>
        <v>169.53144198640115</v>
      </c>
      <c r="AC164" s="127">
        <f t="shared" si="30"/>
        <v>7.713443232627057</v>
      </c>
      <c r="AD164" s="112"/>
    </row>
    <row r="165" spans="1:30" s="22" customFormat="1" x14ac:dyDescent="0.25">
      <c r="A165" s="208" t="s">
        <v>234</v>
      </c>
      <c r="B165" s="208" t="s">
        <v>867</v>
      </c>
      <c r="C165" s="208" t="s">
        <v>975</v>
      </c>
      <c r="D165" s="208">
        <v>3</v>
      </c>
      <c r="E165" s="36" t="s">
        <v>235</v>
      </c>
      <c r="F165" s="113">
        <v>1</v>
      </c>
      <c r="G165" s="2">
        <v>19</v>
      </c>
      <c r="H165" s="107">
        <v>13.658586270116126</v>
      </c>
      <c r="I165" s="105">
        <v>9.9980297702978067</v>
      </c>
      <c r="J165" s="105">
        <v>6.4206776027403567</v>
      </c>
      <c r="K165" s="105">
        <v>3.57735216755745</v>
      </c>
      <c r="L165" s="106">
        <v>0.27156193844246085</v>
      </c>
      <c r="M165" s="107">
        <f>I165/100</f>
        <v>9.998029770297806E-2</v>
      </c>
      <c r="N165" s="106">
        <f>J165/100</f>
        <v>6.4206776027403573E-2</v>
      </c>
      <c r="O165" s="106">
        <f>K165/100</f>
        <v>3.5773521675574502E-2</v>
      </c>
      <c r="P165" s="129">
        <f>L165/100</f>
        <v>2.7156193844246083E-3</v>
      </c>
      <c r="Q165" s="11">
        <v>1.3207934948255098</v>
      </c>
      <c r="R165" s="107">
        <f t="shared" si="31"/>
        <v>0.13205332681681128</v>
      </c>
      <c r="S165" s="109">
        <f t="shared" si="31"/>
        <v>8.4803892100713124E-2</v>
      </c>
      <c r="T165" s="110">
        <f t="shared" si="31"/>
        <v>4.7249434716098174E-2</v>
      </c>
      <c r="U165" s="108">
        <f t="shared" si="32"/>
        <v>0.13205332681681128</v>
      </c>
      <c r="V165" s="11">
        <f t="shared" si="33"/>
        <v>8.4803892100713124E-2</v>
      </c>
      <c r="W165" s="11">
        <f t="shared" si="34"/>
        <v>4.7249434716098174E-2</v>
      </c>
      <c r="X165" s="92">
        <f t="shared" si="26"/>
        <v>1320.5332681681127</v>
      </c>
      <c r="Y165" s="15">
        <f t="shared" si="27"/>
        <v>848.03892100713119</v>
      </c>
      <c r="Z165" s="15">
        <f t="shared" si="28"/>
        <v>472.49434716098176</v>
      </c>
      <c r="AA165" s="111">
        <f t="shared" si="30"/>
        <v>13.205332681681128</v>
      </c>
      <c r="AB165" s="87">
        <f t="shared" si="30"/>
        <v>8.4803892100713121</v>
      </c>
      <c r="AC165" s="127">
        <f t="shared" si="30"/>
        <v>4.7249434716098175</v>
      </c>
      <c r="AD165" s="112"/>
    </row>
    <row r="166" spans="1:30" s="22" customFormat="1" x14ac:dyDescent="0.25">
      <c r="A166" s="208" t="s">
        <v>234</v>
      </c>
      <c r="B166" s="208" t="s">
        <v>867</v>
      </c>
      <c r="C166" s="208" t="s">
        <v>975</v>
      </c>
      <c r="D166" s="208">
        <v>3</v>
      </c>
      <c r="E166" s="36" t="s">
        <v>709</v>
      </c>
      <c r="F166" s="113">
        <v>18</v>
      </c>
      <c r="G166" s="2"/>
      <c r="H166" s="107">
        <v>4.3428242737991827</v>
      </c>
      <c r="I166" s="105">
        <v>9.8439904065704322</v>
      </c>
      <c r="J166" s="105">
        <v>9.0711506269497253</v>
      </c>
      <c r="K166" s="105">
        <v>0.77283977962070693</v>
      </c>
      <c r="L166" s="106">
        <v>6.8805295441437944E-2</v>
      </c>
      <c r="M166" s="107">
        <f t="shared" si="29"/>
        <v>9.8439904065704326E-2</v>
      </c>
      <c r="N166" s="106">
        <f t="shared" si="29"/>
        <v>9.0711506269497255E-2</v>
      </c>
      <c r="O166" s="106">
        <f t="shared" si="29"/>
        <v>7.7283977962070696E-3</v>
      </c>
      <c r="P166" s="129">
        <f t="shared" si="29"/>
        <v>6.8805295441437943E-4</v>
      </c>
      <c r="Q166" s="11">
        <v>1.2489757745046137</v>
      </c>
      <c r="R166" s="107">
        <f t="shared" si="31"/>
        <v>0.12294905542262294</v>
      </c>
      <c r="S166" s="109">
        <f t="shared" si="31"/>
        <v>0.11329647379942545</v>
      </c>
      <c r="T166" s="110">
        <f t="shared" si="31"/>
        <v>9.6525816231974749E-3</v>
      </c>
      <c r="U166" s="108">
        <f t="shared" si="32"/>
        <v>2.2130829976072128</v>
      </c>
      <c r="V166" s="11">
        <f t="shared" si="33"/>
        <v>2.0393365283896583</v>
      </c>
      <c r="W166" s="11">
        <f t="shared" si="34"/>
        <v>0.17374646921755452</v>
      </c>
      <c r="X166" s="92">
        <f t="shared" si="26"/>
        <v>22130.829976072127</v>
      </c>
      <c r="Y166" s="15">
        <f t="shared" si="27"/>
        <v>20393.365283896583</v>
      </c>
      <c r="Z166" s="15">
        <f t="shared" si="28"/>
        <v>1737.4646921755452</v>
      </c>
      <c r="AA166" s="111">
        <f t="shared" si="30"/>
        <v>221.30829976072127</v>
      </c>
      <c r="AB166" s="87">
        <f t="shared" si="30"/>
        <v>203.93365283896583</v>
      </c>
      <c r="AC166" s="127">
        <f t="shared" si="30"/>
        <v>17.374646921755453</v>
      </c>
      <c r="AD166" s="112"/>
    </row>
    <row r="167" spans="1:30" s="22" customFormat="1" x14ac:dyDescent="0.25">
      <c r="A167" s="208" t="s">
        <v>234</v>
      </c>
      <c r="B167" s="208" t="s">
        <v>867</v>
      </c>
      <c r="C167" s="208" t="s">
        <v>975</v>
      </c>
      <c r="D167" s="208">
        <v>4</v>
      </c>
      <c r="E167" s="36" t="s">
        <v>235</v>
      </c>
      <c r="F167" s="113">
        <v>1</v>
      </c>
      <c r="G167" s="2">
        <v>20</v>
      </c>
      <c r="H167" s="107">
        <v>10.558631796539636</v>
      </c>
      <c r="I167" s="105">
        <v>9.9559071260845116</v>
      </c>
      <c r="J167" s="105">
        <v>7.5306510805251223</v>
      </c>
      <c r="K167" s="105">
        <v>2.4252560455593892</v>
      </c>
      <c r="L167" s="106">
        <v>0.22387160320298716</v>
      </c>
      <c r="M167" s="107">
        <f t="shared" si="29"/>
        <v>9.9559071260845122E-2</v>
      </c>
      <c r="N167" s="106">
        <f t="shared" si="29"/>
        <v>7.530651080525122E-2</v>
      </c>
      <c r="O167" s="106">
        <f t="shared" si="29"/>
        <v>2.4252560455593892E-2</v>
      </c>
      <c r="P167" s="129">
        <f t="shared" si="29"/>
        <v>2.2387160320298718E-3</v>
      </c>
      <c r="Q167" s="11">
        <v>1.5873213301042002</v>
      </c>
      <c r="R167" s="107">
        <f t="shared" ref="R167:T223" si="44">$Q167*M167</f>
        <v>0.15803223741770353</v>
      </c>
      <c r="S167" s="109">
        <f t="shared" si="44"/>
        <v>0.11953563089689768</v>
      </c>
      <c r="T167" s="110">
        <f t="shared" si="44"/>
        <v>3.8496606520805825E-2</v>
      </c>
      <c r="U167" s="108">
        <f t="shared" ref="U167:U223" si="45">$F167*M167*$Q167</f>
        <v>0.15803223741770353</v>
      </c>
      <c r="V167" s="11">
        <f t="shared" ref="V167:V223" si="46">$F167*N167*$Q167</f>
        <v>0.11953563089689768</v>
      </c>
      <c r="W167" s="11">
        <f t="shared" ref="W167:W223" si="47">$F167*O167*$Q167</f>
        <v>3.8496606520805825E-2</v>
      </c>
      <c r="X167" s="92">
        <f t="shared" si="26"/>
        <v>1580.3223741770353</v>
      </c>
      <c r="Y167" s="15">
        <f t="shared" si="27"/>
        <v>1195.3563089689769</v>
      </c>
      <c r="Z167" s="15">
        <f t="shared" si="28"/>
        <v>384.96606520805824</v>
      </c>
      <c r="AA167" s="111">
        <f t="shared" si="30"/>
        <v>15.803223741770353</v>
      </c>
      <c r="AB167" s="87">
        <f t="shared" si="30"/>
        <v>11.953563089689769</v>
      </c>
      <c r="AC167" s="127">
        <f t="shared" si="30"/>
        <v>3.8496606520805825</v>
      </c>
      <c r="AD167" s="112"/>
    </row>
    <row r="168" spans="1:30" s="22" customFormat="1" x14ac:dyDescent="0.25">
      <c r="A168" s="208" t="s">
        <v>234</v>
      </c>
      <c r="B168" s="208" t="s">
        <v>867</v>
      </c>
      <c r="C168" s="208" t="s">
        <v>975</v>
      </c>
      <c r="D168" s="208">
        <v>4</v>
      </c>
      <c r="E168" s="36" t="s">
        <v>710</v>
      </c>
      <c r="F168" s="113">
        <v>19</v>
      </c>
      <c r="G168" s="208"/>
      <c r="H168" s="107">
        <v>4.0874297458788158</v>
      </c>
      <c r="I168" s="105">
        <v>9.9757525357062438</v>
      </c>
      <c r="J168" s="105">
        <v>9.5797103912715489</v>
      </c>
      <c r="K168" s="105">
        <v>0.39604214443469488</v>
      </c>
      <c r="L168" s="106">
        <v>5.7635260698688469E-2</v>
      </c>
      <c r="M168" s="107">
        <f t="shared" si="29"/>
        <v>9.9757525357062435E-2</v>
      </c>
      <c r="N168" s="106">
        <f t="shared" si="29"/>
        <v>9.5797103912715495E-2</v>
      </c>
      <c r="O168" s="106">
        <f t="shared" si="29"/>
        <v>3.9604214443469486E-3</v>
      </c>
      <c r="P168" s="129">
        <f t="shared" si="29"/>
        <v>5.7635260698688472E-4</v>
      </c>
      <c r="Q168" s="11">
        <v>1.3559289806943522</v>
      </c>
      <c r="R168" s="107">
        <f t="shared" si="44"/>
        <v>0.13526411967399266</v>
      </c>
      <c r="S168" s="109">
        <f t="shared" si="44"/>
        <v>0.12989406946183926</v>
      </c>
      <c r="T168" s="110">
        <f t="shared" si="44"/>
        <v>5.3700502121534124E-3</v>
      </c>
      <c r="U168" s="108">
        <f t="shared" si="45"/>
        <v>2.5700182738058608</v>
      </c>
      <c r="V168" s="11">
        <f t="shared" si="46"/>
        <v>2.467987319774946</v>
      </c>
      <c r="W168" s="11">
        <f t="shared" si="47"/>
        <v>0.10203095403091483</v>
      </c>
      <c r="X168" s="92">
        <f t="shared" si="26"/>
        <v>25700.182738058607</v>
      </c>
      <c r="Y168" s="15">
        <f t="shared" si="27"/>
        <v>24679.873197749461</v>
      </c>
      <c r="Z168" s="15">
        <f t="shared" si="28"/>
        <v>1020.3095403091484</v>
      </c>
      <c r="AA168" s="111">
        <f t="shared" si="30"/>
        <v>257.00182738058606</v>
      </c>
      <c r="AB168" s="87">
        <f t="shared" si="30"/>
        <v>246.79873197749461</v>
      </c>
      <c r="AC168" s="127">
        <f t="shared" si="30"/>
        <v>10.203095403091483</v>
      </c>
      <c r="AD168" s="112"/>
    </row>
    <row r="169" spans="1:30" s="22" customFormat="1" x14ac:dyDescent="0.25">
      <c r="A169" s="208" t="s">
        <v>234</v>
      </c>
      <c r="B169" s="208" t="s">
        <v>867</v>
      </c>
      <c r="C169" s="208" t="s">
        <v>975</v>
      </c>
      <c r="D169" s="208">
        <v>5</v>
      </c>
      <c r="E169" s="36" t="s">
        <v>235</v>
      </c>
      <c r="F169" s="113">
        <v>1</v>
      </c>
      <c r="G169" s="2">
        <v>19</v>
      </c>
      <c r="H169" s="107">
        <v>16.9951239333605</v>
      </c>
      <c r="I169" s="105">
        <v>9.5495349413813155</v>
      </c>
      <c r="J169" s="105">
        <v>5.2233834404714754</v>
      </c>
      <c r="K169" s="105">
        <v>4.3261515009098401</v>
      </c>
      <c r="L169" s="106">
        <v>0.37769947667165826</v>
      </c>
      <c r="M169" s="107">
        <f t="shared" si="29"/>
        <v>9.5495349413813158E-2</v>
      </c>
      <c r="N169" s="106">
        <f t="shared" si="29"/>
        <v>5.2233834404714755E-2</v>
      </c>
      <c r="O169" s="106">
        <f t="shared" si="29"/>
        <v>4.3261515009098403E-2</v>
      </c>
      <c r="P169" s="129">
        <f t="shared" si="29"/>
        <v>3.7769947667165827E-3</v>
      </c>
      <c r="Q169" s="11">
        <v>1.1253397489544705</v>
      </c>
      <c r="R169" s="107">
        <f t="shared" si="44"/>
        <v>0.10746471253565994</v>
      </c>
      <c r="S169" s="109">
        <f t="shared" si="44"/>
        <v>5.8780810095931085E-2</v>
      </c>
      <c r="T169" s="110">
        <f t="shared" si="44"/>
        <v>4.8683902439728859E-2</v>
      </c>
      <c r="U169" s="108">
        <f t="shared" si="45"/>
        <v>0.10746471253565994</v>
      </c>
      <c r="V169" s="11">
        <f t="shared" si="46"/>
        <v>5.8780810095931085E-2</v>
      </c>
      <c r="W169" s="11">
        <f t="shared" si="47"/>
        <v>4.8683902439728859E-2</v>
      </c>
      <c r="X169" s="92">
        <f t="shared" si="26"/>
        <v>1074.6471253565994</v>
      </c>
      <c r="Y169" s="15">
        <f t="shared" si="27"/>
        <v>587.80810095931088</v>
      </c>
      <c r="Z169" s="15">
        <f t="shared" si="28"/>
        <v>486.8390243972886</v>
      </c>
      <c r="AA169" s="111">
        <f t="shared" si="30"/>
        <v>10.746471253565995</v>
      </c>
      <c r="AB169" s="87">
        <f t="shared" si="30"/>
        <v>5.8780810095931093</v>
      </c>
      <c r="AC169" s="127">
        <f t="shared" si="30"/>
        <v>4.8683902439728861</v>
      </c>
      <c r="AD169" s="112"/>
    </row>
    <row r="170" spans="1:30" s="22" customFormat="1" x14ac:dyDescent="0.25">
      <c r="A170" s="208" t="s">
        <v>234</v>
      </c>
      <c r="B170" s="208" t="s">
        <v>867</v>
      </c>
      <c r="C170" s="208" t="s">
        <v>975</v>
      </c>
      <c r="D170" s="208">
        <v>5</v>
      </c>
      <c r="E170" s="36" t="s">
        <v>709</v>
      </c>
      <c r="F170" s="113">
        <v>18</v>
      </c>
      <c r="G170" s="208"/>
      <c r="H170" s="107">
        <v>4.357110711034073</v>
      </c>
      <c r="I170" s="105">
        <v>9.8813037004000108</v>
      </c>
      <c r="J170" s="105">
        <v>9.1317079295851329</v>
      </c>
      <c r="K170" s="105">
        <v>0.74959577081487794</v>
      </c>
      <c r="L170" s="106">
        <v>7.3794858161732119E-2</v>
      </c>
      <c r="M170" s="107">
        <f t="shared" si="29"/>
        <v>9.8813037004000112E-2</v>
      </c>
      <c r="N170" s="106">
        <f t="shared" si="29"/>
        <v>9.1317079295851325E-2</v>
      </c>
      <c r="O170" s="106">
        <f t="shared" si="29"/>
        <v>7.4959577081487793E-3</v>
      </c>
      <c r="P170" s="129">
        <f t="shared" si="29"/>
        <v>7.3794858161732113E-4</v>
      </c>
      <c r="Q170" s="11">
        <v>1.4284194871118416</v>
      </c>
      <c r="R170" s="107">
        <f t="shared" si="44"/>
        <v>0.14114646763721728</v>
      </c>
      <c r="S170" s="109">
        <f t="shared" si="44"/>
        <v>0.13043909557233133</v>
      </c>
      <c r="T170" s="110">
        <f t="shared" si="44"/>
        <v>1.0707372064885935E-2</v>
      </c>
      <c r="U170" s="108">
        <f t="shared" si="45"/>
        <v>2.5406364174699108</v>
      </c>
      <c r="V170" s="11">
        <f t="shared" si="46"/>
        <v>2.3479037203019639</v>
      </c>
      <c r="W170" s="11">
        <f t="shared" si="47"/>
        <v>0.19273269716794683</v>
      </c>
      <c r="X170" s="92">
        <f t="shared" si="26"/>
        <v>25406.364174699109</v>
      </c>
      <c r="Y170" s="15">
        <f t="shared" si="27"/>
        <v>23479.037203019638</v>
      </c>
      <c r="Z170" s="15">
        <f t="shared" si="28"/>
        <v>1927.3269716794682</v>
      </c>
      <c r="AA170" s="111">
        <f t="shared" si="30"/>
        <v>254.0636417469911</v>
      </c>
      <c r="AB170" s="87">
        <f t="shared" si="30"/>
        <v>234.79037203019638</v>
      </c>
      <c r="AC170" s="127">
        <f t="shared" si="30"/>
        <v>19.273269716794683</v>
      </c>
      <c r="AD170" s="112"/>
    </row>
    <row r="171" spans="1:30" s="22" customFormat="1" x14ac:dyDescent="0.25">
      <c r="A171" s="208" t="s">
        <v>20</v>
      </c>
      <c r="B171" s="208" t="s">
        <v>867</v>
      </c>
      <c r="C171" s="208" t="s">
        <v>975</v>
      </c>
      <c r="D171" s="208">
        <v>1</v>
      </c>
      <c r="E171" s="36" t="s">
        <v>177</v>
      </c>
      <c r="F171" s="113">
        <v>15</v>
      </c>
      <c r="G171" s="2">
        <v>46</v>
      </c>
      <c r="H171" s="107">
        <v>7.0515381542150033</v>
      </c>
      <c r="I171" s="105">
        <v>6.3540821075439453</v>
      </c>
      <c r="J171" s="105">
        <v>4.6774215074243539</v>
      </c>
      <c r="K171" s="105">
        <v>1.6766606001195914</v>
      </c>
      <c r="L171" s="106">
        <v>4.304354265332222E-2</v>
      </c>
      <c r="M171" s="107">
        <f t="shared" ref="M171" si="48">I171/100</f>
        <v>6.3540821075439458E-2</v>
      </c>
      <c r="N171" s="106">
        <f t="shared" si="29"/>
        <v>4.6774215074243536E-2</v>
      </c>
      <c r="O171" s="106">
        <f t="shared" si="29"/>
        <v>1.6766606001195915E-2</v>
      </c>
      <c r="P171" s="129">
        <f t="shared" si="29"/>
        <v>4.3043542653322222E-4</v>
      </c>
      <c r="Q171" s="11">
        <v>1.1177961432506889</v>
      </c>
      <c r="R171" s="107">
        <f t="shared" ref="R171" si="49">$Q171*M171</f>
        <v>7.1025684737108311E-2</v>
      </c>
      <c r="S171" s="109">
        <f t="shared" si="44"/>
        <v>5.2284037213567655E-2</v>
      </c>
      <c r="T171" s="110">
        <f t="shared" si="44"/>
        <v>1.8741647523540649E-2</v>
      </c>
      <c r="U171" s="108">
        <f t="shared" ref="U171:U204" si="50">$F171*M171*$Q171</f>
        <v>1.0653852710566247</v>
      </c>
      <c r="V171" s="11">
        <f t="shared" si="46"/>
        <v>0.78426055820351492</v>
      </c>
      <c r="W171" s="11">
        <f t="shared" si="47"/>
        <v>0.28112471285310975</v>
      </c>
      <c r="X171" s="92">
        <f t="shared" ref="X171:X179" si="51">U171*10^4</f>
        <v>10653.852710566247</v>
      </c>
      <c r="Y171" s="15">
        <f t="shared" si="27"/>
        <v>7842.6055820351494</v>
      </c>
      <c r="Z171" s="15">
        <f t="shared" si="28"/>
        <v>2811.2471285310976</v>
      </c>
      <c r="AA171" s="111">
        <f t="shared" ref="AA171" si="52">X171*0.01</f>
        <v>106.53852710566247</v>
      </c>
      <c r="AB171" s="87">
        <f t="shared" si="30"/>
        <v>78.426055820351493</v>
      </c>
      <c r="AC171" s="127">
        <f t="shared" si="30"/>
        <v>28.112471285310978</v>
      </c>
      <c r="AD171" s="112"/>
    </row>
    <row r="172" spans="1:30" s="22" customFormat="1" x14ac:dyDescent="0.25">
      <c r="A172" s="208" t="s">
        <v>20</v>
      </c>
      <c r="B172" s="208" t="s">
        <v>867</v>
      </c>
      <c r="C172" s="208" t="s">
        <v>975</v>
      </c>
      <c r="D172" s="208">
        <v>1</v>
      </c>
      <c r="E172" s="36" t="s">
        <v>170</v>
      </c>
      <c r="F172" s="113">
        <v>15</v>
      </c>
      <c r="G172" s="208"/>
      <c r="H172" s="107">
        <v>4.7595487829012271</v>
      </c>
      <c r="I172" s="105">
        <v>7.2246160507202148</v>
      </c>
      <c r="J172" s="105">
        <v>5.7843481357883189</v>
      </c>
      <c r="K172" s="105">
        <v>1.440267914931896</v>
      </c>
      <c r="L172" s="106">
        <v>0</v>
      </c>
      <c r="M172" s="107">
        <f t="shared" si="29"/>
        <v>7.2246160507202145E-2</v>
      </c>
      <c r="N172" s="106">
        <f t="shared" si="29"/>
        <v>5.7843481357883191E-2</v>
      </c>
      <c r="O172" s="106">
        <f t="shared" si="29"/>
        <v>1.440267914931896E-2</v>
      </c>
      <c r="P172" s="129">
        <f t="shared" si="29"/>
        <v>0</v>
      </c>
      <c r="Q172" s="11">
        <v>1.6505263157894738</v>
      </c>
      <c r="R172" s="107">
        <f t="shared" si="44"/>
        <v>0.11924418913188733</v>
      </c>
      <c r="S172" s="109">
        <f t="shared" si="44"/>
        <v>9.5472188178064049E-2</v>
      </c>
      <c r="T172" s="110">
        <f t="shared" si="44"/>
        <v>2.3772000953823296E-2</v>
      </c>
      <c r="U172" s="108">
        <f t="shared" si="50"/>
        <v>1.78866283697831</v>
      </c>
      <c r="V172" s="11">
        <f t="shared" si="46"/>
        <v>1.4320828226709608</v>
      </c>
      <c r="W172" s="11">
        <f t="shared" si="47"/>
        <v>0.35658001430734948</v>
      </c>
      <c r="X172" s="92">
        <f t="shared" si="51"/>
        <v>17886.628369783099</v>
      </c>
      <c r="Y172" s="15">
        <f t="shared" si="27"/>
        <v>14320.828226709607</v>
      </c>
      <c r="Z172" s="15">
        <f t="shared" si="28"/>
        <v>3565.8001430734948</v>
      </c>
      <c r="AA172" s="111">
        <f t="shared" si="30"/>
        <v>178.86628369783099</v>
      </c>
      <c r="AB172" s="87">
        <f t="shared" si="30"/>
        <v>143.20828226709608</v>
      </c>
      <c r="AC172" s="127">
        <f t="shared" si="30"/>
        <v>35.658001430734949</v>
      </c>
      <c r="AD172" s="112"/>
    </row>
    <row r="173" spans="1:30" s="22" customFormat="1" x14ac:dyDescent="0.25">
      <c r="A173" s="208" t="s">
        <v>20</v>
      </c>
      <c r="B173" s="208" t="s">
        <v>867</v>
      </c>
      <c r="C173" s="208" t="s">
        <v>975</v>
      </c>
      <c r="D173" s="208">
        <v>1</v>
      </c>
      <c r="E173" s="36" t="s">
        <v>714</v>
      </c>
      <c r="F173" s="113">
        <v>16</v>
      </c>
      <c r="G173" s="208"/>
      <c r="H173" s="107">
        <v>4.7015372329806748</v>
      </c>
      <c r="I173" s="105">
        <v>7.1593828201293945</v>
      </c>
      <c r="J173" s="105">
        <v>6.3500263455266239</v>
      </c>
      <c r="K173" s="105">
        <v>0.8093564746027706</v>
      </c>
      <c r="L173" s="106">
        <v>0</v>
      </c>
      <c r="M173" s="107">
        <f t="shared" si="29"/>
        <v>7.1593828201293952E-2</v>
      </c>
      <c r="N173" s="106">
        <f t="shared" si="29"/>
        <v>6.3500263455266243E-2</v>
      </c>
      <c r="O173" s="106">
        <f t="shared" si="29"/>
        <v>8.0935647460277059E-3</v>
      </c>
      <c r="P173" s="129">
        <f t="shared" si="29"/>
        <v>0</v>
      </c>
      <c r="Q173" s="11">
        <v>1.1977559607293127</v>
      </c>
      <c r="R173" s="107">
        <f t="shared" si="44"/>
        <v>8.5751934479530195E-2</v>
      </c>
      <c r="S173" s="109">
        <f t="shared" si="44"/>
        <v>7.6057819061426876E-2</v>
      </c>
      <c r="T173" s="110">
        <f t="shared" si="44"/>
        <v>9.6941154181033103E-3</v>
      </c>
      <c r="U173" s="108">
        <f t="shared" si="50"/>
        <v>1.3720309516724831</v>
      </c>
      <c r="V173" s="11">
        <f t="shared" si="46"/>
        <v>1.21692510498283</v>
      </c>
      <c r="W173" s="11">
        <f t="shared" si="47"/>
        <v>0.15510584668965297</v>
      </c>
      <c r="X173" s="92">
        <f t="shared" si="51"/>
        <v>13720.309516724832</v>
      </c>
      <c r="Y173" s="15">
        <f t="shared" si="27"/>
        <v>12169.251049828301</v>
      </c>
      <c r="Z173" s="15">
        <f t="shared" si="28"/>
        <v>1551.0584668965296</v>
      </c>
      <c r="AA173" s="111">
        <f t="shared" si="30"/>
        <v>137.20309516724834</v>
      </c>
      <c r="AB173" s="87">
        <f t="shared" si="30"/>
        <v>121.69251049828301</v>
      </c>
      <c r="AC173" s="127">
        <f t="shared" si="30"/>
        <v>15.510584668965295</v>
      </c>
      <c r="AD173" s="112"/>
    </row>
    <row r="174" spans="1:30" s="22" customFormat="1" x14ac:dyDescent="0.25">
      <c r="A174" s="208" t="s">
        <v>20</v>
      </c>
      <c r="B174" s="208" t="s">
        <v>867</v>
      </c>
      <c r="C174" s="208" t="s">
        <v>975</v>
      </c>
      <c r="D174" s="208">
        <v>2</v>
      </c>
      <c r="E174" s="36" t="s">
        <v>214</v>
      </c>
      <c r="F174" s="113">
        <v>4</v>
      </c>
      <c r="G174" s="2">
        <v>48</v>
      </c>
      <c r="H174" s="107">
        <v>9.5654797827399225</v>
      </c>
      <c r="I174" s="105">
        <v>4.5587501525878906</v>
      </c>
      <c r="J174" s="105">
        <v>2.2422045216425541</v>
      </c>
      <c r="K174" s="105">
        <v>2.3165456309453365</v>
      </c>
      <c r="L174" s="106">
        <v>0.17053277790546417</v>
      </c>
      <c r="M174" s="107">
        <f t="shared" si="29"/>
        <v>4.5587501525878905E-2</v>
      </c>
      <c r="N174" s="106">
        <f t="shared" si="29"/>
        <v>2.2422045216425542E-2</v>
      </c>
      <c r="O174" s="106">
        <f t="shared" si="29"/>
        <v>2.3165456309453367E-2</v>
      </c>
      <c r="P174" s="129">
        <f t="shared" si="29"/>
        <v>1.7053277790546417E-3</v>
      </c>
      <c r="Q174" s="11">
        <v>0.84872158193974012</v>
      </c>
      <c r="R174" s="107">
        <f t="shared" si="44"/>
        <v>3.869109641172426E-2</v>
      </c>
      <c r="S174" s="109">
        <f t="shared" si="44"/>
        <v>1.903007368640907E-2</v>
      </c>
      <c r="T174" s="110">
        <f t="shared" si="44"/>
        <v>1.9661022725315197E-2</v>
      </c>
      <c r="U174" s="108">
        <f t="shared" si="50"/>
        <v>0.15476438564689704</v>
      </c>
      <c r="V174" s="11">
        <f t="shared" si="46"/>
        <v>7.612029474563628E-2</v>
      </c>
      <c r="W174" s="11">
        <f t="shared" si="47"/>
        <v>7.8644090901260788E-2</v>
      </c>
      <c r="X174" s="92">
        <f t="shared" si="51"/>
        <v>1547.6438564689704</v>
      </c>
      <c r="Y174" s="15">
        <f t="shared" si="27"/>
        <v>761.20294745636284</v>
      </c>
      <c r="Z174" s="15">
        <f t="shared" si="28"/>
        <v>786.4409090126079</v>
      </c>
      <c r="AA174" s="111">
        <f t="shared" si="30"/>
        <v>15.476438564689705</v>
      </c>
      <c r="AB174" s="87">
        <f t="shared" si="30"/>
        <v>7.6120294745636281</v>
      </c>
      <c r="AC174" s="127">
        <f t="shared" si="30"/>
        <v>7.8644090901260792</v>
      </c>
      <c r="AD174" s="112"/>
    </row>
    <row r="175" spans="1:30" s="22" customFormat="1" x14ac:dyDescent="0.25">
      <c r="A175" s="208" t="s">
        <v>20</v>
      </c>
      <c r="B175" s="208" t="s">
        <v>867</v>
      </c>
      <c r="C175" s="208" t="s">
        <v>975</v>
      </c>
      <c r="D175" s="208">
        <v>2</v>
      </c>
      <c r="E175" s="36" t="s">
        <v>216</v>
      </c>
      <c r="F175" s="113">
        <v>11</v>
      </c>
      <c r="G175" s="2"/>
      <c r="H175" s="107">
        <v>8.9262483738616982</v>
      </c>
      <c r="I175" s="105">
        <v>6.2228460311889648</v>
      </c>
      <c r="J175" s="105">
        <v>4.3394234610539115</v>
      </c>
      <c r="K175" s="105">
        <v>1.8834225701350533</v>
      </c>
      <c r="L175" s="106">
        <v>0</v>
      </c>
      <c r="M175" s="107">
        <f t="shared" si="29"/>
        <v>6.2228460311889645E-2</v>
      </c>
      <c r="N175" s="106">
        <f t="shared" si="29"/>
        <v>4.3394234610539116E-2</v>
      </c>
      <c r="O175" s="106">
        <f t="shared" si="29"/>
        <v>1.8834225701350533E-2</v>
      </c>
      <c r="P175" s="129">
        <f t="shared" si="29"/>
        <v>0</v>
      </c>
      <c r="Q175" s="11">
        <v>0.80571428571428561</v>
      </c>
      <c r="R175" s="107">
        <f t="shared" si="44"/>
        <v>5.0138359451293933E-2</v>
      </c>
      <c r="S175" s="109">
        <f t="shared" si="44"/>
        <v>3.4963354743348656E-2</v>
      </c>
      <c r="T175" s="110">
        <f t="shared" si="44"/>
        <v>1.5175004707945285E-2</v>
      </c>
      <c r="U175" s="108">
        <f t="shared" si="50"/>
        <v>0.55152195396423331</v>
      </c>
      <c r="V175" s="11">
        <f t="shared" si="46"/>
        <v>0.38459690217683518</v>
      </c>
      <c r="W175" s="11">
        <f t="shared" si="47"/>
        <v>0.16692505178739814</v>
      </c>
      <c r="X175" s="92">
        <f t="shared" si="51"/>
        <v>5515.2195396423331</v>
      </c>
      <c r="Y175" s="15">
        <f t="shared" si="27"/>
        <v>3845.9690217683519</v>
      </c>
      <c r="Z175" s="15">
        <f t="shared" si="28"/>
        <v>1669.2505178739814</v>
      </c>
      <c r="AA175" s="111">
        <f t="shared" si="30"/>
        <v>55.15219539642333</v>
      </c>
      <c r="AB175" s="87">
        <f t="shared" si="30"/>
        <v>38.459690217683523</v>
      </c>
      <c r="AC175" s="127">
        <f t="shared" si="30"/>
        <v>16.692505178739815</v>
      </c>
      <c r="AD175" s="112"/>
    </row>
    <row r="176" spans="1:30" s="22" customFormat="1" x14ac:dyDescent="0.25">
      <c r="A176" s="208" t="s">
        <v>20</v>
      </c>
      <c r="B176" s="208" t="s">
        <v>867</v>
      </c>
      <c r="C176" s="208" t="s">
        <v>975</v>
      </c>
      <c r="D176" s="208">
        <v>2</v>
      </c>
      <c r="E176" s="36" t="s">
        <v>715</v>
      </c>
      <c r="F176" s="113">
        <v>23</v>
      </c>
      <c r="G176" s="208"/>
      <c r="H176" s="107">
        <v>4.8929970863056536</v>
      </c>
      <c r="I176" s="105">
        <v>7.378197193145752</v>
      </c>
      <c r="J176" s="105">
        <v>6.4732562023672653</v>
      </c>
      <c r="K176" s="105">
        <v>0.90494099077848666</v>
      </c>
      <c r="L176" s="106">
        <v>4.2706429958343506E-2</v>
      </c>
      <c r="M176" s="107">
        <f t="shared" si="29"/>
        <v>7.3781971931457524E-2</v>
      </c>
      <c r="N176" s="106">
        <f t="shared" si="29"/>
        <v>6.4732562023672655E-2</v>
      </c>
      <c r="O176" s="106">
        <f t="shared" si="29"/>
        <v>9.049409907784866E-3</v>
      </c>
      <c r="P176" s="129">
        <f t="shared" si="29"/>
        <v>4.2706429958343505E-4</v>
      </c>
      <c r="Q176" s="11">
        <v>1.3550000000000002</v>
      </c>
      <c r="R176" s="107">
        <f t="shared" si="44"/>
        <v>9.9974571967124962E-2</v>
      </c>
      <c r="S176" s="109">
        <f t="shared" si="44"/>
        <v>8.7712621542076458E-2</v>
      </c>
      <c r="T176" s="110">
        <f t="shared" si="44"/>
        <v>1.2261950425048495E-2</v>
      </c>
      <c r="U176" s="108">
        <f t="shared" si="50"/>
        <v>2.2994151552438744</v>
      </c>
      <c r="V176" s="11">
        <f t="shared" si="46"/>
        <v>2.0173902954677585</v>
      </c>
      <c r="W176" s="11">
        <f t="shared" si="47"/>
        <v>0.28202485977611541</v>
      </c>
      <c r="X176" s="92">
        <f t="shared" si="51"/>
        <v>22994.151552438743</v>
      </c>
      <c r="Y176" s="15">
        <f t="shared" si="27"/>
        <v>20173.902954677586</v>
      </c>
      <c r="Z176" s="15">
        <f t="shared" si="28"/>
        <v>2820.2485977611541</v>
      </c>
      <c r="AA176" s="111">
        <f t="shared" si="30"/>
        <v>229.94151552438743</v>
      </c>
      <c r="AB176" s="87">
        <f t="shared" si="30"/>
        <v>201.73902954677587</v>
      </c>
      <c r="AC176" s="127">
        <f t="shared" si="30"/>
        <v>28.202485977611541</v>
      </c>
      <c r="AD176" s="112"/>
    </row>
    <row r="177" spans="1:30" s="22" customFormat="1" x14ac:dyDescent="0.25">
      <c r="A177" s="208" t="s">
        <v>20</v>
      </c>
      <c r="B177" s="208" t="s">
        <v>867</v>
      </c>
      <c r="C177" s="208" t="s">
        <v>975</v>
      </c>
      <c r="D177" s="208">
        <v>3</v>
      </c>
      <c r="E177" s="36" t="s">
        <v>200</v>
      </c>
      <c r="F177" s="113">
        <v>3</v>
      </c>
      <c r="G177" s="2">
        <v>55</v>
      </c>
      <c r="H177" s="107">
        <v>11.687144141444488</v>
      </c>
      <c r="I177" s="105">
        <v>7.3555259704589844</v>
      </c>
      <c r="J177" s="105">
        <v>3.363073260583199</v>
      </c>
      <c r="K177" s="105">
        <v>3.9924527098757854</v>
      </c>
      <c r="L177" s="106">
        <v>0.38609373569488525</v>
      </c>
      <c r="M177" s="107">
        <f t="shared" si="29"/>
        <v>7.3555259704589843E-2</v>
      </c>
      <c r="N177" s="106">
        <f t="shared" si="29"/>
        <v>3.3630732605831992E-2</v>
      </c>
      <c r="O177" s="106">
        <f t="shared" si="29"/>
        <v>3.992452709875785E-2</v>
      </c>
      <c r="P177" s="129">
        <f t="shared" si="29"/>
        <v>3.8609373569488525E-3</v>
      </c>
      <c r="Q177" s="11">
        <v>0.71816036445165132</v>
      </c>
      <c r="R177" s="107">
        <f t="shared" si="44"/>
        <v>5.2824472116784107E-2</v>
      </c>
      <c r="S177" s="109">
        <f t="shared" si="44"/>
        <v>2.4152259184980335E-2</v>
      </c>
      <c r="T177" s="110">
        <f t="shared" si="44"/>
        <v>2.8672212931803769E-2</v>
      </c>
      <c r="U177" s="108">
        <f t="shared" si="50"/>
        <v>0.15847341635035231</v>
      </c>
      <c r="V177" s="11">
        <f t="shared" si="46"/>
        <v>7.245677755494101E-2</v>
      </c>
      <c r="W177" s="11">
        <f t="shared" si="47"/>
        <v>8.6016638795411299E-2</v>
      </c>
      <c r="X177" s="92">
        <f t="shared" si="51"/>
        <v>1584.7341635035232</v>
      </c>
      <c r="Y177" s="15">
        <f t="shared" si="27"/>
        <v>724.56777554941004</v>
      </c>
      <c r="Z177" s="15">
        <f t="shared" si="28"/>
        <v>860.16638795411302</v>
      </c>
      <c r="AA177" s="111">
        <f t="shared" si="30"/>
        <v>15.847341635035232</v>
      </c>
      <c r="AB177" s="87">
        <f t="shared" si="30"/>
        <v>7.2456777554941008</v>
      </c>
      <c r="AC177" s="127">
        <f t="shared" si="30"/>
        <v>8.60166387954113</v>
      </c>
      <c r="AD177" s="112"/>
    </row>
    <row r="178" spans="1:30" s="22" customFormat="1" x14ac:dyDescent="0.25">
      <c r="A178" s="208" t="s">
        <v>20</v>
      </c>
      <c r="B178" s="208" t="s">
        <v>867</v>
      </c>
      <c r="C178" s="208" t="s">
        <v>975</v>
      </c>
      <c r="D178" s="208">
        <v>3</v>
      </c>
      <c r="E178" s="36" t="s">
        <v>251</v>
      </c>
      <c r="F178" s="113">
        <v>12</v>
      </c>
      <c r="G178" s="2"/>
      <c r="H178" s="107">
        <v>5.6460263286201862</v>
      </c>
      <c r="I178" s="105">
        <v>6.0408120155334473</v>
      </c>
      <c r="J178" s="105">
        <v>4.7090579578836165</v>
      </c>
      <c r="K178" s="105">
        <v>1.3317540576498308</v>
      </c>
      <c r="L178" s="106">
        <v>5.4228696972131729E-2</v>
      </c>
      <c r="M178" s="107">
        <f t="shared" si="29"/>
        <v>6.040812015533447E-2</v>
      </c>
      <c r="N178" s="106">
        <f t="shared" si="29"/>
        <v>4.7090579578836167E-2</v>
      </c>
      <c r="O178" s="106">
        <f t="shared" si="29"/>
        <v>1.3317540576498308E-2</v>
      </c>
      <c r="P178" s="129">
        <f t="shared" si="29"/>
        <v>5.4228696972131725E-4</v>
      </c>
      <c r="Q178" s="11">
        <v>1.270899470899471</v>
      </c>
      <c r="R178" s="107">
        <f t="shared" si="44"/>
        <v>7.6772647943446251E-2</v>
      </c>
      <c r="S178" s="109">
        <f t="shared" si="44"/>
        <v>5.984739267109232E-2</v>
      </c>
      <c r="T178" s="110">
        <f t="shared" si="44"/>
        <v>1.6925255272353935E-2</v>
      </c>
      <c r="U178" s="108">
        <f t="shared" si="50"/>
        <v>0.92127177532135496</v>
      </c>
      <c r="V178" s="11">
        <f t="shared" si="46"/>
        <v>0.71816871205310784</v>
      </c>
      <c r="W178" s="11">
        <f t="shared" si="47"/>
        <v>0.20310306326824723</v>
      </c>
      <c r="X178" s="92">
        <f t="shared" si="51"/>
        <v>9212.7177532135502</v>
      </c>
      <c r="Y178" s="15">
        <f t="shared" si="27"/>
        <v>7181.6871205310781</v>
      </c>
      <c r="Z178" s="15">
        <f t="shared" si="28"/>
        <v>2031.0306326824723</v>
      </c>
      <c r="AA178" s="111">
        <f t="shared" si="30"/>
        <v>92.127177532135505</v>
      </c>
      <c r="AB178" s="87">
        <f t="shared" si="30"/>
        <v>71.81687120531079</v>
      </c>
      <c r="AC178" s="127">
        <f t="shared" si="30"/>
        <v>20.310306326824723</v>
      </c>
      <c r="AD178" s="112"/>
    </row>
    <row r="179" spans="1:30" s="22" customFormat="1" x14ac:dyDescent="0.25">
      <c r="A179" s="208" t="s">
        <v>20</v>
      </c>
      <c r="B179" s="208" t="s">
        <v>867</v>
      </c>
      <c r="C179" s="208" t="s">
        <v>975</v>
      </c>
      <c r="D179" s="208">
        <v>3</v>
      </c>
      <c r="E179" s="36" t="s">
        <v>716</v>
      </c>
      <c r="F179" s="113">
        <v>40</v>
      </c>
      <c r="G179" s="208"/>
      <c r="H179" s="107">
        <v>4.5010839378188976</v>
      </c>
      <c r="I179" s="105">
        <v>8.3763771057128906</v>
      </c>
      <c r="J179" s="105">
        <v>7.4953614288843369</v>
      </c>
      <c r="K179" s="105">
        <v>0.88101567682855375</v>
      </c>
      <c r="L179" s="106">
        <v>0</v>
      </c>
      <c r="M179" s="107">
        <f t="shared" si="29"/>
        <v>8.37637710571289E-2</v>
      </c>
      <c r="N179" s="106">
        <f t="shared" si="29"/>
        <v>7.4953614288843368E-2</v>
      </c>
      <c r="O179" s="106">
        <f t="shared" si="29"/>
        <v>8.8101567682855372E-3</v>
      </c>
      <c r="P179" s="129">
        <f t="shared" si="29"/>
        <v>0</v>
      </c>
      <c r="Q179" s="11">
        <v>1.479373800802372</v>
      </c>
      <c r="R179" s="107">
        <f t="shared" si="44"/>
        <v>0.12391792835832451</v>
      </c>
      <c r="S179" s="109">
        <f t="shared" si="44"/>
        <v>0.1108844132543612</v>
      </c>
      <c r="T179" s="110">
        <f t="shared" si="44"/>
        <v>1.3033515103963318E-2</v>
      </c>
      <c r="U179" s="108">
        <f t="shared" si="50"/>
        <v>4.9567171343329806</v>
      </c>
      <c r="V179" s="11">
        <f t="shared" si="46"/>
        <v>4.4353765301744481</v>
      </c>
      <c r="W179" s="11">
        <f t="shared" si="47"/>
        <v>0.52134060415853278</v>
      </c>
      <c r="X179" s="92">
        <f t="shared" si="51"/>
        <v>49567.171343329806</v>
      </c>
      <c r="Y179" s="15">
        <f t="shared" si="27"/>
        <v>44353.765301744483</v>
      </c>
      <c r="Z179" s="15">
        <f t="shared" si="28"/>
        <v>5213.4060415853282</v>
      </c>
      <c r="AA179" s="111">
        <f t="shared" si="30"/>
        <v>495.67171343329807</v>
      </c>
      <c r="AB179" s="87">
        <f t="shared" si="30"/>
        <v>443.53765301744482</v>
      </c>
      <c r="AC179" s="127">
        <f t="shared" si="30"/>
        <v>52.134060415853284</v>
      </c>
      <c r="AD179" s="112"/>
    </row>
    <row r="180" spans="1:30" x14ac:dyDescent="0.25">
      <c r="A180" s="202" t="s">
        <v>972</v>
      </c>
      <c r="B180" s="202" t="s">
        <v>867</v>
      </c>
      <c r="C180" s="202" t="s">
        <v>972</v>
      </c>
      <c r="D180" s="202">
        <v>1</v>
      </c>
      <c r="E180" s="202" t="s">
        <v>166</v>
      </c>
      <c r="F180" s="202">
        <v>5</v>
      </c>
      <c r="G180" s="202">
        <v>100</v>
      </c>
      <c r="H180" s="106">
        <v>8.6949279586907728</v>
      </c>
      <c r="I180" s="89">
        <v>9.3867282867431641</v>
      </c>
      <c r="J180" s="89">
        <v>7.2106805203150985</v>
      </c>
      <c r="K180" s="105">
        <f t="shared" ref="K180:K204" si="53">I180-J180</f>
        <v>2.1760477664280655</v>
      </c>
      <c r="L180" s="130"/>
      <c r="M180" s="106">
        <f t="shared" ref="M180:M204" si="54">I180/100</f>
        <v>9.3867282867431637E-2</v>
      </c>
      <c r="N180" s="106">
        <f t="shared" ref="N180:N204" si="55">J180/100</f>
        <v>7.2106805203150992E-2</v>
      </c>
      <c r="O180" s="106">
        <f t="shared" ref="O180:O204" si="56">K180/100</f>
        <v>2.1760477664280655E-2</v>
      </c>
      <c r="P180" s="130"/>
      <c r="Q180" s="45">
        <v>0.5829862139881834</v>
      </c>
      <c r="R180" s="107">
        <f t="shared" si="44"/>
        <v>5.4723331856241841E-2</v>
      </c>
      <c r="S180" s="109">
        <f t="shared" si="44"/>
        <v>4.203727336816844E-2</v>
      </c>
      <c r="T180" s="110">
        <f t="shared" si="44"/>
        <v>1.2686058488073406E-2</v>
      </c>
      <c r="U180" s="11">
        <f t="shared" si="50"/>
        <v>0.27361665928120921</v>
      </c>
      <c r="V180" s="11">
        <f t="shared" si="46"/>
        <v>0.21018636684084221</v>
      </c>
      <c r="W180" s="128">
        <f t="shared" si="47"/>
        <v>6.3430292440367034E-2</v>
      </c>
      <c r="X180" s="92">
        <f t="shared" ref="X180:X204" si="57">U180*10^4</f>
        <v>2736.1665928120919</v>
      </c>
      <c r="Y180" s="15">
        <f t="shared" ref="Y180:Y204" si="58">V180*10^4</f>
        <v>2101.8636684084222</v>
      </c>
      <c r="Z180" s="15">
        <f t="shared" ref="Z180:Z204" si="59">W180*10^4</f>
        <v>634.30292440367032</v>
      </c>
      <c r="AA180" s="111">
        <f t="shared" ref="AA180:AA204" si="60">X180*0.01</f>
        <v>27.361665928120921</v>
      </c>
      <c r="AB180" s="87">
        <f t="shared" ref="AB180:AB204" si="61">Y180*0.01</f>
        <v>21.018636684084221</v>
      </c>
      <c r="AC180" s="127">
        <f t="shared" ref="AC180:AC204" si="62">Z180*0.01</f>
        <v>6.3430292440367033</v>
      </c>
      <c r="AD180" s="9"/>
    </row>
    <row r="181" spans="1:30" x14ac:dyDescent="0.25">
      <c r="A181" s="202" t="s">
        <v>972</v>
      </c>
      <c r="B181" s="202" t="s">
        <v>867</v>
      </c>
      <c r="C181" s="202" t="s">
        <v>972</v>
      </c>
      <c r="D181" s="202">
        <v>1</v>
      </c>
      <c r="E181" s="220" t="s">
        <v>239</v>
      </c>
      <c r="F181" s="202">
        <v>10</v>
      </c>
      <c r="G181" s="202"/>
      <c r="H181" s="106">
        <v>2.9248042268139032</v>
      </c>
      <c r="I181" s="221">
        <v>9.2462434768676758</v>
      </c>
      <c r="J181" s="221">
        <v>8.7132861049841726</v>
      </c>
      <c r="K181" s="105">
        <f>I181-J181</f>
        <v>0.53295737188350323</v>
      </c>
      <c r="L181" s="130"/>
      <c r="M181" s="106">
        <f>I181/100</f>
        <v>9.2462434768676757E-2</v>
      </c>
      <c r="N181" s="106">
        <f>J181/100</f>
        <v>8.713286104984172E-2</v>
      </c>
      <c r="O181" s="106">
        <f>K181/100</f>
        <v>5.3295737188350321E-3</v>
      </c>
      <c r="P181" s="130"/>
      <c r="Q181" s="45">
        <v>0.92807222406190626</v>
      </c>
      <c r="R181" s="107">
        <f t="shared" si="44"/>
        <v>8.5811817477944766E-2</v>
      </c>
      <c r="S181" s="109">
        <f t="shared" si="44"/>
        <v>8.0865588143403652E-2</v>
      </c>
      <c r="T181" s="110">
        <f t="shared" si="44"/>
        <v>4.9462293345411126E-3</v>
      </c>
      <c r="U181" s="11">
        <f t="shared" si="50"/>
        <v>0.85811817477944774</v>
      </c>
      <c r="V181" s="11">
        <f t="shared" si="46"/>
        <v>0.80865588143403655</v>
      </c>
      <c r="W181" s="128">
        <f t="shared" si="47"/>
        <v>4.9462293345411128E-2</v>
      </c>
      <c r="X181" s="92">
        <f t="shared" si="57"/>
        <v>8581.1817477944769</v>
      </c>
      <c r="Y181" s="15">
        <f t="shared" si="58"/>
        <v>8086.5588143403656</v>
      </c>
      <c r="Z181" s="15">
        <f t="shared" si="59"/>
        <v>494.62293345411126</v>
      </c>
      <c r="AA181" s="111">
        <f t="shared" si="60"/>
        <v>85.811817477944771</v>
      </c>
      <c r="AB181" s="87">
        <f t="shared" si="61"/>
        <v>80.865588143403656</v>
      </c>
      <c r="AC181" s="127">
        <f t="shared" si="62"/>
        <v>4.9462293345411128</v>
      </c>
      <c r="AD181" s="9"/>
    </row>
    <row r="182" spans="1:30" x14ac:dyDescent="0.25">
      <c r="A182" s="202" t="s">
        <v>972</v>
      </c>
      <c r="B182" s="202" t="s">
        <v>867</v>
      </c>
      <c r="C182" s="202" t="s">
        <v>972</v>
      </c>
      <c r="D182" s="202">
        <v>1</v>
      </c>
      <c r="E182" s="202" t="s">
        <v>170</v>
      </c>
      <c r="F182" s="202">
        <v>15</v>
      </c>
      <c r="G182" s="202"/>
      <c r="H182" s="106">
        <v>2.940134608572508</v>
      </c>
      <c r="I182" s="89">
        <v>10.7759437561035</v>
      </c>
      <c r="J182" s="89">
        <v>10.232534938951432</v>
      </c>
      <c r="K182" s="105">
        <f t="shared" si="53"/>
        <v>0.54340881715206812</v>
      </c>
      <c r="L182" s="130"/>
      <c r="M182" s="106">
        <f t="shared" si="54"/>
        <v>0.107759437561035</v>
      </c>
      <c r="N182" s="106">
        <f t="shared" si="55"/>
        <v>0.10232534938951432</v>
      </c>
      <c r="O182" s="106">
        <f t="shared" si="56"/>
        <v>5.4340881715206815E-3</v>
      </c>
      <c r="P182" s="130"/>
      <c r="Q182" s="45">
        <v>1.1990867420743503</v>
      </c>
      <c r="R182" s="107">
        <f t="shared" si="44"/>
        <v>0.12921291291282583</v>
      </c>
      <c r="S182" s="109">
        <f t="shared" si="44"/>
        <v>0.12269696983109234</v>
      </c>
      <c r="T182" s="110">
        <f t="shared" si="44"/>
        <v>6.5159430817334973E-3</v>
      </c>
      <c r="U182" s="11">
        <f t="shared" si="50"/>
        <v>1.9381936936923876</v>
      </c>
      <c r="V182" s="11">
        <f t="shared" si="46"/>
        <v>1.8404545474663851</v>
      </c>
      <c r="W182" s="128">
        <f t="shared" si="47"/>
        <v>9.7739146226002466E-2</v>
      </c>
      <c r="X182" s="92">
        <f t="shared" si="57"/>
        <v>19381.936936923878</v>
      </c>
      <c r="Y182" s="15">
        <f t="shared" si="58"/>
        <v>18404.54547466385</v>
      </c>
      <c r="Z182" s="15">
        <f t="shared" si="59"/>
        <v>977.3914622600247</v>
      </c>
      <c r="AA182" s="111">
        <f t="shared" si="60"/>
        <v>193.81936936923879</v>
      </c>
      <c r="AB182" s="87">
        <f t="shared" si="61"/>
        <v>184.04545474663851</v>
      </c>
      <c r="AC182" s="127">
        <f t="shared" si="62"/>
        <v>9.7739146226002465</v>
      </c>
      <c r="AD182" s="9"/>
    </row>
    <row r="183" spans="1:30" x14ac:dyDescent="0.25">
      <c r="A183" s="202" t="s">
        <v>972</v>
      </c>
      <c r="B183" s="202" t="s">
        <v>867</v>
      </c>
      <c r="C183" s="202" t="s">
        <v>972</v>
      </c>
      <c r="D183" s="202">
        <v>1</v>
      </c>
      <c r="E183" s="202" t="s">
        <v>171</v>
      </c>
      <c r="F183" s="202">
        <v>20</v>
      </c>
      <c r="G183" s="202"/>
      <c r="H183" s="106">
        <v>2.983257229832649</v>
      </c>
      <c r="I183" s="89">
        <v>7.8810138702392578</v>
      </c>
      <c r="J183" s="89">
        <v>6.3125740986073531</v>
      </c>
      <c r="K183" s="105">
        <f t="shared" si="53"/>
        <v>1.5684397716319047</v>
      </c>
      <c r="L183" s="130"/>
      <c r="M183" s="106">
        <f t="shared" si="54"/>
        <v>7.8810138702392576E-2</v>
      </c>
      <c r="N183" s="106">
        <f t="shared" si="55"/>
        <v>6.3125740986073528E-2</v>
      </c>
      <c r="O183" s="106">
        <f t="shared" si="56"/>
        <v>1.5684397716319048E-2</v>
      </c>
      <c r="P183" s="130"/>
      <c r="Q183" s="45">
        <v>1.2304581975355979</v>
      </c>
      <c r="R183" s="107">
        <f t="shared" si="44"/>
        <v>9.6972581215276438E-2</v>
      </c>
      <c r="S183" s="109">
        <f t="shared" si="44"/>
        <v>7.7673585471823056E-2</v>
      </c>
      <c r="T183" s="110">
        <f t="shared" si="44"/>
        <v>1.9298995743453385E-2</v>
      </c>
      <c r="U183" s="11">
        <f t="shared" si="50"/>
        <v>1.9394516243055286</v>
      </c>
      <c r="V183" s="11">
        <f t="shared" si="46"/>
        <v>1.5534717094364612</v>
      </c>
      <c r="W183" s="128">
        <f t="shared" si="47"/>
        <v>0.38597991486906769</v>
      </c>
      <c r="X183" s="92">
        <f t="shared" si="57"/>
        <v>19394.516243055288</v>
      </c>
      <c r="Y183" s="15">
        <f t="shared" si="58"/>
        <v>15534.717094364612</v>
      </c>
      <c r="Z183" s="15">
        <f t="shared" si="59"/>
        <v>3859.7991486906767</v>
      </c>
      <c r="AA183" s="111">
        <f t="shared" si="60"/>
        <v>193.9451624305529</v>
      </c>
      <c r="AB183" s="87">
        <f t="shared" si="61"/>
        <v>155.34717094364612</v>
      </c>
      <c r="AC183" s="127">
        <f t="shared" si="62"/>
        <v>38.597991486906771</v>
      </c>
      <c r="AD183" s="9"/>
    </row>
    <row r="184" spans="1:30" x14ac:dyDescent="0.25">
      <c r="A184" s="202" t="s">
        <v>972</v>
      </c>
      <c r="B184" s="202" t="s">
        <v>867</v>
      </c>
      <c r="C184" s="202" t="s">
        <v>972</v>
      </c>
      <c r="D184" s="202">
        <v>1</v>
      </c>
      <c r="E184" s="202" t="s">
        <v>172</v>
      </c>
      <c r="F184" s="202">
        <v>50</v>
      </c>
      <c r="G184" s="202"/>
      <c r="H184" s="106">
        <v>2.5549545402232448</v>
      </c>
      <c r="I184" s="89">
        <v>9.5258026123046875</v>
      </c>
      <c r="J184" s="89">
        <v>7.8745790500884549</v>
      </c>
      <c r="K184" s="105">
        <f t="shared" si="53"/>
        <v>1.6512235622162326</v>
      </c>
      <c r="L184" s="130"/>
      <c r="M184" s="106">
        <f t="shared" si="54"/>
        <v>9.5258026123046874E-2</v>
      </c>
      <c r="N184" s="106">
        <f t="shared" si="55"/>
        <v>7.8745790500884552E-2</v>
      </c>
      <c r="O184" s="106">
        <f t="shared" si="56"/>
        <v>1.6512235622162325E-2</v>
      </c>
      <c r="P184" s="130"/>
      <c r="Q184" s="45">
        <v>1.2949439670948288</v>
      </c>
      <c r="R184" s="107">
        <f t="shared" si="44"/>
        <v>0.12335380624540115</v>
      </c>
      <c r="S184" s="109">
        <f t="shared" si="44"/>
        <v>0.10197138634323373</v>
      </c>
      <c r="T184" s="110">
        <f t="shared" si="44"/>
        <v>2.1382419902167431E-2</v>
      </c>
      <c r="U184" s="11">
        <f t="shared" si="50"/>
        <v>6.1676903122700582</v>
      </c>
      <c r="V184" s="11">
        <f t="shared" si="46"/>
        <v>5.0985693171616866</v>
      </c>
      <c r="W184" s="128">
        <f t="shared" si="47"/>
        <v>1.0691209951083716</v>
      </c>
      <c r="X184" s="92">
        <f t="shared" si="57"/>
        <v>61676.903122700583</v>
      </c>
      <c r="Y184" s="15">
        <f t="shared" si="58"/>
        <v>50985.693171616869</v>
      </c>
      <c r="Z184" s="15">
        <f t="shared" si="59"/>
        <v>10691.209951083716</v>
      </c>
      <c r="AA184" s="111">
        <f t="shared" si="60"/>
        <v>616.76903122700583</v>
      </c>
      <c r="AB184" s="87">
        <f t="shared" si="61"/>
        <v>509.85693171616873</v>
      </c>
      <c r="AC184" s="127">
        <f t="shared" si="62"/>
        <v>106.91209951083717</v>
      </c>
      <c r="AD184" s="9"/>
    </row>
    <row r="185" spans="1:30" x14ac:dyDescent="0.25">
      <c r="A185" s="202" t="s">
        <v>972</v>
      </c>
      <c r="B185" s="202" t="s">
        <v>867</v>
      </c>
      <c r="C185" s="202" t="s">
        <v>972</v>
      </c>
      <c r="D185" s="202">
        <v>2</v>
      </c>
      <c r="E185" s="202" t="s">
        <v>166</v>
      </c>
      <c r="F185" s="202">
        <v>5</v>
      </c>
      <c r="G185" s="202">
        <v>100</v>
      </c>
      <c r="H185" s="106">
        <v>3.9808401838307041</v>
      </c>
      <c r="I185" s="89">
        <v>8.7794904708862305</v>
      </c>
      <c r="J185" s="89">
        <v>8.1160161502770691</v>
      </c>
      <c r="K185" s="105">
        <f t="shared" si="53"/>
        <v>0.66347432060916134</v>
      </c>
      <c r="L185" s="130"/>
      <c r="M185" s="106">
        <f t="shared" si="54"/>
        <v>8.7794904708862309E-2</v>
      </c>
      <c r="N185" s="106">
        <f t="shared" si="55"/>
        <v>8.1160161502770695E-2</v>
      </c>
      <c r="O185" s="106">
        <f t="shared" si="56"/>
        <v>6.6347432060916136E-3</v>
      </c>
      <c r="P185" s="130"/>
      <c r="Q185" s="45">
        <v>0.94550081042926604</v>
      </c>
      <c r="R185" s="107">
        <f t="shared" si="44"/>
        <v>8.3010153553789504E-2</v>
      </c>
      <c r="S185" s="109">
        <f t="shared" si="44"/>
        <v>7.6736998475439813E-2</v>
      </c>
      <c r="T185" s="110">
        <f t="shared" si="44"/>
        <v>6.2731550783496877E-3</v>
      </c>
      <c r="U185" s="11">
        <f t="shared" si="50"/>
        <v>0.4150507677689475</v>
      </c>
      <c r="V185" s="11">
        <f t="shared" si="46"/>
        <v>0.38368499237719905</v>
      </c>
      <c r="W185" s="128">
        <f t="shared" si="47"/>
        <v>3.1365775391748438E-2</v>
      </c>
      <c r="X185" s="92">
        <f t="shared" si="57"/>
        <v>4150.5076776894748</v>
      </c>
      <c r="Y185" s="15">
        <f t="shared" si="58"/>
        <v>3836.8499237719907</v>
      </c>
      <c r="Z185" s="15">
        <f t="shared" si="59"/>
        <v>313.6577539174844</v>
      </c>
      <c r="AA185" s="111">
        <f t="shared" si="60"/>
        <v>41.505076776894747</v>
      </c>
      <c r="AB185" s="87">
        <f t="shared" si="61"/>
        <v>38.368499237719909</v>
      </c>
      <c r="AC185" s="127">
        <f t="shared" si="62"/>
        <v>3.1365775391748443</v>
      </c>
      <c r="AD185" s="9"/>
    </row>
    <row r="186" spans="1:30" x14ac:dyDescent="0.25">
      <c r="A186" s="202" t="s">
        <v>972</v>
      </c>
      <c r="B186" s="202" t="s">
        <v>867</v>
      </c>
      <c r="C186" s="202" t="s">
        <v>972</v>
      </c>
      <c r="D186" s="202">
        <v>2</v>
      </c>
      <c r="E186" s="220" t="s">
        <v>239</v>
      </c>
      <c r="F186" s="202">
        <v>10</v>
      </c>
      <c r="G186" s="202"/>
      <c r="H186" s="106">
        <v>5.1971098998603873</v>
      </c>
      <c r="I186" s="221">
        <v>4.4046058654785156</v>
      </c>
      <c r="J186" s="221">
        <v>3.614609945680217</v>
      </c>
      <c r="K186" s="105">
        <f>I186-J186</f>
        <v>0.78999591979829864</v>
      </c>
      <c r="L186" s="130"/>
      <c r="M186" s="106">
        <f>I186/100</f>
        <v>4.4046058654785156E-2</v>
      </c>
      <c r="N186" s="106">
        <f>J186/100</f>
        <v>3.6146099456802167E-2</v>
      </c>
      <c r="O186" s="106">
        <f>K186/100</f>
        <v>7.8999591979829857E-3</v>
      </c>
      <c r="P186" s="130"/>
      <c r="Q186" s="45">
        <v>1.2339439148090698</v>
      </c>
      <c r="R186" s="107">
        <f t="shared" si="44"/>
        <v>5.4350366048395507E-2</v>
      </c>
      <c r="S186" s="109">
        <f t="shared" si="44"/>
        <v>4.4602259468804459E-2</v>
      </c>
      <c r="T186" s="110">
        <f t="shared" si="44"/>
        <v>9.7481065795910447E-3</v>
      </c>
      <c r="U186" s="11">
        <f t="shared" si="50"/>
        <v>0.54350366048395515</v>
      </c>
      <c r="V186" s="11">
        <f t="shared" si="46"/>
        <v>0.44602259468804456</v>
      </c>
      <c r="W186" s="128">
        <f t="shared" si="47"/>
        <v>9.7481065795910454E-2</v>
      </c>
      <c r="X186" s="92">
        <f t="shared" si="57"/>
        <v>5435.0366048395517</v>
      </c>
      <c r="Y186" s="15">
        <f t="shared" si="58"/>
        <v>4460.2259468804459</v>
      </c>
      <c r="Z186" s="15">
        <f t="shared" si="59"/>
        <v>974.81065795910456</v>
      </c>
      <c r="AA186" s="111">
        <f t="shared" si="60"/>
        <v>54.350366048395522</v>
      </c>
      <c r="AB186" s="87">
        <f t="shared" si="61"/>
        <v>44.602259468804462</v>
      </c>
      <c r="AC186" s="127">
        <f t="shared" si="62"/>
        <v>9.7481065795910453</v>
      </c>
      <c r="AD186" s="9"/>
    </row>
    <row r="187" spans="1:30" x14ac:dyDescent="0.25">
      <c r="A187" s="202" t="s">
        <v>972</v>
      </c>
      <c r="B187" s="202" t="s">
        <v>867</v>
      </c>
      <c r="C187" s="202" t="s">
        <v>972</v>
      </c>
      <c r="D187" s="202">
        <v>2</v>
      </c>
      <c r="E187" s="202" t="s">
        <v>170</v>
      </c>
      <c r="F187" s="202">
        <v>15</v>
      </c>
      <c r="G187" s="202"/>
      <c r="H187" s="106">
        <v>3.3337558625934833</v>
      </c>
      <c r="I187" s="221">
        <v>8.6036653518676758</v>
      </c>
      <c r="J187" s="221">
        <v>7.9387176966754822</v>
      </c>
      <c r="K187" s="105">
        <f t="shared" si="53"/>
        <v>0.66494765519219357</v>
      </c>
      <c r="L187" s="130"/>
      <c r="M187" s="106">
        <f t="shared" si="54"/>
        <v>8.6036653518676759E-2</v>
      </c>
      <c r="N187" s="106">
        <f t="shared" si="55"/>
        <v>7.9387176966754819E-2</v>
      </c>
      <c r="O187" s="106">
        <f t="shared" si="56"/>
        <v>6.6494765519219358E-3</v>
      </c>
      <c r="P187" s="130"/>
      <c r="Q187" s="45">
        <v>1.1441866950171673</v>
      </c>
      <c r="R187" s="107">
        <f t="shared" si="44"/>
        <v>9.8441994239871905E-2</v>
      </c>
      <c r="S187" s="109">
        <f t="shared" si="44"/>
        <v>9.0833751640334179E-2</v>
      </c>
      <c r="T187" s="110">
        <f t="shared" si="44"/>
        <v>7.6082425995377088E-3</v>
      </c>
      <c r="U187" s="11">
        <f t="shared" si="50"/>
        <v>1.4766299135980785</v>
      </c>
      <c r="V187" s="11">
        <f t="shared" si="46"/>
        <v>1.3625062746050127</v>
      </c>
      <c r="W187" s="128">
        <f t="shared" si="47"/>
        <v>0.11412363899306563</v>
      </c>
      <c r="X187" s="92">
        <f t="shared" si="57"/>
        <v>14766.299135980786</v>
      </c>
      <c r="Y187" s="15">
        <f t="shared" si="58"/>
        <v>13625.062746050127</v>
      </c>
      <c r="Z187" s="15">
        <f t="shared" si="59"/>
        <v>1141.2363899306563</v>
      </c>
      <c r="AA187" s="111">
        <f t="shared" si="60"/>
        <v>147.66299135980785</v>
      </c>
      <c r="AB187" s="87">
        <f t="shared" si="61"/>
        <v>136.25062746050128</v>
      </c>
      <c r="AC187" s="127">
        <f t="shared" si="62"/>
        <v>11.412363899306563</v>
      </c>
      <c r="AD187" s="9"/>
    </row>
    <row r="188" spans="1:30" x14ac:dyDescent="0.25">
      <c r="A188" s="202" t="s">
        <v>972</v>
      </c>
      <c r="B188" s="202" t="s">
        <v>867</v>
      </c>
      <c r="C188" s="202" t="s">
        <v>972</v>
      </c>
      <c r="D188" s="202">
        <v>2</v>
      </c>
      <c r="E188" s="202" t="s">
        <v>171</v>
      </c>
      <c r="F188" s="202">
        <v>20</v>
      </c>
      <c r="G188" s="202"/>
      <c r="H188" s="106">
        <v>2.7483405147315763</v>
      </c>
      <c r="I188" s="89">
        <v>10.068262100219727</v>
      </c>
      <c r="J188" s="89">
        <v>8.2491439338667192</v>
      </c>
      <c r="K188" s="105">
        <f t="shared" si="53"/>
        <v>1.8191181663530074</v>
      </c>
      <c r="L188" s="130"/>
      <c r="M188" s="106">
        <f t="shared" si="54"/>
        <v>0.10068262100219727</v>
      </c>
      <c r="N188" s="106">
        <f t="shared" si="55"/>
        <v>8.2491439338667191E-2</v>
      </c>
      <c r="O188" s="106">
        <f t="shared" si="56"/>
        <v>1.8191181663530075E-2</v>
      </c>
      <c r="P188" s="130"/>
      <c r="Q188" s="45">
        <v>1.2505010718580616</v>
      </c>
      <c r="R188" s="107">
        <f t="shared" si="44"/>
        <v>0.12590372548072667</v>
      </c>
      <c r="S188" s="109">
        <f t="shared" si="44"/>
        <v>0.10315563331211759</v>
      </c>
      <c r="T188" s="110">
        <f t="shared" si="44"/>
        <v>2.2748092168609076E-2</v>
      </c>
      <c r="U188" s="11">
        <f t="shared" si="50"/>
        <v>2.5180745096145332</v>
      </c>
      <c r="V188" s="11">
        <f t="shared" si="46"/>
        <v>2.0631126662423518</v>
      </c>
      <c r="W188" s="128">
        <f t="shared" si="47"/>
        <v>0.45496184337218154</v>
      </c>
      <c r="X188" s="92">
        <f t="shared" si="57"/>
        <v>25180.745096145332</v>
      </c>
      <c r="Y188" s="15">
        <f t="shared" si="58"/>
        <v>20631.126662423518</v>
      </c>
      <c r="Z188" s="15">
        <f t="shared" si="59"/>
        <v>4549.6184337218156</v>
      </c>
      <c r="AA188" s="111">
        <f t="shared" si="60"/>
        <v>251.80745096145333</v>
      </c>
      <c r="AB188" s="87">
        <f t="shared" si="61"/>
        <v>206.31126662423517</v>
      </c>
      <c r="AC188" s="127">
        <f t="shared" si="62"/>
        <v>45.496184337218153</v>
      </c>
      <c r="AD188" s="9"/>
    </row>
    <row r="189" spans="1:30" x14ac:dyDescent="0.25">
      <c r="A189" s="202" t="s">
        <v>972</v>
      </c>
      <c r="B189" s="202" t="s">
        <v>867</v>
      </c>
      <c r="C189" s="202" t="s">
        <v>972</v>
      </c>
      <c r="D189" s="202">
        <v>2</v>
      </c>
      <c r="E189" s="202" t="s">
        <v>172</v>
      </c>
      <c r="F189" s="202">
        <v>50</v>
      </c>
      <c r="G189" s="202"/>
      <c r="H189" s="106">
        <v>3.0063804477128739</v>
      </c>
      <c r="I189" s="221">
        <v>10.042434692382813</v>
      </c>
      <c r="J189" s="221">
        <v>8.7798985613994773</v>
      </c>
      <c r="K189" s="105">
        <f t="shared" si="53"/>
        <v>1.2625361309833352</v>
      </c>
      <c r="L189" s="130"/>
      <c r="M189" s="106">
        <f t="shared" si="54"/>
        <v>0.10042434692382812</v>
      </c>
      <c r="N189" s="106">
        <f t="shared" si="55"/>
        <v>8.7798985613994768E-2</v>
      </c>
      <c r="O189" s="106">
        <f t="shared" si="56"/>
        <v>1.2625361309833352E-2</v>
      </c>
      <c r="P189" s="130"/>
      <c r="Q189" s="45">
        <v>1.3176011293723966</v>
      </c>
      <c r="R189" s="107">
        <f t="shared" si="44"/>
        <v>0.13231923292332129</v>
      </c>
      <c r="S189" s="109">
        <f t="shared" si="44"/>
        <v>0.11568404260275031</v>
      </c>
      <c r="T189" s="110">
        <f t="shared" si="44"/>
        <v>1.6635190320570984E-2</v>
      </c>
      <c r="U189" s="11">
        <f t="shared" si="50"/>
        <v>6.6159616461660651</v>
      </c>
      <c r="V189" s="11">
        <f t="shared" si="46"/>
        <v>5.7842021301375155</v>
      </c>
      <c r="W189" s="128">
        <f t="shared" si="47"/>
        <v>0.83175951602854925</v>
      </c>
      <c r="X189" s="92">
        <f t="shared" si="57"/>
        <v>66159.616461660655</v>
      </c>
      <c r="Y189" s="15">
        <f t="shared" si="58"/>
        <v>57842.021301375156</v>
      </c>
      <c r="Z189" s="15">
        <f t="shared" si="59"/>
        <v>8317.595160285493</v>
      </c>
      <c r="AA189" s="111">
        <f t="shared" si="60"/>
        <v>661.59616461660653</v>
      </c>
      <c r="AB189" s="87">
        <f t="shared" si="61"/>
        <v>578.42021301375155</v>
      </c>
      <c r="AC189" s="127">
        <f t="shared" si="62"/>
        <v>83.175951602854937</v>
      </c>
      <c r="AD189" s="9"/>
    </row>
    <row r="190" spans="1:30" x14ac:dyDescent="0.25">
      <c r="A190" s="202" t="s">
        <v>972</v>
      </c>
      <c r="B190" s="202" t="s">
        <v>867</v>
      </c>
      <c r="C190" s="202" t="s">
        <v>972</v>
      </c>
      <c r="D190" s="202">
        <v>3</v>
      </c>
      <c r="E190" s="202" t="s">
        <v>166</v>
      </c>
      <c r="F190" s="202">
        <v>5</v>
      </c>
      <c r="G190" s="202">
        <v>100</v>
      </c>
      <c r="H190" s="106">
        <v>4.6713786660166718</v>
      </c>
      <c r="I190" s="221">
        <v>10.146655082702637</v>
      </c>
      <c r="J190" s="221">
        <v>9.244873286126472</v>
      </c>
      <c r="K190" s="105">
        <f t="shared" si="53"/>
        <v>0.90178179657616475</v>
      </c>
      <c r="L190" s="130"/>
      <c r="M190" s="106">
        <f t="shared" si="54"/>
        <v>0.10146655082702637</v>
      </c>
      <c r="N190" s="106">
        <f t="shared" si="55"/>
        <v>9.2448732861264718E-2</v>
      </c>
      <c r="O190" s="106">
        <f t="shared" si="56"/>
        <v>9.0178179657616469E-3</v>
      </c>
      <c r="P190" s="130"/>
      <c r="Q190" s="45">
        <v>0.92284364815169839</v>
      </c>
      <c r="R190" s="107">
        <f t="shared" si="44"/>
        <v>9.3637761930582736E-2</v>
      </c>
      <c r="S190" s="109">
        <f t="shared" si="44"/>
        <v>8.5315725900691336E-2</v>
      </c>
      <c r="T190" s="110">
        <f t="shared" si="44"/>
        <v>8.322036029891405E-3</v>
      </c>
      <c r="U190" s="11">
        <f t="shared" si="50"/>
        <v>0.46818880965291365</v>
      </c>
      <c r="V190" s="11">
        <f t="shared" si="46"/>
        <v>0.42657862950345665</v>
      </c>
      <c r="W190" s="128">
        <f t="shared" si="47"/>
        <v>4.1610180149457034E-2</v>
      </c>
      <c r="X190" s="92">
        <f t="shared" si="57"/>
        <v>4681.8880965291364</v>
      </c>
      <c r="Y190" s="15">
        <f t="shared" si="58"/>
        <v>4265.7862950345661</v>
      </c>
      <c r="Z190" s="15">
        <f t="shared" si="59"/>
        <v>416.10180149457034</v>
      </c>
      <c r="AA190" s="111">
        <f t="shared" si="60"/>
        <v>46.818880965291363</v>
      </c>
      <c r="AB190" s="87">
        <f t="shared" si="61"/>
        <v>42.65786295034566</v>
      </c>
      <c r="AC190" s="127">
        <f t="shared" si="62"/>
        <v>4.1610180149457037</v>
      </c>
      <c r="AD190" s="9"/>
    </row>
    <row r="191" spans="1:30" x14ac:dyDescent="0.25">
      <c r="A191" s="202" t="s">
        <v>972</v>
      </c>
      <c r="B191" s="202" t="s">
        <v>867</v>
      </c>
      <c r="C191" s="202" t="s">
        <v>972</v>
      </c>
      <c r="D191" s="202">
        <v>3</v>
      </c>
      <c r="E191" s="220" t="s">
        <v>239</v>
      </c>
      <c r="F191" s="202">
        <v>10</v>
      </c>
      <c r="G191" s="202"/>
      <c r="H191" s="106">
        <v>3.9239983477900164</v>
      </c>
      <c r="I191" s="89">
        <v>9.7334012985229492</v>
      </c>
      <c r="J191" s="89">
        <v>8.3715265345740981</v>
      </c>
      <c r="K191" s="105">
        <f>I191-J191</f>
        <v>1.3618747639488511</v>
      </c>
      <c r="L191" s="130"/>
      <c r="M191" s="106">
        <f>I191/100</f>
        <v>9.7334012985229493E-2</v>
      </c>
      <c r="N191" s="106">
        <f>J191/100</f>
        <v>8.3715265345740975E-2</v>
      </c>
      <c r="O191" s="106">
        <f>K191/100</f>
        <v>1.3618747639488511E-2</v>
      </c>
      <c r="P191" s="130"/>
      <c r="Q191" s="45">
        <v>1.0579151924987364</v>
      </c>
      <c r="R191" s="107">
        <f t="shared" si="44"/>
        <v>0.10297113108394357</v>
      </c>
      <c r="S191" s="109">
        <f t="shared" si="44"/>
        <v>8.8563651053322368E-2</v>
      </c>
      <c r="T191" s="110">
        <f t="shared" si="44"/>
        <v>1.44074800306212E-2</v>
      </c>
      <c r="U191" s="11">
        <f t="shared" si="50"/>
        <v>1.0297113108394358</v>
      </c>
      <c r="V191" s="11">
        <f t="shared" si="46"/>
        <v>0.88563651053322368</v>
      </c>
      <c r="W191" s="128">
        <f t="shared" si="47"/>
        <v>0.144074800306212</v>
      </c>
      <c r="X191" s="92">
        <f t="shared" si="57"/>
        <v>10297.113108394358</v>
      </c>
      <c r="Y191" s="15">
        <f t="shared" si="58"/>
        <v>8856.3651053322374</v>
      </c>
      <c r="Z191" s="15">
        <f t="shared" si="59"/>
        <v>1440.74800306212</v>
      </c>
      <c r="AA191" s="111">
        <f t="shared" si="60"/>
        <v>102.97113108394359</v>
      </c>
      <c r="AB191" s="87">
        <f t="shared" si="61"/>
        <v>88.563651053322374</v>
      </c>
      <c r="AC191" s="127">
        <f t="shared" si="62"/>
        <v>14.407480030621201</v>
      </c>
      <c r="AD191" s="9"/>
    </row>
    <row r="192" spans="1:30" x14ac:dyDescent="0.25">
      <c r="A192" s="202" t="s">
        <v>972</v>
      </c>
      <c r="B192" s="202" t="s">
        <v>867</v>
      </c>
      <c r="C192" s="202" t="s">
        <v>972</v>
      </c>
      <c r="D192" s="202">
        <v>3</v>
      </c>
      <c r="E192" s="202" t="s">
        <v>170</v>
      </c>
      <c r="F192" s="202">
        <v>15</v>
      </c>
      <c r="G192" s="202"/>
      <c r="H192" s="106"/>
      <c r="I192" s="89"/>
      <c r="J192" s="89"/>
      <c r="K192" s="105">
        <v>0.86094523084827557</v>
      </c>
      <c r="L192" s="130"/>
      <c r="M192" s="106"/>
      <c r="N192" s="106"/>
      <c r="O192" s="106">
        <f>K192/100</f>
        <v>8.609452308482755E-3</v>
      </c>
      <c r="P192" s="130"/>
      <c r="Q192" s="222">
        <v>1.0221865904456491</v>
      </c>
      <c r="R192" s="107"/>
      <c r="T192" s="110">
        <f t="shared" si="44"/>
        <v>8.8004667008124097E-3</v>
      </c>
      <c r="W192" s="128">
        <f t="shared" si="47"/>
        <v>0.13200700051218614</v>
      </c>
      <c r="X192" s="92"/>
      <c r="Y192" s="15"/>
      <c r="Z192" s="15">
        <f t="shared" si="59"/>
        <v>1320.0700051218614</v>
      </c>
      <c r="AA192" s="111"/>
      <c r="AB192" s="87"/>
      <c r="AC192" s="127">
        <f t="shared" si="62"/>
        <v>13.200700051218615</v>
      </c>
      <c r="AD192" s="9"/>
    </row>
    <row r="193" spans="1:30" x14ac:dyDescent="0.25">
      <c r="A193" s="202" t="s">
        <v>972</v>
      </c>
      <c r="B193" s="202" t="s">
        <v>867</v>
      </c>
      <c r="C193" s="202" t="s">
        <v>972</v>
      </c>
      <c r="D193" s="202">
        <v>3</v>
      </c>
      <c r="E193" s="202" t="s">
        <v>171</v>
      </c>
      <c r="F193" s="202">
        <v>20</v>
      </c>
      <c r="G193" s="202"/>
      <c r="H193" s="106">
        <v>2.8651352038654867</v>
      </c>
      <c r="I193" s="221">
        <v>6.235161304473877</v>
      </c>
      <c r="J193" s="221">
        <v>5.3707254381415002</v>
      </c>
      <c r="K193" s="105">
        <f t="shared" si="53"/>
        <v>0.86443586633237679</v>
      </c>
      <c r="L193" s="130"/>
      <c r="M193" s="106">
        <f t="shared" si="54"/>
        <v>6.2351613044738768E-2</v>
      </c>
      <c r="N193" s="106">
        <f t="shared" si="55"/>
        <v>5.3707254381415E-2</v>
      </c>
      <c r="O193" s="106">
        <f t="shared" si="56"/>
        <v>8.6443586633237687E-3</v>
      </c>
      <c r="P193" s="130"/>
      <c r="Q193" s="45">
        <v>1.3289297105111804</v>
      </c>
      <c r="R193" s="107">
        <f t="shared" si="44"/>
        <v>8.2860911073449825E-2</v>
      </c>
      <c r="S193" s="109">
        <f t="shared" si="44"/>
        <v>7.1373166017444159E-2</v>
      </c>
      <c r="T193" s="110">
        <f t="shared" si="44"/>
        <v>1.1487745056005669E-2</v>
      </c>
      <c r="U193" s="11">
        <f t="shared" si="50"/>
        <v>1.6572182214689968</v>
      </c>
      <c r="V193" s="11">
        <f t="shared" si="46"/>
        <v>1.4274633203488833</v>
      </c>
      <c r="W193" s="128">
        <f t="shared" si="47"/>
        <v>0.2297549011201134</v>
      </c>
      <c r="X193" s="92">
        <f t="shared" si="57"/>
        <v>16572.182214689969</v>
      </c>
      <c r="Y193" s="15">
        <f t="shared" si="58"/>
        <v>14274.633203488833</v>
      </c>
      <c r="Z193" s="15">
        <f t="shared" si="59"/>
        <v>2297.5490112011339</v>
      </c>
      <c r="AA193" s="111">
        <f t="shared" si="60"/>
        <v>165.72182214689968</v>
      </c>
      <c r="AB193" s="87">
        <f t="shared" si="61"/>
        <v>142.74633203488833</v>
      </c>
      <c r="AC193" s="127">
        <f t="shared" si="62"/>
        <v>22.97549011201134</v>
      </c>
      <c r="AD193" s="9"/>
    </row>
    <row r="194" spans="1:30" x14ac:dyDescent="0.25">
      <c r="A194" s="202" t="s">
        <v>972</v>
      </c>
      <c r="B194" s="202" t="s">
        <v>867</v>
      </c>
      <c r="C194" s="202" t="s">
        <v>972</v>
      </c>
      <c r="D194" s="202">
        <v>3</v>
      </c>
      <c r="E194" s="202" t="s">
        <v>172</v>
      </c>
      <c r="F194" s="202">
        <v>50</v>
      </c>
      <c r="G194" s="202"/>
      <c r="H194" s="106">
        <v>2.2103732428502343</v>
      </c>
      <c r="I194" s="221">
        <v>10.017806053161621</v>
      </c>
      <c r="J194" s="221">
        <v>9.130238712475359</v>
      </c>
      <c r="K194" s="105">
        <f t="shared" si="53"/>
        <v>0.88756734068626209</v>
      </c>
      <c r="L194" s="130"/>
      <c r="M194" s="106">
        <f t="shared" si="54"/>
        <v>0.10017806053161621</v>
      </c>
      <c r="N194" s="106">
        <f t="shared" si="55"/>
        <v>9.1302387124753595E-2</v>
      </c>
      <c r="O194" s="106">
        <f t="shared" si="56"/>
        <v>8.8756734068626206E-3</v>
      </c>
      <c r="P194" s="130"/>
      <c r="Q194" s="45">
        <v>1.3576868780173241</v>
      </c>
      <c r="R194" s="107">
        <f t="shared" si="44"/>
        <v>0.13601043824900053</v>
      </c>
      <c r="S194" s="109">
        <f t="shared" si="44"/>
        <v>0.12396005293093584</v>
      </c>
      <c r="T194" s="110">
        <f t="shared" si="44"/>
        <v>1.2050385318064698E-2</v>
      </c>
      <c r="U194" s="11">
        <f t="shared" si="50"/>
        <v>6.8005219124500265</v>
      </c>
      <c r="V194" s="11">
        <f t="shared" si="46"/>
        <v>6.1980026465467919</v>
      </c>
      <c r="W194" s="128">
        <f t="shared" si="47"/>
        <v>0.6025192659032349</v>
      </c>
      <c r="X194" s="92">
        <f t="shared" si="57"/>
        <v>68005.219124500261</v>
      </c>
      <c r="Y194" s="15">
        <f t="shared" si="58"/>
        <v>61980.026465467919</v>
      </c>
      <c r="Z194" s="15">
        <f t="shared" si="59"/>
        <v>6025.1926590323492</v>
      </c>
      <c r="AA194" s="111">
        <f t="shared" si="60"/>
        <v>680.05219124500263</v>
      </c>
      <c r="AB194" s="87">
        <f t="shared" si="61"/>
        <v>619.80026465467915</v>
      </c>
      <c r="AC194" s="127">
        <f t="shared" si="62"/>
        <v>60.251926590323492</v>
      </c>
      <c r="AD194" s="9"/>
    </row>
    <row r="195" spans="1:30" x14ac:dyDescent="0.25">
      <c r="A195" s="202" t="s">
        <v>972</v>
      </c>
      <c r="B195" s="202" t="s">
        <v>867</v>
      </c>
      <c r="C195" s="202" t="s">
        <v>972</v>
      </c>
      <c r="D195" s="202">
        <v>4</v>
      </c>
      <c r="E195" s="202" t="s">
        <v>166</v>
      </c>
      <c r="F195" s="202">
        <v>5</v>
      </c>
      <c r="G195" s="202">
        <v>100</v>
      </c>
      <c r="H195" s="106">
        <v>22.844909609895332</v>
      </c>
      <c r="I195" s="221">
        <v>7.6796927452087402</v>
      </c>
      <c r="J195" s="221">
        <v>7.036715130143004</v>
      </c>
      <c r="K195" s="105">
        <f t="shared" si="53"/>
        <v>0.64297761506573625</v>
      </c>
      <c r="L195" s="130"/>
      <c r="M195" s="106">
        <f t="shared" si="54"/>
        <v>7.6796927452087396E-2</v>
      </c>
      <c r="N195" s="106">
        <f t="shared" si="55"/>
        <v>7.0367151301430036E-2</v>
      </c>
      <c r="O195" s="106">
        <f t="shared" si="56"/>
        <v>6.4297761506573623E-3</v>
      </c>
      <c r="P195" s="130"/>
      <c r="Q195" s="45">
        <v>0.43832894713909748</v>
      </c>
      <c r="R195" s="107">
        <f t="shared" si="44"/>
        <v>3.3662316353591119E-2</v>
      </c>
      <c r="S195" s="109">
        <f t="shared" si="44"/>
        <v>3.0843959343133401E-2</v>
      </c>
      <c r="T195" s="110">
        <f t="shared" si="44"/>
        <v>2.8183570104577207E-3</v>
      </c>
      <c r="U195" s="11">
        <f t="shared" si="50"/>
        <v>0.1683115817679556</v>
      </c>
      <c r="V195" s="11">
        <f t="shared" si="46"/>
        <v>0.15421979671566699</v>
      </c>
      <c r="W195" s="128">
        <f t="shared" si="47"/>
        <v>1.4091785052288603E-2</v>
      </c>
      <c r="X195" s="92">
        <f t="shared" si="57"/>
        <v>1683.1158176795561</v>
      </c>
      <c r="Y195" s="15">
        <f t="shared" si="58"/>
        <v>1542.1979671566698</v>
      </c>
      <c r="Z195" s="15">
        <f t="shared" si="59"/>
        <v>140.91785052288603</v>
      </c>
      <c r="AA195" s="111">
        <f t="shared" si="60"/>
        <v>16.831158176795562</v>
      </c>
      <c r="AB195" s="87">
        <f t="shared" si="61"/>
        <v>15.421979671566699</v>
      </c>
      <c r="AC195" s="127">
        <f t="shared" si="62"/>
        <v>1.4091785052288603</v>
      </c>
      <c r="AD195" s="9"/>
    </row>
    <row r="196" spans="1:30" x14ac:dyDescent="0.25">
      <c r="A196" s="202" t="s">
        <v>972</v>
      </c>
      <c r="B196" s="202" t="s">
        <v>867</v>
      </c>
      <c r="C196" s="202" t="s">
        <v>972</v>
      </c>
      <c r="D196" s="202">
        <v>4</v>
      </c>
      <c r="E196" s="220" t="s">
        <v>239</v>
      </c>
      <c r="F196" s="202">
        <v>10</v>
      </c>
      <c r="G196" s="202"/>
      <c r="H196" s="106">
        <v>3.3512762632400475</v>
      </c>
      <c r="I196" s="89">
        <v>8.4453325271606445</v>
      </c>
      <c r="J196" s="89">
        <v>7.2736225923040498</v>
      </c>
      <c r="K196" s="105">
        <f>I196-J196</f>
        <v>1.1717099348565947</v>
      </c>
      <c r="L196" s="130"/>
      <c r="M196" s="106">
        <f>I196/100</f>
        <v>8.4453325271606441E-2</v>
      </c>
      <c r="N196" s="106">
        <f>J196/100</f>
        <v>7.2736225923040493E-2</v>
      </c>
      <c r="O196" s="106">
        <f>K196/100</f>
        <v>1.1717099348565947E-2</v>
      </c>
      <c r="P196" s="130"/>
      <c r="Q196" s="45">
        <v>0.92632936542517041</v>
      </c>
      <c r="R196" s="107">
        <f t="shared" si="44"/>
        <v>7.8231595206892698E-2</v>
      </c>
      <c r="S196" s="109">
        <f t="shared" si="44"/>
        <v>6.7377702002711926E-2</v>
      </c>
      <c r="T196" s="110">
        <f t="shared" si="44"/>
        <v>1.0853893204180771E-2</v>
      </c>
      <c r="U196" s="11">
        <f t="shared" si="50"/>
        <v>0.78231595206892701</v>
      </c>
      <c r="V196" s="11">
        <f t="shared" si="46"/>
        <v>0.67377702002711937</v>
      </c>
      <c r="W196" s="128">
        <f t="shared" si="47"/>
        <v>0.10853893204180771</v>
      </c>
      <c r="X196" s="92">
        <f t="shared" si="57"/>
        <v>7823.1595206892698</v>
      </c>
      <c r="Y196" s="15">
        <f t="shared" si="58"/>
        <v>6737.770200271194</v>
      </c>
      <c r="Z196" s="15">
        <f t="shared" si="59"/>
        <v>1085.3893204180772</v>
      </c>
      <c r="AA196" s="111">
        <f t="shared" si="60"/>
        <v>78.231595206892706</v>
      </c>
      <c r="AB196" s="87">
        <f t="shared" si="61"/>
        <v>67.377702002711942</v>
      </c>
      <c r="AC196" s="127">
        <f t="shared" si="62"/>
        <v>10.853893204180773</v>
      </c>
      <c r="AD196" s="9"/>
    </row>
    <row r="197" spans="1:30" x14ac:dyDescent="0.25">
      <c r="A197" s="202" t="s">
        <v>972</v>
      </c>
      <c r="B197" s="202" t="s">
        <v>867</v>
      </c>
      <c r="C197" s="202" t="s">
        <v>972</v>
      </c>
      <c r="D197" s="202">
        <v>4</v>
      </c>
      <c r="E197" s="202" t="s">
        <v>170</v>
      </c>
      <c r="F197" s="202">
        <v>15</v>
      </c>
      <c r="G197" s="202"/>
      <c r="H197" s="106">
        <v>3.6476546484988015</v>
      </c>
      <c r="I197" s="89">
        <v>7.6796927452087402</v>
      </c>
      <c r="J197" s="89">
        <v>7.036715130143004</v>
      </c>
      <c r="K197" s="105">
        <f t="shared" si="53"/>
        <v>0.64297761506573625</v>
      </c>
      <c r="L197" s="130"/>
      <c r="M197" s="106">
        <f t="shared" si="54"/>
        <v>7.6796927452087396E-2</v>
      </c>
      <c r="N197" s="106">
        <f t="shared" si="55"/>
        <v>7.0367151301430036E-2</v>
      </c>
      <c r="O197" s="106">
        <f t="shared" si="56"/>
        <v>6.4297761506573623E-3</v>
      </c>
      <c r="P197" s="130"/>
      <c r="Q197" s="45">
        <v>1.2095438938947662</v>
      </c>
      <c r="R197" s="107">
        <f t="shared" si="44"/>
        <v>9.2889254669551655E-2</v>
      </c>
      <c r="S197" s="109">
        <f t="shared" si="44"/>
        <v>8.5112158187413856E-2</v>
      </c>
      <c r="T197" s="110">
        <f t="shared" si="44"/>
        <v>7.7770964821378069E-3</v>
      </c>
      <c r="U197" s="11">
        <f t="shared" si="50"/>
        <v>1.3933388200432748</v>
      </c>
      <c r="V197" s="11">
        <f t="shared" si="46"/>
        <v>1.2766823728112078</v>
      </c>
      <c r="W197" s="128">
        <f t="shared" si="47"/>
        <v>0.11665644723206711</v>
      </c>
      <c r="X197" s="92">
        <f t="shared" si="57"/>
        <v>13933.388200432748</v>
      </c>
      <c r="Y197" s="15">
        <f t="shared" si="58"/>
        <v>12766.823728112078</v>
      </c>
      <c r="Z197" s="15">
        <f t="shared" si="59"/>
        <v>1166.564472320671</v>
      </c>
      <c r="AA197" s="111">
        <f t="shared" si="60"/>
        <v>139.33388200432748</v>
      </c>
      <c r="AB197" s="87">
        <f t="shared" si="61"/>
        <v>127.66823728112078</v>
      </c>
      <c r="AC197" s="127">
        <f t="shared" si="62"/>
        <v>11.665644723206711</v>
      </c>
      <c r="AD197" s="9"/>
    </row>
    <row r="198" spans="1:30" x14ac:dyDescent="0.25">
      <c r="A198" s="202" t="s">
        <v>972</v>
      </c>
      <c r="B198" s="202" t="s">
        <v>867</v>
      </c>
      <c r="C198" s="202" t="s">
        <v>972</v>
      </c>
      <c r="D198" s="202">
        <v>4</v>
      </c>
      <c r="E198" s="202" t="s">
        <v>171</v>
      </c>
      <c r="F198" s="202">
        <v>20</v>
      </c>
      <c r="G198" s="202"/>
      <c r="H198" s="106">
        <v>2.4988359459879965</v>
      </c>
      <c r="I198" s="89">
        <v>7.7990164756774902</v>
      </c>
      <c r="J198" s="89">
        <v>5.9807351796352775</v>
      </c>
      <c r="K198" s="105">
        <f t="shared" si="53"/>
        <v>1.8182812960422128</v>
      </c>
      <c r="L198" s="130"/>
      <c r="M198" s="106">
        <f t="shared" si="54"/>
        <v>7.7990164756774907E-2</v>
      </c>
      <c r="N198" s="106">
        <f t="shared" si="55"/>
        <v>5.9807351796352777E-2</v>
      </c>
      <c r="O198" s="106">
        <f t="shared" si="56"/>
        <v>1.8182812960422127E-2</v>
      </c>
      <c r="P198" s="130"/>
      <c r="Q198" s="45">
        <v>1.4378583753071787</v>
      </c>
      <c r="R198" s="107">
        <f t="shared" si="44"/>
        <v>0.11213881158711556</v>
      </c>
      <c r="S198" s="109">
        <f t="shared" si="44"/>
        <v>8.5994501685328684E-2</v>
      </c>
      <c r="T198" s="110">
        <f t="shared" si="44"/>
        <v>2.6144309901786872E-2</v>
      </c>
      <c r="U198" s="11">
        <f t="shared" si="50"/>
        <v>2.2427762317423112</v>
      </c>
      <c r="V198" s="11">
        <f t="shared" si="46"/>
        <v>1.7198900337065737</v>
      </c>
      <c r="W198" s="128">
        <f t="shared" si="47"/>
        <v>0.52288619803573744</v>
      </c>
      <c r="X198" s="92">
        <f t="shared" si="57"/>
        <v>22427.762317423112</v>
      </c>
      <c r="Y198" s="15">
        <f t="shared" si="58"/>
        <v>17198.900337065737</v>
      </c>
      <c r="Z198" s="15">
        <f t="shared" si="59"/>
        <v>5228.8619803573747</v>
      </c>
      <c r="AA198" s="111">
        <f t="shared" si="60"/>
        <v>224.27762317423114</v>
      </c>
      <c r="AB198" s="87">
        <f t="shared" si="61"/>
        <v>171.98900337065737</v>
      </c>
      <c r="AC198" s="127">
        <f t="shared" si="62"/>
        <v>52.288619803573745</v>
      </c>
      <c r="AD198" s="9"/>
    </row>
    <row r="199" spans="1:30" x14ac:dyDescent="0.25">
      <c r="A199" s="202" t="s">
        <v>972</v>
      </c>
      <c r="B199" s="202" t="s">
        <v>867</v>
      </c>
      <c r="C199" s="202" t="s">
        <v>972</v>
      </c>
      <c r="D199" s="202">
        <v>4</v>
      </c>
      <c r="E199" s="202" t="s">
        <v>172</v>
      </c>
      <c r="F199" s="202">
        <v>50</v>
      </c>
      <c r="G199" s="202"/>
      <c r="H199" s="106">
        <v>8.2600629184480994</v>
      </c>
      <c r="I199" s="89">
        <v>8.0867176055908203</v>
      </c>
      <c r="J199" s="89">
        <v>6.1358165240551203</v>
      </c>
      <c r="K199" s="105">
        <f t="shared" si="53"/>
        <v>1.9509010815357</v>
      </c>
      <c r="L199" s="130"/>
      <c r="M199" s="106">
        <f t="shared" si="54"/>
        <v>8.0867176055908208E-2</v>
      </c>
      <c r="N199" s="106">
        <f t="shared" si="55"/>
        <v>6.1358165240551203E-2</v>
      </c>
      <c r="O199" s="106">
        <f t="shared" si="56"/>
        <v>1.9509010815357001E-2</v>
      </c>
      <c r="P199" s="130"/>
      <c r="Q199" s="45">
        <v>1.4570298203112746</v>
      </c>
      <c r="R199" s="107">
        <f t="shared" si="44"/>
        <v>0.11782588699782014</v>
      </c>
      <c r="S199" s="109">
        <f t="shared" si="44"/>
        <v>8.9400676475069815E-2</v>
      </c>
      <c r="T199" s="110">
        <f t="shared" si="44"/>
        <v>2.8425210522750325E-2</v>
      </c>
      <c r="U199" s="11">
        <f t="shared" si="50"/>
        <v>5.8912943498910071</v>
      </c>
      <c r="V199" s="11">
        <f t="shared" si="46"/>
        <v>4.4700338237534911</v>
      </c>
      <c r="W199" s="128">
        <f t="shared" si="47"/>
        <v>1.4212605261375162</v>
      </c>
      <c r="X199" s="92">
        <f t="shared" si="57"/>
        <v>58912.94349891007</v>
      </c>
      <c r="Y199" s="15">
        <f t="shared" si="58"/>
        <v>44700.33823753491</v>
      </c>
      <c r="Z199" s="15">
        <f t="shared" si="59"/>
        <v>14212.605261375162</v>
      </c>
      <c r="AA199" s="111">
        <f t="shared" si="60"/>
        <v>589.12943498910067</v>
      </c>
      <c r="AB199" s="87">
        <f t="shared" si="61"/>
        <v>447.00338237534913</v>
      </c>
      <c r="AC199" s="127">
        <f t="shared" si="62"/>
        <v>142.12605261375163</v>
      </c>
      <c r="AD199" s="9"/>
    </row>
    <row r="200" spans="1:30" x14ac:dyDescent="0.25">
      <c r="A200" s="202" t="s">
        <v>972</v>
      </c>
      <c r="B200" s="202" t="s">
        <v>867</v>
      </c>
      <c r="C200" s="202" t="s">
        <v>972</v>
      </c>
      <c r="D200" s="202">
        <v>5</v>
      </c>
      <c r="E200" s="202" t="s">
        <v>166</v>
      </c>
      <c r="F200" s="202">
        <v>5</v>
      </c>
      <c r="G200" s="202">
        <v>100</v>
      </c>
      <c r="H200" s="106">
        <v>4.5354590434304649</v>
      </c>
      <c r="I200" s="89">
        <v>8.5013618469238281</v>
      </c>
      <c r="J200" s="89">
        <v>7.495464016278409</v>
      </c>
      <c r="K200" s="105">
        <f t="shared" si="53"/>
        <v>1.0058978306454192</v>
      </c>
      <c r="L200" s="130"/>
      <c r="M200" s="106">
        <f t="shared" si="54"/>
        <v>8.5013618469238286E-2</v>
      </c>
      <c r="N200" s="106">
        <f t="shared" si="55"/>
        <v>7.4954640162784095E-2</v>
      </c>
      <c r="O200" s="106">
        <f t="shared" si="56"/>
        <v>1.0058978306454192E-2</v>
      </c>
      <c r="P200" s="130"/>
      <c r="Q200" s="45">
        <v>1.0901580772783519</v>
      </c>
      <c r="R200" s="107">
        <f t="shared" si="44"/>
        <v>9.2678282852900196E-2</v>
      </c>
      <c r="S200" s="109">
        <f t="shared" si="44"/>
        <v>8.1712406402951437E-2</v>
      </c>
      <c r="T200" s="110">
        <f t="shared" si="44"/>
        <v>1.0965876449948755E-2</v>
      </c>
      <c r="U200" s="11">
        <f t="shared" si="50"/>
        <v>0.46339141426450098</v>
      </c>
      <c r="V200" s="11">
        <f t="shared" si="46"/>
        <v>0.40856203201475721</v>
      </c>
      <c r="W200" s="128">
        <f t="shared" si="47"/>
        <v>5.482938224974377E-2</v>
      </c>
      <c r="X200" s="92">
        <f t="shared" si="57"/>
        <v>4633.9141426450096</v>
      </c>
      <c r="Y200" s="15">
        <f t="shared" si="58"/>
        <v>4085.6203201475723</v>
      </c>
      <c r="Z200" s="15">
        <f t="shared" si="59"/>
        <v>548.29382249743776</v>
      </c>
      <c r="AA200" s="111">
        <f t="shared" si="60"/>
        <v>46.339141426450098</v>
      </c>
      <c r="AB200" s="87">
        <f t="shared" si="61"/>
        <v>40.856203201475722</v>
      </c>
      <c r="AC200" s="127">
        <f t="shared" si="62"/>
        <v>5.4829382249743777</v>
      </c>
      <c r="AD200" s="9"/>
    </row>
    <row r="201" spans="1:30" x14ac:dyDescent="0.25">
      <c r="A201" s="202" t="s">
        <v>972</v>
      </c>
      <c r="B201" s="202" t="s">
        <v>867</v>
      </c>
      <c r="C201" s="202" t="s">
        <v>972</v>
      </c>
      <c r="D201" s="202">
        <v>5</v>
      </c>
      <c r="E201" s="220" t="s">
        <v>239</v>
      </c>
      <c r="F201" s="202">
        <v>10</v>
      </c>
      <c r="G201" s="202"/>
      <c r="H201" s="106">
        <v>6.1647985458953318</v>
      </c>
      <c r="I201" s="89">
        <v>8.4260215759277344</v>
      </c>
      <c r="J201" s="89">
        <v>6.5722530330899378</v>
      </c>
      <c r="K201" s="105">
        <f>I201-J201</f>
        <v>1.8537685428377966</v>
      </c>
      <c r="L201" s="130"/>
      <c r="M201" s="106">
        <f>I201/100</f>
        <v>8.4260215759277349E-2</v>
      </c>
      <c r="N201" s="106">
        <f>J201/100</f>
        <v>6.5722530330899379E-2</v>
      </c>
      <c r="O201" s="106">
        <f>K201/100</f>
        <v>1.8537685428377967E-2</v>
      </c>
      <c r="P201" s="130"/>
      <c r="Q201" s="45">
        <v>1.1912438782090387</v>
      </c>
      <c r="R201" s="107">
        <f t="shared" si="44"/>
        <v>0.1003744661998119</v>
      </c>
      <c r="S201" s="109">
        <f t="shared" si="44"/>
        <v>7.8291561917091745E-2</v>
      </c>
      <c r="T201" s="110">
        <f t="shared" si="44"/>
        <v>2.2082904282720153E-2</v>
      </c>
      <c r="U201" s="11">
        <f t="shared" si="50"/>
        <v>1.003744661998119</v>
      </c>
      <c r="V201" s="11">
        <f t="shared" si="46"/>
        <v>0.78291561917091745</v>
      </c>
      <c r="W201" s="128">
        <f t="shared" si="47"/>
        <v>0.22082904282720153</v>
      </c>
      <c r="X201" s="92">
        <f t="shared" si="57"/>
        <v>10037.44661998119</v>
      </c>
      <c r="Y201" s="15">
        <f t="shared" si="58"/>
        <v>7829.1561917091749</v>
      </c>
      <c r="Z201" s="15">
        <f t="shared" si="59"/>
        <v>2208.2904282720151</v>
      </c>
      <c r="AA201" s="111">
        <f t="shared" si="60"/>
        <v>100.37446619981191</v>
      </c>
      <c r="AB201" s="87">
        <f t="shared" si="61"/>
        <v>78.291561917091755</v>
      </c>
      <c r="AC201" s="127">
        <f t="shared" si="62"/>
        <v>22.08290428272015</v>
      </c>
      <c r="AD201" s="9"/>
    </row>
    <row r="202" spans="1:30" x14ac:dyDescent="0.25">
      <c r="A202" s="202" t="s">
        <v>972</v>
      </c>
      <c r="B202" s="202" t="s">
        <v>867</v>
      </c>
      <c r="C202" s="202" t="s">
        <v>972</v>
      </c>
      <c r="D202" s="202">
        <v>5</v>
      </c>
      <c r="E202" s="202" t="s">
        <v>170</v>
      </c>
      <c r="F202" s="202">
        <v>15</v>
      </c>
      <c r="G202" s="202"/>
      <c r="H202" s="106">
        <v>2.9526780394258072</v>
      </c>
      <c r="I202" s="89">
        <v>7.7240085601806641</v>
      </c>
      <c r="J202" s="89">
        <v>5.9892418933966329</v>
      </c>
      <c r="K202" s="105">
        <f t="shared" si="53"/>
        <v>1.7347666667840311</v>
      </c>
      <c r="L202" s="130"/>
      <c r="M202" s="106">
        <f t="shared" si="54"/>
        <v>7.7240085601806646E-2</v>
      </c>
      <c r="N202" s="106">
        <f t="shared" si="55"/>
        <v>5.9892418933966331E-2</v>
      </c>
      <c r="O202" s="106">
        <f t="shared" si="56"/>
        <v>1.7347666667840312E-2</v>
      </c>
      <c r="P202" s="130"/>
      <c r="Q202" s="45">
        <v>1.3350297157397564</v>
      </c>
      <c r="R202" s="107">
        <f t="shared" si="44"/>
        <v>0.10311780952469438</v>
      </c>
      <c r="S202" s="109">
        <f t="shared" si="44"/>
        <v>7.9958159024379472E-2</v>
      </c>
      <c r="T202" s="110">
        <f t="shared" si="44"/>
        <v>2.3159650500314898E-2</v>
      </c>
      <c r="U202" s="11">
        <f t="shared" si="50"/>
        <v>1.5467671428704155</v>
      </c>
      <c r="V202" s="11">
        <f t="shared" si="46"/>
        <v>1.1993723853656921</v>
      </c>
      <c r="W202" s="128">
        <f t="shared" si="47"/>
        <v>0.34739475750472348</v>
      </c>
      <c r="X202" s="92">
        <f t="shared" si="57"/>
        <v>15467.671428704156</v>
      </c>
      <c r="Y202" s="15">
        <f t="shared" si="58"/>
        <v>11993.723853656922</v>
      </c>
      <c r="Z202" s="15">
        <f t="shared" si="59"/>
        <v>3473.9475750472347</v>
      </c>
      <c r="AA202" s="111">
        <f t="shared" si="60"/>
        <v>154.67671428704156</v>
      </c>
      <c r="AB202" s="87">
        <f t="shared" si="61"/>
        <v>119.93723853656923</v>
      </c>
      <c r="AC202" s="127">
        <f t="shared" si="62"/>
        <v>34.739475750472351</v>
      </c>
      <c r="AD202" s="9"/>
    </row>
    <row r="203" spans="1:30" x14ac:dyDescent="0.25">
      <c r="A203" s="202" t="s">
        <v>972</v>
      </c>
      <c r="B203" s="202" t="s">
        <v>867</v>
      </c>
      <c r="C203" s="202" t="s">
        <v>972</v>
      </c>
      <c r="D203" s="202">
        <v>5</v>
      </c>
      <c r="E203" s="202" t="s">
        <v>171</v>
      </c>
      <c r="F203" s="202">
        <v>20</v>
      </c>
      <c r="G203" s="202"/>
      <c r="H203" s="106">
        <v>3.1213268904269817</v>
      </c>
      <c r="I203" s="89">
        <v>7.6055483818054199</v>
      </c>
      <c r="J203" s="89">
        <v>5.2807342604773817</v>
      </c>
      <c r="K203" s="105">
        <f t="shared" si="53"/>
        <v>2.3248141213280382</v>
      </c>
      <c r="L203" s="130"/>
      <c r="M203" s="106">
        <f t="shared" si="54"/>
        <v>7.6055483818054201E-2</v>
      </c>
      <c r="N203" s="106">
        <f t="shared" si="55"/>
        <v>5.2807342604773815E-2</v>
      </c>
      <c r="O203" s="106">
        <f t="shared" si="56"/>
        <v>2.3248141213280383E-2</v>
      </c>
      <c r="P203" s="130"/>
      <c r="Q203" s="45">
        <v>1.3603011659724278</v>
      </c>
      <c r="R203" s="107">
        <f t="shared" si="44"/>
        <v>0.10345836331629624</v>
      </c>
      <c r="S203" s="109">
        <f t="shared" si="44"/>
        <v>7.1833889717179286E-2</v>
      </c>
      <c r="T203" s="110">
        <f t="shared" si="44"/>
        <v>3.1624473599116958E-2</v>
      </c>
      <c r="U203" s="11">
        <f t="shared" si="50"/>
        <v>2.0691672663259251</v>
      </c>
      <c r="V203" s="11">
        <f t="shared" si="46"/>
        <v>1.4366777943435856</v>
      </c>
      <c r="W203" s="128">
        <f t="shared" si="47"/>
        <v>0.63248947198233907</v>
      </c>
      <c r="X203" s="92">
        <f t="shared" si="57"/>
        <v>20691.672663259251</v>
      </c>
      <c r="Y203" s="15">
        <f t="shared" si="58"/>
        <v>14366.777943435856</v>
      </c>
      <c r="Z203" s="15">
        <f t="shared" si="59"/>
        <v>6324.8947198233909</v>
      </c>
      <c r="AA203" s="111">
        <f t="shared" si="60"/>
        <v>206.91672663259251</v>
      </c>
      <c r="AB203" s="87">
        <f t="shared" si="61"/>
        <v>143.66777943435858</v>
      </c>
      <c r="AC203" s="127">
        <f t="shared" si="62"/>
        <v>63.248947198233914</v>
      </c>
      <c r="AD203" s="9"/>
    </row>
    <row r="204" spans="1:30" x14ac:dyDescent="0.25">
      <c r="A204" s="202" t="s">
        <v>972</v>
      </c>
      <c r="B204" s="202" t="s">
        <v>867</v>
      </c>
      <c r="C204" s="202" t="s">
        <v>972</v>
      </c>
      <c r="D204" s="202">
        <v>5</v>
      </c>
      <c r="E204" s="202" t="s">
        <v>172</v>
      </c>
      <c r="F204" s="202">
        <v>50</v>
      </c>
      <c r="G204" s="202"/>
      <c r="H204" s="106">
        <v>3.1664016958134931</v>
      </c>
      <c r="I204" s="89">
        <v>8.0523033142089844</v>
      </c>
      <c r="J204" s="89">
        <v>6.040360652395953</v>
      </c>
      <c r="K204" s="105">
        <f t="shared" si="53"/>
        <v>2.0119426618130314</v>
      </c>
      <c r="L204" s="130"/>
      <c r="M204" s="106">
        <f t="shared" si="54"/>
        <v>8.0523033142089848E-2</v>
      </c>
      <c r="N204" s="106">
        <f t="shared" si="55"/>
        <v>6.0403606523959527E-2</v>
      </c>
      <c r="O204" s="106">
        <f t="shared" si="56"/>
        <v>2.0119426618130314E-2</v>
      </c>
      <c r="P204" s="130"/>
      <c r="Q204" s="45">
        <v>1.2949439670948288</v>
      </c>
      <c r="R204" s="107">
        <f t="shared" si="44"/>
        <v>0.1042728159795262</v>
      </c>
      <c r="S204" s="109">
        <f t="shared" si="44"/>
        <v>7.8219285858971241E-2</v>
      </c>
      <c r="T204" s="110">
        <f t="shared" si="44"/>
        <v>2.6053530120554964E-2</v>
      </c>
      <c r="U204" s="11">
        <f t="shared" si="50"/>
        <v>5.2136407989763098</v>
      </c>
      <c r="V204" s="11">
        <f t="shared" si="46"/>
        <v>3.9109642929485617</v>
      </c>
      <c r="W204" s="128">
        <f t="shared" si="47"/>
        <v>1.3026765060277483</v>
      </c>
      <c r="X204" s="92">
        <f t="shared" si="57"/>
        <v>52136.407989763102</v>
      </c>
      <c r="Y204" s="15">
        <f t="shared" si="58"/>
        <v>39109.642929485621</v>
      </c>
      <c r="Z204" s="15">
        <f t="shared" si="59"/>
        <v>13026.765060277483</v>
      </c>
      <c r="AA204" s="111">
        <f t="shared" si="60"/>
        <v>521.36407989763097</v>
      </c>
      <c r="AB204" s="87">
        <f t="shared" si="61"/>
        <v>391.09642929485619</v>
      </c>
      <c r="AC204" s="127">
        <f t="shared" si="62"/>
        <v>130.26765060277484</v>
      </c>
      <c r="AD204" s="9"/>
    </row>
    <row r="205" spans="1:30" s="22" customFormat="1" x14ac:dyDescent="0.25">
      <c r="A205" s="208" t="s">
        <v>18</v>
      </c>
      <c r="B205" s="208" t="s">
        <v>19</v>
      </c>
      <c r="C205" s="208" t="s">
        <v>975</v>
      </c>
      <c r="D205" s="208">
        <v>1</v>
      </c>
      <c r="E205" s="36" t="s">
        <v>177</v>
      </c>
      <c r="F205" s="113">
        <v>15</v>
      </c>
      <c r="G205" s="2">
        <v>44</v>
      </c>
      <c r="H205" s="107">
        <v>11.479006681958721</v>
      </c>
      <c r="I205" s="105">
        <v>1.9213152395299193</v>
      </c>
      <c r="J205" s="105">
        <v>0.57079202448535893</v>
      </c>
      <c r="K205" s="105">
        <v>1.3505232150445603</v>
      </c>
      <c r="L205" s="106">
        <v>7.8440177049473814E-2</v>
      </c>
      <c r="M205" s="107">
        <f t="shared" si="29"/>
        <v>1.9213152395299193E-2</v>
      </c>
      <c r="N205" s="106">
        <f t="shared" si="29"/>
        <v>5.7079202448535897E-3</v>
      </c>
      <c r="O205" s="106">
        <f t="shared" si="29"/>
        <v>1.3505232150445603E-2</v>
      </c>
      <c r="P205" s="129">
        <f t="shared" si="29"/>
        <v>7.8440177049473811E-4</v>
      </c>
      <c r="Q205" s="11">
        <v>1.5484447518358813</v>
      </c>
      <c r="R205" s="107">
        <f t="shared" si="44"/>
        <v>2.9750504992724029E-2</v>
      </c>
      <c r="S205" s="109">
        <f t="shared" si="44"/>
        <v>8.8383991470413186E-3</v>
      </c>
      <c r="T205" s="110">
        <f t="shared" si="44"/>
        <v>2.0912105845682708E-2</v>
      </c>
      <c r="U205" s="108">
        <f t="shared" si="45"/>
        <v>0.44625757489086043</v>
      </c>
      <c r="V205" s="11">
        <f t="shared" si="46"/>
        <v>0.13257598720561981</v>
      </c>
      <c r="W205" s="11">
        <f t="shared" si="47"/>
        <v>0.31368158768524057</v>
      </c>
      <c r="X205" s="92">
        <f t="shared" si="26"/>
        <v>4462.5757489086045</v>
      </c>
      <c r="Y205" s="15">
        <f t="shared" si="27"/>
        <v>1325.759872056198</v>
      </c>
      <c r="Z205" s="15">
        <f t="shared" si="28"/>
        <v>3136.8158768524058</v>
      </c>
      <c r="AA205" s="111">
        <f t="shared" si="30"/>
        <v>44.625757489086048</v>
      </c>
      <c r="AB205" s="87">
        <f t="shared" si="30"/>
        <v>13.25759872056198</v>
      </c>
      <c r="AC205" s="127">
        <f t="shared" si="30"/>
        <v>31.368158768524058</v>
      </c>
      <c r="AD205" s="116"/>
    </row>
    <row r="206" spans="1:30" s="22" customFormat="1" x14ac:dyDescent="0.25">
      <c r="A206" s="208" t="s">
        <v>18</v>
      </c>
      <c r="B206" s="208" t="s">
        <v>19</v>
      </c>
      <c r="C206" s="208" t="s">
        <v>975</v>
      </c>
      <c r="D206" s="208">
        <v>1</v>
      </c>
      <c r="E206" s="36" t="s">
        <v>237</v>
      </c>
      <c r="F206" s="113">
        <v>10</v>
      </c>
      <c r="G206" s="208"/>
      <c r="H206" s="107">
        <v>10.412908398476596</v>
      </c>
      <c r="I206" s="105">
        <v>3.9041707162769654</v>
      </c>
      <c r="J206" s="105">
        <v>2.3835788883506299</v>
      </c>
      <c r="K206" s="105">
        <v>1.5205918279263355</v>
      </c>
      <c r="L206" s="106">
        <v>0.14050211339103941</v>
      </c>
      <c r="M206" s="107">
        <f t="shared" si="29"/>
        <v>3.9041707162769654E-2</v>
      </c>
      <c r="N206" s="106">
        <f t="shared" si="29"/>
        <v>2.3835788883506299E-2</v>
      </c>
      <c r="O206" s="106">
        <f t="shared" si="29"/>
        <v>1.5205918279263354E-2</v>
      </c>
      <c r="P206" s="129">
        <f t="shared" si="29"/>
        <v>1.4050211339103941E-3</v>
      </c>
      <c r="Q206" s="11">
        <v>1.2905686880228453</v>
      </c>
      <c r="R206" s="107">
        <f t="shared" si="44"/>
        <v>5.0386004791227755E-2</v>
      </c>
      <c r="S206" s="109">
        <f t="shared" si="44"/>
        <v>3.0761722787376246E-2</v>
      </c>
      <c r="T206" s="110">
        <f t="shared" si="44"/>
        <v>1.9624282003851509E-2</v>
      </c>
      <c r="U206" s="108">
        <f t="shared" si="45"/>
        <v>0.50386004791227756</v>
      </c>
      <c r="V206" s="11">
        <f t="shared" si="46"/>
        <v>0.30761722787376244</v>
      </c>
      <c r="W206" s="11">
        <f t="shared" si="47"/>
        <v>0.19624282003851506</v>
      </c>
      <c r="X206" s="92">
        <f t="shared" si="26"/>
        <v>5038.6004791227761</v>
      </c>
      <c r="Y206" s="15">
        <f t="shared" si="27"/>
        <v>3076.1722787376243</v>
      </c>
      <c r="Z206" s="15">
        <f t="shared" si="28"/>
        <v>1962.4282003851506</v>
      </c>
      <c r="AA206" s="111">
        <f t="shared" si="30"/>
        <v>50.386004791227762</v>
      </c>
      <c r="AB206" s="87">
        <f t="shared" si="30"/>
        <v>30.761722787376243</v>
      </c>
      <c r="AC206" s="127">
        <f t="shared" si="30"/>
        <v>19.624282003851505</v>
      </c>
      <c r="AD206" s="112"/>
    </row>
    <row r="207" spans="1:30" s="22" customFormat="1" x14ac:dyDescent="0.25">
      <c r="A207" s="208" t="s">
        <v>18</v>
      </c>
      <c r="B207" s="208" t="s">
        <v>19</v>
      </c>
      <c r="C207" s="208" t="s">
        <v>975</v>
      </c>
      <c r="D207" s="208">
        <v>1</v>
      </c>
      <c r="E207" s="36" t="s">
        <v>238</v>
      </c>
      <c r="F207" s="113">
        <v>5</v>
      </c>
      <c r="G207" s="208"/>
      <c r="H207" s="107">
        <v>18.18089534057458</v>
      </c>
      <c r="I207" s="105">
        <v>8.1569103458649597</v>
      </c>
      <c r="J207" s="105">
        <v>2.9273426824385176</v>
      </c>
      <c r="K207" s="105">
        <v>5.2295676634264421</v>
      </c>
      <c r="L207" s="106">
        <v>0.56079934973698742</v>
      </c>
      <c r="M207" s="107">
        <f t="shared" si="29"/>
        <v>8.1569103458649594E-2</v>
      </c>
      <c r="N207" s="106">
        <f t="shared" si="29"/>
        <v>2.9273426824385176E-2</v>
      </c>
      <c r="O207" s="106">
        <f t="shared" si="29"/>
        <v>5.2295676634264418E-2</v>
      </c>
      <c r="P207" s="129">
        <f t="shared" si="29"/>
        <v>5.6079934973698739E-3</v>
      </c>
      <c r="Q207" s="11">
        <v>0.97446254528428455</v>
      </c>
      <c r="R207" s="107">
        <f t="shared" si="44"/>
        <v>7.9486036172872823E-2</v>
      </c>
      <c r="S207" s="109">
        <f t="shared" si="44"/>
        <v>2.852585801248363E-2</v>
      </c>
      <c r="T207" s="110">
        <f t="shared" si="44"/>
        <v>5.096017816038919E-2</v>
      </c>
      <c r="U207" s="108">
        <f t="shared" si="45"/>
        <v>0.3974301808643641</v>
      </c>
      <c r="V207" s="11">
        <f t="shared" si="46"/>
        <v>0.14262929006241815</v>
      </c>
      <c r="W207" s="11">
        <f t="shared" si="47"/>
        <v>0.25480089080194596</v>
      </c>
      <c r="X207" s="92">
        <f t="shared" si="26"/>
        <v>3974.3018086436409</v>
      </c>
      <c r="Y207" s="15">
        <f t="shared" si="27"/>
        <v>1426.2929006241814</v>
      </c>
      <c r="Z207" s="15">
        <f t="shared" si="28"/>
        <v>2548.0089080194593</v>
      </c>
      <c r="AA207" s="111">
        <f t="shared" si="30"/>
        <v>39.743018086436408</v>
      </c>
      <c r="AB207" s="87">
        <f t="shared" si="30"/>
        <v>14.262929006241814</v>
      </c>
      <c r="AC207" s="127">
        <f t="shared" si="30"/>
        <v>25.480089080194595</v>
      </c>
      <c r="AD207" s="112"/>
    </row>
    <row r="208" spans="1:30" s="22" customFormat="1" x14ac:dyDescent="0.25">
      <c r="A208" s="208" t="s">
        <v>18</v>
      </c>
      <c r="B208" s="208" t="s">
        <v>19</v>
      </c>
      <c r="C208" s="208" t="s">
        <v>975</v>
      </c>
      <c r="D208" s="208">
        <v>1</v>
      </c>
      <c r="E208" s="36" t="s">
        <v>423</v>
      </c>
      <c r="F208" s="113">
        <v>14</v>
      </c>
      <c r="G208" s="208"/>
      <c r="H208" s="107">
        <v>8.5754640839385736</v>
      </c>
      <c r="I208" s="105">
        <v>9.3584937845506779</v>
      </c>
      <c r="J208" s="105">
        <v>7.2624841711038224</v>
      </c>
      <c r="K208" s="105">
        <v>2.0960096134468555</v>
      </c>
      <c r="L208" s="106">
        <v>0.26194319151302797</v>
      </c>
      <c r="M208" s="107">
        <f t="shared" si="29"/>
        <v>9.3584937845506783E-2</v>
      </c>
      <c r="N208" s="106">
        <f t="shared" si="29"/>
        <v>7.2624841711038224E-2</v>
      </c>
      <c r="O208" s="106">
        <f t="shared" si="29"/>
        <v>2.0960096134468555E-2</v>
      </c>
      <c r="P208" s="129">
        <f t="shared" si="29"/>
        <v>2.6194319151302799E-3</v>
      </c>
      <c r="Q208" s="11">
        <v>1.001795031310551</v>
      </c>
      <c r="R208" s="107">
        <f t="shared" si="44"/>
        <v>9.3752925739135434E-2</v>
      </c>
      <c r="S208" s="109">
        <f t="shared" si="44"/>
        <v>7.2755205575833357E-2</v>
      </c>
      <c r="T208" s="110">
        <f t="shared" si="44"/>
        <v>2.0997720163302085E-2</v>
      </c>
      <c r="U208" s="108">
        <f t="shared" si="45"/>
        <v>1.3125409603478961</v>
      </c>
      <c r="V208" s="11">
        <f t="shared" si="46"/>
        <v>1.018572878061667</v>
      </c>
      <c r="W208" s="11">
        <f t="shared" si="47"/>
        <v>0.29396808228622917</v>
      </c>
      <c r="X208" s="92">
        <f t="shared" si="26"/>
        <v>13125.409603478962</v>
      </c>
      <c r="Y208" s="15">
        <f t="shared" si="27"/>
        <v>10185.72878061667</v>
      </c>
      <c r="Z208" s="15">
        <f t="shared" si="28"/>
        <v>2939.6808228622917</v>
      </c>
      <c r="AA208" s="111">
        <f t="shared" si="30"/>
        <v>131.25409603478963</v>
      </c>
      <c r="AB208" s="87">
        <f t="shared" si="30"/>
        <v>101.8572878061667</v>
      </c>
      <c r="AC208" s="127">
        <f t="shared" si="30"/>
        <v>29.396808228622916</v>
      </c>
      <c r="AD208" s="112"/>
    </row>
    <row r="209" spans="1:30" s="22" customFormat="1" x14ac:dyDescent="0.25">
      <c r="A209" s="208" t="s">
        <v>18</v>
      </c>
      <c r="B209" s="208" t="s">
        <v>19</v>
      </c>
      <c r="C209" s="208" t="s">
        <v>975</v>
      </c>
      <c r="D209" s="208">
        <v>2</v>
      </c>
      <c r="E209" s="36" t="s">
        <v>177</v>
      </c>
      <c r="F209" s="113">
        <v>15</v>
      </c>
      <c r="G209" s="2">
        <v>36</v>
      </c>
      <c r="H209" s="107">
        <v>13.002531645569707</v>
      </c>
      <c r="I209" s="105">
        <v>2.3959453718662331</v>
      </c>
      <c r="J209" s="105">
        <v>0.51483880967128082</v>
      </c>
      <c r="K209" s="105">
        <v>1.8811065621949523</v>
      </c>
      <c r="L209" s="106">
        <v>0</v>
      </c>
      <c r="M209" s="107">
        <f t="shared" si="29"/>
        <v>2.395945371866233E-2</v>
      </c>
      <c r="N209" s="106">
        <f t="shared" si="29"/>
        <v>5.1483880967128082E-3</v>
      </c>
      <c r="O209" s="106">
        <f t="shared" si="29"/>
        <v>1.8811065621949521E-2</v>
      </c>
      <c r="P209" s="129">
        <f t="shared" si="29"/>
        <v>0</v>
      </c>
      <c r="Q209" s="11">
        <v>1.6993676094591792</v>
      </c>
      <c r="R209" s="107">
        <f t="shared" si="44"/>
        <v>4.0715919589831041E-2</v>
      </c>
      <c r="S209" s="109">
        <f t="shared" si="44"/>
        <v>8.7490039724789376E-3</v>
      </c>
      <c r="T209" s="110">
        <f t="shared" si="44"/>
        <v>3.1966915617352105E-2</v>
      </c>
      <c r="U209" s="108">
        <f t="shared" si="45"/>
        <v>0.61073879384746566</v>
      </c>
      <c r="V209" s="11">
        <f t="shared" si="46"/>
        <v>0.13123505958718407</v>
      </c>
      <c r="W209" s="11">
        <f t="shared" si="47"/>
        <v>0.47950373426028164</v>
      </c>
      <c r="X209" s="92">
        <f t="shared" si="26"/>
        <v>6107.3879384746569</v>
      </c>
      <c r="Y209" s="15">
        <f t="shared" si="27"/>
        <v>1312.3505958718406</v>
      </c>
      <c r="Z209" s="15">
        <f t="shared" si="28"/>
        <v>4795.0373426028164</v>
      </c>
      <c r="AA209" s="111">
        <f t="shared" si="30"/>
        <v>61.073879384746569</v>
      </c>
      <c r="AB209" s="87">
        <f t="shared" si="30"/>
        <v>13.123505958718406</v>
      </c>
      <c r="AC209" s="127">
        <f t="shared" si="30"/>
        <v>47.950373426028165</v>
      </c>
      <c r="AD209" s="112"/>
    </row>
    <row r="210" spans="1:30" s="22" customFormat="1" x14ac:dyDescent="0.25">
      <c r="A210" s="208" t="s">
        <v>18</v>
      </c>
      <c r="B210" s="208" t="s">
        <v>19</v>
      </c>
      <c r="C210" s="208" t="s">
        <v>975</v>
      </c>
      <c r="D210" s="208">
        <v>2</v>
      </c>
      <c r="E210" s="36" t="s">
        <v>698</v>
      </c>
      <c r="F210" s="113">
        <v>21</v>
      </c>
      <c r="G210" s="208"/>
      <c r="H210" s="107">
        <v>17.943314719207784</v>
      </c>
      <c r="I210" s="105">
        <v>7.3013506234758419</v>
      </c>
      <c r="J210" s="105">
        <v>2.805319618869786</v>
      </c>
      <c r="K210" s="105">
        <v>4.4960310046060563</v>
      </c>
      <c r="L210" s="106">
        <v>0.3312421662702702</v>
      </c>
      <c r="M210" s="107">
        <f t="shared" si="29"/>
        <v>7.3013506234758413E-2</v>
      </c>
      <c r="N210" s="106">
        <f t="shared" si="29"/>
        <v>2.8053196188697858E-2</v>
      </c>
      <c r="O210" s="106">
        <f t="shared" si="29"/>
        <v>4.4960310046060561E-2</v>
      </c>
      <c r="P210" s="129">
        <f t="shared" si="29"/>
        <v>3.312421662702702E-3</v>
      </c>
      <c r="Q210" s="11">
        <v>1.0326926242098089</v>
      </c>
      <c r="R210" s="107">
        <f t="shared" si="44"/>
        <v>7.5400509356331913E-2</v>
      </c>
      <c r="S210" s="109">
        <f t="shared" si="44"/>
        <v>2.8970328789578999E-2</v>
      </c>
      <c r="T210" s="110">
        <f t="shared" si="44"/>
        <v>4.6430180566752917E-2</v>
      </c>
      <c r="U210" s="108">
        <f t="shared" si="45"/>
        <v>1.5834106964829702</v>
      </c>
      <c r="V210" s="11">
        <f t="shared" si="46"/>
        <v>0.60837690458115901</v>
      </c>
      <c r="W210" s="11">
        <f t="shared" si="47"/>
        <v>0.97503379190181116</v>
      </c>
      <c r="X210" s="92">
        <f t="shared" si="26"/>
        <v>15834.106964829702</v>
      </c>
      <c r="Y210" s="15">
        <f t="shared" si="27"/>
        <v>6083.7690458115903</v>
      </c>
      <c r="Z210" s="15">
        <f t="shared" si="28"/>
        <v>9750.3379190181113</v>
      </c>
      <c r="AA210" s="111">
        <f t="shared" si="30"/>
        <v>158.34106964829701</v>
      </c>
      <c r="AB210" s="87">
        <f t="shared" si="30"/>
        <v>60.837690458115901</v>
      </c>
      <c r="AC210" s="127">
        <f t="shared" si="30"/>
        <v>97.503379190181121</v>
      </c>
      <c r="AD210" s="112"/>
    </row>
    <row r="211" spans="1:30" s="22" customFormat="1" x14ac:dyDescent="0.25">
      <c r="A211" s="208" t="s">
        <v>18</v>
      </c>
      <c r="B211" s="208" t="s">
        <v>19</v>
      </c>
      <c r="C211" s="208" t="s">
        <v>975</v>
      </c>
      <c r="D211" s="208">
        <v>3</v>
      </c>
      <c r="E211" s="36" t="s">
        <v>177</v>
      </c>
      <c r="F211" s="113">
        <v>15</v>
      </c>
      <c r="G211" s="2">
        <v>45</v>
      </c>
      <c r="H211" s="107">
        <v>9.9486573771353939</v>
      </c>
      <c r="I211" s="105">
        <v>1.9618356744662666</v>
      </c>
      <c r="J211" s="105">
        <v>0.91471266064282886</v>
      </c>
      <c r="K211" s="105">
        <v>1.0471230138234378</v>
      </c>
      <c r="L211" s="106">
        <v>4.7281269822221826E-2</v>
      </c>
      <c r="M211" s="107">
        <f t="shared" si="29"/>
        <v>1.9618356744662665E-2</v>
      </c>
      <c r="N211" s="106">
        <f t="shared" si="29"/>
        <v>9.147126606428288E-3</v>
      </c>
      <c r="O211" s="106">
        <f t="shared" si="29"/>
        <v>1.0471230138234377E-2</v>
      </c>
      <c r="P211" s="129">
        <f t="shared" si="29"/>
        <v>4.7281269822221824E-4</v>
      </c>
      <c r="Q211" s="11">
        <v>1.4593170800110993</v>
      </c>
      <c r="R211" s="107">
        <f t="shared" si="44"/>
        <v>2.8629403079237174E-2</v>
      </c>
      <c r="S211" s="109">
        <f t="shared" si="44"/>
        <v>1.3348558089784765E-2</v>
      </c>
      <c r="T211" s="110">
        <f t="shared" si="44"/>
        <v>1.5280844989452411E-2</v>
      </c>
      <c r="U211" s="108">
        <f t="shared" si="45"/>
        <v>0.42944104618855761</v>
      </c>
      <c r="V211" s="11">
        <f t="shared" si="46"/>
        <v>0.20022837134677146</v>
      </c>
      <c r="W211" s="11">
        <f t="shared" si="47"/>
        <v>0.22921267484178617</v>
      </c>
      <c r="X211" s="92">
        <f t="shared" si="26"/>
        <v>4294.4104618855763</v>
      </c>
      <c r="Y211" s="15">
        <f t="shared" si="27"/>
        <v>2002.2837134677145</v>
      </c>
      <c r="Z211" s="15">
        <f t="shared" si="28"/>
        <v>2292.1267484178616</v>
      </c>
      <c r="AA211" s="111">
        <f t="shared" si="30"/>
        <v>42.944104618855761</v>
      </c>
      <c r="AB211" s="87">
        <f t="shared" si="30"/>
        <v>20.022837134677147</v>
      </c>
      <c r="AC211" s="127">
        <f t="shared" si="30"/>
        <v>22.921267484178617</v>
      </c>
      <c r="AD211" s="112"/>
    </row>
    <row r="212" spans="1:30" s="22" customFormat="1" x14ac:dyDescent="0.25">
      <c r="A212" s="208" t="s">
        <v>18</v>
      </c>
      <c r="B212" s="208" t="s">
        <v>19</v>
      </c>
      <c r="C212" s="208" t="s">
        <v>975</v>
      </c>
      <c r="D212" s="208">
        <v>3</v>
      </c>
      <c r="E212" s="36" t="s">
        <v>170</v>
      </c>
      <c r="F212" s="113">
        <v>15</v>
      </c>
      <c r="G212" s="208"/>
      <c r="H212" s="107">
        <v>13.252771397183635</v>
      </c>
      <c r="I212" s="105">
        <v>8.8849287033081055</v>
      </c>
      <c r="J212" s="105">
        <v>5.3371932778243707</v>
      </c>
      <c r="K212" s="105">
        <v>3.5477354254837348</v>
      </c>
      <c r="L212" s="106">
        <v>0.16717299818992615</v>
      </c>
      <c r="M212" s="107">
        <f t="shared" si="29"/>
        <v>8.8849287033081051E-2</v>
      </c>
      <c r="N212" s="106">
        <f t="shared" si="29"/>
        <v>5.3371932778243709E-2</v>
      </c>
      <c r="O212" s="106">
        <f t="shared" si="29"/>
        <v>3.5477354254837348E-2</v>
      </c>
      <c r="P212" s="129">
        <f t="shared" si="29"/>
        <v>1.6717299818992614E-3</v>
      </c>
      <c r="Q212" s="11">
        <v>1.2347153470126484</v>
      </c>
      <c r="R212" s="107">
        <f t="shared" si="44"/>
        <v>0.10970357827087707</v>
      </c>
      <c r="S212" s="109">
        <f t="shared" si="44"/>
        <v>6.5899144501024923E-2</v>
      </c>
      <c r="T212" s="110">
        <f t="shared" si="44"/>
        <v>4.3804433769852158E-2</v>
      </c>
      <c r="U212" s="108">
        <f t="shared" si="45"/>
        <v>1.645553674063156</v>
      </c>
      <c r="V212" s="11">
        <f t="shared" si="46"/>
        <v>0.98848716751537391</v>
      </c>
      <c r="W212" s="11">
        <f t="shared" si="47"/>
        <v>0.65706650654778231</v>
      </c>
      <c r="X212" s="92">
        <f t="shared" si="26"/>
        <v>16455.53674063156</v>
      </c>
      <c r="Y212" s="15">
        <f t="shared" si="27"/>
        <v>9884.8716751537395</v>
      </c>
      <c r="Z212" s="15">
        <f t="shared" si="28"/>
        <v>6570.6650654778232</v>
      </c>
      <c r="AA212" s="111">
        <f t="shared" si="30"/>
        <v>164.55536740631561</v>
      </c>
      <c r="AB212" s="87">
        <f t="shared" si="30"/>
        <v>98.848716751537395</v>
      </c>
      <c r="AC212" s="127">
        <f t="shared" si="30"/>
        <v>65.70665065477823</v>
      </c>
      <c r="AD212" s="112"/>
    </row>
    <row r="213" spans="1:30" s="22" customFormat="1" x14ac:dyDescent="0.25">
      <c r="A213" s="208" t="s">
        <v>18</v>
      </c>
      <c r="B213" s="208" t="s">
        <v>19</v>
      </c>
      <c r="C213" s="208" t="s">
        <v>975</v>
      </c>
      <c r="D213" s="208">
        <v>3</v>
      </c>
      <c r="E213" s="36" t="s">
        <v>711</v>
      </c>
      <c r="F213" s="113">
        <v>15</v>
      </c>
      <c r="G213" s="208"/>
      <c r="H213" s="107">
        <v>7.1164786904879822</v>
      </c>
      <c r="I213" s="105">
        <v>8.8160905838012695</v>
      </c>
      <c r="J213" s="105">
        <v>7.3910104272988875</v>
      </c>
      <c r="K213" s="105">
        <v>1.4250801565023821</v>
      </c>
      <c r="L213" s="106">
        <v>0.10000614076852798</v>
      </c>
      <c r="M213" s="107">
        <f t="shared" si="29"/>
        <v>8.8160905838012699E-2</v>
      </c>
      <c r="N213" s="106">
        <f t="shared" si="29"/>
        <v>7.3910104272988872E-2</v>
      </c>
      <c r="O213" s="106">
        <f t="shared" si="29"/>
        <v>1.425080156502382E-2</v>
      </c>
      <c r="P213" s="129">
        <f t="shared" si="29"/>
        <v>1.0000614076852799E-3</v>
      </c>
      <c r="Q213" s="11">
        <v>1.4973448866563397</v>
      </c>
      <c r="R213" s="107">
        <f t="shared" si="44"/>
        <v>0.13200728155953936</v>
      </c>
      <c r="S213" s="109">
        <f t="shared" si="44"/>
        <v>0.11066891670539677</v>
      </c>
      <c r="T213" s="110">
        <f t="shared" si="44"/>
        <v>2.1338364854142578E-2</v>
      </c>
      <c r="U213" s="108">
        <f t="shared" si="45"/>
        <v>1.9801092233930906</v>
      </c>
      <c r="V213" s="11">
        <f t="shared" si="46"/>
        <v>1.6600337505809517</v>
      </c>
      <c r="W213" s="11">
        <f t="shared" si="47"/>
        <v>0.32007547281213872</v>
      </c>
      <c r="X213" s="92">
        <f t="shared" si="26"/>
        <v>19801.092233930907</v>
      </c>
      <c r="Y213" s="15">
        <f t="shared" si="27"/>
        <v>16600.337505809515</v>
      </c>
      <c r="Z213" s="15">
        <f t="shared" si="28"/>
        <v>3200.754728121387</v>
      </c>
      <c r="AA213" s="111">
        <f t="shared" si="30"/>
        <v>198.01092233930908</v>
      </c>
      <c r="AB213" s="87">
        <f t="shared" si="30"/>
        <v>166.00337505809514</v>
      </c>
      <c r="AC213" s="127">
        <f t="shared" si="30"/>
        <v>32.007547281213867</v>
      </c>
      <c r="AD213" s="112"/>
    </row>
    <row r="214" spans="1:30" s="22" customFormat="1" x14ac:dyDescent="0.25">
      <c r="A214" s="208" t="s">
        <v>18</v>
      </c>
      <c r="B214" s="208" t="s">
        <v>19</v>
      </c>
      <c r="C214" s="208" t="s">
        <v>975</v>
      </c>
      <c r="D214" s="208">
        <v>4</v>
      </c>
      <c r="E214" s="36" t="s">
        <v>240</v>
      </c>
      <c r="F214" s="113">
        <v>10</v>
      </c>
      <c r="G214" s="2">
        <v>38</v>
      </c>
      <c r="H214" s="107">
        <v>12.415439713489896</v>
      </c>
      <c r="I214" s="105">
        <v>1.9137530326843262</v>
      </c>
      <c r="J214" s="105">
        <v>0.29844074258992159</v>
      </c>
      <c r="K214" s="105">
        <v>1.6153122900944046</v>
      </c>
      <c r="L214" s="106">
        <v>5.6500833481550217E-2</v>
      </c>
      <c r="M214" s="107">
        <f t="shared" si="29"/>
        <v>1.9137530326843261E-2</v>
      </c>
      <c r="N214" s="106">
        <f t="shared" si="29"/>
        <v>2.9844074258992158E-3</v>
      </c>
      <c r="O214" s="106">
        <f t="shared" si="29"/>
        <v>1.6153122900944047E-2</v>
      </c>
      <c r="P214" s="129">
        <f t="shared" si="29"/>
        <v>5.6500833481550213E-4</v>
      </c>
      <c r="Q214" s="11">
        <v>1.390391680466601</v>
      </c>
      <c r="R214" s="107">
        <f t="shared" si="44"/>
        <v>2.6608662951120143E-2</v>
      </c>
      <c r="S214" s="109">
        <f t="shared" si="44"/>
        <v>4.1494952560930136E-3</v>
      </c>
      <c r="T214" s="110">
        <f t="shared" si="44"/>
        <v>2.2459167695027132E-2</v>
      </c>
      <c r="U214" s="108">
        <f t="shared" si="45"/>
        <v>0.26608662951120143</v>
      </c>
      <c r="V214" s="11">
        <f t="shared" si="46"/>
        <v>4.1494952560930137E-2</v>
      </c>
      <c r="W214" s="11">
        <f t="shared" si="47"/>
        <v>0.22459167695027132</v>
      </c>
      <c r="X214" s="92">
        <f t="shared" si="26"/>
        <v>2660.8662951120145</v>
      </c>
      <c r="Y214" s="15">
        <f t="shared" si="27"/>
        <v>414.94952560930136</v>
      </c>
      <c r="Z214" s="15">
        <f t="shared" si="28"/>
        <v>2245.9167695027131</v>
      </c>
      <c r="AA214" s="111">
        <f t="shared" si="30"/>
        <v>26.608662951120145</v>
      </c>
      <c r="AB214" s="87">
        <f t="shared" si="30"/>
        <v>4.1494952560930134</v>
      </c>
      <c r="AC214" s="127">
        <f t="shared" si="30"/>
        <v>22.45916769502713</v>
      </c>
      <c r="AD214" s="112"/>
    </row>
    <row r="215" spans="1:30" s="22" customFormat="1" x14ac:dyDescent="0.25">
      <c r="A215" s="208" t="s">
        <v>18</v>
      </c>
      <c r="B215" s="208" t="s">
        <v>19</v>
      </c>
      <c r="C215" s="208" t="s">
        <v>975</v>
      </c>
      <c r="D215" s="208">
        <v>4</v>
      </c>
      <c r="E215" s="36" t="s">
        <v>175</v>
      </c>
      <c r="F215" s="113">
        <v>5</v>
      </c>
      <c r="G215" s="208"/>
      <c r="H215" s="107">
        <v>15.029134016475739</v>
      </c>
      <c r="I215" s="105">
        <v>2.7810766696929932</v>
      </c>
      <c r="J215" s="105">
        <v>0.35428229249790794</v>
      </c>
      <c r="K215" s="105">
        <v>2.4267943771950851</v>
      </c>
      <c r="L215" s="106">
        <v>0.16247109323740005</v>
      </c>
      <c r="M215" s="107">
        <f t="shared" si="29"/>
        <v>2.7810766696929931E-2</v>
      </c>
      <c r="N215" s="106">
        <f t="shared" si="29"/>
        <v>3.5428229249790792E-3</v>
      </c>
      <c r="O215" s="106">
        <f t="shared" si="29"/>
        <v>2.4267943771950851E-2</v>
      </c>
      <c r="P215" s="129">
        <f t="shared" si="29"/>
        <v>1.6247109323740006E-3</v>
      </c>
      <c r="Q215" s="11">
        <v>1.2299618711819935</v>
      </c>
      <c r="R215" s="107">
        <f t="shared" si="44"/>
        <v>3.4206182645561807E-2</v>
      </c>
      <c r="S215" s="109">
        <f t="shared" si="44"/>
        <v>4.3575371140737312E-3</v>
      </c>
      <c r="T215" s="110">
        <f t="shared" si="44"/>
        <v>2.9848645531488072E-2</v>
      </c>
      <c r="U215" s="108">
        <f t="shared" si="45"/>
        <v>0.17103091322780906</v>
      </c>
      <c r="V215" s="11">
        <f t="shared" si="46"/>
        <v>2.1787685570368656E-2</v>
      </c>
      <c r="W215" s="11">
        <f t="shared" si="47"/>
        <v>0.14924322765744036</v>
      </c>
      <c r="X215" s="92">
        <f t="shared" si="26"/>
        <v>1710.3091322780906</v>
      </c>
      <c r="Y215" s="15">
        <f t="shared" si="27"/>
        <v>217.87685570368657</v>
      </c>
      <c r="Z215" s="15">
        <f t="shared" si="28"/>
        <v>1492.4322765744037</v>
      </c>
      <c r="AA215" s="111">
        <f t="shared" si="30"/>
        <v>17.103091322780905</v>
      </c>
      <c r="AB215" s="87">
        <f t="shared" si="30"/>
        <v>2.1787685570368658</v>
      </c>
      <c r="AC215" s="127">
        <f t="shared" si="30"/>
        <v>14.924322765744037</v>
      </c>
      <c r="AD215" s="112"/>
    </row>
    <row r="216" spans="1:30" s="22" customFormat="1" x14ac:dyDescent="0.25">
      <c r="A216" s="208" t="s">
        <v>18</v>
      </c>
      <c r="B216" s="208" t="s">
        <v>19</v>
      </c>
      <c r="C216" s="208" t="s">
        <v>975</v>
      </c>
      <c r="D216" s="208">
        <v>4</v>
      </c>
      <c r="E216" s="36" t="s">
        <v>170</v>
      </c>
      <c r="F216" s="113">
        <v>15</v>
      </c>
      <c r="G216" s="208"/>
      <c r="H216" s="107">
        <v>15.981465049787936</v>
      </c>
      <c r="I216" s="105">
        <v>6.4242377281188965</v>
      </c>
      <c r="J216" s="105">
        <v>2.6581898277167659</v>
      </c>
      <c r="K216" s="105">
        <v>3.7660479004021306</v>
      </c>
      <c r="L216" s="106">
        <v>0.23759321868419647</v>
      </c>
      <c r="M216" s="107">
        <f t="shared" si="29"/>
        <v>6.4242377281188964E-2</v>
      </c>
      <c r="N216" s="106">
        <f t="shared" si="29"/>
        <v>2.658189827716766E-2</v>
      </c>
      <c r="O216" s="106">
        <f t="shared" si="29"/>
        <v>3.7660479004021308E-2</v>
      </c>
      <c r="P216" s="129">
        <f t="shared" si="29"/>
        <v>2.3759321868419645E-3</v>
      </c>
      <c r="Q216" s="11">
        <v>1.0540832654477565</v>
      </c>
      <c r="R216" s="107">
        <f t="shared" si="44"/>
        <v>6.7716814824682434E-2</v>
      </c>
      <c r="S216" s="109">
        <f t="shared" si="44"/>
        <v>2.8019534137796981E-2</v>
      </c>
      <c r="T216" s="110">
        <f t="shared" si="44"/>
        <v>3.9697280686885453E-2</v>
      </c>
      <c r="U216" s="108">
        <f t="shared" si="45"/>
        <v>1.0157522223702364</v>
      </c>
      <c r="V216" s="11">
        <f t="shared" si="46"/>
        <v>0.42029301206695469</v>
      </c>
      <c r="W216" s="11">
        <f t="shared" si="47"/>
        <v>0.59545921030328175</v>
      </c>
      <c r="X216" s="92">
        <f t="shared" si="26"/>
        <v>10157.522223702364</v>
      </c>
      <c r="Y216" s="15">
        <f t="shared" si="27"/>
        <v>4202.9301206695473</v>
      </c>
      <c r="Z216" s="15">
        <f t="shared" si="28"/>
        <v>5954.5921030328172</v>
      </c>
      <c r="AA216" s="111">
        <f t="shared" si="30"/>
        <v>101.57522223702365</v>
      </c>
      <c r="AB216" s="87">
        <f t="shared" si="30"/>
        <v>42.029301206695472</v>
      </c>
      <c r="AC216" s="127">
        <f t="shared" si="30"/>
        <v>59.545921030328174</v>
      </c>
      <c r="AD216" s="112"/>
    </row>
    <row r="217" spans="1:30" s="22" customFormat="1" x14ac:dyDescent="0.25">
      <c r="A217" s="208" t="s">
        <v>18</v>
      </c>
      <c r="B217" s="208" t="s">
        <v>19</v>
      </c>
      <c r="C217" s="208" t="s">
        <v>975</v>
      </c>
      <c r="D217" s="208">
        <v>4</v>
      </c>
      <c r="E217" s="36" t="s">
        <v>712</v>
      </c>
      <c r="F217" s="113">
        <v>8</v>
      </c>
      <c r="G217" s="208"/>
      <c r="H217" s="107">
        <v>13.946736083299987</v>
      </c>
      <c r="I217" s="105">
        <v>8.7225561141967773</v>
      </c>
      <c r="J217" s="105">
        <v>5.0677135895861571</v>
      </c>
      <c r="K217" s="105">
        <v>3.6548425246106202</v>
      </c>
      <c r="L217" s="106">
        <v>0.28395858407020569</v>
      </c>
      <c r="M217" s="107">
        <f t="shared" si="29"/>
        <v>8.7225561141967778E-2</v>
      </c>
      <c r="N217" s="106">
        <f t="shared" si="29"/>
        <v>5.0677135895861571E-2</v>
      </c>
      <c r="O217" s="106">
        <f t="shared" si="29"/>
        <v>3.65484252461062E-2</v>
      </c>
      <c r="P217" s="129">
        <f t="shared" si="29"/>
        <v>2.839585840702057E-3</v>
      </c>
      <c r="Q217" s="11">
        <v>0.96139048674998329</v>
      </c>
      <c r="R217" s="107">
        <f t="shared" si="44"/>
        <v>8.3857824683316831E-2</v>
      </c>
      <c r="S217" s="109">
        <f t="shared" si="44"/>
        <v>4.8720516346017408E-2</v>
      </c>
      <c r="T217" s="110">
        <f t="shared" si="44"/>
        <v>3.5137308337299417E-2</v>
      </c>
      <c r="U217" s="108">
        <f t="shared" si="45"/>
        <v>0.67086259746653465</v>
      </c>
      <c r="V217" s="11">
        <f t="shared" si="46"/>
        <v>0.38976413076813926</v>
      </c>
      <c r="W217" s="11">
        <f t="shared" si="47"/>
        <v>0.28109846669839533</v>
      </c>
      <c r="X217" s="92">
        <f t="shared" si="26"/>
        <v>6708.6259746653468</v>
      </c>
      <c r="Y217" s="15">
        <f t="shared" si="27"/>
        <v>3897.6413076813924</v>
      </c>
      <c r="Z217" s="15">
        <f t="shared" si="28"/>
        <v>2810.9846669839535</v>
      </c>
      <c r="AA217" s="111">
        <f t="shared" si="30"/>
        <v>67.086259746653468</v>
      </c>
      <c r="AB217" s="87">
        <f t="shared" si="30"/>
        <v>38.976413076813927</v>
      </c>
      <c r="AC217" s="127">
        <f t="shared" si="30"/>
        <v>28.109846669839534</v>
      </c>
      <c r="AD217" s="112"/>
    </row>
    <row r="218" spans="1:30" s="22" customFormat="1" x14ac:dyDescent="0.25">
      <c r="A218" s="208" t="s">
        <v>18</v>
      </c>
      <c r="B218" s="208" t="s">
        <v>19</v>
      </c>
      <c r="C218" s="208" t="s">
        <v>975</v>
      </c>
      <c r="D218" s="208">
        <v>5</v>
      </c>
      <c r="E218" s="36" t="s">
        <v>177</v>
      </c>
      <c r="F218" s="113">
        <v>15</v>
      </c>
      <c r="G218" s="2">
        <v>33</v>
      </c>
      <c r="H218" s="107">
        <v>12.857142857142861</v>
      </c>
      <c r="I218" s="105">
        <v>2.2863337993621826</v>
      </c>
      <c r="J218" s="105">
        <v>0.53387726630483356</v>
      </c>
      <c r="K218" s="105">
        <v>1.7524565330573489</v>
      </c>
      <c r="L218" s="106">
        <v>7.3205098509788513E-2</v>
      </c>
      <c r="M218" s="107">
        <f t="shared" si="29"/>
        <v>2.2863337993621825E-2</v>
      </c>
      <c r="N218" s="106">
        <f t="shared" si="29"/>
        <v>5.3387726630483353E-3</v>
      </c>
      <c r="O218" s="106">
        <f t="shared" si="29"/>
        <v>1.7524565330573491E-2</v>
      </c>
      <c r="P218" s="129">
        <f t="shared" si="29"/>
        <v>7.3205098509788514E-4</v>
      </c>
      <c r="Q218" s="11">
        <v>1.4272311181541777</v>
      </c>
      <c r="R218" s="107">
        <f t="shared" si="44"/>
        <v>3.2631267449373773E-2</v>
      </c>
      <c r="S218" s="109">
        <f t="shared" si="44"/>
        <v>7.6196624774534328E-3</v>
      </c>
      <c r="T218" s="110">
        <f t="shared" si="44"/>
        <v>2.5011604971920339E-2</v>
      </c>
      <c r="U218" s="108">
        <f t="shared" si="45"/>
        <v>0.48946901174060653</v>
      </c>
      <c r="V218" s="11">
        <f t="shared" si="46"/>
        <v>0.1142949371618015</v>
      </c>
      <c r="W218" s="11">
        <f t="shared" si="47"/>
        <v>0.37517407457880508</v>
      </c>
      <c r="X218" s="92">
        <f t="shared" si="26"/>
        <v>4894.6901174060649</v>
      </c>
      <c r="Y218" s="15">
        <f t="shared" si="27"/>
        <v>1142.949371618015</v>
      </c>
      <c r="Z218" s="15">
        <f t="shared" si="28"/>
        <v>3751.7407457880508</v>
      </c>
      <c r="AA218" s="111">
        <f t="shared" si="30"/>
        <v>48.946901174060649</v>
      </c>
      <c r="AB218" s="87">
        <f t="shared" si="30"/>
        <v>11.429493716180151</v>
      </c>
      <c r="AC218" s="127">
        <f t="shared" si="30"/>
        <v>37.517407457880509</v>
      </c>
      <c r="AD218" s="112"/>
    </row>
    <row r="219" spans="1:30" s="22" customFormat="1" x14ac:dyDescent="0.25">
      <c r="A219" s="208" t="s">
        <v>18</v>
      </c>
      <c r="B219" s="208" t="s">
        <v>19</v>
      </c>
      <c r="C219" s="208" t="s">
        <v>975</v>
      </c>
      <c r="D219" s="208">
        <v>5</v>
      </c>
      <c r="E219" s="36" t="s">
        <v>289</v>
      </c>
      <c r="F219" s="113">
        <v>18</v>
      </c>
      <c r="G219" s="208"/>
      <c r="H219" s="107">
        <v>18.594454995884064</v>
      </c>
      <c r="I219" s="105">
        <v>8.1873397827148438</v>
      </c>
      <c r="J219" s="105">
        <v>2.9268956063640599</v>
      </c>
      <c r="K219" s="105">
        <v>5.2604441763507843</v>
      </c>
      <c r="L219" s="106">
        <v>0.40752971172332764</v>
      </c>
      <c r="M219" s="107">
        <f t="shared" si="29"/>
        <v>8.1873397827148434E-2</v>
      </c>
      <c r="N219" s="106">
        <f t="shared" si="29"/>
        <v>2.9268956063640598E-2</v>
      </c>
      <c r="O219" s="106">
        <f t="shared" si="29"/>
        <v>5.2604441763507842E-2</v>
      </c>
      <c r="P219" s="129">
        <f t="shared" si="29"/>
        <v>4.0752971172332763E-3</v>
      </c>
      <c r="Q219" s="11">
        <v>0.89246508720548512</v>
      </c>
      <c r="R219" s="107">
        <f t="shared" si="44"/>
        <v>7.3069149131615399E-2</v>
      </c>
      <c r="S219" s="109">
        <f t="shared" si="44"/>
        <v>2.612152142575052E-2</v>
      </c>
      <c r="T219" s="110">
        <f t="shared" si="44"/>
        <v>4.6947627705864893E-2</v>
      </c>
      <c r="U219" s="108">
        <f t="shared" si="45"/>
        <v>1.3152446843690773</v>
      </c>
      <c r="V219" s="11">
        <f t="shared" si="46"/>
        <v>0.47018738566350937</v>
      </c>
      <c r="W219" s="11">
        <f t="shared" si="47"/>
        <v>0.84505729870556812</v>
      </c>
      <c r="X219" s="92">
        <f t="shared" si="26"/>
        <v>13152.446843690772</v>
      </c>
      <c r="Y219" s="15">
        <f t="shared" si="27"/>
        <v>4701.8738566350939</v>
      </c>
      <c r="Z219" s="15">
        <f t="shared" si="28"/>
        <v>8450.5729870556806</v>
      </c>
      <c r="AA219" s="111">
        <f t="shared" si="30"/>
        <v>131.52446843690771</v>
      </c>
      <c r="AB219" s="87">
        <f t="shared" si="30"/>
        <v>47.01873856635094</v>
      </c>
      <c r="AC219" s="127">
        <f t="shared" si="30"/>
        <v>84.505729870556806</v>
      </c>
      <c r="AD219" s="112"/>
    </row>
    <row r="220" spans="1:30" s="22" customFormat="1" x14ac:dyDescent="0.25">
      <c r="A220" s="208" t="s">
        <v>18</v>
      </c>
      <c r="B220" s="208" t="s">
        <v>19</v>
      </c>
      <c r="C220" s="208" t="s">
        <v>975</v>
      </c>
      <c r="D220" s="208">
        <v>6</v>
      </c>
      <c r="E220" s="36" t="s">
        <v>177</v>
      </c>
      <c r="F220" s="113">
        <v>15</v>
      </c>
      <c r="G220" s="2">
        <v>50</v>
      </c>
      <c r="H220" s="107">
        <v>11.004548151077708</v>
      </c>
      <c r="I220" s="105">
        <v>2.2816705703735352</v>
      </c>
      <c r="J220" s="105">
        <v>1.2186299001178136</v>
      </c>
      <c r="K220" s="105">
        <v>1.0630406702557216</v>
      </c>
      <c r="L220" s="106">
        <v>5.0278648734092712E-2</v>
      </c>
      <c r="M220" s="107">
        <f t="shared" si="29"/>
        <v>2.2816705703735351E-2</v>
      </c>
      <c r="N220" s="106">
        <f t="shared" si="29"/>
        <v>1.2186299001178135E-2</v>
      </c>
      <c r="O220" s="106">
        <f t="shared" si="29"/>
        <v>1.0630406702557216E-2</v>
      </c>
      <c r="P220" s="129">
        <f t="shared" si="29"/>
        <v>5.0278648734092713E-4</v>
      </c>
      <c r="Q220" s="11">
        <v>1.4117823217045489</v>
      </c>
      <c r="R220" s="107">
        <f t="shared" si="44"/>
        <v>3.2212221752068913E-2</v>
      </c>
      <c r="S220" s="109">
        <f t="shared" si="44"/>
        <v>1.7204401496869092E-2</v>
      </c>
      <c r="T220" s="110">
        <f t="shared" si="44"/>
        <v>1.5007820255199823E-2</v>
      </c>
      <c r="U220" s="108">
        <f t="shared" si="45"/>
        <v>0.48318332628103378</v>
      </c>
      <c r="V220" s="11">
        <f t="shared" si="46"/>
        <v>0.25806602245303639</v>
      </c>
      <c r="W220" s="11">
        <f t="shared" si="47"/>
        <v>0.22511730382799736</v>
      </c>
      <c r="X220" s="92">
        <f t="shared" si="26"/>
        <v>4831.8332628103381</v>
      </c>
      <c r="Y220" s="15">
        <f t="shared" si="27"/>
        <v>2580.6602245303638</v>
      </c>
      <c r="Z220" s="15">
        <f t="shared" si="28"/>
        <v>2251.1730382799738</v>
      </c>
      <c r="AA220" s="111">
        <f t="shared" si="30"/>
        <v>48.318332628103384</v>
      </c>
      <c r="AB220" s="87">
        <f t="shared" si="30"/>
        <v>25.80660224530364</v>
      </c>
      <c r="AC220" s="127">
        <f t="shared" si="30"/>
        <v>22.511730382799737</v>
      </c>
      <c r="AD220" s="112"/>
    </row>
    <row r="221" spans="1:30" s="22" customFormat="1" x14ac:dyDescent="0.25">
      <c r="A221" s="208" t="s">
        <v>18</v>
      </c>
      <c r="B221" s="208" t="s">
        <v>19</v>
      </c>
      <c r="C221" s="208" t="s">
        <v>975</v>
      </c>
      <c r="D221" s="208">
        <v>6</v>
      </c>
      <c r="E221" s="36" t="s">
        <v>713</v>
      </c>
      <c r="F221" s="113">
        <v>35</v>
      </c>
      <c r="G221" s="208"/>
      <c r="H221" s="107">
        <v>8.9931194883225523</v>
      </c>
      <c r="I221" s="105">
        <v>8.581583609323415</v>
      </c>
      <c r="J221" s="105">
        <v>6.612199134218538</v>
      </c>
      <c r="K221" s="105">
        <v>1.969384475104877</v>
      </c>
      <c r="L221" s="106">
        <v>0.10585158182351298</v>
      </c>
      <c r="M221" s="107">
        <f t="shared" si="29"/>
        <v>8.5815836093234149E-2</v>
      </c>
      <c r="N221" s="106">
        <f t="shared" si="29"/>
        <v>6.6121991342185382E-2</v>
      </c>
      <c r="O221" s="106">
        <f t="shared" si="29"/>
        <v>1.969384475104877E-2</v>
      </c>
      <c r="P221" s="129">
        <f t="shared" si="29"/>
        <v>1.0585158182351297E-3</v>
      </c>
      <c r="Q221" s="11">
        <v>1.1776736370447878</v>
      </c>
      <c r="R221" s="107">
        <f t="shared" si="44"/>
        <v>0.10106304780795843</v>
      </c>
      <c r="S221" s="109">
        <f t="shared" si="44"/>
        <v>7.7870126032595424E-2</v>
      </c>
      <c r="T221" s="110">
        <f t="shared" si="44"/>
        <v>2.3192921775363008E-2</v>
      </c>
      <c r="U221" s="108">
        <f t="shared" si="45"/>
        <v>3.5372066732785448</v>
      </c>
      <c r="V221" s="11">
        <f t="shared" si="46"/>
        <v>2.7254544111408401</v>
      </c>
      <c r="W221" s="11">
        <f t="shared" si="47"/>
        <v>0.81175226213770535</v>
      </c>
      <c r="X221" s="92">
        <f t="shared" si="26"/>
        <v>35372.066732785446</v>
      </c>
      <c r="Y221" s="15">
        <f t="shared" si="27"/>
        <v>27254.544111408402</v>
      </c>
      <c r="Z221" s="15">
        <f t="shared" si="28"/>
        <v>8117.5226213770538</v>
      </c>
      <c r="AA221" s="111">
        <f t="shared" si="30"/>
        <v>353.72066732785447</v>
      </c>
      <c r="AB221" s="87">
        <f t="shared" si="30"/>
        <v>272.54544111408404</v>
      </c>
      <c r="AC221" s="127">
        <f t="shared" si="30"/>
        <v>81.175226213770543</v>
      </c>
      <c r="AD221" s="112"/>
    </row>
    <row r="222" spans="1:30" s="22" customFormat="1" x14ac:dyDescent="0.25">
      <c r="A222" s="208" t="s">
        <v>20</v>
      </c>
      <c r="B222" s="208" t="s">
        <v>21</v>
      </c>
      <c r="C222" s="208" t="s">
        <v>975</v>
      </c>
      <c r="D222" s="208">
        <v>1</v>
      </c>
      <c r="E222" s="36" t="s">
        <v>177</v>
      </c>
      <c r="F222" s="113">
        <v>15</v>
      </c>
      <c r="G222" s="2">
        <v>62</v>
      </c>
      <c r="H222" s="107">
        <v>2.855125100887792</v>
      </c>
      <c r="I222" s="105">
        <v>8.552734375</v>
      </c>
      <c r="J222" s="105">
        <v>8.4402892493354997</v>
      </c>
      <c r="K222" s="105">
        <v>0.11244512566450027</v>
      </c>
      <c r="L222" s="106">
        <v>0</v>
      </c>
      <c r="M222" s="107">
        <f t="shared" ref="M222:P239" si="63">I222/100</f>
        <v>8.5527343749999998E-2</v>
      </c>
      <c r="N222" s="106">
        <f t="shared" si="63"/>
        <v>8.4402892493355003E-2</v>
      </c>
      <c r="O222" s="106">
        <f t="shared" si="63"/>
        <v>1.1244512566450026E-3</v>
      </c>
      <c r="P222" s="129">
        <f t="shared" si="63"/>
        <v>0</v>
      </c>
      <c r="Q222" s="11">
        <v>1.2795712173484475</v>
      </c>
      <c r="R222" s="107">
        <f t="shared" si="44"/>
        <v>0.10943832735876663</v>
      </c>
      <c r="S222" s="109">
        <f t="shared" si="44"/>
        <v>0.1079995118954524</v>
      </c>
      <c r="T222" s="110">
        <f t="shared" si="44"/>
        <v>1.4388154633142374E-3</v>
      </c>
      <c r="U222" s="108">
        <f t="shared" si="45"/>
        <v>1.6415749103814996</v>
      </c>
      <c r="V222" s="11">
        <f t="shared" si="46"/>
        <v>1.619992678431786</v>
      </c>
      <c r="W222" s="11">
        <f t="shared" si="47"/>
        <v>2.1582231949713562E-2</v>
      </c>
      <c r="X222" s="92">
        <f t="shared" ref="X222:X249" si="64">U222*10^4</f>
        <v>16415.749103814996</v>
      </c>
      <c r="Y222" s="15">
        <f t="shared" ref="Y222:Y249" si="65">V222*10^4</f>
        <v>16199.92678431786</v>
      </c>
      <c r="Z222" s="15">
        <f t="shared" ref="Z222:Z249" si="66">W222*10^4</f>
        <v>215.82231949713562</v>
      </c>
      <c r="AA222" s="111">
        <f t="shared" ref="AA222:AC239" si="67">X222*0.01</f>
        <v>164.15749103814997</v>
      </c>
      <c r="AB222" s="87">
        <f t="shared" si="67"/>
        <v>161.99926784317861</v>
      </c>
      <c r="AC222" s="127">
        <f t="shared" si="67"/>
        <v>2.1582231949713564</v>
      </c>
      <c r="AD222" s="112"/>
    </row>
    <row r="223" spans="1:30" s="22" customFormat="1" x14ac:dyDescent="0.25">
      <c r="A223" s="208" t="s">
        <v>20</v>
      </c>
      <c r="B223" s="208" t="s">
        <v>21</v>
      </c>
      <c r="C223" s="208" t="s">
        <v>975</v>
      </c>
      <c r="D223" s="208">
        <v>1</v>
      </c>
      <c r="E223" s="36" t="s">
        <v>170</v>
      </c>
      <c r="F223" s="113">
        <v>15</v>
      </c>
      <c r="G223" s="208"/>
      <c r="H223" s="107">
        <v>2.9475732290745977</v>
      </c>
      <c r="I223" s="105">
        <v>10.427786827087402</v>
      </c>
      <c r="J223" s="105">
        <v>9.0111239600005195</v>
      </c>
      <c r="K223" s="105">
        <v>1.4166628670868828</v>
      </c>
      <c r="L223" s="106">
        <v>3.9021443575620651E-2</v>
      </c>
      <c r="M223" s="107">
        <f t="shared" si="63"/>
        <v>0.10427786827087403</v>
      </c>
      <c r="N223" s="106">
        <f t="shared" si="63"/>
        <v>9.0111239600005194E-2</v>
      </c>
      <c r="O223" s="106">
        <f t="shared" si="63"/>
        <v>1.4166628670868828E-2</v>
      </c>
      <c r="P223" s="129">
        <f t="shared" si="63"/>
        <v>3.9021443575620651E-4</v>
      </c>
      <c r="Q223" s="11">
        <v>0.94381468703794968</v>
      </c>
      <c r="R223" s="107">
        <f t="shared" si="44"/>
        <v>9.8418983607059515E-2</v>
      </c>
      <c r="S223" s="109">
        <f t="shared" si="44"/>
        <v>8.5048311401680607E-2</v>
      </c>
      <c r="T223" s="110">
        <f t="shared" si="44"/>
        <v>1.3370672205378908E-2</v>
      </c>
      <c r="U223" s="108">
        <f t="shared" si="45"/>
        <v>1.4762847541058928</v>
      </c>
      <c r="V223" s="11">
        <f t="shared" si="46"/>
        <v>1.275724671025209</v>
      </c>
      <c r="W223" s="11">
        <f t="shared" si="47"/>
        <v>0.20056008308068363</v>
      </c>
      <c r="X223" s="92">
        <f t="shared" si="64"/>
        <v>14762.847541058927</v>
      </c>
      <c r="Y223" s="15">
        <f t="shared" si="65"/>
        <v>12757.24671025209</v>
      </c>
      <c r="Z223" s="15">
        <f t="shared" si="66"/>
        <v>2005.6008308068363</v>
      </c>
      <c r="AA223" s="111">
        <f t="shared" si="67"/>
        <v>147.62847541058929</v>
      </c>
      <c r="AB223" s="87">
        <f t="shared" si="67"/>
        <v>127.5724671025209</v>
      </c>
      <c r="AC223" s="127">
        <f t="shared" si="67"/>
        <v>20.056008308068364</v>
      </c>
      <c r="AD223" s="112"/>
    </row>
    <row r="224" spans="1:30" s="22" customFormat="1" x14ac:dyDescent="0.25">
      <c r="A224" s="208" t="s">
        <v>20</v>
      </c>
      <c r="B224" s="208" t="s">
        <v>21</v>
      </c>
      <c r="C224" s="208" t="s">
        <v>975</v>
      </c>
      <c r="D224" s="208">
        <v>1</v>
      </c>
      <c r="E224" s="36" t="s">
        <v>395</v>
      </c>
      <c r="F224" s="113">
        <v>32</v>
      </c>
      <c r="G224" s="208"/>
      <c r="H224" s="107">
        <v>3.4844585230648795</v>
      </c>
      <c r="I224" s="105">
        <v>4.5196390151977539</v>
      </c>
      <c r="J224" s="105">
        <v>3.5364652259729215</v>
      </c>
      <c r="K224" s="105">
        <v>0.98317378922483245</v>
      </c>
      <c r="L224" s="106">
        <v>0</v>
      </c>
      <c r="M224" s="107">
        <f t="shared" si="63"/>
        <v>4.5196390151977538E-2</v>
      </c>
      <c r="N224" s="106">
        <f t="shared" si="63"/>
        <v>3.5364652259729214E-2</v>
      </c>
      <c r="O224" s="106">
        <f t="shared" si="63"/>
        <v>9.831737892248324E-3</v>
      </c>
      <c r="P224" s="129">
        <f t="shared" si="63"/>
        <v>0</v>
      </c>
      <c r="Q224" s="11">
        <v>1.6195360195360193</v>
      </c>
      <c r="R224" s="107">
        <f t="shared" ref="R224:T239" si="68">$Q224*M224</f>
        <v>7.3197181804130651E-2</v>
      </c>
      <c r="S224" s="109">
        <f t="shared" si="68"/>
        <v>5.7274328152997343E-2</v>
      </c>
      <c r="T224" s="110">
        <f t="shared" si="68"/>
        <v>1.5922853651133304E-2</v>
      </c>
      <c r="U224" s="108">
        <f t="shared" ref="U224:U239" si="69">$F224*M224*$Q224</f>
        <v>2.3423098177321808</v>
      </c>
      <c r="V224" s="11">
        <f t="shared" ref="V224:V239" si="70">$F224*N224*$Q224</f>
        <v>1.832778500895915</v>
      </c>
      <c r="W224" s="11">
        <f t="shared" ref="W224:W239" si="71">$F224*O224*$Q224</f>
        <v>0.50953131683626574</v>
      </c>
      <c r="X224" s="92">
        <f t="shared" si="64"/>
        <v>23423.098177321808</v>
      </c>
      <c r="Y224" s="15">
        <f t="shared" si="65"/>
        <v>18327.785008959148</v>
      </c>
      <c r="Z224" s="15">
        <f t="shared" si="66"/>
        <v>5095.3131683626571</v>
      </c>
      <c r="AA224" s="111">
        <f t="shared" si="67"/>
        <v>234.23098177321808</v>
      </c>
      <c r="AB224" s="87">
        <f t="shared" si="67"/>
        <v>183.27785008959148</v>
      </c>
      <c r="AC224" s="127">
        <f t="shared" si="67"/>
        <v>50.953131683626573</v>
      </c>
      <c r="AD224" s="112"/>
    </row>
    <row r="225" spans="1:30" s="22" customFormat="1" x14ac:dyDescent="0.25">
      <c r="A225" s="208" t="s">
        <v>20</v>
      </c>
      <c r="B225" s="208" t="s">
        <v>21</v>
      </c>
      <c r="C225" s="208" t="s">
        <v>975</v>
      </c>
      <c r="D225" s="208">
        <v>2</v>
      </c>
      <c r="E225" s="36" t="s">
        <v>177</v>
      </c>
      <c r="F225" s="113">
        <v>15</v>
      </c>
      <c r="G225" s="2">
        <v>50</v>
      </c>
      <c r="H225" s="107">
        <v>3.6682615629983566</v>
      </c>
      <c r="I225" s="105">
        <v>5.5414247512817383</v>
      </c>
      <c r="J225" s="105">
        <v>4.127240897909525</v>
      </c>
      <c r="K225" s="105">
        <v>1.4141838533722133</v>
      </c>
      <c r="L225" s="106">
        <v>0</v>
      </c>
      <c r="M225" s="107">
        <f t="shared" si="63"/>
        <v>5.5414247512817386E-2</v>
      </c>
      <c r="N225" s="106">
        <f t="shared" si="63"/>
        <v>4.1272408979095253E-2</v>
      </c>
      <c r="O225" s="106">
        <f t="shared" si="63"/>
        <v>1.4141838533722133E-2</v>
      </c>
      <c r="P225" s="129">
        <f t="shared" si="63"/>
        <v>0</v>
      </c>
      <c r="Q225" s="11">
        <v>0.82799408575653033</v>
      </c>
      <c r="R225" s="107">
        <f t="shared" si="68"/>
        <v>4.5882669207261313E-2</v>
      </c>
      <c r="S225" s="109">
        <f t="shared" si="68"/>
        <v>3.4173310539615587E-2</v>
      </c>
      <c r="T225" s="110">
        <f t="shared" si="68"/>
        <v>1.1709358667645728E-2</v>
      </c>
      <c r="U225" s="108">
        <f t="shared" si="69"/>
        <v>0.68824003810891965</v>
      </c>
      <c r="V225" s="11">
        <f t="shared" si="70"/>
        <v>0.5125996580942338</v>
      </c>
      <c r="W225" s="11">
        <f t="shared" si="71"/>
        <v>0.17564038001468593</v>
      </c>
      <c r="X225" s="92">
        <f t="shared" si="64"/>
        <v>6882.4003810891963</v>
      </c>
      <c r="Y225" s="15">
        <f t="shared" si="65"/>
        <v>5125.9965809423384</v>
      </c>
      <c r="Z225" s="15">
        <f t="shared" si="66"/>
        <v>1756.4038001468593</v>
      </c>
      <c r="AA225" s="111">
        <f t="shared" si="67"/>
        <v>68.824003810891966</v>
      </c>
      <c r="AB225" s="87">
        <f t="shared" si="67"/>
        <v>51.259965809423385</v>
      </c>
      <c r="AC225" s="127">
        <f t="shared" si="67"/>
        <v>17.564038001468592</v>
      </c>
      <c r="AD225" s="112"/>
    </row>
    <row r="226" spans="1:30" s="55" customFormat="1" x14ac:dyDescent="0.25">
      <c r="A226" s="40" t="s">
        <v>20</v>
      </c>
      <c r="B226" s="40" t="s">
        <v>21</v>
      </c>
      <c r="C226" s="208" t="s">
        <v>975</v>
      </c>
      <c r="D226" s="40">
        <v>2</v>
      </c>
      <c r="E226" s="117" t="s">
        <v>170</v>
      </c>
      <c r="F226" s="118">
        <v>15</v>
      </c>
      <c r="G226" s="40"/>
      <c r="H226" s="107">
        <v>6.7058346839546479</v>
      </c>
      <c r="I226" s="105">
        <v>4.9168281555175781</v>
      </c>
      <c r="J226" s="105">
        <v>3.8359175839938024</v>
      </c>
      <c r="K226" s="105">
        <v>1.0809105715237757</v>
      </c>
      <c r="L226" s="106">
        <v>0</v>
      </c>
      <c r="M226" s="107">
        <f t="shared" si="63"/>
        <v>4.9168281555175782E-2</v>
      </c>
      <c r="N226" s="106">
        <f t="shared" si="63"/>
        <v>3.8359175839938024E-2</v>
      </c>
      <c r="O226" s="106">
        <f t="shared" si="63"/>
        <v>1.0809105715237757E-2</v>
      </c>
      <c r="P226" s="129">
        <f t="shared" si="63"/>
        <v>0</v>
      </c>
      <c r="Q226" s="109">
        <v>1.2419816627417088</v>
      </c>
      <c r="R226" s="107">
        <f t="shared" si="68"/>
        <v>6.1066104080049713E-2</v>
      </c>
      <c r="S226" s="109">
        <f t="shared" si="68"/>
        <v>4.7641392991087814E-2</v>
      </c>
      <c r="T226" s="110">
        <f t="shared" si="68"/>
        <v>1.3424711088961898E-2</v>
      </c>
      <c r="U226" s="107">
        <f t="shared" si="69"/>
        <v>0.91599156120074565</v>
      </c>
      <c r="V226" s="109">
        <f t="shared" si="70"/>
        <v>0.7146208948663173</v>
      </c>
      <c r="W226" s="109">
        <f t="shared" si="71"/>
        <v>0.20137066633442849</v>
      </c>
      <c r="X226" s="92">
        <f t="shared" si="64"/>
        <v>9159.9156120074567</v>
      </c>
      <c r="Y226" s="15">
        <f t="shared" si="65"/>
        <v>7146.208948663173</v>
      </c>
      <c r="Z226" s="15">
        <f t="shared" si="66"/>
        <v>2013.7066633442848</v>
      </c>
      <c r="AA226" s="111">
        <f t="shared" si="67"/>
        <v>91.599156120074568</v>
      </c>
      <c r="AB226" s="87">
        <f t="shared" si="67"/>
        <v>71.462089486631726</v>
      </c>
      <c r="AC226" s="127">
        <f t="shared" si="67"/>
        <v>20.137066633442849</v>
      </c>
      <c r="AD226" s="119"/>
    </row>
    <row r="227" spans="1:30" s="55" customFormat="1" x14ac:dyDescent="0.25">
      <c r="A227" s="40" t="s">
        <v>20</v>
      </c>
      <c r="B227" s="40" t="s">
        <v>21</v>
      </c>
      <c r="C227" s="208" t="s">
        <v>975</v>
      </c>
      <c r="D227" s="40">
        <v>2</v>
      </c>
      <c r="E227" s="117" t="s">
        <v>171</v>
      </c>
      <c r="F227" s="118">
        <v>20</v>
      </c>
      <c r="G227" s="40"/>
      <c r="H227" s="107">
        <v>3.4565674782085463</v>
      </c>
      <c r="I227" s="105">
        <v>3.5025956630706787</v>
      </c>
      <c r="J227" s="105">
        <v>2.7787804989948608</v>
      </c>
      <c r="K227" s="105">
        <v>0.72381516407581792</v>
      </c>
      <c r="L227" s="106">
        <v>0</v>
      </c>
      <c r="M227" s="107">
        <f t="shared" si="63"/>
        <v>3.5025956630706789E-2</v>
      </c>
      <c r="N227" s="106">
        <f t="shared" si="63"/>
        <v>2.7787804989948608E-2</v>
      </c>
      <c r="O227" s="106">
        <f t="shared" si="63"/>
        <v>7.2381516407581791E-3</v>
      </c>
      <c r="P227" s="129">
        <f t="shared" si="63"/>
        <v>0</v>
      </c>
      <c r="Q227" s="109">
        <v>1.0898225726959094</v>
      </c>
      <c r="R227" s="107">
        <f t="shared" si="68"/>
        <v>3.8172078166412222E-2</v>
      </c>
      <c r="S227" s="109">
        <f t="shared" si="68"/>
        <v>3.0283777123718023E-2</v>
      </c>
      <c r="T227" s="110">
        <f t="shared" si="68"/>
        <v>7.8883010426941975E-3</v>
      </c>
      <c r="U227" s="107">
        <f t="shared" si="69"/>
        <v>0.76344156332824442</v>
      </c>
      <c r="V227" s="109">
        <f t="shared" si="70"/>
        <v>0.6056755424743604</v>
      </c>
      <c r="W227" s="109">
        <f t="shared" si="71"/>
        <v>0.15776602085388394</v>
      </c>
      <c r="X227" s="92">
        <f t="shared" si="64"/>
        <v>7634.4156332824441</v>
      </c>
      <c r="Y227" s="15">
        <f t="shared" si="65"/>
        <v>6056.7554247436037</v>
      </c>
      <c r="Z227" s="15">
        <f t="shared" si="66"/>
        <v>1577.6602085388395</v>
      </c>
      <c r="AA227" s="111">
        <f t="shared" si="67"/>
        <v>76.34415633282444</v>
      </c>
      <c r="AB227" s="87">
        <f t="shared" si="67"/>
        <v>60.567554247436036</v>
      </c>
      <c r="AC227" s="127">
        <f t="shared" si="67"/>
        <v>15.776602085388395</v>
      </c>
      <c r="AD227" s="119"/>
    </row>
    <row r="228" spans="1:30" s="22" customFormat="1" x14ac:dyDescent="0.25">
      <c r="A228" s="208" t="s">
        <v>20</v>
      </c>
      <c r="B228" s="208" t="s">
        <v>21</v>
      </c>
      <c r="C228" s="208" t="s">
        <v>975</v>
      </c>
      <c r="D228" s="208">
        <v>3</v>
      </c>
      <c r="E228" s="36" t="s">
        <v>177</v>
      </c>
      <c r="F228" s="113">
        <v>15</v>
      </c>
      <c r="G228" s="2">
        <v>50</v>
      </c>
      <c r="H228" s="107">
        <v>5.2562550443905778</v>
      </c>
      <c r="I228" s="105">
        <v>4.0187082290649414</v>
      </c>
      <c r="J228" s="105">
        <v>3.3526688696820903</v>
      </c>
      <c r="K228" s="105">
        <v>0.66603935938285108</v>
      </c>
      <c r="L228" s="106">
        <v>0</v>
      </c>
      <c r="M228" s="107">
        <f t="shared" si="63"/>
        <v>4.0187082290649413E-2</v>
      </c>
      <c r="N228" s="106">
        <f t="shared" si="63"/>
        <v>3.3526688696820905E-2</v>
      </c>
      <c r="O228" s="106">
        <f t="shared" si="63"/>
        <v>6.6603935938285112E-3</v>
      </c>
      <c r="P228" s="129">
        <f t="shared" si="63"/>
        <v>0</v>
      </c>
      <c r="Q228" s="11">
        <v>0.85140463282405121</v>
      </c>
      <c r="R228" s="107">
        <f t="shared" si="68"/>
        <v>3.4215468041940297E-2</v>
      </c>
      <c r="S228" s="109">
        <f t="shared" si="68"/>
        <v>2.8544778079723072E-2</v>
      </c>
      <c r="T228" s="110">
        <f t="shared" si="68"/>
        <v>5.6706899622172265E-3</v>
      </c>
      <c r="U228" s="108">
        <f t="shared" si="69"/>
        <v>0.51323202062910445</v>
      </c>
      <c r="V228" s="11">
        <f t="shared" si="70"/>
        <v>0.42817167119584609</v>
      </c>
      <c r="W228" s="11">
        <f t="shared" si="71"/>
        <v>8.5060349433258395E-2</v>
      </c>
      <c r="X228" s="92">
        <f t="shared" si="64"/>
        <v>5132.3202062910441</v>
      </c>
      <c r="Y228" s="15">
        <f t="shared" si="65"/>
        <v>4281.716711958461</v>
      </c>
      <c r="Z228" s="15">
        <f t="shared" si="66"/>
        <v>850.60349433258398</v>
      </c>
      <c r="AA228" s="111">
        <f t="shared" si="67"/>
        <v>51.32320206291044</v>
      </c>
      <c r="AB228" s="87">
        <f t="shared" si="67"/>
        <v>42.81716711958461</v>
      </c>
      <c r="AC228" s="127">
        <f t="shared" si="67"/>
        <v>8.5060349433258402</v>
      </c>
      <c r="AD228" s="112"/>
    </row>
    <row r="229" spans="1:30" s="22" customFormat="1" x14ac:dyDescent="0.25">
      <c r="A229" s="208" t="s">
        <v>20</v>
      </c>
      <c r="B229" s="208" t="s">
        <v>21</v>
      </c>
      <c r="C229" s="208" t="s">
        <v>975</v>
      </c>
      <c r="D229" s="208">
        <v>3</v>
      </c>
      <c r="E229" s="36" t="s">
        <v>170</v>
      </c>
      <c r="F229" s="113">
        <v>15</v>
      </c>
      <c r="G229" s="208"/>
      <c r="H229" s="107">
        <v>5.4660472472075758</v>
      </c>
      <c r="I229" s="105">
        <v>6.9547042846679688</v>
      </c>
      <c r="J229" s="105">
        <v>5.742666492790848</v>
      </c>
      <c r="K229" s="105">
        <v>1.2120377918771208</v>
      </c>
      <c r="L229" s="106">
        <v>0</v>
      </c>
      <c r="M229" s="107">
        <f t="shared" si="63"/>
        <v>6.9547042846679688E-2</v>
      </c>
      <c r="N229" s="106">
        <f t="shared" si="63"/>
        <v>5.7426664927908481E-2</v>
      </c>
      <c r="O229" s="106">
        <f t="shared" si="63"/>
        <v>1.2120377918771208E-2</v>
      </c>
      <c r="P229" s="129">
        <f t="shared" si="63"/>
        <v>0</v>
      </c>
      <c r="Q229" s="11">
        <v>0.63208477082306558</v>
      </c>
      <c r="R229" s="107">
        <f t="shared" si="68"/>
        <v>4.3959626639165451E-2</v>
      </c>
      <c r="S229" s="109">
        <f t="shared" si="68"/>
        <v>3.6298520340090012E-2</v>
      </c>
      <c r="T229" s="110">
        <f t="shared" si="68"/>
        <v>7.6611062990754441E-3</v>
      </c>
      <c r="U229" s="108">
        <f t="shared" si="69"/>
        <v>0.65939439958748169</v>
      </c>
      <c r="V229" s="11">
        <f t="shared" si="70"/>
        <v>0.54447780510135013</v>
      </c>
      <c r="W229" s="11">
        <f t="shared" si="71"/>
        <v>0.11491659448613166</v>
      </c>
      <c r="X229" s="92">
        <f t="shared" si="64"/>
        <v>6593.9439958748171</v>
      </c>
      <c r="Y229" s="15">
        <f t="shared" si="65"/>
        <v>5444.7780510135017</v>
      </c>
      <c r="Z229" s="15">
        <f t="shared" si="66"/>
        <v>1149.1659448613166</v>
      </c>
      <c r="AA229" s="111">
        <f t="shared" si="67"/>
        <v>65.939439958748167</v>
      </c>
      <c r="AB229" s="87">
        <f t="shared" si="67"/>
        <v>54.447780510135019</v>
      </c>
      <c r="AC229" s="127">
        <f t="shared" si="67"/>
        <v>11.491659448613166</v>
      </c>
      <c r="AD229" s="112"/>
    </row>
    <row r="230" spans="1:30" s="22" customFormat="1" x14ac:dyDescent="0.25">
      <c r="A230" s="208" t="s">
        <v>20</v>
      </c>
      <c r="B230" s="208" t="s">
        <v>21</v>
      </c>
      <c r="C230" s="208" t="s">
        <v>975</v>
      </c>
      <c r="D230" s="208">
        <v>3</v>
      </c>
      <c r="E230" s="36" t="s">
        <v>171</v>
      </c>
      <c r="F230" s="113">
        <v>20</v>
      </c>
      <c r="G230" s="208"/>
      <c r="H230" s="107">
        <v>3.2464289281788918</v>
      </c>
      <c r="I230" s="105">
        <v>4.1976385116577148</v>
      </c>
      <c r="J230" s="105">
        <v>3.4159554798760805</v>
      </c>
      <c r="K230" s="105">
        <v>0.78168303178163434</v>
      </c>
      <c r="L230" s="106">
        <v>0</v>
      </c>
      <c r="M230" s="107">
        <f t="shared" si="63"/>
        <v>4.1976385116577149E-2</v>
      </c>
      <c r="N230" s="106">
        <f t="shared" si="63"/>
        <v>3.4159554798760802E-2</v>
      </c>
      <c r="O230" s="106">
        <f t="shared" si="63"/>
        <v>7.816830317816343E-3</v>
      </c>
      <c r="P230" s="129">
        <f t="shared" si="63"/>
        <v>0</v>
      </c>
      <c r="Q230" s="11">
        <v>1.2954751497312622</v>
      </c>
      <c r="R230" s="107">
        <f t="shared" si="68"/>
        <v>5.437936379407491E-2</v>
      </c>
      <c r="S230" s="109">
        <f t="shared" si="68"/>
        <v>4.425285436767791E-2</v>
      </c>
      <c r="T230" s="110">
        <f t="shared" si="68"/>
        <v>1.0126509426396996E-2</v>
      </c>
      <c r="U230" s="108">
        <f t="shared" si="69"/>
        <v>1.0875872758814982</v>
      </c>
      <c r="V230" s="11">
        <f t="shared" si="70"/>
        <v>0.88505708735355826</v>
      </c>
      <c r="W230" s="11">
        <f t="shared" si="71"/>
        <v>0.20253018852793991</v>
      </c>
      <c r="X230" s="92">
        <f t="shared" si="64"/>
        <v>10875.872758814981</v>
      </c>
      <c r="Y230" s="15">
        <f t="shared" si="65"/>
        <v>8850.570873535582</v>
      </c>
      <c r="Z230" s="15">
        <f t="shared" si="66"/>
        <v>2025.3018852793991</v>
      </c>
      <c r="AA230" s="111">
        <f t="shared" si="67"/>
        <v>108.75872758814981</v>
      </c>
      <c r="AB230" s="87">
        <f t="shared" si="67"/>
        <v>88.505708735355825</v>
      </c>
      <c r="AC230" s="127">
        <f t="shared" si="67"/>
        <v>20.253018852793993</v>
      </c>
      <c r="AD230" s="112"/>
    </row>
    <row r="231" spans="1:30" s="22" customFormat="1" x14ac:dyDescent="0.25">
      <c r="A231" s="113" t="s">
        <v>20</v>
      </c>
      <c r="B231" s="208" t="s">
        <v>19</v>
      </c>
      <c r="C231" s="208" t="s">
        <v>975</v>
      </c>
      <c r="D231" s="208">
        <v>1</v>
      </c>
      <c r="E231" s="36" t="s">
        <v>177</v>
      </c>
      <c r="F231" s="113">
        <v>15</v>
      </c>
      <c r="G231" s="2">
        <v>65</v>
      </c>
      <c r="H231" s="107">
        <v>8.0451728962621445</v>
      </c>
      <c r="I231" s="105">
        <v>2.7003293037414551</v>
      </c>
      <c r="J231" s="105">
        <v>1.7224704042782699</v>
      </c>
      <c r="K231" s="105">
        <v>0.97785889946318516</v>
      </c>
      <c r="L231" s="106">
        <v>0</v>
      </c>
      <c r="M231" s="107">
        <f t="shared" si="63"/>
        <v>2.7003293037414552E-2</v>
      </c>
      <c r="N231" s="106">
        <f t="shared" si="63"/>
        <v>1.7224704042782698E-2</v>
      </c>
      <c r="O231" s="106">
        <f t="shared" si="63"/>
        <v>9.7785889946318521E-3</v>
      </c>
      <c r="P231" s="129">
        <f t="shared" si="63"/>
        <v>0</v>
      </c>
      <c r="Q231" s="11">
        <v>1.2726600073991863</v>
      </c>
      <c r="R231" s="107">
        <f t="shared" si="68"/>
        <v>3.4366011116798399E-2</v>
      </c>
      <c r="S231" s="109">
        <f t="shared" si="68"/>
        <v>2.1921191974536621E-2</v>
      </c>
      <c r="T231" s="110">
        <f t="shared" si="68"/>
        <v>1.2444819142261775E-2</v>
      </c>
      <c r="U231" s="108">
        <f t="shared" si="69"/>
        <v>0.51549016675197601</v>
      </c>
      <c r="V231" s="11">
        <f t="shared" si="70"/>
        <v>0.32881787961804931</v>
      </c>
      <c r="W231" s="11">
        <f t="shared" si="71"/>
        <v>0.18667228713392661</v>
      </c>
      <c r="X231" s="92">
        <f t="shared" si="64"/>
        <v>5154.9016675197599</v>
      </c>
      <c r="Y231" s="15">
        <f t="shared" si="65"/>
        <v>3288.178796180493</v>
      </c>
      <c r="Z231" s="15">
        <f t="shared" si="66"/>
        <v>1866.722871339266</v>
      </c>
      <c r="AA231" s="111">
        <f t="shared" si="67"/>
        <v>51.549016675197599</v>
      </c>
      <c r="AB231" s="87">
        <f t="shared" si="67"/>
        <v>32.881787961804932</v>
      </c>
      <c r="AC231" s="127">
        <f t="shared" si="67"/>
        <v>18.66722871339266</v>
      </c>
      <c r="AD231" s="112"/>
    </row>
    <row r="232" spans="1:30" s="22" customFormat="1" x14ac:dyDescent="0.25">
      <c r="A232" s="113" t="s">
        <v>20</v>
      </c>
      <c r="B232" s="208" t="s">
        <v>19</v>
      </c>
      <c r="C232" s="208" t="s">
        <v>975</v>
      </c>
      <c r="D232" s="208">
        <v>1</v>
      </c>
      <c r="E232" s="36" t="s">
        <v>170</v>
      </c>
      <c r="F232" s="113">
        <v>15</v>
      </c>
      <c r="G232" s="208"/>
      <c r="H232" s="107">
        <v>5.9507557429552254</v>
      </c>
      <c r="I232" s="105">
        <v>5.5838332176208496</v>
      </c>
      <c r="J232" s="105">
        <v>4.6695710267266728</v>
      </c>
      <c r="K232" s="105">
        <v>0.91426219089417682</v>
      </c>
      <c r="L232" s="106">
        <v>0</v>
      </c>
      <c r="M232" s="107">
        <f t="shared" si="63"/>
        <v>5.5838332176208497E-2</v>
      </c>
      <c r="N232" s="106">
        <f t="shared" si="63"/>
        <v>4.6695710267266731E-2</v>
      </c>
      <c r="O232" s="106">
        <f t="shared" si="63"/>
        <v>9.1426219089417674E-3</v>
      </c>
      <c r="P232" s="129">
        <f t="shared" si="63"/>
        <v>0</v>
      </c>
      <c r="Q232" s="11">
        <v>1.5176282051282048</v>
      </c>
      <c r="R232" s="107">
        <f t="shared" si="68"/>
        <v>8.4741827837931785E-2</v>
      </c>
      <c r="S232" s="109">
        <f t="shared" si="68"/>
        <v>7.08667269600987E-2</v>
      </c>
      <c r="T232" s="110">
        <f t="shared" si="68"/>
        <v>1.3875100877833096E-2</v>
      </c>
      <c r="U232" s="108">
        <f t="shared" si="69"/>
        <v>1.2711274175689768</v>
      </c>
      <c r="V232" s="11">
        <f t="shared" si="70"/>
        <v>1.0630009044014805</v>
      </c>
      <c r="W232" s="11">
        <f t="shared" si="71"/>
        <v>0.20812651316749645</v>
      </c>
      <c r="X232" s="92">
        <f t="shared" si="64"/>
        <v>12711.274175689769</v>
      </c>
      <c r="Y232" s="15">
        <f t="shared" si="65"/>
        <v>10630.009044014805</v>
      </c>
      <c r="Z232" s="15">
        <f t="shared" si="66"/>
        <v>2081.2651316749643</v>
      </c>
      <c r="AA232" s="111">
        <f t="shared" si="67"/>
        <v>127.11274175689769</v>
      </c>
      <c r="AB232" s="87">
        <f t="shared" si="67"/>
        <v>106.30009044014805</v>
      </c>
      <c r="AC232" s="127">
        <f t="shared" si="67"/>
        <v>20.812651316749644</v>
      </c>
      <c r="AD232" s="112"/>
    </row>
    <row r="233" spans="1:30" s="22" customFormat="1" x14ac:dyDescent="0.25">
      <c r="A233" s="113" t="s">
        <v>20</v>
      </c>
      <c r="B233" s="208" t="s">
        <v>19</v>
      </c>
      <c r="C233" s="208" t="s">
        <v>975</v>
      </c>
      <c r="D233" s="208">
        <v>1</v>
      </c>
      <c r="E233" s="36" t="s">
        <v>391</v>
      </c>
      <c r="F233" s="113">
        <v>35</v>
      </c>
      <c r="G233" s="208"/>
      <c r="H233" s="107">
        <v>5.2710542108421503</v>
      </c>
      <c r="I233" s="105">
        <v>5.741422176361084</v>
      </c>
      <c r="J233" s="105">
        <v>5.0555883256504472</v>
      </c>
      <c r="K233" s="105">
        <v>0.68583385071063674</v>
      </c>
      <c r="L233" s="106">
        <v>0</v>
      </c>
      <c r="M233" s="107">
        <f t="shared" si="63"/>
        <v>5.7414221763610843E-2</v>
      </c>
      <c r="N233" s="106">
        <f t="shared" si="63"/>
        <v>5.0555883256504473E-2</v>
      </c>
      <c r="O233" s="106">
        <f t="shared" si="63"/>
        <v>6.8583385071063676E-3</v>
      </c>
      <c r="P233" s="129">
        <f t="shared" si="63"/>
        <v>0</v>
      </c>
      <c r="Q233" s="11">
        <v>1.5224327485380116</v>
      </c>
      <c r="R233" s="107">
        <f t="shared" si="68"/>
        <v>8.7409291444744977E-2</v>
      </c>
      <c r="S233" s="109">
        <f t="shared" si="68"/>
        <v>7.6967932300966949E-2</v>
      </c>
      <c r="T233" s="110">
        <f t="shared" si="68"/>
        <v>1.044135914377803E-2</v>
      </c>
      <c r="U233" s="108">
        <f t="shared" si="69"/>
        <v>3.0593252005660743</v>
      </c>
      <c r="V233" s="11">
        <f t="shared" si="70"/>
        <v>2.6938776305338434</v>
      </c>
      <c r="W233" s="11">
        <f t="shared" si="71"/>
        <v>0.36544757003223105</v>
      </c>
      <c r="X233" s="92">
        <f t="shared" si="64"/>
        <v>30593.252005660743</v>
      </c>
      <c r="Y233" s="15">
        <f t="shared" si="65"/>
        <v>26938.776305338433</v>
      </c>
      <c r="Z233" s="15">
        <f t="shared" si="66"/>
        <v>3654.4757003223103</v>
      </c>
      <c r="AA233" s="111">
        <f t="shared" si="67"/>
        <v>305.93252005660742</v>
      </c>
      <c r="AB233" s="87">
        <f t="shared" si="67"/>
        <v>269.38776305338433</v>
      </c>
      <c r="AC233" s="127">
        <f t="shared" si="67"/>
        <v>36.544757003223104</v>
      </c>
      <c r="AD233" s="112"/>
    </row>
    <row r="234" spans="1:30" s="22" customFormat="1" x14ac:dyDescent="0.25">
      <c r="A234" s="113" t="s">
        <v>20</v>
      </c>
      <c r="B234" s="208" t="s">
        <v>19</v>
      </c>
      <c r="C234" s="208" t="s">
        <v>975</v>
      </c>
      <c r="D234" s="208">
        <v>2</v>
      </c>
      <c r="E234" s="36" t="s">
        <v>177</v>
      </c>
      <c r="F234" s="113">
        <v>15</v>
      </c>
      <c r="G234" s="2">
        <v>52</v>
      </c>
      <c r="H234" s="107">
        <v>7.045934264750235</v>
      </c>
      <c r="I234" s="105">
        <v>5.5290336608886719</v>
      </c>
      <c r="J234" s="105">
        <v>1.74173169467702</v>
      </c>
      <c r="K234" s="120">
        <v>3.7873019662116518</v>
      </c>
      <c r="L234" s="106">
        <v>0</v>
      </c>
      <c r="M234" s="107">
        <f t="shared" si="63"/>
        <v>5.5290336608886721E-2</v>
      </c>
      <c r="N234" s="106">
        <f t="shared" si="63"/>
        <v>1.7417316946770199E-2</v>
      </c>
      <c r="O234" s="106">
        <f t="shared" si="63"/>
        <v>3.7873019662116515E-2</v>
      </c>
      <c r="P234" s="129">
        <f t="shared" si="63"/>
        <v>0</v>
      </c>
      <c r="Q234" s="11">
        <v>1.6302894491129785</v>
      </c>
      <c r="R234" s="107">
        <f t="shared" si="68"/>
        <v>9.0139252411373078E-2</v>
      </c>
      <c r="S234" s="109">
        <f t="shared" si="68"/>
        <v>2.8395268050176132E-2</v>
      </c>
      <c r="T234" s="110">
        <f t="shared" si="68"/>
        <v>6.1743984361196935E-2</v>
      </c>
      <c r="U234" s="108">
        <f t="shared" si="69"/>
        <v>1.3520887861705961</v>
      </c>
      <c r="V234" s="11">
        <f t="shared" si="70"/>
        <v>0.425929020752642</v>
      </c>
      <c r="W234" s="11">
        <f t="shared" si="71"/>
        <v>0.92615976541795397</v>
      </c>
      <c r="X234" s="92">
        <f t="shared" si="64"/>
        <v>13520.887861705962</v>
      </c>
      <c r="Y234" s="15">
        <f t="shared" si="65"/>
        <v>4259.2902075264201</v>
      </c>
      <c r="Z234" s="15">
        <f t="shared" si="66"/>
        <v>9261.5976541795389</v>
      </c>
      <c r="AA234" s="111">
        <f t="shared" si="67"/>
        <v>135.20887861705961</v>
      </c>
      <c r="AB234" s="87">
        <f t="shared" si="67"/>
        <v>42.592902075264199</v>
      </c>
      <c r="AC234" s="127">
        <f t="shared" si="67"/>
        <v>92.615976541795391</v>
      </c>
      <c r="AD234" s="112"/>
    </row>
    <row r="235" spans="1:30" s="22" customFormat="1" x14ac:dyDescent="0.25">
      <c r="A235" s="113" t="s">
        <v>20</v>
      </c>
      <c r="B235" s="208" t="s">
        <v>19</v>
      </c>
      <c r="C235" s="208" t="s">
        <v>975</v>
      </c>
      <c r="D235" s="208">
        <v>2</v>
      </c>
      <c r="E235" s="36" t="s">
        <v>170</v>
      </c>
      <c r="F235" s="113">
        <v>15</v>
      </c>
      <c r="G235" s="208"/>
      <c r="H235" s="107">
        <v>7.630957069712534</v>
      </c>
      <c r="I235" s="105">
        <v>5.1875770092010498</v>
      </c>
      <c r="J235" s="105">
        <v>4.2116411492879937</v>
      </c>
      <c r="K235" s="105">
        <v>0.97593585991305609</v>
      </c>
      <c r="L235" s="106">
        <v>0</v>
      </c>
      <c r="M235" s="107">
        <f t="shared" si="63"/>
        <v>5.1875770092010498E-2</v>
      </c>
      <c r="N235" s="106">
        <f t="shared" si="63"/>
        <v>4.2116411492879938E-2</v>
      </c>
      <c r="O235" s="106">
        <f t="shared" si="63"/>
        <v>9.7593585991305604E-3</v>
      </c>
      <c r="P235" s="129">
        <f t="shared" si="63"/>
        <v>0</v>
      </c>
      <c r="Q235" s="11">
        <v>1.384421052631579</v>
      </c>
      <c r="R235" s="107">
        <f t="shared" si="68"/>
        <v>7.1817908236854952E-2</v>
      </c>
      <c r="S235" s="109">
        <f t="shared" si="68"/>
        <v>5.8306846732037572E-2</v>
      </c>
      <c r="T235" s="110">
        <f t="shared" si="68"/>
        <v>1.3511061504817382E-2</v>
      </c>
      <c r="U235" s="108">
        <f t="shared" si="69"/>
        <v>1.0772686235528244</v>
      </c>
      <c r="V235" s="11">
        <f t="shared" si="70"/>
        <v>0.87460270098056359</v>
      </c>
      <c r="W235" s="11">
        <f t="shared" si="71"/>
        <v>0.20266592257226071</v>
      </c>
      <c r="X235" s="92">
        <f t="shared" si="64"/>
        <v>10772.686235528245</v>
      </c>
      <c r="Y235" s="15">
        <f t="shared" si="65"/>
        <v>8746.0270098056353</v>
      </c>
      <c r="Z235" s="15">
        <f t="shared" si="66"/>
        <v>2026.6592257226071</v>
      </c>
      <c r="AA235" s="111">
        <f t="shared" si="67"/>
        <v>107.72686235528245</v>
      </c>
      <c r="AB235" s="87">
        <f t="shared" si="67"/>
        <v>87.460270098056355</v>
      </c>
      <c r="AC235" s="127">
        <f t="shared" si="67"/>
        <v>20.266592257226073</v>
      </c>
      <c r="AD235" s="112"/>
    </row>
    <row r="236" spans="1:30" s="22" customFormat="1" x14ac:dyDescent="0.25">
      <c r="A236" s="113" t="s">
        <v>20</v>
      </c>
      <c r="B236" s="208" t="s">
        <v>19</v>
      </c>
      <c r="C236" s="208" t="s">
        <v>975</v>
      </c>
      <c r="D236" s="208">
        <v>2</v>
      </c>
      <c r="E236" s="36" t="s">
        <v>419</v>
      </c>
      <c r="F236" s="113">
        <v>22</v>
      </c>
      <c r="G236" s="208"/>
      <c r="H236" s="107">
        <v>5.1243781094528087</v>
      </c>
      <c r="I236" s="105">
        <v>6.3443312644958496</v>
      </c>
      <c r="J236" s="105">
        <v>5.6047147326208426</v>
      </c>
      <c r="K236" s="105">
        <v>0.73961653187500698</v>
      </c>
      <c r="L236" s="106">
        <v>0</v>
      </c>
      <c r="M236" s="107">
        <f t="shared" si="63"/>
        <v>6.3443312644958491E-2</v>
      </c>
      <c r="N236" s="106">
        <f t="shared" si="63"/>
        <v>5.6047147326208427E-2</v>
      </c>
      <c r="O236" s="106">
        <f t="shared" si="63"/>
        <v>7.3961653187500694E-3</v>
      </c>
      <c r="P236" s="129">
        <f t="shared" si="63"/>
        <v>0</v>
      </c>
      <c r="Q236" s="11">
        <v>1.4280952380952381</v>
      </c>
      <c r="R236" s="107">
        <f t="shared" si="68"/>
        <v>9.0603092677252625E-2</v>
      </c>
      <c r="S236" s="109">
        <f t="shared" si="68"/>
        <v>8.0040664205380516E-2</v>
      </c>
      <c r="T236" s="110">
        <f t="shared" si="68"/>
        <v>1.0562428471872123E-2</v>
      </c>
      <c r="U236" s="108">
        <f t="shared" si="69"/>
        <v>1.9932680388995578</v>
      </c>
      <c r="V236" s="11">
        <f t="shared" si="70"/>
        <v>1.7608946125183711</v>
      </c>
      <c r="W236" s="11">
        <f t="shared" si="71"/>
        <v>0.23237342638118669</v>
      </c>
      <c r="X236" s="92">
        <f t="shared" si="64"/>
        <v>19932.680388995577</v>
      </c>
      <c r="Y236" s="15">
        <f t="shared" si="65"/>
        <v>17608.946125183709</v>
      </c>
      <c r="Z236" s="15">
        <f t="shared" si="66"/>
        <v>2323.7342638118671</v>
      </c>
      <c r="AA236" s="111">
        <f t="shared" si="67"/>
        <v>199.32680388995578</v>
      </c>
      <c r="AB236" s="87">
        <f t="shared" si="67"/>
        <v>176.08946125183709</v>
      </c>
      <c r="AC236" s="127">
        <f t="shared" si="67"/>
        <v>23.237342638118673</v>
      </c>
      <c r="AD236" s="112"/>
    </row>
    <row r="237" spans="1:30" s="22" customFormat="1" x14ac:dyDescent="0.25">
      <c r="A237" s="113" t="s">
        <v>20</v>
      </c>
      <c r="B237" s="208" t="s">
        <v>19</v>
      </c>
      <c r="C237" s="208" t="s">
        <v>975</v>
      </c>
      <c r="D237" s="208">
        <v>3</v>
      </c>
      <c r="E237" s="36" t="s">
        <v>177</v>
      </c>
      <c r="F237" s="113">
        <v>15</v>
      </c>
      <c r="G237" s="118">
        <v>50</v>
      </c>
      <c r="H237" s="107">
        <v>7.7534001786956104</v>
      </c>
      <c r="I237" s="105">
        <v>4.3743681907653809</v>
      </c>
      <c r="J237" s="105">
        <v>3.0727039719839757</v>
      </c>
      <c r="K237" s="105">
        <v>1.3016642187814051</v>
      </c>
      <c r="L237" s="106">
        <v>0</v>
      </c>
      <c r="M237" s="107">
        <f t="shared" si="63"/>
        <v>4.3743681907653806E-2</v>
      </c>
      <c r="N237" s="106">
        <f t="shared" si="63"/>
        <v>3.0727039719839758E-2</v>
      </c>
      <c r="O237" s="106">
        <f t="shared" si="63"/>
        <v>1.3016642187814051E-2</v>
      </c>
      <c r="P237" s="129">
        <f t="shared" si="63"/>
        <v>0</v>
      </c>
      <c r="Q237" s="11">
        <v>1.1564814814814814</v>
      </c>
      <c r="R237" s="107">
        <f t="shared" si="68"/>
        <v>5.058875805801815E-2</v>
      </c>
      <c r="S237" s="109">
        <f t="shared" si="68"/>
        <v>3.5535252416740611E-2</v>
      </c>
      <c r="T237" s="110">
        <f t="shared" si="68"/>
        <v>1.5053505641277545E-2</v>
      </c>
      <c r="U237" s="108">
        <f t="shared" si="69"/>
        <v>0.7588313708702723</v>
      </c>
      <c r="V237" s="11">
        <f t="shared" si="70"/>
        <v>0.53302878625110917</v>
      </c>
      <c r="W237" s="11">
        <f t="shared" si="71"/>
        <v>0.22580258461916317</v>
      </c>
      <c r="X237" s="92">
        <f t="shared" si="64"/>
        <v>7588.3137087027235</v>
      </c>
      <c r="Y237" s="15">
        <f t="shared" si="65"/>
        <v>5330.2878625110916</v>
      </c>
      <c r="Z237" s="15">
        <f t="shared" si="66"/>
        <v>2258.0258461916314</v>
      </c>
      <c r="AA237" s="111">
        <f t="shared" si="67"/>
        <v>75.883137087027237</v>
      </c>
      <c r="AB237" s="87">
        <f t="shared" si="67"/>
        <v>53.302878625110914</v>
      </c>
      <c r="AC237" s="127">
        <f t="shared" si="67"/>
        <v>22.580258461916316</v>
      </c>
      <c r="AD237" s="112"/>
    </row>
    <row r="238" spans="1:30" s="22" customFormat="1" x14ac:dyDescent="0.25">
      <c r="A238" s="113" t="s">
        <v>20</v>
      </c>
      <c r="B238" s="208" t="s">
        <v>19</v>
      </c>
      <c r="C238" s="208" t="s">
        <v>975</v>
      </c>
      <c r="D238" s="208">
        <v>3</v>
      </c>
      <c r="E238" s="36" t="s">
        <v>170</v>
      </c>
      <c r="F238" s="113">
        <v>15</v>
      </c>
      <c r="G238" s="208"/>
      <c r="H238" s="107">
        <v>5.5715849169236025</v>
      </c>
      <c r="I238" s="105">
        <v>6.6518716812133789</v>
      </c>
      <c r="J238" s="105">
        <v>5.5801577009190284</v>
      </c>
      <c r="K238" s="105">
        <v>1.0717139802943505</v>
      </c>
      <c r="L238" s="106">
        <v>3.9185833185911179E-2</v>
      </c>
      <c r="M238" s="107">
        <f t="shared" si="63"/>
        <v>6.6518716812133782E-2</v>
      </c>
      <c r="N238" s="106">
        <f t="shared" si="63"/>
        <v>5.5801577009190285E-2</v>
      </c>
      <c r="O238" s="106">
        <f t="shared" si="63"/>
        <v>1.0717139802943506E-2</v>
      </c>
      <c r="P238" s="129">
        <f t="shared" si="63"/>
        <v>3.9185833185911178E-4</v>
      </c>
      <c r="Q238" s="11">
        <v>1.48015873015873</v>
      </c>
      <c r="R238" s="107">
        <f t="shared" si="68"/>
        <v>9.8458259408436111E-2</v>
      </c>
      <c r="S238" s="109">
        <f t="shared" si="68"/>
        <v>8.2595191366777676E-2</v>
      </c>
      <c r="T238" s="110">
        <f t="shared" si="68"/>
        <v>1.5863068041658442E-2</v>
      </c>
      <c r="U238" s="108">
        <f t="shared" si="69"/>
        <v>1.4768738911265415</v>
      </c>
      <c r="V238" s="11">
        <f t="shared" si="70"/>
        <v>1.2389278705016651</v>
      </c>
      <c r="W238" s="11">
        <f t="shared" si="71"/>
        <v>0.23794602062487663</v>
      </c>
      <c r="X238" s="92">
        <f t="shared" si="64"/>
        <v>14768.738911265416</v>
      </c>
      <c r="Y238" s="15">
        <f t="shared" si="65"/>
        <v>12389.278705016652</v>
      </c>
      <c r="Z238" s="15">
        <f t="shared" si="66"/>
        <v>2379.4602062487661</v>
      </c>
      <c r="AA238" s="111">
        <f t="shared" si="67"/>
        <v>147.68738911265416</v>
      </c>
      <c r="AB238" s="87">
        <f t="shared" si="67"/>
        <v>123.89278705016652</v>
      </c>
      <c r="AC238" s="127">
        <f t="shared" si="67"/>
        <v>23.794602062487662</v>
      </c>
      <c r="AD238" s="112"/>
    </row>
    <row r="239" spans="1:30" s="22" customFormat="1" x14ac:dyDescent="0.25">
      <c r="A239" s="113" t="s">
        <v>20</v>
      </c>
      <c r="B239" s="208" t="s">
        <v>19</v>
      </c>
      <c r="C239" s="208" t="s">
        <v>975</v>
      </c>
      <c r="D239" s="208">
        <v>3</v>
      </c>
      <c r="E239" s="36" t="s">
        <v>171</v>
      </c>
      <c r="F239" s="113">
        <v>20</v>
      </c>
      <c r="G239" s="208"/>
      <c r="H239" s="107">
        <v>4.5609805103476768</v>
      </c>
      <c r="I239" s="105">
        <v>6.6405172348022461</v>
      </c>
      <c r="J239" s="105">
        <v>5.8650158005879733</v>
      </c>
      <c r="K239" s="105">
        <v>0.77550143421427276</v>
      </c>
      <c r="L239" s="106">
        <v>5.4505567997694016E-2</v>
      </c>
      <c r="M239" s="107">
        <f t="shared" si="63"/>
        <v>6.6405172348022456E-2</v>
      </c>
      <c r="N239" s="106">
        <f t="shared" si="63"/>
        <v>5.8650158005879735E-2</v>
      </c>
      <c r="O239" s="106">
        <f t="shared" si="63"/>
        <v>7.7550143421427275E-3</v>
      </c>
      <c r="P239" s="129">
        <f t="shared" si="63"/>
        <v>5.4505567997694012E-4</v>
      </c>
      <c r="Q239" s="11">
        <v>1.6294642857142856</v>
      </c>
      <c r="R239" s="107">
        <f t="shared" si="68"/>
        <v>0.10820485672780444</v>
      </c>
      <c r="S239" s="109">
        <f t="shared" si="68"/>
        <v>9.5568337822080809E-2</v>
      </c>
      <c r="T239" s="110">
        <f t="shared" si="68"/>
        <v>1.263651890572364E-2</v>
      </c>
      <c r="U239" s="108">
        <f t="shared" si="69"/>
        <v>2.1640971345560889</v>
      </c>
      <c r="V239" s="11">
        <f t="shared" si="70"/>
        <v>1.9113667564416164</v>
      </c>
      <c r="W239" s="11">
        <f t="shared" si="71"/>
        <v>0.2527303781144728</v>
      </c>
      <c r="X239" s="92">
        <f t="shared" si="64"/>
        <v>21640.971345560887</v>
      </c>
      <c r="Y239" s="15">
        <f t="shared" si="65"/>
        <v>19113.667564416162</v>
      </c>
      <c r="Z239" s="15">
        <f t="shared" si="66"/>
        <v>2527.303781144728</v>
      </c>
      <c r="AA239" s="111">
        <f t="shared" si="67"/>
        <v>216.40971345560888</v>
      </c>
      <c r="AB239" s="87">
        <f t="shared" si="67"/>
        <v>191.13667564416164</v>
      </c>
      <c r="AC239" s="127">
        <f t="shared" si="67"/>
        <v>25.273037811447281</v>
      </c>
      <c r="AD239" s="112"/>
    </row>
    <row r="240" spans="1:30" x14ac:dyDescent="0.25">
      <c r="A240" s="208" t="s">
        <v>717</v>
      </c>
      <c r="B240" s="208" t="s">
        <v>13</v>
      </c>
      <c r="C240" s="208" t="s">
        <v>975</v>
      </c>
      <c r="D240" s="208">
        <v>1</v>
      </c>
      <c r="E240" s="208" t="s">
        <v>177</v>
      </c>
      <c r="F240" s="8">
        <v>15</v>
      </c>
      <c r="G240" s="208">
        <v>100</v>
      </c>
      <c r="H240" s="108">
        <v>3.4562000183839903</v>
      </c>
      <c r="I240" s="88">
        <v>10.102236749999999</v>
      </c>
      <c r="J240" s="88">
        <v>9.2056288786238678</v>
      </c>
      <c r="K240" s="88">
        <v>0.89660787137613163</v>
      </c>
      <c r="L240" s="41">
        <v>0.111743256</v>
      </c>
      <c r="M240" s="107">
        <f t="shared" ref="M240:P270" si="72">I240/100</f>
        <v>0.10102236749999999</v>
      </c>
      <c r="N240" s="106">
        <f t="shared" si="72"/>
        <v>9.2056288786238671E-2</v>
      </c>
      <c r="O240" s="106">
        <f t="shared" si="72"/>
        <v>8.9660787137613163E-3</v>
      </c>
      <c r="P240" s="129">
        <f t="shared" si="72"/>
        <v>1.1174325599999999E-3</v>
      </c>
      <c r="Q240" s="128">
        <v>1.0826950388046668</v>
      </c>
      <c r="R240" s="107">
        <f t="shared" ref="R240:T279" si="73">$Q240*M240</f>
        <v>0.10937641610055179</v>
      </c>
      <c r="S240" s="109">
        <f t="shared" si="73"/>
        <v>9.9668887159630293E-2</v>
      </c>
      <c r="T240" s="110">
        <f t="shared" si="73"/>
        <v>9.7075289409215056E-3</v>
      </c>
      <c r="U240" s="108">
        <f t="shared" ref="U240:U254" si="74">$F240*M240*$Q240</f>
        <v>1.640646241508277</v>
      </c>
      <c r="V240" s="11">
        <f t="shared" ref="V240:V254" si="75">$F240*N240*$Q240</f>
        <v>1.4950333073944544</v>
      </c>
      <c r="W240" s="11">
        <f t="shared" ref="W240:W254" si="76">$F240*O240*$Q240</f>
        <v>0.14561293411382259</v>
      </c>
      <c r="X240" s="92">
        <f t="shared" si="64"/>
        <v>16406.462415082769</v>
      </c>
      <c r="Y240" s="15">
        <f t="shared" si="65"/>
        <v>14950.333073944545</v>
      </c>
      <c r="Z240" s="15">
        <f t="shared" si="66"/>
        <v>1456.129341138226</v>
      </c>
      <c r="AA240" s="111">
        <f t="shared" ref="AA240:AC279" si="77">X240*0.01</f>
        <v>164.06462415082771</v>
      </c>
      <c r="AB240" s="87">
        <f t="shared" si="77"/>
        <v>149.50333073944546</v>
      </c>
      <c r="AC240" s="127">
        <f t="shared" si="77"/>
        <v>14.561293411382261</v>
      </c>
    </row>
    <row r="241" spans="1:29" x14ac:dyDescent="0.25">
      <c r="A241" s="208" t="s">
        <v>717</v>
      </c>
      <c r="B241" s="208" t="s">
        <v>13</v>
      </c>
      <c r="C241" s="208" t="s">
        <v>975</v>
      </c>
      <c r="D241" s="208">
        <v>1</v>
      </c>
      <c r="E241" s="208" t="s">
        <v>170</v>
      </c>
      <c r="F241" s="8">
        <v>15</v>
      </c>
      <c r="G241" s="208"/>
      <c r="H241" s="108">
        <v>2.5522488683425237</v>
      </c>
      <c r="I241" s="88">
        <v>9.7935008999999997</v>
      </c>
      <c r="J241" s="88">
        <v>8.5062235788402063</v>
      </c>
      <c r="K241" s="88">
        <v>1.2872773211597934</v>
      </c>
      <c r="L241" s="41">
        <v>7.0387728999999996E-2</v>
      </c>
      <c r="M241" s="107">
        <f t="shared" si="72"/>
        <v>9.7935009000000003E-2</v>
      </c>
      <c r="N241" s="106">
        <f t="shared" si="72"/>
        <v>8.5062235788402066E-2</v>
      </c>
      <c r="O241" s="106">
        <f t="shared" si="72"/>
        <v>1.2872773211597934E-2</v>
      </c>
      <c r="P241" s="129">
        <f t="shared" si="72"/>
        <v>7.0387728999999992E-4</v>
      </c>
      <c r="Q241" s="128">
        <v>1.2639339238562139</v>
      </c>
      <c r="R241" s="107">
        <f t="shared" si="73"/>
        <v>0.12378338020826363</v>
      </c>
      <c r="S241" s="109">
        <f t="shared" si="73"/>
        <v>0.10751304545201749</v>
      </c>
      <c r="T241" s="110">
        <f t="shared" si="73"/>
        <v>1.6270334756246133E-2</v>
      </c>
      <c r="U241" s="108">
        <f t="shared" si="74"/>
        <v>1.8567507031239545</v>
      </c>
      <c r="V241" s="11">
        <f t="shared" si="75"/>
        <v>1.6126956817802625</v>
      </c>
      <c r="W241" s="11">
        <f t="shared" si="76"/>
        <v>0.244055021343692</v>
      </c>
      <c r="X241" s="92">
        <f t="shared" si="64"/>
        <v>18567.507031239544</v>
      </c>
      <c r="Y241" s="15">
        <f t="shared" si="65"/>
        <v>16126.956817802624</v>
      </c>
      <c r="Z241" s="15">
        <f t="shared" si="66"/>
        <v>2440.5502134369199</v>
      </c>
      <c r="AA241" s="111">
        <f t="shared" si="77"/>
        <v>185.67507031239543</v>
      </c>
      <c r="AB241" s="87">
        <f t="shared" si="77"/>
        <v>161.26956817802625</v>
      </c>
      <c r="AC241" s="127">
        <f t="shared" si="77"/>
        <v>24.4055021343692</v>
      </c>
    </row>
    <row r="242" spans="1:29" x14ac:dyDescent="0.25">
      <c r="A242" s="208" t="s">
        <v>717</v>
      </c>
      <c r="B242" s="208" t="s">
        <v>13</v>
      </c>
      <c r="C242" s="208" t="s">
        <v>975</v>
      </c>
      <c r="D242" s="208">
        <v>1</v>
      </c>
      <c r="E242" s="208" t="s">
        <v>171</v>
      </c>
      <c r="F242" s="8">
        <v>20</v>
      </c>
      <c r="G242" s="208"/>
      <c r="H242" s="108">
        <v>2.7805069758301966</v>
      </c>
      <c r="I242" s="88">
        <v>10.302791600000001</v>
      </c>
      <c r="J242" s="88">
        <v>9.6318333180345679</v>
      </c>
      <c r="K242" s="88">
        <v>0.67095828196543295</v>
      </c>
      <c r="L242" s="41">
        <v>7.2727941000000004E-2</v>
      </c>
      <c r="M242" s="107">
        <f t="shared" si="72"/>
        <v>0.10302791600000001</v>
      </c>
      <c r="N242" s="106">
        <f t="shared" si="72"/>
        <v>9.6318333180345675E-2</v>
      </c>
      <c r="O242" s="106">
        <f t="shared" si="72"/>
        <v>6.7095828196543292E-3</v>
      </c>
      <c r="P242" s="129">
        <f t="shared" si="72"/>
        <v>7.2727941000000004E-4</v>
      </c>
      <c r="Q242" s="128">
        <v>1.28407157775083</v>
      </c>
      <c r="R242" s="107">
        <f t="shared" si="73"/>
        <v>0.13229521865050001</v>
      </c>
      <c r="S242" s="109">
        <f t="shared" si="73"/>
        <v>0.12367963405321659</v>
      </c>
      <c r="T242" s="110">
        <f t="shared" si="73"/>
        <v>8.6155845972833971E-3</v>
      </c>
      <c r="U242" s="108">
        <f t="shared" si="74"/>
        <v>2.64590437301</v>
      </c>
      <c r="V242" s="11">
        <f t="shared" si="75"/>
        <v>2.4735926810643316</v>
      </c>
      <c r="W242" s="11">
        <f t="shared" si="76"/>
        <v>0.17231169194566795</v>
      </c>
      <c r="X242" s="92">
        <f t="shared" si="64"/>
        <v>26459.043730100002</v>
      </c>
      <c r="Y242" s="15">
        <f t="shared" si="65"/>
        <v>24735.926810643316</v>
      </c>
      <c r="Z242" s="15">
        <f t="shared" si="66"/>
        <v>1723.1169194566794</v>
      </c>
      <c r="AA242" s="111">
        <f t="shared" si="77"/>
        <v>264.59043730100001</v>
      </c>
      <c r="AB242" s="87">
        <f t="shared" si="77"/>
        <v>247.35926810643315</v>
      </c>
      <c r="AC242" s="127">
        <f t="shared" si="77"/>
        <v>17.231169194566796</v>
      </c>
    </row>
    <row r="243" spans="1:29" x14ac:dyDescent="0.25">
      <c r="A243" s="208" t="s">
        <v>717</v>
      </c>
      <c r="B243" s="208" t="s">
        <v>13</v>
      </c>
      <c r="C243" s="208" t="s">
        <v>975</v>
      </c>
      <c r="D243" s="208">
        <v>1</v>
      </c>
      <c r="E243" s="208" t="s">
        <v>172</v>
      </c>
      <c r="F243" s="8">
        <v>50</v>
      </c>
      <c r="G243" s="208"/>
      <c r="H243" s="108">
        <v>2.5764895330113209</v>
      </c>
      <c r="I243" s="88">
        <v>9.8709259029999998</v>
      </c>
      <c r="J243" s="88">
        <v>9.2642188494524085</v>
      </c>
      <c r="K243" s="88">
        <v>0.60670705354759136</v>
      </c>
      <c r="L243" s="41">
        <v>6.5376736000000005E-2</v>
      </c>
      <c r="M243" s="107">
        <f t="shared" si="72"/>
        <v>9.8709259029999996E-2</v>
      </c>
      <c r="N243" s="106">
        <f t="shared" si="72"/>
        <v>9.2642188494524089E-2</v>
      </c>
      <c r="O243" s="106">
        <f t="shared" si="72"/>
        <v>6.0670705354759135E-3</v>
      </c>
      <c r="P243" s="129">
        <f t="shared" si="72"/>
        <v>6.5376736000000006E-4</v>
      </c>
      <c r="Q243" s="128">
        <v>1.3515919466916024</v>
      </c>
      <c r="R243" s="107">
        <f t="shared" si="73"/>
        <v>0.13341463956884334</v>
      </c>
      <c r="S243" s="109">
        <f t="shared" si="73"/>
        <v>0.12521443589308417</v>
      </c>
      <c r="T243" s="110">
        <f t="shared" si="73"/>
        <v>8.2002036757591532E-3</v>
      </c>
      <c r="U243" s="108">
        <f t="shared" si="74"/>
        <v>6.6707319784421664</v>
      </c>
      <c r="V243" s="11">
        <f t="shared" si="75"/>
        <v>6.2607217946542093</v>
      </c>
      <c r="W243" s="11">
        <f t="shared" si="76"/>
        <v>0.41001018378795762</v>
      </c>
      <c r="X243" s="92">
        <f t="shared" si="64"/>
        <v>66707.319784421663</v>
      </c>
      <c r="Y243" s="15">
        <f t="shared" si="65"/>
        <v>62607.217946542092</v>
      </c>
      <c r="Z243" s="15">
        <f t="shared" si="66"/>
        <v>4100.1018378795761</v>
      </c>
      <c r="AA243" s="111">
        <f t="shared" si="77"/>
        <v>667.07319784421668</v>
      </c>
      <c r="AB243" s="87">
        <f t="shared" si="77"/>
        <v>626.07217946542096</v>
      </c>
      <c r="AC243" s="127">
        <f t="shared" si="77"/>
        <v>41.001018378795763</v>
      </c>
    </row>
    <row r="244" spans="1:29" x14ac:dyDescent="0.25">
      <c r="A244" s="208" t="s">
        <v>717</v>
      </c>
      <c r="B244" s="208" t="s">
        <v>13</v>
      </c>
      <c r="C244" s="208" t="s">
        <v>975</v>
      </c>
      <c r="D244" s="208">
        <v>2</v>
      </c>
      <c r="E244" s="208" t="s">
        <v>177</v>
      </c>
      <c r="F244" s="8">
        <v>15</v>
      </c>
      <c r="G244" s="208">
        <v>100</v>
      </c>
      <c r="H244" s="108">
        <v>2.8869390638361292</v>
      </c>
      <c r="I244" s="88">
        <v>9.7526292800000007</v>
      </c>
      <c r="J244" s="88">
        <v>9.6133355175061137</v>
      </c>
      <c r="K244" s="88">
        <v>0.13929376249388703</v>
      </c>
      <c r="L244" s="41">
        <v>9.8524354499999994E-2</v>
      </c>
      <c r="M244" s="107">
        <f t="shared" si="72"/>
        <v>9.7526292800000011E-2</v>
      </c>
      <c r="N244" s="106">
        <f t="shared" si="72"/>
        <v>9.6133355175061136E-2</v>
      </c>
      <c r="O244" s="106">
        <f t="shared" si="72"/>
        <v>1.3929376249388703E-3</v>
      </c>
      <c r="P244" s="129">
        <f t="shared" si="72"/>
        <v>9.85243545E-4</v>
      </c>
      <c r="Q244" s="128">
        <v>1.261564788103906</v>
      </c>
      <c r="R244" s="107">
        <f t="shared" si="73"/>
        <v>0.12303573691079152</v>
      </c>
      <c r="S244" s="109">
        <f t="shared" si="73"/>
        <v>0.12127845585114354</v>
      </c>
      <c r="T244" s="110">
        <f t="shared" si="73"/>
        <v>1.7572810596479642E-3</v>
      </c>
      <c r="U244" s="108">
        <f t="shared" si="74"/>
        <v>1.8455360536618726</v>
      </c>
      <c r="V244" s="11">
        <f t="shared" si="75"/>
        <v>1.8191768377671531</v>
      </c>
      <c r="W244" s="11">
        <f t="shared" si="76"/>
        <v>2.635921589471946E-2</v>
      </c>
      <c r="X244" s="92">
        <f t="shared" si="64"/>
        <v>18455.360536618726</v>
      </c>
      <c r="Y244" s="15">
        <f t="shared" si="65"/>
        <v>18191.768377671531</v>
      </c>
      <c r="Z244" s="15">
        <f t="shared" si="66"/>
        <v>263.5921589471946</v>
      </c>
      <c r="AA244" s="111">
        <f t="shared" si="77"/>
        <v>184.55360536618727</v>
      </c>
      <c r="AB244" s="87">
        <f t="shared" si="77"/>
        <v>181.91768377671531</v>
      </c>
      <c r="AC244" s="127">
        <f t="shared" si="77"/>
        <v>2.6359215894719461</v>
      </c>
    </row>
    <row r="245" spans="1:29" x14ac:dyDescent="0.25">
      <c r="A245" s="208" t="s">
        <v>717</v>
      </c>
      <c r="B245" s="208" t="s">
        <v>13</v>
      </c>
      <c r="C245" s="208" t="s">
        <v>975</v>
      </c>
      <c r="D245" s="208">
        <v>2</v>
      </c>
      <c r="E245" s="208" t="s">
        <v>170</v>
      </c>
      <c r="F245" s="8">
        <v>15</v>
      </c>
      <c r="G245" s="208"/>
      <c r="H245" s="108">
        <v>2.529358626919592</v>
      </c>
      <c r="I245" s="88">
        <v>10.302078249999999</v>
      </c>
      <c r="J245" s="88">
        <v>9.6408413875824515</v>
      </c>
      <c r="K245" s="88">
        <v>0.66123686241754775</v>
      </c>
      <c r="L245" s="41">
        <v>6.7614495999999996E-2</v>
      </c>
      <c r="M245" s="107">
        <f t="shared" si="72"/>
        <v>0.10302078249999999</v>
      </c>
      <c r="N245" s="106">
        <f t="shared" si="72"/>
        <v>9.6408413875824508E-2</v>
      </c>
      <c r="O245" s="106">
        <f t="shared" si="72"/>
        <v>6.6123686241754773E-3</v>
      </c>
      <c r="P245" s="129">
        <f t="shared" si="72"/>
        <v>6.7614496000000001E-4</v>
      </c>
      <c r="Q245" s="128">
        <v>1.3397462679300636</v>
      </c>
      <c r="R245" s="107">
        <f t="shared" si="73"/>
        <v>0.13802170887360979</v>
      </c>
      <c r="S245" s="109">
        <f t="shared" si="73"/>
        <v>0.12916281268719285</v>
      </c>
      <c r="T245" s="110">
        <f t="shared" si="73"/>
        <v>8.8588961864169442E-3</v>
      </c>
      <c r="U245" s="108">
        <f t="shared" si="74"/>
        <v>2.0703256331041469</v>
      </c>
      <c r="V245" s="11">
        <f t="shared" si="75"/>
        <v>1.9374421903078927</v>
      </c>
      <c r="W245" s="11">
        <f t="shared" si="76"/>
        <v>0.13288344279625416</v>
      </c>
      <c r="X245" s="92">
        <f t="shared" si="64"/>
        <v>20703.25633104147</v>
      </c>
      <c r="Y245" s="15">
        <f t="shared" si="65"/>
        <v>19374.421903078928</v>
      </c>
      <c r="Z245" s="15">
        <f t="shared" si="66"/>
        <v>1328.8344279625417</v>
      </c>
      <c r="AA245" s="111">
        <f t="shared" si="77"/>
        <v>207.0325633104147</v>
      </c>
      <c r="AB245" s="87">
        <f t="shared" si="77"/>
        <v>193.74421903078928</v>
      </c>
      <c r="AC245" s="127">
        <f t="shared" si="77"/>
        <v>13.288344279625417</v>
      </c>
    </row>
    <row r="246" spans="1:29" x14ac:dyDescent="0.25">
      <c r="A246" s="208" t="s">
        <v>717</v>
      </c>
      <c r="B246" s="208" t="s">
        <v>13</v>
      </c>
      <c r="C246" s="208" t="s">
        <v>975</v>
      </c>
      <c r="D246" s="208">
        <v>2</v>
      </c>
      <c r="E246" s="208" t="s">
        <v>171</v>
      </c>
      <c r="F246" s="8">
        <v>20</v>
      </c>
      <c r="G246" s="208"/>
      <c r="H246" s="108">
        <v>2.5482942868885159</v>
      </c>
      <c r="I246" s="88">
        <v>10.13747787</v>
      </c>
      <c r="J246" s="88">
        <v>9.5988446849881104</v>
      </c>
      <c r="K246" s="88">
        <v>0.53863318501188928</v>
      </c>
      <c r="L246" s="41">
        <v>0</v>
      </c>
      <c r="M246" s="107">
        <f t="shared" si="72"/>
        <v>0.1013747787</v>
      </c>
      <c r="N246" s="106">
        <f t="shared" si="72"/>
        <v>9.5988446849881101E-2</v>
      </c>
      <c r="O246" s="106">
        <f t="shared" si="72"/>
        <v>5.3863318501188931E-3</v>
      </c>
      <c r="P246" s="129">
        <f t="shared" si="72"/>
        <v>0</v>
      </c>
      <c r="Q246" s="128">
        <v>1.1739067652685171</v>
      </c>
      <c r="R246" s="107">
        <f t="shared" si="73"/>
        <v>0.11900453854352877</v>
      </c>
      <c r="S246" s="109">
        <f t="shared" si="73"/>
        <v>0.11268148714469291</v>
      </c>
      <c r="T246" s="110">
        <f t="shared" si="73"/>
        <v>6.3230513988358572E-3</v>
      </c>
      <c r="U246" s="108">
        <f t="shared" si="74"/>
        <v>2.3800907708705754</v>
      </c>
      <c r="V246" s="11">
        <f t="shared" si="75"/>
        <v>2.2536297428938581</v>
      </c>
      <c r="W246" s="11">
        <f t="shared" si="76"/>
        <v>0.12646102797671713</v>
      </c>
      <c r="X246" s="92">
        <f t="shared" si="64"/>
        <v>23800.907708705756</v>
      </c>
      <c r="Y246" s="15">
        <f t="shared" si="65"/>
        <v>22536.297428938582</v>
      </c>
      <c r="Z246" s="15">
        <f t="shared" si="66"/>
        <v>1264.6102797671713</v>
      </c>
      <c r="AA246" s="111">
        <f t="shared" si="77"/>
        <v>238.00907708705756</v>
      </c>
      <c r="AB246" s="87">
        <f t="shared" si="77"/>
        <v>225.36297428938582</v>
      </c>
      <c r="AC246" s="127">
        <f t="shared" si="77"/>
        <v>12.646102797671713</v>
      </c>
    </row>
    <row r="247" spans="1:29" x14ac:dyDescent="0.25">
      <c r="A247" s="208" t="s">
        <v>717</v>
      </c>
      <c r="B247" s="208" t="s">
        <v>13</v>
      </c>
      <c r="C247" s="208" t="s">
        <v>975</v>
      </c>
      <c r="D247" s="208">
        <v>2</v>
      </c>
      <c r="E247" s="208" t="s">
        <v>172</v>
      </c>
      <c r="F247" s="8">
        <v>50</v>
      </c>
      <c r="G247" s="208"/>
      <c r="H247" s="108">
        <v>2.5459825750241154</v>
      </c>
      <c r="I247" s="88">
        <v>9.6101913450000005</v>
      </c>
      <c r="J247" s="88">
        <v>8.575096818069067</v>
      </c>
      <c r="K247" s="88">
        <v>1.0350945269309335</v>
      </c>
      <c r="L247" s="41">
        <v>0</v>
      </c>
      <c r="M247" s="107">
        <f t="shared" si="72"/>
        <v>9.6101913450000007E-2</v>
      </c>
      <c r="N247" s="106">
        <f t="shared" si="72"/>
        <v>8.5750968180690668E-2</v>
      </c>
      <c r="O247" s="106">
        <f t="shared" si="72"/>
        <v>1.0350945269309336E-2</v>
      </c>
      <c r="P247" s="129">
        <f t="shared" si="72"/>
        <v>0</v>
      </c>
      <c r="Q247" s="128">
        <v>1.4262197228892983</v>
      </c>
      <c r="R247" s="107">
        <f t="shared" si="73"/>
        <v>0.13706244436979034</v>
      </c>
      <c r="S247" s="109">
        <f t="shared" si="73"/>
        <v>0.12229972207615368</v>
      </c>
      <c r="T247" s="110">
        <f t="shared" si="73"/>
        <v>1.4762722293636654E-2</v>
      </c>
      <c r="U247" s="108">
        <f t="shared" si="74"/>
        <v>6.8531222184895171</v>
      </c>
      <c r="V247" s="11">
        <f t="shared" si="75"/>
        <v>6.1149861038076843</v>
      </c>
      <c r="W247" s="11">
        <f t="shared" si="76"/>
        <v>0.73813611468183271</v>
      </c>
      <c r="X247" s="92">
        <f t="shared" si="64"/>
        <v>68531.222184895174</v>
      </c>
      <c r="Y247" s="15">
        <f t="shared" si="65"/>
        <v>61149.861038076844</v>
      </c>
      <c r="Z247" s="15">
        <f t="shared" si="66"/>
        <v>7381.3611468183271</v>
      </c>
      <c r="AA247" s="111">
        <f t="shared" si="77"/>
        <v>685.31222184895171</v>
      </c>
      <c r="AB247" s="87">
        <f t="shared" si="77"/>
        <v>611.49861038076847</v>
      </c>
      <c r="AC247" s="127">
        <f t="shared" si="77"/>
        <v>73.813611468183268</v>
      </c>
    </row>
    <row r="248" spans="1:29" x14ac:dyDescent="0.25">
      <c r="A248" s="208" t="s">
        <v>717</v>
      </c>
      <c r="B248" s="208" t="s">
        <v>13</v>
      </c>
      <c r="C248" s="208" t="s">
        <v>975</v>
      </c>
      <c r="D248" s="208">
        <v>3</v>
      </c>
      <c r="E248" s="208" t="s">
        <v>177</v>
      </c>
      <c r="F248" s="8">
        <v>15</v>
      </c>
      <c r="G248" s="208">
        <v>71</v>
      </c>
      <c r="H248" s="108">
        <v>2.7903043968432999</v>
      </c>
      <c r="I248" s="88">
        <v>9.9426517489999995</v>
      </c>
      <c r="J248" s="88">
        <v>9.3410152020825326</v>
      </c>
      <c r="K248" s="88">
        <v>0.60163654691746693</v>
      </c>
      <c r="L248" s="41">
        <v>8.8170133999999997E-2</v>
      </c>
      <c r="M248" s="107">
        <f t="shared" si="72"/>
        <v>9.9426517489999991E-2</v>
      </c>
      <c r="N248" s="106">
        <f t="shared" si="72"/>
        <v>9.3410152020825324E-2</v>
      </c>
      <c r="O248" s="106">
        <f t="shared" si="72"/>
        <v>6.0163654691746697E-3</v>
      </c>
      <c r="P248" s="129">
        <f t="shared" si="72"/>
        <v>8.8170133999999998E-4</v>
      </c>
      <c r="Q248" s="128">
        <v>1.1442925683646696</v>
      </c>
      <c r="R248" s="107">
        <f t="shared" si="73"/>
        <v>0.11377302506218684</v>
      </c>
      <c r="S248" s="109">
        <f t="shared" si="73"/>
        <v>0.10688854276724445</v>
      </c>
      <c r="T248" s="110">
        <f t="shared" si="73"/>
        <v>6.8844822949423934E-3</v>
      </c>
      <c r="U248" s="108">
        <f t="shared" si="74"/>
        <v>1.7065953759328025</v>
      </c>
      <c r="V248" s="11">
        <f t="shared" si="75"/>
        <v>1.6033281415086669</v>
      </c>
      <c r="W248" s="11">
        <f t="shared" si="76"/>
        <v>0.10326723442413591</v>
      </c>
      <c r="X248" s="92">
        <f t="shared" si="64"/>
        <v>17065.953759328026</v>
      </c>
      <c r="Y248" s="15">
        <f t="shared" si="65"/>
        <v>16033.281415086669</v>
      </c>
      <c r="Z248" s="15">
        <f t="shared" si="66"/>
        <v>1032.672344241359</v>
      </c>
      <c r="AA248" s="111">
        <f t="shared" si="77"/>
        <v>170.65953759328025</v>
      </c>
      <c r="AB248" s="87">
        <f t="shared" si="77"/>
        <v>160.33281415086668</v>
      </c>
      <c r="AC248" s="127">
        <f t="shared" si="77"/>
        <v>10.326723442413591</v>
      </c>
    </row>
    <row r="249" spans="1:29" x14ac:dyDescent="0.25">
      <c r="A249" s="208" t="s">
        <v>717</v>
      </c>
      <c r="B249" s="208" t="s">
        <v>13</v>
      </c>
      <c r="C249" s="208" t="s">
        <v>975</v>
      </c>
      <c r="D249" s="208">
        <v>3</v>
      </c>
      <c r="E249" s="208" t="s">
        <v>170</v>
      </c>
      <c r="F249" s="8">
        <v>15</v>
      </c>
      <c r="G249" s="208"/>
      <c r="H249" s="108">
        <v>2.5178769261758829</v>
      </c>
      <c r="I249" s="88">
        <v>9.7697381970000006</v>
      </c>
      <c r="J249" s="88">
        <v>9.1229495556528093</v>
      </c>
      <c r="K249" s="88">
        <v>0.64678864134719127</v>
      </c>
      <c r="L249" s="41">
        <v>6.6572510000000001E-2</v>
      </c>
      <c r="M249" s="107">
        <f t="shared" si="72"/>
        <v>9.7697381970000011E-2</v>
      </c>
      <c r="N249" s="106">
        <f t="shared" si="72"/>
        <v>9.1229495556528095E-2</v>
      </c>
      <c r="O249" s="106">
        <f t="shared" si="72"/>
        <v>6.4678864134719129E-3</v>
      </c>
      <c r="P249" s="129">
        <f t="shared" si="72"/>
        <v>6.6572509999999997E-4</v>
      </c>
      <c r="Q249" s="128">
        <v>1.3361925643016017</v>
      </c>
      <c r="R249" s="107">
        <f t="shared" si="73"/>
        <v>0.13054251534004738</v>
      </c>
      <c r="S249" s="109">
        <f t="shared" si="73"/>
        <v>0.12190017360761886</v>
      </c>
      <c r="T249" s="110">
        <f t="shared" si="73"/>
        <v>8.6423417324285254E-3</v>
      </c>
      <c r="U249" s="108">
        <f t="shared" si="74"/>
        <v>1.9581377301007108</v>
      </c>
      <c r="V249" s="11">
        <f t="shared" si="75"/>
        <v>1.8285026041142829</v>
      </c>
      <c r="W249" s="11">
        <f t="shared" si="76"/>
        <v>0.12963512598642787</v>
      </c>
      <c r="X249" s="92">
        <f t="shared" si="64"/>
        <v>19581.377301007109</v>
      </c>
      <c r="Y249" s="15">
        <f t="shared" si="65"/>
        <v>18285.026041142828</v>
      </c>
      <c r="Z249" s="15">
        <f t="shared" si="66"/>
        <v>1296.3512598642787</v>
      </c>
      <c r="AA249" s="111">
        <f t="shared" si="77"/>
        <v>195.81377301007109</v>
      </c>
      <c r="AB249" s="87">
        <f t="shared" si="77"/>
        <v>182.85026041142828</v>
      </c>
      <c r="AC249" s="127">
        <f t="shared" si="77"/>
        <v>12.963512598642788</v>
      </c>
    </row>
    <row r="250" spans="1:29" x14ac:dyDescent="0.25">
      <c r="A250" s="208" t="s">
        <v>717</v>
      </c>
      <c r="B250" s="208" t="s">
        <v>13</v>
      </c>
      <c r="C250" s="208" t="s">
        <v>975</v>
      </c>
      <c r="D250" s="208">
        <v>3</v>
      </c>
      <c r="E250" s="208" t="s">
        <v>171</v>
      </c>
      <c r="F250" s="8">
        <v>20</v>
      </c>
      <c r="G250" s="208"/>
      <c r="H250" s="108">
        <v>2.2670268184447737</v>
      </c>
      <c r="I250" s="88">
        <v>9.772141457</v>
      </c>
      <c r="J250" s="88">
        <v>9.5732775410698849</v>
      </c>
      <c r="K250" s="88">
        <v>0.1988639159301151</v>
      </c>
      <c r="L250" s="41">
        <v>0</v>
      </c>
      <c r="M250" s="107">
        <f t="shared" si="72"/>
        <v>9.7721414569999998E-2</v>
      </c>
      <c r="N250" s="106">
        <f t="shared" si="72"/>
        <v>9.5732775410698856E-2</v>
      </c>
      <c r="O250" s="106">
        <f t="shared" si="72"/>
        <v>1.9886391593011508E-3</v>
      </c>
      <c r="P250" s="129">
        <f t="shared" si="72"/>
        <v>0</v>
      </c>
      <c r="Q250" s="128">
        <v>1.4984783633346865</v>
      </c>
      <c r="R250" s="107">
        <f t="shared" si="73"/>
        <v>0.14643342536760398</v>
      </c>
      <c r="S250" s="109">
        <f t="shared" si="73"/>
        <v>0.14345349261491114</v>
      </c>
      <c r="T250" s="110">
        <f t="shared" si="73"/>
        <v>2.9799327526928553E-3</v>
      </c>
      <c r="U250" s="108">
        <f t="shared" si="74"/>
        <v>2.92866850735208</v>
      </c>
      <c r="V250" s="11">
        <f t="shared" si="75"/>
        <v>2.8690698522982228</v>
      </c>
      <c r="W250" s="11">
        <f t="shared" si="76"/>
        <v>5.9598655053857107E-2</v>
      </c>
      <c r="X250" s="92">
        <f t="shared" ref="X250:X313" si="78">U250*10^4</f>
        <v>29286.685073520799</v>
      </c>
      <c r="Y250" s="15">
        <f t="shared" ref="Y250:Y313" si="79">V250*10^4</f>
        <v>28690.698522982228</v>
      </c>
      <c r="Z250" s="15">
        <f t="shared" ref="Z250:Z313" si="80">W250*10^4</f>
        <v>595.98655053857112</v>
      </c>
      <c r="AA250" s="111">
        <f t="shared" si="77"/>
        <v>292.866850735208</v>
      </c>
      <c r="AB250" s="87">
        <f t="shared" si="77"/>
        <v>286.90698522982228</v>
      </c>
      <c r="AC250" s="127">
        <f t="shared" si="77"/>
        <v>5.9598655053857117</v>
      </c>
    </row>
    <row r="251" spans="1:29" x14ac:dyDescent="0.25">
      <c r="A251" s="208" t="s">
        <v>717</v>
      </c>
      <c r="B251" s="208" t="s">
        <v>13</v>
      </c>
      <c r="C251" s="208" t="s">
        <v>975</v>
      </c>
      <c r="D251" s="208">
        <v>3</v>
      </c>
      <c r="E251" s="208" t="s">
        <v>352</v>
      </c>
      <c r="F251" s="8">
        <v>21</v>
      </c>
      <c r="G251" s="208"/>
      <c r="H251" s="108">
        <v>2.2982265653274903</v>
      </c>
      <c r="I251" s="88">
        <v>8.5695953370000009</v>
      </c>
      <c r="J251" s="88">
        <v>8.2137355117576991</v>
      </c>
      <c r="K251" s="88">
        <v>0.35585982524230175</v>
      </c>
      <c r="L251" s="41">
        <v>0</v>
      </c>
      <c r="M251" s="107">
        <f t="shared" si="72"/>
        <v>8.5695953370000008E-2</v>
      </c>
      <c r="N251" s="106">
        <f t="shared" si="72"/>
        <v>8.2137355117576985E-2</v>
      </c>
      <c r="O251" s="106">
        <f t="shared" si="72"/>
        <v>3.5585982524230174E-3</v>
      </c>
      <c r="P251" s="129">
        <f t="shared" si="72"/>
        <v>0</v>
      </c>
      <c r="Q251" s="128">
        <v>1.3764678720908345</v>
      </c>
      <c r="R251" s="107">
        <f t="shared" si="73"/>
        <v>0.11795772658199929</v>
      </c>
      <c r="S251" s="109">
        <f t="shared" si="73"/>
        <v>0.11305943041786042</v>
      </c>
      <c r="T251" s="110">
        <f t="shared" si="73"/>
        <v>4.8982961641388734E-3</v>
      </c>
      <c r="U251" s="108">
        <f t="shared" si="74"/>
        <v>2.4771122582219851</v>
      </c>
      <c r="V251" s="11">
        <f t="shared" si="75"/>
        <v>2.3742480387750686</v>
      </c>
      <c r="W251" s="11">
        <f t="shared" si="76"/>
        <v>0.10286421944691633</v>
      </c>
      <c r="X251" s="92">
        <f t="shared" si="78"/>
        <v>24771.12258221985</v>
      </c>
      <c r="Y251" s="15">
        <f t="shared" si="79"/>
        <v>23742.480387750686</v>
      </c>
      <c r="Z251" s="15">
        <f t="shared" si="80"/>
        <v>1028.6421944691633</v>
      </c>
      <c r="AA251" s="111">
        <f t="shared" si="77"/>
        <v>247.71122582219851</v>
      </c>
      <c r="AB251" s="87">
        <f t="shared" si="77"/>
        <v>237.42480387750686</v>
      </c>
      <c r="AC251" s="127">
        <f t="shared" si="77"/>
        <v>10.286421944691634</v>
      </c>
    </row>
    <row r="252" spans="1:29" x14ac:dyDescent="0.25">
      <c r="A252" s="208" t="s">
        <v>717</v>
      </c>
      <c r="B252" s="208" t="s">
        <v>13</v>
      </c>
      <c r="C252" s="208" t="s">
        <v>975</v>
      </c>
      <c r="D252" s="208">
        <v>4</v>
      </c>
      <c r="E252" s="208" t="s">
        <v>177</v>
      </c>
      <c r="F252" s="8">
        <v>15</v>
      </c>
      <c r="G252" s="208">
        <v>67</v>
      </c>
      <c r="H252" s="108">
        <v>3.2706689505805224</v>
      </c>
      <c r="I252" s="88">
        <v>9.5977673632794183</v>
      </c>
      <c r="J252" s="88">
        <v>9.1526749528582894</v>
      </c>
      <c r="K252" s="88">
        <v>0.4450924104211289</v>
      </c>
      <c r="L252" s="41">
        <v>9.0971177965510019E-2</v>
      </c>
      <c r="M252" s="107">
        <f t="shared" si="72"/>
        <v>9.5977673632794178E-2</v>
      </c>
      <c r="N252" s="106">
        <f t="shared" si="72"/>
        <v>9.152674952858289E-2</v>
      </c>
      <c r="O252" s="106">
        <f t="shared" si="72"/>
        <v>4.4509241042112891E-3</v>
      </c>
      <c r="P252" s="129">
        <f t="shared" si="72"/>
        <v>9.0971177965510014E-4</v>
      </c>
      <c r="Q252" s="128">
        <v>1.2355042948285202</v>
      </c>
      <c r="R252" s="107">
        <f t="shared" si="73"/>
        <v>0.11858082798096722</v>
      </c>
      <c r="S252" s="109">
        <f t="shared" si="73"/>
        <v>0.11308169213425839</v>
      </c>
      <c r="T252" s="110">
        <f t="shared" si="73"/>
        <v>5.499135846708832E-3</v>
      </c>
      <c r="U252" s="108">
        <f t="shared" si="74"/>
        <v>1.7787124197145083</v>
      </c>
      <c r="V252" s="11">
        <f t="shared" si="75"/>
        <v>1.696225382013876</v>
      </c>
      <c r="W252" s="11">
        <f t="shared" si="76"/>
        <v>8.2487037700632482E-2</v>
      </c>
      <c r="X252" s="92">
        <f t="shared" si="78"/>
        <v>17787.124197145084</v>
      </c>
      <c r="Y252" s="15">
        <f t="shared" si="79"/>
        <v>16962.253820138758</v>
      </c>
      <c r="Z252" s="15">
        <f t="shared" si="80"/>
        <v>824.87037700632482</v>
      </c>
      <c r="AA252" s="111">
        <f t="shared" si="77"/>
        <v>177.87124197145084</v>
      </c>
      <c r="AB252" s="87">
        <f t="shared" si="77"/>
        <v>169.62253820138758</v>
      </c>
      <c r="AC252" s="127">
        <f t="shared" si="77"/>
        <v>8.2487037700632477</v>
      </c>
    </row>
    <row r="253" spans="1:29" x14ac:dyDescent="0.25">
      <c r="A253" s="208" t="s">
        <v>717</v>
      </c>
      <c r="B253" s="208" t="s">
        <v>13</v>
      </c>
      <c r="C253" s="208" t="s">
        <v>975</v>
      </c>
      <c r="D253" s="208">
        <v>4</v>
      </c>
      <c r="E253" s="208" t="s">
        <v>170</v>
      </c>
      <c r="F253" s="8">
        <v>15</v>
      </c>
      <c r="G253" s="208"/>
      <c r="H253" s="108">
        <v>2.5407031006947784</v>
      </c>
      <c r="I253" s="88">
        <v>9.6792459490000002</v>
      </c>
      <c r="J253" s="88">
        <v>9.2634718923737864</v>
      </c>
      <c r="K253" s="88">
        <v>0.41577405662621381</v>
      </c>
      <c r="L253" s="41">
        <v>7.1478173000000006E-2</v>
      </c>
      <c r="M253" s="107">
        <f t="shared" si="72"/>
        <v>9.6792459489999996E-2</v>
      </c>
      <c r="N253" s="106">
        <f t="shared" si="72"/>
        <v>9.2634718923737869E-2</v>
      </c>
      <c r="O253" s="106">
        <f t="shared" si="72"/>
        <v>4.1577405662621379E-3</v>
      </c>
      <c r="P253" s="129">
        <f t="shared" si="72"/>
        <v>7.1478173000000006E-4</v>
      </c>
      <c r="Q253" s="128">
        <v>1.4167431798800674</v>
      </c>
      <c r="R253" s="107">
        <f t="shared" si="73"/>
        <v>0.13713005684627519</v>
      </c>
      <c r="S253" s="109">
        <f t="shared" si="73"/>
        <v>0.13123960625531264</v>
      </c>
      <c r="T253" s="110">
        <f t="shared" si="73"/>
        <v>5.8904505909625733E-3</v>
      </c>
      <c r="U253" s="108">
        <f t="shared" si="74"/>
        <v>2.0569508526941278</v>
      </c>
      <c r="V253" s="11">
        <f t="shared" si="75"/>
        <v>1.9685940938296898</v>
      </c>
      <c r="W253" s="11">
        <f t="shared" si="76"/>
        <v>8.8356758864438598E-2</v>
      </c>
      <c r="X253" s="92">
        <f t="shared" si="78"/>
        <v>20569.508526941278</v>
      </c>
      <c r="Y253" s="15">
        <f t="shared" si="79"/>
        <v>19685.940938296899</v>
      </c>
      <c r="Z253" s="15">
        <f t="shared" si="80"/>
        <v>883.56758864438598</v>
      </c>
      <c r="AA253" s="111">
        <f t="shared" si="77"/>
        <v>205.69508526941277</v>
      </c>
      <c r="AB253" s="87">
        <f t="shared" si="77"/>
        <v>196.85940938296901</v>
      </c>
      <c r="AC253" s="127">
        <f t="shared" si="77"/>
        <v>8.8356758864438607</v>
      </c>
    </row>
    <row r="254" spans="1:29" x14ac:dyDescent="0.25">
      <c r="A254" s="208" t="s">
        <v>717</v>
      </c>
      <c r="B254" s="208" t="s">
        <v>13</v>
      </c>
      <c r="C254" s="208" t="s">
        <v>975</v>
      </c>
      <c r="D254" s="208">
        <v>4</v>
      </c>
      <c r="E254" s="208" t="s">
        <v>171</v>
      </c>
      <c r="F254" s="8">
        <v>20</v>
      </c>
      <c r="G254" s="208"/>
      <c r="H254" s="108">
        <v>2.6276049531863062</v>
      </c>
      <c r="I254" s="88">
        <v>10.15022755</v>
      </c>
      <c r="J254" s="88">
        <v>9.4704807665152959</v>
      </c>
      <c r="K254" s="88">
        <v>0.67974678348470441</v>
      </c>
      <c r="L254" s="11">
        <v>0</v>
      </c>
      <c r="M254" s="107">
        <f t="shared" si="72"/>
        <v>0.1015022755</v>
      </c>
      <c r="N254" s="106">
        <f t="shared" si="72"/>
        <v>9.4704807665152962E-2</v>
      </c>
      <c r="O254" s="106">
        <f t="shared" si="72"/>
        <v>6.7974678348470437E-3</v>
      </c>
      <c r="P254" s="129">
        <f t="shared" si="72"/>
        <v>0</v>
      </c>
      <c r="Q254" s="128">
        <v>1.4120049083754516</v>
      </c>
      <c r="R254" s="107">
        <f t="shared" si="73"/>
        <v>0.14332171121727735</v>
      </c>
      <c r="S254" s="109">
        <f t="shared" si="73"/>
        <v>0.13372365326994906</v>
      </c>
      <c r="T254" s="110">
        <f t="shared" si="73"/>
        <v>9.5980579473282784E-3</v>
      </c>
      <c r="U254" s="108">
        <f t="shared" si="74"/>
        <v>2.8664342243455465</v>
      </c>
      <c r="V254" s="11">
        <f t="shared" si="75"/>
        <v>2.6744730653989817</v>
      </c>
      <c r="W254" s="11">
        <f t="shared" si="76"/>
        <v>0.19196115894656557</v>
      </c>
      <c r="X254" s="92">
        <f t="shared" si="78"/>
        <v>28664.342243455467</v>
      </c>
      <c r="Y254" s="15">
        <f t="shared" si="79"/>
        <v>26744.730653989816</v>
      </c>
      <c r="Z254" s="15">
        <f t="shared" si="80"/>
        <v>1919.6115894656557</v>
      </c>
      <c r="AA254" s="111">
        <f t="shared" si="77"/>
        <v>286.64342243455468</v>
      </c>
      <c r="AB254" s="87">
        <f t="shared" si="77"/>
        <v>267.44730653989819</v>
      </c>
      <c r="AC254" s="127">
        <f t="shared" si="77"/>
        <v>19.196115894656558</v>
      </c>
    </row>
    <row r="255" spans="1:29" x14ac:dyDescent="0.25">
      <c r="A255" s="208" t="s">
        <v>717</v>
      </c>
      <c r="B255" s="208" t="s">
        <v>13</v>
      </c>
      <c r="C255" s="208" t="s">
        <v>975</v>
      </c>
      <c r="D255" s="208">
        <v>4</v>
      </c>
      <c r="E255" s="208" t="s">
        <v>357</v>
      </c>
      <c r="F255" s="8">
        <v>17</v>
      </c>
      <c r="G255" s="208"/>
      <c r="H255" s="108">
        <v>2.3224568138194503</v>
      </c>
      <c r="I255" s="88">
        <v>9.3455801009999995</v>
      </c>
      <c r="J255" s="88">
        <v>8.7703269632672729</v>
      </c>
      <c r="K255" s="88">
        <v>0.57525313773272657</v>
      </c>
      <c r="L255" s="41">
        <v>0</v>
      </c>
      <c r="M255" s="107">
        <f t="shared" si="72"/>
        <v>9.3455801009999992E-2</v>
      </c>
      <c r="N255" s="106">
        <f t="shared" si="72"/>
        <v>8.7703269632672734E-2</v>
      </c>
      <c r="O255" s="106">
        <f t="shared" si="72"/>
        <v>5.7525313773272658E-3</v>
      </c>
      <c r="P255" s="129">
        <f t="shared" si="72"/>
        <v>0</v>
      </c>
      <c r="Q255" s="128">
        <v>1.4333271301462216</v>
      </c>
      <c r="R255" s="107">
        <f t="shared" si="73"/>
        <v>0.13395273505717964</v>
      </c>
      <c r="S255" s="109">
        <f t="shared" si="73"/>
        <v>0.12570747576703908</v>
      </c>
      <c r="T255" s="110">
        <f t="shared" si="73"/>
        <v>8.2452592901405813E-3</v>
      </c>
      <c r="U255" s="108">
        <f t="shared" ref="U255:U270" si="81">$F255*M255*$Q255</f>
        <v>2.2771964959720541</v>
      </c>
      <c r="V255" s="11">
        <f t="shared" ref="V255:V270" si="82">$F255*N255*$Q255</f>
        <v>2.1370270880396642</v>
      </c>
      <c r="W255" s="11">
        <f t="shared" ref="W255:W270" si="83">$F255*O255*$Q255</f>
        <v>0.14016940793238988</v>
      </c>
      <c r="X255" s="92">
        <f t="shared" si="78"/>
        <v>22771.964959720543</v>
      </c>
      <c r="Y255" s="15">
        <f t="shared" si="79"/>
        <v>21370.270880396642</v>
      </c>
      <c r="Z255" s="15">
        <f t="shared" si="80"/>
        <v>1401.6940793238989</v>
      </c>
      <c r="AA255" s="111">
        <f t="shared" si="77"/>
        <v>227.71964959720543</v>
      </c>
      <c r="AB255" s="87">
        <f t="shared" si="77"/>
        <v>213.70270880396643</v>
      </c>
      <c r="AC255" s="127">
        <f t="shared" si="77"/>
        <v>14.016940793238989</v>
      </c>
    </row>
    <row r="256" spans="1:29" x14ac:dyDescent="0.25">
      <c r="A256" s="208" t="s">
        <v>717</v>
      </c>
      <c r="B256" s="208" t="s">
        <v>13</v>
      </c>
      <c r="C256" s="208" t="s">
        <v>975</v>
      </c>
      <c r="D256" s="208">
        <v>5</v>
      </c>
      <c r="E256" s="208" t="s">
        <v>177</v>
      </c>
      <c r="F256" s="8">
        <v>15</v>
      </c>
      <c r="G256" s="208">
        <v>40</v>
      </c>
      <c r="H256" s="108">
        <v>3.1842751842752697</v>
      </c>
      <c r="I256" s="88">
        <v>10.03572559</v>
      </c>
      <c r="J256" s="88">
        <v>9.2754671084617151</v>
      </c>
      <c r="K256" s="88">
        <v>0.76025848153828512</v>
      </c>
      <c r="L256" s="41">
        <v>8.9132823E-2</v>
      </c>
      <c r="M256" s="107">
        <f t="shared" si="72"/>
        <v>0.1003572559</v>
      </c>
      <c r="N256" s="106">
        <f t="shared" si="72"/>
        <v>9.2754671084617157E-2</v>
      </c>
      <c r="O256" s="106">
        <f t="shared" si="72"/>
        <v>7.6025848153828514E-3</v>
      </c>
      <c r="P256" s="129">
        <f t="shared" si="72"/>
        <v>8.9132822999999999E-4</v>
      </c>
      <c r="Q256" s="128">
        <v>1.1525845434977469</v>
      </c>
      <c r="R256" s="107">
        <f t="shared" si="73"/>
        <v>0.11567022197818806</v>
      </c>
      <c r="S256" s="109">
        <f t="shared" si="73"/>
        <v>0.10690760022934713</v>
      </c>
      <c r="T256" s="110">
        <f t="shared" si="73"/>
        <v>8.7626217488409458E-3</v>
      </c>
      <c r="U256" s="108">
        <f t="shared" si="81"/>
        <v>1.7350533296728208</v>
      </c>
      <c r="V256" s="11">
        <f t="shared" si="82"/>
        <v>1.6036140034402069</v>
      </c>
      <c r="W256" s="11">
        <f t="shared" si="83"/>
        <v>0.13143932623261417</v>
      </c>
      <c r="X256" s="92">
        <f t="shared" si="78"/>
        <v>17350.533296728208</v>
      </c>
      <c r="Y256" s="15">
        <f t="shared" si="79"/>
        <v>16036.140034402069</v>
      </c>
      <c r="Z256" s="15">
        <f t="shared" si="80"/>
        <v>1314.3932623261417</v>
      </c>
      <c r="AA256" s="111">
        <f t="shared" si="77"/>
        <v>173.5053329672821</v>
      </c>
      <c r="AB256" s="87">
        <f t="shared" si="77"/>
        <v>160.36140034402069</v>
      </c>
      <c r="AC256" s="127">
        <f t="shared" si="77"/>
        <v>13.143932623261417</v>
      </c>
    </row>
    <row r="257" spans="1:29" x14ac:dyDescent="0.25">
      <c r="A257" s="208" t="s">
        <v>717</v>
      </c>
      <c r="B257" s="208" t="s">
        <v>13</v>
      </c>
      <c r="C257" s="208" t="s">
        <v>975</v>
      </c>
      <c r="D257" s="208">
        <v>5</v>
      </c>
      <c r="E257" s="208" t="s">
        <v>170</v>
      </c>
      <c r="F257" s="8">
        <v>15</v>
      </c>
      <c r="G257" s="208"/>
      <c r="H257" s="108">
        <v>2.5456389452332764</v>
      </c>
      <c r="I257" s="88">
        <v>9.3644104000000006</v>
      </c>
      <c r="J257" s="88">
        <v>8.8386855157345341</v>
      </c>
      <c r="K257" s="88">
        <v>0.52572488426546649</v>
      </c>
      <c r="L257" s="41">
        <v>6.7592144000000007E-2</v>
      </c>
      <c r="M257" s="107">
        <f t="shared" si="72"/>
        <v>9.3644104000000006E-2</v>
      </c>
      <c r="N257" s="106">
        <f t="shared" si="72"/>
        <v>8.8386855157345345E-2</v>
      </c>
      <c r="O257" s="106">
        <f t="shared" si="72"/>
        <v>5.2572488426546648E-3</v>
      </c>
      <c r="P257" s="129">
        <f t="shared" si="72"/>
        <v>6.7592144000000009E-4</v>
      </c>
      <c r="Q257" s="128">
        <v>1.298286392264677</v>
      </c>
      <c r="R257" s="107">
        <f t="shared" si="73"/>
        <v>0.12157686593901822</v>
      </c>
      <c r="S257" s="109">
        <f t="shared" si="73"/>
        <v>0.11475145130585045</v>
      </c>
      <c r="T257" s="110">
        <f t="shared" si="73"/>
        <v>6.8254146331677736E-3</v>
      </c>
      <c r="U257" s="108">
        <f t="shared" si="81"/>
        <v>1.8236529890852733</v>
      </c>
      <c r="V257" s="11">
        <f t="shared" si="82"/>
        <v>1.7212717695877569</v>
      </c>
      <c r="W257" s="11">
        <f t="shared" si="83"/>
        <v>0.10238121949751661</v>
      </c>
      <c r="X257" s="92">
        <f t="shared" si="78"/>
        <v>18236.529890852733</v>
      </c>
      <c r="Y257" s="15">
        <f t="shared" si="79"/>
        <v>17212.717695877567</v>
      </c>
      <c r="Z257" s="15">
        <f t="shared" si="80"/>
        <v>1023.8121949751661</v>
      </c>
      <c r="AA257" s="111">
        <f t="shared" si="77"/>
        <v>182.36529890852734</v>
      </c>
      <c r="AB257" s="87">
        <f t="shared" si="77"/>
        <v>172.12717695877566</v>
      </c>
      <c r="AC257" s="127">
        <f t="shared" si="77"/>
        <v>10.238121949751662</v>
      </c>
    </row>
    <row r="258" spans="1:29" x14ac:dyDescent="0.25">
      <c r="A258" s="208" t="s">
        <v>717</v>
      </c>
      <c r="B258" s="208" t="s">
        <v>13</v>
      </c>
      <c r="C258" s="208" t="s">
        <v>975</v>
      </c>
      <c r="D258" s="208">
        <v>5</v>
      </c>
      <c r="E258" s="208" t="s">
        <v>359</v>
      </c>
      <c r="F258" s="8">
        <v>10</v>
      </c>
      <c r="G258" s="208"/>
      <c r="H258" s="108">
        <v>2.4569780165125885</v>
      </c>
      <c r="I258" s="88">
        <v>10.00196457</v>
      </c>
      <c r="J258" s="88">
        <v>9.4226343791828384</v>
      </c>
      <c r="K258" s="88">
        <v>0.57933019081716175</v>
      </c>
      <c r="L258" s="41">
        <v>6.1374046000000002E-2</v>
      </c>
      <c r="M258" s="107">
        <f t="shared" si="72"/>
        <v>0.10001964570000001</v>
      </c>
      <c r="N258" s="106">
        <f t="shared" si="72"/>
        <v>9.4226343791828385E-2</v>
      </c>
      <c r="O258" s="106">
        <f t="shared" si="72"/>
        <v>5.7933019081716176E-3</v>
      </c>
      <c r="P258" s="129">
        <f t="shared" si="72"/>
        <v>6.1374045999999999E-4</v>
      </c>
      <c r="Q258" s="128">
        <v>1.4274042907654523</v>
      </c>
      <c r="R258" s="107">
        <f t="shared" si="73"/>
        <v>0.14276847143302032</v>
      </c>
      <c r="S258" s="109">
        <f t="shared" si="73"/>
        <v>0.13449908743159647</v>
      </c>
      <c r="T258" s="110">
        <f t="shared" si="73"/>
        <v>8.2693840014238483E-3</v>
      </c>
      <c r="U258" s="108">
        <f t="shared" si="81"/>
        <v>1.4276847143302034</v>
      </c>
      <c r="V258" s="11">
        <f t="shared" si="82"/>
        <v>1.3449908743159646</v>
      </c>
      <c r="W258" s="11">
        <f t="shared" si="83"/>
        <v>8.269384001423849E-2</v>
      </c>
      <c r="X258" s="92">
        <f t="shared" si="78"/>
        <v>14276.847143302033</v>
      </c>
      <c r="Y258" s="15">
        <f t="shared" si="79"/>
        <v>13449.908743159647</v>
      </c>
      <c r="Z258" s="15">
        <f t="shared" si="80"/>
        <v>826.93840014238492</v>
      </c>
      <c r="AA258" s="111">
        <f t="shared" si="77"/>
        <v>142.76847143302032</v>
      </c>
      <c r="AB258" s="87">
        <f t="shared" si="77"/>
        <v>134.49908743159648</v>
      </c>
      <c r="AC258" s="127">
        <f t="shared" si="77"/>
        <v>8.26938400142385</v>
      </c>
    </row>
    <row r="259" spans="1:29" x14ac:dyDescent="0.25">
      <c r="A259" s="208" t="s">
        <v>718</v>
      </c>
      <c r="B259" s="208" t="s">
        <v>13</v>
      </c>
      <c r="C259" s="208" t="s">
        <v>975</v>
      </c>
      <c r="D259" s="208">
        <v>1</v>
      </c>
      <c r="E259" s="208" t="s">
        <v>177</v>
      </c>
      <c r="F259" s="8">
        <v>15</v>
      </c>
      <c r="G259" s="208">
        <v>100</v>
      </c>
      <c r="H259" s="108">
        <v>6.0235844045468294</v>
      </c>
      <c r="I259" s="88">
        <v>11.148270606994629</v>
      </c>
      <c r="J259" s="88">
        <v>9.0599174009149124</v>
      </c>
      <c r="K259" s="88">
        <v>2.0883532060797165</v>
      </c>
      <c r="L259" s="41">
        <v>9.1717399656772614E-2</v>
      </c>
      <c r="M259" s="107">
        <f t="shared" si="72"/>
        <v>0.11148270606994629</v>
      </c>
      <c r="N259" s="106">
        <f t="shared" si="72"/>
        <v>9.059917400914913E-2</v>
      </c>
      <c r="O259" s="106">
        <f t="shared" si="72"/>
        <v>2.0883532060797166E-2</v>
      </c>
      <c r="P259" s="129">
        <f t="shared" si="72"/>
        <v>9.171739965677261E-4</v>
      </c>
      <c r="Q259" s="128">
        <v>1.0921715818138982</v>
      </c>
      <c r="R259" s="107">
        <f t="shared" si="73"/>
        <v>0.1217582434333071</v>
      </c>
      <c r="S259" s="109">
        <f t="shared" si="73"/>
        <v>9.8949843188605016E-2</v>
      </c>
      <c r="T259" s="110">
        <f t="shared" si="73"/>
        <v>2.2808400244702098E-2</v>
      </c>
      <c r="U259" s="108">
        <f t="shared" si="81"/>
        <v>1.8263736514996065</v>
      </c>
      <c r="V259" s="11">
        <f t="shared" si="82"/>
        <v>1.4842476478290751</v>
      </c>
      <c r="W259" s="11">
        <f t="shared" si="83"/>
        <v>0.34212600367053142</v>
      </c>
      <c r="X259" s="92">
        <f t="shared" si="78"/>
        <v>18263.736514996064</v>
      </c>
      <c r="Y259" s="15">
        <f t="shared" si="79"/>
        <v>14842.476478290751</v>
      </c>
      <c r="Z259" s="15">
        <f t="shared" si="80"/>
        <v>3421.2600367053142</v>
      </c>
      <c r="AA259" s="111">
        <f t="shared" si="77"/>
        <v>182.63736514996066</v>
      </c>
      <c r="AB259" s="87">
        <f t="shared" si="77"/>
        <v>148.42476478290752</v>
      </c>
      <c r="AC259" s="127">
        <f t="shared" si="77"/>
        <v>34.212600367053142</v>
      </c>
    </row>
    <row r="260" spans="1:29" x14ac:dyDescent="0.25">
      <c r="A260" s="208" t="s">
        <v>718</v>
      </c>
      <c r="B260" s="208" t="s">
        <v>13</v>
      </c>
      <c r="C260" s="208" t="s">
        <v>975</v>
      </c>
      <c r="D260" s="208">
        <v>1</v>
      </c>
      <c r="E260" s="208" t="s">
        <v>170</v>
      </c>
      <c r="F260" s="8">
        <v>15</v>
      </c>
      <c r="G260" s="208"/>
      <c r="H260" s="108">
        <v>8.71400736090051</v>
      </c>
      <c r="I260" s="88">
        <v>10.21549701</v>
      </c>
      <c r="J260" s="88">
        <v>8.0807111534264102</v>
      </c>
      <c r="K260" s="88">
        <v>2.1347858565735898</v>
      </c>
      <c r="L260" s="41">
        <v>0.108512541</v>
      </c>
      <c r="M260" s="107">
        <f t="shared" si="72"/>
        <v>0.10215497010000001</v>
      </c>
      <c r="N260" s="106">
        <f t="shared" si="72"/>
        <v>8.0807111534264106E-2</v>
      </c>
      <c r="O260" s="106">
        <f t="shared" si="72"/>
        <v>2.1347858565735896E-2</v>
      </c>
      <c r="P260" s="129">
        <f t="shared" si="72"/>
        <v>1.08512541E-3</v>
      </c>
      <c r="Q260" s="128">
        <v>1.3314542927969863</v>
      </c>
      <c r="R260" s="107">
        <f t="shared" si="73"/>
        <v>0.1360146734701928</v>
      </c>
      <c r="S260" s="109">
        <f t="shared" si="73"/>
        <v>0.10759097554082081</v>
      </c>
      <c r="T260" s="110">
        <f t="shared" si="73"/>
        <v>2.8423697929371976E-2</v>
      </c>
      <c r="U260" s="108">
        <f t="shared" si="81"/>
        <v>2.0402201020528921</v>
      </c>
      <c r="V260" s="11">
        <f t="shared" si="82"/>
        <v>1.6138646331123121</v>
      </c>
      <c r="W260" s="11">
        <f t="shared" si="83"/>
        <v>0.42635546894057963</v>
      </c>
      <c r="X260" s="92">
        <f t="shared" si="78"/>
        <v>20402.201020528919</v>
      </c>
      <c r="Y260" s="15">
        <f t="shared" si="79"/>
        <v>16138.646331123122</v>
      </c>
      <c r="Z260" s="15">
        <f t="shared" si="80"/>
        <v>4263.5546894057961</v>
      </c>
      <c r="AA260" s="111">
        <f t="shared" si="77"/>
        <v>204.02201020528921</v>
      </c>
      <c r="AB260" s="87">
        <f t="shared" si="77"/>
        <v>161.38646331123121</v>
      </c>
      <c r="AC260" s="127">
        <f t="shared" si="77"/>
        <v>42.63554689405796</v>
      </c>
    </row>
    <row r="261" spans="1:29" x14ac:dyDescent="0.25">
      <c r="A261" s="208" t="s">
        <v>718</v>
      </c>
      <c r="B261" s="208" t="s">
        <v>13</v>
      </c>
      <c r="C261" s="208" t="s">
        <v>975</v>
      </c>
      <c r="D261" s="208">
        <v>1</v>
      </c>
      <c r="E261" s="208" t="s">
        <v>171</v>
      </c>
      <c r="F261" s="8">
        <v>20</v>
      </c>
      <c r="G261" s="208"/>
      <c r="H261" s="108">
        <v>4.4685242518058397</v>
      </c>
      <c r="I261" s="88">
        <v>10.85136155</v>
      </c>
      <c r="J261" s="88">
        <v>9.9409708773019663</v>
      </c>
      <c r="K261" s="88">
        <v>0.91039067269803375</v>
      </c>
      <c r="L261" s="41">
        <v>0.111112691</v>
      </c>
      <c r="M261" s="107">
        <f t="shared" si="72"/>
        <v>0.10851361549999999</v>
      </c>
      <c r="N261" s="106">
        <f t="shared" si="72"/>
        <v>9.9409708773019662E-2</v>
      </c>
      <c r="O261" s="106">
        <f t="shared" si="72"/>
        <v>9.1039067269803372E-3</v>
      </c>
      <c r="P261" s="129">
        <f t="shared" si="72"/>
        <v>1.1111269100000001E-3</v>
      </c>
      <c r="Q261" s="128">
        <v>1.1182320750892838</v>
      </c>
      <c r="R261" s="107">
        <f t="shared" si="73"/>
        <v>0.12134340543600566</v>
      </c>
      <c r="S261" s="109">
        <f t="shared" si="73"/>
        <v>0.11116312492527515</v>
      </c>
      <c r="T261" s="110">
        <f t="shared" si="73"/>
        <v>1.0180280510730512E-2</v>
      </c>
      <c r="U261" s="108">
        <f t="shared" si="81"/>
        <v>2.4268681087201132</v>
      </c>
      <c r="V261" s="11">
        <f t="shared" si="82"/>
        <v>2.2232624985055032</v>
      </c>
      <c r="W261" s="11">
        <f t="shared" si="83"/>
        <v>0.20360561021461027</v>
      </c>
      <c r="X261" s="92">
        <f t="shared" si="78"/>
        <v>24268.68108720113</v>
      </c>
      <c r="Y261" s="15">
        <f t="shared" si="79"/>
        <v>22232.62498505503</v>
      </c>
      <c r="Z261" s="15">
        <f t="shared" si="80"/>
        <v>2036.0561021461026</v>
      </c>
      <c r="AA261" s="111">
        <f t="shared" si="77"/>
        <v>242.68681087201131</v>
      </c>
      <c r="AB261" s="87">
        <f t="shared" si="77"/>
        <v>222.32624985055031</v>
      </c>
      <c r="AC261" s="127">
        <f t="shared" si="77"/>
        <v>20.360561021461027</v>
      </c>
    </row>
    <row r="262" spans="1:29" x14ac:dyDescent="0.25">
      <c r="A262" s="208" t="s">
        <v>718</v>
      </c>
      <c r="B262" s="208" t="s">
        <v>13</v>
      </c>
      <c r="C262" s="208" t="s">
        <v>975</v>
      </c>
      <c r="D262" s="208">
        <v>1</v>
      </c>
      <c r="E262" s="208" t="s">
        <v>172</v>
      </c>
      <c r="F262" s="8">
        <v>50</v>
      </c>
      <c r="H262" s="108">
        <v>3.5580154180669434</v>
      </c>
      <c r="I262" s="88">
        <v>11.424032211303711</v>
      </c>
      <c r="J262" s="88">
        <v>10.289142089484812</v>
      </c>
      <c r="K262" s="88">
        <v>1.1348901218188985</v>
      </c>
      <c r="L262" s="41">
        <v>6.3191687848469694E-2</v>
      </c>
      <c r="M262" s="107">
        <f t="shared" si="72"/>
        <v>0.11424032211303711</v>
      </c>
      <c r="N262" s="106">
        <f t="shared" si="72"/>
        <v>0.10289142089484812</v>
      </c>
      <c r="O262" s="106">
        <f t="shared" si="72"/>
        <v>1.1348901218188984E-2</v>
      </c>
      <c r="P262" s="129">
        <f t="shared" si="72"/>
        <v>6.3191687848469693E-4</v>
      </c>
      <c r="Q262" s="128">
        <v>1.1087555320800526</v>
      </c>
      <c r="R262" s="107">
        <f t="shared" si="73"/>
        <v>0.12666458912943707</v>
      </c>
      <c r="S262" s="109">
        <f t="shared" si="73"/>
        <v>0.11408143212073997</v>
      </c>
      <c r="T262" s="110">
        <f t="shared" si="73"/>
        <v>1.2583157008697084E-2</v>
      </c>
      <c r="U262" s="108">
        <f t="shared" si="81"/>
        <v>6.3332294564718534</v>
      </c>
      <c r="V262" s="11">
        <f t="shared" si="82"/>
        <v>5.7040716060369991</v>
      </c>
      <c r="W262" s="11">
        <f t="shared" si="83"/>
        <v>0.62915785043485428</v>
      </c>
      <c r="X262" s="92">
        <f t="shared" si="78"/>
        <v>63332.294564718533</v>
      </c>
      <c r="Y262" s="15">
        <f t="shared" si="79"/>
        <v>57040.716060369989</v>
      </c>
      <c r="Z262" s="15">
        <f t="shared" si="80"/>
        <v>6291.578504348543</v>
      </c>
      <c r="AA262" s="111">
        <f t="shared" si="77"/>
        <v>633.32294564718529</v>
      </c>
      <c r="AB262" s="87">
        <f t="shared" si="77"/>
        <v>570.40716060369994</v>
      </c>
      <c r="AC262" s="127">
        <f t="shared" si="77"/>
        <v>62.915785043485428</v>
      </c>
    </row>
    <row r="263" spans="1:29" x14ac:dyDescent="0.25">
      <c r="A263" s="208" t="s">
        <v>718</v>
      </c>
      <c r="B263" s="208" t="s">
        <v>13</v>
      </c>
      <c r="C263" s="208" t="s">
        <v>975</v>
      </c>
      <c r="D263" s="208">
        <v>2</v>
      </c>
      <c r="E263" s="208" t="s">
        <v>291</v>
      </c>
      <c r="F263" s="8">
        <v>12</v>
      </c>
      <c r="G263" s="208">
        <v>12</v>
      </c>
      <c r="H263" s="108">
        <v>2.8863145493815803</v>
      </c>
      <c r="I263" s="88">
        <v>10.054512369999999</v>
      </c>
      <c r="J263" s="88">
        <v>9.6897420566722783</v>
      </c>
      <c r="K263" s="88">
        <v>0.36477031332772114</v>
      </c>
      <c r="L263" s="41">
        <v>0</v>
      </c>
      <c r="M263" s="107">
        <f t="shared" si="72"/>
        <v>0.10054512369999999</v>
      </c>
      <c r="N263" s="106">
        <f t="shared" si="72"/>
        <v>9.6897420566722778E-2</v>
      </c>
      <c r="O263" s="106">
        <f t="shared" si="72"/>
        <v>3.6477031332772113E-3</v>
      </c>
      <c r="P263" s="129">
        <f t="shared" si="72"/>
        <v>0</v>
      </c>
      <c r="Q263" s="128">
        <v>1.4001592296139125</v>
      </c>
      <c r="R263" s="107">
        <f t="shared" si="73"/>
        <v>0.14077918294122752</v>
      </c>
      <c r="S263" s="109">
        <f t="shared" si="73"/>
        <v>0.13567181773227785</v>
      </c>
      <c r="T263" s="110">
        <f t="shared" si="73"/>
        <v>5.1073652089496753E-3</v>
      </c>
      <c r="U263" s="108">
        <f t="shared" si="81"/>
        <v>1.6893501952947301</v>
      </c>
      <c r="V263" s="11">
        <f t="shared" si="82"/>
        <v>1.6280618127873341</v>
      </c>
      <c r="W263" s="11">
        <f t="shared" si="83"/>
        <v>6.12883825073961E-2</v>
      </c>
      <c r="X263" s="92">
        <f t="shared" si="78"/>
        <v>16893.501952947299</v>
      </c>
      <c r="Y263" s="15">
        <f t="shared" si="79"/>
        <v>16280.61812787334</v>
      </c>
      <c r="Z263" s="15">
        <f t="shared" si="80"/>
        <v>612.88382507396102</v>
      </c>
      <c r="AA263" s="111">
        <f t="shared" si="77"/>
        <v>168.93501952947301</v>
      </c>
      <c r="AB263" s="87">
        <f t="shared" si="77"/>
        <v>162.80618127873342</v>
      </c>
      <c r="AC263" s="127">
        <f t="shared" si="77"/>
        <v>6.1288382507396104</v>
      </c>
    </row>
    <row r="264" spans="1:29" x14ac:dyDescent="0.25">
      <c r="A264" s="208" t="s">
        <v>718</v>
      </c>
      <c r="B264" s="208" t="s">
        <v>13</v>
      </c>
      <c r="C264" s="208" t="s">
        <v>975</v>
      </c>
      <c r="D264" s="208">
        <v>3</v>
      </c>
      <c r="E264" s="208" t="s">
        <v>177</v>
      </c>
      <c r="F264" s="8">
        <v>15</v>
      </c>
      <c r="G264" s="208">
        <v>100</v>
      </c>
      <c r="H264" s="108">
        <v>4.5738464638322611</v>
      </c>
      <c r="I264" s="88">
        <v>10.533063888549805</v>
      </c>
      <c r="J264" s="88">
        <v>9.2233308465063431</v>
      </c>
      <c r="K264" s="88">
        <v>1.3097330420434616</v>
      </c>
      <c r="L264" s="41">
        <v>0</v>
      </c>
      <c r="M264" s="107">
        <f t="shared" si="72"/>
        <v>0.10533063888549804</v>
      </c>
      <c r="N264" s="106">
        <f t="shared" si="72"/>
        <v>9.2233308465063432E-2</v>
      </c>
      <c r="O264" s="106">
        <f t="shared" si="72"/>
        <v>1.3097330420434617E-2</v>
      </c>
      <c r="P264" s="129">
        <f t="shared" si="72"/>
        <v>0</v>
      </c>
      <c r="Q264" s="128">
        <v>1.4439882410316069</v>
      </c>
      <c r="R264" s="107">
        <f t="shared" si="73"/>
        <v>0.15209620397100571</v>
      </c>
      <c r="S264" s="109">
        <f t="shared" si="73"/>
        <v>0.13318381285499256</v>
      </c>
      <c r="T264" s="110">
        <f t="shared" si="73"/>
        <v>1.8912391116013141E-2</v>
      </c>
      <c r="U264" s="108">
        <f t="shared" si="81"/>
        <v>2.2814430595650856</v>
      </c>
      <c r="V264" s="11">
        <f t="shared" si="82"/>
        <v>1.9977571928248885</v>
      </c>
      <c r="W264" s="11">
        <f t="shared" si="83"/>
        <v>0.28368586674019708</v>
      </c>
      <c r="X264" s="92">
        <f t="shared" si="78"/>
        <v>22814.430595650858</v>
      </c>
      <c r="Y264" s="15">
        <f t="shared" si="79"/>
        <v>19977.571928248886</v>
      </c>
      <c r="Z264" s="15">
        <f t="shared" si="80"/>
        <v>2836.8586674019707</v>
      </c>
      <c r="AA264" s="111">
        <f t="shared" si="77"/>
        <v>228.14430595650859</v>
      </c>
      <c r="AB264" s="87">
        <f t="shared" si="77"/>
        <v>199.77571928248886</v>
      </c>
      <c r="AC264" s="127">
        <f t="shared" si="77"/>
        <v>28.368586674019706</v>
      </c>
    </row>
    <row r="265" spans="1:29" x14ac:dyDescent="0.25">
      <c r="A265" s="208" t="s">
        <v>718</v>
      </c>
      <c r="B265" s="208" t="s">
        <v>13</v>
      </c>
      <c r="C265" s="208" t="s">
        <v>975</v>
      </c>
      <c r="D265" s="208">
        <v>3</v>
      </c>
      <c r="E265" s="208" t="s">
        <v>170</v>
      </c>
      <c r="F265" s="8">
        <v>15</v>
      </c>
      <c r="G265" s="208"/>
      <c r="H265" s="108">
        <v>5.6225401034660978</v>
      </c>
      <c r="I265" s="88">
        <v>11.062244415283203</v>
      </c>
      <c r="J265" s="88">
        <v>9.4626873748385627</v>
      </c>
      <c r="K265" s="88">
        <v>1.5995570404446404</v>
      </c>
      <c r="L265" s="41">
        <v>0</v>
      </c>
      <c r="M265" s="107">
        <f t="shared" si="72"/>
        <v>0.11062244415283203</v>
      </c>
      <c r="N265" s="106">
        <f t="shared" si="72"/>
        <v>9.4626873748385631E-2</v>
      </c>
      <c r="O265" s="106">
        <f t="shared" si="72"/>
        <v>1.5995570404446404E-2</v>
      </c>
      <c r="P265" s="129">
        <f t="shared" si="72"/>
        <v>0</v>
      </c>
      <c r="Q265" s="128">
        <v>1.4605721912977618</v>
      </c>
      <c r="R265" s="107">
        <f t="shared" si="73"/>
        <v>0.16157206566301616</v>
      </c>
      <c r="S265" s="109">
        <f t="shared" si="73"/>
        <v>0.13820938034633626</v>
      </c>
      <c r="T265" s="110">
        <f t="shared" si="73"/>
        <v>2.3362685316679913E-2</v>
      </c>
      <c r="U265" s="108">
        <f t="shared" si="81"/>
        <v>2.4235809849452421</v>
      </c>
      <c r="V265" s="11">
        <f t="shared" si="82"/>
        <v>2.0731407051950441</v>
      </c>
      <c r="W265" s="11">
        <f t="shared" si="83"/>
        <v>0.35044027975019865</v>
      </c>
      <c r="X265" s="92">
        <f t="shared" si="78"/>
        <v>24235.80984945242</v>
      </c>
      <c r="Y265" s="15">
        <f t="shared" si="79"/>
        <v>20731.407051950442</v>
      </c>
      <c r="Z265" s="15">
        <f t="shared" si="80"/>
        <v>3504.4027975019862</v>
      </c>
      <c r="AA265" s="111">
        <f t="shared" si="77"/>
        <v>242.3580984945242</v>
      </c>
      <c r="AB265" s="87">
        <f t="shared" si="77"/>
        <v>207.31407051950441</v>
      </c>
      <c r="AC265" s="127">
        <f t="shared" si="77"/>
        <v>35.044027975019866</v>
      </c>
    </row>
    <row r="266" spans="1:29" x14ac:dyDescent="0.25">
      <c r="A266" s="208" t="s">
        <v>718</v>
      </c>
      <c r="B266" s="208" t="s">
        <v>13</v>
      </c>
      <c r="C266" s="208" t="s">
        <v>975</v>
      </c>
      <c r="D266" s="208">
        <v>3</v>
      </c>
      <c r="E266" s="208" t="s">
        <v>171</v>
      </c>
      <c r="F266" s="8">
        <v>20</v>
      </c>
      <c r="G266" s="208"/>
      <c r="H266" s="108">
        <v>3.0704047745808936</v>
      </c>
      <c r="I266" s="88">
        <v>11.877993583679199</v>
      </c>
      <c r="J266" s="88">
        <v>10.585660761627189</v>
      </c>
      <c r="K266" s="88">
        <v>1.2923328220520105</v>
      </c>
      <c r="L266" s="41">
        <v>3.3095415681600571E-2</v>
      </c>
      <c r="M266" s="107">
        <f t="shared" si="72"/>
        <v>0.11877993583679199</v>
      </c>
      <c r="N266" s="106">
        <f t="shared" si="72"/>
        <v>0.10585660761627189</v>
      </c>
      <c r="O266" s="106">
        <f t="shared" si="72"/>
        <v>1.2923328220520105E-2</v>
      </c>
      <c r="P266" s="129">
        <f t="shared" si="72"/>
        <v>3.3095415681600571E-4</v>
      </c>
      <c r="Q266" s="128">
        <v>1.3658067612054496</v>
      </c>
      <c r="R266" s="107">
        <f t="shared" si="73"/>
        <v>0.16223043946143997</v>
      </c>
      <c r="S266" s="109">
        <f t="shared" si="73"/>
        <v>0.14457967040057643</v>
      </c>
      <c r="T266" s="110">
        <f t="shared" si="73"/>
        <v>1.765076906086355E-2</v>
      </c>
      <c r="U266" s="108">
        <f t="shared" si="81"/>
        <v>3.2446087892287996</v>
      </c>
      <c r="V266" s="11">
        <f t="shared" si="82"/>
        <v>2.8915934080115289</v>
      </c>
      <c r="W266" s="11">
        <f t="shared" si="83"/>
        <v>0.35301538121727105</v>
      </c>
      <c r="X266" s="92">
        <f t="shared" si="78"/>
        <v>32446.087892287997</v>
      </c>
      <c r="Y266" s="15">
        <f t="shared" si="79"/>
        <v>28915.93408011529</v>
      </c>
      <c r="Z266" s="15">
        <f t="shared" si="80"/>
        <v>3530.1538121727103</v>
      </c>
      <c r="AA266" s="111">
        <f t="shared" si="77"/>
        <v>324.46087892288</v>
      </c>
      <c r="AB266" s="87">
        <f t="shared" si="77"/>
        <v>289.15934080115289</v>
      </c>
      <c r="AC266" s="127">
        <f t="shared" si="77"/>
        <v>35.301538121727106</v>
      </c>
    </row>
    <row r="267" spans="1:29" x14ac:dyDescent="0.25">
      <c r="A267" s="208" t="s">
        <v>718</v>
      </c>
      <c r="B267" s="208" t="s">
        <v>13</v>
      </c>
      <c r="C267" s="208" t="s">
        <v>975</v>
      </c>
      <c r="D267" s="208">
        <v>3</v>
      </c>
      <c r="E267" s="208" t="s">
        <v>172</v>
      </c>
      <c r="F267" s="8">
        <v>50</v>
      </c>
      <c r="H267" s="108">
        <v>4.0783385343805802</v>
      </c>
      <c r="I267" s="88">
        <v>11.64289379119873</v>
      </c>
      <c r="J267" s="88">
        <v>10.029158501197651</v>
      </c>
      <c r="K267" s="88">
        <v>1.6137352900010793</v>
      </c>
      <c r="L267" s="41">
        <v>4.8143410425593773E-2</v>
      </c>
      <c r="M267" s="107">
        <f t="shared" si="72"/>
        <v>0.1164289379119873</v>
      </c>
      <c r="N267" s="106">
        <f t="shared" si="72"/>
        <v>0.10029158501197651</v>
      </c>
      <c r="O267" s="106">
        <f t="shared" si="72"/>
        <v>1.6137352900010792E-2</v>
      </c>
      <c r="P267" s="129">
        <f t="shared" si="72"/>
        <v>4.8143410425593774E-4</v>
      </c>
      <c r="Q267" s="128">
        <v>1.1087555320800526</v>
      </c>
      <c r="R267" s="107">
        <f t="shared" si="73"/>
        <v>0.1290912290041209</v>
      </c>
      <c r="S267" s="109">
        <f t="shared" si="73"/>
        <v>0.11119884970310584</v>
      </c>
      <c r="T267" s="110">
        <f t="shared" si="73"/>
        <v>1.7892379301015046E-2</v>
      </c>
      <c r="U267" s="108">
        <f t="shared" si="81"/>
        <v>6.4545614502060449</v>
      </c>
      <c r="V267" s="11">
        <f t="shared" si="82"/>
        <v>5.5599424851552923</v>
      </c>
      <c r="W267" s="11">
        <f t="shared" si="83"/>
        <v>0.89461896505075233</v>
      </c>
      <c r="X267" s="92">
        <f t="shared" si="78"/>
        <v>64545.614502060445</v>
      </c>
      <c r="Y267" s="15">
        <f t="shared" si="79"/>
        <v>55599.424851552925</v>
      </c>
      <c r="Z267" s="15">
        <f t="shared" si="80"/>
        <v>8946.1896505075238</v>
      </c>
      <c r="AA267" s="111">
        <f t="shared" si="77"/>
        <v>645.45614502060448</v>
      </c>
      <c r="AB267" s="87">
        <f t="shared" si="77"/>
        <v>555.99424851552931</v>
      </c>
      <c r="AC267" s="127">
        <f t="shared" si="77"/>
        <v>89.461896505075245</v>
      </c>
    </row>
    <row r="268" spans="1:29" x14ac:dyDescent="0.25">
      <c r="A268" s="208" t="s">
        <v>718</v>
      </c>
      <c r="B268" s="208" t="s">
        <v>13</v>
      </c>
      <c r="C268" s="208" t="s">
        <v>975</v>
      </c>
      <c r="D268" s="208">
        <v>4</v>
      </c>
      <c r="E268" s="208" t="s">
        <v>177</v>
      </c>
      <c r="F268" s="8">
        <v>15</v>
      </c>
      <c r="G268" s="208">
        <v>100</v>
      </c>
      <c r="H268" s="108">
        <v>10.11986458047395</v>
      </c>
      <c r="I268" s="88">
        <v>10.434374809265137</v>
      </c>
      <c r="J268" s="88">
        <v>7.9201794928956417</v>
      </c>
      <c r="K268" s="88">
        <v>2.514195316369495</v>
      </c>
      <c r="L268" s="41">
        <v>6.7919380962848663E-2</v>
      </c>
      <c r="M268" s="107">
        <f t="shared" si="72"/>
        <v>0.10434374809265137</v>
      </c>
      <c r="N268" s="106">
        <f t="shared" si="72"/>
        <v>7.9201794928956418E-2</v>
      </c>
      <c r="O268" s="106">
        <f t="shared" si="72"/>
        <v>2.5141953163694952E-2</v>
      </c>
      <c r="P268" s="129">
        <f t="shared" si="72"/>
        <v>6.7919380962848668E-4</v>
      </c>
      <c r="Q268" s="128">
        <v>1.2793333062462144</v>
      </c>
      <c r="R268" s="107">
        <f t="shared" si="73"/>
        <v>0.1334904322334938</v>
      </c>
      <c r="S268" s="109">
        <f t="shared" si="73"/>
        <v>0.10132549416709648</v>
      </c>
      <c r="T268" s="110">
        <f t="shared" si="73"/>
        <v>3.2164938066397336E-2</v>
      </c>
      <c r="U268" s="108">
        <f t="shared" si="81"/>
        <v>2.0023564835024072</v>
      </c>
      <c r="V268" s="11">
        <f t="shared" si="82"/>
        <v>1.519882412506447</v>
      </c>
      <c r="W268" s="11">
        <f t="shared" si="83"/>
        <v>0.48247407099596001</v>
      </c>
      <c r="X268" s="92">
        <f t="shared" si="78"/>
        <v>20023.564835024074</v>
      </c>
      <c r="Y268" s="15">
        <f t="shared" si="79"/>
        <v>15198.82412506447</v>
      </c>
      <c r="Z268" s="15">
        <f t="shared" si="80"/>
        <v>4824.7407099596003</v>
      </c>
      <c r="AA268" s="111">
        <f t="shared" si="77"/>
        <v>200.23564835024075</v>
      </c>
      <c r="AB268" s="87">
        <f t="shared" si="77"/>
        <v>151.98824125064471</v>
      </c>
      <c r="AC268" s="127">
        <f t="shared" si="77"/>
        <v>48.247407099596003</v>
      </c>
    </row>
    <row r="269" spans="1:29" x14ac:dyDescent="0.25">
      <c r="A269" s="208" t="s">
        <v>718</v>
      </c>
      <c r="B269" s="208" t="s">
        <v>13</v>
      </c>
      <c r="C269" s="208" t="s">
        <v>975</v>
      </c>
      <c r="D269" s="208">
        <v>4</v>
      </c>
      <c r="E269" s="208" t="s">
        <v>170</v>
      </c>
      <c r="F269" s="8">
        <v>15</v>
      </c>
      <c r="G269" s="208"/>
      <c r="H269" s="108">
        <v>4.8531414121765382</v>
      </c>
      <c r="I269" s="88">
        <v>10.937446594238281</v>
      </c>
      <c r="J269" s="88">
        <v>9.6436869368620943</v>
      </c>
      <c r="K269" s="88">
        <v>1.2937596573761869</v>
      </c>
      <c r="L269" s="41">
        <v>0</v>
      </c>
      <c r="M269" s="107">
        <f t="shared" si="72"/>
        <v>0.10937446594238281</v>
      </c>
      <c r="N269" s="106">
        <f t="shared" si="72"/>
        <v>9.6436869368620948E-2</v>
      </c>
      <c r="O269" s="106">
        <f t="shared" si="72"/>
        <v>1.2937596573761869E-2</v>
      </c>
      <c r="P269" s="129">
        <f t="shared" si="72"/>
        <v>0</v>
      </c>
      <c r="Q269" s="128">
        <v>1.4451728089077611</v>
      </c>
      <c r="R269" s="107">
        <f t="shared" si="73"/>
        <v>0.15806500416873961</v>
      </c>
      <c r="S269" s="109">
        <f t="shared" si="73"/>
        <v>0.13936794138772077</v>
      </c>
      <c r="T269" s="110">
        <f t="shared" si="73"/>
        <v>1.8697062781018865E-2</v>
      </c>
      <c r="U269" s="108">
        <f t="shared" si="81"/>
        <v>2.3709750625310946</v>
      </c>
      <c r="V269" s="11">
        <f t="shared" si="82"/>
        <v>2.0905191208158116</v>
      </c>
      <c r="W269" s="11">
        <f t="shared" si="83"/>
        <v>0.28045594171528299</v>
      </c>
      <c r="X269" s="92">
        <f t="shared" si="78"/>
        <v>23709.750625310946</v>
      </c>
      <c r="Y269" s="15">
        <f t="shared" si="79"/>
        <v>20905.191208158118</v>
      </c>
      <c r="Z269" s="15">
        <f t="shared" si="80"/>
        <v>2804.5594171528301</v>
      </c>
      <c r="AA269" s="111">
        <f t="shared" si="77"/>
        <v>237.09750625310946</v>
      </c>
      <c r="AB269" s="87">
        <f t="shared" si="77"/>
        <v>209.05191208158118</v>
      </c>
      <c r="AC269" s="127">
        <f t="shared" si="77"/>
        <v>28.0455941715283</v>
      </c>
    </row>
    <row r="270" spans="1:29" x14ac:dyDescent="0.25">
      <c r="A270" s="208" t="s">
        <v>718</v>
      </c>
      <c r="B270" s="208" t="s">
        <v>13</v>
      </c>
      <c r="C270" s="208" t="s">
        <v>975</v>
      </c>
      <c r="D270" s="208">
        <v>4</v>
      </c>
      <c r="E270" s="208" t="s">
        <v>171</v>
      </c>
      <c r="F270" s="8">
        <v>20</v>
      </c>
      <c r="G270" s="208"/>
      <c r="H270" s="108">
        <v>3.6110811684812005</v>
      </c>
      <c r="I270" s="88">
        <v>11.799436569213867</v>
      </c>
      <c r="J270" s="88">
        <v>10.428428591306421</v>
      </c>
      <c r="K270" s="88">
        <v>1.3710079779074462</v>
      </c>
      <c r="L270" s="41">
        <v>6.2804142933185314E-2</v>
      </c>
      <c r="M270" s="107">
        <f t="shared" si="72"/>
        <v>0.11799436569213867</v>
      </c>
      <c r="N270" s="106">
        <f t="shared" si="72"/>
        <v>0.10428428591306421</v>
      </c>
      <c r="O270" s="106">
        <f t="shared" si="72"/>
        <v>1.3710079779074463E-2</v>
      </c>
      <c r="P270" s="129">
        <f t="shared" ref="P270:P332" si="84">L270/100</f>
        <v>6.2804142933185314E-4</v>
      </c>
      <c r="Q270" s="128">
        <v>1.2864407135031382</v>
      </c>
      <c r="R270" s="107">
        <f t="shared" si="73"/>
        <v>0.15179275599034509</v>
      </c>
      <c r="S270" s="109">
        <f t="shared" si="73"/>
        <v>0.1341555511771676</v>
      </c>
      <c r="T270" s="110">
        <f t="shared" si="73"/>
        <v>1.7637204813177498E-2</v>
      </c>
      <c r="U270" s="108">
        <f t="shared" si="81"/>
        <v>3.0358551198069019</v>
      </c>
      <c r="V270" s="11">
        <f t="shared" si="82"/>
        <v>2.6831110235433515</v>
      </c>
      <c r="W270" s="11">
        <f t="shared" si="83"/>
        <v>0.35274409626354997</v>
      </c>
      <c r="X270" s="92">
        <f t="shared" si="78"/>
        <v>30358.551198069021</v>
      </c>
      <c r="Y270" s="15">
        <f t="shared" si="79"/>
        <v>26831.110235433516</v>
      </c>
      <c r="Z270" s="15">
        <f t="shared" si="80"/>
        <v>3527.4409626354995</v>
      </c>
      <c r="AA270" s="111">
        <f t="shared" si="77"/>
        <v>303.58551198069023</v>
      </c>
      <c r="AB270" s="87">
        <f t="shared" si="77"/>
        <v>268.31110235433516</v>
      </c>
      <c r="AC270" s="127">
        <f t="shared" si="77"/>
        <v>35.274409626354995</v>
      </c>
    </row>
    <row r="271" spans="1:29" x14ac:dyDescent="0.25">
      <c r="A271" s="208" t="s">
        <v>718</v>
      </c>
      <c r="B271" s="208" t="s">
        <v>13</v>
      </c>
      <c r="C271" s="208" t="s">
        <v>975</v>
      </c>
      <c r="D271" s="208">
        <v>4</v>
      </c>
      <c r="E271" s="208" t="s">
        <v>172</v>
      </c>
      <c r="F271" s="8">
        <v>50</v>
      </c>
      <c r="H271" s="108">
        <v>4.4457443696987706</v>
      </c>
      <c r="I271" s="88">
        <v>11.742391586303711</v>
      </c>
      <c r="J271" s="88">
        <v>10.020877295608718</v>
      </c>
      <c r="K271" s="88">
        <v>1.7215142906949925</v>
      </c>
      <c r="L271" s="41">
        <v>7.2527282004009361E-2</v>
      </c>
      <c r="M271" s="107">
        <f t="shared" ref="M271:P366" si="85">I271/100</f>
        <v>0.1174239158630371</v>
      </c>
      <c r="N271" s="106">
        <f t="shared" si="85"/>
        <v>0.10020877295608718</v>
      </c>
      <c r="O271" s="106">
        <f t="shared" si="85"/>
        <v>1.7215142906949924E-2</v>
      </c>
      <c r="P271" s="129">
        <f t="shared" si="84"/>
        <v>7.2527282004009356E-4</v>
      </c>
      <c r="Q271" s="128">
        <v>1.2485345414662132</v>
      </c>
      <c r="R271" s="107">
        <f t="shared" si="73"/>
        <v>0.14660781494922423</v>
      </c>
      <c r="S271" s="109">
        <f t="shared" si="73"/>
        <v>0.12511411439362019</v>
      </c>
      <c r="T271" s="110">
        <f t="shared" si="73"/>
        <v>2.1493700555604057E-2</v>
      </c>
      <c r="U271" s="108">
        <f t="shared" ref="U271:W332" si="86">$F271*M271*$Q271</f>
        <v>7.3303907474612116</v>
      </c>
      <c r="V271" s="11">
        <f t="shared" si="86"/>
        <v>6.2557057196810089</v>
      </c>
      <c r="W271" s="11">
        <f t="shared" si="86"/>
        <v>1.0746850277802029</v>
      </c>
      <c r="X271" s="92">
        <f t="shared" si="78"/>
        <v>73303.907474612119</v>
      </c>
      <c r="Y271" s="15">
        <f t="shared" si="79"/>
        <v>62557.057196810092</v>
      </c>
      <c r="Z271" s="15">
        <f t="shared" si="80"/>
        <v>10746.850277802028</v>
      </c>
      <c r="AA271" s="111">
        <f t="shared" si="77"/>
        <v>733.03907474612117</v>
      </c>
      <c r="AB271" s="87">
        <f t="shared" si="77"/>
        <v>625.57057196810092</v>
      </c>
      <c r="AC271" s="127">
        <f t="shared" si="77"/>
        <v>107.46850277802028</v>
      </c>
    </row>
    <row r="272" spans="1:29" x14ac:dyDescent="0.25">
      <c r="A272" s="208" t="s">
        <v>718</v>
      </c>
      <c r="B272" s="208" t="s">
        <v>13</v>
      </c>
      <c r="C272" s="208" t="s">
        <v>975</v>
      </c>
      <c r="D272" s="208">
        <v>5</v>
      </c>
      <c r="E272" s="208" t="s">
        <v>177</v>
      </c>
      <c r="F272" s="8">
        <v>15</v>
      </c>
      <c r="G272" s="208">
        <v>100</v>
      </c>
      <c r="H272" s="108">
        <v>7.1994925467809665</v>
      </c>
      <c r="I272" s="88">
        <v>10.096646308898926</v>
      </c>
      <c r="J272" s="88">
        <v>8.2288719930990482</v>
      </c>
      <c r="K272" s="88">
        <v>1.8677743157998776</v>
      </c>
      <c r="L272" s="41">
        <v>8.9171327650547028E-2</v>
      </c>
      <c r="M272" s="107">
        <f t="shared" si="85"/>
        <v>0.10096646308898925</v>
      </c>
      <c r="N272" s="106">
        <f t="shared" si="85"/>
        <v>8.2288719930990475E-2</v>
      </c>
      <c r="O272" s="106">
        <f t="shared" si="85"/>
        <v>1.8677743157998777E-2</v>
      </c>
      <c r="P272" s="129">
        <f t="shared" si="84"/>
        <v>8.9171327650547025E-4</v>
      </c>
      <c r="Q272" s="128">
        <v>1.3894981187285274</v>
      </c>
      <c r="R272" s="107">
        <f t="shared" si="73"/>
        <v>0.14029271051682388</v>
      </c>
      <c r="S272" s="109">
        <f t="shared" si="73"/>
        <v>0.11434002153668994</v>
      </c>
      <c r="T272" s="110">
        <f t="shared" si="73"/>
        <v>2.5952688980133923E-2</v>
      </c>
      <c r="U272" s="108">
        <f t="shared" si="86"/>
        <v>2.1043906577523579</v>
      </c>
      <c r="V272" s="11">
        <f t="shared" si="86"/>
        <v>1.715100323050349</v>
      </c>
      <c r="W272" s="11">
        <f t="shared" si="86"/>
        <v>0.38929033470200891</v>
      </c>
      <c r="X272" s="92">
        <f t="shared" si="78"/>
        <v>21043.906577523579</v>
      </c>
      <c r="Y272" s="15">
        <f t="shared" si="79"/>
        <v>17151.003230503491</v>
      </c>
      <c r="Z272" s="15">
        <f t="shared" si="80"/>
        <v>3892.9033470200893</v>
      </c>
      <c r="AA272" s="111">
        <f t="shared" si="77"/>
        <v>210.4390657752358</v>
      </c>
      <c r="AB272" s="87">
        <f t="shared" si="77"/>
        <v>171.51003230503491</v>
      </c>
      <c r="AC272" s="127">
        <f t="shared" si="77"/>
        <v>38.929033470200892</v>
      </c>
    </row>
    <row r="273" spans="1:29" x14ac:dyDescent="0.25">
      <c r="A273" s="208" t="s">
        <v>718</v>
      </c>
      <c r="B273" s="208" t="s">
        <v>13</v>
      </c>
      <c r="C273" s="208" t="s">
        <v>975</v>
      </c>
      <c r="D273" s="208">
        <v>5</v>
      </c>
      <c r="E273" s="208" t="s">
        <v>170</v>
      </c>
      <c r="F273" s="8">
        <v>15</v>
      </c>
      <c r="G273" s="208"/>
      <c r="H273" s="163">
        <v>18.363235153027095</v>
      </c>
      <c r="I273" s="120">
        <v>9.8546270069999995</v>
      </c>
      <c r="J273" s="120">
        <v>5.101868043965589</v>
      </c>
      <c r="K273" s="120">
        <v>4.7527589630344105</v>
      </c>
      <c r="L273" s="41">
        <v>0.159355619</v>
      </c>
      <c r="M273" s="107">
        <f t="shared" si="85"/>
        <v>9.8546270069999997E-2</v>
      </c>
      <c r="N273" s="106">
        <f t="shared" si="85"/>
        <v>5.1018680439655892E-2</v>
      </c>
      <c r="O273" s="106">
        <f t="shared" si="85"/>
        <v>4.7527589630344105E-2</v>
      </c>
      <c r="P273" s="129">
        <f t="shared" si="84"/>
        <v>1.59355619E-3</v>
      </c>
      <c r="Q273" s="128">
        <v>1.1371851611077461</v>
      </c>
      <c r="R273" s="107">
        <f t="shared" si="73"/>
        <v>0.11206535600612041</v>
      </c>
      <c r="S273" s="109">
        <f t="shared" si="73"/>
        <v>5.8017686335274703E-2</v>
      </c>
      <c r="T273" s="110">
        <f t="shared" si="73"/>
        <v>5.4047669670845705E-2</v>
      </c>
      <c r="U273" s="108">
        <f t="shared" si="86"/>
        <v>1.6809803400918062</v>
      </c>
      <c r="V273" s="11">
        <f t="shared" si="86"/>
        <v>0.87026529502912053</v>
      </c>
      <c r="W273" s="11">
        <f t="shared" si="86"/>
        <v>0.81071504506268566</v>
      </c>
      <c r="X273" s="92">
        <f t="shared" si="78"/>
        <v>16809.803400918063</v>
      </c>
      <c r="Y273" s="15">
        <f t="shared" si="79"/>
        <v>8702.6529502912053</v>
      </c>
      <c r="Z273" s="15">
        <f t="shared" si="80"/>
        <v>8107.1504506268566</v>
      </c>
      <c r="AA273" s="111">
        <f t="shared" si="77"/>
        <v>168.09803400918062</v>
      </c>
      <c r="AB273" s="87">
        <f t="shared" si="77"/>
        <v>87.026529502912055</v>
      </c>
      <c r="AC273" s="127">
        <f t="shared" si="77"/>
        <v>81.071504506268568</v>
      </c>
    </row>
    <row r="274" spans="1:29" x14ac:dyDescent="0.25">
      <c r="A274" s="208" t="s">
        <v>718</v>
      </c>
      <c r="B274" s="208" t="s">
        <v>13</v>
      </c>
      <c r="C274" s="208" t="s">
        <v>975</v>
      </c>
      <c r="D274" s="208">
        <v>5</v>
      </c>
      <c r="E274" s="208" t="s">
        <v>171</v>
      </c>
      <c r="F274" s="8">
        <v>20</v>
      </c>
      <c r="G274" s="208"/>
      <c r="H274" s="108">
        <v>4.3066493869006655</v>
      </c>
      <c r="I274" s="88">
        <v>11.60010039</v>
      </c>
      <c r="J274" s="88">
        <v>10.253862987830523</v>
      </c>
      <c r="K274" s="88">
        <v>1.3462374021694767</v>
      </c>
      <c r="L274" s="41">
        <v>0.10433442900000001</v>
      </c>
      <c r="M274" s="107">
        <f t="shared" si="85"/>
        <v>0.1160010039</v>
      </c>
      <c r="N274" s="106">
        <f t="shared" si="85"/>
        <v>0.10253862987830523</v>
      </c>
      <c r="O274" s="106">
        <f t="shared" si="85"/>
        <v>1.3462374021694767E-2</v>
      </c>
      <c r="P274" s="129">
        <f t="shared" si="84"/>
        <v>1.04334429E-3</v>
      </c>
      <c r="Q274" s="128">
        <v>1.127708618098515</v>
      </c>
      <c r="R274" s="107">
        <f t="shared" si="73"/>
        <v>0.13081533180610944</v>
      </c>
      <c r="S274" s="109">
        <f t="shared" si="73"/>
        <v>0.11563369660177869</v>
      </c>
      <c r="T274" s="110">
        <f t="shared" si="73"/>
        <v>1.5181635204330753E-2</v>
      </c>
      <c r="U274" s="108">
        <f t="shared" si="86"/>
        <v>2.6163066361221885</v>
      </c>
      <c r="V274" s="11">
        <f t="shared" si="86"/>
        <v>2.3126739320355734</v>
      </c>
      <c r="W274" s="11">
        <f t="shared" si="86"/>
        <v>0.30363270408661508</v>
      </c>
      <c r="X274" s="92">
        <f t="shared" si="78"/>
        <v>26163.066361221885</v>
      </c>
      <c r="Y274" s="15">
        <f t="shared" si="79"/>
        <v>23126.739320355733</v>
      </c>
      <c r="Z274" s="15">
        <f t="shared" si="80"/>
        <v>3036.3270408661506</v>
      </c>
      <c r="AA274" s="111">
        <f t="shared" si="77"/>
        <v>261.63066361221888</v>
      </c>
      <c r="AB274" s="87">
        <f t="shared" si="77"/>
        <v>231.26739320355733</v>
      </c>
      <c r="AC274" s="127">
        <f t="shared" si="77"/>
        <v>30.363270408661506</v>
      </c>
    </row>
    <row r="275" spans="1:29" x14ac:dyDescent="0.25">
      <c r="A275" s="208" t="s">
        <v>718</v>
      </c>
      <c r="B275" s="208" t="s">
        <v>13</v>
      </c>
      <c r="C275" s="208" t="s">
        <v>975</v>
      </c>
      <c r="D275" s="208">
        <v>5</v>
      </c>
      <c r="E275" s="208" t="s">
        <v>172</v>
      </c>
      <c r="F275" s="8">
        <v>50</v>
      </c>
      <c r="H275" s="108">
        <v>4.8133795635323686</v>
      </c>
      <c r="I275" s="88">
        <v>12.68247652</v>
      </c>
      <c r="J275" s="88">
        <v>9.8284332295619663</v>
      </c>
      <c r="K275" s="88">
        <v>2.8540432904380335</v>
      </c>
      <c r="L275" s="41">
        <v>0.110693417</v>
      </c>
      <c r="M275" s="107">
        <f t="shared" si="85"/>
        <v>0.12682476519999999</v>
      </c>
      <c r="N275" s="106">
        <f t="shared" si="85"/>
        <v>9.828433229561967E-2</v>
      </c>
      <c r="O275" s="106">
        <f t="shared" si="85"/>
        <v>2.8540432904380336E-2</v>
      </c>
      <c r="P275" s="129">
        <f t="shared" si="84"/>
        <v>1.1069341699999999E-3</v>
      </c>
      <c r="Q275" s="128">
        <v>1.0874333103092826</v>
      </c>
      <c r="R275" s="107">
        <f t="shared" si="73"/>
        <v>0.13791347425063349</v>
      </c>
      <c r="S275" s="109">
        <f t="shared" si="73"/>
        <v>0.10687765681976323</v>
      </c>
      <c r="T275" s="110">
        <f t="shared" si="73"/>
        <v>3.1035817430870281E-2</v>
      </c>
      <c r="U275" s="108">
        <f t="shared" si="86"/>
        <v>6.8956737125316749</v>
      </c>
      <c r="V275" s="11">
        <f t="shared" si="86"/>
        <v>5.3438828409881607</v>
      </c>
      <c r="W275" s="11">
        <f t="shared" si="86"/>
        <v>1.551790871543514</v>
      </c>
      <c r="X275" s="92">
        <f t="shared" si="78"/>
        <v>68956.737125316751</v>
      </c>
      <c r="Y275" s="15">
        <f t="shared" si="79"/>
        <v>53438.828409881608</v>
      </c>
      <c r="Z275" s="15">
        <f t="shared" si="80"/>
        <v>15517.90871543514</v>
      </c>
      <c r="AA275" s="111">
        <f t="shared" si="77"/>
        <v>689.56737125316749</v>
      </c>
      <c r="AB275" s="87">
        <f t="shared" si="77"/>
        <v>534.38828409881603</v>
      </c>
      <c r="AC275" s="127">
        <f t="shared" si="77"/>
        <v>155.17908715435141</v>
      </c>
    </row>
    <row r="276" spans="1:29" x14ac:dyDescent="0.25">
      <c r="A276" s="208" t="s">
        <v>719</v>
      </c>
      <c r="B276" s="208" t="s">
        <v>13</v>
      </c>
      <c r="C276" s="208" t="s">
        <v>975</v>
      </c>
      <c r="D276" s="208">
        <v>1</v>
      </c>
      <c r="E276" s="208" t="s">
        <v>177</v>
      </c>
      <c r="F276" s="8">
        <v>15</v>
      </c>
      <c r="G276" s="208">
        <v>100</v>
      </c>
      <c r="H276" s="108">
        <v>5.4140127388534403</v>
      </c>
      <c r="I276" s="88">
        <v>11.659493446350098</v>
      </c>
      <c r="J276" s="88">
        <v>9.8172272785454116</v>
      </c>
      <c r="K276" s="88">
        <v>1.8422661678046861</v>
      </c>
      <c r="L276" s="41">
        <v>0.11785929804575557</v>
      </c>
      <c r="M276" s="107">
        <f t="shared" si="85"/>
        <v>0.11659493446350097</v>
      </c>
      <c r="N276" s="106">
        <f t="shared" si="85"/>
        <v>9.8172272785454109E-2</v>
      </c>
      <c r="O276" s="106">
        <f t="shared" si="85"/>
        <v>1.8422661678046862E-2</v>
      </c>
      <c r="P276" s="129">
        <f t="shared" si="84"/>
        <v>1.1785929804575556E-3</v>
      </c>
      <c r="Q276" s="128">
        <v>1.1585073828785166</v>
      </c>
      <c r="R276" s="107">
        <f t="shared" si="73"/>
        <v>0.13507609238220267</v>
      </c>
      <c r="S276" s="109">
        <f t="shared" si="73"/>
        <v>0.11373330281591226</v>
      </c>
      <c r="T276" s="110">
        <f t="shared" si="73"/>
        <v>2.1342789566290411E-2</v>
      </c>
      <c r="U276" s="108">
        <f t="shared" si="86"/>
        <v>2.0261413857330401</v>
      </c>
      <c r="V276" s="11">
        <f t="shared" si="86"/>
        <v>1.7059995422386838</v>
      </c>
      <c r="W276" s="11">
        <f t="shared" si="86"/>
        <v>0.3201418434943562</v>
      </c>
      <c r="X276" s="92">
        <f t="shared" si="78"/>
        <v>20261.413857330401</v>
      </c>
      <c r="Y276" s="15">
        <f t="shared" si="79"/>
        <v>17059.995422386837</v>
      </c>
      <c r="Z276" s="15">
        <f t="shared" si="80"/>
        <v>3201.4184349435623</v>
      </c>
      <c r="AA276" s="111">
        <f t="shared" si="77"/>
        <v>202.61413857330402</v>
      </c>
      <c r="AB276" s="87">
        <f t="shared" si="77"/>
        <v>170.59995422386837</v>
      </c>
      <c r="AC276" s="127">
        <f t="shared" si="77"/>
        <v>32.014184349435624</v>
      </c>
    </row>
    <row r="277" spans="1:29" x14ac:dyDescent="0.25">
      <c r="A277" s="208" t="s">
        <v>719</v>
      </c>
      <c r="B277" s="208" t="s">
        <v>13</v>
      </c>
      <c r="C277" s="208" t="s">
        <v>975</v>
      </c>
      <c r="D277" s="208">
        <v>1</v>
      </c>
      <c r="E277" s="208" t="s">
        <v>170</v>
      </c>
      <c r="F277" s="8">
        <v>15</v>
      </c>
      <c r="G277" s="208"/>
      <c r="H277" s="108">
        <v>3.3794322553809826</v>
      </c>
      <c r="I277" s="88">
        <v>11.588597297668457</v>
      </c>
      <c r="J277" s="88">
        <v>10.539905960624067</v>
      </c>
      <c r="K277" s="88">
        <v>1.0486913370443904</v>
      </c>
      <c r="L277" s="41">
        <v>6.3333116471767426E-2</v>
      </c>
      <c r="M277" s="107">
        <f t="shared" si="85"/>
        <v>0.11588597297668457</v>
      </c>
      <c r="N277" s="106">
        <f t="shared" si="85"/>
        <v>0.10539905960624067</v>
      </c>
      <c r="O277" s="106">
        <f t="shared" si="85"/>
        <v>1.0486913370443905E-2</v>
      </c>
      <c r="P277" s="129">
        <f t="shared" si="84"/>
        <v>6.3333116471767429E-4</v>
      </c>
      <c r="Q277" s="128">
        <v>1.1762759010208248</v>
      </c>
      <c r="R277" s="107">
        <f t="shared" si="73"/>
        <v>0.1363138772788246</v>
      </c>
      <c r="S277" s="109">
        <f t="shared" si="73"/>
        <v>0.12397837380507837</v>
      </c>
      <c r="T277" s="110">
        <f t="shared" si="73"/>
        <v>1.233550347374624E-2</v>
      </c>
      <c r="U277" s="108">
        <f t="shared" si="86"/>
        <v>2.044708159182369</v>
      </c>
      <c r="V277" s="11">
        <f t="shared" si="86"/>
        <v>1.8596756070761755</v>
      </c>
      <c r="W277" s="11">
        <f t="shared" si="86"/>
        <v>0.18503255210619357</v>
      </c>
      <c r="X277" s="92">
        <f t="shared" si="78"/>
        <v>20447.081591823691</v>
      </c>
      <c r="Y277" s="15">
        <f t="shared" si="79"/>
        <v>18596.756070761756</v>
      </c>
      <c r="Z277" s="15">
        <f t="shared" si="80"/>
        <v>1850.3255210619357</v>
      </c>
      <c r="AA277" s="111">
        <f t="shared" si="77"/>
        <v>204.47081591823692</v>
      </c>
      <c r="AB277" s="87">
        <f t="shared" si="77"/>
        <v>185.96756070761757</v>
      </c>
      <c r="AC277" s="127">
        <f t="shared" si="77"/>
        <v>18.503255210619358</v>
      </c>
    </row>
    <row r="278" spans="1:29" x14ac:dyDescent="0.25">
      <c r="A278" s="208" t="s">
        <v>719</v>
      </c>
      <c r="B278" s="208" t="s">
        <v>13</v>
      </c>
      <c r="C278" s="208" t="s">
        <v>975</v>
      </c>
      <c r="D278" s="208">
        <v>1</v>
      </c>
      <c r="E278" s="208" t="s">
        <v>171</v>
      </c>
      <c r="F278" s="8">
        <v>20</v>
      </c>
      <c r="G278" s="208"/>
      <c r="H278" s="108">
        <v>4.3076317859951985</v>
      </c>
      <c r="I278" s="88">
        <v>11.364521980285645</v>
      </c>
      <c r="J278" s="88">
        <v>9.9451633028680266</v>
      </c>
      <c r="K278" s="88">
        <v>1.4193586774176179</v>
      </c>
      <c r="L278" s="41">
        <v>0</v>
      </c>
      <c r="M278" s="107">
        <f t="shared" si="85"/>
        <v>0.11364521980285644</v>
      </c>
      <c r="N278" s="106">
        <f t="shared" si="85"/>
        <v>9.9451633028680264E-2</v>
      </c>
      <c r="O278" s="106">
        <f t="shared" si="85"/>
        <v>1.4193586774176179E-2</v>
      </c>
      <c r="P278" s="129">
        <f t="shared" si="84"/>
        <v>0</v>
      </c>
      <c r="Q278" s="128">
        <v>0.89079504286773459</v>
      </c>
      <c r="R278" s="107">
        <f t="shared" si="73"/>
        <v>0.10123459844599862</v>
      </c>
      <c r="S278" s="109">
        <f t="shared" si="73"/>
        <v>8.8591021707049439E-2</v>
      </c>
      <c r="T278" s="110">
        <f t="shared" si="73"/>
        <v>1.264357673894918E-2</v>
      </c>
      <c r="U278" s="108">
        <f t="shared" si="86"/>
        <v>2.0246919689199725</v>
      </c>
      <c r="V278" s="11">
        <f t="shared" si="86"/>
        <v>1.7718204341409889</v>
      </c>
      <c r="W278" s="11">
        <f t="shared" si="86"/>
        <v>0.25287153477898361</v>
      </c>
      <c r="X278" s="92">
        <f t="shared" si="78"/>
        <v>20246.919689199724</v>
      </c>
      <c r="Y278" s="15">
        <f t="shared" si="79"/>
        <v>17718.204341409888</v>
      </c>
      <c r="Z278" s="15">
        <f t="shared" si="80"/>
        <v>2528.715347789836</v>
      </c>
      <c r="AA278" s="111">
        <f t="shared" si="77"/>
        <v>202.46919689199723</v>
      </c>
      <c r="AB278" s="87">
        <f t="shared" si="77"/>
        <v>177.18204341409887</v>
      </c>
      <c r="AC278" s="127">
        <f t="shared" si="77"/>
        <v>25.287153477898361</v>
      </c>
    </row>
    <row r="279" spans="1:29" x14ac:dyDescent="0.25">
      <c r="A279" s="208" t="s">
        <v>719</v>
      </c>
      <c r="B279" s="208" t="s">
        <v>13</v>
      </c>
      <c r="C279" s="208" t="s">
        <v>975</v>
      </c>
      <c r="D279" s="208">
        <v>1</v>
      </c>
      <c r="E279" s="208" t="s">
        <v>172</v>
      </c>
      <c r="F279" s="8">
        <v>50</v>
      </c>
      <c r="H279" s="108">
        <v>5.0108706905477609</v>
      </c>
      <c r="I279" s="88">
        <v>11.339699745178223</v>
      </c>
      <c r="J279" s="88">
        <v>9.731084503906823</v>
      </c>
      <c r="K279" s="88">
        <v>1.6086152412713997</v>
      </c>
      <c r="L279" s="41">
        <v>8.838849417914349E-2</v>
      </c>
      <c r="M279" s="107">
        <f t="shared" si="85"/>
        <v>0.11339699745178222</v>
      </c>
      <c r="N279" s="106">
        <f t="shared" si="85"/>
        <v>9.7310845039068228E-2</v>
      </c>
      <c r="O279" s="106">
        <f t="shared" si="85"/>
        <v>1.6086152412713998E-2</v>
      </c>
      <c r="P279" s="129">
        <f t="shared" si="84"/>
        <v>8.8388494179143491E-4</v>
      </c>
      <c r="Q279" s="128">
        <v>0.86710368534465654</v>
      </c>
      <c r="R279" s="107">
        <f t="shared" si="73"/>
        <v>9.832695439745899E-2</v>
      </c>
      <c r="S279" s="109">
        <f t="shared" si="73"/>
        <v>8.4378592357378851E-2</v>
      </c>
      <c r="T279" s="110">
        <f t="shared" si="73"/>
        <v>1.3948362040080146E-2</v>
      </c>
      <c r="U279" s="108">
        <f t="shared" si="86"/>
        <v>4.9163477198729497</v>
      </c>
      <c r="V279" s="11">
        <f t="shared" si="86"/>
        <v>4.2189296178689428</v>
      </c>
      <c r="W279" s="11">
        <f t="shared" si="86"/>
        <v>0.69741810200400733</v>
      </c>
      <c r="X279" s="92">
        <f t="shared" si="78"/>
        <v>49163.477198729495</v>
      </c>
      <c r="Y279" s="15">
        <f t="shared" si="79"/>
        <v>42189.29617868943</v>
      </c>
      <c r="Z279" s="15">
        <f t="shared" si="80"/>
        <v>6974.1810200400732</v>
      </c>
      <c r="AA279" s="111">
        <f t="shared" si="77"/>
        <v>491.63477198729498</v>
      </c>
      <c r="AB279" s="87">
        <f t="shared" si="77"/>
        <v>421.89296178689432</v>
      </c>
      <c r="AC279" s="127">
        <f t="shared" si="77"/>
        <v>69.741810200400735</v>
      </c>
    </row>
    <row r="280" spans="1:29" x14ac:dyDescent="0.25">
      <c r="A280" s="208" t="s">
        <v>719</v>
      </c>
      <c r="B280" s="208" t="s">
        <v>13</v>
      </c>
      <c r="C280" s="208" t="s">
        <v>975</v>
      </c>
      <c r="D280" s="208">
        <v>2</v>
      </c>
      <c r="E280" s="208" t="s">
        <v>177</v>
      </c>
      <c r="F280" s="8">
        <v>15</v>
      </c>
      <c r="G280" s="208">
        <v>100</v>
      </c>
      <c r="H280" s="108">
        <v>6.0638927233287827</v>
      </c>
      <c r="I280" s="88">
        <v>11.987868309020996</v>
      </c>
      <c r="J280" s="88">
        <v>9.7745121753890416</v>
      </c>
      <c r="K280" s="88">
        <v>2.2133561336319545</v>
      </c>
      <c r="L280" s="41">
        <v>0.10733863755260396</v>
      </c>
      <c r="M280" s="107">
        <f t="shared" si="85"/>
        <v>0.11987868309020996</v>
      </c>
      <c r="N280" s="106">
        <f t="shared" si="85"/>
        <v>9.7745121753890413E-2</v>
      </c>
      <c r="O280" s="106">
        <f t="shared" si="85"/>
        <v>2.2133561336319545E-2</v>
      </c>
      <c r="P280" s="129">
        <f t="shared" si="84"/>
        <v>1.0733863755260397E-3</v>
      </c>
      <c r="Q280" s="128">
        <v>0.95949997968466094</v>
      </c>
      <c r="R280" s="107">
        <f t="shared" ref="R280:T332" si="87">$Q280*M280</f>
        <v>0.11502359398968037</v>
      </c>
      <c r="S280" s="109">
        <f t="shared" si="87"/>
        <v>9.3786442337132556E-2</v>
      </c>
      <c r="T280" s="110">
        <f t="shared" si="87"/>
        <v>2.12371516525478E-2</v>
      </c>
      <c r="U280" s="108">
        <f t="shared" si="86"/>
        <v>1.7253539098452055</v>
      </c>
      <c r="V280" s="11">
        <f t="shared" si="86"/>
        <v>1.4067966350569883</v>
      </c>
      <c r="W280" s="11">
        <f t="shared" si="86"/>
        <v>0.31855727478821699</v>
      </c>
      <c r="X280" s="92">
        <f t="shared" si="78"/>
        <v>17253.539098452056</v>
      </c>
      <c r="Y280" s="15">
        <f t="shared" si="79"/>
        <v>14067.966350569883</v>
      </c>
      <c r="Z280" s="15">
        <f t="shared" si="80"/>
        <v>3185.57274788217</v>
      </c>
      <c r="AA280" s="111">
        <f t="shared" ref="AA280:AC332" si="88">X280*0.01</f>
        <v>172.53539098452057</v>
      </c>
      <c r="AB280" s="87">
        <f t="shared" si="88"/>
        <v>140.67966350569884</v>
      </c>
      <c r="AC280" s="127">
        <f t="shared" si="88"/>
        <v>31.855727478821702</v>
      </c>
    </row>
    <row r="281" spans="1:29" x14ac:dyDescent="0.25">
      <c r="A281" s="208" t="s">
        <v>719</v>
      </c>
      <c r="B281" s="208" t="s">
        <v>13</v>
      </c>
      <c r="C281" s="208" t="s">
        <v>975</v>
      </c>
      <c r="D281" s="208">
        <v>2</v>
      </c>
      <c r="E281" s="208" t="s">
        <v>170</v>
      </c>
      <c r="F281" s="8">
        <v>15</v>
      </c>
      <c r="G281" s="208"/>
      <c r="H281" s="108">
        <v>3.2471106219040999</v>
      </c>
      <c r="I281" s="88">
        <v>11.504938125610352</v>
      </c>
      <c r="J281" s="88">
        <v>10.38961583307044</v>
      </c>
      <c r="K281" s="88">
        <v>1.1153222925399113</v>
      </c>
      <c r="L281" s="41">
        <v>5.1988475052470152E-2</v>
      </c>
      <c r="M281" s="107">
        <f t="shared" si="85"/>
        <v>0.11504938125610352</v>
      </c>
      <c r="N281" s="106">
        <f t="shared" si="85"/>
        <v>0.1038961583307044</v>
      </c>
      <c r="O281" s="106">
        <f t="shared" si="85"/>
        <v>1.1153222925399114E-2</v>
      </c>
      <c r="P281" s="129">
        <f t="shared" si="84"/>
        <v>5.1988475052470149E-4</v>
      </c>
      <c r="Q281" s="128">
        <v>1.1750913331446713</v>
      </c>
      <c r="R281" s="107">
        <f t="shared" si="87"/>
        <v>0.13519353079770424</v>
      </c>
      <c r="S281" s="109">
        <f t="shared" si="87"/>
        <v>0.12208747520143727</v>
      </c>
      <c r="T281" s="110">
        <f t="shared" si="87"/>
        <v>1.3106055596266956E-2</v>
      </c>
      <c r="U281" s="108">
        <f t="shared" si="86"/>
        <v>2.0279029619655637</v>
      </c>
      <c r="V281" s="11">
        <f t="shared" si="86"/>
        <v>1.8313121280215592</v>
      </c>
      <c r="W281" s="11">
        <f t="shared" si="86"/>
        <v>0.19659083394400434</v>
      </c>
      <c r="X281" s="92">
        <f t="shared" si="78"/>
        <v>20279.029619655637</v>
      </c>
      <c r="Y281" s="15">
        <f t="shared" si="79"/>
        <v>18313.121280215593</v>
      </c>
      <c r="Z281" s="15">
        <f t="shared" si="80"/>
        <v>1965.9083394400434</v>
      </c>
      <c r="AA281" s="111">
        <f t="shared" si="88"/>
        <v>202.79029619655637</v>
      </c>
      <c r="AB281" s="87">
        <f t="shared" si="88"/>
        <v>183.13121280215594</v>
      </c>
      <c r="AC281" s="127">
        <f t="shared" si="88"/>
        <v>19.659083394400433</v>
      </c>
    </row>
    <row r="282" spans="1:29" x14ac:dyDescent="0.25">
      <c r="A282" s="208" t="s">
        <v>719</v>
      </c>
      <c r="B282" s="208" t="s">
        <v>13</v>
      </c>
      <c r="C282" s="208" t="s">
        <v>975</v>
      </c>
      <c r="D282" s="208">
        <v>2</v>
      </c>
      <c r="E282" s="208" t="s">
        <v>171</v>
      </c>
      <c r="F282" s="8">
        <v>20</v>
      </c>
      <c r="G282" s="208"/>
      <c r="H282" s="108">
        <v>4.9974502804691001</v>
      </c>
      <c r="I282" s="88">
        <v>11.433719635009766</v>
      </c>
      <c r="J282" s="88">
        <v>9.6412970320659337</v>
      </c>
      <c r="K282" s="88">
        <v>1.7924226029438319</v>
      </c>
      <c r="L282" s="41">
        <v>9.1319617797900279E-2</v>
      </c>
      <c r="M282" s="107">
        <f t="shared" si="85"/>
        <v>0.11433719635009766</v>
      </c>
      <c r="N282" s="106">
        <f t="shared" si="85"/>
        <v>9.6412970320659333E-2</v>
      </c>
      <c r="O282" s="106">
        <f t="shared" si="85"/>
        <v>1.7924226029438318E-2</v>
      </c>
      <c r="P282" s="129">
        <f t="shared" si="84"/>
        <v>9.1319617797900275E-4</v>
      </c>
      <c r="Q282" s="128">
        <v>0.76996911950003655</v>
      </c>
      <c r="R282" s="107">
        <f t="shared" si="87"/>
        <v>8.8036110399787496E-2</v>
      </c>
      <c r="S282" s="109">
        <f t="shared" si="87"/>
        <v>7.4235009866181229E-2</v>
      </c>
      <c r="T282" s="110">
        <f t="shared" si="87"/>
        <v>1.3801100533606258E-2</v>
      </c>
      <c r="U282" s="108">
        <f t="shared" si="86"/>
        <v>1.7607222079957499</v>
      </c>
      <c r="V282" s="11">
        <f t="shared" si="86"/>
        <v>1.4847001973236245</v>
      </c>
      <c r="W282" s="11">
        <f t="shared" si="86"/>
        <v>0.27602201067212512</v>
      </c>
      <c r="X282" s="92">
        <f t="shared" si="78"/>
        <v>17607.222079957497</v>
      </c>
      <c r="Y282" s="15">
        <f t="shared" si="79"/>
        <v>14847.001973236245</v>
      </c>
      <c r="Z282" s="15">
        <f t="shared" si="80"/>
        <v>2760.2201067212513</v>
      </c>
      <c r="AA282" s="111">
        <f t="shared" si="88"/>
        <v>176.07222079957498</v>
      </c>
      <c r="AB282" s="87">
        <f t="shared" si="88"/>
        <v>148.47001973236246</v>
      </c>
      <c r="AC282" s="127">
        <f t="shared" si="88"/>
        <v>27.602201067212516</v>
      </c>
    </row>
    <row r="283" spans="1:29" x14ac:dyDescent="0.25">
      <c r="A283" s="208" t="s">
        <v>719</v>
      </c>
      <c r="B283" s="208" t="s">
        <v>13</v>
      </c>
      <c r="C283" s="208" t="s">
        <v>975</v>
      </c>
      <c r="D283" s="208">
        <v>2</v>
      </c>
      <c r="E283" s="208" t="s">
        <v>172</v>
      </c>
      <c r="F283" s="8">
        <v>50</v>
      </c>
      <c r="H283" s="108">
        <v>5.2525446514308003</v>
      </c>
      <c r="I283" s="88">
        <v>11.470901489257813</v>
      </c>
      <c r="J283" s="88">
        <v>9.4016439319916056</v>
      </c>
      <c r="K283" s="88">
        <v>2.0692575572662069</v>
      </c>
      <c r="L283" s="41">
        <v>9.1592286338727763E-2</v>
      </c>
      <c r="M283" s="107">
        <f t="shared" si="85"/>
        <v>0.11470901489257812</v>
      </c>
      <c r="N283" s="106">
        <f t="shared" si="85"/>
        <v>9.4016439319916059E-2</v>
      </c>
      <c r="O283" s="106">
        <f t="shared" si="85"/>
        <v>2.0692575572662068E-2</v>
      </c>
      <c r="P283" s="129">
        <f t="shared" si="84"/>
        <v>9.1592286338727758E-4</v>
      </c>
      <c r="Q283" s="128">
        <v>0.82801294543157777</v>
      </c>
      <c r="R283" s="107">
        <f t="shared" si="87"/>
        <v>9.4980549288758334E-2</v>
      </c>
      <c r="S283" s="109">
        <f t="shared" si="87"/>
        <v>7.78468288402729E-2</v>
      </c>
      <c r="T283" s="110">
        <f t="shared" si="87"/>
        <v>1.7133720448485438E-2</v>
      </c>
      <c r="U283" s="108">
        <f t="shared" si="86"/>
        <v>4.7490274644379165</v>
      </c>
      <c r="V283" s="11">
        <f t="shared" si="86"/>
        <v>3.8923414420136448</v>
      </c>
      <c r="W283" s="11">
        <f t="shared" si="86"/>
        <v>0.85668602242427183</v>
      </c>
      <c r="X283" s="92">
        <f t="shared" si="78"/>
        <v>47490.274644379162</v>
      </c>
      <c r="Y283" s="15">
        <f t="shared" si="79"/>
        <v>38923.414420136447</v>
      </c>
      <c r="Z283" s="15">
        <f t="shared" si="80"/>
        <v>8566.8602242427187</v>
      </c>
      <c r="AA283" s="111">
        <f t="shared" si="88"/>
        <v>474.90274644379161</v>
      </c>
      <c r="AB283" s="87">
        <f t="shared" si="88"/>
        <v>389.23414420136447</v>
      </c>
      <c r="AC283" s="127">
        <f t="shared" si="88"/>
        <v>85.668602242427184</v>
      </c>
    </row>
    <row r="284" spans="1:29" x14ac:dyDescent="0.25">
      <c r="A284" s="208" t="s">
        <v>719</v>
      </c>
      <c r="B284" s="208" t="s">
        <v>13</v>
      </c>
      <c r="C284" s="208" t="s">
        <v>975</v>
      </c>
      <c r="D284" s="208">
        <v>3</v>
      </c>
      <c r="E284" s="208" t="s">
        <v>177</v>
      </c>
      <c r="F284" s="8">
        <v>15</v>
      </c>
      <c r="G284" s="208">
        <v>100</v>
      </c>
      <c r="H284" s="108">
        <v>4.8419283688689143</v>
      </c>
      <c r="I284" s="88">
        <v>11.654606819152832</v>
      </c>
      <c r="J284" s="88">
        <v>10.011579721693396</v>
      </c>
      <c r="K284" s="88">
        <v>1.6430270974594361</v>
      </c>
      <c r="L284" s="41">
        <v>9.2677746960643723E-2</v>
      </c>
      <c r="M284" s="107">
        <f t="shared" si="85"/>
        <v>0.11654606819152832</v>
      </c>
      <c r="N284" s="106">
        <f t="shared" si="85"/>
        <v>0.10011579721693396</v>
      </c>
      <c r="O284" s="106">
        <f t="shared" si="85"/>
        <v>1.643027097459436E-2</v>
      </c>
      <c r="P284" s="129">
        <f t="shared" si="84"/>
        <v>9.2677746960643723E-4</v>
      </c>
      <c r="Q284" s="128">
        <v>1.1016481248231291</v>
      </c>
      <c r="R284" s="107">
        <f t="shared" si="87"/>
        <v>0.12839275747870571</v>
      </c>
      <c r="S284" s="109">
        <f t="shared" si="87"/>
        <v>0.11029238026920796</v>
      </c>
      <c r="T284" s="110">
        <f t="shared" si="87"/>
        <v>1.8100377209497764E-2</v>
      </c>
      <c r="U284" s="108">
        <f t="shared" si="86"/>
        <v>1.9258913621805858</v>
      </c>
      <c r="V284" s="11">
        <f t="shared" si="86"/>
        <v>1.6543857040381191</v>
      </c>
      <c r="W284" s="11">
        <f t="shared" si="86"/>
        <v>0.27150565814246641</v>
      </c>
      <c r="X284" s="92">
        <f t="shared" si="78"/>
        <v>19258.913621805859</v>
      </c>
      <c r="Y284" s="15">
        <f t="shared" si="79"/>
        <v>16543.85704038119</v>
      </c>
      <c r="Z284" s="15">
        <f t="shared" si="80"/>
        <v>2715.0565814246643</v>
      </c>
      <c r="AA284" s="111">
        <f t="shared" si="88"/>
        <v>192.5891362180586</v>
      </c>
      <c r="AB284" s="87">
        <f t="shared" si="88"/>
        <v>165.43857040381189</v>
      </c>
      <c r="AC284" s="127">
        <f t="shared" si="88"/>
        <v>27.150565814246644</v>
      </c>
    </row>
    <row r="285" spans="1:29" x14ac:dyDescent="0.25">
      <c r="A285" s="208" t="s">
        <v>719</v>
      </c>
      <c r="B285" s="208" t="s">
        <v>13</v>
      </c>
      <c r="C285" s="208" t="s">
        <v>975</v>
      </c>
      <c r="D285" s="208">
        <v>3</v>
      </c>
      <c r="E285" s="208" t="s">
        <v>170</v>
      </c>
      <c r="F285" s="8">
        <v>15</v>
      </c>
      <c r="G285" s="208"/>
      <c r="H285" s="108">
        <v>3.8486873059189382</v>
      </c>
      <c r="I285" s="88">
        <v>11.513914108276367</v>
      </c>
      <c r="J285" s="88">
        <v>10.317595680827663</v>
      </c>
      <c r="K285" s="88">
        <v>1.1963184274487038</v>
      </c>
      <c r="L285" s="11">
        <v>0</v>
      </c>
      <c r="M285" s="107">
        <f t="shared" si="85"/>
        <v>0.11513914108276367</v>
      </c>
      <c r="N285" s="106">
        <f t="shared" si="85"/>
        <v>0.10317595680827664</v>
      </c>
      <c r="O285" s="106">
        <f t="shared" si="85"/>
        <v>1.1963184274487037E-2</v>
      </c>
      <c r="P285" s="129">
        <f t="shared" si="84"/>
        <v>0</v>
      </c>
      <c r="Q285" s="128">
        <v>1.0246512128731255</v>
      </c>
      <c r="R285" s="107">
        <f t="shared" si="87"/>
        <v>0.11797746055962371</v>
      </c>
      <c r="S285" s="109">
        <f t="shared" si="87"/>
        <v>0.10571936928294587</v>
      </c>
      <c r="T285" s="110">
        <f t="shared" si="87"/>
        <v>1.2258091276677846E-2</v>
      </c>
      <c r="U285" s="108">
        <f t="shared" si="86"/>
        <v>1.7696619083943559</v>
      </c>
      <c r="V285" s="11">
        <f t="shared" si="86"/>
        <v>1.5857905392441882</v>
      </c>
      <c r="W285" s="11">
        <f t="shared" si="86"/>
        <v>0.18387136915016769</v>
      </c>
      <c r="X285" s="92">
        <f t="shared" si="78"/>
        <v>17696.619083943559</v>
      </c>
      <c r="Y285" s="15">
        <f t="shared" si="79"/>
        <v>15857.905392441882</v>
      </c>
      <c r="Z285" s="15">
        <f t="shared" si="80"/>
        <v>1838.713691501677</v>
      </c>
      <c r="AA285" s="111">
        <f t="shared" si="88"/>
        <v>176.9661908394356</v>
      </c>
      <c r="AB285" s="87">
        <f t="shared" si="88"/>
        <v>158.57905392441882</v>
      </c>
      <c r="AC285" s="127">
        <f t="shared" si="88"/>
        <v>18.387136915016772</v>
      </c>
    </row>
    <row r="286" spans="1:29" x14ac:dyDescent="0.25">
      <c r="A286" s="208" t="s">
        <v>719</v>
      </c>
      <c r="B286" s="208" t="s">
        <v>13</v>
      </c>
      <c r="C286" s="208" t="s">
        <v>975</v>
      </c>
      <c r="D286" s="208">
        <v>3</v>
      </c>
      <c r="E286" s="208" t="s">
        <v>171</v>
      </c>
      <c r="F286" s="8">
        <v>20</v>
      </c>
      <c r="G286" s="208"/>
      <c r="H286" s="108">
        <v>4.8370812299219628</v>
      </c>
      <c r="I286" s="88">
        <v>11.405982971191406</v>
      </c>
      <c r="J286" s="88">
        <v>9.7851482501649283</v>
      </c>
      <c r="K286" s="88">
        <v>1.620834721026478</v>
      </c>
      <c r="L286" s="41">
        <v>7.5691059796651292E-2</v>
      </c>
      <c r="M286" s="107">
        <f t="shared" si="85"/>
        <v>0.11405982971191406</v>
      </c>
      <c r="N286" s="106">
        <f t="shared" si="85"/>
        <v>9.7851482501649281E-2</v>
      </c>
      <c r="O286" s="106">
        <f t="shared" si="85"/>
        <v>1.6208347210264779E-2</v>
      </c>
      <c r="P286" s="129">
        <f t="shared" si="84"/>
        <v>7.5691059796651296E-4</v>
      </c>
      <c r="Q286" s="128">
        <v>0.86591911746850259</v>
      </c>
      <c r="R286" s="107">
        <f t="shared" si="87"/>
        <v>9.8766587082748311E-2</v>
      </c>
      <c r="S286" s="109">
        <f t="shared" si="87"/>
        <v>8.4731469370812773E-2</v>
      </c>
      <c r="T286" s="110">
        <f t="shared" si="87"/>
        <v>1.4035117711935543E-2</v>
      </c>
      <c r="U286" s="108">
        <f t="shared" si="86"/>
        <v>1.9753317416549663</v>
      </c>
      <c r="V286" s="11">
        <f t="shared" si="86"/>
        <v>1.6946293874162552</v>
      </c>
      <c r="W286" s="11">
        <f t="shared" si="86"/>
        <v>0.28070235423871087</v>
      </c>
      <c r="X286" s="92">
        <f t="shared" si="78"/>
        <v>19753.317416549664</v>
      </c>
      <c r="Y286" s="15">
        <f t="shared" si="79"/>
        <v>16946.293874162551</v>
      </c>
      <c r="Z286" s="15">
        <f t="shared" si="80"/>
        <v>2807.0235423871086</v>
      </c>
      <c r="AA286" s="111">
        <f t="shared" si="88"/>
        <v>197.53317416549663</v>
      </c>
      <c r="AB286" s="87">
        <f t="shared" si="88"/>
        <v>169.46293874162552</v>
      </c>
      <c r="AC286" s="127">
        <f t="shared" si="88"/>
        <v>28.070235423871086</v>
      </c>
    </row>
    <row r="287" spans="1:29" x14ac:dyDescent="0.25">
      <c r="A287" s="208" t="s">
        <v>719</v>
      </c>
      <c r="B287" s="208" t="s">
        <v>13</v>
      </c>
      <c r="C287" s="208" t="s">
        <v>975</v>
      </c>
      <c r="D287" s="208">
        <v>3</v>
      </c>
      <c r="E287" s="208" t="s">
        <v>172</v>
      </c>
      <c r="F287" s="8">
        <v>50</v>
      </c>
      <c r="H287" s="108">
        <v>5.1499545592244953</v>
      </c>
      <c r="I287" s="88">
        <v>11.887085860064811</v>
      </c>
      <c r="J287" s="88">
        <v>10.068917357101832</v>
      </c>
      <c r="K287" s="88">
        <v>1.8181685029629797</v>
      </c>
      <c r="L287" s="41">
        <v>7.9120559447613953E-2</v>
      </c>
      <c r="M287" s="107">
        <f t="shared" si="85"/>
        <v>0.11887085860064811</v>
      </c>
      <c r="N287" s="106">
        <f t="shared" si="85"/>
        <v>0.10068917357101831</v>
      </c>
      <c r="O287" s="106">
        <f t="shared" si="85"/>
        <v>1.8181685029629798E-2</v>
      </c>
      <c r="P287" s="129">
        <f t="shared" si="84"/>
        <v>7.9120559447613955E-4</v>
      </c>
      <c r="Q287" s="128">
        <v>0.89908701800081192</v>
      </c>
      <c r="R287" s="107">
        <f t="shared" si="87"/>
        <v>0.10687524578645288</v>
      </c>
      <c r="S287" s="109">
        <f t="shared" si="87"/>
        <v>9.052832881093302E-2</v>
      </c>
      <c r="T287" s="110">
        <f t="shared" si="87"/>
        <v>1.6346916975519859E-2</v>
      </c>
      <c r="U287" s="108">
        <f t="shared" si="86"/>
        <v>5.343762289322644</v>
      </c>
      <c r="V287" s="11">
        <f t="shared" si="86"/>
        <v>4.5264164405466509</v>
      </c>
      <c r="W287" s="11">
        <f t="shared" si="86"/>
        <v>0.81734584877599292</v>
      </c>
      <c r="X287" s="92">
        <f t="shared" si="78"/>
        <v>53437.622893226442</v>
      </c>
      <c r="Y287" s="15">
        <f t="shared" si="79"/>
        <v>45264.164405466508</v>
      </c>
      <c r="Z287" s="15">
        <f t="shared" si="80"/>
        <v>8173.4584877599291</v>
      </c>
      <c r="AA287" s="111">
        <f t="shared" si="88"/>
        <v>534.37622893226444</v>
      </c>
      <c r="AB287" s="87">
        <f t="shared" si="88"/>
        <v>452.64164405466511</v>
      </c>
      <c r="AC287" s="127">
        <f t="shared" si="88"/>
        <v>81.734584877599289</v>
      </c>
    </row>
    <row r="288" spans="1:29" x14ac:dyDescent="0.25">
      <c r="A288" s="208" t="s">
        <v>719</v>
      </c>
      <c r="B288" s="208" t="s">
        <v>13</v>
      </c>
      <c r="C288" s="208" t="s">
        <v>975</v>
      </c>
      <c r="D288" s="208">
        <v>4</v>
      </c>
      <c r="E288" s="208" t="s">
        <v>177</v>
      </c>
      <c r="F288" s="8">
        <v>15</v>
      </c>
      <c r="G288" s="208">
        <v>100</v>
      </c>
      <c r="H288" s="108">
        <v>2.9892371255466204</v>
      </c>
      <c r="I288" s="88">
        <v>12.113611831898099</v>
      </c>
      <c r="J288" s="88">
        <v>10.55995852161387</v>
      </c>
      <c r="K288" s="88">
        <v>1.5536533102842291</v>
      </c>
      <c r="L288" s="41">
        <v>2.6917887176228682E-2</v>
      </c>
      <c r="M288" s="107">
        <f t="shared" si="85"/>
        <v>0.121136118318981</v>
      </c>
      <c r="N288" s="106">
        <f t="shared" si="85"/>
        <v>0.1055995852161387</v>
      </c>
      <c r="O288" s="106">
        <f t="shared" si="85"/>
        <v>1.5536533102842292E-2</v>
      </c>
      <c r="P288" s="129">
        <f t="shared" si="84"/>
        <v>2.6917887176228683E-4</v>
      </c>
      <c r="Q288" s="128">
        <v>1.2840715777508303</v>
      </c>
      <c r="R288" s="107">
        <f t="shared" si="87"/>
        <v>0.15554744657246516</v>
      </c>
      <c r="S288" s="109">
        <f t="shared" si="87"/>
        <v>0.13559742599832048</v>
      </c>
      <c r="T288" s="110">
        <f t="shared" si="87"/>
        <v>1.9950020574144703E-2</v>
      </c>
      <c r="U288" s="108">
        <f t="shared" si="86"/>
        <v>2.3332116985869775</v>
      </c>
      <c r="V288" s="11">
        <f t="shared" si="86"/>
        <v>2.0339613899748072</v>
      </c>
      <c r="W288" s="11">
        <f t="shared" si="86"/>
        <v>0.29925030861217056</v>
      </c>
      <c r="X288" s="92">
        <f t="shared" si="78"/>
        <v>23332.116985869776</v>
      </c>
      <c r="Y288" s="15">
        <f t="shared" si="79"/>
        <v>20339.613899748074</v>
      </c>
      <c r="Z288" s="15">
        <f t="shared" si="80"/>
        <v>2992.5030861217056</v>
      </c>
      <c r="AA288" s="111">
        <f t="shared" si="88"/>
        <v>233.32116985869777</v>
      </c>
      <c r="AB288" s="87">
        <f t="shared" si="88"/>
        <v>203.39613899748073</v>
      </c>
      <c r="AC288" s="127">
        <f t="shared" si="88"/>
        <v>29.925030861217056</v>
      </c>
    </row>
    <row r="289" spans="1:29" x14ac:dyDescent="0.25">
      <c r="A289" s="208" t="s">
        <v>719</v>
      </c>
      <c r="B289" s="208" t="s">
        <v>13</v>
      </c>
      <c r="C289" s="208" t="s">
        <v>975</v>
      </c>
      <c r="D289" s="208">
        <v>4</v>
      </c>
      <c r="E289" s="208" t="s">
        <v>170</v>
      </c>
      <c r="F289" s="8">
        <v>15</v>
      </c>
      <c r="G289" s="208"/>
      <c r="H289" s="108">
        <v>3.7264470793236226</v>
      </c>
      <c r="I289" s="88">
        <v>11.394189357757568</v>
      </c>
      <c r="J289" s="88">
        <v>10.10610453237779</v>
      </c>
      <c r="K289" s="88">
        <v>1.2880848253797783</v>
      </c>
      <c r="L289" s="41">
        <v>3.2405923794539743E-2</v>
      </c>
      <c r="M289" s="107">
        <f t="shared" si="85"/>
        <v>0.11394189357757568</v>
      </c>
      <c r="N289" s="106">
        <f t="shared" si="85"/>
        <v>0.1010610453237779</v>
      </c>
      <c r="O289" s="106">
        <f t="shared" si="85"/>
        <v>1.2880848253797783E-2</v>
      </c>
      <c r="P289" s="129">
        <f t="shared" si="84"/>
        <v>3.240592379453974E-4</v>
      </c>
      <c r="Q289" s="128">
        <v>0.90737899313388926</v>
      </c>
      <c r="R289" s="107">
        <f t="shared" si="87"/>
        <v>0.10338848067018938</v>
      </c>
      <c r="S289" s="109">
        <f t="shared" si="87"/>
        <v>9.1700669550947939E-2</v>
      </c>
      <c r="T289" s="110">
        <f t="shared" si="87"/>
        <v>1.1687811119241448E-2</v>
      </c>
      <c r="U289" s="108">
        <f t="shared" si="86"/>
        <v>1.5508272100528406</v>
      </c>
      <c r="V289" s="11">
        <f t="shared" si="86"/>
        <v>1.3755100432642191</v>
      </c>
      <c r="W289" s="11">
        <f t="shared" si="86"/>
        <v>0.17531716678862172</v>
      </c>
      <c r="X289" s="92">
        <f t="shared" si="78"/>
        <v>15508.272100528406</v>
      </c>
      <c r="Y289" s="15">
        <f t="shared" si="79"/>
        <v>13755.100432642192</v>
      </c>
      <c r="Z289" s="15">
        <f t="shared" si="80"/>
        <v>1753.1716678862172</v>
      </c>
      <c r="AA289" s="111">
        <f t="shared" si="88"/>
        <v>155.08272100528407</v>
      </c>
      <c r="AB289" s="87">
        <f t="shared" si="88"/>
        <v>137.55100432642192</v>
      </c>
      <c r="AC289" s="127">
        <f t="shared" si="88"/>
        <v>17.531716678862171</v>
      </c>
    </row>
    <row r="290" spans="1:29" x14ac:dyDescent="0.25">
      <c r="A290" s="208" t="s">
        <v>719</v>
      </c>
      <c r="B290" s="208" t="s">
        <v>13</v>
      </c>
      <c r="C290" s="208" t="s">
        <v>975</v>
      </c>
      <c r="D290" s="208">
        <v>4</v>
      </c>
      <c r="E290" s="208" t="s">
        <v>171</v>
      </c>
      <c r="F290" s="8">
        <v>20</v>
      </c>
      <c r="G290" s="208"/>
      <c r="H290" s="108">
        <v>4.8719984123833378</v>
      </c>
      <c r="I290" s="88">
        <v>11.549066543579102</v>
      </c>
      <c r="J290" s="88">
        <v>9.6828442195219395</v>
      </c>
      <c r="K290" s="88">
        <v>1.866222324057162</v>
      </c>
      <c r="L290" s="41">
        <v>8.6766168475151062E-2</v>
      </c>
      <c r="M290" s="107">
        <f t="shared" si="85"/>
        <v>0.11549066543579102</v>
      </c>
      <c r="N290" s="106">
        <f t="shared" si="85"/>
        <v>9.6828442195219397E-2</v>
      </c>
      <c r="O290" s="106">
        <f t="shared" si="85"/>
        <v>1.866222324057162E-2</v>
      </c>
      <c r="P290" s="129">
        <f t="shared" si="84"/>
        <v>8.6766168475151063E-4</v>
      </c>
      <c r="Q290" s="128">
        <v>0.84341232782157838</v>
      </c>
      <c r="R290" s="107">
        <f t="shared" si="87"/>
        <v>9.7406250976863604E-2</v>
      </c>
      <c r="S290" s="109">
        <f t="shared" si="87"/>
        <v>8.1666301831207128E-2</v>
      </c>
      <c r="T290" s="110">
        <f t="shared" si="87"/>
        <v>1.5739949145656469E-2</v>
      </c>
      <c r="U290" s="108">
        <f t="shared" si="86"/>
        <v>1.9481250195372724</v>
      </c>
      <c r="V290" s="11">
        <f t="shared" si="86"/>
        <v>1.6333260366241427</v>
      </c>
      <c r="W290" s="11">
        <f t="shared" si="86"/>
        <v>0.31479898291312941</v>
      </c>
      <c r="X290" s="92">
        <f t="shared" si="78"/>
        <v>19481.250195372722</v>
      </c>
      <c r="Y290" s="15">
        <f t="shared" si="79"/>
        <v>16333.260366241426</v>
      </c>
      <c r="Z290" s="15">
        <f t="shared" si="80"/>
        <v>3147.9898291312943</v>
      </c>
      <c r="AA290" s="111">
        <f t="shared" si="88"/>
        <v>194.81250195372724</v>
      </c>
      <c r="AB290" s="87">
        <f t="shared" si="88"/>
        <v>163.33260366241427</v>
      </c>
      <c r="AC290" s="127">
        <f t="shared" si="88"/>
        <v>31.479898291312942</v>
      </c>
    </row>
    <row r="291" spans="1:29" x14ac:dyDescent="0.25">
      <c r="A291" s="208" t="s">
        <v>719</v>
      </c>
      <c r="B291" s="208" t="s">
        <v>13</v>
      </c>
      <c r="C291" s="208" t="s">
        <v>975</v>
      </c>
      <c r="D291" s="208">
        <v>4</v>
      </c>
      <c r="E291" s="208" t="s">
        <v>172</v>
      </c>
      <c r="F291" s="8">
        <v>50</v>
      </c>
      <c r="H291" s="108">
        <v>5.1279437251503728</v>
      </c>
      <c r="I291" s="88">
        <v>11.419013977050781</v>
      </c>
      <c r="J291" s="88">
        <v>9.6810246451159401</v>
      </c>
      <c r="K291" s="88">
        <v>1.7379893319348412</v>
      </c>
      <c r="L291" s="41">
        <v>9.1498780539623348E-2</v>
      </c>
      <c r="M291" s="107">
        <f t="shared" si="85"/>
        <v>0.11419013977050781</v>
      </c>
      <c r="N291" s="106">
        <f t="shared" si="85"/>
        <v>9.6810246451159404E-2</v>
      </c>
      <c r="O291" s="106">
        <f t="shared" si="85"/>
        <v>1.7379893319348413E-2</v>
      </c>
      <c r="P291" s="129">
        <f t="shared" si="84"/>
        <v>9.1498780539623346E-4</v>
      </c>
      <c r="Q291" s="128">
        <v>0.90264072162927345</v>
      </c>
      <c r="R291" s="107">
        <f t="shared" si="87"/>
        <v>0.10307267016539877</v>
      </c>
      <c r="S291" s="109">
        <f t="shared" si="87"/>
        <v>8.7384870717782337E-2</v>
      </c>
      <c r="T291" s="110">
        <f t="shared" si="87"/>
        <v>1.5687799447616439E-2</v>
      </c>
      <c r="U291" s="108">
        <f t="shared" si="86"/>
        <v>5.1536335082699383</v>
      </c>
      <c r="V291" s="11">
        <f t="shared" si="86"/>
        <v>4.3692435358891162</v>
      </c>
      <c r="W291" s="11">
        <f t="shared" si="86"/>
        <v>0.78438997238082198</v>
      </c>
      <c r="X291" s="92">
        <f t="shared" si="78"/>
        <v>51536.335082699385</v>
      </c>
      <c r="Y291" s="15">
        <f t="shared" si="79"/>
        <v>43692.435358891162</v>
      </c>
      <c r="Z291" s="15">
        <f t="shared" si="80"/>
        <v>7843.8997238082202</v>
      </c>
      <c r="AA291" s="111">
        <f t="shared" si="88"/>
        <v>515.36335082699384</v>
      </c>
      <c r="AB291" s="87">
        <f t="shared" si="88"/>
        <v>436.92435358891163</v>
      </c>
      <c r="AC291" s="127">
        <f t="shared" si="88"/>
        <v>78.438997238082209</v>
      </c>
    </row>
    <row r="292" spans="1:29" x14ac:dyDescent="0.25">
      <c r="A292" s="208" t="s">
        <v>719</v>
      </c>
      <c r="B292" s="208" t="s">
        <v>13</v>
      </c>
      <c r="C292" s="208" t="s">
        <v>975</v>
      </c>
      <c r="D292" s="208">
        <v>5</v>
      </c>
      <c r="E292" s="208" t="s">
        <v>177</v>
      </c>
      <c r="F292" s="8">
        <v>15</v>
      </c>
      <c r="G292" s="208">
        <v>100</v>
      </c>
      <c r="H292" s="108">
        <v>3.9015189119427225</v>
      </c>
      <c r="I292" s="88">
        <v>11.662997245788574</v>
      </c>
      <c r="J292" s="88">
        <v>10.392955930375264</v>
      </c>
      <c r="K292" s="88">
        <v>1.2700413154133106</v>
      </c>
      <c r="L292" s="41">
        <v>5.6316729635000229E-2</v>
      </c>
      <c r="M292" s="107">
        <f t="shared" si="85"/>
        <v>0.11662997245788574</v>
      </c>
      <c r="N292" s="106">
        <f t="shared" si="85"/>
        <v>0.10392955930375264</v>
      </c>
      <c r="O292" s="106">
        <f t="shared" si="85"/>
        <v>1.2700413154133106E-2</v>
      </c>
      <c r="P292" s="129">
        <f t="shared" si="84"/>
        <v>5.6316729635000231E-4</v>
      </c>
      <c r="Q292" s="128">
        <v>1.2971018243885233</v>
      </c>
      <c r="R292" s="107">
        <f t="shared" si="87"/>
        <v>0.15128095005350681</v>
      </c>
      <c r="S292" s="109">
        <f t="shared" si="87"/>
        <v>0.13480722098079276</v>
      </c>
      <c r="T292" s="110">
        <f t="shared" si="87"/>
        <v>1.6473729072714053E-2</v>
      </c>
      <c r="U292" s="108">
        <f t="shared" si="86"/>
        <v>2.2692142508026025</v>
      </c>
      <c r="V292" s="11">
        <f t="shared" si="86"/>
        <v>2.0221083147118915</v>
      </c>
      <c r="W292" s="11">
        <f t="shared" si="86"/>
        <v>0.24710593609071077</v>
      </c>
      <c r="X292" s="92">
        <f t="shared" si="78"/>
        <v>22692.142508026027</v>
      </c>
      <c r="Y292" s="15">
        <f t="shared" si="79"/>
        <v>20221.083147118916</v>
      </c>
      <c r="Z292" s="15">
        <f t="shared" si="80"/>
        <v>2471.0593609071079</v>
      </c>
      <c r="AA292" s="111">
        <f t="shared" si="88"/>
        <v>226.92142508026026</v>
      </c>
      <c r="AB292" s="87">
        <f t="shared" si="88"/>
        <v>202.21083147118915</v>
      </c>
      <c r="AC292" s="127">
        <f t="shared" si="88"/>
        <v>24.710593609071079</v>
      </c>
    </row>
    <row r="293" spans="1:29" x14ac:dyDescent="0.25">
      <c r="A293" s="208" t="s">
        <v>719</v>
      </c>
      <c r="B293" s="208" t="s">
        <v>13</v>
      </c>
      <c r="C293" s="208" t="s">
        <v>975</v>
      </c>
      <c r="D293" s="208">
        <v>5</v>
      </c>
      <c r="E293" s="208" t="s">
        <v>170</v>
      </c>
      <c r="F293" s="8">
        <v>15</v>
      </c>
      <c r="G293" s="208"/>
      <c r="H293" s="108">
        <v>3.6964129483813903</v>
      </c>
      <c r="I293" s="88">
        <v>11.682985305786133</v>
      </c>
      <c r="J293" s="88">
        <v>10.379415891927691</v>
      </c>
      <c r="K293" s="88">
        <v>1.3035694138584422</v>
      </c>
      <c r="L293" s="41">
        <v>0</v>
      </c>
      <c r="M293" s="107">
        <f t="shared" si="85"/>
        <v>0.11682985305786132</v>
      </c>
      <c r="N293" s="106">
        <f t="shared" si="85"/>
        <v>0.1037941589192769</v>
      </c>
      <c r="O293" s="106">
        <f t="shared" si="85"/>
        <v>1.3035694138584422E-2</v>
      </c>
      <c r="P293" s="129">
        <f t="shared" si="84"/>
        <v>0</v>
      </c>
      <c r="Q293" s="128">
        <v>1.1146783714608219</v>
      </c>
      <c r="R293" s="107">
        <f t="shared" si="87"/>
        <v>0.130227710344544</v>
      </c>
      <c r="S293" s="109">
        <f t="shared" si="87"/>
        <v>0.11569710403128532</v>
      </c>
      <c r="T293" s="110">
        <f t="shared" si="87"/>
        <v>1.4530606313258665E-2</v>
      </c>
      <c r="U293" s="108">
        <f t="shared" si="86"/>
        <v>1.9534156551681598</v>
      </c>
      <c r="V293" s="11">
        <f t="shared" si="86"/>
        <v>1.7354565604692798</v>
      </c>
      <c r="W293" s="11">
        <f t="shared" si="86"/>
        <v>0.21795909469888</v>
      </c>
      <c r="X293" s="92">
        <f t="shared" si="78"/>
        <v>19534.156551681597</v>
      </c>
      <c r="Y293" s="15">
        <f t="shared" si="79"/>
        <v>17354.565604692798</v>
      </c>
      <c r="Z293" s="15">
        <f t="shared" si="80"/>
        <v>2179.5909469888002</v>
      </c>
      <c r="AA293" s="111">
        <f t="shared" si="88"/>
        <v>195.34156551681599</v>
      </c>
      <c r="AB293" s="87">
        <f t="shared" si="88"/>
        <v>173.54565604692797</v>
      </c>
      <c r="AC293" s="127">
        <f t="shared" si="88"/>
        <v>21.795909469888002</v>
      </c>
    </row>
    <row r="294" spans="1:29" x14ac:dyDescent="0.25">
      <c r="A294" s="208" t="s">
        <v>719</v>
      </c>
      <c r="B294" s="208" t="s">
        <v>13</v>
      </c>
      <c r="C294" s="208" t="s">
        <v>975</v>
      </c>
      <c r="D294" s="208">
        <v>5</v>
      </c>
      <c r="E294" s="208" t="s">
        <v>171</v>
      </c>
      <c r="F294" s="8">
        <v>20</v>
      </c>
      <c r="G294" s="208"/>
      <c r="H294" s="108">
        <v>4.4410966643755518</v>
      </c>
      <c r="I294" s="88">
        <v>11.486084938049316</v>
      </c>
      <c r="J294" s="88">
        <v>9.9514253969373563</v>
      </c>
      <c r="K294" s="88">
        <v>1.5346595411119601</v>
      </c>
      <c r="L294" s="41">
        <v>7.3283059934659237E-2</v>
      </c>
      <c r="M294" s="107">
        <f t="shared" si="85"/>
        <v>0.11486084938049317</v>
      </c>
      <c r="N294" s="106">
        <f t="shared" si="85"/>
        <v>9.9514253969373564E-2</v>
      </c>
      <c r="O294" s="106">
        <f t="shared" si="85"/>
        <v>1.5346595411119601E-2</v>
      </c>
      <c r="P294" s="129">
        <f t="shared" si="84"/>
        <v>7.3283059934659239E-4</v>
      </c>
      <c r="Q294" s="128">
        <v>0.8789493641061954</v>
      </c>
      <c r="R294" s="107">
        <f t="shared" si="87"/>
        <v>0.10095687052368195</v>
      </c>
      <c r="S294" s="109">
        <f t="shared" si="87"/>
        <v>8.7467990245883323E-2</v>
      </c>
      <c r="T294" s="110">
        <f t="shared" si="87"/>
        <v>1.348888027779863E-2</v>
      </c>
      <c r="U294" s="108">
        <f t="shared" si="86"/>
        <v>2.0191374104736393</v>
      </c>
      <c r="V294" s="11">
        <f t="shared" si="86"/>
        <v>1.7493598049176666</v>
      </c>
      <c r="W294" s="11">
        <f t="shared" si="86"/>
        <v>0.26977760555597258</v>
      </c>
      <c r="X294" s="92">
        <f t="shared" si="78"/>
        <v>20191.374104736391</v>
      </c>
      <c r="Y294" s="15">
        <f t="shared" si="79"/>
        <v>17493.598049176668</v>
      </c>
      <c r="Z294" s="15">
        <f t="shared" si="80"/>
        <v>2697.7760555597256</v>
      </c>
      <c r="AA294" s="111">
        <f t="shared" si="88"/>
        <v>201.91374104736391</v>
      </c>
      <c r="AB294" s="87">
        <f t="shared" si="88"/>
        <v>174.93598049176668</v>
      </c>
      <c r="AC294" s="127">
        <f t="shared" si="88"/>
        <v>26.977760555597257</v>
      </c>
    </row>
    <row r="295" spans="1:29" x14ac:dyDescent="0.25">
      <c r="A295" s="208" t="s">
        <v>719</v>
      </c>
      <c r="B295" s="208" t="s">
        <v>13</v>
      </c>
      <c r="C295" s="208" t="s">
        <v>975</v>
      </c>
      <c r="D295" s="208">
        <v>5</v>
      </c>
      <c r="E295" s="208" t="s">
        <v>172</v>
      </c>
      <c r="F295" s="8">
        <v>50</v>
      </c>
      <c r="H295" s="108">
        <v>4.7695875768881626</v>
      </c>
      <c r="I295" s="88">
        <v>11.41779613494873</v>
      </c>
      <c r="J295" s="88">
        <v>9.6546068029008456</v>
      </c>
      <c r="K295" s="88">
        <v>1.7631893320478849</v>
      </c>
      <c r="L295" s="41">
        <v>0</v>
      </c>
      <c r="M295" s="107">
        <f t="shared" si="85"/>
        <v>0.11417796134948731</v>
      </c>
      <c r="N295" s="106">
        <f t="shared" si="85"/>
        <v>9.6546068029008461E-2</v>
      </c>
      <c r="O295" s="106">
        <f t="shared" si="85"/>
        <v>1.7631893320478847E-2</v>
      </c>
      <c r="P295" s="129">
        <f t="shared" si="84"/>
        <v>0</v>
      </c>
      <c r="Q295" s="128">
        <v>0.86710368534465654</v>
      </c>
      <c r="R295" s="107">
        <f t="shared" si="87"/>
        <v>9.9004131071280199E-2</v>
      </c>
      <c r="S295" s="109">
        <f t="shared" si="87"/>
        <v>8.3715451393489154E-2</v>
      </c>
      <c r="T295" s="110">
        <f t="shared" si="87"/>
        <v>1.5288679677791042E-2</v>
      </c>
      <c r="U295" s="108">
        <f t="shared" si="86"/>
        <v>4.9502065535640094</v>
      </c>
      <c r="V295" s="11">
        <f t="shared" si="86"/>
        <v>4.1857725696744579</v>
      </c>
      <c r="W295" s="11">
        <f t="shared" si="86"/>
        <v>0.76443398388955219</v>
      </c>
      <c r="X295" s="92">
        <f t="shared" si="78"/>
        <v>49502.065535640097</v>
      </c>
      <c r="Y295" s="15">
        <f t="shared" si="79"/>
        <v>41857.725696744579</v>
      </c>
      <c r="Z295" s="15">
        <f t="shared" si="80"/>
        <v>7644.339838895522</v>
      </c>
      <c r="AA295" s="111">
        <f t="shared" si="88"/>
        <v>495.02065535640099</v>
      </c>
      <c r="AB295" s="87">
        <f t="shared" si="88"/>
        <v>418.57725696744581</v>
      </c>
      <c r="AC295" s="127">
        <f t="shared" si="88"/>
        <v>76.443398388955217</v>
      </c>
    </row>
    <row r="296" spans="1:29" x14ac:dyDescent="0.25">
      <c r="A296" s="208" t="s">
        <v>12</v>
      </c>
      <c r="B296" s="208" t="s">
        <v>13</v>
      </c>
      <c r="C296" s="208" t="s">
        <v>975</v>
      </c>
      <c r="D296" s="208">
        <v>1</v>
      </c>
      <c r="E296" s="36" t="s">
        <v>177</v>
      </c>
      <c r="F296" s="8">
        <v>15</v>
      </c>
      <c r="G296" s="208">
        <v>65</v>
      </c>
      <c r="H296" s="108">
        <v>2.5316455696202311</v>
      </c>
      <c r="I296" s="88">
        <v>9.9545278549194336</v>
      </c>
      <c r="J296" s="88">
        <v>9.624467378930202</v>
      </c>
      <c r="K296" s="88">
        <v>0.33006047598923161</v>
      </c>
      <c r="L296" s="41">
        <v>0</v>
      </c>
      <c r="M296" s="107">
        <f t="shared" si="85"/>
        <v>9.954527854919433E-2</v>
      </c>
      <c r="N296" s="106">
        <f t="shared" si="85"/>
        <v>9.6244673789302015E-2</v>
      </c>
      <c r="O296" s="106">
        <f t="shared" si="85"/>
        <v>3.3006047598923161E-3</v>
      </c>
      <c r="P296" s="129">
        <f t="shared" si="84"/>
        <v>0</v>
      </c>
      <c r="Q296" s="128">
        <v>1.5150623136008412</v>
      </c>
      <c r="R296" s="107">
        <f t="shared" si="87"/>
        <v>0.15081730002678256</v>
      </c>
      <c r="S296" s="109">
        <f t="shared" si="87"/>
        <v>0.14581667814297816</v>
      </c>
      <c r="T296" s="110">
        <f t="shared" si="87"/>
        <v>5.0006218838044014E-3</v>
      </c>
      <c r="U296" s="108">
        <f t="shared" si="86"/>
        <v>2.2622595004017381</v>
      </c>
      <c r="V296" s="11">
        <f t="shared" si="86"/>
        <v>2.187250172144672</v>
      </c>
      <c r="W296" s="11">
        <f t="shared" si="86"/>
        <v>7.5009328257066021E-2</v>
      </c>
      <c r="X296" s="92">
        <f t="shared" si="78"/>
        <v>22622.595004017381</v>
      </c>
      <c r="Y296" s="15">
        <f t="shared" si="79"/>
        <v>21872.501721446719</v>
      </c>
      <c r="Z296" s="15">
        <f t="shared" si="80"/>
        <v>750.09328257066022</v>
      </c>
      <c r="AA296" s="111">
        <f t="shared" si="88"/>
        <v>226.22595004017381</v>
      </c>
      <c r="AB296" s="87">
        <f t="shared" si="88"/>
        <v>218.72501721446719</v>
      </c>
      <c r="AC296" s="127">
        <f t="shared" si="88"/>
        <v>7.5009328257066024</v>
      </c>
    </row>
    <row r="297" spans="1:29" x14ac:dyDescent="0.25">
      <c r="A297" s="208" t="s">
        <v>12</v>
      </c>
      <c r="B297" s="208" t="s">
        <v>13</v>
      </c>
      <c r="C297" s="208" t="s">
        <v>975</v>
      </c>
      <c r="D297" s="208">
        <v>1</v>
      </c>
      <c r="E297" s="36" t="s">
        <v>170</v>
      </c>
      <c r="F297" s="8">
        <v>15</v>
      </c>
      <c r="G297" s="208"/>
      <c r="H297" s="108">
        <v>2.4309182413826531</v>
      </c>
      <c r="I297" s="88">
        <v>10.632698059082031</v>
      </c>
      <c r="J297" s="88">
        <v>9.8385513411798868</v>
      </c>
      <c r="K297" s="88">
        <v>0.79414671790214442</v>
      </c>
      <c r="L297" s="41">
        <v>0</v>
      </c>
      <c r="M297" s="107">
        <f t="shared" si="85"/>
        <v>0.10632698059082031</v>
      </c>
      <c r="N297" s="106">
        <f t="shared" si="85"/>
        <v>9.8385513411798867E-2</v>
      </c>
      <c r="O297" s="106">
        <f t="shared" si="85"/>
        <v>7.9414671790214442E-3</v>
      </c>
      <c r="P297" s="129">
        <f t="shared" si="84"/>
        <v>0</v>
      </c>
      <c r="Q297" s="128">
        <v>1.8348956401623948</v>
      </c>
      <c r="R297" s="107">
        <f t="shared" si="87"/>
        <v>0.19509891311772776</v>
      </c>
      <c r="S297" s="109">
        <f t="shared" si="87"/>
        <v>0.18052714961444857</v>
      </c>
      <c r="T297" s="110">
        <f t="shared" si="87"/>
        <v>1.4571763503279201E-2</v>
      </c>
      <c r="U297" s="108">
        <f t="shared" si="86"/>
        <v>2.9264836967659167</v>
      </c>
      <c r="V297" s="11">
        <f t="shared" si="86"/>
        <v>2.7079072442167287</v>
      </c>
      <c r="W297" s="11">
        <f t="shared" si="86"/>
        <v>0.21857645254918801</v>
      </c>
      <c r="X297" s="92">
        <f t="shared" si="78"/>
        <v>29264.836967659168</v>
      </c>
      <c r="Y297" s="15">
        <f t="shared" si="79"/>
        <v>27079.072442167286</v>
      </c>
      <c r="Z297" s="15">
        <f t="shared" si="80"/>
        <v>2185.7645254918802</v>
      </c>
      <c r="AA297" s="111">
        <f t="shared" si="88"/>
        <v>292.6483696765917</v>
      </c>
      <c r="AB297" s="87">
        <f t="shared" si="88"/>
        <v>270.79072442167285</v>
      </c>
      <c r="AC297" s="127">
        <f t="shared" si="88"/>
        <v>21.857645254918804</v>
      </c>
    </row>
    <row r="298" spans="1:29" x14ac:dyDescent="0.25">
      <c r="A298" s="208" t="s">
        <v>12</v>
      </c>
      <c r="B298" s="208" t="s">
        <v>13</v>
      </c>
      <c r="C298" s="208" t="s">
        <v>975</v>
      </c>
      <c r="D298" s="208">
        <v>1</v>
      </c>
      <c r="E298" s="36" t="s">
        <v>391</v>
      </c>
      <c r="F298" s="8">
        <v>35</v>
      </c>
      <c r="G298" s="208"/>
      <c r="H298" s="108">
        <v>2.7050954160928438</v>
      </c>
      <c r="I298" s="88">
        <v>11.164157867431641</v>
      </c>
      <c r="J298" s="88">
        <v>10.228204600435296</v>
      </c>
      <c r="K298" s="88">
        <v>0.93595326699634462</v>
      </c>
      <c r="L298" s="41">
        <v>0</v>
      </c>
      <c r="M298" s="107">
        <f t="shared" si="85"/>
        <v>0.1116415786743164</v>
      </c>
      <c r="N298" s="106">
        <f t="shared" si="85"/>
        <v>0.10228204600435296</v>
      </c>
      <c r="O298" s="106">
        <f t="shared" si="85"/>
        <v>9.3595326699634461E-3</v>
      </c>
      <c r="P298" s="129">
        <f t="shared" si="84"/>
        <v>0</v>
      </c>
      <c r="Q298" s="128">
        <v>1.8206808256485478</v>
      </c>
      <c r="R298" s="107">
        <f t="shared" si="87"/>
        <v>0.2032636816374617</v>
      </c>
      <c r="S298" s="109">
        <f t="shared" si="87"/>
        <v>0.1862229599682281</v>
      </c>
      <c r="T298" s="110">
        <f t="shared" si="87"/>
        <v>1.7040721669233604E-2</v>
      </c>
      <c r="U298" s="108">
        <f t="shared" si="86"/>
        <v>7.1142288573111596</v>
      </c>
      <c r="V298" s="11">
        <f t="shared" si="86"/>
        <v>6.5178035988879834</v>
      </c>
      <c r="W298" s="11">
        <f t="shared" si="86"/>
        <v>0.59642525842317617</v>
      </c>
      <c r="X298" s="92">
        <f t="shared" si="78"/>
        <v>71142.288573111597</v>
      </c>
      <c r="Y298" s="15">
        <f t="shared" si="79"/>
        <v>65178.035988879834</v>
      </c>
      <c r="Z298" s="15">
        <f t="shared" si="80"/>
        <v>5964.2525842317618</v>
      </c>
      <c r="AA298" s="111">
        <f t="shared" si="88"/>
        <v>711.42288573111603</v>
      </c>
      <c r="AB298" s="87">
        <f t="shared" si="88"/>
        <v>651.78035988879833</v>
      </c>
      <c r="AC298" s="127">
        <f t="shared" si="88"/>
        <v>59.642525842317617</v>
      </c>
    </row>
    <row r="299" spans="1:29" x14ac:dyDescent="0.25">
      <c r="A299" s="208" t="s">
        <v>12</v>
      </c>
      <c r="B299" s="208" t="s">
        <v>13</v>
      </c>
      <c r="C299" s="208" t="s">
        <v>975</v>
      </c>
      <c r="D299" s="208">
        <v>2</v>
      </c>
      <c r="E299" s="36" t="s">
        <v>177</v>
      </c>
      <c r="F299" s="8">
        <v>15</v>
      </c>
      <c r="G299" s="208">
        <v>62</v>
      </c>
      <c r="H299" s="108">
        <v>2.6979580522959852</v>
      </c>
      <c r="I299" s="88">
        <v>10.768089294433594</v>
      </c>
      <c r="J299" s="88">
        <v>9.7375182539767131</v>
      </c>
      <c r="K299" s="88">
        <v>1.0305710404568806</v>
      </c>
      <c r="L299" s="41">
        <v>4.4875364750623703E-2</v>
      </c>
      <c r="M299" s="107">
        <f t="shared" si="85"/>
        <v>0.10768089294433594</v>
      </c>
      <c r="N299" s="106">
        <f t="shared" si="85"/>
        <v>9.7375182539767124E-2</v>
      </c>
      <c r="O299" s="106">
        <f t="shared" si="85"/>
        <v>1.0305710404568806E-2</v>
      </c>
      <c r="P299" s="129">
        <f t="shared" si="84"/>
        <v>4.4875364750623703E-4</v>
      </c>
      <c r="Q299" s="128">
        <v>1.563629596523151</v>
      </c>
      <c r="R299" s="107">
        <f t="shared" si="87"/>
        <v>0.16837303118780464</v>
      </c>
      <c r="S299" s="109">
        <f t="shared" si="87"/>
        <v>0.15225871738602426</v>
      </c>
      <c r="T299" s="110">
        <f t="shared" si="87"/>
        <v>1.6114313801780362E-2</v>
      </c>
      <c r="U299" s="108">
        <f t="shared" si="86"/>
        <v>2.5255954678170696</v>
      </c>
      <c r="V299" s="11">
        <f t="shared" si="86"/>
        <v>2.283880760790364</v>
      </c>
      <c r="W299" s="11">
        <f t="shared" si="86"/>
        <v>0.24171470702670542</v>
      </c>
      <c r="X299" s="92">
        <f t="shared" si="78"/>
        <v>25255.954678170696</v>
      </c>
      <c r="Y299" s="15">
        <f t="shared" si="79"/>
        <v>22838.80760790364</v>
      </c>
      <c r="Z299" s="15">
        <f t="shared" si="80"/>
        <v>2417.147070267054</v>
      </c>
      <c r="AA299" s="111">
        <f t="shared" si="88"/>
        <v>252.55954678170696</v>
      </c>
      <c r="AB299" s="87">
        <f t="shared" si="88"/>
        <v>228.38807607903641</v>
      </c>
      <c r="AC299" s="127">
        <f t="shared" si="88"/>
        <v>24.17147070267054</v>
      </c>
    </row>
    <row r="300" spans="1:29" x14ac:dyDescent="0.25">
      <c r="A300" s="208" t="s">
        <v>12</v>
      </c>
      <c r="B300" s="208" t="s">
        <v>13</v>
      </c>
      <c r="C300" s="208" t="s">
        <v>975</v>
      </c>
      <c r="D300" s="208">
        <v>2</v>
      </c>
      <c r="E300" s="36" t="s">
        <v>170</v>
      </c>
      <c r="F300" s="8">
        <v>15</v>
      </c>
      <c r="G300" s="208"/>
      <c r="H300" s="108">
        <v>2.5121788136403533</v>
      </c>
      <c r="I300" s="88">
        <v>10.554343269342493</v>
      </c>
      <c r="J300" s="88">
        <v>9.5510379670285435</v>
      </c>
      <c r="K300" s="88">
        <v>1.0033053023139491</v>
      </c>
      <c r="L300" s="41">
        <v>0</v>
      </c>
      <c r="M300" s="107">
        <f t="shared" si="85"/>
        <v>0.10554343269342492</v>
      </c>
      <c r="N300" s="106">
        <f t="shared" si="85"/>
        <v>9.5510379670285431E-2</v>
      </c>
      <c r="O300" s="106">
        <f t="shared" si="85"/>
        <v>1.003305302313949E-2</v>
      </c>
      <c r="P300" s="129">
        <f t="shared" si="84"/>
        <v>0</v>
      </c>
      <c r="Q300" s="128">
        <v>1.8396339116670104</v>
      </c>
      <c r="R300" s="107">
        <f t="shared" si="87"/>
        <v>0.19416127793656912</v>
      </c>
      <c r="S300" s="109">
        <f t="shared" si="87"/>
        <v>0.17570413335764851</v>
      </c>
      <c r="T300" s="110">
        <f t="shared" si="87"/>
        <v>1.8457144578920625E-2</v>
      </c>
      <c r="U300" s="108">
        <f t="shared" si="86"/>
        <v>2.9124191690485364</v>
      </c>
      <c r="V300" s="11">
        <f t="shared" si="86"/>
        <v>2.6355620003647275</v>
      </c>
      <c r="W300" s="11">
        <f t="shared" si="86"/>
        <v>0.27685716868380933</v>
      </c>
      <c r="X300" s="92">
        <f t="shared" si="78"/>
        <v>29124.191690485364</v>
      </c>
      <c r="Y300" s="15">
        <f t="shared" si="79"/>
        <v>26355.620003647276</v>
      </c>
      <c r="Z300" s="15">
        <f t="shared" si="80"/>
        <v>2768.5716868380932</v>
      </c>
      <c r="AA300" s="111">
        <f t="shared" si="88"/>
        <v>291.24191690485367</v>
      </c>
      <c r="AB300" s="87">
        <f t="shared" si="88"/>
        <v>263.55620003647277</v>
      </c>
      <c r="AC300" s="127">
        <f t="shared" si="88"/>
        <v>27.685716868380933</v>
      </c>
    </row>
    <row r="301" spans="1:29" x14ac:dyDescent="0.25">
      <c r="A301" s="208" t="s">
        <v>12</v>
      </c>
      <c r="B301" s="208" t="s">
        <v>13</v>
      </c>
      <c r="C301" s="208" t="s">
        <v>975</v>
      </c>
      <c r="D301" s="208">
        <v>2</v>
      </c>
      <c r="E301" s="36" t="s">
        <v>395</v>
      </c>
      <c r="F301" s="8">
        <v>32</v>
      </c>
      <c r="G301" s="208"/>
      <c r="H301" s="108">
        <v>3.3101412608053575</v>
      </c>
      <c r="I301" s="88">
        <v>11.590044975280762</v>
      </c>
      <c r="J301" s="88">
        <v>10.294268955743043</v>
      </c>
      <c r="K301" s="88">
        <v>1.295776019537719</v>
      </c>
      <c r="L301" s="41">
        <v>6.4916297793388367E-2</v>
      </c>
      <c r="M301" s="107">
        <f t="shared" si="85"/>
        <v>0.11590044975280761</v>
      </c>
      <c r="N301" s="106">
        <f t="shared" si="85"/>
        <v>0.10294268955743043</v>
      </c>
      <c r="O301" s="106">
        <f t="shared" si="85"/>
        <v>1.2957760195377191E-2</v>
      </c>
      <c r="P301" s="129">
        <f t="shared" si="84"/>
        <v>6.4916297793388361E-4</v>
      </c>
      <c r="Q301" s="128">
        <v>1.5174314493531491</v>
      </c>
      <c r="R301" s="107">
        <f t="shared" si="87"/>
        <v>0.17587098744908469</v>
      </c>
      <c r="S301" s="109">
        <f t="shared" si="87"/>
        <v>0.15620847461544293</v>
      </c>
      <c r="T301" s="110">
        <f t="shared" si="87"/>
        <v>1.9662512833641756E-2</v>
      </c>
      <c r="U301" s="108">
        <f t="shared" si="86"/>
        <v>5.6278715983707102</v>
      </c>
      <c r="V301" s="11">
        <f t="shared" si="86"/>
        <v>4.9986711876941738</v>
      </c>
      <c r="W301" s="11">
        <f t="shared" si="86"/>
        <v>0.6292004106765362</v>
      </c>
      <c r="X301" s="92">
        <f t="shared" si="78"/>
        <v>56278.715983707101</v>
      </c>
      <c r="Y301" s="15">
        <f t="shared" si="79"/>
        <v>49986.711876941736</v>
      </c>
      <c r="Z301" s="15">
        <f t="shared" si="80"/>
        <v>6292.0041067653619</v>
      </c>
      <c r="AA301" s="111">
        <f t="shared" si="88"/>
        <v>562.78715983707104</v>
      </c>
      <c r="AB301" s="87">
        <f t="shared" si="88"/>
        <v>499.86711876941735</v>
      </c>
      <c r="AC301" s="127">
        <f t="shared" si="88"/>
        <v>62.920041067653621</v>
      </c>
    </row>
    <row r="302" spans="1:29" x14ac:dyDescent="0.25">
      <c r="A302" s="208" t="s">
        <v>12</v>
      </c>
      <c r="B302" s="208" t="s">
        <v>13</v>
      </c>
      <c r="C302" s="208" t="s">
        <v>975</v>
      </c>
      <c r="D302" s="208">
        <v>3</v>
      </c>
      <c r="E302" s="36" t="s">
        <v>177</v>
      </c>
      <c r="F302" s="8">
        <v>15</v>
      </c>
      <c r="G302" s="208">
        <v>85</v>
      </c>
      <c r="H302" s="108">
        <v>4.1456701002005714</v>
      </c>
      <c r="I302" s="88">
        <v>10.076994895935059</v>
      </c>
      <c r="J302" s="88">
        <v>9.4795963631643954</v>
      </c>
      <c r="K302" s="88">
        <v>0.59739853277066324</v>
      </c>
      <c r="L302" s="41">
        <v>5.5142644792795181E-2</v>
      </c>
      <c r="M302" s="107">
        <f t="shared" si="85"/>
        <v>0.10076994895935058</v>
      </c>
      <c r="N302" s="106">
        <f t="shared" si="85"/>
        <v>9.4795963631643956E-2</v>
      </c>
      <c r="O302" s="106">
        <f t="shared" si="85"/>
        <v>5.973985327706632E-3</v>
      </c>
      <c r="P302" s="129">
        <f t="shared" si="84"/>
        <v>5.5142644792795183E-4</v>
      </c>
      <c r="Q302" s="128">
        <v>1.4664950306785312</v>
      </c>
      <c r="R302" s="107">
        <f t="shared" si="87"/>
        <v>0.14777862939061684</v>
      </c>
      <c r="S302" s="109">
        <f t="shared" si="87"/>
        <v>0.13901780959418863</v>
      </c>
      <c r="T302" s="110">
        <f t="shared" si="87"/>
        <v>8.7608197964282319E-3</v>
      </c>
      <c r="U302" s="108">
        <f t="shared" si="86"/>
        <v>2.2166794408592527</v>
      </c>
      <c r="V302" s="11">
        <f t="shared" si="86"/>
        <v>2.0852671439128292</v>
      </c>
      <c r="W302" s="11">
        <f t="shared" si="86"/>
        <v>0.13141229694642348</v>
      </c>
      <c r="X302" s="92">
        <f t="shared" si="78"/>
        <v>22166.794408592526</v>
      </c>
      <c r="Y302" s="15">
        <f t="shared" si="79"/>
        <v>20852.671439128291</v>
      </c>
      <c r="Z302" s="15">
        <f t="shared" si="80"/>
        <v>1314.1229694642348</v>
      </c>
      <c r="AA302" s="111">
        <f t="shared" si="88"/>
        <v>221.66794408592526</v>
      </c>
      <c r="AB302" s="87">
        <f t="shared" si="88"/>
        <v>208.52671439128292</v>
      </c>
      <c r="AC302" s="127">
        <f t="shared" si="88"/>
        <v>13.141229694642348</v>
      </c>
    </row>
    <row r="303" spans="1:29" x14ac:dyDescent="0.25">
      <c r="A303" s="208" t="s">
        <v>12</v>
      </c>
      <c r="B303" s="208" t="s">
        <v>13</v>
      </c>
      <c r="C303" s="208" t="s">
        <v>975</v>
      </c>
      <c r="D303" s="208">
        <v>3</v>
      </c>
      <c r="E303" s="36" t="s">
        <v>170</v>
      </c>
      <c r="F303" s="8">
        <v>15</v>
      </c>
      <c r="G303" s="208"/>
      <c r="H303" s="108">
        <v>2.9611547442157411</v>
      </c>
      <c r="I303" s="88">
        <v>11.363786697387695</v>
      </c>
      <c r="J303" s="88">
        <v>11.109902781100052</v>
      </c>
      <c r="K303" s="88">
        <v>0.25388391628764317</v>
      </c>
      <c r="L303" s="41">
        <v>4.7268278896808624E-2</v>
      </c>
      <c r="M303" s="107">
        <f t="shared" si="85"/>
        <v>0.11363786697387696</v>
      </c>
      <c r="N303" s="106">
        <f t="shared" si="85"/>
        <v>0.11109902781100052</v>
      </c>
      <c r="O303" s="106">
        <f t="shared" si="85"/>
        <v>2.5388391628764317E-3</v>
      </c>
      <c r="P303" s="129">
        <f t="shared" si="84"/>
        <v>4.7268278896808627E-4</v>
      </c>
      <c r="Q303" s="128">
        <v>1.6110123115693071</v>
      </c>
      <c r="R303" s="107">
        <f t="shared" si="87"/>
        <v>0.18307200275539093</v>
      </c>
      <c r="S303" s="109">
        <f t="shared" si="87"/>
        <v>0.17898190160690269</v>
      </c>
      <c r="T303" s="110">
        <f t="shared" si="87"/>
        <v>4.0901011484882448E-3</v>
      </c>
      <c r="U303" s="108">
        <f t="shared" si="86"/>
        <v>2.7460800413308641</v>
      </c>
      <c r="V303" s="11">
        <f t="shared" si="86"/>
        <v>2.6847285241035403</v>
      </c>
      <c r="W303" s="11">
        <f t="shared" si="86"/>
        <v>6.1351517227323682E-2</v>
      </c>
      <c r="X303" s="92">
        <f t="shared" si="78"/>
        <v>27460.80041330864</v>
      </c>
      <c r="Y303" s="15">
        <f t="shared" si="79"/>
        <v>26847.285241035403</v>
      </c>
      <c r="Z303" s="15">
        <f t="shared" si="80"/>
        <v>613.51517227323677</v>
      </c>
      <c r="AA303" s="111">
        <f t="shared" si="88"/>
        <v>274.60800413308641</v>
      </c>
      <c r="AB303" s="87">
        <f t="shared" si="88"/>
        <v>268.47285241035405</v>
      </c>
      <c r="AC303" s="127">
        <f t="shared" si="88"/>
        <v>6.1351517227323678</v>
      </c>
    </row>
    <row r="304" spans="1:29" x14ac:dyDescent="0.25">
      <c r="A304" s="208" t="s">
        <v>12</v>
      </c>
      <c r="B304" s="208" t="s">
        <v>13</v>
      </c>
      <c r="C304" s="208" t="s">
        <v>975</v>
      </c>
      <c r="D304" s="208">
        <v>3</v>
      </c>
      <c r="E304" s="36" t="s">
        <v>171</v>
      </c>
      <c r="F304" s="8">
        <v>20</v>
      </c>
      <c r="G304" s="208"/>
      <c r="H304" s="108">
        <v>2.7769852591535402</v>
      </c>
      <c r="I304" s="88">
        <v>10.971396923065186</v>
      </c>
      <c r="J304" s="88">
        <v>10.746520607232259</v>
      </c>
      <c r="K304" s="88">
        <v>0.22487631583292611</v>
      </c>
      <c r="L304" s="41">
        <v>2.0831195637583733E-2</v>
      </c>
      <c r="M304" s="107">
        <f t="shared" si="85"/>
        <v>0.10971396923065185</v>
      </c>
      <c r="N304" s="106">
        <f t="shared" si="85"/>
        <v>0.1074652060723226</v>
      </c>
      <c r="O304" s="106">
        <f t="shared" si="85"/>
        <v>2.2487631583292611E-3</v>
      </c>
      <c r="P304" s="129">
        <f t="shared" si="84"/>
        <v>2.0831195637583733E-4</v>
      </c>
      <c r="Q304" s="128">
        <v>1.6418110763493086</v>
      </c>
      <c r="R304" s="107">
        <f t="shared" si="87"/>
        <v>0.18012960991313143</v>
      </c>
      <c r="S304" s="109">
        <f t="shared" si="87"/>
        <v>0.17643756565170021</v>
      </c>
      <c r="T304" s="110">
        <f t="shared" si="87"/>
        <v>3.692044261431235E-3</v>
      </c>
      <c r="U304" s="108">
        <f t="shared" si="86"/>
        <v>3.602592198262629</v>
      </c>
      <c r="V304" s="11">
        <f t="shared" si="86"/>
        <v>3.5287513130340042</v>
      </c>
      <c r="W304" s="11">
        <f t="shared" si="86"/>
        <v>7.3840885228624698E-2</v>
      </c>
      <c r="X304" s="92">
        <f t="shared" si="78"/>
        <v>36025.921982626292</v>
      </c>
      <c r="Y304" s="15">
        <f t="shared" si="79"/>
        <v>35287.513130340041</v>
      </c>
      <c r="Z304" s="15">
        <f t="shared" si="80"/>
        <v>738.408852286247</v>
      </c>
      <c r="AA304" s="111">
        <f t="shared" si="88"/>
        <v>360.25921982626295</v>
      </c>
      <c r="AB304" s="87">
        <f t="shared" si="88"/>
        <v>352.87513130340039</v>
      </c>
      <c r="AC304" s="127">
        <f t="shared" si="88"/>
        <v>7.38408852286247</v>
      </c>
    </row>
    <row r="305" spans="1:29" x14ac:dyDescent="0.25">
      <c r="A305" s="208" t="s">
        <v>12</v>
      </c>
      <c r="B305" s="208" t="s">
        <v>13</v>
      </c>
      <c r="C305" s="208" t="s">
        <v>975</v>
      </c>
      <c r="D305" s="208">
        <v>3</v>
      </c>
      <c r="E305" s="36" t="s">
        <v>400</v>
      </c>
      <c r="F305" s="8">
        <v>35</v>
      </c>
      <c r="G305" s="208"/>
      <c r="H305" s="108">
        <v>2.9556731360108408</v>
      </c>
      <c r="I305" s="88">
        <v>11.590382290938958</v>
      </c>
      <c r="J305" s="88">
        <v>10.689466717512621</v>
      </c>
      <c r="K305" s="88">
        <v>0.90091557342633699</v>
      </c>
      <c r="L305" s="41">
        <v>5.0846947627903441E-2</v>
      </c>
      <c r="M305" s="107">
        <f t="shared" si="85"/>
        <v>0.11590382290938958</v>
      </c>
      <c r="N305" s="106">
        <f t="shared" si="85"/>
        <v>0.10689466717512622</v>
      </c>
      <c r="O305" s="106">
        <f t="shared" si="85"/>
        <v>9.0091557342633702E-3</v>
      </c>
      <c r="P305" s="129">
        <f t="shared" si="84"/>
        <v>5.0846947627903444E-4</v>
      </c>
      <c r="Q305" s="128">
        <v>1.6891937913954647</v>
      </c>
      <c r="R305" s="107">
        <f t="shared" si="87"/>
        <v>0.19578401805754031</v>
      </c>
      <c r="S305" s="109">
        <f t="shared" si="87"/>
        <v>0.18056580812550779</v>
      </c>
      <c r="T305" s="110">
        <f t="shared" si="87"/>
        <v>1.5218209932032534E-2</v>
      </c>
      <c r="U305" s="108">
        <f t="shared" si="86"/>
        <v>6.8524406320139102</v>
      </c>
      <c r="V305" s="11">
        <f t="shared" si="86"/>
        <v>6.3198032843927718</v>
      </c>
      <c r="W305" s="11">
        <f t="shared" si="86"/>
        <v>0.53263734762113868</v>
      </c>
      <c r="X305" s="92">
        <f t="shared" si="78"/>
        <v>68524.406320139096</v>
      </c>
      <c r="Y305" s="15">
        <f t="shared" si="79"/>
        <v>63198.032843927722</v>
      </c>
      <c r="Z305" s="15">
        <f t="shared" si="80"/>
        <v>5326.3734762113872</v>
      </c>
      <c r="AA305" s="111">
        <f t="shared" si="88"/>
        <v>685.24406320139099</v>
      </c>
      <c r="AB305" s="87">
        <f t="shared" si="88"/>
        <v>631.98032843927729</v>
      </c>
      <c r="AC305" s="127">
        <f t="shared" si="88"/>
        <v>53.26373476211387</v>
      </c>
    </row>
    <row r="306" spans="1:29" x14ac:dyDescent="0.25">
      <c r="A306" s="208" t="s">
        <v>12</v>
      </c>
      <c r="B306" s="208" t="s">
        <v>13</v>
      </c>
      <c r="C306" s="208" t="s">
        <v>975</v>
      </c>
      <c r="D306" s="208">
        <v>4</v>
      </c>
      <c r="E306" s="36" t="s">
        <v>177</v>
      </c>
      <c r="F306" s="8">
        <v>15</v>
      </c>
      <c r="G306" s="208">
        <v>97</v>
      </c>
      <c r="H306" s="108">
        <v>3.0579454752773407</v>
      </c>
      <c r="I306" s="88">
        <v>11.03643798828125</v>
      </c>
      <c r="J306" s="88">
        <v>9.9460765854044695</v>
      </c>
      <c r="K306" s="88">
        <v>1.0903614028767805</v>
      </c>
      <c r="L306" s="41">
        <v>5.1661401987075806E-2</v>
      </c>
      <c r="M306" s="107">
        <f t="shared" si="85"/>
        <v>0.1103643798828125</v>
      </c>
      <c r="N306" s="106">
        <f t="shared" si="85"/>
        <v>9.9460765854044689E-2</v>
      </c>
      <c r="O306" s="106">
        <f t="shared" si="85"/>
        <v>1.0903614028767805E-2</v>
      </c>
      <c r="P306" s="129">
        <f t="shared" si="84"/>
        <v>5.1661401987075802E-4</v>
      </c>
      <c r="Q306" s="128">
        <v>1.4120049083754516</v>
      </c>
      <c r="R306" s="107">
        <f t="shared" si="87"/>
        <v>0.1558350461043442</v>
      </c>
      <c r="S306" s="109">
        <f t="shared" si="87"/>
        <v>0.1404390895766926</v>
      </c>
      <c r="T306" s="110">
        <f t="shared" si="87"/>
        <v>1.5395956527651572E-2</v>
      </c>
      <c r="U306" s="108">
        <f t="shared" si="86"/>
        <v>2.3375256915651632</v>
      </c>
      <c r="V306" s="11">
        <f t="shared" si="86"/>
        <v>2.1065863436503891</v>
      </c>
      <c r="W306" s="11">
        <f t="shared" si="86"/>
        <v>0.23093934791477361</v>
      </c>
      <c r="X306" s="92">
        <f t="shared" si="78"/>
        <v>23375.256915651633</v>
      </c>
      <c r="Y306" s="15">
        <f t="shared" si="79"/>
        <v>21065.863436503892</v>
      </c>
      <c r="Z306" s="15">
        <f t="shared" si="80"/>
        <v>2309.3934791477359</v>
      </c>
      <c r="AA306" s="111">
        <f t="shared" si="88"/>
        <v>233.75256915651633</v>
      </c>
      <c r="AB306" s="87">
        <f t="shared" si="88"/>
        <v>210.65863436503892</v>
      </c>
      <c r="AC306" s="127">
        <f t="shared" si="88"/>
        <v>23.093934791477359</v>
      </c>
    </row>
    <row r="307" spans="1:29" x14ac:dyDescent="0.25">
      <c r="A307" s="208" t="s">
        <v>12</v>
      </c>
      <c r="B307" s="208" t="s">
        <v>13</v>
      </c>
      <c r="C307" s="208" t="s">
        <v>975</v>
      </c>
      <c r="D307" s="208">
        <v>4</v>
      </c>
      <c r="E307" s="36" t="s">
        <v>170</v>
      </c>
      <c r="F307" s="8">
        <v>15</v>
      </c>
      <c r="G307" s="208"/>
      <c r="H307" s="108">
        <v>5.3740673522887725</v>
      </c>
      <c r="I307" s="88">
        <v>11.260392189025879</v>
      </c>
      <c r="J307" s="88">
        <v>9.3611690170655777</v>
      </c>
      <c r="K307" s="88">
        <v>1.8992231719603012</v>
      </c>
      <c r="L307" s="41">
        <v>0.12358523160219193</v>
      </c>
      <c r="M307" s="107">
        <f t="shared" si="85"/>
        <v>0.11260392189025879</v>
      </c>
      <c r="N307" s="106">
        <f t="shared" si="85"/>
        <v>9.3611690170655779E-2</v>
      </c>
      <c r="O307" s="106">
        <f t="shared" si="85"/>
        <v>1.8992231719603011E-2</v>
      </c>
      <c r="P307" s="129">
        <f t="shared" si="84"/>
        <v>1.2358523160219193E-3</v>
      </c>
      <c r="Q307" s="128">
        <v>1.1288931859746689</v>
      </c>
      <c r="R307" s="107">
        <f t="shared" si="87"/>
        <v>0.12711780013593701</v>
      </c>
      <c r="S307" s="109">
        <f t="shared" si="87"/>
        <v>0.1056775991612252</v>
      </c>
      <c r="T307" s="110">
        <f t="shared" si="87"/>
        <v>2.1440200974711807E-2</v>
      </c>
      <c r="U307" s="108">
        <f t="shared" si="86"/>
        <v>1.9067670020390552</v>
      </c>
      <c r="V307" s="11">
        <f t="shared" si="86"/>
        <v>1.5851639874183778</v>
      </c>
      <c r="W307" s="11">
        <f t="shared" si="86"/>
        <v>0.32160301462067714</v>
      </c>
      <c r="X307" s="92">
        <f t="shared" si="78"/>
        <v>19067.670020390553</v>
      </c>
      <c r="Y307" s="15">
        <f t="shared" si="79"/>
        <v>15851.639874183778</v>
      </c>
      <c r="Z307" s="15">
        <f t="shared" si="80"/>
        <v>3216.0301462067714</v>
      </c>
      <c r="AA307" s="111">
        <f t="shared" si="88"/>
        <v>190.67670020390554</v>
      </c>
      <c r="AB307" s="87">
        <f t="shared" si="88"/>
        <v>158.51639874183778</v>
      </c>
      <c r="AC307" s="127">
        <f t="shared" si="88"/>
        <v>32.160301462067714</v>
      </c>
    </row>
    <row r="308" spans="1:29" x14ac:dyDescent="0.25">
      <c r="A308" s="208" t="s">
        <v>12</v>
      </c>
      <c r="B308" s="208" t="s">
        <v>13</v>
      </c>
      <c r="C308" s="208" t="s">
        <v>975</v>
      </c>
      <c r="D308" s="208">
        <v>4</v>
      </c>
      <c r="E308" s="36" t="s">
        <v>171</v>
      </c>
      <c r="F308" s="8">
        <v>20</v>
      </c>
      <c r="G308" s="208"/>
      <c r="H308" s="108">
        <v>3.7628885935015957</v>
      </c>
      <c r="I308" s="88">
        <v>10.619744822932914</v>
      </c>
      <c r="J308" s="88">
        <v>10.168260823616023</v>
      </c>
      <c r="K308" s="88">
        <v>0.45148399931689021</v>
      </c>
      <c r="L308" s="41">
        <v>7.1017754515678433E-2</v>
      </c>
      <c r="M308" s="107">
        <f t="shared" si="85"/>
        <v>0.10619744822932914</v>
      </c>
      <c r="N308" s="106">
        <f t="shared" si="85"/>
        <v>0.10168260823616024</v>
      </c>
      <c r="O308" s="106">
        <f t="shared" si="85"/>
        <v>4.5148399931689018E-3</v>
      </c>
      <c r="P308" s="129">
        <f t="shared" si="84"/>
        <v>7.1017754515678429E-4</v>
      </c>
      <c r="Q308" s="128">
        <v>1.5423073747523808</v>
      </c>
      <c r="R308" s="107">
        <f t="shared" si="87"/>
        <v>0.16378910758397849</v>
      </c>
      <c r="S308" s="109">
        <f t="shared" si="87"/>
        <v>0.15682583656668711</v>
      </c>
      <c r="T308" s="110">
        <f t="shared" si="87"/>
        <v>6.9632710172913854E-3</v>
      </c>
      <c r="U308" s="108">
        <f t="shared" si="86"/>
        <v>3.2757821516795693</v>
      </c>
      <c r="V308" s="11">
        <f t="shared" si="86"/>
        <v>3.1365167313337423</v>
      </c>
      <c r="W308" s="11">
        <f t="shared" si="86"/>
        <v>0.1392654203458277</v>
      </c>
      <c r="X308" s="92">
        <f t="shared" si="78"/>
        <v>32757.821516795691</v>
      </c>
      <c r="Y308" s="15">
        <f t="shared" si="79"/>
        <v>31365.167313337424</v>
      </c>
      <c r="Z308" s="15">
        <f t="shared" si="80"/>
        <v>1392.6542034582769</v>
      </c>
      <c r="AA308" s="111">
        <f t="shared" si="88"/>
        <v>327.5782151679569</v>
      </c>
      <c r="AB308" s="87">
        <f t="shared" si="88"/>
        <v>313.65167313337423</v>
      </c>
      <c r="AC308" s="127">
        <f t="shared" si="88"/>
        <v>13.92654203458277</v>
      </c>
    </row>
    <row r="309" spans="1:29" x14ac:dyDescent="0.25">
      <c r="A309" s="208" t="s">
        <v>12</v>
      </c>
      <c r="B309" s="208" t="s">
        <v>13</v>
      </c>
      <c r="C309" s="208" t="s">
        <v>975</v>
      </c>
      <c r="D309" s="208">
        <v>4</v>
      </c>
      <c r="E309" s="36" t="s">
        <v>404</v>
      </c>
      <c r="F309" s="8">
        <v>47</v>
      </c>
      <c r="G309" s="208"/>
      <c r="H309" s="108">
        <v>3.0108904548366424</v>
      </c>
      <c r="I309" s="88">
        <v>11.736965179443359</v>
      </c>
      <c r="J309" s="88">
        <v>10.352366681438008</v>
      </c>
      <c r="K309" s="88">
        <v>1.3845984980053512</v>
      </c>
      <c r="L309" s="41">
        <v>4.8086877912282944E-2</v>
      </c>
      <c r="M309" s="107">
        <f t="shared" si="85"/>
        <v>0.11736965179443359</v>
      </c>
      <c r="N309" s="106">
        <f t="shared" si="85"/>
        <v>0.10352366681438008</v>
      </c>
      <c r="O309" s="106">
        <f t="shared" si="85"/>
        <v>1.3845984980053511E-2</v>
      </c>
      <c r="P309" s="129">
        <f t="shared" si="84"/>
        <v>4.8086877912282942E-4</v>
      </c>
      <c r="Q309" s="128">
        <v>1.5754752752846901</v>
      </c>
      <c r="R309" s="107">
        <f t="shared" si="87"/>
        <v>0.18491298447090349</v>
      </c>
      <c r="S309" s="109">
        <f t="shared" si="87"/>
        <v>0.163098977472866</v>
      </c>
      <c r="T309" s="110">
        <f t="shared" si="87"/>
        <v>2.181400699803749E-2</v>
      </c>
      <c r="U309" s="108">
        <f t="shared" si="86"/>
        <v>8.6909102701324645</v>
      </c>
      <c r="V309" s="11">
        <f t="shared" si="86"/>
        <v>7.6656519412247022</v>
      </c>
      <c r="W309" s="11">
        <f t="shared" si="86"/>
        <v>1.0252583289077621</v>
      </c>
      <c r="X309" s="92">
        <f t="shared" si="78"/>
        <v>86909.102701324649</v>
      </c>
      <c r="Y309" s="15">
        <f t="shared" si="79"/>
        <v>76656.519412247028</v>
      </c>
      <c r="Z309" s="15">
        <f t="shared" si="80"/>
        <v>10252.583289077622</v>
      </c>
      <c r="AA309" s="111">
        <f t="shared" si="88"/>
        <v>869.0910270132465</v>
      </c>
      <c r="AB309" s="87">
        <f t="shared" si="88"/>
        <v>766.5651941224703</v>
      </c>
      <c r="AC309" s="127">
        <f t="shared" si="88"/>
        <v>102.52583289077621</v>
      </c>
    </row>
    <row r="310" spans="1:29" x14ac:dyDescent="0.25">
      <c r="A310" s="208" t="s">
        <v>12</v>
      </c>
      <c r="B310" s="208" t="s">
        <v>13</v>
      </c>
      <c r="C310" s="208" t="s">
        <v>975</v>
      </c>
      <c r="D310" s="208">
        <v>5</v>
      </c>
      <c r="E310" s="36" t="s">
        <v>177</v>
      </c>
      <c r="F310" s="8">
        <v>15</v>
      </c>
      <c r="G310" s="208">
        <v>94</v>
      </c>
      <c r="H310" s="108">
        <v>3.1958762886596754</v>
      </c>
      <c r="I310" s="88">
        <v>10.548696414629216</v>
      </c>
      <c r="J310" s="88">
        <v>9.9148284695812237</v>
      </c>
      <c r="K310" s="88">
        <v>0.63386794504799227</v>
      </c>
      <c r="L310" s="41">
        <v>4.7937644652423811E-2</v>
      </c>
      <c r="M310" s="107">
        <f t="shared" si="85"/>
        <v>0.10548696414629216</v>
      </c>
      <c r="N310" s="106">
        <f t="shared" si="85"/>
        <v>9.914828469581223E-2</v>
      </c>
      <c r="O310" s="106">
        <f t="shared" si="85"/>
        <v>6.3386794504799223E-3</v>
      </c>
      <c r="P310" s="129">
        <f t="shared" si="84"/>
        <v>4.793764465242381E-4</v>
      </c>
      <c r="Q310" s="128">
        <v>1.2710413311131374</v>
      </c>
      <c r="R310" s="107">
        <f t="shared" si="87"/>
        <v>0.13407829132358698</v>
      </c>
      <c r="S310" s="109">
        <f t="shared" si="87"/>
        <v>0.12602156775734949</v>
      </c>
      <c r="T310" s="110">
        <f t="shared" si="87"/>
        <v>8.0567235662374909E-3</v>
      </c>
      <c r="U310" s="108">
        <f t="shared" si="86"/>
        <v>2.0111743698538049</v>
      </c>
      <c r="V310" s="11">
        <f t="shared" si="86"/>
        <v>1.8903235163602423</v>
      </c>
      <c r="W310" s="11">
        <f t="shared" si="86"/>
        <v>0.12085085349356237</v>
      </c>
      <c r="X310" s="92">
        <f t="shared" si="78"/>
        <v>20111.743698538048</v>
      </c>
      <c r="Y310" s="15">
        <f t="shared" si="79"/>
        <v>18903.235163602421</v>
      </c>
      <c r="Z310" s="15">
        <f t="shared" si="80"/>
        <v>1208.5085349356236</v>
      </c>
      <c r="AA310" s="111">
        <f t="shared" si="88"/>
        <v>201.11743698538049</v>
      </c>
      <c r="AB310" s="87">
        <f t="shared" si="88"/>
        <v>189.03235163602423</v>
      </c>
      <c r="AC310" s="127">
        <f t="shared" si="88"/>
        <v>12.085085349356236</v>
      </c>
    </row>
    <row r="311" spans="1:29" x14ac:dyDescent="0.25">
      <c r="A311" s="208" t="s">
        <v>12</v>
      </c>
      <c r="B311" s="208" t="s">
        <v>13</v>
      </c>
      <c r="C311" s="208" t="s">
        <v>975</v>
      </c>
      <c r="D311" s="208">
        <v>5</v>
      </c>
      <c r="E311" s="36" t="s">
        <v>170</v>
      </c>
      <c r="F311" s="8">
        <v>15</v>
      </c>
      <c r="G311" s="208"/>
      <c r="H311" s="108">
        <v>3.3322821402292311</v>
      </c>
      <c r="I311" s="88">
        <v>10.862631797790527</v>
      </c>
      <c r="J311" s="88">
        <v>10.548988614162027</v>
      </c>
      <c r="K311" s="88">
        <v>0.31364318362849986</v>
      </c>
      <c r="L311" s="41">
        <v>5.6794993579387665E-2</v>
      </c>
      <c r="M311" s="107">
        <f t="shared" si="85"/>
        <v>0.10862631797790527</v>
      </c>
      <c r="N311" s="106">
        <f t="shared" si="85"/>
        <v>0.10548988614162028</v>
      </c>
      <c r="O311" s="106">
        <f t="shared" si="85"/>
        <v>3.1364318362849986E-3</v>
      </c>
      <c r="P311" s="129">
        <f t="shared" si="84"/>
        <v>5.6794993579387663E-4</v>
      </c>
      <c r="Q311" s="128">
        <v>1.4866326845731475</v>
      </c>
      <c r="R311" s="107">
        <f t="shared" si="87"/>
        <v>0.16148743471078966</v>
      </c>
      <c r="S311" s="109">
        <f t="shared" si="87"/>
        <v>0.15682471263003261</v>
      </c>
      <c r="T311" s="110">
        <f t="shared" si="87"/>
        <v>4.662722080757054E-3</v>
      </c>
      <c r="U311" s="108">
        <f t="shared" si="86"/>
        <v>2.4223115206618449</v>
      </c>
      <c r="V311" s="11">
        <f t="shared" si="86"/>
        <v>2.3523706894504892</v>
      </c>
      <c r="W311" s="11">
        <f t="shared" si="86"/>
        <v>6.9940831211355803E-2</v>
      </c>
      <c r="X311" s="92">
        <f t="shared" si="78"/>
        <v>24223.115206618448</v>
      </c>
      <c r="Y311" s="15">
        <f t="shared" si="79"/>
        <v>23523.706894504892</v>
      </c>
      <c r="Z311" s="15">
        <f t="shared" si="80"/>
        <v>699.40831211355805</v>
      </c>
      <c r="AA311" s="111">
        <f t="shared" si="88"/>
        <v>242.23115206618448</v>
      </c>
      <c r="AB311" s="87">
        <f t="shared" si="88"/>
        <v>235.23706894504892</v>
      </c>
      <c r="AC311" s="127">
        <f t="shared" si="88"/>
        <v>6.9940831211355805</v>
      </c>
    </row>
    <row r="312" spans="1:29" x14ac:dyDescent="0.25">
      <c r="A312" s="208" t="s">
        <v>12</v>
      </c>
      <c r="B312" s="208" t="s">
        <v>13</v>
      </c>
      <c r="C312" s="208" t="s">
        <v>975</v>
      </c>
      <c r="D312" s="208">
        <v>5</v>
      </c>
      <c r="E312" s="36" t="s">
        <v>171</v>
      </c>
      <c r="F312" s="8">
        <v>20</v>
      </c>
      <c r="G312" s="208"/>
      <c r="H312" s="108">
        <v>2.9579141930419994</v>
      </c>
      <c r="I312" s="88">
        <v>11.335988998413086</v>
      </c>
      <c r="J312" s="88">
        <v>10.256719782607023</v>
      </c>
      <c r="K312" s="88">
        <v>1.0792692158060628</v>
      </c>
      <c r="L312" s="41">
        <v>4.8004768788814545E-2</v>
      </c>
      <c r="M312" s="107">
        <f t="shared" si="85"/>
        <v>0.11335988998413087</v>
      </c>
      <c r="N312" s="106">
        <f t="shared" si="85"/>
        <v>0.10256719782607022</v>
      </c>
      <c r="O312" s="106">
        <f t="shared" si="85"/>
        <v>1.0792692158060628E-2</v>
      </c>
      <c r="P312" s="129">
        <f t="shared" si="84"/>
        <v>4.8004768788814547E-4</v>
      </c>
      <c r="Q312" s="128">
        <v>1.4179277477562211</v>
      </c>
      <c r="R312" s="107">
        <f t="shared" si="87"/>
        <v>0.1607361334910917</v>
      </c>
      <c r="S312" s="109">
        <f t="shared" si="87"/>
        <v>0.14543287580718653</v>
      </c>
      <c r="T312" s="110">
        <f t="shared" si="87"/>
        <v>1.5303257683905136E-2</v>
      </c>
      <c r="U312" s="108">
        <f t="shared" si="86"/>
        <v>3.2147226698218336</v>
      </c>
      <c r="V312" s="11">
        <f t="shared" si="86"/>
        <v>2.9086575161437307</v>
      </c>
      <c r="W312" s="11">
        <f t="shared" si="86"/>
        <v>0.30606515367810272</v>
      </c>
      <c r="X312" s="92">
        <f t="shared" si="78"/>
        <v>32147.226698218336</v>
      </c>
      <c r="Y312" s="15">
        <f t="shared" si="79"/>
        <v>29086.575161437308</v>
      </c>
      <c r="Z312" s="15">
        <f t="shared" si="80"/>
        <v>3060.6515367810271</v>
      </c>
      <c r="AA312" s="111">
        <f t="shared" si="88"/>
        <v>321.47226698218338</v>
      </c>
      <c r="AB312" s="87">
        <f t="shared" si="88"/>
        <v>290.8657516143731</v>
      </c>
      <c r="AC312" s="127">
        <f t="shared" si="88"/>
        <v>30.606515367810271</v>
      </c>
    </row>
    <row r="313" spans="1:29" x14ac:dyDescent="0.25">
      <c r="A313" s="208" t="s">
        <v>12</v>
      </c>
      <c r="B313" s="208" t="s">
        <v>13</v>
      </c>
      <c r="C313" s="208" t="s">
        <v>975</v>
      </c>
      <c r="D313" s="208">
        <v>5</v>
      </c>
      <c r="E313" s="36" t="s">
        <v>409</v>
      </c>
      <c r="F313" s="8">
        <v>44</v>
      </c>
      <c r="G313" s="208"/>
      <c r="H313" s="108">
        <v>2.6136591227718382</v>
      </c>
      <c r="I313" s="88">
        <v>10.908757209777832</v>
      </c>
      <c r="J313" s="88">
        <v>10.149048058990966</v>
      </c>
      <c r="K313" s="88">
        <v>0.75970915078686652</v>
      </c>
      <c r="L313" s="41">
        <v>0</v>
      </c>
      <c r="M313" s="107">
        <f t="shared" si="85"/>
        <v>0.10908757209777832</v>
      </c>
      <c r="N313" s="106">
        <f t="shared" si="85"/>
        <v>0.10149048058990966</v>
      </c>
      <c r="O313" s="106">
        <f t="shared" si="85"/>
        <v>7.5970915078686649E-3</v>
      </c>
      <c r="P313" s="129">
        <f t="shared" si="84"/>
        <v>0</v>
      </c>
      <c r="Q313" s="128">
        <v>1.5470456462569968</v>
      </c>
      <c r="R313" s="107">
        <f t="shared" si="87"/>
        <v>0.16876345347461419</v>
      </c>
      <c r="S313" s="109">
        <f t="shared" si="87"/>
        <v>0.15701040613314998</v>
      </c>
      <c r="T313" s="110">
        <f t="shared" si="87"/>
        <v>1.1753047341464221E-2</v>
      </c>
      <c r="U313" s="108">
        <f t="shared" si="86"/>
        <v>7.4255919528830248</v>
      </c>
      <c r="V313" s="11">
        <f t="shared" si="86"/>
        <v>6.9084578698585997</v>
      </c>
      <c r="W313" s="11">
        <f t="shared" si="86"/>
        <v>0.51713408302442576</v>
      </c>
      <c r="X313" s="92">
        <f t="shared" si="78"/>
        <v>74255.919528830244</v>
      </c>
      <c r="Y313" s="15">
        <f t="shared" si="79"/>
        <v>69084.578698586003</v>
      </c>
      <c r="Z313" s="15">
        <f t="shared" si="80"/>
        <v>5171.3408302442576</v>
      </c>
      <c r="AA313" s="111">
        <f t="shared" si="88"/>
        <v>742.55919528830248</v>
      </c>
      <c r="AB313" s="87">
        <f t="shared" si="88"/>
        <v>690.84578698586006</v>
      </c>
      <c r="AC313" s="127">
        <f t="shared" si="88"/>
        <v>51.713408302442581</v>
      </c>
    </row>
    <row r="314" spans="1:29" x14ac:dyDescent="0.25">
      <c r="A314" s="208" t="s">
        <v>14</v>
      </c>
      <c r="B314" s="208" t="s">
        <v>13</v>
      </c>
      <c r="C314" s="208" t="s">
        <v>975</v>
      </c>
      <c r="D314" s="208">
        <v>1</v>
      </c>
      <c r="E314" s="208" t="s">
        <v>360</v>
      </c>
      <c r="F314" s="8">
        <v>6</v>
      </c>
      <c r="G314" s="208">
        <v>23</v>
      </c>
      <c r="H314" s="108">
        <v>4.4052863436123753</v>
      </c>
      <c r="I314" s="88">
        <v>10.531432151794434</v>
      </c>
      <c r="J314" s="88">
        <v>9.1240371423583788</v>
      </c>
      <c r="K314" s="88">
        <v>1.4073950094360548</v>
      </c>
      <c r="L314" s="41">
        <v>6.5493479371070862E-2</v>
      </c>
      <c r="M314" s="107">
        <f t="shared" si="85"/>
        <v>0.10531432151794434</v>
      </c>
      <c r="N314" s="106">
        <f t="shared" si="85"/>
        <v>9.1240371423583794E-2</v>
      </c>
      <c r="O314" s="106">
        <f t="shared" si="85"/>
        <v>1.4073950094360547E-2</v>
      </c>
      <c r="P314" s="129">
        <f t="shared" si="84"/>
        <v>6.5493479371070862E-4</v>
      </c>
      <c r="Q314" s="128">
        <v>1.1750913331446711</v>
      </c>
      <c r="R314" s="107">
        <f t="shared" si="87"/>
        <v>0.12375394647174774</v>
      </c>
      <c r="S314" s="109">
        <f t="shared" si="87"/>
        <v>0.10721576969275402</v>
      </c>
      <c r="T314" s="110">
        <f t="shared" si="87"/>
        <v>1.6538176778993705E-2</v>
      </c>
      <c r="U314" s="108">
        <f t="shared" si="86"/>
        <v>0.74252367883048642</v>
      </c>
      <c r="V314" s="11">
        <f t="shared" si="86"/>
        <v>0.64329461815652422</v>
      </c>
      <c r="W314" s="11">
        <f t="shared" si="86"/>
        <v>9.9229060673962227E-2</v>
      </c>
      <c r="X314" s="92">
        <f t="shared" ref="X314:X410" si="89">U314*10^4</f>
        <v>7425.2367883048646</v>
      </c>
      <c r="Y314" s="15">
        <f t="shared" ref="Y314:Y410" si="90">V314*10^4</f>
        <v>6432.9461815652421</v>
      </c>
      <c r="Z314" s="15">
        <f t="shared" ref="Z314:Z410" si="91">W314*10^4</f>
        <v>992.29060673962226</v>
      </c>
      <c r="AA314" s="111">
        <f t="shared" si="88"/>
        <v>74.252367883048649</v>
      </c>
      <c r="AB314" s="87">
        <f t="shared" si="88"/>
        <v>64.329461815652422</v>
      </c>
      <c r="AC314" s="127">
        <f t="shared" si="88"/>
        <v>9.9229060673962231</v>
      </c>
    </row>
    <row r="315" spans="1:29" x14ac:dyDescent="0.25">
      <c r="A315" s="208" t="s">
        <v>14</v>
      </c>
      <c r="B315" s="208" t="s">
        <v>13</v>
      </c>
      <c r="C315" s="208" t="s">
        <v>975</v>
      </c>
      <c r="D315" s="208">
        <v>1</v>
      </c>
      <c r="E315" s="36" t="s">
        <v>362</v>
      </c>
      <c r="F315" s="8">
        <v>17</v>
      </c>
      <c r="G315" s="208"/>
      <c r="H315" s="108">
        <v>4.8693086003371606</v>
      </c>
      <c r="I315" s="88">
        <v>10.998126029968262</v>
      </c>
      <c r="J315" s="88">
        <v>9.0565820526721303</v>
      </c>
      <c r="K315" s="88">
        <v>1.9415439772961314</v>
      </c>
      <c r="L315" s="41">
        <v>4.9234844744205475E-2</v>
      </c>
      <c r="M315" s="107">
        <f t="shared" si="85"/>
        <v>0.10998126029968262</v>
      </c>
      <c r="N315" s="106">
        <f t="shared" si="85"/>
        <v>9.0565820526721297E-2</v>
      </c>
      <c r="O315" s="106">
        <f t="shared" si="85"/>
        <v>1.9415439772961313E-2</v>
      </c>
      <c r="P315" s="129">
        <f t="shared" si="84"/>
        <v>4.9234844744205474E-4</v>
      </c>
      <c r="Q315" s="128">
        <v>1.1348160253554382</v>
      </c>
      <c r="R315" s="107">
        <f t="shared" si="87"/>
        <v>0.12480849667686769</v>
      </c>
      <c r="S315" s="109">
        <f t="shared" si="87"/>
        <v>0.10277554448318782</v>
      </c>
      <c r="T315" s="110">
        <f t="shared" si="87"/>
        <v>2.2032952193679848E-2</v>
      </c>
      <c r="U315" s="108">
        <f t="shared" si="86"/>
        <v>2.1217444435067505</v>
      </c>
      <c r="V315" s="11">
        <f t="shared" si="86"/>
        <v>1.747184256214193</v>
      </c>
      <c r="W315" s="11">
        <f t="shared" si="86"/>
        <v>0.37456018729255747</v>
      </c>
      <c r="X315" s="92">
        <f t="shared" si="89"/>
        <v>21217.444435067504</v>
      </c>
      <c r="Y315" s="15">
        <f t="shared" si="90"/>
        <v>17471.84256214193</v>
      </c>
      <c r="Z315" s="15">
        <f t="shared" si="91"/>
        <v>3745.6018729255748</v>
      </c>
      <c r="AA315" s="111">
        <f t="shared" si="88"/>
        <v>212.17444435067503</v>
      </c>
      <c r="AB315" s="87">
        <f t="shared" si="88"/>
        <v>174.7184256214193</v>
      </c>
      <c r="AC315" s="127">
        <f t="shared" si="88"/>
        <v>37.456018729255746</v>
      </c>
    </row>
    <row r="316" spans="1:29" x14ac:dyDescent="0.25">
      <c r="A316" s="208" t="s">
        <v>14</v>
      </c>
      <c r="B316" s="208" t="s">
        <v>13</v>
      </c>
      <c r="C316" s="208" t="s">
        <v>975</v>
      </c>
      <c r="D316" s="208">
        <v>2</v>
      </c>
      <c r="E316" s="36" t="s">
        <v>360</v>
      </c>
      <c r="F316" s="8">
        <v>6</v>
      </c>
      <c r="G316" s="208">
        <v>26</v>
      </c>
      <c r="H316" s="108">
        <v>5.0757228086278872</v>
      </c>
      <c r="I316" s="88">
        <v>10.600479125976563</v>
      </c>
      <c r="J316" s="88">
        <v>9.5567099266174704</v>
      </c>
      <c r="K316" s="88">
        <v>1.0437691993590921</v>
      </c>
      <c r="L316" s="41">
        <v>6.7166522145271301E-2</v>
      </c>
      <c r="M316" s="107">
        <f t="shared" si="85"/>
        <v>0.10600479125976563</v>
      </c>
      <c r="N316" s="106">
        <f t="shared" si="85"/>
        <v>9.556709926617471E-2</v>
      </c>
      <c r="O316" s="106">
        <f t="shared" si="85"/>
        <v>1.043769199359092E-2</v>
      </c>
      <c r="P316" s="129">
        <f t="shared" si="84"/>
        <v>6.7166522145271305E-4</v>
      </c>
      <c r="Q316" s="128">
        <v>1.2141820730577499</v>
      </c>
      <c r="R316" s="107">
        <f t="shared" si="87"/>
        <v>0.12870911720583628</v>
      </c>
      <c r="S316" s="109">
        <f t="shared" si="87"/>
        <v>0.11603585870311978</v>
      </c>
      <c r="T316" s="110">
        <f t="shared" si="87"/>
        <v>1.2673258502716502E-2</v>
      </c>
      <c r="U316" s="108">
        <f t="shared" si="86"/>
        <v>0.77225470323501766</v>
      </c>
      <c r="V316" s="11">
        <f t="shared" si="86"/>
        <v>0.69621515221871877</v>
      </c>
      <c r="W316" s="11">
        <f t="shared" si="86"/>
        <v>7.6039551016299028E-2</v>
      </c>
      <c r="X316" s="92">
        <f t="shared" si="89"/>
        <v>7722.5470323501768</v>
      </c>
      <c r="Y316" s="15">
        <f t="shared" si="90"/>
        <v>6962.1515221871878</v>
      </c>
      <c r="Z316" s="15">
        <f t="shared" si="91"/>
        <v>760.39551016299026</v>
      </c>
      <c r="AA316" s="111">
        <f t="shared" si="88"/>
        <v>77.225470323501767</v>
      </c>
      <c r="AB316" s="87">
        <f t="shared" si="88"/>
        <v>69.621515221871874</v>
      </c>
      <c r="AC316" s="127">
        <f t="shared" si="88"/>
        <v>7.6039551016299027</v>
      </c>
    </row>
    <row r="317" spans="1:29" x14ac:dyDescent="0.25">
      <c r="A317" s="208" t="s">
        <v>14</v>
      </c>
      <c r="B317" s="208" t="s">
        <v>13</v>
      </c>
      <c r="C317" s="208" t="s">
        <v>975</v>
      </c>
      <c r="D317" s="208">
        <v>2</v>
      </c>
      <c r="E317" s="36" t="s">
        <v>365</v>
      </c>
      <c r="F317" s="8">
        <v>20</v>
      </c>
      <c r="G317" s="208"/>
      <c r="H317" s="108">
        <v>4.4108246324312237</v>
      </c>
      <c r="I317" s="88">
        <v>11.473978042602539</v>
      </c>
      <c r="J317" s="88">
        <v>9.8710762357373412</v>
      </c>
      <c r="K317" s="88">
        <v>1.6029018068651979</v>
      </c>
      <c r="L317" s="41">
        <v>8.1175290048122406E-2</v>
      </c>
      <c r="M317" s="107">
        <f t="shared" si="85"/>
        <v>0.1147397804260254</v>
      </c>
      <c r="N317" s="106">
        <f t="shared" si="85"/>
        <v>9.8710762357373416E-2</v>
      </c>
      <c r="O317" s="106">
        <f t="shared" si="85"/>
        <v>1.6029018068651979E-2</v>
      </c>
      <c r="P317" s="129">
        <f t="shared" si="84"/>
        <v>8.1175290048122409E-4</v>
      </c>
      <c r="Q317" s="128">
        <v>1.5103240420962254</v>
      </c>
      <c r="R317" s="107">
        <f t="shared" si="87"/>
        <v>0.17329424896226803</v>
      </c>
      <c r="S317" s="109">
        <f t="shared" si="87"/>
        <v>0.14908523760198814</v>
      </c>
      <c r="T317" s="110">
        <f t="shared" si="87"/>
        <v>2.4209011360279888E-2</v>
      </c>
      <c r="U317" s="108">
        <f t="shared" si="86"/>
        <v>3.4658849792453608</v>
      </c>
      <c r="V317" s="11">
        <f t="shared" si="86"/>
        <v>2.981704752039763</v>
      </c>
      <c r="W317" s="11">
        <f t="shared" si="86"/>
        <v>0.48418022720559778</v>
      </c>
      <c r="X317" s="92">
        <f t="shared" si="89"/>
        <v>34658.849792453606</v>
      </c>
      <c r="Y317" s="15">
        <f t="shared" si="90"/>
        <v>29817.047520397631</v>
      </c>
      <c r="Z317" s="15">
        <f t="shared" si="91"/>
        <v>4841.8022720559775</v>
      </c>
      <c r="AA317" s="111">
        <f t="shared" si="88"/>
        <v>346.58849792453606</v>
      </c>
      <c r="AB317" s="87">
        <f t="shared" si="88"/>
        <v>298.17047520397631</v>
      </c>
      <c r="AC317" s="127">
        <f t="shared" si="88"/>
        <v>48.418022720559776</v>
      </c>
    </row>
    <row r="318" spans="1:29" x14ac:dyDescent="0.25">
      <c r="A318" s="208" t="s">
        <v>14</v>
      </c>
      <c r="B318" s="208" t="s">
        <v>13</v>
      </c>
      <c r="C318" s="208" t="s">
        <v>975</v>
      </c>
      <c r="D318" s="208">
        <v>3</v>
      </c>
      <c r="E318" s="36" t="s">
        <v>291</v>
      </c>
      <c r="F318" s="8">
        <v>12</v>
      </c>
      <c r="G318" s="208">
        <v>33</v>
      </c>
      <c r="H318" s="108">
        <v>3.7158829332455499</v>
      </c>
      <c r="I318" s="88">
        <v>10.558043479919434</v>
      </c>
      <c r="J318" s="88">
        <v>10.034350464509462</v>
      </c>
      <c r="K318" s="88">
        <v>0.52369301540997171</v>
      </c>
      <c r="L318" s="41">
        <v>0</v>
      </c>
      <c r="M318" s="107">
        <f t="shared" si="85"/>
        <v>0.10558043479919434</v>
      </c>
      <c r="N318" s="106">
        <f t="shared" si="85"/>
        <v>0.10034350464509462</v>
      </c>
      <c r="O318" s="106">
        <f t="shared" si="85"/>
        <v>5.2369301540997172E-3</v>
      </c>
      <c r="P318" s="129">
        <f t="shared" si="84"/>
        <v>0</v>
      </c>
      <c r="Q318" s="128">
        <v>1.7851437893639308</v>
      </c>
      <c r="R318" s="107">
        <f t="shared" si="87"/>
        <v>0.1884762574601252</v>
      </c>
      <c r="S318" s="109">
        <f t="shared" si="87"/>
        <v>0.17912758412020141</v>
      </c>
      <c r="T318" s="110">
        <f t="shared" si="87"/>
        <v>9.3486733399238027E-3</v>
      </c>
      <c r="U318" s="108">
        <f t="shared" si="86"/>
        <v>2.2617150895215024</v>
      </c>
      <c r="V318" s="11">
        <f t="shared" si="86"/>
        <v>2.1495310094424167</v>
      </c>
      <c r="W318" s="11">
        <f t="shared" si="86"/>
        <v>0.11218408007908565</v>
      </c>
      <c r="X318" s="92">
        <f t="shared" si="89"/>
        <v>22617.150895215025</v>
      </c>
      <c r="Y318" s="15">
        <f t="shared" si="90"/>
        <v>21495.310094424167</v>
      </c>
      <c r="Z318" s="15">
        <f t="shared" si="91"/>
        <v>1121.8408007908565</v>
      </c>
      <c r="AA318" s="111">
        <f t="shared" si="88"/>
        <v>226.17150895215025</v>
      </c>
      <c r="AB318" s="87">
        <f t="shared" si="88"/>
        <v>214.95310094424167</v>
      </c>
      <c r="AC318" s="127">
        <f t="shared" si="88"/>
        <v>11.218408007908565</v>
      </c>
    </row>
    <row r="319" spans="1:29" x14ac:dyDescent="0.25">
      <c r="A319" s="208" t="s">
        <v>14</v>
      </c>
      <c r="B319" s="208" t="s">
        <v>13</v>
      </c>
      <c r="C319" s="208" t="s">
        <v>975</v>
      </c>
      <c r="D319" s="208">
        <v>3</v>
      </c>
      <c r="E319" s="36" t="s">
        <v>368</v>
      </c>
      <c r="F319" s="8">
        <v>21</v>
      </c>
      <c r="G319" s="208"/>
      <c r="H319" s="108">
        <v>4.3966080467331219</v>
      </c>
      <c r="I319" s="88">
        <v>11.620384693145752</v>
      </c>
      <c r="J319" s="88">
        <v>10.001464318971996</v>
      </c>
      <c r="K319" s="88">
        <v>1.6189203741737561</v>
      </c>
      <c r="L319" s="41">
        <v>8.2968711853027344E-2</v>
      </c>
      <c r="M319" s="107">
        <f t="shared" si="85"/>
        <v>0.11620384693145752</v>
      </c>
      <c r="N319" s="106">
        <f t="shared" si="85"/>
        <v>0.10001464318971996</v>
      </c>
      <c r="O319" s="106">
        <f t="shared" si="85"/>
        <v>1.6189203741737559E-2</v>
      </c>
      <c r="P319" s="129">
        <f t="shared" si="84"/>
        <v>8.2968711853027345E-4</v>
      </c>
      <c r="Q319" s="128">
        <v>1.5399382390000731</v>
      </c>
      <c r="R319" s="107">
        <f t="shared" si="87"/>
        <v>0.17894674740866273</v>
      </c>
      <c r="S319" s="109">
        <f t="shared" si="87"/>
        <v>0.15401637350779801</v>
      </c>
      <c r="T319" s="110">
        <f t="shared" si="87"/>
        <v>2.4930373900864732E-2</v>
      </c>
      <c r="U319" s="108">
        <f t="shared" si="86"/>
        <v>3.7578816955819181</v>
      </c>
      <c r="V319" s="11">
        <f t="shared" si="86"/>
        <v>3.2343438436637579</v>
      </c>
      <c r="W319" s="11">
        <f t="shared" si="86"/>
        <v>0.52353785191815938</v>
      </c>
      <c r="X319" s="92">
        <f t="shared" si="89"/>
        <v>37578.81695581918</v>
      </c>
      <c r="Y319" s="15">
        <f t="shared" si="90"/>
        <v>32343.438436637578</v>
      </c>
      <c r="Z319" s="15">
        <f t="shared" si="91"/>
        <v>5235.3785191815941</v>
      </c>
      <c r="AA319" s="111">
        <f t="shared" si="88"/>
        <v>375.78816955819178</v>
      </c>
      <c r="AB319" s="87">
        <f t="shared" si="88"/>
        <v>323.43438436637581</v>
      </c>
      <c r="AC319" s="127">
        <f t="shared" si="88"/>
        <v>52.353785191815945</v>
      </c>
    </row>
    <row r="320" spans="1:29" x14ac:dyDescent="0.25">
      <c r="A320" s="208" t="s">
        <v>14</v>
      </c>
      <c r="B320" s="208" t="s">
        <v>13</v>
      </c>
      <c r="C320" s="208" t="s">
        <v>975</v>
      </c>
      <c r="D320" s="208">
        <v>4</v>
      </c>
      <c r="E320" s="36" t="s">
        <v>208</v>
      </c>
      <c r="F320" s="8">
        <v>14</v>
      </c>
      <c r="G320" s="208">
        <v>34</v>
      </c>
      <c r="H320" s="108">
        <v>4.0500736377024094</v>
      </c>
      <c r="I320" s="88">
        <v>10.643150329589844</v>
      </c>
      <c r="J320" s="88">
        <v>9.7580947735523882</v>
      </c>
      <c r="K320" s="88">
        <v>0.88505555603745556</v>
      </c>
      <c r="L320" s="41">
        <v>0</v>
      </c>
      <c r="M320" s="107">
        <f t="shared" si="85"/>
        <v>0.10643150329589844</v>
      </c>
      <c r="N320" s="106">
        <f t="shared" si="85"/>
        <v>9.7580947735523879E-2</v>
      </c>
      <c r="O320" s="106">
        <f t="shared" si="85"/>
        <v>8.8505555603745553E-3</v>
      </c>
      <c r="P320" s="129">
        <f t="shared" si="84"/>
        <v>0</v>
      </c>
      <c r="Q320" s="128">
        <v>1.4380654016508376</v>
      </c>
      <c r="R320" s="107">
        <f t="shared" si="87"/>
        <v>0.15305546253551863</v>
      </c>
      <c r="S320" s="109">
        <f t="shared" si="87"/>
        <v>0.14032778479875554</v>
      </c>
      <c r="T320" s="110">
        <f t="shared" si="87"/>
        <v>1.272767773676309E-2</v>
      </c>
      <c r="U320" s="108">
        <f t="shared" si="86"/>
        <v>2.1427764754972611</v>
      </c>
      <c r="V320" s="11">
        <f t="shared" si="86"/>
        <v>1.9645889871825777</v>
      </c>
      <c r="W320" s="11">
        <f t="shared" si="86"/>
        <v>0.17818748831468326</v>
      </c>
      <c r="X320" s="92">
        <f t="shared" si="89"/>
        <v>21427.76475497261</v>
      </c>
      <c r="Y320" s="15">
        <f t="shared" si="90"/>
        <v>19645.889871825777</v>
      </c>
      <c r="Z320" s="15">
        <f t="shared" si="91"/>
        <v>1781.8748831468326</v>
      </c>
      <c r="AA320" s="111">
        <f t="shared" si="88"/>
        <v>214.27764754972611</v>
      </c>
      <c r="AB320" s="87">
        <f t="shared" si="88"/>
        <v>196.45889871825779</v>
      </c>
      <c r="AC320" s="127">
        <f t="shared" si="88"/>
        <v>17.818748831468326</v>
      </c>
    </row>
    <row r="321" spans="1:29" x14ac:dyDescent="0.25">
      <c r="A321" s="208" t="s">
        <v>14</v>
      </c>
      <c r="B321" s="208" t="s">
        <v>13</v>
      </c>
      <c r="C321" s="208" t="s">
        <v>975</v>
      </c>
      <c r="D321" s="208">
        <v>4</v>
      </c>
      <c r="E321" s="36" t="s">
        <v>371</v>
      </c>
      <c r="F321" s="8">
        <v>20</v>
      </c>
      <c r="G321" s="208"/>
      <c r="H321" s="108">
        <v>4.1415094339623302</v>
      </c>
      <c r="I321" s="88">
        <v>11.402570724487305</v>
      </c>
      <c r="J321" s="88">
        <v>10.484375223033826</v>
      </c>
      <c r="K321" s="88">
        <v>0.91819550145347861</v>
      </c>
      <c r="L321" s="41">
        <v>0</v>
      </c>
      <c r="M321" s="107">
        <f t="shared" si="85"/>
        <v>0.11402570724487304</v>
      </c>
      <c r="N321" s="106">
        <f t="shared" si="85"/>
        <v>0.10484375223033826</v>
      </c>
      <c r="O321" s="106">
        <f t="shared" si="85"/>
        <v>9.1819550145347869E-3</v>
      </c>
      <c r="P321" s="129">
        <f t="shared" si="84"/>
        <v>0</v>
      </c>
      <c r="Q321" s="128">
        <v>1.5991666328077683</v>
      </c>
      <c r="R321" s="107">
        <f t="shared" si="87"/>
        <v>0.18234610630830797</v>
      </c>
      <c r="S321" s="109">
        <f t="shared" si="87"/>
        <v>0.16766263022512198</v>
      </c>
      <c r="T321" s="110">
        <f t="shared" si="87"/>
        <v>1.4683476083185999E-2</v>
      </c>
      <c r="U321" s="108">
        <f t="shared" si="86"/>
        <v>3.6469221261661593</v>
      </c>
      <c r="V321" s="11">
        <f t="shared" si="86"/>
        <v>3.3532526045024396</v>
      </c>
      <c r="W321" s="11">
        <f t="shared" si="86"/>
        <v>0.29366952166371996</v>
      </c>
      <c r="X321" s="92">
        <f t="shared" si="89"/>
        <v>36469.221261661594</v>
      </c>
      <c r="Y321" s="15">
        <f t="shared" si="90"/>
        <v>33532.526045024395</v>
      </c>
      <c r="Z321" s="15">
        <f t="shared" si="91"/>
        <v>2936.6952166371998</v>
      </c>
      <c r="AA321" s="111">
        <f t="shared" si="88"/>
        <v>364.69221261661596</v>
      </c>
      <c r="AB321" s="87">
        <f t="shared" si="88"/>
        <v>335.32526045024395</v>
      </c>
      <c r="AC321" s="127">
        <f t="shared" si="88"/>
        <v>29.366952166371998</v>
      </c>
    </row>
    <row r="322" spans="1:29" x14ac:dyDescent="0.25">
      <c r="A322" s="208" t="s">
        <v>14</v>
      </c>
      <c r="B322" s="208" t="s">
        <v>13</v>
      </c>
      <c r="C322" s="208" t="s">
        <v>975</v>
      </c>
      <c r="D322" s="208">
        <v>5</v>
      </c>
      <c r="E322" s="36" t="s">
        <v>373</v>
      </c>
      <c r="F322" s="8">
        <v>11</v>
      </c>
      <c r="G322" s="208">
        <v>33</v>
      </c>
      <c r="H322" s="108">
        <v>3.5926273039674603</v>
      </c>
      <c r="I322" s="88">
        <v>10.666677474975586</v>
      </c>
      <c r="J322" s="88">
        <v>10.186170373027013</v>
      </c>
      <c r="K322" s="88">
        <v>0.48050710194857338</v>
      </c>
      <c r="L322" s="41">
        <v>0</v>
      </c>
      <c r="M322" s="107">
        <f t="shared" si="85"/>
        <v>0.10666677474975586</v>
      </c>
      <c r="N322" s="106">
        <f t="shared" si="85"/>
        <v>0.10186170373027012</v>
      </c>
      <c r="O322" s="106">
        <f t="shared" si="85"/>
        <v>4.8050710194857335E-3</v>
      </c>
      <c r="P322" s="129">
        <f t="shared" si="84"/>
        <v>0</v>
      </c>
      <c r="Q322" s="128">
        <v>1.5138777457246873</v>
      </c>
      <c r="R322" s="107">
        <f t="shared" si="87"/>
        <v>0.16148045650188339</v>
      </c>
      <c r="S322" s="109">
        <f t="shared" si="87"/>
        <v>0.15420616641885729</v>
      </c>
      <c r="T322" s="110">
        <f t="shared" si="87"/>
        <v>7.274290083026087E-3</v>
      </c>
      <c r="U322" s="108">
        <f t="shared" si="86"/>
        <v>1.7762850215207171</v>
      </c>
      <c r="V322" s="11">
        <f t="shared" si="86"/>
        <v>1.6962678306074301</v>
      </c>
      <c r="W322" s="11">
        <f t="shared" si="86"/>
        <v>8.0017190913286962E-2</v>
      </c>
      <c r="X322" s="92">
        <f t="shared" si="89"/>
        <v>17762.850215207171</v>
      </c>
      <c r="Y322" s="15">
        <f t="shared" si="90"/>
        <v>16962.6783060743</v>
      </c>
      <c r="Z322" s="15">
        <f t="shared" si="91"/>
        <v>800.17190913286959</v>
      </c>
      <c r="AA322" s="111">
        <f t="shared" si="88"/>
        <v>177.62850215207172</v>
      </c>
      <c r="AB322" s="87">
        <f t="shared" si="88"/>
        <v>169.62678306074301</v>
      </c>
      <c r="AC322" s="127">
        <f t="shared" si="88"/>
        <v>8.0017190913286953</v>
      </c>
    </row>
    <row r="323" spans="1:29" x14ac:dyDescent="0.25">
      <c r="A323" s="208" t="s">
        <v>14</v>
      </c>
      <c r="B323" s="208" t="s">
        <v>13</v>
      </c>
      <c r="C323" s="208" t="s">
        <v>975</v>
      </c>
      <c r="D323" s="208">
        <v>5</v>
      </c>
      <c r="E323" s="36" t="s">
        <v>375</v>
      </c>
      <c r="F323" s="8">
        <v>22</v>
      </c>
      <c r="G323" s="208"/>
      <c r="H323" s="108">
        <v>4.0333099227451017</v>
      </c>
      <c r="I323" s="88">
        <v>11.459292411804199</v>
      </c>
      <c r="J323" s="88">
        <v>10.338705454114756</v>
      </c>
      <c r="K323" s="88">
        <v>1.1205869576894436</v>
      </c>
      <c r="L323" s="41">
        <v>7.7724941074848175E-2</v>
      </c>
      <c r="M323" s="107">
        <f t="shared" si="85"/>
        <v>0.11459292411804199</v>
      </c>
      <c r="N323" s="106">
        <f t="shared" si="85"/>
        <v>0.10338705454114755</v>
      </c>
      <c r="O323" s="106">
        <f t="shared" si="85"/>
        <v>1.1205869576894435E-2</v>
      </c>
      <c r="P323" s="129">
        <f t="shared" si="84"/>
        <v>7.7724941074848171E-4</v>
      </c>
      <c r="Q323" s="128">
        <v>1.3172394782831396</v>
      </c>
      <c r="R323" s="107">
        <f t="shared" si="87"/>
        <v>0.15094632358018903</v>
      </c>
      <c r="S323" s="109">
        <f t="shared" si="87"/>
        <v>0.1361855097850117</v>
      </c>
      <c r="T323" s="110">
        <f t="shared" si="87"/>
        <v>1.4760813795177331E-2</v>
      </c>
      <c r="U323" s="108">
        <f t="shared" si="86"/>
        <v>3.3208191187641587</v>
      </c>
      <c r="V323" s="11">
        <f t="shared" si="86"/>
        <v>2.9960812152702574</v>
      </c>
      <c r="W323" s="11">
        <f t="shared" si="86"/>
        <v>0.3247379034939013</v>
      </c>
      <c r="X323" s="92">
        <f t="shared" si="89"/>
        <v>33208.191187641583</v>
      </c>
      <c r="Y323" s="15">
        <f t="shared" si="90"/>
        <v>29960.812152702572</v>
      </c>
      <c r="Z323" s="15">
        <f t="shared" si="91"/>
        <v>3247.3790349390129</v>
      </c>
      <c r="AA323" s="111">
        <f t="shared" si="88"/>
        <v>332.08191187641586</v>
      </c>
      <c r="AB323" s="87">
        <f t="shared" si="88"/>
        <v>299.60812152702573</v>
      </c>
      <c r="AC323" s="127">
        <f t="shared" si="88"/>
        <v>32.473790349390129</v>
      </c>
    </row>
    <row r="324" spans="1:29" x14ac:dyDescent="0.25">
      <c r="A324" s="208" t="s">
        <v>15</v>
      </c>
      <c r="B324" s="208" t="s">
        <v>13</v>
      </c>
      <c r="C324" s="208" t="s">
        <v>975</v>
      </c>
      <c r="D324" s="208">
        <v>1</v>
      </c>
      <c r="E324" s="36" t="s">
        <v>177</v>
      </c>
      <c r="F324" s="8">
        <v>15</v>
      </c>
      <c r="G324" s="208">
        <v>26</v>
      </c>
      <c r="H324" s="108">
        <v>3.0556329525401398</v>
      </c>
      <c r="I324" s="88">
        <v>11.388923667924816</v>
      </c>
      <c r="J324" s="88">
        <v>10.226334712405034</v>
      </c>
      <c r="K324" s="88">
        <v>1.1625889555197819</v>
      </c>
      <c r="L324" s="41">
        <v>5.8988732367148605E-2</v>
      </c>
      <c r="M324" s="107">
        <f t="shared" si="85"/>
        <v>0.11388923667924816</v>
      </c>
      <c r="N324" s="106">
        <f t="shared" si="85"/>
        <v>0.10226334712405034</v>
      </c>
      <c r="O324" s="106">
        <f t="shared" si="85"/>
        <v>1.1625889555197819E-2</v>
      </c>
      <c r="P324" s="129">
        <f t="shared" si="84"/>
        <v>5.8988732367148608E-4</v>
      </c>
      <c r="Q324" s="128">
        <v>1.6275962618354618</v>
      </c>
      <c r="R324" s="107">
        <f t="shared" si="87"/>
        <v>0.18536569588243848</v>
      </c>
      <c r="S324" s="109">
        <f t="shared" si="87"/>
        <v>0.16644344150188656</v>
      </c>
      <c r="T324" s="110">
        <f t="shared" si="87"/>
        <v>1.8922254380551909E-2</v>
      </c>
      <c r="U324" s="108">
        <f t="shared" si="86"/>
        <v>2.7804854382365773</v>
      </c>
      <c r="V324" s="11">
        <f t="shared" si="86"/>
        <v>2.4966516225282982</v>
      </c>
      <c r="W324" s="11">
        <f t="shared" si="86"/>
        <v>0.28383381570827859</v>
      </c>
      <c r="X324" s="92">
        <f t="shared" si="89"/>
        <v>27804.854382365775</v>
      </c>
      <c r="Y324" s="15">
        <f t="shared" si="90"/>
        <v>24966.516225282983</v>
      </c>
      <c r="Z324" s="15">
        <f t="shared" si="91"/>
        <v>2838.338157082786</v>
      </c>
      <c r="AA324" s="111">
        <f t="shared" si="88"/>
        <v>278.04854382365778</v>
      </c>
      <c r="AB324" s="87">
        <f t="shared" si="88"/>
        <v>249.66516225282984</v>
      </c>
      <c r="AC324" s="127">
        <f t="shared" si="88"/>
        <v>28.383381570827861</v>
      </c>
    </row>
    <row r="325" spans="1:29" x14ac:dyDescent="0.25">
      <c r="A325" s="208" t="s">
        <v>15</v>
      </c>
      <c r="B325" s="208" t="s">
        <v>13</v>
      </c>
      <c r="C325" s="208" t="s">
        <v>975</v>
      </c>
      <c r="D325" s="208">
        <v>1</v>
      </c>
      <c r="E325" s="36" t="s">
        <v>230</v>
      </c>
      <c r="F325" s="8">
        <v>11</v>
      </c>
      <c r="G325" s="208"/>
      <c r="H325" s="108">
        <v>2.5867714472824286</v>
      </c>
      <c r="I325" s="88">
        <v>9.8886880874633789</v>
      </c>
      <c r="J325" s="88">
        <v>9.4814495159741057</v>
      </c>
      <c r="K325" s="88">
        <v>0.40723857148927323</v>
      </c>
      <c r="L325" s="41">
        <v>0</v>
      </c>
      <c r="M325" s="107">
        <f t="shared" si="85"/>
        <v>9.8886880874633792E-2</v>
      </c>
      <c r="N325" s="106">
        <f t="shared" si="85"/>
        <v>9.4814495159741052E-2</v>
      </c>
      <c r="O325" s="106">
        <f t="shared" si="85"/>
        <v>4.0723857148927322E-3</v>
      </c>
      <c r="P325" s="129">
        <f t="shared" si="84"/>
        <v>0</v>
      </c>
      <c r="Q325" s="128">
        <v>1.6832709520146951</v>
      </c>
      <c r="R325" s="107">
        <f t="shared" si="87"/>
        <v>0.16645341411160858</v>
      </c>
      <c r="S325" s="109">
        <f t="shared" si="87"/>
        <v>0.15959848553233003</v>
      </c>
      <c r="T325" s="110">
        <f t="shared" si="87"/>
        <v>6.8549285792785346E-3</v>
      </c>
      <c r="U325" s="108">
        <f t="shared" si="86"/>
        <v>1.8309875552276942</v>
      </c>
      <c r="V325" s="11">
        <f t="shared" si="86"/>
        <v>1.7555833408556301</v>
      </c>
      <c r="W325" s="11">
        <f t="shared" si="86"/>
        <v>7.5404214372063877E-2</v>
      </c>
      <c r="X325" s="92">
        <f t="shared" si="89"/>
        <v>18309.875552276942</v>
      </c>
      <c r="Y325" s="15">
        <f t="shared" si="90"/>
        <v>17555.8334085563</v>
      </c>
      <c r="Z325" s="15">
        <f t="shared" si="91"/>
        <v>754.04214372063882</v>
      </c>
      <c r="AA325" s="111">
        <f t="shared" si="88"/>
        <v>183.09875552276944</v>
      </c>
      <c r="AB325" s="87">
        <f t="shared" si="88"/>
        <v>175.55833408556302</v>
      </c>
      <c r="AC325" s="127">
        <f t="shared" si="88"/>
        <v>7.5404214372063887</v>
      </c>
    </row>
    <row r="326" spans="1:29" x14ac:dyDescent="0.25">
      <c r="A326" s="208" t="s">
        <v>15</v>
      </c>
      <c r="B326" s="208" t="s">
        <v>13</v>
      </c>
      <c r="C326" s="208" t="s">
        <v>975</v>
      </c>
      <c r="D326" s="208">
        <v>2</v>
      </c>
      <c r="E326" s="36" t="s">
        <v>177</v>
      </c>
      <c r="F326" s="8">
        <v>15</v>
      </c>
      <c r="G326" s="208">
        <v>37</v>
      </c>
      <c r="H326" s="108">
        <v>3.4237481031865871</v>
      </c>
      <c r="I326" s="88">
        <v>11.017915258823971</v>
      </c>
      <c r="J326" s="88">
        <v>10.11070306881788</v>
      </c>
      <c r="K326" s="88">
        <v>0.90721219000609032</v>
      </c>
      <c r="L326" s="41">
        <v>6.4321494494830447E-2</v>
      </c>
      <c r="M326" s="107">
        <f t="shared" si="85"/>
        <v>0.11017915258823971</v>
      </c>
      <c r="N326" s="106">
        <f t="shared" si="85"/>
        <v>0.10110703068817881</v>
      </c>
      <c r="O326" s="106">
        <f t="shared" si="85"/>
        <v>9.0721219000609032E-3</v>
      </c>
      <c r="P326" s="129">
        <f t="shared" si="84"/>
        <v>6.4321494494830453E-4</v>
      </c>
      <c r="Q326" s="128">
        <v>1.4795252773162242</v>
      </c>
      <c r="R326" s="107">
        <f t="shared" si="87"/>
        <v>0.16301284128758192</v>
      </c>
      <c r="S326" s="109">
        <f t="shared" si="87"/>
        <v>0.14959040761754774</v>
      </c>
      <c r="T326" s="110">
        <f t="shared" si="87"/>
        <v>1.3422433670034199E-2</v>
      </c>
      <c r="U326" s="108">
        <f t="shared" si="86"/>
        <v>2.4451926193137292</v>
      </c>
      <c r="V326" s="11">
        <f t="shared" si="86"/>
        <v>2.2438561142632163</v>
      </c>
      <c r="W326" s="11">
        <f t="shared" si="86"/>
        <v>0.20133650505051298</v>
      </c>
      <c r="X326" s="92">
        <f t="shared" si="89"/>
        <v>24451.926193137293</v>
      </c>
      <c r="Y326" s="15">
        <f t="shared" si="90"/>
        <v>22438.561142632163</v>
      </c>
      <c r="Z326" s="15">
        <f t="shared" si="91"/>
        <v>2013.3650505051298</v>
      </c>
      <c r="AA326" s="111">
        <f t="shared" si="88"/>
        <v>244.51926193137294</v>
      </c>
      <c r="AB326" s="87">
        <f t="shared" si="88"/>
        <v>224.38561142632165</v>
      </c>
      <c r="AC326" s="127">
        <f t="shared" si="88"/>
        <v>20.1336505050513</v>
      </c>
    </row>
    <row r="327" spans="1:29" x14ac:dyDescent="0.25">
      <c r="A327" s="208" t="s">
        <v>15</v>
      </c>
      <c r="B327" s="208" t="s">
        <v>13</v>
      </c>
      <c r="C327" s="208" t="s">
        <v>975</v>
      </c>
      <c r="D327" s="208">
        <v>2</v>
      </c>
      <c r="E327" s="36" t="s">
        <v>380</v>
      </c>
      <c r="F327" s="8">
        <v>22</v>
      </c>
      <c r="G327" s="208"/>
      <c r="H327" s="108">
        <v>3.2762545778480914</v>
      </c>
      <c r="I327" s="88">
        <v>10.947995457585051</v>
      </c>
      <c r="J327" s="88">
        <v>10.026712005095691</v>
      </c>
      <c r="K327" s="88">
        <v>0.9212834524893605</v>
      </c>
      <c r="L327" s="41">
        <v>6.1577516248231171E-2</v>
      </c>
      <c r="M327" s="107">
        <f t="shared" si="85"/>
        <v>0.10947995457585051</v>
      </c>
      <c r="N327" s="106">
        <f t="shared" si="85"/>
        <v>0.10026712005095691</v>
      </c>
      <c r="O327" s="106">
        <f t="shared" si="85"/>
        <v>9.2128345248936056E-3</v>
      </c>
      <c r="P327" s="129">
        <f t="shared" si="84"/>
        <v>6.1577516248231172E-4</v>
      </c>
      <c r="Q327" s="128">
        <v>1.5659987322754587</v>
      </c>
      <c r="R327" s="107">
        <f t="shared" si="87"/>
        <v>0.17144547007535671</v>
      </c>
      <c r="S327" s="109">
        <f t="shared" si="87"/>
        <v>0.15701818288870975</v>
      </c>
      <c r="T327" s="110">
        <f t="shared" si="87"/>
        <v>1.4427287186646964E-2</v>
      </c>
      <c r="U327" s="108">
        <f t="shared" si="86"/>
        <v>3.7718003416578476</v>
      </c>
      <c r="V327" s="11">
        <f t="shared" si="86"/>
        <v>3.4544000235516141</v>
      </c>
      <c r="W327" s="11">
        <f t="shared" si="86"/>
        <v>0.3174003181062332</v>
      </c>
      <c r="X327" s="92">
        <f t="shared" si="89"/>
        <v>37718.003416578475</v>
      </c>
      <c r="Y327" s="15">
        <f t="shared" si="90"/>
        <v>34544.000235516141</v>
      </c>
      <c r="Z327" s="15">
        <f t="shared" si="91"/>
        <v>3174.0031810623323</v>
      </c>
      <c r="AA327" s="111">
        <f t="shared" si="88"/>
        <v>377.18003416578478</v>
      </c>
      <c r="AB327" s="87">
        <f t="shared" si="88"/>
        <v>345.44000235516143</v>
      </c>
      <c r="AC327" s="127">
        <f t="shared" si="88"/>
        <v>31.740031810623325</v>
      </c>
    </row>
    <row r="328" spans="1:29" x14ac:dyDescent="0.25">
      <c r="A328" s="208" t="s">
        <v>15</v>
      </c>
      <c r="B328" s="208" t="s">
        <v>13</v>
      </c>
      <c r="C328" s="208" t="s">
        <v>975</v>
      </c>
      <c r="D328" s="208">
        <v>3</v>
      </c>
      <c r="E328" s="36" t="s">
        <v>177</v>
      </c>
      <c r="F328" s="8">
        <v>15</v>
      </c>
      <c r="G328" s="208">
        <v>31</v>
      </c>
      <c r="H328" s="108">
        <v>4.3025322010892744</v>
      </c>
      <c r="I328" s="88">
        <v>10.772290706634521</v>
      </c>
      <c r="J328" s="88">
        <v>9.709360954056244</v>
      </c>
      <c r="K328" s="88">
        <v>1.0629297525782775</v>
      </c>
      <c r="L328" s="41">
        <v>0</v>
      </c>
      <c r="M328" s="107">
        <f t="shared" si="85"/>
        <v>0.10772290706634521</v>
      </c>
      <c r="N328" s="106">
        <f t="shared" si="85"/>
        <v>9.7093609540562439E-2</v>
      </c>
      <c r="O328" s="106">
        <f t="shared" si="85"/>
        <v>1.0629297525782774E-2</v>
      </c>
      <c r="P328" s="129">
        <f t="shared" si="84"/>
        <v>0</v>
      </c>
      <c r="Q328" s="128">
        <v>1.4747870058116084</v>
      </c>
      <c r="R328" s="107">
        <f t="shared" si="87"/>
        <v>0.1588683435696974</v>
      </c>
      <c r="S328" s="109">
        <f t="shared" si="87"/>
        <v>0.14319239369776748</v>
      </c>
      <c r="T328" s="110">
        <f t="shared" si="87"/>
        <v>1.5675949871929915E-2</v>
      </c>
      <c r="U328" s="108">
        <f t="shared" si="86"/>
        <v>2.3830251535454612</v>
      </c>
      <c r="V328" s="11">
        <f t="shared" si="86"/>
        <v>2.1478859054665125</v>
      </c>
      <c r="W328" s="11">
        <f t="shared" si="86"/>
        <v>0.2351392480789487</v>
      </c>
      <c r="X328" s="92">
        <f t="shared" si="89"/>
        <v>23830.251535454612</v>
      </c>
      <c r="Y328" s="15">
        <f t="shared" si="90"/>
        <v>21478.859054665125</v>
      </c>
      <c r="Z328" s="15">
        <f t="shared" si="91"/>
        <v>2351.3924807894869</v>
      </c>
      <c r="AA328" s="111">
        <f t="shared" si="88"/>
        <v>238.30251535454613</v>
      </c>
      <c r="AB328" s="87">
        <f t="shared" si="88"/>
        <v>214.78859054665125</v>
      </c>
      <c r="AC328" s="127">
        <f t="shared" si="88"/>
        <v>23.51392480789487</v>
      </c>
    </row>
    <row r="329" spans="1:29" x14ac:dyDescent="0.25">
      <c r="A329" s="208" t="s">
        <v>15</v>
      </c>
      <c r="B329" s="208" t="s">
        <v>13</v>
      </c>
      <c r="C329" s="208" t="s">
        <v>975</v>
      </c>
      <c r="D329" s="208">
        <v>3</v>
      </c>
      <c r="E329" s="36" t="s">
        <v>383</v>
      </c>
      <c r="F329" s="8">
        <v>16</v>
      </c>
      <c r="G329" s="208"/>
      <c r="H329" s="108">
        <v>3.4181318141636963</v>
      </c>
      <c r="I329" s="88">
        <v>11.176062518693838</v>
      </c>
      <c r="J329" s="88">
        <v>9.2717694487766966</v>
      </c>
      <c r="K329" s="88">
        <v>1.9042930699171414</v>
      </c>
      <c r="L329" s="41">
        <v>6.369992602357151E-2</v>
      </c>
      <c r="M329" s="107">
        <f t="shared" si="85"/>
        <v>0.11176062518693838</v>
      </c>
      <c r="N329" s="106">
        <f t="shared" si="85"/>
        <v>9.2717694487766969E-2</v>
      </c>
      <c r="O329" s="106">
        <f t="shared" si="85"/>
        <v>1.9042930699171415E-2</v>
      </c>
      <c r="P329" s="129">
        <f t="shared" si="84"/>
        <v>6.369992602357151E-4</v>
      </c>
      <c r="Q329" s="128">
        <v>1.6394419405970007</v>
      </c>
      <c r="R329" s="107">
        <f t="shared" si="87"/>
        <v>0.1832250562388083</v>
      </c>
      <c r="S329" s="109">
        <f t="shared" si="87"/>
        <v>0.1520052769787045</v>
      </c>
      <c r="T329" s="110">
        <f t="shared" si="87"/>
        <v>3.1219779260103782E-2</v>
      </c>
      <c r="U329" s="108">
        <f t="shared" si="86"/>
        <v>2.9316008998209329</v>
      </c>
      <c r="V329" s="11">
        <f t="shared" si="86"/>
        <v>2.432084431659272</v>
      </c>
      <c r="W329" s="11">
        <f t="shared" si="86"/>
        <v>0.49951646816166051</v>
      </c>
      <c r="X329" s="92">
        <f t="shared" si="89"/>
        <v>29316.008998209327</v>
      </c>
      <c r="Y329" s="15">
        <f t="shared" si="90"/>
        <v>24320.84431659272</v>
      </c>
      <c r="Z329" s="15">
        <f t="shared" si="91"/>
        <v>4995.1646816166049</v>
      </c>
      <c r="AA329" s="111">
        <f t="shared" si="88"/>
        <v>293.16008998209327</v>
      </c>
      <c r="AB329" s="87">
        <f t="shared" si="88"/>
        <v>243.20844316592721</v>
      </c>
      <c r="AC329" s="127">
        <f t="shared" si="88"/>
        <v>49.951646816166047</v>
      </c>
    </row>
    <row r="330" spans="1:29" x14ac:dyDescent="0.25">
      <c r="A330" s="208" t="s">
        <v>15</v>
      </c>
      <c r="B330" s="208" t="s">
        <v>13</v>
      </c>
      <c r="C330" s="208" t="s">
        <v>975</v>
      </c>
      <c r="D330" s="208">
        <v>4</v>
      </c>
      <c r="E330" s="36" t="s">
        <v>385</v>
      </c>
      <c r="F330" s="8">
        <v>20</v>
      </c>
      <c r="G330" s="208">
        <v>20</v>
      </c>
      <c r="H330" s="108">
        <v>3.2894075042752426</v>
      </c>
      <c r="I330" s="88">
        <v>11.525578338527117</v>
      </c>
      <c r="J330" s="88">
        <v>9.7772229055249813</v>
      </c>
      <c r="K330" s="88">
        <v>1.7483554330021356</v>
      </c>
      <c r="L330" s="41">
        <v>6.8821146531777982E-2</v>
      </c>
      <c r="M330" s="107">
        <f t="shared" si="85"/>
        <v>0.11525578338527116</v>
      </c>
      <c r="N330" s="106">
        <f t="shared" si="85"/>
        <v>9.7772229055249807E-2</v>
      </c>
      <c r="O330" s="106">
        <f t="shared" si="85"/>
        <v>1.7483554330021356E-2</v>
      </c>
      <c r="P330" s="129">
        <f t="shared" si="84"/>
        <v>6.8821146531777985E-4</v>
      </c>
      <c r="Q330" s="128">
        <v>1.4842635488208396</v>
      </c>
      <c r="R330" s="107">
        <f t="shared" si="87"/>
        <v>0.17106995806954853</v>
      </c>
      <c r="S330" s="109">
        <f t="shared" si="87"/>
        <v>0.14511975567366908</v>
      </c>
      <c r="T330" s="110">
        <f t="shared" si="87"/>
        <v>2.5950202395879453E-2</v>
      </c>
      <c r="U330" s="108">
        <f t="shared" si="86"/>
        <v>3.4213991613909704</v>
      </c>
      <c r="V330" s="11">
        <f t="shared" si="86"/>
        <v>2.9023951134733816</v>
      </c>
      <c r="W330" s="11">
        <f t="shared" si="86"/>
        <v>0.51900404791758903</v>
      </c>
      <c r="X330" s="92">
        <f t="shared" si="89"/>
        <v>34213.991613909704</v>
      </c>
      <c r="Y330" s="15">
        <f t="shared" si="90"/>
        <v>29023.951134733816</v>
      </c>
      <c r="Z330" s="15">
        <f t="shared" si="91"/>
        <v>5190.0404791758901</v>
      </c>
      <c r="AA330" s="111">
        <f t="shared" si="88"/>
        <v>342.13991613909707</v>
      </c>
      <c r="AB330" s="87">
        <f t="shared" si="88"/>
        <v>290.23951134733818</v>
      </c>
      <c r="AC330" s="127">
        <f t="shared" si="88"/>
        <v>51.900404791758902</v>
      </c>
    </row>
    <row r="331" spans="1:29" x14ac:dyDescent="0.25">
      <c r="A331" s="208" t="s">
        <v>15</v>
      </c>
      <c r="B331" s="208" t="s">
        <v>13</v>
      </c>
      <c r="C331" s="208" t="s">
        <v>975</v>
      </c>
      <c r="D331" s="208">
        <v>5</v>
      </c>
      <c r="E331" s="36" t="s">
        <v>177</v>
      </c>
      <c r="F331" s="8">
        <v>15</v>
      </c>
      <c r="G331" s="208">
        <v>29</v>
      </c>
      <c r="H331" s="108">
        <v>3.663458553244435</v>
      </c>
      <c r="I331" s="88">
        <v>11.036579352689939</v>
      </c>
      <c r="J331" s="88">
        <v>9.7670822978500738</v>
      </c>
      <c r="K331" s="88">
        <v>1.2694970548398654</v>
      </c>
      <c r="L331" s="41">
        <v>7.7377003180532006E-2</v>
      </c>
      <c r="M331" s="107">
        <f t="shared" si="85"/>
        <v>0.11036579352689939</v>
      </c>
      <c r="N331" s="106">
        <f t="shared" si="85"/>
        <v>9.7670822978500743E-2</v>
      </c>
      <c r="O331" s="106">
        <f t="shared" si="85"/>
        <v>1.2694970548398654E-2</v>
      </c>
      <c r="P331" s="129">
        <f t="shared" si="84"/>
        <v>7.7377003180532011E-4</v>
      </c>
      <c r="Q331" s="128">
        <v>1.4653104628023774</v>
      </c>
      <c r="R331" s="107">
        <f t="shared" si="87"/>
        <v>0.16172015199045259</v>
      </c>
      <c r="S331" s="109">
        <f t="shared" si="87"/>
        <v>0.14311807882091601</v>
      </c>
      <c r="T331" s="110">
        <f t="shared" si="87"/>
        <v>1.8602073169536583E-2</v>
      </c>
      <c r="U331" s="108">
        <f t="shared" si="86"/>
        <v>2.4258022798567889</v>
      </c>
      <c r="V331" s="11">
        <f t="shared" si="86"/>
        <v>2.1467711823137399</v>
      </c>
      <c r="W331" s="11">
        <f t="shared" si="86"/>
        <v>0.27903109754304872</v>
      </c>
      <c r="X331" s="92">
        <f t="shared" si="89"/>
        <v>24258.02279856789</v>
      </c>
      <c r="Y331" s="15">
        <f t="shared" si="90"/>
        <v>21467.711823137397</v>
      </c>
      <c r="Z331" s="15">
        <f t="shared" si="91"/>
        <v>2790.3109754304874</v>
      </c>
      <c r="AA331" s="111">
        <f t="shared" si="88"/>
        <v>242.5802279856789</v>
      </c>
      <c r="AB331" s="87">
        <f t="shared" si="88"/>
        <v>214.67711823137398</v>
      </c>
      <c r="AC331" s="127">
        <f t="shared" si="88"/>
        <v>27.903109754304875</v>
      </c>
    </row>
    <row r="332" spans="1:29" x14ac:dyDescent="0.25">
      <c r="A332" s="208" t="s">
        <v>15</v>
      </c>
      <c r="B332" s="208" t="s">
        <v>13</v>
      </c>
      <c r="C332" s="208" t="s">
        <v>975</v>
      </c>
      <c r="D332" s="208">
        <v>5</v>
      </c>
      <c r="E332" s="36" t="s">
        <v>282</v>
      </c>
      <c r="F332" s="8">
        <v>14</v>
      </c>
      <c r="G332" s="208"/>
      <c r="H332" s="108">
        <v>4.7012118679481825</v>
      </c>
      <c r="I332" s="88">
        <v>12.380716436162562</v>
      </c>
      <c r="J332" s="88">
        <v>10.006178262091261</v>
      </c>
      <c r="K332" s="88">
        <v>2.3745381740713007</v>
      </c>
      <c r="L332" s="41">
        <v>0.1148919694199768</v>
      </c>
      <c r="M332" s="107">
        <f t="shared" si="85"/>
        <v>0.12380716436162562</v>
      </c>
      <c r="N332" s="106">
        <f t="shared" si="85"/>
        <v>0.10006178262091261</v>
      </c>
      <c r="O332" s="106">
        <f t="shared" si="85"/>
        <v>2.3745381740713008E-2</v>
      </c>
      <c r="P332" s="129">
        <f t="shared" si="84"/>
        <v>1.148919694199768E-3</v>
      </c>
      <c r="Q332" s="128">
        <v>1.2876252813792917</v>
      </c>
      <c r="R332" s="107">
        <f t="shared" si="87"/>
        <v>0.1594172348479104</v>
      </c>
      <c r="S332" s="109">
        <f t="shared" si="87"/>
        <v>0.12884208100256611</v>
      </c>
      <c r="T332" s="110">
        <f t="shared" si="87"/>
        <v>3.0575153845344281E-2</v>
      </c>
      <c r="U332" s="108">
        <f t="shared" si="86"/>
        <v>2.2318412878707456</v>
      </c>
      <c r="V332" s="11">
        <f t="shared" si="86"/>
        <v>1.8037891340359258</v>
      </c>
      <c r="W332" s="11">
        <f t="shared" si="86"/>
        <v>0.42805215383481993</v>
      </c>
      <c r="X332" s="92">
        <f t="shared" si="89"/>
        <v>22318.412878707455</v>
      </c>
      <c r="Y332" s="15">
        <f t="shared" si="90"/>
        <v>18037.891340359256</v>
      </c>
      <c r="Z332" s="15">
        <f t="shared" si="91"/>
        <v>4280.5215383481991</v>
      </c>
      <c r="AA332" s="111">
        <f t="shared" si="88"/>
        <v>223.18412878707454</v>
      </c>
      <c r="AB332" s="87">
        <f t="shared" si="88"/>
        <v>180.37891340359258</v>
      </c>
      <c r="AC332" s="127">
        <f t="shared" si="88"/>
        <v>42.805215383481993</v>
      </c>
    </row>
    <row r="333" spans="1:29" x14ac:dyDescent="0.25">
      <c r="A333" s="208" t="s">
        <v>75</v>
      </c>
      <c r="B333" s="208" t="s">
        <v>3</v>
      </c>
      <c r="C333" s="208" t="s">
        <v>975</v>
      </c>
      <c r="D333" s="208">
        <v>1</v>
      </c>
      <c r="E333" s="208" t="s">
        <v>177</v>
      </c>
      <c r="F333" s="8">
        <v>15</v>
      </c>
      <c r="G333" s="208">
        <v>27</v>
      </c>
      <c r="H333" s="108">
        <v>10.44310380694824</v>
      </c>
      <c r="I333" s="88">
        <v>11.454142570495605</v>
      </c>
      <c r="J333" s="88">
        <v>7.3509333717400516</v>
      </c>
      <c r="K333" s="88">
        <v>4.1032091987555539</v>
      </c>
      <c r="L333" s="41">
        <v>0.24949854612350464</v>
      </c>
      <c r="M333" s="107">
        <f t="shared" ref="M333" si="92">I333/100</f>
        <v>0.11454142570495605</v>
      </c>
      <c r="N333" s="106">
        <f t="shared" si="85"/>
        <v>7.350933371740051E-2</v>
      </c>
      <c r="O333" s="106">
        <f t="shared" si="85"/>
        <v>4.1032091987555537E-2</v>
      </c>
      <c r="P333" s="129">
        <f t="shared" si="85"/>
        <v>2.4949854612350466E-3</v>
      </c>
      <c r="Q333" s="128">
        <v>0.82090553817465428</v>
      </c>
      <c r="R333" s="107">
        <f t="shared" ref="R333:R365" si="93">$Q333*M333</f>
        <v>9.4027690711619136E-2</v>
      </c>
      <c r="S333" s="109">
        <f t="shared" ref="S333:S365" si="94">$Q333*N333</f>
        <v>6.0344219156142923E-2</v>
      </c>
      <c r="T333" s="110">
        <f t="shared" ref="T333:T365" si="95">$Q333*O333</f>
        <v>3.3683471555476199E-2</v>
      </c>
      <c r="U333" s="108">
        <f t="shared" ref="U333:U365" si="96">$F333*M333*$Q333</f>
        <v>1.4104153606742871</v>
      </c>
      <c r="V333" s="11">
        <f t="shared" ref="V333:V365" si="97">$F333*N333*$Q333</f>
        <v>0.90516328734214391</v>
      </c>
      <c r="W333" s="11">
        <f t="shared" ref="W333:W365" si="98">$F333*O333*$Q333</f>
        <v>0.50525207333214295</v>
      </c>
      <c r="X333" s="92">
        <f t="shared" ref="X333:X365" si="99">U333*10^4</f>
        <v>14104.153606742871</v>
      </c>
      <c r="Y333" s="15">
        <f t="shared" si="90"/>
        <v>9051.6328734214385</v>
      </c>
      <c r="Z333" s="15">
        <f t="shared" si="91"/>
        <v>5052.5207333214294</v>
      </c>
      <c r="AA333" s="111">
        <f t="shared" ref="AA333:AA365" si="100">X333*0.01</f>
        <v>141.04153606742872</v>
      </c>
      <c r="AB333" s="87">
        <f t="shared" ref="AB333:AB365" si="101">Y333*0.01</f>
        <v>90.516328734214383</v>
      </c>
      <c r="AC333" s="127">
        <f t="shared" ref="AC333:AC365" si="102">Z333*0.01</f>
        <v>50.525207333214297</v>
      </c>
    </row>
    <row r="334" spans="1:29" x14ac:dyDescent="0.25">
      <c r="A334" s="208" t="s">
        <v>75</v>
      </c>
      <c r="B334" s="208" t="s">
        <v>3</v>
      </c>
      <c r="C334" s="208" t="s">
        <v>975</v>
      </c>
      <c r="D334" s="208">
        <v>1</v>
      </c>
      <c r="E334" s="208" t="s">
        <v>270</v>
      </c>
      <c r="F334" s="8">
        <v>12</v>
      </c>
      <c r="G334" s="208"/>
      <c r="H334" s="108">
        <v>13.132164762696057</v>
      </c>
      <c r="I334" s="88">
        <v>14.618025302886963</v>
      </c>
      <c r="J334" s="88">
        <v>8.713651041289566</v>
      </c>
      <c r="K334" s="88">
        <v>5.9043742615973969</v>
      </c>
      <c r="L334" s="41">
        <v>0.25231727957725525</v>
      </c>
      <c r="M334" s="107">
        <f t="shared" si="85"/>
        <v>0.14618025302886964</v>
      </c>
      <c r="N334" s="106">
        <f t="shared" si="85"/>
        <v>8.7136510412895662E-2</v>
      </c>
      <c r="O334" s="106">
        <f t="shared" si="85"/>
        <v>5.904374261597397E-2</v>
      </c>
      <c r="P334" s="129">
        <f t="shared" si="85"/>
        <v>2.5231727957725526E-3</v>
      </c>
      <c r="Q334" s="128">
        <v>0.61834443135233708</v>
      </c>
      <c r="R334" s="107">
        <f t="shared" si="93"/>
        <v>9.0389745434077143E-2</v>
      </c>
      <c r="S334" s="109">
        <f t="shared" si="94"/>
        <v>5.3880375981288968E-2</v>
      </c>
      <c r="T334" s="110">
        <f t="shared" si="95"/>
        <v>3.6509369452788175E-2</v>
      </c>
      <c r="U334" s="108">
        <f t="shared" si="96"/>
        <v>1.0846769452089258</v>
      </c>
      <c r="V334" s="11">
        <f t="shared" si="97"/>
        <v>0.64656451177546759</v>
      </c>
      <c r="W334" s="11">
        <f t="shared" si="98"/>
        <v>0.43811243343345807</v>
      </c>
      <c r="X334" s="92">
        <f t="shared" si="99"/>
        <v>10846.769452089258</v>
      </c>
      <c r="Y334" s="15">
        <f t="shared" si="90"/>
        <v>6465.645117754676</v>
      </c>
      <c r="Z334" s="15">
        <f t="shared" si="91"/>
        <v>4381.1243343345805</v>
      </c>
      <c r="AA334" s="111">
        <f t="shared" si="100"/>
        <v>108.46769452089258</v>
      </c>
      <c r="AB334" s="87">
        <f t="shared" si="101"/>
        <v>64.656451177546757</v>
      </c>
      <c r="AC334" s="127">
        <f t="shared" si="102"/>
        <v>43.811243343345808</v>
      </c>
    </row>
    <row r="335" spans="1:29" x14ac:dyDescent="0.25">
      <c r="A335" s="208" t="s">
        <v>75</v>
      </c>
      <c r="B335" s="208" t="s">
        <v>3</v>
      </c>
      <c r="C335" s="208" t="s">
        <v>975</v>
      </c>
      <c r="D335" s="208">
        <v>2</v>
      </c>
      <c r="E335" s="208" t="s">
        <v>177</v>
      </c>
      <c r="F335" s="8">
        <v>15</v>
      </c>
      <c r="G335" s="208">
        <v>24</v>
      </c>
      <c r="H335" s="108">
        <v>6.4973712925305103</v>
      </c>
      <c r="I335" s="88">
        <v>10.686623573303223</v>
      </c>
      <c r="J335" s="88">
        <v>9.4289943771633009</v>
      </c>
      <c r="K335" s="88">
        <v>1.2576291961399217</v>
      </c>
      <c r="L335" s="41">
        <v>0.10162564367055893</v>
      </c>
      <c r="M335" s="107">
        <f t="shared" si="85"/>
        <v>0.10686623573303222</v>
      </c>
      <c r="N335" s="106">
        <f t="shared" si="85"/>
        <v>9.4289943771633009E-2</v>
      </c>
      <c r="O335" s="106">
        <f t="shared" si="85"/>
        <v>1.2576291961399217E-2</v>
      </c>
      <c r="P335" s="129">
        <f t="shared" si="85"/>
        <v>1.0162564367055893E-3</v>
      </c>
      <c r="Q335" s="128">
        <v>1.26274935598006</v>
      </c>
      <c r="R335" s="107">
        <f t="shared" si="93"/>
        <v>0.13494527034789972</v>
      </c>
      <c r="S335" s="109">
        <f t="shared" si="94"/>
        <v>0.11906456577302565</v>
      </c>
      <c r="T335" s="110">
        <f t="shared" si="95"/>
        <v>1.5880704574874067E-2</v>
      </c>
      <c r="U335" s="108">
        <f t="shared" si="96"/>
        <v>2.0241790552184957</v>
      </c>
      <c r="V335" s="11">
        <f t="shared" si="97"/>
        <v>1.7859684865953849</v>
      </c>
      <c r="W335" s="11">
        <f t="shared" si="98"/>
        <v>0.23821056862311099</v>
      </c>
      <c r="X335" s="92">
        <f t="shared" si="99"/>
        <v>20241.790552184957</v>
      </c>
      <c r="Y335" s="15">
        <f t="shared" si="90"/>
        <v>17859.684865953848</v>
      </c>
      <c r="Z335" s="15">
        <f t="shared" si="91"/>
        <v>2382.1056862311098</v>
      </c>
      <c r="AA335" s="111">
        <f t="shared" si="100"/>
        <v>202.41790552184958</v>
      </c>
      <c r="AB335" s="87">
        <f t="shared" si="101"/>
        <v>178.59684865953849</v>
      </c>
      <c r="AC335" s="127">
        <f t="shared" si="102"/>
        <v>23.821056862311099</v>
      </c>
    </row>
    <row r="336" spans="1:29" x14ac:dyDescent="0.25">
      <c r="A336" s="208" t="s">
        <v>75</v>
      </c>
      <c r="B336" s="208" t="s">
        <v>3</v>
      </c>
      <c r="C336" s="208" t="s">
        <v>975</v>
      </c>
      <c r="D336" s="208">
        <v>2</v>
      </c>
      <c r="E336" s="208" t="s">
        <v>274</v>
      </c>
      <c r="F336" s="8">
        <v>9</v>
      </c>
      <c r="G336" s="208"/>
      <c r="H336" s="108">
        <v>10.63669606366946</v>
      </c>
      <c r="I336" s="88">
        <v>12.224028587341309</v>
      </c>
      <c r="J336" s="88">
        <v>8.7054949476983801</v>
      </c>
      <c r="K336" s="88">
        <v>3.5185336396429285</v>
      </c>
      <c r="L336" s="41">
        <v>0.16974730789661407</v>
      </c>
      <c r="M336" s="107">
        <f t="shared" si="85"/>
        <v>0.12224028587341308</v>
      </c>
      <c r="N336" s="106">
        <f t="shared" si="85"/>
        <v>8.7054949476983806E-2</v>
      </c>
      <c r="O336" s="106">
        <f t="shared" si="85"/>
        <v>3.5185336396429283E-2</v>
      </c>
      <c r="P336" s="129">
        <f t="shared" si="85"/>
        <v>1.6974730789661408E-3</v>
      </c>
      <c r="Q336" s="128">
        <v>0.93343948640927499</v>
      </c>
      <c r="R336" s="107">
        <f t="shared" si="93"/>
        <v>0.11410390966420166</v>
      </c>
      <c r="S336" s="109">
        <f t="shared" si="94"/>
        <v>8.126052732918114E-2</v>
      </c>
      <c r="T336" s="110">
        <f t="shared" si="95"/>
        <v>3.2843382335020523E-2</v>
      </c>
      <c r="U336" s="108">
        <f t="shared" si="96"/>
        <v>1.0269351869778149</v>
      </c>
      <c r="V336" s="11">
        <f t="shared" si="97"/>
        <v>0.73134474596263033</v>
      </c>
      <c r="W336" s="11">
        <f t="shared" si="98"/>
        <v>0.29559044101518467</v>
      </c>
      <c r="X336" s="92">
        <f t="shared" si="99"/>
        <v>10269.351869778149</v>
      </c>
      <c r="Y336" s="15">
        <f t="shared" si="90"/>
        <v>7313.4474596263035</v>
      </c>
      <c r="Z336" s="15">
        <f t="shared" si="91"/>
        <v>2955.9044101518466</v>
      </c>
      <c r="AA336" s="111">
        <f t="shared" si="100"/>
        <v>102.6935186977815</v>
      </c>
      <c r="AB336" s="87">
        <f t="shared" si="101"/>
        <v>73.134474596263033</v>
      </c>
      <c r="AC336" s="127">
        <f t="shared" si="102"/>
        <v>29.559044101518467</v>
      </c>
    </row>
    <row r="337" spans="1:29" x14ac:dyDescent="0.25">
      <c r="A337" s="208" t="s">
        <v>75</v>
      </c>
      <c r="B337" s="208" t="s">
        <v>3</v>
      </c>
      <c r="C337" s="208" t="s">
        <v>975</v>
      </c>
      <c r="D337" s="208">
        <v>3</v>
      </c>
      <c r="E337" s="208" t="s">
        <v>177</v>
      </c>
      <c r="F337" s="8">
        <v>15</v>
      </c>
      <c r="G337" s="208">
        <v>27</v>
      </c>
      <c r="H337" s="108">
        <v>35.060381768601545</v>
      </c>
      <c r="I337" s="88">
        <v>14.375581741333008</v>
      </c>
      <c r="J337" s="88">
        <v>0.22366214711514781</v>
      </c>
      <c r="K337" s="88">
        <v>14.15191959421786</v>
      </c>
      <c r="L337" s="41">
        <v>0.75507092475891113</v>
      </c>
      <c r="M337" s="107">
        <f t="shared" si="85"/>
        <v>0.14375581741333007</v>
      </c>
      <c r="N337" s="106">
        <f t="shared" si="85"/>
        <v>2.2366214711514783E-3</v>
      </c>
      <c r="O337" s="106">
        <f t="shared" si="85"/>
        <v>0.1415191959421786</v>
      </c>
      <c r="P337" s="129">
        <f t="shared" si="85"/>
        <v>7.5507092475891116E-3</v>
      </c>
      <c r="Q337" s="128">
        <v>0.31746419080924582</v>
      </c>
      <c r="R337" s="107">
        <f t="shared" si="93"/>
        <v>4.5637324249244521E-2</v>
      </c>
      <c r="S337" s="109">
        <f t="shared" si="94"/>
        <v>7.1004722548568904E-4</v>
      </c>
      <c r="T337" s="110">
        <f t="shared" si="95"/>
        <v>4.492727702375883E-2</v>
      </c>
      <c r="U337" s="108">
        <f t="shared" si="96"/>
        <v>0.68455986373866784</v>
      </c>
      <c r="V337" s="11">
        <f t="shared" si="97"/>
        <v>1.0650708382285335E-2</v>
      </c>
      <c r="W337" s="11">
        <f t="shared" si="98"/>
        <v>0.67390915535638252</v>
      </c>
      <c r="X337" s="92">
        <f t="shared" si="99"/>
        <v>6845.5986373866781</v>
      </c>
      <c r="Y337" s="15">
        <f t="shared" si="90"/>
        <v>106.50708382285336</v>
      </c>
      <c r="Z337" s="15">
        <f t="shared" si="91"/>
        <v>6739.0915535638251</v>
      </c>
      <c r="AA337" s="111">
        <f t="shared" si="100"/>
        <v>68.455986373866779</v>
      </c>
      <c r="AB337" s="87">
        <f t="shared" si="101"/>
        <v>1.0650708382285337</v>
      </c>
      <c r="AC337" s="127">
        <f t="shared" si="102"/>
        <v>67.390915535638257</v>
      </c>
    </row>
    <row r="338" spans="1:29" x14ac:dyDescent="0.25">
      <c r="A338" s="208" t="s">
        <v>75</v>
      </c>
      <c r="B338" s="208" t="s">
        <v>3</v>
      </c>
      <c r="C338" s="208" t="s">
        <v>975</v>
      </c>
      <c r="D338" s="208">
        <v>3</v>
      </c>
      <c r="E338" s="208" t="s">
        <v>270</v>
      </c>
      <c r="F338" s="8">
        <v>12</v>
      </c>
      <c r="G338" s="208"/>
      <c r="H338" s="108">
        <v>34.816779644365887</v>
      </c>
      <c r="I338" s="88">
        <v>13.501445770263672</v>
      </c>
      <c r="J338" s="88">
        <v>0.23009450510853147</v>
      </c>
      <c r="K338" s="88">
        <v>13.27135126515514</v>
      </c>
      <c r="L338" s="41">
        <v>0.67923229932785034</v>
      </c>
      <c r="M338" s="107">
        <f t="shared" si="85"/>
        <v>0.13501445770263673</v>
      </c>
      <c r="N338" s="106">
        <f t="shared" si="85"/>
        <v>2.3009450510853148E-3</v>
      </c>
      <c r="O338" s="106">
        <f t="shared" si="85"/>
        <v>0.1327135126515514</v>
      </c>
      <c r="P338" s="129">
        <f t="shared" si="85"/>
        <v>6.7923229932785037E-3</v>
      </c>
      <c r="Q338" s="128">
        <v>0.3755080167407871</v>
      </c>
      <c r="R338" s="107">
        <f t="shared" si="93"/>
        <v>5.0699011243250006E-2</v>
      </c>
      <c r="S338" s="109">
        <f t="shared" si="94"/>
        <v>8.6402331276257561E-4</v>
      </c>
      <c r="T338" s="110">
        <f t="shared" si="95"/>
        <v>4.9834987930487427E-2</v>
      </c>
      <c r="U338" s="108">
        <f t="shared" si="96"/>
        <v>0.60838813491900001</v>
      </c>
      <c r="V338" s="11">
        <f t="shared" si="97"/>
        <v>1.0368279753150907E-2</v>
      </c>
      <c r="W338" s="11">
        <f t="shared" si="98"/>
        <v>0.5980198551658491</v>
      </c>
      <c r="X338" s="92">
        <f t="shared" si="99"/>
        <v>6083.88134919</v>
      </c>
      <c r="Y338" s="15">
        <f t="shared" si="90"/>
        <v>103.68279753150907</v>
      </c>
      <c r="Z338" s="15">
        <f t="shared" si="91"/>
        <v>5980.1985516584909</v>
      </c>
      <c r="AA338" s="111">
        <f t="shared" si="100"/>
        <v>60.838813491899998</v>
      </c>
      <c r="AB338" s="87">
        <f t="shared" si="101"/>
        <v>1.0368279753150906</v>
      </c>
      <c r="AC338" s="127">
        <f t="shared" si="102"/>
        <v>59.801985516584914</v>
      </c>
    </row>
    <row r="339" spans="1:29" x14ac:dyDescent="0.25">
      <c r="A339" s="208" t="s">
        <v>75</v>
      </c>
      <c r="B339" s="208" t="s">
        <v>3</v>
      </c>
      <c r="C339" s="208" t="s">
        <v>975</v>
      </c>
      <c r="D339" s="208">
        <v>4</v>
      </c>
      <c r="E339" s="208" t="s">
        <v>177</v>
      </c>
      <c r="F339" s="8">
        <v>15</v>
      </c>
      <c r="G339" s="208">
        <v>21</v>
      </c>
      <c r="H339" s="108">
        <v>7.7668833314972874</v>
      </c>
      <c r="I339" s="88">
        <v>10.047813415527344</v>
      </c>
      <c r="J339" s="88">
        <v>8.0597433413226227</v>
      </c>
      <c r="K339" s="88">
        <v>1.988070074204721</v>
      </c>
      <c r="L339" s="41">
        <v>0.15221846103668213</v>
      </c>
      <c r="M339" s="107">
        <f t="shared" si="85"/>
        <v>0.10047813415527344</v>
      </c>
      <c r="N339" s="106">
        <f t="shared" si="85"/>
        <v>8.0597433413226227E-2</v>
      </c>
      <c r="O339" s="106">
        <f t="shared" si="85"/>
        <v>1.988070074204721E-2</v>
      </c>
      <c r="P339" s="129">
        <f t="shared" si="85"/>
        <v>1.5221846103668213E-3</v>
      </c>
      <c r="Q339" s="128">
        <v>1.0945407175662059</v>
      </c>
      <c r="R339" s="107">
        <f t="shared" si="93"/>
        <v>0.1099774090580265</v>
      </c>
      <c r="S339" s="109">
        <f t="shared" si="94"/>
        <v>8.8217172602107125E-2</v>
      </c>
      <c r="T339" s="110">
        <f t="shared" si="95"/>
        <v>2.1760236455919353E-2</v>
      </c>
      <c r="U339" s="108">
        <f t="shared" si="96"/>
        <v>1.6496611358703974</v>
      </c>
      <c r="V339" s="11">
        <f t="shared" si="97"/>
        <v>1.323257589031607</v>
      </c>
      <c r="W339" s="11">
        <f t="shared" si="98"/>
        <v>0.3264035468387903</v>
      </c>
      <c r="X339" s="92">
        <f t="shared" si="99"/>
        <v>16496.611358703973</v>
      </c>
      <c r="Y339" s="15">
        <f t="shared" si="90"/>
        <v>13232.575890316069</v>
      </c>
      <c r="Z339" s="15">
        <f t="shared" si="91"/>
        <v>3264.0354683879032</v>
      </c>
      <c r="AA339" s="111">
        <f t="shared" si="100"/>
        <v>164.96611358703973</v>
      </c>
      <c r="AB339" s="87">
        <f t="shared" si="101"/>
        <v>132.3257589031607</v>
      </c>
      <c r="AC339" s="127">
        <f t="shared" si="102"/>
        <v>32.640354683879032</v>
      </c>
    </row>
    <row r="340" spans="1:29" x14ac:dyDescent="0.25">
      <c r="A340" s="208" t="s">
        <v>75</v>
      </c>
      <c r="B340" s="208" t="s">
        <v>3</v>
      </c>
      <c r="C340" s="208" t="s">
        <v>975</v>
      </c>
      <c r="D340" s="208">
        <v>4</v>
      </c>
      <c r="E340" s="208" t="s">
        <v>279</v>
      </c>
      <c r="F340" s="8">
        <v>6</v>
      </c>
      <c r="G340" s="208"/>
      <c r="H340" s="108">
        <v>8.9510208186664322</v>
      </c>
      <c r="I340" s="88">
        <v>12.422666549682617</v>
      </c>
      <c r="J340" s="88">
        <v>9.0869141360635375</v>
      </c>
      <c r="K340" s="88">
        <v>3.3357524136190797</v>
      </c>
      <c r="L340" s="41">
        <v>0.16707496345043182</v>
      </c>
      <c r="M340" s="107">
        <f t="shared" si="85"/>
        <v>0.12422666549682618</v>
      </c>
      <c r="N340" s="106">
        <f t="shared" si="85"/>
        <v>9.0869141360635369E-2</v>
      </c>
      <c r="O340" s="106">
        <f t="shared" si="85"/>
        <v>3.3357524136190794E-2</v>
      </c>
      <c r="P340" s="129">
        <f t="shared" si="85"/>
        <v>1.6707496345043182E-3</v>
      </c>
      <c r="Q340" s="128">
        <v>0.67283455365541656</v>
      </c>
      <c r="R340" s="107">
        <f t="shared" si="93"/>
        <v>8.3583993031657783E-2</v>
      </c>
      <c r="S340" s="109">
        <f t="shared" si="94"/>
        <v>6.113989816843405E-2</v>
      </c>
      <c r="T340" s="110">
        <f t="shared" si="95"/>
        <v>2.2444094863223719E-2</v>
      </c>
      <c r="U340" s="108">
        <f t="shared" si="96"/>
        <v>0.50150395818994675</v>
      </c>
      <c r="V340" s="11">
        <f t="shared" si="97"/>
        <v>0.36683938901060426</v>
      </c>
      <c r="W340" s="11">
        <f t="shared" si="98"/>
        <v>0.1346645691793423</v>
      </c>
      <c r="X340" s="92">
        <f t="shared" si="99"/>
        <v>5015.0395818994675</v>
      </c>
      <c r="Y340" s="15">
        <f t="shared" si="90"/>
        <v>3668.3938901060424</v>
      </c>
      <c r="Z340" s="15">
        <f t="shared" si="91"/>
        <v>1346.6456917934231</v>
      </c>
      <c r="AA340" s="111">
        <f t="shared" si="100"/>
        <v>50.150395818994674</v>
      </c>
      <c r="AB340" s="87">
        <f t="shared" si="101"/>
        <v>36.683938901060422</v>
      </c>
      <c r="AC340" s="127">
        <f t="shared" si="102"/>
        <v>13.466456917934231</v>
      </c>
    </row>
    <row r="341" spans="1:29" x14ac:dyDescent="0.25">
      <c r="A341" s="208" t="s">
        <v>75</v>
      </c>
      <c r="B341" s="208" t="s">
        <v>3</v>
      </c>
      <c r="C341" s="208" t="s">
        <v>975</v>
      </c>
      <c r="D341" s="208">
        <v>5</v>
      </c>
      <c r="E341" s="208" t="s">
        <v>177</v>
      </c>
      <c r="F341" s="8">
        <v>15</v>
      </c>
      <c r="G341" s="208">
        <v>29</v>
      </c>
      <c r="H341" s="108">
        <v>22.325444944259797</v>
      </c>
      <c r="I341" s="88">
        <v>10.647012710571289</v>
      </c>
      <c r="J341" s="88">
        <v>2.6733047334546467</v>
      </c>
      <c r="K341" s="88">
        <v>7.9737079771166428</v>
      </c>
      <c r="L341" s="41">
        <v>0.524086594581604</v>
      </c>
      <c r="M341" s="107">
        <f t="shared" si="85"/>
        <v>0.10647012710571289</v>
      </c>
      <c r="N341" s="106">
        <f t="shared" si="85"/>
        <v>2.6733047334546466E-2</v>
      </c>
      <c r="O341" s="106">
        <f t="shared" si="85"/>
        <v>7.9737079771166425E-2</v>
      </c>
      <c r="P341" s="129">
        <f t="shared" si="85"/>
        <v>5.24086594581604E-3</v>
      </c>
      <c r="Q341" s="128">
        <v>0.43473641054848211</v>
      </c>
      <c r="R341" s="107">
        <f t="shared" si="93"/>
        <v>4.6286440888578272E-2</v>
      </c>
      <c r="S341" s="109">
        <f t="shared" si="94"/>
        <v>1.1621829041243398E-2</v>
      </c>
      <c r="T341" s="110">
        <f t="shared" si="95"/>
        <v>3.4664611847334874E-2</v>
      </c>
      <c r="U341" s="108">
        <f t="shared" si="96"/>
        <v>0.69429661332867409</v>
      </c>
      <c r="V341" s="11">
        <f t="shared" si="97"/>
        <v>0.17432743561865097</v>
      </c>
      <c r="W341" s="11">
        <f t="shared" si="98"/>
        <v>0.51996917771002304</v>
      </c>
      <c r="X341" s="92">
        <f t="shared" si="99"/>
        <v>6942.9661332867408</v>
      </c>
      <c r="Y341" s="15">
        <f t="shared" si="90"/>
        <v>1743.2743561865097</v>
      </c>
      <c r="Z341" s="15">
        <f t="shared" si="91"/>
        <v>5199.6917771002309</v>
      </c>
      <c r="AA341" s="111">
        <f t="shared" si="100"/>
        <v>69.429661332867411</v>
      </c>
      <c r="AB341" s="87">
        <f t="shared" si="101"/>
        <v>17.432743561865099</v>
      </c>
      <c r="AC341" s="127">
        <f t="shared" si="102"/>
        <v>51.996917771002309</v>
      </c>
    </row>
    <row r="342" spans="1:29" x14ac:dyDescent="0.25">
      <c r="A342" s="208" t="s">
        <v>75</v>
      </c>
      <c r="B342" s="208" t="s">
        <v>3</v>
      </c>
      <c r="C342" s="208" t="s">
        <v>975</v>
      </c>
      <c r="D342" s="208">
        <v>5</v>
      </c>
      <c r="E342" s="208" t="s">
        <v>282</v>
      </c>
      <c r="F342" s="8">
        <v>14</v>
      </c>
      <c r="G342" s="208"/>
      <c r="H342" s="108">
        <v>14.115247322794398</v>
      </c>
      <c r="I342" s="88">
        <v>12.574365615844727</v>
      </c>
      <c r="J342" s="88">
        <v>6.9230723058770822</v>
      </c>
      <c r="K342" s="88">
        <v>5.6512933099676443</v>
      </c>
      <c r="L342" s="41">
        <v>0.2594524621963501</v>
      </c>
      <c r="M342" s="107">
        <f t="shared" si="85"/>
        <v>0.12574365615844726</v>
      </c>
      <c r="N342" s="106">
        <f t="shared" si="85"/>
        <v>6.9230723058770816E-2</v>
      </c>
      <c r="O342" s="106">
        <f t="shared" si="85"/>
        <v>5.6512933099676442E-2</v>
      </c>
      <c r="P342" s="129">
        <f t="shared" si="85"/>
        <v>2.5945246219635011E-3</v>
      </c>
      <c r="Q342" s="128">
        <v>0.54727035878310293</v>
      </c>
      <c r="R342" s="107">
        <f t="shared" si="93"/>
        <v>6.8815775820532568E-2</v>
      </c>
      <c r="S342" s="109">
        <f t="shared" si="94"/>
        <v>3.7887922647187142E-2</v>
      </c>
      <c r="T342" s="110">
        <f t="shared" si="95"/>
        <v>3.092785317334542E-2</v>
      </c>
      <c r="U342" s="108">
        <f t="shared" si="96"/>
        <v>0.96342086148745587</v>
      </c>
      <c r="V342" s="11">
        <f t="shared" si="97"/>
        <v>0.53043091706061996</v>
      </c>
      <c r="W342" s="11">
        <f t="shared" si="98"/>
        <v>0.43298994442683592</v>
      </c>
      <c r="X342" s="92">
        <f t="shared" si="99"/>
        <v>9634.2086148745584</v>
      </c>
      <c r="Y342" s="15">
        <f t="shared" si="90"/>
        <v>5304.3091706061996</v>
      </c>
      <c r="Z342" s="15">
        <f t="shared" si="91"/>
        <v>4329.8994442683588</v>
      </c>
      <c r="AA342" s="111">
        <f t="shared" si="100"/>
        <v>96.34208614874558</v>
      </c>
      <c r="AB342" s="87">
        <f t="shared" si="101"/>
        <v>53.043091706062</v>
      </c>
      <c r="AC342" s="127">
        <f t="shared" si="102"/>
        <v>43.298994442683586</v>
      </c>
    </row>
    <row r="343" spans="1:29" x14ac:dyDescent="0.25">
      <c r="A343" s="208" t="s">
        <v>75</v>
      </c>
      <c r="B343" s="208" t="s">
        <v>3</v>
      </c>
      <c r="C343" s="208" t="s">
        <v>975</v>
      </c>
      <c r="D343" s="208">
        <v>6</v>
      </c>
      <c r="E343" s="208" t="s">
        <v>177</v>
      </c>
      <c r="F343" s="8">
        <v>15</v>
      </c>
      <c r="G343" s="208">
        <v>26</v>
      </c>
      <c r="H343" s="108">
        <v>11.184087070744923</v>
      </c>
      <c r="I343" s="88">
        <v>10.229316711425781</v>
      </c>
      <c r="J343" s="88">
        <v>6.1152902881428881</v>
      </c>
      <c r="K343" s="88">
        <v>4.1140264232828931</v>
      </c>
      <c r="L343" s="41">
        <v>0.25242552161216736</v>
      </c>
      <c r="M343" s="107">
        <f t="shared" si="85"/>
        <v>0.10229316711425782</v>
      </c>
      <c r="N343" s="106">
        <f t="shared" si="85"/>
        <v>6.1152902881428883E-2</v>
      </c>
      <c r="O343" s="106">
        <f t="shared" si="85"/>
        <v>4.1140264232828933E-2</v>
      </c>
      <c r="P343" s="129">
        <f t="shared" si="85"/>
        <v>2.5242552161216735E-3</v>
      </c>
      <c r="Q343" s="128">
        <v>0.82090553817465428</v>
      </c>
      <c r="R343" s="107">
        <f t="shared" si="93"/>
        <v>8.3973027401519656E-2</v>
      </c>
      <c r="S343" s="109">
        <f t="shared" si="94"/>
        <v>5.0200756650821743E-2</v>
      </c>
      <c r="T343" s="110">
        <f t="shared" si="95"/>
        <v>3.3772270750697914E-2</v>
      </c>
      <c r="U343" s="108">
        <f t="shared" si="96"/>
        <v>1.2595954110227949</v>
      </c>
      <c r="V343" s="11">
        <f t="shared" si="97"/>
        <v>0.7530113497623262</v>
      </c>
      <c r="W343" s="11">
        <f t="shared" si="98"/>
        <v>0.50658406126046873</v>
      </c>
      <c r="X343" s="92">
        <f t="shared" si="99"/>
        <v>12595.954110227949</v>
      </c>
      <c r="Y343" s="15">
        <f t="shared" si="90"/>
        <v>7530.1134976232615</v>
      </c>
      <c r="Z343" s="15">
        <f t="shared" si="91"/>
        <v>5065.8406126046875</v>
      </c>
      <c r="AA343" s="111">
        <f t="shared" si="100"/>
        <v>125.95954110227949</v>
      </c>
      <c r="AB343" s="87">
        <f t="shared" si="101"/>
        <v>75.301134976232618</v>
      </c>
      <c r="AC343" s="127">
        <f t="shared" si="102"/>
        <v>50.658406126046877</v>
      </c>
    </row>
    <row r="344" spans="1:29" x14ac:dyDescent="0.25">
      <c r="A344" s="208" t="s">
        <v>75</v>
      </c>
      <c r="B344" s="208" t="s">
        <v>3</v>
      </c>
      <c r="C344" s="208" t="s">
        <v>975</v>
      </c>
      <c r="D344" s="208">
        <v>6</v>
      </c>
      <c r="E344" s="208" t="s">
        <v>230</v>
      </c>
      <c r="F344" s="8">
        <v>11</v>
      </c>
      <c r="G344" s="208"/>
      <c r="H344" s="108">
        <v>8.9775071211077968</v>
      </c>
      <c r="I344" s="88">
        <v>11.020771026611328</v>
      </c>
      <c r="J344" s="88">
        <v>7.8263434206151752</v>
      </c>
      <c r="K344" s="88">
        <v>3.1944276059961529</v>
      </c>
      <c r="L344" s="41">
        <v>0.13784141838550568</v>
      </c>
      <c r="M344" s="107">
        <f t="shared" si="85"/>
        <v>0.11020771026611328</v>
      </c>
      <c r="N344" s="106">
        <f t="shared" si="85"/>
        <v>7.8263434206151755E-2</v>
      </c>
      <c r="O344" s="106">
        <f t="shared" si="85"/>
        <v>3.1944276059961529E-2</v>
      </c>
      <c r="P344" s="129">
        <f t="shared" si="85"/>
        <v>1.3784141838550567E-3</v>
      </c>
      <c r="Q344" s="128">
        <v>0.97489936207466166</v>
      </c>
      <c r="R344" s="107">
        <f t="shared" si="93"/>
        <v>0.10744142643414298</v>
      </c>
      <c r="S344" s="109">
        <f t="shared" si="94"/>
        <v>7.62989720813496E-2</v>
      </c>
      <c r="T344" s="110">
        <f t="shared" si="95"/>
        <v>3.1142454352793381E-2</v>
      </c>
      <c r="U344" s="108">
        <f t="shared" si="96"/>
        <v>1.1818556907755728</v>
      </c>
      <c r="V344" s="11">
        <f t="shared" si="97"/>
        <v>0.83928869289484553</v>
      </c>
      <c r="W344" s="11">
        <f t="shared" si="98"/>
        <v>0.3425669978807272</v>
      </c>
      <c r="X344" s="92">
        <f t="shared" si="99"/>
        <v>11818.556907755728</v>
      </c>
      <c r="Y344" s="15">
        <f t="shared" si="90"/>
        <v>8392.8869289484555</v>
      </c>
      <c r="Z344" s="15">
        <f t="shared" si="91"/>
        <v>3425.6699788072719</v>
      </c>
      <c r="AA344" s="111">
        <f t="shared" si="100"/>
        <v>118.18556907755729</v>
      </c>
      <c r="AB344" s="87">
        <f t="shared" si="101"/>
        <v>83.928869289484552</v>
      </c>
      <c r="AC344" s="127">
        <f t="shared" si="102"/>
        <v>34.256699788072723</v>
      </c>
    </row>
    <row r="345" spans="1:29" x14ac:dyDescent="0.25">
      <c r="A345" s="208" t="s">
        <v>9</v>
      </c>
      <c r="B345" s="208" t="s">
        <v>3</v>
      </c>
      <c r="C345" s="208" t="s">
        <v>975</v>
      </c>
      <c r="D345" s="208">
        <v>1</v>
      </c>
      <c r="E345" s="208" t="s">
        <v>177</v>
      </c>
      <c r="F345" s="8">
        <v>15</v>
      </c>
      <c r="G345" s="208">
        <v>35</v>
      </c>
      <c r="H345" s="108">
        <v>9.0816222290326589</v>
      </c>
      <c r="I345" s="88">
        <v>12.466940879821777</v>
      </c>
      <c r="J345" s="88">
        <v>9.7181649382943167</v>
      </c>
      <c r="K345" s="88">
        <v>2.7487759415274606</v>
      </c>
      <c r="L345" s="41">
        <v>0.16393159329891205</v>
      </c>
      <c r="M345" s="107">
        <f t="shared" si="85"/>
        <v>0.12466940879821778</v>
      </c>
      <c r="N345" s="106">
        <f t="shared" si="85"/>
        <v>9.7181649382943172E-2</v>
      </c>
      <c r="O345" s="106">
        <f t="shared" si="85"/>
        <v>2.7487759415274607E-2</v>
      </c>
      <c r="P345" s="129">
        <f t="shared" si="85"/>
        <v>1.6393159329891206E-3</v>
      </c>
      <c r="Q345" s="128">
        <v>0.74627776197695861</v>
      </c>
      <c r="R345" s="107">
        <f t="shared" si="93"/>
        <v>9.3038007384924515E-2</v>
      </c>
      <c r="S345" s="109">
        <f t="shared" si="94"/>
        <v>7.252450380673231E-2</v>
      </c>
      <c r="T345" s="110">
        <f t="shared" si="95"/>
        <v>2.0513503578192205E-2</v>
      </c>
      <c r="U345" s="108">
        <f t="shared" si="96"/>
        <v>1.3955701107738676</v>
      </c>
      <c r="V345" s="11">
        <f t="shared" si="97"/>
        <v>1.0878675571009846</v>
      </c>
      <c r="W345" s="11">
        <f t="shared" si="98"/>
        <v>0.30770255367288313</v>
      </c>
      <c r="X345" s="92">
        <f t="shared" si="99"/>
        <v>13955.701107738676</v>
      </c>
      <c r="Y345" s="15">
        <f t="shared" si="90"/>
        <v>10878.675571009846</v>
      </c>
      <c r="Z345" s="15">
        <f t="shared" si="91"/>
        <v>3077.0255367288314</v>
      </c>
      <c r="AA345" s="111">
        <f t="shared" si="100"/>
        <v>139.55701107738676</v>
      </c>
      <c r="AB345" s="87">
        <f t="shared" si="101"/>
        <v>108.78675571009846</v>
      </c>
      <c r="AC345" s="127">
        <f t="shared" si="102"/>
        <v>30.770255367288314</v>
      </c>
    </row>
    <row r="346" spans="1:29" x14ac:dyDescent="0.25">
      <c r="A346" s="208" t="s">
        <v>9</v>
      </c>
      <c r="B346" s="208" t="s">
        <v>3</v>
      </c>
      <c r="C346" s="208" t="s">
        <v>975</v>
      </c>
      <c r="D346" s="208">
        <v>1</v>
      </c>
      <c r="E346" s="208" t="s">
        <v>269</v>
      </c>
      <c r="F346" s="8">
        <v>20</v>
      </c>
      <c r="G346" s="208"/>
      <c r="H346" s="108">
        <v>4.2666398955928537</v>
      </c>
      <c r="I346" s="88">
        <v>11.771324157714844</v>
      </c>
      <c r="J346" s="88">
        <v>10.86674558488064</v>
      </c>
      <c r="K346" s="88">
        <v>0.90457857283420395</v>
      </c>
      <c r="L346" s="41">
        <v>7.1029059588909149E-2</v>
      </c>
      <c r="M346" s="107">
        <f t="shared" si="85"/>
        <v>0.11771324157714844</v>
      </c>
      <c r="N346" s="106">
        <f t="shared" si="85"/>
        <v>0.1086674558488064</v>
      </c>
      <c r="O346" s="106">
        <f t="shared" si="85"/>
        <v>9.0457857283420401E-3</v>
      </c>
      <c r="P346" s="129">
        <f t="shared" si="85"/>
        <v>7.1029059588909147E-4</v>
      </c>
      <c r="Q346" s="128">
        <v>1.3255314534162168</v>
      </c>
      <c r="R346" s="107">
        <f t="shared" si="93"/>
        <v>0.15603260419409182</v>
      </c>
      <c r="S346" s="109">
        <f t="shared" si="94"/>
        <v>0.14404213069031091</v>
      </c>
      <c r="T346" s="110">
        <f t="shared" si="95"/>
        <v>1.1990473503780895E-2</v>
      </c>
      <c r="U346" s="108">
        <f t="shared" si="96"/>
        <v>3.1206520838818363</v>
      </c>
      <c r="V346" s="11">
        <f t="shared" si="97"/>
        <v>2.8808426138062182</v>
      </c>
      <c r="W346" s="11">
        <f t="shared" si="98"/>
        <v>0.23980947007561793</v>
      </c>
      <c r="X346" s="92">
        <f t="shared" si="99"/>
        <v>31206.520838818364</v>
      </c>
      <c r="Y346" s="15">
        <f t="shared" si="90"/>
        <v>28808.426138062183</v>
      </c>
      <c r="Z346" s="15">
        <f t="shared" si="91"/>
        <v>2398.0947007561795</v>
      </c>
      <c r="AA346" s="111">
        <f t="shared" si="100"/>
        <v>312.06520838818363</v>
      </c>
      <c r="AB346" s="87">
        <f t="shared" si="101"/>
        <v>288.08426138062185</v>
      </c>
      <c r="AC346" s="127">
        <f t="shared" si="102"/>
        <v>23.980947007561795</v>
      </c>
    </row>
    <row r="347" spans="1:29" x14ac:dyDescent="0.25">
      <c r="A347" s="208" t="s">
        <v>9</v>
      </c>
      <c r="B347" s="208" t="s">
        <v>3</v>
      </c>
      <c r="C347" s="208" t="s">
        <v>975</v>
      </c>
      <c r="D347" s="208">
        <v>2</v>
      </c>
      <c r="E347" s="208" t="s">
        <v>177</v>
      </c>
      <c r="F347" s="8">
        <v>15</v>
      </c>
      <c r="G347" s="208">
        <v>33</v>
      </c>
      <c r="H347" s="108">
        <v>6.0763358778625367</v>
      </c>
      <c r="I347" s="88">
        <v>11.627629280090332</v>
      </c>
      <c r="J347" s="88">
        <v>10.225665555764706</v>
      </c>
      <c r="K347" s="88">
        <v>1.4019637243256255</v>
      </c>
      <c r="L347" s="41">
        <v>9.9396780133247375E-2</v>
      </c>
      <c r="M347" s="107">
        <f t="shared" si="85"/>
        <v>0.11627629280090332</v>
      </c>
      <c r="N347" s="106">
        <f t="shared" si="85"/>
        <v>0.10225665555764707</v>
      </c>
      <c r="O347" s="106">
        <f t="shared" si="85"/>
        <v>1.4019637243256255E-2</v>
      </c>
      <c r="P347" s="129">
        <f t="shared" si="85"/>
        <v>9.939678013324738E-4</v>
      </c>
      <c r="Q347" s="128">
        <v>1.0755876315477433</v>
      </c>
      <c r="R347" s="107">
        <f t="shared" si="93"/>
        <v>0.12506534237887551</v>
      </c>
      <c r="S347" s="109">
        <f t="shared" si="94"/>
        <v>0.10998599396124299</v>
      </c>
      <c r="T347" s="110">
        <f t="shared" si="95"/>
        <v>1.5079348417632529E-2</v>
      </c>
      <c r="U347" s="108">
        <f t="shared" si="96"/>
        <v>1.8759801356831327</v>
      </c>
      <c r="V347" s="11">
        <f t="shared" si="97"/>
        <v>1.649789909418645</v>
      </c>
      <c r="W347" s="11">
        <f t="shared" si="98"/>
        <v>0.22619022626448793</v>
      </c>
      <c r="X347" s="92">
        <f t="shared" si="99"/>
        <v>18759.801356831325</v>
      </c>
      <c r="Y347" s="15">
        <f t="shared" si="90"/>
        <v>16497.89909418645</v>
      </c>
      <c r="Z347" s="15">
        <f t="shared" si="91"/>
        <v>2261.9022626448791</v>
      </c>
      <c r="AA347" s="111">
        <f t="shared" si="100"/>
        <v>187.59801356831326</v>
      </c>
      <c r="AB347" s="87">
        <f t="shared" si="101"/>
        <v>164.97899094186451</v>
      </c>
      <c r="AC347" s="127">
        <f t="shared" si="102"/>
        <v>22.619022626448793</v>
      </c>
    </row>
    <row r="348" spans="1:29" x14ac:dyDescent="0.25">
      <c r="A348" s="208" t="s">
        <v>9</v>
      </c>
      <c r="B348" s="208" t="s">
        <v>3</v>
      </c>
      <c r="C348" s="208" t="s">
        <v>975</v>
      </c>
      <c r="D348" s="208">
        <v>2</v>
      </c>
      <c r="E348" s="208" t="s">
        <v>289</v>
      </c>
      <c r="F348" s="8">
        <v>18</v>
      </c>
      <c r="G348" s="208"/>
      <c r="H348" s="108">
        <v>7.0648750787318333</v>
      </c>
      <c r="I348" s="88">
        <v>12.692237854003906</v>
      </c>
      <c r="J348" s="88">
        <v>11.32067915224173</v>
      </c>
      <c r="K348" s="88">
        <v>1.3715587017621758</v>
      </c>
      <c r="L348" s="41">
        <v>0.14392229914665222</v>
      </c>
      <c r="M348" s="107">
        <f t="shared" si="85"/>
        <v>0.12692237854003907</v>
      </c>
      <c r="N348" s="106">
        <f t="shared" si="85"/>
        <v>0.1132067915224173</v>
      </c>
      <c r="O348" s="106">
        <f t="shared" si="85"/>
        <v>1.3715587017621758E-2</v>
      </c>
      <c r="P348" s="129">
        <f t="shared" si="85"/>
        <v>1.4392229914665221E-3</v>
      </c>
      <c r="Q348" s="128">
        <v>0.71784813294926475</v>
      </c>
      <c r="R348" s="107">
        <f t="shared" si="93"/>
        <v>9.1110992464446872E-2</v>
      </c>
      <c r="S348" s="109">
        <f t="shared" si="94"/>
        <v>8.1265283931543919E-2</v>
      </c>
      <c r="T348" s="110">
        <f t="shared" si="95"/>
        <v>9.8457085329029526E-3</v>
      </c>
      <c r="U348" s="108">
        <f t="shared" si="96"/>
        <v>1.6399978643600437</v>
      </c>
      <c r="V348" s="11">
        <f t="shared" si="97"/>
        <v>1.4627751107677904</v>
      </c>
      <c r="W348" s="11">
        <f t="shared" si="98"/>
        <v>0.17722275359225315</v>
      </c>
      <c r="X348" s="92">
        <f t="shared" si="99"/>
        <v>16399.978643600436</v>
      </c>
      <c r="Y348" s="15">
        <f t="shared" si="90"/>
        <v>14627.751107677905</v>
      </c>
      <c r="Z348" s="15">
        <f t="shared" si="91"/>
        <v>1772.2275359225314</v>
      </c>
      <c r="AA348" s="111">
        <f t="shared" si="100"/>
        <v>163.99978643600437</v>
      </c>
      <c r="AB348" s="87">
        <f t="shared" si="101"/>
        <v>146.27751107677906</v>
      </c>
      <c r="AC348" s="127">
        <f t="shared" si="102"/>
        <v>17.722275359225314</v>
      </c>
    </row>
    <row r="349" spans="1:29" x14ac:dyDescent="0.25">
      <c r="A349" s="208" t="s">
        <v>9</v>
      </c>
      <c r="B349" s="208" t="s">
        <v>3</v>
      </c>
      <c r="C349" s="208" t="s">
        <v>975</v>
      </c>
      <c r="D349" s="208">
        <v>3</v>
      </c>
      <c r="E349" s="208" t="s">
        <v>291</v>
      </c>
      <c r="F349" s="8">
        <v>12</v>
      </c>
      <c r="G349" s="208">
        <v>12</v>
      </c>
      <c r="H349" s="108">
        <v>13.027916964924813</v>
      </c>
      <c r="I349" s="88">
        <v>13.168195724487305</v>
      </c>
      <c r="J349" s="88">
        <v>9.7558148793776791</v>
      </c>
      <c r="K349" s="88">
        <v>3.4123808451096256</v>
      </c>
      <c r="L349" s="41">
        <v>0.28427791595458984</v>
      </c>
      <c r="M349" s="107">
        <f t="shared" si="85"/>
        <v>0.13168195724487305</v>
      </c>
      <c r="N349" s="106">
        <f t="shared" si="85"/>
        <v>9.7558148793776792E-2</v>
      </c>
      <c r="O349" s="106">
        <f t="shared" si="85"/>
        <v>3.4123808451096256E-2</v>
      </c>
      <c r="P349" s="129">
        <f t="shared" si="85"/>
        <v>2.8427791595458983E-3</v>
      </c>
      <c r="Q349" s="128">
        <v>0.49751850798463898</v>
      </c>
      <c r="R349" s="107">
        <f t="shared" si="93"/>
        <v>6.5514210896966268E-2</v>
      </c>
      <c r="S349" s="109">
        <f t="shared" si="94"/>
        <v>4.8536984629623234E-2</v>
      </c>
      <c r="T349" s="110">
        <f t="shared" si="95"/>
        <v>1.6977226267343024E-2</v>
      </c>
      <c r="U349" s="108">
        <f t="shared" si="96"/>
        <v>0.78617053076359511</v>
      </c>
      <c r="V349" s="11">
        <f t="shared" si="97"/>
        <v>0.58244381555547886</v>
      </c>
      <c r="W349" s="11">
        <f t="shared" si="98"/>
        <v>0.2037267152081163</v>
      </c>
      <c r="X349" s="92">
        <f t="shared" si="99"/>
        <v>7861.7053076359507</v>
      </c>
      <c r="Y349" s="15">
        <f t="shared" si="90"/>
        <v>5824.4381555547889</v>
      </c>
      <c r="Z349" s="15">
        <f t="shared" si="91"/>
        <v>2037.267152081163</v>
      </c>
      <c r="AA349" s="111">
        <f t="shared" si="100"/>
        <v>78.617053076359511</v>
      </c>
      <c r="AB349" s="87">
        <f t="shared" si="101"/>
        <v>58.244381555547889</v>
      </c>
      <c r="AC349" s="127">
        <f t="shared" si="102"/>
        <v>20.372671520811629</v>
      </c>
    </row>
    <row r="350" spans="1:29" x14ac:dyDescent="0.25">
      <c r="A350" s="208" t="s">
        <v>9</v>
      </c>
      <c r="B350" s="208" t="s">
        <v>3</v>
      </c>
      <c r="C350" s="208" t="s">
        <v>975</v>
      </c>
      <c r="D350" s="208">
        <v>4</v>
      </c>
      <c r="E350" s="208" t="s">
        <v>166</v>
      </c>
      <c r="F350" s="8">
        <v>5</v>
      </c>
      <c r="G350" s="208">
        <v>8</v>
      </c>
      <c r="H350" s="108">
        <v>20.985901207019047</v>
      </c>
      <c r="I350" s="88">
        <v>15.035873413085938</v>
      </c>
      <c r="J350" s="88">
        <v>6.1622287674175826</v>
      </c>
      <c r="K350" s="88">
        <v>8.8736446456683549</v>
      </c>
      <c r="L350" s="41">
        <v>0.60897684097290039</v>
      </c>
      <c r="M350" s="107">
        <f t="shared" si="85"/>
        <v>0.15035873413085937</v>
      </c>
      <c r="N350" s="106">
        <f t="shared" si="85"/>
        <v>6.1622287674175824E-2</v>
      </c>
      <c r="O350" s="106">
        <f t="shared" si="85"/>
        <v>8.8736446456683549E-2</v>
      </c>
      <c r="P350" s="129">
        <f t="shared" si="85"/>
        <v>6.0897684097290039E-3</v>
      </c>
      <c r="Q350" s="128">
        <v>0.46671974320463749</v>
      </c>
      <c r="R350" s="107">
        <f t="shared" si="93"/>
        <v>7.0175389782129047E-2</v>
      </c>
      <c r="S350" s="109">
        <f t="shared" si="94"/>
        <v>2.8760338278973639E-2</v>
      </c>
      <c r="T350" s="110">
        <f t="shared" si="95"/>
        <v>4.1415051503155408E-2</v>
      </c>
      <c r="U350" s="108">
        <f t="shared" si="96"/>
        <v>0.35087694891064525</v>
      </c>
      <c r="V350" s="11">
        <f t="shared" si="97"/>
        <v>0.1438016913948682</v>
      </c>
      <c r="W350" s="11">
        <f t="shared" si="98"/>
        <v>0.20707525751577704</v>
      </c>
      <c r="X350" s="92">
        <f t="shared" si="99"/>
        <v>3508.7694891064525</v>
      </c>
      <c r="Y350" s="15">
        <f t="shared" si="90"/>
        <v>1438.016913948682</v>
      </c>
      <c r="Z350" s="15">
        <f t="shared" si="91"/>
        <v>2070.7525751577705</v>
      </c>
      <c r="AA350" s="111">
        <f t="shared" si="100"/>
        <v>35.087694891064523</v>
      </c>
      <c r="AB350" s="87">
        <f t="shared" si="101"/>
        <v>14.380169139486821</v>
      </c>
      <c r="AC350" s="127">
        <f t="shared" si="102"/>
        <v>20.707525751577705</v>
      </c>
    </row>
    <row r="351" spans="1:29" x14ac:dyDescent="0.25">
      <c r="A351" s="208" t="s">
        <v>9</v>
      </c>
      <c r="B351" s="208" t="s">
        <v>3</v>
      </c>
      <c r="C351" s="208" t="s">
        <v>975</v>
      </c>
      <c r="D351" s="208">
        <v>4</v>
      </c>
      <c r="E351" s="36" t="s">
        <v>239</v>
      </c>
      <c r="F351" s="8">
        <v>10</v>
      </c>
      <c r="G351" s="208"/>
      <c r="H351" s="108">
        <v>5.9709811016292047</v>
      </c>
      <c r="I351" s="88">
        <v>12.047892570495605</v>
      </c>
      <c r="J351" s="88">
        <v>10.389877667484718</v>
      </c>
      <c r="K351" s="88">
        <v>1.6580149030108871</v>
      </c>
      <c r="L351" s="41">
        <v>0.11533309891819954</v>
      </c>
      <c r="M351" s="107">
        <f t="shared" si="85"/>
        <v>0.12047892570495605</v>
      </c>
      <c r="N351" s="106">
        <f t="shared" si="85"/>
        <v>0.10389877667484719</v>
      </c>
      <c r="O351" s="106">
        <f t="shared" si="85"/>
        <v>1.6580149030108869E-2</v>
      </c>
      <c r="P351" s="129">
        <f t="shared" si="85"/>
        <v>1.1533309891819954E-3</v>
      </c>
      <c r="Q351" s="128">
        <v>1.1407388647362078</v>
      </c>
      <c r="R351" s="107">
        <f t="shared" si="93"/>
        <v>0.13743499293330949</v>
      </c>
      <c r="S351" s="109">
        <f t="shared" si="94"/>
        <v>0.11852137255154598</v>
      </c>
      <c r="T351" s="110">
        <f t="shared" si="95"/>
        <v>1.891362038176353E-2</v>
      </c>
      <c r="U351" s="108">
        <f t="shared" si="96"/>
        <v>1.374349929333095</v>
      </c>
      <c r="V351" s="11">
        <f t="shared" si="97"/>
        <v>1.1852137255154598</v>
      </c>
      <c r="W351" s="11">
        <f t="shared" si="98"/>
        <v>0.1891362038176353</v>
      </c>
      <c r="X351" s="92">
        <f t="shared" si="99"/>
        <v>13743.49929333095</v>
      </c>
      <c r="Y351" s="15">
        <f t="shared" si="90"/>
        <v>11852.137255154597</v>
      </c>
      <c r="Z351" s="15">
        <f t="shared" si="91"/>
        <v>1891.3620381763531</v>
      </c>
      <c r="AA351" s="111">
        <f t="shared" si="100"/>
        <v>137.4349929333095</v>
      </c>
      <c r="AB351" s="87">
        <f t="shared" si="101"/>
        <v>118.52137255154598</v>
      </c>
      <c r="AC351" s="127">
        <f t="shared" si="102"/>
        <v>18.913620381763533</v>
      </c>
    </row>
    <row r="352" spans="1:29" x14ac:dyDescent="0.25">
      <c r="A352" s="208" t="s">
        <v>9</v>
      </c>
      <c r="B352" s="208" t="s">
        <v>3</v>
      </c>
      <c r="C352" s="208" t="s">
        <v>975</v>
      </c>
      <c r="D352" s="208">
        <v>5</v>
      </c>
      <c r="E352" s="208" t="s">
        <v>295</v>
      </c>
      <c r="F352" s="8">
        <v>22</v>
      </c>
      <c r="G352" s="208">
        <v>22</v>
      </c>
      <c r="H352" s="108">
        <v>13.004886805624787</v>
      </c>
      <c r="I352" s="88">
        <v>13.697688102722168</v>
      </c>
      <c r="J352" s="88">
        <v>10.101696877489982</v>
      </c>
      <c r="K352" s="88">
        <v>3.5959912252321864</v>
      </c>
      <c r="L352" s="41">
        <v>0.2542063295841217</v>
      </c>
      <c r="M352" s="107">
        <f t="shared" si="85"/>
        <v>0.13697688102722169</v>
      </c>
      <c r="N352" s="106">
        <f t="shared" si="85"/>
        <v>0.10101696877489981</v>
      </c>
      <c r="O352" s="106">
        <f t="shared" si="85"/>
        <v>3.5959912252321861E-2</v>
      </c>
      <c r="P352" s="129">
        <f t="shared" si="85"/>
        <v>2.5420632958412172E-3</v>
      </c>
      <c r="Q352" s="128">
        <v>0.70481788631157194</v>
      </c>
      <c r="R352" s="107">
        <f t="shared" si="93"/>
        <v>9.6543755759158051E-2</v>
      </c>
      <c r="S352" s="109">
        <f t="shared" si="94"/>
        <v>7.119856641352694E-2</v>
      </c>
      <c r="T352" s="110">
        <f t="shared" si="95"/>
        <v>2.5345189345631094E-2</v>
      </c>
      <c r="U352" s="108">
        <f t="shared" si="96"/>
        <v>2.1239626267014771</v>
      </c>
      <c r="V352" s="11">
        <f t="shared" si="97"/>
        <v>1.5663684610975928</v>
      </c>
      <c r="W352" s="11">
        <f t="shared" si="98"/>
        <v>0.55759416560388408</v>
      </c>
      <c r="X352" s="92">
        <f t="shared" si="99"/>
        <v>21239.62626701477</v>
      </c>
      <c r="Y352" s="15">
        <f t="shared" si="90"/>
        <v>15663.684610975928</v>
      </c>
      <c r="Z352" s="15">
        <f t="shared" si="91"/>
        <v>5575.9416560388408</v>
      </c>
      <c r="AA352" s="111">
        <f t="shared" si="100"/>
        <v>212.39626267014771</v>
      </c>
      <c r="AB352" s="87">
        <f t="shared" si="101"/>
        <v>156.63684610975929</v>
      </c>
      <c r="AC352" s="127">
        <f t="shared" si="102"/>
        <v>55.759416560388409</v>
      </c>
    </row>
    <row r="353" spans="1:29" x14ac:dyDescent="0.25">
      <c r="A353" s="208" t="s">
        <v>9</v>
      </c>
      <c r="B353" s="208" t="s">
        <v>3</v>
      </c>
      <c r="C353" s="208" t="s">
        <v>975</v>
      </c>
      <c r="D353" s="208">
        <v>6</v>
      </c>
      <c r="E353" s="208" t="s">
        <v>297</v>
      </c>
      <c r="F353" s="8">
        <v>19</v>
      </c>
      <c r="G353" s="208">
        <v>19</v>
      </c>
      <c r="H353" s="108">
        <v>4.4402874864626805</v>
      </c>
      <c r="I353" s="88">
        <v>11.755854606628418</v>
      </c>
      <c r="J353" s="88">
        <v>11.310368908263799</v>
      </c>
      <c r="K353" s="88">
        <v>0.44548569836461915</v>
      </c>
      <c r="L353" s="41">
        <v>9.1560907661914825E-2</v>
      </c>
      <c r="M353" s="107">
        <f t="shared" si="85"/>
        <v>0.11755854606628419</v>
      </c>
      <c r="N353" s="106">
        <f t="shared" si="85"/>
        <v>0.11310368908263799</v>
      </c>
      <c r="O353" s="106">
        <f t="shared" si="85"/>
        <v>4.4548569836461915E-3</v>
      </c>
      <c r="P353" s="129">
        <f t="shared" si="85"/>
        <v>9.1560907661914826E-4</v>
      </c>
      <c r="Q353" s="128">
        <v>1.0874333103092821</v>
      </c>
      <c r="R353" s="107">
        <f t="shared" si="93"/>
        <v>0.12783707890400564</v>
      </c>
      <c r="S353" s="109">
        <f t="shared" si="94"/>
        <v>0.12299271902732484</v>
      </c>
      <c r="T353" s="110">
        <f t="shared" si="95"/>
        <v>4.8443598766808012E-3</v>
      </c>
      <c r="U353" s="108">
        <f t="shared" si="96"/>
        <v>2.4289044991761073</v>
      </c>
      <c r="V353" s="11">
        <f t="shared" si="97"/>
        <v>2.3368616615191717</v>
      </c>
      <c r="W353" s="11">
        <f t="shared" si="98"/>
        <v>9.2042837656935231E-2</v>
      </c>
      <c r="X353" s="92">
        <f t="shared" si="99"/>
        <v>24289.044991761071</v>
      </c>
      <c r="Y353" s="15">
        <f t="shared" si="90"/>
        <v>23368.616615191717</v>
      </c>
      <c r="Z353" s="15">
        <f t="shared" si="91"/>
        <v>920.42837656935228</v>
      </c>
      <c r="AA353" s="111">
        <f t="shared" si="100"/>
        <v>242.89044991761071</v>
      </c>
      <c r="AB353" s="87">
        <f t="shared" si="101"/>
        <v>233.68616615191718</v>
      </c>
      <c r="AC353" s="127">
        <f t="shared" si="102"/>
        <v>9.204283765693523</v>
      </c>
    </row>
    <row r="354" spans="1:29" x14ac:dyDescent="0.25">
      <c r="A354" s="208" t="s">
        <v>8</v>
      </c>
      <c r="B354" s="208" t="s">
        <v>3</v>
      </c>
      <c r="C354" s="208" t="s">
        <v>975</v>
      </c>
      <c r="D354" s="208">
        <v>1</v>
      </c>
      <c r="E354" s="208" t="s">
        <v>177</v>
      </c>
      <c r="F354" s="8">
        <v>15</v>
      </c>
      <c r="G354" s="208">
        <v>25</v>
      </c>
      <c r="H354" s="108">
        <v>62.901192669446317</v>
      </c>
      <c r="I354" s="88">
        <v>29.878650665283203</v>
      </c>
      <c r="J354" s="88">
        <v>9.4461417569338096E-2</v>
      </c>
      <c r="K354" s="88">
        <v>29.784189247713865</v>
      </c>
      <c r="L354" s="41">
        <v>1.7020218372344971</v>
      </c>
      <c r="M354" s="107">
        <f t="shared" si="85"/>
        <v>0.29878650665283202</v>
      </c>
      <c r="N354" s="106">
        <f t="shared" si="85"/>
        <v>9.4461417569338094E-4</v>
      </c>
      <c r="O354" s="106">
        <f t="shared" si="85"/>
        <v>0.29784189247713866</v>
      </c>
      <c r="P354" s="129">
        <f t="shared" si="85"/>
        <v>1.7020218372344971E-2</v>
      </c>
      <c r="Q354" s="128">
        <v>0.13859444151000661</v>
      </c>
      <c r="R354" s="107">
        <f t="shared" si="93"/>
        <v>4.1410149020275129E-2</v>
      </c>
      <c r="S354" s="109">
        <f t="shared" si="94"/>
        <v>1.3091827412265938E-4</v>
      </c>
      <c r="T354" s="110">
        <f t="shared" si="95"/>
        <v>4.1279230746152473E-2</v>
      </c>
      <c r="U354" s="108">
        <f t="shared" si="96"/>
        <v>0.62115223530412689</v>
      </c>
      <c r="V354" s="11">
        <f t="shared" si="97"/>
        <v>1.9637741118398908E-3</v>
      </c>
      <c r="W354" s="11">
        <f t="shared" si="98"/>
        <v>0.6191884611922871</v>
      </c>
      <c r="X354" s="92">
        <f t="shared" si="99"/>
        <v>6211.5223530412686</v>
      </c>
      <c r="Y354" s="15">
        <f t="shared" si="90"/>
        <v>19.637741118398907</v>
      </c>
      <c r="Z354" s="15">
        <f t="shared" si="91"/>
        <v>6191.884611922871</v>
      </c>
      <c r="AA354" s="111">
        <f t="shared" si="100"/>
        <v>62.115223530412685</v>
      </c>
      <c r="AB354" s="87">
        <f t="shared" si="101"/>
        <v>0.19637741118398908</v>
      </c>
      <c r="AC354" s="127">
        <f t="shared" si="102"/>
        <v>61.918846119228711</v>
      </c>
    </row>
    <row r="355" spans="1:29" x14ac:dyDescent="0.25">
      <c r="A355" s="208" t="s">
        <v>8</v>
      </c>
      <c r="B355" s="208" t="s">
        <v>3</v>
      </c>
      <c r="C355" s="208" t="s">
        <v>975</v>
      </c>
      <c r="D355" s="208">
        <v>1</v>
      </c>
      <c r="E355" s="208" t="s">
        <v>237</v>
      </c>
      <c r="F355" s="8">
        <v>10</v>
      </c>
      <c r="G355" s="208"/>
      <c r="H355" s="108">
        <v>8.3854818523153032</v>
      </c>
      <c r="I355" s="88">
        <v>12.464507102966309</v>
      </c>
      <c r="J355" s="88">
        <v>10.126763823829798</v>
      </c>
      <c r="K355" s="88">
        <v>2.3377432791365109</v>
      </c>
      <c r="L355" s="41">
        <v>8.6119920015335083E-2</v>
      </c>
      <c r="M355" s="107">
        <f t="shared" si="85"/>
        <v>0.12464507102966309</v>
      </c>
      <c r="N355" s="106">
        <f t="shared" si="85"/>
        <v>0.10126763823829797</v>
      </c>
      <c r="O355" s="106">
        <f t="shared" si="85"/>
        <v>2.3377432791365109E-2</v>
      </c>
      <c r="P355" s="129">
        <f t="shared" si="85"/>
        <v>8.6119920015335081E-4</v>
      </c>
      <c r="Q355" s="128">
        <v>1.0791413351762049</v>
      </c>
      <c r="R355" s="107">
        <f t="shared" si="93"/>
        <v>0.13450964837408352</v>
      </c>
      <c r="S355" s="109">
        <f t="shared" si="94"/>
        <v>0.10928209433861778</v>
      </c>
      <c r="T355" s="110">
        <f t="shared" si="95"/>
        <v>2.5227554035465737E-2</v>
      </c>
      <c r="U355" s="108">
        <f t="shared" si="96"/>
        <v>1.3450964837408352</v>
      </c>
      <c r="V355" s="11">
        <f t="shared" si="97"/>
        <v>1.0928209433861777</v>
      </c>
      <c r="W355" s="11">
        <f t="shared" si="98"/>
        <v>0.25227554035465738</v>
      </c>
      <c r="X355" s="92">
        <f t="shared" si="99"/>
        <v>13450.964837408352</v>
      </c>
      <c r="Y355" s="15">
        <f t="shared" si="90"/>
        <v>10928.209433861777</v>
      </c>
      <c r="Z355" s="15">
        <f t="shared" si="91"/>
        <v>2522.7554035465737</v>
      </c>
      <c r="AA355" s="111">
        <f t="shared" si="100"/>
        <v>134.50964837408353</v>
      </c>
      <c r="AB355" s="87">
        <f t="shared" si="101"/>
        <v>109.28209433861777</v>
      </c>
      <c r="AC355" s="127">
        <f t="shared" si="102"/>
        <v>25.227554035465737</v>
      </c>
    </row>
    <row r="356" spans="1:29" x14ac:dyDescent="0.25">
      <c r="A356" s="208" t="s">
        <v>8</v>
      </c>
      <c r="B356" s="208" t="s">
        <v>3</v>
      </c>
      <c r="C356" s="208" t="s">
        <v>975</v>
      </c>
      <c r="D356" s="208">
        <v>2</v>
      </c>
      <c r="E356" s="208" t="s">
        <v>177</v>
      </c>
      <c r="F356" s="8">
        <v>15</v>
      </c>
      <c r="G356" s="208">
        <v>24</v>
      </c>
      <c r="H356" s="108">
        <v>57.312440645773968</v>
      </c>
      <c r="I356" s="88">
        <v>27.908239364624023</v>
      </c>
      <c r="J356" s="88">
        <v>0.13104816703829039</v>
      </c>
      <c r="K356" s="88">
        <v>27.777191197585733</v>
      </c>
      <c r="L356" s="41">
        <v>1.8179630041122437</v>
      </c>
      <c r="M356" s="107">
        <f t="shared" si="85"/>
        <v>0.27908239364624021</v>
      </c>
      <c r="N356" s="106">
        <f t="shared" si="85"/>
        <v>1.310481670382904E-3</v>
      </c>
      <c r="O356" s="106">
        <f t="shared" si="85"/>
        <v>0.27777191197585732</v>
      </c>
      <c r="P356" s="129">
        <f t="shared" si="85"/>
        <v>1.8179630041122437E-2</v>
      </c>
      <c r="Q356" s="128">
        <v>0.13740987363385268</v>
      </c>
      <c r="R356" s="107">
        <f t="shared" si="93"/>
        <v>3.8348676444362996E-2</v>
      </c>
      <c r="S356" s="109">
        <f t="shared" si="94"/>
        <v>1.8007312072679501E-4</v>
      </c>
      <c r="T356" s="110">
        <f t="shared" si="95"/>
        <v>3.8168603323636204E-2</v>
      </c>
      <c r="U356" s="108">
        <f t="shared" si="96"/>
        <v>0.57523014666544503</v>
      </c>
      <c r="V356" s="11">
        <f t="shared" si="97"/>
        <v>2.7010968109019251E-3</v>
      </c>
      <c r="W356" s="11">
        <f t="shared" si="98"/>
        <v>0.57252904985454312</v>
      </c>
      <c r="X356" s="92">
        <f t="shared" si="99"/>
        <v>5752.3014666544505</v>
      </c>
      <c r="Y356" s="15">
        <f t="shared" si="90"/>
        <v>27.010968109019252</v>
      </c>
      <c r="Z356" s="15">
        <f t="shared" si="91"/>
        <v>5725.2904985454315</v>
      </c>
      <c r="AA356" s="111">
        <f t="shared" si="100"/>
        <v>57.523014666544505</v>
      </c>
      <c r="AB356" s="87">
        <f t="shared" si="101"/>
        <v>0.27010968109019251</v>
      </c>
      <c r="AC356" s="127">
        <f t="shared" si="102"/>
        <v>57.252904985454315</v>
      </c>
    </row>
    <row r="357" spans="1:29" x14ac:dyDescent="0.25">
      <c r="A357" s="208" t="s">
        <v>8</v>
      </c>
      <c r="B357" s="208" t="s">
        <v>3</v>
      </c>
      <c r="C357" s="208" t="s">
        <v>975</v>
      </c>
      <c r="D357" s="208">
        <v>2</v>
      </c>
      <c r="E357" s="208" t="s">
        <v>274</v>
      </c>
      <c r="F357" s="8">
        <v>9</v>
      </c>
      <c r="G357" s="208"/>
      <c r="H357" s="108">
        <v>5.2936448393426714</v>
      </c>
      <c r="I357" s="88">
        <v>12.268805503845215</v>
      </c>
      <c r="J357" s="88">
        <v>10.568426154449503</v>
      </c>
      <c r="K357" s="88">
        <v>1.7003793493957122</v>
      </c>
      <c r="L357" s="41">
        <v>0.10475265607237816</v>
      </c>
      <c r="M357" s="107">
        <f t="shared" si="85"/>
        <v>0.12268805503845215</v>
      </c>
      <c r="N357" s="106">
        <f t="shared" si="85"/>
        <v>0.10568426154449502</v>
      </c>
      <c r="O357" s="106">
        <f t="shared" si="85"/>
        <v>1.7003793493957121E-2</v>
      </c>
      <c r="P357" s="129">
        <f t="shared" si="85"/>
        <v>1.0475265607237817E-3</v>
      </c>
      <c r="Q357" s="128">
        <v>1.3089475031500621</v>
      </c>
      <c r="R357" s="107">
        <f t="shared" si="93"/>
        <v>0.16059222330891934</v>
      </c>
      <c r="S357" s="109">
        <f t="shared" si="94"/>
        <v>0.13833515027092488</v>
      </c>
      <c r="T357" s="110">
        <f t="shared" si="95"/>
        <v>2.2257073037994447E-2</v>
      </c>
      <c r="U357" s="108">
        <f t="shared" si="96"/>
        <v>1.4453300097802741</v>
      </c>
      <c r="V357" s="11">
        <f t="shared" si="97"/>
        <v>1.245016352438324</v>
      </c>
      <c r="W357" s="11">
        <f t="shared" si="98"/>
        <v>0.20031365734195</v>
      </c>
      <c r="X357" s="92">
        <f t="shared" si="99"/>
        <v>14453.300097802741</v>
      </c>
      <c r="Y357" s="15">
        <f t="shared" si="90"/>
        <v>12450.163524383241</v>
      </c>
      <c r="Z357" s="15">
        <f t="shared" si="91"/>
        <v>2003.1365734195001</v>
      </c>
      <c r="AA357" s="111">
        <f t="shared" si="100"/>
        <v>144.53300097802742</v>
      </c>
      <c r="AB357" s="87">
        <f t="shared" si="101"/>
        <v>124.50163524383241</v>
      </c>
      <c r="AC357" s="127">
        <f t="shared" si="102"/>
        <v>20.031365734195003</v>
      </c>
    </row>
    <row r="358" spans="1:29" x14ac:dyDescent="0.25">
      <c r="A358" s="208" t="s">
        <v>8</v>
      </c>
      <c r="B358" s="208" t="s">
        <v>3</v>
      </c>
      <c r="C358" s="208" t="s">
        <v>975</v>
      </c>
      <c r="D358" s="208">
        <v>3</v>
      </c>
      <c r="E358" s="208" t="s">
        <v>177</v>
      </c>
      <c r="F358" s="8">
        <v>15</v>
      </c>
      <c r="G358" s="208">
        <v>45</v>
      </c>
      <c r="H358" s="108">
        <v>59.189537303081394</v>
      </c>
      <c r="I358" s="88">
        <v>28.556159973144531</v>
      </c>
      <c r="J358" s="88">
        <v>6.4004499744228852E-2</v>
      </c>
      <c r="K358" s="88">
        <v>28.492155473400302</v>
      </c>
      <c r="L358" s="41">
        <v>1.7936941385269165</v>
      </c>
      <c r="M358" s="107">
        <f t="shared" si="85"/>
        <v>0.28556159973144529</v>
      </c>
      <c r="N358" s="106">
        <f t="shared" si="85"/>
        <v>6.4004499744228847E-4</v>
      </c>
      <c r="O358" s="106">
        <f t="shared" si="85"/>
        <v>0.28492155473400305</v>
      </c>
      <c r="P358" s="129">
        <f t="shared" si="85"/>
        <v>1.7936941385269165E-2</v>
      </c>
      <c r="Q358" s="128">
        <v>0.15636295965231514</v>
      </c>
      <c r="R358" s="107">
        <f t="shared" si="93"/>
        <v>4.4651256897058546E-2</v>
      </c>
      <c r="S358" s="109">
        <f t="shared" si="94"/>
        <v>1.000793301107347E-4</v>
      </c>
      <c r="T358" s="110">
        <f t="shared" si="95"/>
        <v>4.4551177566947819E-2</v>
      </c>
      <c r="U358" s="108">
        <f t="shared" si="96"/>
        <v>0.66976885345587822</v>
      </c>
      <c r="V358" s="11">
        <f t="shared" si="97"/>
        <v>1.5011899516610206E-3</v>
      </c>
      <c r="W358" s="11">
        <f t="shared" si="98"/>
        <v>0.66826766350421718</v>
      </c>
      <c r="X358" s="92">
        <f t="shared" si="99"/>
        <v>6697.6885345587825</v>
      </c>
      <c r="Y358" s="15">
        <f t="shared" si="90"/>
        <v>15.011899516610207</v>
      </c>
      <c r="Z358" s="15">
        <f t="shared" si="91"/>
        <v>6682.6766350421722</v>
      </c>
      <c r="AA358" s="111">
        <f t="shared" si="100"/>
        <v>66.976885345587831</v>
      </c>
      <c r="AB358" s="87">
        <f t="shared" si="101"/>
        <v>0.15011899516610208</v>
      </c>
      <c r="AC358" s="127">
        <f t="shared" si="102"/>
        <v>66.826766350421721</v>
      </c>
    </row>
    <row r="359" spans="1:29" x14ac:dyDescent="0.25">
      <c r="A359" s="208" t="s">
        <v>8</v>
      </c>
      <c r="B359" s="208" t="s">
        <v>3</v>
      </c>
      <c r="C359" s="208" t="s">
        <v>975</v>
      </c>
      <c r="D359" s="208">
        <v>3</v>
      </c>
      <c r="E359" s="208" t="s">
        <v>300</v>
      </c>
      <c r="F359" s="8">
        <v>30</v>
      </c>
      <c r="G359" s="208"/>
      <c r="H359" s="108">
        <v>6.1222316865416566</v>
      </c>
      <c r="I359" s="88">
        <v>12.7017822265625</v>
      </c>
      <c r="J359" s="88">
        <v>9.4696948066705779</v>
      </c>
      <c r="K359" s="88">
        <v>3.2320874198919221</v>
      </c>
      <c r="L359" s="41">
        <v>0.11374406516551971</v>
      </c>
      <c r="M359" s="107">
        <f t="shared" si="85"/>
        <v>0.127017822265625</v>
      </c>
      <c r="N359" s="106">
        <f t="shared" si="85"/>
        <v>9.4696948066705783E-2</v>
      </c>
      <c r="O359" s="106">
        <f t="shared" si="85"/>
        <v>3.2320874198919221E-2</v>
      </c>
      <c r="P359" s="129">
        <f t="shared" si="85"/>
        <v>1.1374406516551972E-3</v>
      </c>
      <c r="Q359" s="128">
        <v>1.0317586201300488</v>
      </c>
      <c r="R359" s="107">
        <f t="shared" si="93"/>
        <v>0.13105173303270504</v>
      </c>
      <c r="S359" s="109">
        <f t="shared" si="94"/>
        <v>9.7704392467831247E-2</v>
      </c>
      <c r="T359" s="110">
        <f t="shared" si="95"/>
        <v>3.334734056487379E-2</v>
      </c>
      <c r="U359" s="108">
        <f t="shared" si="96"/>
        <v>3.9315519909811512</v>
      </c>
      <c r="V359" s="11">
        <f t="shared" si="97"/>
        <v>2.9311317740349376</v>
      </c>
      <c r="W359" s="11">
        <f t="shared" si="98"/>
        <v>1.0004202169462137</v>
      </c>
      <c r="X359" s="92">
        <f t="shared" si="99"/>
        <v>39315.519909811512</v>
      </c>
      <c r="Y359" s="15">
        <f t="shared" si="90"/>
        <v>29311.317740349376</v>
      </c>
      <c r="Z359" s="15">
        <f t="shared" si="91"/>
        <v>10004.202169462138</v>
      </c>
      <c r="AA359" s="111">
        <f t="shared" si="100"/>
        <v>393.15519909811513</v>
      </c>
      <c r="AB359" s="87">
        <f t="shared" si="101"/>
        <v>293.11317740349375</v>
      </c>
      <c r="AC359" s="127">
        <f t="shared" si="102"/>
        <v>100.04202169462138</v>
      </c>
    </row>
    <row r="360" spans="1:29" x14ac:dyDescent="0.25">
      <c r="A360" s="208" t="s">
        <v>8</v>
      </c>
      <c r="B360" s="208" t="s">
        <v>3</v>
      </c>
      <c r="C360" s="208" t="s">
        <v>975</v>
      </c>
      <c r="D360" s="208">
        <v>4</v>
      </c>
      <c r="E360" s="208" t="s">
        <v>177</v>
      </c>
      <c r="F360" s="8">
        <v>15</v>
      </c>
      <c r="G360" s="208">
        <v>27</v>
      </c>
      <c r="H360" s="108">
        <v>58.381629305631577</v>
      </c>
      <c r="I360" s="88">
        <v>27.499940872192383</v>
      </c>
      <c r="J360" s="88">
        <v>5.6991847004804294E-2</v>
      </c>
      <c r="K360" s="88">
        <v>27.442949025187577</v>
      </c>
      <c r="L360" s="41">
        <v>1.7091484069824219</v>
      </c>
      <c r="M360" s="107">
        <f t="shared" si="85"/>
        <v>0.27499940872192385</v>
      </c>
      <c r="N360" s="106">
        <f t="shared" si="85"/>
        <v>5.699184700480429E-4</v>
      </c>
      <c r="O360" s="106">
        <f t="shared" si="85"/>
        <v>0.2744294902518758</v>
      </c>
      <c r="P360" s="129">
        <f t="shared" si="85"/>
        <v>1.709148406982422E-2</v>
      </c>
      <c r="Q360" s="128">
        <v>0.14451728089077612</v>
      </c>
      <c r="R360" s="107">
        <f t="shared" si="93"/>
        <v>3.9742166795063615E-2</v>
      </c>
      <c r="S360" s="109">
        <f t="shared" si="94"/>
        <v>8.2363067620774388E-5</v>
      </c>
      <c r="T360" s="110">
        <f t="shared" si="95"/>
        <v>3.9659803727442842E-2</v>
      </c>
      <c r="U360" s="108">
        <f t="shared" si="96"/>
        <v>0.59613250192595424</v>
      </c>
      <c r="V360" s="11">
        <f t="shared" si="97"/>
        <v>1.2354460143116158E-3</v>
      </c>
      <c r="W360" s="11">
        <f t="shared" si="98"/>
        <v>0.59489705591164255</v>
      </c>
      <c r="X360" s="92">
        <f t="shared" si="99"/>
        <v>5961.3250192595424</v>
      </c>
      <c r="Y360" s="15">
        <f t="shared" si="90"/>
        <v>12.354460143116158</v>
      </c>
      <c r="Z360" s="15">
        <f t="shared" si="91"/>
        <v>5948.9705591164256</v>
      </c>
      <c r="AA360" s="111">
        <f t="shared" si="100"/>
        <v>59.613250192595423</v>
      </c>
      <c r="AB360" s="87">
        <f t="shared" si="101"/>
        <v>0.12354460143116158</v>
      </c>
      <c r="AC360" s="127">
        <f t="shared" si="102"/>
        <v>59.48970559116426</v>
      </c>
    </row>
    <row r="361" spans="1:29" x14ac:dyDescent="0.25">
      <c r="A361" s="208" t="s">
        <v>8</v>
      </c>
      <c r="B361" s="208" t="s">
        <v>3</v>
      </c>
      <c r="C361" s="208" t="s">
        <v>975</v>
      </c>
      <c r="D361" s="208">
        <v>4</v>
      </c>
      <c r="E361" s="208" t="s">
        <v>270</v>
      </c>
      <c r="F361" s="8">
        <v>12</v>
      </c>
      <c r="G361" s="208"/>
      <c r="H361" s="108">
        <v>5.4972765785756685</v>
      </c>
      <c r="I361" s="88">
        <v>11.867538452148438</v>
      </c>
      <c r="J361" s="88">
        <v>10.699442000468034</v>
      </c>
      <c r="K361" s="88">
        <v>1.1680964516804035</v>
      </c>
      <c r="L361" s="41">
        <v>7.0885583758354187E-2</v>
      </c>
      <c r="M361" s="107">
        <f t="shared" si="85"/>
        <v>0.11867538452148438</v>
      </c>
      <c r="N361" s="106">
        <f t="shared" si="85"/>
        <v>0.10699442000468035</v>
      </c>
      <c r="O361" s="106">
        <f t="shared" si="85"/>
        <v>1.1680964516804036E-2</v>
      </c>
      <c r="P361" s="129">
        <f t="shared" si="85"/>
        <v>7.088558375835419E-4</v>
      </c>
      <c r="Q361" s="128">
        <v>1.4274042907654523</v>
      </c>
      <c r="R361" s="107">
        <f t="shared" si="93"/>
        <v>0.16939775307420674</v>
      </c>
      <c r="S361" s="109">
        <f t="shared" si="94"/>
        <v>0.15272429420264166</v>
      </c>
      <c r="T361" s="110">
        <f t="shared" si="95"/>
        <v>1.6673458871565079E-2</v>
      </c>
      <c r="U361" s="108">
        <f t="shared" si="96"/>
        <v>2.0327730368904806</v>
      </c>
      <c r="V361" s="11">
        <f t="shared" si="97"/>
        <v>1.8326915304317</v>
      </c>
      <c r="W361" s="11">
        <f t="shared" si="98"/>
        <v>0.20008150645878095</v>
      </c>
      <c r="X361" s="92">
        <f t="shared" si="99"/>
        <v>20327.730368904806</v>
      </c>
      <c r="Y361" s="15">
        <f t="shared" si="90"/>
        <v>18326.915304317001</v>
      </c>
      <c r="Z361" s="15">
        <f t="shared" si="91"/>
        <v>2000.8150645878095</v>
      </c>
      <c r="AA361" s="111">
        <f t="shared" si="100"/>
        <v>203.27730368904807</v>
      </c>
      <c r="AB361" s="87">
        <f t="shared" si="101"/>
        <v>183.26915304317001</v>
      </c>
      <c r="AC361" s="127">
        <f t="shared" si="102"/>
        <v>20.008150645878096</v>
      </c>
    </row>
    <row r="362" spans="1:29" x14ac:dyDescent="0.25">
      <c r="A362" s="208" t="s">
        <v>8</v>
      </c>
      <c r="B362" s="208" t="s">
        <v>3</v>
      </c>
      <c r="C362" s="208" t="s">
        <v>975</v>
      </c>
      <c r="D362" s="208">
        <v>5</v>
      </c>
      <c r="E362" s="208" t="s">
        <v>166</v>
      </c>
      <c r="F362" s="8">
        <v>5</v>
      </c>
      <c r="G362" s="208">
        <v>14</v>
      </c>
      <c r="H362" s="108">
        <v>12.913287585776676</v>
      </c>
      <c r="I362" s="88">
        <v>13.497625350952148</v>
      </c>
      <c r="J362" s="88">
        <v>8.3536562298707846</v>
      </c>
      <c r="K362" s="88">
        <v>5.1439691210813638</v>
      </c>
      <c r="L362" s="41">
        <v>0.45105642080307007</v>
      </c>
      <c r="M362" s="107">
        <f t="shared" si="85"/>
        <v>0.13497625350952147</v>
      </c>
      <c r="N362" s="106">
        <f t="shared" si="85"/>
        <v>8.3536562298707845E-2</v>
      </c>
      <c r="O362" s="106">
        <f t="shared" si="85"/>
        <v>5.143969121081364E-2</v>
      </c>
      <c r="P362" s="129">
        <f t="shared" si="85"/>
        <v>4.5105642080307011E-3</v>
      </c>
      <c r="Q362" s="128">
        <v>0.47501171833771477</v>
      </c>
      <c r="R362" s="107">
        <f t="shared" si="93"/>
        <v>6.4115302114344797E-2</v>
      </c>
      <c r="S362" s="109">
        <f t="shared" si="94"/>
        <v>3.9680846001534771E-2</v>
      </c>
      <c r="T362" s="110">
        <f t="shared" si="95"/>
        <v>2.4434456112810032E-2</v>
      </c>
      <c r="U362" s="108">
        <f t="shared" si="96"/>
        <v>0.32057651057172398</v>
      </c>
      <c r="V362" s="11">
        <f t="shared" si="97"/>
        <v>0.19840423000767388</v>
      </c>
      <c r="W362" s="11">
        <f t="shared" si="98"/>
        <v>0.12217228056405016</v>
      </c>
      <c r="X362" s="92">
        <f t="shared" si="99"/>
        <v>3205.7651057172397</v>
      </c>
      <c r="Y362" s="15">
        <f t="shared" si="90"/>
        <v>1984.0423000767387</v>
      </c>
      <c r="Z362" s="15">
        <f t="shared" si="91"/>
        <v>1221.7228056405015</v>
      </c>
      <c r="AA362" s="111">
        <f t="shared" si="100"/>
        <v>32.0576510571724</v>
      </c>
      <c r="AB362" s="87">
        <f t="shared" si="101"/>
        <v>19.840423000767387</v>
      </c>
      <c r="AC362" s="127">
        <f t="shared" si="102"/>
        <v>12.217228056405016</v>
      </c>
    </row>
    <row r="363" spans="1:29" x14ac:dyDescent="0.25">
      <c r="A363" s="208" t="s">
        <v>8</v>
      </c>
      <c r="B363" s="208" t="s">
        <v>3</v>
      </c>
      <c r="C363" s="208" t="s">
        <v>975</v>
      </c>
      <c r="D363" s="208">
        <v>5</v>
      </c>
      <c r="E363" s="36" t="s">
        <v>304</v>
      </c>
      <c r="F363" s="8">
        <v>9</v>
      </c>
      <c r="G363" s="208"/>
      <c r="H363" s="108">
        <v>4.21448156799035</v>
      </c>
      <c r="I363" s="88">
        <v>11.785611152648926</v>
      </c>
      <c r="J363" s="88">
        <v>10.531529599989419</v>
      </c>
      <c r="K363" s="88">
        <v>1.2540815526595068</v>
      </c>
      <c r="L363" s="41">
        <v>0</v>
      </c>
      <c r="M363" s="107">
        <f t="shared" si="85"/>
        <v>0.11785611152648925</v>
      </c>
      <c r="N363" s="106">
        <f t="shared" si="85"/>
        <v>0.10531529599989418</v>
      </c>
      <c r="O363" s="106">
        <f t="shared" si="85"/>
        <v>1.2540815526595068E-2</v>
      </c>
      <c r="P363" s="129">
        <f t="shared" si="85"/>
        <v>0</v>
      </c>
      <c r="Q363" s="128">
        <v>1.2011518264200571</v>
      </c>
      <c r="R363" s="107">
        <f t="shared" si="93"/>
        <v>0.14156308361480852</v>
      </c>
      <c r="S363" s="109">
        <f t="shared" si="94"/>
        <v>0.12649966014024183</v>
      </c>
      <c r="T363" s="110">
        <f t="shared" si="95"/>
        <v>1.5063423474566677E-2</v>
      </c>
      <c r="U363" s="108">
        <f t="shared" si="96"/>
        <v>1.2740677525332766</v>
      </c>
      <c r="V363" s="11">
        <f t="shared" si="97"/>
        <v>1.1384969412621766</v>
      </c>
      <c r="W363" s="11">
        <f t="shared" si="98"/>
        <v>0.1355708112711001</v>
      </c>
      <c r="X363" s="92">
        <f t="shared" si="99"/>
        <v>12740.677525332767</v>
      </c>
      <c r="Y363" s="15">
        <f t="shared" si="90"/>
        <v>11384.969412621766</v>
      </c>
      <c r="Z363" s="15">
        <f t="shared" si="91"/>
        <v>1355.7081127110009</v>
      </c>
      <c r="AA363" s="111">
        <f t="shared" si="100"/>
        <v>127.40677525332767</v>
      </c>
      <c r="AB363" s="87">
        <f t="shared" si="101"/>
        <v>113.84969412621766</v>
      </c>
      <c r="AC363" s="127">
        <f t="shared" si="102"/>
        <v>13.55708112711001</v>
      </c>
    </row>
    <row r="364" spans="1:29" x14ac:dyDescent="0.25">
      <c r="A364" s="208" t="s">
        <v>8</v>
      </c>
      <c r="B364" s="208" t="s">
        <v>3</v>
      </c>
      <c r="C364" s="208" t="s">
        <v>975</v>
      </c>
      <c r="D364" s="208">
        <v>6</v>
      </c>
      <c r="E364" s="208" t="s">
        <v>177</v>
      </c>
      <c r="F364" s="8">
        <v>15</v>
      </c>
      <c r="G364" s="208">
        <v>33</v>
      </c>
      <c r="H364" s="108">
        <v>52.149933612501357</v>
      </c>
      <c r="I364" s="88">
        <v>25.32463264465332</v>
      </c>
      <c r="J364" s="88">
        <v>0.29463214815719718</v>
      </c>
      <c r="K364" s="88">
        <v>25.030000496496122</v>
      </c>
      <c r="L364" s="41">
        <v>1.5019278526306152</v>
      </c>
      <c r="M364" s="107">
        <f t="shared" si="85"/>
        <v>0.25324632644653322</v>
      </c>
      <c r="N364" s="106">
        <f t="shared" si="85"/>
        <v>2.946321481571972E-3</v>
      </c>
      <c r="O364" s="106">
        <f t="shared" si="85"/>
        <v>0.25030000496496124</v>
      </c>
      <c r="P364" s="129">
        <f t="shared" si="85"/>
        <v>1.5019278526306152E-2</v>
      </c>
      <c r="Q364" s="128">
        <v>0.17886974929923927</v>
      </c>
      <c r="R364" s="107">
        <f t="shared" si="93"/>
        <v>4.5298106922444702E-2</v>
      </c>
      <c r="S364" s="109">
        <f t="shared" si="94"/>
        <v>5.2700778476374186E-4</v>
      </c>
      <c r="T364" s="110">
        <f t="shared" si="95"/>
        <v>4.4771099137680959E-2</v>
      </c>
      <c r="U364" s="108">
        <f t="shared" si="96"/>
        <v>0.6794716038366706</v>
      </c>
      <c r="V364" s="11">
        <f t="shared" si="97"/>
        <v>7.9051167714561284E-3</v>
      </c>
      <c r="W364" s="11">
        <f t="shared" si="98"/>
        <v>0.67156648706521449</v>
      </c>
      <c r="X364" s="92">
        <f t="shared" si="99"/>
        <v>6794.716038366706</v>
      </c>
      <c r="Y364" s="15">
        <f t="shared" si="90"/>
        <v>79.051167714561288</v>
      </c>
      <c r="Z364" s="15">
        <f t="shared" si="91"/>
        <v>6715.6648706521446</v>
      </c>
      <c r="AA364" s="111">
        <f t="shared" si="100"/>
        <v>67.947160383667068</v>
      </c>
      <c r="AB364" s="87">
        <f t="shared" si="101"/>
        <v>0.79051167714561288</v>
      </c>
      <c r="AC364" s="127">
        <f t="shared" si="102"/>
        <v>67.156648706521452</v>
      </c>
    </row>
    <row r="365" spans="1:29" x14ac:dyDescent="0.25">
      <c r="A365" s="208" t="s">
        <v>8</v>
      </c>
      <c r="B365" s="208" t="s">
        <v>3</v>
      </c>
      <c r="C365" s="208" t="s">
        <v>975</v>
      </c>
      <c r="D365" s="208">
        <v>6</v>
      </c>
      <c r="E365" s="208" t="s">
        <v>289</v>
      </c>
      <c r="F365" s="8">
        <v>15</v>
      </c>
      <c r="H365" s="108">
        <v>5.074183976261244</v>
      </c>
      <c r="I365" s="88">
        <v>12.021198269999999</v>
      </c>
      <c r="J365" s="88">
        <v>10.204489008353102</v>
      </c>
      <c r="K365" s="88">
        <v>1.8167092616468974</v>
      </c>
      <c r="L365" s="41">
        <v>7.2016038000000004E-2</v>
      </c>
      <c r="M365" s="107">
        <f t="shared" si="85"/>
        <v>0.1202119827</v>
      </c>
      <c r="N365" s="106">
        <f t="shared" si="85"/>
        <v>0.10204489008353101</v>
      </c>
      <c r="O365" s="106">
        <f t="shared" si="85"/>
        <v>1.8167092616468972E-2</v>
      </c>
      <c r="P365" s="129">
        <f t="shared" si="85"/>
        <v>7.2016038000000007E-4</v>
      </c>
      <c r="Q365" s="128">
        <v>1.2674876274846756</v>
      </c>
      <c r="R365" s="107">
        <f t="shared" si="93"/>
        <v>0.15236720074765187</v>
      </c>
      <c r="S365" s="109">
        <f t="shared" si="94"/>
        <v>0.12934063562890921</v>
      </c>
      <c r="T365" s="110">
        <f t="shared" si="95"/>
        <v>2.3026565118742626E-2</v>
      </c>
      <c r="U365" s="108">
        <f t="shared" si="96"/>
        <v>2.2855080112147781</v>
      </c>
      <c r="V365" s="11">
        <f t="shared" si="97"/>
        <v>1.9401095344336383</v>
      </c>
      <c r="W365" s="11">
        <f t="shared" si="98"/>
        <v>0.34539847678113939</v>
      </c>
      <c r="X365" s="92">
        <f t="shared" si="99"/>
        <v>22855.080112147782</v>
      </c>
      <c r="Y365" s="15">
        <f t="shared" si="90"/>
        <v>19401.095344336383</v>
      </c>
      <c r="Z365" s="15">
        <f t="shared" si="91"/>
        <v>3453.9847678113938</v>
      </c>
      <c r="AA365" s="111">
        <f t="shared" si="100"/>
        <v>228.55080112147783</v>
      </c>
      <c r="AB365" s="87">
        <f t="shared" si="101"/>
        <v>194.01095344336383</v>
      </c>
      <c r="AC365" s="127">
        <f t="shared" si="102"/>
        <v>34.539847678113937</v>
      </c>
    </row>
    <row r="366" spans="1:29" x14ac:dyDescent="0.25">
      <c r="A366" s="208" t="s">
        <v>22</v>
      </c>
      <c r="B366" s="208" t="s">
        <v>3</v>
      </c>
      <c r="C366" s="208" t="s">
        <v>975</v>
      </c>
      <c r="D366" s="208">
        <v>1</v>
      </c>
      <c r="E366" s="36" t="s">
        <v>177</v>
      </c>
      <c r="F366" s="8">
        <v>15</v>
      </c>
      <c r="G366" s="208">
        <v>200</v>
      </c>
      <c r="H366" s="108">
        <v>6.3939943464835522</v>
      </c>
      <c r="I366" s="88">
        <v>9.7874302864074707</v>
      </c>
      <c r="J366" s="88">
        <v>7.476117945707708</v>
      </c>
      <c r="K366" s="88">
        <v>2.3113123406997627</v>
      </c>
      <c r="L366" s="41">
        <v>5.0110463052988052E-2</v>
      </c>
      <c r="M366" s="107">
        <f t="shared" si="85"/>
        <v>9.7874302864074711E-2</v>
      </c>
      <c r="N366" s="106">
        <f t="shared" si="85"/>
        <v>7.4761179457077082E-2</v>
      </c>
      <c r="O366" s="106">
        <f t="shared" ref="O366:O429" si="103">K366/100</f>
        <v>2.3113123406997626E-2</v>
      </c>
      <c r="P366" s="129">
        <f t="shared" si="85"/>
        <v>5.0110463052988052E-4</v>
      </c>
      <c r="Q366" s="128">
        <v>0.94528516517081407</v>
      </c>
      <c r="R366" s="107">
        <f t="shared" ref="R366:T439" si="104">$Q366*M366</f>
        <v>9.2519126548845143E-2</v>
      </c>
      <c r="S366" s="109">
        <f t="shared" si="104"/>
        <v>7.067063387144798E-2</v>
      </c>
      <c r="T366" s="110">
        <f t="shared" si="104"/>
        <v>2.184849267739716E-2</v>
      </c>
      <c r="U366" s="108">
        <f t="shared" ref="U366:U397" si="105">$F366*M366*$Q366</f>
        <v>1.3877868982326771</v>
      </c>
      <c r="V366" s="11">
        <f t="shared" ref="V366:V397" si="106">$F366*N366*$Q366</f>
        <v>1.0600595080717197</v>
      </c>
      <c r="W366" s="11">
        <f t="shared" ref="W366:W397" si="107">$F366*O366*$Q366</f>
        <v>0.32772739016095742</v>
      </c>
      <c r="X366" s="92">
        <f t="shared" si="89"/>
        <v>13877.86898232677</v>
      </c>
      <c r="Y366" s="15">
        <f t="shared" si="90"/>
        <v>10600.595080717198</v>
      </c>
      <c r="Z366" s="15">
        <f t="shared" si="91"/>
        <v>3277.2739016095743</v>
      </c>
      <c r="AA366" s="111">
        <f t="shared" ref="AA366:AC371" si="108">X366*0.01</f>
        <v>138.77868982326771</v>
      </c>
      <c r="AB366" s="87">
        <f t="shared" si="108"/>
        <v>106.00595080717198</v>
      </c>
      <c r="AC366" s="127">
        <f t="shared" si="108"/>
        <v>32.772739016095741</v>
      </c>
    </row>
    <row r="367" spans="1:29" x14ac:dyDescent="0.25">
      <c r="A367" s="208" t="s">
        <v>22</v>
      </c>
      <c r="B367" s="208" t="s">
        <v>3</v>
      </c>
      <c r="C367" s="208" t="s">
        <v>975</v>
      </c>
      <c r="D367" s="208">
        <v>1</v>
      </c>
      <c r="E367" s="36" t="s">
        <v>170</v>
      </c>
      <c r="F367" s="8">
        <v>15</v>
      </c>
      <c r="G367" s="208"/>
      <c r="H367" s="108">
        <v>3.0946837407837124</v>
      </c>
      <c r="I367" s="88">
        <v>8.3802795959999994</v>
      </c>
      <c r="J367" s="88">
        <v>8.3343908089188989</v>
      </c>
      <c r="K367" s="88">
        <v>4.5888787081100446E-2</v>
      </c>
      <c r="L367" s="41">
        <v>6.6477970999999997E-2</v>
      </c>
      <c r="M367" s="107">
        <f t="shared" ref="M367:P430" si="109">I367/100</f>
        <v>8.3802795959999996E-2</v>
      </c>
      <c r="N367" s="106">
        <f t="shared" si="109"/>
        <v>8.3343908089188984E-2</v>
      </c>
      <c r="O367" s="106">
        <f t="shared" si="103"/>
        <v>4.5888787081100447E-4</v>
      </c>
      <c r="P367" s="129">
        <f t="shared" si="109"/>
        <v>6.6477970999999998E-4</v>
      </c>
      <c r="Q367" s="128">
        <v>1.4641258949262232</v>
      </c>
      <c r="R367" s="107">
        <f t="shared" si="104"/>
        <v>0.12269784363225468</v>
      </c>
      <c r="S367" s="109">
        <f t="shared" si="104"/>
        <v>0.12202597401773271</v>
      </c>
      <c r="T367" s="110">
        <f t="shared" si="104"/>
        <v>6.7186961452195108E-4</v>
      </c>
      <c r="U367" s="108">
        <f t="shared" si="105"/>
        <v>1.8404676544838201</v>
      </c>
      <c r="V367" s="11">
        <f t="shared" si="106"/>
        <v>1.8303896102659909</v>
      </c>
      <c r="W367" s="11">
        <f t="shared" si="107"/>
        <v>1.0078044217829265E-2</v>
      </c>
      <c r="X367" s="92">
        <f t="shared" si="89"/>
        <v>18404.676544838199</v>
      </c>
      <c r="Y367" s="15">
        <f t="shared" si="90"/>
        <v>18303.89610265991</v>
      </c>
      <c r="Z367" s="15">
        <f t="shared" si="91"/>
        <v>100.78044217829265</v>
      </c>
      <c r="AA367" s="111">
        <f t="shared" si="108"/>
        <v>184.04676544838199</v>
      </c>
      <c r="AB367" s="87">
        <f t="shared" si="108"/>
        <v>183.03896102659911</v>
      </c>
      <c r="AC367" s="127">
        <f t="shared" si="108"/>
        <v>1.0078044217829265</v>
      </c>
    </row>
    <row r="368" spans="1:29" x14ac:dyDescent="0.25">
      <c r="A368" s="208" t="s">
        <v>22</v>
      </c>
      <c r="B368" s="208" t="s">
        <v>3</v>
      </c>
      <c r="C368" s="208" t="s">
        <v>975</v>
      </c>
      <c r="D368" s="208">
        <v>1</v>
      </c>
      <c r="E368" s="36" t="s">
        <v>171</v>
      </c>
      <c r="F368" s="8">
        <v>20</v>
      </c>
      <c r="G368" s="208"/>
      <c r="H368" s="108">
        <v>3.4977837733667991</v>
      </c>
      <c r="I368" s="88">
        <v>8.9826616119999994</v>
      </c>
      <c r="J368" s="88">
        <v>8.4672251752080321</v>
      </c>
      <c r="K368" s="88">
        <v>0.51543643679196727</v>
      </c>
      <c r="L368" s="41">
        <v>7.8703807000000001E-2</v>
      </c>
      <c r="M368" s="107">
        <f t="shared" si="109"/>
        <v>8.9826616119999994E-2</v>
      </c>
      <c r="N368" s="106">
        <f t="shared" si="109"/>
        <v>8.4672251752080319E-2</v>
      </c>
      <c r="O368" s="106">
        <f t="shared" si="103"/>
        <v>5.1543643679196728E-3</v>
      </c>
      <c r="P368" s="129">
        <f t="shared" si="109"/>
        <v>7.8703807000000004E-4</v>
      </c>
      <c r="Q368" s="128">
        <v>1.3859444151000657</v>
      </c>
      <c r="R368" s="107">
        <f t="shared" si="104"/>
        <v>0.12449469693885153</v>
      </c>
      <c r="S368" s="109">
        <f t="shared" si="104"/>
        <v>0.11735103442974247</v>
      </c>
      <c r="T368" s="110">
        <f t="shared" si="104"/>
        <v>7.1436625091090512E-3</v>
      </c>
      <c r="U368" s="108">
        <f t="shared" si="105"/>
        <v>2.4898939387770302</v>
      </c>
      <c r="V368" s="11">
        <f t="shared" si="106"/>
        <v>2.3470206885948492</v>
      </c>
      <c r="W368" s="11">
        <f t="shared" si="107"/>
        <v>0.14287325018218103</v>
      </c>
      <c r="X368" s="92">
        <f t="shared" si="89"/>
        <v>24898.939387770304</v>
      </c>
      <c r="Y368" s="15">
        <f t="shared" si="90"/>
        <v>23470.206885948493</v>
      </c>
      <c r="Z368" s="15">
        <f t="shared" si="91"/>
        <v>1428.7325018218103</v>
      </c>
      <c r="AA368" s="111">
        <f t="shared" si="108"/>
        <v>248.98939387770304</v>
      </c>
      <c r="AB368" s="87">
        <f t="shared" si="108"/>
        <v>234.70206885948494</v>
      </c>
      <c r="AC368" s="127">
        <f t="shared" si="108"/>
        <v>14.287325018218104</v>
      </c>
    </row>
    <row r="369" spans="1:29" x14ac:dyDescent="0.25">
      <c r="A369" s="208" t="s">
        <v>22</v>
      </c>
      <c r="B369" s="208" t="s">
        <v>3</v>
      </c>
      <c r="C369" s="208" t="s">
        <v>975</v>
      </c>
      <c r="D369" s="208">
        <v>1</v>
      </c>
      <c r="E369" s="36" t="s">
        <v>172</v>
      </c>
      <c r="F369" s="8">
        <v>50</v>
      </c>
      <c r="G369" s="208"/>
      <c r="H369" s="108">
        <v>3.0269285280422524</v>
      </c>
      <c r="I369" s="88">
        <v>9.2096529006958008</v>
      </c>
      <c r="J369" s="88">
        <v>8.5606903354029082</v>
      </c>
      <c r="K369" s="88">
        <v>0.64896256529289253</v>
      </c>
      <c r="L369" s="41">
        <v>0</v>
      </c>
      <c r="M369" s="107">
        <f t="shared" si="109"/>
        <v>9.2096529006958014E-2</v>
      </c>
      <c r="N369" s="106">
        <f t="shared" si="109"/>
        <v>8.5606903354029082E-2</v>
      </c>
      <c r="O369" s="106">
        <f t="shared" si="103"/>
        <v>6.4896256529289251E-3</v>
      </c>
      <c r="P369" s="129">
        <f t="shared" si="109"/>
        <v>0</v>
      </c>
      <c r="Q369" s="128">
        <v>1.2769641704939068</v>
      </c>
      <c r="R369" s="107">
        <f t="shared" si="104"/>
        <v>0.11760396776873816</v>
      </c>
      <c r="S369" s="109">
        <f t="shared" si="104"/>
        <v>0.10931694833002979</v>
      </c>
      <c r="T369" s="110">
        <f t="shared" si="104"/>
        <v>8.2870194387083627E-3</v>
      </c>
      <c r="U369" s="108">
        <f t="shared" si="105"/>
        <v>5.8801983884369076</v>
      </c>
      <c r="V369" s="11">
        <f t="shared" si="106"/>
        <v>5.4658474165014894</v>
      </c>
      <c r="W369" s="11">
        <f t="shared" si="107"/>
        <v>0.41435097193541814</v>
      </c>
      <c r="X369" s="92">
        <f t="shared" si="89"/>
        <v>58801.983884369074</v>
      </c>
      <c r="Y369" s="15">
        <f t="shared" si="90"/>
        <v>54658.474165014894</v>
      </c>
      <c r="Z369" s="15">
        <f t="shared" si="91"/>
        <v>4143.5097193541815</v>
      </c>
      <c r="AA369" s="111">
        <f t="shared" si="108"/>
        <v>588.01983884369076</v>
      </c>
      <c r="AB369" s="87">
        <f t="shared" si="108"/>
        <v>546.584741650149</v>
      </c>
      <c r="AC369" s="127">
        <f t="shared" si="108"/>
        <v>41.435097193541814</v>
      </c>
    </row>
    <row r="370" spans="1:29" x14ac:dyDescent="0.25">
      <c r="A370" s="208" t="s">
        <v>22</v>
      </c>
      <c r="B370" s="208" t="s">
        <v>3</v>
      </c>
      <c r="C370" s="208" t="s">
        <v>975</v>
      </c>
      <c r="D370" s="208">
        <v>1</v>
      </c>
      <c r="E370" s="36" t="s">
        <v>415</v>
      </c>
      <c r="F370" s="8">
        <v>100</v>
      </c>
      <c r="G370" s="208"/>
      <c r="H370" s="108">
        <v>5.1839464882942963</v>
      </c>
      <c r="I370" s="88">
        <v>9.8169933349999994</v>
      </c>
      <c r="J370" s="88">
        <v>8.6706346508651286</v>
      </c>
      <c r="K370" s="88">
        <v>1.1463586841348707</v>
      </c>
      <c r="L370" s="41">
        <v>9.2965749E-2</v>
      </c>
      <c r="M370" s="107">
        <f t="shared" si="109"/>
        <v>9.8169933349999988E-2</v>
      </c>
      <c r="N370" s="106">
        <f t="shared" si="109"/>
        <v>8.6706346508651291E-2</v>
      </c>
      <c r="O370" s="106">
        <f t="shared" si="103"/>
        <v>1.1463586841348707E-2</v>
      </c>
      <c r="P370" s="129">
        <f t="shared" si="109"/>
        <v>9.2965748999999996E-4</v>
      </c>
      <c r="Q370" s="128">
        <v>1.1857524440300562</v>
      </c>
      <c r="R370" s="107">
        <f t="shared" si="104"/>
        <v>0.11640523840003021</v>
      </c>
      <c r="S370" s="109">
        <f t="shared" si="104"/>
        <v>0.1028122622855502</v>
      </c>
      <c r="T370" s="110">
        <f t="shared" si="104"/>
        <v>1.3592976114480022E-2</v>
      </c>
      <c r="U370" s="108">
        <f t="shared" si="105"/>
        <v>11.640523840003022</v>
      </c>
      <c r="V370" s="11">
        <f t="shared" si="106"/>
        <v>10.281226228555019</v>
      </c>
      <c r="W370" s="11">
        <f t="shared" si="107"/>
        <v>1.3592976114480022</v>
      </c>
      <c r="X370" s="92">
        <f t="shared" si="89"/>
        <v>116405.23840003021</v>
      </c>
      <c r="Y370" s="15">
        <f t="shared" si="90"/>
        <v>102812.26228555018</v>
      </c>
      <c r="Z370" s="15">
        <f t="shared" si="91"/>
        <v>13592.976114480021</v>
      </c>
      <c r="AA370" s="111">
        <f t="shared" si="108"/>
        <v>1164.0523840003023</v>
      </c>
      <c r="AB370" s="87">
        <f t="shared" si="108"/>
        <v>1028.122622855502</v>
      </c>
      <c r="AC370" s="127">
        <f t="shared" si="108"/>
        <v>135.92976114480021</v>
      </c>
    </row>
    <row r="371" spans="1:29" x14ac:dyDescent="0.25">
      <c r="A371" s="208" t="s">
        <v>22</v>
      </c>
      <c r="B371" s="208" t="s">
        <v>3</v>
      </c>
      <c r="C371" s="208" t="s">
        <v>975</v>
      </c>
      <c r="D371" s="208">
        <v>2</v>
      </c>
      <c r="E371" s="36" t="s">
        <v>177</v>
      </c>
      <c r="F371" s="8">
        <v>15</v>
      </c>
      <c r="G371" s="208">
        <v>52</v>
      </c>
      <c r="H371" s="108">
        <v>9.2008370708514065</v>
      </c>
      <c r="I371" s="88">
        <v>10.09977254</v>
      </c>
      <c r="J371" s="88">
        <v>7.0648875088978214</v>
      </c>
      <c r="K371" s="88">
        <v>3.0348850311021787</v>
      </c>
      <c r="L371" s="41">
        <v>0.146271278</v>
      </c>
      <c r="M371" s="107">
        <f t="shared" si="109"/>
        <v>0.1009977254</v>
      </c>
      <c r="N371" s="106">
        <f t="shared" si="109"/>
        <v>7.0648875088978214E-2</v>
      </c>
      <c r="O371" s="106">
        <f t="shared" si="103"/>
        <v>3.0348850311021788E-2</v>
      </c>
      <c r="P371" s="129">
        <f t="shared" si="109"/>
        <v>1.46271278E-3</v>
      </c>
      <c r="Q371" s="128">
        <v>0.98200676933158515</v>
      </c>
      <c r="R371" s="107">
        <f t="shared" si="104"/>
        <v>9.9180450029892578E-2</v>
      </c>
      <c r="S371" s="109">
        <f t="shared" si="104"/>
        <v>6.9377673583038202E-2</v>
      </c>
      <c r="T371" s="110">
        <f t="shared" si="104"/>
        <v>2.9802776446854379E-2</v>
      </c>
      <c r="U371" s="108">
        <f t="shared" si="105"/>
        <v>1.4877067504483887</v>
      </c>
      <c r="V371" s="11">
        <f t="shared" si="106"/>
        <v>1.040665103745573</v>
      </c>
      <c r="W371" s="11">
        <f t="shared" si="107"/>
        <v>0.44704164670281565</v>
      </c>
      <c r="X371" s="92">
        <f t="shared" si="89"/>
        <v>14877.067504483888</v>
      </c>
      <c r="Y371" s="15">
        <f t="shared" si="90"/>
        <v>10406.651037455729</v>
      </c>
      <c r="Z371" s="15">
        <f t="shared" si="91"/>
        <v>4470.4164670281561</v>
      </c>
      <c r="AA371" s="111">
        <f t="shared" si="108"/>
        <v>148.7706750448389</v>
      </c>
      <c r="AB371" s="87">
        <f t="shared" si="108"/>
        <v>104.0665103745573</v>
      </c>
      <c r="AC371" s="127">
        <f t="shared" si="108"/>
        <v>44.704164670281564</v>
      </c>
    </row>
    <row r="372" spans="1:29" x14ac:dyDescent="0.25">
      <c r="A372" s="208" t="s">
        <v>22</v>
      </c>
      <c r="B372" s="208" t="s">
        <v>3</v>
      </c>
      <c r="C372" s="208" t="s">
        <v>975</v>
      </c>
      <c r="D372" s="208">
        <v>2</v>
      </c>
      <c r="E372" s="36" t="s">
        <v>170</v>
      </c>
      <c r="F372" s="8">
        <v>15</v>
      </c>
      <c r="G372" s="208"/>
      <c r="H372" s="108">
        <v>2.9575209569557925</v>
      </c>
      <c r="I372" s="88">
        <v>9.1362762451171875</v>
      </c>
      <c r="J372" s="88">
        <v>8.6986867502785099</v>
      </c>
      <c r="K372" s="88">
        <v>0.4375894948386776</v>
      </c>
      <c r="L372" s="41">
        <v>0</v>
      </c>
      <c r="M372" s="107">
        <f t="shared" si="109"/>
        <v>9.1362762451171878E-2</v>
      </c>
      <c r="N372" s="106">
        <f t="shared" si="109"/>
        <v>8.6986867502785101E-2</v>
      </c>
      <c r="O372" s="106">
        <f t="shared" si="103"/>
        <v>4.3758949483867762E-3</v>
      </c>
      <c r="P372" s="129">
        <f t="shared" si="109"/>
        <v>0</v>
      </c>
      <c r="Q372" s="128">
        <v>1.5624450286469973</v>
      </c>
      <c r="R372" s="107">
        <f t="shared" si="104"/>
        <v>0.14274929399529004</v>
      </c>
      <c r="S372" s="109">
        <f t="shared" si="104"/>
        <v>0.13591219868730162</v>
      </c>
      <c r="T372" s="110">
        <f t="shared" si="104"/>
        <v>6.8370953079884269E-3</v>
      </c>
      <c r="U372" s="108">
        <f t="shared" si="105"/>
        <v>2.1412394099293506</v>
      </c>
      <c r="V372" s="11">
        <f t="shared" si="106"/>
        <v>2.0386829803095243</v>
      </c>
      <c r="W372" s="11">
        <f t="shared" si="107"/>
        <v>0.1025564296198264</v>
      </c>
      <c r="X372" s="92">
        <f t="shared" si="89"/>
        <v>21412.394099293506</v>
      </c>
      <c r="Y372" s="15">
        <f t="shared" si="90"/>
        <v>20386.829803095243</v>
      </c>
      <c r="Z372" s="15">
        <f t="shared" si="91"/>
        <v>1025.5642961982639</v>
      </c>
      <c r="AA372" s="111">
        <f t="shared" ref="AA372:AC445" si="110">X372*0.01</f>
        <v>214.12394099293508</v>
      </c>
      <c r="AB372" s="87">
        <f t="shared" si="110"/>
        <v>203.86829803095245</v>
      </c>
      <c r="AC372" s="127">
        <f t="shared" si="110"/>
        <v>10.255642961982639</v>
      </c>
    </row>
    <row r="373" spans="1:29" x14ac:dyDescent="0.25">
      <c r="A373" s="208" t="s">
        <v>22</v>
      </c>
      <c r="B373" s="208" t="s">
        <v>3</v>
      </c>
      <c r="C373" s="208" t="s">
        <v>975</v>
      </c>
      <c r="D373" s="208">
        <v>2</v>
      </c>
      <c r="E373" s="36" t="s">
        <v>419</v>
      </c>
      <c r="F373" s="8">
        <v>22</v>
      </c>
      <c r="G373" s="208"/>
      <c r="H373" s="108">
        <v>2.7831895352072893</v>
      </c>
      <c r="I373" s="88">
        <v>8.877227783203125</v>
      </c>
      <c r="J373" s="88">
        <v>8.8228638975725833</v>
      </c>
      <c r="K373" s="88">
        <v>5.4363885630541731E-2</v>
      </c>
      <c r="L373" s="41">
        <v>0</v>
      </c>
      <c r="M373" s="107">
        <f t="shared" si="109"/>
        <v>8.8772277832031246E-2</v>
      </c>
      <c r="N373" s="106">
        <f t="shared" si="109"/>
        <v>8.8228638975725832E-2</v>
      </c>
      <c r="O373" s="106">
        <f t="shared" si="103"/>
        <v>5.4363885630541735E-4</v>
      </c>
      <c r="P373" s="129">
        <f t="shared" si="109"/>
        <v>0</v>
      </c>
      <c r="Q373" s="128">
        <v>1.357514786072372</v>
      </c>
      <c r="R373" s="107">
        <f t="shared" si="104"/>
        <v>0.12050967975030706</v>
      </c>
      <c r="S373" s="109">
        <f t="shared" si="104"/>
        <v>0.119771681964589</v>
      </c>
      <c r="T373" s="110">
        <f t="shared" si="104"/>
        <v>7.3799778571807763E-4</v>
      </c>
      <c r="U373" s="108">
        <f t="shared" si="105"/>
        <v>2.6512129545067555</v>
      </c>
      <c r="V373" s="11">
        <f t="shared" si="106"/>
        <v>2.6349770032209578</v>
      </c>
      <c r="W373" s="11">
        <f t="shared" si="107"/>
        <v>1.6235951285797707E-2</v>
      </c>
      <c r="X373" s="92">
        <f t="shared" si="89"/>
        <v>26512.129545067557</v>
      </c>
      <c r="Y373" s="15">
        <f t="shared" si="90"/>
        <v>26349.770032209577</v>
      </c>
      <c r="Z373" s="15">
        <f t="shared" si="91"/>
        <v>162.35951285797708</v>
      </c>
      <c r="AA373" s="111">
        <f t="shared" si="110"/>
        <v>265.12129545067558</v>
      </c>
      <c r="AB373" s="87">
        <f t="shared" si="110"/>
        <v>263.4977003220958</v>
      </c>
      <c r="AC373" s="127">
        <f t="shared" si="110"/>
        <v>1.6235951285797707</v>
      </c>
    </row>
    <row r="374" spans="1:29" x14ac:dyDescent="0.25">
      <c r="A374" s="208" t="s">
        <v>22</v>
      </c>
      <c r="B374" s="208" t="s">
        <v>3</v>
      </c>
      <c r="C374" s="208" t="s">
        <v>975</v>
      </c>
      <c r="D374" s="208">
        <v>3</v>
      </c>
      <c r="E374" s="36" t="s">
        <v>177</v>
      </c>
      <c r="F374" s="8">
        <v>15</v>
      </c>
      <c r="G374" s="208">
        <v>44</v>
      </c>
      <c r="H374" s="108">
        <v>7.4691882702931967</v>
      </c>
      <c r="I374" s="88">
        <v>10.498533248901367</v>
      </c>
      <c r="J374" s="88">
        <v>7.2547034570829378</v>
      </c>
      <c r="K374" s="88">
        <v>3.2438297918184293</v>
      </c>
      <c r="L374" s="41">
        <v>0.18581821024417877</v>
      </c>
      <c r="M374" s="107">
        <f t="shared" si="109"/>
        <v>0.10498533248901368</v>
      </c>
      <c r="N374" s="106">
        <f t="shared" si="109"/>
        <v>7.254703457082938E-2</v>
      </c>
      <c r="O374" s="106">
        <f t="shared" si="103"/>
        <v>3.243829791818429E-2</v>
      </c>
      <c r="P374" s="129">
        <f t="shared" si="109"/>
        <v>1.8581821024417878E-3</v>
      </c>
      <c r="Q374" s="128">
        <v>0.95120800455158372</v>
      </c>
      <c r="R374" s="107">
        <f t="shared" si="104"/>
        <v>9.9862888624059246E-2</v>
      </c>
      <c r="S374" s="109">
        <f t="shared" si="104"/>
        <v>6.9007319990253377E-2</v>
      </c>
      <c r="T374" s="110">
        <f t="shared" si="104"/>
        <v>3.0855568633805872E-2</v>
      </c>
      <c r="U374" s="108">
        <f t="shared" si="105"/>
        <v>1.4979433293608888</v>
      </c>
      <c r="V374" s="11">
        <f t="shared" si="106"/>
        <v>1.0351097998538006</v>
      </c>
      <c r="W374" s="11">
        <f t="shared" si="107"/>
        <v>0.46283352950708806</v>
      </c>
      <c r="X374" s="92">
        <f t="shared" si="89"/>
        <v>14979.433293608889</v>
      </c>
      <c r="Y374" s="15">
        <f t="shared" si="90"/>
        <v>10351.097998538005</v>
      </c>
      <c r="Z374" s="15">
        <f t="shared" si="91"/>
        <v>4628.3352950708804</v>
      </c>
      <c r="AA374" s="111">
        <f t="shared" si="110"/>
        <v>149.79433293608889</v>
      </c>
      <c r="AB374" s="87">
        <f t="shared" si="110"/>
        <v>103.51097998538006</v>
      </c>
      <c r="AC374" s="127">
        <f t="shared" si="110"/>
        <v>46.283352950708803</v>
      </c>
    </row>
    <row r="375" spans="1:29" x14ac:dyDescent="0.25">
      <c r="A375" s="208" t="s">
        <v>22</v>
      </c>
      <c r="B375" s="208" t="s">
        <v>3</v>
      </c>
      <c r="C375" s="208" t="s">
        <v>975</v>
      </c>
      <c r="D375" s="208">
        <v>3</v>
      </c>
      <c r="E375" s="36" t="s">
        <v>170</v>
      </c>
      <c r="F375" s="8">
        <v>15</v>
      </c>
      <c r="G375" s="208"/>
      <c r="H375" s="108">
        <v>3.6575799176309189</v>
      </c>
      <c r="I375" s="88">
        <v>9.1747940719999992</v>
      </c>
      <c r="J375" s="88">
        <v>8.6765777202044347</v>
      </c>
      <c r="K375" s="88">
        <v>0.49821635179556445</v>
      </c>
      <c r="L375" s="41">
        <v>7.3724235999999999E-2</v>
      </c>
      <c r="M375" s="107">
        <f t="shared" si="109"/>
        <v>9.174794071999999E-2</v>
      </c>
      <c r="N375" s="106">
        <f t="shared" si="109"/>
        <v>8.6765777202044342E-2</v>
      </c>
      <c r="O375" s="106">
        <f t="shared" si="103"/>
        <v>4.9821635179556449E-3</v>
      </c>
      <c r="P375" s="129">
        <f t="shared" si="109"/>
        <v>7.3724236000000001E-4</v>
      </c>
      <c r="Q375" s="128">
        <v>1.483078980944686</v>
      </c>
      <c r="R375" s="107">
        <f t="shared" si="104"/>
        <v>0.13606944242679106</v>
      </c>
      <c r="S375" s="109">
        <f t="shared" si="104"/>
        <v>0.12868050043368159</v>
      </c>
      <c r="T375" s="110">
        <f t="shared" si="104"/>
        <v>7.3889419931094501E-3</v>
      </c>
      <c r="U375" s="108">
        <f t="shared" si="105"/>
        <v>2.0410416364018658</v>
      </c>
      <c r="V375" s="11">
        <f t="shared" si="106"/>
        <v>1.930207506505224</v>
      </c>
      <c r="W375" s="11">
        <f t="shared" si="107"/>
        <v>0.11083412989664174</v>
      </c>
      <c r="X375" s="92">
        <f t="shared" si="89"/>
        <v>20410.416364018656</v>
      </c>
      <c r="Y375" s="15">
        <f t="shared" si="90"/>
        <v>19302.075065052239</v>
      </c>
      <c r="Z375" s="15">
        <f t="shared" si="91"/>
        <v>1108.3412989664173</v>
      </c>
      <c r="AA375" s="111">
        <f t="shared" si="110"/>
        <v>204.10416364018656</v>
      </c>
      <c r="AB375" s="87">
        <f t="shared" si="110"/>
        <v>193.02075065052239</v>
      </c>
      <c r="AC375" s="127">
        <f t="shared" si="110"/>
        <v>11.083412989664174</v>
      </c>
    </row>
    <row r="376" spans="1:29" x14ac:dyDescent="0.25">
      <c r="A376" s="208" t="s">
        <v>22</v>
      </c>
      <c r="B376" s="208" t="s">
        <v>3</v>
      </c>
      <c r="C376" s="208" t="s">
        <v>975</v>
      </c>
      <c r="D376" s="208">
        <v>3</v>
      </c>
      <c r="E376" s="36" t="s">
        <v>423</v>
      </c>
      <c r="F376" s="8">
        <v>14</v>
      </c>
      <c r="G376" s="208"/>
      <c r="H376" s="108">
        <v>3.7868311881715293</v>
      </c>
      <c r="I376" s="88">
        <v>9.1203938329999996</v>
      </c>
      <c r="J376" s="88">
        <v>8.1833421021189476</v>
      </c>
      <c r="K376" s="88">
        <v>0.93705173088105198</v>
      </c>
      <c r="L376" s="41">
        <v>8.3191174000000007E-2</v>
      </c>
      <c r="M376" s="107">
        <f t="shared" si="109"/>
        <v>9.1203938329999998E-2</v>
      </c>
      <c r="N376" s="106">
        <f t="shared" si="109"/>
        <v>8.183342102118947E-2</v>
      </c>
      <c r="O376" s="106">
        <f t="shared" si="103"/>
        <v>9.3705173088105206E-3</v>
      </c>
      <c r="P376" s="129">
        <f t="shared" si="109"/>
        <v>8.3191174000000004E-4</v>
      </c>
      <c r="Q376" s="128">
        <v>1.3006555280169849</v>
      </c>
      <c r="R376" s="107">
        <f t="shared" si="104"/>
        <v>0.11862490656583467</v>
      </c>
      <c r="S376" s="109">
        <f t="shared" si="104"/>
        <v>0.10643709142775143</v>
      </c>
      <c r="T376" s="110">
        <f t="shared" si="104"/>
        <v>1.2187815138083244E-2</v>
      </c>
      <c r="U376" s="108">
        <f t="shared" si="105"/>
        <v>1.6607486919216856</v>
      </c>
      <c r="V376" s="11">
        <f t="shared" si="106"/>
        <v>1.4901192799885199</v>
      </c>
      <c r="W376" s="11">
        <f t="shared" si="107"/>
        <v>0.17062941193316541</v>
      </c>
      <c r="X376" s="92">
        <f t="shared" si="89"/>
        <v>16607.486919216855</v>
      </c>
      <c r="Y376" s="15">
        <f t="shared" si="90"/>
        <v>14901.192799885199</v>
      </c>
      <c r="Z376" s="15">
        <f t="shared" si="91"/>
        <v>1706.2941193316542</v>
      </c>
      <c r="AA376" s="111">
        <f t="shared" si="110"/>
        <v>166.07486919216856</v>
      </c>
      <c r="AB376" s="87">
        <f t="shared" si="110"/>
        <v>149.011927998852</v>
      </c>
      <c r="AC376" s="127">
        <f t="shared" si="110"/>
        <v>17.062941193316544</v>
      </c>
    </row>
    <row r="377" spans="1:29" x14ac:dyDescent="0.25">
      <c r="A377" s="208" t="s">
        <v>22</v>
      </c>
      <c r="B377" s="208" t="s">
        <v>3</v>
      </c>
      <c r="C377" s="208" t="s">
        <v>975</v>
      </c>
      <c r="D377" s="208">
        <v>4</v>
      </c>
      <c r="E377" s="36" t="s">
        <v>424</v>
      </c>
      <c r="F377" s="8">
        <v>7</v>
      </c>
      <c r="G377" s="208">
        <v>200</v>
      </c>
      <c r="H377" s="108">
        <v>16.982091982092001</v>
      </c>
      <c r="I377" s="88">
        <v>11.878098769999999</v>
      </c>
      <c r="J377" s="88">
        <v>5.4018176970173286</v>
      </c>
      <c r="K377" s="88">
        <v>6.4762810729826708</v>
      </c>
      <c r="L377" s="41">
        <v>0.30339019099999998</v>
      </c>
      <c r="M377" s="107">
        <f t="shared" si="109"/>
        <v>0.11878098769999999</v>
      </c>
      <c r="N377" s="106">
        <f t="shared" si="109"/>
        <v>5.4018176970173283E-2</v>
      </c>
      <c r="O377" s="106">
        <f t="shared" si="103"/>
        <v>6.4762810729826703E-2</v>
      </c>
      <c r="P377" s="129">
        <f t="shared" si="109"/>
        <v>3.0339019099999997E-3</v>
      </c>
      <c r="Q377" s="128">
        <v>0.51765616187925523</v>
      </c>
      <c r="R377" s="107">
        <f t="shared" si="104"/>
        <v>6.1487710197009021E-2</v>
      </c>
      <c r="S377" s="109">
        <f t="shared" si="104"/>
        <v>2.7962842162094277E-2</v>
      </c>
      <c r="T377" s="110">
        <f t="shared" si="104"/>
        <v>3.3524868034914737E-2</v>
      </c>
      <c r="U377" s="108">
        <f t="shared" si="105"/>
        <v>0.43041397137906312</v>
      </c>
      <c r="V377" s="11">
        <f t="shared" si="106"/>
        <v>0.19573989513465995</v>
      </c>
      <c r="W377" s="11">
        <f t="shared" si="107"/>
        <v>0.23467407624440317</v>
      </c>
      <c r="X377" s="92">
        <f t="shared" si="89"/>
        <v>4304.1397137906315</v>
      </c>
      <c r="Y377" s="15">
        <f t="shared" si="90"/>
        <v>1957.3989513465995</v>
      </c>
      <c r="Z377" s="15">
        <f t="shared" si="91"/>
        <v>2346.7407624440316</v>
      </c>
      <c r="AA377" s="111">
        <f t="shared" si="110"/>
        <v>43.041397137906316</v>
      </c>
      <c r="AB377" s="87">
        <f t="shared" si="110"/>
        <v>19.573989513465996</v>
      </c>
      <c r="AC377" s="127">
        <f t="shared" si="110"/>
        <v>23.467407624440316</v>
      </c>
    </row>
    <row r="378" spans="1:29" x14ac:dyDescent="0.25">
      <c r="A378" s="208" t="s">
        <v>22</v>
      </c>
      <c r="B378" s="208" t="s">
        <v>3</v>
      </c>
      <c r="C378" s="208" t="s">
        <v>975</v>
      </c>
      <c r="D378" s="208">
        <v>4</v>
      </c>
      <c r="E378" s="36" t="s">
        <v>426</v>
      </c>
      <c r="F378" s="8">
        <v>23</v>
      </c>
      <c r="G378" s="208"/>
      <c r="H378" s="108">
        <v>3.3608711978971111</v>
      </c>
      <c r="I378" s="88">
        <v>9.1509799957275391</v>
      </c>
      <c r="J378" s="88">
        <v>8.6483723831678123</v>
      </c>
      <c r="K378" s="88">
        <v>0.50260761255972675</v>
      </c>
      <c r="L378" s="41">
        <v>0</v>
      </c>
      <c r="M378" s="107">
        <f t="shared" si="109"/>
        <v>9.1509799957275387E-2</v>
      </c>
      <c r="N378" s="106">
        <f t="shared" si="109"/>
        <v>8.6483723831678128E-2</v>
      </c>
      <c r="O378" s="106">
        <f t="shared" si="103"/>
        <v>5.0260761255972678E-3</v>
      </c>
      <c r="P378" s="129">
        <f t="shared" si="109"/>
        <v>0</v>
      </c>
      <c r="Q378" s="128">
        <v>1.3752833042146806</v>
      </c>
      <c r="R378" s="107">
        <f t="shared" si="104"/>
        <v>0.12585190005326613</v>
      </c>
      <c r="S378" s="109">
        <f t="shared" si="104"/>
        <v>0.11893962147202021</v>
      </c>
      <c r="T378" s="110">
        <f t="shared" si="104"/>
        <v>6.9122785812459307E-3</v>
      </c>
      <c r="U378" s="108">
        <f t="shared" si="105"/>
        <v>2.8945937012251211</v>
      </c>
      <c r="V378" s="11">
        <f t="shared" si="106"/>
        <v>2.735611293856465</v>
      </c>
      <c r="W378" s="11">
        <f t="shared" si="107"/>
        <v>0.1589824073686564</v>
      </c>
      <c r="X378" s="92">
        <f t="shared" si="89"/>
        <v>28945.937012251212</v>
      </c>
      <c r="Y378" s="15">
        <f t="shared" si="90"/>
        <v>27356.112938564649</v>
      </c>
      <c r="Z378" s="15">
        <f t="shared" si="91"/>
        <v>1589.8240736865641</v>
      </c>
      <c r="AA378" s="111">
        <f t="shared" si="110"/>
        <v>289.4593701225121</v>
      </c>
      <c r="AB378" s="87">
        <f t="shared" si="110"/>
        <v>273.5611293856465</v>
      </c>
      <c r="AC378" s="127">
        <f t="shared" si="110"/>
        <v>15.898240736865642</v>
      </c>
    </row>
    <row r="379" spans="1:29" x14ac:dyDescent="0.25">
      <c r="A379" s="208" t="s">
        <v>22</v>
      </c>
      <c r="B379" s="208" t="s">
        <v>3</v>
      </c>
      <c r="C379" s="208" t="s">
        <v>975</v>
      </c>
      <c r="D379" s="208">
        <v>4</v>
      </c>
      <c r="E379" s="36" t="s">
        <v>171</v>
      </c>
      <c r="F379" s="8">
        <v>20</v>
      </c>
      <c r="G379" s="208"/>
      <c r="H379" s="108">
        <v>3.3224755700324389</v>
      </c>
      <c r="I379" s="88">
        <v>9.1897544860839844</v>
      </c>
      <c r="J379" s="88">
        <v>8.6687186573538142</v>
      </c>
      <c r="K379" s="88">
        <v>0.52103582873017018</v>
      </c>
      <c r="L379" s="41">
        <v>0</v>
      </c>
      <c r="M379" s="107">
        <f t="shared" si="109"/>
        <v>9.1897544860839842E-2</v>
      </c>
      <c r="N379" s="106">
        <f t="shared" si="109"/>
        <v>8.6687186573538147E-2</v>
      </c>
      <c r="O379" s="106">
        <f t="shared" si="103"/>
        <v>5.2103582873017015E-3</v>
      </c>
      <c r="P379" s="129">
        <f t="shared" si="109"/>
        <v>0</v>
      </c>
      <c r="Q379" s="128">
        <v>1.4013437974900667</v>
      </c>
      <c r="R379" s="107">
        <f t="shared" si="104"/>
        <v>0.12878005449530305</v>
      </c>
      <c r="S379" s="109">
        <f t="shared" si="104"/>
        <v>0.12147855122669186</v>
      </c>
      <c r="T379" s="110">
        <f t="shared" si="104"/>
        <v>7.3015032686112062E-3</v>
      </c>
      <c r="U379" s="108">
        <f t="shared" si="105"/>
        <v>2.5756010899060611</v>
      </c>
      <c r="V379" s="11">
        <f t="shared" si="106"/>
        <v>2.4295710245338373</v>
      </c>
      <c r="W379" s="11">
        <f t="shared" si="107"/>
        <v>0.14603006537222413</v>
      </c>
      <c r="X379" s="92">
        <f t="shared" si="89"/>
        <v>25756.01089906061</v>
      </c>
      <c r="Y379" s="15">
        <f t="shared" si="90"/>
        <v>24295.710245338374</v>
      </c>
      <c r="Z379" s="15">
        <f t="shared" si="91"/>
        <v>1460.3006537222413</v>
      </c>
      <c r="AA379" s="111">
        <f t="shared" si="110"/>
        <v>257.56010899060612</v>
      </c>
      <c r="AB379" s="87">
        <f t="shared" si="110"/>
        <v>242.95710245338375</v>
      </c>
      <c r="AC379" s="127">
        <f t="shared" si="110"/>
        <v>14.603006537222413</v>
      </c>
    </row>
    <row r="380" spans="1:29" x14ac:dyDescent="0.25">
      <c r="A380" s="208" t="s">
        <v>22</v>
      </c>
      <c r="B380" s="208" t="s">
        <v>3</v>
      </c>
      <c r="C380" s="208" t="s">
        <v>975</v>
      </c>
      <c r="D380" s="208">
        <v>4</v>
      </c>
      <c r="E380" s="36" t="s">
        <v>172</v>
      </c>
      <c r="F380" s="8">
        <v>50</v>
      </c>
      <c r="G380" s="208"/>
      <c r="H380" s="108">
        <v>3.854226292692235</v>
      </c>
      <c r="I380" s="88">
        <v>9.729888916015625</v>
      </c>
      <c r="J380" s="88">
        <v>8.5058475459629612</v>
      </c>
      <c r="K380" s="88">
        <v>1.2240413700526638</v>
      </c>
      <c r="L380" s="41">
        <v>0</v>
      </c>
      <c r="M380" s="107">
        <f t="shared" si="109"/>
        <v>9.7298889160156249E-2</v>
      </c>
      <c r="N380" s="106">
        <f t="shared" si="109"/>
        <v>8.5058475459629607E-2</v>
      </c>
      <c r="O380" s="106">
        <f t="shared" si="103"/>
        <v>1.2240413700526637E-2</v>
      </c>
      <c r="P380" s="129">
        <f t="shared" si="109"/>
        <v>0</v>
      </c>
      <c r="Q380" s="128">
        <v>1.3586993539485259</v>
      </c>
      <c r="R380" s="107">
        <f t="shared" si="104"/>
        <v>0.13219993784181353</v>
      </c>
      <c r="S380" s="109">
        <f t="shared" si="104"/>
        <v>0.11556889565484529</v>
      </c>
      <c r="T380" s="110">
        <f t="shared" si="104"/>
        <v>1.6631042186968228E-2</v>
      </c>
      <c r="U380" s="108">
        <f t="shared" si="105"/>
        <v>6.6099968920906766</v>
      </c>
      <c r="V380" s="11">
        <f t="shared" si="106"/>
        <v>5.7784447827422651</v>
      </c>
      <c r="W380" s="11">
        <f t="shared" si="107"/>
        <v>0.83155210934841139</v>
      </c>
      <c r="X380" s="92">
        <f t="shared" si="89"/>
        <v>66099.968920906773</v>
      </c>
      <c r="Y380" s="15">
        <f t="shared" si="90"/>
        <v>57784.447827422649</v>
      </c>
      <c r="Z380" s="15">
        <f t="shared" si="91"/>
        <v>8315.5210934841143</v>
      </c>
      <c r="AA380" s="111">
        <f t="shared" si="110"/>
        <v>660.9996892090677</v>
      </c>
      <c r="AB380" s="87">
        <f t="shared" si="110"/>
        <v>577.8444782742265</v>
      </c>
      <c r="AC380" s="127">
        <f t="shared" si="110"/>
        <v>83.155210934841151</v>
      </c>
    </row>
    <row r="381" spans="1:29" x14ac:dyDescent="0.25">
      <c r="A381" s="208" t="s">
        <v>22</v>
      </c>
      <c r="B381" s="208" t="s">
        <v>3</v>
      </c>
      <c r="C381" s="208" t="s">
        <v>975</v>
      </c>
      <c r="D381" s="208">
        <v>4</v>
      </c>
      <c r="E381" s="36" t="s">
        <v>415</v>
      </c>
      <c r="F381" s="8">
        <v>100</v>
      </c>
      <c r="G381" s="208"/>
      <c r="H381" s="108">
        <v>3.8800872782469029</v>
      </c>
      <c r="I381" s="88">
        <v>9.970836663</v>
      </c>
      <c r="J381" s="88">
        <v>9.1214329956853692</v>
      </c>
      <c r="K381" s="88">
        <v>0.84940366731463079</v>
      </c>
      <c r="L381" s="41">
        <v>9.4452820000000007E-2</v>
      </c>
      <c r="M381" s="107">
        <f t="shared" si="109"/>
        <v>9.9708366630000003E-2</v>
      </c>
      <c r="N381" s="106">
        <f t="shared" si="109"/>
        <v>9.121432995685369E-2</v>
      </c>
      <c r="O381" s="106">
        <f t="shared" si="103"/>
        <v>8.4940366731463077E-3</v>
      </c>
      <c r="P381" s="129">
        <f t="shared" si="109"/>
        <v>9.445282000000001E-4</v>
      </c>
      <c r="Q381" s="128">
        <v>1.1513999756215931</v>
      </c>
      <c r="R381" s="107">
        <f t="shared" si="104"/>
        <v>0.11480421090705087</v>
      </c>
      <c r="S381" s="109">
        <f t="shared" si="104"/>
        <v>0.10502417728866129</v>
      </c>
      <c r="T381" s="110">
        <f t="shared" si="104"/>
        <v>9.7800336183895761E-3</v>
      </c>
      <c r="U381" s="108">
        <f t="shared" si="105"/>
        <v>11.480421090705088</v>
      </c>
      <c r="V381" s="11">
        <f t="shared" si="106"/>
        <v>10.50241772886613</v>
      </c>
      <c r="W381" s="11">
        <f t="shared" si="107"/>
        <v>0.97800336183895775</v>
      </c>
      <c r="X381" s="92">
        <f t="shared" si="89"/>
        <v>114804.21090705087</v>
      </c>
      <c r="Y381" s="15">
        <f t="shared" si="90"/>
        <v>105024.17728866129</v>
      </c>
      <c r="Z381" s="15">
        <f t="shared" si="91"/>
        <v>9780.0336183895779</v>
      </c>
      <c r="AA381" s="111">
        <f t="shared" si="110"/>
        <v>1148.0421090705088</v>
      </c>
      <c r="AB381" s="87">
        <f t="shared" si="110"/>
        <v>1050.2417728866128</v>
      </c>
      <c r="AC381" s="127">
        <f t="shared" si="110"/>
        <v>97.80033618389578</v>
      </c>
    </row>
    <row r="382" spans="1:29" x14ac:dyDescent="0.25">
      <c r="A382" s="208" t="s">
        <v>22</v>
      </c>
      <c r="B382" s="208" t="s">
        <v>3</v>
      </c>
      <c r="C382" s="208" t="s">
        <v>975</v>
      </c>
      <c r="D382" s="208">
        <v>5</v>
      </c>
      <c r="E382" s="36" t="s">
        <v>430</v>
      </c>
      <c r="F382" s="8">
        <v>9</v>
      </c>
      <c r="G382" s="208">
        <v>200</v>
      </c>
      <c r="H382" s="108">
        <v>10.466027021734831</v>
      </c>
      <c r="I382" s="88">
        <v>10.086190950000001</v>
      </c>
      <c r="J382" s="88">
        <v>6.5421638704452718</v>
      </c>
      <c r="K382" s="88">
        <v>3.5440270795547288</v>
      </c>
      <c r="L382" s="41">
        <v>0.204910697</v>
      </c>
      <c r="M382" s="107">
        <f t="shared" si="109"/>
        <v>0.10086190950000001</v>
      </c>
      <c r="N382" s="106">
        <f t="shared" si="109"/>
        <v>6.5421638704452723E-2</v>
      </c>
      <c r="O382" s="106">
        <f t="shared" si="103"/>
        <v>3.5440270795547291E-2</v>
      </c>
      <c r="P382" s="129">
        <f t="shared" si="109"/>
        <v>2.0491069700000002E-3</v>
      </c>
      <c r="Q382" s="128">
        <v>0.58754566657233553</v>
      </c>
      <c r="R382" s="107">
        <f t="shared" si="104"/>
        <v>5.9260977848936087E-2</v>
      </c>
      <c r="S382" s="109">
        <f t="shared" si="104"/>
        <v>3.8438200320862183E-2</v>
      </c>
      <c r="T382" s="110">
        <f t="shared" si="104"/>
        <v>2.0822777528073908E-2</v>
      </c>
      <c r="U382" s="108">
        <f t="shared" si="105"/>
        <v>0.53334880064042489</v>
      </c>
      <c r="V382" s="11">
        <f t="shared" si="106"/>
        <v>0.34594380288775961</v>
      </c>
      <c r="W382" s="11">
        <f t="shared" si="107"/>
        <v>0.18740499775266517</v>
      </c>
      <c r="X382" s="92">
        <f t="shared" si="89"/>
        <v>5333.4880064042491</v>
      </c>
      <c r="Y382" s="15">
        <f t="shared" si="90"/>
        <v>3459.438028877596</v>
      </c>
      <c r="Z382" s="15">
        <f t="shared" si="91"/>
        <v>1874.0499775266517</v>
      </c>
      <c r="AA382" s="111">
        <f t="shared" si="110"/>
        <v>53.334880064042494</v>
      </c>
      <c r="AB382" s="87">
        <f t="shared" si="110"/>
        <v>34.594380288775959</v>
      </c>
      <c r="AC382" s="127">
        <f t="shared" si="110"/>
        <v>18.740499775266517</v>
      </c>
    </row>
    <row r="383" spans="1:29" x14ac:dyDescent="0.25">
      <c r="A383" s="208" t="s">
        <v>22</v>
      </c>
      <c r="B383" s="208" t="s">
        <v>3</v>
      </c>
      <c r="C383" s="208" t="s">
        <v>975</v>
      </c>
      <c r="D383" s="208">
        <v>5</v>
      </c>
      <c r="E383" s="36" t="s">
        <v>432</v>
      </c>
      <c r="F383" s="8">
        <v>21</v>
      </c>
      <c r="G383" s="208"/>
      <c r="H383" s="108">
        <v>3.5113174695299558</v>
      </c>
      <c r="I383" s="88">
        <v>8.6630180279999998</v>
      </c>
      <c r="J383" s="88">
        <v>8.4733992140443899</v>
      </c>
      <c r="K383" s="88">
        <v>0.18961881395560987</v>
      </c>
      <c r="L383" s="41">
        <v>7.5943083999999994E-2</v>
      </c>
      <c r="M383" s="107">
        <f t="shared" si="109"/>
        <v>8.6630180279999996E-2</v>
      </c>
      <c r="N383" s="106">
        <f t="shared" si="109"/>
        <v>8.4733992140443901E-2</v>
      </c>
      <c r="O383" s="106">
        <f t="shared" si="103"/>
        <v>1.8961881395560987E-3</v>
      </c>
      <c r="P383" s="129">
        <f t="shared" si="109"/>
        <v>7.5943083999999996E-4</v>
      </c>
      <c r="Q383" s="128">
        <v>1.4937400918300707</v>
      </c>
      <c r="R383" s="107">
        <f t="shared" si="104"/>
        <v>0.12940297344670279</v>
      </c>
      <c r="S383" s="109">
        <f t="shared" si="104"/>
        <v>0.12657056120099516</v>
      </c>
      <c r="T383" s="110">
        <f t="shared" si="104"/>
        <v>2.8324122457076177E-3</v>
      </c>
      <c r="U383" s="108">
        <f t="shared" si="105"/>
        <v>2.7174624423807581</v>
      </c>
      <c r="V383" s="11">
        <f t="shared" si="106"/>
        <v>2.6579817852208985</v>
      </c>
      <c r="W383" s="11">
        <f t="shared" si="107"/>
        <v>5.9480657159859979E-2</v>
      </c>
      <c r="X383" s="92">
        <f t="shared" si="89"/>
        <v>27174.624423807581</v>
      </c>
      <c r="Y383" s="15">
        <f t="shared" si="90"/>
        <v>26579.817852208984</v>
      </c>
      <c r="Z383" s="15">
        <f t="shared" si="91"/>
        <v>594.80657159859982</v>
      </c>
      <c r="AA383" s="111">
        <f t="shared" si="110"/>
        <v>271.7462442380758</v>
      </c>
      <c r="AB383" s="87">
        <f t="shared" si="110"/>
        <v>265.79817852208987</v>
      </c>
      <c r="AC383" s="127">
        <f t="shared" si="110"/>
        <v>5.9480657159859982</v>
      </c>
    </row>
    <row r="384" spans="1:29" x14ac:dyDescent="0.25">
      <c r="A384" s="208" t="s">
        <v>22</v>
      </c>
      <c r="B384" s="208" t="s">
        <v>3</v>
      </c>
      <c r="C384" s="208" t="s">
        <v>975</v>
      </c>
      <c r="D384" s="208">
        <v>5</v>
      </c>
      <c r="E384" s="36" t="s">
        <v>171</v>
      </c>
      <c r="F384" s="8">
        <v>20</v>
      </c>
      <c r="G384" s="208"/>
      <c r="H384" s="108">
        <v>3.4075746689931989</v>
      </c>
      <c r="I384" s="88">
        <v>9.5075025560000004</v>
      </c>
      <c r="J384" s="88">
        <v>8.8783882966854417</v>
      </c>
      <c r="K384" s="88">
        <v>0.62911425931455867</v>
      </c>
      <c r="L384" s="41">
        <v>5.2192523999999997E-2</v>
      </c>
      <c r="M384" s="107">
        <f t="shared" si="109"/>
        <v>9.5075025559999998E-2</v>
      </c>
      <c r="N384" s="106">
        <f t="shared" si="109"/>
        <v>8.8783882966854411E-2</v>
      </c>
      <c r="O384" s="106">
        <f t="shared" si="103"/>
        <v>6.2911425931455869E-3</v>
      </c>
      <c r="P384" s="129">
        <f t="shared" si="109"/>
        <v>5.2192523999999992E-4</v>
      </c>
      <c r="Q384" s="128">
        <v>1.5162468814769949</v>
      </c>
      <c r="R384" s="107">
        <f t="shared" si="104"/>
        <v>0.14415721101169557</v>
      </c>
      <c r="S384" s="109">
        <f t="shared" si="104"/>
        <v>0.13461828567391149</v>
      </c>
      <c r="T384" s="110">
        <f t="shared" si="104"/>
        <v>9.5389253377840908E-3</v>
      </c>
      <c r="U384" s="108">
        <f t="shared" si="105"/>
        <v>2.8831442202339117</v>
      </c>
      <c r="V384" s="11">
        <f t="shared" si="106"/>
        <v>2.6923657134782299</v>
      </c>
      <c r="W384" s="11">
        <f t="shared" si="107"/>
        <v>0.19077850675568181</v>
      </c>
      <c r="X384" s="92">
        <f t="shared" si="89"/>
        <v>28831.442202339116</v>
      </c>
      <c r="Y384" s="15">
        <f t="shared" si="90"/>
        <v>26923.657134782301</v>
      </c>
      <c r="Z384" s="15">
        <f t="shared" si="91"/>
        <v>1907.7850675568181</v>
      </c>
      <c r="AA384" s="111">
        <f t="shared" si="110"/>
        <v>288.31442202339116</v>
      </c>
      <c r="AB384" s="87">
        <f t="shared" si="110"/>
        <v>269.23657134782303</v>
      </c>
      <c r="AC384" s="127">
        <f t="shared" si="110"/>
        <v>19.077850675568182</v>
      </c>
    </row>
    <row r="385" spans="1:29" x14ac:dyDescent="0.25">
      <c r="A385" s="208" t="s">
        <v>22</v>
      </c>
      <c r="B385" s="208" t="s">
        <v>3</v>
      </c>
      <c r="C385" s="208" t="s">
        <v>975</v>
      </c>
      <c r="D385" s="208">
        <v>5</v>
      </c>
      <c r="E385" s="36" t="s">
        <v>172</v>
      </c>
      <c r="F385" s="8">
        <v>50</v>
      </c>
      <c r="G385" s="208"/>
      <c r="H385" s="108">
        <v>3.7767478552410605</v>
      </c>
      <c r="I385" s="88">
        <v>10.14682717</v>
      </c>
      <c r="J385" s="88">
        <v>9.3682591812860583</v>
      </c>
      <c r="K385" s="88">
        <v>0.77856798871394162</v>
      </c>
      <c r="L385" s="41">
        <v>9.1249235999999997E-2</v>
      </c>
      <c r="M385" s="107">
        <f t="shared" si="109"/>
        <v>0.1014682717</v>
      </c>
      <c r="N385" s="106">
        <f t="shared" si="109"/>
        <v>9.368259181286058E-2</v>
      </c>
      <c r="O385" s="106">
        <f t="shared" si="103"/>
        <v>7.785679887139416E-3</v>
      </c>
      <c r="P385" s="129">
        <f t="shared" si="109"/>
        <v>9.1249235999999996E-4</v>
      </c>
      <c r="Q385" s="128">
        <v>1.3740987363385269</v>
      </c>
      <c r="R385" s="107">
        <f t="shared" si="104"/>
        <v>0.13942742392142432</v>
      </c>
      <c r="S385" s="109">
        <f t="shared" si="104"/>
        <v>0.12872913102696976</v>
      </c>
      <c r="T385" s="110">
        <f t="shared" si="104"/>
        <v>1.0698292894454555E-2</v>
      </c>
      <c r="U385" s="108">
        <f t="shared" si="105"/>
        <v>6.9713711960712157</v>
      </c>
      <c r="V385" s="11">
        <f t="shared" si="106"/>
        <v>6.4364565513484875</v>
      </c>
      <c r="W385" s="11">
        <f t="shared" si="107"/>
        <v>0.53491464472272776</v>
      </c>
      <c r="X385" s="92">
        <f t="shared" si="89"/>
        <v>69713.711960712157</v>
      </c>
      <c r="Y385" s="15">
        <f t="shared" si="90"/>
        <v>64364.565513484878</v>
      </c>
      <c r="Z385" s="15">
        <f t="shared" si="91"/>
        <v>5349.1464472272773</v>
      </c>
      <c r="AA385" s="111">
        <f t="shared" si="110"/>
        <v>697.13711960712158</v>
      </c>
      <c r="AB385" s="87">
        <f t="shared" si="110"/>
        <v>643.64565513484877</v>
      </c>
      <c r="AC385" s="127">
        <f t="shared" si="110"/>
        <v>53.491464472272774</v>
      </c>
    </row>
    <row r="386" spans="1:29" x14ac:dyDescent="0.25">
      <c r="A386" s="208" t="s">
        <v>22</v>
      </c>
      <c r="B386" s="208" t="s">
        <v>3</v>
      </c>
      <c r="C386" s="208" t="s">
        <v>975</v>
      </c>
      <c r="D386" s="208">
        <v>5</v>
      </c>
      <c r="E386" s="36" t="s">
        <v>415</v>
      </c>
      <c r="F386" s="8">
        <v>100</v>
      </c>
      <c r="G386" s="208"/>
      <c r="H386" s="108">
        <v>3.8457913092656351</v>
      </c>
      <c r="I386" s="88">
        <v>9.993697397</v>
      </c>
      <c r="J386" s="88">
        <v>9.3092444093819182</v>
      </c>
      <c r="K386" s="88">
        <v>0.68445298761808182</v>
      </c>
      <c r="L386" s="41">
        <v>8.9445411000000002E-2</v>
      </c>
      <c r="M386" s="107">
        <f t="shared" si="109"/>
        <v>9.9936973969999995E-2</v>
      </c>
      <c r="N386" s="106">
        <f t="shared" si="109"/>
        <v>9.3092444093819185E-2</v>
      </c>
      <c r="O386" s="106">
        <f t="shared" si="103"/>
        <v>6.8445298761808182E-3</v>
      </c>
      <c r="P386" s="129">
        <f t="shared" si="109"/>
        <v>8.9445411000000003E-4</v>
      </c>
      <c r="Q386" s="128">
        <v>1.1573228150023624</v>
      </c>
      <c r="R386" s="107">
        <f t="shared" si="104"/>
        <v>0.11565934003777821</v>
      </c>
      <c r="S386" s="109">
        <f t="shared" si="104"/>
        <v>0.10773800945410887</v>
      </c>
      <c r="T386" s="110">
        <f t="shared" si="104"/>
        <v>7.9213305836693566E-3</v>
      </c>
      <c r="U386" s="108">
        <f t="shared" si="105"/>
        <v>11.565934003777823</v>
      </c>
      <c r="V386" s="11">
        <f t="shared" si="106"/>
        <v>10.773800945410887</v>
      </c>
      <c r="W386" s="11">
        <f t="shared" si="107"/>
        <v>0.79213305836693559</v>
      </c>
      <c r="X386" s="92">
        <f t="shared" si="89"/>
        <v>115659.34003777822</v>
      </c>
      <c r="Y386" s="15">
        <f t="shared" si="90"/>
        <v>107738.00945410888</v>
      </c>
      <c r="Z386" s="15">
        <f t="shared" si="91"/>
        <v>7921.3305836693562</v>
      </c>
      <c r="AA386" s="111">
        <f t="shared" si="110"/>
        <v>1156.5934003777822</v>
      </c>
      <c r="AB386" s="87">
        <f t="shared" si="110"/>
        <v>1077.3800945410887</v>
      </c>
      <c r="AC386" s="127">
        <f t="shared" si="110"/>
        <v>79.213305836693564</v>
      </c>
    </row>
    <row r="387" spans="1:29" x14ac:dyDescent="0.25">
      <c r="A387" s="208" t="s">
        <v>22</v>
      </c>
      <c r="B387" s="208" t="s">
        <v>3</v>
      </c>
      <c r="C387" s="208" t="s">
        <v>975</v>
      </c>
      <c r="D387" s="208">
        <v>6</v>
      </c>
      <c r="E387" s="36" t="s">
        <v>424</v>
      </c>
      <c r="F387" s="8">
        <v>7</v>
      </c>
      <c r="G387" s="208">
        <v>200</v>
      </c>
      <c r="H387" s="108">
        <v>10.685805422647594</v>
      </c>
      <c r="I387" s="88">
        <v>8.9790499229999998</v>
      </c>
      <c r="J387" s="88">
        <v>6.4658998796624196</v>
      </c>
      <c r="K387" s="88">
        <v>2.5131500433375802</v>
      </c>
      <c r="L387" s="41">
        <v>0.184733447</v>
      </c>
      <c r="M387" s="107">
        <f t="shared" si="109"/>
        <v>8.9790499230000001E-2</v>
      </c>
      <c r="N387" s="106">
        <f t="shared" si="109"/>
        <v>6.4658998796624192E-2</v>
      </c>
      <c r="O387" s="106">
        <f t="shared" si="103"/>
        <v>2.5131500433375802E-2</v>
      </c>
      <c r="P387" s="129">
        <f t="shared" si="109"/>
        <v>1.84733447E-3</v>
      </c>
      <c r="Q387" s="128">
        <v>0.57569998781079645</v>
      </c>
      <c r="R387" s="107">
        <f t="shared" si="104"/>
        <v>5.1692389312236332E-2</v>
      </c>
      <c r="S387" s="109">
        <f t="shared" si="104"/>
        <v>3.722418481907485E-2</v>
      </c>
      <c r="T387" s="110">
        <f t="shared" si="104"/>
        <v>1.4468204493161475E-2</v>
      </c>
      <c r="U387" s="108">
        <f t="shared" si="105"/>
        <v>0.36184672518565431</v>
      </c>
      <c r="V387" s="11">
        <f t="shared" si="106"/>
        <v>0.26056929373352394</v>
      </c>
      <c r="W387" s="11">
        <f t="shared" si="107"/>
        <v>0.10127743145213032</v>
      </c>
      <c r="X387" s="92">
        <f t="shared" si="89"/>
        <v>3618.467251856543</v>
      </c>
      <c r="Y387" s="15">
        <f t="shared" si="90"/>
        <v>2605.6929373352395</v>
      </c>
      <c r="Z387" s="15">
        <f t="shared" si="91"/>
        <v>1012.7743145213032</v>
      </c>
      <c r="AA387" s="111">
        <f t="shared" si="110"/>
        <v>36.184672518565428</v>
      </c>
      <c r="AB387" s="87">
        <f t="shared" si="110"/>
        <v>26.056929373352396</v>
      </c>
      <c r="AC387" s="127">
        <f t="shared" si="110"/>
        <v>10.127743145213032</v>
      </c>
    </row>
    <row r="388" spans="1:29" x14ac:dyDescent="0.25">
      <c r="A388" s="208" t="s">
        <v>22</v>
      </c>
      <c r="B388" s="208" t="s">
        <v>3</v>
      </c>
      <c r="C388" s="208" t="s">
        <v>975</v>
      </c>
      <c r="D388" s="208">
        <v>6</v>
      </c>
      <c r="E388" s="36" t="s">
        <v>426</v>
      </c>
      <c r="F388" s="8">
        <v>23</v>
      </c>
      <c r="G388" s="208"/>
      <c r="H388" s="108">
        <v>3.02730629678695</v>
      </c>
      <c r="I388" s="88">
        <v>8.7365418899648439</v>
      </c>
      <c r="J388" s="88">
        <v>8.617653561556553</v>
      </c>
      <c r="K388" s="88">
        <v>0.11888832840829089</v>
      </c>
      <c r="L388" s="41">
        <v>3.7478681999999999E-2</v>
      </c>
      <c r="M388" s="107">
        <f t="shared" si="109"/>
        <v>8.7365418899648439E-2</v>
      </c>
      <c r="N388" s="106">
        <f t="shared" si="109"/>
        <v>8.6176535615565528E-2</v>
      </c>
      <c r="O388" s="106">
        <f t="shared" si="103"/>
        <v>1.1888832840829088E-3</v>
      </c>
      <c r="P388" s="129">
        <f t="shared" si="109"/>
        <v>3.7478681999999998E-4</v>
      </c>
      <c r="Q388" s="128">
        <v>1.5316462638669956</v>
      </c>
      <c r="R388" s="107">
        <f t="shared" si="104"/>
        <v>0.13381291744882154</v>
      </c>
      <c r="S388" s="109">
        <f t="shared" si="104"/>
        <v>0.13199196880858202</v>
      </c>
      <c r="T388" s="110">
        <f t="shared" si="104"/>
        <v>1.8209486402395113E-3</v>
      </c>
      <c r="U388" s="108">
        <f t="shared" si="105"/>
        <v>3.0776971013228955</v>
      </c>
      <c r="V388" s="11">
        <f t="shared" si="106"/>
        <v>3.0358152825973863</v>
      </c>
      <c r="W388" s="11">
        <f t="shared" si="107"/>
        <v>4.1881818725508758E-2</v>
      </c>
      <c r="X388" s="92">
        <f t="shared" si="89"/>
        <v>30776.971013228955</v>
      </c>
      <c r="Y388" s="15">
        <f t="shared" si="90"/>
        <v>30358.152825973862</v>
      </c>
      <c r="Z388" s="15">
        <f t="shared" si="91"/>
        <v>418.81818725508759</v>
      </c>
      <c r="AA388" s="111">
        <f t="shared" si="110"/>
        <v>307.76971013228956</v>
      </c>
      <c r="AB388" s="87">
        <f t="shared" si="110"/>
        <v>303.5815282597386</v>
      </c>
      <c r="AC388" s="127">
        <f t="shared" si="110"/>
        <v>4.1881818725508762</v>
      </c>
    </row>
    <row r="389" spans="1:29" x14ac:dyDescent="0.25">
      <c r="A389" s="208" t="s">
        <v>22</v>
      </c>
      <c r="B389" s="208" t="s">
        <v>3</v>
      </c>
      <c r="C389" s="208" t="s">
        <v>975</v>
      </c>
      <c r="D389" s="208">
        <v>6</v>
      </c>
      <c r="E389" s="36" t="s">
        <v>171</v>
      </c>
      <c r="F389" s="8">
        <v>20</v>
      </c>
      <c r="G389" s="208"/>
      <c r="H389" s="108">
        <v>3.2345236630165495</v>
      </c>
      <c r="I389" s="88">
        <v>10.272064291926693</v>
      </c>
      <c r="J389" s="88">
        <v>9.1218097258858801</v>
      </c>
      <c r="K389" s="88">
        <v>1.1502545660408128</v>
      </c>
      <c r="L389" s="41">
        <v>0</v>
      </c>
      <c r="M389" s="107">
        <f t="shared" si="109"/>
        <v>0.10272064291926693</v>
      </c>
      <c r="N389" s="106">
        <f t="shared" si="109"/>
        <v>9.1218097258858807E-2</v>
      </c>
      <c r="O389" s="106">
        <f t="shared" si="103"/>
        <v>1.1502545660408127E-2</v>
      </c>
      <c r="P389" s="129">
        <f t="shared" si="109"/>
        <v>0</v>
      </c>
      <c r="Q389" s="128">
        <v>1.4582030555454537</v>
      </c>
      <c r="R389" s="107">
        <f t="shared" si="104"/>
        <v>0.14978755537246852</v>
      </c>
      <c r="S389" s="109">
        <f t="shared" si="104"/>
        <v>0.13301450814391028</v>
      </c>
      <c r="T389" s="110">
        <f t="shared" si="104"/>
        <v>1.6773047228558231E-2</v>
      </c>
      <c r="U389" s="108">
        <f t="shared" si="105"/>
        <v>2.9957511074493701</v>
      </c>
      <c r="V389" s="11">
        <f t="shared" si="106"/>
        <v>2.6602901628782059</v>
      </c>
      <c r="W389" s="11">
        <f t="shared" si="107"/>
        <v>0.3354609445711646</v>
      </c>
      <c r="X389" s="92">
        <f t="shared" si="89"/>
        <v>29957.511074493701</v>
      </c>
      <c r="Y389" s="15">
        <f t="shared" si="90"/>
        <v>26602.90162878206</v>
      </c>
      <c r="Z389" s="15">
        <f t="shared" si="91"/>
        <v>3354.609445711646</v>
      </c>
      <c r="AA389" s="111">
        <f t="shared" si="110"/>
        <v>299.57511074493704</v>
      </c>
      <c r="AB389" s="87">
        <f t="shared" si="110"/>
        <v>266.02901628782058</v>
      </c>
      <c r="AC389" s="127">
        <f t="shared" si="110"/>
        <v>33.54609445711646</v>
      </c>
    </row>
    <row r="390" spans="1:29" x14ac:dyDescent="0.25">
      <c r="A390" s="208" t="s">
        <v>22</v>
      </c>
      <c r="B390" s="208" t="s">
        <v>3</v>
      </c>
      <c r="C390" s="208" t="s">
        <v>975</v>
      </c>
      <c r="D390" s="208">
        <v>6</v>
      </c>
      <c r="E390" s="36" t="s">
        <v>172</v>
      </c>
      <c r="F390" s="8">
        <v>50</v>
      </c>
      <c r="G390" s="208"/>
      <c r="H390" s="108">
        <v>3.7456875308033766</v>
      </c>
      <c r="I390" s="88">
        <v>10.15432903</v>
      </c>
      <c r="J390" s="88">
        <v>9.2538228986767344</v>
      </c>
      <c r="K390" s="88">
        <v>0.90050613132326518</v>
      </c>
      <c r="L390" s="41">
        <v>0.101361008</v>
      </c>
      <c r="M390" s="107">
        <f t="shared" si="109"/>
        <v>0.10154329029999999</v>
      </c>
      <c r="N390" s="106">
        <f t="shared" si="109"/>
        <v>9.2538228986767349E-2</v>
      </c>
      <c r="O390" s="106">
        <f t="shared" si="103"/>
        <v>9.0050613132326516E-3</v>
      </c>
      <c r="P390" s="129">
        <f t="shared" si="109"/>
        <v>1.01361008E-3</v>
      </c>
      <c r="Q390" s="128">
        <v>1.3504073788154487</v>
      </c>
      <c r="R390" s="107">
        <f t="shared" si="104"/>
        <v>0.13712480849031916</v>
      </c>
      <c r="S390" s="109">
        <f t="shared" si="104"/>
        <v>0.12496430724624427</v>
      </c>
      <c r="T390" s="110">
        <f t="shared" si="104"/>
        <v>1.2160501244074907E-2</v>
      </c>
      <c r="U390" s="108">
        <f t="shared" si="105"/>
        <v>6.8562404245159589</v>
      </c>
      <c r="V390" s="11">
        <f t="shared" si="106"/>
        <v>6.2482153623122132</v>
      </c>
      <c r="W390" s="11">
        <f t="shared" si="107"/>
        <v>0.60802506220374541</v>
      </c>
      <c r="X390" s="92">
        <f t="shared" si="89"/>
        <v>68562.404245159589</v>
      </c>
      <c r="Y390" s="15">
        <f t="shared" si="90"/>
        <v>62482.153623122133</v>
      </c>
      <c r="Z390" s="15">
        <f t="shared" si="91"/>
        <v>6080.2506220374544</v>
      </c>
      <c r="AA390" s="111">
        <f t="shared" si="110"/>
        <v>685.62404245159587</v>
      </c>
      <c r="AB390" s="87">
        <f t="shared" si="110"/>
        <v>624.82153623122133</v>
      </c>
      <c r="AC390" s="127">
        <f t="shared" si="110"/>
        <v>60.802506220374546</v>
      </c>
    </row>
    <row r="391" spans="1:29" x14ac:dyDescent="0.25">
      <c r="A391" s="208" t="s">
        <v>22</v>
      </c>
      <c r="B391" s="208" t="s">
        <v>3</v>
      </c>
      <c r="C391" s="208" t="s">
        <v>975</v>
      </c>
      <c r="D391" s="208">
        <v>6</v>
      </c>
      <c r="E391" s="36" t="s">
        <v>415</v>
      </c>
      <c r="F391" s="8">
        <v>100</v>
      </c>
      <c r="H391" s="108">
        <v>3.7822693616170371</v>
      </c>
      <c r="I391" s="88">
        <v>10.72182559967041</v>
      </c>
      <c r="J391" s="88">
        <v>9.3801303655117803</v>
      </c>
      <c r="K391" s="88">
        <v>1.3416952341586299</v>
      </c>
      <c r="L391" s="41">
        <v>0</v>
      </c>
      <c r="M391" s="107">
        <f t="shared" si="109"/>
        <v>0.10721825599670411</v>
      </c>
      <c r="N391" s="106">
        <f t="shared" si="109"/>
        <v>9.3801303655117796E-2</v>
      </c>
      <c r="O391" s="106">
        <f t="shared" si="103"/>
        <v>1.3416952341586299E-2</v>
      </c>
      <c r="P391" s="129">
        <f t="shared" si="109"/>
        <v>0</v>
      </c>
      <c r="Q391" s="128">
        <v>1.1940444191631336</v>
      </c>
      <c r="R391" s="107">
        <f t="shared" si="104"/>
        <v>0.12802336020526872</v>
      </c>
      <c r="S391" s="109">
        <f t="shared" si="104"/>
        <v>0.11200292313961985</v>
      </c>
      <c r="T391" s="110">
        <f t="shared" si="104"/>
        <v>1.6020437065648856E-2</v>
      </c>
      <c r="U391" s="108">
        <f t="shared" si="105"/>
        <v>12.802336020526871</v>
      </c>
      <c r="V391" s="11">
        <f t="shared" si="106"/>
        <v>11.200292313961986</v>
      </c>
      <c r="W391" s="11">
        <f t="shared" si="107"/>
        <v>1.6020437065648858</v>
      </c>
      <c r="X391" s="92">
        <f t="shared" si="89"/>
        <v>128023.36020526871</v>
      </c>
      <c r="Y391" s="15">
        <f t="shared" si="90"/>
        <v>112002.92313961986</v>
      </c>
      <c r="Z391" s="15">
        <f t="shared" si="91"/>
        <v>16020.437065648859</v>
      </c>
      <c r="AA391" s="111">
        <f t="shared" si="110"/>
        <v>1280.233602052687</v>
      </c>
      <c r="AB391" s="87">
        <f t="shared" si="110"/>
        <v>1120.0292313961986</v>
      </c>
      <c r="AC391" s="127">
        <f t="shared" si="110"/>
        <v>160.20437065648861</v>
      </c>
    </row>
    <row r="392" spans="1:29" x14ac:dyDescent="0.25">
      <c r="A392" s="208" t="s">
        <v>74</v>
      </c>
      <c r="B392" s="208" t="s">
        <v>3</v>
      </c>
      <c r="C392" s="208" t="s">
        <v>975</v>
      </c>
      <c r="D392" s="208">
        <v>1</v>
      </c>
      <c r="E392" s="36" t="s">
        <v>177</v>
      </c>
      <c r="F392" s="8">
        <v>15</v>
      </c>
      <c r="G392" s="208">
        <v>39</v>
      </c>
      <c r="H392" s="108">
        <v>14.721801255682966</v>
      </c>
      <c r="I392" s="88">
        <v>12.981298450000001</v>
      </c>
      <c r="J392" s="88">
        <v>6.7099461051699834</v>
      </c>
      <c r="K392" s="88">
        <v>6.2713523448300172</v>
      </c>
      <c r="L392" s="41">
        <v>0.34209227599999997</v>
      </c>
      <c r="M392" s="107">
        <f t="shared" si="109"/>
        <v>0.12981298450000001</v>
      </c>
      <c r="N392" s="106">
        <f t="shared" si="109"/>
        <v>6.7099461051699838E-2</v>
      </c>
      <c r="O392" s="106">
        <f t="shared" si="103"/>
        <v>6.2713523448300168E-2</v>
      </c>
      <c r="P392" s="129">
        <f t="shared" si="109"/>
        <v>3.4209227599999999E-3</v>
      </c>
      <c r="Q392" s="128">
        <v>0.45250492869079068</v>
      </c>
      <c r="R392" s="107">
        <f t="shared" si="104"/>
        <v>5.8741015294311215E-2</v>
      </c>
      <c r="S392" s="109">
        <f t="shared" si="104"/>
        <v>3.0362836838389921E-2</v>
      </c>
      <c r="T392" s="110">
        <f t="shared" si="104"/>
        <v>2.8378178455921298E-2</v>
      </c>
      <c r="U392" s="108">
        <f t="shared" si="105"/>
        <v>0.88111522941466824</v>
      </c>
      <c r="V392" s="11">
        <f t="shared" si="106"/>
        <v>0.45544255257584887</v>
      </c>
      <c r="W392" s="11">
        <f t="shared" si="107"/>
        <v>0.42567267683881943</v>
      </c>
      <c r="X392" s="92">
        <f t="shared" si="89"/>
        <v>8811.1522941466828</v>
      </c>
      <c r="Y392" s="15">
        <f t="shared" si="90"/>
        <v>4554.4255257584891</v>
      </c>
      <c r="Z392" s="15">
        <f t="shared" si="91"/>
        <v>4256.7267683881946</v>
      </c>
      <c r="AA392" s="111">
        <f t="shared" si="110"/>
        <v>88.111522941466831</v>
      </c>
      <c r="AB392" s="87">
        <f t="shared" si="110"/>
        <v>45.544255257584894</v>
      </c>
      <c r="AC392" s="127">
        <f t="shared" si="110"/>
        <v>42.567267683881944</v>
      </c>
    </row>
    <row r="393" spans="1:29" x14ac:dyDescent="0.25">
      <c r="A393" s="208" t="s">
        <v>74</v>
      </c>
      <c r="B393" s="208" t="s">
        <v>3</v>
      </c>
      <c r="C393" s="208" t="s">
        <v>975</v>
      </c>
      <c r="D393" s="208">
        <v>1</v>
      </c>
      <c r="E393" s="36" t="s">
        <v>170</v>
      </c>
      <c r="F393" s="8">
        <v>15</v>
      </c>
      <c r="G393" s="208"/>
      <c r="H393" s="108">
        <v>4.6722784450960324</v>
      </c>
      <c r="I393" s="88">
        <v>9.4447498321533203</v>
      </c>
      <c r="J393" s="88">
        <v>8.1124150545585501</v>
      </c>
      <c r="K393" s="88">
        <v>1.3323347775947703</v>
      </c>
      <c r="L393" s="41">
        <v>6.7897260189056396E-2</v>
      </c>
      <c r="M393" s="107">
        <f t="shared" si="109"/>
        <v>9.4447498321533208E-2</v>
      </c>
      <c r="N393" s="106">
        <f t="shared" si="109"/>
        <v>8.1124150545585499E-2</v>
      </c>
      <c r="O393" s="106">
        <f t="shared" si="103"/>
        <v>1.3323347775947703E-2</v>
      </c>
      <c r="P393" s="129">
        <f t="shared" si="109"/>
        <v>6.7897260189056399E-4</v>
      </c>
      <c r="Q393" s="128">
        <v>1.1644302222592862</v>
      </c>
      <c r="R393" s="107">
        <f t="shared" si="104"/>
        <v>0.10997752146237647</v>
      </c>
      <c r="S393" s="109">
        <f t="shared" si="104"/>
        <v>9.4463412650391917E-2</v>
      </c>
      <c r="T393" s="110">
        <f t="shared" si="104"/>
        <v>1.5514108811984549E-2</v>
      </c>
      <c r="U393" s="108">
        <f t="shared" si="105"/>
        <v>1.6496628219356473</v>
      </c>
      <c r="V393" s="11">
        <f t="shared" si="106"/>
        <v>1.4169511897558786</v>
      </c>
      <c r="W393" s="11">
        <f t="shared" si="107"/>
        <v>0.23271163217976823</v>
      </c>
      <c r="X393" s="92">
        <f t="shared" si="89"/>
        <v>16496.628219356473</v>
      </c>
      <c r="Y393" s="15">
        <f t="shared" si="90"/>
        <v>14169.511897558787</v>
      </c>
      <c r="Z393" s="15">
        <f t="shared" si="91"/>
        <v>2327.1163217976823</v>
      </c>
      <c r="AA393" s="111">
        <f t="shared" si="110"/>
        <v>164.96628219356472</v>
      </c>
      <c r="AB393" s="87">
        <f t="shared" si="110"/>
        <v>141.69511897558786</v>
      </c>
      <c r="AC393" s="127">
        <f t="shared" si="110"/>
        <v>23.271163217976824</v>
      </c>
    </row>
    <row r="394" spans="1:29" x14ac:dyDescent="0.25">
      <c r="A394" s="208" t="s">
        <v>74</v>
      </c>
      <c r="B394" s="208" t="s">
        <v>3</v>
      </c>
      <c r="C394" s="208" t="s">
        <v>975</v>
      </c>
      <c r="D394" s="208">
        <v>1</v>
      </c>
      <c r="E394" s="36" t="s">
        <v>445</v>
      </c>
      <c r="F394" s="8">
        <v>9</v>
      </c>
      <c r="G394" s="208"/>
      <c r="H394" s="108">
        <v>3.5792841431713724</v>
      </c>
      <c r="I394" s="88">
        <v>10.02386761</v>
      </c>
      <c r="J394" s="88">
        <v>8.7942395201684764</v>
      </c>
      <c r="K394" s="88">
        <v>1.2296280898315235</v>
      </c>
      <c r="L394" s="41">
        <v>9.3436182000000007E-2</v>
      </c>
      <c r="M394" s="107">
        <f t="shared" si="109"/>
        <v>0.10023867609999999</v>
      </c>
      <c r="N394" s="106">
        <f t="shared" si="109"/>
        <v>8.7942395201684759E-2</v>
      </c>
      <c r="O394" s="106">
        <f t="shared" si="103"/>
        <v>1.2296280898315234E-2</v>
      </c>
      <c r="P394" s="129">
        <f t="shared" si="109"/>
        <v>9.3436182000000007E-4</v>
      </c>
      <c r="Q394" s="128">
        <v>1.1348160253554385</v>
      </c>
      <c r="R394" s="107">
        <f t="shared" si="104"/>
        <v>0.11375245599869317</v>
      </c>
      <c r="S394" s="109">
        <f t="shared" si="104"/>
        <v>9.9798439383013082E-2</v>
      </c>
      <c r="T394" s="110">
        <f t="shared" si="104"/>
        <v>1.3954016615680095E-2</v>
      </c>
      <c r="U394" s="108">
        <f t="shared" si="105"/>
        <v>1.0237721039882386</v>
      </c>
      <c r="V394" s="11">
        <f t="shared" si="106"/>
        <v>0.8981859544471178</v>
      </c>
      <c r="W394" s="11">
        <f t="shared" si="107"/>
        <v>0.12558614954112085</v>
      </c>
      <c r="X394" s="92">
        <f t="shared" si="89"/>
        <v>10237.721039882386</v>
      </c>
      <c r="Y394" s="15">
        <f t="shared" si="90"/>
        <v>8981.8595444711773</v>
      </c>
      <c r="Z394" s="15">
        <f t="shared" si="91"/>
        <v>1255.8614954112086</v>
      </c>
      <c r="AA394" s="111">
        <f t="shared" si="110"/>
        <v>102.37721039882386</v>
      </c>
      <c r="AB394" s="87">
        <f t="shared" si="110"/>
        <v>89.818595444711775</v>
      </c>
      <c r="AC394" s="127">
        <f t="shared" si="110"/>
        <v>12.558614954112086</v>
      </c>
    </row>
    <row r="395" spans="1:29" x14ac:dyDescent="0.25">
      <c r="A395" s="208" t="s">
        <v>74</v>
      </c>
      <c r="B395" s="208" t="s">
        <v>3</v>
      </c>
      <c r="C395" s="208" t="s">
        <v>975</v>
      </c>
      <c r="D395" s="208">
        <v>2</v>
      </c>
      <c r="E395" s="36" t="s">
        <v>177</v>
      </c>
      <c r="F395" s="8">
        <v>15</v>
      </c>
      <c r="G395" s="208">
        <v>40</v>
      </c>
      <c r="H395" s="108">
        <v>10.876569270081211</v>
      </c>
      <c r="I395" s="88">
        <v>10.912373542785645</v>
      </c>
      <c r="J395" s="88">
        <v>6.2843508055860795</v>
      </c>
      <c r="K395" s="88">
        <v>4.628022737199565</v>
      </c>
      <c r="L395" s="41">
        <v>0.21267260611057281</v>
      </c>
      <c r="M395" s="107">
        <f t="shared" si="109"/>
        <v>0.10912373542785644</v>
      </c>
      <c r="N395" s="106">
        <f t="shared" si="109"/>
        <v>6.2843508055860794E-2</v>
      </c>
      <c r="O395" s="106">
        <f t="shared" si="103"/>
        <v>4.628022737199565E-2</v>
      </c>
      <c r="P395" s="129">
        <f t="shared" si="109"/>
        <v>2.1267260611057283E-3</v>
      </c>
      <c r="Q395" s="128">
        <v>0.64322035675156908</v>
      </c>
      <c r="R395" s="107">
        <f t="shared" si="104"/>
        <v>7.0190608031969665E-2</v>
      </c>
      <c r="S395" s="109">
        <f t="shared" si="104"/>
        <v>4.0422223671210886E-2</v>
      </c>
      <c r="T395" s="110">
        <f t="shared" si="104"/>
        <v>2.9768384360758775E-2</v>
      </c>
      <c r="U395" s="108">
        <f t="shared" si="105"/>
        <v>1.0528591204795448</v>
      </c>
      <c r="V395" s="11">
        <f t="shared" si="106"/>
        <v>0.60633335506816333</v>
      </c>
      <c r="W395" s="11">
        <f t="shared" si="107"/>
        <v>0.44652576541138161</v>
      </c>
      <c r="X395" s="92">
        <f t="shared" si="89"/>
        <v>10528.591204795448</v>
      </c>
      <c r="Y395" s="15">
        <f t="shared" si="90"/>
        <v>6063.3335506816329</v>
      </c>
      <c r="Z395" s="15">
        <f t="shared" si="91"/>
        <v>4465.257654113816</v>
      </c>
      <c r="AA395" s="111">
        <f t="shared" si="110"/>
        <v>105.28591204795448</v>
      </c>
      <c r="AB395" s="87">
        <f t="shared" si="110"/>
        <v>60.63333550681633</v>
      </c>
      <c r="AC395" s="127">
        <f t="shared" si="110"/>
        <v>44.65257654113816</v>
      </c>
    </row>
    <row r="396" spans="1:29" x14ac:dyDescent="0.25">
      <c r="A396" s="208" t="s">
        <v>74</v>
      </c>
      <c r="B396" s="208" t="s">
        <v>3</v>
      </c>
      <c r="C396" s="208" t="s">
        <v>975</v>
      </c>
      <c r="D396" s="208">
        <v>2</v>
      </c>
      <c r="E396" s="36" t="s">
        <v>170</v>
      </c>
      <c r="F396" s="8">
        <v>15</v>
      </c>
      <c r="G396" s="208"/>
      <c r="H396" s="108">
        <v>3.4666099532112589</v>
      </c>
      <c r="I396" s="88">
        <v>9.6854238510131836</v>
      </c>
      <c r="J396" s="88">
        <v>8.7303606144147619</v>
      </c>
      <c r="K396" s="88">
        <v>0.95506323659842174</v>
      </c>
      <c r="L396" s="41">
        <v>5.3222764283418655E-2</v>
      </c>
      <c r="M396" s="107">
        <f t="shared" si="109"/>
        <v>9.6854238510131835E-2</v>
      </c>
      <c r="N396" s="106">
        <f t="shared" si="109"/>
        <v>8.7303606144147616E-2</v>
      </c>
      <c r="O396" s="106">
        <f t="shared" si="103"/>
        <v>9.5506323659842168E-3</v>
      </c>
      <c r="P396" s="129">
        <f t="shared" si="109"/>
        <v>5.3222764283418651E-4</v>
      </c>
      <c r="Q396" s="128">
        <v>1.4783407094400702</v>
      </c>
      <c r="R396" s="107">
        <f t="shared" si="104"/>
        <v>0.14318356367134608</v>
      </c>
      <c r="S396" s="109">
        <f t="shared" si="104"/>
        <v>0.12906447504381566</v>
      </c>
      <c r="T396" s="110">
        <f t="shared" si="104"/>
        <v>1.4119088627530403E-2</v>
      </c>
      <c r="U396" s="108">
        <f t="shared" si="105"/>
        <v>2.1477534550701911</v>
      </c>
      <c r="V396" s="11">
        <f t="shared" si="106"/>
        <v>1.9359671256572348</v>
      </c>
      <c r="W396" s="11">
        <f t="shared" si="107"/>
        <v>0.21178632941295605</v>
      </c>
      <c r="X396" s="92">
        <f t="shared" si="89"/>
        <v>21477.534550701912</v>
      </c>
      <c r="Y396" s="15">
        <f t="shared" si="90"/>
        <v>19359.67125657235</v>
      </c>
      <c r="Z396" s="15">
        <f t="shared" si="91"/>
        <v>2117.8632941295605</v>
      </c>
      <c r="AA396" s="111">
        <f t="shared" si="110"/>
        <v>214.77534550701913</v>
      </c>
      <c r="AB396" s="87">
        <f t="shared" si="110"/>
        <v>193.59671256572349</v>
      </c>
      <c r="AC396" s="127">
        <f t="shared" si="110"/>
        <v>21.178632941295604</v>
      </c>
    </row>
    <row r="397" spans="1:29" x14ac:dyDescent="0.25">
      <c r="A397" s="208" t="s">
        <v>74</v>
      </c>
      <c r="B397" s="208" t="s">
        <v>3</v>
      </c>
      <c r="C397" s="208" t="s">
        <v>975</v>
      </c>
      <c r="D397" s="208">
        <v>2</v>
      </c>
      <c r="E397" s="36" t="s">
        <v>359</v>
      </c>
      <c r="F397" s="8">
        <v>20</v>
      </c>
      <c r="G397" s="208"/>
      <c r="H397" s="108">
        <v>3.1113942869278164</v>
      </c>
      <c r="I397" s="88">
        <v>10.117680549999999</v>
      </c>
      <c r="J397" s="88">
        <v>9.493518285719956</v>
      </c>
      <c r="K397" s="88">
        <v>0.62416226428004329</v>
      </c>
      <c r="L397" s="41">
        <v>7.9093352000000006E-2</v>
      </c>
      <c r="M397" s="107">
        <f t="shared" si="109"/>
        <v>0.10117680549999999</v>
      </c>
      <c r="N397" s="106">
        <f t="shared" si="109"/>
        <v>9.4935182857199554E-2</v>
      </c>
      <c r="O397" s="106">
        <f t="shared" si="103"/>
        <v>6.2416226428004332E-3</v>
      </c>
      <c r="P397" s="129">
        <f t="shared" si="109"/>
        <v>7.9093352000000005E-4</v>
      </c>
      <c r="Q397" s="128">
        <v>1.5363845353716112</v>
      </c>
      <c r="R397" s="107">
        <f t="shared" si="104"/>
        <v>0.15544647930850136</v>
      </c>
      <c r="S397" s="109">
        <f t="shared" si="104"/>
        <v>0.1458569468044775</v>
      </c>
      <c r="T397" s="110">
        <f t="shared" si="104"/>
        <v>9.5895325040238726E-3</v>
      </c>
      <c r="U397" s="108">
        <f t="shared" si="105"/>
        <v>3.1089295861700275</v>
      </c>
      <c r="V397" s="11">
        <f t="shared" si="106"/>
        <v>2.9171389360895499</v>
      </c>
      <c r="W397" s="11">
        <f t="shared" si="107"/>
        <v>0.19179065008047744</v>
      </c>
      <c r="X397" s="92">
        <f t="shared" si="89"/>
        <v>31089.295861700273</v>
      </c>
      <c r="Y397" s="15">
        <f t="shared" si="90"/>
        <v>29171.3893608955</v>
      </c>
      <c r="Z397" s="15">
        <f t="shared" si="91"/>
        <v>1917.9065008047744</v>
      </c>
      <c r="AA397" s="111">
        <f t="shared" si="110"/>
        <v>310.89295861700276</v>
      </c>
      <c r="AB397" s="87">
        <f t="shared" si="110"/>
        <v>291.713893608955</v>
      </c>
      <c r="AC397" s="127">
        <f t="shared" si="110"/>
        <v>19.179065008047743</v>
      </c>
    </row>
    <row r="398" spans="1:29" x14ac:dyDescent="0.25">
      <c r="A398" s="208" t="s">
        <v>74</v>
      </c>
      <c r="B398" s="208" t="s">
        <v>3</v>
      </c>
      <c r="C398" s="208" t="s">
        <v>975</v>
      </c>
      <c r="D398" s="208">
        <v>3</v>
      </c>
      <c r="E398" s="36" t="s">
        <v>177</v>
      </c>
      <c r="F398" s="8">
        <v>15</v>
      </c>
      <c r="G398" s="208">
        <v>39</v>
      </c>
      <c r="H398" s="108">
        <v>6.0265962463452354</v>
      </c>
      <c r="I398" s="88">
        <v>10.365035057067871</v>
      </c>
      <c r="J398" s="88">
        <v>8.3131161399413411</v>
      </c>
      <c r="K398" s="88">
        <v>2.05191891712653</v>
      </c>
      <c r="L398" s="41">
        <v>0.11978642642498016</v>
      </c>
      <c r="M398" s="107">
        <f t="shared" si="109"/>
        <v>0.10365035057067871</v>
      </c>
      <c r="N398" s="106">
        <f t="shared" si="109"/>
        <v>8.3131161399413414E-2</v>
      </c>
      <c r="O398" s="106">
        <f t="shared" si="103"/>
        <v>2.0519189171265301E-2</v>
      </c>
      <c r="P398" s="129">
        <f t="shared" si="109"/>
        <v>1.1978642642498016E-3</v>
      </c>
      <c r="Q398" s="128">
        <v>0.73680121896772721</v>
      </c>
      <c r="R398" s="107">
        <f t="shared" si="104"/>
        <v>7.6369704646908343E-2</v>
      </c>
      <c r="S398" s="109">
        <f t="shared" si="104"/>
        <v>6.1251141053290672E-2</v>
      </c>
      <c r="T398" s="110">
        <f t="shared" si="104"/>
        <v>1.5118563593617662E-2</v>
      </c>
      <c r="U398" s="108">
        <f t="shared" ref="U398:U429" si="111">$F398*M398*$Q398</f>
        <v>1.145545569703625</v>
      </c>
      <c r="V398" s="11">
        <f t="shared" ref="V398:V429" si="112">$F398*N398*$Q398</f>
        <v>0.9187671157993601</v>
      </c>
      <c r="W398" s="11">
        <f t="shared" ref="W398:W429" si="113">$F398*O398*$Q398</f>
        <v>0.22677845390426496</v>
      </c>
      <c r="X398" s="92">
        <f t="shared" si="89"/>
        <v>11455.45569703625</v>
      </c>
      <c r="Y398" s="15">
        <f t="shared" si="90"/>
        <v>9187.6711579936018</v>
      </c>
      <c r="Z398" s="15">
        <f t="shared" si="91"/>
        <v>2267.7845390426496</v>
      </c>
      <c r="AA398" s="111">
        <f t="shared" si="110"/>
        <v>114.5545569703625</v>
      </c>
      <c r="AB398" s="87">
        <f t="shared" si="110"/>
        <v>91.876711579936014</v>
      </c>
      <c r="AC398" s="127">
        <f t="shared" si="110"/>
        <v>22.677845390426498</v>
      </c>
    </row>
    <row r="399" spans="1:29" x14ac:dyDescent="0.25">
      <c r="A399" s="208" t="s">
        <v>74</v>
      </c>
      <c r="B399" s="208" t="s">
        <v>3</v>
      </c>
      <c r="C399" s="208" t="s">
        <v>975</v>
      </c>
      <c r="D399" s="208">
        <v>3</v>
      </c>
      <c r="E399" s="36" t="s">
        <v>170</v>
      </c>
      <c r="F399" s="8">
        <v>15</v>
      </c>
      <c r="G399" s="208"/>
      <c r="H399" s="108">
        <v>3.1632751470730023</v>
      </c>
      <c r="I399" s="88">
        <v>9.5242395399999999</v>
      </c>
      <c r="J399" s="88">
        <v>8.4873061410508637</v>
      </c>
      <c r="K399" s="88">
        <v>1.0369333989491363</v>
      </c>
      <c r="L399" s="41">
        <v>8.3632394999999998E-2</v>
      </c>
      <c r="M399" s="107">
        <f t="shared" si="109"/>
        <v>9.5242395399999999E-2</v>
      </c>
      <c r="N399" s="106">
        <f t="shared" si="109"/>
        <v>8.4873061410508641E-2</v>
      </c>
      <c r="O399" s="106">
        <f t="shared" si="103"/>
        <v>1.0369333989491364E-2</v>
      </c>
      <c r="P399" s="129">
        <f t="shared" si="109"/>
        <v>8.3632395000000003E-4</v>
      </c>
      <c r="Q399" s="128">
        <v>1.2461654057139051</v>
      </c>
      <c r="R399" s="107">
        <f t="shared" si="104"/>
        <v>0.11868777830480517</v>
      </c>
      <c r="S399" s="109">
        <f t="shared" si="104"/>
        <v>0.10576587300680769</v>
      </c>
      <c r="T399" s="110">
        <f t="shared" si="104"/>
        <v>1.292190529799749E-2</v>
      </c>
      <c r="U399" s="108">
        <f t="shared" si="111"/>
        <v>1.7803166745720775</v>
      </c>
      <c r="V399" s="11">
        <f t="shared" si="112"/>
        <v>1.5864880951021152</v>
      </c>
      <c r="W399" s="11">
        <f t="shared" si="113"/>
        <v>0.19382857946996238</v>
      </c>
      <c r="X399" s="92">
        <f t="shared" si="89"/>
        <v>17803.166745720777</v>
      </c>
      <c r="Y399" s="15">
        <f t="shared" si="90"/>
        <v>15864.880951021152</v>
      </c>
      <c r="Z399" s="15">
        <f t="shared" si="91"/>
        <v>1938.2857946996237</v>
      </c>
      <c r="AA399" s="111">
        <f t="shared" si="110"/>
        <v>178.03166745720776</v>
      </c>
      <c r="AB399" s="87">
        <f t="shared" si="110"/>
        <v>158.64880951021152</v>
      </c>
      <c r="AC399" s="127">
        <f t="shared" si="110"/>
        <v>19.382857946996236</v>
      </c>
    </row>
    <row r="400" spans="1:29" x14ac:dyDescent="0.25">
      <c r="A400" s="208" t="s">
        <v>74</v>
      </c>
      <c r="B400" s="208" t="s">
        <v>3</v>
      </c>
      <c r="C400" s="208" t="s">
        <v>975</v>
      </c>
      <c r="D400" s="208">
        <v>3</v>
      </c>
      <c r="E400" s="36" t="s">
        <v>445</v>
      </c>
      <c r="F400" s="8">
        <v>9</v>
      </c>
      <c r="G400" s="208"/>
      <c r="H400" s="108">
        <v>2.9765918504960061</v>
      </c>
      <c r="I400" s="88">
        <v>9.5085000990000008</v>
      </c>
      <c r="J400" s="88">
        <v>8.8924941876963377</v>
      </c>
      <c r="K400" s="88">
        <v>0.61600591130366311</v>
      </c>
      <c r="L400" s="41">
        <v>7.8243597999999998E-2</v>
      </c>
      <c r="M400" s="107">
        <f t="shared" si="109"/>
        <v>9.5085000990000001E-2</v>
      </c>
      <c r="N400" s="106">
        <f t="shared" si="109"/>
        <v>8.892494187696337E-2</v>
      </c>
      <c r="O400" s="106">
        <f t="shared" si="103"/>
        <v>6.1600591130366311E-3</v>
      </c>
      <c r="P400" s="129">
        <f t="shared" si="109"/>
        <v>7.8243597999999993E-4</v>
      </c>
      <c r="Q400" s="128">
        <v>1.3989746617377588</v>
      </c>
      <c r="R400" s="107">
        <f t="shared" si="104"/>
        <v>0.13302150709631971</v>
      </c>
      <c r="S400" s="109">
        <f t="shared" si="104"/>
        <v>0.12440374048237469</v>
      </c>
      <c r="T400" s="110">
        <f t="shared" si="104"/>
        <v>8.6177666139450187E-3</v>
      </c>
      <c r="U400" s="108">
        <f t="shared" si="111"/>
        <v>1.1971935638668774</v>
      </c>
      <c r="V400" s="11">
        <f t="shared" si="112"/>
        <v>1.119633664341372</v>
      </c>
      <c r="W400" s="11">
        <f t="shared" si="113"/>
        <v>7.7559899525505169E-2</v>
      </c>
      <c r="X400" s="92">
        <f t="shared" si="89"/>
        <v>11971.935638668774</v>
      </c>
      <c r="Y400" s="15">
        <f t="shared" si="90"/>
        <v>11196.336643413721</v>
      </c>
      <c r="Z400" s="15">
        <f t="shared" si="91"/>
        <v>775.5989952550517</v>
      </c>
      <c r="AA400" s="111">
        <f t="shared" si="110"/>
        <v>119.71935638668775</v>
      </c>
      <c r="AB400" s="87">
        <f t="shared" si="110"/>
        <v>111.96336643413721</v>
      </c>
      <c r="AC400" s="127">
        <f t="shared" si="110"/>
        <v>7.7559899525505172</v>
      </c>
    </row>
    <row r="401" spans="1:29" x14ac:dyDescent="0.25">
      <c r="A401" s="208" t="s">
        <v>74</v>
      </c>
      <c r="B401" s="208" t="s">
        <v>3</v>
      </c>
      <c r="C401" s="208" t="s">
        <v>975</v>
      </c>
      <c r="D401" s="208">
        <v>4</v>
      </c>
      <c r="E401" s="36" t="s">
        <v>177</v>
      </c>
      <c r="F401" s="8">
        <v>15</v>
      </c>
      <c r="G401" s="208">
        <v>45</v>
      </c>
      <c r="H401" s="108">
        <v>6.1744838740366985</v>
      </c>
      <c r="I401" s="88">
        <v>10.199626922607422</v>
      </c>
      <c r="J401" s="88">
        <v>8.3386342269763514</v>
      </c>
      <c r="K401" s="88">
        <v>1.8609926956310705</v>
      </c>
      <c r="L401" s="41">
        <v>0.11206462979316711</v>
      </c>
      <c r="M401" s="107">
        <f t="shared" si="109"/>
        <v>0.10199626922607422</v>
      </c>
      <c r="N401" s="106">
        <f t="shared" si="109"/>
        <v>8.3386342269763519E-2</v>
      </c>
      <c r="O401" s="106">
        <f t="shared" si="103"/>
        <v>1.8609926956310707E-2</v>
      </c>
      <c r="P401" s="129">
        <f t="shared" si="109"/>
        <v>1.1206462979316712E-3</v>
      </c>
      <c r="Q401" s="128">
        <v>0.89908701800081192</v>
      </c>
      <c r="R401" s="107">
        <f t="shared" si="104"/>
        <v>9.1703521545679054E-2</v>
      </c>
      <c r="S401" s="109">
        <f t="shared" si="104"/>
        <v>7.4971577813316731E-2</v>
      </c>
      <c r="T401" s="110">
        <f t="shared" si="104"/>
        <v>1.6731943732362319E-2</v>
      </c>
      <c r="U401" s="108">
        <f t="shared" si="111"/>
        <v>1.3755528231851857</v>
      </c>
      <c r="V401" s="11">
        <f t="shared" si="112"/>
        <v>1.124573667199751</v>
      </c>
      <c r="W401" s="11">
        <f t="shared" si="113"/>
        <v>0.2509791559854348</v>
      </c>
      <c r="X401" s="92">
        <f t="shared" si="89"/>
        <v>13755.528231851857</v>
      </c>
      <c r="Y401" s="15">
        <f t="shared" si="90"/>
        <v>11245.736671997511</v>
      </c>
      <c r="Z401" s="15">
        <f t="shared" si="91"/>
        <v>2509.7915598543482</v>
      </c>
      <c r="AA401" s="111">
        <f t="shared" si="110"/>
        <v>137.55528231851858</v>
      </c>
      <c r="AB401" s="87">
        <f t="shared" si="110"/>
        <v>112.45736671997511</v>
      </c>
      <c r="AC401" s="127">
        <f t="shared" si="110"/>
        <v>25.097915598543484</v>
      </c>
    </row>
    <row r="402" spans="1:29" x14ac:dyDescent="0.25">
      <c r="A402" s="208" t="s">
        <v>74</v>
      </c>
      <c r="B402" s="208" t="s">
        <v>3</v>
      </c>
      <c r="C402" s="208" t="s">
        <v>975</v>
      </c>
      <c r="D402" s="208">
        <v>4</v>
      </c>
      <c r="E402" s="36" t="s">
        <v>170</v>
      </c>
      <c r="F402" s="8">
        <v>15</v>
      </c>
      <c r="G402" s="208"/>
      <c r="H402" s="108">
        <v>4.6665199207572821</v>
      </c>
      <c r="I402" s="88">
        <v>9.3948287963867188</v>
      </c>
      <c r="J402" s="88">
        <v>8.4306758769189969</v>
      </c>
      <c r="K402" s="88">
        <v>0.96415291946772186</v>
      </c>
      <c r="L402" s="41">
        <v>6.2013439834117889E-2</v>
      </c>
      <c r="M402" s="107">
        <f t="shared" si="109"/>
        <v>9.3948287963867186E-2</v>
      </c>
      <c r="N402" s="106">
        <f t="shared" si="109"/>
        <v>8.4306758769189971E-2</v>
      </c>
      <c r="O402" s="106">
        <f t="shared" si="103"/>
        <v>9.6415291946772182E-3</v>
      </c>
      <c r="P402" s="129">
        <f t="shared" si="109"/>
        <v>6.2013439834117889E-4</v>
      </c>
      <c r="Q402" s="128">
        <v>1.3859444151000659</v>
      </c>
      <c r="R402" s="107">
        <f t="shared" si="104"/>
        <v>0.13020710501173446</v>
      </c>
      <c r="S402" s="109">
        <f t="shared" si="104"/>
        <v>0.11684448147134735</v>
      </c>
      <c r="T402" s="110">
        <f t="shared" si="104"/>
        <v>1.3362623540387126E-2</v>
      </c>
      <c r="U402" s="108">
        <f t="shared" si="111"/>
        <v>1.9531065751760173</v>
      </c>
      <c r="V402" s="11">
        <f t="shared" si="112"/>
        <v>1.7526672220702104</v>
      </c>
      <c r="W402" s="11">
        <f t="shared" si="113"/>
        <v>0.20043935310580688</v>
      </c>
      <c r="X402" s="92">
        <f t="shared" si="89"/>
        <v>19531.065751760172</v>
      </c>
      <c r="Y402" s="15">
        <f t="shared" si="90"/>
        <v>17526.672220702105</v>
      </c>
      <c r="Z402" s="15">
        <f t="shared" si="91"/>
        <v>2004.3935310580687</v>
      </c>
      <c r="AA402" s="111">
        <f t="shared" si="110"/>
        <v>195.31065751760173</v>
      </c>
      <c r="AB402" s="87">
        <f t="shared" si="110"/>
        <v>175.26672220702105</v>
      </c>
      <c r="AC402" s="127">
        <f t="shared" si="110"/>
        <v>20.043935310580686</v>
      </c>
    </row>
    <row r="403" spans="1:29" x14ac:dyDescent="0.25">
      <c r="A403" s="208" t="s">
        <v>74</v>
      </c>
      <c r="B403" s="208" t="s">
        <v>3</v>
      </c>
      <c r="C403" s="208" t="s">
        <v>975</v>
      </c>
      <c r="D403" s="208">
        <v>4</v>
      </c>
      <c r="E403" s="36" t="s">
        <v>446</v>
      </c>
      <c r="F403" s="8">
        <v>15</v>
      </c>
      <c r="G403" s="208"/>
      <c r="H403" s="108">
        <v>4.1947639825466974</v>
      </c>
      <c r="I403" s="88">
        <v>9.9129657745361328</v>
      </c>
      <c r="J403" s="88">
        <v>8.3532003080561559</v>
      </c>
      <c r="K403" s="88">
        <v>1.5597654664799769</v>
      </c>
      <c r="L403" s="41">
        <v>7.4664533138275146E-2</v>
      </c>
      <c r="M403" s="107">
        <f t="shared" si="109"/>
        <v>9.9129657745361324E-2</v>
      </c>
      <c r="N403" s="106">
        <f t="shared" si="109"/>
        <v>8.3532003080561565E-2</v>
      </c>
      <c r="O403" s="106">
        <f t="shared" si="103"/>
        <v>1.559765466479977E-2</v>
      </c>
      <c r="P403" s="129">
        <f t="shared" si="109"/>
        <v>7.4664533138275142E-4</v>
      </c>
      <c r="Q403" s="128">
        <v>1.3788370078431422</v>
      </c>
      <c r="R403" s="107">
        <f t="shared" si="104"/>
        <v>0.13668364067412878</v>
      </c>
      <c r="S403" s="109">
        <f t="shared" si="104"/>
        <v>0.11517701718674565</v>
      </c>
      <c r="T403" s="110">
        <f t="shared" si="104"/>
        <v>2.1506623487383143E-2</v>
      </c>
      <c r="U403" s="108">
        <f t="shared" si="111"/>
        <v>2.0502546101119319</v>
      </c>
      <c r="V403" s="11">
        <f t="shared" si="112"/>
        <v>1.7276552578011848</v>
      </c>
      <c r="W403" s="11">
        <f t="shared" si="113"/>
        <v>0.32259935231074716</v>
      </c>
      <c r="X403" s="92">
        <f t="shared" si="89"/>
        <v>20502.546101119318</v>
      </c>
      <c r="Y403" s="15">
        <f t="shared" si="90"/>
        <v>17276.552578011848</v>
      </c>
      <c r="Z403" s="15">
        <f t="shared" si="91"/>
        <v>3225.9935231074714</v>
      </c>
      <c r="AA403" s="111">
        <f t="shared" si="110"/>
        <v>205.02546101119319</v>
      </c>
      <c r="AB403" s="87">
        <f t="shared" si="110"/>
        <v>172.76552578011848</v>
      </c>
      <c r="AC403" s="127">
        <f t="shared" si="110"/>
        <v>32.259935231074714</v>
      </c>
    </row>
    <row r="404" spans="1:29" x14ac:dyDescent="0.25">
      <c r="A404" s="208" t="s">
        <v>74</v>
      </c>
      <c r="B404" s="208" t="s">
        <v>3</v>
      </c>
      <c r="C404" s="208" t="s">
        <v>975</v>
      </c>
      <c r="D404" s="208">
        <v>5</v>
      </c>
      <c r="E404" s="36" t="s">
        <v>177</v>
      </c>
      <c r="F404" s="8">
        <v>15</v>
      </c>
      <c r="G404" s="208">
        <v>40</v>
      </c>
      <c r="H404" s="108">
        <v>3.8831998377775077</v>
      </c>
      <c r="I404" s="88">
        <v>9.9377622599999995</v>
      </c>
      <c r="J404" s="88">
        <v>9.1976157533316343</v>
      </c>
      <c r="K404" s="88">
        <v>0.74014650666836523</v>
      </c>
      <c r="L404" s="41">
        <v>9.1262109999999994E-2</v>
      </c>
      <c r="M404" s="107">
        <f t="shared" si="109"/>
        <v>9.9377622599999993E-2</v>
      </c>
      <c r="N404" s="106">
        <f t="shared" si="109"/>
        <v>9.1976157533316338E-2</v>
      </c>
      <c r="O404" s="106">
        <f t="shared" si="103"/>
        <v>7.401465066683652E-3</v>
      </c>
      <c r="P404" s="129">
        <f t="shared" si="109"/>
        <v>9.1262109999999989E-4</v>
      </c>
      <c r="Q404" s="128">
        <v>1.199967258543903</v>
      </c>
      <c r="R404" s="107">
        <f t="shared" si="104"/>
        <v>0.1192498933519326</v>
      </c>
      <c r="S404" s="109">
        <f t="shared" si="104"/>
        <v>0.11036837760665576</v>
      </c>
      <c r="T404" s="110">
        <f t="shared" si="104"/>
        <v>8.8815157452768485E-3</v>
      </c>
      <c r="U404" s="108">
        <f t="shared" si="111"/>
        <v>1.7887484002789891</v>
      </c>
      <c r="V404" s="11">
        <f t="shared" si="112"/>
        <v>1.6555256640998361</v>
      </c>
      <c r="W404" s="11">
        <f t="shared" si="113"/>
        <v>0.1332227361791527</v>
      </c>
      <c r="X404" s="92">
        <f t="shared" si="89"/>
        <v>17887.48400278989</v>
      </c>
      <c r="Y404" s="15">
        <f t="shared" si="90"/>
        <v>16555.256640998363</v>
      </c>
      <c r="Z404" s="15">
        <f t="shared" si="91"/>
        <v>1332.2273617915271</v>
      </c>
      <c r="AA404" s="111">
        <f t="shared" si="110"/>
        <v>178.8748400278989</v>
      </c>
      <c r="AB404" s="87">
        <f t="shared" si="110"/>
        <v>165.55256640998363</v>
      </c>
      <c r="AC404" s="127">
        <f t="shared" si="110"/>
        <v>13.322273617915272</v>
      </c>
    </row>
    <row r="405" spans="1:29" x14ac:dyDescent="0.25">
      <c r="A405" s="208" t="s">
        <v>74</v>
      </c>
      <c r="B405" s="208" t="s">
        <v>3</v>
      </c>
      <c r="C405" s="208" t="s">
        <v>975</v>
      </c>
      <c r="D405" s="208">
        <v>5</v>
      </c>
      <c r="E405" s="36" t="s">
        <v>170</v>
      </c>
      <c r="F405" s="8">
        <v>15</v>
      </c>
      <c r="G405" s="208"/>
      <c r="H405" s="108">
        <v>3.9584208315832861</v>
      </c>
      <c r="I405" s="88">
        <v>9.6783866879999998</v>
      </c>
      <c r="J405" s="88">
        <v>8.6379287563317639</v>
      </c>
      <c r="K405" s="88">
        <v>1.0404579316682359</v>
      </c>
      <c r="L405" s="41">
        <v>9.1843887999999999E-2</v>
      </c>
      <c r="M405" s="107">
        <f t="shared" si="109"/>
        <v>9.678386688E-2</v>
      </c>
      <c r="N405" s="106">
        <f t="shared" si="109"/>
        <v>8.6379287563317642E-2</v>
      </c>
      <c r="O405" s="106">
        <f t="shared" si="103"/>
        <v>1.0404579316682358E-2</v>
      </c>
      <c r="P405" s="129">
        <f t="shared" si="109"/>
        <v>9.1843888E-4</v>
      </c>
      <c r="Q405" s="128">
        <v>1.3444845394346792</v>
      </c>
      <c r="R405" s="107">
        <f t="shared" si="104"/>
        <v>0.13012441268686409</v>
      </c>
      <c r="S405" s="109">
        <f t="shared" si="104"/>
        <v>0.11613561665626283</v>
      </c>
      <c r="T405" s="110">
        <f t="shared" si="104"/>
        <v>1.3988796030601269E-2</v>
      </c>
      <c r="U405" s="108">
        <f t="shared" si="111"/>
        <v>1.9518661903029613</v>
      </c>
      <c r="V405" s="11">
        <f t="shared" si="112"/>
        <v>1.7420342498439425</v>
      </c>
      <c r="W405" s="11">
        <f t="shared" si="113"/>
        <v>0.20983194045901901</v>
      </c>
      <c r="X405" s="92">
        <f t="shared" si="89"/>
        <v>19518.661903029613</v>
      </c>
      <c r="Y405" s="15">
        <f t="shared" si="90"/>
        <v>17420.342498439426</v>
      </c>
      <c r="Z405" s="15">
        <f t="shared" si="91"/>
        <v>2098.3194045901901</v>
      </c>
      <c r="AA405" s="111">
        <f t="shared" si="110"/>
        <v>195.18661903029613</v>
      </c>
      <c r="AB405" s="87">
        <f t="shared" si="110"/>
        <v>174.20342498439427</v>
      </c>
      <c r="AC405" s="127">
        <f t="shared" si="110"/>
        <v>20.9831940459019</v>
      </c>
    </row>
    <row r="406" spans="1:29" x14ac:dyDescent="0.25">
      <c r="A406" s="208" t="s">
        <v>74</v>
      </c>
      <c r="B406" s="208" t="s">
        <v>3</v>
      </c>
      <c r="C406" s="208" t="s">
        <v>975</v>
      </c>
      <c r="D406" s="208">
        <v>5</v>
      </c>
      <c r="E406" s="36" t="s">
        <v>359</v>
      </c>
      <c r="F406" s="8">
        <v>10</v>
      </c>
      <c r="G406" s="208"/>
      <c r="H406" s="108">
        <v>3.5336048879837887</v>
      </c>
      <c r="I406" s="88">
        <v>9.9829168320000008</v>
      </c>
      <c r="J406" s="88">
        <v>9.2129107472367213</v>
      </c>
      <c r="K406" s="88">
        <v>0.77000608476327947</v>
      </c>
      <c r="L406" s="41">
        <v>9.5310464999999997E-2</v>
      </c>
      <c r="M406" s="107">
        <f t="shared" si="109"/>
        <v>9.9829168320000009E-2</v>
      </c>
      <c r="N406" s="106">
        <f t="shared" si="109"/>
        <v>9.2129107472367217E-2</v>
      </c>
      <c r="O406" s="106">
        <f t="shared" si="103"/>
        <v>7.7000608476327946E-3</v>
      </c>
      <c r="P406" s="129">
        <f t="shared" si="109"/>
        <v>9.5310464999999998E-4</v>
      </c>
      <c r="Q406" s="128">
        <v>1.2177357766862118</v>
      </c>
      <c r="R406" s="107">
        <f t="shared" si="104"/>
        <v>0.12156554982009378</v>
      </c>
      <c r="S406" s="109">
        <f t="shared" si="104"/>
        <v>0.11218891024327057</v>
      </c>
      <c r="T406" s="110">
        <f t="shared" si="104"/>
        <v>9.3766395768232116E-3</v>
      </c>
      <c r="U406" s="108">
        <f t="shared" si="111"/>
        <v>1.2156554982009378</v>
      </c>
      <c r="V406" s="11">
        <f t="shared" si="112"/>
        <v>1.1218891024327058</v>
      </c>
      <c r="W406" s="11">
        <f t="shared" si="113"/>
        <v>9.3766395768232119E-2</v>
      </c>
      <c r="X406" s="92">
        <f t="shared" si="89"/>
        <v>12156.554982009378</v>
      </c>
      <c r="Y406" s="15">
        <f t="shared" si="90"/>
        <v>11218.891024327058</v>
      </c>
      <c r="Z406" s="15">
        <f t="shared" si="91"/>
        <v>937.66395768232121</v>
      </c>
      <c r="AA406" s="111">
        <f t="shared" si="110"/>
        <v>121.56554982009379</v>
      </c>
      <c r="AB406" s="87">
        <f t="shared" si="110"/>
        <v>112.18891024327058</v>
      </c>
      <c r="AC406" s="127">
        <f t="shared" si="110"/>
        <v>9.3766395768232123</v>
      </c>
    </row>
    <row r="407" spans="1:29" x14ac:dyDescent="0.25">
      <c r="A407" s="208" t="s">
        <v>74</v>
      </c>
      <c r="B407" s="208" t="s">
        <v>3</v>
      </c>
      <c r="C407" s="208" t="s">
        <v>975</v>
      </c>
      <c r="D407" s="208">
        <v>6</v>
      </c>
      <c r="E407" s="36" t="s">
        <v>177</v>
      </c>
      <c r="F407" s="8">
        <v>15</v>
      </c>
      <c r="G407" s="208">
        <v>51</v>
      </c>
      <c r="H407" s="108">
        <v>4.552901306050174</v>
      </c>
      <c r="I407" s="88">
        <v>10.054564474500001</v>
      </c>
      <c r="J407" s="88">
        <v>8.5451043698861504</v>
      </c>
      <c r="K407" s="88">
        <v>1.5094601046138507</v>
      </c>
      <c r="L407" s="41">
        <v>0.1093257515</v>
      </c>
      <c r="M407" s="107">
        <f t="shared" si="109"/>
        <v>0.10054564474500001</v>
      </c>
      <c r="N407" s="106">
        <f t="shared" si="109"/>
        <v>8.5451043698861501E-2</v>
      </c>
      <c r="O407" s="106">
        <f t="shared" si="103"/>
        <v>1.5094601046138507E-2</v>
      </c>
      <c r="P407" s="129">
        <f t="shared" si="109"/>
        <v>1.0932575149999999E-3</v>
      </c>
      <c r="Q407" s="128">
        <v>1.1727221973923634</v>
      </c>
      <c r="R407" s="107">
        <f t="shared" si="104"/>
        <v>0.11791210944358835</v>
      </c>
      <c r="S407" s="109">
        <f t="shared" si="104"/>
        <v>0.10021033573599973</v>
      </c>
      <c r="T407" s="110">
        <f t="shared" si="104"/>
        <v>1.7701773707588617E-2</v>
      </c>
      <c r="U407" s="108">
        <f t="shared" si="111"/>
        <v>1.7686816416538254</v>
      </c>
      <c r="V407" s="11">
        <f t="shared" si="112"/>
        <v>1.5031550360399959</v>
      </c>
      <c r="W407" s="11">
        <f t="shared" si="113"/>
        <v>0.26552660561382929</v>
      </c>
      <c r="X407" s="92">
        <f t="shared" si="89"/>
        <v>17686.816416538255</v>
      </c>
      <c r="Y407" s="15">
        <f t="shared" si="90"/>
        <v>15031.550360399959</v>
      </c>
      <c r="Z407" s="15">
        <f t="shared" si="91"/>
        <v>2655.2660561382927</v>
      </c>
      <c r="AA407" s="111">
        <f t="shared" si="110"/>
        <v>176.86816416538255</v>
      </c>
      <c r="AB407" s="87">
        <f t="shared" si="110"/>
        <v>150.31550360399959</v>
      </c>
      <c r="AC407" s="127">
        <f t="shared" si="110"/>
        <v>26.552660561382929</v>
      </c>
    </row>
    <row r="408" spans="1:29" x14ac:dyDescent="0.25">
      <c r="A408" s="208" t="s">
        <v>74</v>
      </c>
      <c r="B408" s="208" t="s">
        <v>3</v>
      </c>
      <c r="C408" s="208" t="s">
        <v>975</v>
      </c>
      <c r="D408" s="208">
        <v>6</v>
      </c>
      <c r="E408" s="36" t="s">
        <v>170</v>
      </c>
      <c r="F408" s="8">
        <v>15</v>
      </c>
      <c r="G408" s="208"/>
      <c r="H408" s="108">
        <v>6.0925726587728226</v>
      </c>
      <c r="I408" s="88">
        <v>10.319718360900879</v>
      </c>
      <c r="J408" s="88">
        <v>7.7730020183690014</v>
      </c>
      <c r="K408" s="88">
        <v>2.5467163425318775</v>
      </c>
      <c r="L408" s="41">
        <v>0.12138400226831436</v>
      </c>
      <c r="M408" s="107">
        <f t="shared" si="109"/>
        <v>0.10319718360900879</v>
      </c>
      <c r="N408" s="106">
        <f t="shared" si="109"/>
        <v>7.7730020183690018E-2</v>
      </c>
      <c r="O408" s="106">
        <f t="shared" si="103"/>
        <v>2.5467163425318774E-2</v>
      </c>
      <c r="P408" s="129">
        <f t="shared" si="109"/>
        <v>1.2138400226831437E-3</v>
      </c>
      <c r="Q408" s="128">
        <v>0.89908701800081181</v>
      </c>
      <c r="R408" s="107">
        <f t="shared" si="104"/>
        <v>9.2783248077105959E-2</v>
      </c>
      <c r="S408" s="109">
        <f t="shared" si="104"/>
        <v>6.988605205609677E-2</v>
      </c>
      <c r="T408" s="110">
        <f t="shared" si="104"/>
        <v>2.2897196021009196E-2</v>
      </c>
      <c r="U408" s="108">
        <f t="shared" si="111"/>
        <v>1.3917487211565893</v>
      </c>
      <c r="V408" s="11">
        <f t="shared" si="112"/>
        <v>1.0482907808414514</v>
      </c>
      <c r="W408" s="11">
        <f t="shared" si="113"/>
        <v>0.34345794031513793</v>
      </c>
      <c r="X408" s="92">
        <f t="shared" si="89"/>
        <v>13917.487211565893</v>
      </c>
      <c r="Y408" s="15">
        <f t="shared" si="90"/>
        <v>10482.907808414515</v>
      </c>
      <c r="Z408" s="15">
        <f t="shared" si="91"/>
        <v>3434.5794031513792</v>
      </c>
      <c r="AA408" s="111">
        <f t="shared" si="110"/>
        <v>139.17487211565893</v>
      </c>
      <c r="AB408" s="87">
        <f t="shared" si="110"/>
        <v>104.82907808414515</v>
      </c>
      <c r="AC408" s="127">
        <f t="shared" si="110"/>
        <v>34.34579403151379</v>
      </c>
    </row>
    <row r="409" spans="1:29" x14ac:dyDescent="0.25">
      <c r="A409" s="208" t="s">
        <v>74</v>
      </c>
      <c r="B409" s="208" t="s">
        <v>3</v>
      </c>
      <c r="C409" s="208" t="s">
        <v>975</v>
      </c>
      <c r="D409" s="208">
        <v>6</v>
      </c>
      <c r="E409" s="36" t="s">
        <v>447</v>
      </c>
      <c r="F409" s="8">
        <v>21</v>
      </c>
      <c r="G409" s="208"/>
      <c r="H409" s="108">
        <v>3.6684341521479471</v>
      </c>
      <c r="I409" s="88">
        <v>9.5877218246459961</v>
      </c>
      <c r="J409" s="88">
        <v>8.5532831361393029</v>
      </c>
      <c r="K409" s="88">
        <v>1.0344386885066932</v>
      </c>
      <c r="L409" s="41">
        <v>0</v>
      </c>
      <c r="M409" s="107">
        <f t="shared" si="109"/>
        <v>9.5877218246459964E-2</v>
      </c>
      <c r="N409" s="106">
        <f t="shared" si="109"/>
        <v>8.553283136139303E-2</v>
      </c>
      <c r="O409" s="106">
        <f t="shared" si="103"/>
        <v>1.0344386885066932E-2</v>
      </c>
      <c r="P409" s="129">
        <f t="shared" si="109"/>
        <v>0</v>
      </c>
      <c r="Q409" s="128">
        <v>1.1750913331446711</v>
      </c>
      <c r="R409" s="107">
        <f t="shared" si="104"/>
        <v>0.11266448820743521</v>
      </c>
      <c r="S409" s="109">
        <f t="shared" si="104"/>
        <v>0.10050888883209767</v>
      </c>
      <c r="T409" s="110">
        <f t="shared" si="104"/>
        <v>1.2155599375337552E-2</v>
      </c>
      <c r="U409" s="108">
        <f t="shared" si="111"/>
        <v>2.3659542523561399</v>
      </c>
      <c r="V409" s="11">
        <f t="shared" si="112"/>
        <v>2.1106866654740513</v>
      </c>
      <c r="W409" s="11">
        <f t="shared" si="113"/>
        <v>0.25526758688208862</v>
      </c>
      <c r="X409" s="92">
        <f t="shared" si="89"/>
        <v>23659.542523561398</v>
      </c>
      <c r="Y409" s="15">
        <f t="shared" si="90"/>
        <v>21106.866654740512</v>
      </c>
      <c r="Z409" s="15">
        <f t="shared" si="91"/>
        <v>2552.6758688208861</v>
      </c>
      <c r="AA409" s="111">
        <f t="shared" si="110"/>
        <v>236.59542523561399</v>
      </c>
      <c r="AB409" s="87">
        <f t="shared" si="110"/>
        <v>211.06866654740512</v>
      </c>
      <c r="AC409" s="127">
        <f t="shared" si="110"/>
        <v>25.526758688208862</v>
      </c>
    </row>
    <row r="410" spans="1:29" x14ac:dyDescent="0.25">
      <c r="A410" s="208" t="s">
        <v>72</v>
      </c>
      <c r="B410" s="208" t="s">
        <v>3</v>
      </c>
      <c r="C410" s="208" t="s">
        <v>975</v>
      </c>
      <c r="D410" s="208">
        <v>1</v>
      </c>
      <c r="E410" s="36" t="s">
        <v>177</v>
      </c>
      <c r="F410" s="8">
        <v>15</v>
      </c>
      <c r="G410" s="208">
        <v>300</v>
      </c>
      <c r="H410" s="108">
        <v>3.5989475662469057</v>
      </c>
      <c r="I410" s="88">
        <v>10.797647476196289</v>
      </c>
      <c r="J410" s="88">
        <v>9.8539906655727254</v>
      </c>
      <c r="K410" s="88">
        <v>0.94365681062356366</v>
      </c>
      <c r="L410" s="41">
        <v>7.0969723165035248E-2</v>
      </c>
      <c r="M410" s="107">
        <f t="shared" si="109"/>
        <v>0.10797647476196288</v>
      </c>
      <c r="N410" s="106">
        <f t="shared" si="109"/>
        <v>9.8539906655727261E-2</v>
      </c>
      <c r="O410" s="106">
        <f t="shared" si="103"/>
        <v>9.436568106235636E-3</v>
      </c>
      <c r="P410" s="129">
        <f t="shared" si="109"/>
        <v>7.0969723165035246E-4</v>
      </c>
      <c r="Q410" s="128">
        <v>1.1383697289839001</v>
      </c>
      <c r="R410" s="107">
        <f t="shared" si="104"/>
        <v>0.12291715031141262</v>
      </c>
      <c r="S410" s="109">
        <f t="shared" si="104"/>
        <v>0.11217484683377905</v>
      </c>
      <c r="T410" s="110">
        <f t="shared" si="104"/>
        <v>1.0742303477633577E-2</v>
      </c>
      <c r="U410" s="108">
        <f t="shared" si="111"/>
        <v>1.8437572546711891</v>
      </c>
      <c r="V410" s="11">
        <f t="shared" si="112"/>
        <v>1.6826227025066858</v>
      </c>
      <c r="W410" s="11">
        <f t="shared" si="113"/>
        <v>0.16113455216450365</v>
      </c>
      <c r="X410" s="92">
        <f t="shared" si="89"/>
        <v>18437.57254671189</v>
      </c>
      <c r="Y410" s="15">
        <f t="shared" si="90"/>
        <v>16826.227025066859</v>
      </c>
      <c r="Z410" s="15">
        <f t="shared" si="91"/>
        <v>1611.3455216450366</v>
      </c>
      <c r="AA410" s="111">
        <f t="shared" si="110"/>
        <v>184.37572546711891</v>
      </c>
      <c r="AB410" s="87">
        <f t="shared" si="110"/>
        <v>168.26227025066859</v>
      </c>
      <c r="AC410" s="127">
        <f t="shared" si="110"/>
        <v>16.113455216450365</v>
      </c>
    </row>
    <row r="411" spans="1:29" x14ac:dyDescent="0.25">
      <c r="A411" s="208" t="s">
        <v>72</v>
      </c>
      <c r="B411" s="208" t="s">
        <v>3</v>
      </c>
      <c r="C411" s="208" t="s">
        <v>975</v>
      </c>
      <c r="D411" s="208">
        <v>1</v>
      </c>
      <c r="E411" s="36" t="s">
        <v>170</v>
      </c>
      <c r="F411" s="8">
        <v>15</v>
      </c>
      <c r="G411" s="208"/>
      <c r="H411" s="108">
        <v>2.4292272379496169</v>
      </c>
      <c r="I411" s="88">
        <v>10.535458087921143</v>
      </c>
      <c r="J411" s="88">
        <v>10.249415255176617</v>
      </c>
      <c r="K411" s="88">
        <v>0.28604283274452591</v>
      </c>
      <c r="L411" s="41">
        <v>0</v>
      </c>
      <c r="M411" s="107">
        <f t="shared" si="109"/>
        <v>0.10535458087921143</v>
      </c>
      <c r="N411" s="106">
        <f t="shared" si="109"/>
        <v>0.10249415255176617</v>
      </c>
      <c r="O411" s="106">
        <f t="shared" si="103"/>
        <v>2.8604283274452592E-3</v>
      </c>
      <c r="P411" s="129">
        <f t="shared" si="109"/>
        <v>0</v>
      </c>
      <c r="Q411" s="128">
        <v>1.4037129332423743</v>
      </c>
      <c r="R411" s="107">
        <f t="shared" si="104"/>
        <v>0.14788758775647884</v>
      </c>
      <c r="S411" s="109">
        <f t="shared" si="104"/>
        <v>0.14387236751863108</v>
      </c>
      <c r="T411" s="110">
        <f t="shared" si="104"/>
        <v>4.015220237847764E-3</v>
      </c>
      <c r="U411" s="108">
        <f t="shared" si="111"/>
        <v>2.2183138163471829</v>
      </c>
      <c r="V411" s="11">
        <f t="shared" si="112"/>
        <v>2.1580855127794658</v>
      </c>
      <c r="W411" s="11">
        <f t="shared" si="113"/>
        <v>6.0228303567716461E-2</v>
      </c>
      <c r="X411" s="92">
        <f t="shared" ref="X411:X474" si="114">U411*10^4</f>
        <v>22183.138163471831</v>
      </c>
      <c r="Y411" s="15">
        <f t="shared" ref="Y411:Y474" si="115">V411*10^4</f>
        <v>21580.855127794657</v>
      </c>
      <c r="Z411" s="15">
        <f t="shared" ref="Z411:Z474" si="116">W411*10^4</f>
        <v>602.28303567716466</v>
      </c>
      <c r="AA411" s="111">
        <f t="shared" si="110"/>
        <v>221.83138163471833</v>
      </c>
      <c r="AB411" s="87">
        <f t="shared" si="110"/>
        <v>215.80855127794658</v>
      </c>
      <c r="AC411" s="127">
        <f t="shared" si="110"/>
        <v>6.0228303567716468</v>
      </c>
    </row>
    <row r="412" spans="1:29" x14ac:dyDescent="0.25">
      <c r="A412" s="208" t="s">
        <v>72</v>
      </c>
      <c r="B412" s="208" t="s">
        <v>3</v>
      </c>
      <c r="C412" s="208" t="s">
        <v>975</v>
      </c>
      <c r="D412" s="208">
        <v>1</v>
      </c>
      <c r="E412" s="36" t="s">
        <v>171</v>
      </c>
      <c r="F412" s="8">
        <v>20</v>
      </c>
      <c r="G412" s="208"/>
      <c r="H412" s="108">
        <v>2.753607225465394</v>
      </c>
      <c r="I412" s="88">
        <v>10.660971641540527</v>
      </c>
      <c r="J412" s="88">
        <v>10.086732257553519</v>
      </c>
      <c r="K412" s="88">
        <v>0.57423938398700791</v>
      </c>
      <c r="L412" s="41">
        <v>0</v>
      </c>
      <c r="M412" s="107">
        <f t="shared" si="109"/>
        <v>0.10660971641540527</v>
      </c>
      <c r="N412" s="106">
        <f t="shared" si="109"/>
        <v>0.1008673225755352</v>
      </c>
      <c r="O412" s="106">
        <f t="shared" si="103"/>
        <v>5.742393839870079E-3</v>
      </c>
      <c r="P412" s="129">
        <f t="shared" si="109"/>
        <v>0</v>
      </c>
      <c r="Q412" s="128">
        <v>1.3634376254531417</v>
      </c>
      <c r="R412" s="107">
        <f t="shared" si="104"/>
        <v>0.145355698599653</v>
      </c>
      <c r="S412" s="109">
        <f t="shared" si="104"/>
        <v>0.1375263027782038</v>
      </c>
      <c r="T412" s="110">
        <f t="shared" si="104"/>
        <v>7.8293958214492084E-3</v>
      </c>
      <c r="U412" s="108">
        <f t="shared" si="111"/>
        <v>2.9071139719930597</v>
      </c>
      <c r="V412" s="11">
        <f t="shared" si="112"/>
        <v>2.7505260555640754</v>
      </c>
      <c r="W412" s="11">
        <f t="shared" si="113"/>
        <v>0.15658791642898418</v>
      </c>
      <c r="X412" s="92">
        <f t="shared" si="114"/>
        <v>29071.139719930597</v>
      </c>
      <c r="Y412" s="15">
        <f t="shared" si="115"/>
        <v>27505.260555640754</v>
      </c>
      <c r="Z412" s="15">
        <f t="shared" si="116"/>
        <v>1565.8791642898418</v>
      </c>
      <c r="AA412" s="111">
        <f t="shared" si="110"/>
        <v>290.71139719930596</v>
      </c>
      <c r="AB412" s="87">
        <f t="shared" si="110"/>
        <v>275.05260555640757</v>
      </c>
      <c r="AC412" s="127">
        <f t="shared" si="110"/>
        <v>15.658791642898418</v>
      </c>
    </row>
    <row r="413" spans="1:29" x14ac:dyDescent="0.25">
      <c r="A413" s="208" t="s">
        <v>72</v>
      </c>
      <c r="B413" s="208" t="s">
        <v>3</v>
      </c>
      <c r="C413" s="208" t="s">
        <v>975</v>
      </c>
      <c r="D413" s="208">
        <v>1</v>
      </c>
      <c r="E413" s="36" t="s">
        <v>172</v>
      </c>
      <c r="F413" s="8">
        <v>50</v>
      </c>
      <c r="G413" s="208"/>
      <c r="H413" s="108">
        <v>3.3430232558140802</v>
      </c>
      <c r="I413" s="88">
        <v>10.282754898071289</v>
      </c>
      <c r="J413" s="88">
        <v>9.6365146373593404</v>
      </c>
      <c r="K413" s="88">
        <v>0.64624026071194862</v>
      </c>
      <c r="L413" s="41">
        <v>7.3247209191322327E-2</v>
      </c>
      <c r="M413" s="107">
        <f t="shared" si="109"/>
        <v>0.10282754898071289</v>
      </c>
      <c r="N413" s="106">
        <f t="shared" si="109"/>
        <v>9.6365146373593405E-2</v>
      </c>
      <c r="O413" s="106">
        <f t="shared" si="103"/>
        <v>6.4624026071194865E-3</v>
      </c>
      <c r="P413" s="129">
        <f t="shared" si="109"/>
        <v>7.3247209191322331E-4</v>
      </c>
      <c r="Q413" s="128">
        <v>1.1739067652685173</v>
      </c>
      <c r="R413" s="107">
        <f t="shared" si="104"/>
        <v>0.1207099554044387</v>
      </c>
      <c r="S413" s="109">
        <f t="shared" si="104"/>
        <v>0.11312369726405223</v>
      </c>
      <c r="T413" s="110">
        <f t="shared" si="104"/>
        <v>7.5862581403864692E-3</v>
      </c>
      <c r="U413" s="108">
        <f t="shared" si="111"/>
        <v>6.0354977702219346</v>
      </c>
      <c r="V413" s="11">
        <f t="shared" si="112"/>
        <v>5.6561848632026113</v>
      </c>
      <c r="W413" s="11">
        <f t="shared" si="113"/>
        <v>0.37931290701932346</v>
      </c>
      <c r="X413" s="92">
        <f t="shared" si="114"/>
        <v>60354.977702219345</v>
      </c>
      <c r="Y413" s="15">
        <f t="shared" si="115"/>
        <v>56561.848632026115</v>
      </c>
      <c r="Z413" s="15">
        <f t="shared" si="116"/>
        <v>3793.1290701932348</v>
      </c>
      <c r="AA413" s="111">
        <f t="shared" si="110"/>
        <v>603.54977702219344</v>
      </c>
      <c r="AB413" s="87">
        <f t="shared" si="110"/>
        <v>565.61848632026113</v>
      </c>
      <c r="AC413" s="127">
        <f t="shared" si="110"/>
        <v>37.931290701932348</v>
      </c>
    </row>
    <row r="414" spans="1:29" x14ac:dyDescent="0.25">
      <c r="A414" s="208" t="s">
        <v>72</v>
      </c>
      <c r="B414" s="208" t="s">
        <v>3</v>
      </c>
      <c r="C414" s="208" t="s">
        <v>975</v>
      </c>
      <c r="D414" s="208">
        <v>1</v>
      </c>
      <c r="E414" s="36" t="s">
        <v>173</v>
      </c>
      <c r="F414" s="8">
        <v>200</v>
      </c>
      <c r="H414" s="108">
        <v>3.2847879238865492</v>
      </c>
      <c r="I414" s="88">
        <v>10.230486869812012</v>
      </c>
      <c r="J414" s="88">
        <v>9.4685335965266475</v>
      </c>
      <c r="K414" s="88">
        <v>0.76195327328536422</v>
      </c>
      <c r="L414" s="41">
        <v>6.5315976738929749E-2</v>
      </c>
      <c r="M414" s="107">
        <f t="shared" si="109"/>
        <v>0.10230486869812011</v>
      </c>
      <c r="N414" s="106">
        <f t="shared" si="109"/>
        <v>9.4685335965266473E-2</v>
      </c>
      <c r="O414" s="106">
        <f t="shared" si="103"/>
        <v>7.6195327328536424E-3</v>
      </c>
      <c r="P414" s="129">
        <f t="shared" si="109"/>
        <v>6.5315976738929745E-4</v>
      </c>
      <c r="Q414" s="128">
        <v>1.0661110885385121</v>
      </c>
      <c r="R414" s="107">
        <f t="shared" si="104"/>
        <v>0.10906835493054239</v>
      </c>
      <c r="S414" s="109">
        <f t="shared" si="104"/>
        <v>0.10094508659456497</v>
      </c>
      <c r="T414" s="110">
        <f t="shared" si="104"/>
        <v>8.1232683359774207E-3</v>
      </c>
      <c r="U414" s="108">
        <f t="shared" si="111"/>
        <v>21.813670986108477</v>
      </c>
      <c r="V414" s="11">
        <f t="shared" si="112"/>
        <v>20.189017318912995</v>
      </c>
      <c r="W414" s="11">
        <f t="shared" si="113"/>
        <v>1.6246536671954841</v>
      </c>
      <c r="X414" s="92">
        <f t="shared" si="114"/>
        <v>218136.70986108476</v>
      </c>
      <c r="Y414" s="15">
        <f t="shared" si="115"/>
        <v>201890.17318912994</v>
      </c>
      <c r="Z414" s="15">
        <f t="shared" si="116"/>
        <v>16246.53667195484</v>
      </c>
      <c r="AA414" s="111">
        <f t="shared" si="110"/>
        <v>2181.3670986108477</v>
      </c>
      <c r="AB414" s="87">
        <f t="shared" si="110"/>
        <v>2018.9017318912995</v>
      </c>
      <c r="AC414" s="127">
        <f t="shared" si="110"/>
        <v>162.4653667195484</v>
      </c>
    </row>
    <row r="415" spans="1:29" x14ac:dyDescent="0.25">
      <c r="A415" s="208" t="s">
        <v>72</v>
      </c>
      <c r="B415" s="208" t="s">
        <v>3</v>
      </c>
      <c r="C415" s="208" t="s">
        <v>975</v>
      </c>
      <c r="D415" s="208">
        <v>2</v>
      </c>
      <c r="E415" s="36" t="s">
        <v>177</v>
      </c>
      <c r="F415" s="8">
        <v>15</v>
      </c>
      <c r="G415" s="208">
        <v>300</v>
      </c>
      <c r="H415" s="108">
        <v>4.0590008613265418</v>
      </c>
      <c r="I415" s="88">
        <v>10.904217720031738</v>
      </c>
      <c r="J415" s="88">
        <v>9.989078266368038</v>
      </c>
      <c r="K415" s="88">
        <v>0.91513945366370031</v>
      </c>
      <c r="L415" s="41">
        <v>8.6926348507404327E-2</v>
      </c>
      <c r="M415" s="107">
        <f t="shared" si="109"/>
        <v>0.10904217720031738</v>
      </c>
      <c r="N415" s="106">
        <f t="shared" si="109"/>
        <v>9.9890782663680386E-2</v>
      </c>
      <c r="O415" s="106">
        <f t="shared" si="103"/>
        <v>9.1513945366370024E-3</v>
      </c>
      <c r="P415" s="129">
        <f t="shared" si="109"/>
        <v>8.6926348507404333E-4</v>
      </c>
      <c r="Q415" s="128">
        <v>0.94528516517081407</v>
      </c>
      <c r="R415" s="107">
        <f t="shared" si="104"/>
        <v>0.10307595248538719</v>
      </c>
      <c r="S415" s="109">
        <f t="shared" si="104"/>
        <v>9.4425274989279009E-2</v>
      </c>
      <c r="T415" s="110">
        <f t="shared" si="104"/>
        <v>8.6506774961081934E-3</v>
      </c>
      <c r="U415" s="108">
        <f t="shared" si="111"/>
        <v>1.5461392872808077</v>
      </c>
      <c r="V415" s="11">
        <f t="shared" si="112"/>
        <v>1.416379124839185</v>
      </c>
      <c r="W415" s="11">
        <f t="shared" si="113"/>
        <v>0.12976016244162292</v>
      </c>
      <c r="X415" s="92">
        <f t="shared" si="114"/>
        <v>15461.392872808077</v>
      </c>
      <c r="Y415" s="15">
        <f t="shared" si="115"/>
        <v>14163.79124839185</v>
      </c>
      <c r="Z415" s="15">
        <f t="shared" si="116"/>
        <v>1297.6016244162292</v>
      </c>
      <c r="AA415" s="111">
        <f t="shared" si="110"/>
        <v>154.61392872808077</v>
      </c>
      <c r="AB415" s="87">
        <f t="shared" si="110"/>
        <v>141.63791248391851</v>
      </c>
      <c r="AC415" s="127">
        <f t="shared" si="110"/>
        <v>12.976016244162293</v>
      </c>
    </row>
    <row r="416" spans="1:29" x14ac:dyDescent="0.25">
      <c r="A416" s="208" t="s">
        <v>72</v>
      </c>
      <c r="B416" s="208" t="s">
        <v>3</v>
      </c>
      <c r="C416" s="208" t="s">
        <v>975</v>
      </c>
      <c r="D416" s="208">
        <v>2</v>
      </c>
      <c r="E416" s="36" t="s">
        <v>170</v>
      </c>
      <c r="F416" s="8">
        <v>15</v>
      </c>
      <c r="G416" s="208"/>
      <c r="H416" s="108">
        <v>2.4450603840822902</v>
      </c>
      <c r="I416" s="88">
        <v>10.303595542907715</v>
      </c>
      <c r="J416" s="88">
        <v>9.6666560893341114</v>
      </c>
      <c r="K416" s="88">
        <v>0.63693945357360349</v>
      </c>
      <c r="L416" s="41">
        <v>0</v>
      </c>
      <c r="M416" s="107">
        <f t="shared" si="109"/>
        <v>0.10303595542907715</v>
      </c>
      <c r="N416" s="106">
        <f t="shared" si="109"/>
        <v>9.6666560893341108E-2</v>
      </c>
      <c r="O416" s="106">
        <f t="shared" si="103"/>
        <v>6.369394535736035E-3</v>
      </c>
      <c r="P416" s="129">
        <f t="shared" si="109"/>
        <v>0</v>
      </c>
      <c r="Q416" s="128">
        <v>1.3456691073108331</v>
      </c>
      <c r="R416" s="107">
        <f t="shared" si="104"/>
        <v>0.13865230216316504</v>
      </c>
      <c r="S416" s="109">
        <f t="shared" si="104"/>
        <v>0.13008120470415063</v>
      </c>
      <c r="T416" s="110">
        <f t="shared" si="104"/>
        <v>8.5710974590144078E-3</v>
      </c>
      <c r="U416" s="108">
        <f t="shared" si="111"/>
        <v>2.0797845324474755</v>
      </c>
      <c r="V416" s="11">
        <f t="shared" si="112"/>
        <v>1.9512180705622595</v>
      </c>
      <c r="W416" s="11">
        <f t="shared" si="113"/>
        <v>0.12856646188521612</v>
      </c>
      <c r="X416" s="92">
        <f t="shared" si="114"/>
        <v>20797.845324474754</v>
      </c>
      <c r="Y416" s="15">
        <f t="shared" si="115"/>
        <v>19512.180705622595</v>
      </c>
      <c r="Z416" s="15">
        <f t="shared" si="116"/>
        <v>1285.6646188521611</v>
      </c>
      <c r="AA416" s="111">
        <f t="shared" si="110"/>
        <v>207.97845324474756</v>
      </c>
      <c r="AB416" s="87">
        <f t="shared" si="110"/>
        <v>195.12180705622595</v>
      </c>
      <c r="AC416" s="127">
        <f t="shared" si="110"/>
        <v>12.85664618852161</v>
      </c>
    </row>
    <row r="417" spans="1:29" x14ac:dyDescent="0.25">
      <c r="A417" s="208" t="s">
        <v>72</v>
      </c>
      <c r="B417" s="208" t="s">
        <v>3</v>
      </c>
      <c r="C417" s="208" t="s">
        <v>975</v>
      </c>
      <c r="D417" s="208">
        <v>2</v>
      </c>
      <c r="E417" s="36" t="s">
        <v>171</v>
      </c>
      <c r="F417" s="8">
        <v>20</v>
      </c>
      <c r="G417" s="208"/>
      <c r="H417" s="108">
        <v>2.5488791073803663</v>
      </c>
      <c r="I417" s="88">
        <v>10.859053708883712</v>
      </c>
      <c r="J417" s="88">
        <v>10.376330252764658</v>
      </c>
      <c r="K417" s="88">
        <v>0.48272345611905365</v>
      </c>
      <c r="L417" s="41">
        <v>6.1465986163632857E-2</v>
      </c>
      <c r="M417" s="107">
        <f t="shared" si="109"/>
        <v>0.10859053708883712</v>
      </c>
      <c r="N417" s="106">
        <f t="shared" si="109"/>
        <v>0.10376330252764658</v>
      </c>
      <c r="O417" s="106">
        <f t="shared" si="103"/>
        <v>4.8272345611905364E-3</v>
      </c>
      <c r="P417" s="129">
        <f t="shared" si="109"/>
        <v>6.1465986163632862E-4</v>
      </c>
      <c r="Q417" s="128">
        <v>1.090987013937744</v>
      </c>
      <c r="R417" s="107">
        <f t="shared" si="104"/>
        <v>0.11847086580044625</v>
      </c>
      <c r="S417" s="109">
        <f t="shared" si="104"/>
        <v>0.11320441558095591</v>
      </c>
      <c r="T417" s="110">
        <f t="shared" si="104"/>
        <v>5.2664502194903397E-3</v>
      </c>
      <c r="U417" s="108">
        <f t="shared" si="111"/>
        <v>2.3694173160089251</v>
      </c>
      <c r="V417" s="11">
        <f t="shared" si="112"/>
        <v>2.2640883116191182</v>
      </c>
      <c r="W417" s="11">
        <f t="shared" si="113"/>
        <v>0.10532900438980679</v>
      </c>
      <c r="X417" s="92">
        <f t="shared" si="114"/>
        <v>23694.173160089253</v>
      </c>
      <c r="Y417" s="15">
        <f t="shared" si="115"/>
        <v>22640.88311619118</v>
      </c>
      <c r="Z417" s="15">
        <f t="shared" si="116"/>
        <v>1053.2900438980678</v>
      </c>
      <c r="AA417" s="111">
        <f t="shared" si="110"/>
        <v>236.94173160089252</v>
      </c>
      <c r="AB417" s="87">
        <f t="shared" si="110"/>
        <v>226.40883116191182</v>
      </c>
      <c r="AC417" s="127">
        <f t="shared" si="110"/>
        <v>10.532900438980677</v>
      </c>
    </row>
    <row r="418" spans="1:29" x14ac:dyDescent="0.25">
      <c r="A418" s="208" t="s">
        <v>72</v>
      </c>
      <c r="B418" s="208" t="s">
        <v>3</v>
      </c>
      <c r="C418" s="208" t="s">
        <v>975</v>
      </c>
      <c r="D418" s="208">
        <v>2</v>
      </c>
      <c r="E418" s="36" t="s">
        <v>172</v>
      </c>
      <c r="F418" s="8">
        <v>50</v>
      </c>
      <c r="G418" s="208"/>
      <c r="H418" s="108">
        <v>3.3064769279061608</v>
      </c>
      <c r="I418" s="88">
        <v>10.254733085632324</v>
      </c>
      <c r="J418" s="88">
        <v>9.50944378521449</v>
      </c>
      <c r="K418" s="88">
        <v>0.74528930041783426</v>
      </c>
      <c r="L418" s="41">
        <v>0</v>
      </c>
      <c r="M418" s="107">
        <f t="shared" si="109"/>
        <v>0.10254733085632324</v>
      </c>
      <c r="N418" s="106">
        <f t="shared" si="109"/>
        <v>9.50944378521449E-2</v>
      </c>
      <c r="O418" s="106">
        <f t="shared" si="103"/>
        <v>7.4528930041783429E-3</v>
      </c>
      <c r="P418" s="129">
        <f t="shared" si="109"/>
        <v>0</v>
      </c>
      <c r="Q418" s="128">
        <v>1.0909870139377442</v>
      </c>
      <c r="R418" s="107">
        <f t="shared" si="104"/>
        <v>0.11187780627822599</v>
      </c>
      <c r="S418" s="109">
        <f t="shared" si="104"/>
        <v>0.10374679679439996</v>
      </c>
      <c r="T418" s="110">
        <f t="shared" si="104"/>
        <v>8.1310094838260346E-3</v>
      </c>
      <c r="U418" s="108">
        <f t="shared" si="111"/>
        <v>5.5938903139112996</v>
      </c>
      <c r="V418" s="11">
        <f t="shared" si="112"/>
        <v>5.1873398397199981</v>
      </c>
      <c r="W418" s="11">
        <f t="shared" si="113"/>
        <v>0.40655047419130169</v>
      </c>
      <c r="X418" s="92">
        <f t="shared" si="114"/>
        <v>55938.903139112997</v>
      </c>
      <c r="Y418" s="15">
        <f t="shared" si="115"/>
        <v>51873.398397199984</v>
      </c>
      <c r="Z418" s="15">
        <f t="shared" si="116"/>
        <v>4065.5047419130169</v>
      </c>
      <c r="AA418" s="111">
        <f t="shared" si="110"/>
        <v>559.38903139112995</v>
      </c>
      <c r="AB418" s="87">
        <f t="shared" si="110"/>
        <v>518.73398397199981</v>
      </c>
      <c r="AC418" s="127">
        <f t="shared" si="110"/>
        <v>40.65504741913017</v>
      </c>
    </row>
    <row r="419" spans="1:29" x14ac:dyDescent="0.25">
      <c r="A419" s="208" t="s">
        <v>72</v>
      </c>
      <c r="B419" s="208" t="s">
        <v>3</v>
      </c>
      <c r="C419" s="208" t="s">
        <v>975</v>
      </c>
      <c r="D419" s="208">
        <v>2</v>
      </c>
      <c r="E419" s="36" t="s">
        <v>173</v>
      </c>
      <c r="F419" s="8">
        <v>200</v>
      </c>
      <c r="H419" s="108">
        <v>3.1857908091345624</v>
      </c>
      <c r="I419" s="88">
        <v>10.787014961242676</v>
      </c>
      <c r="J419" s="88">
        <v>10.06210723889858</v>
      </c>
      <c r="K419" s="88">
        <v>0.72490772234409562</v>
      </c>
      <c r="L419" s="41">
        <v>0</v>
      </c>
      <c r="M419" s="107">
        <f t="shared" si="109"/>
        <v>0.10787014961242676</v>
      </c>
      <c r="N419" s="106">
        <f t="shared" si="109"/>
        <v>0.10062107238898581</v>
      </c>
      <c r="O419" s="106">
        <f t="shared" si="103"/>
        <v>7.2490772234409563E-3</v>
      </c>
      <c r="P419" s="129">
        <f t="shared" si="109"/>
        <v>0</v>
      </c>
      <c r="Q419" s="128">
        <v>1.0862487424331284</v>
      </c>
      <c r="R419" s="107">
        <f t="shared" si="104"/>
        <v>0.11717381436257199</v>
      </c>
      <c r="S419" s="109">
        <f t="shared" si="104"/>
        <v>0.10929951334480861</v>
      </c>
      <c r="T419" s="110">
        <f t="shared" si="104"/>
        <v>7.8743010177633726E-3</v>
      </c>
      <c r="U419" s="108">
        <f t="shared" si="111"/>
        <v>23.434762872514398</v>
      </c>
      <c r="V419" s="11">
        <f t="shared" si="112"/>
        <v>21.85990266896172</v>
      </c>
      <c r="W419" s="11">
        <f t="shared" si="113"/>
        <v>1.5748602035526746</v>
      </c>
      <c r="X419" s="92">
        <f t="shared" si="114"/>
        <v>234347.62872514396</v>
      </c>
      <c r="Y419" s="15">
        <f t="shared" si="115"/>
        <v>218599.0266896172</v>
      </c>
      <c r="Z419" s="15">
        <f t="shared" si="116"/>
        <v>15748.602035526746</v>
      </c>
      <c r="AA419" s="111">
        <f t="shared" si="110"/>
        <v>2343.4762872514398</v>
      </c>
      <c r="AB419" s="87">
        <f t="shared" si="110"/>
        <v>2185.9902668961722</v>
      </c>
      <c r="AC419" s="127">
        <f t="shared" si="110"/>
        <v>157.48602035526747</v>
      </c>
    </row>
    <row r="420" spans="1:29" x14ac:dyDescent="0.25">
      <c r="A420" s="208" t="s">
        <v>72</v>
      </c>
      <c r="B420" s="208" t="s">
        <v>3</v>
      </c>
      <c r="C420" s="208" t="s">
        <v>975</v>
      </c>
      <c r="D420" s="208">
        <v>3</v>
      </c>
      <c r="E420" s="36" t="s">
        <v>177</v>
      </c>
      <c r="F420" s="8">
        <v>15</v>
      </c>
      <c r="G420" s="208">
        <v>300</v>
      </c>
      <c r="H420" s="108">
        <v>3.6274690788259867</v>
      </c>
      <c r="I420" s="88">
        <v>10.894817354063754</v>
      </c>
      <c r="J420" s="88">
        <v>10.180424821317375</v>
      </c>
      <c r="K420" s="88">
        <v>0.71439253274637871</v>
      </c>
      <c r="L420" s="41">
        <v>9.4987812047952924E-2</v>
      </c>
      <c r="M420" s="107">
        <f t="shared" si="109"/>
        <v>0.10894817354063754</v>
      </c>
      <c r="N420" s="106">
        <f t="shared" si="109"/>
        <v>0.10180424821317376</v>
      </c>
      <c r="O420" s="106">
        <f t="shared" si="103"/>
        <v>7.1439253274637867E-3</v>
      </c>
      <c r="P420" s="129">
        <f t="shared" si="109"/>
        <v>9.4987812047952927E-4</v>
      </c>
      <c r="Q420" s="128">
        <v>1.104017260575437</v>
      </c>
      <c r="R420" s="107">
        <f t="shared" si="104"/>
        <v>0.12028066409703198</v>
      </c>
      <c r="S420" s="109">
        <f t="shared" si="104"/>
        <v>0.11239364722724993</v>
      </c>
      <c r="T420" s="110">
        <f t="shared" si="104"/>
        <v>7.8870168697820521E-3</v>
      </c>
      <c r="U420" s="108">
        <f t="shared" si="111"/>
        <v>1.8042099614554796</v>
      </c>
      <c r="V420" s="11">
        <f t="shared" si="112"/>
        <v>1.6859047084087488</v>
      </c>
      <c r="W420" s="11">
        <f t="shared" si="113"/>
        <v>0.11830525304673077</v>
      </c>
      <c r="X420" s="92">
        <f t="shared" si="114"/>
        <v>18042.099614554798</v>
      </c>
      <c r="Y420" s="15">
        <f t="shared" si="115"/>
        <v>16859.047084087488</v>
      </c>
      <c r="Z420" s="15">
        <f t="shared" si="116"/>
        <v>1183.0525304673076</v>
      </c>
      <c r="AA420" s="111">
        <f t="shared" si="110"/>
        <v>180.42099614554797</v>
      </c>
      <c r="AB420" s="87">
        <f t="shared" si="110"/>
        <v>168.59047084087487</v>
      </c>
      <c r="AC420" s="127">
        <f t="shared" si="110"/>
        <v>11.830525304673076</v>
      </c>
    </row>
    <row r="421" spans="1:29" x14ac:dyDescent="0.25">
      <c r="A421" s="208" t="s">
        <v>72</v>
      </c>
      <c r="B421" s="208" t="s">
        <v>3</v>
      </c>
      <c r="C421" s="208" t="s">
        <v>975</v>
      </c>
      <c r="D421" s="208">
        <v>3</v>
      </c>
      <c r="E421" s="36" t="s">
        <v>170</v>
      </c>
      <c r="F421" s="8">
        <v>15</v>
      </c>
      <c r="G421" s="208"/>
      <c r="H421" s="108">
        <v>2.4890481879729536</v>
      </c>
      <c r="I421" s="88">
        <v>10.240249156951904</v>
      </c>
      <c r="J421" s="88">
        <v>9.9819278390414166</v>
      </c>
      <c r="K421" s="88">
        <v>0.25832131791048774</v>
      </c>
      <c r="L421" s="41">
        <v>0</v>
      </c>
      <c r="M421" s="107">
        <f t="shared" si="109"/>
        <v>0.10240249156951904</v>
      </c>
      <c r="N421" s="106">
        <f t="shared" si="109"/>
        <v>9.9819278390414171E-2</v>
      </c>
      <c r="O421" s="106">
        <f t="shared" si="103"/>
        <v>2.5832131791048772E-3</v>
      </c>
      <c r="P421" s="129">
        <f t="shared" si="109"/>
        <v>0</v>
      </c>
      <c r="Q421" s="128">
        <v>1.2307660233239046</v>
      </c>
      <c r="R421" s="107">
        <f t="shared" si="104"/>
        <v>0.12603350732747662</v>
      </c>
      <c r="S421" s="109">
        <f t="shared" si="104"/>
        <v>0.12285417631563181</v>
      </c>
      <c r="T421" s="110">
        <f t="shared" si="104"/>
        <v>3.1793310118448112E-3</v>
      </c>
      <c r="U421" s="108">
        <f t="shared" si="111"/>
        <v>1.8905026099121494</v>
      </c>
      <c r="V421" s="11">
        <f t="shared" si="112"/>
        <v>1.8428126447344773</v>
      </c>
      <c r="W421" s="11">
        <f t="shared" si="113"/>
        <v>4.7689965177672163E-2</v>
      </c>
      <c r="X421" s="92">
        <f t="shared" si="114"/>
        <v>18905.026099121493</v>
      </c>
      <c r="Y421" s="15">
        <f t="shared" si="115"/>
        <v>18428.126447344774</v>
      </c>
      <c r="Z421" s="15">
        <f t="shared" si="116"/>
        <v>476.89965177672161</v>
      </c>
      <c r="AA421" s="111">
        <f t="shared" si="110"/>
        <v>189.05026099121494</v>
      </c>
      <c r="AB421" s="87">
        <f t="shared" si="110"/>
        <v>184.28126447344775</v>
      </c>
      <c r="AC421" s="127">
        <f t="shared" si="110"/>
        <v>4.7689965177672162</v>
      </c>
    </row>
    <row r="422" spans="1:29" x14ac:dyDescent="0.25">
      <c r="A422" s="208" t="s">
        <v>72</v>
      </c>
      <c r="B422" s="208" t="s">
        <v>3</v>
      </c>
      <c r="C422" s="208" t="s">
        <v>975</v>
      </c>
      <c r="D422" s="208">
        <v>3</v>
      </c>
      <c r="E422" s="36" t="s">
        <v>171</v>
      </c>
      <c r="F422" s="8">
        <v>20</v>
      </c>
      <c r="G422" s="208"/>
      <c r="H422" s="108">
        <v>2.6110900113938373</v>
      </c>
      <c r="I422" s="88">
        <v>10.073107763382342</v>
      </c>
      <c r="J422" s="88">
        <v>9.4354654965724869</v>
      </c>
      <c r="K422" s="88">
        <v>0.63764226680985558</v>
      </c>
      <c r="L422" s="41">
        <v>6.1389192337004336E-2</v>
      </c>
      <c r="M422" s="107">
        <f t="shared" si="109"/>
        <v>0.10073107763382343</v>
      </c>
      <c r="N422" s="106">
        <f t="shared" si="109"/>
        <v>9.4354654965724871E-2</v>
      </c>
      <c r="O422" s="106">
        <f t="shared" si="103"/>
        <v>6.3764226680985562E-3</v>
      </c>
      <c r="P422" s="129">
        <f t="shared" si="109"/>
        <v>6.1389192337004338E-4</v>
      </c>
      <c r="Q422" s="128">
        <v>1.2745950347415991</v>
      </c>
      <c r="R422" s="107">
        <f t="shared" si="104"/>
        <v>0.12839133139624187</v>
      </c>
      <c r="S422" s="109">
        <f t="shared" si="104"/>
        <v>0.12026397472406969</v>
      </c>
      <c r="T422" s="110">
        <f t="shared" si="104"/>
        <v>8.1273566721721986E-3</v>
      </c>
      <c r="U422" s="108">
        <f t="shared" si="111"/>
        <v>2.5678266279248376</v>
      </c>
      <c r="V422" s="11">
        <f t="shared" si="112"/>
        <v>2.4052794944813938</v>
      </c>
      <c r="W422" s="11">
        <f t="shared" si="113"/>
        <v>0.16254713344344399</v>
      </c>
      <c r="X422" s="92">
        <f t="shared" si="114"/>
        <v>25678.266279248375</v>
      </c>
      <c r="Y422" s="15">
        <f t="shared" si="115"/>
        <v>24052.794944813937</v>
      </c>
      <c r="Z422" s="15">
        <f t="shared" si="116"/>
        <v>1625.4713344344398</v>
      </c>
      <c r="AA422" s="111">
        <f t="shared" si="110"/>
        <v>256.78266279248373</v>
      </c>
      <c r="AB422" s="87">
        <f t="shared" si="110"/>
        <v>240.52794944813937</v>
      </c>
      <c r="AC422" s="127">
        <f t="shared" si="110"/>
        <v>16.254713344344399</v>
      </c>
    </row>
    <row r="423" spans="1:29" x14ac:dyDescent="0.25">
      <c r="A423" s="208" t="s">
        <v>72</v>
      </c>
      <c r="B423" s="208" t="s">
        <v>3</v>
      </c>
      <c r="C423" s="208" t="s">
        <v>975</v>
      </c>
      <c r="D423" s="208">
        <v>3</v>
      </c>
      <c r="E423" s="36" t="s">
        <v>172</v>
      </c>
      <c r="F423" s="8">
        <v>50</v>
      </c>
      <c r="G423" s="208"/>
      <c r="H423" s="108">
        <v>3.1277854384638877</v>
      </c>
      <c r="I423" s="88">
        <v>9.8297739028930664</v>
      </c>
      <c r="J423" s="88">
        <v>9.5195776928881912</v>
      </c>
      <c r="K423" s="88">
        <v>0.31019621000487518</v>
      </c>
      <c r="L423" s="41">
        <v>0</v>
      </c>
      <c r="M423" s="107">
        <f t="shared" si="109"/>
        <v>9.8297739028930659E-2</v>
      </c>
      <c r="N423" s="106">
        <f t="shared" si="109"/>
        <v>9.5195776928881912E-2</v>
      </c>
      <c r="O423" s="106">
        <f t="shared" si="103"/>
        <v>3.101962100048752E-3</v>
      </c>
      <c r="P423" s="129">
        <f t="shared" si="109"/>
        <v>0</v>
      </c>
      <c r="Q423" s="128">
        <v>1.3622530575769878</v>
      </c>
      <c r="R423" s="107">
        <f t="shared" si="104"/>
        <v>0.13390639554506559</v>
      </c>
      <c r="S423" s="109">
        <f t="shared" si="104"/>
        <v>0.12968073818978626</v>
      </c>
      <c r="T423" s="110">
        <f t="shared" si="104"/>
        <v>4.2256573552793466E-3</v>
      </c>
      <c r="U423" s="108">
        <f t="shared" si="111"/>
        <v>6.69531977725328</v>
      </c>
      <c r="V423" s="11">
        <f t="shared" si="112"/>
        <v>6.4840369094893129</v>
      </c>
      <c r="W423" s="11">
        <f t="shared" si="113"/>
        <v>0.21128286776396732</v>
      </c>
      <c r="X423" s="92">
        <f t="shared" si="114"/>
        <v>66953.197772532803</v>
      </c>
      <c r="Y423" s="15">
        <f t="shared" si="115"/>
        <v>64840.369094893125</v>
      </c>
      <c r="Z423" s="15">
        <f t="shared" si="116"/>
        <v>2112.8286776396731</v>
      </c>
      <c r="AA423" s="111">
        <f t="shared" si="110"/>
        <v>669.53197772532803</v>
      </c>
      <c r="AB423" s="87">
        <f t="shared" si="110"/>
        <v>648.40369094893128</v>
      </c>
      <c r="AC423" s="127">
        <f t="shared" si="110"/>
        <v>21.128286776396731</v>
      </c>
    </row>
    <row r="424" spans="1:29" x14ac:dyDescent="0.25">
      <c r="A424" s="208" t="s">
        <v>72</v>
      </c>
      <c r="B424" s="208" t="s">
        <v>3</v>
      </c>
      <c r="C424" s="208" t="s">
        <v>975</v>
      </c>
      <c r="D424" s="208">
        <v>3</v>
      </c>
      <c r="E424" s="36" t="s">
        <v>173</v>
      </c>
      <c r="F424" s="8">
        <v>200</v>
      </c>
      <c r="H424" s="108">
        <v>3.0294259527254841</v>
      </c>
      <c r="I424" s="88">
        <v>10.139398574829102</v>
      </c>
      <c r="J424" s="88">
        <v>9.6210013634791682</v>
      </c>
      <c r="K424" s="88">
        <v>0.51839721134993333</v>
      </c>
      <c r="L424" s="41">
        <v>0</v>
      </c>
      <c r="M424" s="107">
        <f t="shared" si="109"/>
        <v>0.10139398574829102</v>
      </c>
      <c r="N424" s="106">
        <f t="shared" si="109"/>
        <v>9.6210013634791688E-2</v>
      </c>
      <c r="O424" s="106">
        <f t="shared" si="103"/>
        <v>5.1839721134993334E-3</v>
      </c>
      <c r="P424" s="129">
        <f t="shared" si="109"/>
        <v>0</v>
      </c>
      <c r="Q424" s="128">
        <v>1.211812937305442</v>
      </c>
      <c r="R424" s="107">
        <f t="shared" si="104"/>
        <v>0.12287054369474266</v>
      </c>
      <c r="S424" s="109">
        <f t="shared" si="104"/>
        <v>0.11658853922097355</v>
      </c>
      <c r="T424" s="110">
        <f t="shared" si="104"/>
        <v>6.282004473769128E-3</v>
      </c>
      <c r="U424" s="108">
        <f t="shared" si="111"/>
        <v>24.574108738948532</v>
      </c>
      <c r="V424" s="11">
        <f t="shared" si="112"/>
        <v>23.317707844194707</v>
      </c>
      <c r="W424" s="11">
        <f t="shared" si="113"/>
        <v>1.2564008947538254</v>
      </c>
      <c r="X424" s="92">
        <f t="shared" si="114"/>
        <v>245741.08738948533</v>
      </c>
      <c r="Y424" s="15">
        <f t="shared" si="115"/>
        <v>233177.07844194709</v>
      </c>
      <c r="Z424" s="15">
        <f t="shared" si="116"/>
        <v>12564.008947538254</v>
      </c>
      <c r="AA424" s="111">
        <f t="shared" si="110"/>
        <v>2457.4108738948535</v>
      </c>
      <c r="AB424" s="87">
        <f t="shared" si="110"/>
        <v>2331.7707844194711</v>
      </c>
      <c r="AC424" s="127">
        <f t="shared" si="110"/>
        <v>125.64008947538254</v>
      </c>
    </row>
    <row r="425" spans="1:29" x14ac:dyDescent="0.25">
      <c r="A425" s="208" t="s">
        <v>72</v>
      </c>
      <c r="B425" s="208" t="s">
        <v>3</v>
      </c>
      <c r="C425" s="208" t="s">
        <v>975</v>
      </c>
      <c r="D425" s="208">
        <v>4</v>
      </c>
      <c r="E425" s="36" t="s">
        <v>177</v>
      </c>
      <c r="F425" s="8">
        <v>15</v>
      </c>
      <c r="G425" s="208">
        <v>300</v>
      </c>
      <c r="H425" s="108">
        <v>2.9934881912721667</v>
      </c>
      <c r="I425" s="88">
        <v>10.688535690307617</v>
      </c>
      <c r="J425" s="88">
        <v>10.001841738639051</v>
      </c>
      <c r="K425" s="88">
        <v>0.68669395166856617</v>
      </c>
      <c r="L425" s="41">
        <v>0</v>
      </c>
      <c r="M425" s="107">
        <f t="shared" si="109"/>
        <v>0.10688535690307617</v>
      </c>
      <c r="N425" s="106">
        <f t="shared" si="109"/>
        <v>0.10001841738639052</v>
      </c>
      <c r="O425" s="106">
        <f t="shared" si="103"/>
        <v>6.866939516685662E-3</v>
      </c>
      <c r="P425" s="129">
        <f t="shared" si="109"/>
        <v>0</v>
      </c>
      <c r="Q425" s="128">
        <v>1.1869370119062104</v>
      </c>
      <c r="R425" s="107">
        <f t="shared" si="104"/>
        <v>0.12686618613906606</v>
      </c>
      <c r="S425" s="109">
        <f t="shared" si="104"/>
        <v>0.11871556146819051</v>
      </c>
      <c r="T425" s="110">
        <f t="shared" si="104"/>
        <v>8.1506246708755569E-3</v>
      </c>
      <c r="U425" s="108">
        <f t="shared" si="111"/>
        <v>1.902992792085991</v>
      </c>
      <c r="V425" s="11">
        <f t="shared" si="112"/>
        <v>1.7807334220228577</v>
      </c>
      <c r="W425" s="11">
        <f t="shared" si="113"/>
        <v>0.12225937006313335</v>
      </c>
      <c r="X425" s="92">
        <f t="shared" si="114"/>
        <v>19029.927920859911</v>
      </c>
      <c r="Y425" s="15">
        <f t="shared" si="115"/>
        <v>17807.334220228578</v>
      </c>
      <c r="Z425" s="15">
        <f t="shared" si="116"/>
        <v>1222.5937006313336</v>
      </c>
      <c r="AA425" s="111">
        <f t="shared" si="110"/>
        <v>190.2992792085991</v>
      </c>
      <c r="AB425" s="87">
        <f t="shared" si="110"/>
        <v>178.0733422022858</v>
      </c>
      <c r="AC425" s="127">
        <f t="shared" si="110"/>
        <v>12.225937006313336</v>
      </c>
    </row>
    <row r="426" spans="1:29" x14ac:dyDescent="0.25">
      <c r="A426" s="208" t="s">
        <v>72</v>
      </c>
      <c r="B426" s="208" t="s">
        <v>3</v>
      </c>
      <c r="C426" s="208" t="s">
        <v>975</v>
      </c>
      <c r="D426" s="208">
        <v>4</v>
      </c>
      <c r="E426" s="36" t="s">
        <v>170</v>
      </c>
      <c r="F426" s="8">
        <v>15</v>
      </c>
      <c r="G426" s="208"/>
      <c r="H426" s="108">
        <v>2.5707496219487318</v>
      </c>
      <c r="I426" s="88">
        <v>10.371064186096191</v>
      </c>
      <c r="J426" s="88">
        <v>10.088412830190423</v>
      </c>
      <c r="K426" s="88">
        <v>0.2826513559057684</v>
      </c>
      <c r="L426" s="41">
        <v>0</v>
      </c>
      <c r="M426" s="107">
        <f t="shared" si="109"/>
        <v>0.10371064186096192</v>
      </c>
      <c r="N426" s="106">
        <f t="shared" si="109"/>
        <v>0.10088412830190423</v>
      </c>
      <c r="O426" s="106">
        <f t="shared" si="103"/>
        <v>2.8265135590576839E-3</v>
      </c>
      <c r="P426" s="129">
        <f t="shared" si="109"/>
        <v>0</v>
      </c>
      <c r="Q426" s="128">
        <v>1.3918672544808353</v>
      </c>
      <c r="R426" s="107">
        <f t="shared" si="104"/>
        <v>0.14435144634746225</v>
      </c>
      <c r="S426" s="109">
        <f t="shared" si="104"/>
        <v>0.14041731468026378</v>
      </c>
      <c r="T426" s="110">
        <f t="shared" si="104"/>
        <v>3.9341316671984731E-3</v>
      </c>
      <c r="U426" s="108">
        <f t="shared" si="111"/>
        <v>2.165271695211934</v>
      </c>
      <c r="V426" s="11">
        <f t="shared" si="112"/>
        <v>2.1062597202039566</v>
      </c>
      <c r="W426" s="11">
        <f t="shared" si="113"/>
        <v>5.9011975007977092E-2</v>
      </c>
      <c r="X426" s="92">
        <f t="shared" si="114"/>
        <v>21652.716952119339</v>
      </c>
      <c r="Y426" s="15">
        <f t="shared" si="115"/>
        <v>21062.597202039567</v>
      </c>
      <c r="Z426" s="15">
        <f t="shared" si="116"/>
        <v>590.11975007977094</v>
      </c>
      <c r="AA426" s="111">
        <f t="shared" si="110"/>
        <v>216.5271695211934</v>
      </c>
      <c r="AB426" s="87">
        <f t="shared" si="110"/>
        <v>210.62597202039569</v>
      </c>
      <c r="AC426" s="127">
        <f t="shared" si="110"/>
        <v>5.9011975007977098</v>
      </c>
    </row>
    <row r="427" spans="1:29" x14ac:dyDescent="0.25">
      <c r="A427" s="208" t="s">
        <v>72</v>
      </c>
      <c r="B427" s="208" t="s">
        <v>3</v>
      </c>
      <c r="C427" s="208" t="s">
        <v>975</v>
      </c>
      <c r="D427" s="208">
        <v>4</v>
      </c>
      <c r="E427" s="36" t="s">
        <v>171</v>
      </c>
      <c r="F427" s="8">
        <v>20</v>
      </c>
      <c r="G427" s="208"/>
      <c r="H427" s="108">
        <v>3.2560988057568871</v>
      </c>
      <c r="I427" s="88">
        <v>9.7734160423278809</v>
      </c>
      <c r="J427" s="88">
        <v>9.6580786284006397</v>
      </c>
      <c r="K427" s="88">
        <v>0.11533741392724117</v>
      </c>
      <c r="L427" s="41">
        <v>0</v>
      </c>
      <c r="M427" s="107">
        <f t="shared" si="109"/>
        <v>9.7734160423278815E-2</v>
      </c>
      <c r="N427" s="106">
        <f t="shared" si="109"/>
        <v>9.6580786284006404E-2</v>
      </c>
      <c r="O427" s="106">
        <f t="shared" si="103"/>
        <v>1.1533741392724117E-3</v>
      </c>
      <c r="P427" s="129">
        <f t="shared" si="109"/>
        <v>0</v>
      </c>
      <c r="Q427" s="128">
        <v>1.2153666409339037</v>
      </c>
      <c r="R427" s="107">
        <f t="shared" si="104"/>
        <v>0.11878283825813564</v>
      </c>
      <c r="S427" s="109">
        <f t="shared" si="104"/>
        <v>0.11738106580474809</v>
      </c>
      <c r="T427" s="110">
        <f t="shared" si="104"/>
        <v>1.4017724533875434E-3</v>
      </c>
      <c r="U427" s="108">
        <f t="shared" si="111"/>
        <v>2.375656765162713</v>
      </c>
      <c r="V427" s="11">
        <f t="shared" si="112"/>
        <v>2.3476213160949619</v>
      </c>
      <c r="W427" s="11">
        <f t="shared" si="113"/>
        <v>2.8035449067750868E-2</v>
      </c>
      <c r="X427" s="92">
        <f t="shared" si="114"/>
        <v>23756.567651627131</v>
      </c>
      <c r="Y427" s="15">
        <f t="shared" si="115"/>
        <v>23476.213160949621</v>
      </c>
      <c r="Z427" s="15">
        <f t="shared" si="116"/>
        <v>280.35449067750869</v>
      </c>
      <c r="AA427" s="111">
        <f t="shared" si="110"/>
        <v>237.56567651627131</v>
      </c>
      <c r="AB427" s="87">
        <f t="shared" si="110"/>
        <v>234.76213160949621</v>
      </c>
      <c r="AC427" s="127">
        <f t="shared" si="110"/>
        <v>2.8035449067750871</v>
      </c>
    </row>
    <row r="428" spans="1:29" x14ac:dyDescent="0.25">
      <c r="A428" s="208" t="s">
        <v>72</v>
      </c>
      <c r="B428" s="208" t="s">
        <v>3</v>
      </c>
      <c r="C428" s="208" t="s">
        <v>975</v>
      </c>
      <c r="D428" s="208">
        <v>4</v>
      </c>
      <c r="E428" s="36" t="s">
        <v>172</v>
      </c>
      <c r="F428" s="8">
        <v>50</v>
      </c>
      <c r="G428" s="208"/>
      <c r="H428" s="108">
        <v>2.5678015002885126</v>
      </c>
      <c r="I428" s="88">
        <v>10.907924945579607</v>
      </c>
      <c r="J428" s="88">
        <v>10.110351401536505</v>
      </c>
      <c r="K428" s="88">
        <v>0.79757354404310199</v>
      </c>
      <c r="L428" s="41">
        <v>5.8458468720947357E-2</v>
      </c>
      <c r="M428" s="107">
        <f t="shared" si="109"/>
        <v>0.10907924945579607</v>
      </c>
      <c r="N428" s="106">
        <f t="shared" si="109"/>
        <v>0.10110351401536505</v>
      </c>
      <c r="O428" s="106">
        <f t="shared" si="103"/>
        <v>7.9757354404310192E-3</v>
      </c>
      <c r="P428" s="129">
        <f t="shared" si="109"/>
        <v>5.8458468720947354E-4</v>
      </c>
      <c r="Q428" s="128">
        <v>1.2745950347415989</v>
      </c>
      <c r="R428" s="107">
        <f t="shared" si="104"/>
        <v>0.13903186974969792</v>
      </c>
      <c r="S428" s="109">
        <f t="shared" si="104"/>
        <v>0.12886603695891194</v>
      </c>
      <c r="T428" s="110">
        <f t="shared" si="104"/>
        <v>1.0165832790785976E-2</v>
      </c>
      <c r="U428" s="108">
        <f t="shared" si="111"/>
        <v>6.9515934874848959</v>
      </c>
      <c r="V428" s="11">
        <f t="shared" si="112"/>
        <v>6.4433018479455972</v>
      </c>
      <c r="W428" s="11">
        <f t="shared" si="113"/>
        <v>0.50829163953929879</v>
      </c>
      <c r="X428" s="92">
        <f t="shared" si="114"/>
        <v>69515.934874848957</v>
      </c>
      <c r="Y428" s="15">
        <f t="shared" si="115"/>
        <v>64433.018479455975</v>
      </c>
      <c r="Z428" s="15">
        <f t="shared" si="116"/>
        <v>5082.9163953929883</v>
      </c>
      <c r="AA428" s="111">
        <f t="shared" si="110"/>
        <v>695.15934874848961</v>
      </c>
      <c r="AB428" s="87">
        <f t="shared" si="110"/>
        <v>644.33018479455973</v>
      </c>
      <c r="AC428" s="127">
        <f t="shared" si="110"/>
        <v>50.829163953929886</v>
      </c>
    </row>
    <row r="429" spans="1:29" x14ac:dyDescent="0.25">
      <c r="A429" s="208" t="s">
        <v>72</v>
      </c>
      <c r="B429" s="208" t="s">
        <v>3</v>
      </c>
      <c r="C429" s="208" t="s">
        <v>975</v>
      </c>
      <c r="D429" s="208">
        <v>4</v>
      </c>
      <c r="E429" s="36" t="s">
        <v>173</v>
      </c>
      <c r="F429" s="8">
        <v>200</v>
      </c>
      <c r="H429" s="108">
        <v>2.5795356835768617</v>
      </c>
      <c r="I429" s="88">
        <v>10.918824195861816</v>
      </c>
      <c r="J429" s="88">
        <v>10.351260658388812</v>
      </c>
      <c r="K429" s="88">
        <v>0.56756353747300459</v>
      </c>
      <c r="L429" s="41">
        <v>0</v>
      </c>
      <c r="M429" s="107">
        <f t="shared" si="109"/>
        <v>0.10918824195861816</v>
      </c>
      <c r="N429" s="106">
        <f t="shared" si="109"/>
        <v>0.10351260658388811</v>
      </c>
      <c r="O429" s="106">
        <f t="shared" si="103"/>
        <v>5.6756353747300457E-3</v>
      </c>
      <c r="P429" s="129">
        <f t="shared" si="109"/>
        <v>0</v>
      </c>
      <c r="Q429" s="128">
        <v>1.357514786072372</v>
      </c>
      <c r="R429" s="107">
        <f t="shared" si="104"/>
        <v>0.14822465292407191</v>
      </c>
      <c r="S429" s="109">
        <f t="shared" si="104"/>
        <v>0.14051989398252046</v>
      </c>
      <c r="T429" s="110">
        <f t="shared" si="104"/>
        <v>7.7047589415514444E-3</v>
      </c>
      <c r="U429" s="108">
        <f t="shared" si="111"/>
        <v>29.644930584814386</v>
      </c>
      <c r="V429" s="11">
        <f t="shared" si="112"/>
        <v>28.103978796504098</v>
      </c>
      <c r="W429" s="11">
        <f t="shared" si="113"/>
        <v>1.540951788310289</v>
      </c>
      <c r="X429" s="92">
        <f t="shared" si="114"/>
        <v>296449.30584814388</v>
      </c>
      <c r="Y429" s="15">
        <f t="shared" si="115"/>
        <v>281039.787965041</v>
      </c>
      <c r="Z429" s="15">
        <f t="shared" si="116"/>
        <v>15409.51788310289</v>
      </c>
      <c r="AA429" s="111">
        <f t="shared" si="110"/>
        <v>2964.4930584814388</v>
      </c>
      <c r="AB429" s="87">
        <f t="shared" si="110"/>
        <v>2810.3978796504102</v>
      </c>
      <c r="AC429" s="127">
        <f t="shared" si="110"/>
        <v>154.0951788310289</v>
      </c>
    </row>
    <row r="430" spans="1:29" x14ac:dyDescent="0.25">
      <c r="A430" s="208" t="s">
        <v>72</v>
      </c>
      <c r="B430" s="208" t="s">
        <v>3</v>
      </c>
      <c r="C430" s="208" t="s">
        <v>975</v>
      </c>
      <c r="D430" s="208">
        <v>5</v>
      </c>
      <c r="E430" s="36" t="s">
        <v>177</v>
      </c>
      <c r="F430" s="8">
        <v>15</v>
      </c>
      <c r="G430" s="208">
        <v>300</v>
      </c>
      <c r="H430" s="108">
        <v>3.1727379553467356</v>
      </c>
      <c r="I430" s="88">
        <v>10.228378295898438</v>
      </c>
      <c r="J430" s="88">
        <v>9.6983328706089029</v>
      </c>
      <c r="K430" s="88">
        <v>0.53004542528953458</v>
      </c>
      <c r="L430" s="41">
        <v>0</v>
      </c>
      <c r="M430" s="107">
        <f t="shared" si="109"/>
        <v>0.10228378295898438</v>
      </c>
      <c r="N430" s="106">
        <f t="shared" si="109"/>
        <v>9.6983328706089028E-2</v>
      </c>
      <c r="O430" s="106">
        <f t="shared" si="109"/>
        <v>5.3004542528953457E-3</v>
      </c>
      <c r="P430" s="129">
        <f t="shared" ref="P430:P481" si="117">L430/100</f>
        <v>0</v>
      </c>
      <c r="Q430" s="128">
        <v>1.2165512088100578</v>
      </c>
      <c r="R430" s="107">
        <f t="shared" si="104"/>
        <v>0.12443345980041805</v>
      </c>
      <c r="S430" s="109">
        <f t="shared" si="104"/>
        <v>0.11798518577181578</v>
      </c>
      <c r="T430" s="110">
        <f t="shared" si="104"/>
        <v>6.4482740286022451E-3</v>
      </c>
      <c r="U430" s="108">
        <f t="shared" ref="U430:W746" si="118">$F430*M430*$Q430</f>
        <v>1.8665018970062706</v>
      </c>
      <c r="V430" s="11">
        <f t="shared" si="118"/>
        <v>1.7697777865772368</v>
      </c>
      <c r="W430" s="11">
        <f t="shared" si="118"/>
        <v>9.6724110429033686E-2</v>
      </c>
      <c r="X430" s="92">
        <f t="shared" si="114"/>
        <v>18665.018970062705</v>
      </c>
      <c r="Y430" s="15">
        <f t="shared" si="115"/>
        <v>17697.777865772368</v>
      </c>
      <c r="Z430" s="15">
        <f t="shared" si="116"/>
        <v>967.24110429033681</v>
      </c>
      <c r="AA430" s="111">
        <f t="shared" si="110"/>
        <v>186.65018970062707</v>
      </c>
      <c r="AB430" s="87">
        <f t="shared" si="110"/>
        <v>176.97777865772369</v>
      </c>
      <c r="AC430" s="127">
        <f t="shared" si="110"/>
        <v>9.6724110429033683</v>
      </c>
    </row>
    <row r="431" spans="1:29" x14ac:dyDescent="0.25">
      <c r="A431" s="208" t="s">
        <v>72</v>
      </c>
      <c r="B431" s="208" t="s">
        <v>3</v>
      </c>
      <c r="C431" s="208" t="s">
        <v>975</v>
      </c>
      <c r="D431" s="208">
        <v>5</v>
      </c>
      <c r="E431" s="36" t="s">
        <v>170</v>
      </c>
      <c r="F431" s="8">
        <v>15</v>
      </c>
      <c r="G431" s="208"/>
      <c r="H431" s="108">
        <v>3.1403140314031046</v>
      </c>
      <c r="I431" s="88">
        <v>10.143001556396484</v>
      </c>
      <c r="J431" s="88">
        <v>9.6413590996512717</v>
      </c>
      <c r="K431" s="88">
        <v>0.50164245674521268</v>
      </c>
      <c r="L431" s="41">
        <v>0</v>
      </c>
      <c r="M431" s="107">
        <f t="shared" ref="M431:N481" si="119">I431/100</f>
        <v>0.10143001556396485</v>
      </c>
      <c r="N431" s="106">
        <f t="shared" si="119"/>
        <v>9.6413590996512713E-2</v>
      </c>
      <c r="O431" s="106">
        <f t="shared" ref="O431:O494" si="120">K431/100</f>
        <v>5.0164245674521272E-3</v>
      </c>
      <c r="P431" s="129">
        <f t="shared" si="117"/>
        <v>0</v>
      </c>
      <c r="Q431" s="128">
        <v>1.176275901020825</v>
      </c>
      <c r="R431" s="107">
        <f t="shared" si="104"/>
        <v>0.11930968294805905</v>
      </c>
      <c r="S431" s="109">
        <f t="shared" si="104"/>
        <v>0.1134089836200763</v>
      </c>
      <c r="T431" s="110">
        <f t="shared" si="104"/>
        <v>5.9006993279827535E-3</v>
      </c>
      <c r="U431" s="108">
        <f t="shared" si="118"/>
        <v>1.7896452442208857</v>
      </c>
      <c r="V431" s="11">
        <f t="shared" si="118"/>
        <v>1.7011347543011444</v>
      </c>
      <c r="W431" s="11">
        <f t="shared" si="118"/>
        <v>8.8510489919741295E-2</v>
      </c>
      <c r="X431" s="92">
        <f t="shared" si="114"/>
        <v>17896.452442208858</v>
      </c>
      <c r="Y431" s="15">
        <f t="shared" si="115"/>
        <v>17011.347543011445</v>
      </c>
      <c r="Z431" s="15">
        <f t="shared" si="116"/>
        <v>885.10489919741292</v>
      </c>
      <c r="AA431" s="111">
        <f t="shared" si="110"/>
        <v>178.96452442208857</v>
      </c>
      <c r="AB431" s="87">
        <f t="shared" si="110"/>
        <v>170.11347543011445</v>
      </c>
      <c r="AC431" s="127">
        <f t="shared" si="110"/>
        <v>8.85104899197413</v>
      </c>
    </row>
    <row r="432" spans="1:29" x14ac:dyDescent="0.25">
      <c r="A432" s="208" t="s">
        <v>72</v>
      </c>
      <c r="B432" s="208" t="s">
        <v>3</v>
      </c>
      <c r="C432" s="208" t="s">
        <v>975</v>
      </c>
      <c r="D432" s="208">
        <v>5</v>
      </c>
      <c r="E432" s="36" t="s">
        <v>171</v>
      </c>
      <c r="F432" s="8">
        <v>20</v>
      </c>
      <c r="G432" s="208"/>
      <c r="H432" s="108">
        <v>2.8920187793426559</v>
      </c>
      <c r="I432" s="88">
        <v>10.356874562249548</v>
      </c>
      <c r="J432" s="88">
        <v>9.7465657197477746</v>
      </c>
      <c r="K432" s="88">
        <v>0.61030884250177309</v>
      </c>
      <c r="L432" s="41">
        <v>7.9788373240579497E-2</v>
      </c>
      <c r="M432" s="107">
        <f t="shared" si="119"/>
        <v>0.10356874562249548</v>
      </c>
      <c r="N432" s="106">
        <f t="shared" si="119"/>
        <v>9.746565719747774E-2</v>
      </c>
      <c r="O432" s="106">
        <f t="shared" si="120"/>
        <v>6.1030884250177306E-3</v>
      </c>
      <c r="P432" s="129">
        <f t="shared" si="117"/>
        <v>7.9788373240579497E-4</v>
      </c>
      <c r="Q432" s="128">
        <v>1.2781487383700605</v>
      </c>
      <c r="R432" s="107">
        <f t="shared" si="104"/>
        <v>0.1323762615519623</v>
      </c>
      <c r="S432" s="109">
        <f t="shared" si="104"/>
        <v>0.12457560678136498</v>
      </c>
      <c r="T432" s="110">
        <f t="shared" si="104"/>
        <v>7.8006547705973322E-3</v>
      </c>
      <c r="U432" s="108">
        <f t="shared" si="118"/>
        <v>2.6475252310392463</v>
      </c>
      <c r="V432" s="11">
        <f t="shared" si="118"/>
        <v>2.4915121356272998</v>
      </c>
      <c r="W432" s="11">
        <f t="shared" si="118"/>
        <v>0.15601309541194663</v>
      </c>
      <c r="X432" s="92">
        <f t="shared" si="114"/>
        <v>26475.252310392461</v>
      </c>
      <c r="Y432" s="15">
        <f t="shared" si="115"/>
        <v>24915.121356272997</v>
      </c>
      <c r="Z432" s="15">
        <f t="shared" si="116"/>
        <v>1560.1309541194664</v>
      </c>
      <c r="AA432" s="111">
        <f t="shared" si="110"/>
        <v>264.7525231039246</v>
      </c>
      <c r="AB432" s="87">
        <f t="shared" si="110"/>
        <v>249.15121356272996</v>
      </c>
      <c r="AC432" s="127">
        <f t="shared" si="110"/>
        <v>15.601309541194665</v>
      </c>
    </row>
    <row r="433" spans="1:29" x14ac:dyDescent="0.25">
      <c r="A433" s="208" t="s">
        <v>72</v>
      </c>
      <c r="B433" s="208" t="s">
        <v>3</v>
      </c>
      <c r="C433" s="208" t="s">
        <v>975</v>
      </c>
      <c r="D433" s="208">
        <v>5</v>
      </c>
      <c r="E433" s="36" t="s">
        <v>172</v>
      </c>
      <c r="F433" s="8">
        <v>50</v>
      </c>
      <c r="G433" s="208"/>
      <c r="H433" s="108">
        <v>2.8565799842395498</v>
      </c>
      <c r="I433" s="88">
        <v>10.608784675598145</v>
      </c>
      <c r="J433" s="88">
        <v>10.184932322460805</v>
      </c>
      <c r="K433" s="88">
        <v>0.42385235313733993</v>
      </c>
      <c r="L433" s="41">
        <v>0</v>
      </c>
      <c r="M433" s="107">
        <f t="shared" si="119"/>
        <v>0.10608784675598144</v>
      </c>
      <c r="N433" s="106">
        <f t="shared" si="119"/>
        <v>0.10184932322460805</v>
      </c>
      <c r="O433" s="106">
        <f t="shared" si="120"/>
        <v>4.2385235313733994E-3</v>
      </c>
      <c r="P433" s="129">
        <f t="shared" si="117"/>
        <v>0</v>
      </c>
      <c r="Q433" s="128">
        <v>1.285256145626984</v>
      </c>
      <c r="R433" s="107">
        <f t="shared" si="104"/>
        <v>0.13635005701945885</v>
      </c>
      <c r="S433" s="109">
        <f t="shared" si="104"/>
        <v>0.13090246860237659</v>
      </c>
      <c r="T433" s="110">
        <f t="shared" si="104"/>
        <v>5.4475884170822478E-3</v>
      </c>
      <c r="U433" s="108">
        <f t="shared" si="118"/>
        <v>6.8175028509729421</v>
      </c>
      <c r="V433" s="11">
        <f t="shared" si="118"/>
        <v>6.5451234301188297</v>
      </c>
      <c r="W433" s="11">
        <f t="shared" si="118"/>
        <v>0.27237942085411243</v>
      </c>
      <c r="X433" s="92">
        <f t="shared" si="114"/>
        <v>68175.028509729425</v>
      </c>
      <c r="Y433" s="15">
        <f t="shared" si="115"/>
        <v>65451.234301188299</v>
      </c>
      <c r="Z433" s="15">
        <f t="shared" si="116"/>
        <v>2723.7942085411241</v>
      </c>
      <c r="AA433" s="111">
        <f t="shared" si="110"/>
        <v>681.7502850972943</v>
      </c>
      <c r="AB433" s="87">
        <f t="shared" si="110"/>
        <v>654.51234301188299</v>
      </c>
      <c r="AC433" s="127">
        <f t="shared" si="110"/>
        <v>27.237942085411241</v>
      </c>
    </row>
    <row r="434" spans="1:29" x14ac:dyDescent="0.25">
      <c r="A434" s="208" t="s">
        <v>72</v>
      </c>
      <c r="B434" s="208" t="s">
        <v>3</v>
      </c>
      <c r="C434" s="208" t="s">
        <v>975</v>
      </c>
      <c r="D434" s="208">
        <v>5</v>
      </c>
      <c r="E434" s="36" t="s">
        <v>173</v>
      </c>
      <c r="F434" s="8">
        <v>200</v>
      </c>
      <c r="H434" s="108">
        <v>2.8204179766968709</v>
      </c>
      <c r="I434" s="88">
        <v>11.121084418096764</v>
      </c>
      <c r="J434" s="88">
        <v>10.106361055629893</v>
      </c>
      <c r="K434" s="88">
        <v>1.0147233624668708</v>
      </c>
      <c r="L434" s="41">
        <v>7.7474884439666367E-2</v>
      </c>
      <c r="M434" s="107">
        <f t="shared" si="119"/>
        <v>0.11121084418096765</v>
      </c>
      <c r="N434" s="106">
        <f t="shared" si="119"/>
        <v>0.10106361055629894</v>
      </c>
      <c r="O434" s="106">
        <f t="shared" si="120"/>
        <v>1.0147233624668708E-2</v>
      </c>
      <c r="P434" s="129">
        <f t="shared" si="117"/>
        <v>7.7474884439666372E-4</v>
      </c>
      <c r="Q434" s="128">
        <v>1.321977749787755</v>
      </c>
      <c r="R434" s="107">
        <f t="shared" si="104"/>
        <v>0.14701826154235226</v>
      </c>
      <c r="S434" s="109">
        <f t="shared" si="104"/>
        <v>0.13360384446864207</v>
      </c>
      <c r="T434" s="110">
        <f t="shared" si="104"/>
        <v>1.3414417073710183E-2</v>
      </c>
      <c r="U434" s="108">
        <f t="shared" si="118"/>
        <v>29.403652308470448</v>
      </c>
      <c r="V434" s="11">
        <f t="shared" si="118"/>
        <v>26.720768893728412</v>
      </c>
      <c r="W434" s="11">
        <f t="shared" si="118"/>
        <v>2.6828834147420366</v>
      </c>
      <c r="X434" s="92">
        <f t="shared" si="114"/>
        <v>294036.52308470447</v>
      </c>
      <c r="Y434" s="15">
        <f t="shared" si="115"/>
        <v>267207.68893728411</v>
      </c>
      <c r="Z434" s="15">
        <f t="shared" si="116"/>
        <v>26828.834147420366</v>
      </c>
      <c r="AA434" s="111">
        <f t="shared" si="110"/>
        <v>2940.3652308470446</v>
      </c>
      <c r="AB434" s="87">
        <f t="shared" si="110"/>
        <v>2672.0768893728414</v>
      </c>
      <c r="AC434" s="127">
        <f t="shared" si="110"/>
        <v>268.28834147420366</v>
      </c>
    </row>
    <row r="435" spans="1:29" x14ac:dyDescent="0.25">
      <c r="A435" s="208" t="s">
        <v>72</v>
      </c>
      <c r="B435" s="208" t="s">
        <v>3</v>
      </c>
      <c r="C435" s="208" t="s">
        <v>975</v>
      </c>
      <c r="D435" s="208">
        <v>6</v>
      </c>
      <c r="E435" s="36" t="s">
        <v>177</v>
      </c>
      <c r="F435" s="8">
        <v>15</v>
      </c>
      <c r="G435" s="208">
        <v>300</v>
      </c>
      <c r="H435" s="108">
        <v>3.2041884816753652</v>
      </c>
      <c r="I435" s="88">
        <v>10.674676895141602</v>
      </c>
      <c r="J435" s="88">
        <v>9.6532464759387295</v>
      </c>
      <c r="K435" s="88">
        <v>1.021430419202872</v>
      </c>
      <c r="L435" s="41">
        <v>0</v>
      </c>
      <c r="M435" s="107">
        <f t="shared" si="119"/>
        <v>0.10674676895141602</v>
      </c>
      <c r="N435" s="106">
        <f t="shared" si="119"/>
        <v>9.6532464759387301E-2</v>
      </c>
      <c r="O435" s="106">
        <f t="shared" si="120"/>
        <v>1.021430419202872E-2</v>
      </c>
      <c r="P435" s="129">
        <f t="shared" si="117"/>
        <v>0</v>
      </c>
      <c r="Q435" s="128">
        <v>1.2070746658008265</v>
      </c>
      <c r="R435" s="107">
        <f t="shared" si="104"/>
        <v>0.12885132045734854</v>
      </c>
      <c r="S435" s="109">
        <f t="shared" si="104"/>
        <v>0.11652189263836749</v>
      </c>
      <c r="T435" s="110">
        <f t="shared" si="104"/>
        <v>1.2329427818981048E-2</v>
      </c>
      <c r="U435" s="108">
        <f t="shared" si="118"/>
        <v>1.9327698068602279</v>
      </c>
      <c r="V435" s="11">
        <f t="shared" si="118"/>
        <v>1.7478283895755122</v>
      </c>
      <c r="W435" s="11">
        <f t="shared" si="118"/>
        <v>0.18494141728471569</v>
      </c>
      <c r="X435" s="92">
        <f t="shared" si="114"/>
        <v>19327.69806860228</v>
      </c>
      <c r="Y435" s="15">
        <f t="shared" si="115"/>
        <v>17478.283895755121</v>
      </c>
      <c r="Z435" s="15">
        <f t="shared" si="116"/>
        <v>1849.414172847157</v>
      </c>
      <c r="AA435" s="111">
        <f t="shared" si="110"/>
        <v>193.2769806860228</v>
      </c>
      <c r="AB435" s="87">
        <f t="shared" si="110"/>
        <v>174.78283895755121</v>
      </c>
      <c r="AC435" s="127">
        <f t="shared" si="110"/>
        <v>18.494141728471572</v>
      </c>
    </row>
    <row r="436" spans="1:29" x14ac:dyDescent="0.25">
      <c r="A436" s="208" t="s">
        <v>72</v>
      </c>
      <c r="B436" s="208" t="s">
        <v>3</v>
      </c>
      <c r="C436" s="208" t="s">
        <v>975</v>
      </c>
      <c r="D436" s="208">
        <v>6</v>
      </c>
      <c r="E436" s="36" t="s">
        <v>170</v>
      </c>
      <c r="F436" s="8">
        <v>15</v>
      </c>
      <c r="G436" s="208"/>
      <c r="H436" s="108">
        <v>2.4690103637472283</v>
      </c>
      <c r="I436" s="88">
        <v>10.494298326032343</v>
      </c>
      <c r="J436" s="88">
        <v>9.5638067543542942</v>
      </c>
      <c r="K436" s="88">
        <v>0.93049157167804886</v>
      </c>
      <c r="L436" s="41">
        <v>6.4489123954328945E-2</v>
      </c>
      <c r="M436" s="107">
        <f t="shared" si="119"/>
        <v>0.10494298326032343</v>
      </c>
      <c r="N436" s="106">
        <f t="shared" si="119"/>
        <v>9.563806754354294E-2</v>
      </c>
      <c r="O436" s="106">
        <f t="shared" si="120"/>
        <v>9.3049157167804878E-3</v>
      </c>
      <c r="P436" s="129">
        <f t="shared" si="117"/>
        <v>6.4489123954328948E-4</v>
      </c>
      <c r="Q436" s="128">
        <v>1.3160549104069856</v>
      </c>
      <c r="R436" s="107">
        <f t="shared" si="104"/>
        <v>0.13811072843250674</v>
      </c>
      <c r="S436" s="109">
        <f t="shared" si="104"/>
        <v>0.12586494841251464</v>
      </c>
      <c r="T436" s="110">
        <f t="shared" si="104"/>
        <v>1.2245780019992098E-2</v>
      </c>
      <c r="U436" s="108">
        <f t="shared" si="118"/>
        <v>2.0716609264876014</v>
      </c>
      <c r="V436" s="11">
        <f t="shared" si="118"/>
        <v>1.8879742261877197</v>
      </c>
      <c r="W436" s="11">
        <f t="shared" si="118"/>
        <v>0.18368670029988146</v>
      </c>
      <c r="X436" s="92">
        <f t="shared" si="114"/>
        <v>20716.609264876013</v>
      </c>
      <c r="Y436" s="15">
        <f t="shared" si="115"/>
        <v>18879.742261877196</v>
      </c>
      <c r="Z436" s="15">
        <f t="shared" si="116"/>
        <v>1836.8670029988145</v>
      </c>
      <c r="AA436" s="111">
        <f t="shared" si="110"/>
        <v>207.16609264876013</v>
      </c>
      <c r="AB436" s="87">
        <f t="shared" si="110"/>
        <v>188.79742261877198</v>
      </c>
      <c r="AC436" s="127">
        <f t="shared" si="110"/>
        <v>18.368670029988145</v>
      </c>
    </row>
    <row r="437" spans="1:29" x14ac:dyDescent="0.25">
      <c r="A437" s="208" t="s">
        <v>72</v>
      </c>
      <c r="B437" s="208" t="s">
        <v>3</v>
      </c>
      <c r="C437" s="208" t="s">
        <v>975</v>
      </c>
      <c r="D437" s="208">
        <v>6</v>
      </c>
      <c r="E437" s="36" t="s">
        <v>171</v>
      </c>
      <c r="F437" s="8">
        <v>20</v>
      </c>
      <c r="G437" s="208"/>
      <c r="H437" s="108">
        <v>3.0786773090079862</v>
      </c>
      <c r="I437" s="88">
        <v>10.449058532714844</v>
      </c>
      <c r="J437" s="88">
        <v>10.214996229147829</v>
      </c>
      <c r="K437" s="88">
        <v>0.23406230356701485</v>
      </c>
      <c r="L437" s="41">
        <v>0</v>
      </c>
      <c r="M437" s="107">
        <f t="shared" si="119"/>
        <v>0.10449058532714844</v>
      </c>
      <c r="N437" s="106">
        <f t="shared" si="119"/>
        <v>0.10214996229147828</v>
      </c>
      <c r="O437" s="106">
        <f t="shared" si="120"/>
        <v>2.3406230356701487E-3</v>
      </c>
      <c r="P437" s="129">
        <f t="shared" si="117"/>
        <v>0</v>
      </c>
      <c r="Q437" s="128">
        <v>1.211812937305442</v>
      </c>
      <c r="R437" s="107">
        <f t="shared" si="104"/>
        <v>0.12662304312605668</v>
      </c>
      <c r="S437" s="109">
        <f t="shared" si="104"/>
        <v>0.12378664585007644</v>
      </c>
      <c r="T437" s="110">
        <f t="shared" si="104"/>
        <v>2.8363972759802235E-3</v>
      </c>
      <c r="U437" s="108">
        <f t="shared" si="118"/>
        <v>2.532460862521134</v>
      </c>
      <c r="V437" s="11">
        <f t="shared" si="118"/>
        <v>2.4757329170015288</v>
      </c>
      <c r="W437" s="11">
        <f t="shared" si="118"/>
        <v>5.6727945519604465E-2</v>
      </c>
      <c r="X437" s="92">
        <f t="shared" si="114"/>
        <v>25324.608625211338</v>
      </c>
      <c r="Y437" s="15">
        <f t="shared" si="115"/>
        <v>24757.329170015288</v>
      </c>
      <c r="Z437" s="15">
        <f t="shared" si="116"/>
        <v>567.27945519604464</v>
      </c>
      <c r="AA437" s="111">
        <f t="shared" si="110"/>
        <v>253.2460862521134</v>
      </c>
      <c r="AB437" s="87">
        <f t="shared" si="110"/>
        <v>247.57329170015288</v>
      </c>
      <c r="AC437" s="127">
        <f t="shared" si="110"/>
        <v>5.6727945519604468</v>
      </c>
    </row>
    <row r="438" spans="1:29" x14ac:dyDescent="0.25">
      <c r="A438" s="208" t="s">
        <v>72</v>
      </c>
      <c r="B438" s="208" t="s">
        <v>3</v>
      </c>
      <c r="C438" s="208" t="s">
        <v>975</v>
      </c>
      <c r="D438" s="208">
        <v>6</v>
      </c>
      <c r="E438" s="36" t="s">
        <v>172</v>
      </c>
      <c r="F438" s="8">
        <v>50</v>
      </c>
      <c r="G438" s="208"/>
      <c r="H438" s="108">
        <v>3.0831363278171668</v>
      </c>
      <c r="I438" s="88">
        <v>10.994477272033691</v>
      </c>
      <c r="J438" s="88">
        <v>10.18838603295521</v>
      </c>
      <c r="K438" s="88">
        <v>0.80609123907848179</v>
      </c>
      <c r="L438" s="41">
        <v>0</v>
      </c>
      <c r="M438" s="107">
        <f t="shared" si="119"/>
        <v>0.10994477272033691</v>
      </c>
      <c r="N438" s="106">
        <f t="shared" si="119"/>
        <v>0.1018838603295521</v>
      </c>
      <c r="O438" s="106">
        <f t="shared" si="120"/>
        <v>8.0609123907848176E-3</v>
      </c>
      <c r="P438" s="129">
        <f t="shared" si="117"/>
        <v>0</v>
      </c>
      <c r="Q438" s="128">
        <v>1.0696647921669737</v>
      </c>
      <c r="R438" s="107">
        <f t="shared" si="104"/>
        <v>0.11760405246174435</v>
      </c>
      <c r="S438" s="109">
        <f t="shared" si="104"/>
        <v>0.10898157828457933</v>
      </c>
      <c r="T438" s="110">
        <f t="shared" si="104"/>
        <v>8.6224741771650255E-3</v>
      </c>
      <c r="U438" s="108">
        <f t="shared" si="118"/>
        <v>5.8802026230872171</v>
      </c>
      <c r="V438" s="11">
        <f t="shared" si="118"/>
        <v>5.4490789142289664</v>
      </c>
      <c r="W438" s="11">
        <f t="shared" si="118"/>
        <v>0.4311237088582513</v>
      </c>
      <c r="X438" s="92">
        <f t="shared" si="114"/>
        <v>58802.026230872172</v>
      </c>
      <c r="Y438" s="15">
        <f t="shared" si="115"/>
        <v>54490.789142289665</v>
      </c>
      <c r="Z438" s="15">
        <f t="shared" si="116"/>
        <v>4311.237088582513</v>
      </c>
      <c r="AA438" s="111">
        <f t="shared" si="110"/>
        <v>588.02026230872173</v>
      </c>
      <c r="AB438" s="87">
        <f t="shared" si="110"/>
        <v>544.90789142289668</v>
      </c>
      <c r="AC438" s="127">
        <f t="shared" si="110"/>
        <v>43.112370885825129</v>
      </c>
    </row>
    <row r="439" spans="1:29" x14ac:dyDescent="0.25">
      <c r="A439" s="208" t="s">
        <v>72</v>
      </c>
      <c r="B439" s="208" t="s">
        <v>3</v>
      </c>
      <c r="C439" s="208" t="s">
        <v>975</v>
      </c>
      <c r="D439" s="208">
        <v>6</v>
      </c>
      <c r="E439" s="36" t="s">
        <v>173</v>
      </c>
      <c r="F439" s="8">
        <v>200</v>
      </c>
      <c r="G439" s="208"/>
      <c r="H439" s="108">
        <v>2.7459722362953696</v>
      </c>
      <c r="I439" s="88">
        <v>11.156634330749512</v>
      </c>
      <c r="J439" s="88">
        <v>10.583562613620705</v>
      </c>
      <c r="K439" s="88">
        <v>0.57307171712880667</v>
      </c>
      <c r="L439" s="41">
        <v>0</v>
      </c>
      <c r="M439" s="107">
        <f t="shared" si="119"/>
        <v>0.11156634330749511</v>
      </c>
      <c r="N439" s="106">
        <f t="shared" si="119"/>
        <v>0.10583562613620705</v>
      </c>
      <c r="O439" s="106">
        <f t="shared" si="120"/>
        <v>5.7307171712880668E-3</v>
      </c>
      <c r="P439" s="129">
        <f t="shared" si="117"/>
        <v>0</v>
      </c>
      <c r="Q439" s="128">
        <v>1.271041331113137</v>
      </c>
      <c r="R439" s="107">
        <f t="shared" si="104"/>
        <v>0.14180543350498381</v>
      </c>
      <c r="S439" s="109">
        <f t="shared" si="104"/>
        <v>0.13452145512335692</v>
      </c>
      <c r="T439" s="110">
        <f t="shared" si="104"/>
        <v>7.2839783816268959E-3</v>
      </c>
      <c r="U439" s="108">
        <f t="shared" si="118"/>
        <v>28.361086700996765</v>
      </c>
      <c r="V439" s="11">
        <f t="shared" si="118"/>
        <v>26.904291024671384</v>
      </c>
      <c r="W439" s="11">
        <f t="shared" si="118"/>
        <v>1.4567956763253791</v>
      </c>
      <c r="X439" s="92">
        <f t="shared" si="114"/>
        <v>283610.86700996762</v>
      </c>
      <c r="Y439" s="15">
        <f t="shared" si="115"/>
        <v>269042.91024671384</v>
      </c>
      <c r="Z439" s="15">
        <f t="shared" si="116"/>
        <v>14567.956763253791</v>
      </c>
      <c r="AA439" s="111">
        <f t="shared" si="110"/>
        <v>2836.1086700996761</v>
      </c>
      <c r="AB439" s="87">
        <f t="shared" si="110"/>
        <v>2690.4291024671384</v>
      </c>
      <c r="AC439" s="127">
        <f t="shared" si="110"/>
        <v>145.67956763253792</v>
      </c>
    </row>
    <row r="440" spans="1:29" x14ac:dyDescent="0.25">
      <c r="A440" s="208" t="s">
        <v>4</v>
      </c>
      <c r="B440" s="208" t="s">
        <v>3</v>
      </c>
      <c r="C440" s="208" t="s">
        <v>975</v>
      </c>
      <c r="D440" s="208">
        <v>1</v>
      </c>
      <c r="E440" s="36" t="s">
        <v>166</v>
      </c>
      <c r="F440" s="8">
        <v>5</v>
      </c>
      <c r="G440" s="208">
        <v>38</v>
      </c>
      <c r="H440" s="108">
        <v>9.1285403050109117</v>
      </c>
      <c r="I440" s="88">
        <v>11.793371199999999</v>
      </c>
      <c r="J440" s="88">
        <v>8.3228974217682872</v>
      </c>
      <c r="K440" s="88">
        <v>3.4704737782317121</v>
      </c>
      <c r="L440" s="41">
        <v>0.38811546600000002</v>
      </c>
      <c r="M440" s="107">
        <f t="shared" si="119"/>
        <v>0.117933712</v>
      </c>
      <c r="N440" s="106">
        <f t="shared" si="119"/>
        <v>8.3228974217682869E-2</v>
      </c>
      <c r="O440" s="106">
        <f t="shared" si="120"/>
        <v>3.470473778231712E-2</v>
      </c>
      <c r="P440" s="129">
        <f t="shared" si="117"/>
        <v>3.8811546600000003E-3</v>
      </c>
      <c r="Q440" s="128">
        <v>0.63729751737079954</v>
      </c>
      <c r="R440" s="107">
        <f t="shared" ref="R440:T481" si="121">$Q440*M440</f>
        <v>7.5158861871922861E-2</v>
      </c>
      <c r="S440" s="109">
        <f t="shared" si="121"/>
        <v>5.3041618642247573E-2</v>
      </c>
      <c r="T440" s="110">
        <f t="shared" si="121"/>
        <v>2.2117243229675287E-2</v>
      </c>
      <c r="U440" s="108">
        <f t="shared" si="118"/>
        <v>0.37579430935961433</v>
      </c>
      <c r="V440" s="11">
        <f t="shared" si="118"/>
        <v>0.26520809321123789</v>
      </c>
      <c r="W440" s="11">
        <f t="shared" si="118"/>
        <v>0.11058621614837644</v>
      </c>
      <c r="X440" s="92">
        <f t="shared" si="114"/>
        <v>3757.9430935961432</v>
      </c>
      <c r="Y440" s="15">
        <f t="shared" si="115"/>
        <v>2652.0809321123788</v>
      </c>
      <c r="Z440" s="15">
        <f t="shared" si="116"/>
        <v>1105.8621614837643</v>
      </c>
      <c r="AA440" s="111">
        <f t="shared" si="110"/>
        <v>37.579430935961433</v>
      </c>
      <c r="AB440" s="87">
        <f t="shared" si="110"/>
        <v>26.520809321123789</v>
      </c>
      <c r="AC440" s="127">
        <f t="shared" si="110"/>
        <v>11.058621614837644</v>
      </c>
    </row>
    <row r="441" spans="1:29" x14ac:dyDescent="0.25">
      <c r="A441" s="208" t="s">
        <v>4</v>
      </c>
      <c r="B441" s="208" t="s">
        <v>3</v>
      </c>
      <c r="C441" s="208" t="s">
        <v>975</v>
      </c>
      <c r="D441" s="208">
        <v>1</v>
      </c>
      <c r="E441" s="53" t="s">
        <v>439</v>
      </c>
      <c r="F441" s="8">
        <v>25</v>
      </c>
      <c r="G441" s="208"/>
      <c r="H441" s="108">
        <v>2.8825291868995451</v>
      </c>
      <c r="I441" s="88">
        <v>9.7792358400000001</v>
      </c>
      <c r="J441" s="88">
        <v>9.2982817045949329</v>
      </c>
      <c r="K441" s="88">
        <v>0.48095413540506726</v>
      </c>
      <c r="L441" s="41">
        <v>7.8008987000000002E-2</v>
      </c>
      <c r="M441" s="107">
        <f t="shared" si="119"/>
        <v>9.7792358400000001E-2</v>
      </c>
      <c r="N441" s="106">
        <f t="shared" si="119"/>
        <v>9.2982817045949323E-2</v>
      </c>
      <c r="O441" s="106">
        <f t="shared" si="120"/>
        <v>4.809541354050673E-3</v>
      </c>
      <c r="P441" s="129">
        <f t="shared" si="117"/>
        <v>7.8008986999999997E-4</v>
      </c>
      <c r="Q441" s="128">
        <v>1.3669913290816034</v>
      </c>
      <c r="R441" s="107">
        <f t="shared" si="121"/>
        <v>0.13368130598324049</v>
      </c>
      <c r="S441" s="109">
        <f t="shared" si="121"/>
        <v>0.12710670465539384</v>
      </c>
      <c r="T441" s="110">
        <f t="shared" si="121"/>
        <v>6.5746013278466641E-3</v>
      </c>
      <c r="U441" s="108">
        <f t="shared" si="118"/>
        <v>3.3420326495810126</v>
      </c>
      <c r="V441" s="11">
        <f t="shared" si="118"/>
        <v>3.1776676163848459</v>
      </c>
      <c r="W441" s="11">
        <f t="shared" si="118"/>
        <v>0.1643650331961666</v>
      </c>
      <c r="X441" s="92">
        <f t="shared" si="114"/>
        <v>33420.326495810128</v>
      </c>
      <c r="Y441" s="15">
        <f t="shared" si="115"/>
        <v>31776.676163848457</v>
      </c>
      <c r="Z441" s="15">
        <f t="shared" si="116"/>
        <v>1643.6503319616661</v>
      </c>
      <c r="AA441" s="111">
        <f t="shared" si="110"/>
        <v>334.20326495810127</v>
      </c>
      <c r="AB441" s="87">
        <f t="shared" si="110"/>
        <v>317.76676163848458</v>
      </c>
      <c r="AC441" s="127">
        <f t="shared" si="110"/>
        <v>16.436503319616662</v>
      </c>
    </row>
    <row r="442" spans="1:29" x14ac:dyDescent="0.25">
      <c r="A442" s="208" t="s">
        <v>4</v>
      </c>
      <c r="B442" s="208" t="s">
        <v>3</v>
      </c>
      <c r="C442" s="208" t="s">
        <v>975</v>
      </c>
      <c r="D442" s="208">
        <v>2</v>
      </c>
      <c r="E442" s="36" t="s">
        <v>360</v>
      </c>
      <c r="F442" s="8">
        <v>6</v>
      </c>
      <c r="G442" s="208">
        <v>36</v>
      </c>
      <c r="H442" s="108">
        <v>6.4293462183217391</v>
      </c>
      <c r="I442" s="88">
        <v>10.52673912</v>
      </c>
      <c r="J442" s="88">
        <v>8.5753729154155831</v>
      </c>
      <c r="K442" s="88">
        <v>1.9513662045844171</v>
      </c>
      <c r="L442" s="41">
        <v>0.223102614</v>
      </c>
      <c r="M442" s="107">
        <f t="shared" si="119"/>
        <v>0.1052673912</v>
      </c>
      <c r="N442" s="106">
        <f t="shared" si="119"/>
        <v>8.5753729154155828E-2</v>
      </c>
      <c r="O442" s="106">
        <f t="shared" si="120"/>
        <v>1.951366204584417E-2</v>
      </c>
      <c r="P442" s="129">
        <f t="shared" si="117"/>
        <v>2.23102614E-3</v>
      </c>
      <c r="Q442" s="128">
        <v>0.87421109260158003</v>
      </c>
      <c r="R442" s="107">
        <f t="shared" si="121"/>
        <v>9.2025921076269959E-2</v>
      </c>
      <c r="S442" s="109">
        <f t="shared" si="121"/>
        <v>7.4966861258514539E-2</v>
      </c>
      <c r="T442" s="110">
        <f t="shared" si="121"/>
        <v>1.7059059817755417E-2</v>
      </c>
      <c r="U442" s="108">
        <f t="shared" si="118"/>
        <v>0.55215552645761978</v>
      </c>
      <c r="V442" s="11">
        <f t="shared" si="118"/>
        <v>0.44980116755108723</v>
      </c>
      <c r="W442" s="11">
        <f t="shared" si="118"/>
        <v>0.10235435890653249</v>
      </c>
      <c r="X442" s="92">
        <f t="shared" si="114"/>
        <v>5521.5552645761982</v>
      </c>
      <c r="Y442" s="15">
        <f t="shared" si="115"/>
        <v>4498.011675510872</v>
      </c>
      <c r="Z442" s="15">
        <f t="shared" si="116"/>
        <v>1023.5435890653249</v>
      </c>
      <c r="AA442" s="111">
        <f t="shared" si="110"/>
        <v>55.215552645761981</v>
      </c>
      <c r="AB442" s="87">
        <f t="shared" si="110"/>
        <v>44.980116755108718</v>
      </c>
      <c r="AC442" s="127">
        <f t="shared" si="110"/>
        <v>10.23543589065325</v>
      </c>
    </row>
    <row r="443" spans="1:29" x14ac:dyDescent="0.25">
      <c r="A443" s="208" t="s">
        <v>4</v>
      </c>
      <c r="B443" s="208" t="s">
        <v>3</v>
      </c>
      <c r="C443" s="208" t="s">
        <v>975</v>
      </c>
      <c r="D443" s="208">
        <v>2</v>
      </c>
      <c r="E443" s="53" t="s">
        <v>440</v>
      </c>
      <c r="F443" s="8">
        <v>30</v>
      </c>
      <c r="G443" s="208"/>
      <c r="H443" s="108">
        <v>2.7910210568136899</v>
      </c>
      <c r="I443" s="88">
        <v>9.7983417510000006</v>
      </c>
      <c r="J443" s="88">
        <v>9.3191642044174969</v>
      </c>
      <c r="K443" s="88">
        <v>0.47917754658250367</v>
      </c>
      <c r="L443" s="41">
        <v>7.4164584000000006E-2</v>
      </c>
      <c r="M443" s="107">
        <f t="shared" si="119"/>
        <v>9.7983417510000004E-2</v>
      </c>
      <c r="N443" s="106">
        <f t="shared" si="119"/>
        <v>9.3191642044174974E-2</v>
      </c>
      <c r="O443" s="106">
        <f t="shared" si="120"/>
        <v>4.7917754658250364E-3</v>
      </c>
      <c r="P443" s="129">
        <f t="shared" si="117"/>
        <v>7.4164584000000009E-4</v>
      </c>
      <c r="Q443" s="128">
        <v>1.4108203404992976</v>
      </c>
      <c r="R443" s="107">
        <f t="shared" si="121"/>
        <v>0.13823699845474305</v>
      </c>
      <c r="S443" s="109">
        <f t="shared" si="121"/>
        <v>0.13147666416045159</v>
      </c>
      <c r="T443" s="110">
        <f t="shared" si="121"/>
        <v>6.7603342942914582E-3</v>
      </c>
      <c r="U443" s="108">
        <f t="shared" si="118"/>
        <v>4.1471099536422908</v>
      </c>
      <c r="V443" s="11">
        <f t="shared" si="118"/>
        <v>3.944299924813548</v>
      </c>
      <c r="W443" s="11">
        <f t="shared" si="118"/>
        <v>0.20281002882874372</v>
      </c>
      <c r="X443" s="92">
        <f t="shared" si="114"/>
        <v>41471.099536422909</v>
      </c>
      <c r="Y443" s="15">
        <f t="shared" si="115"/>
        <v>39442.999248135478</v>
      </c>
      <c r="Z443" s="15">
        <f t="shared" si="116"/>
        <v>2028.1002882874373</v>
      </c>
      <c r="AA443" s="111">
        <f t="shared" si="110"/>
        <v>414.71099536422912</v>
      </c>
      <c r="AB443" s="87">
        <f t="shared" si="110"/>
        <v>394.42999248135482</v>
      </c>
      <c r="AC443" s="127">
        <f t="shared" si="110"/>
        <v>20.281002882874372</v>
      </c>
    </row>
    <row r="444" spans="1:29" x14ac:dyDescent="0.25">
      <c r="A444" s="208" t="s">
        <v>4</v>
      </c>
      <c r="B444" s="208" t="s">
        <v>3</v>
      </c>
      <c r="C444" s="208" t="s">
        <v>975</v>
      </c>
      <c r="D444" s="208">
        <v>3</v>
      </c>
      <c r="E444" s="36" t="s">
        <v>166</v>
      </c>
      <c r="F444" s="8">
        <v>5</v>
      </c>
      <c r="G444" s="208">
        <v>33</v>
      </c>
      <c r="H444" s="108">
        <v>15.112209182623076</v>
      </c>
      <c r="I444" s="88">
        <v>13.22583846</v>
      </c>
      <c r="J444" s="88">
        <v>7.6580019704054081</v>
      </c>
      <c r="K444" s="88">
        <v>5.5678364895945922</v>
      </c>
      <c r="L444" s="41">
        <v>0.60134255999999997</v>
      </c>
      <c r="M444" s="107">
        <f t="shared" si="119"/>
        <v>0.1322583846</v>
      </c>
      <c r="N444" s="106">
        <f t="shared" si="119"/>
        <v>7.6580019704054078E-2</v>
      </c>
      <c r="O444" s="106">
        <f t="shared" si="120"/>
        <v>5.5678364895945923E-2</v>
      </c>
      <c r="P444" s="129">
        <f t="shared" si="117"/>
        <v>6.0134255999999995E-3</v>
      </c>
      <c r="Q444" s="128">
        <v>0.5567469017923341</v>
      </c>
      <c r="R444" s="107">
        <f t="shared" si="121"/>
        <v>7.363444586210896E-2</v>
      </c>
      <c r="S444" s="109">
        <f t="shared" si="121"/>
        <v>4.2635688709428007E-2</v>
      </c>
      <c r="T444" s="110">
        <f t="shared" si="121"/>
        <v>3.0998757152680946E-2</v>
      </c>
      <c r="U444" s="108">
        <f t="shared" si="118"/>
        <v>0.36817222931054477</v>
      </c>
      <c r="V444" s="11">
        <f t="shared" si="118"/>
        <v>0.21317844354714005</v>
      </c>
      <c r="W444" s="11">
        <f t="shared" si="118"/>
        <v>0.15499378576340472</v>
      </c>
      <c r="X444" s="92">
        <f t="shared" si="114"/>
        <v>3681.7222931054475</v>
      </c>
      <c r="Y444" s="15">
        <f t="shared" si="115"/>
        <v>2131.7844354714007</v>
      </c>
      <c r="Z444" s="15">
        <f t="shared" si="116"/>
        <v>1549.9378576340473</v>
      </c>
      <c r="AA444" s="111">
        <f t="shared" si="110"/>
        <v>36.817222931054474</v>
      </c>
      <c r="AB444" s="87">
        <f t="shared" si="110"/>
        <v>21.317844354714008</v>
      </c>
      <c r="AC444" s="127">
        <f t="shared" si="110"/>
        <v>15.499378576340474</v>
      </c>
    </row>
    <row r="445" spans="1:29" x14ac:dyDescent="0.25">
      <c r="A445" s="208" t="s">
        <v>4</v>
      </c>
      <c r="B445" s="208" t="s">
        <v>3</v>
      </c>
      <c r="C445" s="208" t="s">
        <v>975</v>
      </c>
      <c r="D445" s="208">
        <v>3</v>
      </c>
      <c r="E445" s="53" t="s">
        <v>441</v>
      </c>
      <c r="F445" s="8">
        <v>28</v>
      </c>
      <c r="G445" s="208"/>
      <c r="H445" s="108">
        <v>2.8853996737357015</v>
      </c>
      <c r="I445" s="88">
        <v>9.8058967589999995</v>
      </c>
      <c r="J445" s="88">
        <v>8.9608875806724484</v>
      </c>
      <c r="K445" s="88">
        <v>0.84500917832755107</v>
      </c>
      <c r="L445" s="41">
        <v>7.9060412999999996E-2</v>
      </c>
      <c r="M445" s="107">
        <f t="shared" si="119"/>
        <v>9.805896758999999E-2</v>
      </c>
      <c r="N445" s="106">
        <f t="shared" si="119"/>
        <v>8.9608875806724483E-2</v>
      </c>
      <c r="O445" s="106">
        <f t="shared" si="120"/>
        <v>8.4500917832755103E-3</v>
      </c>
      <c r="P445" s="129">
        <f t="shared" si="117"/>
        <v>7.9060413E-4</v>
      </c>
      <c r="Q445" s="128">
        <v>1.3243468855400629</v>
      </c>
      <c r="R445" s="107">
        <f t="shared" si="121"/>
        <v>0.12986408832709045</v>
      </c>
      <c r="S445" s="109">
        <f t="shared" si="121"/>
        <v>0.11867323559138186</v>
      </c>
      <c r="T445" s="110">
        <f t="shared" si="121"/>
        <v>1.1190852735708598E-2</v>
      </c>
      <c r="U445" s="108">
        <f t="shared" si="118"/>
        <v>3.6361944731585325</v>
      </c>
      <c r="V445" s="11">
        <f t="shared" si="118"/>
        <v>3.3228505965586921</v>
      </c>
      <c r="W445" s="11">
        <f t="shared" si="118"/>
        <v>0.31334387659984075</v>
      </c>
      <c r="X445" s="92">
        <f t="shared" si="114"/>
        <v>36361.944731585325</v>
      </c>
      <c r="Y445" s="15">
        <f t="shared" si="115"/>
        <v>33228.505965586919</v>
      </c>
      <c r="Z445" s="15">
        <f t="shared" si="116"/>
        <v>3133.4387659984077</v>
      </c>
      <c r="AA445" s="111">
        <f t="shared" si="110"/>
        <v>363.61944731585328</v>
      </c>
      <c r="AB445" s="87">
        <f t="shared" si="110"/>
        <v>332.28505965586919</v>
      </c>
      <c r="AC445" s="127">
        <f t="shared" si="110"/>
        <v>31.334387659984078</v>
      </c>
    </row>
    <row r="446" spans="1:29" x14ac:dyDescent="0.25">
      <c r="A446" s="208" t="s">
        <v>4</v>
      </c>
      <c r="B446" s="208" t="s">
        <v>3</v>
      </c>
      <c r="C446" s="208" t="s">
        <v>975</v>
      </c>
      <c r="D446" s="208">
        <v>4</v>
      </c>
      <c r="E446" s="36" t="s">
        <v>424</v>
      </c>
      <c r="F446" s="8">
        <v>7</v>
      </c>
      <c r="G446" s="208">
        <v>33</v>
      </c>
      <c r="H446" s="108">
        <v>18.759562057754742</v>
      </c>
      <c r="I446" s="88">
        <v>13.32948034</v>
      </c>
      <c r="J446" s="88">
        <v>5.9388402181605091</v>
      </c>
      <c r="K446" s="88">
        <v>7.3906401218394908</v>
      </c>
      <c r="L446" s="41">
        <v>0.57637927200000005</v>
      </c>
      <c r="M446" s="107">
        <f t="shared" si="119"/>
        <v>0.13329480339999999</v>
      </c>
      <c r="N446" s="106">
        <f t="shared" si="119"/>
        <v>5.9388402181605092E-2</v>
      </c>
      <c r="O446" s="106">
        <f t="shared" si="120"/>
        <v>7.390640121839491E-2</v>
      </c>
      <c r="P446" s="129">
        <f t="shared" si="117"/>
        <v>5.7637927200000008E-3</v>
      </c>
      <c r="Q446" s="128">
        <v>0.38261542399771042</v>
      </c>
      <c r="R446" s="107">
        <f t="shared" si="121"/>
        <v>5.1000647719582452E-2</v>
      </c>
      <c r="S446" s="109">
        <f t="shared" si="121"/>
        <v>2.2722918681261382E-2</v>
      </c>
      <c r="T446" s="110">
        <f t="shared" si="121"/>
        <v>2.827772903832107E-2</v>
      </c>
      <c r="U446" s="108">
        <f t="shared" si="118"/>
        <v>0.35700453403707716</v>
      </c>
      <c r="V446" s="11">
        <f t="shared" si="118"/>
        <v>0.1590604307688297</v>
      </c>
      <c r="W446" s="11">
        <f t="shared" si="118"/>
        <v>0.19794410326824752</v>
      </c>
      <c r="X446" s="92">
        <f t="shared" si="114"/>
        <v>3570.0453403707716</v>
      </c>
      <c r="Y446" s="15">
        <f t="shared" si="115"/>
        <v>1590.604307688297</v>
      </c>
      <c r="Z446" s="15">
        <f t="shared" si="116"/>
        <v>1979.4410326824752</v>
      </c>
      <c r="AA446" s="111">
        <f t="shared" ref="AA446:AC730" si="122">X446*0.01</f>
        <v>35.700453403707719</v>
      </c>
      <c r="AB446" s="87">
        <f t="shared" si="122"/>
        <v>15.90604307688297</v>
      </c>
      <c r="AC446" s="127">
        <f t="shared" si="122"/>
        <v>19.794410326824753</v>
      </c>
    </row>
    <row r="447" spans="1:29" x14ac:dyDescent="0.25">
      <c r="A447" s="208" t="s">
        <v>4</v>
      </c>
      <c r="B447" s="208" t="s">
        <v>3</v>
      </c>
      <c r="C447" s="208" t="s">
        <v>975</v>
      </c>
      <c r="D447" s="208">
        <v>4</v>
      </c>
      <c r="E447" s="53" t="s">
        <v>442</v>
      </c>
      <c r="F447" s="8">
        <v>26</v>
      </c>
      <c r="G447" s="208"/>
      <c r="H447" s="108">
        <v>3.7443307667966428</v>
      </c>
      <c r="I447" s="88">
        <v>9.9825296399999992</v>
      </c>
      <c r="J447" s="88">
        <v>8.8814015898972691</v>
      </c>
      <c r="K447" s="88">
        <v>1.1011280501027301</v>
      </c>
      <c r="L447" s="41">
        <v>8.9962550000000002E-2</v>
      </c>
      <c r="M447" s="107">
        <f t="shared" si="119"/>
        <v>9.9825296399999985E-2</v>
      </c>
      <c r="N447" s="106">
        <f t="shared" si="119"/>
        <v>8.8814015898972698E-2</v>
      </c>
      <c r="O447" s="106">
        <f t="shared" si="120"/>
        <v>1.1011280501027301E-2</v>
      </c>
      <c r="P447" s="129">
        <f t="shared" si="117"/>
        <v>8.9962549999999999E-4</v>
      </c>
      <c r="Q447" s="128">
        <v>1.1975981227915953</v>
      </c>
      <c r="R447" s="107">
        <f t="shared" si="121"/>
        <v>0.11955058757575458</v>
      </c>
      <c r="S447" s="109">
        <f t="shared" si="121"/>
        <v>0.1063634987181926</v>
      </c>
      <c r="T447" s="110">
        <f t="shared" si="121"/>
        <v>1.3187088857561993E-2</v>
      </c>
      <c r="U447" s="108">
        <f t="shared" si="118"/>
        <v>3.108315276969619</v>
      </c>
      <c r="V447" s="11">
        <f t="shared" si="118"/>
        <v>2.7654509666730078</v>
      </c>
      <c r="W447" s="11">
        <f t="shared" si="118"/>
        <v>0.3428643102966118</v>
      </c>
      <c r="X447" s="92">
        <f t="shared" si="114"/>
        <v>31083.152769696189</v>
      </c>
      <c r="Y447" s="15">
        <f t="shared" si="115"/>
        <v>27654.509666730079</v>
      </c>
      <c r="Z447" s="15">
        <f t="shared" si="116"/>
        <v>3428.643102966118</v>
      </c>
      <c r="AA447" s="111">
        <f t="shared" si="122"/>
        <v>310.83152769696193</v>
      </c>
      <c r="AB447" s="87">
        <f t="shared" si="122"/>
        <v>276.54509666730081</v>
      </c>
      <c r="AC447" s="127">
        <f t="shared" si="122"/>
        <v>34.286431029661181</v>
      </c>
    </row>
    <row r="448" spans="1:29" x14ac:dyDescent="0.25">
      <c r="A448" s="208" t="s">
        <v>4</v>
      </c>
      <c r="B448" s="208" t="s">
        <v>3</v>
      </c>
      <c r="C448" s="208" t="s">
        <v>975</v>
      </c>
      <c r="D448" s="208">
        <v>5</v>
      </c>
      <c r="E448" s="36" t="s">
        <v>240</v>
      </c>
      <c r="F448" s="8">
        <v>10</v>
      </c>
      <c r="G448" s="208">
        <v>32</v>
      </c>
      <c r="H448" s="108">
        <v>45.859171834366755</v>
      </c>
      <c r="I448" s="88">
        <v>21.916334150000001</v>
      </c>
      <c r="J448" s="88">
        <v>0.17468547106540389</v>
      </c>
      <c r="K448" s="88">
        <v>21.741648678934595</v>
      </c>
      <c r="L448" s="41">
        <v>1.274507284</v>
      </c>
      <c r="M448" s="107">
        <f t="shared" si="119"/>
        <v>0.2191633415</v>
      </c>
      <c r="N448" s="106">
        <f t="shared" si="119"/>
        <v>1.7468547106540388E-3</v>
      </c>
      <c r="O448" s="106">
        <f t="shared" si="120"/>
        <v>0.21741648678934594</v>
      </c>
      <c r="P448" s="129">
        <f t="shared" si="117"/>
        <v>1.274507284E-2</v>
      </c>
      <c r="Q448" s="128">
        <v>0.1753160456707776</v>
      </c>
      <c r="R448" s="107">
        <f t="shared" si="121"/>
        <v>3.8422850387774231E-2</v>
      </c>
      <c r="S448" s="109">
        <f t="shared" si="121"/>
        <v>3.0625166023323647E-4</v>
      </c>
      <c r="T448" s="110">
        <f t="shared" si="121"/>
        <v>3.8116598727540987E-2</v>
      </c>
      <c r="U448" s="108">
        <f t="shared" si="118"/>
        <v>0.38422850387774232</v>
      </c>
      <c r="V448" s="11">
        <f t="shared" si="118"/>
        <v>3.0625166023323649E-3</v>
      </c>
      <c r="W448" s="11">
        <f t="shared" si="118"/>
        <v>0.3811659872754099</v>
      </c>
      <c r="X448" s="92">
        <f t="shared" si="114"/>
        <v>3842.2850387774233</v>
      </c>
      <c r="Y448" s="15">
        <f t="shared" si="115"/>
        <v>30.625166023323651</v>
      </c>
      <c r="Z448" s="15">
        <f t="shared" si="116"/>
        <v>3811.6598727540991</v>
      </c>
      <c r="AA448" s="111">
        <f t="shared" si="122"/>
        <v>38.422850387774233</v>
      </c>
      <c r="AB448" s="87">
        <f t="shared" si="122"/>
        <v>0.30625166023323652</v>
      </c>
      <c r="AC448" s="127">
        <f t="shared" si="122"/>
        <v>38.116598727540989</v>
      </c>
    </row>
    <row r="449" spans="1:29" x14ac:dyDescent="0.25">
      <c r="A449" s="208" t="s">
        <v>4</v>
      </c>
      <c r="B449" s="208" t="s">
        <v>3</v>
      </c>
      <c r="C449" s="208" t="s">
        <v>975</v>
      </c>
      <c r="D449" s="208">
        <v>5</v>
      </c>
      <c r="E449" s="53" t="s">
        <v>443</v>
      </c>
      <c r="F449" s="8">
        <v>22</v>
      </c>
      <c r="G449" s="208"/>
      <c r="H449" s="108">
        <v>3.2726180944755976</v>
      </c>
      <c r="I449" s="88">
        <v>10.007534980000001</v>
      </c>
      <c r="J449" s="88">
        <v>9.2636576049131225</v>
      </c>
      <c r="K449" s="88">
        <v>0.74387737508687835</v>
      </c>
      <c r="L449" s="41">
        <v>8.2567348999999998E-2</v>
      </c>
      <c r="M449" s="107">
        <f t="shared" si="119"/>
        <v>0.1000753498</v>
      </c>
      <c r="N449" s="106">
        <f t="shared" si="119"/>
        <v>9.2636576049131225E-2</v>
      </c>
      <c r="O449" s="106">
        <f t="shared" si="120"/>
        <v>7.438773750868783E-3</v>
      </c>
      <c r="P449" s="129">
        <f t="shared" si="117"/>
        <v>8.2567348999999996E-4</v>
      </c>
      <c r="Q449" s="128">
        <v>1.2295814554477507</v>
      </c>
      <c r="R449" s="107">
        <f t="shared" si="121"/>
        <v>0.12305079426152676</v>
      </c>
      <c r="S449" s="109">
        <f t="shared" si="121"/>
        <v>0.11390421600618701</v>
      </c>
      <c r="T449" s="110">
        <f t="shared" si="121"/>
        <v>9.1465782553397622E-3</v>
      </c>
      <c r="U449" s="108">
        <f t="shared" si="118"/>
        <v>2.707117473753589</v>
      </c>
      <c r="V449" s="11">
        <f t="shared" si="118"/>
        <v>2.5058927521361141</v>
      </c>
      <c r="W449" s="11">
        <f t="shared" si="118"/>
        <v>0.20122472161747476</v>
      </c>
      <c r="X449" s="92">
        <f t="shared" si="114"/>
        <v>27071.17473753589</v>
      </c>
      <c r="Y449" s="15">
        <f t="shared" si="115"/>
        <v>25058.92752136114</v>
      </c>
      <c r="Z449" s="15">
        <f t="shared" si="116"/>
        <v>2012.2472161747476</v>
      </c>
      <c r="AA449" s="111">
        <f t="shared" si="122"/>
        <v>270.71174737535893</v>
      </c>
      <c r="AB449" s="87">
        <f t="shared" si="122"/>
        <v>250.58927521361142</v>
      </c>
      <c r="AC449" s="127">
        <f t="shared" si="122"/>
        <v>20.122472161747478</v>
      </c>
    </row>
    <row r="450" spans="1:29" x14ac:dyDescent="0.25">
      <c r="A450" s="208" t="s">
        <v>4</v>
      </c>
      <c r="B450" s="208" t="s">
        <v>3</v>
      </c>
      <c r="C450" s="208" t="s">
        <v>975</v>
      </c>
      <c r="D450" s="208">
        <v>6</v>
      </c>
      <c r="E450" s="36" t="s">
        <v>291</v>
      </c>
      <c r="F450" s="8">
        <v>12</v>
      </c>
      <c r="G450" s="208">
        <v>37</v>
      </c>
      <c r="H450" s="108">
        <v>47.939810139365832</v>
      </c>
      <c r="I450" s="88">
        <v>24.359066009999999</v>
      </c>
      <c r="J450" s="88">
        <v>0.10040063286846118</v>
      </c>
      <c r="K450" s="88">
        <v>24.258665377131539</v>
      </c>
      <c r="L450" s="41">
        <v>1.247466564</v>
      </c>
      <c r="M450" s="107">
        <f t="shared" si="119"/>
        <v>0.24359066009999999</v>
      </c>
      <c r="N450" s="106">
        <f t="shared" si="119"/>
        <v>1.0040063286846119E-3</v>
      </c>
      <c r="O450" s="106">
        <f t="shared" si="120"/>
        <v>0.24258665377131539</v>
      </c>
      <c r="P450" s="129">
        <f t="shared" si="117"/>
        <v>1.247466564E-2</v>
      </c>
      <c r="Q450" s="128">
        <v>0.19308456381308606</v>
      </c>
      <c r="R450" s="107">
        <f t="shared" si="121"/>
        <v>4.7033596354350206E-2</v>
      </c>
      <c r="S450" s="109">
        <f t="shared" si="121"/>
        <v>1.9385812403964619E-4</v>
      </c>
      <c r="T450" s="110">
        <f t="shared" si="121"/>
        <v>4.6839738230310561E-2</v>
      </c>
      <c r="U450" s="108">
        <f t="shared" si="118"/>
        <v>0.5644031562522025</v>
      </c>
      <c r="V450" s="11">
        <f t="shared" si="118"/>
        <v>2.3262974884757544E-3</v>
      </c>
      <c r="W450" s="11">
        <f t="shared" si="118"/>
        <v>0.56207685876372671</v>
      </c>
      <c r="X450" s="92">
        <f t="shared" si="114"/>
        <v>5644.0315625220246</v>
      </c>
      <c r="Y450" s="15">
        <f t="shared" si="115"/>
        <v>23.262974884757543</v>
      </c>
      <c r="Z450" s="15">
        <f t="shared" si="116"/>
        <v>5620.768587637267</v>
      </c>
      <c r="AA450" s="111">
        <f t="shared" si="122"/>
        <v>56.440315625220251</v>
      </c>
      <c r="AB450" s="87">
        <f t="shared" si="122"/>
        <v>0.23262974884757545</v>
      </c>
      <c r="AC450" s="127">
        <f t="shared" si="122"/>
        <v>56.207685876372672</v>
      </c>
    </row>
    <row r="451" spans="1:29" x14ac:dyDescent="0.25">
      <c r="A451" s="208" t="s">
        <v>4</v>
      </c>
      <c r="B451" s="208" t="s">
        <v>3</v>
      </c>
      <c r="C451" s="208" t="s">
        <v>975</v>
      </c>
      <c r="D451" s="208">
        <v>6</v>
      </c>
      <c r="E451" s="53" t="s">
        <v>444</v>
      </c>
      <c r="F451" s="8">
        <v>25</v>
      </c>
      <c r="G451" s="208"/>
      <c r="H451" s="108">
        <v>7.0835064395513943</v>
      </c>
      <c r="I451" s="88">
        <v>12.10198593</v>
      </c>
      <c r="J451" s="88">
        <v>8.6427431419572169</v>
      </c>
      <c r="K451" s="88">
        <v>3.4592427880427827</v>
      </c>
      <c r="L451" s="41">
        <v>0.14396466299999999</v>
      </c>
      <c r="M451" s="107">
        <f t="shared" si="119"/>
        <v>0.12101985929999999</v>
      </c>
      <c r="N451" s="106">
        <f t="shared" si="119"/>
        <v>8.6427431419572168E-2</v>
      </c>
      <c r="O451" s="106">
        <f t="shared" si="120"/>
        <v>3.459242788042783E-2</v>
      </c>
      <c r="P451" s="129">
        <f t="shared" si="117"/>
        <v>1.43964663E-3</v>
      </c>
      <c r="Q451" s="128">
        <v>1.1075709642038987</v>
      </c>
      <c r="R451" s="107">
        <f t="shared" si="121"/>
        <v>0.13403808225272115</v>
      </c>
      <c r="S451" s="109">
        <f t="shared" si="121"/>
        <v>9.5724513551041876E-2</v>
      </c>
      <c r="T451" s="110">
        <f t="shared" si="121"/>
        <v>3.8313568701679276E-2</v>
      </c>
      <c r="U451" s="108">
        <f t="shared" si="118"/>
        <v>3.3509520563180288</v>
      </c>
      <c r="V451" s="11">
        <f t="shared" si="118"/>
        <v>2.3931128387760467</v>
      </c>
      <c r="W451" s="11">
        <f t="shared" si="118"/>
        <v>0.95783921754198198</v>
      </c>
      <c r="X451" s="92">
        <f t="shared" si="114"/>
        <v>33509.520563180289</v>
      </c>
      <c r="Y451" s="15">
        <f t="shared" si="115"/>
        <v>23931.128387760469</v>
      </c>
      <c r="Z451" s="15">
        <f t="shared" si="116"/>
        <v>9578.39217541982</v>
      </c>
      <c r="AA451" s="111">
        <f t="shared" si="122"/>
        <v>335.09520563180291</v>
      </c>
      <c r="AB451" s="87">
        <f t="shared" si="122"/>
        <v>239.31128387760469</v>
      </c>
      <c r="AC451" s="127">
        <f t="shared" si="122"/>
        <v>95.783921754198204</v>
      </c>
    </row>
    <row r="452" spans="1:29" x14ac:dyDescent="0.25">
      <c r="A452" s="208" t="s">
        <v>7</v>
      </c>
      <c r="B452" s="208" t="s">
        <v>3</v>
      </c>
      <c r="C452" s="208" t="s">
        <v>975</v>
      </c>
      <c r="D452" s="208">
        <v>1</v>
      </c>
      <c r="E452" s="36" t="s">
        <v>240</v>
      </c>
      <c r="F452" s="8">
        <v>10</v>
      </c>
      <c r="G452" s="208">
        <v>200</v>
      </c>
      <c r="H452" s="108">
        <v>18.880361196694015</v>
      </c>
      <c r="I452" s="88">
        <v>14.782224655151367</v>
      </c>
      <c r="J452" s="88">
        <v>6.8011755868574886</v>
      </c>
      <c r="K452" s="88">
        <v>7.9810490682938786</v>
      </c>
      <c r="L452" s="41">
        <v>0.49252279102802277</v>
      </c>
      <c r="M452" s="107">
        <f t="shared" si="119"/>
        <v>0.14782224655151366</v>
      </c>
      <c r="N452" s="106">
        <f t="shared" si="119"/>
        <v>6.8011755868574886E-2</v>
      </c>
      <c r="O452" s="106">
        <f t="shared" si="120"/>
        <v>7.9810490682938787E-2</v>
      </c>
      <c r="P452" s="129">
        <f t="shared" si="117"/>
        <v>4.9252279102802278E-3</v>
      </c>
      <c r="Q452" s="128">
        <v>0.40393764576848074</v>
      </c>
      <c r="R452" s="107">
        <f t="shared" si="121"/>
        <v>5.9710970264226344E-2</v>
      </c>
      <c r="S452" s="109">
        <f t="shared" si="121"/>
        <v>2.7472508550132793E-2</v>
      </c>
      <c r="T452" s="110">
        <f t="shared" si="121"/>
        <v>3.2238461714093558E-2</v>
      </c>
      <c r="U452" s="108">
        <f t="shared" si="118"/>
        <v>0.59710970264226348</v>
      </c>
      <c r="V452" s="11">
        <f t="shared" si="118"/>
        <v>0.2747250855013279</v>
      </c>
      <c r="W452" s="11">
        <f t="shared" si="118"/>
        <v>0.32238461714093558</v>
      </c>
      <c r="X452" s="92">
        <f t="shared" si="114"/>
        <v>5971.0970264226353</v>
      </c>
      <c r="Y452" s="15">
        <f t="shared" si="115"/>
        <v>2747.2508550132789</v>
      </c>
      <c r="Z452" s="15">
        <f t="shared" si="116"/>
        <v>3223.846171409356</v>
      </c>
      <c r="AA452" s="111">
        <f t="shared" si="122"/>
        <v>59.710970264226354</v>
      </c>
      <c r="AB452" s="87">
        <f t="shared" si="122"/>
        <v>27.47250855013279</v>
      </c>
      <c r="AC452" s="127">
        <f t="shared" si="122"/>
        <v>32.23846171409356</v>
      </c>
    </row>
    <row r="453" spans="1:29" x14ac:dyDescent="0.25">
      <c r="A453" s="208" t="s">
        <v>7</v>
      </c>
      <c r="B453" s="208" t="s">
        <v>3</v>
      </c>
      <c r="C453" s="208" t="s">
        <v>975</v>
      </c>
      <c r="D453" s="208">
        <v>1</v>
      </c>
      <c r="E453" s="36" t="s">
        <v>448</v>
      </c>
      <c r="F453" s="8">
        <v>20</v>
      </c>
      <c r="G453" s="208"/>
      <c r="H453" s="108">
        <v>4.1626226679608118</v>
      </c>
      <c r="I453" s="88">
        <v>10.694552421569824</v>
      </c>
      <c r="J453" s="88">
        <v>9.745568231948555</v>
      </c>
      <c r="K453" s="88">
        <v>0.94898418962126918</v>
      </c>
      <c r="L453" s="41">
        <v>8.6388655006885529E-2</v>
      </c>
      <c r="M453" s="107">
        <f t="shared" si="119"/>
        <v>0.10694552421569824</v>
      </c>
      <c r="N453" s="106">
        <f t="shared" si="119"/>
        <v>9.7455682319485551E-2</v>
      </c>
      <c r="O453" s="106">
        <f t="shared" si="120"/>
        <v>9.4898418962126915E-3</v>
      </c>
      <c r="P453" s="129">
        <f t="shared" si="117"/>
        <v>8.6388655006885528E-4</v>
      </c>
      <c r="Q453" s="128">
        <v>1.119416642965438</v>
      </c>
      <c r="R453" s="107">
        <f t="shared" si="121"/>
        <v>0.11971659969771588</v>
      </c>
      <c r="S453" s="109">
        <f t="shared" si="121"/>
        <v>0.1090935127399847</v>
      </c>
      <c r="T453" s="110">
        <f t="shared" si="121"/>
        <v>1.0623086957731178E-2</v>
      </c>
      <c r="U453" s="108">
        <f t="shared" si="118"/>
        <v>2.3943319939543173</v>
      </c>
      <c r="V453" s="11">
        <f t="shared" si="118"/>
        <v>2.1818702547996942</v>
      </c>
      <c r="W453" s="11">
        <f t="shared" si="118"/>
        <v>0.21246173915462355</v>
      </c>
      <c r="X453" s="92">
        <f t="shared" si="114"/>
        <v>23943.319939543173</v>
      </c>
      <c r="Y453" s="15">
        <f t="shared" si="115"/>
        <v>21818.702547996942</v>
      </c>
      <c r="Z453" s="15">
        <f t="shared" si="116"/>
        <v>2124.6173915462355</v>
      </c>
      <c r="AA453" s="111">
        <f t="shared" si="122"/>
        <v>239.43319939543173</v>
      </c>
      <c r="AB453" s="87">
        <f t="shared" si="122"/>
        <v>218.18702547996941</v>
      </c>
      <c r="AC453" s="127">
        <f t="shared" si="122"/>
        <v>21.246173915462354</v>
      </c>
    </row>
    <row r="454" spans="1:29" x14ac:dyDescent="0.25">
      <c r="A454" s="208" t="s">
        <v>7</v>
      </c>
      <c r="B454" s="208" t="s">
        <v>3</v>
      </c>
      <c r="C454" s="208" t="s">
        <v>975</v>
      </c>
      <c r="D454" s="208">
        <v>1</v>
      </c>
      <c r="E454" s="36" t="s">
        <v>171</v>
      </c>
      <c r="F454" s="8">
        <v>20</v>
      </c>
      <c r="G454" s="208"/>
      <c r="H454" s="108">
        <v>2.8088249586937648</v>
      </c>
      <c r="I454" s="88">
        <v>9.5066022872924805</v>
      </c>
      <c r="J454" s="88">
        <v>9.2675547081199028</v>
      </c>
      <c r="K454" s="88">
        <v>0.23904757917257768</v>
      </c>
      <c r="L454" s="41">
        <v>0</v>
      </c>
      <c r="M454" s="107">
        <f t="shared" si="119"/>
        <v>9.5066022872924802E-2</v>
      </c>
      <c r="N454" s="106">
        <f t="shared" si="119"/>
        <v>9.2675547081199031E-2</v>
      </c>
      <c r="O454" s="106">
        <f t="shared" si="120"/>
        <v>2.3904757917257769E-3</v>
      </c>
      <c r="P454" s="129">
        <f t="shared" si="117"/>
        <v>0</v>
      </c>
      <c r="Q454" s="128">
        <v>1.4167431798800671</v>
      </c>
      <c r="R454" s="107">
        <f t="shared" si="121"/>
        <v>0.13468413954353867</v>
      </c>
      <c r="S454" s="109">
        <f t="shared" si="121"/>
        <v>0.1312974492689428</v>
      </c>
      <c r="T454" s="110">
        <f t="shared" si="121"/>
        <v>3.3866902745958985E-3</v>
      </c>
      <c r="U454" s="108">
        <f t="shared" si="118"/>
        <v>2.6936827908707737</v>
      </c>
      <c r="V454" s="11">
        <f t="shared" si="118"/>
        <v>2.6259489853788556</v>
      </c>
      <c r="W454" s="11">
        <f t="shared" si="118"/>
        <v>6.7733805491917959E-2</v>
      </c>
      <c r="X454" s="92">
        <f t="shared" si="114"/>
        <v>26936.827908707735</v>
      </c>
      <c r="Y454" s="15">
        <f t="shared" si="115"/>
        <v>26259.489853788557</v>
      </c>
      <c r="Z454" s="15">
        <f t="shared" si="116"/>
        <v>677.33805491917963</v>
      </c>
      <c r="AA454" s="111">
        <f t="shared" si="122"/>
        <v>269.36827908707738</v>
      </c>
      <c r="AB454" s="87">
        <f t="shared" si="122"/>
        <v>262.59489853788557</v>
      </c>
      <c r="AC454" s="127">
        <f t="shared" si="122"/>
        <v>6.7733805491917964</v>
      </c>
    </row>
    <row r="455" spans="1:29" x14ac:dyDescent="0.25">
      <c r="A455" s="208" t="s">
        <v>7</v>
      </c>
      <c r="B455" s="208" t="s">
        <v>3</v>
      </c>
      <c r="C455" s="208" t="s">
        <v>975</v>
      </c>
      <c r="D455" s="208">
        <v>1</v>
      </c>
      <c r="E455" s="36" t="s">
        <v>172</v>
      </c>
      <c r="F455" s="8">
        <v>50</v>
      </c>
      <c r="G455" s="208"/>
      <c r="H455" s="108">
        <v>3.7640626642834656</v>
      </c>
      <c r="I455" s="88">
        <v>10.612574577331543</v>
      </c>
      <c r="J455" s="88">
        <v>9.8522653193669836</v>
      </c>
      <c r="K455" s="88">
        <v>0.76030925796455939</v>
      </c>
      <c r="L455" s="41">
        <v>6.7696698009967804E-2</v>
      </c>
      <c r="M455" s="107">
        <f t="shared" si="119"/>
        <v>0.10612574577331543</v>
      </c>
      <c r="N455" s="106">
        <f t="shared" si="119"/>
        <v>9.8522653193669832E-2</v>
      </c>
      <c r="O455" s="106">
        <f t="shared" si="120"/>
        <v>7.6030925796455942E-3</v>
      </c>
      <c r="P455" s="129">
        <f t="shared" si="117"/>
        <v>6.7696698009967805E-4</v>
      </c>
      <c r="Q455" s="128">
        <v>1.2355042948285202</v>
      </c>
      <c r="R455" s="107">
        <f t="shared" si="121"/>
        <v>0.1311188146948109</v>
      </c>
      <c r="S455" s="109">
        <f t="shared" si="121"/>
        <v>0.1217251611586799</v>
      </c>
      <c r="T455" s="110">
        <f t="shared" si="121"/>
        <v>9.3936535361309852E-3</v>
      </c>
      <c r="U455" s="108">
        <f t="shared" si="118"/>
        <v>6.5559407347405445</v>
      </c>
      <c r="V455" s="11">
        <f t="shared" si="118"/>
        <v>6.0862580579339953</v>
      </c>
      <c r="W455" s="11">
        <f t="shared" si="118"/>
        <v>0.46968267680654918</v>
      </c>
      <c r="X455" s="92">
        <f t="shared" si="114"/>
        <v>65559.407347405446</v>
      </c>
      <c r="Y455" s="15">
        <f t="shared" si="115"/>
        <v>60862.580579339956</v>
      </c>
      <c r="Z455" s="15">
        <f t="shared" si="116"/>
        <v>4696.8267680654917</v>
      </c>
      <c r="AA455" s="111">
        <f t="shared" si="122"/>
        <v>655.59407347405443</v>
      </c>
      <c r="AB455" s="87">
        <f t="shared" si="122"/>
        <v>608.62580579339954</v>
      </c>
      <c r="AC455" s="127">
        <f t="shared" si="122"/>
        <v>46.968267680654918</v>
      </c>
    </row>
    <row r="456" spans="1:29" x14ac:dyDescent="0.25">
      <c r="A456" s="208" t="s">
        <v>7</v>
      </c>
      <c r="B456" s="208" t="s">
        <v>3</v>
      </c>
      <c r="C456" s="208" t="s">
        <v>975</v>
      </c>
      <c r="D456" s="208">
        <v>1</v>
      </c>
      <c r="E456" s="36" t="s">
        <v>415</v>
      </c>
      <c r="F456" s="8">
        <v>100</v>
      </c>
      <c r="G456" s="208"/>
      <c r="H456" s="108">
        <v>2.8628147528993915</v>
      </c>
      <c r="I456" s="88">
        <v>10.600817680358887</v>
      </c>
      <c r="J456" s="88">
        <v>10.001571143013521</v>
      </c>
      <c r="K456" s="88">
        <v>0.59924653734536548</v>
      </c>
      <c r="L456" s="41">
        <v>0</v>
      </c>
      <c r="M456" s="107">
        <f t="shared" si="119"/>
        <v>0.10600817680358887</v>
      </c>
      <c r="N456" s="106">
        <f t="shared" si="119"/>
        <v>0.10001571143013521</v>
      </c>
      <c r="O456" s="106">
        <f t="shared" si="120"/>
        <v>5.9924653734536549E-3</v>
      </c>
      <c r="P456" s="129">
        <f t="shared" si="117"/>
        <v>0</v>
      </c>
      <c r="Q456" s="128">
        <v>1.198782690667749</v>
      </c>
      <c r="R456" s="107">
        <f t="shared" si="121"/>
        <v>0.12708076742138871</v>
      </c>
      <c r="S456" s="109">
        <f t="shared" si="121"/>
        <v>0.11989710365726663</v>
      </c>
      <c r="T456" s="110">
        <f t="shared" si="121"/>
        <v>7.1836637641220901E-3</v>
      </c>
      <c r="U456" s="108">
        <f t="shared" si="118"/>
        <v>12.708076742138871</v>
      </c>
      <c r="V456" s="11">
        <f t="shared" si="118"/>
        <v>11.989710365726664</v>
      </c>
      <c r="W456" s="11">
        <f t="shared" si="118"/>
        <v>0.71836637641220902</v>
      </c>
      <c r="X456" s="92">
        <f t="shared" si="114"/>
        <v>127080.76742138871</v>
      </c>
      <c r="Y456" s="15">
        <f t="shared" si="115"/>
        <v>119897.10365726663</v>
      </c>
      <c r="Z456" s="15">
        <f t="shared" si="116"/>
        <v>7183.6637641220905</v>
      </c>
      <c r="AA456" s="111">
        <f t="shared" si="122"/>
        <v>1270.8076742138871</v>
      </c>
      <c r="AB456" s="87">
        <f t="shared" si="122"/>
        <v>1198.9710365726664</v>
      </c>
      <c r="AC456" s="127">
        <f t="shared" si="122"/>
        <v>71.836637641220904</v>
      </c>
    </row>
    <row r="457" spans="1:29" x14ac:dyDescent="0.25">
      <c r="A457" s="208" t="s">
        <v>7</v>
      </c>
      <c r="B457" s="208" t="s">
        <v>3</v>
      </c>
      <c r="C457" s="208" t="s">
        <v>975</v>
      </c>
      <c r="D457" s="208">
        <v>2</v>
      </c>
      <c r="E457" s="36" t="s">
        <v>177</v>
      </c>
      <c r="F457" s="8">
        <v>15</v>
      </c>
      <c r="G457" s="208">
        <v>200</v>
      </c>
      <c r="H457" s="108">
        <v>6.8234816992802649</v>
      </c>
      <c r="I457" s="88">
        <v>11.516208648681641</v>
      </c>
      <c r="J457" s="88">
        <v>9.4135574406013856</v>
      </c>
      <c r="K457" s="88">
        <v>2.1026512080802551</v>
      </c>
      <c r="L457" s="41">
        <v>0.11977104097604752</v>
      </c>
      <c r="M457" s="107">
        <f t="shared" si="119"/>
        <v>0.1151620864868164</v>
      </c>
      <c r="N457" s="106">
        <f t="shared" si="119"/>
        <v>9.4135574406013861E-2</v>
      </c>
      <c r="O457" s="106">
        <f t="shared" si="120"/>
        <v>2.1026512080802549E-2</v>
      </c>
      <c r="P457" s="129">
        <f t="shared" si="117"/>
        <v>1.1977104097604752E-3</v>
      </c>
      <c r="Q457" s="128">
        <v>0.910932696762351</v>
      </c>
      <c r="R457" s="107">
        <f t="shared" si="121"/>
        <v>0.10490491000821477</v>
      </c>
      <c r="S457" s="109">
        <f t="shared" si="121"/>
        <v>8.5751172654943156E-2</v>
      </c>
      <c r="T457" s="110">
        <f t="shared" si="121"/>
        <v>1.9153737353271617E-2</v>
      </c>
      <c r="U457" s="108">
        <f t="shared" si="118"/>
        <v>1.5735736501232216</v>
      </c>
      <c r="V457" s="11">
        <f t="shared" si="118"/>
        <v>1.2862675898241474</v>
      </c>
      <c r="W457" s="11">
        <f t="shared" si="118"/>
        <v>0.2873060602990743</v>
      </c>
      <c r="X457" s="92">
        <f t="shared" si="114"/>
        <v>15735.736501232215</v>
      </c>
      <c r="Y457" s="15">
        <f t="shared" si="115"/>
        <v>12862.675898241474</v>
      </c>
      <c r="Z457" s="15">
        <f t="shared" si="116"/>
        <v>2873.0606029907431</v>
      </c>
      <c r="AA457" s="111">
        <f t="shared" si="122"/>
        <v>157.35736501232216</v>
      </c>
      <c r="AB457" s="87">
        <f t="shared" si="122"/>
        <v>128.62675898241474</v>
      </c>
      <c r="AC457" s="127">
        <f t="shared" si="122"/>
        <v>28.730606029907431</v>
      </c>
    </row>
    <row r="458" spans="1:29" x14ac:dyDescent="0.25">
      <c r="A458" s="208" t="s">
        <v>7</v>
      </c>
      <c r="B458" s="208" t="s">
        <v>3</v>
      </c>
      <c r="C458" s="208" t="s">
        <v>975</v>
      </c>
      <c r="D458" s="208">
        <v>2</v>
      </c>
      <c r="E458" s="36" t="s">
        <v>170</v>
      </c>
      <c r="F458" s="8">
        <v>15</v>
      </c>
      <c r="G458" s="208"/>
      <c r="H458" s="108">
        <v>3.7117666267552503</v>
      </c>
      <c r="I458" s="88">
        <v>10.216765403747559</v>
      </c>
      <c r="J458" s="88">
        <v>9.5853539808694102</v>
      </c>
      <c r="K458" s="88">
        <v>0.63141142287814844</v>
      </c>
      <c r="L458" s="41">
        <v>0</v>
      </c>
      <c r="M458" s="107">
        <f t="shared" si="119"/>
        <v>0.10216765403747559</v>
      </c>
      <c r="N458" s="106">
        <f t="shared" si="119"/>
        <v>9.5853539808694099E-2</v>
      </c>
      <c r="O458" s="106">
        <f t="shared" si="120"/>
        <v>6.3141142287814842E-3</v>
      </c>
      <c r="P458" s="129">
        <f t="shared" si="117"/>
        <v>0</v>
      </c>
      <c r="Q458" s="128">
        <v>1.348038243063141</v>
      </c>
      <c r="R458" s="107">
        <f t="shared" si="121"/>
        <v>0.13772590484656141</v>
      </c>
      <c r="S458" s="109">
        <f t="shared" si="121"/>
        <v>0.12921423739509483</v>
      </c>
      <c r="T458" s="110">
        <f t="shared" si="121"/>
        <v>8.5116674514665713E-3</v>
      </c>
      <c r="U458" s="108">
        <f t="shared" si="118"/>
        <v>2.0658885726984213</v>
      </c>
      <c r="V458" s="11">
        <f t="shared" si="118"/>
        <v>1.9382135609264226</v>
      </c>
      <c r="W458" s="11">
        <f t="shared" si="118"/>
        <v>0.12767501177199855</v>
      </c>
      <c r="X458" s="92">
        <f t="shared" si="114"/>
        <v>20658.885726984212</v>
      </c>
      <c r="Y458" s="15">
        <f t="shared" si="115"/>
        <v>19382.135609264227</v>
      </c>
      <c r="Z458" s="15">
        <f t="shared" si="116"/>
        <v>1276.7501177199856</v>
      </c>
      <c r="AA458" s="111">
        <f t="shared" si="122"/>
        <v>206.58885726984212</v>
      </c>
      <c r="AB458" s="87">
        <f t="shared" si="122"/>
        <v>193.82135609264228</v>
      </c>
      <c r="AC458" s="127">
        <f t="shared" si="122"/>
        <v>12.767501177199856</v>
      </c>
    </row>
    <row r="459" spans="1:29" x14ac:dyDescent="0.25">
      <c r="A459" s="208" t="s">
        <v>7</v>
      </c>
      <c r="B459" s="208" t="s">
        <v>3</v>
      </c>
      <c r="C459" s="208" t="s">
        <v>975</v>
      </c>
      <c r="D459" s="208">
        <v>2</v>
      </c>
      <c r="E459" s="36" t="s">
        <v>171</v>
      </c>
      <c r="F459" s="8">
        <v>20</v>
      </c>
      <c r="G459" s="208"/>
      <c r="H459" s="108">
        <v>3.8680428282049482</v>
      </c>
      <c r="I459" s="88">
        <v>10.404082298278809</v>
      </c>
      <c r="J459" s="88">
        <v>9.7280488068036064</v>
      </c>
      <c r="K459" s="88">
        <v>0.6760334914752022</v>
      </c>
      <c r="L459" s="41">
        <v>0</v>
      </c>
      <c r="M459" s="107">
        <f t="shared" si="119"/>
        <v>0.10404082298278809</v>
      </c>
      <c r="N459" s="106">
        <f t="shared" si="119"/>
        <v>9.7280488068036061E-2</v>
      </c>
      <c r="O459" s="106">
        <f t="shared" si="120"/>
        <v>6.7603349147520222E-3</v>
      </c>
      <c r="P459" s="129">
        <f t="shared" si="117"/>
        <v>0</v>
      </c>
      <c r="Q459" s="128">
        <v>1.1632456543831322</v>
      </c>
      <c r="R459" s="107">
        <f t="shared" si="121"/>
        <v>0.12102503521317295</v>
      </c>
      <c r="S459" s="109">
        <f t="shared" si="121"/>
        <v>0.11316110500141309</v>
      </c>
      <c r="T459" s="110">
        <f t="shared" si="121"/>
        <v>7.8639302117598526E-3</v>
      </c>
      <c r="U459" s="108">
        <f t="shared" si="118"/>
        <v>2.4205007042634592</v>
      </c>
      <c r="V459" s="11">
        <f t="shared" si="118"/>
        <v>2.263222100028262</v>
      </c>
      <c r="W459" s="11">
        <f t="shared" si="118"/>
        <v>0.15727860423519704</v>
      </c>
      <c r="X459" s="92">
        <f t="shared" si="114"/>
        <v>24205.007042634592</v>
      </c>
      <c r="Y459" s="15">
        <f t="shared" si="115"/>
        <v>22632.221000282621</v>
      </c>
      <c r="Z459" s="15">
        <f t="shared" si="116"/>
        <v>1572.7860423519705</v>
      </c>
      <c r="AA459" s="111">
        <f t="shared" si="122"/>
        <v>242.05007042634591</v>
      </c>
      <c r="AB459" s="87">
        <f t="shared" si="122"/>
        <v>226.32221000282621</v>
      </c>
      <c r="AC459" s="127">
        <f t="shared" si="122"/>
        <v>15.727860423519706</v>
      </c>
    </row>
    <row r="460" spans="1:29" x14ac:dyDescent="0.25">
      <c r="A460" s="208" t="s">
        <v>7</v>
      </c>
      <c r="B460" s="208" t="s">
        <v>3</v>
      </c>
      <c r="C460" s="208" t="s">
        <v>975</v>
      </c>
      <c r="D460" s="208">
        <v>2</v>
      </c>
      <c r="E460" s="36" t="s">
        <v>172</v>
      </c>
      <c r="F460" s="8">
        <v>50</v>
      </c>
      <c r="G460" s="208"/>
      <c r="H460" s="108">
        <v>4.5094631131710674</v>
      </c>
      <c r="I460" s="88">
        <v>11.106759071350098</v>
      </c>
      <c r="J460" s="88">
        <v>9.8096717511672828</v>
      </c>
      <c r="K460" s="88">
        <v>1.2970873201828148</v>
      </c>
      <c r="L460" s="41">
        <v>0</v>
      </c>
      <c r="M460" s="107">
        <f t="shared" si="119"/>
        <v>0.11106759071350097</v>
      </c>
      <c r="N460" s="106">
        <f t="shared" si="119"/>
        <v>9.8096717511672829E-2</v>
      </c>
      <c r="O460" s="106">
        <f t="shared" si="120"/>
        <v>1.2970873201828149E-2</v>
      </c>
      <c r="P460" s="129">
        <f t="shared" si="117"/>
        <v>0</v>
      </c>
      <c r="Q460" s="128">
        <v>1.2295814554477509</v>
      </c>
      <c r="R460" s="107">
        <f t="shared" si="121"/>
        <v>0.13656664984258163</v>
      </c>
      <c r="S460" s="109">
        <f t="shared" si="121"/>
        <v>0.12061790469264955</v>
      </c>
      <c r="T460" s="110">
        <f t="shared" si="121"/>
        <v>1.5948745149932084E-2</v>
      </c>
      <c r="U460" s="108">
        <f t="shared" si="118"/>
        <v>6.8283324921290811</v>
      </c>
      <c r="V460" s="11">
        <f t="shared" si="118"/>
        <v>6.0308952346324771</v>
      </c>
      <c r="W460" s="11">
        <f t="shared" si="118"/>
        <v>0.7974372574966041</v>
      </c>
      <c r="X460" s="92">
        <f t="shared" si="114"/>
        <v>68283.324921290812</v>
      </c>
      <c r="Y460" s="15">
        <f t="shared" si="115"/>
        <v>60308.952346324768</v>
      </c>
      <c r="Z460" s="15">
        <f t="shared" si="116"/>
        <v>7974.3725749660407</v>
      </c>
      <c r="AA460" s="111">
        <f t="shared" si="122"/>
        <v>682.83324921290819</v>
      </c>
      <c r="AB460" s="87">
        <f t="shared" si="122"/>
        <v>603.0895234632477</v>
      </c>
      <c r="AC460" s="127">
        <f t="shared" si="122"/>
        <v>79.743725749660413</v>
      </c>
    </row>
    <row r="461" spans="1:29" x14ac:dyDescent="0.25">
      <c r="A461" s="208" t="s">
        <v>7</v>
      </c>
      <c r="B461" s="208" t="s">
        <v>3</v>
      </c>
      <c r="C461" s="208" t="s">
        <v>975</v>
      </c>
      <c r="D461" s="208">
        <v>2</v>
      </c>
      <c r="E461" s="36" t="s">
        <v>415</v>
      </c>
      <c r="F461" s="8">
        <v>100</v>
      </c>
      <c r="G461" s="208"/>
      <c r="H461" s="108">
        <v>2.9175238451468224</v>
      </c>
      <c r="I461" s="88">
        <v>10.381047248840332</v>
      </c>
      <c r="J461" s="88">
        <v>9.8347734382091456</v>
      </c>
      <c r="K461" s="88">
        <v>0.54627381063118641</v>
      </c>
      <c r="L461" s="41">
        <v>0</v>
      </c>
      <c r="M461" s="107">
        <f t="shared" si="119"/>
        <v>0.10381047248840332</v>
      </c>
      <c r="N461" s="106">
        <f t="shared" si="119"/>
        <v>9.8347734382091462E-2</v>
      </c>
      <c r="O461" s="106">
        <f t="shared" si="120"/>
        <v>5.4627381063118638E-3</v>
      </c>
      <c r="P461" s="129">
        <f t="shared" si="117"/>
        <v>0</v>
      </c>
      <c r="Q461" s="128">
        <v>1.335007996425448</v>
      </c>
      <c r="R461" s="107">
        <f t="shared" si="121"/>
        <v>0.13858781088472241</v>
      </c>
      <c r="S461" s="109">
        <f t="shared" si="121"/>
        <v>0.13129501183041806</v>
      </c>
      <c r="T461" s="110">
        <f t="shared" si="121"/>
        <v>7.2927990543043475E-3</v>
      </c>
      <c r="U461" s="108">
        <f t="shared" si="118"/>
        <v>13.85878108847224</v>
      </c>
      <c r="V461" s="11">
        <f t="shared" si="118"/>
        <v>13.129501183041805</v>
      </c>
      <c r="W461" s="11">
        <f t="shared" si="118"/>
        <v>0.72927990543043475</v>
      </c>
      <c r="X461" s="92">
        <f t="shared" si="114"/>
        <v>138587.81088472239</v>
      </c>
      <c r="Y461" s="15">
        <f t="shared" si="115"/>
        <v>131295.01183041805</v>
      </c>
      <c r="Z461" s="15">
        <f t="shared" si="116"/>
        <v>7292.7990543043479</v>
      </c>
      <c r="AA461" s="111">
        <f t="shared" si="122"/>
        <v>1385.878108847224</v>
      </c>
      <c r="AB461" s="87">
        <f t="shared" si="122"/>
        <v>1312.9501183041805</v>
      </c>
      <c r="AC461" s="127">
        <f t="shared" si="122"/>
        <v>72.927990543043478</v>
      </c>
    </row>
    <row r="462" spans="1:29" x14ac:dyDescent="0.25">
      <c r="A462" s="208" t="s">
        <v>7</v>
      </c>
      <c r="B462" s="208" t="s">
        <v>3</v>
      </c>
      <c r="C462" s="208" t="s">
        <v>975</v>
      </c>
      <c r="D462" s="208">
        <v>3</v>
      </c>
      <c r="E462" s="36" t="s">
        <v>449</v>
      </c>
      <c r="F462" s="8">
        <v>8</v>
      </c>
      <c r="G462" s="208">
        <v>190</v>
      </c>
      <c r="H462" s="108">
        <v>11.436808090544558</v>
      </c>
      <c r="I462" s="88">
        <v>12.230414867401123</v>
      </c>
      <c r="J462" s="88">
        <v>8.507067443144976</v>
      </c>
      <c r="K462" s="88">
        <v>3.7233474242561471</v>
      </c>
      <c r="L462" s="41">
        <v>0.26114538311958313</v>
      </c>
      <c r="M462" s="107">
        <f t="shared" si="119"/>
        <v>0.12230414867401124</v>
      </c>
      <c r="N462" s="106">
        <f t="shared" si="119"/>
        <v>8.5070674431449764E-2</v>
      </c>
      <c r="O462" s="106">
        <f t="shared" si="120"/>
        <v>3.7233474242561473E-2</v>
      </c>
      <c r="P462" s="129">
        <f t="shared" si="117"/>
        <v>2.6114538311958315E-3</v>
      </c>
      <c r="Q462" s="128">
        <v>0.64440492462772281</v>
      </c>
      <c r="R462" s="107">
        <f t="shared" si="121"/>
        <v>7.8813395707934011E-2</v>
      </c>
      <c r="S462" s="109">
        <f t="shared" si="121"/>
        <v>5.4819961545027933E-2</v>
      </c>
      <c r="T462" s="110">
        <f t="shared" si="121"/>
        <v>2.3993434162906085E-2</v>
      </c>
      <c r="U462" s="108">
        <f t="shared" si="118"/>
        <v>0.63050716566347209</v>
      </c>
      <c r="V462" s="11">
        <f t="shared" si="118"/>
        <v>0.43855969236022346</v>
      </c>
      <c r="W462" s="11">
        <f t="shared" si="118"/>
        <v>0.19194747330324868</v>
      </c>
      <c r="X462" s="92">
        <f t="shared" si="114"/>
        <v>6305.071656634721</v>
      </c>
      <c r="Y462" s="15">
        <f t="shared" si="115"/>
        <v>4385.5969236022347</v>
      </c>
      <c r="Z462" s="15">
        <f t="shared" si="116"/>
        <v>1919.4747330324869</v>
      </c>
      <c r="AA462" s="111">
        <f t="shared" si="122"/>
        <v>63.050716566347212</v>
      </c>
      <c r="AB462" s="87">
        <f t="shared" si="122"/>
        <v>43.855969236022347</v>
      </c>
      <c r="AC462" s="127">
        <f t="shared" si="122"/>
        <v>19.194747330324869</v>
      </c>
    </row>
    <row r="463" spans="1:29" x14ac:dyDescent="0.25">
      <c r="A463" s="208" t="s">
        <v>7</v>
      </c>
      <c r="B463" s="208" t="s">
        <v>3</v>
      </c>
      <c r="C463" s="208" t="s">
        <v>975</v>
      </c>
      <c r="D463" s="208">
        <v>3</v>
      </c>
      <c r="E463" s="53" t="s">
        <v>450</v>
      </c>
      <c r="F463" s="8">
        <v>22</v>
      </c>
      <c r="G463" s="208"/>
      <c r="H463" s="108">
        <v>3.8864628820961249</v>
      </c>
      <c r="I463" s="88">
        <v>9.7906532287597656</v>
      </c>
      <c r="J463" s="88">
        <v>8.8235548136015609</v>
      </c>
      <c r="K463" s="88">
        <v>0.96709841515820472</v>
      </c>
      <c r="L463" s="41">
        <v>0</v>
      </c>
      <c r="M463" s="107">
        <f t="shared" si="119"/>
        <v>9.7906532287597658E-2</v>
      </c>
      <c r="N463" s="106">
        <f t="shared" si="119"/>
        <v>8.8235548136015612E-2</v>
      </c>
      <c r="O463" s="106">
        <f t="shared" si="120"/>
        <v>9.6709841515820478E-3</v>
      </c>
      <c r="P463" s="129">
        <f t="shared" si="117"/>
        <v>0</v>
      </c>
      <c r="Q463" s="128">
        <v>1.4664950306785309</v>
      </c>
      <c r="R463" s="107">
        <f t="shared" si="121"/>
        <v>0.14357944307072912</v>
      </c>
      <c r="S463" s="109">
        <f t="shared" si="121"/>
        <v>0.1293969928706632</v>
      </c>
      <c r="T463" s="110">
        <f t="shared" si="121"/>
        <v>1.4182450200065902E-2</v>
      </c>
      <c r="U463" s="108">
        <f t="shared" si="118"/>
        <v>3.1587477475560406</v>
      </c>
      <c r="V463" s="11">
        <f t="shared" si="118"/>
        <v>2.8467338431545905</v>
      </c>
      <c r="W463" s="11">
        <f t="shared" si="118"/>
        <v>0.31201390440144983</v>
      </c>
      <c r="X463" s="92">
        <f t="shared" si="114"/>
        <v>31587.477475560405</v>
      </c>
      <c r="Y463" s="15">
        <f t="shared" si="115"/>
        <v>28467.338431545904</v>
      </c>
      <c r="Z463" s="15">
        <f t="shared" si="116"/>
        <v>3120.1390440144983</v>
      </c>
      <c r="AA463" s="111">
        <f t="shared" si="122"/>
        <v>315.87477475560405</v>
      </c>
      <c r="AB463" s="87">
        <f t="shared" si="122"/>
        <v>284.67338431545903</v>
      </c>
      <c r="AC463" s="127">
        <f t="shared" si="122"/>
        <v>31.201390440144984</v>
      </c>
    </row>
    <row r="464" spans="1:29" x14ac:dyDescent="0.25">
      <c r="A464" s="208" t="s">
        <v>7</v>
      </c>
      <c r="B464" s="208" t="s">
        <v>3</v>
      </c>
      <c r="C464" s="208" t="s">
        <v>975</v>
      </c>
      <c r="D464" s="208">
        <v>3</v>
      </c>
      <c r="E464" s="36" t="s">
        <v>171</v>
      </c>
      <c r="F464" s="8">
        <v>20</v>
      </c>
      <c r="G464" s="208"/>
      <c r="H464" s="108">
        <v>4.8770407108906912</v>
      </c>
      <c r="I464" s="88">
        <v>10.903308868408203</v>
      </c>
      <c r="J464" s="88">
        <v>8.9268200364480403</v>
      </c>
      <c r="K464" s="88">
        <v>1.9764888319601628</v>
      </c>
      <c r="L464" s="41">
        <v>0</v>
      </c>
      <c r="M464" s="107">
        <f t="shared" si="119"/>
        <v>0.10903308868408203</v>
      </c>
      <c r="N464" s="106">
        <f t="shared" si="119"/>
        <v>8.926820036448041E-2</v>
      </c>
      <c r="O464" s="106">
        <f t="shared" si="120"/>
        <v>1.9764888319601628E-2</v>
      </c>
      <c r="P464" s="129">
        <f t="shared" si="117"/>
        <v>0</v>
      </c>
      <c r="Q464" s="128">
        <v>1.055449977653127</v>
      </c>
      <c r="R464" s="107">
        <f t="shared" si="121"/>
        <v>0.11507897101506578</v>
      </c>
      <c r="S464" s="109">
        <f t="shared" si="121"/>
        <v>9.4218120079825704E-2</v>
      </c>
      <c r="T464" s="110">
        <f t="shared" si="121"/>
        <v>2.0860850935240087E-2</v>
      </c>
      <c r="U464" s="108">
        <f t="shared" si="118"/>
        <v>2.3015794203013158</v>
      </c>
      <c r="V464" s="11">
        <f t="shared" si="118"/>
        <v>1.8843624015965141</v>
      </c>
      <c r="W464" s="11">
        <f t="shared" si="118"/>
        <v>0.41721701870480177</v>
      </c>
      <c r="X464" s="92">
        <f t="shared" si="114"/>
        <v>23015.794203013156</v>
      </c>
      <c r="Y464" s="15">
        <f t="shared" si="115"/>
        <v>18843.624015965142</v>
      </c>
      <c r="Z464" s="15">
        <f t="shared" si="116"/>
        <v>4172.1701870480174</v>
      </c>
      <c r="AA464" s="111">
        <f t="shared" si="122"/>
        <v>230.15794203013158</v>
      </c>
      <c r="AB464" s="87">
        <f t="shared" si="122"/>
        <v>188.43624015965142</v>
      </c>
      <c r="AC464" s="127">
        <f t="shared" si="122"/>
        <v>41.721701870480175</v>
      </c>
    </row>
    <row r="465" spans="1:29" x14ac:dyDescent="0.25">
      <c r="A465" s="208" t="s">
        <v>7</v>
      </c>
      <c r="B465" s="208" t="s">
        <v>3</v>
      </c>
      <c r="C465" s="208" t="s">
        <v>975</v>
      </c>
      <c r="D465" s="208">
        <v>3</v>
      </c>
      <c r="E465" s="36" t="s">
        <v>172</v>
      </c>
      <c r="F465" s="8">
        <v>50</v>
      </c>
      <c r="G465" s="208"/>
      <c r="H465" s="108">
        <v>3.9893617021276238</v>
      </c>
      <c r="I465" s="88">
        <v>10.983894348144531</v>
      </c>
      <c r="J465" s="88">
        <v>9.7732029595273637</v>
      </c>
      <c r="K465" s="88">
        <v>1.2106913886171675</v>
      </c>
      <c r="L465" s="41">
        <v>5.1369376480579376E-2</v>
      </c>
      <c r="M465" s="107">
        <f t="shared" si="119"/>
        <v>0.10983894348144531</v>
      </c>
      <c r="N465" s="106">
        <f t="shared" si="119"/>
        <v>9.7732029595273634E-2</v>
      </c>
      <c r="O465" s="106">
        <f t="shared" si="120"/>
        <v>1.2106913886171675E-2</v>
      </c>
      <c r="P465" s="129">
        <f t="shared" si="117"/>
        <v>5.1369376480579374E-4</v>
      </c>
      <c r="Q465" s="128">
        <v>1.2177357766862116</v>
      </c>
      <c r="R465" s="107">
        <f t="shared" si="121"/>
        <v>0.1337548111507707</v>
      </c>
      <c r="S465" s="109">
        <f t="shared" si="121"/>
        <v>0.11901178896632035</v>
      </c>
      <c r="T465" s="110">
        <f t="shared" si="121"/>
        <v>1.4743022184450344E-2</v>
      </c>
      <c r="U465" s="108">
        <f t="shared" si="118"/>
        <v>6.6877405575385351</v>
      </c>
      <c r="V465" s="11">
        <f t="shared" si="118"/>
        <v>5.950589448316018</v>
      </c>
      <c r="W465" s="11">
        <f t="shared" si="118"/>
        <v>0.73715110922251725</v>
      </c>
      <c r="X465" s="92">
        <f t="shared" si="114"/>
        <v>66877.405575385346</v>
      </c>
      <c r="Y465" s="15">
        <f t="shared" si="115"/>
        <v>59505.894483160177</v>
      </c>
      <c r="Z465" s="15">
        <f t="shared" si="116"/>
        <v>7371.5110922251724</v>
      </c>
      <c r="AA465" s="111">
        <f t="shared" si="122"/>
        <v>668.77405575385353</v>
      </c>
      <c r="AB465" s="87">
        <f t="shared" si="122"/>
        <v>595.05894483160182</v>
      </c>
      <c r="AC465" s="127">
        <f t="shared" si="122"/>
        <v>73.715110922251725</v>
      </c>
    </row>
    <row r="466" spans="1:29" x14ac:dyDescent="0.25">
      <c r="A466" s="208" t="s">
        <v>7</v>
      </c>
      <c r="B466" s="208" t="s">
        <v>3</v>
      </c>
      <c r="C466" s="208" t="s">
        <v>975</v>
      </c>
      <c r="D466" s="208">
        <v>3</v>
      </c>
      <c r="E466" s="36" t="s">
        <v>451</v>
      </c>
      <c r="F466" s="8">
        <v>90</v>
      </c>
      <c r="G466" s="208"/>
      <c r="H466" s="108">
        <v>2.92</v>
      </c>
      <c r="I466" s="88">
        <v>10.196572303771973</v>
      </c>
      <c r="J466" s="88">
        <v>9.5581869169879319</v>
      </c>
      <c r="K466" s="88">
        <v>0.63838538678404078</v>
      </c>
      <c r="L466" s="41">
        <v>0</v>
      </c>
      <c r="M466" s="107">
        <f t="shared" si="119"/>
        <v>0.10196572303771972</v>
      </c>
      <c r="N466" s="106">
        <f t="shared" si="119"/>
        <v>9.5581869169879319E-2</v>
      </c>
      <c r="O466" s="106">
        <f t="shared" si="120"/>
        <v>6.3838538678404081E-3</v>
      </c>
      <c r="P466" s="129">
        <f t="shared" si="117"/>
        <v>0</v>
      </c>
      <c r="Q466" s="128">
        <v>1.3338234285492943</v>
      </c>
      <c r="R466" s="107">
        <f t="shared" si="121"/>
        <v>0.13600427029667908</v>
      </c>
      <c r="S466" s="109">
        <f t="shared" si="121"/>
        <v>0.12748933644331853</v>
      </c>
      <c r="T466" s="110">
        <f t="shared" si="121"/>
        <v>8.5149338533605668E-3</v>
      </c>
      <c r="U466" s="108">
        <f t="shared" si="118"/>
        <v>12.240384326701118</v>
      </c>
      <c r="V466" s="11">
        <f t="shared" si="118"/>
        <v>11.474040279898666</v>
      </c>
      <c r="W466" s="11">
        <f t="shared" si="118"/>
        <v>0.76634404680245094</v>
      </c>
      <c r="X466" s="92">
        <f t="shared" si="114"/>
        <v>122403.84326701118</v>
      </c>
      <c r="Y466" s="15">
        <f t="shared" si="115"/>
        <v>114740.40279898666</v>
      </c>
      <c r="Z466" s="15">
        <f t="shared" si="116"/>
        <v>7663.4404680245098</v>
      </c>
      <c r="AA466" s="111">
        <f t="shared" si="122"/>
        <v>1224.0384326701119</v>
      </c>
      <c r="AB466" s="87">
        <f t="shared" si="122"/>
        <v>1147.4040279898666</v>
      </c>
      <c r="AC466" s="127">
        <f t="shared" si="122"/>
        <v>76.634404680245098</v>
      </c>
    </row>
    <row r="467" spans="1:29" x14ac:dyDescent="0.25">
      <c r="A467" s="208" t="s">
        <v>7</v>
      </c>
      <c r="B467" s="208" t="s">
        <v>3</v>
      </c>
      <c r="C467" s="208" t="s">
        <v>975</v>
      </c>
      <c r="D467" s="208">
        <v>4</v>
      </c>
      <c r="E467" s="36" t="s">
        <v>430</v>
      </c>
      <c r="F467" s="8">
        <v>9</v>
      </c>
      <c r="G467" s="208">
        <v>190</v>
      </c>
      <c r="H467" s="108">
        <v>15.132285060130307</v>
      </c>
      <c r="I467" s="88">
        <v>12.472081184387207</v>
      </c>
      <c r="J467" s="88">
        <v>6.0149711539883528</v>
      </c>
      <c r="K467" s="88">
        <v>6.4571100303988542</v>
      </c>
      <c r="L467" s="41">
        <v>0.39217199385166168</v>
      </c>
      <c r="M467" s="107">
        <f t="shared" si="119"/>
        <v>0.12472081184387207</v>
      </c>
      <c r="N467" s="106">
        <f t="shared" si="119"/>
        <v>6.0149711539883528E-2</v>
      </c>
      <c r="O467" s="106">
        <f t="shared" si="120"/>
        <v>6.4571100303988549E-2</v>
      </c>
      <c r="P467" s="129">
        <f t="shared" si="117"/>
        <v>3.9217199385166166E-3</v>
      </c>
      <c r="Q467" s="128">
        <v>0.50817961887002405</v>
      </c>
      <c r="R467" s="107">
        <f t="shared" si="121"/>
        <v>6.3380574627978886E-2</v>
      </c>
      <c r="S467" s="109">
        <f t="shared" si="121"/>
        <v>3.0566857485479899E-2</v>
      </c>
      <c r="T467" s="110">
        <f t="shared" si="121"/>
        <v>3.2813717142498998E-2</v>
      </c>
      <c r="U467" s="108">
        <f t="shared" si="118"/>
        <v>0.57042517165181006</v>
      </c>
      <c r="V467" s="11">
        <f t="shared" si="118"/>
        <v>0.2751017173693191</v>
      </c>
      <c r="W467" s="11">
        <f t="shared" si="118"/>
        <v>0.29532345428249096</v>
      </c>
      <c r="X467" s="92">
        <f t="shared" si="114"/>
        <v>5704.2517165181007</v>
      </c>
      <c r="Y467" s="15">
        <f t="shared" si="115"/>
        <v>2751.0171736931911</v>
      </c>
      <c r="Z467" s="15">
        <f t="shared" si="116"/>
        <v>2953.2345428249096</v>
      </c>
      <c r="AA467" s="111">
        <f t="shared" si="122"/>
        <v>57.04251716518101</v>
      </c>
      <c r="AB467" s="87">
        <f t="shared" si="122"/>
        <v>27.510171736931913</v>
      </c>
      <c r="AC467" s="127">
        <f t="shared" si="122"/>
        <v>29.532345428249098</v>
      </c>
    </row>
    <row r="468" spans="1:29" x14ac:dyDescent="0.25">
      <c r="A468" s="208" t="s">
        <v>7</v>
      </c>
      <c r="B468" s="208" t="s">
        <v>3</v>
      </c>
      <c r="C468" s="208" t="s">
        <v>975</v>
      </c>
      <c r="D468" s="208">
        <v>4</v>
      </c>
      <c r="E468" s="53" t="s">
        <v>432</v>
      </c>
      <c r="F468" s="8">
        <v>21</v>
      </c>
      <c r="G468" s="208"/>
      <c r="H468" s="108">
        <v>3.7289494787490307</v>
      </c>
      <c r="I468" s="88">
        <v>9.4529075622558594</v>
      </c>
      <c r="J468" s="88">
        <v>8.6215444104424801</v>
      </c>
      <c r="K468" s="88">
        <v>0.83136315181337928</v>
      </c>
      <c r="L468" s="41">
        <v>0</v>
      </c>
      <c r="M468" s="107">
        <f t="shared" si="119"/>
        <v>9.4529075622558592E-2</v>
      </c>
      <c r="N468" s="106">
        <f t="shared" si="119"/>
        <v>8.6215444104424804E-2</v>
      </c>
      <c r="O468" s="106">
        <f t="shared" si="120"/>
        <v>8.313631518133793E-3</v>
      </c>
      <c r="P468" s="129">
        <f t="shared" si="117"/>
        <v>0</v>
      </c>
      <c r="Q468" s="128">
        <v>1.261564788103906</v>
      </c>
      <c r="R468" s="107">
        <f t="shared" si="121"/>
        <v>0.11925455325743124</v>
      </c>
      <c r="S468" s="109">
        <f t="shared" si="121"/>
        <v>0.10876636847288283</v>
      </c>
      <c r="T468" s="110">
        <f t="shared" si="121"/>
        <v>1.0488184784548413E-2</v>
      </c>
      <c r="U468" s="108">
        <f t="shared" si="118"/>
        <v>2.504345618406056</v>
      </c>
      <c r="V468" s="11">
        <f t="shared" si="118"/>
        <v>2.2840937379305397</v>
      </c>
      <c r="W468" s="11">
        <f t="shared" si="118"/>
        <v>0.22025188047551666</v>
      </c>
      <c r="X468" s="92">
        <f t="shared" si="114"/>
        <v>25043.45618406056</v>
      </c>
      <c r="Y468" s="15">
        <f t="shared" si="115"/>
        <v>22840.937379305396</v>
      </c>
      <c r="Z468" s="15">
        <f t="shared" si="116"/>
        <v>2202.5188047551665</v>
      </c>
      <c r="AA468" s="111">
        <f t="shared" si="122"/>
        <v>250.4345618406056</v>
      </c>
      <c r="AB468" s="87">
        <f t="shared" si="122"/>
        <v>228.40937379305396</v>
      </c>
      <c r="AC468" s="127">
        <f t="shared" si="122"/>
        <v>22.025188047551666</v>
      </c>
    </row>
    <row r="469" spans="1:29" x14ac:dyDescent="0.25">
      <c r="A469" s="208" t="s">
        <v>7</v>
      </c>
      <c r="B469" s="208" t="s">
        <v>3</v>
      </c>
      <c r="C469" s="208" t="s">
        <v>975</v>
      </c>
      <c r="D469" s="208">
        <v>4</v>
      </c>
      <c r="E469" s="36" t="s">
        <v>171</v>
      </c>
      <c r="F469" s="8">
        <v>20</v>
      </c>
      <c r="G469" s="208"/>
      <c r="H469" s="108">
        <v>5.1730998806207307</v>
      </c>
      <c r="I469" s="88">
        <v>10.296710968017578</v>
      </c>
      <c r="J469" s="88">
        <v>8.5633248767500092</v>
      </c>
      <c r="K469" s="88">
        <v>1.7333860912675689</v>
      </c>
      <c r="L469" s="41">
        <v>7.7329613268375397E-2</v>
      </c>
      <c r="M469" s="107">
        <f t="shared" si="119"/>
        <v>0.10296710968017578</v>
      </c>
      <c r="N469" s="106">
        <f t="shared" si="119"/>
        <v>8.5633248767500086E-2</v>
      </c>
      <c r="O469" s="106">
        <f t="shared" si="120"/>
        <v>1.7333860912675688E-2</v>
      </c>
      <c r="P469" s="129">
        <f t="shared" si="117"/>
        <v>7.7329613268375399E-4</v>
      </c>
      <c r="Q469" s="128">
        <v>0.98082220145543131</v>
      </c>
      <c r="R469" s="107">
        <f t="shared" si="121"/>
        <v>0.10099242719401286</v>
      </c>
      <c r="S469" s="109">
        <f t="shared" si="121"/>
        <v>8.3990991573920037E-2</v>
      </c>
      <c r="T469" s="110">
        <f t="shared" si="121"/>
        <v>1.700143562009282E-2</v>
      </c>
      <c r="U469" s="108">
        <f t="shared" si="118"/>
        <v>2.0198485438802569</v>
      </c>
      <c r="V469" s="11">
        <f t="shared" si="118"/>
        <v>1.6798198314784007</v>
      </c>
      <c r="W469" s="11">
        <f t="shared" si="118"/>
        <v>0.34002871240185639</v>
      </c>
      <c r="X469" s="92">
        <f t="shared" si="114"/>
        <v>20198.485438802571</v>
      </c>
      <c r="Y469" s="15">
        <f t="shared" si="115"/>
        <v>16798.198314784007</v>
      </c>
      <c r="Z469" s="15">
        <f t="shared" si="116"/>
        <v>3400.2871240185641</v>
      </c>
      <c r="AA469" s="111">
        <f t="shared" si="122"/>
        <v>201.98485438802572</v>
      </c>
      <c r="AB469" s="87">
        <f t="shared" si="122"/>
        <v>167.98198314784008</v>
      </c>
      <c r="AC469" s="127">
        <f t="shared" si="122"/>
        <v>34.002871240185641</v>
      </c>
    </row>
    <row r="470" spans="1:29" x14ac:dyDescent="0.25">
      <c r="A470" s="208" t="s">
        <v>7</v>
      </c>
      <c r="B470" s="208" t="s">
        <v>3</v>
      </c>
      <c r="C470" s="208" t="s">
        <v>975</v>
      </c>
      <c r="D470" s="208">
        <v>4</v>
      </c>
      <c r="E470" s="36" t="s">
        <v>172</v>
      </c>
      <c r="F470" s="8">
        <v>50</v>
      </c>
      <c r="G470" s="208"/>
      <c r="H470" s="108">
        <v>4.2500739572033392</v>
      </c>
      <c r="I470" s="88">
        <v>11.379066467285156</v>
      </c>
      <c r="J470" s="88">
        <v>9.7819170760469021</v>
      </c>
      <c r="K470" s="88">
        <v>1.5971493912382542</v>
      </c>
      <c r="L470" s="41">
        <v>6.3300423324108124E-2</v>
      </c>
      <c r="M470" s="107">
        <f t="shared" si="119"/>
        <v>0.11379066467285157</v>
      </c>
      <c r="N470" s="106">
        <f t="shared" si="119"/>
        <v>9.7819170760469018E-2</v>
      </c>
      <c r="O470" s="106">
        <f t="shared" si="120"/>
        <v>1.5971493912382541E-2</v>
      </c>
      <c r="P470" s="129">
        <f t="shared" si="117"/>
        <v>6.3300423324108123E-4</v>
      </c>
      <c r="Q470" s="128">
        <v>1.1360005932315924</v>
      </c>
      <c r="R470" s="107">
        <f t="shared" si="121"/>
        <v>0.12926626257257659</v>
      </c>
      <c r="S470" s="109">
        <f t="shared" si="121"/>
        <v>0.11112263601331525</v>
      </c>
      <c r="T470" s="110">
        <f t="shared" si="121"/>
        <v>1.8143626559261335E-2</v>
      </c>
      <c r="U470" s="108">
        <f t="shared" si="118"/>
        <v>6.4633131286288288</v>
      </c>
      <c r="V470" s="11">
        <f t="shared" si="118"/>
        <v>5.5561318006657627</v>
      </c>
      <c r="W470" s="11">
        <f t="shared" si="118"/>
        <v>0.90718132796306672</v>
      </c>
      <c r="X470" s="92">
        <f t="shared" si="114"/>
        <v>64633.131286288291</v>
      </c>
      <c r="Y470" s="15">
        <f t="shared" si="115"/>
        <v>55561.318006657624</v>
      </c>
      <c r="Z470" s="15">
        <f t="shared" si="116"/>
        <v>9071.8132796306672</v>
      </c>
      <c r="AA470" s="111">
        <f t="shared" si="122"/>
        <v>646.3313128628829</v>
      </c>
      <c r="AB470" s="87">
        <f t="shared" si="122"/>
        <v>555.61318006657621</v>
      </c>
      <c r="AC470" s="127">
        <f t="shared" si="122"/>
        <v>90.718132796306676</v>
      </c>
    </row>
    <row r="471" spans="1:29" x14ac:dyDescent="0.25">
      <c r="A471" s="208" t="s">
        <v>7</v>
      </c>
      <c r="B471" s="208" t="s">
        <v>3</v>
      </c>
      <c r="C471" s="208" t="s">
        <v>975</v>
      </c>
      <c r="D471" s="208">
        <v>4</v>
      </c>
      <c r="E471" s="36" t="s">
        <v>451</v>
      </c>
      <c r="F471" s="8">
        <v>90</v>
      </c>
      <c r="G471" s="208"/>
      <c r="H471" s="108">
        <v>2.7516852690905735</v>
      </c>
      <c r="I471" s="88">
        <v>9.7378988265991211</v>
      </c>
      <c r="J471" s="88">
        <v>9.4918985289886511</v>
      </c>
      <c r="K471" s="88">
        <v>0.24600029761047004</v>
      </c>
      <c r="L471" s="41">
        <v>0</v>
      </c>
      <c r="M471" s="107">
        <f t="shared" si="119"/>
        <v>9.7378988265991215E-2</v>
      </c>
      <c r="N471" s="106">
        <f t="shared" si="119"/>
        <v>9.4918985289886515E-2</v>
      </c>
      <c r="O471" s="106">
        <f t="shared" si="120"/>
        <v>2.4600029761047003E-3</v>
      </c>
      <c r="P471" s="129">
        <f t="shared" si="117"/>
        <v>0</v>
      </c>
      <c r="Q471" s="128">
        <v>1.261564788103906</v>
      </c>
      <c r="R471" s="107">
        <f t="shared" si="121"/>
        <v>0.12284990269755797</v>
      </c>
      <c r="S471" s="109">
        <f t="shared" si="121"/>
        <v>0.11974644956427345</v>
      </c>
      <c r="T471" s="110">
        <f t="shared" si="121"/>
        <v>3.1034531332845045E-3</v>
      </c>
      <c r="U471" s="108">
        <f t="shared" si="118"/>
        <v>11.056491242780217</v>
      </c>
      <c r="V471" s="11">
        <f t="shared" si="118"/>
        <v>10.77718046078461</v>
      </c>
      <c r="W471" s="11">
        <f t="shared" si="118"/>
        <v>0.27931078199560538</v>
      </c>
      <c r="X471" s="92">
        <f t="shared" si="114"/>
        <v>110564.91242780216</v>
      </c>
      <c r="Y471" s="15">
        <f t="shared" si="115"/>
        <v>107771.8046078461</v>
      </c>
      <c r="Z471" s="15">
        <f t="shared" si="116"/>
        <v>2793.1078199560538</v>
      </c>
      <c r="AA471" s="111">
        <f t="shared" si="122"/>
        <v>1105.6491242780216</v>
      </c>
      <c r="AB471" s="87">
        <f t="shared" si="122"/>
        <v>1077.7180460784612</v>
      </c>
      <c r="AC471" s="127">
        <f t="shared" si="122"/>
        <v>27.931078199560538</v>
      </c>
    </row>
    <row r="472" spans="1:29" x14ac:dyDescent="0.25">
      <c r="A472" s="208" t="s">
        <v>7</v>
      </c>
      <c r="B472" s="208" t="s">
        <v>3</v>
      </c>
      <c r="C472" s="208" t="s">
        <v>975</v>
      </c>
      <c r="D472" s="208">
        <v>5</v>
      </c>
      <c r="E472" s="36" t="s">
        <v>177</v>
      </c>
      <c r="F472" s="8">
        <v>15</v>
      </c>
      <c r="G472" s="208">
        <v>161</v>
      </c>
      <c r="H472" s="108">
        <v>9.137746670555007</v>
      </c>
      <c r="I472" s="88">
        <v>10.909146308898926</v>
      </c>
      <c r="J472" s="88">
        <v>7.4450738879419207</v>
      </c>
      <c r="K472" s="88">
        <v>3.4640724209570051</v>
      </c>
      <c r="L472" s="41">
        <v>0.21256810426712036</v>
      </c>
      <c r="M472" s="107">
        <f t="shared" si="119"/>
        <v>0.10909146308898926</v>
      </c>
      <c r="N472" s="106">
        <f t="shared" si="119"/>
        <v>7.4450738879419207E-2</v>
      </c>
      <c r="O472" s="106">
        <f t="shared" si="120"/>
        <v>3.4640724209570053E-2</v>
      </c>
      <c r="P472" s="129">
        <f t="shared" si="117"/>
        <v>2.1256810426712037E-3</v>
      </c>
      <c r="Q472" s="128">
        <v>0.78299936613772936</v>
      </c>
      <c r="R472" s="107">
        <f t="shared" si="121"/>
        <v>8.5418546449716096E-2</v>
      </c>
      <c r="S472" s="109">
        <f t="shared" si="121"/>
        <v>5.8294881351070839E-2</v>
      </c>
      <c r="T472" s="110">
        <f t="shared" si="121"/>
        <v>2.7123665098645246E-2</v>
      </c>
      <c r="U472" s="108">
        <f t="shared" si="118"/>
        <v>1.2812781967457414</v>
      </c>
      <c r="V472" s="11">
        <f t="shared" si="118"/>
        <v>0.87442322026606267</v>
      </c>
      <c r="W472" s="11">
        <f t="shared" si="118"/>
        <v>0.40685497647967866</v>
      </c>
      <c r="X472" s="92">
        <f t="shared" si="114"/>
        <v>12812.781967457415</v>
      </c>
      <c r="Y472" s="15">
        <f t="shared" si="115"/>
        <v>8744.2322026606271</v>
      </c>
      <c r="Z472" s="15">
        <f t="shared" si="116"/>
        <v>4068.5497647967868</v>
      </c>
      <c r="AA472" s="111">
        <f t="shared" si="122"/>
        <v>128.12781967457414</v>
      </c>
      <c r="AB472" s="87">
        <f t="shared" si="122"/>
        <v>87.442322026606277</v>
      </c>
      <c r="AC472" s="127">
        <f t="shared" si="122"/>
        <v>40.685497647967871</v>
      </c>
    </row>
    <row r="473" spans="1:29" x14ac:dyDescent="0.25">
      <c r="A473" s="208" t="s">
        <v>7</v>
      </c>
      <c r="B473" s="208" t="s">
        <v>3</v>
      </c>
      <c r="C473" s="208" t="s">
        <v>975</v>
      </c>
      <c r="D473" s="208">
        <v>5</v>
      </c>
      <c r="E473" s="36" t="s">
        <v>170</v>
      </c>
      <c r="F473" s="8">
        <v>15</v>
      </c>
      <c r="G473" s="208"/>
      <c r="H473" s="108">
        <v>4.2190573412139614</v>
      </c>
      <c r="I473" s="88">
        <v>8.966217041015625</v>
      </c>
      <c r="J473" s="88">
        <v>7.938676537161415</v>
      </c>
      <c r="K473" s="88">
        <v>1.02754050385421</v>
      </c>
      <c r="L473" s="41">
        <v>0</v>
      </c>
      <c r="M473" s="107">
        <f t="shared" si="119"/>
        <v>8.9662170410156256E-2</v>
      </c>
      <c r="N473" s="106">
        <f t="shared" si="119"/>
        <v>7.9386765371614154E-2</v>
      </c>
      <c r="O473" s="106">
        <f t="shared" si="120"/>
        <v>1.02754050385421E-2</v>
      </c>
      <c r="P473" s="129">
        <f t="shared" si="117"/>
        <v>0</v>
      </c>
      <c r="Q473" s="128">
        <v>1.3089475031500624</v>
      </c>
      <c r="R473" s="107">
        <f t="shared" si="121"/>
        <v>0.11736307408538943</v>
      </c>
      <c r="S473" s="109">
        <f t="shared" si="121"/>
        <v>0.10391310831633419</v>
      </c>
      <c r="T473" s="110">
        <f t="shared" si="121"/>
        <v>1.3449965769055251E-2</v>
      </c>
      <c r="U473" s="108">
        <f t="shared" si="118"/>
        <v>1.7604461112808414</v>
      </c>
      <c r="V473" s="11">
        <f t="shared" si="118"/>
        <v>1.5586966247450129</v>
      </c>
      <c r="W473" s="11">
        <f t="shared" si="118"/>
        <v>0.20174948653582878</v>
      </c>
      <c r="X473" s="92">
        <f t="shared" si="114"/>
        <v>17604.461112808414</v>
      </c>
      <c r="Y473" s="15">
        <f t="shared" si="115"/>
        <v>15586.966247450129</v>
      </c>
      <c r="Z473" s="15">
        <f t="shared" si="116"/>
        <v>2017.4948653582878</v>
      </c>
      <c r="AA473" s="111">
        <f t="shared" si="122"/>
        <v>176.04461112808414</v>
      </c>
      <c r="AB473" s="87">
        <f t="shared" si="122"/>
        <v>155.8696624745013</v>
      </c>
      <c r="AC473" s="127">
        <f t="shared" si="122"/>
        <v>20.174948653582877</v>
      </c>
    </row>
    <row r="474" spans="1:29" x14ac:dyDescent="0.25">
      <c r="A474" s="208" t="s">
        <v>7</v>
      </c>
      <c r="B474" s="208" t="s">
        <v>3</v>
      </c>
      <c r="C474" s="208" t="s">
        <v>975</v>
      </c>
      <c r="D474" s="208">
        <v>5</v>
      </c>
      <c r="E474" s="36" t="s">
        <v>171</v>
      </c>
      <c r="F474" s="8">
        <v>20</v>
      </c>
      <c r="G474" s="208"/>
      <c r="H474" s="108">
        <v>5.3221000719202776</v>
      </c>
      <c r="I474" s="88">
        <v>10.961828231811523</v>
      </c>
      <c r="J474" s="88">
        <v>9.2649107035405294</v>
      </c>
      <c r="K474" s="88">
        <v>1.6969175282709941</v>
      </c>
      <c r="L474" s="41">
        <v>0</v>
      </c>
      <c r="M474" s="107">
        <f t="shared" si="119"/>
        <v>0.10961828231811524</v>
      </c>
      <c r="N474" s="106">
        <f t="shared" si="119"/>
        <v>9.2649107035405298E-2</v>
      </c>
      <c r="O474" s="106">
        <f t="shared" si="120"/>
        <v>1.6969175282709942E-2</v>
      </c>
      <c r="P474" s="129">
        <f t="shared" si="117"/>
        <v>0</v>
      </c>
      <c r="Q474" s="128">
        <v>1.1383697289839001</v>
      </c>
      <c r="R474" s="107">
        <f t="shared" si="121"/>
        <v>0.12478613433415349</v>
      </c>
      <c r="S474" s="109">
        <f t="shared" si="121"/>
        <v>0.10546893886649468</v>
      </c>
      <c r="T474" s="110">
        <f t="shared" si="121"/>
        <v>1.9317195467658813E-2</v>
      </c>
      <c r="U474" s="108">
        <f t="shared" si="118"/>
        <v>2.4957226866830697</v>
      </c>
      <c r="V474" s="11">
        <f t="shared" si="118"/>
        <v>2.1093787773298938</v>
      </c>
      <c r="W474" s="11">
        <f t="shared" si="118"/>
        <v>0.38634390935317625</v>
      </c>
      <c r="X474" s="92">
        <f t="shared" si="114"/>
        <v>24957.226866830697</v>
      </c>
      <c r="Y474" s="15">
        <f t="shared" si="115"/>
        <v>21093.787773298936</v>
      </c>
      <c r="Z474" s="15">
        <f t="shared" si="116"/>
        <v>3863.4390935317624</v>
      </c>
      <c r="AA474" s="111">
        <f t="shared" si="122"/>
        <v>249.57226866830698</v>
      </c>
      <c r="AB474" s="87">
        <f t="shared" si="122"/>
        <v>210.93787773298936</v>
      </c>
      <c r="AC474" s="127">
        <f t="shared" si="122"/>
        <v>38.634390935317626</v>
      </c>
    </row>
    <row r="475" spans="1:29" x14ac:dyDescent="0.25">
      <c r="A475" s="208" t="s">
        <v>7</v>
      </c>
      <c r="B475" s="208" t="s">
        <v>3</v>
      </c>
      <c r="C475" s="208" t="s">
        <v>975</v>
      </c>
      <c r="D475" s="208">
        <v>5</v>
      </c>
      <c r="E475" s="36" t="s">
        <v>172</v>
      </c>
      <c r="F475" s="8">
        <v>50</v>
      </c>
      <c r="G475" s="208"/>
      <c r="H475" s="108">
        <v>4.1973791973790577</v>
      </c>
      <c r="I475" s="88">
        <v>11.087563514709473</v>
      </c>
      <c r="J475" s="88">
        <v>10.003129872408795</v>
      </c>
      <c r="K475" s="88">
        <v>1.0844336423006773</v>
      </c>
      <c r="L475" s="41">
        <v>0</v>
      </c>
      <c r="M475" s="107">
        <f t="shared" si="119"/>
        <v>0.11087563514709473</v>
      </c>
      <c r="N475" s="106">
        <f t="shared" si="119"/>
        <v>0.10003129872408795</v>
      </c>
      <c r="O475" s="106">
        <f t="shared" si="120"/>
        <v>1.0844336423006773E-2</v>
      </c>
      <c r="P475" s="129">
        <f t="shared" si="117"/>
        <v>0</v>
      </c>
      <c r="Q475" s="128">
        <v>1.2828870098746763</v>
      </c>
      <c r="R475" s="107">
        <f t="shared" si="121"/>
        <v>0.14224091204181191</v>
      </c>
      <c r="S475" s="109">
        <f t="shared" si="121"/>
        <v>0.12832885371402572</v>
      </c>
      <c r="T475" s="110">
        <f t="shared" si="121"/>
        <v>1.3912058327786202E-2</v>
      </c>
      <c r="U475" s="108">
        <f t="shared" si="118"/>
        <v>7.1120456020905962</v>
      </c>
      <c r="V475" s="11">
        <f t="shared" si="118"/>
        <v>6.416442685701286</v>
      </c>
      <c r="W475" s="11">
        <f t="shared" si="118"/>
        <v>0.69560291638931004</v>
      </c>
      <c r="X475" s="92">
        <f t="shared" ref="X475:X772" si="123">U475*10^4</f>
        <v>71120.456020905956</v>
      </c>
      <c r="Y475" s="15">
        <f t="shared" ref="Y475:Y772" si="124">V475*10^4</f>
        <v>64164.426857012862</v>
      </c>
      <c r="Z475" s="15">
        <f t="shared" ref="Z475:Z772" si="125">W475*10^4</f>
        <v>6956.0291638931003</v>
      </c>
      <c r="AA475" s="111">
        <f t="shared" si="122"/>
        <v>711.20456020905954</v>
      </c>
      <c r="AB475" s="87">
        <f t="shared" si="122"/>
        <v>641.64426857012859</v>
      </c>
      <c r="AC475" s="127">
        <f t="shared" si="122"/>
        <v>69.560291638931005</v>
      </c>
    </row>
    <row r="476" spans="1:29" x14ac:dyDescent="0.25">
      <c r="A476" s="208" t="s">
        <v>7</v>
      </c>
      <c r="B476" s="208" t="s">
        <v>3</v>
      </c>
      <c r="C476" s="208" t="s">
        <v>975</v>
      </c>
      <c r="D476" s="208">
        <v>5</v>
      </c>
      <c r="E476" s="36" t="s">
        <v>452</v>
      </c>
      <c r="F476" s="8">
        <v>61</v>
      </c>
      <c r="G476" s="208"/>
      <c r="H476" s="108">
        <v>4.3429003021149093</v>
      </c>
      <c r="I476" s="88">
        <v>10.844747543334961</v>
      </c>
      <c r="J476" s="88">
        <v>9.9231584599266363</v>
      </c>
      <c r="K476" s="88">
        <v>0.92158908340832468</v>
      </c>
      <c r="L476" s="41">
        <v>0</v>
      </c>
      <c r="M476" s="107">
        <f t="shared" si="119"/>
        <v>0.10844747543334961</v>
      </c>
      <c r="N476" s="106">
        <f t="shared" si="119"/>
        <v>9.9231584599266356E-2</v>
      </c>
      <c r="O476" s="106">
        <f t="shared" si="120"/>
        <v>9.2158908340832461E-3</v>
      </c>
      <c r="P476" s="129">
        <f t="shared" si="117"/>
        <v>0</v>
      </c>
      <c r="Q476" s="128">
        <v>1.1063863963277447</v>
      </c>
      <c r="R476" s="107">
        <f t="shared" si="121"/>
        <v>0.1199848115355453</v>
      </c>
      <c r="S476" s="109">
        <f t="shared" si="121"/>
        <v>0.10978847528667404</v>
      </c>
      <c r="T476" s="110">
        <f t="shared" si="121"/>
        <v>1.0196336248871255E-2</v>
      </c>
      <c r="U476" s="108">
        <f t="shared" si="118"/>
        <v>7.319073503668263</v>
      </c>
      <c r="V476" s="11">
        <f t="shared" si="118"/>
        <v>6.6970969924871158</v>
      </c>
      <c r="W476" s="11">
        <f t="shared" si="118"/>
        <v>0.62197651118114661</v>
      </c>
      <c r="X476" s="92">
        <f t="shared" si="123"/>
        <v>73190.735036682629</v>
      </c>
      <c r="Y476" s="15">
        <f t="shared" si="124"/>
        <v>66970.969924871155</v>
      </c>
      <c r="Z476" s="15">
        <f t="shared" si="125"/>
        <v>6219.7651118114663</v>
      </c>
      <c r="AA476" s="111">
        <f t="shared" si="122"/>
        <v>731.90735036682634</v>
      </c>
      <c r="AB476" s="87">
        <f t="shared" si="122"/>
        <v>669.70969924871156</v>
      </c>
      <c r="AC476" s="127">
        <f t="shared" si="122"/>
        <v>62.197651118114663</v>
      </c>
    </row>
    <row r="477" spans="1:29" x14ac:dyDescent="0.25">
      <c r="A477" s="208" t="s">
        <v>7</v>
      </c>
      <c r="B477" s="208" t="s">
        <v>3</v>
      </c>
      <c r="C477" s="208" t="s">
        <v>975</v>
      </c>
      <c r="D477" s="208">
        <v>6</v>
      </c>
      <c r="E477" s="36" t="s">
        <v>430</v>
      </c>
      <c r="F477" s="8">
        <v>9</v>
      </c>
      <c r="G477" s="208">
        <v>190</v>
      </c>
      <c r="H477" s="108">
        <v>17.710342027808789</v>
      </c>
      <c r="I477" s="88">
        <v>12.844730377197266</v>
      </c>
      <c r="J477" s="88">
        <v>5.8123992661298329</v>
      </c>
      <c r="K477" s="88">
        <v>7.0323311110674327</v>
      </c>
      <c r="L477" s="41">
        <v>0.49012473225593567</v>
      </c>
      <c r="M477" s="107">
        <f t="shared" si="119"/>
        <v>0.12844730377197267</v>
      </c>
      <c r="N477" s="106">
        <f t="shared" si="119"/>
        <v>5.8123992661298328E-2</v>
      </c>
      <c r="O477" s="106">
        <f t="shared" si="120"/>
        <v>7.032331111067433E-2</v>
      </c>
      <c r="P477" s="129">
        <f t="shared" si="117"/>
        <v>4.9012473225593569E-3</v>
      </c>
      <c r="Q477" s="128">
        <v>0.47738085409002268</v>
      </c>
      <c r="R477" s="107">
        <f t="shared" si="121"/>
        <v>6.1318283580224904E-2</v>
      </c>
      <c r="S477" s="109">
        <f t="shared" si="121"/>
        <v>2.7747281259772806E-2</v>
      </c>
      <c r="T477" s="110">
        <f t="shared" si="121"/>
        <v>3.3571002320452091E-2</v>
      </c>
      <c r="U477" s="108">
        <f t="shared" si="118"/>
        <v>0.55186455222202413</v>
      </c>
      <c r="V477" s="11">
        <f t="shared" si="118"/>
        <v>0.24972553133795528</v>
      </c>
      <c r="W477" s="11">
        <f t="shared" si="118"/>
        <v>0.30213902088406885</v>
      </c>
      <c r="X477" s="92">
        <f t="shared" si="123"/>
        <v>5518.6455222202412</v>
      </c>
      <c r="Y477" s="15">
        <f t="shared" si="124"/>
        <v>2497.2553133795527</v>
      </c>
      <c r="Z477" s="15">
        <f t="shared" si="125"/>
        <v>3021.3902088406885</v>
      </c>
      <c r="AA477" s="111">
        <f t="shared" si="122"/>
        <v>55.186455222202412</v>
      </c>
      <c r="AB477" s="87">
        <f t="shared" si="122"/>
        <v>24.972553133795529</v>
      </c>
      <c r="AC477" s="127">
        <f t="shared" si="122"/>
        <v>30.213902088406886</v>
      </c>
    </row>
    <row r="478" spans="1:29" x14ac:dyDescent="0.25">
      <c r="A478" s="208" t="s">
        <v>7</v>
      </c>
      <c r="B478" s="208" t="s">
        <v>3</v>
      </c>
      <c r="C478" s="208" t="s">
        <v>975</v>
      </c>
      <c r="D478" s="208">
        <v>6</v>
      </c>
      <c r="E478" s="53" t="s">
        <v>432</v>
      </c>
      <c r="F478" s="8">
        <v>21</v>
      </c>
      <c r="G478" s="208"/>
      <c r="H478" s="108">
        <v>3.7114636336424791</v>
      </c>
      <c r="I478" s="88">
        <v>9.3967933654785156</v>
      </c>
      <c r="J478" s="88">
        <v>8.5047983636545066</v>
      </c>
      <c r="K478" s="88">
        <v>0.89199500182400904</v>
      </c>
      <c r="L478" s="41">
        <v>0</v>
      </c>
      <c r="M478" s="107">
        <f t="shared" si="119"/>
        <v>9.396793365478516E-2</v>
      </c>
      <c r="N478" s="106">
        <f t="shared" si="119"/>
        <v>8.504798363654506E-2</v>
      </c>
      <c r="O478" s="106">
        <f t="shared" si="120"/>
        <v>8.9199500182400911E-3</v>
      </c>
      <c r="P478" s="129">
        <f t="shared" si="117"/>
        <v>0</v>
      </c>
      <c r="Q478" s="128">
        <v>1.3504073788154489</v>
      </c>
      <c r="R478" s="107">
        <f t="shared" si="121"/>
        <v>0.12689499097946244</v>
      </c>
      <c r="S478" s="109">
        <f t="shared" si="121"/>
        <v>0.114849424656166</v>
      </c>
      <c r="T478" s="110">
        <f t="shared" si="121"/>
        <v>1.2045566323296418E-2</v>
      </c>
      <c r="U478" s="108">
        <f t="shared" si="118"/>
        <v>2.6647948105687114</v>
      </c>
      <c r="V478" s="11">
        <f t="shared" si="118"/>
        <v>2.411837917779486</v>
      </c>
      <c r="W478" s="11">
        <f t="shared" si="118"/>
        <v>0.25295689278922479</v>
      </c>
      <c r="X478" s="92">
        <f t="shared" si="123"/>
        <v>26647.948105687115</v>
      </c>
      <c r="Y478" s="15">
        <f t="shared" si="124"/>
        <v>24118.379177794861</v>
      </c>
      <c r="Z478" s="15">
        <f t="shared" si="125"/>
        <v>2529.5689278922478</v>
      </c>
      <c r="AA478" s="111">
        <f t="shared" si="122"/>
        <v>266.47948105687118</v>
      </c>
      <c r="AB478" s="87">
        <f t="shared" si="122"/>
        <v>241.18379177794861</v>
      </c>
      <c r="AC478" s="127">
        <f t="shared" si="122"/>
        <v>25.295689278922477</v>
      </c>
    </row>
    <row r="479" spans="1:29" x14ac:dyDescent="0.25">
      <c r="A479" s="208" t="s">
        <v>7</v>
      </c>
      <c r="B479" s="208" t="s">
        <v>3</v>
      </c>
      <c r="C479" s="208" t="s">
        <v>975</v>
      </c>
      <c r="D479" s="208">
        <v>6</v>
      </c>
      <c r="E479" s="36" t="s">
        <v>171</v>
      </c>
      <c r="F479" s="8">
        <v>20</v>
      </c>
      <c r="G479" s="208"/>
      <c r="H479" s="108">
        <v>4.0224508886809378</v>
      </c>
      <c r="I479" s="88">
        <v>11.211507797241211</v>
      </c>
      <c r="J479" s="88">
        <v>9.9299339833273041</v>
      </c>
      <c r="K479" s="88">
        <v>1.2815738139139068</v>
      </c>
      <c r="L479" s="41">
        <v>0</v>
      </c>
      <c r="M479" s="107">
        <f t="shared" si="119"/>
        <v>0.1121150779724121</v>
      </c>
      <c r="N479" s="106">
        <f t="shared" si="119"/>
        <v>9.9299339833273048E-2</v>
      </c>
      <c r="O479" s="106">
        <f t="shared" si="120"/>
        <v>1.2815738139139068E-2</v>
      </c>
      <c r="P479" s="129">
        <f t="shared" si="117"/>
        <v>0</v>
      </c>
      <c r="Q479" s="128">
        <v>1.1466617041169775</v>
      </c>
      <c r="R479" s="107">
        <f t="shared" si="121"/>
        <v>0.12855806636505387</v>
      </c>
      <c r="S479" s="109">
        <f t="shared" si="121"/>
        <v>0.11386275023091175</v>
      </c>
      <c r="T479" s="110">
        <f t="shared" si="121"/>
        <v>1.4695316134142147E-2</v>
      </c>
      <c r="U479" s="108">
        <f t="shared" si="118"/>
        <v>2.5711613273010774</v>
      </c>
      <c r="V479" s="11">
        <f t="shared" si="118"/>
        <v>2.2772550046182349</v>
      </c>
      <c r="W479" s="11">
        <f t="shared" si="118"/>
        <v>0.29390632268284295</v>
      </c>
      <c r="X479" s="92">
        <f t="shared" si="123"/>
        <v>25711.613273010775</v>
      </c>
      <c r="Y479" s="15">
        <f t="shared" si="124"/>
        <v>22772.55004618235</v>
      </c>
      <c r="Z479" s="15">
        <f t="shared" si="125"/>
        <v>2939.0632268284294</v>
      </c>
      <c r="AA479" s="111">
        <f t="shared" si="122"/>
        <v>257.11613273010778</v>
      </c>
      <c r="AB479" s="87">
        <f t="shared" si="122"/>
        <v>227.72550046182351</v>
      </c>
      <c r="AC479" s="127">
        <f t="shared" si="122"/>
        <v>29.390632268284293</v>
      </c>
    </row>
    <row r="480" spans="1:29" x14ac:dyDescent="0.25">
      <c r="A480" s="208" t="s">
        <v>7</v>
      </c>
      <c r="B480" s="208" t="s">
        <v>3</v>
      </c>
      <c r="C480" s="208" t="s">
        <v>975</v>
      </c>
      <c r="D480" s="208">
        <v>6</v>
      </c>
      <c r="E480" s="36" t="s">
        <v>172</v>
      </c>
      <c r="F480" s="8">
        <v>50</v>
      </c>
      <c r="G480" s="208"/>
      <c r="H480" s="108">
        <v>4.6902737550219813</v>
      </c>
      <c r="I480" s="88">
        <v>11.181528091430664</v>
      </c>
      <c r="J480" s="88">
        <v>9.7783712887988194</v>
      </c>
      <c r="K480" s="88">
        <v>1.4031568026318446</v>
      </c>
      <c r="L480" s="41">
        <v>0</v>
      </c>
      <c r="M480" s="107">
        <f t="shared" si="119"/>
        <v>0.11181528091430665</v>
      </c>
      <c r="N480" s="106">
        <f t="shared" si="119"/>
        <v>9.7783712887988192E-2</v>
      </c>
      <c r="O480" s="106">
        <f t="shared" si="120"/>
        <v>1.4031568026318447E-2</v>
      </c>
      <c r="P480" s="129">
        <f t="shared" si="117"/>
        <v>0</v>
      </c>
      <c r="Q480" s="128">
        <v>1.1371851611077464</v>
      </c>
      <c r="R480" s="107">
        <f t="shared" si="121"/>
        <v>0.12715467824084373</v>
      </c>
      <c r="S480" s="109">
        <f t="shared" si="121"/>
        <v>0.11119818729424047</v>
      </c>
      <c r="T480" s="110">
        <f t="shared" si="121"/>
        <v>1.5956490946603247E-2</v>
      </c>
      <c r="U480" s="108">
        <f t="shared" si="118"/>
        <v>6.3577339120421854</v>
      </c>
      <c r="V480" s="11">
        <f t="shared" si="118"/>
        <v>5.5599093647120235</v>
      </c>
      <c r="W480" s="11">
        <f t="shared" si="118"/>
        <v>0.79782454733016228</v>
      </c>
      <c r="X480" s="92">
        <f t="shared" si="123"/>
        <v>63577.339120421857</v>
      </c>
      <c r="Y480" s="15">
        <f t="shared" si="124"/>
        <v>55599.093647120237</v>
      </c>
      <c r="Z480" s="15">
        <f t="shared" si="125"/>
        <v>7978.245473301623</v>
      </c>
      <c r="AA480" s="111">
        <f t="shared" si="122"/>
        <v>635.77339120421857</v>
      </c>
      <c r="AB480" s="87">
        <f t="shared" si="122"/>
        <v>555.99093647120242</v>
      </c>
      <c r="AC480" s="127">
        <f t="shared" si="122"/>
        <v>79.782454733016237</v>
      </c>
    </row>
    <row r="481" spans="1:30" x14ac:dyDescent="0.25">
      <c r="A481" s="208" t="s">
        <v>7</v>
      </c>
      <c r="B481" s="208" t="s">
        <v>3</v>
      </c>
      <c r="C481" s="208" t="s">
        <v>975</v>
      </c>
      <c r="D481" s="208">
        <v>6</v>
      </c>
      <c r="E481" s="36" t="s">
        <v>451</v>
      </c>
      <c r="F481" s="8">
        <v>90</v>
      </c>
      <c r="G481" s="208"/>
      <c r="H481" s="108">
        <v>2.722287504896117</v>
      </c>
      <c r="I481" s="88">
        <v>9.5899200439453125</v>
      </c>
      <c r="J481" s="88">
        <v>9.5539290483820718</v>
      </c>
      <c r="K481" s="88">
        <v>3.5990995563240702E-2</v>
      </c>
      <c r="L481" s="128">
        <v>0</v>
      </c>
      <c r="M481" s="109">
        <f t="shared" si="119"/>
        <v>9.5899200439453131E-2</v>
      </c>
      <c r="N481" s="106">
        <f t="shared" si="119"/>
        <v>9.5539290483820719E-2</v>
      </c>
      <c r="O481" s="106">
        <f t="shared" si="120"/>
        <v>3.5990995563240703E-4</v>
      </c>
      <c r="P481" s="129">
        <f t="shared" si="117"/>
        <v>0</v>
      </c>
      <c r="Q481" s="128">
        <v>1.3575147860723722</v>
      </c>
      <c r="R481" s="107">
        <f t="shared" si="121"/>
        <v>0.13018458256907575</v>
      </c>
      <c r="S481" s="109">
        <f t="shared" si="121"/>
        <v>0.12969599948265012</v>
      </c>
      <c r="T481" s="110">
        <f t="shared" si="121"/>
        <v>4.8858308642564399E-4</v>
      </c>
      <c r="U481" s="108">
        <f t="shared" si="118"/>
        <v>11.716612431216818</v>
      </c>
      <c r="V481" s="11">
        <f t="shared" si="118"/>
        <v>11.672639953438509</v>
      </c>
      <c r="W481" s="11">
        <f t="shared" si="118"/>
        <v>4.3972477778307956E-2</v>
      </c>
      <c r="X481" s="92">
        <f t="shared" si="123"/>
        <v>117166.12431216818</v>
      </c>
      <c r="Y481" s="15">
        <f t="shared" si="124"/>
        <v>116726.39953438508</v>
      </c>
      <c r="Z481" s="15">
        <f t="shared" si="125"/>
        <v>439.72477778307956</v>
      </c>
      <c r="AA481" s="111">
        <f t="shared" si="122"/>
        <v>1171.6612431216818</v>
      </c>
      <c r="AB481" s="87">
        <f t="shared" si="122"/>
        <v>1167.2639953438509</v>
      </c>
      <c r="AC481" s="127">
        <f t="shared" si="122"/>
        <v>4.3972477778307955</v>
      </c>
    </row>
    <row r="482" spans="1:30" x14ac:dyDescent="0.25">
      <c r="A482" s="202" t="s">
        <v>864</v>
      </c>
      <c r="B482" s="202" t="s">
        <v>3</v>
      </c>
      <c r="C482" s="223" t="s">
        <v>865</v>
      </c>
      <c r="D482" s="202">
        <v>1</v>
      </c>
      <c r="E482" s="202" t="s">
        <v>177</v>
      </c>
      <c r="F482" s="202">
        <v>15</v>
      </c>
      <c r="G482" s="202">
        <v>48</v>
      </c>
      <c r="H482" s="106">
        <v>4.0313949339992687</v>
      </c>
      <c r="I482" s="209">
        <v>8.4587345123291016</v>
      </c>
      <c r="J482" s="209">
        <v>7.2431578348672199</v>
      </c>
      <c r="K482" s="105">
        <f>I482-J482</f>
        <v>1.2155766774618817</v>
      </c>
      <c r="L482" s="130"/>
      <c r="M482" s="106">
        <f>I482/100</f>
        <v>8.4587345123291011E-2</v>
      </c>
      <c r="N482" s="106">
        <f t="shared" ref="N482" si="126">J482/100</f>
        <v>7.2431578348672199E-2</v>
      </c>
      <c r="O482" s="106">
        <f t="shared" si="120"/>
        <v>1.2155766774618817E-2</v>
      </c>
      <c r="P482" s="130"/>
      <c r="Q482" s="45">
        <v>1.0422294647681127</v>
      </c>
      <c r="R482" s="107">
        <f t="shared" ref="R482:R545" si="127">$Q482*M482</f>
        <v>8.8159423434003223E-2</v>
      </c>
      <c r="S482" s="109">
        <f t="shared" ref="S482:S545" si="128">$Q482*N482</f>
        <v>7.5490325134646249E-2</v>
      </c>
      <c r="T482" s="110">
        <f t="shared" ref="T482:T545" si="129">$Q482*O482</f>
        <v>1.2669098299356979E-2</v>
      </c>
      <c r="U482" s="108">
        <f t="shared" ref="U482" si="130">$F482*M482*$Q482</f>
        <v>1.3223913515100483</v>
      </c>
      <c r="V482" s="11">
        <f t="shared" si="118"/>
        <v>1.1323548770196936</v>
      </c>
      <c r="W482" s="11">
        <f t="shared" si="118"/>
        <v>0.19003647449035466</v>
      </c>
      <c r="X482" s="92">
        <f t="shared" ref="X482:X495" si="131">U482*10^4</f>
        <v>13223.913515100483</v>
      </c>
      <c r="Y482" s="15">
        <f t="shared" ref="Y482:Y495" si="132">V482*10^4</f>
        <v>11323.548770196936</v>
      </c>
      <c r="Z482" s="15">
        <f t="shared" ref="Z482:Z495" si="133">W482*10^4</f>
        <v>1900.3647449035466</v>
      </c>
      <c r="AA482" s="111">
        <f t="shared" ref="AA482:AA495" si="134">X482*0.01</f>
        <v>132.23913515100483</v>
      </c>
      <c r="AB482" s="87">
        <f t="shared" ref="AB482:AB495" si="135">Y482*0.01</f>
        <v>113.23548770196936</v>
      </c>
      <c r="AC482" s="127">
        <f t="shared" ref="AC482:AC495" si="136">Z482*0.01</f>
        <v>19.003647449035466</v>
      </c>
      <c r="AD482" s="9"/>
    </row>
    <row r="483" spans="1:30" x14ac:dyDescent="0.25">
      <c r="A483" s="202" t="s">
        <v>864</v>
      </c>
      <c r="B483" s="202" t="s">
        <v>3</v>
      </c>
      <c r="C483" s="223" t="s">
        <v>865</v>
      </c>
      <c r="D483" s="202">
        <v>1</v>
      </c>
      <c r="E483" s="202" t="s">
        <v>170</v>
      </c>
      <c r="F483" s="202">
        <v>15</v>
      </c>
      <c r="G483" s="202"/>
      <c r="H483" s="106">
        <v>2.1915820029026802</v>
      </c>
      <c r="I483" s="209">
        <v>8.2220468521118164</v>
      </c>
      <c r="J483" s="209">
        <v>7.7391408841392009</v>
      </c>
      <c r="K483" s="105">
        <f t="shared" ref="K483:K544" si="137">I483-J483</f>
        <v>0.48290596797261554</v>
      </c>
      <c r="L483" s="130"/>
      <c r="M483" s="106">
        <f t="shared" ref="M483:M544" si="138">I483/100</f>
        <v>8.2220468521118167E-2</v>
      </c>
      <c r="N483" s="106">
        <f t="shared" ref="N483:N544" si="139">J483/100</f>
        <v>7.7391408841392006E-2</v>
      </c>
      <c r="O483" s="106">
        <f t="shared" si="120"/>
        <v>4.8290596797261557E-3</v>
      </c>
      <c r="P483" s="130"/>
      <c r="Q483" s="45">
        <v>1.5093155794133539</v>
      </c>
      <c r="R483" s="107">
        <f t="shared" si="127"/>
        <v>0.12409663408558889</v>
      </c>
      <c r="S483" s="109">
        <f t="shared" si="128"/>
        <v>0.11680805907706134</v>
      </c>
      <c r="T483" s="110">
        <f t="shared" si="129"/>
        <v>7.2885750085275479E-3</v>
      </c>
      <c r="U483" s="108">
        <f t="shared" si="118"/>
        <v>1.8614495112838336</v>
      </c>
      <c r="V483" s="11">
        <f t="shared" si="118"/>
        <v>1.7521208861559199</v>
      </c>
      <c r="W483" s="11">
        <f t="shared" si="118"/>
        <v>0.10932862512791321</v>
      </c>
      <c r="X483" s="92">
        <f t="shared" si="131"/>
        <v>18614.495112838336</v>
      </c>
      <c r="Y483" s="15">
        <f t="shared" si="132"/>
        <v>17521.2088615592</v>
      </c>
      <c r="Z483" s="15">
        <f t="shared" si="133"/>
        <v>1093.2862512791321</v>
      </c>
      <c r="AA483" s="111">
        <f t="shared" si="134"/>
        <v>186.14495112838335</v>
      </c>
      <c r="AB483" s="87">
        <f t="shared" si="135"/>
        <v>175.21208861559199</v>
      </c>
      <c r="AC483" s="127">
        <f t="shared" si="136"/>
        <v>10.932862512791321</v>
      </c>
      <c r="AD483" s="9"/>
    </row>
    <row r="484" spans="1:30" x14ac:dyDescent="0.25">
      <c r="A484" s="202" t="s">
        <v>864</v>
      </c>
      <c r="B484" s="202" t="s">
        <v>3</v>
      </c>
      <c r="C484" s="223" t="s">
        <v>865</v>
      </c>
      <c r="D484" s="202">
        <v>1</v>
      </c>
      <c r="E484" s="202" t="s">
        <v>171</v>
      </c>
      <c r="F484" s="202">
        <v>18</v>
      </c>
      <c r="G484" s="202"/>
      <c r="H484" s="106">
        <v>1.7656222953089704</v>
      </c>
      <c r="I484" s="209">
        <v>8.1564693450927699</v>
      </c>
      <c r="J484" s="209">
        <v>7.4632503653307261</v>
      </c>
      <c r="K484" s="105">
        <f t="shared" si="137"/>
        <v>0.69321897976204383</v>
      </c>
      <c r="L484" s="130"/>
      <c r="M484" s="106">
        <f t="shared" si="138"/>
        <v>8.1564693450927706E-2</v>
      </c>
      <c r="N484" s="106">
        <f t="shared" si="139"/>
        <v>7.4632503653307258E-2</v>
      </c>
      <c r="O484" s="106">
        <f t="shared" si="120"/>
        <v>6.9321897976204385E-3</v>
      </c>
      <c r="P484" s="130"/>
      <c r="Q484" s="45">
        <v>1.6626871394461196</v>
      </c>
      <c r="R484" s="107">
        <f t="shared" si="127"/>
        <v>0.13561656683372264</v>
      </c>
      <c r="S484" s="109">
        <f t="shared" si="128"/>
        <v>0.12409050400901951</v>
      </c>
      <c r="T484" s="110">
        <f t="shared" si="129"/>
        <v>1.1526062824703101E-2</v>
      </c>
      <c r="U484" s="108">
        <f t="shared" si="118"/>
        <v>2.4410982030070074</v>
      </c>
      <c r="V484" s="11">
        <f t="shared" si="118"/>
        <v>2.2336290721623513</v>
      </c>
      <c r="W484" s="11">
        <f t="shared" si="118"/>
        <v>0.20746913084465582</v>
      </c>
      <c r="X484" s="92">
        <f t="shared" si="131"/>
        <v>24410.982030070074</v>
      </c>
      <c r="Y484" s="15">
        <f t="shared" si="132"/>
        <v>22336.290721623514</v>
      </c>
      <c r="Z484" s="15">
        <f t="shared" si="133"/>
        <v>2074.6913084465582</v>
      </c>
      <c r="AA484" s="111">
        <f t="shared" si="134"/>
        <v>244.10982030070073</v>
      </c>
      <c r="AB484" s="87">
        <f t="shared" si="135"/>
        <v>223.36290721623516</v>
      </c>
      <c r="AC484" s="127">
        <f t="shared" si="136"/>
        <v>20.746913084465582</v>
      </c>
      <c r="AD484" s="9"/>
    </row>
    <row r="485" spans="1:30" x14ac:dyDescent="0.25">
      <c r="A485" s="202" t="s">
        <v>864</v>
      </c>
      <c r="B485" s="202" t="s">
        <v>3</v>
      </c>
      <c r="C485" s="223" t="s">
        <v>865</v>
      </c>
      <c r="D485" s="202">
        <v>2</v>
      </c>
      <c r="E485" s="202" t="s">
        <v>177</v>
      </c>
      <c r="F485" s="202">
        <v>15</v>
      </c>
      <c r="G485" s="202">
        <v>30</v>
      </c>
      <c r="H485" s="106">
        <v>7.037928458793222</v>
      </c>
      <c r="I485" s="209">
        <v>7.8294558525085449</v>
      </c>
      <c r="J485" s="209">
        <v>6.2434711018205462</v>
      </c>
      <c r="K485" s="105">
        <f t="shared" si="137"/>
        <v>1.5859847506879987</v>
      </c>
      <c r="L485" s="130"/>
      <c r="M485" s="106">
        <f t="shared" si="138"/>
        <v>7.8294558525085448E-2</v>
      </c>
      <c r="N485" s="106">
        <f t="shared" si="139"/>
        <v>6.2434711018205462E-2</v>
      </c>
      <c r="O485" s="106">
        <f t="shared" si="120"/>
        <v>1.5859847506879986E-2</v>
      </c>
      <c r="P485" s="130"/>
      <c r="Q485" s="45">
        <v>0.7407149206127891</v>
      </c>
      <c r="R485" s="107">
        <f t="shared" si="127"/>
        <v>5.7993947702322038E-2</v>
      </c>
      <c r="S485" s="109">
        <f t="shared" si="128"/>
        <v>4.6246322015332485E-2</v>
      </c>
      <c r="T485" s="110">
        <f t="shared" si="129"/>
        <v>1.174762568698955E-2</v>
      </c>
      <c r="U485" s="108">
        <f t="shared" si="118"/>
        <v>0.86990921553483058</v>
      </c>
      <c r="V485" s="11">
        <f t="shared" si="118"/>
        <v>0.69369483022998735</v>
      </c>
      <c r="W485" s="11">
        <f t="shared" si="118"/>
        <v>0.17621438530484324</v>
      </c>
      <c r="X485" s="92">
        <f t="shared" si="131"/>
        <v>8699.0921553483058</v>
      </c>
      <c r="Y485" s="15">
        <f t="shared" si="132"/>
        <v>6936.9483022998738</v>
      </c>
      <c r="Z485" s="15">
        <f t="shared" si="133"/>
        <v>1762.1438530484324</v>
      </c>
      <c r="AA485" s="111">
        <f t="shared" si="134"/>
        <v>86.990921553483062</v>
      </c>
      <c r="AB485" s="87">
        <f t="shared" si="135"/>
        <v>69.369483022998736</v>
      </c>
      <c r="AC485" s="127">
        <f t="shared" si="136"/>
        <v>17.621438530484326</v>
      </c>
      <c r="AD485" s="9"/>
    </row>
    <row r="486" spans="1:30" x14ac:dyDescent="0.25">
      <c r="A486" s="202" t="s">
        <v>864</v>
      </c>
      <c r="B486" s="202" t="s">
        <v>3</v>
      </c>
      <c r="C486" s="223" t="s">
        <v>865</v>
      </c>
      <c r="D486" s="202">
        <v>2</v>
      </c>
      <c r="E486" s="202" t="s">
        <v>170</v>
      </c>
      <c r="F486" s="202">
        <v>15</v>
      </c>
      <c r="G486" s="202"/>
      <c r="H486" s="106">
        <v>2.4924059506192111</v>
      </c>
      <c r="I486" s="209">
        <v>7.3214826583862305</v>
      </c>
      <c r="J486" s="209">
        <v>6.9960263887199341</v>
      </c>
      <c r="K486" s="105">
        <f t="shared" si="137"/>
        <v>0.32545626966629637</v>
      </c>
      <c r="L486" s="130"/>
      <c r="M486" s="106">
        <f t="shared" si="138"/>
        <v>7.3214826583862302E-2</v>
      </c>
      <c r="N486" s="106">
        <f t="shared" si="139"/>
        <v>6.9960263887199337E-2</v>
      </c>
      <c r="O486" s="106">
        <f t="shared" si="120"/>
        <v>3.2545626966629638E-3</v>
      </c>
      <c r="P486" s="130"/>
      <c r="Q486" s="45">
        <v>1.6775014378583752</v>
      </c>
      <c r="R486" s="107">
        <f t="shared" si="127"/>
        <v>0.12281797686698061</v>
      </c>
      <c r="S486" s="109">
        <f t="shared" si="128"/>
        <v>0.11735844326372825</v>
      </c>
      <c r="T486" s="110">
        <f t="shared" si="129"/>
        <v>5.4595336032523525E-3</v>
      </c>
      <c r="U486" s="108">
        <f t="shared" si="118"/>
        <v>1.8422696530047091</v>
      </c>
      <c r="V486" s="11">
        <f t="shared" si="118"/>
        <v>1.7603766489559241</v>
      </c>
      <c r="W486" s="11">
        <f t="shared" si="118"/>
        <v>8.1893004048785287E-2</v>
      </c>
      <c r="X486" s="92">
        <f t="shared" si="131"/>
        <v>18422.696530047091</v>
      </c>
      <c r="Y486" s="15">
        <f t="shared" si="132"/>
        <v>17603.766489559239</v>
      </c>
      <c r="Z486" s="15">
        <f t="shared" si="133"/>
        <v>818.93004048785292</v>
      </c>
      <c r="AA486" s="111">
        <f t="shared" si="134"/>
        <v>184.22696530047091</v>
      </c>
      <c r="AB486" s="87">
        <f t="shared" si="135"/>
        <v>176.0376648955924</v>
      </c>
      <c r="AC486" s="127">
        <f t="shared" si="136"/>
        <v>8.1893004048785301</v>
      </c>
      <c r="AD486" s="9"/>
    </row>
    <row r="487" spans="1:30" x14ac:dyDescent="0.25">
      <c r="A487" s="202" t="s">
        <v>864</v>
      </c>
      <c r="B487" s="202" t="s">
        <v>3</v>
      </c>
      <c r="C487" s="223" t="s">
        <v>865</v>
      </c>
      <c r="D487" s="202">
        <v>3</v>
      </c>
      <c r="E487" s="202" t="s">
        <v>177</v>
      </c>
      <c r="F487" s="202">
        <v>15</v>
      </c>
      <c r="G487" s="202">
        <v>59</v>
      </c>
      <c r="H487" s="106">
        <v>9.8358920063524042</v>
      </c>
      <c r="I487" s="209">
        <v>8.5592737197875977</v>
      </c>
      <c r="J487" s="209">
        <v>4.8904356746966489</v>
      </c>
      <c r="K487" s="105">
        <f t="shared" si="137"/>
        <v>3.6688380450909488</v>
      </c>
      <c r="L487" s="130"/>
      <c r="M487" s="106">
        <f t="shared" si="138"/>
        <v>8.5592737197875982E-2</v>
      </c>
      <c r="N487" s="106">
        <f t="shared" si="139"/>
        <v>4.8904356746966492E-2</v>
      </c>
      <c r="O487" s="106">
        <f t="shared" si="120"/>
        <v>3.668838045090949E-2</v>
      </c>
      <c r="P487" s="130"/>
      <c r="Q487" s="45">
        <v>0.52721473761263216</v>
      </c>
      <c r="R487" s="107">
        <f t="shared" si="127"/>
        <v>4.5125752483325163E-2</v>
      </c>
      <c r="S487" s="109">
        <f t="shared" si="128"/>
        <v>2.5783097610466495E-2</v>
      </c>
      <c r="T487" s="110">
        <f t="shared" si="129"/>
        <v>1.9342654872858668E-2</v>
      </c>
      <c r="U487" s="108">
        <f t="shared" si="118"/>
        <v>0.67688628724987754</v>
      </c>
      <c r="V487" s="11">
        <f t="shared" si="118"/>
        <v>0.38674646415699743</v>
      </c>
      <c r="W487" s="11">
        <f t="shared" si="118"/>
        <v>0.29013982309288006</v>
      </c>
      <c r="X487" s="92">
        <f t="shared" si="131"/>
        <v>6768.8628724987757</v>
      </c>
      <c r="Y487" s="15">
        <f t="shared" si="132"/>
        <v>3867.4646415699744</v>
      </c>
      <c r="Z487" s="15">
        <f t="shared" si="133"/>
        <v>2901.3982309288008</v>
      </c>
      <c r="AA487" s="111">
        <f t="shared" si="134"/>
        <v>67.688628724987751</v>
      </c>
      <c r="AB487" s="87">
        <f t="shared" si="135"/>
        <v>38.674646415699748</v>
      </c>
      <c r="AC487" s="127">
        <f t="shared" si="136"/>
        <v>29.013982309288007</v>
      </c>
      <c r="AD487" s="9"/>
    </row>
    <row r="488" spans="1:30" x14ac:dyDescent="0.25">
      <c r="A488" s="202" t="s">
        <v>864</v>
      </c>
      <c r="B488" s="202" t="s">
        <v>3</v>
      </c>
      <c r="C488" s="223" t="s">
        <v>865</v>
      </c>
      <c r="D488" s="202">
        <v>3</v>
      </c>
      <c r="E488" s="202" t="s">
        <v>170</v>
      </c>
      <c r="F488" s="202">
        <v>15</v>
      </c>
      <c r="G488" s="202"/>
      <c r="H488" s="106">
        <v>2.589475036946618</v>
      </c>
      <c r="I488" s="209">
        <v>7.8541975021362305</v>
      </c>
      <c r="J488" s="209">
        <v>7.2233865984621497</v>
      </c>
      <c r="K488" s="105">
        <f t="shared" si="137"/>
        <v>0.63081090367408077</v>
      </c>
      <c r="L488" s="130"/>
      <c r="M488" s="106">
        <f t="shared" si="138"/>
        <v>7.8541975021362301E-2</v>
      </c>
      <c r="N488" s="106">
        <f t="shared" si="139"/>
        <v>7.2233865984621504E-2</v>
      </c>
      <c r="O488" s="106">
        <f t="shared" si="120"/>
        <v>6.3081090367408076E-3</v>
      </c>
      <c r="P488" s="130"/>
      <c r="Q488" s="45">
        <v>1.293201108458093</v>
      </c>
      <c r="R488" s="107">
        <f t="shared" si="127"/>
        <v>0.10157056915811358</v>
      </c>
      <c r="S488" s="109">
        <f t="shared" si="128"/>
        <v>9.3412915559525869E-2</v>
      </c>
      <c r="T488" s="110">
        <f t="shared" si="129"/>
        <v>8.1576535985877253E-3</v>
      </c>
      <c r="U488" s="108">
        <f t="shared" si="118"/>
        <v>1.5235585373717038</v>
      </c>
      <c r="V488" s="11">
        <f t="shared" si="118"/>
        <v>1.4011937333928879</v>
      </c>
      <c r="W488" s="11">
        <f t="shared" si="118"/>
        <v>0.12236480397881588</v>
      </c>
      <c r="X488" s="92">
        <f t="shared" si="131"/>
        <v>15235.585373717038</v>
      </c>
      <c r="Y488" s="15">
        <f t="shared" si="132"/>
        <v>14011.93733392888</v>
      </c>
      <c r="Z488" s="15">
        <f t="shared" si="133"/>
        <v>1223.6480397881589</v>
      </c>
      <c r="AA488" s="111">
        <f t="shared" si="134"/>
        <v>152.35585373717038</v>
      </c>
      <c r="AB488" s="87">
        <f t="shared" si="135"/>
        <v>140.11937333928879</v>
      </c>
      <c r="AC488" s="127">
        <f t="shared" si="136"/>
        <v>12.236480397881589</v>
      </c>
      <c r="AD488" s="9"/>
    </row>
    <row r="489" spans="1:30" x14ac:dyDescent="0.25">
      <c r="A489" s="202" t="s">
        <v>864</v>
      </c>
      <c r="B489" s="202" t="s">
        <v>3</v>
      </c>
      <c r="C489" s="223" t="s">
        <v>865</v>
      </c>
      <c r="D489" s="202">
        <v>3</v>
      </c>
      <c r="E489" s="202" t="s">
        <v>171</v>
      </c>
      <c r="F489" s="202">
        <v>29</v>
      </c>
      <c r="G489" s="202"/>
      <c r="H489" s="106">
        <v>2.1361036535543341</v>
      </c>
      <c r="I489" s="209">
        <v>8.3732881546020508</v>
      </c>
      <c r="J489" s="209">
        <v>7.0342316746057731</v>
      </c>
      <c r="K489" s="105">
        <f t="shared" si="137"/>
        <v>1.3390564799962776</v>
      </c>
      <c r="L489" s="130"/>
      <c r="M489" s="106">
        <f t="shared" si="138"/>
        <v>8.3732881546020502E-2</v>
      </c>
      <c r="N489" s="106">
        <f t="shared" si="139"/>
        <v>7.0342316746057731E-2</v>
      </c>
      <c r="O489" s="106">
        <f t="shared" si="120"/>
        <v>1.3390564799962777E-2</v>
      </c>
      <c r="P489" s="130"/>
      <c r="Q489" s="45">
        <v>1.5964585112501526</v>
      </c>
      <c r="R489" s="107">
        <f t="shared" si="127"/>
        <v>0.13367607141564528</v>
      </c>
      <c r="S489" s="109">
        <f t="shared" si="128"/>
        <v>0.11229859027029801</v>
      </c>
      <c r="T489" s="110">
        <f t="shared" si="129"/>
        <v>2.1377481145347273E-2</v>
      </c>
      <c r="U489" s="108">
        <f t="shared" si="118"/>
        <v>3.8766060710537125</v>
      </c>
      <c r="V489" s="11">
        <f t="shared" si="118"/>
        <v>3.2566591178386424</v>
      </c>
      <c r="W489" s="11">
        <f t="shared" si="118"/>
        <v>0.61994695321507087</v>
      </c>
      <c r="X489" s="92">
        <f t="shared" si="131"/>
        <v>38766.060710537124</v>
      </c>
      <c r="Y489" s="15">
        <f t="shared" si="132"/>
        <v>32566.591178386425</v>
      </c>
      <c r="Z489" s="15">
        <f t="shared" si="133"/>
        <v>6199.4695321507088</v>
      </c>
      <c r="AA489" s="111">
        <f t="shared" si="134"/>
        <v>387.66060710537124</v>
      </c>
      <c r="AB489" s="87">
        <f t="shared" si="135"/>
        <v>325.66591178386426</v>
      </c>
      <c r="AC489" s="127">
        <f t="shared" si="136"/>
        <v>61.994695321507088</v>
      </c>
      <c r="AD489" s="9"/>
    </row>
    <row r="490" spans="1:30" x14ac:dyDescent="0.25">
      <c r="A490" s="202" t="s">
        <v>864</v>
      </c>
      <c r="B490" s="202" t="s">
        <v>3</v>
      </c>
      <c r="C490" s="223" t="s">
        <v>865</v>
      </c>
      <c r="D490" s="202">
        <v>4</v>
      </c>
      <c r="E490" s="202" t="s">
        <v>177</v>
      </c>
      <c r="F490" s="202">
        <v>15</v>
      </c>
      <c r="G490" s="202">
        <v>53</v>
      </c>
      <c r="H490" s="106">
        <v>14.49543279686821</v>
      </c>
      <c r="I490" s="209">
        <v>9.1366872787475586</v>
      </c>
      <c r="J490" s="209">
        <v>3.662774629414522</v>
      </c>
      <c r="K490" s="105">
        <f t="shared" si="137"/>
        <v>5.4739126493330366</v>
      </c>
      <c r="L490" s="130"/>
      <c r="M490" s="106">
        <f t="shared" si="138"/>
        <v>9.1366872787475586E-2</v>
      </c>
      <c r="N490" s="106">
        <f t="shared" si="139"/>
        <v>3.6627746294145218E-2</v>
      </c>
      <c r="O490" s="106">
        <f t="shared" si="120"/>
        <v>5.4739126493330369E-2</v>
      </c>
      <c r="P490" s="130"/>
      <c r="Q490" s="45">
        <v>0.47667183714728895</v>
      </c>
      <c r="R490" s="107">
        <f t="shared" si="127"/>
        <v>4.3552015106008632E-2</v>
      </c>
      <c r="S490" s="109">
        <f t="shared" si="128"/>
        <v>1.7459415116595007E-2</v>
      </c>
      <c r="T490" s="110">
        <f t="shared" si="129"/>
        <v>2.6092599989413625E-2</v>
      </c>
      <c r="U490" s="108">
        <f t="shared" si="118"/>
        <v>0.65328022659012941</v>
      </c>
      <c r="V490" s="11">
        <f t="shared" si="118"/>
        <v>0.26189122674892507</v>
      </c>
      <c r="W490" s="11">
        <f t="shared" si="118"/>
        <v>0.39138899984120434</v>
      </c>
      <c r="X490" s="92">
        <f t="shared" si="131"/>
        <v>6532.802265901294</v>
      </c>
      <c r="Y490" s="15">
        <f t="shared" si="132"/>
        <v>2618.9122674892506</v>
      </c>
      <c r="Z490" s="15">
        <f t="shared" si="133"/>
        <v>3913.8899984120435</v>
      </c>
      <c r="AA490" s="111">
        <f t="shared" si="134"/>
        <v>65.328022659012944</v>
      </c>
      <c r="AB490" s="87">
        <f t="shared" si="135"/>
        <v>26.189122674892506</v>
      </c>
      <c r="AC490" s="127">
        <f t="shared" si="136"/>
        <v>39.138899984120435</v>
      </c>
      <c r="AD490" s="9"/>
    </row>
    <row r="491" spans="1:30" x14ac:dyDescent="0.25">
      <c r="A491" s="202" t="s">
        <v>864</v>
      </c>
      <c r="B491" s="202" t="s">
        <v>3</v>
      </c>
      <c r="C491" s="223" t="s">
        <v>865</v>
      </c>
      <c r="D491" s="202">
        <v>4</v>
      </c>
      <c r="E491" s="202" t="s">
        <v>170</v>
      </c>
      <c r="F491" s="202">
        <v>15</v>
      </c>
      <c r="G491" s="202"/>
      <c r="H491" s="106">
        <v>3.1889236266190508</v>
      </c>
      <c r="I491" s="209">
        <v>7.7640929222106934</v>
      </c>
      <c r="J491" s="209">
        <v>0.10781550693054076</v>
      </c>
      <c r="K491" s="105">
        <f t="shared" si="137"/>
        <v>7.6562774152801527</v>
      </c>
      <c r="L491" s="130"/>
      <c r="M491" s="106">
        <f t="shared" si="138"/>
        <v>7.7640929222106927E-2</v>
      </c>
      <c r="N491" s="106">
        <f t="shared" si="139"/>
        <v>1.0781550693054077E-3</v>
      </c>
      <c r="O491" s="106">
        <f t="shared" si="120"/>
        <v>7.6562774152801522E-2</v>
      </c>
      <c r="P491" s="130"/>
      <c r="Q491" s="45">
        <v>1.2356867734458059</v>
      </c>
      <c r="R491" s="107">
        <f t="shared" si="127"/>
        <v>9.5939869317799492E-2</v>
      </c>
      <c r="S491" s="109">
        <f t="shared" si="128"/>
        <v>1.3322619588642384E-3</v>
      </c>
      <c r="T491" s="110">
        <f t="shared" si="129"/>
        <v>9.4607607358935253E-2</v>
      </c>
      <c r="U491" s="108">
        <f t="shared" si="118"/>
        <v>1.4390980397669924</v>
      </c>
      <c r="V491" s="11">
        <f t="shared" si="118"/>
        <v>1.9983929382963578E-2</v>
      </c>
      <c r="W491" s="11">
        <f t="shared" si="118"/>
        <v>1.419114110384029</v>
      </c>
      <c r="X491" s="92">
        <f t="shared" si="131"/>
        <v>14390.980397669924</v>
      </c>
      <c r="Y491" s="15">
        <f t="shared" si="132"/>
        <v>199.83929382963578</v>
      </c>
      <c r="Z491" s="15">
        <f t="shared" si="133"/>
        <v>14191.141103840289</v>
      </c>
      <c r="AA491" s="111">
        <f t="shared" si="134"/>
        <v>143.90980397669924</v>
      </c>
      <c r="AB491" s="87">
        <f t="shared" si="135"/>
        <v>1.9983929382963579</v>
      </c>
      <c r="AC491" s="127">
        <f t="shared" si="136"/>
        <v>141.91141103840289</v>
      </c>
      <c r="AD491" s="9"/>
    </row>
    <row r="492" spans="1:30" x14ac:dyDescent="0.25">
      <c r="A492" s="202" t="s">
        <v>864</v>
      </c>
      <c r="B492" s="202" t="s">
        <v>3</v>
      </c>
      <c r="C492" s="223" t="s">
        <v>865</v>
      </c>
      <c r="D492" s="202">
        <v>4</v>
      </c>
      <c r="E492" s="202" t="s">
        <v>171</v>
      </c>
      <c r="F492" s="202">
        <v>23</v>
      </c>
      <c r="G492" s="202"/>
      <c r="H492" s="106">
        <v>2.3449764521192478</v>
      </c>
      <c r="I492" s="209">
        <v>8.5009050369262695</v>
      </c>
      <c r="J492" s="209">
        <v>7.5280004961056504</v>
      </c>
      <c r="K492" s="105">
        <f t="shared" si="137"/>
        <v>0.97290454082061917</v>
      </c>
      <c r="L492" s="130"/>
      <c r="M492" s="106">
        <f t="shared" si="138"/>
        <v>8.5009050369262693E-2</v>
      </c>
      <c r="N492" s="106">
        <f t="shared" si="139"/>
        <v>7.528000496105651E-2</v>
      </c>
      <c r="O492" s="106">
        <f t="shared" si="120"/>
        <v>9.7290454082061915E-3</v>
      </c>
      <c r="P492" s="130"/>
      <c r="Q492" s="45">
        <v>1.7995015424298935</v>
      </c>
      <c r="R492" s="107">
        <f t="shared" si="127"/>
        <v>0.15297391725998871</v>
      </c>
      <c r="S492" s="109">
        <f t="shared" si="128"/>
        <v>0.13546648504155123</v>
      </c>
      <c r="T492" s="110">
        <f t="shared" si="129"/>
        <v>1.7507432218437514E-2</v>
      </c>
      <c r="U492" s="108">
        <f t="shared" si="118"/>
        <v>3.5184000969797404</v>
      </c>
      <c r="V492" s="11">
        <f t="shared" si="118"/>
        <v>3.1157291559556781</v>
      </c>
      <c r="W492" s="11">
        <f t="shared" si="118"/>
        <v>0.40267094102406281</v>
      </c>
      <c r="X492" s="92">
        <f t="shared" si="131"/>
        <v>35184.000969797402</v>
      </c>
      <c r="Y492" s="15">
        <f t="shared" si="132"/>
        <v>31157.291559556783</v>
      </c>
      <c r="Z492" s="15">
        <f t="shared" si="133"/>
        <v>4026.7094102406281</v>
      </c>
      <c r="AA492" s="111">
        <f t="shared" si="134"/>
        <v>351.84000969797404</v>
      </c>
      <c r="AB492" s="87">
        <f t="shared" si="135"/>
        <v>311.57291559556785</v>
      </c>
      <c r="AC492" s="127">
        <f t="shared" si="136"/>
        <v>40.267094102406283</v>
      </c>
      <c r="AD492" s="9"/>
    </row>
    <row r="493" spans="1:30" x14ac:dyDescent="0.25">
      <c r="A493" s="202" t="s">
        <v>864</v>
      </c>
      <c r="B493" s="202" t="s">
        <v>3</v>
      </c>
      <c r="C493" s="223" t="s">
        <v>865</v>
      </c>
      <c r="D493" s="202">
        <v>5</v>
      </c>
      <c r="E493" s="202" t="s">
        <v>177</v>
      </c>
      <c r="F493" s="202">
        <v>15</v>
      </c>
      <c r="G493" s="202">
        <v>47</v>
      </c>
      <c r="H493" s="106">
        <v>18.128066423449475</v>
      </c>
      <c r="I493" s="209">
        <v>9.0057315826416016</v>
      </c>
      <c r="J493" s="209">
        <v>4.4063868700805626</v>
      </c>
      <c r="K493" s="105">
        <f t="shared" si="137"/>
        <v>4.5993447125610389</v>
      </c>
      <c r="L493" s="130"/>
      <c r="M493" s="106">
        <f t="shared" si="138"/>
        <v>9.0057315826416018E-2</v>
      </c>
      <c r="N493" s="106">
        <f t="shared" si="139"/>
        <v>4.4063868700805628E-2</v>
      </c>
      <c r="O493" s="106">
        <f t="shared" si="120"/>
        <v>4.599344712561039E-2</v>
      </c>
      <c r="P493" s="130"/>
      <c r="Q493" s="45">
        <v>0.56381476898408767</v>
      </c>
      <c r="R493" s="107">
        <f t="shared" si="127"/>
        <v>5.0775644717997767E-2</v>
      </c>
      <c r="S493" s="109">
        <f t="shared" si="128"/>
        <v>2.4843859952089896E-2</v>
      </c>
      <c r="T493" s="110">
        <f t="shared" si="129"/>
        <v>2.5931784765907871E-2</v>
      </c>
      <c r="U493" s="108">
        <f t="shared" si="118"/>
        <v>0.7616346707699666</v>
      </c>
      <c r="V493" s="11">
        <f t="shared" si="118"/>
        <v>0.37265789928134846</v>
      </c>
      <c r="W493" s="11">
        <f t="shared" si="118"/>
        <v>0.38897677148861809</v>
      </c>
      <c r="X493" s="92">
        <f t="shared" si="131"/>
        <v>7616.3467076996658</v>
      </c>
      <c r="Y493" s="15">
        <f t="shared" si="132"/>
        <v>3726.5789928134845</v>
      </c>
      <c r="Z493" s="15">
        <f t="shared" si="133"/>
        <v>3889.7677148861808</v>
      </c>
      <c r="AA493" s="111">
        <f t="shared" si="134"/>
        <v>76.163467076996653</v>
      </c>
      <c r="AB493" s="87">
        <f t="shared" si="135"/>
        <v>37.265789928134843</v>
      </c>
      <c r="AC493" s="127">
        <f t="shared" si="136"/>
        <v>38.89767714886181</v>
      </c>
      <c r="AD493" s="9"/>
    </row>
    <row r="494" spans="1:30" x14ac:dyDescent="0.25">
      <c r="A494" s="202" t="s">
        <v>864</v>
      </c>
      <c r="B494" s="202" t="s">
        <v>3</v>
      </c>
      <c r="C494" s="223" t="s">
        <v>865</v>
      </c>
      <c r="D494" s="202">
        <v>5</v>
      </c>
      <c r="E494" s="202" t="s">
        <v>170</v>
      </c>
      <c r="F494" s="202">
        <v>15</v>
      </c>
      <c r="G494" s="202"/>
      <c r="H494" s="106">
        <v>3.2810969637609615</v>
      </c>
      <c r="I494" s="209">
        <v>7.8456730842590332</v>
      </c>
      <c r="J494" s="209">
        <v>7.1134622662121156</v>
      </c>
      <c r="K494" s="105">
        <f t="shared" si="137"/>
        <v>0.73221081804691757</v>
      </c>
      <c r="L494" s="130"/>
      <c r="M494" s="106">
        <f t="shared" si="138"/>
        <v>7.8456730842590333E-2</v>
      </c>
      <c r="N494" s="106">
        <f t="shared" si="139"/>
        <v>7.1134622662121158E-2</v>
      </c>
      <c r="O494" s="106">
        <f t="shared" si="120"/>
        <v>7.322108180469176E-3</v>
      </c>
      <c r="P494" s="130"/>
      <c r="Q494" s="45">
        <v>1.3716297471112118</v>
      </c>
      <c r="R494" s="107">
        <f t="shared" si="127"/>
        <v>0.10761358588479458</v>
      </c>
      <c r="S494" s="109">
        <f t="shared" si="128"/>
        <v>9.7570364492896716E-2</v>
      </c>
      <c r="T494" s="110">
        <f t="shared" si="129"/>
        <v>1.0043221391897872E-2</v>
      </c>
      <c r="U494" s="108">
        <f t="shared" si="118"/>
        <v>1.6142037882719189</v>
      </c>
      <c r="V494" s="11">
        <f t="shared" si="118"/>
        <v>1.4635554673934508</v>
      </c>
      <c r="W494" s="11">
        <f t="shared" si="118"/>
        <v>0.15064832087846805</v>
      </c>
      <c r="X494" s="92">
        <f t="shared" si="131"/>
        <v>16142.037882719189</v>
      </c>
      <c r="Y494" s="15">
        <f t="shared" si="132"/>
        <v>14635.554673934508</v>
      </c>
      <c r="Z494" s="15">
        <f t="shared" si="133"/>
        <v>1506.4832087846805</v>
      </c>
      <c r="AA494" s="111">
        <f t="shared" si="134"/>
        <v>161.42037882719188</v>
      </c>
      <c r="AB494" s="87">
        <f t="shared" si="135"/>
        <v>146.35554673934507</v>
      </c>
      <c r="AC494" s="127">
        <f t="shared" si="136"/>
        <v>15.064832087846806</v>
      </c>
      <c r="AD494" s="9"/>
    </row>
    <row r="495" spans="1:30" x14ac:dyDescent="0.25">
      <c r="A495" s="202" t="s">
        <v>864</v>
      </c>
      <c r="B495" s="202" t="s">
        <v>3</v>
      </c>
      <c r="C495" s="223" t="s">
        <v>865</v>
      </c>
      <c r="D495" s="202">
        <v>5</v>
      </c>
      <c r="E495" s="202" t="s">
        <v>171</v>
      </c>
      <c r="F495" s="202">
        <v>17</v>
      </c>
      <c r="G495" s="202"/>
      <c r="H495" s="106">
        <v>2.232637409458829</v>
      </c>
      <c r="I495" s="209">
        <v>7.0640468597412109</v>
      </c>
      <c r="J495" s="209">
        <v>6.8686911040486143</v>
      </c>
      <c r="K495" s="105">
        <f t="shared" si="137"/>
        <v>0.19535575569259667</v>
      </c>
      <c r="L495" s="130"/>
      <c r="M495" s="106">
        <f t="shared" si="138"/>
        <v>7.0640468597412104E-2</v>
      </c>
      <c r="N495" s="106">
        <f t="shared" si="139"/>
        <v>6.8686911040486145E-2</v>
      </c>
      <c r="O495" s="106">
        <f t="shared" ref="O495:O558" si="140">K495/100</f>
        <v>1.9535575569259666E-3</v>
      </c>
      <c r="P495" s="130"/>
      <c r="Q495" s="45">
        <v>1.5842585007930008</v>
      </c>
      <c r="R495" s="107">
        <f t="shared" si="127"/>
        <v>0.11191276287545115</v>
      </c>
      <c r="S495" s="109">
        <f t="shared" si="128"/>
        <v>0.1088178227091028</v>
      </c>
      <c r="T495" s="110">
        <f t="shared" si="129"/>
        <v>3.0949401663483691E-3</v>
      </c>
      <c r="U495" s="11">
        <f t="shared" si="118"/>
        <v>1.9025169688826695</v>
      </c>
      <c r="V495" s="11">
        <f t="shared" si="118"/>
        <v>1.8499029860547476</v>
      </c>
      <c r="W495" s="11">
        <f t="shared" si="118"/>
        <v>5.2613982827922276E-2</v>
      </c>
      <c r="X495" s="92">
        <f t="shared" si="131"/>
        <v>19025.169688826696</v>
      </c>
      <c r="Y495" s="15">
        <f t="shared" si="132"/>
        <v>18499.029860547475</v>
      </c>
      <c r="Z495" s="15">
        <f t="shared" si="133"/>
        <v>526.1398282792228</v>
      </c>
      <c r="AA495" s="111">
        <f t="shared" si="134"/>
        <v>190.25169688826696</v>
      </c>
      <c r="AB495" s="87">
        <f t="shared" si="135"/>
        <v>184.99029860547475</v>
      </c>
      <c r="AC495" s="127">
        <f t="shared" si="136"/>
        <v>5.2613982827922277</v>
      </c>
      <c r="AD495" s="9"/>
    </row>
    <row r="496" spans="1:30" x14ac:dyDescent="0.25">
      <c r="A496" s="202" t="s">
        <v>864</v>
      </c>
      <c r="B496" s="202" t="s">
        <v>3</v>
      </c>
      <c r="C496" s="223" t="s">
        <v>865</v>
      </c>
      <c r="D496" s="202">
        <v>6</v>
      </c>
      <c r="E496" s="202" t="s">
        <v>177</v>
      </c>
      <c r="F496" s="202">
        <v>15</v>
      </c>
      <c r="G496" s="202">
        <v>48</v>
      </c>
      <c r="H496" s="106">
        <v>10.944309927360662</v>
      </c>
      <c r="I496" s="209">
        <v>12.585145950317383</v>
      </c>
      <c r="J496" s="209">
        <v>7.5165640011249479</v>
      </c>
      <c r="K496" s="105">
        <f t="shared" si="137"/>
        <v>5.0685819491924349</v>
      </c>
      <c r="L496" s="130"/>
      <c r="M496" s="106">
        <f t="shared" si="138"/>
        <v>0.12585145950317383</v>
      </c>
      <c r="N496" s="106">
        <f t="shared" si="139"/>
        <v>7.5165640011249479E-2</v>
      </c>
      <c r="O496" s="106">
        <f t="shared" si="140"/>
        <v>5.0685819491924348E-2</v>
      </c>
      <c r="P496" s="130"/>
      <c r="Q496" s="45">
        <v>0.63265768513515874</v>
      </c>
      <c r="R496" s="107">
        <f t="shared" si="127"/>
        <v>7.9620893040159138E-2</v>
      </c>
      <c r="S496" s="109">
        <f t="shared" si="128"/>
        <v>4.7554119811219764E-2</v>
      </c>
      <c r="T496" s="110">
        <f t="shared" si="129"/>
        <v>3.2066773228939367E-2</v>
      </c>
      <c r="U496" s="11">
        <f t="shared" si="118"/>
        <v>1.194313395602387</v>
      </c>
      <c r="V496" s="11">
        <f t="shared" si="118"/>
        <v>0.7133117971682964</v>
      </c>
      <c r="W496" s="128">
        <f t="shared" si="118"/>
        <v>0.48100159843409052</v>
      </c>
      <c r="X496" s="92">
        <f t="shared" ref="X496:X559" si="141">U496*10^4</f>
        <v>11943.13395602387</v>
      </c>
      <c r="Y496" s="15">
        <f t="shared" ref="Y496:Y559" si="142">V496*10^4</f>
        <v>7133.1179716829638</v>
      </c>
      <c r="Z496" s="15">
        <f t="shared" ref="Z496:Z559" si="143">W496*10^4</f>
        <v>4810.0159843409056</v>
      </c>
      <c r="AA496" s="111">
        <f t="shared" ref="AA496:AA559" si="144">X496*0.01</f>
        <v>119.43133956023871</v>
      </c>
      <c r="AB496" s="87">
        <f t="shared" ref="AB496:AB559" si="145">Y496*0.01</f>
        <v>71.331179716829638</v>
      </c>
      <c r="AC496" s="127">
        <f t="shared" ref="AC496:AC559" si="146">Z496*0.01</f>
        <v>48.10015984340906</v>
      </c>
      <c r="AD496" s="9"/>
    </row>
    <row r="497" spans="1:30" x14ac:dyDescent="0.25">
      <c r="A497" s="202" t="s">
        <v>864</v>
      </c>
      <c r="B497" s="202" t="s">
        <v>3</v>
      </c>
      <c r="C497" s="223" t="s">
        <v>865</v>
      </c>
      <c r="D497" s="202">
        <v>6</v>
      </c>
      <c r="E497" s="202" t="s">
        <v>170</v>
      </c>
      <c r="F497" s="202">
        <v>15</v>
      </c>
      <c r="G497" s="202"/>
      <c r="H497" s="106">
        <v>2.556085359180817</v>
      </c>
      <c r="I497" s="209">
        <v>8.7983436584472656</v>
      </c>
      <c r="J497" s="209">
        <v>8.386903286762962</v>
      </c>
      <c r="K497" s="105">
        <f t="shared" si="137"/>
        <v>0.41144037168430359</v>
      </c>
      <c r="L497" s="130"/>
      <c r="M497" s="106">
        <f t="shared" si="138"/>
        <v>8.7983436584472663E-2</v>
      </c>
      <c r="N497" s="106">
        <f t="shared" si="139"/>
        <v>8.3869032867629617E-2</v>
      </c>
      <c r="O497" s="106">
        <f t="shared" si="140"/>
        <v>4.1144037168430354E-3</v>
      </c>
      <c r="P497" s="130"/>
      <c r="Q497" s="45">
        <v>1.2435296373111178</v>
      </c>
      <c r="R497" s="107">
        <f t="shared" si="127"/>
        <v>0.10941001098527502</v>
      </c>
      <c r="S497" s="109">
        <f t="shared" si="128"/>
        <v>0.10429362802351767</v>
      </c>
      <c r="T497" s="110">
        <f t="shared" si="129"/>
        <v>5.1163829617573344E-3</v>
      </c>
      <c r="U497" s="11">
        <f t="shared" si="118"/>
        <v>1.6411501647791253</v>
      </c>
      <c r="V497" s="11">
        <f t="shared" si="118"/>
        <v>1.5644044203527649</v>
      </c>
      <c r="W497" s="128">
        <f t="shared" si="118"/>
        <v>7.6745744426360021E-2</v>
      </c>
      <c r="X497" s="92">
        <f t="shared" si="141"/>
        <v>16411.501647791254</v>
      </c>
      <c r="Y497" s="15">
        <f t="shared" si="142"/>
        <v>15644.04420352765</v>
      </c>
      <c r="Z497" s="15">
        <f t="shared" si="143"/>
        <v>767.45744426360022</v>
      </c>
      <c r="AA497" s="111">
        <f t="shared" si="144"/>
        <v>164.11501647791255</v>
      </c>
      <c r="AB497" s="87">
        <f t="shared" si="145"/>
        <v>156.4404420352765</v>
      </c>
      <c r="AC497" s="127">
        <f t="shared" si="146"/>
        <v>7.6745744426360023</v>
      </c>
      <c r="AD497" s="9"/>
    </row>
    <row r="498" spans="1:30" x14ac:dyDescent="0.25">
      <c r="A498" s="202" t="s">
        <v>864</v>
      </c>
      <c r="B498" s="202" t="s">
        <v>3</v>
      </c>
      <c r="C498" s="223" t="s">
        <v>865</v>
      </c>
      <c r="D498" s="202">
        <v>6</v>
      </c>
      <c r="E498" s="202" t="s">
        <v>171</v>
      </c>
      <c r="F498" s="202">
        <v>18</v>
      </c>
      <c r="G498" s="202"/>
      <c r="H498" s="106">
        <v>1.9418386491556978</v>
      </c>
      <c r="I498" s="209">
        <v>7.1678485870361328</v>
      </c>
      <c r="J498" s="209">
        <v>6.7642065062979162</v>
      </c>
      <c r="K498" s="105">
        <f t="shared" si="137"/>
        <v>0.40364208073821661</v>
      </c>
      <c r="L498" s="130"/>
      <c r="M498" s="106">
        <f t="shared" si="138"/>
        <v>7.1678485870361325E-2</v>
      </c>
      <c r="N498" s="106">
        <f t="shared" si="139"/>
        <v>6.7642065062979165E-2</v>
      </c>
      <c r="O498" s="106">
        <f t="shared" si="140"/>
        <v>4.0364208073821661E-3</v>
      </c>
      <c r="P498" s="130"/>
      <c r="Q498" s="45">
        <v>1.6252156787562959</v>
      </c>
      <c r="R498" s="107">
        <f t="shared" si="127"/>
        <v>0.11649299906602284</v>
      </c>
      <c r="S498" s="109">
        <f t="shared" si="128"/>
        <v>0.10993294468380721</v>
      </c>
      <c r="T498" s="110">
        <f t="shared" si="129"/>
        <v>6.5600543822156429E-3</v>
      </c>
      <c r="U498" s="11">
        <f t="shared" si="118"/>
        <v>2.0968739831884111</v>
      </c>
      <c r="V498" s="11">
        <f t="shared" si="118"/>
        <v>1.97879300430853</v>
      </c>
      <c r="W498" s="128">
        <f t="shared" si="118"/>
        <v>0.11808097887988157</v>
      </c>
      <c r="X498" s="92">
        <f t="shared" si="141"/>
        <v>20968.739831884111</v>
      </c>
      <c r="Y498" s="15">
        <f t="shared" si="142"/>
        <v>19787.9300430853</v>
      </c>
      <c r="Z498" s="15">
        <f t="shared" si="143"/>
        <v>1180.8097887988158</v>
      </c>
      <c r="AA498" s="111">
        <f t="shared" si="144"/>
        <v>209.68739831884113</v>
      </c>
      <c r="AB498" s="87">
        <f t="shared" si="145"/>
        <v>197.87930043085299</v>
      </c>
      <c r="AC498" s="127">
        <f t="shared" si="146"/>
        <v>11.808097887988158</v>
      </c>
      <c r="AD498" s="9"/>
    </row>
    <row r="499" spans="1:30" x14ac:dyDescent="0.25">
      <c r="A499" s="202" t="s">
        <v>869</v>
      </c>
      <c r="B499" s="202" t="s">
        <v>3</v>
      </c>
      <c r="C499" s="202" t="s">
        <v>870</v>
      </c>
      <c r="D499" s="202">
        <v>1</v>
      </c>
      <c r="E499" s="202" t="s">
        <v>177</v>
      </c>
      <c r="F499" s="202">
        <v>15</v>
      </c>
      <c r="G499" s="202">
        <v>75</v>
      </c>
      <c r="H499" s="106">
        <v>5.3862803862804034</v>
      </c>
      <c r="I499" s="209">
        <v>6.2389554977416992</v>
      </c>
      <c r="J499" s="209">
        <v>3.7108280678173315</v>
      </c>
      <c r="K499" s="105">
        <f t="shared" si="137"/>
        <v>2.5281274299243677</v>
      </c>
      <c r="L499" s="130"/>
      <c r="M499" s="106">
        <f t="shared" si="138"/>
        <v>6.2389554977416994E-2</v>
      </c>
      <c r="N499" s="106">
        <f t="shared" si="139"/>
        <v>3.7108280678173317E-2</v>
      </c>
      <c r="O499" s="106">
        <f t="shared" si="140"/>
        <v>2.5281274299243678E-2</v>
      </c>
      <c r="P499" s="130"/>
      <c r="Q499" s="45">
        <v>1.2078010352580302</v>
      </c>
      <c r="R499" s="107">
        <f t="shared" si="127"/>
        <v>7.535416909101203E-2</v>
      </c>
      <c r="S499" s="109">
        <f t="shared" si="128"/>
        <v>4.4819419819743286E-2</v>
      </c>
      <c r="T499" s="110">
        <f t="shared" si="129"/>
        <v>3.0534749271268747E-2</v>
      </c>
      <c r="U499" s="11">
        <f t="shared" si="118"/>
        <v>1.1303125363651807</v>
      </c>
      <c r="V499" s="11">
        <f t="shared" si="118"/>
        <v>0.67229129729614934</v>
      </c>
      <c r="W499" s="128">
        <f t="shared" si="118"/>
        <v>0.45802123906903119</v>
      </c>
      <c r="X499" s="92">
        <f t="shared" si="141"/>
        <v>11303.125363651807</v>
      </c>
      <c r="Y499" s="15">
        <f t="shared" si="142"/>
        <v>6722.9129729614933</v>
      </c>
      <c r="Z499" s="15">
        <f t="shared" si="143"/>
        <v>4580.2123906903116</v>
      </c>
      <c r="AA499" s="111">
        <f t="shared" si="144"/>
        <v>113.03125363651807</v>
      </c>
      <c r="AB499" s="87">
        <f t="shared" si="145"/>
        <v>67.229129729614939</v>
      </c>
      <c r="AC499" s="127">
        <f t="shared" si="146"/>
        <v>45.80212390690312</v>
      </c>
      <c r="AD499" s="9"/>
    </row>
    <row r="500" spans="1:30" x14ac:dyDescent="0.25">
      <c r="A500" s="202" t="s">
        <v>869</v>
      </c>
      <c r="B500" s="202" t="s">
        <v>3</v>
      </c>
      <c r="C500" s="202" t="s">
        <v>870</v>
      </c>
      <c r="D500" s="202">
        <v>1</v>
      </c>
      <c r="E500" s="202" t="s">
        <v>170</v>
      </c>
      <c r="F500" s="202">
        <v>15</v>
      </c>
      <c r="G500" s="202"/>
      <c r="H500" s="106">
        <v>2.5390084018096077</v>
      </c>
      <c r="I500" s="209">
        <v>4.681422233581543</v>
      </c>
      <c r="J500" s="209">
        <v>3.8531837701115101</v>
      </c>
      <c r="K500" s="105">
        <f t="shared" si="137"/>
        <v>0.82823846347003283</v>
      </c>
      <c r="L500" s="130"/>
      <c r="M500" s="106">
        <f t="shared" si="138"/>
        <v>4.6814222335815427E-2</v>
      </c>
      <c r="N500" s="106">
        <f t="shared" si="139"/>
        <v>3.8531837701115103E-2</v>
      </c>
      <c r="O500" s="106">
        <f t="shared" si="140"/>
        <v>8.282384634700329E-3</v>
      </c>
      <c r="P500" s="130"/>
      <c r="Q500" s="45">
        <v>1.5267441657807137</v>
      </c>
      <c r="R500" s="107">
        <f t="shared" si="127"/>
        <v>7.1473340826767373E-2</v>
      </c>
      <c r="S500" s="109">
        <f t="shared" si="128"/>
        <v>5.8828258406986828E-2</v>
      </c>
      <c r="T500" s="110">
        <f t="shared" si="129"/>
        <v>1.2645082419780554E-2</v>
      </c>
      <c r="U500" s="11">
        <f t="shared" si="118"/>
        <v>1.0721001124015106</v>
      </c>
      <c r="V500" s="11">
        <f t="shared" si="118"/>
        <v>0.88242387610480244</v>
      </c>
      <c r="W500" s="128">
        <f t="shared" si="118"/>
        <v>0.18967623629670832</v>
      </c>
      <c r="X500" s="92">
        <f t="shared" si="141"/>
        <v>10721.001124015105</v>
      </c>
      <c r="Y500" s="15">
        <f t="shared" si="142"/>
        <v>8824.2387610480237</v>
      </c>
      <c r="Z500" s="15">
        <f t="shared" si="143"/>
        <v>1896.7623629670832</v>
      </c>
      <c r="AA500" s="111">
        <f t="shared" si="144"/>
        <v>107.21001124015106</v>
      </c>
      <c r="AB500" s="87">
        <f t="shared" si="145"/>
        <v>88.242387610480236</v>
      </c>
      <c r="AC500" s="127">
        <f t="shared" si="146"/>
        <v>18.967623629670832</v>
      </c>
      <c r="AD500" s="9"/>
    </row>
    <row r="501" spans="1:30" x14ac:dyDescent="0.25">
      <c r="A501" s="202" t="s">
        <v>869</v>
      </c>
      <c r="B501" s="202" t="s">
        <v>3</v>
      </c>
      <c r="C501" s="202" t="s">
        <v>870</v>
      </c>
      <c r="D501" s="202">
        <v>1</v>
      </c>
      <c r="E501" s="202" t="s">
        <v>171</v>
      </c>
      <c r="F501" s="202">
        <v>20</v>
      </c>
      <c r="G501" s="202"/>
      <c r="H501" s="106">
        <v>1.6623568526042596</v>
      </c>
      <c r="I501" s="209">
        <v>3.3096623420715332</v>
      </c>
      <c r="J501" s="209">
        <v>3.0941912369574869</v>
      </c>
      <c r="K501" s="105">
        <f t="shared" si="137"/>
        <v>0.21547110511404632</v>
      </c>
      <c r="L501" s="130"/>
      <c r="M501" s="106">
        <f t="shared" si="138"/>
        <v>3.3096623420715329E-2</v>
      </c>
      <c r="N501" s="106">
        <f t="shared" si="139"/>
        <v>3.0941912369574869E-2</v>
      </c>
      <c r="O501" s="106">
        <f t="shared" si="140"/>
        <v>2.1547110511404631E-3</v>
      </c>
      <c r="P501" s="130"/>
      <c r="Q501" s="45">
        <v>1.6130156682991441</v>
      </c>
      <c r="R501" s="107">
        <f t="shared" si="127"/>
        <v>5.338537214541024E-2</v>
      </c>
      <c r="S501" s="109">
        <f t="shared" si="128"/>
        <v>4.990978945926336E-2</v>
      </c>
      <c r="T501" s="110">
        <f t="shared" si="129"/>
        <v>3.4755826861468855E-3</v>
      </c>
      <c r="U501" s="11">
        <f t="shared" si="118"/>
        <v>1.067707442908205</v>
      </c>
      <c r="V501" s="11">
        <f t="shared" si="118"/>
        <v>0.9981957891852673</v>
      </c>
      <c r="W501" s="128">
        <f t="shared" si="118"/>
        <v>6.9511653722937716E-2</v>
      </c>
      <c r="X501" s="92">
        <f t="shared" si="141"/>
        <v>10677.074429082049</v>
      </c>
      <c r="Y501" s="15">
        <f t="shared" si="142"/>
        <v>9981.9578918526731</v>
      </c>
      <c r="Z501" s="15">
        <f t="shared" si="143"/>
        <v>695.11653722937717</v>
      </c>
      <c r="AA501" s="111">
        <f t="shared" si="144"/>
        <v>106.7707442908205</v>
      </c>
      <c r="AB501" s="87">
        <f t="shared" si="145"/>
        <v>99.81957891852673</v>
      </c>
      <c r="AC501" s="127">
        <f t="shared" si="146"/>
        <v>6.9511653722937723</v>
      </c>
      <c r="AD501" s="9"/>
    </row>
    <row r="502" spans="1:30" x14ac:dyDescent="0.25">
      <c r="A502" s="202" t="s">
        <v>869</v>
      </c>
      <c r="B502" s="202" t="s">
        <v>3</v>
      </c>
      <c r="C502" s="202" t="s">
        <v>870</v>
      </c>
      <c r="D502" s="202">
        <v>1</v>
      </c>
      <c r="E502" s="202" t="s">
        <v>172</v>
      </c>
      <c r="F502" s="202">
        <v>25</v>
      </c>
      <c r="G502" s="202"/>
      <c r="H502" s="106">
        <v>4.1336851363237841</v>
      </c>
      <c r="I502" s="209">
        <v>2.7268867492675781</v>
      </c>
      <c r="J502" s="209">
        <v>2.3221965830055549</v>
      </c>
      <c r="K502" s="105">
        <f t="shared" si="137"/>
        <v>0.40469016626202325</v>
      </c>
      <c r="L502" s="130"/>
      <c r="M502" s="106">
        <f t="shared" si="138"/>
        <v>2.7268867492675781E-2</v>
      </c>
      <c r="N502" s="106">
        <f t="shared" si="139"/>
        <v>2.3221965830055549E-2</v>
      </c>
      <c r="O502" s="106">
        <f t="shared" si="140"/>
        <v>4.0469016626202324E-3</v>
      </c>
      <c r="P502" s="130"/>
      <c r="Q502" s="45">
        <v>1.4352440873520749</v>
      </c>
      <c r="R502" s="107">
        <f t="shared" si="127"/>
        <v>3.9137480837650111E-2</v>
      </c>
      <c r="S502" s="109">
        <f t="shared" si="128"/>
        <v>3.3329189154279147E-2</v>
      </c>
      <c r="T502" s="110">
        <f t="shared" si="129"/>
        <v>5.8082916833709702E-3</v>
      </c>
      <c r="U502" s="11">
        <f t="shared" si="118"/>
        <v>0.97843702094125284</v>
      </c>
      <c r="V502" s="11">
        <f t="shared" si="118"/>
        <v>0.83322972885697855</v>
      </c>
      <c r="W502" s="128">
        <f t="shared" si="118"/>
        <v>0.14520729208427424</v>
      </c>
      <c r="X502" s="92">
        <f t="shared" si="141"/>
        <v>9784.3702094125292</v>
      </c>
      <c r="Y502" s="15">
        <f t="shared" si="142"/>
        <v>8332.2972885697855</v>
      </c>
      <c r="Z502" s="15">
        <f t="shared" si="143"/>
        <v>1452.0729208427424</v>
      </c>
      <c r="AA502" s="111">
        <f t="shared" si="144"/>
        <v>97.843702094125291</v>
      </c>
      <c r="AB502" s="87">
        <f t="shared" si="145"/>
        <v>83.322972885697851</v>
      </c>
      <c r="AC502" s="127">
        <f t="shared" si="146"/>
        <v>14.520729208427424</v>
      </c>
      <c r="AD502" s="9"/>
    </row>
    <row r="503" spans="1:30" x14ac:dyDescent="0.25">
      <c r="A503" s="202" t="s">
        <v>869</v>
      </c>
      <c r="B503" s="202" t="s">
        <v>3</v>
      </c>
      <c r="C503" s="202" t="s">
        <v>870</v>
      </c>
      <c r="D503" s="202">
        <v>2</v>
      </c>
      <c r="E503" s="202" t="s">
        <v>177</v>
      </c>
      <c r="F503" s="202">
        <v>15</v>
      </c>
      <c r="G503" s="202">
        <v>68</v>
      </c>
      <c r="H503" s="106">
        <v>2.8069571207164108</v>
      </c>
      <c r="I503" s="209">
        <v>8.5855321884155273</v>
      </c>
      <c r="J503" s="209">
        <v>8.3182900292298143</v>
      </c>
      <c r="K503" s="105">
        <f t="shared" si="137"/>
        <v>0.26724215918571304</v>
      </c>
      <c r="L503" s="130"/>
      <c r="M503" s="106">
        <f t="shared" si="138"/>
        <v>8.5855321884155275E-2</v>
      </c>
      <c r="N503" s="106">
        <f t="shared" si="139"/>
        <v>8.3182900292298148E-2</v>
      </c>
      <c r="O503" s="106">
        <f t="shared" si="140"/>
        <v>2.6724215918571305E-3</v>
      </c>
      <c r="P503" s="130"/>
      <c r="Q503" s="45">
        <v>1.5467870401031771</v>
      </c>
      <c r="R503" s="107">
        <f t="shared" si="127"/>
        <v>0.13279989921429808</v>
      </c>
      <c r="S503" s="109">
        <f t="shared" si="128"/>
        <v>0.12866623213032155</v>
      </c>
      <c r="T503" s="110">
        <f t="shared" si="129"/>
        <v>4.1336670839765121E-3</v>
      </c>
      <c r="U503" s="11">
        <f t="shared" si="118"/>
        <v>1.991998488214471</v>
      </c>
      <c r="V503" s="11">
        <f t="shared" si="118"/>
        <v>1.9299934819548235</v>
      </c>
      <c r="W503" s="128">
        <f t="shared" si="118"/>
        <v>6.200500625964768E-2</v>
      </c>
      <c r="X503" s="92">
        <f t="shared" si="141"/>
        <v>19919.984882144709</v>
      </c>
      <c r="Y503" s="15">
        <f t="shared" si="142"/>
        <v>19299.934819548234</v>
      </c>
      <c r="Z503" s="15">
        <f t="shared" si="143"/>
        <v>620.05006259647678</v>
      </c>
      <c r="AA503" s="111">
        <f t="shared" si="144"/>
        <v>199.19984882144709</v>
      </c>
      <c r="AB503" s="87">
        <f t="shared" si="145"/>
        <v>192.99934819548236</v>
      </c>
      <c r="AC503" s="127">
        <f t="shared" si="146"/>
        <v>6.2005006259647679</v>
      </c>
      <c r="AD503" s="9"/>
    </row>
    <row r="504" spans="1:30" x14ac:dyDescent="0.25">
      <c r="A504" s="202" t="s">
        <v>869</v>
      </c>
      <c r="B504" s="202" t="s">
        <v>3</v>
      </c>
      <c r="C504" s="202" t="s">
        <v>870</v>
      </c>
      <c r="D504" s="202">
        <v>2</v>
      </c>
      <c r="E504" s="202" t="s">
        <v>170</v>
      </c>
      <c r="F504" s="202">
        <v>15</v>
      </c>
      <c r="G504" s="202"/>
      <c r="H504" s="106">
        <v>3.4091773837607793</v>
      </c>
      <c r="I504" s="209">
        <v>4.2131423950195313</v>
      </c>
      <c r="J504" s="209">
        <v>3.3927927609947237</v>
      </c>
      <c r="K504" s="105">
        <f t="shared" si="137"/>
        <v>0.82034963402480754</v>
      </c>
      <c r="L504" s="130"/>
      <c r="M504" s="106">
        <f t="shared" si="138"/>
        <v>4.2131423950195313E-2</v>
      </c>
      <c r="N504" s="106">
        <f t="shared" si="139"/>
        <v>3.3927927609947235E-2</v>
      </c>
      <c r="O504" s="106">
        <f t="shared" si="140"/>
        <v>8.2034963402480756E-3</v>
      </c>
      <c r="P504" s="130"/>
      <c r="Q504" s="45">
        <v>1.3123725534621886</v>
      </c>
      <c r="R504" s="107">
        <f t="shared" si="127"/>
        <v>5.5292124430515829E-2</v>
      </c>
      <c r="S504" s="109">
        <f t="shared" si="128"/>
        <v>4.4526080991146744E-2</v>
      </c>
      <c r="T504" s="110">
        <f t="shared" si="129"/>
        <v>1.0766043439369086E-2</v>
      </c>
      <c r="U504" s="11">
        <f t="shared" si="118"/>
        <v>0.82938186645773748</v>
      </c>
      <c r="V504" s="11">
        <f t="shared" si="118"/>
        <v>0.66789121486720116</v>
      </c>
      <c r="W504" s="128">
        <f t="shared" si="118"/>
        <v>0.1614906515905363</v>
      </c>
      <c r="X504" s="92">
        <f t="shared" si="141"/>
        <v>8293.8186645773749</v>
      </c>
      <c r="Y504" s="15">
        <f t="shared" si="142"/>
        <v>6678.9121486720114</v>
      </c>
      <c r="Z504" s="15">
        <f t="shared" si="143"/>
        <v>1614.906515905363</v>
      </c>
      <c r="AA504" s="111">
        <f t="shared" si="144"/>
        <v>82.938186645773754</v>
      </c>
      <c r="AB504" s="87">
        <f t="shared" si="145"/>
        <v>66.78912148672012</v>
      </c>
      <c r="AC504" s="127">
        <f t="shared" si="146"/>
        <v>16.149065159053631</v>
      </c>
      <c r="AD504" s="9"/>
    </row>
    <row r="505" spans="1:30" x14ac:dyDescent="0.25">
      <c r="A505" s="202" t="s">
        <v>869</v>
      </c>
      <c r="B505" s="202" t="s">
        <v>3</v>
      </c>
      <c r="C505" s="202" t="s">
        <v>870</v>
      </c>
      <c r="D505" s="202">
        <v>2</v>
      </c>
      <c r="E505" s="202" t="s">
        <v>171</v>
      </c>
      <c r="F505" s="202">
        <v>20</v>
      </c>
      <c r="G505" s="202"/>
      <c r="H505" s="106">
        <v>3.0055625336443659</v>
      </c>
      <c r="I505" s="209">
        <v>2.9664835929870605</v>
      </c>
      <c r="J505" s="209">
        <v>2.0371777103081139</v>
      </c>
      <c r="K505" s="105">
        <f t="shared" si="137"/>
        <v>0.92930588267894665</v>
      </c>
      <c r="L505" s="130"/>
      <c r="M505" s="106">
        <f t="shared" si="138"/>
        <v>2.9664835929870605E-2</v>
      </c>
      <c r="N505" s="106">
        <f t="shared" si="139"/>
        <v>2.0371777103081138E-2</v>
      </c>
      <c r="O505" s="106">
        <f t="shared" si="140"/>
        <v>9.2930588267894666E-3</v>
      </c>
      <c r="P505" s="130"/>
      <c r="Q505" s="45">
        <v>1.5398156055562333</v>
      </c>
      <c r="R505" s="107">
        <f t="shared" si="127"/>
        <v>4.5678377301080014E-2</v>
      </c>
      <c r="S505" s="109">
        <f t="shared" si="128"/>
        <v>3.1368780296237492E-2</v>
      </c>
      <c r="T505" s="110">
        <f t="shared" si="129"/>
        <v>1.4309597004842523E-2</v>
      </c>
      <c r="U505" s="11">
        <f t="shared" si="118"/>
        <v>0.91356754602160017</v>
      </c>
      <c r="V505" s="11">
        <f t="shared" si="118"/>
        <v>0.62737560592474984</v>
      </c>
      <c r="W505" s="128">
        <f t="shared" si="118"/>
        <v>0.28619194009685039</v>
      </c>
      <c r="X505" s="92">
        <f t="shared" si="141"/>
        <v>9135.6754602160017</v>
      </c>
      <c r="Y505" s="15">
        <f t="shared" si="142"/>
        <v>6273.7560592474983</v>
      </c>
      <c r="Z505" s="15">
        <f t="shared" si="143"/>
        <v>2861.9194009685039</v>
      </c>
      <c r="AA505" s="111">
        <f t="shared" si="144"/>
        <v>91.356754602160024</v>
      </c>
      <c r="AB505" s="87">
        <f t="shared" si="145"/>
        <v>62.737560592474985</v>
      </c>
      <c r="AC505" s="127">
        <f t="shared" si="146"/>
        <v>28.619194009685039</v>
      </c>
      <c r="AD505" s="9"/>
    </row>
    <row r="506" spans="1:30" x14ac:dyDescent="0.25">
      <c r="A506" s="202" t="s">
        <v>869</v>
      </c>
      <c r="B506" s="202" t="s">
        <v>3</v>
      </c>
      <c r="C506" s="202" t="s">
        <v>870</v>
      </c>
      <c r="D506" s="202">
        <v>2</v>
      </c>
      <c r="E506" s="202" t="s">
        <v>172</v>
      </c>
      <c r="F506" s="202">
        <v>18</v>
      </c>
      <c r="G506" s="202"/>
      <c r="H506" s="106">
        <v>3.210358283079183</v>
      </c>
      <c r="I506" s="209">
        <v>4.3036556243896484</v>
      </c>
      <c r="J506" s="209">
        <v>2.9736305065043367</v>
      </c>
      <c r="K506" s="105">
        <f t="shared" si="137"/>
        <v>1.3300251178853117</v>
      </c>
      <c r="L506" s="130"/>
      <c r="M506" s="106">
        <f t="shared" si="138"/>
        <v>4.3036556243896483E-2</v>
      </c>
      <c r="N506" s="106">
        <f t="shared" si="139"/>
        <v>2.9736305065043368E-2</v>
      </c>
      <c r="O506" s="106">
        <f t="shared" si="140"/>
        <v>1.3300251178853117E-2</v>
      </c>
      <c r="P506" s="130"/>
      <c r="Q506" s="45">
        <v>1.4108440664377713</v>
      </c>
      <c r="R506" s="107">
        <f t="shared" si="127"/>
        <v>6.0717870016616771E-2</v>
      </c>
      <c r="S506" s="109">
        <f t="shared" si="128"/>
        <v>4.1953289558799879E-2</v>
      </c>
      <c r="T506" s="110">
        <f t="shared" si="129"/>
        <v>1.8764580457816891E-2</v>
      </c>
      <c r="U506" s="11">
        <f t="shared" si="118"/>
        <v>1.0929216602991019</v>
      </c>
      <c r="V506" s="11">
        <f t="shared" si="118"/>
        <v>0.75515921205839776</v>
      </c>
      <c r="W506" s="128">
        <f t="shared" si="118"/>
        <v>0.33776244824070406</v>
      </c>
      <c r="X506" s="92">
        <f t="shared" si="141"/>
        <v>10929.216602991019</v>
      </c>
      <c r="Y506" s="15">
        <f t="shared" si="142"/>
        <v>7551.5921205839777</v>
      </c>
      <c r="Z506" s="15">
        <f t="shared" si="143"/>
        <v>3377.6244824070404</v>
      </c>
      <c r="AA506" s="111">
        <f t="shared" si="144"/>
        <v>109.29216602991019</v>
      </c>
      <c r="AB506" s="87">
        <f t="shared" si="145"/>
        <v>75.515921205839774</v>
      </c>
      <c r="AC506" s="127">
        <f t="shared" si="146"/>
        <v>33.776244824070403</v>
      </c>
      <c r="AD506" s="9"/>
    </row>
    <row r="507" spans="1:30" x14ac:dyDescent="0.25">
      <c r="A507" s="202" t="s">
        <v>869</v>
      </c>
      <c r="B507" s="202" t="s">
        <v>3</v>
      </c>
      <c r="C507" s="202" t="s">
        <v>870</v>
      </c>
      <c r="D507" s="202">
        <v>3</v>
      </c>
      <c r="E507" s="202" t="s">
        <v>177</v>
      </c>
      <c r="F507" s="202">
        <v>15</v>
      </c>
      <c r="G507" s="202">
        <v>74</v>
      </c>
      <c r="H507" s="106">
        <v>5.8090965346535235</v>
      </c>
      <c r="I507" s="209">
        <v>4.8614892959594727</v>
      </c>
      <c r="J507" s="209">
        <v>2.3292894386271423</v>
      </c>
      <c r="K507" s="105">
        <f t="shared" si="137"/>
        <v>2.5321998573323303</v>
      </c>
      <c r="L507" s="130"/>
      <c r="M507" s="106">
        <f t="shared" si="138"/>
        <v>4.861489295959473E-2</v>
      </c>
      <c r="N507" s="106">
        <f t="shared" si="139"/>
        <v>2.3292894386271423E-2</v>
      </c>
      <c r="O507" s="106">
        <f t="shared" si="140"/>
        <v>2.5321998573323304E-2</v>
      </c>
      <c r="P507" s="130"/>
      <c r="Q507" s="45">
        <v>1.1075866636457117</v>
      </c>
      <c r="R507" s="107">
        <f t="shared" si="127"/>
        <v>5.3845207096610927E-2</v>
      </c>
      <c r="S507" s="109">
        <f t="shared" si="128"/>
        <v>2.579889917994229E-2</v>
      </c>
      <c r="T507" s="110">
        <f t="shared" si="129"/>
        <v>2.8046307916668629E-2</v>
      </c>
      <c r="U507" s="11">
        <f t="shared" si="118"/>
        <v>0.80767810644916382</v>
      </c>
      <c r="V507" s="11">
        <f t="shared" si="118"/>
        <v>0.38698348769913438</v>
      </c>
      <c r="W507" s="128">
        <f t="shared" si="118"/>
        <v>0.42069461875002945</v>
      </c>
      <c r="X507" s="92">
        <f t="shared" si="141"/>
        <v>8076.7810644916381</v>
      </c>
      <c r="Y507" s="15">
        <f t="shared" si="142"/>
        <v>3869.8348769913437</v>
      </c>
      <c r="Z507" s="15">
        <f t="shared" si="143"/>
        <v>4206.9461875002944</v>
      </c>
      <c r="AA507" s="111">
        <f t="shared" si="144"/>
        <v>80.767810644916381</v>
      </c>
      <c r="AB507" s="87">
        <f t="shared" si="145"/>
        <v>38.698348769913437</v>
      </c>
      <c r="AC507" s="127">
        <f t="shared" si="146"/>
        <v>42.069461875002943</v>
      </c>
      <c r="AD507" s="9"/>
    </row>
    <row r="508" spans="1:30" x14ac:dyDescent="0.25">
      <c r="A508" s="202" t="s">
        <v>869</v>
      </c>
      <c r="B508" s="202" t="s">
        <v>3</v>
      </c>
      <c r="C508" s="202" t="s">
        <v>870</v>
      </c>
      <c r="D508" s="202">
        <v>3</v>
      </c>
      <c r="E508" s="202" t="s">
        <v>170</v>
      </c>
      <c r="F508" s="202">
        <v>15</v>
      </c>
      <c r="G508" s="202"/>
      <c r="H508" s="106">
        <v>2.2308979364194106</v>
      </c>
      <c r="I508" s="209">
        <v>4.0631470680236816</v>
      </c>
      <c r="J508" s="209">
        <v>3.5973892694601983</v>
      </c>
      <c r="K508" s="105">
        <f t="shared" si="137"/>
        <v>0.46575779856348332</v>
      </c>
      <c r="L508" s="130"/>
      <c r="M508" s="106">
        <f t="shared" si="138"/>
        <v>4.0631470680236814E-2</v>
      </c>
      <c r="N508" s="106">
        <f t="shared" si="139"/>
        <v>3.597389269460198E-2</v>
      </c>
      <c r="O508" s="106">
        <f t="shared" si="140"/>
        <v>4.6575779856348328E-3</v>
      </c>
      <c r="P508" s="130"/>
      <c r="Q508" s="45">
        <v>1.6104013803440402</v>
      </c>
      <c r="R508" s="107">
        <f t="shared" si="127"/>
        <v>6.5432976468861759E-2</v>
      </c>
      <c r="S508" s="109">
        <f t="shared" si="128"/>
        <v>5.7932406451735412E-2</v>
      </c>
      <c r="T508" s="110">
        <f t="shared" si="129"/>
        <v>7.5005700171263496E-3</v>
      </c>
      <c r="U508" s="11">
        <f t="shared" si="118"/>
        <v>0.98149464703292644</v>
      </c>
      <c r="V508" s="11">
        <f t="shared" si="118"/>
        <v>0.86898609677603134</v>
      </c>
      <c r="W508" s="128">
        <f t="shared" si="118"/>
        <v>0.11250855025689524</v>
      </c>
      <c r="X508" s="92">
        <f t="shared" si="141"/>
        <v>9814.9464703292651</v>
      </c>
      <c r="Y508" s="15">
        <f t="shared" si="142"/>
        <v>8689.8609677603126</v>
      </c>
      <c r="Z508" s="15">
        <f t="shared" si="143"/>
        <v>1125.0855025689525</v>
      </c>
      <c r="AA508" s="111">
        <f t="shared" si="144"/>
        <v>98.149464703292651</v>
      </c>
      <c r="AB508" s="87">
        <f t="shared" si="145"/>
        <v>86.898609677603133</v>
      </c>
      <c r="AC508" s="127">
        <f t="shared" si="146"/>
        <v>11.250855025689525</v>
      </c>
      <c r="AD508" s="9"/>
    </row>
    <row r="509" spans="1:30" x14ac:dyDescent="0.25">
      <c r="A509" s="202" t="s">
        <v>869</v>
      </c>
      <c r="B509" s="202" t="s">
        <v>3</v>
      </c>
      <c r="C509" s="202" t="s">
        <v>870</v>
      </c>
      <c r="D509" s="202">
        <v>3</v>
      </c>
      <c r="E509" s="202" t="s">
        <v>171</v>
      </c>
      <c r="F509" s="202">
        <v>20</v>
      </c>
      <c r="G509" s="202"/>
      <c r="H509" s="106">
        <v>1.9234057103777629</v>
      </c>
      <c r="I509" s="209">
        <v>3.3432810306549072</v>
      </c>
      <c r="J509" s="209">
        <v>1.6284262737793331</v>
      </c>
      <c r="K509" s="105">
        <f t="shared" si="137"/>
        <v>1.7148547568755741</v>
      </c>
      <c r="L509" s="130"/>
      <c r="M509" s="106">
        <f t="shared" si="138"/>
        <v>3.3432810306549071E-2</v>
      </c>
      <c r="N509" s="106">
        <f t="shared" si="139"/>
        <v>1.6284262737793331E-2</v>
      </c>
      <c r="O509" s="106">
        <f t="shared" si="140"/>
        <v>1.7148547568755741E-2</v>
      </c>
      <c r="P509" s="130"/>
      <c r="Q509" s="45">
        <v>1.5380727469194972</v>
      </c>
      <c r="R509" s="107">
        <f t="shared" si="127"/>
        <v>5.142209438543241E-2</v>
      </c>
      <c r="S509" s="109">
        <f t="shared" si="128"/>
        <v>2.5046380720676602E-2</v>
      </c>
      <c r="T509" s="110">
        <f t="shared" si="129"/>
        <v>2.6375713664755808E-2</v>
      </c>
      <c r="U509" s="11">
        <f t="shared" si="118"/>
        <v>1.0284418877086481</v>
      </c>
      <c r="V509" s="11">
        <f t="shared" si="118"/>
        <v>0.50092761441353206</v>
      </c>
      <c r="W509" s="128">
        <f t="shared" si="118"/>
        <v>0.52751427329511613</v>
      </c>
      <c r="X509" s="92">
        <f t="shared" si="141"/>
        <v>10284.41887708648</v>
      </c>
      <c r="Y509" s="15">
        <f t="shared" si="142"/>
        <v>5009.2761441353205</v>
      </c>
      <c r="Z509" s="15">
        <f t="shared" si="143"/>
        <v>5275.1427329511616</v>
      </c>
      <c r="AA509" s="111">
        <f t="shared" si="144"/>
        <v>102.8441887708648</v>
      </c>
      <c r="AB509" s="87">
        <f t="shared" si="145"/>
        <v>50.092761441353204</v>
      </c>
      <c r="AC509" s="127">
        <f t="shared" si="146"/>
        <v>52.751427329511614</v>
      </c>
      <c r="AD509" s="9"/>
    </row>
    <row r="510" spans="1:30" x14ac:dyDescent="0.25">
      <c r="A510" s="202" t="s">
        <v>869</v>
      </c>
      <c r="B510" s="202" t="s">
        <v>3</v>
      </c>
      <c r="C510" s="202" t="s">
        <v>870</v>
      </c>
      <c r="D510" s="202">
        <v>3</v>
      </c>
      <c r="E510" s="202" t="s">
        <v>172</v>
      </c>
      <c r="F510" s="202">
        <v>24</v>
      </c>
      <c r="G510" s="202"/>
      <c r="H510" s="106">
        <v>3.4620505992011963</v>
      </c>
      <c r="I510" s="209">
        <v>1.8515350818634033</v>
      </c>
      <c r="J510" s="209">
        <v>0.76839961557985048</v>
      </c>
      <c r="K510" s="105">
        <f t="shared" si="137"/>
        <v>1.0831354662835528</v>
      </c>
      <c r="L510" s="130"/>
      <c r="M510" s="106">
        <f t="shared" si="138"/>
        <v>1.8515350818634032E-2</v>
      </c>
      <c r="N510" s="106">
        <f t="shared" si="139"/>
        <v>7.6839961557985045E-3</v>
      </c>
      <c r="O510" s="106">
        <f t="shared" si="140"/>
        <v>1.0831354662835529E-2</v>
      </c>
      <c r="P510" s="130"/>
      <c r="Q510" s="45">
        <v>1.3350297157397564</v>
      </c>
      <c r="R510" s="107">
        <f t="shared" si="127"/>
        <v>2.4718543540222859E-2</v>
      </c>
      <c r="S510" s="109">
        <f t="shared" si="128"/>
        <v>1.0258363203621059E-2</v>
      </c>
      <c r="T510" s="110">
        <f t="shared" si="129"/>
        <v>1.4460180336601802E-2</v>
      </c>
      <c r="U510" s="11">
        <f t="shared" si="118"/>
        <v>0.59324504496534858</v>
      </c>
      <c r="V510" s="11">
        <f t="shared" si="118"/>
        <v>0.2462007168869054</v>
      </c>
      <c r="W510" s="128">
        <f t="shared" si="118"/>
        <v>0.34704432807844321</v>
      </c>
      <c r="X510" s="92">
        <f t="shared" si="141"/>
        <v>5932.4504496534855</v>
      </c>
      <c r="Y510" s="15">
        <f t="shared" si="142"/>
        <v>2462.0071688690541</v>
      </c>
      <c r="Z510" s="15">
        <f t="shared" si="143"/>
        <v>3470.4432807844323</v>
      </c>
      <c r="AA510" s="111">
        <f t="shared" si="144"/>
        <v>59.324504496534857</v>
      </c>
      <c r="AB510" s="87">
        <f t="shared" si="145"/>
        <v>24.62007168869054</v>
      </c>
      <c r="AC510" s="127">
        <f t="shared" si="146"/>
        <v>34.704432807844327</v>
      </c>
      <c r="AD510" s="9"/>
    </row>
    <row r="511" spans="1:30" x14ac:dyDescent="0.25">
      <c r="A511" s="202" t="s">
        <v>869</v>
      </c>
      <c r="B511" s="202" t="s">
        <v>3</v>
      </c>
      <c r="C511" s="202" t="s">
        <v>870</v>
      </c>
      <c r="D511" s="202">
        <v>4</v>
      </c>
      <c r="E511" s="202" t="s">
        <v>177</v>
      </c>
      <c r="F511" s="202">
        <v>15</v>
      </c>
      <c r="G511" s="202">
        <v>81</v>
      </c>
      <c r="H511" s="106">
        <v>4.4499087808359583</v>
      </c>
      <c r="I511" s="209">
        <v>3.7056488990783691</v>
      </c>
      <c r="J511" s="209">
        <v>2.699941656728889</v>
      </c>
      <c r="K511" s="105">
        <f t="shared" si="137"/>
        <v>1.0057072423494802</v>
      </c>
      <c r="L511" s="130"/>
      <c r="M511" s="106">
        <f t="shared" si="138"/>
        <v>3.705648899078369E-2</v>
      </c>
      <c r="N511" s="106">
        <f t="shared" si="139"/>
        <v>2.6999416567288891E-2</v>
      </c>
      <c r="O511" s="106">
        <f t="shared" si="140"/>
        <v>1.0057072423494802E-2</v>
      </c>
      <c r="P511" s="130"/>
      <c r="Q511" s="45">
        <v>0.91587221360475457</v>
      </c>
      <c r="R511" s="107">
        <f t="shared" si="127"/>
        <v>3.3939008600409278E-2</v>
      </c>
      <c r="S511" s="109">
        <f t="shared" si="128"/>
        <v>2.4728015417519761E-2</v>
      </c>
      <c r="T511" s="110">
        <f t="shared" si="129"/>
        <v>9.2109931828895184E-3</v>
      </c>
      <c r="U511" s="11">
        <f t="shared" si="118"/>
        <v>0.50908512900613911</v>
      </c>
      <c r="V511" s="11">
        <f t="shared" si="118"/>
        <v>0.37092023126279644</v>
      </c>
      <c r="W511" s="128">
        <f t="shared" si="118"/>
        <v>0.13816489774334278</v>
      </c>
      <c r="X511" s="92">
        <f t="shared" si="141"/>
        <v>5090.8512900613914</v>
      </c>
      <c r="Y511" s="15">
        <f t="shared" si="142"/>
        <v>3709.2023126279646</v>
      </c>
      <c r="Z511" s="15">
        <f t="shared" si="143"/>
        <v>1381.6489774334279</v>
      </c>
      <c r="AA511" s="111">
        <f t="shared" si="144"/>
        <v>50.908512900613914</v>
      </c>
      <c r="AB511" s="87">
        <f t="shared" si="145"/>
        <v>37.092023126279649</v>
      </c>
      <c r="AC511" s="127">
        <f t="shared" si="146"/>
        <v>13.816489774334279</v>
      </c>
      <c r="AD511" s="9"/>
    </row>
    <row r="512" spans="1:30" x14ac:dyDescent="0.25">
      <c r="A512" s="202" t="s">
        <v>869</v>
      </c>
      <c r="B512" s="202" t="s">
        <v>3</v>
      </c>
      <c r="C512" s="202" t="s">
        <v>870</v>
      </c>
      <c r="D512" s="202">
        <v>4</v>
      </c>
      <c r="E512" s="202" t="s">
        <v>170</v>
      </c>
      <c r="F512" s="202">
        <v>15</v>
      </c>
      <c r="G512" s="202"/>
      <c r="H512" s="106">
        <v>1.9652884124552885</v>
      </c>
      <c r="I512" s="209">
        <v>4.0301623344421387</v>
      </c>
      <c r="J512" s="209">
        <v>3.3531279937535796</v>
      </c>
      <c r="K512" s="105">
        <f t="shared" si="137"/>
        <v>0.67703434068855906</v>
      </c>
      <c r="L512" s="130"/>
      <c r="M512" s="106">
        <f t="shared" si="138"/>
        <v>4.0301623344421389E-2</v>
      </c>
      <c r="N512" s="106">
        <f t="shared" si="139"/>
        <v>3.3531279937535796E-2</v>
      </c>
      <c r="O512" s="106">
        <f t="shared" si="140"/>
        <v>6.7703434068855902E-3</v>
      </c>
      <c r="P512" s="130"/>
      <c r="Q512" s="45">
        <v>1.2740296634539974</v>
      </c>
      <c r="R512" s="107">
        <f t="shared" si="127"/>
        <v>5.1345463626142944E-2</v>
      </c>
      <c r="S512" s="109">
        <f t="shared" si="128"/>
        <v>4.2719845294000504E-2</v>
      </c>
      <c r="T512" s="110">
        <f t="shared" si="129"/>
        <v>8.6256183321424384E-3</v>
      </c>
      <c r="U512" s="11">
        <f t="shared" si="118"/>
        <v>0.77018195439214432</v>
      </c>
      <c r="V512" s="11">
        <f t="shared" si="118"/>
        <v>0.64079767941000754</v>
      </c>
      <c r="W512" s="128">
        <f t="shared" si="118"/>
        <v>0.12938427498213656</v>
      </c>
      <c r="X512" s="92">
        <f t="shared" si="141"/>
        <v>7701.8195439214433</v>
      </c>
      <c r="Y512" s="15">
        <f t="shared" si="142"/>
        <v>6407.9767941000755</v>
      </c>
      <c r="Z512" s="15">
        <f t="shared" si="143"/>
        <v>1293.8427498213655</v>
      </c>
      <c r="AA512" s="111">
        <f t="shared" si="144"/>
        <v>77.018195439214438</v>
      </c>
      <c r="AB512" s="87">
        <f t="shared" si="145"/>
        <v>64.079767941000753</v>
      </c>
      <c r="AC512" s="127">
        <f t="shared" si="146"/>
        <v>12.938427498213656</v>
      </c>
      <c r="AD512" s="9"/>
    </row>
    <row r="513" spans="1:30" x14ac:dyDescent="0.25">
      <c r="A513" s="202" t="s">
        <v>869</v>
      </c>
      <c r="B513" s="202" t="s">
        <v>3</v>
      </c>
      <c r="C513" s="202" t="s">
        <v>870</v>
      </c>
      <c r="D513" s="202">
        <v>4</v>
      </c>
      <c r="E513" s="202" t="s">
        <v>171</v>
      </c>
      <c r="F513" s="202">
        <v>20</v>
      </c>
      <c r="G513" s="202"/>
      <c r="H513" s="106">
        <v>3.0016730636748328</v>
      </c>
      <c r="I513" s="209">
        <v>2.9615974426269531</v>
      </c>
      <c r="J513" s="209">
        <v>2.603332891953225</v>
      </c>
      <c r="K513" s="105">
        <f t="shared" si="137"/>
        <v>0.35826455067372809</v>
      </c>
      <c r="L513" s="130"/>
      <c r="M513" s="106">
        <f t="shared" si="138"/>
        <v>2.961597442626953E-2</v>
      </c>
      <c r="N513" s="106">
        <f t="shared" si="139"/>
        <v>2.603332891953225E-2</v>
      </c>
      <c r="O513" s="106">
        <f t="shared" si="140"/>
        <v>3.5826455067372808E-3</v>
      </c>
      <c r="P513" s="130"/>
      <c r="Q513" s="45">
        <v>1.6260871080746639</v>
      </c>
      <c r="R513" s="107">
        <f t="shared" si="127"/>
        <v>4.8158154207625828E-2</v>
      </c>
      <c r="S513" s="109">
        <f t="shared" si="128"/>
        <v>4.2332460536318714E-2</v>
      </c>
      <c r="T513" s="110">
        <f t="shared" si="129"/>
        <v>5.8256936713071139E-3</v>
      </c>
      <c r="U513" s="11">
        <f t="shared" si="118"/>
        <v>0.9631630841525165</v>
      </c>
      <c r="V513" s="11">
        <f t="shared" si="118"/>
        <v>0.84664921072637422</v>
      </c>
      <c r="W513" s="128">
        <f t="shared" si="118"/>
        <v>0.11651387342614228</v>
      </c>
      <c r="X513" s="92">
        <f t="shared" si="141"/>
        <v>9631.6308415251642</v>
      </c>
      <c r="Y513" s="15">
        <f t="shared" si="142"/>
        <v>8466.4921072637426</v>
      </c>
      <c r="Z513" s="15">
        <f t="shared" si="143"/>
        <v>1165.1387342614228</v>
      </c>
      <c r="AA513" s="111">
        <f t="shared" si="144"/>
        <v>96.31630841525164</v>
      </c>
      <c r="AB513" s="87">
        <f t="shared" si="145"/>
        <v>84.664921072637426</v>
      </c>
      <c r="AC513" s="127">
        <f t="shared" si="146"/>
        <v>11.651387342614228</v>
      </c>
      <c r="AD513" s="9"/>
    </row>
    <row r="514" spans="1:30" x14ac:dyDescent="0.25">
      <c r="A514" s="202" t="s">
        <v>869</v>
      </c>
      <c r="B514" s="202" t="s">
        <v>3</v>
      </c>
      <c r="C514" s="202" t="s">
        <v>870</v>
      </c>
      <c r="D514" s="202">
        <v>4</v>
      </c>
      <c r="E514" s="202" t="s">
        <v>172</v>
      </c>
      <c r="F514" s="202">
        <v>31</v>
      </c>
      <c r="G514" s="202"/>
      <c r="H514" s="106">
        <v>3.2588203608942101</v>
      </c>
      <c r="I514" s="209">
        <v>4.8353796005249023</v>
      </c>
      <c r="J514" s="209">
        <v>4.1370934029971345</v>
      </c>
      <c r="K514" s="105">
        <f t="shared" si="137"/>
        <v>0.69828619752776788</v>
      </c>
      <c r="L514" s="130"/>
      <c r="M514" s="106">
        <f t="shared" si="138"/>
        <v>4.8353796005249021E-2</v>
      </c>
      <c r="N514" s="106">
        <f t="shared" si="139"/>
        <v>4.1370934029971343E-2</v>
      </c>
      <c r="O514" s="106">
        <f t="shared" si="140"/>
        <v>6.9828619752776789E-3</v>
      </c>
      <c r="P514" s="130"/>
      <c r="Q514" s="45">
        <v>1.5476584694215452</v>
      </c>
      <c r="R514" s="107">
        <f t="shared" si="127"/>
        <v>7.4835161916205331E-2</v>
      </c>
      <c r="S514" s="109">
        <f t="shared" si="128"/>
        <v>6.4028076439365172E-2</v>
      </c>
      <c r="T514" s="110">
        <f t="shared" si="129"/>
        <v>1.080708547684016E-2</v>
      </c>
      <c r="U514" s="11">
        <f t="shared" si="118"/>
        <v>2.3198900194023651</v>
      </c>
      <c r="V514" s="11">
        <f t="shared" si="118"/>
        <v>1.9848703696203203</v>
      </c>
      <c r="W514" s="128">
        <f t="shared" si="118"/>
        <v>0.33501964978204496</v>
      </c>
      <c r="X514" s="92">
        <f t="shared" si="141"/>
        <v>23198.900194023652</v>
      </c>
      <c r="Y514" s="15">
        <f t="shared" si="142"/>
        <v>19848.703696203203</v>
      </c>
      <c r="Z514" s="15">
        <f t="shared" si="143"/>
        <v>3350.1964978204496</v>
      </c>
      <c r="AA514" s="111">
        <f t="shared" si="144"/>
        <v>231.98900194023653</v>
      </c>
      <c r="AB514" s="87">
        <f t="shared" si="145"/>
        <v>198.48703696203205</v>
      </c>
      <c r="AC514" s="127">
        <f t="shared" si="146"/>
        <v>33.501964978204498</v>
      </c>
      <c r="AD514" s="9"/>
    </row>
    <row r="515" spans="1:30" x14ac:dyDescent="0.25">
      <c r="A515" s="202" t="s">
        <v>869</v>
      </c>
      <c r="B515" s="202" t="s">
        <v>3</v>
      </c>
      <c r="C515" s="202" t="s">
        <v>870</v>
      </c>
      <c r="D515" s="202">
        <v>5</v>
      </c>
      <c r="E515" s="202" t="s">
        <v>177</v>
      </c>
      <c r="F515" s="202">
        <v>15</v>
      </c>
      <c r="G515" s="202">
        <v>78</v>
      </c>
      <c r="H515" s="106">
        <v>3.9955604883461699</v>
      </c>
      <c r="I515" s="209">
        <v>4.1828498840332031</v>
      </c>
      <c r="J515" s="209">
        <v>2.9229850509719797</v>
      </c>
      <c r="K515" s="105">
        <f t="shared" si="137"/>
        <v>1.2598648330612234</v>
      </c>
      <c r="L515" s="130"/>
      <c r="M515" s="106">
        <f t="shared" si="138"/>
        <v>4.1828498840332032E-2</v>
      </c>
      <c r="N515" s="106">
        <f t="shared" si="139"/>
        <v>2.9229850509719796E-2</v>
      </c>
      <c r="O515" s="106">
        <f t="shared" si="140"/>
        <v>1.2598648330612234E-2</v>
      </c>
      <c r="P515" s="130"/>
      <c r="Q515" s="45">
        <v>1.2600867943601093</v>
      </c>
      <c r="R515" s="107">
        <f t="shared" si="127"/>
        <v>5.2707539016609538E-2</v>
      </c>
      <c r="S515" s="109">
        <f t="shared" si="128"/>
        <v>3.6832148628418021E-2</v>
      </c>
      <c r="T515" s="110">
        <f t="shared" si="129"/>
        <v>1.5875390388191513E-2</v>
      </c>
      <c r="U515" s="11">
        <f t="shared" si="118"/>
        <v>0.79061308524914309</v>
      </c>
      <c r="V515" s="11">
        <f t="shared" si="118"/>
        <v>0.55248222942627034</v>
      </c>
      <c r="W515" s="128">
        <f t="shared" si="118"/>
        <v>0.23813085582287272</v>
      </c>
      <c r="X515" s="92">
        <f t="shared" si="141"/>
        <v>7906.1308524914311</v>
      </c>
      <c r="Y515" s="15">
        <f t="shared" si="142"/>
        <v>5524.8222942627035</v>
      </c>
      <c r="Z515" s="15">
        <f t="shared" si="143"/>
        <v>2381.3085582287272</v>
      </c>
      <c r="AA515" s="111">
        <f t="shared" si="144"/>
        <v>79.06130852491431</v>
      </c>
      <c r="AB515" s="87">
        <f t="shared" si="145"/>
        <v>55.248222942627038</v>
      </c>
      <c r="AC515" s="127">
        <f t="shared" si="146"/>
        <v>23.813085582287272</v>
      </c>
      <c r="AD515" s="9"/>
    </row>
    <row r="516" spans="1:30" x14ac:dyDescent="0.25">
      <c r="A516" s="202" t="s">
        <v>869</v>
      </c>
      <c r="B516" s="202" t="s">
        <v>3</v>
      </c>
      <c r="C516" s="202" t="s">
        <v>870</v>
      </c>
      <c r="D516" s="202">
        <v>5</v>
      </c>
      <c r="E516" s="202" t="s">
        <v>170</v>
      </c>
      <c r="F516" s="202">
        <v>15</v>
      </c>
      <c r="G516" s="202"/>
      <c r="H516" s="106">
        <v>3.1475461825100957</v>
      </c>
      <c r="I516" s="209">
        <v>4.0898637771606445</v>
      </c>
      <c r="J516" s="209">
        <v>2.8887829161707272</v>
      </c>
      <c r="K516" s="105">
        <f t="shared" si="137"/>
        <v>1.2010808609899173</v>
      </c>
      <c r="L516" s="130"/>
      <c r="M516" s="106">
        <f t="shared" si="138"/>
        <v>4.0898637771606447E-2</v>
      </c>
      <c r="N516" s="106">
        <f t="shared" si="139"/>
        <v>2.8887829161707273E-2</v>
      </c>
      <c r="O516" s="106">
        <f t="shared" si="140"/>
        <v>1.2010808609899172E-2</v>
      </c>
      <c r="P516" s="130"/>
      <c r="Q516" s="45">
        <v>1.416072642347979</v>
      </c>
      <c r="R516" s="107">
        <f t="shared" si="127"/>
        <v>5.7915442057671601E-2</v>
      </c>
      <c r="S516" s="109">
        <f t="shared" si="128"/>
        <v>4.0907264572715825E-2</v>
      </c>
      <c r="T516" s="110">
        <f t="shared" si="129"/>
        <v>1.7008177484955776E-2</v>
      </c>
      <c r="U516" s="11">
        <f t="shared" si="118"/>
        <v>0.8687316308650741</v>
      </c>
      <c r="V516" s="11">
        <f t="shared" si="118"/>
        <v>0.61360896859073732</v>
      </c>
      <c r="W516" s="128">
        <f t="shared" si="118"/>
        <v>0.25512266227433666</v>
      </c>
      <c r="X516" s="92">
        <f t="shared" si="141"/>
        <v>8687.3163086507411</v>
      </c>
      <c r="Y516" s="15">
        <f t="shared" si="142"/>
        <v>6136.0896859073737</v>
      </c>
      <c r="Z516" s="15">
        <f t="shared" si="143"/>
        <v>2551.2266227433665</v>
      </c>
      <c r="AA516" s="111">
        <f t="shared" si="144"/>
        <v>86.873163086507418</v>
      </c>
      <c r="AB516" s="87">
        <f t="shared" si="145"/>
        <v>61.36089685907374</v>
      </c>
      <c r="AC516" s="127">
        <f t="shared" si="146"/>
        <v>25.512266227433667</v>
      </c>
      <c r="AD516" s="9"/>
    </row>
    <row r="517" spans="1:30" x14ac:dyDescent="0.25">
      <c r="A517" s="202" t="s">
        <v>869</v>
      </c>
      <c r="B517" s="202" t="s">
        <v>3</v>
      </c>
      <c r="C517" s="202" t="s">
        <v>870</v>
      </c>
      <c r="D517" s="202">
        <v>5</v>
      </c>
      <c r="E517" s="202" t="s">
        <v>171</v>
      </c>
      <c r="F517" s="202">
        <v>20</v>
      </c>
      <c r="G517" s="202"/>
      <c r="H517" s="106">
        <v>2.5991981197288561</v>
      </c>
      <c r="I517" s="209">
        <v>3.2224061489105225</v>
      </c>
      <c r="J517" s="209">
        <v>1.6199181394822295</v>
      </c>
      <c r="K517" s="105">
        <f t="shared" si="137"/>
        <v>1.6024880094282929</v>
      </c>
      <c r="L517" s="130"/>
      <c r="M517" s="106">
        <f t="shared" si="138"/>
        <v>3.2224061489105227E-2</v>
      </c>
      <c r="N517" s="106">
        <f t="shared" si="139"/>
        <v>1.6199181394822296E-2</v>
      </c>
      <c r="O517" s="106">
        <f t="shared" si="140"/>
        <v>1.602488009428293E-2</v>
      </c>
      <c r="P517" s="130"/>
      <c r="Q517" s="45">
        <v>1.4866584171357859</v>
      </c>
      <c r="R517" s="107">
        <f t="shared" si="127"/>
        <v>4.7906172247079416E-2</v>
      </c>
      <c r="S517" s="109">
        <f t="shared" si="128"/>
        <v>2.4082649371321988E-2</v>
      </c>
      <c r="T517" s="110">
        <f t="shared" si="129"/>
        <v>2.3823522875757425E-2</v>
      </c>
      <c r="U517" s="11">
        <f t="shared" si="118"/>
        <v>0.9581234449415883</v>
      </c>
      <c r="V517" s="11">
        <f t="shared" si="118"/>
        <v>0.48165298742643975</v>
      </c>
      <c r="W517" s="128">
        <f t="shared" si="118"/>
        <v>0.47647045751514855</v>
      </c>
      <c r="X517" s="92">
        <f t="shared" si="141"/>
        <v>9581.2344494158824</v>
      </c>
      <c r="Y517" s="15">
        <f t="shared" si="142"/>
        <v>4816.5298742643972</v>
      </c>
      <c r="Z517" s="15">
        <f t="shared" si="143"/>
        <v>4764.7045751514852</v>
      </c>
      <c r="AA517" s="111">
        <f t="shared" si="144"/>
        <v>95.812344494158822</v>
      </c>
      <c r="AB517" s="87">
        <f t="shared" si="145"/>
        <v>48.165298742643976</v>
      </c>
      <c r="AC517" s="127">
        <f t="shared" si="146"/>
        <v>47.647045751514852</v>
      </c>
      <c r="AD517" s="9"/>
    </row>
    <row r="518" spans="1:30" x14ac:dyDescent="0.25">
      <c r="A518" s="202" t="s">
        <v>869</v>
      </c>
      <c r="B518" s="202" t="s">
        <v>3</v>
      </c>
      <c r="C518" s="202" t="s">
        <v>870</v>
      </c>
      <c r="D518" s="202">
        <v>5</v>
      </c>
      <c r="E518" s="202" t="s">
        <v>172</v>
      </c>
      <c r="F518" s="202">
        <v>28</v>
      </c>
      <c r="G518" s="202"/>
      <c r="H518" s="106">
        <v>2.0297699594044616</v>
      </c>
      <c r="I518" s="209">
        <v>4.7792701721191406</v>
      </c>
      <c r="J518" s="209">
        <v>4.6337919557852807</v>
      </c>
      <c r="K518" s="105">
        <f t="shared" si="137"/>
        <v>0.14547821633385993</v>
      </c>
      <c r="L518" s="130"/>
      <c r="M518" s="106">
        <f t="shared" si="138"/>
        <v>4.7792701721191405E-2</v>
      </c>
      <c r="N518" s="106">
        <f t="shared" si="139"/>
        <v>4.6337919557852804E-2</v>
      </c>
      <c r="O518" s="106">
        <f t="shared" si="140"/>
        <v>1.4547821633385993E-3</v>
      </c>
      <c r="P518" s="130"/>
      <c r="Q518" s="45">
        <v>1.5467870401031771</v>
      </c>
      <c r="R518" s="107">
        <f t="shared" si="127"/>
        <v>7.3925131633855667E-2</v>
      </c>
      <c r="S518" s="109">
        <f t="shared" si="128"/>
        <v>7.1674893437430262E-2</v>
      </c>
      <c r="T518" s="110">
        <f t="shared" si="129"/>
        <v>2.2502381964254088E-3</v>
      </c>
      <c r="U518" s="11">
        <f t="shared" si="118"/>
        <v>2.0699036857479585</v>
      </c>
      <c r="V518" s="11">
        <f t="shared" si="118"/>
        <v>2.0068970162480473</v>
      </c>
      <c r="W518" s="128">
        <f t="shared" si="118"/>
        <v>6.3006669499911447E-2</v>
      </c>
      <c r="X518" s="92">
        <f t="shared" si="141"/>
        <v>20699.036857479583</v>
      </c>
      <c r="Y518" s="15">
        <f t="shared" si="142"/>
        <v>20068.970162480473</v>
      </c>
      <c r="Z518" s="15">
        <f t="shared" si="143"/>
        <v>630.06669499911447</v>
      </c>
      <c r="AA518" s="111">
        <f t="shared" si="144"/>
        <v>206.99036857479584</v>
      </c>
      <c r="AB518" s="87">
        <f t="shared" si="145"/>
        <v>200.68970162480474</v>
      </c>
      <c r="AC518" s="127">
        <f t="shared" si="146"/>
        <v>6.300666949991145</v>
      </c>
      <c r="AD518" s="9"/>
    </row>
    <row r="519" spans="1:30" x14ac:dyDescent="0.25">
      <c r="A519" s="202" t="s">
        <v>869</v>
      </c>
      <c r="B519" s="202" t="s">
        <v>3</v>
      </c>
      <c r="C519" s="202" t="s">
        <v>870</v>
      </c>
      <c r="D519" s="202">
        <v>6</v>
      </c>
      <c r="E519" s="202" t="s">
        <v>177</v>
      </c>
      <c r="F519" s="202">
        <v>15</v>
      </c>
      <c r="G519" s="202">
        <v>85</v>
      </c>
      <c r="H519" s="106">
        <v>6.3254830917874481</v>
      </c>
      <c r="I519" s="209">
        <v>4.8290400505065918</v>
      </c>
      <c r="J519" s="209">
        <v>2.0190355590216202</v>
      </c>
      <c r="K519" s="105">
        <f t="shared" si="137"/>
        <v>2.8100044914849716</v>
      </c>
      <c r="L519" s="130"/>
      <c r="M519" s="106">
        <f t="shared" si="138"/>
        <v>4.8290400505065917E-2</v>
      </c>
      <c r="N519" s="106">
        <f t="shared" si="139"/>
        <v>2.0190355590216202E-2</v>
      </c>
      <c r="O519" s="106">
        <f t="shared" si="140"/>
        <v>2.8100044914849714E-2</v>
      </c>
      <c r="P519" s="130"/>
      <c r="Q519" s="45">
        <v>1.0753437788660962</v>
      </c>
      <c r="R519" s="107">
        <f t="shared" si="127"/>
        <v>5.1928781762074827E-2</v>
      </c>
      <c r="S519" s="109">
        <f t="shared" si="128"/>
        <v>2.17115732770333E-2</v>
      </c>
      <c r="T519" s="110">
        <f t="shared" si="129"/>
        <v>3.0217208485041523E-2</v>
      </c>
      <c r="U519" s="11">
        <f t="shared" si="118"/>
        <v>0.7789317264311223</v>
      </c>
      <c r="V519" s="11">
        <f t="shared" si="118"/>
        <v>0.32567359915549954</v>
      </c>
      <c r="W519" s="128">
        <f t="shared" si="118"/>
        <v>0.45325812727562281</v>
      </c>
      <c r="X519" s="92">
        <f t="shared" si="141"/>
        <v>7789.317264311223</v>
      </c>
      <c r="Y519" s="15">
        <f t="shared" si="142"/>
        <v>3256.7359915549955</v>
      </c>
      <c r="Z519" s="15">
        <f t="shared" si="143"/>
        <v>4532.5812727562279</v>
      </c>
      <c r="AA519" s="111">
        <f t="shared" si="144"/>
        <v>77.893172643112237</v>
      </c>
      <c r="AB519" s="87">
        <f t="shared" si="145"/>
        <v>32.567359915549957</v>
      </c>
      <c r="AC519" s="127">
        <f t="shared" si="146"/>
        <v>45.32581272756228</v>
      </c>
      <c r="AD519" s="9"/>
    </row>
    <row r="520" spans="1:30" x14ac:dyDescent="0.25">
      <c r="A520" s="202" t="s">
        <v>869</v>
      </c>
      <c r="B520" s="202" t="s">
        <v>3</v>
      </c>
      <c r="C520" s="202" t="s">
        <v>870</v>
      </c>
      <c r="D520" s="202">
        <v>6</v>
      </c>
      <c r="E520" s="202" t="s">
        <v>170</v>
      </c>
      <c r="F520" s="202">
        <v>15</v>
      </c>
      <c r="G520" s="202"/>
      <c r="H520" s="106">
        <v>2.3671459210421681</v>
      </c>
      <c r="I520" s="209">
        <v>8.8746652603149414</v>
      </c>
      <c r="J520" s="209">
        <v>8.3077320825666341</v>
      </c>
      <c r="K520" s="105">
        <f t="shared" si="137"/>
        <v>0.56693317774830732</v>
      </c>
      <c r="L520" s="130"/>
      <c r="M520" s="106">
        <f t="shared" si="138"/>
        <v>8.8746652603149415E-2</v>
      </c>
      <c r="N520" s="106">
        <f t="shared" si="139"/>
        <v>8.3077320825666337E-2</v>
      </c>
      <c r="O520" s="106">
        <f t="shared" si="140"/>
        <v>5.6693317774830733E-3</v>
      </c>
      <c r="P520" s="130"/>
      <c r="Q520" s="45">
        <v>1.5433013228297052</v>
      </c>
      <c r="R520" s="107">
        <f t="shared" si="127"/>
        <v>0.1369628263591488</v>
      </c>
      <c r="S520" s="109">
        <f t="shared" si="128"/>
        <v>0.12821333912739868</v>
      </c>
      <c r="T520" s="110">
        <f t="shared" si="129"/>
        <v>8.7494872317501107E-3</v>
      </c>
      <c r="U520" s="11">
        <f t="shared" si="118"/>
        <v>2.0544423953872317</v>
      </c>
      <c r="V520" s="11">
        <f t="shared" si="118"/>
        <v>1.9232000869109802</v>
      </c>
      <c r="W520" s="128">
        <f t="shared" si="118"/>
        <v>0.13124230847625165</v>
      </c>
      <c r="X520" s="92">
        <f t="shared" si="141"/>
        <v>20544.423953872316</v>
      </c>
      <c r="Y520" s="15">
        <f t="shared" si="142"/>
        <v>19232.000869109801</v>
      </c>
      <c r="Z520" s="15">
        <f t="shared" si="143"/>
        <v>1312.4230847625165</v>
      </c>
      <c r="AA520" s="111">
        <f t="shared" si="144"/>
        <v>205.44423953872317</v>
      </c>
      <c r="AB520" s="87">
        <f t="shared" si="145"/>
        <v>192.32000869109802</v>
      </c>
      <c r="AC520" s="127">
        <f t="shared" si="146"/>
        <v>13.124230847625165</v>
      </c>
      <c r="AD520" s="9"/>
    </row>
    <row r="521" spans="1:30" x14ac:dyDescent="0.25">
      <c r="A521" s="202" t="s">
        <v>869</v>
      </c>
      <c r="B521" s="202" t="s">
        <v>3</v>
      </c>
      <c r="C521" s="202" t="s">
        <v>870</v>
      </c>
      <c r="D521" s="202">
        <v>6</v>
      </c>
      <c r="E521" s="202" t="s">
        <v>171</v>
      </c>
      <c r="F521" s="202">
        <v>20</v>
      </c>
      <c r="G521" s="202"/>
      <c r="H521" s="106">
        <v>1.8710649995565136</v>
      </c>
      <c r="I521" s="209">
        <v>3.1806149482727051</v>
      </c>
      <c r="J521" s="209">
        <v>2.4626630967608647</v>
      </c>
      <c r="K521" s="105">
        <f t="shared" si="137"/>
        <v>0.71795185151184038</v>
      </c>
      <c r="L521" s="210"/>
      <c r="M521" s="106">
        <f t="shared" si="138"/>
        <v>3.1806149482727052E-2</v>
      </c>
      <c r="N521" s="106">
        <f t="shared" si="139"/>
        <v>2.4626630967608646E-2</v>
      </c>
      <c r="O521" s="106">
        <f t="shared" si="140"/>
        <v>7.1795185151184038E-3</v>
      </c>
      <c r="P521" s="210"/>
      <c r="Q521" s="45">
        <v>1.5145441553235617</v>
      </c>
      <c r="R521" s="107">
        <f t="shared" si="127"/>
        <v>4.8171817802411782E-2</v>
      </c>
      <c r="S521" s="109">
        <f t="shared" si="128"/>
        <v>3.7298119997301905E-2</v>
      </c>
      <c r="T521" s="110">
        <f t="shared" si="129"/>
        <v>1.0873697805109874E-2</v>
      </c>
      <c r="U521" s="11">
        <f t="shared" si="118"/>
        <v>0.96343635604823563</v>
      </c>
      <c r="V521" s="11">
        <f t="shared" si="118"/>
        <v>0.74596239994603808</v>
      </c>
      <c r="W521" s="128">
        <f t="shared" si="118"/>
        <v>0.2174739561021975</v>
      </c>
      <c r="X521" s="92">
        <f t="shared" si="141"/>
        <v>9634.3635604823558</v>
      </c>
      <c r="Y521" s="15">
        <f t="shared" si="142"/>
        <v>7459.6239994603811</v>
      </c>
      <c r="Z521" s="15">
        <f t="shared" si="143"/>
        <v>2174.7395610219751</v>
      </c>
      <c r="AA521" s="111">
        <f t="shared" si="144"/>
        <v>96.343635604823561</v>
      </c>
      <c r="AB521" s="87">
        <f t="shared" si="145"/>
        <v>74.596239994603806</v>
      </c>
      <c r="AC521" s="127">
        <f t="shared" si="146"/>
        <v>21.747395610219751</v>
      </c>
      <c r="AD521" s="9"/>
    </row>
    <row r="522" spans="1:30" x14ac:dyDescent="0.25">
      <c r="A522" s="202" t="s">
        <v>869</v>
      </c>
      <c r="B522" s="202" t="s">
        <v>3</v>
      </c>
      <c r="C522" s="202" t="s">
        <v>870</v>
      </c>
      <c r="D522" s="202">
        <v>6</v>
      </c>
      <c r="E522" s="202" t="s">
        <v>172</v>
      </c>
      <c r="F522" s="202">
        <v>35</v>
      </c>
      <c r="G522" s="202"/>
      <c r="H522" s="106">
        <v>2.6267628377650944</v>
      </c>
      <c r="I522" s="209">
        <v>1.8500955104827881</v>
      </c>
      <c r="J522" s="209">
        <v>1.0409906023040707</v>
      </c>
      <c r="K522" s="105">
        <f t="shared" si="137"/>
        <v>0.80910490817871739</v>
      </c>
      <c r="L522" s="130"/>
      <c r="M522" s="106">
        <f t="shared" si="138"/>
        <v>1.8500955104827882E-2</v>
      </c>
      <c r="N522" s="106">
        <f t="shared" si="139"/>
        <v>1.0409906023040707E-2</v>
      </c>
      <c r="O522" s="106">
        <f t="shared" si="140"/>
        <v>8.0910490817871737E-3</v>
      </c>
      <c r="P522" s="130"/>
      <c r="Q522" s="45">
        <v>1.3786011816581558</v>
      </c>
      <c r="R522" s="107">
        <f t="shared" si="127"/>
        <v>2.5505438569320207E-2</v>
      </c>
      <c r="S522" s="109">
        <f t="shared" si="128"/>
        <v>1.4351108744314271E-2</v>
      </c>
      <c r="T522" s="110">
        <f t="shared" si="129"/>
        <v>1.1154329825005934E-2</v>
      </c>
      <c r="U522" s="11">
        <f t="shared" si="118"/>
        <v>0.89269034992620733</v>
      </c>
      <c r="V522" s="11">
        <f t="shared" si="118"/>
        <v>0.50228880605099946</v>
      </c>
      <c r="W522" s="128">
        <f t="shared" si="118"/>
        <v>0.3904015438752077</v>
      </c>
      <c r="X522" s="92">
        <f t="shared" si="141"/>
        <v>8926.9034992620727</v>
      </c>
      <c r="Y522" s="15">
        <f t="shared" si="142"/>
        <v>5022.8880605099948</v>
      </c>
      <c r="Z522" s="15">
        <f t="shared" si="143"/>
        <v>3904.015438752077</v>
      </c>
      <c r="AA522" s="111">
        <f t="shared" si="144"/>
        <v>89.269034992620732</v>
      </c>
      <c r="AB522" s="87">
        <f t="shared" si="145"/>
        <v>50.228880605099953</v>
      </c>
      <c r="AC522" s="127">
        <f t="shared" si="146"/>
        <v>39.040154387520772</v>
      </c>
      <c r="AD522" s="9"/>
    </row>
    <row r="523" spans="1:30" x14ac:dyDescent="0.25">
      <c r="A523" s="202" t="s">
        <v>874</v>
      </c>
      <c r="B523" s="202" t="s">
        <v>3</v>
      </c>
      <c r="C523" s="202" t="s">
        <v>976</v>
      </c>
      <c r="D523" s="202">
        <v>1</v>
      </c>
      <c r="E523" s="202" t="s">
        <v>879</v>
      </c>
      <c r="F523" s="202">
        <v>104</v>
      </c>
      <c r="G523" s="183"/>
      <c r="H523" s="106">
        <v>4.8980090387200077</v>
      </c>
      <c r="I523" s="209">
        <v>3.6460695266723633</v>
      </c>
      <c r="J523" s="209">
        <v>1.6004610434693252</v>
      </c>
      <c r="K523" s="105">
        <f>I523-J523</f>
        <v>2.0456084832030381</v>
      </c>
      <c r="L523" s="130"/>
      <c r="M523" s="106">
        <f>I523/100</f>
        <v>3.6460695266723631E-2</v>
      </c>
      <c r="N523" s="106">
        <f>J523/100</f>
        <v>1.6004610434693253E-2</v>
      </c>
      <c r="O523" s="106">
        <f>K523/100</f>
        <v>2.0456084832030381E-2</v>
      </c>
      <c r="P523" s="130"/>
      <c r="Q523" s="45">
        <v>0.93852937588232221</v>
      </c>
      <c r="R523" s="107">
        <f>$Q523*M523</f>
        <v>3.4219433572913668E-2</v>
      </c>
      <c r="S523" s="109">
        <f>$Q523*N523</f>
        <v>1.5020797042512361E-2</v>
      </c>
      <c r="T523" s="110">
        <f>$Q523*O523</f>
        <v>1.9198636530401311E-2</v>
      </c>
      <c r="U523" s="11">
        <f>$F523*M523*$Q523</f>
        <v>3.5588210915830216</v>
      </c>
      <c r="V523" s="11">
        <f>$F523*N523*$Q523</f>
        <v>1.5621628924212854</v>
      </c>
      <c r="W523" s="128">
        <f>$F523*O523*$Q523</f>
        <v>1.9966581991617367</v>
      </c>
      <c r="X523" s="92">
        <f>U523*10^4</f>
        <v>35588.210915830219</v>
      </c>
      <c r="Y523" s="15">
        <f>V523*10^4</f>
        <v>15621.628924212853</v>
      </c>
      <c r="Z523" s="15">
        <f>W523*10^4</f>
        <v>19966.581991617368</v>
      </c>
      <c r="AA523" s="111">
        <f>X523*0.01</f>
        <v>355.88210915830217</v>
      </c>
      <c r="AB523" s="87">
        <f>Y523*0.01</f>
        <v>156.21628924212854</v>
      </c>
      <c r="AC523" s="127">
        <f>Z523*0.01</f>
        <v>199.66581991617369</v>
      </c>
      <c r="AD523" s="9"/>
    </row>
    <row r="524" spans="1:30" x14ac:dyDescent="0.25">
      <c r="A524" s="202" t="s">
        <v>874</v>
      </c>
      <c r="B524" s="202" t="s">
        <v>3</v>
      </c>
      <c r="C524" s="202" t="s">
        <v>976</v>
      </c>
      <c r="D524" s="202">
        <v>1</v>
      </c>
      <c r="E524" s="202" t="s">
        <v>177</v>
      </c>
      <c r="F524" s="202">
        <v>15</v>
      </c>
      <c r="G524" s="118">
        <v>204</v>
      </c>
      <c r="H524" s="106">
        <v>6.8588556819183548</v>
      </c>
      <c r="I524" s="209">
        <v>1.7691022157669067</v>
      </c>
      <c r="J524" s="209">
        <v>8.7270989142444355E-2</v>
      </c>
      <c r="K524" s="105">
        <f t="shared" si="137"/>
        <v>1.6818312266244624</v>
      </c>
      <c r="L524" s="130"/>
      <c r="M524" s="106">
        <f t="shared" si="138"/>
        <v>1.7691022157669066E-2</v>
      </c>
      <c r="N524" s="106">
        <f t="shared" si="139"/>
        <v>8.7270989142444353E-4</v>
      </c>
      <c r="O524" s="106">
        <f t="shared" si="140"/>
        <v>1.6818312266244625E-2</v>
      </c>
      <c r="P524" s="130"/>
      <c r="Q524" s="45">
        <v>0.67187200446171813</v>
      </c>
      <c r="R524" s="107">
        <f t="shared" si="127"/>
        <v>1.1886102518049784E-2</v>
      </c>
      <c r="S524" s="109">
        <f t="shared" si="128"/>
        <v>5.8634934406490927E-4</v>
      </c>
      <c r="T524" s="110">
        <f t="shared" si="129"/>
        <v>1.1299753173984878E-2</v>
      </c>
      <c r="U524" s="11">
        <f t="shared" si="118"/>
        <v>0.1782915377707468</v>
      </c>
      <c r="V524" s="11">
        <f t="shared" si="118"/>
        <v>8.7952401609736382E-3</v>
      </c>
      <c r="W524" s="128">
        <f t="shared" si="118"/>
        <v>0.16949629760977317</v>
      </c>
      <c r="X524" s="92">
        <f t="shared" si="141"/>
        <v>1782.915377707468</v>
      </c>
      <c r="Y524" s="15">
        <f t="shared" si="142"/>
        <v>87.952401609736384</v>
      </c>
      <c r="Z524" s="15">
        <f t="shared" si="143"/>
        <v>1694.9629760977316</v>
      </c>
      <c r="AA524" s="111">
        <f t="shared" si="144"/>
        <v>17.82915377707468</v>
      </c>
      <c r="AB524" s="87">
        <f t="shared" si="145"/>
        <v>0.87952401609736386</v>
      </c>
      <c r="AC524" s="127">
        <f t="shared" si="146"/>
        <v>16.949629760977317</v>
      </c>
      <c r="AD524" s="9"/>
    </row>
    <row r="525" spans="1:30" x14ac:dyDescent="0.25">
      <c r="A525" s="202" t="s">
        <v>874</v>
      </c>
      <c r="B525" s="202" t="s">
        <v>3</v>
      </c>
      <c r="C525" s="202" t="s">
        <v>976</v>
      </c>
      <c r="D525" s="202">
        <v>1</v>
      </c>
      <c r="E525" s="202" t="s">
        <v>170</v>
      </c>
      <c r="F525" s="202">
        <v>15</v>
      </c>
      <c r="G525" s="183"/>
      <c r="H525" s="106">
        <v>8.8805289557683107</v>
      </c>
      <c r="I525" s="209">
        <v>2.1493959426879883</v>
      </c>
      <c r="J525" s="209">
        <v>0.11416277643063821</v>
      </c>
      <c r="K525" s="105">
        <f t="shared" si="137"/>
        <v>2.03523316625735</v>
      </c>
      <c r="L525" s="130"/>
      <c r="M525" s="106">
        <f t="shared" si="138"/>
        <v>2.1493959426879882E-2</v>
      </c>
      <c r="N525" s="106">
        <f t="shared" si="139"/>
        <v>1.1416277643063822E-3</v>
      </c>
      <c r="O525" s="106">
        <f t="shared" si="140"/>
        <v>2.0352331662573501E-2</v>
      </c>
      <c r="P525" s="130"/>
      <c r="Q525" s="45">
        <v>0.94201509315579413</v>
      </c>
      <c r="R525" s="107">
        <f t="shared" si="127"/>
        <v>2.0247634191799112E-2</v>
      </c>
      <c r="S525" s="109">
        <f t="shared" si="128"/>
        <v>1.0754305847423175E-3</v>
      </c>
      <c r="T525" s="110">
        <f t="shared" si="129"/>
        <v>1.9172203607056796E-2</v>
      </c>
      <c r="U525" s="11">
        <f t="shared" si="118"/>
        <v>0.3037145128769867</v>
      </c>
      <c r="V525" s="11">
        <f t="shared" si="118"/>
        <v>1.6131458771134765E-2</v>
      </c>
      <c r="W525" s="128">
        <f t="shared" si="118"/>
        <v>0.28758305410585194</v>
      </c>
      <c r="X525" s="92">
        <f t="shared" si="141"/>
        <v>3037.1451287698669</v>
      </c>
      <c r="Y525" s="15">
        <f t="shared" si="142"/>
        <v>161.31458771134766</v>
      </c>
      <c r="Z525" s="15">
        <f t="shared" si="143"/>
        <v>2875.8305410585194</v>
      </c>
      <c r="AA525" s="111">
        <f t="shared" si="144"/>
        <v>30.371451287698669</v>
      </c>
      <c r="AB525" s="87">
        <f t="shared" si="145"/>
        <v>1.6131458771134766</v>
      </c>
      <c r="AC525" s="127">
        <f t="shared" si="146"/>
        <v>28.758305410585194</v>
      </c>
      <c r="AD525" s="9"/>
    </row>
    <row r="526" spans="1:30" x14ac:dyDescent="0.25">
      <c r="A526" s="202" t="s">
        <v>874</v>
      </c>
      <c r="B526" s="202" t="s">
        <v>3</v>
      </c>
      <c r="C526" s="202" t="s">
        <v>976</v>
      </c>
      <c r="D526" s="202">
        <v>1</v>
      </c>
      <c r="E526" s="202" t="s">
        <v>171</v>
      </c>
      <c r="F526" s="202">
        <v>20</v>
      </c>
      <c r="G526" s="183"/>
      <c r="H526" s="106">
        <v>9.7695990424893466</v>
      </c>
      <c r="I526" s="209">
        <v>2.527134895324707</v>
      </c>
      <c r="J526" s="209">
        <v>0.1080016484902087</v>
      </c>
      <c r="K526" s="105">
        <f t="shared" si="137"/>
        <v>2.4191332468344982</v>
      </c>
      <c r="L526" s="130"/>
      <c r="M526" s="106">
        <f t="shared" si="138"/>
        <v>2.5271348953247071E-2</v>
      </c>
      <c r="N526" s="106">
        <f t="shared" si="139"/>
        <v>1.0800164849020871E-3</v>
      </c>
      <c r="O526" s="106">
        <f t="shared" si="140"/>
        <v>2.419133246834498E-2</v>
      </c>
      <c r="P526" s="130"/>
      <c r="Q526" s="45">
        <v>1.0692437736375202</v>
      </c>
      <c r="R526" s="107">
        <f t="shared" si="127"/>
        <v>2.7021232519680496E-2</v>
      </c>
      <c r="S526" s="109">
        <f t="shared" si="128"/>
        <v>1.1548009019074375E-3</v>
      </c>
      <c r="T526" s="110">
        <f t="shared" si="129"/>
        <v>2.5866431617773054E-2</v>
      </c>
      <c r="U526" s="11">
        <f t="shared" si="118"/>
        <v>0.54042465039360987</v>
      </c>
      <c r="V526" s="11">
        <f t="shared" si="118"/>
        <v>2.3096018038148747E-2</v>
      </c>
      <c r="W526" s="128">
        <f t="shared" si="118"/>
        <v>0.51732863235546112</v>
      </c>
      <c r="X526" s="92">
        <f t="shared" si="141"/>
        <v>5404.2465039360986</v>
      </c>
      <c r="Y526" s="15">
        <f t="shared" si="142"/>
        <v>230.96018038148748</v>
      </c>
      <c r="Z526" s="15">
        <f t="shared" si="143"/>
        <v>5173.286323554611</v>
      </c>
      <c r="AA526" s="111">
        <f t="shared" si="144"/>
        <v>54.042465039360991</v>
      </c>
      <c r="AB526" s="87">
        <f t="shared" si="145"/>
        <v>2.3096018038148749</v>
      </c>
      <c r="AC526" s="127">
        <f t="shared" si="146"/>
        <v>51.732863235546112</v>
      </c>
      <c r="AD526" s="9"/>
    </row>
    <row r="527" spans="1:30" x14ac:dyDescent="0.25">
      <c r="A527" s="202" t="s">
        <v>874</v>
      </c>
      <c r="B527" s="202" t="s">
        <v>3</v>
      </c>
      <c r="C527" s="202" t="s">
        <v>976</v>
      </c>
      <c r="D527" s="202">
        <v>1</v>
      </c>
      <c r="E527" s="202" t="s">
        <v>172</v>
      </c>
      <c r="F527" s="202">
        <v>50</v>
      </c>
      <c r="G527" s="183"/>
      <c r="H527" s="106">
        <v>5.4500248632519561</v>
      </c>
      <c r="I527" s="209">
        <v>2.8129913806915283</v>
      </c>
      <c r="J527" s="209">
        <v>1.5655719995498683</v>
      </c>
      <c r="K527" s="105">
        <f t="shared" si="137"/>
        <v>1.2474193811416601</v>
      </c>
      <c r="L527" s="130"/>
      <c r="M527" s="106">
        <f t="shared" si="138"/>
        <v>2.8129913806915284E-2</v>
      </c>
      <c r="N527" s="106">
        <f t="shared" si="139"/>
        <v>1.5655719995498682E-2</v>
      </c>
      <c r="O527" s="106">
        <f t="shared" si="140"/>
        <v>1.24741938114166E-2</v>
      </c>
      <c r="P527" s="130"/>
      <c r="Q527" s="45">
        <v>1.427401223486763</v>
      </c>
      <c r="R527" s="107">
        <f t="shared" si="127"/>
        <v>4.0152673384568065E-2</v>
      </c>
      <c r="S527" s="109">
        <f t="shared" si="128"/>
        <v>2.2346993876140999E-2</v>
      </c>
      <c r="T527" s="110">
        <f t="shared" si="129"/>
        <v>1.7805679508427062E-2</v>
      </c>
      <c r="U527" s="11">
        <f t="shared" si="118"/>
        <v>2.0076336692284031</v>
      </c>
      <c r="V527" s="11">
        <f t="shared" si="118"/>
        <v>1.11734969380705</v>
      </c>
      <c r="W527" s="128">
        <f t="shared" si="118"/>
        <v>0.89028397542135318</v>
      </c>
      <c r="X527" s="92">
        <f t="shared" si="141"/>
        <v>20076.336692284032</v>
      </c>
      <c r="Y527" s="15">
        <f t="shared" si="142"/>
        <v>11173.496938070499</v>
      </c>
      <c r="Z527" s="15">
        <f t="shared" si="143"/>
        <v>8902.8397542135317</v>
      </c>
      <c r="AA527" s="111">
        <f t="shared" si="144"/>
        <v>200.76336692284033</v>
      </c>
      <c r="AB527" s="87">
        <f t="shared" si="145"/>
        <v>111.734969380705</v>
      </c>
      <c r="AC527" s="127">
        <f t="shared" si="146"/>
        <v>89.028397542135323</v>
      </c>
      <c r="AD527" s="9"/>
    </row>
    <row r="528" spans="1:30" x14ac:dyDescent="0.25">
      <c r="A528" s="202" t="s">
        <v>874</v>
      </c>
      <c r="B528" s="202" t="s">
        <v>3</v>
      </c>
      <c r="C528" s="202" t="s">
        <v>976</v>
      </c>
      <c r="D528" s="202">
        <v>2</v>
      </c>
      <c r="E528" s="202" t="s">
        <v>879</v>
      </c>
      <c r="F528" s="202">
        <v>89</v>
      </c>
      <c r="G528" s="183"/>
      <c r="H528" s="106">
        <v>3.1289111389237281</v>
      </c>
      <c r="I528" s="209">
        <v>2.0975239276885986</v>
      </c>
      <c r="J528" s="209">
        <v>1.2803234490047248</v>
      </c>
      <c r="K528" s="105">
        <f>I528-J528</f>
        <v>0.8172004786838738</v>
      </c>
      <c r="L528" s="130"/>
      <c r="M528" s="106">
        <f>I528/100</f>
        <v>2.0975239276885986E-2</v>
      </c>
      <c r="N528" s="106">
        <f>J528/100</f>
        <v>1.2803234490047248E-2</v>
      </c>
      <c r="O528" s="106">
        <f>K528/100</f>
        <v>8.1720047868387383E-3</v>
      </c>
      <c r="P528" s="130"/>
      <c r="Q528" s="45">
        <v>1.4047440612091955</v>
      </c>
      <c r="R528" s="107">
        <f>$Q528*M528</f>
        <v>2.9464842806647448E-2</v>
      </c>
      <c r="S528" s="109">
        <f>$Q528*N528</f>
        <v>1.7985267614162612E-2</v>
      </c>
      <c r="T528" s="110">
        <f>$Q528*O528</f>
        <v>1.1479575192484836E-2</v>
      </c>
      <c r="U528" s="11">
        <f>$F528*M528*$Q528</f>
        <v>2.6223710097916229</v>
      </c>
      <c r="V528" s="11">
        <f>$F528*N528*$Q528</f>
        <v>1.6006888176604726</v>
      </c>
      <c r="W528" s="128">
        <f>$F528*O528*$Q528</f>
        <v>1.0216821921311503</v>
      </c>
      <c r="X528" s="92">
        <f>U528*10^4</f>
        <v>26223.710097916228</v>
      </c>
      <c r="Y528" s="15">
        <f>V528*10^4</f>
        <v>16006.888176604725</v>
      </c>
      <c r="Z528" s="15">
        <f>W528*10^4</f>
        <v>10216.821921311503</v>
      </c>
      <c r="AA528" s="111">
        <f>X528*0.01</f>
        <v>262.23710097916228</v>
      </c>
      <c r="AB528" s="87">
        <f>Y528*0.01</f>
        <v>160.06888176604727</v>
      </c>
      <c r="AC528" s="127">
        <f>Z528*0.01</f>
        <v>102.16821921311502</v>
      </c>
      <c r="AD528" s="9"/>
    </row>
    <row r="529" spans="1:30" x14ac:dyDescent="0.25">
      <c r="A529" s="202" t="s">
        <v>874</v>
      </c>
      <c r="B529" s="202" t="s">
        <v>3</v>
      </c>
      <c r="C529" s="202" t="s">
        <v>976</v>
      </c>
      <c r="D529" s="202">
        <v>2</v>
      </c>
      <c r="E529" s="202" t="s">
        <v>177</v>
      </c>
      <c r="F529" s="202">
        <v>15</v>
      </c>
      <c r="G529" s="118">
        <v>189</v>
      </c>
      <c r="H529" s="106">
        <v>7.3244653982151702</v>
      </c>
      <c r="I529" s="209">
        <v>1.3344568014144897</v>
      </c>
      <c r="J529" s="209">
        <v>0.11576445991090904</v>
      </c>
      <c r="K529" s="105">
        <f t="shared" si="137"/>
        <v>1.2186923415035806</v>
      </c>
      <c r="L529" s="130"/>
      <c r="M529" s="106">
        <f t="shared" si="138"/>
        <v>1.3344568014144898E-2</v>
      </c>
      <c r="N529" s="106">
        <f t="shared" si="139"/>
        <v>1.1576445991090905E-3</v>
      </c>
      <c r="O529" s="106">
        <f t="shared" si="140"/>
        <v>1.2186923415035807E-2</v>
      </c>
      <c r="P529" s="130"/>
      <c r="Q529" s="45">
        <v>1.1354724018334874</v>
      </c>
      <c r="R529" s="107">
        <f t="shared" si="127"/>
        <v>1.5152388694451438E-2</v>
      </c>
      <c r="S529" s="109">
        <f t="shared" si="128"/>
        <v>1.3144734934199636E-3</v>
      </c>
      <c r="T529" s="110">
        <f t="shared" si="129"/>
        <v>1.3837915201031474E-2</v>
      </c>
      <c r="U529" s="11">
        <f t="shared" si="118"/>
        <v>0.22728583041677158</v>
      </c>
      <c r="V529" s="11">
        <f t="shared" si="118"/>
        <v>1.9717102401299452E-2</v>
      </c>
      <c r="W529" s="128">
        <f t="shared" si="118"/>
        <v>0.20756872801547213</v>
      </c>
      <c r="X529" s="92">
        <f t="shared" si="141"/>
        <v>2272.8583041677157</v>
      </c>
      <c r="Y529" s="15">
        <f t="shared" si="142"/>
        <v>197.17102401299454</v>
      </c>
      <c r="Z529" s="15">
        <f t="shared" si="143"/>
        <v>2075.6872801547215</v>
      </c>
      <c r="AA529" s="111">
        <f t="shared" si="144"/>
        <v>22.728583041677158</v>
      </c>
      <c r="AB529" s="87">
        <f t="shared" si="145"/>
        <v>1.9717102401299453</v>
      </c>
      <c r="AC529" s="127">
        <f t="shared" si="146"/>
        <v>20.756872801547214</v>
      </c>
      <c r="AD529" s="9"/>
    </row>
    <row r="530" spans="1:30" x14ac:dyDescent="0.25">
      <c r="A530" s="202" t="s">
        <v>874</v>
      </c>
      <c r="B530" s="202" t="s">
        <v>3</v>
      </c>
      <c r="C530" s="202" t="s">
        <v>976</v>
      </c>
      <c r="D530" s="202">
        <v>2</v>
      </c>
      <c r="E530" s="202" t="s">
        <v>170</v>
      </c>
      <c r="F530" s="202">
        <v>15</v>
      </c>
      <c r="G530" s="183"/>
      <c r="H530" s="106">
        <v>7.1084337349397728</v>
      </c>
      <c r="I530" s="209">
        <v>1.7048678398132324</v>
      </c>
      <c r="J530" s="209">
        <v>0.11574802062956682</v>
      </c>
      <c r="K530" s="105">
        <f t="shared" si="137"/>
        <v>1.5891198191836655</v>
      </c>
      <c r="L530" s="130"/>
      <c r="M530" s="106">
        <f t="shared" si="138"/>
        <v>1.7048678398132323E-2</v>
      </c>
      <c r="N530" s="106">
        <f t="shared" si="139"/>
        <v>1.1574802062956683E-3</v>
      </c>
      <c r="O530" s="106">
        <f t="shared" si="140"/>
        <v>1.5891198191836656E-2</v>
      </c>
      <c r="P530" s="130"/>
      <c r="Q530" s="45">
        <v>1.0370008888579048</v>
      </c>
      <c r="R530" s="107">
        <f t="shared" si="127"/>
        <v>1.7679494652715778E-2</v>
      </c>
      <c r="S530" s="109">
        <f t="shared" si="128"/>
        <v>1.200308002764039E-3</v>
      </c>
      <c r="T530" s="110">
        <f t="shared" si="129"/>
        <v>1.6479186649951742E-2</v>
      </c>
      <c r="U530" s="11">
        <f t="shared" si="118"/>
        <v>0.26519241979073666</v>
      </c>
      <c r="V530" s="11">
        <f t="shared" si="118"/>
        <v>1.8004620041460587E-2</v>
      </c>
      <c r="W530" s="128">
        <f t="shared" si="118"/>
        <v>0.24718779974927613</v>
      </c>
      <c r="X530" s="92">
        <f t="shared" si="141"/>
        <v>2651.9241979073668</v>
      </c>
      <c r="Y530" s="15">
        <f t="shared" si="142"/>
        <v>180.04620041460586</v>
      </c>
      <c r="Z530" s="15">
        <f t="shared" si="143"/>
        <v>2471.8779974927611</v>
      </c>
      <c r="AA530" s="111">
        <f t="shared" si="144"/>
        <v>26.519241979073669</v>
      </c>
      <c r="AB530" s="87">
        <f t="shared" si="145"/>
        <v>1.8004620041460586</v>
      </c>
      <c r="AC530" s="127">
        <f t="shared" si="146"/>
        <v>24.71877997492761</v>
      </c>
      <c r="AD530" s="9"/>
    </row>
    <row r="531" spans="1:30" x14ac:dyDescent="0.25">
      <c r="A531" s="202" t="s">
        <v>874</v>
      </c>
      <c r="B531" s="202" t="s">
        <v>3</v>
      </c>
      <c r="C531" s="202" t="s">
        <v>976</v>
      </c>
      <c r="D531" s="202">
        <v>2</v>
      </c>
      <c r="E531" s="202" t="s">
        <v>171</v>
      </c>
      <c r="F531" s="202">
        <v>20</v>
      </c>
      <c r="G531" s="183"/>
      <c r="H531" s="106">
        <v>6.6491688538931228</v>
      </c>
      <c r="I531" s="209">
        <v>2.2007341384887695</v>
      </c>
      <c r="J531" s="209">
        <v>0.81876827981111278</v>
      </c>
      <c r="K531" s="105">
        <f t="shared" si="137"/>
        <v>1.3819658586776566</v>
      </c>
      <c r="L531" s="130"/>
      <c r="M531" s="106">
        <f t="shared" si="138"/>
        <v>2.2007341384887694E-2</v>
      </c>
      <c r="N531" s="106">
        <f t="shared" si="139"/>
        <v>8.1876827981111275E-3</v>
      </c>
      <c r="O531" s="106">
        <f t="shared" si="140"/>
        <v>1.3819658586776567E-2</v>
      </c>
      <c r="P531" s="130"/>
      <c r="Q531" s="45">
        <v>1.1773010091151506</v>
      </c>
      <c r="R531" s="107">
        <f t="shared" si="127"/>
        <v>2.5909265220369897E-2</v>
      </c>
      <c r="S531" s="109">
        <f t="shared" si="128"/>
        <v>9.6393672205309904E-3</v>
      </c>
      <c r="T531" s="110">
        <f t="shared" si="129"/>
        <v>1.6269897999838908E-2</v>
      </c>
      <c r="U531" s="11">
        <f t="shared" si="118"/>
        <v>0.51818530440739796</v>
      </c>
      <c r="V531" s="11">
        <f t="shared" si="118"/>
        <v>0.19278734441061979</v>
      </c>
      <c r="W531" s="128">
        <f t="shared" si="118"/>
        <v>0.32539795999677817</v>
      </c>
      <c r="X531" s="92">
        <f t="shared" si="141"/>
        <v>5181.8530440739796</v>
      </c>
      <c r="Y531" s="15">
        <f t="shared" si="142"/>
        <v>1927.8734441061979</v>
      </c>
      <c r="Z531" s="15">
        <f t="shared" si="143"/>
        <v>3253.9795999677817</v>
      </c>
      <c r="AA531" s="111">
        <f t="shared" si="144"/>
        <v>51.818530440739799</v>
      </c>
      <c r="AB531" s="87">
        <f t="shared" si="145"/>
        <v>19.278734441061978</v>
      </c>
      <c r="AC531" s="127">
        <f t="shared" si="146"/>
        <v>32.539795999677821</v>
      </c>
      <c r="AD531" s="9"/>
    </row>
    <row r="532" spans="1:30" x14ac:dyDescent="0.25">
      <c r="A532" s="202" t="s">
        <v>874</v>
      </c>
      <c r="B532" s="202" t="s">
        <v>3</v>
      </c>
      <c r="C532" s="202" t="s">
        <v>976</v>
      </c>
      <c r="D532" s="202">
        <v>2</v>
      </c>
      <c r="E532" s="202" t="s">
        <v>172</v>
      </c>
      <c r="F532" s="202">
        <v>50</v>
      </c>
      <c r="G532" s="183"/>
      <c r="H532" s="106">
        <v>7.2630432151071869</v>
      </c>
      <c r="I532" s="209">
        <v>1.9766303300857544</v>
      </c>
      <c r="J532" s="209">
        <v>0.14354739640926761</v>
      </c>
      <c r="K532" s="105">
        <f t="shared" si="137"/>
        <v>1.8330829336764869</v>
      </c>
      <c r="L532" s="130"/>
      <c r="M532" s="106">
        <f t="shared" si="138"/>
        <v>1.9766303300857543E-2</v>
      </c>
      <c r="N532" s="106">
        <f t="shared" si="139"/>
        <v>1.4354739640926762E-3</v>
      </c>
      <c r="O532" s="106">
        <f t="shared" si="140"/>
        <v>1.8330829336764869E-2</v>
      </c>
      <c r="P532" s="130"/>
      <c r="Q532" s="45">
        <v>1.1145580981926555</v>
      </c>
      <c r="R532" s="107">
        <f t="shared" si="127"/>
        <v>2.203069341530299E-2</v>
      </c>
      <c r="S532" s="109">
        <f t="shared" si="128"/>
        <v>1.5999191314242055E-3</v>
      </c>
      <c r="T532" s="110">
        <f t="shared" si="129"/>
        <v>2.0430774283878791E-2</v>
      </c>
      <c r="U532" s="11">
        <f t="shared" si="118"/>
        <v>1.1015346707651494</v>
      </c>
      <c r="V532" s="11">
        <f t="shared" si="118"/>
        <v>7.9995956571210267E-2</v>
      </c>
      <c r="W532" s="128">
        <f t="shared" si="118"/>
        <v>1.0215387141939394</v>
      </c>
      <c r="X532" s="92">
        <f t="shared" si="141"/>
        <v>11015.346707651493</v>
      </c>
      <c r="Y532" s="15">
        <f t="shared" si="142"/>
        <v>799.95956571210263</v>
      </c>
      <c r="Z532" s="15">
        <f t="shared" si="143"/>
        <v>10215.387141939394</v>
      </c>
      <c r="AA532" s="111">
        <f t="shared" si="144"/>
        <v>110.15346707651494</v>
      </c>
      <c r="AB532" s="87">
        <f t="shared" si="145"/>
        <v>7.9995956571210263</v>
      </c>
      <c r="AC532" s="127">
        <f t="shared" si="146"/>
        <v>102.15387141939395</v>
      </c>
      <c r="AD532" s="9"/>
    </row>
    <row r="533" spans="1:30" x14ac:dyDescent="0.25">
      <c r="A533" s="202" t="s">
        <v>874</v>
      </c>
      <c r="B533" s="202" t="s">
        <v>3</v>
      </c>
      <c r="C533" s="202" t="s">
        <v>976</v>
      </c>
      <c r="D533" s="202">
        <v>3</v>
      </c>
      <c r="E533" s="202" t="s">
        <v>879</v>
      </c>
      <c r="F533" s="202">
        <v>5</v>
      </c>
      <c r="G533" s="202"/>
      <c r="H533" s="106">
        <v>6.1819103116290757</v>
      </c>
      <c r="I533" s="209">
        <v>2.8153784275054932</v>
      </c>
      <c r="J533" s="209">
        <v>0.82748648273524195</v>
      </c>
      <c r="K533" s="105">
        <f>I533-J533</f>
        <v>1.9878919447702512</v>
      </c>
      <c r="L533" s="130"/>
      <c r="M533" s="106">
        <f>I533/100</f>
        <v>2.8153784275054931E-2</v>
      </c>
      <c r="N533" s="106">
        <f>J533/100</f>
        <v>8.274864827352419E-3</v>
      </c>
      <c r="O533" s="106">
        <f>K533/100</f>
        <v>1.9878919447702512E-2</v>
      </c>
      <c r="P533" s="130"/>
      <c r="Q533" s="45">
        <v>1.020443731808913</v>
      </c>
      <c r="R533" s="107">
        <f>$Q533*M533</f>
        <v>2.8729352690180145E-2</v>
      </c>
      <c r="S533" s="109">
        <f>$Q533*N533</f>
        <v>8.4440339446378194E-3</v>
      </c>
      <c r="T533" s="110">
        <f>$Q533*O533</f>
        <v>2.0285318745542329E-2</v>
      </c>
      <c r="U533" s="11">
        <f>$F533*M533*$Q533</f>
        <v>0.14364676345090074</v>
      </c>
      <c r="V533" s="11">
        <f>$F533*N533*$Q533</f>
        <v>4.2220169723189094E-2</v>
      </c>
      <c r="W533" s="128">
        <f>$F533*O533*$Q533</f>
        <v>0.10142659372771164</v>
      </c>
      <c r="X533" s="92">
        <f>U533*10^4</f>
        <v>1436.4676345090074</v>
      </c>
      <c r="Y533" s="15">
        <f>V533*10^4</f>
        <v>422.20169723189093</v>
      </c>
      <c r="Z533" s="15">
        <f>W533*10^4</f>
        <v>1014.2659372771163</v>
      </c>
      <c r="AA533" s="111">
        <f>X533*0.01</f>
        <v>14.364676345090075</v>
      </c>
      <c r="AB533" s="87">
        <f>Y533*0.01</f>
        <v>4.2220169723189098</v>
      </c>
      <c r="AC533" s="127">
        <f>Z533*0.01</f>
        <v>10.142659372771163</v>
      </c>
      <c r="AD533" s="9"/>
    </row>
    <row r="534" spans="1:30" x14ac:dyDescent="0.25">
      <c r="A534" s="202" t="s">
        <v>874</v>
      </c>
      <c r="B534" s="202" t="s">
        <v>3</v>
      </c>
      <c r="C534" s="202" t="s">
        <v>976</v>
      </c>
      <c r="D534" s="202">
        <v>3</v>
      </c>
      <c r="E534" s="202" t="s">
        <v>177</v>
      </c>
      <c r="F534" s="202">
        <v>15</v>
      </c>
      <c r="G534" s="118">
        <v>105</v>
      </c>
      <c r="H534" s="106">
        <v>4.9402532548600409</v>
      </c>
      <c r="I534" s="209">
        <v>1.6863933801651001</v>
      </c>
      <c r="J534" s="209">
        <v>0.220472781319488</v>
      </c>
      <c r="K534" s="105">
        <f t="shared" si="137"/>
        <v>1.4659205988456121</v>
      </c>
      <c r="L534" s="130"/>
      <c r="M534" s="106">
        <f t="shared" si="138"/>
        <v>1.6863933801651E-2</v>
      </c>
      <c r="N534" s="106">
        <f t="shared" si="139"/>
        <v>2.20472781319488E-3</v>
      </c>
      <c r="O534" s="106">
        <f t="shared" si="140"/>
        <v>1.4659205988456121E-2</v>
      </c>
      <c r="P534" s="130"/>
      <c r="Q534" s="45">
        <v>0.77818638130261264</v>
      </c>
      <c r="R534" s="107">
        <f t="shared" si="127"/>
        <v>1.3123283619633603E-2</v>
      </c>
      <c r="S534" s="109">
        <f t="shared" si="128"/>
        <v>1.7156891587073462E-3</v>
      </c>
      <c r="T534" s="110">
        <f t="shared" si="129"/>
        <v>1.1407594460926257E-2</v>
      </c>
      <c r="U534" s="11">
        <f t="shared" si="118"/>
        <v>0.19684925429450403</v>
      </c>
      <c r="V534" s="11">
        <f t="shared" si="118"/>
        <v>2.573533738061019E-2</v>
      </c>
      <c r="W534" s="128">
        <f t="shared" si="118"/>
        <v>0.17111391691389385</v>
      </c>
      <c r="X534" s="92">
        <f t="shared" si="141"/>
        <v>1968.4925429450404</v>
      </c>
      <c r="Y534" s="15">
        <f t="shared" si="142"/>
        <v>257.3533738061019</v>
      </c>
      <c r="Z534" s="15">
        <f t="shared" si="143"/>
        <v>1711.1391691389385</v>
      </c>
      <c r="AA534" s="111">
        <f t="shared" si="144"/>
        <v>19.684925429450406</v>
      </c>
      <c r="AB534" s="87">
        <f t="shared" si="145"/>
        <v>2.5735337380610193</v>
      </c>
      <c r="AC534" s="127">
        <f t="shared" si="146"/>
        <v>17.111391691389386</v>
      </c>
      <c r="AD534" s="9"/>
    </row>
    <row r="535" spans="1:30" x14ac:dyDescent="0.25">
      <c r="A535" s="202" t="s">
        <v>874</v>
      </c>
      <c r="B535" s="202" t="s">
        <v>3</v>
      </c>
      <c r="C535" s="202" t="s">
        <v>976</v>
      </c>
      <c r="D535" s="202">
        <v>3</v>
      </c>
      <c r="E535" s="202" t="s">
        <v>170</v>
      </c>
      <c r="F535" s="202">
        <v>15</v>
      </c>
      <c r="G535" s="183"/>
      <c r="H535" s="106">
        <v>6.214773064372598</v>
      </c>
      <c r="I535" s="209">
        <v>2.2523584365844727</v>
      </c>
      <c r="J535" s="209">
        <v>0.12341345570157096</v>
      </c>
      <c r="K535" s="105">
        <f t="shared" si="137"/>
        <v>2.1289449808829017</v>
      </c>
      <c r="L535" s="130"/>
      <c r="M535" s="106">
        <f t="shared" si="138"/>
        <v>2.2523584365844725E-2</v>
      </c>
      <c r="N535" s="106">
        <f t="shared" si="139"/>
        <v>1.2341345570157096E-3</v>
      </c>
      <c r="O535" s="106">
        <f t="shared" si="140"/>
        <v>2.1289449808829016E-2</v>
      </c>
      <c r="P535" s="130"/>
      <c r="Q535" s="45">
        <v>0.98558655907419357</v>
      </c>
      <c r="R535" s="107">
        <f t="shared" si="127"/>
        <v>2.2198942013150206E-2</v>
      </c>
      <c r="S535" s="109">
        <f t="shared" si="128"/>
        <v>1.2163464314836675E-3</v>
      </c>
      <c r="T535" s="110">
        <f t="shared" si="129"/>
        <v>2.0982595581666538E-2</v>
      </c>
      <c r="U535" s="11">
        <f t="shared" si="118"/>
        <v>0.33298413019725309</v>
      </c>
      <c r="V535" s="11">
        <f t="shared" si="118"/>
        <v>1.8245196472255011E-2</v>
      </c>
      <c r="W535" s="128">
        <f t="shared" si="118"/>
        <v>0.31473893372499806</v>
      </c>
      <c r="X535" s="92">
        <f t="shared" si="141"/>
        <v>3329.8413019725308</v>
      </c>
      <c r="Y535" s="15">
        <f t="shared" si="142"/>
        <v>182.45196472255012</v>
      </c>
      <c r="Z535" s="15">
        <f t="shared" si="143"/>
        <v>3147.3893372499806</v>
      </c>
      <c r="AA535" s="111">
        <f t="shared" si="144"/>
        <v>33.298413019725309</v>
      </c>
      <c r="AB535" s="87">
        <f t="shared" si="145"/>
        <v>1.8245196472255012</v>
      </c>
      <c r="AC535" s="127">
        <f t="shared" si="146"/>
        <v>31.473893372499806</v>
      </c>
      <c r="AD535" s="9"/>
    </row>
    <row r="536" spans="1:30" x14ac:dyDescent="0.25">
      <c r="A536" s="202" t="s">
        <v>874</v>
      </c>
      <c r="B536" s="202" t="s">
        <v>3</v>
      </c>
      <c r="C536" s="202" t="s">
        <v>976</v>
      </c>
      <c r="D536" s="202">
        <v>3</v>
      </c>
      <c r="E536" s="202" t="s">
        <v>171</v>
      </c>
      <c r="F536" s="202">
        <v>20</v>
      </c>
      <c r="G536" s="183"/>
      <c r="H536" s="106">
        <v>6.1647134371487162</v>
      </c>
      <c r="I536" s="209">
        <v>2.7129249572753906</v>
      </c>
      <c r="J536" s="209">
        <v>0.64752947266975736</v>
      </c>
      <c r="K536" s="105">
        <f t="shared" si="137"/>
        <v>2.0653954846056335</v>
      </c>
      <c r="L536" s="130"/>
      <c r="M536" s="106">
        <f t="shared" si="138"/>
        <v>2.7129249572753908E-2</v>
      </c>
      <c r="N536" s="106">
        <f t="shared" si="139"/>
        <v>6.4752947266975731E-3</v>
      </c>
      <c r="O536" s="106">
        <f t="shared" si="140"/>
        <v>2.0653954846056335E-2</v>
      </c>
      <c r="P536" s="130"/>
      <c r="Q536" s="45">
        <v>1.0718580615926241</v>
      </c>
      <c r="R536" s="107">
        <f t="shared" si="127"/>
        <v>2.9078704859514529E-2</v>
      </c>
      <c r="S536" s="109">
        <f t="shared" si="128"/>
        <v>6.9405968539990011E-3</v>
      </c>
      <c r="T536" s="110">
        <f t="shared" si="129"/>
        <v>2.2138108005515529E-2</v>
      </c>
      <c r="U536" s="11">
        <f t="shared" si="118"/>
        <v>0.58157409719029063</v>
      </c>
      <c r="V536" s="11">
        <f t="shared" si="118"/>
        <v>0.13881193707998002</v>
      </c>
      <c r="W536" s="128">
        <f t="shared" si="118"/>
        <v>0.44276216011031055</v>
      </c>
      <c r="X536" s="92">
        <f t="shared" si="141"/>
        <v>5815.7409719029065</v>
      </c>
      <c r="Y536" s="15">
        <f t="shared" si="142"/>
        <v>1388.1193707998002</v>
      </c>
      <c r="Z536" s="15">
        <f t="shared" si="143"/>
        <v>4427.6216011031056</v>
      </c>
      <c r="AA536" s="111">
        <f t="shared" si="144"/>
        <v>58.157409719029069</v>
      </c>
      <c r="AB536" s="87">
        <f t="shared" si="145"/>
        <v>13.881193707998003</v>
      </c>
      <c r="AC536" s="127">
        <f t="shared" si="146"/>
        <v>44.27621601103106</v>
      </c>
      <c r="AD536" s="9"/>
    </row>
    <row r="537" spans="1:30" x14ac:dyDescent="0.25">
      <c r="A537" s="202" t="s">
        <v>874</v>
      </c>
      <c r="B537" s="202" t="s">
        <v>3</v>
      </c>
      <c r="C537" s="202" t="s">
        <v>976</v>
      </c>
      <c r="D537" s="202">
        <v>3</v>
      </c>
      <c r="E537" s="202" t="s">
        <v>172</v>
      </c>
      <c r="F537" s="202">
        <v>50</v>
      </c>
      <c r="G537" s="183"/>
      <c r="H537" s="106">
        <v>6.1819103116290757</v>
      </c>
      <c r="I537" s="209">
        <v>2.8153784275054932</v>
      </c>
      <c r="J537" s="209">
        <v>0.82748648273524195</v>
      </c>
      <c r="K537" s="105">
        <f t="shared" si="137"/>
        <v>1.9878919447702512</v>
      </c>
      <c r="L537" s="130"/>
      <c r="M537" s="106">
        <f t="shared" si="138"/>
        <v>2.8153784275054931E-2</v>
      </c>
      <c r="N537" s="106">
        <f t="shared" si="139"/>
        <v>8.274864827352419E-3</v>
      </c>
      <c r="O537" s="106">
        <f t="shared" si="140"/>
        <v>1.9878919447702512E-2</v>
      </c>
      <c r="P537" s="130"/>
      <c r="Q537" s="45">
        <v>1.020443731808913</v>
      </c>
      <c r="R537" s="107">
        <f t="shared" si="127"/>
        <v>2.8729352690180145E-2</v>
      </c>
      <c r="S537" s="109">
        <f t="shared" si="128"/>
        <v>8.4440339446378194E-3</v>
      </c>
      <c r="T537" s="110">
        <f t="shared" si="129"/>
        <v>2.0285318745542329E-2</v>
      </c>
      <c r="U537" s="11">
        <f t="shared" si="118"/>
        <v>1.4364676345090073</v>
      </c>
      <c r="V537" s="11">
        <f t="shared" si="118"/>
        <v>0.42220169723189099</v>
      </c>
      <c r="W537" s="128">
        <f t="shared" si="118"/>
        <v>1.0142659372771163</v>
      </c>
      <c r="X537" s="92">
        <f t="shared" si="141"/>
        <v>14364.676345090073</v>
      </c>
      <c r="Y537" s="15">
        <f t="shared" si="142"/>
        <v>4222.0169723189101</v>
      </c>
      <c r="Z537" s="15">
        <f t="shared" si="143"/>
        <v>10142.659372771162</v>
      </c>
      <c r="AA537" s="111">
        <f t="shared" si="144"/>
        <v>143.64676345090072</v>
      </c>
      <c r="AB537" s="87">
        <f t="shared" si="145"/>
        <v>42.220169723189102</v>
      </c>
      <c r="AC537" s="127">
        <f t="shared" si="146"/>
        <v>101.42659372771163</v>
      </c>
      <c r="AD537" s="9"/>
    </row>
    <row r="538" spans="1:30" x14ac:dyDescent="0.25">
      <c r="A538" s="202" t="s">
        <v>874</v>
      </c>
      <c r="B538" s="202" t="s">
        <v>3</v>
      </c>
      <c r="C538" s="202" t="s">
        <v>976</v>
      </c>
      <c r="D538" s="202">
        <v>4</v>
      </c>
      <c r="E538" s="202" t="s">
        <v>177</v>
      </c>
      <c r="F538" s="202">
        <v>15</v>
      </c>
      <c r="G538" s="118">
        <v>94.666666666666671</v>
      </c>
      <c r="H538" s="106">
        <v>4.4745265404107748</v>
      </c>
      <c r="I538" s="209">
        <v>1.4698441028594971</v>
      </c>
      <c r="J538" s="209">
        <v>1.2039317220059926</v>
      </c>
      <c r="K538" s="105">
        <f t="shared" si="137"/>
        <v>0.26591238085350444</v>
      </c>
      <c r="L538" s="130"/>
      <c r="M538" s="106">
        <f t="shared" si="138"/>
        <v>1.4698441028594971E-2</v>
      </c>
      <c r="N538" s="106">
        <f t="shared" si="139"/>
        <v>1.2039317220059926E-2</v>
      </c>
      <c r="O538" s="106">
        <f t="shared" si="140"/>
        <v>2.6591238085350443E-3</v>
      </c>
      <c r="P538" s="130"/>
      <c r="Q538" s="45">
        <v>1.2043153179845583</v>
      </c>
      <c r="R538" s="107">
        <f t="shared" si="127"/>
        <v>1.7701557681229631E-2</v>
      </c>
      <c r="S538" s="109">
        <f t="shared" si="128"/>
        <v>1.4499134146193438E-2</v>
      </c>
      <c r="T538" s="110">
        <f t="shared" si="129"/>
        <v>3.2024235350361914E-3</v>
      </c>
      <c r="U538" s="11">
        <f t="shared" si="118"/>
        <v>0.26552336521844444</v>
      </c>
      <c r="V538" s="11">
        <f t="shared" si="118"/>
        <v>0.21748701219290156</v>
      </c>
      <c r="W538" s="128">
        <f t="shared" si="118"/>
        <v>4.803635302554287E-2</v>
      </c>
      <c r="X538" s="92">
        <f t="shared" si="141"/>
        <v>2655.2336521844445</v>
      </c>
      <c r="Y538" s="15">
        <f t="shared" si="142"/>
        <v>2174.8701219290156</v>
      </c>
      <c r="Z538" s="15">
        <f t="shared" si="143"/>
        <v>480.36353025542871</v>
      </c>
      <c r="AA538" s="111">
        <f t="shared" si="144"/>
        <v>26.552336521844445</v>
      </c>
      <c r="AB538" s="87">
        <f t="shared" si="145"/>
        <v>21.748701219290155</v>
      </c>
      <c r="AC538" s="127">
        <f t="shared" si="146"/>
        <v>4.8036353025542873</v>
      </c>
      <c r="AD538" s="9"/>
    </row>
    <row r="539" spans="1:30" x14ac:dyDescent="0.25">
      <c r="A539" s="202" t="s">
        <v>874</v>
      </c>
      <c r="B539" s="202" t="s">
        <v>3</v>
      </c>
      <c r="C539" s="202" t="s">
        <v>976</v>
      </c>
      <c r="D539" s="202">
        <v>4</v>
      </c>
      <c r="E539" s="202" t="s">
        <v>170</v>
      </c>
      <c r="F539" s="202">
        <v>15</v>
      </c>
      <c r="G539" s="183"/>
      <c r="H539" s="106">
        <v>6.9248193290908517</v>
      </c>
      <c r="I539" s="209">
        <v>2.0224814414978027</v>
      </c>
      <c r="J539" s="209">
        <v>0.30718347508986221</v>
      </c>
      <c r="K539" s="105">
        <f t="shared" si="137"/>
        <v>1.7152979664079404</v>
      </c>
      <c r="L539" s="130"/>
      <c r="M539" s="106">
        <f t="shared" si="138"/>
        <v>2.0224814414978028E-2</v>
      </c>
      <c r="N539" s="106">
        <f t="shared" si="139"/>
        <v>3.0718347508986222E-3</v>
      </c>
      <c r="O539" s="106">
        <f t="shared" si="140"/>
        <v>1.7152979664079405E-2</v>
      </c>
      <c r="P539" s="130"/>
      <c r="Q539" s="45">
        <v>0.95508653293131396</v>
      </c>
      <c r="R539" s="107">
        <f t="shared" si="127"/>
        <v>1.9316447878780625E-2</v>
      </c>
      <c r="S539" s="109">
        <f t="shared" si="128"/>
        <v>2.9338680019736917E-3</v>
      </c>
      <c r="T539" s="110">
        <f t="shared" si="129"/>
        <v>1.6382579876806934E-2</v>
      </c>
      <c r="U539" s="11">
        <f t="shared" si="118"/>
        <v>0.28974671818170938</v>
      </c>
      <c r="V539" s="11">
        <f t="shared" si="118"/>
        <v>4.4008020029605369E-2</v>
      </c>
      <c r="W539" s="128">
        <f t="shared" si="118"/>
        <v>0.24573869815210397</v>
      </c>
      <c r="X539" s="92">
        <f t="shared" si="141"/>
        <v>2897.4671818170937</v>
      </c>
      <c r="Y539" s="15">
        <f t="shared" si="142"/>
        <v>440.0802002960537</v>
      </c>
      <c r="Z539" s="15">
        <f t="shared" si="143"/>
        <v>2457.3869815210396</v>
      </c>
      <c r="AA539" s="111">
        <f t="shared" si="144"/>
        <v>28.974671818170936</v>
      </c>
      <c r="AB539" s="87">
        <f t="shared" si="145"/>
        <v>4.4008020029605373</v>
      </c>
      <c r="AC539" s="127">
        <f t="shared" si="146"/>
        <v>24.573869815210397</v>
      </c>
      <c r="AD539" s="9"/>
    </row>
    <row r="540" spans="1:30" x14ac:dyDescent="0.25">
      <c r="A540" s="202" t="s">
        <v>874</v>
      </c>
      <c r="B540" s="202" t="s">
        <v>3</v>
      </c>
      <c r="C540" s="202" t="s">
        <v>976</v>
      </c>
      <c r="D540" s="202">
        <v>4</v>
      </c>
      <c r="E540" s="202" t="s">
        <v>171</v>
      </c>
      <c r="F540" s="202">
        <v>20</v>
      </c>
      <c r="G540" s="183"/>
      <c r="H540" s="106">
        <v>6.7501824373632076</v>
      </c>
      <c r="I540" s="209">
        <v>2.4995841979980469</v>
      </c>
      <c r="J540" s="209">
        <v>0.20077502182715415</v>
      </c>
      <c r="K540" s="105">
        <f t="shared" si="137"/>
        <v>2.2988091761708929</v>
      </c>
      <c r="L540" s="130"/>
      <c r="M540" s="106">
        <f t="shared" si="138"/>
        <v>2.499584197998047E-2</v>
      </c>
      <c r="N540" s="106">
        <f t="shared" si="139"/>
        <v>2.0077502182715415E-3</v>
      </c>
      <c r="O540" s="106">
        <f t="shared" si="140"/>
        <v>2.2988091761708927E-2</v>
      </c>
      <c r="P540" s="130"/>
      <c r="Q540" s="45">
        <v>1.026543737037489</v>
      </c>
      <c r="R540" s="107">
        <f t="shared" si="127"/>
        <v>2.5659325036527701E-2</v>
      </c>
      <c r="S540" s="109">
        <f t="shared" si="128"/>
        <v>2.0610434121023026E-3</v>
      </c>
      <c r="T540" s="110">
        <f t="shared" si="129"/>
        <v>2.3598281624425396E-2</v>
      </c>
      <c r="U540" s="11">
        <f t="shared" si="118"/>
        <v>0.51318650073055405</v>
      </c>
      <c r="V540" s="11">
        <f t="shared" si="118"/>
        <v>4.1220868242046051E-2</v>
      </c>
      <c r="W540" s="128">
        <f t="shared" si="118"/>
        <v>0.47196563248850798</v>
      </c>
      <c r="X540" s="92">
        <f t="shared" si="141"/>
        <v>5131.8650073055405</v>
      </c>
      <c r="Y540" s="15">
        <f t="shared" si="142"/>
        <v>412.20868242046049</v>
      </c>
      <c r="Z540" s="15">
        <f t="shared" si="143"/>
        <v>4719.6563248850798</v>
      </c>
      <c r="AA540" s="111">
        <f t="shared" si="144"/>
        <v>51.318650073055409</v>
      </c>
      <c r="AB540" s="87">
        <f t="shared" si="145"/>
        <v>4.1220868242046054</v>
      </c>
      <c r="AC540" s="127">
        <f t="shared" si="146"/>
        <v>47.196563248850801</v>
      </c>
      <c r="AD540" s="9"/>
    </row>
    <row r="541" spans="1:30" x14ac:dyDescent="0.25">
      <c r="A541" s="202" t="s">
        <v>874</v>
      </c>
      <c r="B541" s="202" t="s">
        <v>3</v>
      </c>
      <c r="C541" s="202" t="s">
        <v>976</v>
      </c>
      <c r="D541" s="202">
        <v>4</v>
      </c>
      <c r="E541" s="202" t="s">
        <v>172</v>
      </c>
      <c r="F541" s="202">
        <v>45</v>
      </c>
      <c r="G541" s="202"/>
      <c r="H541" s="106">
        <v>4.7960174842156826</v>
      </c>
      <c r="I541" s="209">
        <v>2.0175790786743164</v>
      </c>
      <c r="J541" s="209">
        <v>0.29827845955630294</v>
      </c>
      <c r="K541" s="105">
        <f t="shared" si="137"/>
        <v>1.7193006191180134</v>
      </c>
      <c r="L541" s="130"/>
      <c r="M541" s="106">
        <f t="shared" si="138"/>
        <v>2.0175790786743163E-2</v>
      </c>
      <c r="N541" s="106">
        <f t="shared" si="139"/>
        <v>2.9827845955630295E-3</v>
      </c>
      <c r="O541" s="106">
        <f t="shared" si="140"/>
        <v>1.7193006191180134E-2</v>
      </c>
      <c r="P541" s="130"/>
      <c r="Q541" s="45">
        <v>1.3202154173275005</v>
      </c>
      <c r="R541" s="107">
        <f t="shared" si="127"/>
        <v>2.6636390053432463E-2</v>
      </c>
      <c r="S541" s="109">
        <f t="shared" si="128"/>
        <v>3.9379182096292847E-3</v>
      </c>
      <c r="T541" s="110">
        <f t="shared" si="129"/>
        <v>2.2698471843803181E-2</v>
      </c>
      <c r="U541" s="11">
        <f t="shared" si="118"/>
        <v>1.1986375524044608</v>
      </c>
      <c r="V541" s="11">
        <f t="shared" si="118"/>
        <v>0.1772063194333178</v>
      </c>
      <c r="W541" s="128">
        <f t="shared" si="118"/>
        <v>1.0214312329711432</v>
      </c>
      <c r="X541" s="92">
        <f t="shared" si="141"/>
        <v>11986.375524044608</v>
      </c>
      <c r="Y541" s="15">
        <f t="shared" si="142"/>
        <v>1772.063194333178</v>
      </c>
      <c r="Z541" s="15">
        <f t="shared" si="143"/>
        <v>10214.312329711433</v>
      </c>
      <c r="AA541" s="111">
        <f t="shared" si="144"/>
        <v>119.86375524044608</v>
      </c>
      <c r="AB541" s="87">
        <f t="shared" si="145"/>
        <v>17.720631943331782</v>
      </c>
      <c r="AC541" s="127">
        <f t="shared" si="146"/>
        <v>102.14312329711433</v>
      </c>
      <c r="AD541" s="9"/>
    </row>
    <row r="542" spans="1:30" x14ac:dyDescent="0.25">
      <c r="A542" s="202" t="s">
        <v>874</v>
      </c>
      <c r="B542" s="202" t="s">
        <v>3</v>
      </c>
      <c r="C542" s="202" t="s">
        <v>976</v>
      </c>
      <c r="D542" s="202">
        <v>5</v>
      </c>
      <c r="E542" s="202" t="s">
        <v>177</v>
      </c>
      <c r="F542" s="202">
        <v>15</v>
      </c>
      <c r="G542" s="118">
        <v>88.333333333333329</v>
      </c>
      <c r="H542" s="106">
        <v>7.7359068627450389</v>
      </c>
      <c r="I542" s="209">
        <v>4.7880687713623047</v>
      </c>
      <c r="J542" s="209">
        <v>0.10088374970056233</v>
      </c>
      <c r="K542" s="105">
        <f t="shared" si="137"/>
        <v>4.6871850216617421</v>
      </c>
      <c r="L542" s="130"/>
      <c r="M542" s="106">
        <f t="shared" si="138"/>
        <v>4.7880687713623048E-2</v>
      </c>
      <c r="N542" s="106">
        <f t="shared" si="139"/>
        <v>1.0088374970056233E-3</v>
      </c>
      <c r="O542" s="106">
        <f t="shared" si="140"/>
        <v>4.6871850216617418E-2</v>
      </c>
      <c r="P542" s="130"/>
      <c r="Q542" s="45">
        <v>0.98820084702929745</v>
      </c>
      <c r="R542" s="107">
        <f t="shared" si="127"/>
        <v>4.7315736154947573E-2</v>
      </c>
      <c r="S542" s="109">
        <f t="shared" si="128"/>
        <v>9.9693406905587332E-4</v>
      </c>
      <c r="T542" s="110">
        <f t="shared" si="129"/>
        <v>4.6318802085891689E-2</v>
      </c>
      <c r="U542" s="11">
        <f t="shared" si="118"/>
        <v>0.7097360423242135</v>
      </c>
      <c r="V542" s="11">
        <f t="shared" si="118"/>
        <v>1.4954011035838101E-2</v>
      </c>
      <c r="W542" s="128">
        <f t="shared" si="118"/>
        <v>0.69478203128837535</v>
      </c>
      <c r="X542" s="92">
        <f t="shared" si="141"/>
        <v>7097.3604232421349</v>
      </c>
      <c r="Y542" s="15">
        <f t="shared" si="142"/>
        <v>149.54011035838101</v>
      </c>
      <c r="Z542" s="15">
        <f t="shared" si="143"/>
        <v>6947.8203128837531</v>
      </c>
      <c r="AA542" s="111">
        <f t="shared" si="144"/>
        <v>70.973604232421351</v>
      </c>
      <c r="AB542" s="87">
        <f t="shared" si="145"/>
        <v>1.4954011035838102</v>
      </c>
      <c r="AC542" s="127">
        <f t="shared" si="146"/>
        <v>69.478203128837535</v>
      </c>
      <c r="AD542" s="9"/>
    </row>
    <row r="543" spans="1:30" x14ac:dyDescent="0.25">
      <c r="A543" s="202" t="s">
        <v>874</v>
      </c>
      <c r="B543" s="202" t="s">
        <v>3</v>
      </c>
      <c r="C543" s="202" t="s">
        <v>976</v>
      </c>
      <c r="D543" s="202">
        <v>5</v>
      </c>
      <c r="E543" s="202" t="s">
        <v>170</v>
      </c>
      <c r="F543" s="202">
        <v>15</v>
      </c>
      <c r="G543" s="183"/>
      <c r="H543" s="106">
        <v>7.848403461653322</v>
      </c>
      <c r="I543" s="209">
        <v>2.0851702690124512</v>
      </c>
      <c r="J543" s="209">
        <v>0.13496293206244775</v>
      </c>
      <c r="K543" s="105">
        <f t="shared" si="137"/>
        <v>1.9502073369500035</v>
      </c>
      <c r="L543" s="130"/>
      <c r="M543" s="106">
        <f t="shared" si="138"/>
        <v>2.0851702690124513E-2</v>
      </c>
      <c r="N543" s="106">
        <f t="shared" si="139"/>
        <v>1.3496293206244775E-3</v>
      </c>
      <c r="O543" s="106">
        <f t="shared" si="140"/>
        <v>1.9502073369500036E-2</v>
      </c>
      <c r="P543" s="130"/>
      <c r="Q543" s="45">
        <v>0.9080293497394426</v>
      </c>
      <c r="R543" s="107">
        <f t="shared" si="127"/>
        <v>1.8933958034673948E-2</v>
      </c>
      <c r="S543" s="109">
        <f t="shared" si="128"/>
        <v>1.2255030343959299E-3</v>
      </c>
      <c r="T543" s="110">
        <f t="shared" si="129"/>
        <v>1.7708455000278019E-2</v>
      </c>
      <c r="U543" s="11">
        <f t="shared" si="118"/>
        <v>0.28400937052010922</v>
      </c>
      <c r="V543" s="11">
        <f t="shared" si="118"/>
        <v>1.8382545515938951E-2</v>
      </c>
      <c r="W543" s="128">
        <f t="shared" si="118"/>
        <v>0.26562682500417029</v>
      </c>
      <c r="X543" s="92">
        <f t="shared" si="141"/>
        <v>2840.0937052010922</v>
      </c>
      <c r="Y543" s="15">
        <f t="shared" si="142"/>
        <v>183.82545515938952</v>
      </c>
      <c r="Z543" s="15">
        <f t="shared" si="143"/>
        <v>2656.2682500417027</v>
      </c>
      <c r="AA543" s="111">
        <f t="shared" si="144"/>
        <v>28.400937052010924</v>
      </c>
      <c r="AB543" s="87">
        <f t="shared" si="145"/>
        <v>1.8382545515938953</v>
      </c>
      <c r="AC543" s="127">
        <f t="shared" si="146"/>
        <v>26.562682500417026</v>
      </c>
      <c r="AD543" s="9"/>
    </row>
    <row r="544" spans="1:30" x14ac:dyDescent="0.25">
      <c r="A544" s="202" t="s">
        <v>874</v>
      </c>
      <c r="B544" s="202" t="s">
        <v>3</v>
      </c>
      <c r="C544" s="202" t="s">
        <v>976</v>
      </c>
      <c r="D544" s="202">
        <v>5</v>
      </c>
      <c r="E544" s="202" t="s">
        <v>171</v>
      </c>
      <c r="F544" s="202">
        <v>20</v>
      </c>
      <c r="G544" s="202"/>
      <c r="H544" s="106">
        <v>5.889646621202659</v>
      </c>
      <c r="I544" s="209">
        <v>2.3677256107330322</v>
      </c>
      <c r="J544" s="209">
        <v>0.81763971058833163</v>
      </c>
      <c r="K544" s="105">
        <f t="shared" si="137"/>
        <v>1.5500859001447007</v>
      </c>
      <c r="L544" s="130"/>
      <c r="M544" s="106">
        <f t="shared" si="138"/>
        <v>2.3677256107330322E-2</v>
      </c>
      <c r="N544" s="106">
        <f t="shared" si="139"/>
        <v>8.1763971058833162E-3</v>
      </c>
      <c r="O544" s="106">
        <f t="shared" si="140"/>
        <v>1.5500859001447008E-2</v>
      </c>
      <c r="P544" s="130"/>
      <c r="Q544" s="45">
        <v>1.146800982972271</v>
      </c>
      <c r="R544" s="107">
        <f t="shared" si="127"/>
        <v>2.7153100577972621E-2</v>
      </c>
      <c r="S544" s="109">
        <f t="shared" si="128"/>
        <v>9.3767002381986188E-3</v>
      </c>
      <c r="T544" s="110">
        <f t="shared" si="129"/>
        <v>1.7776400339774002E-2</v>
      </c>
      <c r="U544" s="11">
        <f t="shared" si="118"/>
        <v>0.54306201155945233</v>
      </c>
      <c r="V544" s="11">
        <f t="shared" si="118"/>
        <v>0.18753400476397239</v>
      </c>
      <c r="W544" s="128">
        <f t="shared" si="118"/>
        <v>0.35552800679548008</v>
      </c>
      <c r="X544" s="92">
        <f t="shared" si="141"/>
        <v>5430.6201155945237</v>
      </c>
      <c r="Y544" s="15">
        <f t="shared" si="142"/>
        <v>1875.3400476397239</v>
      </c>
      <c r="Z544" s="15">
        <f t="shared" si="143"/>
        <v>3555.2800679548009</v>
      </c>
      <c r="AA544" s="111">
        <f t="shared" si="144"/>
        <v>54.306201155945239</v>
      </c>
      <c r="AB544" s="87">
        <f t="shared" si="145"/>
        <v>18.753400476397239</v>
      </c>
      <c r="AC544" s="127">
        <f t="shared" si="146"/>
        <v>35.552800679548007</v>
      </c>
      <c r="AD544" s="9"/>
    </row>
    <row r="545" spans="1:30" x14ac:dyDescent="0.25">
      <c r="A545" s="202" t="s">
        <v>874</v>
      </c>
      <c r="B545" s="202" t="s">
        <v>3</v>
      </c>
      <c r="C545" s="202" t="s">
        <v>976</v>
      </c>
      <c r="D545" s="202">
        <v>5</v>
      </c>
      <c r="E545" s="202" t="s">
        <v>172</v>
      </c>
      <c r="F545" s="202">
        <v>38</v>
      </c>
      <c r="G545" s="202"/>
      <c r="H545" s="106">
        <v>5.6719834060510665</v>
      </c>
      <c r="I545" s="209">
        <v>1.8618659973144531</v>
      </c>
      <c r="J545" s="209">
        <v>0.79256598552608093</v>
      </c>
      <c r="K545" s="105">
        <f t="shared" ref="K545:K603" si="147">I545-J545</f>
        <v>1.0693000117883722</v>
      </c>
      <c r="L545" s="130"/>
      <c r="M545" s="106">
        <f t="shared" ref="M545:M603" si="148">I545/100</f>
        <v>1.8618659973144533E-2</v>
      </c>
      <c r="N545" s="106">
        <f t="shared" ref="N545:N603" si="149">J545/100</f>
        <v>7.9256598552608099E-3</v>
      </c>
      <c r="O545" s="106">
        <f t="shared" si="140"/>
        <v>1.0693000117883721E-2</v>
      </c>
      <c r="P545" s="130"/>
      <c r="Q545" s="45">
        <v>0.91238649633128255</v>
      </c>
      <c r="R545" s="107">
        <f t="shared" si="127"/>
        <v>1.698741393928083E-2</v>
      </c>
      <c r="S545" s="109">
        <f t="shared" si="128"/>
        <v>7.2312650264549101E-3</v>
      </c>
      <c r="T545" s="110">
        <f t="shared" si="129"/>
        <v>9.75614891282592E-3</v>
      </c>
      <c r="U545" s="11">
        <f t="shared" si="118"/>
        <v>0.64552172969267163</v>
      </c>
      <c r="V545" s="11">
        <f t="shared" si="118"/>
        <v>0.27478807100528657</v>
      </c>
      <c r="W545" s="128">
        <f t="shared" si="118"/>
        <v>0.37073365868738495</v>
      </c>
      <c r="X545" s="92">
        <f t="shared" si="141"/>
        <v>6455.2172969267167</v>
      </c>
      <c r="Y545" s="15">
        <f t="shared" si="142"/>
        <v>2747.8807100528657</v>
      </c>
      <c r="Z545" s="15">
        <f t="shared" si="143"/>
        <v>3707.3365868738497</v>
      </c>
      <c r="AA545" s="111">
        <f t="shared" si="144"/>
        <v>64.552172969267161</v>
      </c>
      <c r="AB545" s="87">
        <f t="shared" si="145"/>
        <v>27.478807100528655</v>
      </c>
      <c r="AC545" s="127">
        <f t="shared" si="146"/>
        <v>37.073365868738499</v>
      </c>
      <c r="AD545" s="9"/>
    </row>
    <row r="546" spans="1:30" x14ac:dyDescent="0.25">
      <c r="A546" s="202" t="s">
        <v>874</v>
      </c>
      <c r="B546" s="202" t="s">
        <v>3</v>
      </c>
      <c r="C546" s="202" t="s">
        <v>976</v>
      </c>
      <c r="D546" s="202">
        <v>6</v>
      </c>
      <c r="E546" s="202" t="s">
        <v>879</v>
      </c>
      <c r="F546" s="202">
        <v>8</v>
      </c>
      <c r="G546" s="202"/>
      <c r="H546" s="106">
        <v>6.2843440903187995</v>
      </c>
      <c r="I546" s="209">
        <v>1.9595415592193604</v>
      </c>
      <c r="J546" s="209">
        <v>9.9434231482658259E-2</v>
      </c>
      <c r="K546" s="105">
        <f>I546-J546</f>
        <v>1.8601073277367022</v>
      </c>
      <c r="L546" s="130"/>
      <c r="M546" s="106">
        <f>I546/100</f>
        <v>1.9595415592193605E-2</v>
      </c>
      <c r="N546" s="106">
        <f>J546/100</f>
        <v>9.9434231482658261E-4</v>
      </c>
      <c r="O546" s="106">
        <f>K546/100</f>
        <v>1.8601073277367021E-2</v>
      </c>
      <c r="P546" s="130"/>
      <c r="Q546" s="45">
        <v>1.0492008993150566</v>
      </c>
      <c r="R546" s="107">
        <f>$Q546*M546</f>
        <v>2.0559527661781811E-2</v>
      </c>
      <c r="S546" s="109">
        <f>$Q546*N546</f>
        <v>1.0432648509430655E-3</v>
      </c>
      <c r="T546" s="110">
        <f>$Q546*O546</f>
        <v>1.9516262810838746E-2</v>
      </c>
      <c r="U546" s="11">
        <f>$F546*M546*$Q546</f>
        <v>0.16447622129425449</v>
      </c>
      <c r="V546" s="11">
        <f>$F546*N546*$Q546</f>
        <v>8.3461188075445239E-3</v>
      </c>
      <c r="W546" s="128">
        <f>$F546*O546*$Q546</f>
        <v>0.15613010248670997</v>
      </c>
      <c r="X546" s="92">
        <f>U546*10^4</f>
        <v>1644.7622129425449</v>
      </c>
      <c r="Y546" s="15">
        <f>V546*10^4</f>
        <v>83.461188075445236</v>
      </c>
      <c r="Z546" s="15">
        <f>W546*10^4</f>
        <v>1561.3010248670996</v>
      </c>
      <c r="AA546" s="111">
        <f>X546*0.01</f>
        <v>16.447622129425451</v>
      </c>
      <c r="AB546" s="87">
        <f>Y546*0.01</f>
        <v>0.83461188075445236</v>
      </c>
      <c r="AC546" s="127">
        <f>Z546*0.01</f>
        <v>15.613010248670996</v>
      </c>
      <c r="AD546" s="9"/>
    </row>
    <row r="547" spans="1:30" x14ac:dyDescent="0.25">
      <c r="A547" s="202" t="s">
        <v>874</v>
      </c>
      <c r="B547" s="202" t="s">
        <v>3</v>
      </c>
      <c r="C547" s="202" t="s">
        <v>976</v>
      </c>
      <c r="D547" s="202">
        <v>6</v>
      </c>
      <c r="E547" s="202" t="s">
        <v>177</v>
      </c>
      <c r="F547" s="202">
        <v>15</v>
      </c>
      <c r="G547" s="118">
        <v>107.5</v>
      </c>
      <c r="H547" s="106">
        <v>7.1343164607413385</v>
      </c>
      <c r="I547" s="209">
        <v>1.9476697444915771</v>
      </c>
      <c r="J547" s="209">
        <v>0.10315472921582985</v>
      </c>
      <c r="K547" s="105">
        <f t="shared" si="147"/>
        <v>1.8445150152757472</v>
      </c>
      <c r="L547" s="130"/>
      <c r="M547" s="106">
        <f t="shared" si="148"/>
        <v>1.9476697444915772E-2</v>
      </c>
      <c r="N547" s="106">
        <f t="shared" si="149"/>
        <v>1.0315472921582985E-3</v>
      </c>
      <c r="O547" s="106">
        <f t="shared" si="140"/>
        <v>1.8445150152757474E-2</v>
      </c>
      <c r="P547" s="130"/>
      <c r="Q547" s="45">
        <v>1.1398295484253274</v>
      </c>
      <c r="R547" s="107">
        <f t="shared" ref="R547:R609" si="150">$Q547*M547</f>
        <v>2.2200115253455072E-2</v>
      </c>
      <c r="S547" s="109">
        <f t="shared" ref="S547:S609" si="151">$Q547*N547</f>
        <v>1.1757880842001626E-3</v>
      </c>
      <c r="T547" s="110">
        <f t="shared" ref="T547:T609" si="152">$Q547*O547</f>
        <v>2.1024327169254908E-2</v>
      </c>
      <c r="U547" s="11">
        <f t="shared" si="118"/>
        <v>0.3330017288018261</v>
      </c>
      <c r="V547" s="11">
        <f t="shared" si="118"/>
        <v>1.763682126300244E-2</v>
      </c>
      <c r="W547" s="128">
        <f t="shared" si="118"/>
        <v>0.31536490753882362</v>
      </c>
      <c r="X547" s="92">
        <f t="shared" si="141"/>
        <v>3330.0172880182608</v>
      </c>
      <c r="Y547" s="15">
        <f t="shared" si="142"/>
        <v>176.3682126300244</v>
      </c>
      <c r="Z547" s="15">
        <f t="shared" si="143"/>
        <v>3153.6490753882363</v>
      </c>
      <c r="AA547" s="111">
        <f t="shared" si="144"/>
        <v>33.300172880182608</v>
      </c>
      <c r="AB547" s="87">
        <f t="shared" si="145"/>
        <v>1.763682126300244</v>
      </c>
      <c r="AC547" s="127">
        <f t="shared" si="146"/>
        <v>31.536490753882365</v>
      </c>
      <c r="AD547" s="9"/>
    </row>
    <row r="548" spans="1:30" x14ac:dyDescent="0.25">
      <c r="A548" s="202" t="s">
        <v>874</v>
      </c>
      <c r="B548" s="202" t="s">
        <v>3</v>
      </c>
      <c r="C548" s="202" t="s">
        <v>976</v>
      </c>
      <c r="D548" s="202">
        <v>6</v>
      </c>
      <c r="E548" s="202" t="s">
        <v>170</v>
      </c>
      <c r="F548" s="202">
        <v>15</v>
      </c>
      <c r="G548" s="202"/>
      <c r="H548" s="106">
        <v>6.0815047021943851</v>
      </c>
      <c r="I548" s="209">
        <v>1.6577156782150269</v>
      </c>
      <c r="J548" s="209">
        <v>0.23471922405461151</v>
      </c>
      <c r="K548" s="105">
        <f t="shared" si="147"/>
        <v>1.4229964541604154</v>
      </c>
      <c r="L548" s="130"/>
      <c r="M548" s="106">
        <f t="shared" si="148"/>
        <v>1.6577156782150267E-2</v>
      </c>
      <c r="N548" s="106">
        <f t="shared" si="149"/>
        <v>2.3471922405461153E-3</v>
      </c>
      <c r="O548" s="106">
        <f t="shared" si="140"/>
        <v>1.4229964541604155E-2</v>
      </c>
      <c r="P548" s="130"/>
      <c r="Q548" s="45">
        <v>1.0047580040782893</v>
      </c>
      <c r="R548" s="107">
        <f t="shared" si="150"/>
        <v>1.665603096172618E-2</v>
      </c>
      <c r="S548" s="109">
        <f t="shared" si="151"/>
        <v>2.3583601907991628E-3</v>
      </c>
      <c r="T548" s="110">
        <f t="shared" si="152"/>
        <v>1.429767077092702E-2</v>
      </c>
      <c r="U548" s="11">
        <f t="shared" si="118"/>
        <v>0.24984046442589269</v>
      </c>
      <c r="V548" s="11">
        <f t="shared" si="118"/>
        <v>3.537540286198744E-2</v>
      </c>
      <c r="W548" s="128">
        <f t="shared" si="118"/>
        <v>0.2144650615639053</v>
      </c>
      <c r="X548" s="92">
        <f t="shared" si="141"/>
        <v>2498.404644258927</v>
      </c>
      <c r="Y548" s="15">
        <f t="shared" si="142"/>
        <v>353.75402861987442</v>
      </c>
      <c r="Z548" s="15">
        <f t="shared" si="143"/>
        <v>2144.6506156390528</v>
      </c>
      <c r="AA548" s="111">
        <f t="shared" si="144"/>
        <v>24.984046442589271</v>
      </c>
      <c r="AB548" s="87">
        <f t="shared" si="145"/>
        <v>3.5375402861987442</v>
      </c>
      <c r="AC548" s="127">
        <f t="shared" si="146"/>
        <v>21.44650615639053</v>
      </c>
      <c r="AD548" s="9"/>
    </row>
    <row r="549" spans="1:30" x14ac:dyDescent="0.25">
      <c r="A549" s="202" t="s">
        <v>874</v>
      </c>
      <c r="B549" s="202" t="s">
        <v>3</v>
      </c>
      <c r="C549" s="202" t="s">
        <v>976</v>
      </c>
      <c r="D549" s="202">
        <v>6</v>
      </c>
      <c r="E549" s="202" t="s">
        <v>171</v>
      </c>
      <c r="F549" s="202">
        <v>20</v>
      </c>
      <c r="G549" s="202"/>
      <c r="H549" s="106">
        <v>25.851956344197813</v>
      </c>
      <c r="I549" s="209">
        <v>2.5113751888275146</v>
      </c>
      <c r="J549" s="209">
        <v>9.8136989215725043E-2</v>
      </c>
      <c r="K549" s="105">
        <f t="shared" si="147"/>
        <v>2.4132381996117895</v>
      </c>
      <c r="L549" s="130"/>
      <c r="M549" s="106">
        <f t="shared" si="148"/>
        <v>2.5113751888275148E-2</v>
      </c>
      <c r="N549" s="106">
        <f t="shared" si="149"/>
        <v>9.8136989215725037E-4</v>
      </c>
      <c r="O549" s="106">
        <f t="shared" si="140"/>
        <v>2.4132381996117894E-2</v>
      </c>
      <c r="P549" s="130"/>
      <c r="Q549" s="45">
        <v>0.82437213517611585</v>
      </c>
      <c r="R549" s="107">
        <f t="shared" si="150"/>
        <v>2.0703077266420594E-2</v>
      </c>
      <c r="S549" s="109">
        <f t="shared" si="151"/>
        <v>8.09013993395227E-4</v>
      </c>
      <c r="T549" s="110">
        <f t="shared" si="152"/>
        <v>1.9894063273025366E-2</v>
      </c>
      <c r="U549" s="11">
        <f t="shared" si="118"/>
        <v>0.41406154532841188</v>
      </c>
      <c r="V549" s="11">
        <f t="shared" si="118"/>
        <v>1.6180279867904539E-2</v>
      </c>
      <c r="W549" s="128">
        <f t="shared" si="118"/>
        <v>0.39788126546050728</v>
      </c>
      <c r="X549" s="92">
        <f t="shared" si="141"/>
        <v>4140.6154532841192</v>
      </c>
      <c r="Y549" s="15">
        <f t="shared" si="142"/>
        <v>161.8027986790454</v>
      </c>
      <c r="Z549" s="15">
        <f t="shared" si="143"/>
        <v>3978.812654605073</v>
      </c>
      <c r="AA549" s="111">
        <f t="shared" si="144"/>
        <v>41.406154532841192</v>
      </c>
      <c r="AB549" s="87">
        <f t="shared" si="145"/>
        <v>1.6180279867904539</v>
      </c>
      <c r="AC549" s="127">
        <f t="shared" si="146"/>
        <v>39.788126546050734</v>
      </c>
      <c r="AD549" s="9"/>
    </row>
    <row r="550" spans="1:30" x14ac:dyDescent="0.25">
      <c r="A550" s="202" t="s">
        <v>874</v>
      </c>
      <c r="B550" s="202" t="s">
        <v>3</v>
      </c>
      <c r="C550" s="202" t="s">
        <v>976</v>
      </c>
      <c r="D550" s="202">
        <v>6</v>
      </c>
      <c r="E550" s="202" t="s">
        <v>172</v>
      </c>
      <c r="F550" s="202">
        <v>50</v>
      </c>
      <c r="G550" s="202"/>
      <c r="H550" s="106">
        <v>6.2843440903187995</v>
      </c>
      <c r="I550" s="209">
        <v>1.9595415592193604</v>
      </c>
      <c r="J550" s="209">
        <v>9.9434231482658259E-2</v>
      </c>
      <c r="K550" s="105">
        <f t="shared" si="147"/>
        <v>1.8601073277367022</v>
      </c>
      <c r="L550" s="130"/>
      <c r="M550" s="106">
        <f t="shared" si="148"/>
        <v>1.9595415592193605E-2</v>
      </c>
      <c r="N550" s="106">
        <f t="shared" si="149"/>
        <v>9.9434231482658261E-4</v>
      </c>
      <c r="O550" s="106">
        <f t="shared" si="140"/>
        <v>1.8601073277367021E-2</v>
      </c>
      <c r="P550" s="130"/>
      <c r="Q550" s="45">
        <v>1.0492008993150566</v>
      </c>
      <c r="R550" s="107">
        <f t="shared" si="150"/>
        <v>2.0559527661781811E-2</v>
      </c>
      <c r="S550" s="109">
        <f t="shared" si="151"/>
        <v>1.0432648509430655E-3</v>
      </c>
      <c r="T550" s="110">
        <f t="shared" si="152"/>
        <v>1.9516262810838746E-2</v>
      </c>
      <c r="U550" s="11">
        <f t="shared" si="118"/>
        <v>1.0279763830890905</v>
      </c>
      <c r="V550" s="11">
        <f t="shared" si="118"/>
        <v>5.216324254715328E-2</v>
      </c>
      <c r="W550" s="128">
        <f t="shared" si="118"/>
        <v>0.97581314054193724</v>
      </c>
      <c r="X550" s="92">
        <f t="shared" si="141"/>
        <v>10279.763830890905</v>
      </c>
      <c r="Y550" s="15">
        <f t="shared" si="142"/>
        <v>521.63242547153277</v>
      </c>
      <c r="Z550" s="15">
        <f t="shared" si="143"/>
        <v>9758.1314054193717</v>
      </c>
      <c r="AA550" s="111">
        <f t="shared" si="144"/>
        <v>102.79763830890904</v>
      </c>
      <c r="AB550" s="87">
        <f t="shared" si="145"/>
        <v>5.2163242547153281</v>
      </c>
      <c r="AC550" s="127">
        <f t="shared" si="146"/>
        <v>97.581314054193726</v>
      </c>
      <c r="AD550" s="9"/>
    </row>
    <row r="551" spans="1:30" x14ac:dyDescent="0.25">
      <c r="A551" s="202" t="s">
        <v>872</v>
      </c>
      <c r="B551" s="202" t="s">
        <v>3</v>
      </c>
      <c r="C551" s="202" t="s">
        <v>976</v>
      </c>
      <c r="D551" s="202">
        <v>1</v>
      </c>
      <c r="E551" s="202" t="s">
        <v>879</v>
      </c>
      <c r="F551" s="202">
        <v>23</v>
      </c>
      <c r="G551" s="183"/>
      <c r="H551" s="106">
        <v>3.661436043746944</v>
      </c>
      <c r="I551" s="209">
        <v>1.6370606422424316</v>
      </c>
      <c r="J551" s="209">
        <v>0.21438389306571803</v>
      </c>
      <c r="K551" s="105">
        <f>I551-J551</f>
        <v>1.4226767491767136</v>
      </c>
      <c r="L551" s="130"/>
      <c r="M551" s="106">
        <f>I551/100</f>
        <v>1.6370606422424317E-2</v>
      </c>
      <c r="N551" s="106">
        <f>J551/100</f>
        <v>2.1438389306571801E-3</v>
      </c>
      <c r="O551" s="106">
        <f>K551/100</f>
        <v>1.4226767491767135E-2</v>
      </c>
      <c r="P551" s="130"/>
      <c r="Q551" s="45">
        <v>1.5415584641929694</v>
      </c>
      <c r="R551" s="107">
        <f>$Q551*M551</f>
        <v>2.5236246894459993E-2</v>
      </c>
      <c r="S551" s="109">
        <f>$Q551*N551</f>
        <v>3.3048530494209803E-3</v>
      </c>
      <c r="T551" s="110">
        <f>$Q551*O551</f>
        <v>2.1931393845039008E-2</v>
      </c>
      <c r="U551" s="11">
        <f>$F551*M551*$Q551</f>
        <v>0.58043367857257977</v>
      </c>
      <c r="V551" s="11">
        <f>$F551*N551*$Q551</f>
        <v>7.6011620136682556E-2</v>
      </c>
      <c r="W551" s="128">
        <f>$F551*O551*$Q551</f>
        <v>0.50442205843589716</v>
      </c>
      <c r="X551" s="92">
        <f>U551*10^4</f>
        <v>5804.3367857257981</v>
      </c>
      <c r="Y551" s="15">
        <f>V551*10^4</f>
        <v>760.11620136682552</v>
      </c>
      <c r="Z551" s="15">
        <f>W551*10^4</f>
        <v>5044.2205843589718</v>
      </c>
      <c r="AA551" s="111">
        <f>X551*0.01</f>
        <v>58.043367857257984</v>
      </c>
      <c r="AB551" s="87">
        <f>Y551*0.01</f>
        <v>7.6011620136682554</v>
      </c>
      <c r="AC551" s="127">
        <f>Z551*0.01</f>
        <v>50.442205843589718</v>
      </c>
      <c r="AD551" s="9"/>
    </row>
    <row r="552" spans="1:30" x14ac:dyDescent="0.25">
      <c r="A552" s="202" t="s">
        <v>872</v>
      </c>
      <c r="B552" s="202" t="s">
        <v>3</v>
      </c>
      <c r="C552" s="202" t="s">
        <v>976</v>
      </c>
      <c r="D552" s="202">
        <v>1</v>
      </c>
      <c r="E552" s="202" t="s">
        <v>177</v>
      </c>
      <c r="F552" s="202">
        <v>15</v>
      </c>
      <c r="G552" s="118">
        <v>122.66666666666667</v>
      </c>
      <c r="H552" s="106">
        <v>2.2449559533958352</v>
      </c>
      <c r="I552" s="209">
        <v>5.4699392318725586</v>
      </c>
      <c r="J552" s="209">
        <v>4.6096972492344861</v>
      </c>
      <c r="K552" s="105">
        <f t="shared" si="147"/>
        <v>0.8602419826380725</v>
      </c>
      <c r="L552" s="130"/>
      <c r="M552" s="106">
        <f t="shared" si="148"/>
        <v>5.4699392318725587E-2</v>
      </c>
      <c r="N552" s="106">
        <f t="shared" si="149"/>
        <v>4.6096972492344859E-2</v>
      </c>
      <c r="O552" s="106">
        <f t="shared" si="140"/>
        <v>8.6024198263807243E-3</v>
      </c>
      <c r="P552" s="130"/>
      <c r="Q552" s="45">
        <v>0.82350070585774782</v>
      </c>
      <c r="R552" s="107">
        <f t="shared" si="150"/>
        <v>4.5044988184460392E-2</v>
      </c>
      <c r="S552" s="109">
        <f t="shared" si="151"/>
        <v>3.7960889385351179E-2</v>
      </c>
      <c r="T552" s="110">
        <f t="shared" si="152"/>
        <v>7.0840987991092107E-3</v>
      </c>
      <c r="U552" s="11">
        <f t="shared" si="118"/>
        <v>0.67567482276690582</v>
      </c>
      <c r="V552" s="11">
        <f t="shared" si="118"/>
        <v>0.56941334078026762</v>
      </c>
      <c r="W552" s="128">
        <f t="shared" si="118"/>
        <v>0.10626148198663818</v>
      </c>
      <c r="X552" s="92">
        <f t="shared" si="141"/>
        <v>6756.748227669058</v>
      </c>
      <c r="Y552" s="15">
        <f t="shared" si="142"/>
        <v>5694.1334078026766</v>
      </c>
      <c r="Z552" s="15">
        <f t="shared" si="143"/>
        <v>1062.6148198663818</v>
      </c>
      <c r="AA552" s="111">
        <f t="shared" si="144"/>
        <v>67.567482276690583</v>
      </c>
      <c r="AB552" s="87">
        <f t="shared" si="145"/>
        <v>56.94133407802677</v>
      </c>
      <c r="AC552" s="127">
        <f t="shared" si="146"/>
        <v>10.626148198663818</v>
      </c>
      <c r="AD552" s="9"/>
    </row>
    <row r="553" spans="1:30" x14ac:dyDescent="0.25">
      <c r="A553" s="202" t="s">
        <v>872</v>
      </c>
      <c r="B553" s="202" t="s">
        <v>3</v>
      </c>
      <c r="C553" s="202" t="s">
        <v>976</v>
      </c>
      <c r="D553" s="202">
        <v>1</v>
      </c>
      <c r="E553" s="202" t="s">
        <v>170</v>
      </c>
      <c r="F553" s="202">
        <v>15</v>
      </c>
      <c r="G553" s="183"/>
      <c r="H553" s="106">
        <v>9.0132595786220691</v>
      </c>
      <c r="I553" s="209">
        <v>3.2676873207092285</v>
      </c>
      <c r="J553" s="209">
        <v>3.8294168924801406E-2</v>
      </c>
      <c r="K553" s="105">
        <f t="shared" si="147"/>
        <v>3.2293931517844272</v>
      </c>
      <c r="L553" s="130"/>
      <c r="M553" s="106">
        <f t="shared" si="148"/>
        <v>3.2676873207092283E-2</v>
      </c>
      <c r="N553" s="106">
        <f t="shared" si="149"/>
        <v>3.8294168924801406E-4</v>
      </c>
      <c r="O553" s="106">
        <f t="shared" si="140"/>
        <v>3.2293931517844272E-2</v>
      </c>
      <c r="P553" s="130"/>
      <c r="Q553" s="45">
        <v>0.79822925562507629</v>
      </c>
      <c r="R553" s="107">
        <f t="shared" si="150"/>
        <v>2.6083636176252274E-2</v>
      </c>
      <c r="S553" s="109">
        <f t="shared" si="151"/>
        <v>3.0567525955625154E-4</v>
      </c>
      <c r="T553" s="110">
        <f t="shared" si="152"/>
        <v>2.5777960916696024E-2</v>
      </c>
      <c r="U553" s="11">
        <f t="shared" si="118"/>
        <v>0.39125454264378406</v>
      </c>
      <c r="V553" s="11">
        <f t="shared" si="118"/>
        <v>4.585128893343773E-3</v>
      </c>
      <c r="W553" s="128">
        <f t="shared" si="118"/>
        <v>0.38666941375044034</v>
      </c>
      <c r="X553" s="92">
        <f t="shared" si="141"/>
        <v>3912.5454264378404</v>
      </c>
      <c r="Y553" s="15">
        <f t="shared" si="142"/>
        <v>45.851288933437729</v>
      </c>
      <c r="Z553" s="15">
        <f t="shared" si="143"/>
        <v>3866.6941375044034</v>
      </c>
      <c r="AA553" s="111">
        <f t="shared" si="144"/>
        <v>39.125454264378405</v>
      </c>
      <c r="AB553" s="87">
        <f t="shared" si="145"/>
        <v>0.45851288933437728</v>
      </c>
      <c r="AC553" s="127">
        <f t="shared" si="146"/>
        <v>38.666941375044033</v>
      </c>
      <c r="AD553" s="9"/>
    </row>
    <row r="554" spans="1:30" x14ac:dyDescent="0.25">
      <c r="A554" s="202" t="s">
        <v>872</v>
      </c>
      <c r="B554" s="202" t="s">
        <v>3</v>
      </c>
      <c r="C554" s="202" t="s">
        <v>976</v>
      </c>
      <c r="D554" s="202">
        <v>1</v>
      </c>
      <c r="E554" s="202" t="s">
        <v>171</v>
      </c>
      <c r="F554" s="202">
        <v>20</v>
      </c>
      <c r="G554" s="183"/>
      <c r="H554" s="106">
        <v>5.6054713691833475</v>
      </c>
      <c r="I554" s="209">
        <v>2.0976848602294922</v>
      </c>
      <c r="J554" s="209">
        <v>0.83483439170756291</v>
      </c>
      <c r="K554" s="105">
        <f t="shared" si="147"/>
        <v>1.2628504685219293</v>
      </c>
      <c r="L554" s="130"/>
      <c r="M554" s="106">
        <f t="shared" si="148"/>
        <v>2.0976848602294922E-2</v>
      </c>
      <c r="N554" s="106">
        <f t="shared" si="149"/>
        <v>8.3483439170756284E-3</v>
      </c>
      <c r="O554" s="106">
        <f t="shared" si="140"/>
        <v>1.2628504685219293E-2</v>
      </c>
      <c r="P554" s="130"/>
      <c r="Q554" s="45">
        <v>1.2078010352580302</v>
      </c>
      <c r="R554" s="107">
        <f t="shared" si="150"/>
        <v>2.533585945830277E-2</v>
      </c>
      <c r="S554" s="109">
        <f t="shared" si="151"/>
        <v>1.0083138425734023E-2</v>
      </c>
      <c r="T554" s="110">
        <f t="shared" si="152"/>
        <v>1.5252721032568747E-2</v>
      </c>
      <c r="U554" s="11">
        <f t="shared" si="118"/>
        <v>0.50671718916605546</v>
      </c>
      <c r="V554" s="11">
        <f t="shared" si="118"/>
        <v>0.20166276851468048</v>
      </c>
      <c r="W554" s="128">
        <f t="shared" si="118"/>
        <v>0.30505442065137495</v>
      </c>
      <c r="X554" s="92">
        <f t="shared" si="141"/>
        <v>5067.171891660555</v>
      </c>
      <c r="Y554" s="15">
        <f t="shared" si="142"/>
        <v>2016.6276851468049</v>
      </c>
      <c r="Z554" s="15">
        <f t="shared" si="143"/>
        <v>3050.5442065137495</v>
      </c>
      <c r="AA554" s="111">
        <f t="shared" si="144"/>
        <v>50.671718916605549</v>
      </c>
      <c r="AB554" s="87">
        <f t="shared" si="145"/>
        <v>20.166276851468048</v>
      </c>
      <c r="AC554" s="127">
        <f t="shared" si="146"/>
        <v>30.505442065137494</v>
      </c>
      <c r="AD554" s="9"/>
    </row>
    <row r="555" spans="1:30" x14ac:dyDescent="0.25">
      <c r="A555" s="202" t="s">
        <v>872</v>
      </c>
      <c r="B555" s="202" t="s">
        <v>3</v>
      </c>
      <c r="C555" s="202" t="s">
        <v>976</v>
      </c>
      <c r="D555" s="202">
        <v>1</v>
      </c>
      <c r="E555" s="202" t="s">
        <v>172</v>
      </c>
      <c r="F555" s="202">
        <v>50</v>
      </c>
      <c r="G555" s="183"/>
      <c r="H555" s="106">
        <v>7.3158914728681674</v>
      </c>
      <c r="I555" s="209">
        <v>1.6996961832046509</v>
      </c>
      <c r="J555" s="209">
        <v>0.20017733599615201</v>
      </c>
      <c r="K555" s="105">
        <f t="shared" si="147"/>
        <v>1.4995188472084988</v>
      </c>
      <c r="L555" s="130"/>
      <c r="M555" s="106">
        <f t="shared" si="148"/>
        <v>1.6996961832046509E-2</v>
      </c>
      <c r="N555" s="106">
        <f t="shared" si="149"/>
        <v>2.0017733599615199E-3</v>
      </c>
      <c r="O555" s="106">
        <f t="shared" si="140"/>
        <v>1.4995188472084989E-2</v>
      </c>
      <c r="P555" s="130"/>
      <c r="Q555" s="45">
        <v>1.0396151768130089</v>
      </c>
      <c r="R555" s="107">
        <f t="shared" si="150"/>
        <v>1.7670299480306996E-2</v>
      </c>
      <c r="S555" s="109">
        <f t="shared" si="151"/>
        <v>2.0810739655559665E-3</v>
      </c>
      <c r="T555" s="110">
        <f t="shared" si="152"/>
        <v>1.5589225514751028E-2</v>
      </c>
      <c r="U555" s="11">
        <f t="shared" si="118"/>
        <v>0.88351497401534973</v>
      </c>
      <c r="V555" s="11">
        <f t="shared" si="118"/>
        <v>0.10405369827779831</v>
      </c>
      <c r="W555" s="128">
        <f t="shared" si="118"/>
        <v>0.77946127573755131</v>
      </c>
      <c r="X555" s="92">
        <f t="shared" si="141"/>
        <v>8835.149740153498</v>
      </c>
      <c r="Y555" s="15">
        <f t="shared" si="142"/>
        <v>1040.5369827779832</v>
      </c>
      <c r="Z555" s="15">
        <f t="shared" si="143"/>
        <v>7794.612757375513</v>
      </c>
      <c r="AA555" s="111">
        <f t="shared" si="144"/>
        <v>88.351497401534985</v>
      </c>
      <c r="AB555" s="87">
        <f t="shared" si="145"/>
        <v>10.405369827779833</v>
      </c>
      <c r="AC555" s="127">
        <f t="shared" si="146"/>
        <v>77.946127573755135</v>
      </c>
      <c r="AD555" s="9"/>
    </row>
    <row r="556" spans="1:30" x14ac:dyDescent="0.25">
      <c r="A556" s="202" t="s">
        <v>872</v>
      </c>
      <c r="B556" s="202" t="s">
        <v>3</v>
      </c>
      <c r="C556" s="202" t="s">
        <v>976</v>
      </c>
      <c r="D556" s="202">
        <v>2</v>
      </c>
      <c r="E556" s="202" t="s">
        <v>177</v>
      </c>
      <c r="F556" s="202">
        <v>15</v>
      </c>
      <c r="G556" s="118">
        <v>77.525000000000006</v>
      </c>
      <c r="H556" s="106">
        <v>16.721904188008264</v>
      </c>
      <c r="I556" s="209">
        <v>6.0022978782653809</v>
      </c>
      <c r="J556" s="209">
        <v>4.518921736314673</v>
      </c>
      <c r="K556" s="105">
        <f t="shared" si="147"/>
        <v>1.4833761419507079</v>
      </c>
      <c r="L556" s="130"/>
      <c r="M556" s="106">
        <f t="shared" si="148"/>
        <v>6.0022978782653807E-2</v>
      </c>
      <c r="N556" s="106">
        <f t="shared" si="149"/>
        <v>4.5189217363146732E-2</v>
      </c>
      <c r="O556" s="106">
        <f t="shared" si="140"/>
        <v>1.4833761419507079E-2</v>
      </c>
      <c r="P556" s="130"/>
      <c r="Q556" s="45">
        <v>0.73112919811074129</v>
      </c>
      <c r="R556" s="107">
        <f t="shared" si="150"/>
        <v>4.3884552345579718E-2</v>
      </c>
      <c r="S556" s="109">
        <f t="shared" si="151"/>
        <v>3.3039156253969457E-2</v>
      </c>
      <c r="T556" s="110">
        <f t="shared" si="152"/>
        <v>1.0845396091610263E-2</v>
      </c>
      <c r="U556" s="11">
        <f t="shared" si="118"/>
        <v>0.65826828518369573</v>
      </c>
      <c r="V556" s="11">
        <f t="shared" si="118"/>
        <v>0.49558734380954184</v>
      </c>
      <c r="W556" s="128">
        <f t="shared" si="118"/>
        <v>0.16268094137415395</v>
      </c>
      <c r="X556" s="92">
        <f t="shared" si="141"/>
        <v>6582.6828518369575</v>
      </c>
      <c r="Y556" s="15">
        <f t="shared" si="142"/>
        <v>4955.8734380954184</v>
      </c>
      <c r="Z556" s="15">
        <f t="shared" si="143"/>
        <v>1626.8094137415396</v>
      </c>
      <c r="AA556" s="111">
        <f t="shared" si="144"/>
        <v>65.826828518369581</v>
      </c>
      <c r="AB556" s="87">
        <f t="shared" si="145"/>
        <v>49.558734380954185</v>
      </c>
      <c r="AC556" s="127">
        <f t="shared" si="146"/>
        <v>16.268094137415396</v>
      </c>
      <c r="AD556" s="9"/>
    </row>
    <row r="557" spans="1:30" x14ac:dyDescent="0.25">
      <c r="A557" s="202" t="s">
        <v>872</v>
      </c>
      <c r="B557" s="202" t="s">
        <v>3</v>
      </c>
      <c r="C557" s="202" t="s">
        <v>976</v>
      </c>
      <c r="D557" s="202">
        <v>2</v>
      </c>
      <c r="E557" s="202" t="s">
        <v>170</v>
      </c>
      <c r="F557" s="202">
        <v>15</v>
      </c>
      <c r="G557" s="183"/>
      <c r="H557" s="106">
        <v>9.0452261306531732</v>
      </c>
      <c r="I557" s="209">
        <v>2.8468356132507324</v>
      </c>
      <c r="J557" s="209">
        <v>0.10609347167326588</v>
      </c>
      <c r="K557" s="105">
        <f t="shared" si="147"/>
        <v>2.7407421415774667</v>
      </c>
      <c r="L557" s="130"/>
      <c r="M557" s="106">
        <f t="shared" si="148"/>
        <v>2.8468356132507325E-2</v>
      </c>
      <c r="N557" s="106">
        <f t="shared" si="149"/>
        <v>1.0609347167326588E-3</v>
      </c>
      <c r="O557" s="106">
        <f t="shared" si="140"/>
        <v>2.7407421415774666E-2</v>
      </c>
      <c r="P557" s="130"/>
      <c r="Q557" s="45">
        <v>0.74594349652299707</v>
      </c>
      <c r="R557" s="107">
        <f t="shared" si="150"/>
        <v>2.123578511374442E-2</v>
      </c>
      <c r="S557" s="109">
        <f t="shared" si="151"/>
        <v>7.9139735218219497E-4</v>
      </c>
      <c r="T557" s="110">
        <f t="shared" si="152"/>
        <v>2.0444387761562224E-2</v>
      </c>
      <c r="U557" s="11">
        <f t="shared" si="118"/>
        <v>0.31853677670616631</v>
      </c>
      <c r="V557" s="11">
        <f t="shared" si="118"/>
        <v>1.1870960282732924E-2</v>
      </c>
      <c r="W557" s="128">
        <f t="shared" si="118"/>
        <v>0.30666581642343338</v>
      </c>
      <c r="X557" s="92">
        <f t="shared" si="141"/>
        <v>3185.367767061663</v>
      </c>
      <c r="Y557" s="15">
        <f t="shared" si="142"/>
        <v>118.70960282732923</v>
      </c>
      <c r="Z557" s="15">
        <f t="shared" si="143"/>
        <v>3066.658164234334</v>
      </c>
      <c r="AA557" s="111">
        <f t="shared" si="144"/>
        <v>31.85367767061663</v>
      </c>
      <c r="AB557" s="87">
        <f t="shared" si="145"/>
        <v>1.1870960282732923</v>
      </c>
      <c r="AC557" s="127">
        <f t="shared" si="146"/>
        <v>30.666581642343342</v>
      </c>
      <c r="AD557" s="9"/>
    </row>
    <row r="558" spans="1:30" x14ac:dyDescent="0.25">
      <c r="A558" s="202" t="s">
        <v>872</v>
      </c>
      <c r="B558" s="202" t="s">
        <v>3</v>
      </c>
      <c r="C558" s="202" t="s">
        <v>976</v>
      </c>
      <c r="D558" s="202">
        <v>2</v>
      </c>
      <c r="E558" s="202" t="s">
        <v>171</v>
      </c>
      <c r="F558" s="202">
        <v>20</v>
      </c>
      <c r="G558" s="183"/>
      <c r="H558" s="106">
        <v>6.0657436187247713</v>
      </c>
      <c r="I558" s="209">
        <v>1.9907519817352295</v>
      </c>
      <c r="J558" s="209">
        <v>0.46439687720887352</v>
      </c>
      <c r="K558" s="105">
        <f t="shared" si="147"/>
        <v>1.5263551045263559</v>
      </c>
      <c r="L558" s="130"/>
      <c r="M558" s="106">
        <f t="shared" si="148"/>
        <v>1.9907519817352295E-2</v>
      </c>
      <c r="N558" s="106">
        <f t="shared" si="149"/>
        <v>4.643968772088735E-3</v>
      </c>
      <c r="O558" s="106">
        <f t="shared" si="140"/>
        <v>1.5263551045263559E-2</v>
      </c>
      <c r="P558" s="130"/>
      <c r="Q558" s="45">
        <v>0.99778656953134526</v>
      </c>
      <c r="R558" s="107">
        <f t="shared" si="150"/>
        <v>1.9863455906433219E-2</v>
      </c>
      <c r="S558" s="109">
        <f t="shared" si="151"/>
        <v>4.6336896701131124E-3</v>
      </c>
      <c r="T558" s="110">
        <f t="shared" si="152"/>
        <v>1.5229766236320105E-2</v>
      </c>
      <c r="U558" s="11">
        <f t="shared" si="118"/>
        <v>0.39726911812866439</v>
      </c>
      <c r="V558" s="11">
        <f t="shared" si="118"/>
        <v>9.2673793402262256E-2</v>
      </c>
      <c r="W558" s="128">
        <f t="shared" si="118"/>
        <v>0.30459532472640211</v>
      </c>
      <c r="X558" s="92">
        <f t="shared" si="141"/>
        <v>3972.6911812866438</v>
      </c>
      <c r="Y558" s="15">
        <f t="shared" si="142"/>
        <v>926.73793402262254</v>
      </c>
      <c r="Z558" s="15">
        <f t="shared" si="143"/>
        <v>3045.9532472640212</v>
      </c>
      <c r="AA558" s="111">
        <f t="shared" si="144"/>
        <v>39.72691181286644</v>
      </c>
      <c r="AB558" s="87">
        <f t="shared" si="145"/>
        <v>9.2673793402262259</v>
      </c>
      <c r="AC558" s="127">
        <f t="shared" si="146"/>
        <v>30.459532472640213</v>
      </c>
      <c r="AD558" s="9"/>
    </row>
    <row r="559" spans="1:30" x14ac:dyDescent="0.25">
      <c r="A559" s="202" t="s">
        <v>872</v>
      </c>
      <c r="B559" s="202" t="s">
        <v>3</v>
      </c>
      <c r="C559" s="202" t="s">
        <v>976</v>
      </c>
      <c r="D559" s="202">
        <v>2</v>
      </c>
      <c r="E559" s="202" t="s">
        <v>172</v>
      </c>
      <c r="F559" s="202">
        <v>28</v>
      </c>
      <c r="G559" s="183"/>
      <c r="H559" s="106">
        <v>5.2097130242826521</v>
      </c>
      <c r="I559" s="209">
        <v>1.9762865304946899</v>
      </c>
      <c r="J559" s="209">
        <v>0.69873915526514219</v>
      </c>
      <c r="K559" s="105">
        <f t="shared" si="147"/>
        <v>1.2775473752295476</v>
      </c>
      <c r="L559" s="130"/>
      <c r="M559" s="106">
        <f t="shared" si="148"/>
        <v>1.9762865304946899E-2</v>
      </c>
      <c r="N559" s="106">
        <f t="shared" si="149"/>
        <v>6.9873915526514219E-3</v>
      </c>
      <c r="O559" s="106">
        <f t="shared" ref="O559:O623" si="153">K559/100</f>
        <v>1.2775473752295477E-2</v>
      </c>
      <c r="P559" s="130"/>
      <c r="Q559" s="45">
        <v>0.93852937588232221</v>
      </c>
      <c r="R559" s="107">
        <f t="shared" si="150"/>
        <v>1.8548029640298211E-2</v>
      </c>
      <c r="S559" s="109">
        <f t="shared" si="151"/>
        <v>6.5578722329553496E-3</v>
      </c>
      <c r="T559" s="110">
        <f t="shared" si="152"/>
        <v>1.1990157407342862E-2</v>
      </c>
      <c r="U559" s="11">
        <f t="shared" si="118"/>
        <v>0.51934482992834996</v>
      </c>
      <c r="V559" s="11">
        <f t="shared" si="118"/>
        <v>0.18362042252274979</v>
      </c>
      <c r="W559" s="128">
        <f t="shared" si="118"/>
        <v>0.33572440740560017</v>
      </c>
      <c r="X559" s="92">
        <f t="shared" si="141"/>
        <v>5193.4482992834992</v>
      </c>
      <c r="Y559" s="15">
        <f t="shared" si="142"/>
        <v>1836.204225227498</v>
      </c>
      <c r="Z559" s="15">
        <f t="shared" si="143"/>
        <v>3357.2440740560019</v>
      </c>
      <c r="AA559" s="111">
        <f t="shared" si="144"/>
        <v>51.934482992834994</v>
      </c>
      <c r="AB559" s="87">
        <f t="shared" si="145"/>
        <v>18.362042252274982</v>
      </c>
      <c r="AC559" s="127">
        <f t="shared" si="146"/>
        <v>33.572440740560019</v>
      </c>
      <c r="AD559" s="9"/>
    </row>
    <row r="560" spans="1:30" x14ac:dyDescent="0.25">
      <c r="A560" s="202" t="s">
        <v>872</v>
      </c>
      <c r="B560" s="202" t="s">
        <v>3</v>
      </c>
      <c r="C560" s="202" t="s">
        <v>976</v>
      </c>
      <c r="D560" s="202">
        <v>3</v>
      </c>
      <c r="E560" s="202" t="s">
        <v>177</v>
      </c>
      <c r="F560" s="202">
        <v>15</v>
      </c>
      <c r="G560" s="118">
        <v>95.833333333333329</v>
      </c>
      <c r="H560" s="106">
        <v>7.5796101222910135</v>
      </c>
      <c r="I560" s="209">
        <v>2.706763744354248</v>
      </c>
      <c r="J560" s="209">
        <v>0.22882133463939072</v>
      </c>
      <c r="K560" s="105">
        <f t="shared" si="147"/>
        <v>2.4779424097148572</v>
      </c>
      <c r="L560" s="130"/>
      <c r="M560" s="106">
        <f t="shared" si="148"/>
        <v>2.7067637443542479E-2</v>
      </c>
      <c r="N560" s="106">
        <f t="shared" si="149"/>
        <v>2.2882133463939074E-3</v>
      </c>
      <c r="O560" s="106">
        <f t="shared" si="153"/>
        <v>2.4779424097148572E-2</v>
      </c>
      <c r="P560" s="130"/>
      <c r="Q560" s="45">
        <v>0.77208637607403663</v>
      </c>
      <c r="R560" s="107">
        <f t="shared" si="150"/>
        <v>2.0898554102670615E-2</v>
      </c>
      <c r="S560" s="109">
        <f t="shared" si="151"/>
        <v>1.7666983503015162E-3</v>
      </c>
      <c r="T560" s="110">
        <f t="shared" si="152"/>
        <v>1.9131855752369097E-2</v>
      </c>
      <c r="U560" s="11">
        <f t="shared" si="118"/>
        <v>0.31347831154005923</v>
      </c>
      <c r="V560" s="11">
        <f t="shared" si="118"/>
        <v>2.6500475254522739E-2</v>
      </c>
      <c r="W560" s="128">
        <f t="shared" si="118"/>
        <v>0.28697783628553647</v>
      </c>
      <c r="X560" s="92">
        <f t="shared" ref="X560:X624" si="154">U560*10^4</f>
        <v>3134.7831154005921</v>
      </c>
      <c r="Y560" s="15">
        <f t="shared" ref="Y560:Y624" si="155">V560*10^4</f>
        <v>265.0047525452274</v>
      </c>
      <c r="Z560" s="15">
        <f t="shared" ref="Z560:Z624" si="156">W560*10^4</f>
        <v>2869.7783628553648</v>
      </c>
      <c r="AA560" s="111">
        <f t="shared" ref="AA560:AA624" si="157">X560*0.01</f>
        <v>31.34783115400592</v>
      </c>
      <c r="AB560" s="87">
        <f t="shared" ref="AB560:AB624" si="158">Y560*0.01</f>
        <v>2.650047525452274</v>
      </c>
      <c r="AC560" s="127">
        <f t="shared" ref="AC560:AC624" si="159">Z560*0.01</f>
        <v>28.697783628553648</v>
      </c>
      <c r="AD560" s="9"/>
    </row>
    <row r="561" spans="1:30" x14ac:dyDescent="0.25">
      <c r="A561" s="202" t="s">
        <v>872</v>
      </c>
      <c r="B561" s="202" t="s">
        <v>3</v>
      </c>
      <c r="C561" s="202" t="s">
        <v>976</v>
      </c>
      <c r="D561" s="202">
        <v>3</v>
      </c>
      <c r="E561" s="202" t="s">
        <v>170</v>
      </c>
      <c r="F561" s="202">
        <v>15</v>
      </c>
      <c r="G561" s="183"/>
      <c r="H561" s="106">
        <v>8.7830584561334799</v>
      </c>
      <c r="I561" s="209">
        <v>1.8622995615005493</v>
      </c>
      <c r="J561" s="209">
        <v>0.10975300540362871</v>
      </c>
      <c r="K561" s="105">
        <f t="shared" si="147"/>
        <v>1.7525465560969207</v>
      </c>
      <c r="L561" s="130"/>
      <c r="M561" s="106">
        <f t="shared" si="148"/>
        <v>1.8622995615005494E-2</v>
      </c>
      <c r="N561" s="106">
        <f t="shared" si="149"/>
        <v>1.0975300540362872E-3</v>
      </c>
      <c r="O561" s="106">
        <f t="shared" si="153"/>
        <v>1.7525465560969206E-2</v>
      </c>
      <c r="P561" s="130"/>
      <c r="Q561" s="45">
        <v>0.97600083657214565</v>
      </c>
      <c r="R561" s="107">
        <f t="shared" si="150"/>
        <v>1.8176059299724764E-2</v>
      </c>
      <c r="S561" s="109">
        <f t="shared" si="151"/>
        <v>1.0711902509024885E-3</v>
      </c>
      <c r="T561" s="110">
        <f t="shared" si="152"/>
        <v>1.7104869048822271E-2</v>
      </c>
      <c r="U561" s="11">
        <f t="shared" si="118"/>
        <v>0.27264088949587145</v>
      </c>
      <c r="V561" s="11">
        <f t="shared" si="118"/>
        <v>1.6067853763537327E-2</v>
      </c>
      <c r="W561" s="128">
        <f t="shared" si="118"/>
        <v>0.25657303573233409</v>
      </c>
      <c r="X561" s="92">
        <f t="shared" si="154"/>
        <v>2726.4088949587144</v>
      </c>
      <c r="Y561" s="15">
        <f t="shared" si="155"/>
        <v>160.67853763537326</v>
      </c>
      <c r="Z561" s="15">
        <f t="shared" si="156"/>
        <v>2565.7303573233407</v>
      </c>
      <c r="AA561" s="111">
        <f t="shared" si="157"/>
        <v>27.264088949587144</v>
      </c>
      <c r="AB561" s="87">
        <f t="shared" si="158"/>
        <v>1.6067853763537325</v>
      </c>
      <c r="AC561" s="127">
        <f t="shared" si="159"/>
        <v>25.657303573233406</v>
      </c>
      <c r="AD561" s="9"/>
    </row>
    <row r="562" spans="1:30" x14ac:dyDescent="0.25">
      <c r="A562" s="202" t="s">
        <v>872</v>
      </c>
      <c r="B562" s="202" t="s">
        <v>3</v>
      </c>
      <c r="C562" s="202" t="s">
        <v>976</v>
      </c>
      <c r="D562" s="202">
        <v>3</v>
      </c>
      <c r="E562" s="202" t="s">
        <v>171</v>
      </c>
      <c r="F562" s="202">
        <v>20</v>
      </c>
      <c r="G562" s="183"/>
      <c r="H562" s="106">
        <v>6.1119141028288828</v>
      </c>
      <c r="I562" s="209">
        <v>1.974408745765686</v>
      </c>
      <c r="J562" s="209">
        <v>0.23431929141966079</v>
      </c>
      <c r="K562" s="105">
        <f t="shared" si="147"/>
        <v>1.7400894543460252</v>
      </c>
      <c r="L562" s="130"/>
      <c r="M562" s="106">
        <f t="shared" si="148"/>
        <v>1.9744087457656861E-2</v>
      </c>
      <c r="N562" s="106">
        <f t="shared" si="149"/>
        <v>2.3431929141966078E-3</v>
      </c>
      <c r="O562" s="106">
        <f t="shared" si="153"/>
        <v>1.7400894543460253E-2</v>
      </c>
      <c r="P562" s="130"/>
      <c r="Q562" s="45">
        <v>0.92110078951496244</v>
      </c>
      <c r="R562" s="107">
        <f t="shared" si="150"/>
        <v>1.8186294545500203E-2</v>
      </c>
      <c r="S562" s="109">
        <f t="shared" si="151"/>
        <v>2.1583168432523611E-3</v>
      </c>
      <c r="T562" s="110">
        <f t="shared" si="152"/>
        <v>1.6027977702247842E-2</v>
      </c>
      <c r="U562" s="11">
        <f t="shared" si="118"/>
        <v>0.36372589091000407</v>
      </c>
      <c r="V562" s="11">
        <f t="shared" si="118"/>
        <v>4.3166336865047221E-2</v>
      </c>
      <c r="W562" s="128">
        <f t="shared" si="118"/>
        <v>0.32055955404495678</v>
      </c>
      <c r="X562" s="92">
        <f t="shared" si="154"/>
        <v>3637.2589091000409</v>
      </c>
      <c r="Y562" s="15">
        <f t="shared" si="155"/>
        <v>431.66336865047219</v>
      </c>
      <c r="Z562" s="15">
        <f t="shared" si="156"/>
        <v>3205.595540449568</v>
      </c>
      <c r="AA562" s="111">
        <f t="shared" si="157"/>
        <v>36.372589091000407</v>
      </c>
      <c r="AB562" s="87">
        <f t="shared" si="158"/>
        <v>4.3166336865047219</v>
      </c>
      <c r="AC562" s="127">
        <f t="shared" si="159"/>
        <v>32.055955404495684</v>
      </c>
      <c r="AD562" s="9"/>
    </row>
    <row r="563" spans="1:30" x14ac:dyDescent="0.25">
      <c r="A563" s="202" t="s">
        <v>872</v>
      </c>
      <c r="B563" s="202" t="s">
        <v>3</v>
      </c>
      <c r="C563" s="202" t="s">
        <v>976</v>
      </c>
      <c r="D563" s="202">
        <v>3</v>
      </c>
      <c r="E563" s="202" t="s">
        <v>172</v>
      </c>
      <c r="F563" s="202">
        <v>46</v>
      </c>
      <c r="G563" s="183"/>
      <c r="H563" s="106">
        <v>5.3449514911965359</v>
      </c>
      <c r="I563" s="209">
        <v>3.0850684642791748</v>
      </c>
      <c r="J563" s="209">
        <v>0.53525519320166381</v>
      </c>
      <c r="K563" s="105">
        <f t="shared" si="147"/>
        <v>2.549813271077511</v>
      </c>
      <c r="L563" s="130"/>
      <c r="M563" s="106">
        <f t="shared" si="148"/>
        <v>3.0850684642791747E-2</v>
      </c>
      <c r="N563" s="106">
        <f t="shared" si="149"/>
        <v>5.352551932016638E-3</v>
      </c>
      <c r="O563" s="106">
        <f t="shared" si="153"/>
        <v>2.5498132710775109E-2</v>
      </c>
      <c r="P563" s="130"/>
      <c r="Q563" s="45">
        <v>1.1860153022988305</v>
      </c>
      <c r="R563" s="107">
        <f t="shared" si="150"/>
        <v>3.6589384072746541E-2</v>
      </c>
      <c r="S563" s="109">
        <f t="shared" si="151"/>
        <v>6.348208497720902E-3</v>
      </c>
      <c r="T563" s="110">
        <f t="shared" si="152"/>
        <v>3.0241175575025637E-2</v>
      </c>
      <c r="U563" s="11">
        <f t="shared" si="118"/>
        <v>1.6831116673463407</v>
      </c>
      <c r="V563" s="11">
        <f t="shared" si="118"/>
        <v>0.29201759089516149</v>
      </c>
      <c r="W563" s="128">
        <f t="shared" si="118"/>
        <v>1.3910940764511794</v>
      </c>
      <c r="X563" s="92">
        <f t="shared" si="154"/>
        <v>16831.116673463406</v>
      </c>
      <c r="Y563" s="15">
        <f t="shared" si="155"/>
        <v>2920.1759089516149</v>
      </c>
      <c r="Z563" s="15">
        <f t="shared" si="156"/>
        <v>13910.940764511794</v>
      </c>
      <c r="AA563" s="111">
        <f t="shared" si="157"/>
        <v>168.31116673463407</v>
      </c>
      <c r="AB563" s="87">
        <f t="shared" si="158"/>
        <v>29.201759089516148</v>
      </c>
      <c r="AC563" s="127">
        <f t="shared" si="159"/>
        <v>139.10940764511793</v>
      </c>
      <c r="AD563" s="9"/>
    </row>
    <row r="564" spans="1:30" x14ac:dyDescent="0.25">
      <c r="A564" s="202" t="s">
        <v>872</v>
      </c>
      <c r="B564" s="202" t="s">
        <v>3</v>
      </c>
      <c r="C564" s="202" t="s">
        <v>976</v>
      </c>
      <c r="D564" s="202">
        <v>4</v>
      </c>
      <c r="E564" s="202" t="s">
        <v>177</v>
      </c>
      <c r="F564" s="202">
        <v>15</v>
      </c>
      <c r="G564" s="118">
        <v>75.5</v>
      </c>
      <c r="H564" s="106">
        <v>7.5808598950583477</v>
      </c>
      <c r="I564" s="209">
        <v>1.8494044542312622</v>
      </c>
      <c r="J564" s="209">
        <v>3.1770560538591855E-2</v>
      </c>
      <c r="K564" s="105">
        <f t="shared" si="147"/>
        <v>1.8176338936926704</v>
      </c>
      <c r="L564" s="130"/>
      <c r="M564" s="106">
        <f t="shared" si="148"/>
        <v>1.8494044542312623E-2</v>
      </c>
      <c r="N564" s="106">
        <f t="shared" si="149"/>
        <v>3.1770560538591853E-4</v>
      </c>
      <c r="O564" s="106">
        <f t="shared" si="153"/>
        <v>1.8176338936926703E-2</v>
      </c>
      <c r="P564" s="130"/>
      <c r="Q564" s="45">
        <v>0.89495790996392277</v>
      </c>
      <c r="R564" s="107">
        <f t="shared" si="150"/>
        <v>1.6551391450367797E-2</v>
      </c>
      <c r="S564" s="109">
        <f t="shared" si="151"/>
        <v>2.8433314458000444E-4</v>
      </c>
      <c r="T564" s="110">
        <f t="shared" si="152"/>
        <v>1.6267058305787792E-2</v>
      </c>
      <c r="U564" s="11">
        <f t="shared" si="118"/>
        <v>0.24827087175551696</v>
      </c>
      <c r="V564" s="11">
        <f t="shared" si="118"/>
        <v>4.2649971687000673E-3</v>
      </c>
      <c r="W564" s="128">
        <f t="shared" si="118"/>
        <v>0.24400587458681686</v>
      </c>
      <c r="X564" s="92">
        <f t="shared" si="154"/>
        <v>2482.7087175551696</v>
      </c>
      <c r="Y564" s="15">
        <f t="shared" si="155"/>
        <v>42.649971687000672</v>
      </c>
      <c r="Z564" s="15">
        <f t="shared" si="156"/>
        <v>2440.0587458681684</v>
      </c>
      <c r="AA564" s="111">
        <f t="shared" si="157"/>
        <v>24.827087175551696</v>
      </c>
      <c r="AB564" s="87">
        <f t="shared" si="158"/>
        <v>0.42649971687000671</v>
      </c>
      <c r="AC564" s="127">
        <f t="shared" si="159"/>
        <v>24.400587458681684</v>
      </c>
      <c r="AD564" s="9"/>
    </row>
    <row r="565" spans="1:30" x14ac:dyDescent="0.25">
      <c r="A565" s="202" t="s">
        <v>872</v>
      </c>
      <c r="B565" s="202" t="s">
        <v>3</v>
      </c>
      <c r="C565" s="202" t="s">
        <v>976</v>
      </c>
      <c r="D565" s="202">
        <v>4</v>
      </c>
      <c r="E565" s="202" t="s">
        <v>170</v>
      </c>
      <c r="F565" s="202">
        <v>15</v>
      </c>
      <c r="G565" s="183"/>
      <c r="H565" s="106">
        <v>4.7555983626294598</v>
      </c>
      <c r="I565" s="209">
        <v>1.4175468683242798</v>
      </c>
      <c r="J565" s="209">
        <v>0.18001702420149765</v>
      </c>
      <c r="K565" s="105">
        <f t="shared" si="147"/>
        <v>1.2375298441227822</v>
      </c>
      <c r="L565" s="130"/>
      <c r="M565" s="106">
        <f t="shared" si="148"/>
        <v>1.4175468683242798E-2</v>
      </c>
      <c r="N565" s="106">
        <f t="shared" si="149"/>
        <v>1.8001702420149764E-3</v>
      </c>
      <c r="O565" s="106">
        <f t="shared" si="153"/>
        <v>1.2375298441227821E-2</v>
      </c>
      <c r="P565" s="130"/>
      <c r="Q565" s="45">
        <v>0.96292939679662581</v>
      </c>
      <c r="R565" s="107">
        <f t="shared" si="150"/>
        <v>1.3649975508464446E-2</v>
      </c>
      <c r="S565" s="109">
        <f t="shared" si="151"/>
        <v>1.7334368452747173E-3</v>
      </c>
      <c r="T565" s="110">
        <f t="shared" si="152"/>
        <v>1.191653866318973E-2</v>
      </c>
      <c r="U565" s="11">
        <f t="shared" si="118"/>
        <v>0.20474963262696672</v>
      </c>
      <c r="V565" s="11">
        <f t="shared" si="118"/>
        <v>2.6001552679120757E-2</v>
      </c>
      <c r="W565" s="128">
        <f t="shared" si="118"/>
        <v>0.17874807994784594</v>
      </c>
      <c r="X565" s="92">
        <f t="shared" si="154"/>
        <v>2047.4963262696672</v>
      </c>
      <c r="Y565" s="15">
        <f t="shared" si="155"/>
        <v>260.01552679120755</v>
      </c>
      <c r="Z565" s="15">
        <f t="shared" si="156"/>
        <v>1787.4807994784594</v>
      </c>
      <c r="AA565" s="111">
        <f t="shared" si="157"/>
        <v>20.474963262696672</v>
      </c>
      <c r="AB565" s="87">
        <f t="shared" si="158"/>
        <v>2.6001552679120756</v>
      </c>
      <c r="AC565" s="127">
        <f t="shared" si="159"/>
        <v>17.874807994784593</v>
      </c>
      <c r="AD565" s="9"/>
    </row>
    <row r="566" spans="1:30" x14ac:dyDescent="0.25">
      <c r="A566" s="202" t="s">
        <v>872</v>
      </c>
      <c r="B566" s="202" t="s">
        <v>3</v>
      </c>
      <c r="C566" s="202" t="s">
        <v>976</v>
      </c>
      <c r="D566" s="202">
        <v>4</v>
      </c>
      <c r="E566" s="202" t="s">
        <v>171</v>
      </c>
      <c r="F566" s="202">
        <v>20</v>
      </c>
      <c r="G566" s="183"/>
      <c r="H566" s="106">
        <v>4.4438459466737807</v>
      </c>
      <c r="I566" s="209">
        <v>1.2623038291931152</v>
      </c>
      <c r="J566" s="209">
        <v>0.17716887860551164</v>
      </c>
      <c r="K566" s="105">
        <f t="shared" si="147"/>
        <v>1.0851349505876036</v>
      </c>
      <c r="L566" s="130"/>
      <c r="M566" s="106">
        <f t="shared" si="148"/>
        <v>1.2623038291931152E-2</v>
      </c>
      <c r="N566" s="106">
        <f t="shared" si="149"/>
        <v>1.7716887860551164E-3</v>
      </c>
      <c r="O566" s="106">
        <f t="shared" si="153"/>
        <v>1.0851349505876035E-2</v>
      </c>
      <c r="P566" s="130"/>
      <c r="Q566" s="45">
        <v>1.2679296582254214</v>
      </c>
      <c r="R566" s="107">
        <f t="shared" si="150"/>
        <v>1.6005124627254674E-2</v>
      </c>
      <c r="S566" s="109">
        <f t="shared" si="151"/>
        <v>2.2463767569846755E-3</v>
      </c>
      <c r="T566" s="110">
        <f t="shared" si="152"/>
        <v>1.3758747870269997E-2</v>
      </c>
      <c r="U566" s="11">
        <f t="shared" si="118"/>
        <v>0.32010249254509343</v>
      </c>
      <c r="V566" s="11">
        <f t="shared" si="118"/>
        <v>4.4927535139693511E-2</v>
      </c>
      <c r="W566" s="128">
        <f t="shared" si="118"/>
        <v>0.27517495740539993</v>
      </c>
      <c r="X566" s="92">
        <f t="shared" si="154"/>
        <v>3201.0249254509345</v>
      </c>
      <c r="Y566" s="15">
        <f t="shared" si="155"/>
        <v>449.27535139693509</v>
      </c>
      <c r="Z566" s="15">
        <f t="shared" si="156"/>
        <v>2751.7495740539994</v>
      </c>
      <c r="AA566" s="111">
        <f t="shared" si="157"/>
        <v>32.010249254509347</v>
      </c>
      <c r="AB566" s="87">
        <f t="shared" si="158"/>
        <v>4.4927535139693511</v>
      </c>
      <c r="AC566" s="127">
        <f t="shared" si="159"/>
        <v>27.517495740539996</v>
      </c>
      <c r="AD566" s="9"/>
    </row>
    <row r="567" spans="1:30" x14ac:dyDescent="0.25">
      <c r="A567" s="202" t="s">
        <v>872</v>
      </c>
      <c r="B567" s="202" t="s">
        <v>3</v>
      </c>
      <c r="C567" s="202" t="s">
        <v>976</v>
      </c>
      <c r="D567" s="202">
        <v>4</v>
      </c>
      <c r="E567" s="202" t="s">
        <v>172</v>
      </c>
      <c r="F567" s="202">
        <v>26</v>
      </c>
      <c r="G567" s="202"/>
      <c r="H567" s="106">
        <v>5.957123885410831</v>
      </c>
      <c r="I567" s="209">
        <v>2.2951865196228027</v>
      </c>
      <c r="J567" s="209">
        <v>0.73089073565308782</v>
      </c>
      <c r="K567" s="105">
        <f t="shared" si="147"/>
        <v>1.5642957839697149</v>
      </c>
      <c r="L567" s="130"/>
      <c r="M567" s="106">
        <f t="shared" si="148"/>
        <v>2.2951865196228029E-2</v>
      </c>
      <c r="N567" s="106">
        <f t="shared" si="149"/>
        <v>7.3089073565308785E-3</v>
      </c>
      <c r="O567" s="106">
        <f t="shared" si="153"/>
        <v>1.5642957839697148E-2</v>
      </c>
      <c r="P567" s="130"/>
      <c r="Q567" s="45">
        <v>1.142443836380431</v>
      </c>
      <c r="R567" s="107">
        <f t="shared" si="150"/>
        <v>2.6221216926865243E-2</v>
      </c>
      <c r="S567" s="109">
        <f t="shared" si="151"/>
        <v>8.350016160144292E-3</v>
      </c>
      <c r="T567" s="110">
        <f t="shared" si="152"/>
        <v>1.7871200766720947E-2</v>
      </c>
      <c r="U567" s="11">
        <f t="shared" si="118"/>
        <v>0.68175164009849631</v>
      </c>
      <c r="V567" s="11">
        <f t="shared" si="118"/>
        <v>0.21710042016375158</v>
      </c>
      <c r="W567" s="128">
        <f t="shared" si="118"/>
        <v>0.46465121993474467</v>
      </c>
      <c r="X567" s="92">
        <f t="shared" si="154"/>
        <v>6817.5164009849632</v>
      </c>
      <c r="Y567" s="15">
        <f t="shared" si="155"/>
        <v>2171.004201637516</v>
      </c>
      <c r="Z567" s="15">
        <f t="shared" si="156"/>
        <v>4646.5121993474468</v>
      </c>
      <c r="AA567" s="111">
        <f t="shared" si="157"/>
        <v>68.175164009849638</v>
      </c>
      <c r="AB567" s="87">
        <f t="shared" si="158"/>
        <v>21.710042016375159</v>
      </c>
      <c r="AC567" s="127">
        <f t="shared" si="159"/>
        <v>46.465121993474469</v>
      </c>
      <c r="AD567" s="9"/>
    </row>
    <row r="568" spans="1:30" x14ac:dyDescent="0.25">
      <c r="A568" s="202" t="s">
        <v>872</v>
      </c>
      <c r="B568" s="202" t="s">
        <v>3</v>
      </c>
      <c r="C568" s="202" t="s">
        <v>976</v>
      </c>
      <c r="D568" s="202">
        <v>5</v>
      </c>
      <c r="E568" s="202" t="s">
        <v>177</v>
      </c>
      <c r="F568" s="202">
        <v>15</v>
      </c>
      <c r="G568" s="118">
        <v>65.833333333333329</v>
      </c>
      <c r="H568" s="106">
        <v>7.8362887336557723</v>
      </c>
      <c r="I568" s="209">
        <v>1.9363855123519897</v>
      </c>
      <c r="J568" s="209">
        <v>1.5665030826938076</v>
      </c>
      <c r="K568" s="105">
        <f t="shared" si="147"/>
        <v>0.36988242965818219</v>
      </c>
      <c r="L568" s="130"/>
      <c r="M568" s="106">
        <f t="shared" si="148"/>
        <v>1.9363855123519898E-2</v>
      </c>
      <c r="N568" s="106">
        <f t="shared" si="149"/>
        <v>1.5665030826938077E-2</v>
      </c>
      <c r="O568" s="106">
        <f t="shared" si="153"/>
        <v>3.6988242965818219E-3</v>
      </c>
      <c r="P568" s="130"/>
      <c r="Q568" s="45">
        <v>0.89757219791902676</v>
      </c>
      <c r="R568" s="107">
        <f t="shared" si="150"/>
        <v>1.7380458003403362E-2</v>
      </c>
      <c r="S568" s="109">
        <f t="shared" si="151"/>
        <v>1.4060496149804119E-2</v>
      </c>
      <c r="T568" s="110">
        <f t="shared" si="152"/>
        <v>3.319961853599244E-3</v>
      </c>
      <c r="U568" s="11">
        <f t="shared" si="118"/>
        <v>0.26070687005105042</v>
      </c>
      <c r="V568" s="11">
        <f t="shared" si="118"/>
        <v>0.21090744224706179</v>
      </c>
      <c r="W568" s="128">
        <f t="shared" si="118"/>
        <v>4.9799427803988654E-2</v>
      </c>
      <c r="X568" s="92">
        <f t="shared" si="154"/>
        <v>2607.0687005105042</v>
      </c>
      <c r="Y568" s="15">
        <f t="shared" si="155"/>
        <v>2109.0744224706177</v>
      </c>
      <c r="Z568" s="15">
        <f t="shared" si="156"/>
        <v>497.99427803988652</v>
      </c>
      <c r="AA568" s="111">
        <f t="shared" si="157"/>
        <v>26.070687005105043</v>
      </c>
      <c r="AB568" s="87">
        <f t="shared" si="158"/>
        <v>21.090744224706178</v>
      </c>
      <c r="AC568" s="127">
        <f t="shared" si="159"/>
        <v>4.979942780398865</v>
      </c>
      <c r="AD568" s="9"/>
    </row>
    <row r="569" spans="1:30" x14ac:dyDescent="0.25">
      <c r="A569" s="202" t="s">
        <v>872</v>
      </c>
      <c r="B569" s="202" t="s">
        <v>3</v>
      </c>
      <c r="C569" s="202" t="s">
        <v>976</v>
      </c>
      <c r="D569" s="202">
        <v>5</v>
      </c>
      <c r="E569" s="202" t="s">
        <v>170</v>
      </c>
      <c r="F569" s="202">
        <v>15</v>
      </c>
      <c r="G569" s="183"/>
      <c r="H569" s="106">
        <v>5.7434813248766412</v>
      </c>
      <c r="I569" s="209">
        <v>1.0702216625213623</v>
      </c>
      <c r="J569" s="209">
        <v>0.18939267019619824</v>
      </c>
      <c r="K569" s="105">
        <f t="shared" si="147"/>
        <v>0.8808289923251641</v>
      </c>
      <c r="L569" s="130"/>
      <c r="M569" s="106">
        <f t="shared" si="148"/>
        <v>1.0702216625213623E-2</v>
      </c>
      <c r="N569" s="106">
        <f t="shared" si="149"/>
        <v>1.8939267019619825E-3</v>
      </c>
      <c r="O569" s="106">
        <f t="shared" si="153"/>
        <v>8.8082899232516405E-3</v>
      </c>
      <c r="P569" s="130"/>
      <c r="Q569" s="45">
        <v>1.2714153754988933</v>
      </c>
      <c r="R569" s="107">
        <f t="shared" si="150"/>
        <v>1.3606962769216477E-2</v>
      </c>
      <c r="S569" s="109">
        <f t="shared" si="151"/>
        <v>2.4079675289423743E-3</v>
      </c>
      <c r="T569" s="110">
        <f t="shared" si="152"/>
        <v>1.1198995240274102E-2</v>
      </c>
      <c r="U569" s="11">
        <f t="shared" si="118"/>
        <v>0.20410444153824717</v>
      </c>
      <c r="V569" s="11">
        <f t="shared" si="118"/>
        <v>3.6119512934135616E-2</v>
      </c>
      <c r="W569" s="128">
        <f t="shared" si="118"/>
        <v>0.16798492860411154</v>
      </c>
      <c r="X569" s="92">
        <f t="shared" si="154"/>
        <v>2041.0444153824717</v>
      </c>
      <c r="Y569" s="15">
        <f t="shared" si="155"/>
        <v>361.19512934135616</v>
      </c>
      <c r="Z569" s="15">
        <f t="shared" si="156"/>
        <v>1679.8492860411154</v>
      </c>
      <c r="AA569" s="111">
        <f t="shared" si="157"/>
        <v>20.410444153824717</v>
      </c>
      <c r="AB569" s="87">
        <f t="shared" si="158"/>
        <v>3.6119512934135618</v>
      </c>
      <c r="AC569" s="127">
        <f t="shared" si="159"/>
        <v>16.798492860411155</v>
      </c>
      <c r="AD569" s="9"/>
    </row>
    <row r="570" spans="1:30" x14ac:dyDescent="0.25">
      <c r="A570" s="202" t="s">
        <v>872</v>
      </c>
      <c r="B570" s="202" t="s">
        <v>3</v>
      </c>
      <c r="C570" s="202" t="s">
        <v>976</v>
      </c>
      <c r="D570" s="202">
        <v>5</v>
      </c>
      <c r="E570" s="202" t="s">
        <v>171</v>
      </c>
      <c r="F570" s="202">
        <v>20</v>
      </c>
      <c r="G570" s="202"/>
      <c r="H570" s="106">
        <v>5.6386900889177607</v>
      </c>
      <c r="I570" s="209">
        <v>1.5468839406967163</v>
      </c>
      <c r="J570" s="209">
        <v>0.27277786919543773</v>
      </c>
      <c r="K570" s="105">
        <f t="shared" si="147"/>
        <v>1.2741060715012786</v>
      </c>
      <c r="L570" s="130"/>
      <c r="M570" s="106">
        <f t="shared" si="148"/>
        <v>1.5468839406967163E-2</v>
      </c>
      <c r="N570" s="106">
        <f t="shared" si="149"/>
        <v>2.7277786919543772E-3</v>
      </c>
      <c r="O570" s="106">
        <f t="shared" si="153"/>
        <v>1.2741060715012787E-2</v>
      </c>
      <c r="P570" s="130"/>
      <c r="Q570" s="45">
        <v>1.1529009882008472</v>
      </c>
      <c r="R570" s="107">
        <f t="shared" si="150"/>
        <v>1.7834040238612649E-2</v>
      </c>
      <c r="S570" s="109">
        <f t="shared" si="151"/>
        <v>3.1448587495474158E-3</v>
      </c>
      <c r="T570" s="110">
        <f t="shared" si="152"/>
        <v>1.4689181489065235E-2</v>
      </c>
      <c r="U570" s="11">
        <f t="shared" si="118"/>
        <v>0.356680804772253</v>
      </c>
      <c r="V570" s="11">
        <f t="shared" si="118"/>
        <v>6.2897174990948324E-2</v>
      </c>
      <c r="W570" s="128">
        <f t="shared" si="118"/>
        <v>0.29378362978130468</v>
      </c>
      <c r="X570" s="92">
        <f t="shared" si="154"/>
        <v>3566.8080477225299</v>
      </c>
      <c r="Y570" s="15">
        <f t="shared" si="155"/>
        <v>628.97174990948326</v>
      </c>
      <c r="Z570" s="15">
        <f t="shared" si="156"/>
        <v>2937.8362978130467</v>
      </c>
      <c r="AA570" s="111">
        <f t="shared" si="157"/>
        <v>35.668080477225303</v>
      </c>
      <c r="AB570" s="87">
        <f t="shared" si="158"/>
        <v>6.2897174990948326</v>
      </c>
      <c r="AC570" s="127">
        <f t="shared" si="159"/>
        <v>29.378362978130468</v>
      </c>
      <c r="AD570" s="9"/>
    </row>
    <row r="571" spans="1:30" x14ac:dyDescent="0.25">
      <c r="A571" s="202" t="s">
        <v>872</v>
      </c>
      <c r="B571" s="202" t="s">
        <v>3</v>
      </c>
      <c r="C571" s="202" t="s">
        <v>976</v>
      </c>
      <c r="D571" s="202">
        <v>5</v>
      </c>
      <c r="E571" s="202" t="s">
        <v>172</v>
      </c>
      <c r="F571" s="202">
        <v>16</v>
      </c>
      <c r="G571" s="202"/>
      <c r="H571" s="106">
        <v>4.5880992160391054</v>
      </c>
      <c r="I571" s="209">
        <v>2.1410324573516846</v>
      </c>
      <c r="J571" s="209">
        <v>0.72344623413134534</v>
      </c>
      <c r="K571" s="105">
        <f t="shared" si="147"/>
        <v>1.4175862232203391</v>
      </c>
      <c r="L571" s="130"/>
      <c r="M571" s="106">
        <f t="shared" si="148"/>
        <v>2.1410324573516847E-2</v>
      </c>
      <c r="N571" s="106">
        <f t="shared" si="149"/>
        <v>7.2344623413134537E-3</v>
      </c>
      <c r="O571" s="106">
        <f t="shared" si="153"/>
        <v>1.4175862232203391E-2</v>
      </c>
      <c r="P571" s="130"/>
      <c r="Q571" s="45">
        <v>1.3019154016417729</v>
      </c>
      <c r="R571" s="107">
        <f t="shared" si="150"/>
        <v>2.7874431316410906E-2</v>
      </c>
      <c r="S571" s="109">
        <f t="shared" si="151"/>
        <v>9.4186579447533853E-3</v>
      </c>
      <c r="T571" s="110">
        <f t="shared" si="152"/>
        <v>1.8455773371657515E-2</v>
      </c>
      <c r="U571" s="11">
        <f t="shared" si="118"/>
        <v>0.4459909010625745</v>
      </c>
      <c r="V571" s="11">
        <f t="shared" si="118"/>
        <v>0.15069852711605417</v>
      </c>
      <c r="W571" s="128">
        <f t="shared" si="118"/>
        <v>0.29529237394652025</v>
      </c>
      <c r="X571" s="92">
        <f t="shared" si="154"/>
        <v>4459.9090106257454</v>
      </c>
      <c r="Y571" s="15">
        <f t="shared" si="155"/>
        <v>1506.9852711605417</v>
      </c>
      <c r="Z571" s="15">
        <f t="shared" si="156"/>
        <v>2952.9237394652023</v>
      </c>
      <c r="AA571" s="111">
        <f t="shared" si="157"/>
        <v>44.599090106257457</v>
      </c>
      <c r="AB571" s="87">
        <f t="shared" si="158"/>
        <v>15.069852711605417</v>
      </c>
      <c r="AC571" s="127">
        <f t="shared" si="159"/>
        <v>29.529237394652025</v>
      </c>
      <c r="AD571" s="9"/>
    </row>
    <row r="572" spans="1:30" x14ac:dyDescent="0.25">
      <c r="A572" s="202" t="s">
        <v>872</v>
      </c>
      <c r="B572" s="202" t="s">
        <v>3</v>
      </c>
      <c r="C572" s="202" t="s">
        <v>976</v>
      </c>
      <c r="D572" s="202">
        <v>6</v>
      </c>
      <c r="E572" s="202" t="s">
        <v>177</v>
      </c>
      <c r="F572" s="202">
        <v>15</v>
      </c>
      <c r="G572" s="118">
        <v>84.333333333333329</v>
      </c>
      <c r="H572" s="106">
        <v>6.4880000000000857</v>
      </c>
      <c r="I572" s="209">
        <v>1.455504298210144</v>
      </c>
      <c r="J572" s="209">
        <v>0.24664744671821573</v>
      </c>
      <c r="K572" s="105">
        <f t="shared" si="147"/>
        <v>1.2088568514919282</v>
      </c>
      <c r="L572" s="130"/>
      <c r="M572" s="106">
        <f t="shared" si="148"/>
        <v>1.4555042982101441E-2</v>
      </c>
      <c r="N572" s="106">
        <f t="shared" si="149"/>
        <v>2.4664744671821573E-3</v>
      </c>
      <c r="O572" s="106">
        <f t="shared" si="153"/>
        <v>1.2088568514919282E-2</v>
      </c>
      <c r="P572" s="130"/>
      <c r="Q572" s="45">
        <v>1.2897153911846209</v>
      </c>
      <c r="R572" s="107">
        <f t="shared" si="150"/>
        <v>1.8771862953369932E-2</v>
      </c>
      <c r="S572" s="109">
        <f t="shared" si="151"/>
        <v>3.1810500822887153E-3</v>
      </c>
      <c r="T572" s="110">
        <f t="shared" si="152"/>
        <v>1.5590812871081213E-2</v>
      </c>
      <c r="U572" s="11">
        <f t="shared" si="118"/>
        <v>0.28157794430054894</v>
      </c>
      <c r="V572" s="11">
        <f t="shared" si="118"/>
        <v>4.7715751234330729E-2</v>
      </c>
      <c r="W572" s="128">
        <f t="shared" si="118"/>
        <v>0.23386219306621817</v>
      </c>
      <c r="X572" s="92">
        <f t="shared" si="154"/>
        <v>2815.7794430054896</v>
      </c>
      <c r="Y572" s="15">
        <f t="shared" si="155"/>
        <v>477.1575123433073</v>
      </c>
      <c r="Z572" s="15">
        <f t="shared" si="156"/>
        <v>2338.6219306621815</v>
      </c>
      <c r="AA572" s="111">
        <f t="shared" si="157"/>
        <v>28.157794430054896</v>
      </c>
      <c r="AB572" s="87">
        <f t="shared" si="158"/>
        <v>4.771575123433073</v>
      </c>
      <c r="AC572" s="127">
        <f t="shared" si="159"/>
        <v>23.386219306621815</v>
      </c>
      <c r="AD572" s="9"/>
    </row>
    <row r="573" spans="1:30" x14ac:dyDescent="0.25">
      <c r="A573" s="202" t="s">
        <v>872</v>
      </c>
      <c r="B573" s="202" t="s">
        <v>3</v>
      </c>
      <c r="C573" s="202" t="s">
        <v>976</v>
      </c>
      <c r="D573" s="202">
        <v>6</v>
      </c>
      <c r="E573" s="202" t="s">
        <v>170</v>
      </c>
      <c r="F573" s="202">
        <v>15</v>
      </c>
      <c r="G573" s="202"/>
      <c r="H573" s="106">
        <v>5.6397488633902757</v>
      </c>
      <c r="I573" s="209">
        <v>1.3773418664932251</v>
      </c>
      <c r="J573" s="209">
        <v>0.19750176723881149</v>
      </c>
      <c r="K573" s="105">
        <f t="shared" si="147"/>
        <v>1.1798400992544136</v>
      </c>
      <c r="L573" s="130"/>
      <c r="M573" s="106">
        <f t="shared" si="148"/>
        <v>1.3773418664932251E-2</v>
      </c>
      <c r="N573" s="106">
        <f t="shared" si="149"/>
        <v>1.9750176723881147E-3</v>
      </c>
      <c r="O573" s="106">
        <f t="shared" si="153"/>
        <v>1.1798400992544136E-2</v>
      </c>
      <c r="P573" s="130"/>
      <c r="Q573" s="45">
        <v>1.1250152500130712</v>
      </c>
      <c r="R573" s="107">
        <f t="shared" si="150"/>
        <v>1.5495306042863458E-2</v>
      </c>
      <c r="S573" s="109">
        <f t="shared" si="151"/>
        <v>2.2219250004819487E-3</v>
      </c>
      <c r="T573" s="110">
        <f t="shared" si="152"/>
        <v>1.3273381042381509E-2</v>
      </c>
      <c r="U573" s="11">
        <f t="shared" si="118"/>
        <v>0.23242959064295185</v>
      </c>
      <c r="V573" s="11">
        <f t="shared" si="118"/>
        <v>3.3328875007229232E-2</v>
      </c>
      <c r="W573" s="128">
        <f t="shared" si="118"/>
        <v>0.19910071563572262</v>
      </c>
      <c r="X573" s="92">
        <f t="shared" si="154"/>
        <v>2324.2959064295187</v>
      </c>
      <c r="Y573" s="15">
        <f t="shared" si="155"/>
        <v>333.28875007229232</v>
      </c>
      <c r="Z573" s="15">
        <f t="shared" si="156"/>
        <v>1991.0071563572262</v>
      </c>
      <c r="AA573" s="111">
        <f t="shared" si="157"/>
        <v>23.242959064295189</v>
      </c>
      <c r="AB573" s="87">
        <f t="shared" si="158"/>
        <v>3.3328875007229231</v>
      </c>
      <c r="AC573" s="127">
        <f t="shared" si="159"/>
        <v>19.910071563572263</v>
      </c>
      <c r="AD573" s="9"/>
    </row>
    <row r="574" spans="1:30" x14ac:dyDescent="0.25">
      <c r="A574" s="202" t="s">
        <v>872</v>
      </c>
      <c r="B574" s="202" t="s">
        <v>3</v>
      </c>
      <c r="C574" s="202" t="s">
        <v>976</v>
      </c>
      <c r="D574" s="202">
        <v>6</v>
      </c>
      <c r="E574" s="202" t="s">
        <v>171</v>
      </c>
      <c r="F574" s="202">
        <v>20</v>
      </c>
      <c r="G574" s="202"/>
      <c r="H574" s="106">
        <v>4.3938690199721178</v>
      </c>
      <c r="I574" s="209">
        <v>1.4443075656890869</v>
      </c>
      <c r="J574" s="209">
        <v>0.13739121362767662</v>
      </c>
      <c r="K574" s="105">
        <f t="shared" si="147"/>
        <v>1.3069163520614102</v>
      </c>
      <c r="L574" s="130"/>
      <c r="M574" s="106">
        <f t="shared" si="148"/>
        <v>1.4443075656890869E-2</v>
      </c>
      <c r="N574" s="106">
        <f t="shared" si="149"/>
        <v>1.3739121362767663E-3</v>
      </c>
      <c r="O574" s="106">
        <f t="shared" si="153"/>
        <v>1.3069163520614102E-2</v>
      </c>
      <c r="P574" s="130"/>
      <c r="Q574" s="45">
        <v>1.3071439775519806</v>
      </c>
      <c r="R574" s="107">
        <f t="shared" si="150"/>
        <v>1.8879179362232518E-2</v>
      </c>
      <c r="S574" s="109">
        <f t="shared" si="151"/>
        <v>1.7959009746197512E-3</v>
      </c>
      <c r="T574" s="110">
        <f t="shared" si="152"/>
        <v>1.7083278387612765E-2</v>
      </c>
      <c r="U574" s="11">
        <f t="shared" si="118"/>
        <v>0.3775835872446503</v>
      </c>
      <c r="V574" s="11">
        <f t="shared" si="118"/>
        <v>3.5918019492395023E-2</v>
      </c>
      <c r="W574" s="128">
        <f t="shared" si="118"/>
        <v>0.34166556775225526</v>
      </c>
      <c r="X574" s="92">
        <f t="shared" si="154"/>
        <v>3775.8358724465029</v>
      </c>
      <c r="Y574" s="15">
        <f t="shared" si="155"/>
        <v>359.18019492395024</v>
      </c>
      <c r="Z574" s="15">
        <f t="shared" si="156"/>
        <v>3416.6556775225527</v>
      </c>
      <c r="AA574" s="111">
        <f t="shared" si="157"/>
        <v>37.758358724465033</v>
      </c>
      <c r="AB574" s="87">
        <f t="shared" si="158"/>
        <v>3.5918019492395024</v>
      </c>
      <c r="AC574" s="127">
        <f t="shared" si="159"/>
        <v>34.16655677522553</v>
      </c>
      <c r="AD574" s="9"/>
    </row>
    <row r="575" spans="1:30" x14ac:dyDescent="0.25">
      <c r="A575" s="202" t="s">
        <v>872</v>
      </c>
      <c r="B575" s="202" t="s">
        <v>3</v>
      </c>
      <c r="C575" s="202" t="s">
        <v>976</v>
      </c>
      <c r="D575" s="202">
        <v>6</v>
      </c>
      <c r="E575" s="202" t="s">
        <v>172</v>
      </c>
      <c r="F575" s="202">
        <v>34</v>
      </c>
      <c r="G575" s="202"/>
      <c r="H575" s="106">
        <v>4.6236080178173626</v>
      </c>
      <c r="I575" s="209">
        <v>2.6955053806304932</v>
      </c>
      <c r="J575" s="209">
        <v>1.3893751583014406</v>
      </c>
      <c r="K575" s="105">
        <f t="shared" si="147"/>
        <v>1.3061302223290525</v>
      </c>
      <c r="L575" s="130"/>
      <c r="M575" s="106">
        <f t="shared" si="148"/>
        <v>2.6955053806304932E-2</v>
      </c>
      <c r="N575" s="106">
        <f t="shared" si="149"/>
        <v>1.3893751583014407E-2</v>
      </c>
      <c r="O575" s="106">
        <f t="shared" si="153"/>
        <v>1.3061302223290525E-2</v>
      </c>
      <c r="P575" s="130"/>
      <c r="Q575" s="45">
        <v>1.6243442494379281</v>
      </c>
      <c r="R575" s="107">
        <f t="shared" si="150"/>
        <v>4.3784286643561349E-2</v>
      </c>
      <c r="S575" s="109">
        <f t="shared" si="151"/>
        <v>2.2568235486988563E-2</v>
      </c>
      <c r="T575" s="110">
        <f t="shared" si="152"/>
        <v>2.1216051156572789E-2</v>
      </c>
      <c r="U575" s="11">
        <f t="shared" si="118"/>
        <v>1.4886657458810859</v>
      </c>
      <c r="V575" s="11">
        <f t="shared" si="118"/>
        <v>0.76732000655761112</v>
      </c>
      <c r="W575" s="128">
        <f t="shared" si="118"/>
        <v>0.7213457393234749</v>
      </c>
      <c r="X575" s="92">
        <f t="shared" si="154"/>
        <v>14886.65745881086</v>
      </c>
      <c r="Y575" s="15">
        <f t="shared" si="155"/>
        <v>7673.2000655761112</v>
      </c>
      <c r="Z575" s="15">
        <f t="shared" si="156"/>
        <v>7213.4573932347494</v>
      </c>
      <c r="AA575" s="111">
        <f t="shared" si="157"/>
        <v>148.86657458810859</v>
      </c>
      <c r="AB575" s="87">
        <f t="shared" si="158"/>
        <v>76.732000655761112</v>
      </c>
      <c r="AC575" s="127">
        <f t="shared" si="159"/>
        <v>72.134573932347493</v>
      </c>
      <c r="AD575" s="9"/>
    </row>
    <row r="576" spans="1:30" x14ac:dyDescent="0.25">
      <c r="A576" s="202" t="s">
        <v>873</v>
      </c>
      <c r="B576" s="202" t="s">
        <v>3</v>
      </c>
      <c r="C576" s="202" t="s">
        <v>976</v>
      </c>
      <c r="D576" s="202">
        <v>1</v>
      </c>
      <c r="E576" s="202" t="s">
        <v>879</v>
      </c>
      <c r="F576" s="202">
        <v>37</v>
      </c>
      <c r="G576" s="183"/>
      <c r="H576" s="106">
        <v>5.3427936399384572</v>
      </c>
      <c r="I576" s="209">
        <v>2.6692078113555908</v>
      </c>
      <c r="J576" s="209">
        <v>2.2575899346055359</v>
      </c>
      <c r="K576" s="105">
        <f>I576-J576</f>
        <v>0.4116178767500549</v>
      </c>
      <c r="L576" s="130"/>
      <c r="M576" s="106">
        <f>I576/100</f>
        <v>2.6692078113555909E-2</v>
      </c>
      <c r="N576" s="106">
        <f>J576/100</f>
        <v>2.2575899346055358E-2</v>
      </c>
      <c r="O576" s="106">
        <f>K576/100</f>
        <v>4.1161787675005491E-3</v>
      </c>
      <c r="P576" s="130"/>
      <c r="Q576" s="45">
        <v>1.2086724645763982</v>
      </c>
      <c r="R576" s="107">
        <f>$Q576*M576</f>
        <v>3.2261979838177357E-2</v>
      </c>
      <c r="S576" s="109">
        <f>$Q576*N576</f>
        <v>2.7286867902625425E-2</v>
      </c>
      <c r="T576" s="110">
        <f>$Q576*O576</f>
        <v>4.9751119355519301E-3</v>
      </c>
      <c r="U576" s="11">
        <f>$F576*M576*$Q576</f>
        <v>1.1936932540125622</v>
      </c>
      <c r="V576" s="11">
        <f>$F576*N576*$Q576</f>
        <v>1.0096141123971407</v>
      </c>
      <c r="W576" s="128">
        <f>$F576*O576*$Q576</f>
        <v>0.18407914161542141</v>
      </c>
      <c r="X576" s="92">
        <f>U576*10^4</f>
        <v>11936.932540125623</v>
      </c>
      <c r="Y576" s="15">
        <f>V576*10^4</f>
        <v>10096.141123971407</v>
      </c>
      <c r="Z576" s="15">
        <f>W576*10^4</f>
        <v>1840.7914161542142</v>
      </c>
      <c r="AA576" s="111">
        <f>X576*0.01</f>
        <v>119.36932540125623</v>
      </c>
      <c r="AB576" s="87">
        <f>Y576*0.01</f>
        <v>100.96141123971407</v>
      </c>
      <c r="AC576" s="127">
        <f>Z576*0.01</f>
        <v>18.407914161542141</v>
      </c>
      <c r="AD576" s="9"/>
    </row>
    <row r="577" spans="1:30" x14ac:dyDescent="0.25">
      <c r="A577" s="202" t="s">
        <v>873</v>
      </c>
      <c r="B577" s="202" t="s">
        <v>3</v>
      </c>
      <c r="C577" s="202" t="s">
        <v>976</v>
      </c>
      <c r="D577" s="202">
        <v>1</v>
      </c>
      <c r="E577" s="202" t="s">
        <v>177</v>
      </c>
      <c r="F577" s="202">
        <v>15</v>
      </c>
      <c r="G577" s="118">
        <v>136.9</v>
      </c>
      <c r="H577" s="106">
        <v>7.2374075984186454</v>
      </c>
      <c r="I577" s="209">
        <v>2.1665456295013428</v>
      </c>
      <c r="J577" s="209">
        <v>0.16238155877526614</v>
      </c>
      <c r="K577" s="105">
        <f t="shared" si="147"/>
        <v>2.0041640707260768</v>
      </c>
      <c r="L577" s="130"/>
      <c r="M577" s="106">
        <f t="shared" si="148"/>
        <v>2.1665456295013426E-2</v>
      </c>
      <c r="N577" s="106">
        <f t="shared" si="149"/>
        <v>1.6238155877526615E-3</v>
      </c>
      <c r="O577" s="106">
        <f t="shared" si="153"/>
        <v>2.0041640707260767E-2</v>
      </c>
      <c r="P577" s="130"/>
      <c r="Q577" s="45">
        <v>0.95421510361294593</v>
      </c>
      <c r="R577" s="107">
        <f t="shared" si="150"/>
        <v>2.0673505623367987E-2</v>
      </c>
      <c r="S577" s="109">
        <f t="shared" si="151"/>
        <v>1.5494693593157225E-3</v>
      </c>
      <c r="T577" s="110">
        <f t="shared" si="152"/>
        <v>1.9124036264052267E-2</v>
      </c>
      <c r="U577" s="11">
        <f t="shared" si="118"/>
        <v>0.31010258435051979</v>
      </c>
      <c r="V577" s="11">
        <f t="shared" si="118"/>
        <v>2.3242040389735839E-2</v>
      </c>
      <c r="W577" s="128">
        <f t="shared" si="118"/>
        <v>0.28686054396078398</v>
      </c>
      <c r="X577" s="92">
        <f t="shared" si="154"/>
        <v>3101.0258435051978</v>
      </c>
      <c r="Y577" s="15">
        <f t="shared" si="155"/>
        <v>232.4204038973584</v>
      </c>
      <c r="Z577" s="15">
        <f t="shared" si="156"/>
        <v>2868.6054396078398</v>
      </c>
      <c r="AA577" s="111">
        <f t="shared" si="157"/>
        <v>31.010258435051981</v>
      </c>
      <c r="AB577" s="87">
        <f t="shared" si="158"/>
        <v>2.3242040389735839</v>
      </c>
      <c r="AC577" s="127">
        <f t="shared" si="159"/>
        <v>28.686054396078397</v>
      </c>
      <c r="AD577" s="9"/>
    </row>
    <row r="578" spans="1:30" x14ac:dyDescent="0.25">
      <c r="A578" s="202" t="s">
        <v>873</v>
      </c>
      <c r="B578" s="202" t="s">
        <v>3</v>
      </c>
      <c r="C578" s="202" t="s">
        <v>976</v>
      </c>
      <c r="D578" s="202">
        <v>1</v>
      </c>
      <c r="E578" s="202" t="s">
        <v>170</v>
      </c>
      <c r="F578" s="202">
        <v>15</v>
      </c>
      <c r="G578" s="183"/>
      <c r="H578" s="106">
        <v>5.9417566932832893</v>
      </c>
      <c r="I578" s="209">
        <v>2.0781917572021484</v>
      </c>
      <c r="J578" s="209">
        <v>0.26145937634275895</v>
      </c>
      <c r="K578" s="105">
        <f t="shared" si="147"/>
        <v>1.8167323808593894</v>
      </c>
      <c r="L578" s="130"/>
      <c r="M578" s="106">
        <f t="shared" si="148"/>
        <v>2.0781917572021483E-2</v>
      </c>
      <c r="N578" s="106">
        <f t="shared" si="149"/>
        <v>2.6145937634275895E-3</v>
      </c>
      <c r="O578" s="106">
        <f t="shared" si="153"/>
        <v>1.8167323808593892E-2</v>
      </c>
      <c r="P578" s="130"/>
      <c r="Q578" s="45">
        <v>1.1006152290987679</v>
      </c>
      <c r="R578" s="107">
        <f t="shared" si="150"/>
        <v>2.2872894969642135E-2</v>
      </c>
      <c r="S578" s="109">
        <f t="shared" si="151"/>
        <v>2.8776617139350661E-3</v>
      </c>
      <c r="T578" s="110">
        <f t="shared" si="152"/>
        <v>1.9995233255707068E-2</v>
      </c>
      <c r="U578" s="11">
        <f t="shared" si="118"/>
        <v>0.34309342454463204</v>
      </c>
      <c r="V578" s="11">
        <f t="shared" si="118"/>
        <v>4.3164925709025991E-2</v>
      </c>
      <c r="W578" s="128">
        <f t="shared" si="118"/>
        <v>0.29992849883560602</v>
      </c>
      <c r="X578" s="92">
        <f t="shared" si="154"/>
        <v>3430.9342454463203</v>
      </c>
      <c r="Y578" s="15">
        <f t="shared" si="155"/>
        <v>431.64925709025988</v>
      </c>
      <c r="Z578" s="15">
        <f t="shared" si="156"/>
        <v>2999.2849883560602</v>
      </c>
      <c r="AA578" s="111">
        <f t="shared" si="157"/>
        <v>34.309342454463206</v>
      </c>
      <c r="AB578" s="87">
        <f t="shared" si="158"/>
        <v>4.3164925709025992</v>
      </c>
      <c r="AC578" s="127">
        <f t="shared" si="159"/>
        <v>29.992849883560602</v>
      </c>
      <c r="AD578" s="9"/>
    </row>
    <row r="579" spans="1:30" x14ac:dyDescent="0.25">
      <c r="A579" s="202" t="s">
        <v>873</v>
      </c>
      <c r="B579" s="202" t="s">
        <v>3</v>
      </c>
      <c r="C579" s="202" t="s">
        <v>976</v>
      </c>
      <c r="D579" s="202">
        <v>1</v>
      </c>
      <c r="E579" s="202" t="s">
        <v>171</v>
      </c>
      <c r="F579" s="202">
        <v>20</v>
      </c>
      <c r="G579" s="183"/>
      <c r="H579" s="106">
        <v>5.4712758020393517</v>
      </c>
      <c r="I579" s="209">
        <v>2.4372680187225342</v>
      </c>
      <c r="J579" s="209">
        <v>0.82494775856409819</v>
      </c>
      <c r="K579" s="105">
        <f t="shared" si="147"/>
        <v>1.6123202601584361</v>
      </c>
      <c r="L579" s="130"/>
      <c r="M579" s="106">
        <f t="shared" si="148"/>
        <v>2.437268018722534E-2</v>
      </c>
      <c r="N579" s="106">
        <f t="shared" si="149"/>
        <v>8.2494775856409817E-3</v>
      </c>
      <c r="O579" s="106">
        <f t="shared" si="153"/>
        <v>1.6123202601584362E-2</v>
      </c>
      <c r="P579" s="130"/>
      <c r="Q579" s="45">
        <v>1.5128012966868256</v>
      </c>
      <c r="R579" s="107">
        <f t="shared" si="150"/>
        <v>3.68710221909678E-2</v>
      </c>
      <c r="S579" s="109">
        <f t="shared" si="151"/>
        <v>1.2479820388546581E-2</v>
      </c>
      <c r="T579" s="110">
        <f t="shared" si="152"/>
        <v>2.4391201802421224E-2</v>
      </c>
      <c r="U579" s="11">
        <f t="shared" si="118"/>
        <v>0.73742044381935601</v>
      </c>
      <c r="V579" s="11">
        <f t="shared" si="118"/>
        <v>0.24959640777093164</v>
      </c>
      <c r="W579" s="128">
        <f t="shared" si="118"/>
        <v>0.4878240360484245</v>
      </c>
      <c r="X579" s="92">
        <f t="shared" si="154"/>
        <v>7374.2044381935602</v>
      </c>
      <c r="Y579" s="15">
        <f t="shared" si="155"/>
        <v>2495.9640777093164</v>
      </c>
      <c r="Z579" s="15">
        <f t="shared" si="156"/>
        <v>4878.2403604842448</v>
      </c>
      <c r="AA579" s="111">
        <f t="shared" si="157"/>
        <v>73.7420443819356</v>
      </c>
      <c r="AB579" s="87">
        <f t="shared" si="158"/>
        <v>24.959640777093163</v>
      </c>
      <c r="AC579" s="127">
        <f t="shared" si="159"/>
        <v>48.78240360484245</v>
      </c>
      <c r="AD579" s="9"/>
    </row>
    <row r="580" spans="1:30" x14ac:dyDescent="0.25">
      <c r="A580" s="202" t="s">
        <v>873</v>
      </c>
      <c r="B580" s="202" t="s">
        <v>3</v>
      </c>
      <c r="C580" s="202" t="s">
        <v>976</v>
      </c>
      <c r="D580" s="202">
        <v>1</v>
      </c>
      <c r="E580" s="202" t="s">
        <v>172</v>
      </c>
      <c r="F580" s="202">
        <v>50</v>
      </c>
      <c r="G580" s="183"/>
      <c r="H580" s="106">
        <v>4.2291855677298393</v>
      </c>
      <c r="I580" s="209">
        <v>3.4859189987182617</v>
      </c>
      <c r="J580" s="209">
        <v>1.6738379904526499</v>
      </c>
      <c r="K580" s="105">
        <f t="shared" si="147"/>
        <v>1.8120810082656118</v>
      </c>
      <c r="L580" s="130"/>
      <c r="M580" s="106">
        <f t="shared" si="148"/>
        <v>3.4859189987182619E-2</v>
      </c>
      <c r="N580" s="106">
        <f t="shared" si="149"/>
        <v>1.67383799045265E-2</v>
      </c>
      <c r="O580" s="106">
        <f t="shared" si="153"/>
        <v>1.8120810082656119E-2</v>
      </c>
      <c r="P580" s="130"/>
      <c r="Q580" s="45">
        <v>1.4613869669031145</v>
      </c>
      <c r="R580" s="107">
        <f t="shared" si="150"/>
        <v>5.0942765924068226E-2</v>
      </c>
      <c r="S580" s="109">
        <f t="shared" si="151"/>
        <v>2.4461250239548024E-2</v>
      </c>
      <c r="T580" s="110">
        <f t="shared" si="152"/>
        <v>2.6481515684520202E-2</v>
      </c>
      <c r="U580" s="11">
        <f t="shared" si="118"/>
        <v>2.547138296203411</v>
      </c>
      <c r="V580" s="11">
        <f t="shared" si="118"/>
        <v>1.2230625119774012</v>
      </c>
      <c r="W580" s="128">
        <f t="shared" si="118"/>
        <v>1.32407578422601</v>
      </c>
      <c r="X580" s="92">
        <f t="shared" si="154"/>
        <v>25471.382962034109</v>
      </c>
      <c r="Y580" s="15">
        <f t="shared" si="155"/>
        <v>12230.625119774013</v>
      </c>
      <c r="Z580" s="15">
        <f t="shared" si="156"/>
        <v>13240.7578422601</v>
      </c>
      <c r="AA580" s="111">
        <f t="shared" si="157"/>
        <v>254.7138296203411</v>
      </c>
      <c r="AB580" s="87">
        <f t="shared" si="158"/>
        <v>122.30625119774014</v>
      </c>
      <c r="AC580" s="127">
        <f t="shared" si="159"/>
        <v>132.40757842260101</v>
      </c>
      <c r="AD580" s="9"/>
    </row>
    <row r="581" spans="1:30" x14ac:dyDescent="0.25">
      <c r="A581" s="202" t="s">
        <v>873</v>
      </c>
      <c r="B581" s="202" t="s">
        <v>3</v>
      </c>
      <c r="C581" s="202" t="s">
        <v>976</v>
      </c>
      <c r="D581" s="202">
        <v>2</v>
      </c>
      <c r="E581" s="202" t="s">
        <v>879</v>
      </c>
      <c r="F581" s="202">
        <v>18</v>
      </c>
      <c r="G581" s="183"/>
      <c r="H581" s="106">
        <v>2.8045838359470849</v>
      </c>
      <c r="I581" s="209">
        <v>4.1498293876647949</v>
      </c>
      <c r="J581" s="209">
        <v>2.7614875394127436</v>
      </c>
      <c r="K581" s="105">
        <f>I581-J581</f>
        <v>1.3883418482520513</v>
      </c>
      <c r="L581" s="130"/>
      <c r="M581" s="106">
        <f>I581/100</f>
        <v>4.1498293876647947E-2</v>
      </c>
      <c r="N581" s="106">
        <f>J581/100</f>
        <v>2.7614875394127436E-2</v>
      </c>
      <c r="O581" s="106">
        <f>K581/100</f>
        <v>1.3883418482520513E-2</v>
      </c>
      <c r="P581" s="130"/>
      <c r="Q581" s="45">
        <v>1.5058298621398818</v>
      </c>
      <c r="R581" s="107">
        <f>$Q581*M581</f>
        <v>6.2489370147313081E-2</v>
      </c>
      <c r="S581" s="109">
        <f>$Q581*N581</f>
        <v>4.1583304007748928E-2</v>
      </c>
      <c r="T581" s="110">
        <f>$Q581*O581</f>
        <v>2.0906066139564149E-2</v>
      </c>
      <c r="U581" s="11">
        <f>$F581*M581*$Q581</f>
        <v>1.1248086626516354</v>
      </c>
      <c r="V581" s="11">
        <f>$F581*N581*$Q581</f>
        <v>0.74849947213948076</v>
      </c>
      <c r="W581" s="128">
        <f>$F581*O581*$Q581</f>
        <v>0.37630919051215472</v>
      </c>
      <c r="X581" s="92">
        <f>U581*10^4</f>
        <v>11248.086626516353</v>
      </c>
      <c r="Y581" s="15">
        <f>V581*10^4</f>
        <v>7484.994721394808</v>
      </c>
      <c r="Z581" s="15">
        <f>W581*10^4</f>
        <v>3763.0919051215474</v>
      </c>
      <c r="AA581" s="111">
        <f>X581*0.01</f>
        <v>112.48086626516353</v>
      </c>
      <c r="AB581" s="87">
        <f>Y581*0.01</f>
        <v>74.849947213948084</v>
      </c>
      <c r="AC581" s="127">
        <f>Z581*0.01</f>
        <v>37.630919051215471</v>
      </c>
      <c r="AD581" s="9"/>
    </row>
    <row r="582" spans="1:30" x14ac:dyDescent="0.25">
      <c r="A582" s="202" t="s">
        <v>873</v>
      </c>
      <c r="B582" s="202" t="s">
        <v>3</v>
      </c>
      <c r="C582" s="202" t="s">
        <v>976</v>
      </c>
      <c r="D582" s="202">
        <v>2</v>
      </c>
      <c r="E582" s="202" t="s">
        <v>177</v>
      </c>
      <c r="F582" s="202">
        <v>15</v>
      </c>
      <c r="G582" s="118">
        <v>118.375</v>
      </c>
      <c r="H582" s="106">
        <v>9.385790520037725</v>
      </c>
      <c r="I582" s="209">
        <v>2.3705472946166992</v>
      </c>
      <c r="J582" s="209">
        <v>1.2721946993619553</v>
      </c>
      <c r="K582" s="105">
        <f t="shared" si="147"/>
        <v>1.0983525952547439</v>
      </c>
      <c r="L582" s="130"/>
      <c r="M582" s="106">
        <f t="shared" si="148"/>
        <v>2.3705472946166994E-2</v>
      </c>
      <c r="N582" s="106">
        <f t="shared" si="149"/>
        <v>1.2721946993619553E-2</v>
      </c>
      <c r="O582" s="106">
        <f t="shared" si="153"/>
        <v>1.0983525952547439E-2</v>
      </c>
      <c r="P582" s="130"/>
      <c r="Q582" s="45">
        <v>0.63004339718005475</v>
      </c>
      <c r="R582" s="107">
        <f t="shared" si="150"/>
        <v>1.4935476706762934E-2</v>
      </c>
      <c r="S582" s="109">
        <f t="shared" si="151"/>
        <v>8.0153787026046464E-3</v>
      </c>
      <c r="T582" s="110">
        <f t="shared" si="152"/>
        <v>6.9200980041582852E-3</v>
      </c>
      <c r="U582" s="11">
        <f t="shared" si="118"/>
        <v>0.22403215060144402</v>
      </c>
      <c r="V582" s="11">
        <f t="shared" si="118"/>
        <v>0.1202306805390697</v>
      </c>
      <c r="W582" s="128">
        <f t="shared" si="118"/>
        <v>0.10380147006237428</v>
      </c>
      <c r="X582" s="92">
        <f t="shared" si="154"/>
        <v>2240.3215060144403</v>
      </c>
      <c r="Y582" s="15">
        <f t="shared" si="155"/>
        <v>1202.306805390697</v>
      </c>
      <c r="Z582" s="15">
        <f t="shared" si="156"/>
        <v>1038.0147006237428</v>
      </c>
      <c r="AA582" s="111">
        <f t="shared" si="157"/>
        <v>22.403215060144404</v>
      </c>
      <c r="AB582" s="87">
        <f t="shared" si="158"/>
        <v>12.02306805390697</v>
      </c>
      <c r="AC582" s="127">
        <f t="shared" si="159"/>
        <v>10.380147006237427</v>
      </c>
      <c r="AD582" s="9"/>
    </row>
    <row r="583" spans="1:30" x14ac:dyDescent="0.25">
      <c r="A583" s="202" t="s">
        <v>873</v>
      </c>
      <c r="B583" s="202" t="s">
        <v>3</v>
      </c>
      <c r="C583" s="202" t="s">
        <v>976</v>
      </c>
      <c r="D583" s="202">
        <v>2</v>
      </c>
      <c r="E583" s="202" t="s">
        <v>170</v>
      </c>
      <c r="F583" s="202">
        <v>15</v>
      </c>
      <c r="G583" s="183"/>
      <c r="H583" s="106">
        <v>10.399281037360316</v>
      </c>
      <c r="I583" s="209">
        <v>1.6470377445220947</v>
      </c>
      <c r="J583" s="209">
        <v>0.28528144866484478</v>
      </c>
      <c r="K583" s="105">
        <f t="shared" si="147"/>
        <v>1.36175629585725</v>
      </c>
      <c r="L583" s="130"/>
      <c r="M583" s="106">
        <f t="shared" si="148"/>
        <v>1.6470377445220948E-2</v>
      </c>
      <c r="N583" s="106">
        <f t="shared" si="149"/>
        <v>2.8528144866484476E-3</v>
      </c>
      <c r="O583" s="106">
        <f t="shared" si="153"/>
        <v>1.3617562958572501E-2</v>
      </c>
      <c r="P583" s="130"/>
      <c r="Q583" s="45">
        <v>0.77208637607403663</v>
      </c>
      <c r="R583" s="107">
        <f t="shared" si="150"/>
        <v>1.2716554034252191E-2</v>
      </c>
      <c r="S583" s="109">
        <f t="shared" si="151"/>
        <v>2.2026191986079129E-3</v>
      </c>
      <c r="T583" s="110">
        <f t="shared" si="152"/>
        <v>1.0513934835644279E-2</v>
      </c>
      <c r="U583" s="11">
        <f t="shared" si="118"/>
        <v>0.19074831051378288</v>
      </c>
      <c r="V583" s="11">
        <f t="shared" si="118"/>
        <v>3.3039287979118696E-2</v>
      </c>
      <c r="W583" s="128">
        <f t="shared" si="118"/>
        <v>0.15770902253466418</v>
      </c>
      <c r="X583" s="92">
        <f t="shared" si="154"/>
        <v>1907.4831051378287</v>
      </c>
      <c r="Y583" s="15">
        <f t="shared" si="155"/>
        <v>330.39287979118694</v>
      </c>
      <c r="Z583" s="15">
        <f t="shared" si="156"/>
        <v>1577.0902253466418</v>
      </c>
      <c r="AA583" s="111">
        <f t="shared" si="157"/>
        <v>19.074831051378286</v>
      </c>
      <c r="AB583" s="87">
        <f t="shared" si="158"/>
        <v>3.3039287979118694</v>
      </c>
      <c r="AC583" s="127">
        <f t="shared" si="159"/>
        <v>15.770902253466419</v>
      </c>
      <c r="AD583" s="9"/>
    </row>
    <row r="584" spans="1:30" x14ac:dyDescent="0.25">
      <c r="A584" s="202" t="s">
        <v>873</v>
      </c>
      <c r="B584" s="202" t="s">
        <v>3</v>
      </c>
      <c r="C584" s="202" t="s">
        <v>976</v>
      </c>
      <c r="D584" s="202">
        <v>2</v>
      </c>
      <c r="E584" s="202" t="s">
        <v>171</v>
      </c>
      <c r="F584" s="202">
        <v>20</v>
      </c>
      <c r="G584" s="183"/>
      <c r="H584" s="106">
        <v>6.2714097496706671</v>
      </c>
      <c r="I584" s="209">
        <v>1.6275633573532104</v>
      </c>
      <c r="J584" s="209">
        <v>0.23252618868438926</v>
      </c>
      <c r="K584" s="105">
        <f t="shared" si="147"/>
        <v>1.3950371686688212</v>
      </c>
      <c r="L584" s="130"/>
      <c r="M584" s="106">
        <f t="shared" si="148"/>
        <v>1.6275633573532105E-2</v>
      </c>
      <c r="N584" s="106">
        <f t="shared" si="149"/>
        <v>2.3252618868438925E-3</v>
      </c>
      <c r="O584" s="106">
        <f t="shared" si="153"/>
        <v>1.3950371686688213E-2</v>
      </c>
      <c r="P584" s="130"/>
      <c r="Q584" s="45">
        <v>1.1415724070620632</v>
      </c>
      <c r="R584" s="107">
        <f t="shared" si="150"/>
        <v>1.8579814194997175E-2</v>
      </c>
      <c r="S584" s="109">
        <f t="shared" si="151"/>
        <v>2.654454809214057E-3</v>
      </c>
      <c r="T584" s="110">
        <f t="shared" si="152"/>
        <v>1.5925359385783117E-2</v>
      </c>
      <c r="U584" s="11">
        <f t="shared" si="118"/>
        <v>0.37159628389994348</v>
      </c>
      <c r="V584" s="11">
        <f t="shared" si="118"/>
        <v>5.3089096184281141E-2</v>
      </c>
      <c r="W584" s="128">
        <f t="shared" si="118"/>
        <v>0.31850718771566233</v>
      </c>
      <c r="X584" s="92">
        <f t="shared" si="154"/>
        <v>3715.962838999435</v>
      </c>
      <c r="Y584" s="15">
        <f t="shared" si="155"/>
        <v>530.89096184281141</v>
      </c>
      <c r="Z584" s="15">
        <f t="shared" si="156"/>
        <v>3185.0718771566235</v>
      </c>
      <c r="AA584" s="111">
        <f t="shared" si="157"/>
        <v>37.159628389994353</v>
      </c>
      <c r="AB584" s="87">
        <f t="shared" si="158"/>
        <v>5.3089096184281139</v>
      </c>
      <c r="AC584" s="127">
        <f t="shared" si="159"/>
        <v>31.850718771566235</v>
      </c>
      <c r="AD584" s="9"/>
    </row>
    <row r="585" spans="1:30" x14ac:dyDescent="0.25">
      <c r="A585" s="202" t="s">
        <v>873</v>
      </c>
      <c r="B585" s="202" t="s">
        <v>3</v>
      </c>
      <c r="C585" s="202" t="s">
        <v>976</v>
      </c>
      <c r="D585" s="202">
        <v>2</v>
      </c>
      <c r="E585" s="202" t="s">
        <v>172</v>
      </c>
      <c r="F585" s="202">
        <v>50</v>
      </c>
      <c r="G585" s="183"/>
      <c r="H585" s="106">
        <v>2.6358219418155899</v>
      </c>
      <c r="I585" s="209">
        <v>2.1776797771453857</v>
      </c>
      <c r="J585" s="209">
        <v>0.88337409865258709</v>
      </c>
      <c r="K585" s="105">
        <f t="shared" si="147"/>
        <v>1.2943056784927987</v>
      </c>
      <c r="L585" s="130"/>
      <c r="M585" s="106">
        <f t="shared" si="148"/>
        <v>2.1776797771453856E-2</v>
      </c>
      <c r="N585" s="106">
        <f t="shared" si="149"/>
        <v>8.8337409865258711E-3</v>
      </c>
      <c r="O585" s="106">
        <f t="shared" si="153"/>
        <v>1.2943056784927987E-2</v>
      </c>
      <c r="P585" s="130"/>
      <c r="Q585" s="45">
        <v>1.63218711330324</v>
      </c>
      <c r="R585" s="107">
        <f t="shared" si="150"/>
        <v>3.5543808691577701E-2</v>
      </c>
      <c r="S585" s="109">
        <f t="shared" si="151"/>
        <v>1.4418318200466176E-2</v>
      </c>
      <c r="T585" s="110">
        <f t="shared" si="152"/>
        <v>2.1125490491111523E-2</v>
      </c>
      <c r="U585" s="11">
        <f t="shared" si="118"/>
        <v>1.7771904345788849</v>
      </c>
      <c r="V585" s="11">
        <f t="shared" si="118"/>
        <v>0.72091591002330879</v>
      </c>
      <c r="W585" s="128">
        <f t="shared" si="118"/>
        <v>1.0562745245555762</v>
      </c>
      <c r="X585" s="92">
        <f t="shared" si="154"/>
        <v>17771.904345788851</v>
      </c>
      <c r="Y585" s="15">
        <f t="shared" si="155"/>
        <v>7209.1591002330879</v>
      </c>
      <c r="Z585" s="15">
        <f t="shared" si="156"/>
        <v>10562.745245555763</v>
      </c>
      <c r="AA585" s="111">
        <f t="shared" si="157"/>
        <v>177.71904345788852</v>
      </c>
      <c r="AB585" s="87">
        <f t="shared" si="158"/>
        <v>72.091591002330887</v>
      </c>
      <c r="AC585" s="127">
        <f t="shared" si="159"/>
        <v>105.62745245555763</v>
      </c>
      <c r="AD585" s="9"/>
    </row>
    <row r="586" spans="1:30" x14ac:dyDescent="0.25">
      <c r="A586" s="202" t="s">
        <v>873</v>
      </c>
      <c r="B586" s="202" t="s">
        <v>3</v>
      </c>
      <c r="C586" s="202" t="s">
        <v>976</v>
      </c>
      <c r="D586" s="202">
        <v>3</v>
      </c>
      <c r="E586" s="202" t="s">
        <v>879</v>
      </c>
      <c r="F586" s="202">
        <v>106</v>
      </c>
      <c r="G586" s="202"/>
      <c r="H586" s="106">
        <v>9.1514525203812962</v>
      </c>
      <c r="I586" s="209">
        <v>3.0243868827819824</v>
      </c>
      <c r="J586" s="209">
        <v>0.46412575380415289</v>
      </c>
      <c r="K586" s="105">
        <f>I586-J586</f>
        <v>2.5602611289778294</v>
      </c>
      <c r="L586" s="130"/>
      <c r="M586" s="106">
        <f>I586/100</f>
        <v>3.0243868827819823E-2</v>
      </c>
      <c r="N586" s="106">
        <f>J586/100</f>
        <v>4.6412575380415291E-3</v>
      </c>
      <c r="O586" s="106">
        <f>K586/100</f>
        <v>2.5602611289778296E-2</v>
      </c>
      <c r="P586" s="130"/>
      <c r="Q586" s="45">
        <v>0.98907227634766537</v>
      </c>
      <c r="R586" s="107">
        <f>$Q586*M586</f>
        <v>2.991337218709195E-2</v>
      </c>
      <c r="S586" s="109">
        <f>$Q586*N586</f>
        <v>4.5905391582664965E-3</v>
      </c>
      <c r="T586" s="110">
        <f>$Q586*O586</f>
        <v>2.5322833028825455E-2</v>
      </c>
      <c r="U586" s="11">
        <f>$F586*M586*$Q586</f>
        <v>3.1708174518317467</v>
      </c>
      <c r="V586" s="11">
        <f>$F586*N586*$Q586</f>
        <v>0.4865971507762486</v>
      </c>
      <c r="W586" s="128">
        <f>$F586*O586*$Q586</f>
        <v>2.6842203010554986</v>
      </c>
      <c r="X586" s="92">
        <f>U586*10^4</f>
        <v>31708.174518317468</v>
      </c>
      <c r="Y586" s="15">
        <f>V586*10^4</f>
        <v>4865.971507762486</v>
      </c>
      <c r="Z586" s="15">
        <f>W586*10^4</f>
        <v>26842.203010554986</v>
      </c>
      <c r="AA586" s="111">
        <f>X586*0.01</f>
        <v>317.08174518317469</v>
      </c>
      <c r="AB586" s="87">
        <f>Y586*0.01</f>
        <v>48.65971507762486</v>
      </c>
      <c r="AC586" s="127">
        <f>Z586*0.01</f>
        <v>268.42203010554988</v>
      </c>
      <c r="AD586" s="9"/>
    </row>
    <row r="587" spans="1:30" x14ac:dyDescent="0.25">
      <c r="A587" s="202" t="s">
        <v>873</v>
      </c>
      <c r="B587" s="202" t="s">
        <v>3</v>
      </c>
      <c r="C587" s="202" t="s">
        <v>976</v>
      </c>
      <c r="D587" s="202">
        <v>3</v>
      </c>
      <c r="E587" s="202" t="s">
        <v>177</v>
      </c>
      <c r="F587" s="202">
        <v>15</v>
      </c>
      <c r="G587" s="118">
        <v>205.5</v>
      </c>
      <c r="H587" s="106">
        <v>9.0263429752066795</v>
      </c>
      <c r="I587" s="209">
        <v>2.3488247394561768</v>
      </c>
      <c r="J587" s="209">
        <v>3.6690970690351349E-2</v>
      </c>
      <c r="K587" s="105">
        <f t="shared" si="147"/>
        <v>2.3121337687658254</v>
      </c>
      <c r="L587" s="130"/>
      <c r="M587" s="106">
        <f t="shared" si="148"/>
        <v>2.3488247394561769E-2</v>
      </c>
      <c r="N587" s="106">
        <f t="shared" si="149"/>
        <v>3.6690970690351349E-4</v>
      </c>
      <c r="O587" s="106">
        <f t="shared" si="153"/>
        <v>2.3121337687658255E-2</v>
      </c>
      <c r="P587" s="130"/>
      <c r="Q587" s="45">
        <v>0.86358645450267535</v>
      </c>
      <c r="R587" s="107">
        <f t="shared" si="150"/>
        <v>2.0284132289951299E-2</v>
      </c>
      <c r="S587" s="109">
        <f t="shared" si="151"/>
        <v>3.1685825290742102E-4</v>
      </c>
      <c r="T587" s="110">
        <f t="shared" si="152"/>
        <v>1.9967274037043879E-2</v>
      </c>
      <c r="U587" s="11">
        <f t="shared" si="118"/>
        <v>0.30426198434926949</v>
      </c>
      <c r="V587" s="11">
        <f t="shared" si="118"/>
        <v>4.752873793611315E-3</v>
      </c>
      <c r="W587" s="128">
        <f t="shared" si="118"/>
        <v>0.29950911055565821</v>
      </c>
      <c r="X587" s="92">
        <f t="shared" si="154"/>
        <v>3042.6198434926951</v>
      </c>
      <c r="Y587" s="15">
        <f t="shared" si="155"/>
        <v>47.528737936113153</v>
      </c>
      <c r="Z587" s="15">
        <f t="shared" si="156"/>
        <v>2995.0911055565821</v>
      </c>
      <c r="AA587" s="111">
        <f t="shared" si="157"/>
        <v>30.426198434926953</v>
      </c>
      <c r="AB587" s="87">
        <f t="shared" si="158"/>
        <v>0.47528737936113152</v>
      </c>
      <c r="AC587" s="127">
        <f t="shared" si="159"/>
        <v>29.950911055565822</v>
      </c>
      <c r="AD587" s="9"/>
    </row>
    <row r="588" spans="1:30" x14ac:dyDescent="0.25">
      <c r="A588" s="202" t="s">
        <v>873</v>
      </c>
      <c r="B588" s="202" t="s">
        <v>3</v>
      </c>
      <c r="C588" s="202" t="s">
        <v>976</v>
      </c>
      <c r="D588" s="202">
        <v>3</v>
      </c>
      <c r="E588" s="202" t="s">
        <v>170</v>
      </c>
      <c r="F588" s="202">
        <v>15</v>
      </c>
      <c r="G588" s="183"/>
      <c r="H588" s="106">
        <v>8.1528352397177173</v>
      </c>
      <c r="I588" s="209">
        <v>2.3727350234985352</v>
      </c>
      <c r="J588" s="209">
        <v>0.22494326235604531</v>
      </c>
      <c r="K588" s="105">
        <f t="shared" si="147"/>
        <v>2.1477917611424897</v>
      </c>
      <c r="L588" s="130"/>
      <c r="M588" s="106">
        <f t="shared" si="148"/>
        <v>2.3727350234985352E-2</v>
      </c>
      <c r="N588" s="106">
        <f t="shared" si="149"/>
        <v>2.2494326235604533E-3</v>
      </c>
      <c r="O588" s="106">
        <f t="shared" si="153"/>
        <v>2.1477917611424896E-2</v>
      </c>
      <c r="P588" s="130"/>
      <c r="Q588" s="45">
        <v>0.85748644927409934</v>
      </c>
      <c r="R588" s="107">
        <f t="shared" si="150"/>
        <v>2.0345881303680556E-2</v>
      </c>
      <c r="S588" s="109">
        <f t="shared" si="151"/>
        <v>1.9288579932581749E-3</v>
      </c>
      <c r="T588" s="110">
        <f t="shared" si="152"/>
        <v>1.841702331042238E-2</v>
      </c>
      <c r="U588" s="11">
        <f t="shared" si="118"/>
        <v>0.30518821955520836</v>
      </c>
      <c r="V588" s="11">
        <f t="shared" si="118"/>
        <v>2.8932869898872619E-2</v>
      </c>
      <c r="W588" s="128">
        <f t="shared" si="118"/>
        <v>0.27625534965633564</v>
      </c>
      <c r="X588" s="92">
        <f t="shared" si="154"/>
        <v>3051.8821955520834</v>
      </c>
      <c r="Y588" s="15">
        <f t="shared" si="155"/>
        <v>289.32869898872616</v>
      </c>
      <c r="Z588" s="15">
        <f t="shared" si="156"/>
        <v>2762.5534965633565</v>
      </c>
      <c r="AA588" s="111">
        <f t="shared" si="157"/>
        <v>30.518821955520835</v>
      </c>
      <c r="AB588" s="87">
        <f t="shared" si="158"/>
        <v>2.8932869898872617</v>
      </c>
      <c r="AC588" s="127">
        <f t="shared" si="159"/>
        <v>27.625534965633566</v>
      </c>
      <c r="AD588" s="9"/>
    </row>
    <row r="589" spans="1:30" x14ac:dyDescent="0.25">
      <c r="A589" s="202" t="s">
        <v>873</v>
      </c>
      <c r="B589" s="202" t="s">
        <v>3</v>
      </c>
      <c r="C589" s="202" t="s">
        <v>976</v>
      </c>
      <c r="D589" s="202">
        <v>3</v>
      </c>
      <c r="E589" s="202" t="s">
        <v>171</v>
      </c>
      <c r="F589" s="202">
        <v>20</v>
      </c>
      <c r="G589" s="183"/>
      <c r="H589" s="106">
        <v>7.7782515991471666</v>
      </c>
      <c r="I589" s="209">
        <v>2.2804293632507324</v>
      </c>
      <c r="J589" s="209">
        <v>0.11100417216068133</v>
      </c>
      <c r="K589" s="105">
        <f t="shared" si="147"/>
        <v>2.1694251910900513</v>
      </c>
      <c r="L589" s="130"/>
      <c r="M589" s="106">
        <f t="shared" si="148"/>
        <v>2.2804293632507324E-2</v>
      </c>
      <c r="N589" s="106">
        <f t="shared" si="149"/>
        <v>1.1100417216068133E-3</v>
      </c>
      <c r="O589" s="106">
        <f t="shared" si="153"/>
        <v>2.1694251910900512E-2</v>
      </c>
      <c r="P589" s="130"/>
      <c r="Q589" s="45">
        <v>1.091900935915088</v>
      </c>
      <c r="R589" s="107">
        <f t="shared" si="150"/>
        <v>2.4900029560217227E-2</v>
      </c>
      <c r="S589" s="109">
        <f t="shared" si="151"/>
        <v>1.2120555947272751E-3</v>
      </c>
      <c r="T589" s="110">
        <f t="shared" si="152"/>
        <v>2.3687973965489956E-2</v>
      </c>
      <c r="U589" s="11">
        <f t="shared" si="118"/>
        <v>0.49800059120434459</v>
      </c>
      <c r="V589" s="11">
        <f t="shared" si="118"/>
        <v>2.4241111894545499E-2</v>
      </c>
      <c r="W589" s="128">
        <f t="shared" si="118"/>
        <v>0.47375947930979911</v>
      </c>
      <c r="X589" s="92">
        <f t="shared" si="154"/>
        <v>4980.0059120434462</v>
      </c>
      <c r="Y589" s="15">
        <f t="shared" si="155"/>
        <v>242.411118945455</v>
      </c>
      <c r="Z589" s="15">
        <f t="shared" si="156"/>
        <v>4737.594793097991</v>
      </c>
      <c r="AA589" s="111">
        <f t="shared" si="157"/>
        <v>49.800059120434462</v>
      </c>
      <c r="AB589" s="87">
        <f t="shared" si="158"/>
        <v>2.4241111894545502</v>
      </c>
      <c r="AC589" s="127">
        <f t="shared" si="159"/>
        <v>47.375947930979912</v>
      </c>
      <c r="AD589" s="9"/>
    </row>
    <row r="590" spans="1:30" x14ac:dyDescent="0.25">
      <c r="A590" s="202" t="s">
        <v>873</v>
      </c>
      <c r="B590" s="202" t="s">
        <v>3</v>
      </c>
      <c r="C590" s="202" t="s">
        <v>976</v>
      </c>
      <c r="D590" s="202">
        <v>3</v>
      </c>
      <c r="E590" s="202" t="s">
        <v>172</v>
      </c>
      <c r="F590" s="202">
        <v>50</v>
      </c>
      <c r="G590" s="183"/>
      <c r="H590" s="106">
        <v>9.3833131801693277</v>
      </c>
      <c r="I590" s="209">
        <v>2.9235475063323975</v>
      </c>
      <c r="J590" s="209">
        <v>0.12860239204357146</v>
      </c>
      <c r="K590" s="105">
        <f t="shared" si="147"/>
        <v>2.7949451142888262</v>
      </c>
      <c r="L590" s="130"/>
      <c r="M590" s="106">
        <f t="shared" si="148"/>
        <v>2.9235475063323975E-2</v>
      </c>
      <c r="N590" s="106">
        <f t="shared" si="149"/>
        <v>1.2860239204357147E-3</v>
      </c>
      <c r="O590" s="106">
        <f t="shared" si="153"/>
        <v>2.794945114288826E-2</v>
      </c>
      <c r="P590" s="130"/>
      <c r="Q590" s="45">
        <v>0.94898652770273806</v>
      </c>
      <c r="R590" s="107">
        <f t="shared" si="150"/>
        <v>2.7744071966083805E-2</v>
      </c>
      <c r="S590" s="109">
        <f t="shared" si="151"/>
        <v>1.2204193747969512E-3</v>
      </c>
      <c r="T590" s="110">
        <f t="shared" si="152"/>
        <v>2.6523652591286855E-2</v>
      </c>
      <c r="U590" s="11">
        <f t="shared" si="118"/>
        <v>1.3872035983041902</v>
      </c>
      <c r="V590" s="11">
        <f t="shared" si="118"/>
        <v>6.1020968739847553E-2</v>
      </c>
      <c r="W590" s="128">
        <f t="shared" si="118"/>
        <v>1.3261826295643429</v>
      </c>
      <c r="X590" s="92">
        <f t="shared" si="154"/>
        <v>13872.035983041902</v>
      </c>
      <c r="Y590" s="15">
        <f t="shared" si="155"/>
        <v>610.20968739847558</v>
      </c>
      <c r="Z590" s="15">
        <f t="shared" si="156"/>
        <v>13261.826295643428</v>
      </c>
      <c r="AA590" s="111">
        <f t="shared" si="157"/>
        <v>138.72035983041903</v>
      </c>
      <c r="AB590" s="87">
        <f t="shared" si="158"/>
        <v>6.1020968739847561</v>
      </c>
      <c r="AC590" s="127">
        <f t="shared" si="159"/>
        <v>132.61826295643428</v>
      </c>
      <c r="AD590" s="9"/>
    </row>
    <row r="591" spans="1:30" x14ac:dyDescent="0.25">
      <c r="A591" s="202" t="s">
        <v>873</v>
      </c>
      <c r="B591" s="202" t="s">
        <v>3</v>
      </c>
      <c r="C591" s="202" t="s">
        <v>976</v>
      </c>
      <c r="D591" s="202">
        <v>4</v>
      </c>
      <c r="E591" s="202" t="s">
        <v>879</v>
      </c>
      <c r="F591" s="202">
        <v>46</v>
      </c>
      <c r="G591" s="202"/>
      <c r="H591" s="106">
        <v>3.5005286033125596</v>
      </c>
      <c r="I591" s="209">
        <v>5.7411503791809082</v>
      </c>
      <c r="J591" s="209">
        <v>5.1332953333868687</v>
      </c>
      <c r="K591" s="105">
        <f>I591-J591</f>
        <v>0.60785504579403948</v>
      </c>
      <c r="L591" s="130"/>
      <c r="M591" s="106">
        <f>I591/100</f>
        <v>5.7411503791809079E-2</v>
      </c>
      <c r="N591" s="106">
        <f>J591/100</f>
        <v>5.133295333386869E-2</v>
      </c>
      <c r="O591" s="106">
        <f>K591/100</f>
        <v>6.0785504579403951E-3</v>
      </c>
      <c r="P591" s="130"/>
      <c r="Q591" s="45">
        <v>1.4831726998623143</v>
      </c>
      <c r="R591" s="107">
        <f>$Q591*M591</f>
        <v>8.5151175082052971E-2</v>
      </c>
      <c r="S591" s="109">
        <f>$Q591*N591</f>
        <v>7.6135634988100206E-2</v>
      </c>
      <c r="T591" s="110">
        <f>$Q591*O591</f>
        <v>9.0155400939527629E-3</v>
      </c>
      <c r="U591" s="11">
        <f>$F591*M591*$Q591</f>
        <v>3.9169540537744361</v>
      </c>
      <c r="V591" s="11">
        <f>$F591*N591*$Q591</f>
        <v>3.5022392094526098</v>
      </c>
      <c r="W591" s="128">
        <f>$F591*O591*$Q591</f>
        <v>0.41471484432182704</v>
      </c>
      <c r="X591" s="92">
        <f>U591*10^4</f>
        <v>39169.54053774436</v>
      </c>
      <c r="Y591" s="15">
        <f>V591*10^4</f>
        <v>35022.392094526098</v>
      </c>
      <c r="Z591" s="15">
        <f>W591*10^4</f>
        <v>4147.1484432182706</v>
      </c>
      <c r="AA591" s="111">
        <f>X591*0.01</f>
        <v>391.69540537744359</v>
      </c>
      <c r="AB591" s="87">
        <f>Y591*0.01</f>
        <v>350.223920945261</v>
      </c>
      <c r="AC591" s="127">
        <f>Z591*0.01</f>
        <v>41.471484432182706</v>
      </c>
      <c r="AD591" s="9"/>
    </row>
    <row r="592" spans="1:30" x14ac:dyDescent="0.25">
      <c r="A592" s="202" t="s">
        <v>873</v>
      </c>
      <c r="B592" s="202" t="s">
        <v>3</v>
      </c>
      <c r="C592" s="202" t="s">
        <v>976</v>
      </c>
      <c r="D592" s="202">
        <v>4</v>
      </c>
      <c r="E592" s="202" t="s">
        <v>177</v>
      </c>
      <c r="F592" s="202">
        <v>15</v>
      </c>
      <c r="G592" s="118">
        <v>145.83333333333334</v>
      </c>
      <c r="H592" s="106">
        <v>10.025902788359016</v>
      </c>
      <c r="I592" s="209">
        <v>2.5939128398895264</v>
      </c>
      <c r="J592" s="209">
        <v>3.6877994823638342E-2</v>
      </c>
      <c r="K592" s="105">
        <f t="shared" si="147"/>
        <v>2.5570348450658882</v>
      </c>
      <c r="L592" s="130"/>
      <c r="M592" s="106">
        <f t="shared" si="148"/>
        <v>2.5939128398895263E-2</v>
      </c>
      <c r="N592" s="106">
        <f t="shared" si="149"/>
        <v>3.6877994823638342E-4</v>
      </c>
      <c r="O592" s="106">
        <f t="shared" si="153"/>
        <v>2.5570348450658881E-2</v>
      </c>
      <c r="P592" s="130"/>
      <c r="Q592" s="45">
        <v>0.77557209334750854</v>
      </c>
      <c r="R592" s="107">
        <f t="shared" si="150"/>
        <v>2.0117664111941005E-2</v>
      </c>
      <c r="S592" s="109">
        <f t="shared" si="151"/>
        <v>2.8601543643827775E-4</v>
      </c>
      <c r="T592" s="110">
        <f t="shared" si="152"/>
        <v>1.983164867550273E-2</v>
      </c>
      <c r="U592" s="11">
        <f t="shared" si="118"/>
        <v>0.3017649616791151</v>
      </c>
      <c r="V592" s="11">
        <f t="shared" si="118"/>
        <v>4.2902315465741664E-3</v>
      </c>
      <c r="W592" s="128">
        <f t="shared" si="118"/>
        <v>0.29747473013254094</v>
      </c>
      <c r="X592" s="92">
        <f t="shared" si="154"/>
        <v>3017.6496167911509</v>
      </c>
      <c r="Y592" s="15">
        <f t="shared" si="155"/>
        <v>42.902315465741665</v>
      </c>
      <c r="Z592" s="15">
        <f t="shared" si="156"/>
        <v>2974.7473013254094</v>
      </c>
      <c r="AA592" s="111">
        <f t="shared" si="157"/>
        <v>30.176496167911509</v>
      </c>
      <c r="AB592" s="87">
        <f t="shared" si="158"/>
        <v>0.42902315465741664</v>
      </c>
      <c r="AC592" s="127">
        <f t="shared" si="159"/>
        <v>29.747473013254094</v>
      </c>
      <c r="AD592" s="9"/>
    </row>
    <row r="593" spans="1:30" x14ac:dyDescent="0.25">
      <c r="A593" s="202" t="s">
        <v>873</v>
      </c>
      <c r="B593" s="202" t="s">
        <v>3</v>
      </c>
      <c r="C593" s="202" t="s">
        <v>976</v>
      </c>
      <c r="D593" s="202">
        <v>4</v>
      </c>
      <c r="E593" s="202" t="s">
        <v>170</v>
      </c>
      <c r="F593" s="202">
        <v>15</v>
      </c>
      <c r="G593" s="183"/>
      <c r="H593" s="106">
        <v>6.7784256559767861</v>
      </c>
      <c r="I593" s="209">
        <v>1.9238462448120117</v>
      </c>
      <c r="J593" s="209">
        <v>3.5211711945473761E-2</v>
      </c>
      <c r="K593" s="105">
        <f t="shared" si="147"/>
        <v>1.8886345328665379</v>
      </c>
      <c r="L593" s="130"/>
      <c r="M593" s="106">
        <f t="shared" si="148"/>
        <v>1.9238462448120119E-2</v>
      </c>
      <c r="N593" s="106">
        <f t="shared" si="149"/>
        <v>3.521171194547376E-4</v>
      </c>
      <c r="O593" s="106">
        <f t="shared" si="153"/>
        <v>1.8886345328665378E-2</v>
      </c>
      <c r="P593" s="130"/>
      <c r="Q593" s="45">
        <v>1.0335151715844328</v>
      </c>
      <c r="R593" s="107">
        <f t="shared" si="150"/>
        <v>1.9883242818089533E-2</v>
      </c>
      <c r="S593" s="109">
        <f t="shared" si="151"/>
        <v>3.6391838513107934E-4</v>
      </c>
      <c r="T593" s="110">
        <f t="shared" si="152"/>
        <v>1.9519324432958451E-2</v>
      </c>
      <c r="U593" s="11">
        <f t="shared" si="118"/>
        <v>0.29824864227134301</v>
      </c>
      <c r="V593" s="11">
        <f t="shared" si="118"/>
        <v>5.4587757769661901E-3</v>
      </c>
      <c r="W593" s="128">
        <f t="shared" si="118"/>
        <v>0.29278986649437672</v>
      </c>
      <c r="X593" s="92">
        <f t="shared" si="154"/>
        <v>2982.4864227134303</v>
      </c>
      <c r="Y593" s="15">
        <f t="shared" si="155"/>
        <v>54.587757769661899</v>
      </c>
      <c r="Z593" s="15">
        <f t="shared" si="156"/>
        <v>2927.898664943767</v>
      </c>
      <c r="AA593" s="111">
        <f t="shared" si="157"/>
        <v>29.824864227134302</v>
      </c>
      <c r="AB593" s="87">
        <f t="shared" si="158"/>
        <v>0.54587757769661904</v>
      </c>
      <c r="AC593" s="127">
        <f t="shared" si="159"/>
        <v>29.27898664943767</v>
      </c>
      <c r="AD593" s="9"/>
    </row>
    <row r="594" spans="1:30" x14ac:dyDescent="0.25">
      <c r="A594" s="202" t="s">
        <v>873</v>
      </c>
      <c r="B594" s="202" t="s">
        <v>3</v>
      </c>
      <c r="C594" s="202" t="s">
        <v>976</v>
      </c>
      <c r="D594" s="202">
        <v>4</v>
      </c>
      <c r="E594" s="202" t="s">
        <v>171</v>
      </c>
      <c r="F594" s="202">
        <v>20</v>
      </c>
      <c r="G594" s="183"/>
      <c r="H594" s="106">
        <v>9.286956521739123</v>
      </c>
      <c r="I594" s="209">
        <v>2.7538416385650635</v>
      </c>
      <c r="J594" s="209">
        <v>0.2817105228589929</v>
      </c>
      <c r="K594" s="105">
        <f t="shared" si="147"/>
        <v>2.4721311157060706</v>
      </c>
      <c r="L594" s="130"/>
      <c r="M594" s="106">
        <f t="shared" si="148"/>
        <v>2.7538416385650636E-2</v>
      </c>
      <c r="N594" s="106">
        <f t="shared" si="149"/>
        <v>2.817105228589929E-3</v>
      </c>
      <c r="O594" s="106">
        <f t="shared" si="153"/>
        <v>2.4721311157060707E-2</v>
      </c>
      <c r="P594" s="130"/>
      <c r="Q594" s="45">
        <v>0.89844362723739479</v>
      </c>
      <c r="R594" s="107">
        <f t="shared" si="150"/>
        <v>2.4741714705897665E-2</v>
      </c>
      <c r="S594" s="109">
        <f t="shared" si="151"/>
        <v>2.5310102398837658E-3</v>
      </c>
      <c r="T594" s="110">
        <f t="shared" si="152"/>
        <v>2.2210704466013899E-2</v>
      </c>
      <c r="U594" s="11">
        <f t="shared" si="118"/>
        <v>0.49483429411795332</v>
      </c>
      <c r="V594" s="11">
        <f t="shared" si="118"/>
        <v>5.0620204797675317E-2</v>
      </c>
      <c r="W594" s="128">
        <f t="shared" si="118"/>
        <v>0.444214089320278</v>
      </c>
      <c r="X594" s="92">
        <f t="shared" si="154"/>
        <v>4948.3429411795332</v>
      </c>
      <c r="Y594" s="15">
        <f t="shared" si="155"/>
        <v>506.20204797675319</v>
      </c>
      <c r="Z594" s="15">
        <f t="shared" si="156"/>
        <v>4442.1408932027798</v>
      </c>
      <c r="AA594" s="111">
        <f t="shared" si="157"/>
        <v>49.483429411795335</v>
      </c>
      <c r="AB594" s="87">
        <f t="shared" si="158"/>
        <v>5.0620204797675319</v>
      </c>
      <c r="AC594" s="127">
        <f t="shared" si="159"/>
        <v>44.421408932027802</v>
      </c>
      <c r="AD594" s="9"/>
    </row>
    <row r="595" spans="1:30" x14ac:dyDescent="0.25">
      <c r="A595" s="202" t="s">
        <v>873</v>
      </c>
      <c r="B595" s="202" t="s">
        <v>3</v>
      </c>
      <c r="C595" s="202" t="s">
        <v>976</v>
      </c>
      <c r="D595" s="202">
        <v>4</v>
      </c>
      <c r="E595" s="202" t="s">
        <v>172</v>
      </c>
      <c r="F595" s="202">
        <v>50</v>
      </c>
      <c r="G595" s="202"/>
      <c r="H595" s="106">
        <v>6.1104379435692291</v>
      </c>
      <c r="I595" s="209">
        <v>2.4455585479736328</v>
      </c>
      <c r="J595" s="209">
        <v>0.76449888578351943</v>
      </c>
      <c r="K595" s="105">
        <f t="shared" si="147"/>
        <v>1.6810596621901133</v>
      </c>
      <c r="L595" s="130"/>
      <c r="M595" s="106">
        <f t="shared" si="148"/>
        <v>2.4455585479736329E-2</v>
      </c>
      <c r="N595" s="106">
        <f t="shared" si="149"/>
        <v>7.6449888578351945E-3</v>
      </c>
      <c r="O595" s="106">
        <f t="shared" si="153"/>
        <v>1.6810596621901132E-2</v>
      </c>
      <c r="P595" s="130"/>
      <c r="Q595" s="45">
        <v>1.3367725743764922</v>
      </c>
      <c r="R595" s="107">
        <f t="shared" si="150"/>
        <v>3.2691555959631496E-2</v>
      </c>
      <c r="S595" s="109">
        <f t="shared" si="151"/>
        <v>1.0219611436567952E-2</v>
      </c>
      <c r="T595" s="110">
        <f t="shared" si="152"/>
        <v>2.2471944523063541E-2</v>
      </c>
      <c r="U595" s="11">
        <f t="shared" si="118"/>
        <v>1.6345777979815748</v>
      </c>
      <c r="V595" s="11">
        <f t="shared" si="118"/>
        <v>0.51098057182839762</v>
      </c>
      <c r="W595" s="128">
        <f t="shared" si="118"/>
        <v>1.123597226153177</v>
      </c>
      <c r="X595" s="92">
        <f t="shared" si="154"/>
        <v>16345.777979815748</v>
      </c>
      <c r="Y595" s="15">
        <f t="shared" si="155"/>
        <v>5109.8057182839766</v>
      </c>
      <c r="Z595" s="15">
        <f t="shared" si="156"/>
        <v>11235.97226153177</v>
      </c>
      <c r="AA595" s="111">
        <f t="shared" si="157"/>
        <v>163.45777979815747</v>
      </c>
      <c r="AB595" s="87">
        <f t="shared" si="158"/>
        <v>51.098057182839767</v>
      </c>
      <c r="AC595" s="127">
        <f t="shared" si="159"/>
        <v>112.35972261531769</v>
      </c>
      <c r="AD595" s="9"/>
    </row>
    <row r="596" spans="1:30" x14ac:dyDescent="0.25">
      <c r="A596" s="202" t="s">
        <v>873</v>
      </c>
      <c r="B596" s="202" t="s">
        <v>3</v>
      </c>
      <c r="C596" s="202" t="s">
        <v>976</v>
      </c>
      <c r="D596" s="202">
        <v>5</v>
      </c>
      <c r="E596" s="202" t="s">
        <v>879</v>
      </c>
      <c r="F596" s="202">
        <v>76</v>
      </c>
      <c r="G596" s="202"/>
      <c r="H596" s="106">
        <v>4.8819400127631978</v>
      </c>
      <c r="I596" s="209">
        <v>4.0566368103027344</v>
      </c>
      <c r="J596" s="209">
        <v>0.43943065159550598</v>
      </c>
      <c r="K596" s="105">
        <f>I596-J596</f>
        <v>3.6172061587072282</v>
      </c>
      <c r="L596" s="130"/>
      <c r="M596" s="106">
        <f>I596/100</f>
        <v>4.0566368103027342E-2</v>
      </c>
      <c r="N596" s="106">
        <f>J596/100</f>
        <v>4.3943065159550597E-3</v>
      </c>
      <c r="O596" s="106">
        <f>K596/100</f>
        <v>3.6172061587072285E-2</v>
      </c>
      <c r="P596" s="130"/>
      <c r="Q596" s="45">
        <v>1.3646583125642677</v>
      </c>
      <c r="R596" s="107">
        <f>$Q596*M596</f>
        <v>5.535923144233823E-2</v>
      </c>
      <c r="S596" s="109">
        <f>$Q596*N596</f>
        <v>5.9967269149533977E-3</v>
      </c>
      <c r="T596" s="110">
        <f>$Q596*O596</f>
        <v>4.9362504527384832E-2</v>
      </c>
      <c r="U596" s="11">
        <f>$F596*M596*$Q596</f>
        <v>4.2073015896177051</v>
      </c>
      <c r="V596" s="11">
        <f>$F596*N596*$Q596</f>
        <v>0.45575124553645829</v>
      </c>
      <c r="W596" s="128">
        <f>$F596*O596*$Q596</f>
        <v>3.751550344081247</v>
      </c>
      <c r="X596" s="92">
        <f>U596*10^4</f>
        <v>42073.01589617705</v>
      </c>
      <c r="Y596" s="15">
        <f>V596*10^4</f>
        <v>4557.5124553645828</v>
      </c>
      <c r="Z596" s="15">
        <f>W596*10^4</f>
        <v>37515.50344081247</v>
      </c>
      <c r="AA596" s="111">
        <f>X596*0.01</f>
        <v>420.73015896177048</v>
      </c>
      <c r="AB596" s="87">
        <f>Y596*0.01</f>
        <v>45.575124553645828</v>
      </c>
      <c r="AC596" s="127">
        <f>Z596*0.01</f>
        <v>375.15503440812472</v>
      </c>
      <c r="AD596" s="9"/>
    </row>
    <row r="597" spans="1:30" x14ac:dyDescent="0.25">
      <c r="A597" s="202" t="s">
        <v>873</v>
      </c>
      <c r="B597" s="202" t="s">
        <v>3</v>
      </c>
      <c r="C597" s="202" t="s">
        <v>976</v>
      </c>
      <c r="D597" s="202">
        <v>5</v>
      </c>
      <c r="E597" s="202" t="s">
        <v>177</v>
      </c>
      <c r="F597" s="202">
        <v>15</v>
      </c>
      <c r="G597" s="118">
        <v>176</v>
      </c>
      <c r="H597" s="106">
        <v>11.157803216925089</v>
      </c>
      <c r="I597" s="209">
        <v>1.5307034254074097</v>
      </c>
      <c r="J597" s="209">
        <v>0.16382242245158324</v>
      </c>
      <c r="K597" s="105">
        <f t="shared" si="147"/>
        <v>1.3668810029558265</v>
      </c>
      <c r="L597" s="130"/>
      <c r="M597" s="106">
        <f t="shared" si="148"/>
        <v>1.5307034254074097E-2</v>
      </c>
      <c r="N597" s="106">
        <f t="shared" si="149"/>
        <v>1.6382242245158323E-3</v>
      </c>
      <c r="O597" s="106">
        <f t="shared" si="153"/>
        <v>1.3668810029558266E-2</v>
      </c>
      <c r="P597" s="130"/>
      <c r="Q597" s="45">
        <v>0.7285149101556373</v>
      </c>
      <c r="R597" s="107">
        <f t="shared" si="150"/>
        <v>1.1151402684356054E-2</v>
      </c>
      <c r="S597" s="109">
        <f t="shared" si="151"/>
        <v>1.1934707737379401E-3</v>
      </c>
      <c r="T597" s="110">
        <f t="shared" si="152"/>
        <v>9.9579319106181136E-3</v>
      </c>
      <c r="U597" s="11">
        <f t="shared" si="118"/>
        <v>0.16727104026534081</v>
      </c>
      <c r="V597" s="11">
        <f t="shared" si="118"/>
        <v>1.7902061606069102E-2</v>
      </c>
      <c r="W597" s="128">
        <f t="shared" si="118"/>
        <v>0.14936897865927171</v>
      </c>
      <c r="X597" s="92">
        <f t="shared" si="154"/>
        <v>1672.7104026534082</v>
      </c>
      <c r="Y597" s="15">
        <f t="shared" si="155"/>
        <v>179.02061606069103</v>
      </c>
      <c r="Z597" s="15">
        <f t="shared" si="156"/>
        <v>1493.6897865927172</v>
      </c>
      <c r="AA597" s="111">
        <f t="shared" si="157"/>
        <v>16.727104026534082</v>
      </c>
      <c r="AB597" s="87">
        <f t="shared" si="158"/>
        <v>1.7902061606069104</v>
      </c>
      <c r="AC597" s="127">
        <f t="shared" si="159"/>
        <v>14.936897865927172</v>
      </c>
      <c r="AD597" s="9"/>
    </row>
    <row r="598" spans="1:30" x14ac:dyDescent="0.25">
      <c r="A598" s="202" t="s">
        <v>873</v>
      </c>
      <c r="B598" s="202" t="s">
        <v>3</v>
      </c>
      <c r="C598" s="202" t="s">
        <v>976</v>
      </c>
      <c r="D598" s="202">
        <v>5</v>
      </c>
      <c r="E598" s="202" t="s">
        <v>170</v>
      </c>
      <c r="F598" s="202">
        <v>15</v>
      </c>
      <c r="G598" s="183"/>
      <c r="H598" s="106">
        <v>9.6544111403583024</v>
      </c>
      <c r="I598" s="209">
        <v>2.199030876159668</v>
      </c>
      <c r="J598" s="209">
        <v>8.2663365725073296E-2</v>
      </c>
      <c r="K598" s="105">
        <f t="shared" si="147"/>
        <v>2.1163675104345945</v>
      </c>
      <c r="L598" s="130"/>
      <c r="M598" s="106">
        <f t="shared" si="148"/>
        <v>2.1990308761596678E-2</v>
      </c>
      <c r="N598" s="106">
        <f t="shared" si="149"/>
        <v>8.2663365725073291E-4</v>
      </c>
      <c r="O598" s="106">
        <f t="shared" si="153"/>
        <v>2.1163675104345945E-2</v>
      </c>
      <c r="P598" s="130"/>
      <c r="Q598" s="45">
        <v>0.76424351220872477</v>
      </c>
      <c r="R598" s="107">
        <f t="shared" si="150"/>
        <v>1.6805950802516938E-2</v>
      </c>
      <c r="S598" s="109">
        <f t="shared" si="151"/>
        <v>6.3174940952724331E-4</v>
      </c>
      <c r="T598" s="110">
        <f t="shared" si="152"/>
        <v>1.6174201392989696E-2</v>
      </c>
      <c r="U598" s="11">
        <f t="shared" si="118"/>
        <v>0.25208926203775406</v>
      </c>
      <c r="V598" s="11">
        <f t="shared" si="118"/>
        <v>9.47624114290865E-3</v>
      </c>
      <c r="W598" s="128">
        <f t="shared" si="118"/>
        <v>0.2426130208948454</v>
      </c>
      <c r="X598" s="92">
        <f t="shared" si="154"/>
        <v>2520.8926203775404</v>
      </c>
      <c r="Y598" s="15">
        <f t="shared" si="155"/>
        <v>94.762411429086498</v>
      </c>
      <c r="Z598" s="15">
        <f t="shared" si="156"/>
        <v>2426.1302089484539</v>
      </c>
      <c r="AA598" s="111">
        <f t="shared" si="157"/>
        <v>25.208926203775405</v>
      </c>
      <c r="AB598" s="87">
        <f t="shared" si="158"/>
        <v>0.94762411429086502</v>
      </c>
      <c r="AC598" s="127">
        <f t="shared" si="159"/>
        <v>24.261302089484538</v>
      </c>
      <c r="AD598" s="9"/>
    </row>
    <row r="599" spans="1:30" x14ac:dyDescent="0.25">
      <c r="A599" s="202" t="s">
        <v>873</v>
      </c>
      <c r="B599" s="202" t="s">
        <v>3</v>
      </c>
      <c r="C599" s="202" t="s">
        <v>976</v>
      </c>
      <c r="D599" s="202">
        <v>5</v>
      </c>
      <c r="E599" s="202" t="s">
        <v>171</v>
      </c>
      <c r="F599" s="202">
        <v>20</v>
      </c>
      <c r="G599" s="202"/>
      <c r="H599" s="106">
        <v>11.065356004250747</v>
      </c>
      <c r="I599" s="209">
        <v>3.2063605785369873</v>
      </c>
      <c r="J599" s="209">
        <v>9.1841542780573562E-2</v>
      </c>
      <c r="K599" s="105">
        <f t="shared" si="147"/>
        <v>3.1145190357564139</v>
      </c>
      <c r="L599" s="130"/>
      <c r="M599" s="106">
        <f t="shared" si="148"/>
        <v>3.2063605785369875E-2</v>
      </c>
      <c r="N599" s="106">
        <f t="shared" si="149"/>
        <v>9.1841542780573561E-4</v>
      </c>
      <c r="O599" s="106">
        <f t="shared" si="153"/>
        <v>3.1145190357564138E-2</v>
      </c>
      <c r="P599" s="130"/>
      <c r="Q599" s="45">
        <v>0.71108632378827763</v>
      </c>
      <c r="R599" s="107">
        <f t="shared" si="150"/>
        <v>2.2799991565315213E-2</v>
      </c>
      <c r="S599" s="109">
        <f t="shared" si="151"/>
        <v>6.5307265026881881E-4</v>
      </c>
      <c r="T599" s="110">
        <f t="shared" si="152"/>
        <v>2.2146918915046394E-2</v>
      </c>
      <c r="U599" s="11">
        <f t="shared" si="118"/>
        <v>0.45599983130630428</v>
      </c>
      <c r="V599" s="11">
        <f t="shared" si="118"/>
        <v>1.3061453005376377E-2</v>
      </c>
      <c r="W599" s="128">
        <f t="shared" si="118"/>
        <v>0.44293837830092792</v>
      </c>
      <c r="X599" s="92">
        <f t="shared" si="154"/>
        <v>4559.9983130630426</v>
      </c>
      <c r="Y599" s="15">
        <f t="shared" si="155"/>
        <v>130.61453005376376</v>
      </c>
      <c r="Z599" s="15">
        <f t="shared" si="156"/>
        <v>4429.3837830092789</v>
      </c>
      <c r="AA599" s="111">
        <f t="shared" si="157"/>
        <v>45.599983130630427</v>
      </c>
      <c r="AB599" s="87">
        <f t="shared" si="158"/>
        <v>1.3061453005376376</v>
      </c>
      <c r="AC599" s="127">
        <f t="shared" si="159"/>
        <v>44.293837830092791</v>
      </c>
      <c r="AD599" s="9"/>
    </row>
    <row r="600" spans="1:30" x14ac:dyDescent="0.25">
      <c r="A600" s="202" t="s">
        <v>873</v>
      </c>
      <c r="B600" s="202" t="s">
        <v>3</v>
      </c>
      <c r="C600" s="202" t="s">
        <v>976</v>
      </c>
      <c r="D600" s="202">
        <v>5</v>
      </c>
      <c r="E600" s="202" t="s">
        <v>172</v>
      </c>
      <c r="F600" s="202">
        <v>50</v>
      </c>
      <c r="G600" s="202"/>
      <c r="H600" s="106">
        <v>5.5661820964039253</v>
      </c>
      <c r="I600" s="209">
        <v>5.3404045104980469</v>
      </c>
      <c r="J600" s="209">
        <v>5.1958592968672974</v>
      </c>
      <c r="K600" s="105">
        <f t="shared" si="147"/>
        <v>0.14454521363074946</v>
      </c>
      <c r="L600" s="130"/>
      <c r="M600" s="106">
        <f t="shared" si="148"/>
        <v>5.3404045104980466E-2</v>
      </c>
      <c r="N600" s="106">
        <f t="shared" si="149"/>
        <v>5.1958592968672973E-2</v>
      </c>
      <c r="O600" s="106">
        <f t="shared" si="153"/>
        <v>1.4454521363074947E-3</v>
      </c>
      <c r="P600" s="130"/>
      <c r="Q600" s="45">
        <v>1.4587726789480104</v>
      </c>
      <c r="R600" s="107">
        <f t="shared" si="150"/>
        <v>7.7904361944452744E-2</v>
      </c>
      <c r="S600" s="109">
        <f t="shared" si="151"/>
        <v>7.5795775859280337E-2</v>
      </c>
      <c r="T600" s="110">
        <f t="shared" si="152"/>
        <v>2.1085860851724086E-3</v>
      </c>
      <c r="U600" s="11">
        <f t="shared" si="118"/>
        <v>3.8952180972226369</v>
      </c>
      <c r="V600" s="11">
        <f t="shared" si="118"/>
        <v>3.7897887929640168</v>
      </c>
      <c r="W600" s="128">
        <f t="shared" si="118"/>
        <v>0.10542930425862043</v>
      </c>
      <c r="X600" s="92">
        <f t="shared" si="154"/>
        <v>38952.180972226372</v>
      </c>
      <c r="Y600" s="15">
        <f t="shared" si="155"/>
        <v>37897.887929640165</v>
      </c>
      <c r="Z600" s="15">
        <f t="shared" si="156"/>
        <v>1054.2930425862044</v>
      </c>
      <c r="AA600" s="111">
        <f t="shared" si="157"/>
        <v>389.5218097222637</v>
      </c>
      <c r="AB600" s="87">
        <f t="shared" si="158"/>
        <v>378.97887929640166</v>
      </c>
      <c r="AC600" s="127">
        <f t="shared" si="159"/>
        <v>10.542930425862044</v>
      </c>
      <c r="AD600" s="9"/>
    </row>
    <row r="601" spans="1:30" x14ac:dyDescent="0.25">
      <c r="A601" s="202" t="s">
        <v>873</v>
      </c>
      <c r="B601" s="202" t="s">
        <v>3</v>
      </c>
      <c r="C601" s="202" t="s">
        <v>976</v>
      </c>
      <c r="D601" s="202">
        <v>6</v>
      </c>
      <c r="E601" s="202" t="s">
        <v>879</v>
      </c>
      <c r="F601" s="202">
        <v>78</v>
      </c>
      <c r="G601" s="202"/>
      <c r="H601" s="106">
        <v>5.1808406647115985</v>
      </c>
      <c r="I601" s="209">
        <v>2.9864730834960938</v>
      </c>
      <c r="J601" s="209">
        <v>4.1234182287390043E-2</v>
      </c>
      <c r="K601" s="105">
        <f>I601-J601</f>
        <v>2.9452389012087039</v>
      </c>
      <c r="L601" s="130"/>
      <c r="M601" s="106">
        <f>I601/100</f>
        <v>2.9864730834960936E-2</v>
      </c>
      <c r="N601" s="106">
        <f>J601/100</f>
        <v>4.1234182287390041E-4</v>
      </c>
      <c r="O601" s="106">
        <f>K601/100</f>
        <v>2.9452389012087039E-2</v>
      </c>
      <c r="P601" s="130"/>
      <c r="Q601" s="45">
        <v>1.3629154539275319</v>
      </c>
      <c r="R601" s="107">
        <f>$Q601*M601</f>
        <v>4.0703103182354344E-2</v>
      </c>
      <c r="S601" s="109">
        <f>$Q601*N601</f>
        <v>5.6198704269548789E-4</v>
      </c>
      <c r="T601" s="110">
        <f>$Q601*O601</f>
        <v>4.0141116139658858E-2</v>
      </c>
      <c r="U601" s="11">
        <f>$F601*M601*$Q601</f>
        <v>3.1748420482236388</v>
      </c>
      <c r="V601" s="11">
        <f>$F601*N601*$Q601</f>
        <v>4.3834989330248063E-2</v>
      </c>
      <c r="W601" s="128">
        <f>$F601*O601*$Q601</f>
        <v>3.1310070588933909</v>
      </c>
      <c r="X601" s="92">
        <f>U601*10^4</f>
        <v>31748.420482236386</v>
      </c>
      <c r="Y601" s="15">
        <f>V601*10^4</f>
        <v>438.34989330248061</v>
      </c>
      <c r="Z601" s="15">
        <f>W601*10^4</f>
        <v>31310.070588933908</v>
      </c>
      <c r="AA601" s="111">
        <f>X601*0.01</f>
        <v>317.48420482236389</v>
      </c>
      <c r="AB601" s="87">
        <f>Y601*0.01</f>
        <v>4.3834989330248062</v>
      </c>
      <c r="AC601" s="127">
        <f>Z601*0.01</f>
        <v>313.10070588933911</v>
      </c>
      <c r="AD601" s="9"/>
    </row>
    <row r="602" spans="1:30" x14ac:dyDescent="0.25">
      <c r="A602" s="202" t="s">
        <v>873</v>
      </c>
      <c r="B602" s="202" t="s">
        <v>3</v>
      </c>
      <c r="C602" s="202" t="s">
        <v>976</v>
      </c>
      <c r="D602" s="202">
        <v>6</v>
      </c>
      <c r="E602" s="202" t="s">
        <v>177</v>
      </c>
      <c r="F602" s="202">
        <v>15</v>
      </c>
      <c r="G602" s="118">
        <v>177.83333333333334</v>
      </c>
      <c r="H602" s="106">
        <v>12.489829129373497</v>
      </c>
      <c r="I602" s="209">
        <v>1.9606165885925293</v>
      </c>
      <c r="J602" s="209">
        <v>3.7542978022777992E-2</v>
      </c>
      <c r="K602" s="105">
        <f t="shared" si="147"/>
        <v>1.9230736105697512</v>
      </c>
      <c r="L602" s="130"/>
      <c r="M602" s="106">
        <f t="shared" si="148"/>
        <v>1.9606165885925293E-2</v>
      </c>
      <c r="N602" s="106">
        <f t="shared" si="149"/>
        <v>3.7542978022777994E-4</v>
      </c>
      <c r="O602" s="106">
        <f t="shared" si="153"/>
        <v>1.9230736105697512E-2</v>
      </c>
      <c r="P602" s="130"/>
      <c r="Q602" s="45">
        <v>0.80171497289854821</v>
      </c>
      <c r="R602" s="107">
        <f t="shared" si="150"/>
        <v>1.5718556751879036E-2</v>
      </c>
      <c r="S602" s="109">
        <f t="shared" si="151"/>
        <v>3.0098767608062249E-4</v>
      </c>
      <c r="T602" s="110">
        <f t="shared" si="152"/>
        <v>1.5417569075798413E-2</v>
      </c>
      <c r="U602" s="11">
        <f t="shared" si="118"/>
        <v>0.23577835127818556</v>
      </c>
      <c r="V602" s="11">
        <f t="shared" si="118"/>
        <v>4.5148151412093378E-3</v>
      </c>
      <c r="W602" s="128">
        <f t="shared" si="118"/>
        <v>0.23126353613697617</v>
      </c>
      <c r="X602" s="92">
        <f t="shared" si="154"/>
        <v>2357.7835127818557</v>
      </c>
      <c r="Y602" s="15">
        <f t="shared" si="155"/>
        <v>45.148151412093377</v>
      </c>
      <c r="Z602" s="15">
        <f t="shared" si="156"/>
        <v>2312.6353613697615</v>
      </c>
      <c r="AA602" s="111">
        <f t="shared" si="157"/>
        <v>23.577835127818556</v>
      </c>
      <c r="AB602" s="87">
        <f t="shared" si="158"/>
        <v>0.45148151412093379</v>
      </c>
      <c r="AC602" s="127">
        <f t="shared" si="159"/>
        <v>23.126353613697617</v>
      </c>
      <c r="AD602" s="9"/>
    </row>
    <row r="603" spans="1:30" x14ac:dyDescent="0.25">
      <c r="A603" s="202" t="s">
        <v>873</v>
      </c>
      <c r="B603" s="202" t="s">
        <v>3</v>
      </c>
      <c r="C603" s="202" t="s">
        <v>976</v>
      </c>
      <c r="D603" s="202">
        <v>6</v>
      </c>
      <c r="E603" s="202" t="s">
        <v>170</v>
      </c>
      <c r="F603" s="202">
        <v>15</v>
      </c>
      <c r="G603" s="202"/>
      <c r="H603" s="106">
        <v>9.1961217331743761</v>
      </c>
      <c r="I603" s="209">
        <v>2.606468677520752</v>
      </c>
      <c r="J603" s="209">
        <v>2.5516431656805616E-2</v>
      </c>
      <c r="K603" s="105">
        <f t="shared" si="147"/>
        <v>2.5809522458639464</v>
      </c>
      <c r="L603" s="130"/>
      <c r="M603" s="106">
        <f t="shared" si="148"/>
        <v>2.606468677520752E-2</v>
      </c>
      <c r="N603" s="106">
        <f t="shared" si="149"/>
        <v>2.5516431656805616E-4</v>
      </c>
      <c r="O603" s="106">
        <f t="shared" si="153"/>
        <v>2.5809522458639465E-2</v>
      </c>
      <c r="P603" s="130"/>
      <c r="Q603" s="45">
        <v>0.67187200446171813</v>
      </c>
      <c r="R603" s="107">
        <f t="shared" si="150"/>
        <v>1.7512133349325512E-2</v>
      </c>
      <c r="S603" s="109">
        <f t="shared" si="151"/>
        <v>1.7143776083968428E-4</v>
      </c>
      <c r="T603" s="110">
        <f t="shared" si="152"/>
        <v>1.7340695588485829E-2</v>
      </c>
      <c r="U603" s="11">
        <f t="shared" si="118"/>
        <v>0.2626820002398827</v>
      </c>
      <c r="V603" s="11">
        <f t="shared" si="118"/>
        <v>2.5715664125952643E-3</v>
      </c>
      <c r="W603" s="128">
        <f t="shared" si="118"/>
        <v>0.26011043382728744</v>
      </c>
      <c r="X603" s="92">
        <f t="shared" si="154"/>
        <v>2626.820002398827</v>
      </c>
      <c r="Y603" s="15">
        <f t="shared" si="155"/>
        <v>25.715664125952642</v>
      </c>
      <c r="Z603" s="15">
        <f t="shared" si="156"/>
        <v>2601.1043382728744</v>
      </c>
      <c r="AA603" s="111">
        <f t="shared" si="157"/>
        <v>26.268200023988271</v>
      </c>
      <c r="AB603" s="87">
        <f t="shared" si="158"/>
        <v>0.25715664125952642</v>
      </c>
      <c r="AC603" s="127">
        <f t="shared" si="159"/>
        <v>26.011043382728744</v>
      </c>
      <c r="AD603" s="9"/>
    </row>
    <row r="604" spans="1:30" x14ac:dyDescent="0.25">
      <c r="A604" s="202" t="s">
        <v>873</v>
      </c>
      <c r="B604" s="202" t="s">
        <v>3</v>
      </c>
      <c r="C604" s="202" t="s">
        <v>976</v>
      </c>
      <c r="D604" s="202">
        <v>6</v>
      </c>
      <c r="E604" s="202" t="s">
        <v>171</v>
      </c>
      <c r="F604" s="202">
        <v>20</v>
      </c>
      <c r="G604" s="202"/>
      <c r="H604" s="106">
        <v>10.239005736137585</v>
      </c>
      <c r="I604" s="209">
        <v>2.0754404067993164</v>
      </c>
      <c r="J604" s="209">
        <v>2.4547338975775105E-2</v>
      </c>
      <c r="K604" s="105">
        <f t="shared" ref="K604:K663" si="160">I604-J604</f>
        <v>2.0508930678235413</v>
      </c>
      <c r="L604" s="130"/>
      <c r="M604" s="106">
        <f t="shared" ref="M604:M663" si="161">I604/100</f>
        <v>2.0754404067993164E-2</v>
      </c>
      <c r="N604" s="106">
        <f t="shared" ref="N604:N663" si="162">J604/100</f>
        <v>2.4547338975775104E-4</v>
      </c>
      <c r="O604" s="106">
        <f t="shared" si="153"/>
        <v>2.0508930678235414E-2</v>
      </c>
      <c r="P604" s="130"/>
      <c r="Q604" s="45">
        <v>0.76250065357198871</v>
      </c>
      <c r="R604" s="107">
        <f t="shared" si="150"/>
        <v>1.5825246666341927E-2</v>
      </c>
      <c r="S604" s="109">
        <f t="shared" si="151"/>
        <v>1.8717362012481668E-4</v>
      </c>
      <c r="T604" s="110">
        <f t="shared" si="152"/>
        <v>1.5638073046217112E-2</v>
      </c>
      <c r="U604" s="11">
        <f t="shared" si="118"/>
        <v>0.3165049333268386</v>
      </c>
      <c r="V604" s="11">
        <f t="shared" si="118"/>
        <v>3.7434724024963334E-3</v>
      </c>
      <c r="W604" s="128">
        <f t="shared" si="118"/>
        <v>0.31276146092434226</v>
      </c>
      <c r="X604" s="92">
        <f t="shared" si="154"/>
        <v>3165.0493332683859</v>
      </c>
      <c r="Y604" s="15">
        <f t="shared" si="155"/>
        <v>37.434724024963337</v>
      </c>
      <c r="Z604" s="15">
        <f t="shared" si="156"/>
        <v>3127.6146092434228</v>
      </c>
      <c r="AA604" s="111">
        <f t="shared" si="157"/>
        <v>31.650493332683858</v>
      </c>
      <c r="AB604" s="87">
        <f t="shared" si="158"/>
        <v>0.3743472402496334</v>
      </c>
      <c r="AC604" s="127">
        <f t="shared" si="159"/>
        <v>31.276146092434228</v>
      </c>
      <c r="AD604" s="9"/>
    </row>
    <row r="605" spans="1:30" x14ac:dyDescent="0.25">
      <c r="A605" s="202" t="s">
        <v>873</v>
      </c>
      <c r="B605" s="202" t="s">
        <v>3</v>
      </c>
      <c r="C605" s="202" t="s">
        <v>976</v>
      </c>
      <c r="D605" s="202">
        <v>6</v>
      </c>
      <c r="E605" s="202" t="s">
        <v>172</v>
      </c>
      <c r="F605" s="202">
        <v>50</v>
      </c>
      <c r="G605" s="202"/>
      <c r="H605" s="106">
        <v>4.6853388658367727</v>
      </c>
      <c r="I605" s="209">
        <v>1.7134474515914917</v>
      </c>
      <c r="J605" s="209">
        <v>0.15520418160704494</v>
      </c>
      <c r="K605" s="105">
        <f t="shared" si="160"/>
        <v>1.5582432699844468</v>
      </c>
      <c r="L605" s="130"/>
      <c r="M605" s="106">
        <f t="shared" si="161"/>
        <v>1.7134474515914919E-2</v>
      </c>
      <c r="N605" s="106">
        <f t="shared" si="162"/>
        <v>1.5520418160704494E-3</v>
      </c>
      <c r="O605" s="106">
        <f t="shared" si="153"/>
        <v>1.5582432699844469E-2</v>
      </c>
      <c r="P605" s="130"/>
      <c r="Q605" s="45">
        <v>1.4971155689562019</v>
      </c>
      <c r="R605" s="107">
        <f t="shared" si="150"/>
        <v>2.5652288563659507E-2</v>
      </c>
      <c r="S605" s="109">
        <f t="shared" si="151"/>
        <v>2.3235859665101275E-3</v>
      </c>
      <c r="T605" s="110">
        <f t="shared" si="152"/>
        <v>2.3328702597149378E-2</v>
      </c>
      <c r="U605" s="11">
        <f t="shared" si="118"/>
        <v>1.2826144281829752</v>
      </c>
      <c r="V605" s="11">
        <f t="shared" si="118"/>
        <v>0.11617929832550639</v>
      </c>
      <c r="W605" s="128">
        <f t="shared" si="118"/>
        <v>1.1664351298574689</v>
      </c>
      <c r="X605" s="92">
        <f t="shared" si="154"/>
        <v>12826.144281829753</v>
      </c>
      <c r="Y605" s="15">
        <f t="shared" si="155"/>
        <v>1161.792983255064</v>
      </c>
      <c r="Z605" s="15">
        <f t="shared" si="156"/>
        <v>11664.351298574689</v>
      </c>
      <c r="AA605" s="111">
        <f t="shared" si="157"/>
        <v>128.26144281829752</v>
      </c>
      <c r="AB605" s="87">
        <f t="shared" si="158"/>
        <v>11.61792983255064</v>
      </c>
      <c r="AC605" s="127">
        <f t="shared" si="159"/>
        <v>116.6435129857469</v>
      </c>
      <c r="AD605" s="9"/>
    </row>
    <row r="606" spans="1:30" x14ac:dyDescent="0.25">
      <c r="A606" s="202" t="s">
        <v>875</v>
      </c>
      <c r="B606" s="202" t="s">
        <v>3</v>
      </c>
      <c r="C606" s="202" t="s">
        <v>976</v>
      </c>
      <c r="D606" s="202">
        <v>1</v>
      </c>
      <c r="E606" s="202" t="s">
        <v>177</v>
      </c>
      <c r="F606" s="202">
        <v>15</v>
      </c>
      <c r="G606" s="118">
        <v>72.666666666666671</v>
      </c>
      <c r="H606" s="106">
        <v>9.6037230291918547</v>
      </c>
      <c r="I606" s="209">
        <v>2.5665466785430908</v>
      </c>
      <c r="J606" s="209">
        <v>9.5861998333226311E-2</v>
      </c>
      <c r="K606" s="105">
        <f t="shared" si="160"/>
        <v>2.4706846802098643</v>
      </c>
      <c r="L606" s="130"/>
      <c r="M606" s="106">
        <f t="shared" si="161"/>
        <v>2.5665466785430909E-2</v>
      </c>
      <c r="N606" s="106">
        <f t="shared" si="162"/>
        <v>9.5861998333226313E-4</v>
      </c>
      <c r="O606" s="106">
        <f t="shared" si="153"/>
        <v>2.4706846802098642E-2</v>
      </c>
      <c r="P606" s="130"/>
      <c r="Q606" s="45">
        <v>0.75727207766178084</v>
      </c>
      <c r="R606" s="107">
        <f t="shared" si="150"/>
        <v>1.9435741356762692E-2</v>
      </c>
      <c r="S606" s="109">
        <f t="shared" si="151"/>
        <v>7.2593614646612465E-4</v>
      </c>
      <c r="T606" s="110">
        <f t="shared" si="152"/>
        <v>1.8709805210296564E-2</v>
      </c>
      <c r="U606" s="11">
        <f t="shared" si="118"/>
        <v>0.29153612035144039</v>
      </c>
      <c r="V606" s="11">
        <f t="shared" si="118"/>
        <v>1.0889042196991869E-2</v>
      </c>
      <c r="W606" s="128">
        <f t="shared" si="118"/>
        <v>0.28064707815444845</v>
      </c>
      <c r="X606" s="92">
        <f t="shared" si="154"/>
        <v>2915.3612035144038</v>
      </c>
      <c r="Y606" s="15">
        <f t="shared" si="155"/>
        <v>108.89042196991869</v>
      </c>
      <c r="Z606" s="15">
        <f t="shared" si="156"/>
        <v>2806.4707815444845</v>
      </c>
      <c r="AA606" s="111">
        <f t="shared" si="157"/>
        <v>29.15361203514404</v>
      </c>
      <c r="AB606" s="87">
        <f t="shared" si="158"/>
        <v>1.0889042196991869</v>
      </c>
      <c r="AC606" s="127">
        <f t="shared" si="159"/>
        <v>28.064707815444844</v>
      </c>
      <c r="AD606" s="9"/>
    </row>
    <row r="607" spans="1:30" x14ac:dyDescent="0.25">
      <c r="A607" s="202" t="s">
        <v>875</v>
      </c>
      <c r="B607" s="202" t="s">
        <v>3</v>
      </c>
      <c r="C607" s="202" t="s">
        <v>976</v>
      </c>
      <c r="D607" s="202">
        <v>1</v>
      </c>
      <c r="E607" s="202" t="s">
        <v>170</v>
      </c>
      <c r="F607" s="202">
        <v>15</v>
      </c>
      <c r="G607" s="183"/>
      <c r="H607" s="106">
        <v>7.5775656324583176</v>
      </c>
      <c r="I607" s="209">
        <v>2.3677647113800049</v>
      </c>
      <c r="J607" s="209">
        <v>0.12160433901736151</v>
      </c>
      <c r="K607" s="105">
        <f t="shared" si="160"/>
        <v>2.2461603723626435</v>
      </c>
      <c r="L607" s="130"/>
      <c r="M607" s="106">
        <f t="shared" si="161"/>
        <v>2.3677647113800049E-2</v>
      </c>
      <c r="N607" s="106">
        <f t="shared" si="162"/>
        <v>1.216043390173615E-3</v>
      </c>
      <c r="O607" s="106">
        <f t="shared" si="153"/>
        <v>2.2461603723626437E-2</v>
      </c>
      <c r="P607" s="130"/>
      <c r="Q607" s="45">
        <v>1.1171723861477596</v>
      </c>
      <c r="R607" s="107">
        <f t="shared" si="150"/>
        <v>2.6452013524488612E-2</v>
      </c>
      <c r="S607" s="109">
        <f t="shared" si="151"/>
        <v>1.3585300958594685E-3</v>
      </c>
      <c r="T607" s="110">
        <f t="shared" si="152"/>
        <v>2.5093483428629149E-2</v>
      </c>
      <c r="U607" s="11">
        <f t="shared" si="118"/>
        <v>0.39678020286732918</v>
      </c>
      <c r="V607" s="11">
        <f t="shared" si="118"/>
        <v>2.0377951437892027E-2</v>
      </c>
      <c r="W607" s="128">
        <f t="shared" si="118"/>
        <v>0.37640225142943723</v>
      </c>
      <c r="X607" s="92">
        <f t="shared" si="154"/>
        <v>3967.8020286732917</v>
      </c>
      <c r="Y607" s="15">
        <f t="shared" si="155"/>
        <v>203.77951437892025</v>
      </c>
      <c r="Z607" s="15">
        <f t="shared" si="156"/>
        <v>3764.0225142943723</v>
      </c>
      <c r="AA607" s="111">
        <f t="shared" si="157"/>
        <v>39.678020286732917</v>
      </c>
      <c r="AB607" s="87">
        <f t="shared" si="158"/>
        <v>2.0377951437892028</v>
      </c>
      <c r="AC607" s="127">
        <f t="shared" si="159"/>
        <v>37.640225142943727</v>
      </c>
      <c r="AD607" s="9"/>
    </row>
    <row r="608" spans="1:30" x14ac:dyDescent="0.25">
      <c r="A608" s="202" t="s">
        <v>875</v>
      </c>
      <c r="B608" s="202" t="s">
        <v>3</v>
      </c>
      <c r="C608" s="202" t="s">
        <v>976</v>
      </c>
      <c r="D608" s="202">
        <v>1</v>
      </c>
      <c r="E608" s="202" t="s">
        <v>171</v>
      </c>
      <c r="F608" s="202">
        <v>20</v>
      </c>
      <c r="G608" s="183"/>
      <c r="H608" s="106">
        <v>6.1342069588792931</v>
      </c>
      <c r="I608" s="209">
        <v>2.1881551742553711</v>
      </c>
      <c r="J608" s="209">
        <v>0.49741974786779136</v>
      </c>
      <c r="K608" s="105">
        <f t="shared" si="160"/>
        <v>1.6907354263875798</v>
      </c>
      <c r="L608" s="130"/>
      <c r="M608" s="106">
        <f t="shared" si="161"/>
        <v>2.1881551742553712E-2</v>
      </c>
      <c r="N608" s="106">
        <f t="shared" si="162"/>
        <v>4.9741974786779138E-3</v>
      </c>
      <c r="O608" s="106">
        <f t="shared" si="153"/>
        <v>1.6907354263875799E-2</v>
      </c>
      <c r="P608" s="130"/>
      <c r="Q608" s="45">
        <v>1.3498440141520121</v>
      </c>
      <c r="R608" s="107">
        <f t="shared" si="150"/>
        <v>2.9536681640043656E-2</v>
      </c>
      <c r="S608" s="109">
        <f t="shared" si="151"/>
        <v>6.7143906918034129E-3</v>
      </c>
      <c r="T608" s="110">
        <f t="shared" si="152"/>
        <v>2.2822290948240245E-2</v>
      </c>
      <c r="U608" s="11">
        <f t="shared" si="118"/>
        <v>0.5907336328008731</v>
      </c>
      <c r="V608" s="11">
        <f t="shared" si="118"/>
        <v>0.13428781383606825</v>
      </c>
      <c r="W608" s="128">
        <f t="shared" si="118"/>
        <v>0.45644581896480491</v>
      </c>
      <c r="X608" s="92">
        <f t="shared" si="154"/>
        <v>5907.3363280087306</v>
      </c>
      <c r="Y608" s="15">
        <f t="shared" si="155"/>
        <v>1342.8781383606824</v>
      </c>
      <c r="Z608" s="15">
        <f t="shared" si="156"/>
        <v>4564.4581896480495</v>
      </c>
      <c r="AA608" s="111">
        <f t="shared" si="157"/>
        <v>59.073363280087307</v>
      </c>
      <c r="AB608" s="87">
        <f t="shared" si="158"/>
        <v>13.428781383606825</v>
      </c>
      <c r="AC608" s="127">
        <f t="shared" si="159"/>
        <v>45.644581896480496</v>
      </c>
      <c r="AD608" s="9"/>
    </row>
    <row r="609" spans="1:30" x14ac:dyDescent="0.25">
      <c r="A609" s="202" t="s">
        <v>875</v>
      </c>
      <c r="B609" s="202" t="s">
        <v>3</v>
      </c>
      <c r="C609" s="202" t="s">
        <v>976</v>
      </c>
      <c r="D609" s="202">
        <v>1</v>
      </c>
      <c r="E609" s="202" t="s">
        <v>172</v>
      </c>
      <c r="F609" s="202">
        <v>23</v>
      </c>
      <c r="G609" s="183"/>
      <c r="H609" s="106">
        <v>4.8899755501223527</v>
      </c>
      <c r="I609" s="209">
        <v>8.7113227844238281</v>
      </c>
      <c r="J609" s="209">
        <v>6.0541709839277509</v>
      </c>
      <c r="K609" s="105">
        <f t="shared" si="160"/>
        <v>2.6571518004960772</v>
      </c>
      <c r="L609" s="130"/>
      <c r="M609" s="106">
        <f t="shared" si="161"/>
        <v>8.7113227844238278E-2</v>
      </c>
      <c r="N609" s="106">
        <f t="shared" si="162"/>
        <v>6.0541709839277508E-2</v>
      </c>
      <c r="O609" s="106">
        <f t="shared" si="153"/>
        <v>2.6571518004960774E-2</v>
      </c>
      <c r="P609" s="130"/>
      <c r="Q609" s="45">
        <v>1.3620440246091641</v>
      </c>
      <c r="R609" s="107">
        <f t="shared" si="150"/>
        <v>0.1186520514496614</v>
      </c>
      <c r="S609" s="109">
        <f t="shared" si="151"/>
        <v>8.2460474126209771E-2</v>
      </c>
      <c r="T609" s="110">
        <f t="shared" si="152"/>
        <v>3.6191577323451636E-2</v>
      </c>
      <c r="U609" s="11">
        <f t="shared" si="118"/>
        <v>2.7289971833422122</v>
      </c>
      <c r="V609" s="11">
        <f t="shared" si="118"/>
        <v>1.8965909049028244</v>
      </c>
      <c r="W609" s="128">
        <f t="shared" si="118"/>
        <v>0.83240627843938764</v>
      </c>
      <c r="X609" s="92">
        <f t="shared" si="154"/>
        <v>27289.971833422122</v>
      </c>
      <c r="Y609" s="15">
        <f t="shared" si="155"/>
        <v>18965.909049028243</v>
      </c>
      <c r="Z609" s="15">
        <f t="shared" si="156"/>
        <v>8324.0627843938764</v>
      </c>
      <c r="AA609" s="111">
        <f t="shared" si="157"/>
        <v>272.89971833422123</v>
      </c>
      <c r="AB609" s="87">
        <f t="shared" si="158"/>
        <v>189.65909049028244</v>
      </c>
      <c r="AC609" s="127">
        <f t="shared" si="159"/>
        <v>83.240627843938768</v>
      </c>
      <c r="AD609" s="9"/>
    </row>
    <row r="610" spans="1:30" x14ac:dyDescent="0.25">
      <c r="A610" s="202" t="s">
        <v>875</v>
      </c>
      <c r="B610" s="202" t="s">
        <v>3</v>
      </c>
      <c r="C610" s="202" t="s">
        <v>976</v>
      </c>
      <c r="D610" s="202">
        <v>2</v>
      </c>
      <c r="E610" s="202" t="s">
        <v>177</v>
      </c>
      <c r="F610" s="202">
        <v>15</v>
      </c>
      <c r="G610" s="118">
        <v>57.666666666666664</v>
      </c>
      <c r="H610" s="106">
        <v>6.8170299037000337</v>
      </c>
      <c r="I610" s="209">
        <v>2.6672749519348145</v>
      </c>
      <c r="J610" s="209">
        <v>0.12052311082132192</v>
      </c>
      <c r="K610" s="105">
        <f t="shared" si="160"/>
        <v>2.5467518411134926</v>
      </c>
      <c r="L610" s="130"/>
      <c r="M610" s="106">
        <f t="shared" si="161"/>
        <v>2.6672749519348143E-2</v>
      </c>
      <c r="N610" s="106">
        <f t="shared" si="162"/>
        <v>1.2052311082132192E-3</v>
      </c>
      <c r="O610" s="106">
        <f t="shared" si="153"/>
        <v>2.5467518411134926E-2</v>
      </c>
      <c r="P610" s="130"/>
      <c r="Q610" s="45">
        <v>0.82872928176795579</v>
      </c>
      <c r="R610" s="107">
        <f t="shared" ref="R610:R674" si="163">$Q610*M610</f>
        <v>2.2104488551945974E-2</v>
      </c>
      <c r="S610" s="109">
        <f t="shared" ref="S610:S674" si="164">$Q610*N610</f>
        <v>9.9881031067393855E-4</v>
      </c>
      <c r="T610" s="110">
        <f t="shared" ref="T610:T674" si="165">$Q610*O610</f>
        <v>2.110567824127204E-2</v>
      </c>
      <c r="U610" s="11">
        <f t="shared" si="118"/>
        <v>0.33156732827918961</v>
      </c>
      <c r="V610" s="11">
        <f t="shared" si="118"/>
        <v>1.4982154660109076E-2</v>
      </c>
      <c r="W610" s="128">
        <f t="shared" si="118"/>
        <v>0.31658517361908056</v>
      </c>
      <c r="X610" s="92">
        <f t="shared" si="154"/>
        <v>3315.6732827918963</v>
      </c>
      <c r="Y610" s="15">
        <f t="shared" si="155"/>
        <v>149.82154660109077</v>
      </c>
      <c r="Z610" s="15">
        <f t="shared" si="156"/>
        <v>3165.8517361908057</v>
      </c>
      <c r="AA610" s="111">
        <f t="shared" si="157"/>
        <v>33.156732827918965</v>
      </c>
      <c r="AB610" s="87">
        <f t="shared" si="158"/>
        <v>1.4982154660109077</v>
      </c>
      <c r="AC610" s="127">
        <f t="shared" si="159"/>
        <v>31.658517361908057</v>
      </c>
      <c r="AD610" s="9"/>
    </row>
    <row r="611" spans="1:30" x14ac:dyDescent="0.25">
      <c r="A611" s="202" t="s">
        <v>875</v>
      </c>
      <c r="B611" s="202" t="s">
        <v>3</v>
      </c>
      <c r="C611" s="202" t="s">
        <v>976</v>
      </c>
      <c r="D611" s="202">
        <v>2</v>
      </c>
      <c r="E611" s="202" t="s">
        <v>170</v>
      </c>
      <c r="F611" s="202">
        <v>15</v>
      </c>
      <c r="G611" s="183"/>
      <c r="H611" s="106">
        <v>6.1197446090833187</v>
      </c>
      <c r="I611" s="209">
        <v>1.8754395246505737</v>
      </c>
      <c r="J611" s="209">
        <v>0.10410597753562828</v>
      </c>
      <c r="K611" s="105">
        <f t="shared" si="160"/>
        <v>1.7713335471149454</v>
      </c>
      <c r="L611" s="130"/>
      <c r="M611" s="106">
        <f t="shared" si="161"/>
        <v>1.8754395246505736E-2</v>
      </c>
      <c r="N611" s="106">
        <f t="shared" si="162"/>
        <v>1.0410597753562829E-3</v>
      </c>
      <c r="O611" s="106">
        <f t="shared" si="153"/>
        <v>1.7713335471149453E-2</v>
      </c>
      <c r="P611" s="130"/>
      <c r="Q611" s="45">
        <v>1.2051867473029263</v>
      </c>
      <c r="R611" s="107">
        <f t="shared" si="163"/>
        <v>2.260254860476971E-2</v>
      </c>
      <c r="S611" s="109">
        <f t="shared" si="164"/>
        <v>1.2546714444095536E-3</v>
      </c>
      <c r="T611" s="110">
        <f t="shared" si="165"/>
        <v>2.1347877160360157E-2</v>
      </c>
      <c r="U611" s="11">
        <f t="shared" si="118"/>
        <v>0.33903822907154568</v>
      </c>
      <c r="V611" s="11">
        <f t="shared" si="118"/>
        <v>1.8820071666143304E-2</v>
      </c>
      <c r="W611" s="128">
        <f t="shared" si="118"/>
        <v>0.32021815740540238</v>
      </c>
      <c r="X611" s="92">
        <f t="shared" si="154"/>
        <v>3390.3822907154567</v>
      </c>
      <c r="Y611" s="15">
        <f t="shared" si="155"/>
        <v>188.20071666143303</v>
      </c>
      <c r="Z611" s="15">
        <f t="shared" si="156"/>
        <v>3202.1815740540237</v>
      </c>
      <c r="AA611" s="111">
        <f t="shared" si="157"/>
        <v>33.90382290715457</v>
      </c>
      <c r="AB611" s="87">
        <f t="shared" si="158"/>
        <v>1.8820071666143303</v>
      </c>
      <c r="AC611" s="127">
        <f t="shared" si="159"/>
        <v>32.021815740540241</v>
      </c>
      <c r="AD611" s="9"/>
    </row>
    <row r="612" spans="1:30" x14ac:dyDescent="0.25">
      <c r="A612" s="202" t="s">
        <v>875</v>
      </c>
      <c r="B612" s="202" t="s">
        <v>3</v>
      </c>
      <c r="C612" s="202" t="s">
        <v>976</v>
      </c>
      <c r="D612" s="202">
        <v>2</v>
      </c>
      <c r="E612" s="202" t="s">
        <v>171</v>
      </c>
      <c r="F612" s="202">
        <v>20</v>
      </c>
      <c r="G612" s="183"/>
      <c r="H612" s="106">
        <v>6.933781190019225</v>
      </c>
      <c r="I612" s="209">
        <v>2.4542067050933838</v>
      </c>
      <c r="J612" s="209">
        <v>0.10205621409789439</v>
      </c>
      <c r="K612" s="105">
        <f t="shared" si="160"/>
        <v>2.3521504909954896</v>
      </c>
      <c r="L612" s="130"/>
      <c r="M612" s="106">
        <f t="shared" si="161"/>
        <v>2.4542067050933838E-2</v>
      </c>
      <c r="N612" s="106">
        <f t="shared" si="162"/>
        <v>1.0205621409789438E-3</v>
      </c>
      <c r="O612" s="106">
        <f t="shared" si="153"/>
        <v>2.3521504909954895E-2</v>
      </c>
      <c r="P612" s="130"/>
      <c r="Q612" s="45">
        <v>1.0753437788660962</v>
      </c>
      <c r="R612" s="107">
        <f t="shared" si="163"/>
        <v>2.6391159123736303E-2</v>
      </c>
      <c r="S612" s="109">
        <f t="shared" si="164"/>
        <v>1.0974551492479712E-3</v>
      </c>
      <c r="T612" s="110">
        <f t="shared" si="165"/>
        <v>2.5293703974488334E-2</v>
      </c>
      <c r="U612" s="11">
        <f t="shared" si="118"/>
        <v>0.52782318247472604</v>
      </c>
      <c r="V612" s="11">
        <f t="shared" si="118"/>
        <v>2.1949102984959421E-2</v>
      </c>
      <c r="W612" s="128">
        <f t="shared" si="118"/>
        <v>0.50587407948976659</v>
      </c>
      <c r="X612" s="92">
        <f t="shared" si="154"/>
        <v>5278.2318247472604</v>
      </c>
      <c r="Y612" s="15">
        <f t="shared" si="155"/>
        <v>219.49102984959421</v>
      </c>
      <c r="Z612" s="15">
        <f t="shared" si="156"/>
        <v>5058.7407948976661</v>
      </c>
      <c r="AA612" s="111">
        <f t="shared" si="157"/>
        <v>52.782318247472602</v>
      </c>
      <c r="AB612" s="87">
        <f t="shared" si="158"/>
        <v>2.1949102984959423</v>
      </c>
      <c r="AC612" s="127">
        <f t="shared" si="159"/>
        <v>50.587407948976661</v>
      </c>
      <c r="AD612" s="9"/>
    </row>
    <row r="613" spans="1:30" x14ac:dyDescent="0.25">
      <c r="A613" s="202" t="s">
        <v>875</v>
      </c>
      <c r="B613" s="202" t="s">
        <v>3</v>
      </c>
      <c r="C613" s="202" t="s">
        <v>976</v>
      </c>
      <c r="D613" s="202">
        <v>2</v>
      </c>
      <c r="E613" s="202" t="s">
        <v>172</v>
      </c>
      <c r="F613" s="202">
        <v>8</v>
      </c>
      <c r="G613" s="183"/>
      <c r="H613" s="106">
        <v>6.2820673257414823</v>
      </c>
      <c r="I613" s="209">
        <v>2.5214905738830566</v>
      </c>
      <c r="J613" s="209">
        <v>9.740419326038445E-2</v>
      </c>
      <c r="K613" s="105">
        <f t="shared" si="160"/>
        <v>2.424086380622672</v>
      </c>
      <c r="L613" s="130"/>
      <c r="M613" s="106">
        <f t="shared" si="161"/>
        <v>2.5214905738830565E-2</v>
      </c>
      <c r="N613" s="106">
        <f t="shared" si="162"/>
        <v>9.7404193260384455E-4</v>
      </c>
      <c r="O613" s="106">
        <f t="shared" si="153"/>
        <v>2.4240863806226719E-2</v>
      </c>
      <c r="P613" s="130"/>
      <c r="Q613" s="45">
        <v>1.2025724593478222</v>
      </c>
      <c r="R613" s="107">
        <f t="shared" si="163"/>
        <v>3.032275120656899E-2</v>
      </c>
      <c r="S613" s="109">
        <f t="shared" si="164"/>
        <v>1.1713560023993109E-3</v>
      </c>
      <c r="T613" s="110">
        <f t="shared" si="165"/>
        <v>2.9151395204169674E-2</v>
      </c>
      <c r="U613" s="11">
        <f t="shared" si="118"/>
        <v>0.24258200965255192</v>
      </c>
      <c r="V613" s="11">
        <f t="shared" si="118"/>
        <v>9.3708480191944873E-3</v>
      </c>
      <c r="W613" s="128">
        <f t="shared" si="118"/>
        <v>0.23321116163335739</v>
      </c>
      <c r="X613" s="92">
        <f t="shared" si="154"/>
        <v>2425.8200965255191</v>
      </c>
      <c r="Y613" s="15">
        <f t="shared" si="155"/>
        <v>93.708480191944872</v>
      </c>
      <c r="Z613" s="15">
        <f t="shared" si="156"/>
        <v>2332.1116163335741</v>
      </c>
      <c r="AA613" s="111">
        <f t="shared" si="157"/>
        <v>24.258200965255192</v>
      </c>
      <c r="AB613" s="87">
        <f t="shared" si="158"/>
        <v>0.93708480191944876</v>
      </c>
      <c r="AC613" s="127">
        <f t="shared" si="159"/>
        <v>23.321116163335741</v>
      </c>
      <c r="AD613" s="9"/>
    </row>
    <row r="614" spans="1:30" x14ac:dyDescent="0.25">
      <c r="A614" s="202" t="s">
        <v>875</v>
      </c>
      <c r="B614" s="202" t="s">
        <v>3</v>
      </c>
      <c r="C614" s="202" t="s">
        <v>976</v>
      </c>
      <c r="D614" s="202">
        <v>3</v>
      </c>
      <c r="E614" s="202" t="s">
        <v>177</v>
      </c>
      <c r="F614" s="202">
        <v>15</v>
      </c>
      <c r="G614" s="118">
        <v>64.666666666666671</v>
      </c>
      <c r="H614" s="106">
        <v>5.477929501429089</v>
      </c>
      <c r="I614" s="209">
        <v>1.8289005756378174</v>
      </c>
      <c r="J614" s="209">
        <v>0.49003110300286951</v>
      </c>
      <c r="K614" s="105">
        <f t="shared" si="160"/>
        <v>1.3388694726349479</v>
      </c>
      <c r="L614" s="130"/>
      <c r="M614" s="106">
        <f t="shared" si="161"/>
        <v>1.8289005756378172E-2</v>
      </c>
      <c r="N614" s="106">
        <f t="shared" si="162"/>
        <v>4.9003110300286949E-3</v>
      </c>
      <c r="O614" s="106">
        <f t="shared" si="153"/>
        <v>1.338869472634948E-2</v>
      </c>
      <c r="P614" s="130"/>
      <c r="Q614" s="45">
        <v>0.75901493629851691</v>
      </c>
      <c r="R614" s="107">
        <f t="shared" si="163"/>
        <v>1.3881628539140588E-2</v>
      </c>
      <c r="S614" s="109">
        <f t="shared" si="164"/>
        <v>3.7194092643001498E-3</v>
      </c>
      <c r="T614" s="110">
        <f t="shared" si="165"/>
        <v>1.016221927484044E-2</v>
      </c>
      <c r="U614" s="11">
        <f t="shared" si="118"/>
        <v>0.20822442808710884</v>
      </c>
      <c r="V614" s="11">
        <f t="shared" si="118"/>
        <v>5.5791138964502246E-2</v>
      </c>
      <c r="W614" s="128">
        <f t="shared" si="118"/>
        <v>0.15243328912260659</v>
      </c>
      <c r="X614" s="92">
        <f t="shared" si="154"/>
        <v>2082.2442808710884</v>
      </c>
      <c r="Y614" s="15">
        <f t="shared" si="155"/>
        <v>557.9113896450225</v>
      </c>
      <c r="Z614" s="15">
        <f t="shared" si="156"/>
        <v>1524.3328912260658</v>
      </c>
      <c r="AA614" s="111">
        <f t="shared" si="157"/>
        <v>20.822442808710885</v>
      </c>
      <c r="AB614" s="87">
        <f t="shared" si="158"/>
        <v>5.5791138964502247</v>
      </c>
      <c r="AC614" s="127">
        <f t="shared" si="159"/>
        <v>15.243328912260658</v>
      </c>
      <c r="AD614" s="9"/>
    </row>
    <row r="615" spans="1:30" x14ac:dyDescent="0.25">
      <c r="A615" s="202" t="s">
        <v>875</v>
      </c>
      <c r="B615" s="202" t="s">
        <v>3</v>
      </c>
      <c r="C615" s="202" t="s">
        <v>976</v>
      </c>
      <c r="D615" s="202">
        <v>3</v>
      </c>
      <c r="E615" s="202" t="s">
        <v>170</v>
      </c>
      <c r="F615" s="202">
        <v>15</v>
      </c>
      <c r="G615" s="183"/>
      <c r="H615" s="106">
        <v>6.1087658306430468</v>
      </c>
      <c r="I615" s="209">
        <v>1.8404374122619629</v>
      </c>
      <c r="J615" s="209">
        <v>1.7771375507286553</v>
      </c>
      <c r="K615" s="105">
        <f t="shared" si="160"/>
        <v>6.3299861533307578E-2</v>
      </c>
      <c r="L615" s="130"/>
      <c r="M615" s="106">
        <f t="shared" si="161"/>
        <v>1.8404374122619627E-2</v>
      </c>
      <c r="N615" s="106">
        <f t="shared" si="162"/>
        <v>1.7771375507286552E-2</v>
      </c>
      <c r="O615" s="106">
        <f t="shared" si="153"/>
        <v>6.3299861533307579E-4</v>
      </c>
      <c r="P615" s="130"/>
      <c r="Q615" s="45">
        <v>1.1285009672865434</v>
      </c>
      <c r="R615" s="107">
        <f t="shared" si="163"/>
        <v>2.0769353999679677E-2</v>
      </c>
      <c r="S615" s="109">
        <f t="shared" si="164"/>
        <v>2.005501444998526E-2</v>
      </c>
      <c r="T615" s="110">
        <f t="shared" si="165"/>
        <v>7.143395496944186E-4</v>
      </c>
      <c r="U615" s="11">
        <f t="shared" si="118"/>
        <v>0.31154030999519516</v>
      </c>
      <c r="V615" s="11">
        <f t="shared" si="118"/>
        <v>0.30082521674977886</v>
      </c>
      <c r="W615" s="128">
        <f t="shared" si="118"/>
        <v>1.0715093245416279E-2</v>
      </c>
      <c r="X615" s="92">
        <f t="shared" si="154"/>
        <v>3115.4030999519518</v>
      </c>
      <c r="Y615" s="15">
        <f t="shared" si="155"/>
        <v>3008.2521674977884</v>
      </c>
      <c r="Z615" s="15">
        <f t="shared" si="156"/>
        <v>107.1509324541628</v>
      </c>
      <c r="AA615" s="111">
        <f t="shared" si="157"/>
        <v>31.15403099951952</v>
      </c>
      <c r="AB615" s="87">
        <f t="shared" si="158"/>
        <v>30.082521674977883</v>
      </c>
      <c r="AC615" s="127">
        <f t="shared" si="159"/>
        <v>1.0715093245416281</v>
      </c>
      <c r="AD615" s="9"/>
    </row>
    <row r="616" spans="1:30" x14ac:dyDescent="0.25">
      <c r="A616" s="202" t="s">
        <v>875</v>
      </c>
      <c r="B616" s="202" t="s">
        <v>3</v>
      </c>
      <c r="C616" s="202" t="s">
        <v>976</v>
      </c>
      <c r="D616" s="202">
        <v>3</v>
      </c>
      <c r="E616" s="202" t="s">
        <v>171</v>
      </c>
      <c r="F616" s="202">
        <v>20</v>
      </c>
      <c r="G616" s="183"/>
      <c r="H616" s="106">
        <v>5.8831868443435287</v>
      </c>
      <c r="I616" s="209">
        <v>2.3667104244232178</v>
      </c>
      <c r="J616" s="209">
        <v>0.16424722158143315</v>
      </c>
      <c r="K616" s="105">
        <f t="shared" si="160"/>
        <v>2.2024632028417845</v>
      </c>
      <c r="L616" s="130"/>
      <c r="M616" s="106">
        <f t="shared" si="161"/>
        <v>2.3667104244232177E-2</v>
      </c>
      <c r="N616" s="106">
        <f t="shared" si="162"/>
        <v>1.6424722158143315E-3</v>
      </c>
      <c r="O616" s="106">
        <f t="shared" si="153"/>
        <v>2.2024632028417847E-2</v>
      </c>
      <c r="P616" s="130"/>
      <c r="Q616" s="45">
        <v>1.2644439409519492</v>
      </c>
      <c r="R616" s="107">
        <f t="shared" si="163"/>
        <v>2.9925726561497539E-2</v>
      </c>
      <c r="S616" s="109">
        <f t="shared" si="164"/>
        <v>2.0768140414683537E-3</v>
      </c>
      <c r="T616" s="110">
        <f t="shared" si="165"/>
        <v>2.7848912520029186E-2</v>
      </c>
      <c r="U616" s="11">
        <f t="shared" si="118"/>
        <v>0.5985145312299508</v>
      </c>
      <c r="V616" s="11">
        <f t="shared" si="118"/>
        <v>4.153628082936707E-2</v>
      </c>
      <c r="W616" s="128">
        <f t="shared" si="118"/>
        <v>0.55697825040058369</v>
      </c>
      <c r="X616" s="92">
        <f t="shared" si="154"/>
        <v>5985.1453122995081</v>
      </c>
      <c r="Y616" s="15">
        <f t="shared" si="155"/>
        <v>415.3628082936707</v>
      </c>
      <c r="Z616" s="15">
        <f t="shared" si="156"/>
        <v>5569.7825040058369</v>
      </c>
      <c r="AA616" s="111">
        <f t="shared" si="157"/>
        <v>59.851453122995082</v>
      </c>
      <c r="AB616" s="87">
        <f t="shared" si="158"/>
        <v>4.1536280829367067</v>
      </c>
      <c r="AC616" s="127">
        <f t="shared" si="159"/>
        <v>55.697825040058369</v>
      </c>
      <c r="AD616" s="9"/>
    </row>
    <row r="617" spans="1:30" x14ac:dyDescent="0.25">
      <c r="A617" s="202" t="s">
        <v>875</v>
      </c>
      <c r="B617" s="202" t="s">
        <v>3</v>
      </c>
      <c r="C617" s="202" t="s">
        <v>976</v>
      </c>
      <c r="D617" s="202">
        <v>3</v>
      </c>
      <c r="E617" s="202" t="s">
        <v>172</v>
      </c>
      <c r="F617" s="202">
        <v>15</v>
      </c>
      <c r="G617" s="183"/>
      <c r="H617" s="106">
        <v>6.3898094449047305</v>
      </c>
      <c r="I617" s="209">
        <v>2.4309737682342529</v>
      </c>
      <c r="J617" s="209">
        <v>0.47986151984188313</v>
      </c>
      <c r="K617" s="105">
        <f t="shared" si="160"/>
        <v>1.9511122483923697</v>
      </c>
      <c r="L617" s="130"/>
      <c r="M617" s="106">
        <f t="shared" si="161"/>
        <v>2.4309737682342528E-2</v>
      </c>
      <c r="N617" s="106">
        <f t="shared" si="162"/>
        <v>4.7986151984188317E-3</v>
      </c>
      <c r="O617" s="106">
        <f t="shared" si="153"/>
        <v>1.9511122483923699E-2</v>
      </c>
      <c r="P617" s="130"/>
      <c r="Q617" s="45">
        <v>1.3829583282499958</v>
      </c>
      <c r="R617" s="107">
        <f t="shared" si="163"/>
        <v>3.361935418536835E-2</v>
      </c>
      <c r="S617" s="109">
        <f t="shared" si="164"/>
        <v>6.6362848527203293E-3</v>
      </c>
      <c r="T617" s="110">
        <f t="shared" si="165"/>
        <v>2.6983069332648022E-2</v>
      </c>
      <c r="U617" s="11">
        <f t="shared" si="118"/>
        <v>0.50429031278052527</v>
      </c>
      <c r="V617" s="11">
        <f t="shared" si="118"/>
        <v>9.9544272790804939E-2</v>
      </c>
      <c r="W617" s="128">
        <f t="shared" si="118"/>
        <v>0.40474603998972031</v>
      </c>
      <c r="X617" s="92">
        <f t="shared" si="154"/>
        <v>5042.9031278052526</v>
      </c>
      <c r="Y617" s="15">
        <f t="shared" si="155"/>
        <v>995.44272790804939</v>
      </c>
      <c r="Z617" s="15">
        <f t="shared" si="156"/>
        <v>4047.4603998972029</v>
      </c>
      <c r="AA617" s="111">
        <f t="shared" si="157"/>
        <v>50.429031278052527</v>
      </c>
      <c r="AB617" s="87">
        <f t="shared" si="158"/>
        <v>9.9544272790804946</v>
      </c>
      <c r="AC617" s="127">
        <f t="shared" si="159"/>
        <v>40.474603998972029</v>
      </c>
      <c r="AD617" s="9"/>
    </row>
    <row r="618" spans="1:30" x14ac:dyDescent="0.25">
      <c r="A618" s="202" t="s">
        <v>875</v>
      </c>
      <c r="B618" s="202" t="s">
        <v>3</v>
      </c>
      <c r="C618" s="202" t="s">
        <v>976</v>
      </c>
      <c r="D618" s="202">
        <v>4</v>
      </c>
      <c r="E618" s="202" t="s">
        <v>177</v>
      </c>
      <c r="F618" s="202">
        <v>15</v>
      </c>
      <c r="G618" s="118">
        <v>84.333333333333329</v>
      </c>
      <c r="H618" s="106">
        <v>7.890377955127045</v>
      </c>
      <c r="I618" s="209">
        <v>2.3101711273193359</v>
      </c>
      <c r="J618" s="209">
        <v>0.25945203891900537</v>
      </c>
      <c r="K618" s="105">
        <f t="shared" si="160"/>
        <v>2.0507190884003306</v>
      </c>
      <c r="L618" s="130"/>
      <c r="M618" s="106">
        <f t="shared" si="161"/>
        <v>2.3101711273193361E-2</v>
      </c>
      <c r="N618" s="106">
        <f t="shared" si="162"/>
        <v>2.5945203891900538E-3</v>
      </c>
      <c r="O618" s="106">
        <f t="shared" si="153"/>
        <v>2.0507190884003306E-2</v>
      </c>
      <c r="P618" s="130"/>
      <c r="Q618" s="45">
        <v>0.7738292347107727</v>
      </c>
      <c r="R618" s="107">
        <f t="shared" si="163"/>
        <v>1.787677955504445E-2</v>
      </c>
      <c r="S618" s="109">
        <f t="shared" si="164"/>
        <v>2.0077157272084356E-3</v>
      </c>
      <c r="T618" s="110">
        <f t="shared" si="165"/>
        <v>1.5869063827836014E-2</v>
      </c>
      <c r="U618" s="11">
        <f t="shared" si="118"/>
        <v>0.26815169332566674</v>
      </c>
      <c r="V618" s="11">
        <f t="shared" si="118"/>
        <v>3.0115735908126533E-2</v>
      </c>
      <c r="W618" s="128">
        <f t="shared" si="118"/>
        <v>0.23803595741754016</v>
      </c>
      <c r="X618" s="92">
        <f t="shared" si="154"/>
        <v>2681.5169332566675</v>
      </c>
      <c r="Y618" s="15">
        <f t="shared" si="155"/>
        <v>301.15735908126533</v>
      </c>
      <c r="Z618" s="15">
        <f t="shared" si="156"/>
        <v>2380.3595741754016</v>
      </c>
      <c r="AA618" s="111">
        <f t="shared" si="157"/>
        <v>26.815169332566676</v>
      </c>
      <c r="AB618" s="87">
        <f t="shared" si="158"/>
        <v>3.0115735908126533</v>
      </c>
      <c r="AC618" s="127">
        <f t="shared" si="159"/>
        <v>23.803595741754016</v>
      </c>
      <c r="AD618" s="9"/>
    </row>
    <row r="619" spans="1:30" x14ac:dyDescent="0.25">
      <c r="A619" s="202" t="s">
        <v>875</v>
      </c>
      <c r="B619" s="202" t="s">
        <v>3</v>
      </c>
      <c r="C619" s="202" t="s">
        <v>976</v>
      </c>
      <c r="D619" s="202">
        <v>4</v>
      </c>
      <c r="E619" s="202" t="s">
        <v>170</v>
      </c>
      <c r="F619" s="202">
        <v>15</v>
      </c>
      <c r="G619" s="183"/>
      <c r="H619" s="106">
        <v>7.9239522620039153</v>
      </c>
      <c r="I619" s="209">
        <v>3.1925020217895508</v>
      </c>
      <c r="J619" s="209">
        <v>0.11284494146502017</v>
      </c>
      <c r="K619" s="105">
        <f t="shared" si="160"/>
        <v>3.0796570803245307</v>
      </c>
      <c r="L619" s="130"/>
      <c r="M619" s="106">
        <f t="shared" si="161"/>
        <v>3.1925020217895506E-2</v>
      </c>
      <c r="N619" s="106">
        <f t="shared" si="162"/>
        <v>1.1284494146502017E-3</v>
      </c>
      <c r="O619" s="106">
        <f t="shared" si="153"/>
        <v>3.0796570803245306E-2</v>
      </c>
      <c r="P619" s="130"/>
      <c r="Q619" s="45">
        <v>0.87230074768635524</v>
      </c>
      <c r="R619" s="107">
        <f t="shared" si="163"/>
        <v>2.7848219005972258E-2</v>
      </c>
      <c r="S619" s="109">
        <f t="shared" si="164"/>
        <v>9.8434726812560071E-4</v>
      </c>
      <c r="T619" s="110">
        <f t="shared" si="165"/>
        <v>2.686387173784666E-2</v>
      </c>
      <c r="U619" s="11">
        <f t="shared" si="118"/>
        <v>0.41772328508958384</v>
      </c>
      <c r="V619" s="11">
        <f t="shared" si="118"/>
        <v>1.4765209021884012E-2</v>
      </c>
      <c r="W619" s="128">
        <f t="shared" si="118"/>
        <v>0.40295807606769984</v>
      </c>
      <c r="X619" s="92">
        <f t="shared" si="154"/>
        <v>4177.2328508958381</v>
      </c>
      <c r="Y619" s="15">
        <f t="shared" si="155"/>
        <v>147.65209021884013</v>
      </c>
      <c r="Z619" s="15">
        <f t="shared" si="156"/>
        <v>4029.5807606769986</v>
      </c>
      <c r="AA619" s="111">
        <f t="shared" si="157"/>
        <v>41.772328508958381</v>
      </c>
      <c r="AB619" s="87">
        <f t="shared" si="158"/>
        <v>1.4765209021884014</v>
      </c>
      <c r="AC619" s="127">
        <f t="shared" si="159"/>
        <v>40.295807606769984</v>
      </c>
      <c r="AD619" s="9"/>
    </row>
    <row r="620" spans="1:30" x14ac:dyDescent="0.25">
      <c r="A620" s="202" t="s">
        <v>875</v>
      </c>
      <c r="B620" s="202" t="s">
        <v>3</v>
      </c>
      <c r="C620" s="202" t="s">
        <v>976</v>
      </c>
      <c r="D620" s="202">
        <v>4</v>
      </c>
      <c r="E620" s="202" t="s">
        <v>171</v>
      </c>
      <c r="F620" s="202">
        <v>20</v>
      </c>
      <c r="G620" s="183"/>
      <c r="H620" s="106">
        <v>7.8229229836263183</v>
      </c>
      <c r="I620" s="209">
        <v>2.6817822456359863</v>
      </c>
      <c r="J620" s="209">
        <v>0.13344802012076318</v>
      </c>
      <c r="K620" s="105">
        <f t="shared" si="160"/>
        <v>2.548334225515223</v>
      </c>
      <c r="L620" s="130"/>
      <c r="M620" s="106">
        <f t="shared" si="161"/>
        <v>2.6817822456359865E-2</v>
      </c>
      <c r="N620" s="106">
        <f t="shared" si="162"/>
        <v>1.3344802012076318E-3</v>
      </c>
      <c r="O620" s="106">
        <f t="shared" si="153"/>
        <v>2.5483342255152232E-2</v>
      </c>
      <c r="P620" s="130"/>
      <c r="Q620" s="45">
        <v>1.0317723129476968</v>
      </c>
      <c r="R620" s="107">
        <f t="shared" si="163"/>
        <v>2.7669886704019101E-2</v>
      </c>
      <c r="S620" s="109">
        <f t="shared" si="164"/>
        <v>1.3768797237829061E-3</v>
      </c>
      <c r="T620" s="110">
        <f t="shared" si="165"/>
        <v>2.6293006980236195E-2</v>
      </c>
      <c r="U620" s="11">
        <f t="shared" si="118"/>
        <v>0.55339773408038195</v>
      </c>
      <c r="V620" s="11">
        <f t="shared" si="118"/>
        <v>2.7537594475658123E-2</v>
      </c>
      <c r="W620" s="128">
        <f t="shared" si="118"/>
        <v>0.52586013960472389</v>
      </c>
      <c r="X620" s="92">
        <f t="shared" si="154"/>
        <v>5533.97734080382</v>
      </c>
      <c r="Y620" s="15">
        <f t="shared" si="155"/>
        <v>275.37594475658125</v>
      </c>
      <c r="Z620" s="15">
        <f t="shared" si="156"/>
        <v>5258.6013960472392</v>
      </c>
      <c r="AA620" s="111">
        <f t="shared" si="157"/>
        <v>55.339773408038198</v>
      </c>
      <c r="AB620" s="87">
        <f t="shared" si="158"/>
        <v>2.7537594475658125</v>
      </c>
      <c r="AC620" s="127">
        <f t="shared" si="159"/>
        <v>52.586013960472393</v>
      </c>
      <c r="AD620" s="9"/>
    </row>
    <row r="621" spans="1:30" x14ac:dyDescent="0.25">
      <c r="A621" s="202" t="s">
        <v>875</v>
      </c>
      <c r="B621" s="202" t="s">
        <v>3</v>
      </c>
      <c r="C621" s="202" t="s">
        <v>976</v>
      </c>
      <c r="D621" s="202">
        <v>4</v>
      </c>
      <c r="E621" s="202" t="s">
        <v>172</v>
      </c>
      <c r="F621" s="202">
        <v>34</v>
      </c>
      <c r="G621" s="202"/>
      <c r="H621" s="106">
        <v>3.8062831368204328</v>
      </c>
      <c r="I621" s="209">
        <v>2.8326778411865234</v>
      </c>
      <c r="J621" s="209">
        <v>1.4367602593519366</v>
      </c>
      <c r="K621" s="105">
        <f t="shared" si="160"/>
        <v>1.3959175818345868</v>
      </c>
      <c r="L621" s="130"/>
      <c r="M621" s="106">
        <f t="shared" si="161"/>
        <v>2.8326778411865233E-2</v>
      </c>
      <c r="N621" s="106">
        <f t="shared" si="162"/>
        <v>1.4367602593519366E-2</v>
      </c>
      <c r="O621" s="106">
        <f t="shared" si="153"/>
        <v>1.3959175818345868E-2</v>
      </c>
      <c r="P621" s="130"/>
      <c r="Q621" s="45">
        <v>1.5999442285236243</v>
      </c>
      <c r="R621" s="107">
        <f t="shared" si="163"/>
        <v>4.5321265632731374E-2</v>
      </c>
      <c r="S621" s="109">
        <f t="shared" si="164"/>
        <v>2.2987362847222366E-2</v>
      </c>
      <c r="T621" s="110">
        <f t="shared" si="165"/>
        <v>2.2333902785509011E-2</v>
      </c>
      <c r="U621" s="11">
        <f t="shared" si="118"/>
        <v>1.5409230315128668</v>
      </c>
      <c r="V621" s="11">
        <f t="shared" si="118"/>
        <v>0.78157033680556043</v>
      </c>
      <c r="W621" s="128">
        <f t="shared" si="118"/>
        <v>0.75935269470730637</v>
      </c>
      <c r="X621" s="92">
        <f t="shared" si="154"/>
        <v>15409.230315128669</v>
      </c>
      <c r="Y621" s="15">
        <f t="shared" si="155"/>
        <v>7815.7033680556042</v>
      </c>
      <c r="Z621" s="15">
        <f t="shared" si="156"/>
        <v>7593.5269470730636</v>
      </c>
      <c r="AA621" s="111">
        <f t="shared" si="157"/>
        <v>154.0923031512867</v>
      </c>
      <c r="AB621" s="87">
        <f t="shared" si="158"/>
        <v>78.15703368055604</v>
      </c>
      <c r="AC621" s="127">
        <f t="shared" si="159"/>
        <v>75.935269470730631</v>
      </c>
      <c r="AD621" s="9"/>
    </row>
    <row r="622" spans="1:30" x14ac:dyDescent="0.25">
      <c r="A622" s="202" t="s">
        <v>875</v>
      </c>
      <c r="B622" s="202" t="s">
        <v>3</v>
      </c>
      <c r="C622" s="202" t="s">
        <v>976</v>
      </c>
      <c r="D622" s="202">
        <v>5</v>
      </c>
      <c r="E622" s="202" t="s">
        <v>879</v>
      </c>
      <c r="F622" s="202">
        <v>7</v>
      </c>
      <c r="G622" s="202"/>
      <c r="H622" s="106">
        <v>3.2720428550745249</v>
      </c>
      <c r="I622" s="209">
        <v>3.3151211738586426</v>
      </c>
      <c r="J622" s="209">
        <v>0.10312813252913934</v>
      </c>
      <c r="K622" s="105">
        <f>I622-J622</f>
        <v>3.211993041329503</v>
      </c>
      <c r="L622" s="130"/>
      <c r="M622" s="106">
        <f>I622/100</f>
        <v>3.3151211738586428E-2</v>
      </c>
      <c r="N622" s="106">
        <f>J622/100</f>
        <v>1.0312813252913934E-3</v>
      </c>
      <c r="O622" s="106">
        <f>K622/100</f>
        <v>3.2119930413295028E-2</v>
      </c>
      <c r="P622" s="130"/>
      <c r="Q622" s="45">
        <v>1.6060442337522003</v>
      </c>
      <c r="R622" s="107">
        <f>$Q622*M622</f>
        <v>5.3242312454654987E-2</v>
      </c>
      <c r="S622" s="109">
        <f>$Q622*N622</f>
        <v>1.6562834258605696E-3</v>
      </c>
      <c r="T622" s="110">
        <f>$Q622*O622</f>
        <v>5.158602902879441E-2</v>
      </c>
      <c r="U622" s="11">
        <f>$F622*M622*$Q622</f>
        <v>0.3726961871825849</v>
      </c>
      <c r="V622" s="11">
        <f>$F622*N622*$Q622</f>
        <v>1.1593983981023988E-2</v>
      </c>
      <c r="W622" s="128">
        <f>$F622*O622*$Q622</f>
        <v>0.36110220320156083</v>
      </c>
      <c r="X622" s="92">
        <f>U622*10^4</f>
        <v>3726.9618718258489</v>
      </c>
      <c r="Y622" s="15">
        <f>V622*10^4</f>
        <v>115.93983981023989</v>
      </c>
      <c r="Z622" s="15">
        <f>W622*10^4</f>
        <v>3611.0220320156081</v>
      </c>
      <c r="AA622" s="111">
        <f>X622*0.01</f>
        <v>37.269618718258492</v>
      </c>
      <c r="AB622" s="87">
        <f>Y622*0.01</f>
        <v>1.159398398102399</v>
      </c>
      <c r="AC622" s="127">
        <f>Z622*0.01</f>
        <v>36.110220320156081</v>
      </c>
      <c r="AD622" s="9"/>
    </row>
    <row r="623" spans="1:30" x14ac:dyDescent="0.25">
      <c r="A623" s="202" t="s">
        <v>875</v>
      </c>
      <c r="B623" s="202" t="s">
        <v>3</v>
      </c>
      <c r="C623" s="202" t="s">
        <v>976</v>
      </c>
      <c r="D623" s="202">
        <v>5</v>
      </c>
      <c r="E623" s="202" t="s">
        <v>177</v>
      </c>
      <c r="F623" s="202">
        <v>15</v>
      </c>
      <c r="G623" s="118">
        <v>107.33333333333333</v>
      </c>
      <c r="H623" s="106">
        <v>1.9644970414199572</v>
      </c>
      <c r="I623" s="209">
        <v>2.0807435512542725</v>
      </c>
      <c r="J623" s="209">
        <v>0.34215735185781232</v>
      </c>
      <c r="K623" s="105">
        <f t="shared" si="160"/>
        <v>1.7385861993964602</v>
      </c>
      <c r="L623" s="130"/>
      <c r="M623" s="106">
        <f t="shared" si="161"/>
        <v>2.0807435512542726E-2</v>
      </c>
      <c r="N623" s="106">
        <f t="shared" si="162"/>
        <v>3.4215735185781234E-3</v>
      </c>
      <c r="O623" s="106">
        <f t="shared" si="153"/>
        <v>1.7385861993964601E-2</v>
      </c>
      <c r="P623" s="130"/>
      <c r="Q623" s="45">
        <v>0.62394339195147885</v>
      </c>
      <c r="R623" s="107">
        <f t="shared" si="163"/>
        <v>1.2982661891507567E-2</v>
      </c>
      <c r="S623" s="109">
        <f t="shared" si="164"/>
        <v>2.1348681869929908E-3</v>
      </c>
      <c r="T623" s="110">
        <f t="shared" si="165"/>
        <v>1.0847793704514575E-2</v>
      </c>
      <c r="U623" s="11">
        <f t="shared" si="118"/>
        <v>0.1947399283726135</v>
      </c>
      <c r="V623" s="11">
        <f t="shared" si="118"/>
        <v>3.2023022804894857E-2</v>
      </c>
      <c r="W623" s="128">
        <f t="shared" si="118"/>
        <v>0.16271690556771862</v>
      </c>
      <c r="X623" s="92">
        <f t="shared" si="154"/>
        <v>1947.3992837261351</v>
      </c>
      <c r="Y623" s="15">
        <f t="shared" si="155"/>
        <v>320.23022804894856</v>
      </c>
      <c r="Z623" s="15">
        <f t="shared" si="156"/>
        <v>1627.1690556771862</v>
      </c>
      <c r="AA623" s="111">
        <f t="shared" si="157"/>
        <v>19.473992837261353</v>
      </c>
      <c r="AB623" s="87">
        <f t="shared" si="158"/>
        <v>3.2023022804894858</v>
      </c>
      <c r="AC623" s="127">
        <f t="shared" si="159"/>
        <v>16.271690556771862</v>
      </c>
      <c r="AD623" s="9"/>
    </row>
    <row r="624" spans="1:30" x14ac:dyDescent="0.25">
      <c r="A624" s="202" t="s">
        <v>875</v>
      </c>
      <c r="B624" s="202" t="s">
        <v>3</v>
      </c>
      <c r="C624" s="202" t="s">
        <v>976</v>
      </c>
      <c r="D624" s="202">
        <v>5</v>
      </c>
      <c r="E624" s="202" t="s">
        <v>170</v>
      </c>
      <c r="F624" s="202">
        <v>15</v>
      </c>
      <c r="G624" s="183"/>
      <c r="H624" s="106">
        <v>6.5741658407665602</v>
      </c>
      <c r="I624" s="209">
        <v>2.2536635398864746</v>
      </c>
      <c r="J624" s="209">
        <v>0.1269645306155906</v>
      </c>
      <c r="K624" s="105">
        <f t="shared" si="160"/>
        <v>2.126699009270884</v>
      </c>
      <c r="L624" s="130"/>
      <c r="M624" s="106">
        <f t="shared" si="161"/>
        <v>2.2536635398864746E-2</v>
      </c>
      <c r="N624" s="106">
        <f t="shared" si="162"/>
        <v>1.269645306155906E-3</v>
      </c>
      <c r="O624" s="106">
        <f t="shared" ref="O624:O686" si="166">K624/100</f>
        <v>2.126699009270884E-2</v>
      </c>
      <c r="P624" s="130"/>
      <c r="Q624" s="45">
        <v>1.0770866375028321</v>
      </c>
      <c r="R624" s="107">
        <f t="shared" si="163"/>
        <v>2.4273908842390526E-2</v>
      </c>
      <c r="S624" s="109">
        <f t="shared" si="164"/>
        <v>1.3675179936287185E-3</v>
      </c>
      <c r="T624" s="110">
        <f t="shared" si="165"/>
        <v>2.2906390848761806E-2</v>
      </c>
      <c r="U624" s="11">
        <f t="shared" si="118"/>
        <v>0.36410863263585791</v>
      </c>
      <c r="V624" s="11">
        <f t="shared" si="118"/>
        <v>2.0512769904430777E-2</v>
      </c>
      <c r="W624" s="128">
        <f t="shared" si="118"/>
        <v>0.34359586273142712</v>
      </c>
      <c r="X624" s="92">
        <f t="shared" si="154"/>
        <v>3641.0863263585793</v>
      </c>
      <c r="Y624" s="15">
        <f t="shared" si="155"/>
        <v>205.12769904430778</v>
      </c>
      <c r="Z624" s="15">
        <f t="shared" si="156"/>
        <v>3435.9586273142713</v>
      </c>
      <c r="AA624" s="111">
        <f t="shared" si="157"/>
        <v>36.410863263585796</v>
      </c>
      <c r="AB624" s="87">
        <f t="shared" si="158"/>
        <v>2.0512769904430779</v>
      </c>
      <c r="AC624" s="127">
        <f t="shared" si="159"/>
        <v>34.359586273142718</v>
      </c>
      <c r="AD624" s="9"/>
    </row>
    <row r="625" spans="1:30" x14ac:dyDescent="0.25">
      <c r="A625" s="202" t="s">
        <v>875</v>
      </c>
      <c r="B625" s="202" t="s">
        <v>3</v>
      </c>
      <c r="C625" s="202" t="s">
        <v>976</v>
      </c>
      <c r="D625" s="202">
        <v>5</v>
      </c>
      <c r="E625" s="202" t="s">
        <v>171</v>
      </c>
      <c r="F625" s="202">
        <v>20</v>
      </c>
      <c r="G625" s="202"/>
      <c r="H625" s="106">
        <v>6.2379006237901695</v>
      </c>
      <c r="I625" s="209">
        <v>2.1762313842773438</v>
      </c>
      <c r="J625" s="209">
        <v>0.13711802565582221</v>
      </c>
      <c r="K625" s="105">
        <f t="shared" si="160"/>
        <v>2.0391133586215213</v>
      </c>
      <c r="L625" s="130"/>
      <c r="M625" s="106">
        <f t="shared" si="161"/>
        <v>2.1762313842773436E-2</v>
      </c>
      <c r="N625" s="106">
        <f t="shared" si="162"/>
        <v>1.371180256558222E-3</v>
      </c>
      <c r="O625" s="106">
        <f t="shared" si="166"/>
        <v>2.0391133586215214E-2</v>
      </c>
      <c r="P625" s="130"/>
      <c r="Q625" s="45">
        <v>1.1180438154661276</v>
      </c>
      <c r="R625" s="107">
        <f t="shared" si="163"/>
        <v>2.4331220402145737E-2</v>
      </c>
      <c r="S625" s="109">
        <f t="shared" si="164"/>
        <v>1.5330396057341782E-3</v>
      </c>
      <c r="T625" s="110">
        <f t="shared" si="165"/>
        <v>2.2798180796411559E-2</v>
      </c>
      <c r="U625" s="11">
        <f t="shared" si="118"/>
        <v>0.48662440804291479</v>
      </c>
      <c r="V625" s="11">
        <f t="shared" si="118"/>
        <v>3.0660792114683567E-2</v>
      </c>
      <c r="W625" s="128">
        <f t="shared" si="118"/>
        <v>0.45596361592823126</v>
      </c>
      <c r="X625" s="92">
        <f t="shared" ref="X625:X688" si="167">U625*10^4</f>
        <v>4866.2440804291482</v>
      </c>
      <c r="Y625" s="15">
        <f t="shared" ref="Y625:Y688" si="168">V625*10^4</f>
        <v>306.60792114683568</v>
      </c>
      <c r="Z625" s="15">
        <f t="shared" ref="Z625:Z688" si="169">W625*10^4</f>
        <v>4559.6361592823123</v>
      </c>
      <c r="AA625" s="111">
        <f t="shared" ref="AA625:AA688" si="170">X625*0.01</f>
        <v>48.662440804291485</v>
      </c>
      <c r="AB625" s="87">
        <f t="shared" ref="AB625:AB688" si="171">Y625*0.01</f>
        <v>3.0660792114683568</v>
      </c>
      <c r="AC625" s="127">
        <f t="shared" ref="AC625:AC688" si="172">Z625*0.01</f>
        <v>45.596361592823122</v>
      </c>
      <c r="AD625" s="9"/>
    </row>
    <row r="626" spans="1:30" x14ac:dyDescent="0.25">
      <c r="A626" s="202" t="s">
        <v>875</v>
      </c>
      <c r="B626" s="202" t="s">
        <v>3</v>
      </c>
      <c r="C626" s="202" t="s">
        <v>976</v>
      </c>
      <c r="D626" s="202">
        <v>5</v>
      </c>
      <c r="E626" s="202" t="s">
        <v>172</v>
      </c>
      <c r="F626" s="202">
        <v>50</v>
      </c>
      <c r="G626" s="202"/>
      <c r="H626" s="106">
        <v>7.9905992949470681</v>
      </c>
      <c r="I626" s="209">
        <v>2.4853725433349609</v>
      </c>
      <c r="J626" s="209">
        <v>0.12338592717916516</v>
      </c>
      <c r="K626" s="105">
        <f t="shared" si="160"/>
        <v>2.3619866161557956</v>
      </c>
      <c r="L626" s="130"/>
      <c r="M626" s="106">
        <f t="shared" si="161"/>
        <v>2.485372543334961E-2</v>
      </c>
      <c r="N626" s="106">
        <f t="shared" si="162"/>
        <v>1.2338592717916516E-3</v>
      </c>
      <c r="O626" s="106">
        <f t="shared" si="166"/>
        <v>2.3619866161557958E-2</v>
      </c>
      <c r="P626" s="130"/>
      <c r="Q626" s="45">
        <v>1.0509437579517926</v>
      </c>
      <c r="R626" s="107">
        <f t="shared" si="163"/>
        <v>2.6119867606026484E-2</v>
      </c>
      <c r="S626" s="109">
        <f t="shared" si="164"/>
        <v>1.2967166998803807E-3</v>
      </c>
      <c r="T626" s="110">
        <f t="shared" si="165"/>
        <v>2.4823150906146105E-2</v>
      </c>
      <c r="U626" s="11">
        <f t="shared" si="118"/>
        <v>1.3059933803013242</v>
      </c>
      <c r="V626" s="11">
        <f t="shared" si="118"/>
        <v>6.4835834994019029E-2</v>
      </c>
      <c r="W626" s="128">
        <f t="shared" si="118"/>
        <v>1.2411575453073052</v>
      </c>
      <c r="X626" s="92">
        <f t="shared" si="167"/>
        <v>13059.933803013242</v>
      </c>
      <c r="Y626" s="15">
        <f t="shared" si="168"/>
        <v>648.35834994019024</v>
      </c>
      <c r="Z626" s="15">
        <f t="shared" si="169"/>
        <v>12411.575453073052</v>
      </c>
      <c r="AA626" s="111">
        <f t="shared" si="170"/>
        <v>130.59933803013243</v>
      </c>
      <c r="AB626" s="87">
        <f t="shared" si="171"/>
        <v>6.4835834994019024</v>
      </c>
      <c r="AC626" s="127">
        <f t="shared" si="172"/>
        <v>124.11575453073053</v>
      </c>
      <c r="AD626" s="9"/>
    </row>
    <row r="627" spans="1:30" x14ac:dyDescent="0.25">
      <c r="A627" s="202" t="s">
        <v>875</v>
      </c>
      <c r="B627" s="202" t="s">
        <v>3</v>
      </c>
      <c r="C627" s="202" t="s">
        <v>976</v>
      </c>
      <c r="D627" s="202">
        <v>6</v>
      </c>
      <c r="E627" s="202" t="s">
        <v>879</v>
      </c>
      <c r="F627" s="202">
        <v>22</v>
      </c>
      <c r="G627" s="202"/>
      <c r="H627" s="106">
        <v>8.8116591928250934</v>
      </c>
      <c r="I627" s="209">
        <v>3.7431588172912598</v>
      </c>
      <c r="J627" s="209">
        <v>0.13796078343896589</v>
      </c>
      <c r="K627" s="105">
        <f>I627-J627</f>
        <v>3.605198033852294</v>
      </c>
      <c r="L627" s="130"/>
      <c r="M627" s="106">
        <f>I627/100</f>
        <v>3.7431588172912596E-2</v>
      </c>
      <c r="N627" s="106">
        <f>J627/100</f>
        <v>1.3796078343896589E-3</v>
      </c>
      <c r="O627" s="106">
        <f>K627/100</f>
        <v>3.6051980338522943E-2</v>
      </c>
      <c r="P627" s="130"/>
      <c r="Q627" s="45">
        <v>1.0936437945518238</v>
      </c>
      <c r="R627" s="107">
        <f>$Q627*M627</f>
        <v>4.0936824125525302E-2</v>
      </c>
      <c r="S627" s="109">
        <f>$Q627*N627</f>
        <v>1.5087995469953307E-3</v>
      </c>
      <c r="T627" s="110">
        <f>$Q627*O627</f>
        <v>3.942802457852998E-2</v>
      </c>
      <c r="U627" s="11">
        <f>$F627*M627*$Q627</f>
        <v>0.9006101307615566</v>
      </c>
      <c r="V627" s="11">
        <f>$F627*N627*$Q627</f>
        <v>3.3193590033897276E-2</v>
      </c>
      <c r="W627" s="128">
        <f>$F627*O627*$Q627</f>
        <v>0.86741654072765939</v>
      </c>
      <c r="X627" s="92">
        <f>U627*10^4</f>
        <v>9006.1013076155668</v>
      </c>
      <c r="Y627" s="15">
        <f>V627*10^4</f>
        <v>331.93590033897277</v>
      </c>
      <c r="Z627" s="15">
        <f>W627*10^4</f>
        <v>8674.1654072765941</v>
      </c>
      <c r="AA627" s="111">
        <f>X627*0.01</f>
        <v>90.061013076155675</v>
      </c>
      <c r="AB627" s="87">
        <f>Y627*0.01</f>
        <v>3.319359003389728</v>
      </c>
      <c r="AC627" s="127">
        <f>Z627*0.01</f>
        <v>86.74165407276594</v>
      </c>
      <c r="AD627" s="9"/>
    </row>
    <row r="628" spans="1:30" x14ac:dyDescent="0.25">
      <c r="A628" s="202" t="s">
        <v>875</v>
      </c>
      <c r="B628" s="202" t="s">
        <v>3</v>
      </c>
      <c r="C628" s="202" t="s">
        <v>976</v>
      </c>
      <c r="D628" s="202">
        <v>6</v>
      </c>
      <c r="E628" s="202" t="s">
        <v>177</v>
      </c>
      <c r="F628" s="202">
        <v>15</v>
      </c>
      <c r="G628" s="118">
        <v>122</v>
      </c>
      <c r="H628" s="106">
        <v>9.9731220823314182</v>
      </c>
      <c r="I628" s="209">
        <v>2.5812480449676514</v>
      </c>
      <c r="J628" s="209">
        <v>0.13359541401597985</v>
      </c>
      <c r="K628" s="105">
        <f t="shared" si="160"/>
        <v>2.4476526309516715</v>
      </c>
      <c r="L628" s="130"/>
      <c r="M628" s="106">
        <f t="shared" si="161"/>
        <v>2.5812480449676514E-2</v>
      </c>
      <c r="N628" s="106">
        <f t="shared" si="162"/>
        <v>1.3359541401597986E-3</v>
      </c>
      <c r="O628" s="106">
        <f t="shared" si="166"/>
        <v>2.4476526309516716E-2</v>
      </c>
      <c r="P628" s="130"/>
      <c r="Q628" s="45">
        <v>0.76511494152709281</v>
      </c>
      <c r="R628" s="107">
        <f t="shared" si="163"/>
        <v>1.9749514469923471E-2</v>
      </c>
      <c r="S628" s="109">
        <f t="shared" si="164"/>
        <v>1.0221584738312418E-3</v>
      </c>
      <c r="T628" s="110">
        <f t="shared" si="165"/>
        <v>1.8727355996092231E-2</v>
      </c>
      <c r="U628" s="11">
        <f t="shared" si="118"/>
        <v>0.29624271704885208</v>
      </c>
      <c r="V628" s="11">
        <f t="shared" si="118"/>
        <v>1.5332377107468629E-2</v>
      </c>
      <c r="W628" s="128">
        <f t="shared" si="118"/>
        <v>0.28091033994138348</v>
      </c>
      <c r="X628" s="92">
        <f t="shared" si="167"/>
        <v>2962.4271704885209</v>
      </c>
      <c r="Y628" s="15">
        <f t="shared" si="168"/>
        <v>153.32377107468628</v>
      </c>
      <c r="Z628" s="15">
        <f t="shared" si="169"/>
        <v>2809.1033994138347</v>
      </c>
      <c r="AA628" s="111">
        <f t="shared" si="170"/>
        <v>29.62427170488521</v>
      </c>
      <c r="AB628" s="87">
        <f t="shared" si="171"/>
        <v>1.5332377107468629</v>
      </c>
      <c r="AC628" s="127">
        <f t="shared" si="172"/>
        <v>28.091033994138346</v>
      </c>
      <c r="AD628" s="9"/>
    </row>
    <row r="629" spans="1:30" x14ac:dyDescent="0.25">
      <c r="A629" s="202" t="s">
        <v>875</v>
      </c>
      <c r="B629" s="202" t="s">
        <v>3</v>
      </c>
      <c r="C629" s="202" t="s">
        <v>976</v>
      </c>
      <c r="D629" s="202">
        <v>6</v>
      </c>
      <c r="E629" s="202" t="s">
        <v>170</v>
      </c>
      <c r="F629" s="202">
        <v>15</v>
      </c>
      <c r="G629" s="202"/>
      <c r="H629" s="106">
        <v>6.4733395696913307</v>
      </c>
      <c r="I629" s="209">
        <v>9.1268186569213867</v>
      </c>
      <c r="J629" s="209">
        <v>1.6733498605419472</v>
      </c>
      <c r="K629" s="105">
        <f t="shared" si="160"/>
        <v>7.4534687963794397</v>
      </c>
      <c r="L629" s="130"/>
      <c r="M629" s="106">
        <f t="shared" si="161"/>
        <v>9.1268186569213872E-2</v>
      </c>
      <c r="N629" s="106">
        <f t="shared" si="162"/>
        <v>1.6733498605419471E-2</v>
      </c>
      <c r="O629" s="106">
        <f t="shared" si="166"/>
        <v>7.4534687963794394E-2</v>
      </c>
      <c r="P629" s="130"/>
      <c r="Q629" s="45">
        <v>0.97077226066193767</v>
      </c>
      <c r="R629" s="107">
        <f t="shared" si="163"/>
        <v>8.8600623802311249E-2</v>
      </c>
      <c r="S629" s="109">
        <f t="shared" si="164"/>
        <v>1.6244416269966443E-2</v>
      </c>
      <c r="T629" s="110">
        <f t="shared" si="165"/>
        <v>7.2356207532344799E-2</v>
      </c>
      <c r="U629" s="11">
        <f t="shared" si="118"/>
        <v>1.3290093570346688</v>
      </c>
      <c r="V629" s="11">
        <f t="shared" si="118"/>
        <v>0.24366624404949663</v>
      </c>
      <c r="W629" s="128">
        <f t="shared" si="118"/>
        <v>1.0853431129851718</v>
      </c>
      <c r="X629" s="92">
        <f t="shared" si="167"/>
        <v>13290.093570346688</v>
      </c>
      <c r="Y629" s="15">
        <f t="shared" si="168"/>
        <v>2436.6624404949662</v>
      </c>
      <c r="Z629" s="15">
        <f t="shared" si="169"/>
        <v>10853.431129851719</v>
      </c>
      <c r="AA629" s="111">
        <f t="shared" si="170"/>
        <v>132.90093570346687</v>
      </c>
      <c r="AB629" s="87">
        <f t="shared" si="171"/>
        <v>24.366624404949661</v>
      </c>
      <c r="AC629" s="127">
        <f t="shared" si="172"/>
        <v>108.5343112985172</v>
      </c>
      <c r="AD629" s="9"/>
    </row>
    <row r="630" spans="1:30" x14ac:dyDescent="0.25">
      <c r="A630" s="202" t="s">
        <v>875</v>
      </c>
      <c r="B630" s="202" t="s">
        <v>3</v>
      </c>
      <c r="C630" s="202" t="s">
        <v>976</v>
      </c>
      <c r="D630" s="202">
        <v>6</v>
      </c>
      <c r="E630" s="202" t="s">
        <v>171</v>
      </c>
      <c r="F630" s="202">
        <v>20</v>
      </c>
      <c r="G630" s="202"/>
      <c r="H630" s="106">
        <v>7.1781458878233533</v>
      </c>
      <c r="I630" s="209">
        <v>2.0851702690124512</v>
      </c>
      <c r="J630" s="209">
        <v>0.1743613009586544</v>
      </c>
      <c r="K630" s="105">
        <f t="shared" si="160"/>
        <v>1.9108089680537967</v>
      </c>
      <c r="L630" s="130"/>
      <c r="M630" s="106">
        <f t="shared" si="161"/>
        <v>2.0851702690124513E-2</v>
      </c>
      <c r="N630" s="106">
        <f t="shared" si="162"/>
        <v>1.743613009586544E-3</v>
      </c>
      <c r="O630" s="106">
        <f t="shared" si="166"/>
        <v>1.9108089680537968E-2</v>
      </c>
      <c r="P630" s="130"/>
      <c r="Q630" s="45">
        <v>0.94462938111089811</v>
      </c>
      <c r="R630" s="107">
        <f t="shared" si="163"/>
        <v>1.9697131007280769E-2</v>
      </c>
      <c r="S630" s="109">
        <f t="shared" si="164"/>
        <v>1.6470680781426475E-3</v>
      </c>
      <c r="T630" s="110">
        <f t="shared" si="165"/>
        <v>1.8050062929138119E-2</v>
      </c>
      <c r="U630" s="11">
        <f t="shared" si="118"/>
        <v>0.39394262014561537</v>
      </c>
      <c r="V630" s="11">
        <f t="shared" si="118"/>
        <v>3.2941361562852954E-2</v>
      </c>
      <c r="W630" s="128">
        <f t="shared" si="118"/>
        <v>0.36100125858276239</v>
      </c>
      <c r="X630" s="92">
        <f t="shared" si="167"/>
        <v>3939.4262014561536</v>
      </c>
      <c r="Y630" s="15">
        <f t="shared" si="168"/>
        <v>329.41361562852956</v>
      </c>
      <c r="Z630" s="15">
        <f t="shared" si="169"/>
        <v>3610.0125858276238</v>
      </c>
      <c r="AA630" s="111">
        <f t="shared" si="170"/>
        <v>39.394262014561541</v>
      </c>
      <c r="AB630" s="87">
        <f t="shared" si="171"/>
        <v>3.2941361562852958</v>
      </c>
      <c r="AC630" s="127">
        <f t="shared" si="172"/>
        <v>36.100125858276236</v>
      </c>
      <c r="AD630" s="9"/>
    </row>
    <row r="631" spans="1:30" x14ac:dyDescent="0.25">
      <c r="A631" s="202" t="s">
        <v>875</v>
      </c>
      <c r="B631" s="202" t="s">
        <v>3</v>
      </c>
      <c r="C631" s="202" t="s">
        <v>976</v>
      </c>
      <c r="D631" s="202">
        <v>6</v>
      </c>
      <c r="E631" s="202" t="s">
        <v>172</v>
      </c>
      <c r="F631" s="202">
        <v>50</v>
      </c>
      <c r="G631" s="202"/>
      <c r="H631" s="106">
        <v>4.8111243307555203</v>
      </c>
      <c r="I631" s="209">
        <v>1.8910442590713501</v>
      </c>
      <c r="J631" s="209">
        <v>0.41474473909438886</v>
      </c>
      <c r="K631" s="105">
        <f t="shared" si="160"/>
        <v>1.4762995199769613</v>
      </c>
      <c r="L631" s="130"/>
      <c r="M631" s="106">
        <f t="shared" si="161"/>
        <v>1.8910442590713502E-2</v>
      </c>
      <c r="N631" s="106">
        <f t="shared" si="162"/>
        <v>4.1474473909438887E-3</v>
      </c>
      <c r="O631" s="106">
        <f t="shared" si="166"/>
        <v>1.4762995199769613E-2</v>
      </c>
      <c r="P631" s="130"/>
      <c r="Q631" s="45">
        <v>1.5459156107848093</v>
      </c>
      <c r="R631" s="107">
        <f t="shared" si="163"/>
        <v>2.9233948407833936E-2</v>
      </c>
      <c r="S631" s="109">
        <f t="shared" si="164"/>
        <v>6.4116036665688853E-3</v>
      </c>
      <c r="T631" s="110">
        <f t="shared" si="165"/>
        <v>2.2822344741265051E-2</v>
      </c>
      <c r="U631" s="11">
        <f t="shared" si="118"/>
        <v>1.4616974203916966</v>
      </c>
      <c r="V631" s="11">
        <f t="shared" si="118"/>
        <v>0.32058018332844429</v>
      </c>
      <c r="W631" s="128">
        <f t="shared" si="118"/>
        <v>1.1411172370632525</v>
      </c>
      <c r="X631" s="92">
        <f t="shared" si="167"/>
        <v>14616.974203916965</v>
      </c>
      <c r="Y631" s="15">
        <f t="shared" si="168"/>
        <v>3205.8018332844431</v>
      </c>
      <c r="Z631" s="15">
        <f t="shared" si="169"/>
        <v>11411.172370632525</v>
      </c>
      <c r="AA631" s="111">
        <f t="shared" si="170"/>
        <v>146.16974203916965</v>
      </c>
      <c r="AB631" s="87">
        <f t="shared" si="171"/>
        <v>32.058018332844433</v>
      </c>
      <c r="AC631" s="127">
        <f t="shared" si="172"/>
        <v>114.11172370632525</v>
      </c>
      <c r="AD631" s="9"/>
    </row>
    <row r="632" spans="1:30" x14ac:dyDescent="0.25">
      <c r="A632" s="202" t="s">
        <v>866</v>
      </c>
      <c r="B632" s="202" t="s">
        <v>3</v>
      </c>
      <c r="C632" s="202" t="s">
        <v>868</v>
      </c>
      <c r="D632" s="202">
        <v>1</v>
      </c>
      <c r="E632" s="202" t="s">
        <v>879</v>
      </c>
      <c r="F632" s="202">
        <v>113</v>
      </c>
      <c r="G632" s="183"/>
      <c r="H632" s="106">
        <v>2.0808561236622101</v>
      </c>
      <c r="I632" s="209">
        <v>9.5376243591308505</v>
      </c>
      <c r="J632" s="209">
        <v>8.7383592863003585</v>
      </c>
      <c r="K632" s="105">
        <f>I632-J632</f>
        <v>0.79926507283049197</v>
      </c>
      <c r="L632" s="130"/>
      <c r="M632" s="106">
        <f>I632/100</f>
        <v>9.5376243591308502E-2</v>
      </c>
      <c r="N632" s="106">
        <f>J632/100</f>
        <v>8.7383592863003581E-2</v>
      </c>
      <c r="O632" s="106">
        <f>K632/100</f>
        <v>7.9926507283049203E-3</v>
      </c>
      <c r="P632" s="130"/>
      <c r="Q632" s="45">
        <v>1.2958153964131971</v>
      </c>
      <c r="R632" s="107">
        <f>$Q632*M632</f>
        <v>0.12359000489767308</v>
      </c>
      <c r="S632" s="109">
        <f>$Q632*N632</f>
        <v>0.1132330050257824</v>
      </c>
      <c r="T632" s="110">
        <f>$Q632*O632</f>
        <v>1.0356999871890669E-2</v>
      </c>
      <c r="U632" s="11">
        <f>$F632*M632*$Q632</f>
        <v>13.965670553437059</v>
      </c>
      <c r="V632" s="11">
        <f>$F632*N632*$Q632</f>
        <v>12.795329567913413</v>
      </c>
      <c r="W632" s="128">
        <f>$F632*O632*$Q632</f>
        <v>1.1703409855236455</v>
      </c>
      <c r="X632" s="92">
        <f>U632*10^4</f>
        <v>139656.70553437059</v>
      </c>
      <c r="Y632" s="15">
        <f>V632*10^4</f>
        <v>127953.29567913413</v>
      </c>
      <c r="Z632" s="15">
        <f>W632*10^4</f>
        <v>11703.409855236456</v>
      </c>
      <c r="AA632" s="111">
        <f>X632*0.01</f>
        <v>1396.567055343706</v>
      </c>
      <c r="AB632" s="87">
        <f>Y632*0.01</f>
        <v>1279.5329567913413</v>
      </c>
      <c r="AC632" s="127">
        <f>Z632*0.01</f>
        <v>117.03409855236455</v>
      </c>
      <c r="AD632" s="9"/>
    </row>
    <row r="633" spans="1:30" x14ac:dyDescent="0.25">
      <c r="A633" s="202" t="s">
        <v>866</v>
      </c>
      <c r="B633" s="202" t="s">
        <v>3</v>
      </c>
      <c r="C633" s="202" t="s">
        <v>868</v>
      </c>
      <c r="D633" s="202">
        <v>1</v>
      </c>
      <c r="E633" s="202" t="s">
        <v>177</v>
      </c>
      <c r="F633" s="202">
        <v>15</v>
      </c>
      <c r="G633" s="118">
        <v>213.33333333333334</v>
      </c>
      <c r="H633" s="106">
        <v>7.1765734265734693</v>
      </c>
      <c r="I633" s="209">
        <v>8.7212953567504883</v>
      </c>
      <c r="J633" s="209">
        <v>6.6080333063235619</v>
      </c>
      <c r="K633" s="105">
        <f t="shared" si="160"/>
        <v>2.1132620504269264</v>
      </c>
      <c r="L633" s="130"/>
      <c r="M633" s="106">
        <f t="shared" si="161"/>
        <v>8.7212953567504886E-2</v>
      </c>
      <c r="N633" s="106">
        <f t="shared" si="162"/>
        <v>6.6080333063235616E-2</v>
      </c>
      <c r="O633" s="106">
        <f t="shared" si="166"/>
        <v>2.1132620504269263E-2</v>
      </c>
      <c r="P633" s="130"/>
      <c r="Q633" s="45">
        <v>0.83057347045494179</v>
      </c>
      <c r="R633" s="107">
        <f t="shared" si="163"/>
        <v>7.2436765513188228E-2</v>
      </c>
      <c r="S633" s="109">
        <f t="shared" si="164"/>
        <v>5.4884571561150043E-2</v>
      </c>
      <c r="T633" s="110">
        <f t="shared" si="165"/>
        <v>1.7552193952038185E-2</v>
      </c>
      <c r="U633" s="11">
        <f t="shared" si="118"/>
        <v>1.0865514826978235</v>
      </c>
      <c r="V633" s="11">
        <f t="shared" si="118"/>
        <v>0.82326857341725068</v>
      </c>
      <c r="W633" s="128">
        <f t="shared" si="118"/>
        <v>0.26328290928057274</v>
      </c>
      <c r="X633" s="92">
        <f t="shared" si="167"/>
        <v>10865.514826978235</v>
      </c>
      <c r="Y633" s="15">
        <f t="shared" si="168"/>
        <v>8232.6857341725063</v>
      </c>
      <c r="Z633" s="15">
        <f t="shared" si="169"/>
        <v>2632.8290928057272</v>
      </c>
      <c r="AA633" s="111">
        <f t="shared" si="170"/>
        <v>108.65514826978234</v>
      </c>
      <c r="AB633" s="87">
        <f t="shared" si="171"/>
        <v>82.326857341725059</v>
      </c>
      <c r="AC633" s="127">
        <f t="shared" si="172"/>
        <v>26.328290928057271</v>
      </c>
      <c r="AD633" s="9"/>
    </row>
    <row r="634" spans="1:30" x14ac:dyDescent="0.25">
      <c r="A634" s="202" t="s">
        <v>866</v>
      </c>
      <c r="B634" s="202" t="s">
        <v>3</v>
      </c>
      <c r="C634" s="202" t="s">
        <v>868</v>
      </c>
      <c r="D634" s="202">
        <v>1</v>
      </c>
      <c r="E634" s="202" t="s">
        <v>170</v>
      </c>
      <c r="F634" s="202">
        <v>15</v>
      </c>
      <c r="G634" s="183"/>
      <c r="H634" s="106">
        <v>3.2676056338027113</v>
      </c>
      <c r="I634" s="209">
        <v>8.990025520324707</v>
      </c>
      <c r="J634" s="209">
        <v>7.7462364062457105</v>
      </c>
      <c r="K634" s="105">
        <f t="shared" si="160"/>
        <v>1.2437891140789965</v>
      </c>
      <c r="L634" s="130"/>
      <c r="M634" s="106">
        <f t="shared" si="161"/>
        <v>8.990025520324707E-2</v>
      </c>
      <c r="N634" s="106">
        <f t="shared" si="162"/>
        <v>7.7462364062457101E-2</v>
      </c>
      <c r="O634" s="106">
        <f t="shared" si="166"/>
        <v>1.2437891140789964E-2</v>
      </c>
      <c r="P634" s="130"/>
      <c r="Q634" s="45">
        <v>1.2487582132213257</v>
      </c>
      <c r="R634" s="107">
        <f t="shared" si="163"/>
        <v>0.11226368205574801</v>
      </c>
      <c r="S634" s="109">
        <f t="shared" si="164"/>
        <v>9.6731763338533769E-2</v>
      </c>
      <c r="T634" s="110">
        <f t="shared" si="165"/>
        <v>1.5531918717214233E-2</v>
      </c>
      <c r="U634" s="11">
        <f t="shared" si="118"/>
        <v>1.68395523083622</v>
      </c>
      <c r="V634" s="11">
        <f t="shared" si="118"/>
        <v>1.4509764500780062</v>
      </c>
      <c r="W634" s="128">
        <f t="shared" si="118"/>
        <v>0.23297878075821349</v>
      </c>
      <c r="X634" s="92">
        <f t="shared" si="167"/>
        <v>16839.552308362199</v>
      </c>
      <c r="Y634" s="15">
        <f t="shared" si="168"/>
        <v>14509.764500780062</v>
      </c>
      <c r="Z634" s="15">
        <f t="shared" si="169"/>
        <v>2329.787807582135</v>
      </c>
      <c r="AA634" s="111">
        <f t="shared" si="170"/>
        <v>168.39552308362201</v>
      </c>
      <c r="AB634" s="87">
        <f t="shared" si="171"/>
        <v>145.09764500780062</v>
      </c>
      <c r="AC634" s="127">
        <f t="shared" si="172"/>
        <v>23.297878075821352</v>
      </c>
      <c r="AD634" s="9"/>
    </row>
    <row r="635" spans="1:30" x14ac:dyDescent="0.25">
      <c r="A635" s="202" t="s">
        <v>866</v>
      </c>
      <c r="B635" s="202" t="s">
        <v>3</v>
      </c>
      <c r="C635" s="202" t="s">
        <v>868</v>
      </c>
      <c r="D635" s="202">
        <v>1</v>
      </c>
      <c r="E635" s="202" t="s">
        <v>171</v>
      </c>
      <c r="F635" s="202">
        <v>20</v>
      </c>
      <c r="G635" s="183"/>
      <c r="H635" s="106">
        <v>2.275672173631377</v>
      </c>
      <c r="I635" s="209">
        <v>8.3343906402587891</v>
      </c>
      <c r="J635" s="209">
        <v>7.8683463299123781</v>
      </c>
      <c r="K635" s="105">
        <f t="shared" si="160"/>
        <v>0.46604431034641092</v>
      </c>
      <c r="L635" s="130"/>
      <c r="M635" s="106">
        <f t="shared" si="161"/>
        <v>8.3343906402587889E-2</v>
      </c>
      <c r="N635" s="106">
        <f t="shared" si="162"/>
        <v>7.8683463299123776E-2</v>
      </c>
      <c r="O635" s="106">
        <f t="shared" si="166"/>
        <v>4.660443103464109E-3</v>
      </c>
      <c r="P635" s="130"/>
      <c r="Q635" s="45">
        <v>1.4587726789480104</v>
      </c>
      <c r="R635" s="107">
        <f t="shared" si="163"/>
        <v>0.12157981361689538</v>
      </c>
      <c r="S635" s="109">
        <f t="shared" si="164"/>
        <v>0.11478128654577024</v>
      </c>
      <c r="T635" s="110">
        <f t="shared" si="165"/>
        <v>6.7985270711251183E-3</v>
      </c>
      <c r="U635" s="11">
        <f t="shared" si="118"/>
        <v>2.4315962723379072</v>
      </c>
      <c r="V635" s="11">
        <f t="shared" si="118"/>
        <v>2.2956257309154049</v>
      </c>
      <c r="W635" s="128">
        <f t="shared" si="118"/>
        <v>0.13597054142250237</v>
      </c>
      <c r="X635" s="92">
        <f t="shared" si="167"/>
        <v>24315.962723379071</v>
      </c>
      <c r="Y635" s="15">
        <f t="shared" si="168"/>
        <v>22956.257309154051</v>
      </c>
      <c r="Z635" s="15">
        <f t="shared" si="169"/>
        <v>1359.7054142250236</v>
      </c>
      <c r="AA635" s="111">
        <f t="shared" si="170"/>
        <v>243.1596272337907</v>
      </c>
      <c r="AB635" s="87">
        <f t="shared" si="171"/>
        <v>229.56257309154051</v>
      </c>
      <c r="AC635" s="127">
        <f t="shared" si="172"/>
        <v>13.597054142250236</v>
      </c>
      <c r="AD635" s="9"/>
    </row>
    <row r="636" spans="1:30" x14ac:dyDescent="0.25">
      <c r="A636" s="202" t="s">
        <v>866</v>
      </c>
      <c r="B636" s="202" t="s">
        <v>3</v>
      </c>
      <c r="C636" s="202" t="s">
        <v>868</v>
      </c>
      <c r="D636" s="202">
        <v>1</v>
      </c>
      <c r="E636" s="202" t="s">
        <v>172</v>
      </c>
      <c r="F636" s="202">
        <v>50</v>
      </c>
      <c r="G636" s="183"/>
      <c r="H636" s="106">
        <v>2.1549847627340033</v>
      </c>
      <c r="I636" s="209">
        <v>8.7547006607055664</v>
      </c>
      <c r="J636" s="209">
        <v>8.2042515635957489</v>
      </c>
      <c r="K636" s="105">
        <f t="shared" si="160"/>
        <v>0.55044909710981749</v>
      </c>
      <c r="L636" s="130"/>
      <c r="M636" s="106">
        <f t="shared" si="161"/>
        <v>8.7547006607055666E-2</v>
      </c>
      <c r="N636" s="106">
        <f t="shared" si="162"/>
        <v>8.2042515635957491E-2</v>
      </c>
      <c r="O636" s="106">
        <f t="shared" si="166"/>
        <v>5.5044909710981749E-3</v>
      </c>
      <c r="P636" s="130"/>
      <c r="Q636" s="45">
        <v>1.35507259006222</v>
      </c>
      <c r="R636" s="107">
        <f t="shared" si="163"/>
        <v>0.1186325489952172</v>
      </c>
      <c r="S636" s="109">
        <f t="shared" si="164"/>
        <v>0.1111735641580371</v>
      </c>
      <c r="T636" s="110">
        <f t="shared" si="165"/>
        <v>7.4589848371801083E-3</v>
      </c>
      <c r="U636" s="11">
        <f t="shared" si="118"/>
        <v>5.9316274497608603</v>
      </c>
      <c r="V636" s="11">
        <f t="shared" si="118"/>
        <v>5.5586782079018553</v>
      </c>
      <c r="W636" s="128">
        <f t="shared" si="118"/>
        <v>0.37294924185900541</v>
      </c>
      <c r="X636" s="92">
        <f t="shared" si="167"/>
        <v>59316.274497608603</v>
      </c>
      <c r="Y636" s="15">
        <f t="shared" si="168"/>
        <v>55586.782079018551</v>
      </c>
      <c r="Z636" s="15">
        <f t="shared" si="169"/>
        <v>3729.4924185900541</v>
      </c>
      <c r="AA636" s="111">
        <f t="shared" si="170"/>
        <v>593.16274497608606</v>
      </c>
      <c r="AB636" s="87">
        <f t="shared" si="171"/>
        <v>555.86782079018553</v>
      </c>
      <c r="AC636" s="127">
        <f t="shared" si="172"/>
        <v>37.294924185900541</v>
      </c>
      <c r="AD636" s="9"/>
    </row>
    <row r="637" spans="1:30" x14ac:dyDescent="0.25">
      <c r="A637" s="202" t="s">
        <v>866</v>
      </c>
      <c r="B637" s="202" t="s">
        <v>3</v>
      </c>
      <c r="C637" s="202" t="s">
        <v>868</v>
      </c>
      <c r="D637" s="202">
        <v>2</v>
      </c>
      <c r="E637" s="202" t="s">
        <v>879</v>
      </c>
      <c r="F637" s="202">
        <v>180</v>
      </c>
      <c r="G637" s="183"/>
      <c r="H637" s="106">
        <v>2.6149264842732394</v>
      </c>
      <c r="I637" s="209">
        <v>8.6745729446411133</v>
      </c>
      <c r="J637" s="209">
        <v>8.004761679798623</v>
      </c>
      <c r="K637" s="105">
        <f>I637-J637</f>
        <v>0.66981126484249032</v>
      </c>
      <c r="L637" s="130"/>
      <c r="M637" s="106">
        <f>I637/100</f>
        <v>8.6745729446411138E-2</v>
      </c>
      <c r="N637" s="106">
        <f>J637/100</f>
        <v>8.0047616797986235E-2</v>
      </c>
      <c r="O637" s="106">
        <f>K637/100</f>
        <v>6.6981126484249032E-3</v>
      </c>
      <c r="P637" s="130"/>
      <c r="Q637" s="45">
        <v>1.4178155009847153</v>
      </c>
      <c r="R637" s="107">
        <f>$Q637*M637</f>
        <v>0.12298943985334798</v>
      </c>
      <c r="S637" s="109">
        <f>$Q637*N637</f>
        <v>0.11349275191306937</v>
      </c>
      <c r="T637" s="110">
        <f>$Q637*O637</f>
        <v>9.4966879402786121E-3</v>
      </c>
      <c r="U637" s="11">
        <f>$F637*M637*$Q637</f>
        <v>22.138099173602637</v>
      </c>
      <c r="V637" s="11">
        <f>$F637*N637*$Q637</f>
        <v>20.428695344352487</v>
      </c>
      <c r="W637" s="128">
        <f>$F637*O637*$Q637</f>
        <v>1.7094038292501503</v>
      </c>
      <c r="X637" s="92">
        <f>U637*10^4</f>
        <v>221380.99173602636</v>
      </c>
      <c r="Y637" s="15">
        <f>V637*10^4</f>
        <v>204286.95344352486</v>
      </c>
      <c r="Z637" s="15">
        <f>W637*10^4</f>
        <v>17094.038292501504</v>
      </c>
      <c r="AA637" s="111">
        <f>X637*0.01</f>
        <v>2213.8099173602636</v>
      </c>
      <c r="AB637" s="87">
        <f>Y637*0.01</f>
        <v>2042.8695344352486</v>
      </c>
      <c r="AC637" s="127">
        <f>Z637*0.01</f>
        <v>170.94038292501503</v>
      </c>
      <c r="AD637" s="9"/>
    </row>
    <row r="638" spans="1:30" x14ac:dyDescent="0.25">
      <c r="A638" s="202" t="s">
        <v>866</v>
      </c>
      <c r="B638" s="202" t="s">
        <v>3</v>
      </c>
      <c r="C638" s="202" t="s">
        <v>868</v>
      </c>
      <c r="D638" s="202">
        <v>2</v>
      </c>
      <c r="E638" s="202" t="s">
        <v>177</v>
      </c>
      <c r="F638" s="202">
        <v>15</v>
      </c>
      <c r="G638" s="118">
        <v>280</v>
      </c>
      <c r="H638" s="106">
        <v>11.670771430841373</v>
      </c>
      <c r="I638" s="209">
        <v>11.372547149658203</v>
      </c>
      <c r="J638" s="209">
        <v>6.7484354973218164</v>
      </c>
      <c r="K638" s="105">
        <f t="shared" si="160"/>
        <v>4.6241116523363868</v>
      </c>
      <c r="L638" s="130"/>
      <c r="M638" s="106">
        <f t="shared" si="161"/>
        <v>0.11372547149658203</v>
      </c>
      <c r="N638" s="106">
        <f t="shared" si="162"/>
        <v>6.7484354973218169E-2</v>
      </c>
      <c r="O638" s="106">
        <f t="shared" si="166"/>
        <v>4.6241116523363865E-2</v>
      </c>
      <c r="P638" s="130"/>
      <c r="Q638" s="45">
        <v>0.57252906216776756</v>
      </c>
      <c r="R638" s="107">
        <f t="shared" si="163"/>
        <v>6.5111137540525291E-2</v>
      </c>
      <c r="S638" s="109">
        <f t="shared" si="164"/>
        <v>3.8636754463813316E-2</v>
      </c>
      <c r="T638" s="110">
        <f t="shared" si="165"/>
        <v>2.6474383076711974E-2</v>
      </c>
      <c r="U638" s="11">
        <f t="shared" si="118"/>
        <v>0.97666706310787932</v>
      </c>
      <c r="V638" s="11">
        <f t="shared" si="118"/>
        <v>0.57955131695719975</v>
      </c>
      <c r="W638" s="128">
        <f t="shared" si="118"/>
        <v>0.39711574615067963</v>
      </c>
      <c r="X638" s="92">
        <f t="shared" si="167"/>
        <v>9766.670631078794</v>
      </c>
      <c r="Y638" s="15">
        <f t="shared" si="168"/>
        <v>5795.5131695719974</v>
      </c>
      <c r="Z638" s="15">
        <f t="shared" si="169"/>
        <v>3971.1574615067962</v>
      </c>
      <c r="AA638" s="111">
        <f t="shared" si="170"/>
        <v>97.666706310787944</v>
      </c>
      <c r="AB638" s="87">
        <f t="shared" si="171"/>
        <v>57.955131695719977</v>
      </c>
      <c r="AC638" s="127">
        <f t="shared" si="172"/>
        <v>39.71157461506796</v>
      </c>
      <c r="AD638" s="9"/>
    </row>
    <row r="639" spans="1:30" x14ac:dyDescent="0.25">
      <c r="A639" s="202" t="s">
        <v>866</v>
      </c>
      <c r="B639" s="202" t="s">
        <v>3</v>
      </c>
      <c r="C639" s="202" t="s">
        <v>868</v>
      </c>
      <c r="D639" s="202">
        <v>2</v>
      </c>
      <c r="E639" s="202" t="s">
        <v>170</v>
      </c>
      <c r="F639" s="202">
        <v>15</v>
      </c>
      <c r="G639" s="183"/>
      <c r="H639" s="106">
        <v>4.5862933556204482</v>
      </c>
      <c r="I639" s="209">
        <v>9.3373584747314453</v>
      </c>
      <c r="J639" s="209">
        <v>7.8501854261692516</v>
      </c>
      <c r="K639" s="105">
        <f t="shared" si="160"/>
        <v>1.4871730485621937</v>
      </c>
      <c r="L639" s="130"/>
      <c r="M639" s="106">
        <f t="shared" si="161"/>
        <v>9.3373584747314456E-2</v>
      </c>
      <c r="N639" s="106">
        <f t="shared" si="162"/>
        <v>7.8501854261692511E-2</v>
      </c>
      <c r="O639" s="106">
        <f t="shared" si="166"/>
        <v>1.4871730485621936E-2</v>
      </c>
      <c r="P639" s="130"/>
      <c r="Q639" s="45">
        <v>1.2539867891315335</v>
      </c>
      <c r="R639" s="107">
        <f t="shared" si="163"/>
        <v>0.11708924172698598</v>
      </c>
      <c r="S639" s="109">
        <f t="shared" si="164"/>
        <v>9.8440288166491377E-2</v>
      </c>
      <c r="T639" s="110">
        <f t="shared" si="165"/>
        <v>1.8648953560494595E-2</v>
      </c>
      <c r="U639" s="11">
        <f t="shared" si="118"/>
        <v>1.7563386259047897</v>
      </c>
      <c r="V639" s="11">
        <f t="shared" si="118"/>
        <v>1.4766043224973708</v>
      </c>
      <c r="W639" s="128">
        <f t="shared" si="118"/>
        <v>0.27973430340741889</v>
      </c>
      <c r="X639" s="92">
        <f t="shared" si="167"/>
        <v>17563.386259047897</v>
      </c>
      <c r="Y639" s="15">
        <f t="shared" si="168"/>
        <v>14766.043224973708</v>
      </c>
      <c r="Z639" s="15">
        <f t="shared" si="169"/>
        <v>2797.3430340741888</v>
      </c>
      <c r="AA639" s="111">
        <f t="shared" si="170"/>
        <v>175.63386259047897</v>
      </c>
      <c r="AB639" s="87">
        <f t="shared" si="171"/>
        <v>147.66043224973708</v>
      </c>
      <c r="AC639" s="127">
        <f t="shared" si="172"/>
        <v>27.973430340741889</v>
      </c>
      <c r="AD639" s="9"/>
    </row>
    <row r="640" spans="1:30" x14ac:dyDescent="0.25">
      <c r="A640" s="202" t="s">
        <v>866</v>
      </c>
      <c r="B640" s="202" t="s">
        <v>3</v>
      </c>
      <c r="C640" s="202" t="s">
        <v>868</v>
      </c>
      <c r="D640" s="202">
        <v>2</v>
      </c>
      <c r="E640" s="202" t="s">
        <v>171</v>
      </c>
      <c r="F640" s="202">
        <v>20</v>
      </c>
      <c r="G640" s="183"/>
      <c r="H640" s="106">
        <v>2.9839026305457566</v>
      </c>
      <c r="I640" s="209">
        <v>8.6619882583618164</v>
      </c>
      <c r="J640" s="209">
        <v>6.8579511198755982</v>
      </c>
      <c r="K640" s="105">
        <f t="shared" si="160"/>
        <v>1.8040371384862182</v>
      </c>
      <c r="L640" s="130"/>
      <c r="M640" s="106">
        <f t="shared" si="161"/>
        <v>8.6619882583618163E-2</v>
      </c>
      <c r="N640" s="106">
        <f t="shared" si="162"/>
        <v>6.857951119875598E-2</v>
      </c>
      <c r="O640" s="106">
        <f t="shared" si="166"/>
        <v>1.8040371384862183E-2</v>
      </c>
      <c r="P640" s="130"/>
      <c r="Q640" s="45">
        <v>1.6496156996705997</v>
      </c>
      <c r="R640" s="107">
        <f t="shared" si="163"/>
        <v>0.14288951821356047</v>
      </c>
      <c r="S640" s="109">
        <f t="shared" si="164"/>
        <v>0.11312983834920358</v>
      </c>
      <c r="T640" s="110">
        <f t="shared" si="165"/>
        <v>2.9759679864356896E-2</v>
      </c>
      <c r="U640" s="11">
        <f t="shared" si="118"/>
        <v>2.8577903642712097</v>
      </c>
      <c r="V640" s="11">
        <f t="shared" si="118"/>
        <v>2.2625967669840716</v>
      </c>
      <c r="W640" s="128">
        <f t="shared" si="118"/>
        <v>0.59519359728713794</v>
      </c>
      <c r="X640" s="92">
        <f t="shared" si="167"/>
        <v>28577.903642712095</v>
      </c>
      <c r="Y640" s="15">
        <f t="shared" si="168"/>
        <v>22625.967669840717</v>
      </c>
      <c r="Z640" s="15">
        <f t="shared" si="169"/>
        <v>5951.9359728713798</v>
      </c>
      <c r="AA640" s="111">
        <f t="shared" si="170"/>
        <v>285.77903642712096</v>
      </c>
      <c r="AB640" s="87">
        <f t="shared" si="171"/>
        <v>226.25967669840716</v>
      </c>
      <c r="AC640" s="127">
        <f t="shared" si="172"/>
        <v>59.519359728713802</v>
      </c>
      <c r="AD640" s="9"/>
    </row>
    <row r="641" spans="1:30" x14ac:dyDescent="0.25">
      <c r="A641" s="202" t="s">
        <v>866</v>
      </c>
      <c r="B641" s="202" t="s">
        <v>3</v>
      </c>
      <c r="C641" s="202" t="s">
        <v>868</v>
      </c>
      <c r="D641" s="202">
        <v>2</v>
      </c>
      <c r="E641" s="202" t="s">
        <v>172</v>
      </c>
      <c r="F641" s="202">
        <v>50</v>
      </c>
      <c r="G641" s="183"/>
      <c r="H641" s="106">
        <v>3.1305470388896564</v>
      </c>
      <c r="I641" s="209">
        <v>8.6187372207641602</v>
      </c>
      <c r="J641" s="209">
        <v>8.160792458647979</v>
      </c>
      <c r="K641" s="105">
        <f t="shared" si="160"/>
        <v>0.45794476211618118</v>
      </c>
      <c r="L641" s="130"/>
      <c r="M641" s="106">
        <f t="shared" si="161"/>
        <v>8.6187372207641597E-2</v>
      </c>
      <c r="N641" s="106">
        <f t="shared" si="162"/>
        <v>8.1607924586479794E-2</v>
      </c>
      <c r="O641" s="106">
        <f t="shared" si="166"/>
        <v>4.5794476211618116E-3</v>
      </c>
      <c r="P641" s="130"/>
      <c r="Q641" s="45">
        <v>1.3158582707356605</v>
      </c>
      <c r="R641" s="107">
        <f t="shared" si="163"/>
        <v>0.113410366552398</v>
      </c>
      <c r="S641" s="109">
        <f t="shared" si="164"/>
        <v>0.1073844625246915</v>
      </c>
      <c r="T641" s="110">
        <f t="shared" si="165"/>
        <v>6.0259040277065154E-3</v>
      </c>
      <c r="U641" s="11">
        <f t="shared" si="118"/>
        <v>5.6705183276199005</v>
      </c>
      <c r="V641" s="11">
        <f t="shared" si="118"/>
        <v>5.3692231262345747</v>
      </c>
      <c r="W641" s="128">
        <f t="shared" si="118"/>
        <v>0.30129520138532578</v>
      </c>
      <c r="X641" s="92">
        <f t="shared" si="167"/>
        <v>56705.183276199008</v>
      </c>
      <c r="Y641" s="15">
        <f t="shared" si="168"/>
        <v>53692.231262345747</v>
      </c>
      <c r="Z641" s="15">
        <f t="shared" si="169"/>
        <v>3012.952013853258</v>
      </c>
      <c r="AA641" s="111">
        <f t="shared" si="170"/>
        <v>567.05183276199011</v>
      </c>
      <c r="AB641" s="87">
        <f t="shared" si="171"/>
        <v>536.92231262345751</v>
      </c>
      <c r="AC641" s="127">
        <f t="shared" si="172"/>
        <v>30.12952013853258</v>
      </c>
      <c r="AD641" s="9"/>
    </row>
    <row r="642" spans="1:30" x14ac:dyDescent="0.25">
      <c r="A642" s="202" t="s">
        <v>866</v>
      </c>
      <c r="B642" s="202" t="s">
        <v>3</v>
      </c>
      <c r="C642" s="202" t="s">
        <v>868</v>
      </c>
      <c r="D642" s="202">
        <v>3</v>
      </c>
      <c r="E642" s="202" t="s">
        <v>879</v>
      </c>
      <c r="F642" s="202">
        <v>180</v>
      </c>
      <c r="G642" s="202"/>
      <c r="H642" s="106">
        <v>2.2305134236353217</v>
      </c>
      <c r="I642" s="209">
        <v>9.38118171691894</v>
      </c>
      <c r="J642" s="209">
        <v>8.8658991241331329</v>
      </c>
      <c r="K642" s="105">
        <f>I642-J642</f>
        <v>0.51528259278580713</v>
      </c>
      <c r="L642" s="130"/>
      <c r="M642" s="106">
        <f>I642/100</f>
        <v>9.3811817169189404E-2</v>
      </c>
      <c r="N642" s="106">
        <f>J642/100</f>
        <v>8.8658991241331322E-2</v>
      </c>
      <c r="O642" s="106">
        <f>K642/100</f>
        <v>5.1528259278580714E-3</v>
      </c>
      <c r="P642" s="130"/>
      <c r="Q642" s="45">
        <v>1.4378583753071787</v>
      </c>
      <c r="R642" s="107">
        <f>$Q642*M642</f>
        <v>0.13488810701950477</v>
      </c>
      <c r="S642" s="109">
        <f>$Q642*N642</f>
        <v>0.12747907310263404</v>
      </c>
      <c r="T642" s="110">
        <f>$Q642*O642</f>
        <v>7.4090339168707128E-3</v>
      </c>
      <c r="U642" s="11">
        <f>$F642*M642*$Q642</f>
        <v>24.279859263510858</v>
      </c>
      <c r="V642" s="11">
        <f>$F642*N642*$Q642</f>
        <v>22.946233158474129</v>
      </c>
      <c r="W642" s="128">
        <f>$F642*O642*$Q642</f>
        <v>1.3336261050367282</v>
      </c>
      <c r="X642" s="92">
        <f>U642*10^4</f>
        <v>242798.59263510857</v>
      </c>
      <c r="Y642" s="15">
        <f>V642*10^4</f>
        <v>229462.3315847413</v>
      </c>
      <c r="Z642" s="15">
        <f>W642*10^4</f>
        <v>13336.261050367282</v>
      </c>
      <c r="AA642" s="111">
        <f>X642*0.01</f>
        <v>2427.9859263510857</v>
      </c>
      <c r="AB642" s="87">
        <f>Y642*0.01</f>
        <v>2294.6233158474129</v>
      </c>
      <c r="AC642" s="127">
        <f>Z642*0.01</f>
        <v>133.36261050367281</v>
      </c>
      <c r="AD642" s="9"/>
    </row>
    <row r="643" spans="1:30" x14ac:dyDescent="0.25">
      <c r="A643" s="202" t="s">
        <v>866</v>
      </c>
      <c r="B643" s="202" t="s">
        <v>3</v>
      </c>
      <c r="C643" s="202" t="s">
        <v>868</v>
      </c>
      <c r="D643" s="202">
        <v>3</v>
      </c>
      <c r="E643" s="202" t="s">
        <v>177</v>
      </c>
      <c r="F643" s="202">
        <v>15</v>
      </c>
      <c r="G643" s="118">
        <v>280</v>
      </c>
      <c r="H643" s="106">
        <v>5.4785209352907094</v>
      </c>
      <c r="I643" s="209">
        <v>9.0814208984375</v>
      </c>
      <c r="J643" s="209">
        <v>7.8763371051946152</v>
      </c>
      <c r="K643" s="105">
        <f t="shared" si="160"/>
        <v>1.2050837932428848</v>
      </c>
      <c r="L643" s="130"/>
      <c r="M643" s="106">
        <f t="shared" si="161"/>
        <v>9.0814208984375006E-2</v>
      </c>
      <c r="N643" s="106">
        <f t="shared" si="162"/>
        <v>7.8763371051946154E-2</v>
      </c>
      <c r="O643" s="106">
        <f t="shared" si="166"/>
        <v>1.2050837932428848E-2</v>
      </c>
      <c r="P643" s="130"/>
      <c r="Q643" s="45">
        <v>0.83134356972305978</v>
      </c>
      <c r="R643" s="107">
        <f t="shared" si="163"/>
        <v>7.5497808678646292E-2</v>
      </c>
      <c r="S643" s="109">
        <f t="shared" si="164"/>
        <v>6.5479422053746822E-2</v>
      </c>
      <c r="T643" s="110">
        <f t="shared" si="165"/>
        <v>1.0018386624899456E-2</v>
      </c>
      <c r="U643" s="11">
        <f t="shared" si="118"/>
        <v>1.1324671301796942</v>
      </c>
      <c r="V643" s="11">
        <f t="shared" si="118"/>
        <v>0.98219133080620236</v>
      </c>
      <c r="W643" s="128">
        <f t="shared" si="118"/>
        <v>0.15027579937349184</v>
      </c>
      <c r="X643" s="92">
        <f t="shared" si="167"/>
        <v>11324.671301796943</v>
      </c>
      <c r="Y643" s="15">
        <f t="shared" si="168"/>
        <v>9821.9133080620231</v>
      </c>
      <c r="Z643" s="15">
        <f t="shared" si="169"/>
        <v>1502.7579937349183</v>
      </c>
      <c r="AA643" s="111">
        <f t="shared" si="170"/>
        <v>113.24671301796944</v>
      </c>
      <c r="AB643" s="87">
        <f t="shared" si="171"/>
        <v>98.219133080620239</v>
      </c>
      <c r="AC643" s="127">
        <f t="shared" si="172"/>
        <v>15.027579937349183</v>
      </c>
      <c r="AD643" s="9"/>
    </row>
    <row r="644" spans="1:30" x14ac:dyDescent="0.25">
      <c r="A644" s="202" t="s">
        <v>866</v>
      </c>
      <c r="B644" s="202" t="s">
        <v>3</v>
      </c>
      <c r="C644" s="202" t="s">
        <v>868</v>
      </c>
      <c r="D644" s="202">
        <v>3</v>
      </c>
      <c r="E644" s="202" t="s">
        <v>170</v>
      </c>
      <c r="F644" s="202">
        <v>15</v>
      </c>
      <c r="G644" s="183"/>
      <c r="H644" s="106">
        <v>3.2781056673541151</v>
      </c>
      <c r="I644" s="209">
        <v>9.1410551071166992</v>
      </c>
      <c r="J644" s="209">
        <v>8.9964175874983585</v>
      </c>
      <c r="K644" s="105">
        <f t="shared" si="160"/>
        <v>0.1446375196183407</v>
      </c>
      <c r="L644" s="130"/>
      <c r="M644" s="106">
        <f t="shared" si="161"/>
        <v>9.1410551071166996E-2</v>
      </c>
      <c r="N644" s="106">
        <f t="shared" si="162"/>
        <v>8.9964175874983579E-2</v>
      </c>
      <c r="O644" s="106">
        <f t="shared" si="166"/>
        <v>1.4463751961834069E-3</v>
      </c>
      <c r="P644" s="130"/>
      <c r="Q644" s="45">
        <v>1.2844868152744131</v>
      </c>
      <c r="R644" s="107">
        <f t="shared" si="163"/>
        <v>0.11741564762788238</v>
      </c>
      <c r="S644" s="109">
        <f t="shared" si="164"/>
        <v>0.11555779775844484</v>
      </c>
      <c r="T644" s="110">
        <f t="shared" si="165"/>
        <v>1.8578498694375289E-3</v>
      </c>
      <c r="U644" s="11">
        <f t="shared" si="118"/>
        <v>1.7612347144182359</v>
      </c>
      <c r="V644" s="11">
        <f t="shared" si="118"/>
        <v>1.7333669663766726</v>
      </c>
      <c r="W644" s="128">
        <f t="shared" si="118"/>
        <v>2.7867748041562935E-2</v>
      </c>
      <c r="X644" s="92">
        <f t="shared" si="167"/>
        <v>17612.34714418236</v>
      </c>
      <c r="Y644" s="15">
        <f t="shared" si="168"/>
        <v>17333.669663766726</v>
      </c>
      <c r="Z644" s="15">
        <f t="shared" si="169"/>
        <v>278.67748041562936</v>
      </c>
      <c r="AA644" s="111">
        <f t="shared" si="170"/>
        <v>176.1234714418236</v>
      </c>
      <c r="AB644" s="87">
        <f t="shared" si="171"/>
        <v>173.33669663766727</v>
      </c>
      <c r="AC644" s="127">
        <f t="shared" si="172"/>
        <v>2.7867748041562939</v>
      </c>
      <c r="AD644" s="9"/>
    </row>
    <row r="645" spans="1:30" x14ac:dyDescent="0.25">
      <c r="A645" s="202" t="s">
        <v>866</v>
      </c>
      <c r="B645" s="202" t="s">
        <v>3</v>
      </c>
      <c r="C645" s="202" t="s">
        <v>868</v>
      </c>
      <c r="D645" s="202">
        <v>3</v>
      </c>
      <c r="E645" s="202" t="s">
        <v>171</v>
      </c>
      <c r="F645" s="202">
        <v>20</v>
      </c>
      <c r="G645" s="183"/>
      <c r="H645" s="106">
        <v>2.3217996205618152</v>
      </c>
      <c r="I645" s="209">
        <v>8.7138156890869141</v>
      </c>
      <c r="J645" s="209">
        <v>8.0594259136812454</v>
      </c>
      <c r="K645" s="105">
        <f t="shared" si="160"/>
        <v>0.65438977540566867</v>
      </c>
      <c r="L645" s="130"/>
      <c r="M645" s="106">
        <f t="shared" si="161"/>
        <v>8.7138156890869137E-2</v>
      </c>
      <c r="N645" s="106">
        <f t="shared" si="162"/>
        <v>8.0594259136812452E-2</v>
      </c>
      <c r="O645" s="106">
        <f t="shared" si="166"/>
        <v>6.5438977540566868E-3</v>
      </c>
      <c r="P645" s="130"/>
      <c r="Q645" s="45">
        <v>1.4474440978092267</v>
      </c>
      <c r="R645" s="107">
        <f t="shared" si="163"/>
        <v>0.12612761088566293</v>
      </c>
      <c r="S645" s="109">
        <f t="shared" si="164"/>
        <v>0.11665568470488652</v>
      </c>
      <c r="T645" s="110">
        <f t="shared" si="165"/>
        <v>9.4719261807764063E-3</v>
      </c>
      <c r="U645" s="11">
        <f t="shared" si="118"/>
        <v>2.5225522177132582</v>
      </c>
      <c r="V645" s="11">
        <f t="shared" si="118"/>
        <v>2.3331136940977304</v>
      </c>
      <c r="W645" s="128">
        <f t="shared" si="118"/>
        <v>0.1894385236155281</v>
      </c>
      <c r="X645" s="92">
        <f t="shared" si="167"/>
        <v>25225.522177132581</v>
      </c>
      <c r="Y645" s="15">
        <f t="shared" si="168"/>
        <v>23331.136940977303</v>
      </c>
      <c r="Z645" s="15">
        <f t="shared" si="169"/>
        <v>1894.3852361552811</v>
      </c>
      <c r="AA645" s="111">
        <f t="shared" si="170"/>
        <v>252.25522177132581</v>
      </c>
      <c r="AB645" s="87">
        <f t="shared" si="171"/>
        <v>233.31136940977305</v>
      </c>
      <c r="AC645" s="127">
        <f t="shared" si="172"/>
        <v>18.94385236155281</v>
      </c>
      <c r="AD645" s="9"/>
    </row>
    <row r="646" spans="1:30" x14ac:dyDescent="0.25">
      <c r="A646" s="202" t="s">
        <v>866</v>
      </c>
      <c r="B646" s="202" t="s">
        <v>3</v>
      </c>
      <c r="C646" s="202" t="s">
        <v>868</v>
      </c>
      <c r="D646" s="202">
        <v>3</v>
      </c>
      <c r="E646" s="202" t="s">
        <v>172</v>
      </c>
      <c r="F646" s="202">
        <v>50</v>
      </c>
      <c r="G646" s="183"/>
      <c r="H646" s="106">
        <v>3.869121672057553</v>
      </c>
      <c r="I646" s="209">
        <v>8.811100959777832</v>
      </c>
      <c r="J646" s="209">
        <v>7.3716084142620053</v>
      </c>
      <c r="K646" s="105">
        <f t="shared" si="160"/>
        <v>1.4394925455158267</v>
      </c>
      <c r="L646" s="130"/>
      <c r="M646" s="106">
        <f t="shared" si="161"/>
        <v>8.8111009597778317E-2</v>
      </c>
      <c r="N646" s="106">
        <f t="shared" si="162"/>
        <v>7.3716084142620056E-2</v>
      </c>
      <c r="O646" s="106">
        <f t="shared" si="166"/>
        <v>1.4394925455158268E-2</v>
      </c>
      <c r="P646" s="130"/>
      <c r="Q646" s="45">
        <v>1.6722728619481673</v>
      </c>
      <c r="R646" s="107">
        <f t="shared" si="163"/>
        <v>0.14734565018921919</v>
      </c>
      <c r="S646" s="109">
        <f t="shared" si="164"/>
        <v>0.12327340700079115</v>
      </c>
      <c r="T646" s="110">
        <f t="shared" si="165"/>
        <v>2.4072243188428041E-2</v>
      </c>
      <c r="U646" s="11">
        <f t="shared" si="118"/>
        <v>7.3672825094609591</v>
      </c>
      <c r="V646" s="11">
        <f t="shared" si="118"/>
        <v>6.1636703500395571</v>
      </c>
      <c r="W646" s="128">
        <f t="shared" si="118"/>
        <v>1.203612159421402</v>
      </c>
      <c r="X646" s="92">
        <f t="shared" si="167"/>
        <v>73672.825094609594</v>
      </c>
      <c r="Y646" s="15">
        <f t="shared" si="168"/>
        <v>61636.703500395568</v>
      </c>
      <c r="Z646" s="15">
        <f t="shared" si="169"/>
        <v>12036.121594214021</v>
      </c>
      <c r="AA646" s="111">
        <f t="shared" si="170"/>
        <v>736.72825094609595</v>
      </c>
      <c r="AB646" s="87">
        <f t="shared" si="171"/>
        <v>616.36703500395572</v>
      </c>
      <c r="AC646" s="127">
        <f t="shared" si="172"/>
        <v>120.36121594214021</v>
      </c>
      <c r="AD646" s="9"/>
    </row>
    <row r="647" spans="1:30" x14ac:dyDescent="0.25">
      <c r="A647" s="202" t="s">
        <v>866</v>
      </c>
      <c r="B647" s="202" t="s">
        <v>3</v>
      </c>
      <c r="C647" s="202" t="s">
        <v>868</v>
      </c>
      <c r="D647" s="202">
        <v>4</v>
      </c>
      <c r="E647" s="202" t="s">
        <v>879</v>
      </c>
      <c r="F647" s="202">
        <v>130</v>
      </c>
      <c r="G647" s="202"/>
      <c r="H647" s="106">
        <v>2.9873227061628738</v>
      </c>
      <c r="I647" s="209">
        <v>8.4086494445800781</v>
      </c>
      <c r="J647" s="209">
        <v>8.3827542229220668</v>
      </c>
      <c r="K647" s="105">
        <f>I647-J647</f>
        <v>2.589522165801128E-2</v>
      </c>
      <c r="L647" s="130"/>
      <c r="M647" s="106">
        <f>I647/100</f>
        <v>8.4086494445800783E-2</v>
      </c>
      <c r="N647" s="106">
        <f>J647/100</f>
        <v>8.3827542229220675E-2</v>
      </c>
      <c r="O647" s="106">
        <f>K647/100</f>
        <v>2.589522165801128E-4</v>
      </c>
      <c r="P647" s="130"/>
      <c r="Q647" s="45">
        <v>1.4971155689562019</v>
      </c>
      <c r="R647" s="107">
        <f>$Q647*M647</f>
        <v>0.12588719997375755</v>
      </c>
      <c r="S647" s="109">
        <f>$Q647*N647</f>
        <v>0.12549951857869976</v>
      </c>
      <c r="T647" s="110">
        <f>$Q647*O647</f>
        <v>3.8768139505780517E-4</v>
      </c>
      <c r="U647" s="11">
        <f>$F647*M647*$Q647</f>
        <v>16.365335996588481</v>
      </c>
      <c r="V647" s="11">
        <f>$F647*N647*$Q647</f>
        <v>16.314937415230968</v>
      </c>
      <c r="W647" s="128">
        <f>$F647*O647*$Q647</f>
        <v>5.0398581357514668E-2</v>
      </c>
      <c r="X647" s="92">
        <f>U647*10^4</f>
        <v>163653.3599658848</v>
      </c>
      <c r="Y647" s="15">
        <f>V647*10^4</f>
        <v>163149.37415230967</v>
      </c>
      <c r="Z647" s="15">
        <f>W647*10^4</f>
        <v>503.98581357514666</v>
      </c>
      <c r="AA647" s="111">
        <f>X647*0.01</f>
        <v>1636.5335996588481</v>
      </c>
      <c r="AB647" s="87">
        <f>Y647*0.01</f>
        <v>1631.4937415230968</v>
      </c>
      <c r="AC647" s="127">
        <f>Z647*0.01</f>
        <v>5.0398581357514667</v>
      </c>
      <c r="AD647" s="9"/>
    </row>
    <row r="648" spans="1:30" x14ac:dyDescent="0.25">
      <c r="A648" s="202" t="s">
        <v>866</v>
      </c>
      <c r="B648" s="202" t="s">
        <v>3</v>
      </c>
      <c r="C648" s="202" t="s">
        <v>868</v>
      </c>
      <c r="D648" s="202">
        <v>4</v>
      </c>
      <c r="E648" s="202" t="s">
        <v>177</v>
      </c>
      <c r="F648" s="202">
        <v>15</v>
      </c>
      <c r="G648" s="118">
        <v>230</v>
      </c>
      <c r="H648" s="106">
        <v>17.664642690331757</v>
      </c>
      <c r="I648" s="209">
        <v>9.7652549743652344</v>
      </c>
      <c r="J648" s="209">
        <v>7.1090772358851027</v>
      </c>
      <c r="K648" s="105">
        <f t="shared" si="160"/>
        <v>2.6561777384801317</v>
      </c>
      <c r="L648" s="130"/>
      <c r="M648" s="106">
        <f t="shared" si="161"/>
        <v>9.7652549743652339E-2</v>
      </c>
      <c r="N648" s="106">
        <f t="shared" si="162"/>
        <v>7.1090772358851029E-2</v>
      </c>
      <c r="O648" s="106">
        <f t="shared" si="166"/>
        <v>2.6561777384801318E-2</v>
      </c>
      <c r="P648" s="130"/>
      <c r="Q648" s="45">
        <v>0.56730048625755969</v>
      </c>
      <c r="R648" s="107">
        <f t="shared" si="163"/>
        <v>5.5398338953864507E-2</v>
      </c>
      <c r="S648" s="109">
        <f t="shared" si="164"/>
        <v>4.0329829727601671E-2</v>
      </c>
      <c r="T648" s="110">
        <f t="shared" si="165"/>
        <v>1.5068509226262839E-2</v>
      </c>
      <c r="U648" s="11">
        <f t="shared" si="118"/>
        <v>0.83097508430796752</v>
      </c>
      <c r="V648" s="11">
        <f t="shared" si="118"/>
        <v>0.60494744591402516</v>
      </c>
      <c r="W648" s="128">
        <f t="shared" si="118"/>
        <v>0.2260276383939426</v>
      </c>
      <c r="X648" s="92">
        <f t="shared" si="167"/>
        <v>8309.7508430796752</v>
      </c>
      <c r="Y648" s="15">
        <f t="shared" si="168"/>
        <v>6049.4744591402514</v>
      </c>
      <c r="Z648" s="15">
        <f t="shared" si="169"/>
        <v>2260.2763839394261</v>
      </c>
      <c r="AA648" s="111">
        <f t="shared" si="170"/>
        <v>83.097508430796751</v>
      </c>
      <c r="AB648" s="87">
        <f t="shared" si="171"/>
        <v>60.494744591402515</v>
      </c>
      <c r="AC648" s="127">
        <f t="shared" si="172"/>
        <v>22.60276383939426</v>
      </c>
      <c r="AD648" s="9"/>
    </row>
    <row r="649" spans="1:30" x14ac:dyDescent="0.25">
      <c r="A649" s="202" t="s">
        <v>866</v>
      </c>
      <c r="B649" s="202" t="s">
        <v>3</v>
      </c>
      <c r="C649" s="202" t="s">
        <v>868</v>
      </c>
      <c r="D649" s="202">
        <v>4</v>
      </c>
      <c r="E649" s="202" t="s">
        <v>170</v>
      </c>
      <c r="F649" s="202">
        <v>15</v>
      </c>
      <c r="G649" s="183"/>
      <c r="H649" s="106">
        <v>6.2943892045454506</v>
      </c>
      <c r="I649" s="209">
        <v>9.3883686065673828</v>
      </c>
      <c r="J649" s="209">
        <v>7.4481915142810484</v>
      </c>
      <c r="K649" s="105">
        <f t="shared" si="160"/>
        <v>1.9401770922863344</v>
      </c>
      <c r="L649" s="130"/>
      <c r="M649" s="106">
        <f t="shared" si="161"/>
        <v>9.3883686065673821E-2</v>
      </c>
      <c r="N649" s="106">
        <f t="shared" si="162"/>
        <v>7.4481915142810481E-2</v>
      </c>
      <c r="O649" s="106">
        <f t="shared" si="166"/>
        <v>1.9401770922863344E-2</v>
      </c>
      <c r="P649" s="130"/>
      <c r="Q649" s="45">
        <v>1.3071439775519806</v>
      </c>
      <c r="R649" s="107">
        <f t="shared" si="163"/>
        <v>0.12271949483112633</v>
      </c>
      <c r="S649" s="109">
        <f t="shared" si="164"/>
        <v>9.7358586815462389E-2</v>
      </c>
      <c r="T649" s="110">
        <f t="shared" si="165"/>
        <v>2.5360908015663954E-2</v>
      </c>
      <c r="U649" s="11">
        <f t="shared" si="118"/>
        <v>1.8407924224668952</v>
      </c>
      <c r="V649" s="11">
        <f t="shared" si="118"/>
        <v>1.4603788022319359</v>
      </c>
      <c r="W649" s="128">
        <f t="shared" si="118"/>
        <v>0.38041362023495934</v>
      </c>
      <c r="X649" s="92">
        <f t="shared" si="167"/>
        <v>18407.924224668954</v>
      </c>
      <c r="Y649" s="15">
        <f t="shared" si="168"/>
        <v>14603.788022319359</v>
      </c>
      <c r="Z649" s="15">
        <f t="shared" si="169"/>
        <v>3804.1362023495935</v>
      </c>
      <c r="AA649" s="111">
        <f t="shared" si="170"/>
        <v>184.07924224668955</v>
      </c>
      <c r="AB649" s="87">
        <f t="shared" si="171"/>
        <v>146.03788022319358</v>
      </c>
      <c r="AC649" s="127">
        <f t="shared" si="172"/>
        <v>38.041362023495935</v>
      </c>
      <c r="AD649" s="9"/>
    </row>
    <row r="650" spans="1:30" x14ac:dyDescent="0.25">
      <c r="A650" s="202" t="s">
        <v>866</v>
      </c>
      <c r="B650" s="202" t="s">
        <v>3</v>
      </c>
      <c r="C650" s="202" t="s">
        <v>868</v>
      </c>
      <c r="D650" s="202">
        <v>4</v>
      </c>
      <c r="E650" s="202" t="s">
        <v>171</v>
      </c>
      <c r="F650" s="202">
        <v>20</v>
      </c>
      <c r="G650" s="183"/>
      <c r="H650" s="106">
        <v>3.7955010224949048</v>
      </c>
      <c r="I650" s="209">
        <v>8.2863483428955078</v>
      </c>
      <c r="J650" s="209">
        <v>7.5480074605181162</v>
      </c>
      <c r="K650" s="105">
        <f t="shared" si="160"/>
        <v>0.73834088237739159</v>
      </c>
      <c r="L650" s="130"/>
      <c r="M650" s="106">
        <f t="shared" si="161"/>
        <v>8.2863483428955081E-2</v>
      </c>
      <c r="N650" s="106">
        <f t="shared" si="162"/>
        <v>7.5480074605181163E-2</v>
      </c>
      <c r="O650" s="106">
        <f t="shared" si="166"/>
        <v>7.3834088237739156E-3</v>
      </c>
      <c r="P650" s="130"/>
      <c r="Q650" s="45">
        <v>1.6191156735277201</v>
      </c>
      <c r="R650" s="107">
        <f t="shared" si="163"/>
        <v>0.13416556478292568</v>
      </c>
      <c r="S650" s="109">
        <f t="shared" si="164"/>
        <v>0.12221097183229046</v>
      </c>
      <c r="T650" s="110">
        <f t="shared" si="165"/>
        <v>1.1954592950635215E-2</v>
      </c>
      <c r="U650" s="11">
        <f t="shared" si="118"/>
        <v>2.6833112956585139</v>
      </c>
      <c r="V650" s="11">
        <f t="shared" si="118"/>
        <v>2.4442194366458092</v>
      </c>
      <c r="W650" s="128">
        <f t="shared" si="118"/>
        <v>0.2390918590127043</v>
      </c>
      <c r="X650" s="92">
        <f t="shared" si="167"/>
        <v>26833.112956585141</v>
      </c>
      <c r="Y650" s="15">
        <f t="shared" si="168"/>
        <v>24442.19436645809</v>
      </c>
      <c r="Z650" s="15">
        <f t="shared" si="169"/>
        <v>2390.918590127043</v>
      </c>
      <c r="AA650" s="111">
        <f t="shared" si="170"/>
        <v>268.33112956585143</v>
      </c>
      <c r="AB650" s="87">
        <f t="shared" si="171"/>
        <v>244.42194366458091</v>
      </c>
      <c r="AC650" s="127">
        <f t="shared" si="172"/>
        <v>23.90918590127043</v>
      </c>
      <c r="AD650" s="9"/>
    </row>
    <row r="651" spans="1:30" x14ac:dyDescent="0.25">
      <c r="A651" s="202" t="s">
        <v>866</v>
      </c>
      <c r="B651" s="202" t="s">
        <v>3</v>
      </c>
      <c r="C651" s="202" t="s">
        <v>868</v>
      </c>
      <c r="D651" s="202">
        <v>4</v>
      </c>
      <c r="E651" s="202" t="s">
        <v>172</v>
      </c>
      <c r="F651" s="202">
        <v>50</v>
      </c>
      <c r="G651" s="202"/>
      <c r="H651" s="106">
        <v>2.6320616287601428</v>
      </c>
      <c r="I651" s="209">
        <v>8.5051069259643555</v>
      </c>
      <c r="J651" s="209">
        <v>7.8833797307724609</v>
      </c>
      <c r="K651" s="105">
        <f t="shared" si="160"/>
        <v>0.62172719519189457</v>
      </c>
      <c r="L651" s="130"/>
      <c r="M651" s="106">
        <f t="shared" si="161"/>
        <v>8.505106925964355E-2</v>
      </c>
      <c r="N651" s="106">
        <f t="shared" si="162"/>
        <v>7.8833797307724607E-2</v>
      </c>
      <c r="O651" s="106">
        <f t="shared" si="166"/>
        <v>6.2172719519189455E-3</v>
      </c>
      <c r="P651" s="130"/>
      <c r="Q651" s="45">
        <v>1.4666155428133225</v>
      </c>
      <c r="R651" s="107">
        <f t="shared" si="163"/>
        <v>0.12473722010908561</v>
      </c>
      <c r="S651" s="109">
        <f t="shared" si="164"/>
        <v>0.11561887243050396</v>
      </c>
      <c r="T651" s="110">
        <f t="shared" si="165"/>
        <v>9.1183476785816498E-3</v>
      </c>
      <c r="U651" s="11">
        <f t="shared" si="118"/>
        <v>6.2368610054542808</v>
      </c>
      <c r="V651" s="11">
        <f t="shared" si="118"/>
        <v>5.7809436215251981</v>
      </c>
      <c r="W651" s="128">
        <f t="shared" si="118"/>
        <v>0.45591738392908249</v>
      </c>
      <c r="X651" s="92">
        <f t="shared" si="167"/>
        <v>62368.610054542805</v>
      </c>
      <c r="Y651" s="15">
        <f t="shared" si="168"/>
        <v>57809.436215251983</v>
      </c>
      <c r="Z651" s="15">
        <f t="shared" si="169"/>
        <v>4559.1738392908246</v>
      </c>
      <c r="AA651" s="111">
        <f t="shared" si="170"/>
        <v>623.68610054542808</v>
      </c>
      <c r="AB651" s="87">
        <f t="shared" si="171"/>
        <v>578.09436215251981</v>
      </c>
      <c r="AC651" s="127">
        <f t="shared" si="172"/>
        <v>45.591738392908248</v>
      </c>
      <c r="AD651" s="9"/>
    </row>
    <row r="652" spans="1:30" x14ac:dyDescent="0.25">
      <c r="A652" s="202" t="s">
        <v>866</v>
      </c>
      <c r="B652" s="202" t="s">
        <v>3</v>
      </c>
      <c r="C652" s="202" t="s">
        <v>868</v>
      </c>
      <c r="D652" s="202">
        <v>5</v>
      </c>
      <c r="E652" s="202" t="s">
        <v>879</v>
      </c>
      <c r="F652" s="202">
        <v>66</v>
      </c>
      <c r="G652" s="202"/>
      <c r="H652" s="106">
        <v>2.920117927839446</v>
      </c>
      <c r="I652" s="209">
        <v>8.7503032684326172</v>
      </c>
      <c r="J652" s="209">
        <v>8.3307147826034456</v>
      </c>
      <c r="K652" s="105">
        <f>I652-J652</f>
        <v>0.41958848582917163</v>
      </c>
      <c r="L652" s="130"/>
      <c r="M652" s="106">
        <f>I652/100</f>
        <v>8.7503032684326174E-2</v>
      </c>
      <c r="N652" s="106">
        <f>J652/100</f>
        <v>8.3307147826034461E-2</v>
      </c>
      <c r="O652" s="106">
        <f>K652/100</f>
        <v>4.1958848582917159E-3</v>
      </c>
      <c r="P652" s="130"/>
      <c r="Q652" s="45">
        <v>1.5860013594297366</v>
      </c>
      <c r="R652" s="107">
        <f>$Q652*M652</f>
        <v>0.13877992879156598</v>
      </c>
      <c r="S652" s="109">
        <f>$Q652*N652</f>
        <v>0.13212524970230469</v>
      </c>
      <c r="T652" s="110">
        <f>$Q652*O652</f>
        <v>6.6546790892613094E-3</v>
      </c>
      <c r="U652" s="11">
        <f>$F652*M652*$Q652</f>
        <v>9.159475300243356</v>
      </c>
      <c r="V652" s="11">
        <f>$F652*N652*$Q652</f>
        <v>8.7202664803521088</v>
      </c>
      <c r="W652" s="128">
        <f>$F652*O652*$Q652</f>
        <v>0.43920881989124644</v>
      </c>
      <c r="X652" s="92">
        <f>U652*10^4</f>
        <v>91594.753002433557</v>
      </c>
      <c r="Y652" s="15">
        <f>V652*10^4</f>
        <v>87202.664803521082</v>
      </c>
      <c r="Z652" s="15">
        <f>W652*10^4</f>
        <v>4392.0881989124646</v>
      </c>
      <c r="AA652" s="111">
        <f>X652*0.01</f>
        <v>915.94753002433561</v>
      </c>
      <c r="AB652" s="87">
        <f>Y652*0.01</f>
        <v>872.02664803521088</v>
      </c>
      <c r="AC652" s="127">
        <f>Z652*0.01</f>
        <v>43.920881989124645</v>
      </c>
      <c r="AD652" s="9"/>
    </row>
    <row r="653" spans="1:30" x14ac:dyDescent="0.25">
      <c r="A653" s="202" t="s">
        <v>866</v>
      </c>
      <c r="B653" s="202" t="s">
        <v>3</v>
      </c>
      <c r="C653" s="202" t="s">
        <v>868</v>
      </c>
      <c r="D653" s="202">
        <v>5</v>
      </c>
      <c r="E653" s="202" t="s">
        <v>177</v>
      </c>
      <c r="F653" s="202">
        <v>15</v>
      </c>
      <c r="G653" s="118">
        <v>165.66666666666666</v>
      </c>
      <c r="H653" s="106">
        <v>5.2575336610385834</v>
      </c>
      <c r="I653" s="209">
        <v>9.6259632110595703</v>
      </c>
      <c r="J653" s="209">
        <v>8.7871438326247713</v>
      </c>
      <c r="K653" s="105">
        <f t="shared" si="160"/>
        <v>0.83881937843479903</v>
      </c>
      <c r="L653" s="130"/>
      <c r="M653" s="106">
        <f t="shared" si="161"/>
        <v>9.6259632110595697E-2</v>
      </c>
      <c r="N653" s="106">
        <f t="shared" si="162"/>
        <v>8.7871438326247719E-2</v>
      </c>
      <c r="O653" s="106">
        <f t="shared" si="166"/>
        <v>8.3881937843479897E-3</v>
      </c>
      <c r="P653" s="130"/>
      <c r="Q653" s="45">
        <v>1.1415724070620632</v>
      </c>
      <c r="R653" s="107">
        <f t="shared" si="163"/>
        <v>0.1098873399314014</v>
      </c>
      <c r="S653" s="109">
        <f t="shared" si="164"/>
        <v>0.10031160936210025</v>
      </c>
      <c r="T653" s="110">
        <f t="shared" si="165"/>
        <v>9.5757305693011715E-3</v>
      </c>
      <c r="U653" s="11">
        <f t="shared" si="118"/>
        <v>1.6483100989710209</v>
      </c>
      <c r="V653" s="11">
        <f t="shared" si="118"/>
        <v>1.5046741404315036</v>
      </c>
      <c r="W653" s="128">
        <f t="shared" si="118"/>
        <v>0.14363595853951758</v>
      </c>
      <c r="X653" s="92">
        <f t="shared" si="167"/>
        <v>16483.100989710209</v>
      </c>
      <c r="Y653" s="15">
        <f t="shared" si="168"/>
        <v>15046.741404315037</v>
      </c>
      <c r="Z653" s="15">
        <f t="shared" si="169"/>
        <v>1436.3595853951758</v>
      </c>
      <c r="AA653" s="111">
        <f t="shared" si="170"/>
        <v>164.83100989710209</v>
      </c>
      <c r="AB653" s="87">
        <f t="shared" si="171"/>
        <v>150.46741404315037</v>
      </c>
      <c r="AC653" s="127">
        <f t="shared" si="172"/>
        <v>14.363595853951759</v>
      </c>
      <c r="AD653" s="9"/>
    </row>
    <row r="654" spans="1:30" x14ac:dyDescent="0.25">
      <c r="A654" s="202" t="s">
        <v>866</v>
      </c>
      <c r="B654" s="202" t="s">
        <v>3</v>
      </c>
      <c r="C654" s="202" t="s">
        <v>868</v>
      </c>
      <c r="D654" s="202">
        <v>5</v>
      </c>
      <c r="E654" s="202" t="s">
        <v>170</v>
      </c>
      <c r="F654" s="202">
        <v>15</v>
      </c>
      <c r="G654" s="183"/>
      <c r="H654" s="106">
        <v>3.5326411266259141</v>
      </c>
      <c r="I654" s="209">
        <v>9.1572589874267578</v>
      </c>
      <c r="J654" s="209">
        <v>8.7614560345218404</v>
      </c>
      <c r="K654" s="105">
        <f t="shared" si="160"/>
        <v>0.3958029529049174</v>
      </c>
      <c r="L654" s="130"/>
      <c r="M654" s="106">
        <f t="shared" si="161"/>
        <v>9.1572589874267585E-2</v>
      </c>
      <c r="N654" s="106">
        <f t="shared" si="162"/>
        <v>8.7614560345218404E-2</v>
      </c>
      <c r="O654" s="106">
        <f t="shared" si="166"/>
        <v>3.9580295290491743E-3</v>
      </c>
      <c r="P654" s="130"/>
      <c r="Q654" s="45">
        <v>1.4404726632622828</v>
      </c>
      <c r="R654" s="107">
        <f t="shared" si="163"/>
        <v>0.13190781241801097</v>
      </c>
      <c r="S654" s="109">
        <f t="shared" si="164"/>
        <v>0.12620637908103075</v>
      </c>
      <c r="T654" s="110">
        <f t="shared" si="165"/>
        <v>5.7014333369802229E-3</v>
      </c>
      <c r="U654" s="11">
        <f t="shared" si="118"/>
        <v>1.9786171862701647</v>
      </c>
      <c r="V654" s="11">
        <f t="shared" si="118"/>
        <v>1.8930956862154613</v>
      </c>
      <c r="W654" s="128">
        <f t="shared" si="118"/>
        <v>8.5521500054703353E-2</v>
      </c>
      <c r="X654" s="92">
        <f t="shared" si="167"/>
        <v>19786.171862701645</v>
      </c>
      <c r="Y654" s="15">
        <f t="shared" si="168"/>
        <v>18930.956862154613</v>
      </c>
      <c r="Z654" s="15">
        <f t="shared" si="169"/>
        <v>855.21500054703358</v>
      </c>
      <c r="AA654" s="111">
        <f t="shared" si="170"/>
        <v>197.86171862701644</v>
      </c>
      <c r="AB654" s="87">
        <f t="shared" si="171"/>
        <v>189.30956862154613</v>
      </c>
      <c r="AC654" s="127">
        <f t="shared" si="172"/>
        <v>8.5521500054703363</v>
      </c>
      <c r="AD654" s="9"/>
    </row>
    <row r="655" spans="1:30" x14ac:dyDescent="0.25">
      <c r="A655" s="202" t="s">
        <v>866</v>
      </c>
      <c r="B655" s="202" t="s">
        <v>3</v>
      </c>
      <c r="C655" s="202" t="s">
        <v>868</v>
      </c>
      <c r="D655" s="202">
        <v>5</v>
      </c>
      <c r="E655" s="202" t="s">
        <v>171</v>
      </c>
      <c r="F655" s="202">
        <v>20</v>
      </c>
      <c r="G655" s="202"/>
      <c r="H655" s="106">
        <v>2.4972657674079581</v>
      </c>
      <c r="I655" s="209">
        <v>8.5984134674072266</v>
      </c>
      <c r="J655" s="209">
        <v>7.6805929031156497</v>
      </c>
      <c r="K655" s="105">
        <f t="shared" si="160"/>
        <v>0.91782056429157688</v>
      </c>
      <c r="L655" s="130"/>
      <c r="M655" s="106">
        <f t="shared" si="161"/>
        <v>8.598413467407226E-2</v>
      </c>
      <c r="N655" s="106">
        <f t="shared" si="162"/>
        <v>7.6805929031156503E-2</v>
      </c>
      <c r="O655" s="106">
        <f t="shared" si="166"/>
        <v>9.1782056429157693E-3</v>
      </c>
      <c r="P655" s="130"/>
      <c r="Q655" s="45">
        <v>1.4622583962214826</v>
      </c>
      <c r="R655" s="107">
        <f t="shared" si="163"/>
        <v>0.12573102286900087</v>
      </c>
      <c r="S655" s="109">
        <f t="shared" si="164"/>
        <v>0.11231011460539991</v>
      </c>
      <c r="T655" s="110">
        <f t="shared" si="165"/>
        <v>1.3420908263600975E-2</v>
      </c>
      <c r="U655" s="11">
        <f t="shared" si="118"/>
        <v>2.5146204573800177</v>
      </c>
      <c r="V655" s="11">
        <f t="shared" si="118"/>
        <v>2.2462022921079985</v>
      </c>
      <c r="W655" s="128">
        <f t="shared" si="118"/>
        <v>0.2684181652720195</v>
      </c>
      <c r="X655" s="92">
        <f t="shared" si="167"/>
        <v>25146.204573800176</v>
      </c>
      <c r="Y655" s="15">
        <f t="shared" si="168"/>
        <v>22462.022921079984</v>
      </c>
      <c r="Z655" s="15">
        <f t="shared" si="169"/>
        <v>2684.181652720195</v>
      </c>
      <c r="AA655" s="111">
        <f t="shared" si="170"/>
        <v>251.46204573800176</v>
      </c>
      <c r="AB655" s="87">
        <f t="shared" si="171"/>
        <v>224.62022921079983</v>
      </c>
      <c r="AC655" s="127">
        <f t="shared" si="172"/>
        <v>26.841816527201949</v>
      </c>
      <c r="AD655" s="9"/>
    </row>
    <row r="656" spans="1:30" x14ac:dyDescent="0.25">
      <c r="A656" s="202" t="s">
        <v>866</v>
      </c>
      <c r="B656" s="202" t="s">
        <v>3</v>
      </c>
      <c r="C656" s="202" t="s">
        <v>868</v>
      </c>
      <c r="D656" s="202">
        <v>5</v>
      </c>
      <c r="E656" s="202" t="s">
        <v>172</v>
      </c>
      <c r="F656" s="202">
        <v>50</v>
      </c>
      <c r="G656" s="202"/>
      <c r="H656" s="106">
        <v>2.5198517734250512</v>
      </c>
      <c r="I656" s="209">
        <v>9.1475906372070313</v>
      </c>
      <c r="J656" s="209">
        <v>8.8383757464528561</v>
      </c>
      <c r="K656" s="105">
        <f t="shared" si="160"/>
        <v>0.30921489075417519</v>
      </c>
      <c r="L656" s="130"/>
      <c r="M656" s="106">
        <f t="shared" si="161"/>
        <v>9.1475906372070315E-2</v>
      </c>
      <c r="N656" s="106">
        <f t="shared" si="162"/>
        <v>8.8383757464528562E-2</v>
      </c>
      <c r="O656" s="106">
        <f t="shared" si="166"/>
        <v>3.0921489075417517E-3</v>
      </c>
      <c r="P656" s="130"/>
      <c r="Q656" s="45">
        <v>1.4091012078010354</v>
      </c>
      <c r="R656" s="107">
        <f t="shared" si="163"/>
        <v>0.12889881015357871</v>
      </c>
      <c r="S656" s="109">
        <f t="shared" si="164"/>
        <v>0.12454165939326098</v>
      </c>
      <c r="T656" s="110">
        <f t="shared" si="165"/>
        <v>4.3571507603177347E-3</v>
      </c>
      <c r="U656" s="11">
        <f t="shared" si="118"/>
        <v>6.4449405076789352</v>
      </c>
      <c r="V656" s="11">
        <f t="shared" si="118"/>
        <v>6.2270829696630488</v>
      </c>
      <c r="W656" s="128">
        <f t="shared" si="118"/>
        <v>0.21785753801588673</v>
      </c>
      <c r="X656" s="92">
        <f t="shared" si="167"/>
        <v>64449.40507678935</v>
      </c>
      <c r="Y656" s="15">
        <f t="shared" si="168"/>
        <v>62270.829696630484</v>
      </c>
      <c r="Z656" s="15">
        <f t="shared" si="169"/>
        <v>2178.5753801588671</v>
      </c>
      <c r="AA656" s="111">
        <f t="shared" si="170"/>
        <v>644.49405076789355</v>
      </c>
      <c r="AB656" s="87">
        <f t="shared" si="171"/>
        <v>622.70829696630483</v>
      </c>
      <c r="AC656" s="127">
        <f t="shared" si="172"/>
        <v>21.785753801588672</v>
      </c>
      <c r="AD656" s="9"/>
    </row>
    <row r="657" spans="1:30" x14ac:dyDescent="0.25">
      <c r="A657" s="202" t="s">
        <v>866</v>
      </c>
      <c r="B657" s="202" t="s">
        <v>3</v>
      </c>
      <c r="C657" s="202" t="s">
        <v>868</v>
      </c>
      <c r="D657" s="202">
        <v>6</v>
      </c>
      <c r="E657" s="202" t="s">
        <v>879</v>
      </c>
      <c r="F657" s="202">
        <v>96</v>
      </c>
      <c r="G657" s="202"/>
      <c r="H657" s="106">
        <v>3.1371497519773146</v>
      </c>
      <c r="I657" s="209">
        <v>8.5410118103027344</v>
      </c>
      <c r="J657" s="209">
        <v>8.1768786017002135</v>
      </c>
      <c r="K657" s="105">
        <f>I657-J657</f>
        <v>0.36413320860252085</v>
      </c>
      <c r="L657" s="130"/>
      <c r="M657" s="106">
        <f>I657/100</f>
        <v>8.5410118103027344E-2</v>
      </c>
      <c r="N657" s="106">
        <f>J657/100</f>
        <v>8.1768786017002132E-2</v>
      </c>
      <c r="O657" s="106">
        <f>K657/100</f>
        <v>3.6413320860252084E-3</v>
      </c>
      <c r="P657" s="130"/>
      <c r="Q657" s="45">
        <v>1.3498440141520121</v>
      </c>
      <c r="R657" s="107">
        <f>$Q657*M657</f>
        <v>0.11529033666938786</v>
      </c>
      <c r="S657" s="109">
        <f>$Q657*N657</f>
        <v>0.11037510634952707</v>
      </c>
      <c r="T657" s="110">
        <f>$Q657*O657</f>
        <v>4.9152303198607868E-3</v>
      </c>
      <c r="U657" s="11">
        <f>$F657*M657*$Q657</f>
        <v>11.067872320261234</v>
      </c>
      <c r="V657" s="11">
        <f>$F657*N657*$Q657</f>
        <v>10.596010209554599</v>
      </c>
      <c r="W657" s="128">
        <f>$F657*O657*$Q657</f>
        <v>0.47186211070663553</v>
      </c>
      <c r="X657" s="92">
        <f>U657*10^4</f>
        <v>110678.72320261234</v>
      </c>
      <c r="Y657" s="15">
        <f>V657*10^4</f>
        <v>105960.102095546</v>
      </c>
      <c r="Z657" s="15">
        <f>W657*10^4</f>
        <v>4718.6211070663549</v>
      </c>
      <c r="AA657" s="111">
        <f>X657*0.01</f>
        <v>1106.7872320261233</v>
      </c>
      <c r="AB657" s="87">
        <f>Y657*0.01</f>
        <v>1059.6010209554599</v>
      </c>
      <c r="AC657" s="127">
        <f>Z657*0.01</f>
        <v>47.186211070663546</v>
      </c>
      <c r="AD657" s="9"/>
    </row>
    <row r="658" spans="1:30" x14ac:dyDescent="0.25">
      <c r="A658" s="202" t="s">
        <v>866</v>
      </c>
      <c r="B658" s="202" t="s">
        <v>3</v>
      </c>
      <c r="C658" s="202" t="s">
        <v>868</v>
      </c>
      <c r="D658" s="202">
        <v>6</v>
      </c>
      <c r="E658" s="202" t="s">
        <v>177</v>
      </c>
      <c r="F658" s="202">
        <v>15</v>
      </c>
      <c r="G658" s="118">
        <v>195.66666666666666</v>
      </c>
      <c r="H658" s="106">
        <v>15.216170690623427</v>
      </c>
      <c r="I658" s="209">
        <v>10.627376556396484</v>
      </c>
      <c r="J658" s="209">
        <v>5.7223182284115692</v>
      </c>
      <c r="K658" s="105">
        <f t="shared" si="160"/>
        <v>4.9050583279849151</v>
      </c>
      <c r="L658" s="210"/>
      <c r="M658" s="106">
        <f t="shared" si="161"/>
        <v>0.10627376556396484</v>
      </c>
      <c r="N658" s="106">
        <f t="shared" si="162"/>
        <v>5.7223182284115694E-2</v>
      </c>
      <c r="O658" s="106">
        <f t="shared" si="166"/>
        <v>4.9050583279849153E-2</v>
      </c>
      <c r="P658" s="210"/>
      <c r="Q658" s="45">
        <v>0.67797200969029414</v>
      </c>
      <c r="R658" s="107">
        <f t="shared" si="163"/>
        <v>7.2050638416756421E-2</v>
      </c>
      <c r="S658" s="109">
        <f t="shared" si="164"/>
        <v>3.8795715894035951E-2</v>
      </c>
      <c r="T658" s="110">
        <f t="shared" si="165"/>
        <v>3.325492252272047E-2</v>
      </c>
      <c r="U658" s="11">
        <f t="shared" si="118"/>
        <v>1.0807595762513462</v>
      </c>
      <c r="V658" s="11">
        <f t="shared" si="118"/>
        <v>0.58193573841053925</v>
      </c>
      <c r="W658" s="128">
        <f t="shared" si="118"/>
        <v>0.49882383784080708</v>
      </c>
      <c r="X658" s="92">
        <f t="shared" si="167"/>
        <v>10807.595762513462</v>
      </c>
      <c r="Y658" s="15">
        <f t="shared" si="168"/>
        <v>5819.3573841053922</v>
      </c>
      <c r="Z658" s="15">
        <f t="shared" si="169"/>
        <v>4988.2383784080712</v>
      </c>
      <c r="AA658" s="111">
        <f t="shared" si="170"/>
        <v>108.07595762513462</v>
      </c>
      <c r="AB658" s="87">
        <f t="shared" si="171"/>
        <v>58.193573841053926</v>
      </c>
      <c r="AC658" s="127">
        <f t="shared" si="172"/>
        <v>49.882383784080716</v>
      </c>
      <c r="AD658" s="9"/>
    </row>
    <row r="659" spans="1:30" x14ac:dyDescent="0.25">
      <c r="A659" s="202" t="s">
        <v>866</v>
      </c>
      <c r="B659" s="202" t="s">
        <v>3</v>
      </c>
      <c r="C659" s="202" t="s">
        <v>868</v>
      </c>
      <c r="D659" s="202">
        <v>6</v>
      </c>
      <c r="E659" s="202" t="s">
        <v>170</v>
      </c>
      <c r="F659" s="202">
        <v>15</v>
      </c>
      <c r="G659" s="202"/>
      <c r="H659" s="106">
        <v>4.5386266094419634</v>
      </c>
      <c r="I659" s="209">
        <v>9.265202522277832</v>
      </c>
      <c r="J659" s="209">
        <v>6.4517246964151829</v>
      </c>
      <c r="K659" s="105">
        <f t="shared" si="160"/>
        <v>2.8134778258626492</v>
      </c>
      <c r="L659" s="130"/>
      <c r="M659" s="106">
        <f t="shared" si="161"/>
        <v>9.2652025222778323E-2</v>
      </c>
      <c r="N659" s="106">
        <f t="shared" si="162"/>
        <v>6.4517246964151828E-2</v>
      </c>
      <c r="O659" s="106">
        <f t="shared" si="166"/>
        <v>2.8134778258626491E-2</v>
      </c>
      <c r="P659" s="130"/>
      <c r="Q659" s="45">
        <v>1.4587726789480104</v>
      </c>
      <c r="R659" s="107">
        <f t="shared" si="163"/>
        <v>0.13515824304419097</v>
      </c>
      <c r="S659" s="109">
        <f t="shared" si="164"/>
        <v>9.4115997192246156E-2</v>
      </c>
      <c r="T659" s="110">
        <f t="shared" si="165"/>
        <v>4.1042245851944804E-2</v>
      </c>
      <c r="U659" s="11">
        <f t="shared" si="118"/>
        <v>2.0273736456628644</v>
      </c>
      <c r="V659" s="11">
        <f t="shared" si="118"/>
        <v>1.4117399578836922</v>
      </c>
      <c r="W659" s="128">
        <f t="shared" si="118"/>
        <v>0.61563368777917216</v>
      </c>
      <c r="X659" s="92">
        <f t="shared" si="167"/>
        <v>20273.736456628645</v>
      </c>
      <c r="Y659" s="15">
        <f t="shared" si="168"/>
        <v>14117.399578836923</v>
      </c>
      <c r="Z659" s="15">
        <f t="shared" si="169"/>
        <v>6156.3368777917212</v>
      </c>
      <c r="AA659" s="111">
        <f t="shared" si="170"/>
        <v>202.73736456628646</v>
      </c>
      <c r="AB659" s="87">
        <f t="shared" si="171"/>
        <v>141.17399578836924</v>
      </c>
      <c r="AC659" s="127">
        <f t="shared" si="172"/>
        <v>61.563368777917212</v>
      </c>
      <c r="AD659" s="9"/>
    </row>
    <row r="660" spans="1:30" x14ac:dyDescent="0.25">
      <c r="A660" s="202" t="s">
        <v>866</v>
      </c>
      <c r="B660" s="202" t="s">
        <v>3</v>
      </c>
      <c r="C660" s="202" t="s">
        <v>868</v>
      </c>
      <c r="D660" s="202">
        <v>6</v>
      </c>
      <c r="E660" s="202" t="s">
        <v>171</v>
      </c>
      <c r="F660" s="202">
        <v>20</v>
      </c>
      <c r="G660" s="202"/>
      <c r="H660" s="106">
        <v>2.2293762575452232</v>
      </c>
      <c r="I660" s="209">
        <v>9.7324008941650391</v>
      </c>
      <c r="J660" s="209">
        <v>9.0817589585977831</v>
      </c>
      <c r="K660" s="105">
        <f t="shared" si="160"/>
        <v>0.65064193556725591</v>
      </c>
      <c r="L660" s="130"/>
      <c r="M660" s="106">
        <f t="shared" si="161"/>
        <v>9.7324008941650386E-2</v>
      </c>
      <c r="N660" s="106">
        <f t="shared" si="162"/>
        <v>9.0817589585977826E-2</v>
      </c>
      <c r="O660" s="106">
        <f t="shared" si="166"/>
        <v>6.5064193556725594E-3</v>
      </c>
      <c r="P660" s="130"/>
      <c r="Q660" s="45">
        <v>1.5276155950990815</v>
      </c>
      <c r="R660" s="107">
        <f t="shared" si="163"/>
        <v>0.14867367383682759</v>
      </c>
      <c r="S660" s="109">
        <f t="shared" si="164"/>
        <v>0.13873436616084767</v>
      </c>
      <c r="T660" s="110">
        <f t="shared" si="165"/>
        <v>9.9393076759799193E-3</v>
      </c>
      <c r="U660" s="11">
        <f t="shared" si="118"/>
        <v>2.9734734767365518</v>
      </c>
      <c r="V660" s="11">
        <f t="shared" si="118"/>
        <v>2.7746873232169533</v>
      </c>
      <c r="W660" s="128">
        <f t="shared" si="118"/>
        <v>0.19878615351959836</v>
      </c>
      <c r="X660" s="92">
        <f t="shared" si="167"/>
        <v>29734.734767365517</v>
      </c>
      <c r="Y660" s="15">
        <f t="shared" si="168"/>
        <v>27746.873232169532</v>
      </c>
      <c r="Z660" s="15">
        <f t="shared" si="169"/>
        <v>1987.8615351959836</v>
      </c>
      <c r="AA660" s="111">
        <f t="shared" si="170"/>
        <v>297.34734767365518</v>
      </c>
      <c r="AB660" s="87">
        <f t="shared" si="171"/>
        <v>277.46873232169531</v>
      </c>
      <c r="AC660" s="127">
        <f t="shared" si="172"/>
        <v>19.878615351959837</v>
      </c>
      <c r="AD660" s="9"/>
    </row>
    <row r="661" spans="1:30" x14ac:dyDescent="0.25">
      <c r="A661" s="202" t="s">
        <v>866</v>
      </c>
      <c r="B661" s="202" t="s">
        <v>3</v>
      </c>
      <c r="C661" s="202" t="s">
        <v>868</v>
      </c>
      <c r="D661" s="202">
        <v>6</v>
      </c>
      <c r="E661" s="202" t="s">
        <v>172</v>
      </c>
      <c r="F661" s="202">
        <v>50</v>
      </c>
      <c r="G661" s="202"/>
      <c r="H661" s="106">
        <v>3.1378376016082359</v>
      </c>
      <c r="I661" s="209">
        <v>11.137763977050781</v>
      </c>
      <c r="J661" s="209">
        <v>8.0892860266558202</v>
      </c>
      <c r="K661" s="105">
        <f t="shared" si="160"/>
        <v>3.0484779503949611</v>
      </c>
      <c r="L661" s="130"/>
      <c r="M661" s="106">
        <f t="shared" si="161"/>
        <v>0.11137763977050781</v>
      </c>
      <c r="N661" s="106">
        <f t="shared" si="162"/>
        <v>8.0892860266558203E-2</v>
      </c>
      <c r="O661" s="106">
        <f t="shared" si="166"/>
        <v>3.0484779503949611E-2</v>
      </c>
      <c r="P661" s="130"/>
      <c r="Q661" s="45">
        <v>1.35507259006222</v>
      </c>
      <c r="R661" s="107">
        <f t="shared" si="163"/>
        <v>0.15092478679883894</v>
      </c>
      <c r="S661" s="109">
        <f t="shared" si="164"/>
        <v>0.10961569767894627</v>
      </c>
      <c r="T661" s="110">
        <f t="shared" si="165"/>
        <v>4.1309089119892679E-2</v>
      </c>
      <c r="U661" s="11">
        <f t="shared" si="118"/>
        <v>7.5462393399419474</v>
      </c>
      <c r="V661" s="11">
        <f t="shared" si="118"/>
        <v>5.4807848839473134</v>
      </c>
      <c r="W661" s="128">
        <f t="shared" si="118"/>
        <v>2.065454455994634</v>
      </c>
      <c r="X661" s="92">
        <f t="shared" si="167"/>
        <v>75462.393399419467</v>
      </c>
      <c r="Y661" s="15">
        <f t="shared" si="168"/>
        <v>54807.848839473132</v>
      </c>
      <c r="Z661" s="15">
        <f t="shared" si="169"/>
        <v>20654.544559946338</v>
      </c>
      <c r="AA661" s="111">
        <f t="shared" si="170"/>
        <v>754.62393399419466</v>
      </c>
      <c r="AB661" s="87">
        <f t="shared" si="171"/>
        <v>548.07848839473138</v>
      </c>
      <c r="AC661" s="127">
        <f t="shared" si="172"/>
        <v>206.54544559946339</v>
      </c>
      <c r="AD661" s="9"/>
    </row>
    <row r="662" spans="1:30" x14ac:dyDescent="0.25">
      <c r="A662" s="202" t="s">
        <v>865</v>
      </c>
      <c r="B662" s="202" t="s">
        <v>3</v>
      </c>
      <c r="C662" s="202" t="s">
        <v>865</v>
      </c>
      <c r="D662" s="202">
        <v>1</v>
      </c>
      <c r="E662" s="202" t="s">
        <v>879</v>
      </c>
      <c r="F662" s="202">
        <v>76</v>
      </c>
      <c r="G662" s="183"/>
      <c r="H662" s="106">
        <v>4.0422322775264838</v>
      </c>
      <c r="I662" s="209">
        <v>7.0396537780761719</v>
      </c>
      <c r="J662" s="209">
        <v>5.3708355348394239</v>
      </c>
      <c r="K662" s="105">
        <f>I662-J662</f>
        <v>1.668818243236748</v>
      </c>
      <c r="L662" s="130"/>
      <c r="M662" s="106">
        <f>I662/100</f>
        <v>7.0396537780761714E-2</v>
      </c>
      <c r="N662" s="106">
        <f>J662/100</f>
        <v>5.3708355348394236E-2</v>
      </c>
      <c r="O662" s="106">
        <f>K662/100</f>
        <v>1.6688182432367481E-2</v>
      </c>
      <c r="P662" s="130"/>
      <c r="Q662" s="45">
        <v>1.5528870453317531</v>
      </c>
      <c r="R662" s="107">
        <f>$Q662*M662</f>
        <v>0.10931787155595218</v>
      </c>
      <c r="S662" s="109">
        <f>$Q662*N662</f>
        <v>8.3403009246595786E-2</v>
      </c>
      <c r="T662" s="110">
        <f>$Q662*O662</f>
        <v>2.5914862309356409E-2</v>
      </c>
      <c r="U662" s="11">
        <f>$F662*M662*$Q662</f>
        <v>8.308158238252366</v>
      </c>
      <c r="V662" s="11">
        <f>$F662*N662*$Q662</f>
        <v>6.3386287027412802</v>
      </c>
      <c r="W662" s="128">
        <f>$F662*O662*$Q662</f>
        <v>1.9695295355110871</v>
      </c>
      <c r="X662" s="92">
        <f>U662*10^4</f>
        <v>83081.582382523658</v>
      </c>
      <c r="Y662" s="15">
        <f>V662*10^4</f>
        <v>63386.2870274128</v>
      </c>
      <c r="Z662" s="15">
        <f>W662*10^4</f>
        <v>19695.295355110869</v>
      </c>
      <c r="AA662" s="111">
        <f>X662*0.01</f>
        <v>830.81582382523663</v>
      </c>
      <c r="AB662" s="87">
        <f>Y662*0.01</f>
        <v>633.862870274128</v>
      </c>
      <c r="AC662" s="127">
        <f>Z662*0.01</f>
        <v>196.95295355110869</v>
      </c>
      <c r="AD662" s="9"/>
    </row>
    <row r="663" spans="1:30" x14ac:dyDescent="0.25">
      <c r="A663" s="202" t="s">
        <v>865</v>
      </c>
      <c r="B663" s="202" t="s">
        <v>3</v>
      </c>
      <c r="C663" s="202" t="s">
        <v>865</v>
      </c>
      <c r="D663" s="202">
        <v>1</v>
      </c>
      <c r="E663" s="202" t="s">
        <v>177</v>
      </c>
      <c r="F663" s="202">
        <v>15</v>
      </c>
      <c r="G663" s="211">
        <v>176.33333333333334</v>
      </c>
      <c r="H663" s="106">
        <v>11.865618298784865</v>
      </c>
      <c r="I663" s="209">
        <v>5.8906388282775879</v>
      </c>
      <c r="J663" s="209">
        <v>2.619794361586226</v>
      </c>
      <c r="K663" s="105">
        <f t="shared" si="160"/>
        <v>3.2708444666913619</v>
      </c>
      <c r="L663" s="130"/>
      <c r="M663" s="106">
        <f t="shared" si="161"/>
        <v>5.8906388282775876E-2</v>
      </c>
      <c r="N663" s="106">
        <f t="shared" si="162"/>
        <v>2.6197943615862262E-2</v>
      </c>
      <c r="O663" s="106">
        <f t="shared" si="166"/>
        <v>3.2708444666913618E-2</v>
      </c>
      <c r="P663" s="130"/>
      <c r="Q663" s="45">
        <v>0.77295780539240466</v>
      </c>
      <c r="R663" s="107">
        <f t="shared" si="163"/>
        <v>4.5532152610647303E-2</v>
      </c>
      <c r="S663" s="109">
        <f t="shared" si="164"/>
        <v>2.0249905003110854E-2</v>
      </c>
      <c r="T663" s="110">
        <f t="shared" si="165"/>
        <v>2.5282247607536452E-2</v>
      </c>
      <c r="U663" s="11">
        <f t="shared" si="118"/>
        <v>0.6829822891597096</v>
      </c>
      <c r="V663" s="11">
        <f t="shared" si="118"/>
        <v>0.30374857504666281</v>
      </c>
      <c r="W663" s="128">
        <f t="shared" si="118"/>
        <v>0.37923371411304679</v>
      </c>
      <c r="X663" s="92">
        <f t="shared" si="167"/>
        <v>6829.8228915970958</v>
      </c>
      <c r="Y663" s="15">
        <f t="shared" si="168"/>
        <v>3037.4857504666279</v>
      </c>
      <c r="Z663" s="15">
        <f t="shared" si="169"/>
        <v>3792.3371411304679</v>
      </c>
      <c r="AA663" s="111">
        <f t="shared" si="170"/>
        <v>68.298228915970952</v>
      </c>
      <c r="AB663" s="87">
        <f t="shared" si="171"/>
        <v>30.374857504666281</v>
      </c>
      <c r="AC663" s="127">
        <f t="shared" si="172"/>
        <v>37.923371411304679</v>
      </c>
      <c r="AD663" s="9"/>
    </row>
    <row r="664" spans="1:30" x14ac:dyDescent="0.25">
      <c r="A664" s="202" t="s">
        <v>865</v>
      </c>
      <c r="B664" s="202" t="s">
        <v>3</v>
      </c>
      <c r="C664" s="202" t="s">
        <v>865</v>
      </c>
      <c r="D664" s="202">
        <v>1</v>
      </c>
      <c r="E664" s="202" t="s">
        <v>170</v>
      </c>
      <c r="F664" s="202">
        <v>15</v>
      </c>
      <c r="G664" s="183"/>
      <c r="H664" s="106">
        <v>4.1920785138451402</v>
      </c>
      <c r="I664" s="209">
        <v>6.3180322647094727</v>
      </c>
      <c r="J664" s="209">
        <v>4.7350032821772903</v>
      </c>
      <c r="K664" s="105">
        <f t="shared" ref="K664:K721" si="173">I664-J664</f>
        <v>1.5830289825321824</v>
      </c>
      <c r="L664" s="130"/>
      <c r="M664" s="106">
        <f t="shared" ref="M664:M721" si="174">I664/100</f>
        <v>6.3180322647094722E-2</v>
      </c>
      <c r="N664" s="106">
        <f t="shared" ref="N664:N721" si="175">J664/100</f>
        <v>4.73500328217729E-2</v>
      </c>
      <c r="O664" s="106">
        <f t="shared" si="166"/>
        <v>1.5830289825321822E-2</v>
      </c>
      <c r="P664" s="130"/>
      <c r="Q664" s="45">
        <v>1.6374156892134479</v>
      </c>
      <c r="R664" s="107">
        <f t="shared" si="163"/>
        <v>0.10345245155192062</v>
      </c>
      <c r="S664" s="109">
        <f t="shared" si="164"/>
        <v>7.753168662714266E-2</v>
      </c>
      <c r="T664" s="110">
        <f t="shared" si="165"/>
        <v>2.5920764924777965E-2</v>
      </c>
      <c r="U664" s="11">
        <f t="shared" si="118"/>
        <v>1.5517867732788093</v>
      </c>
      <c r="V664" s="11">
        <f t="shared" si="118"/>
        <v>1.1629752994071398</v>
      </c>
      <c r="W664" s="128">
        <f t="shared" si="118"/>
        <v>0.38881147387166948</v>
      </c>
      <c r="X664" s="92">
        <f t="shared" si="167"/>
        <v>15517.867732788092</v>
      </c>
      <c r="Y664" s="15">
        <f t="shared" si="168"/>
        <v>11629.752994071398</v>
      </c>
      <c r="Z664" s="15">
        <f t="shared" si="169"/>
        <v>3888.1147387166948</v>
      </c>
      <c r="AA664" s="111">
        <f t="shared" si="170"/>
        <v>155.17867732788093</v>
      </c>
      <c r="AB664" s="87">
        <f t="shared" si="171"/>
        <v>116.29752994071397</v>
      </c>
      <c r="AC664" s="127">
        <f t="shared" si="172"/>
        <v>38.881147387166948</v>
      </c>
      <c r="AD664" s="9"/>
    </row>
    <row r="665" spans="1:30" x14ac:dyDescent="0.25">
      <c r="A665" s="202" t="s">
        <v>865</v>
      </c>
      <c r="B665" s="202" t="s">
        <v>3</v>
      </c>
      <c r="C665" s="202" t="s">
        <v>865</v>
      </c>
      <c r="D665" s="202">
        <v>1</v>
      </c>
      <c r="E665" s="202" t="s">
        <v>171</v>
      </c>
      <c r="F665" s="202">
        <v>20</v>
      </c>
      <c r="G665" s="183"/>
      <c r="H665" s="106">
        <v>4.9019607843137702</v>
      </c>
      <c r="I665" s="209">
        <v>8.7332925796508789</v>
      </c>
      <c r="J665" s="209">
        <v>5.7645876454372003</v>
      </c>
      <c r="K665" s="105">
        <f t="shared" si="173"/>
        <v>2.9687049342136786</v>
      </c>
      <c r="L665" s="130"/>
      <c r="M665" s="106">
        <f t="shared" si="174"/>
        <v>8.7332925796508795E-2</v>
      </c>
      <c r="N665" s="106">
        <f t="shared" si="175"/>
        <v>5.7645876454372004E-2</v>
      </c>
      <c r="O665" s="106">
        <f t="shared" si="166"/>
        <v>2.9687049342136788E-2</v>
      </c>
      <c r="P665" s="130"/>
      <c r="Q665" s="45">
        <v>1.5075727207766176</v>
      </c>
      <c r="R665" s="107">
        <f t="shared" si="163"/>
        <v>0.13166073655642521</v>
      </c>
      <c r="S665" s="109">
        <f t="shared" si="164"/>
        <v>8.690535080787036E-2</v>
      </c>
      <c r="T665" s="110">
        <f t="shared" si="165"/>
        <v>4.4755385748554852E-2</v>
      </c>
      <c r="U665" s="11">
        <f t="shared" si="118"/>
        <v>2.6332147311285046</v>
      </c>
      <c r="V665" s="11">
        <f t="shared" si="118"/>
        <v>1.7381070161574073</v>
      </c>
      <c r="W665" s="128">
        <f t="shared" si="118"/>
        <v>0.89510771497109709</v>
      </c>
      <c r="X665" s="92">
        <f t="shared" si="167"/>
        <v>26332.147311285047</v>
      </c>
      <c r="Y665" s="15">
        <f t="shared" si="168"/>
        <v>17381.070161574073</v>
      </c>
      <c r="Z665" s="15">
        <f t="shared" si="169"/>
        <v>8951.0771497109708</v>
      </c>
      <c r="AA665" s="111">
        <f t="shared" si="170"/>
        <v>263.32147311285047</v>
      </c>
      <c r="AB665" s="87">
        <f t="shared" si="171"/>
        <v>173.81070161574073</v>
      </c>
      <c r="AC665" s="127">
        <f t="shared" si="172"/>
        <v>89.510771497109715</v>
      </c>
      <c r="AD665" s="9"/>
    </row>
    <row r="666" spans="1:30" x14ac:dyDescent="0.25">
      <c r="A666" s="202" t="s">
        <v>865</v>
      </c>
      <c r="B666" s="202" t="s">
        <v>3</v>
      </c>
      <c r="C666" s="202" t="s">
        <v>865</v>
      </c>
      <c r="D666" s="202">
        <v>1</v>
      </c>
      <c r="E666" s="202" t="s">
        <v>172</v>
      </c>
      <c r="F666" s="202">
        <v>50</v>
      </c>
      <c r="G666" s="183"/>
      <c r="H666" s="106">
        <v>4.1963658267240804</v>
      </c>
      <c r="I666" s="209">
        <v>5.3919224739074707</v>
      </c>
      <c r="J666" s="209">
        <v>5.2214582261042599</v>
      </c>
      <c r="K666" s="105">
        <f t="shared" si="173"/>
        <v>0.17046424780321079</v>
      </c>
      <c r="L666" s="130"/>
      <c r="M666" s="106">
        <f t="shared" si="174"/>
        <v>5.3919224739074706E-2</v>
      </c>
      <c r="N666" s="106">
        <f t="shared" si="175"/>
        <v>5.22145822610426E-2</v>
      </c>
      <c r="O666" s="106">
        <f t="shared" si="166"/>
        <v>1.704642478032108E-3</v>
      </c>
      <c r="P666" s="130"/>
      <c r="Q666" s="45">
        <v>1.5110584380500898</v>
      </c>
      <c r="R666" s="107">
        <f t="shared" si="163"/>
        <v>8.1475099515097987E-2</v>
      </c>
      <c r="S666" s="109">
        <f t="shared" si="164"/>
        <v>7.8899285114808954E-2</v>
      </c>
      <c r="T666" s="110">
        <f t="shared" si="165"/>
        <v>2.5758144002890316E-3</v>
      </c>
      <c r="U666" s="11">
        <f t="shared" si="118"/>
        <v>4.0737549757548992</v>
      </c>
      <c r="V666" s="11">
        <f t="shared" si="118"/>
        <v>3.9449642557404476</v>
      </c>
      <c r="W666" s="128">
        <f t="shared" si="118"/>
        <v>0.12879072001445158</v>
      </c>
      <c r="X666" s="92">
        <f t="shared" si="167"/>
        <v>40737.549757548994</v>
      </c>
      <c r="Y666" s="15">
        <f t="shared" si="168"/>
        <v>39449.642557404477</v>
      </c>
      <c r="Z666" s="15">
        <f t="shared" si="169"/>
        <v>1287.9072001445159</v>
      </c>
      <c r="AA666" s="111">
        <f t="shared" si="170"/>
        <v>407.37549757548993</v>
      </c>
      <c r="AB666" s="87">
        <f t="shared" si="171"/>
        <v>394.49642557404479</v>
      </c>
      <c r="AC666" s="127">
        <f t="shared" si="172"/>
        <v>12.879072001445159</v>
      </c>
      <c r="AD666" s="9"/>
    </row>
    <row r="667" spans="1:30" x14ac:dyDescent="0.25">
      <c r="A667" s="202" t="s">
        <v>865</v>
      </c>
      <c r="B667" s="202" t="s">
        <v>3</v>
      </c>
      <c r="C667" s="202" t="s">
        <v>865</v>
      </c>
      <c r="D667" s="202">
        <v>2</v>
      </c>
      <c r="E667" s="202" t="s">
        <v>879</v>
      </c>
      <c r="F667" s="202">
        <v>78</v>
      </c>
      <c r="G667" s="183"/>
      <c r="H667" s="106">
        <v>3.2326444091149966</v>
      </c>
      <c r="I667" s="209">
        <v>5.9814362525939941</v>
      </c>
      <c r="J667" s="209">
        <v>5.2963413532663415</v>
      </c>
      <c r="K667" s="105">
        <f>I667-J667</f>
        <v>0.68509489932765266</v>
      </c>
      <c r="L667" s="130"/>
      <c r="M667" s="106">
        <f>I667/100</f>
        <v>5.981436252593994E-2</v>
      </c>
      <c r="N667" s="106">
        <f>J667/100</f>
        <v>5.2963413532663414E-2</v>
      </c>
      <c r="O667" s="106">
        <f>K667/100</f>
        <v>6.8509489932765269E-3</v>
      </c>
      <c r="P667" s="130"/>
      <c r="Q667" s="45">
        <v>1.3411297209683322</v>
      </c>
      <c r="R667" s="107">
        <f>$Q667*M667</f>
        <v>8.021881932431249E-2</v>
      </c>
      <c r="S667" s="109">
        <f>$Q667*N667</f>
        <v>7.1030808012591276E-2</v>
      </c>
      <c r="T667" s="110">
        <f>$Q667*O667</f>
        <v>9.1880113117212246E-3</v>
      </c>
      <c r="U667" s="11">
        <f>$F667*M667*$Q667</f>
        <v>6.2570679072963742</v>
      </c>
      <c r="V667" s="11">
        <f>$F667*N667*$Q667</f>
        <v>5.5404030249821199</v>
      </c>
      <c r="W667" s="128">
        <f>$F667*O667*$Q667</f>
        <v>0.71666488231425551</v>
      </c>
      <c r="X667" s="92">
        <f>U667*10^4</f>
        <v>62570.679072963743</v>
      </c>
      <c r="Y667" s="15">
        <f>V667*10^4</f>
        <v>55404.030249821197</v>
      </c>
      <c r="Z667" s="15">
        <f>W667*10^4</f>
        <v>7166.6488231425556</v>
      </c>
      <c r="AA667" s="111">
        <f>X667*0.01</f>
        <v>625.70679072963742</v>
      </c>
      <c r="AB667" s="87">
        <f>Y667*0.01</f>
        <v>554.04030249821199</v>
      </c>
      <c r="AC667" s="127">
        <f>Z667*0.01</f>
        <v>71.666488231425561</v>
      </c>
      <c r="AD667" s="9"/>
    </row>
    <row r="668" spans="1:30" x14ac:dyDescent="0.25">
      <c r="A668" s="202" t="s">
        <v>865</v>
      </c>
      <c r="B668" s="202" t="s">
        <v>3</v>
      </c>
      <c r="C668" s="202" t="s">
        <v>865</v>
      </c>
      <c r="D668" s="202">
        <v>2</v>
      </c>
      <c r="E668" s="202" t="s">
        <v>177</v>
      </c>
      <c r="F668" s="202">
        <v>15</v>
      </c>
      <c r="G668" s="211">
        <v>178</v>
      </c>
      <c r="H668" s="106">
        <v>17.00474183350887</v>
      </c>
      <c r="I668" s="209">
        <v>5.6910662651062012</v>
      </c>
      <c r="J668" s="209">
        <v>0.63690711708604031</v>
      </c>
      <c r="K668" s="105">
        <f t="shared" si="173"/>
        <v>5.0541591480201609</v>
      </c>
      <c r="L668" s="130"/>
      <c r="M668" s="106">
        <f t="shared" si="174"/>
        <v>5.6910662651062011E-2</v>
      </c>
      <c r="N668" s="106">
        <f t="shared" si="175"/>
        <v>6.3690711708604027E-3</v>
      </c>
      <c r="O668" s="106">
        <f t="shared" si="166"/>
        <v>5.0541591480201611E-2</v>
      </c>
      <c r="P668" s="130"/>
      <c r="Q668" s="45">
        <v>0.44442895236767344</v>
      </c>
      <c r="R668" s="107">
        <f t="shared" si="163"/>
        <v>2.5292746180561571E-2</v>
      </c>
      <c r="S668" s="109">
        <f t="shared" si="164"/>
        <v>2.8305996280206399E-3</v>
      </c>
      <c r="T668" s="110">
        <f t="shared" si="165"/>
        <v>2.2462146552540932E-2</v>
      </c>
      <c r="U668" s="11">
        <f t="shared" si="118"/>
        <v>0.37939119270842353</v>
      </c>
      <c r="V668" s="11">
        <f t="shared" si="118"/>
        <v>4.24589944203096E-2</v>
      </c>
      <c r="W668" s="128">
        <f t="shared" si="118"/>
        <v>0.33693219828811394</v>
      </c>
      <c r="X668" s="92">
        <f t="shared" si="167"/>
        <v>3793.9119270842352</v>
      </c>
      <c r="Y668" s="15">
        <f t="shared" si="168"/>
        <v>424.58994420309597</v>
      </c>
      <c r="Z668" s="15">
        <f t="shared" si="169"/>
        <v>3369.3219828811393</v>
      </c>
      <c r="AA668" s="111">
        <f t="shared" si="170"/>
        <v>37.939119270842355</v>
      </c>
      <c r="AB668" s="87">
        <f t="shared" si="171"/>
        <v>4.2458994420309599</v>
      </c>
      <c r="AC668" s="127">
        <f t="shared" si="172"/>
        <v>33.693219828811394</v>
      </c>
      <c r="AD668" s="9"/>
    </row>
    <row r="669" spans="1:30" x14ac:dyDescent="0.25">
      <c r="A669" s="202" t="s">
        <v>865</v>
      </c>
      <c r="B669" s="202" t="s">
        <v>3</v>
      </c>
      <c r="C669" s="202" t="s">
        <v>865</v>
      </c>
      <c r="D669" s="202">
        <v>2</v>
      </c>
      <c r="E669" s="202" t="s">
        <v>170</v>
      </c>
      <c r="F669" s="202">
        <v>15</v>
      </c>
      <c r="G669" s="183"/>
      <c r="H669" s="106">
        <v>3.7659370624216919</v>
      </c>
      <c r="I669" s="209">
        <v>5.8169617652893066</v>
      </c>
      <c r="J669" s="209">
        <v>4.4899384870184091</v>
      </c>
      <c r="K669" s="105">
        <f t="shared" si="173"/>
        <v>1.3270232782708975</v>
      </c>
      <c r="L669" s="130"/>
      <c r="M669" s="106">
        <f t="shared" si="174"/>
        <v>5.8169617652893066E-2</v>
      </c>
      <c r="N669" s="106">
        <f t="shared" si="175"/>
        <v>4.4899384870184092E-2</v>
      </c>
      <c r="O669" s="106">
        <f t="shared" si="166"/>
        <v>1.3270232782708976E-2</v>
      </c>
      <c r="P669" s="130"/>
      <c r="Q669" s="45">
        <v>1.6548442755808077</v>
      </c>
      <c r="R669" s="107">
        <f t="shared" si="163"/>
        <v>9.6261658785614393E-2</v>
      </c>
      <c r="S669" s="109">
        <f t="shared" si="164"/>
        <v>7.4301490029523673E-2</v>
      </c>
      <c r="T669" s="110">
        <f t="shared" si="165"/>
        <v>2.196016875609072E-2</v>
      </c>
      <c r="U669" s="11">
        <f t="shared" si="118"/>
        <v>1.4439248817842159</v>
      </c>
      <c r="V669" s="11">
        <f t="shared" si="118"/>
        <v>1.1145223504428552</v>
      </c>
      <c r="W669" s="128">
        <f t="shared" si="118"/>
        <v>0.32940253134136083</v>
      </c>
      <c r="X669" s="92">
        <f t="shared" si="167"/>
        <v>14439.248817842159</v>
      </c>
      <c r="Y669" s="15">
        <f t="shared" si="168"/>
        <v>11145.223504428552</v>
      </c>
      <c r="Z669" s="15">
        <f t="shared" si="169"/>
        <v>3294.0253134136083</v>
      </c>
      <c r="AA669" s="111">
        <f t="shared" si="170"/>
        <v>144.39248817842159</v>
      </c>
      <c r="AB669" s="87">
        <f t="shared" si="171"/>
        <v>111.45223504428552</v>
      </c>
      <c r="AC669" s="127">
        <f t="shared" si="172"/>
        <v>32.940253134136086</v>
      </c>
      <c r="AD669" s="9"/>
    </row>
    <row r="670" spans="1:30" x14ac:dyDescent="0.25">
      <c r="A670" s="202" t="s">
        <v>865</v>
      </c>
      <c r="B670" s="202" t="s">
        <v>3</v>
      </c>
      <c r="C670" s="202" t="s">
        <v>865</v>
      </c>
      <c r="D670" s="202">
        <v>2</v>
      </c>
      <c r="E670" s="202" t="s">
        <v>171</v>
      </c>
      <c r="F670" s="202">
        <v>20</v>
      </c>
      <c r="G670" s="183"/>
      <c r="H670" s="106">
        <v>3.2383287363365993</v>
      </c>
      <c r="I670" s="209">
        <v>6.2109904289245605</v>
      </c>
      <c r="J670" s="209">
        <v>5.7506756203351719</v>
      </c>
      <c r="K670" s="105">
        <f t="shared" si="173"/>
        <v>0.46031480858938867</v>
      </c>
      <c r="L670" s="130"/>
      <c r="M670" s="106">
        <f t="shared" si="174"/>
        <v>6.2109904289245607E-2</v>
      </c>
      <c r="N670" s="106">
        <f t="shared" si="175"/>
        <v>5.7506756203351717E-2</v>
      </c>
      <c r="O670" s="106">
        <f t="shared" si="166"/>
        <v>4.6031480858938871E-3</v>
      </c>
      <c r="P670" s="130"/>
      <c r="Q670" s="45">
        <v>1.5633441971521689</v>
      </c>
      <c r="R670" s="107">
        <f t="shared" si="163"/>
        <v>9.7099158456268722E-2</v>
      </c>
      <c r="S670" s="109">
        <f t="shared" si="164"/>
        <v>8.99028536075544E-2</v>
      </c>
      <c r="T670" s="110">
        <f t="shared" si="165"/>
        <v>7.1963048487143216E-3</v>
      </c>
      <c r="U670" s="11">
        <f t="shared" si="118"/>
        <v>1.9419831691253746</v>
      </c>
      <c r="V670" s="11">
        <f t="shared" si="118"/>
        <v>1.798057072151088</v>
      </c>
      <c r="W670" s="128">
        <f t="shared" si="118"/>
        <v>0.14392609697428643</v>
      </c>
      <c r="X670" s="92">
        <f t="shared" si="167"/>
        <v>19419.831691253745</v>
      </c>
      <c r="Y670" s="15">
        <f t="shared" si="168"/>
        <v>17980.570721510881</v>
      </c>
      <c r="Z670" s="15">
        <f t="shared" si="169"/>
        <v>1439.2609697428643</v>
      </c>
      <c r="AA670" s="111">
        <f t="shared" si="170"/>
        <v>194.19831691253745</v>
      </c>
      <c r="AB670" s="87">
        <f t="shared" si="171"/>
        <v>179.80570721510881</v>
      </c>
      <c r="AC670" s="127">
        <f t="shared" si="172"/>
        <v>14.392609697428643</v>
      </c>
      <c r="AD670" s="9"/>
    </row>
    <row r="671" spans="1:30" x14ac:dyDescent="0.25">
      <c r="A671" s="202" t="s">
        <v>865</v>
      </c>
      <c r="B671" s="202" t="s">
        <v>3</v>
      </c>
      <c r="C671" s="202" t="s">
        <v>865</v>
      </c>
      <c r="D671" s="202">
        <v>2</v>
      </c>
      <c r="E671" s="202" t="s">
        <v>172</v>
      </c>
      <c r="F671" s="202">
        <v>50</v>
      </c>
      <c r="G671" s="183"/>
      <c r="H671" s="106">
        <v>3.0819380648984271</v>
      </c>
      <c r="I671" s="209">
        <v>6.1550436019897461</v>
      </c>
      <c r="J671" s="209">
        <v>5.2607396422960058</v>
      </c>
      <c r="K671" s="105">
        <f t="shared" si="173"/>
        <v>0.89430395969374032</v>
      </c>
      <c r="L671" s="130"/>
      <c r="M671" s="106">
        <f t="shared" si="174"/>
        <v>6.1550436019897459E-2</v>
      </c>
      <c r="N671" s="106">
        <f t="shared" si="175"/>
        <v>5.2607396422960057E-2</v>
      </c>
      <c r="O671" s="106">
        <f t="shared" si="166"/>
        <v>8.9430395969374039E-3</v>
      </c>
      <c r="P671" s="130"/>
      <c r="Q671" s="45">
        <v>1.5119298673684576</v>
      </c>
      <c r="R671" s="107">
        <f t="shared" si="163"/>
        <v>9.3059942568034293E-2</v>
      </c>
      <c r="S671" s="109">
        <f t="shared" si="164"/>
        <v>7.9538693896365864E-2</v>
      </c>
      <c r="T671" s="110">
        <f t="shared" si="165"/>
        <v>1.3521248671668434E-2</v>
      </c>
      <c r="U671" s="11">
        <f t="shared" si="118"/>
        <v>4.6529971284017151</v>
      </c>
      <c r="V671" s="11">
        <f t="shared" si="118"/>
        <v>3.9769346948182935</v>
      </c>
      <c r="W671" s="128">
        <f t="shared" si="118"/>
        <v>0.67606243358342166</v>
      </c>
      <c r="X671" s="92">
        <f t="shared" si="167"/>
        <v>46529.971284017149</v>
      </c>
      <c r="Y671" s="15">
        <f t="shared" si="168"/>
        <v>39769.346948182938</v>
      </c>
      <c r="Z671" s="15">
        <f t="shared" si="169"/>
        <v>6760.6243358342163</v>
      </c>
      <c r="AA671" s="111">
        <f t="shared" si="170"/>
        <v>465.29971284017148</v>
      </c>
      <c r="AB671" s="87">
        <f t="shared" si="171"/>
        <v>397.69346948182937</v>
      </c>
      <c r="AC671" s="127">
        <f t="shared" si="172"/>
        <v>67.606243358342169</v>
      </c>
      <c r="AD671" s="9"/>
    </row>
    <row r="672" spans="1:30" x14ac:dyDescent="0.25">
      <c r="A672" s="202" t="s">
        <v>865</v>
      </c>
      <c r="B672" s="202" t="s">
        <v>3</v>
      </c>
      <c r="C672" s="202" t="s">
        <v>865</v>
      </c>
      <c r="D672" s="202">
        <v>3</v>
      </c>
      <c r="E672" s="202" t="s">
        <v>879</v>
      </c>
      <c r="F672" s="202">
        <v>77</v>
      </c>
      <c r="G672" s="202"/>
      <c r="H672" s="106">
        <v>3.1751412429378805</v>
      </c>
      <c r="I672" s="209">
        <v>4.718719482421875</v>
      </c>
      <c r="J672" s="209">
        <v>3.5412632773016792</v>
      </c>
      <c r="K672" s="105">
        <f>I672-J672</f>
        <v>1.1774562051201958</v>
      </c>
      <c r="L672" s="130"/>
      <c r="M672" s="106">
        <f>I672/100</f>
        <v>4.7187194824218751E-2</v>
      </c>
      <c r="N672" s="106">
        <f>J672/100</f>
        <v>3.5412632773016789E-2</v>
      </c>
      <c r="O672" s="106">
        <f>K672/100</f>
        <v>1.1774562051201958E-2</v>
      </c>
      <c r="P672" s="130"/>
      <c r="Q672" s="45">
        <v>1.6374156892134479</v>
      </c>
      <c r="R672" s="107">
        <f>$Q672*M672</f>
        <v>7.7265053135147393E-2</v>
      </c>
      <c r="S672" s="109">
        <f>$Q672*N672</f>
        <v>5.7985200498892019E-2</v>
      </c>
      <c r="T672" s="110">
        <f>$Q672*O672</f>
        <v>1.9279852636255364E-2</v>
      </c>
      <c r="U672" s="11">
        <f>$F672*M672*$Q672</f>
        <v>5.9494090914063493</v>
      </c>
      <c r="V672" s="11">
        <f>$F672*N672*$Q672</f>
        <v>4.4648604384146857</v>
      </c>
      <c r="W672" s="128">
        <f>$F672*O672*$Q672</f>
        <v>1.4845486529916629</v>
      </c>
      <c r="X672" s="92">
        <f>U672*10^4</f>
        <v>59494.09091406349</v>
      </c>
      <c r="Y672" s="15">
        <f>V672*10^4</f>
        <v>44648.604384146856</v>
      </c>
      <c r="Z672" s="15">
        <f>W672*10^4</f>
        <v>14845.486529916629</v>
      </c>
      <c r="AA672" s="111">
        <f>X672*0.01</f>
        <v>594.94090914063497</v>
      </c>
      <c r="AB672" s="87">
        <f>Y672*0.01</f>
        <v>446.48604384146859</v>
      </c>
      <c r="AC672" s="127">
        <f>Z672*0.01</f>
        <v>148.4548652991663</v>
      </c>
      <c r="AD672" s="9"/>
    </row>
    <row r="673" spans="1:30" x14ac:dyDescent="0.25">
      <c r="A673" s="202" t="s">
        <v>865</v>
      </c>
      <c r="B673" s="202" t="s">
        <v>3</v>
      </c>
      <c r="C673" s="202" t="s">
        <v>865</v>
      </c>
      <c r="D673" s="202">
        <v>3</v>
      </c>
      <c r="E673" s="202" t="s">
        <v>177</v>
      </c>
      <c r="F673" s="202">
        <v>15</v>
      </c>
      <c r="G673" s="211">
        <v>177</v>
      </c>
      <c r="H673" s="106">
        <v>16.083150984682732</v>
      </c>
      <c r="I673" s="209">
        <v>6.9491147994995117</v>
      </c>
      <c r="J673" s="209">
        <v>1.0492843313864073</v>
      </c>
      <c r="K673" s="105">
        <f t="shared" si="173"/>
        <v>5.8998304681131044</v>
      </c>
      <c r="L673" s="130"/>
      <c r="M673" s="106">
        <f t="shared" si="174"/>
        <v>6.9491147994995117E-2</v>
      </c>
      <c r="N673" s="106">
        <f t="shared" si="175"/>
        <v>1.0492843313864074E-2</v>
      </c>
      <c r="O673" s="106">
        <f t="shared" si="166"/>
        <v>5.8998304681131042E-2</v>
      </c>
      <c r="P673" s="130"/>
      <c r="Q673" s="45">
        <v>0.48451470101260086</v>
      </c>
      <c r="R673" s="107">
        <f t="shared" si="163"/>
        <v>3.3669482793817457E-2</v>
      </c>
      <c r="S673" s="109">
        <f t="shared" si="164"/>
        <v>5.0839368409889198E-3</v>
      </c>
      <c r="T673" s="110">
        <f t="shared" si="165"/>
        <v>2.8585545952828535E-2</v>
      </c>
      <c r="U673" s="11">
        <f t="shared" si="118"/>
        <v>0.50504224190726188</v>
      </c>
      <c r="V673" s="11">
        <f t="shared" si="118"/>
        <v>7.6259052614833789E-2</v>
      </c>
      <c r="W673" s="128">
        <f t="shared" si="118"/>
        <v>0.42878318929242804</v>
      </c>
      <c r="X673" s="92">
        <f t="shared" si="167"/>
        <v>5050.422419072619</v>
      </c>
      <c r="Y673" s="15">
        <f t="shared" si="168"/>
        <v>762.59052614833786</v>
      </c>
      <c r="Z673" s="15">
        <f t="shared" si="169"/>
        <v>4287.8318929242805</v>
      </c>
      <c r="AA673" s="111">
        <f t="shared" si="170"/>
        <v>50.504224190726191</v>
      </c>
      <c r="AB673" s="87">
        <f t="shared" si="171"/>
        <v>7.6259052614833784</v>
      </c>
      <c r="AC673" s="127">
        <f t="shared" si="172"/>
        <v>42.878318929242809</v>
      </c>
      <c r="AD673" s="9"/>
    </row>
    <row r="674" spans="1:30" x14ac:dyDescent="0.25">
      <c r="A674" s="202" t="s">
        <v>865</v>
      </c>
      <c r="B674" s="202" t="s">
        <v>3</v>
      </c>
      <c r="C674" s="202" t="s">
        <v>865</v>
      </c>
      <c r="D674" s="202">
        <v>3</v>
      </c>
      <c r="E674" s="202" t="s">
        <v>170</v>
      </c>
      <c r="F674" s="202">
        <v>15</v>
      </c>
      <c r="G674" s="183"/>
      <c r="H674" s="106">
        <v>3.508771929824523</v>
      </c>
      <c r="I674" s="209">
        <v>5.7978405952453613</v>
      </c>
      <c r="J674" s="209">
        <v>4.5188890423691079</v>
      </c>
      <c r="K674" s="105">
        <f t="shared" si="173"/>
        <v>1.2789515528762534</v>
      </c>
      <c r="L674" s="130"/>
      <c r="M674" s="106">
        <f t="shared" si="174"/>
        <v>5.7978405952453613E-2</v>
      </c>
      <c r="N674" s="106">
        <f t="shared" si="175"/>
        <v>4.5188890423691078E-2</v>
      </c>
      <c r="O674" s="106">
        <f t="shared" si="166"/>
        <v>1.2789515528762533E-2</v>
      </c>
      <c r="P674" s="130"/>
      <c r="Q674" s="45">
        <v>1.3420011502867002</v>
      </c>
      <c r="R674" s="107">
        <f t="shared" si="163"/>
        <v>7.7807087479982009E-2</v>
      </c>
      <c r="S674" s="109">
        <f t="shared" si="164"/>
        <v>6.0643542928773074E-2</v>
      </c>
      <c r="T674" s="110">
        <f t="shared" si="165"/>
        <v>1.7163544551208935E-2</v>
      </c>
      <c r="U674" s="11">
        <f t="shared" si="118"/>
        <v>1.1671063121997303</v>
      </c>
      <c r="V674" s="11">
        <f t="shared" si="118"/>
        <v>0.90965314393159613</v>
      </c>
      <c r="W674" s="128">
        <f t="shared" si="118"/>
        <v>0.25745316826813402</v>
      </c>
      <c r="X674" s="92">
        <f t="shared" si="167"/>
        <v>11671.063121997302</v>
      </c>
      <c r="Y674" s="15">
        <f t="shared" si="168"/>
        <v>9096.5314393159606</v>
      </c>
      <c r="Z674" s="15">
        <f t="shared" si="169"/>
        <v>2574.53168268134</v>
      </c>
      <c r="AA674" s="111">
        <f t="shared" si="170"/>
        <v>116.71063121997302</v>
      </c>
      <c r="AB674" s="87">
        <f t="shared" si="171"/>
        <v>90.965314393159602</v>
      </c>
      <c r="AC674" s="127">
        <f t="shared" si="172"/>
        <v>25.745316826813401</v>
      </c>
      <c r="AD674" s="9"/>
    </row>
    <row r="675" spans="1:30" x14ac:dyDescent="0.25">
      <c r="A675" s="202" t="s">
        <v>865</v>
      </c>
      <c r="B675" s="202" t="s">
        <v>3</v>
      </c>
      <c r="C675" s="202" t="s">
        <v>865</v>
      </c>
      <c r="D675" s="202">
        <v>3</v>
      </c>
      <c r="E675" s="202" t="s">
        <v>171</v>
      </c>
      <c r="F675" s="202">
        <v>20</v>
      </c>
      <c r="G675" s="183"/>
      <c r="H675" s="106">
        <v>2.2715926110834008</v>
      </c>
      <c r="I675" s="209">
        <v>5.7126851081848145</v>
      </c>
      <c r="J675" s="209">
        <v>5.6752924179947479</v>
      </c>
      <c r="K675" s="105">
        <f t="shared" si="173"/>
        <v>3.7392690190066524E-2</v>
      </c>
      <c r="L675" s="130"/>
      <c r="M675" s="106">
        <f t="shared" si="174"/>
        <v>5.7126851081848146E-2</v>
      </c>
      <c r="N675" s="106">
        <f t="shared" si="175"/>
        <v>5.6752924179947477E-2</v>
      </c>
      <c r="O675" s="106">
        <f t="shared" si="166"/>
        <v>3.7392690190066522E-4</v>
      </c>
      <c r="P675" s="130"/>
      <c r="Q675" s="45">
        <v>1.7838158146992698</v>
      </c>
      <c r="R675" s="107">
        <f t="shared" ref="R675:R724" si="176">$Q675*M675</f>
        <v>0.10190378040377081</v>
      </c>
      <c r="S675" s="109">
        <f t="shared" ref="S675:S724" si="177">$Q675*N675</f>
        <v>0.1012367636826189</v>
      </c>
      <c r="T675" s="110">
        <f t="shared" ref="T675:T724" si="178">$Q675*O675</f>
        <v>6.6701672115190901E-4</v>
      </c>
      <c r="U675" s="11">
        <f t="shared" si="118"/>
        <v>2.0380756080754159</v>
      </c>
      <c r="V675" s="11">
        <f t="shared" si="118"/>
        <v>2.0247352736523778</v>
      </c>
      <c r="W675" s="128">
        <f t="shared" si="118"/>
        <v>1.334033442303818E-2</v>
      </c>
      <c r="X675" s="92">
        <f t="shared" si="167"/>
        <v>20380.756080754159</v>
      </c>
      <c r="Y675" s="15">
        <f t="shared" si="168"/>
        <v>20247.352736523779</v>
      </c>
      <c r="Z675" s="15">
        <f t="shared" si="169"/>
        <v>133.4033442303818</v>
      </c>
      <c r="AA675" s="111">
        <f t="shared" si="170"/>
        <v>203.80756080754159</v>
      </c>
      <c r="AB675" s="87">
        <f t="shared" si="171"/>
        <v>202.4735273652378</v>
      </c>
      <c r="AC675" s="127">
        <f t="shared" si="172"/>
        <v>1.334033442303818</v>
      </c>
      <c r="AD675" s="9"/>
    </row>
    <row r="676" spans="1:30" x14ac:dyDescent="0.25">
      <c r="A676" s="202" t="s">
        <v>865</v>
      </c>
      <c r="B676" s="202" t="s">
        <v>3</v>
      </c>
      <c r="C676" s="202" t="s">
        <v>865</v>
      </c>
      <c r="D676" s="202">
        <v>3</v>
      </c>
      <c r="E676" s="202" t="s">
        <v>172</v>
      </c>
      <c r="F676" s="202">
        <v>50</v>
      </c>
      <c r="G676" s="183"/>
      <c r="H676" s="106">
        <v>3.0485509973653664</v>
      </c>
      <c r="I676" s="209">
        <v>7.8969659805297852</v>
      </c>
      <c r="J676" s="209">
        <v>5.9831628594849011</v>
      </c>
      <c r="K676" s="105">
        <f t="shared" si="173"/>
        <v>1.913803121044884</v>
      </c>
      <c r="L676" s="130"/>
      <c r="M676" s="106">
        <f t="shared" si="174"/>
        <v>7.8969659805297854E-2</v>
      </c>
      <c r="N676" s="106">
        <f t="shared" si="175"/>
        <v>5.9831628594849008E-2</v>
      </c>
      <c r="O676" s="106">
        <f t="shared" si="166"/>
        <v>1.9138031210448839E-2</v>
      </c>
      <c r="P676" s="130"/>
      <c r="Q676" s="45">
        <v>1.5450441814664413</v>
      </c>
      <c r="R676" s="107">
        <f t="shared" si="176"/>
        <v>0.12201161339455975</v>
      </c>
      <c r="S676" s="109">
        <f t="shared" si="177"/>
        <v>9.2442509628132608E-2</v>
      </c>
      <c r="T676" s="110">
        <f t="shared" si="178"/>
        <v>2.9569103766427133E-2</v>
      </c>
      <c r="U676" s="11">
        <f t="shared" si="118"/>
        <v>6.1005806697279876</v>
      </c>
      <c r="V676" s="11">
        <f t="shared" si="118"/>
        <v>4.6221254814066306</v>
      </c>
      <c r="W676" s="128">
        <f t="shared" si="118"/>
        <v>1.4784551883213566</v>
      </c>
      <c r="X676" s="92">
        <f t="shared" si="167"/>
        <v>61005.806697279877</v>
      </c>
      <c r="Y676" s="15">
        <f t="shared" si="168"/>
        <v>46221.254814066306</v>
      </c>
      <c r="Z676" s="15">
        <f t="shared" si="169"/>
        <v>14784.551883213566</v>
      </c>
      <c r="AA676" s="111">
        <f t="shared" si="170"/>
        <v>610.05806697279877</v>
      </c>
      <c r="AB676" s="87">
        <f t="shared" si="171"/>
        <v>462.21254814066305</v>
      </c>
      <c r="AC676" s="127">
        <f t="shared" si="172"/>
        <v>147.84551883213567</v>
      </c>
      <c r="AD676" s="9"/>
    </row>
    <row r="677" spans="1:30" x14ac:dyDescent="0.25">
      <c r="A677" s="202" t="s">
        <v>865</v>
      </c>
      <c r="B677" s="202" t="s">
        <v>3</v>
      </c>
      <c r="C677" s="202" t="s">
        <v>865</v>
      </c>
      <c r="D677" s="202">
        <v>4</v>
      </c>
      <c r="E677" s="202" t="s">
        <v>879</v>
      </c>
      <c r="F677" s="202">
        <v>57</v>
      </c>
      <c r="G677" s="202"/>
      <c r="H677" s="106">
        <v>10.027898326100479</v>
      </c>
      <c r="I677" s="209">
        <v>3.5511147975921631</v>
      </c>
      <c r="J677" s="209">
        <v>0.20758454328182305</v>
      </c>
      <c r="K677" s="105">
        <f>I677-J677</f>
        <v>3.3435302543103402</v>
      </c>
      <c r="L677" s="130"/>
      <c r="M677" s="106">
        <f>I677/100</f>
        <v>3.5511147975921628E-2</v>
      </c>
      <c r="N677" s="106">
        <f>J677/100</f>
        <v>2.0758454328182307E-3</v>
      </c>
      <c r="O677" s="106">
        <f>K677/100</f>
        <v>3.3435302543103403E-2</v>
      </c>
      <c r="P677" s="130"/>
      <c r="Q677" s="45">
        <v>1.6025585164787284</v>
      </c>
      <c r="R677" s="107">
        <f>$Q677*M677</f>
        <v>5.6908692618749562E-2</v>
      </c>
      <c r="S677" s="109">
        <f>$Q677*N677</f>
        <v>3.3266637772563275E-3</v>
      </c>
      <c r="T677" s="110">
        <f>$Q677*O677</f>
        <v>5.358202884149324E-2</v>
      </c>
      <c r="U677" s="11">
        <f>$F677*M677*$Q677</f>
        <v>3.2437954792687251</v>
      </c>
      <c r="V677" s="11">
        <f>$F677*N677*$Q677</f>
        <v>0.18961983530361068</v>
      </c>
      <c r="W677" s="128">
        <f>$F677*O677*$Q677</f>
        <v>3.0541756439651149</v>
      </c>
      <c r="X677" s="92">
        <f>U677*10^4</f>
        <v>32437.954792687251</v>
      </c>
      <c r="Y677" s="15">
        <f>V677*10^4</f>
        <v>1896.1983530361067</v>
      </c>
      <c r="Z677" s="15">
        <f>W677*10^4</f>
        <v>30541.756439651148</v>
      </c>
      <c r="AA677" s="111">
        <f>X677*0.01</f>
        <v>324.37954792687253</v>
      </c>
      <c r="AB677" s="87">
        <f>Y677*0.01</f>
        <v>18.961983530361067</v>
      </c>
      <c r="AC677" s="127">
        <f>Z677*0.01</f>
        <v>305.41756439651147</v>
      </c>
      <c r="AD677" s="9"/>
    </row>
    <row r="678" spans="1:30" x14ac:dyDescent="0.25">
      <c r="A678" s="202" t="s">
        <v>865</v>
      </c>
      <c r="B678" s="202" t="s">
        <v>3</v>
      </c>
      <c r="C678" s="202" t="s">
        <v>865</v>
      </c>
      <c r="D678" s="202">
        <v>4</v>
      </c>
      <c r="E678" s="202" t="s">
        <v>177</v>
      </c>
      <c r="F678" s="202">
        <v>15</v>
      </c>
      <c r="G678" s="211">
        <v>156.5</v>
      </c>
      <c r="H678" s="106">
        <v>22.420433813095457</v>
      </c>
      <c r="I678" s="209">
        <v>5.2768917083740234</v>
      </c>
      <c r="J678" s="209">
        <v>0.20141519942318437</v>
      </c>
      <c r="K678" s="105">
        <f t="shared" si="173"/>
        <v>5.0754765089508389</v>
      </c>
      <c r="L678" s="130"/>
      <c r="M678" s="106">
        <f t="shared" si="174"/>
        <v>5.2768917083740235E-2</v>
      </c>
      <c r="N678" s="106">
        <f t="shared" si="175"/>
        <v>2.0141519942318436E-3</v>
      </c>
      <c r="O678" s="106">
        <f t="shared" si="166"/>
        <v>5.0754765089508387E-2</v>
      </c>
      <c r="P678" s="130"/>
      <c r="Q678" s="45">
        <v>0.37122888962476253</v>
      </c>
      <c r="R678" s="107">
        <f t="shared" si="176"/>
        <v>1.9589346495698049E-2</v>
      </c>
      <c r="S678" s="109">
        <f t="shared" si="177"/>
        <v>7.4771140835418843E-4</v>
      </c>
      <c r="T678" s="110">
        <f t="shared" si="178"/>
        <v>1.884163508734386E-2</v>
      </c>
      <c r="U678" s="11">
        <f t="shared" si="118"/>
        <v>0.29384019743547074</v>
      </c>
      <c r="V678" s="11">
        <f t="shared" si="118"/>
        <v>1.1215671125312826E-2</v>
      </c>
      <c r="W678" s="128">
        <f t="shared" si="118"/>
        <v>0.28262452631015789</v>
      </c>
      <c r="X678" s="92">
        <f t="shared" si="167"/>
        <v>2938.4019743547074</v>
      </c>
      <c r="Y678" s="15">
        <f t="shared" si="168"/>
        <v>112.15671125312826</v>
      </c>
      <c r="Z678" s="15">
        <f t="shared" si="169"/>
        <v>2826.245263101579</v>
      </c>
      <c r="AA678" s="111">
        <f t="shared" si="170"/>
        <v>29.384019743547075</v>
      </c>
      <c r="AB678" s="87">
        <f t="shared" si="171"/>
        <v>1.1215671125312827</v>
      </c>
      <c r="AC678" s="127">
        <f t="shared" si="172"/>
        <v>28.26245263101579</v>
      </c>
      <c r="AD678" s="9"/>
    </row>
    <row r="679" spans="1:30" x14ac:dyDescent="0.25">
      <c r="A679" s="202" t="s">
        <v>865</v>
      </c>
      <c r="B679" s="202" t="s">
        <v>3</v>
      </c>
      <c r="C679" s="202" t="s">
        <v>865</v>
      </c>
      <c r="D679" s="202">
        <v>4</v>
      </c>
      <c r="E679" s="202" t="s">
        <v>170</v>
      </c>
      <c r="F679" s="202">
        <v>15</v>
      </c>
      <c r="G679" s="183"/>
      <c r="H679" s="106">
        <v>3.4185042585463732</v>
      </c>
      <c r="I679" s="209">
        <v>3.3157107830047607</v>
      </c>
      <c r="J679" s="209">
        <v>2.2890575573277716</v>
      </c>
      <c r="K679" s="105">
        <f t="shared" si="173"/>
        <v>1.0266532256769891</v>
      </c>
      <c r="L679" s="130"/>
      <c r="M679" s="106">
        <f t="shared" si="174"/>
        <v>3.3157107830047605E-2</v>
      </c>
      <c r="N679" s="106">
        <f t="shared" si="175"/>
        <v>2.2890575573277717E-2</v>
      </c>
      <c r="O679" s="106">
        <f t="shared" si="166"/>
        <v>1.0266532256769892E-2</v>
      </c>
      <c r="P679" s="130"/>
      <c r="Q679" s="45">
        <v>1.6548442755808077</v>
      </c>
      <c r="R679" s="107">
        <f t="shared" si="176"/>
        <v>5.4869850087369859E-2</v>
      </c>
      <c r="S679" s="109">
        <f t="shared" si="177"/>
        <v>3.7880337952188495E-2</v>
      </c>
      <c r="T679" s="110">
        <f t="shared" si="178"/>
        <v>1.6989512135181368E-2</v>
      </c>
      <c r="U679" s="11">
        <f t="shared" si="118"/>
        <v>0.82304775131054786</v>
      </c>
      <c r="V679" s="11">
        <f t="shared" si="118"/>
        <v>0.56820506928282744</v>
      </c>
      <c r="W679" s="128">
        <f t="shared" si="118"/>
        <v>0.25484268202772054</v>
      </c>
      <c r="X679" s="92">
        <f t="shared" si="167"/>
        <v>8230.4775131054794</v>
      </c>
      <c r="Y679" s="15">
        <f t="shared" si="168"/>
        <v>5682.0506928282748</v>
      </c>
      <c r="Z679" s="15">
        <f t="shared" si="169"/>
        <v>2548.4268202772055</v>
      </c>
      <c r="AA679" s="111">
        <f t="shared" si="170"/>
        <v>82.304775131054797</v>
      </c>
      <c r="AB679" s="87">
        <f t="shared" si="171"/>
        <v>56.820506928282747</v>
      </c>
      <c r="AC679" s="127">
        <f t="shared" si="172"/>
        <v>25.484268202772057</v>
      </c>
      <c r="AD679" s="9"/>
    </row>
    <row r="680" spans="1:30" x14ac:dyDescent="0.25">
      <c r="A680" s="202" t="s">
        <v>865</v>
      </c>
      <c r="B680" s="202" t="s">
        <v>3</v>
      </c>
      <c r="C680" s="202" t="s">
        <v>865</v>
      </c>
      <c r="D680" s="202">
        <v>4</v>
      </c>
      <c r="E680" s="202" t="s">
        <v>171</v>
      </c>
      <c r="F680" s="202">
        <v>20</v>
      </c>
      <c r="G680" s="183"/>
      <c r="H680" s="106">
        <v>2.9856293359760784</v>
      </c>
      <c r="I680" s="209">
        <v>5.8570156097412109</v>
      </c>
      <c r="J680" s="209">
        <v>5.4313520988813195</v>
      </c>
      <c r="K680" s="105">
        <f t="shared" si="173"/>
        <v>0.4256635108598914</v>
      </c>
      <c r="L680" s="130"/>
      <c r="M680" s="106">
        <f t="shared" si="174"/>
        <v>5.8570156097412111E-2</v>
      </c>
      <c r="N680" s="106">
        <f t="shared" si="175"/>
        <v>5.4313520988813195E-2</v>
      </c>
      <c r="O680" s="106">
        <f t="shared" si="166"/>
        <v>4.2566351085989136E-3</v>
      </c>
      <c r="P680" s="130"/>
      <c r="Q680" s="45">
        <v>1.7219443330951425</v>
      </c>
      <c r="R680" s="107">
        <f t="shared" si="176"/>
        <v>0.1008545483804367</v>
      </c>
      <c r="S680" s="109">
        <f t="shared" si="177"/>
        <v>9.3524859677130964E-2</v>
      </c>
      <c r="T680" s="110">
        <f t="shared" si="178"/>
        <v>7.3296887033057262E-3</v>
      </c>
      <c r="U680" s="11">
        <f t="shared" si="118"/>
        <v>2.0170909676087336</v>
      </c>
      <c r="V680" s="11">
        <f t="shared" si="118"/>
        <v>1.8704971935426191</v>
      </c>
      <c r="W680" s="128">
        <f t="shared" si="118"/>
        <v>0.14659377406611451</v>
      </c>
      <c r="X680" s="92">
        <f t="shared" si="167"/>
        <v>20170.909676087336</v>
      </c>
      <c r="Y680" s="15">
        <f t="shared" si="168"/>
        <v>18704.971935426191</v>
      </c>
      <c r="Z680" s="15">
        <f t="shared" si="169"/>
        <v>1465.9377406611452</v>
      </c>
      <c r="AA680" s="111">
        <f t="shared" si="170"/>
        <v>201.70909676087336</v>
      </c>
      <c r="AB680" s="87">
        <f t="shared" si="171"/>
        <v>187.0497193542619</v>
      </c>
      <c r="AC680" s="127">
        <f t="shared" si="172"/>
        <v>14.659377406611453</v>
      </c>
      <c r="AD680" s="9"/>
    </row>
    <row r="681" spans="1:30" x14ac:dyDescent="0.25">
      <c r="A681" s="202" t="s">
        <v>865</v>
      </c>
      <c r="B681" s="202" t="s">
        <v>3</v>
      </c>
      <c r="C681" s="202" t="s">
        <v>865</v>
      </c>
      <c r="D681" s="202">
        <v>4</v>
      </c>
      <c r="E681" s="202" t="s">
        <v>172</v>
      </c>
      <c r="F681" s="202">
        <v>50</v>
      </c>
      <c r="G681" s="202"/>
      <c r="H681" s="106">
        <v>3.1295355587809568</v>
      </c>
      <c r="I681" s="209">
        <v>6.2349185943603516</v>
      </c>
      <c r="J681" s="209">
        <v>5.1256776099540611</v>
      </c>
      <c r="K681" s="105">
        <f t="shared" si="173"/>
        <v>1.1092409844062905</v>
      </c>
      <c r="L681" s="130"/>
      <c r="M681" s="106">
        <f t="shared" si="174"/>
        <v>6.2349185943603516E-2</v>
      </c>
      <c r="N681" s="106">
        <f t="shared" si="175"/>
        <v>5.1256776099540609E-2</v>
      </c>
      <c r="O681" s="106">
        <f t="shared" si="166"/>
        <v>1.1092409844062906E-2</v>
      </c>
      <c r="P681" s="130"/>
      <c r="Q681" s="45">
        <v>1.559858479878697</v>
      </c>
      <c r="R681" s="107">
        <f t="shared" si="176"/>
        <v>9.72559064076636E-2</v>
      </c>
      <c r="S681" s="109">
        <f t="shared" si="177"/>
        <v>7.9953316850112144E-2</v>
      </c>
      <c r="T681" s="110">
        <f t="shared" si="178"/>
        <v>1.7302589557551457E-2</v>
      </c>
      <c r="U681" s="11">
        <f t="shared" si="118"/>
        <v>4.8627953203831797</v>
      </c>
      <c r="V681" s="11">
        <f t="shared" si="118"/>
        <v>3.9976658425056071</v>
      </c>
      <c r="W681" s="128">
        <f t="shared" si="118"/>
        <v>0.86512947787757288</v>
      </c>
      <c r="X681" s="92">
        <f t="shared" si="167"/>
        <v>48627.953203831799</v>
      </c>
      <c r="Y681" s="15">
        <f t="shared" si="168"/>
        <v>39976.65842505607</v>
      </c>
      <c r="Z681" s="15">
        <f t="shared" si="169"/>
        <v>8651.2947787757294</v>
      </c>
      <c r="AA681" s="111">
        <f t="shared" si="170"/>
        <v>486.279532038318</v>
      </c>
      <c r="AB681" s="87">
        <f t="shared" si="171"/>
        <v>399.7665842505607</v>
      </c>
      <c r="AC681" s="127">
        <f t="shared" si="172"/>
        <v>86.512947787757298</v>
      </c>
      <c r="AD681" s="9"/>
    </row>
    <row r="682" spans="1:30" x14ac:dyDescent="0.25">
      <c r="A682" s="202" t="s">
        <v>865</v>
      </c>
      <c r="B682" s="202" t="s">
        <v>3</v>
      </c>
      <c r="C682" s="202" t="s">
        <v>865</v>
      </c>
      <c r="D682" s="202">
        <v>5</v>
      </c>
      <c r="E682" s="202" t="s">
        <v>879</v>
      </c>
      <c r="F682" s="202">
        <v>98</v>
      </c>
      <c r="G682" s="202"/>
      <c r="H682" s="106">
        <v>3.1742441378270065</v>
      </c>
      <c r="I682" s="209">
        <v>5.6738643646240234</v>
      </c>
      <c r="J682" s="209">
        <v>4.6199048462293737</v>
      </c>
      <c r="K682" s="105">
        <f>I682-J682</f>
        <v>1.0539595183946497</v>
      </c>
      <c r="L682" s="130"/>
      <c r="M682" s="106">
        <f>I682/100</f>
        <v>5.6738643646240233E-2</v>
      </c>
      <c r="N682" s="106">
        <f>J682/100</f>
        <v>4.6199048462293738E-2</v>
      </c>
      <c r="O682" s="106">
        <f>K682/100</f>
        <v>1.0539595183946497E-2</v>
      </c>
      <c r="P682" s="130"/>
      <c r="Q682" s="45">
        <v>1.2836153859560451</v>
      </c>
      <c r="R682" s="107">
        <f>$Q682*M682</f>
        <v>7.2830595962591158E-2</v>
      </c>
      <c r="S682" s="109">
        <f>$Q682*N682</f>
        <v>5.930180942272921E-2</v>
      </c>
      <c r="T682" s="110">
        <f>$Q682*O682</f>
        <v>1.3528786539861956E-2</v>
      </c>
      <c r="U682" s="11">
        <f>$F682*M682*$Q682</f>
        <v>7.1373984043339336</v>
      </c>
      <c r="V682" s="11">
        <f>$F682*N682*$Q682</f>
        <v>5.8115773234274624</v>
      </c>
      <c r="W682" s="128">
        <f>$F682*O682*$Q682</f>
        <v>1.3258210809064717</v>
      </c>
      <c r="X682" s="92">
        <f>U682*10^4</f>
        <v>71373.98404333934</v>
      </c>
      <c r="Y682" s="15">
        <f>V682*10^4</f>
        <v>58115.773234274624</v>
      </c>
      <c r="Z682" s="15">
        <f>W682*10^4</f>
        <v>13258.210809064716</v>
      </c>
      <c r="AA682" s="111">
        <f>X682*0.01</f>
        <v>713.7398404333934</v>
      </c>
      <c r="AB682" s="87">
        <f>Y682*0.01</f>
        <v>581.15773234274627</v>
      </c>
      <c r="AC682" s="127">
        <f>Z682*0.01</f>
        <v>132.58210809064715</v>
      </c>
      <c r="AD682" s="9"/>
    </row>
    <row r="683" spans="1:30" x14ac:dyDescent="0.25">
      <c r="A683" s="202" t="s">
        <v>865</v>
      </c>
      <c r="B683" s="202" t="s">
        <v>3</v>
      </c>
      <c r="C683" s="202" t="s">
        <v>865</v>
      </c>
      <c r="D683" s="202">
        <v>5</v>
      </c>
      <c r="E683" s="202" t="s">
        <v>177</v>
      </c>
      <c r="F683" s="202">
        <v>15</v>
      </c>
      <c r="G683" s="211">
        <v>197.66666666666666</v>
      </c>
      <c r="H683" s="106">
        <v>22.397504456328036</v>
      </c>
      <c r="I683" s="209">
        <v>9.2572870254516602</v>
      </c>
      <c r="J683" s="209">
        <v>1.2294111317810521</v>
      </c>
      <c r="K683" s="105">
        <f t="shared" si="173"/>
        <v>8.0278758936706076</v>
      </c>
      <c r="L683" s="130"/>
      <c r="M683" s="106">
        <f t="shared" si="174"/>
        <v>9.2572870254516604E-2</v>
      </c>
      <c r="N683" s="106">
        <f t="shared" si="175"/>
        <v>1.2294111317810521E-2</v>
      </c>
      <c r="O683" s="106">
        <f t="shared" si="166"/>
        <v>8.0278758936706079E-2</v>
      </c>
      <c r="P683" s="130"/>
      <c r="Q683" s="45">
        <v>0.36948603098802651</v>
      </c>
      <c r="R683" s="107">
        <f t="shared" si="176"/>
        <v>3.4204382407510878E-2</v>
      </c>
      <c r="S683" s="109">
        <f t="shared" si="177"/>
        <v>4.5425023953427858E-3</v>
      </c>
      <c r="T683" s="110">
        <f t="shared" si="178"/>
        <v>2.9661880012168095E-2</v>
      </c>
      <c r="U683" s="11">
        <f t="shared" si="118"/>
        <v>0.51306573611266326</v>
      </c>
      <c r="V683" s="11">
        <f t="shared" si="118"/>
        <v>6.8137535930141782E-2</v>
      </c>
      <c r="W683" s="128">
        <f t="shared" si="118"/>
        <v>0.44492820018252144</v>
      </c>
      <c r="X683" s="92">
        <f t="shared" si="167"/>
        <v>5130.6573611266322</v>
      </c>
      <c r="Y683" s="15">
        <f t="shared" si="168"/>
        <v>681.3753593014178</v>
      </c>
      <c r="Z683" s="15">
        <f t="shared" si="169"/>
        <v>4449.2820018252141</v>
      </c>
      <c r="AA683" s="111">
        <f t="shared" si="170"/>
        <v>51.306573611266323</v>
      </c>
      <c r="AB683" s="87">
        <f t="shared" si="171"/>
        <v>6.8137535930141784</v>
      </c>
      <c r="AC683" s="127">
        <f t="shared" si="172"/>
        <v>44.492820018252139</v>
      </c>
      <c r="AD683" s="9"/>
    </row>
    <row r="684" spans="1:30" x14ac:dyDescent="0.25">
      <c r="A684" s="202" t="s">
        <v>865</v>
      </c>
      <c r="B684" s="202" t="s">
        <v>3</v>
      </c>
      <c r="C684" s="202" t="s">
        <v>865</v>
      </c>
      <c r="D684" s="202">
        <v>5</v>
      </c>
      <c r="E684" s="202" t="s">
        <v>170</v>
      </c>
      <c r="F684" s="202">
        <v>15</v>
      </c>
      <c r="G684" s="183"/>
      <c r="H684" s="106">
        <v>3.7004120546174217</v>
      </c>
      <c r="I684" s="209">
        <v>5.7241263389587402</v>
      </c>
      <c r="J684" s="209">
        <v>5.1348572886124026</v>
      </c>
      <c r="K684" s="105">
        <f t="shared" si="173"/>
        <v>0.58926905034633759</v>
      </c>
      <c r="L684" s="130"/>
      <c r="M684" s="106">
        <f t="shared" si="174"/>
        <v>5.7241263389587405E-2</v>
      </c>
      <c r="N684" s="106">
        <f t="shared" si="175"/>
        <v>5.1348572886124023E-2</v>
      </c>
      <c r="O684" s="106">
        <f t="shared" si="166"/>
        <v>5.8926905034633759E-3</v>
      </c>
      <c r="P684" s="130"/>
      <c r="Q684" s="45">
        <v>1.3969011973438834</v>
      </c>
      <c r="R684" s="107">
        <f t="shared" si="176"/>
        <v>7.9960389366391244E-2</v>
      </c>
      <c r="S684" s="109">
        <f t="shared" si="177"/>
        <v>7.1728882946526309E-2</v>
      </c>
      <c r="T684" s="110">
        <f t="shared" si="178"/>
        <v>8.2315064198649202E-3</v>
      </c>
      <c r="U684" s="11">
        <f t="shared" si="118"/>
        <v>1.1994058404958687</v>
      </c>
      <c r="V684" s="11">
        <f t="shared" si="118"/>
        <v>1.0759332441978946</v>
      </c>
      <c r="W684" s="128">
        <f t="shared" si="118"/>
        <v>0.12347259629797382</v>
      </c>
      <c r="X684" s="92">
        <f t="shared" si="167"/>
        <v>11994.058404958687</v>
      </c>
      <c r="Y684" s="15">
        <f t="shared" si="168"/>
        <v>10759.332441978946</v>
      </c>
      <c r="Z684" s="15">
        <f t="shared" si="169"/>
        <v>1234.7259629797381</v>
      </c>
      <c r="AA684" s="111">
        <f t="shared" si="170"/>
        <v>119.94058404958687</v>
      </c>
      <c r="AB684" s="87">
        <f t="shared" si="171"/>
        <v>107.59332441978947</v>
      </c>
      <c r="AC684" s="127">
        <f t="shared" si="172"/>
        <v>12.347259629797382</v>
      </c>
      <c r="AD684" s="9"/>
    </row>
    <row r="685" spans="1:30" x14ac:dyDescent="0.25">
      <c r="A685" s="202" t="s">
        <v>865</v>
      </c>
      <c r="B685" s="202" t="s">
        <v>3</v>
      </c>
      <c r="C685" s="202" t="s">
        <v>865</v>
      </c>
      <c r="D685" s="202">
        <v>5</v>
      </c>
      <c r="E685" s="202" t="s">
        <v>171</v>
      </c>
      <c r="F685" s="202">
        <v>20</v>
      </c>
      <c r="G685" s="202"/>
      <c r="H685" s="106">
        <v>3.3563754476555498</v>
      </c>
      <c r="I685" s="209">
        <v>6.1355586051940918</v>
      </c>
      <c r="J685" s="209">
        <v>5.2545993864024974</v>
      </c>
      <c r="K685" s="105">
        <f t="shared" si="173"/>
        <v>0.88095921879159445</v>
      </c>
      <c r="L685" s="130"/>
      <c r="M685" s="106">
        <f t="shared" si="174"/>
        <v>6.135558605194092E-2</v>
      </c>
      <c r="N685" s="106">
        <f t="shared" si="175"/>
        <v>5.2545993864024976E-2</v>
      </c>
      <c r="O685" s="106">
        <f t="shared" si="166"/>
        <v>8.8095921879159447E-3</v>
      </c>
      <c r="P685" s="130"/>
      <c r="Q685" s="45">
        <v>1.5433013228297052</v>
      </c>
      <c r="R685" s="107">
        <f t="shared" si="176"/>
        <v>9.4690157116952237E-2</v>
      </c>
      <c r="S685" s="109">
        <f t="shared" si="177"/>
        <v>8.1094301839751318E-2</v>
      </c>
      <c r="T685" s="110">
        <f t="shared" si="178"/>
        <v>1.3595855277200915E-2</v>
      </c>
      <c r="U685" s="11">
        <f t="shared" si="118"/>
        <v>1.8938031423390449</v>
      </c>
      <c r="V685" s="11">
        <f t="shared" si="118"/>
        <v>1.6218860367950263</v>
      </c>
      <c r="W685" s="128">
        <f t="shared" si="118"/>
        <v>0.27191710554401827</v>
      </c>
      <c r="X685" s="92">
        <f t="shared" si="167"/>
        <v>18938.03142339045</v>
      </c>
      <c r="Y685" s="15">
        <f t="shared" si="168"/>
        <v>16218.860367950263</v>
      </c>
      <c r="Z685" s="15">
        <f t="shared" si="169"/>
        <v>2719.1710554401825</v>
      </c>
      <c r="AA685" s="111">
        <f t="shared" si="170"/>
        <v>189.3803142339045</v>
      </c>
      <c r="AB685" s="87">
        <f t="shared" si="171"/>
        <v>162.18860367950262</v>
      </c>
      <c r="AC685" s="127">
        <f t="shared" si="172"/>
        <v>27.191710554401826</v>
      </c>
      <c r="AD685" s="9"/>
    </row>
    <row r="686" spans="1:30" x14ac:dyDescent="0.25">
      <c r="A686" s="202" t="s">
        <v>865</v>
      </c>
      <c r="B686" s="202" t="s">
        <v>3</v>
      </c>
      <c r="C686" s="202" t="s">
        <v>865</v>
      </c>
      <c r="D686" s="202">
        <v>5</v>
      </c>
      <c r="E686" s="202" t="s">
        <v>172</v>
      </c>
      <c r="F686" s="202">
        <v>50</v>
      </c>
      <c r="G686" s="202"/>
      <c r="H686" s="106">
        <v>3.0920979718496033</v>
      </c>
      <c r="I686" s="209">
        <v>6.0281553268432617</v>
      </c>
      <c r="J686" s="209">
        <v>5.8078273776152853</v>
      </c>
      <c r="K686" s="105">
        <f t="shared" si="173"/>
        <v>0.22032794922797638</v>
      </c>
      <c r="L686" s="130"/>
      <c r="M686" s="106">
        <f t="shared" si="174"/>
        <v>6.0281553268432618E-2</v>
      </c>
      <c r="N686" s="106">
        <f t="shared" si="175"/>
        <v>5.807827377615285E-2</v>
      </c>
      <c r="O686" s="106">
        <f t="shared" si="166"/>
        <v>2.2032794922797637E-3</v>
      </c>
      <c r="P686" s="130"/>
      <c r="Q686" s="45">
        <v>1.4308869407602349</v>
      </c>
      <c r="R686" s="107">
        <f t="shared" si="176"/>
        <v>8.6256087340542686E-2</v>
      </c>
      <c r="S686" s="109">
        <f t="shared" si="177"/>
        <v>8.3103443488194734E-2</v>
      </c>
      <c r="T686" s="110">
        <f t="shared" si="178"/>
        <v>3.1526438523479545E-3</v>
      </c>
      <c r="U686" s="11">
        <f t="shared" si="118"/>
        <v>4.3128043670271348</v>
      </c>
      <c r="V686" s="11">
        <f t="shared" si="118"/>
        <v>4.1551721744097367</v>
      </c>
      <c r="W686" s="128">
        <f t="shared" si="118"/>
        <v>0.15763219261739772</v>
      </c>
      <c r="X686" s="92">
        <f t="shared" si="167"/>
        <v>43128.043670271349</v>
      </c>
      <c r="Y686" s="15">
        <f t="shared" si="168"/>
        <v>41551.721744097369</v>
      </c>
      <c r="Z686" s="15">
        <f t="shared" si="169"/>
        <v>1576.3219261739773</v>
      </c>
      <c r="AA686" s="111">
        <f t="shared" si="170"/>
        <v>431.28043670271347</v>
      </c>
      <c r="AB686" s="87">
        <f t="shared" si="171"/>
        <v>415.5172174409737</v>
      </c>
      <c r="AC686" s="127">
        <f t="shared" si="172"/>
        <v>15.763219261739774</v>
      </c>
      <c r="AD686" s="9"/>
    </row>
    <row r="687" spans="1:30" x14ac:dyDescent="0.25">
      <c r="A687" s="202" t="s">
        <v>865</v>
      </c>
      <c r="B687" s="202" t="s">
        <v>3</v>
      </c>
      <c r="C687" s="202" t="s">
        <v>865</v>
      </c>
      <c r="D687" s="202">
        <v>6</v>
      </c>
      <c r="E687" s="202" t="s">
        <v>879</v>
      </c>
      <c r="F687" s="202">
        <v>87</v>
      </c>
      <c r="G687" s="202"/>
      <c r="H687" s="106">
        <v>3.2356428934439934</v>
      </c>
      <c r="I687" s="209">
        <v>5.7520322799682617</v>
      </c>
      <c r="J687" s="209">
        <v>4.9284102801607776</v>
      </c>
      <c r="K687" s="105">
        <f>I687-J687</f>
        <v>0.82362199980748407</v>
      </c>
      <c r="L687" s="130"/>
      <c r="M687" s="106">
        <f>I687/100</f>
        <v>5.7520322799682617E-2</v>
      </c>
      <c r="N687" s="106">
        <f>J687/100</f>
        <v>4.9284102801607776E-2</v>
      </c>
      <c r="O687" s="106">
        <f>K687/100</f>
        <v>8.236219998074841E-3</v>
      </c>
      <c r="P687" s="130"/>
      <c r="Q687" s="45">
        <v>1.5267441657807137</v>
      </c>
      <c r="R687" s="107">
        <f>$Q687*M687</f>
        <v>8.7818817248238798E-2</v>
      </c>
      <c r="S687" s="109">
        <f>$Q687*N687</f>
        <v>7.5244216418091606E-2</v>
      </c>
      <c r="T687" s="110">
        <f>$Q687*O687</f>
        <v>1.2574600830147204E-2</v>
      </c>
      <c r="U687" s="11">
        <f>$F687*M687*$Q687</f>
        <v>7.6402371005967762</v>
      </c>
      <c r="V687" s="11">
        <f>$F687*N687*$Q687</f>
        <v>6.5462468283739694</v>
      </c>
      <c r="W687" s="128">
        <f>$F687*O687*$Q687</f>
        <v>1.0939902722228068</v>
      </c>
      <c r="X687" s="92">
        <f>U687*10^4</f>
        <v>76402.371005967769</v>
      </c>
      <c r="Y687" s="15">
        <f>V687*10^4</f>
        <v>65462.468283739698</v>
      </c>
      <c r="Z687" s="15">
        <f>W687*10^4</f>
        <v>10939.902722228067</v>
      </c>
      <c r="AA687" s="111">
        <f>X687*0.01</f>
        <v>764.02371005967768</v>
      </c>
      <c r="AB687" s="87">
        <f>Y687*0.01</f>
        <v>654.62468283739702</v>
      </c>
      <c r="AC687" s="127">
        <f>Z687*0.01</f>
        <v>109.39902722228068</v>
      </c>
      <c r="AD687" s="9"/>
    </row>
    <row r="688" spans="1:30" x14ac:dyDescent="0.25">
      <c r="A688" s="202" t="s">
        <v>865</v>
      </c>
      <c r="B688" s="202" t="s">
        <v>3</v>
      </c>
      <c r="C688" s="202" t="s">
        <v>865</v>
      </c>
      <c r="D688" s="202">
        <v>6</v>
      </c>
      <c r="E688" s="202" t="s">
        <v>177</v>
      </c>
      <c r="F688" s="202">
        <v>15</v>
      </c>
      <c r="G688" s="211">
        <v>187.33333333333334</v>
      </c>
      <c r="H688" s="106">
        <v>23.275967289149229</v>
      </c>
      <c r="I688" s="209">
        <v>8.8318500518798828</v>
      </c>
      <c r="J688" s="209">
        <v>0.3025053794110753</v>
      </c>
      <c r="K688" s="105">
        <f t="shared" si="173"/>
        <v>8.5293446724688078</v>
      </c>
      <c r="L688" s="130"/>
      <c r="M688" s="106">
        <f t="shared" si="174"/>
        <v>8.8318500518798831E-2</v>
      </c>
      <c r="N688" s="106">
        <f t="shared" si="175"/>
        <v>3.0250537941107531E-3</v>
      </c>
      <c r="O688" s="106">
        <f t="shared" ref="O688:O724" si="179">K688/100</f>
        <v>8.5293446724688082E-2</v>
      </c>
      <c r="P688" s="130"/>
      <c r="Q688" s="45">
        <v>0.30848597870226746</v>
      </c>
      <c r="R688" s="107">
        <f t="shared" si="176"/>
        <v>2.7245019070058375E-2</v>
      </c>
      <c r="S688" s="109">
        <f t="shared" si="177"/>
        <v>9.3318668030326318E-4</v>
      </c>
      <c r="T688" s="110">
        <f t="shared" si="178"/>
        <v>2.631183238975511E-2</v>
      </c>
      <c r="U688" s="11">
        <f t="shared" si="118"/>
        <v>0.40867528605087561</v>
      </c>
      <c r="V688" s="11">
        <f t="shared" si="118"/>
        <v>1.3997800204548947E-2</v>
      </c>
      <c r="W688" s="128">
        <f t="shared" si="118"/>
        <v>0.39467748584632673</v>
      </c>
      <c r="X688" s="92">
        <f t="shared" si="167"/>
        <v>4086.7528605087559</v>
      </c>
      <c r="Y688" s="15">
        <f t="shared" si="168"/>
        <v>139.97800204548946</v>
      </c>
      <c r="Z688" s="15">
        <f t="shared" si="169"/>
        <v>3946.7748584632673</v>
      </c>
      <c r="AA688" s="111">
        <f t="shared" si="170"/>
        <v>40.867528605087557</v>
      </c>
      <c r="AB688" s="87">
        <f t="shared" si="171"/>
        <v>1.3997800204548947</v>
      </c>
      <c r="AC688" s="127">
        <f t="shared" si="172"/>
        <v>39.467748584632673</v>
      </c>
      <c r="AD688" s="9"/>
    </row>
    <row r="689" spans="1:30" x14ac:dyDescent="0.25">
      <c r="A689" s="202" t="s">
        <v>865</v>
      </c>
      <c r="B689" s="202" t="s">
        <v>3</v>
      </c>
      <c r="C689" s="202" t="s">
        <v>865</v>
      </c>
      <c r="D689" s="202">
        <v>6</v>
      </c>
      <c r="E689" s="202" t="s">
        <v>170</v>
      </c>
      <c r="F689" s="202">
        <v>15</v>
      </c>
      <c r="G689" s="202"/>
      <c r="H689" s="106">
        <v>3.1195947615517383</v>
      </c>
      <c r="I689" s="209">
        <v>2.1848621368408203</v>
      </c>
      <c r="J689" s="209">
        <v>1.9421364850311011</v>
      </c>
      <c r="K689" s="105">
        <f t="shared" si="173"/>
        <v>0.24272565180971917</v>
      </c>
      <c r="L689" s="130"/>
      <c r="M689" s="106">
        <f t="shared" si="174"/>
        <v>2.1848621368408202E-2</v>
      </c>
      <c r="N689" s="106">
        <f t="shared" si="175"/>
        <v>1.9421364850311013E-2</v>
      </c>
      <c r="O689" s="106">
        <f t="shared" si="179"/>
        <v>2.4272565180971915E-3</v>
      </c>
      <c r="P689" s="130"/>
      <c r="Q689" s="45">
        <v>1.3533297314254842</v>
      </c>
      <c r="R689" s="107">
        <f t="shared" si="176"/>
        <v>2.9568388888524966E-2</v>
      </c>
      <c r="S689" s="109">
        <f t="shared" si="177"/>
        <v>2.6283510476787741E-2</v>
      </c>
      <c r="T689" s="110">
        <f t="shared" si="178"/>
        <v>3.2848784117372278E-3</v>
      </c>
      <c r="U689" s="11">
        <f t="shared" si="118"/>
        <v>0.44352583332787449</v>
      </c>
      <c r="V689" s="11">
        <f t="shared" si="118"/>
        <v>0.39425265715181618</v>
      </c>
      <c r="W689" s="128">
        <f t="shared" si="118"/>
        <v>4.927317617605842E-2</v>
      </c>
      <c r="X689" s="92">
        <f t="shared" ref="X689:X724" si="180">U689*10^4</f>
        <v>4435.2583332787444</v>
      </c>
      <c r="Y689" s="15">
        <f t="shared" ref="Y689:Y724" si="181">V689*10^4</f>
        <v>3942.5265715181617</v>
      </c>
      <c r="Z689" s="15">
        <f t="shared" ref="Z689:Z724" si="182">W689*10^4</f>
        <v>492.73176176058422</v>
      </c>
      <c r="AA689" s="111">
        <f t="shared" ref="AA689:AA724" si="183">X689*0.01</f>
        <v>44.352583332787447</v>
      </c>
      <c r="AB689" s="87">
        <f t="shared" ref="AB689:AB724" si="184">Y689*0.01</f>
        <v>39.425265715181617</v>
      </c>
      <c r="AC689" s="127">
        <f t="shared" ref="AC689:AC724" si="185">Z689*0.01</f>
        <v>4.9273176176058424</v>
      </c>
      <c r="AD689" s="9"/>
    </row>
    <row r="690" spans="1:30" x14ac:dyDescent="0.25">
      <c r="A690" s="202" t="s">
        <v>865</v>
      </c>
      <c r="B690" s="202" t="s">
        <v>3</v>
      </c>
      <c r="C690" s="202" t="s">
        <v>865</v>
      </c>
      <c r="D690" s="202">
        <v>6</v>
      </c>
      <c r="E690" s="202" t="s">
        <v>171</v>
      </c>
      <c r="F690" s="202">
        <v>20</v>
      </c>
      <c r="G690" s="202"/>
      <c r="H690" s="106">
        <v>3.1127181260808117</v>
      </c>
      <c r="I690" s="209">
        <v>6.0553674697875977</v>
      </c>
      <c r="J690" s="209">
        <v>5.8844644619672293</v>
      </c>
      <c r="K690" s="105">
        <f t="shared" si="173"/>
        <v>0.17090300782036838</v>
      </c>
      <c r="L690" s="130"/>
      <c r="M690" s="106">
        <f t="shared" si="174"/>
        <v>6.0553674697875974E-2</v>
      </c>
      <c r="N690" s="106">
        <f t="shared" si="175"/>
        <v>5.8844644619672294E-2</v>
      </c>
      <c r="O690" s="106">
        <f t="shared" si="179"/>
        <v>1.7090300782036838E-3</v>
      </c>
      <c r="P690" s="130"/>
      <c r="Q690" s="45">
        <v>1.4674869721316903</v>
      </c>
      <c r="R690" s="107">
        <f t="shared" si="176"/>
        <v>8.8861728733833356E-2</v>
      </c>
      <c r="S690" s="109">
        <f t="shared" si="177"/>
        <v>8.6353749359088253E-2</v>
      </c>
      <c r="T690" s="110">
        <f t="shared" si="178"/>
        <v>2.50797937474511E-3</v>
      </c>
      <c r="U690" s="11">
        <f t="shared" si="118"/>
        <v>1.7772345746766671</v>
      </c>
      <c r="V690" s="11">
        <f t="shared" si="118"/>
        <v>1.727074987181765</v>
      </c>
      <c r="W690" s="128">
        <f t="shared" si="118"/>
        <v>5.0159587494902194E-2</v>
      </c>
      <c r="X690" s="92">
        <f t="shared" si="180"/>
        <v>17772.34574676667</v>
      </c>
      <c r="Y690" s="15">
        <f t="shared" si="181"/>
        <v>17270.74987181765</v>
      </c>
      <c r="Z690" s="15">
        <f t="shared" si="182"/>
        <v>501.59587494902195</v>
      </c>
      <c r="AA690" s="111">
        <f t="shared" si="183"/>
        <v>177.72345746766672</v>
      </c>
      <c r="AB690" s="87">
        <f t="shared" si="184"/>
        <v>172.70749871817651</v>
      </c>
      <c r="AC690" s="127">
        <f t="shared" si="185"/>
        <v>5.0159587494902196</v>
      </c>
      <c r="AD690" s="9"/>
    </row>
    <row r="691" spans="1:30" x14ac:dyDescent="0.25">
      <c r="A691" s="202" t="s">
        <v>865</v>
      </c>
      <c r="B691" s="202" t="s">
        <v>3</v>
      </c>
      <c r="C691" s="202" t="s">
        <v>865</v>
      </c>
      <c r="D691" s="202">
        <v>6</v>
      </c>
      <c r="E691" s="202" t="s">
        <v>172</v>
      </c>
      <c r="F691" s="202">
        <v>50</v>
      </c>
      <c r="G691" s="202"/>
      <c r="H691" s="106">
        <v>2.8349029406112378</v>
      </c>
      <c r="I691" s="209">
        <v>5.9574532508850098</v>
      </c>
      <c r="J691" s="209">
        <v>5.711063036340347</v>
      </c>
      <c r="K691" s="105">
        <f t="shared" si="173"/>
        <v>0.24639021454466281</v>
      </c>
      <c r="L691" s="130"/>
      <c r="M691" s="106">
        <f t="shared" si="174"/>
        <v>5.95745325088501E-2</v>
      </c>
      <c r="N691" s="106">
        <f t="shared" si="175"/>
        <v>5.711063036340347E-2</v>
      </c>
      <c r="O691" s="106">
        <f t="shared" si="179"/>
        <v>2.4639021454466283E-3</v>
      </c>
      <c r="P691" s="130"/>
      <c r="Q691" s="45">
        <v>1.4387298046255468</v>
      </c>
      <c r="R691" s="107">
        <f t="shared" si="176"/>
        <v>8.5711655517116195E-2</v>
      </c>
      <c r="S691" s="109">
        <f t="shared" si="177"/>
        <v>8.2166766064781294E-2</v>
      </c>
      <c r="T691" s="110">
        <f t="shared" si="178"/>
        <v>3.5448894523348929E-3</v>
      </c>
      <c r="U691" s="11">
        <f t="shared" si="118"/>
        <v>4.2855827758558096</v>
      </c>
      <c r="V691" s="11">
        <f t="shared" si="118"/>
        <v>4.1083383032390648</v>
      </c>
      <c r="W691" s="128">
        <f t="shared" si="118"/>
        <v>0.17724447261674467</v>
      </c>
      <c r="X691" s="92">
        <f t="shared" si="180"/>
        <v>42855.827758558095</v>
      </c>
      <c r="Y691" s="15">
        <f t="shared" si="181"/>
        <v>41083.383032390651</v>
      </c>
      <c r="Z691" s="15">
        <f t="shared" si="182"/>
        <v>1772.4447261674468</v>
      </c>
      <c r="AA691" s="111">
        <f t="shared" si="183"/>
        <v>428.55827758558098</v>
      </c>
      <c r="AB691" s="87">
        <f t="shared" si="184"/>
        <v>410.83383032390651</v>
      </c>
      <c r="AC691" s="127">
        <f t="shared" si="185"/>
        <v>17.724447261674467</v>
      </c>
      <c r="AD691" s="9"/>
    </row>
    <row r="692" spans="1:30" x14ac:dyDescent="0.25">
      <c r="A692" s="202" t="s">
        <v>871</v>
      </c>
      <c r="B692" s="202" t="s">
        <v>3</v>
      </c>
      <c r="C692" s="202" t="s">
        <v>972</v>
      </c>
      <c r="D692" s="202">
        <v>1</v>
      </c>
      <c r="E692" s="202" t="s">
        <v>177</v>
      </c>
      <c r="F692" s="202">
        <v>15</v>
      </c>
      <c r="G692" s="40">
        <v>23</v>
      </c>
      <c r="H692" s="106">
        <v>12.9939303852346</v>
      </c>
      <c r="I692" s="209">
        <v>13.35612964630127</v>
      </c>
      <c r="J692" s="209">
        <v>4.6147151367232935</v>
      </c>
      <c r="K692" s="105">
        <f t="shared" si="173"/>
        <v>8.7414145095779752</v>
      </c>
      <c r="L692" s="130"/>
      <c r="M692" s="106">
        <f t="shared" si="174"/>
        <v>0.13356129646301271</v>
      </c>
      <c r="N692" s="106">
        <f t="shared" si="175"/>
        <v>4.6147151367232936E-2</v>
      </c>
      <c r="O692" s="106">
        <f t="shared" si="179"/>
        <v>8.7414145095779758E-2</v>
      </c>
      <c r="P692" s="130"/>
      <c r="Q692" s="45">
        <v>0.40608606235948203</v>
      </c>
      <c r="R692" s="107">
        <f t="shared" si="176"/>
        <v>5.4237380964292245E-2</v>
      </c>
      <c r="S692" s="109">
        <f t="shared" si="177"/>
        <v>1.873971498782661E-2</v>
      </c>
      <c r="T692" s="110">
        <f t="shared" si="178"/>
        <v>3.5497665976465628E-2</v>
      </c>
      <c r="U692" s="11">
        <f t="shared" si="118"/>
        <v>0.81356071446438372</v>
      </c>
      <c r="V692" s="11">
        <f t="shared" si="118"/>
        <v>0.28109572481739914</v>
      </c>
      <c r="W692" s="128">
        <f t="shared" si="118"/>
        <v>0.53246498964698441</v>
      </c>
      <c r="X692" s="92">
        <f t="shared" si="180"/>
        <v>8135.6071446438373</v>
      </c>
      <c r="Y692" s="15">
        <f t="shared" si="181"/>
        <v>2810.9572481739915</v>
      </c>
      <c r="Z692" s="15">
        <f t="shared" si="182"/>
        <v>5324.649896469844</v>
      </c>
      <c r="AA692" s="111">
        <f t="shared" si="183"/>
        <v>81.356071446438378</v>
      </c>
      <c r="AB692" s="87">
        <f t="shared" si="184"/>
        <v>28.109572481739917</v>
      </c>
      <c r="AC692" s="127">
        <f t="shared" si="185"/>
        <v>53.246498964698439</v>
      </c>
      <c r="AD692" s="9"/>
    </row>
    <row r="693" spans="1:30" x14ac:dyDescent="0.25">
      <c r="A693" s="202" t="s">
        <v>871</v>
      </c>
      <c r="B693" s="202" t="s">
        <v>3</v>
      </c>
      <c r="C693" s="202" t="s">
        <v>972</v>
      </c>
      <c r="D693" s="202">
        <v>1</v>
      </c>
      <c r="E693" s="202" t="s">
        <v>170</v>
      </c>
      <c r="F693" s="202">
        <v>8</v>
      </c>
      <c r="G693" s="183"/>
      <c r="H693" s="106">
        <v>2.8047289033835932</v>
      </c>
      <c r="I693" s="209">
        <v>8.9761543273925781</v>
      </c>
      <c r="J693" s="209">
        <v>8.4109397800319616</v>
      </c>
      <c r="K693" s="105">
        <f t="shared" si="173"/>
        <v>0.56521454736061649</v>
      </c>
      <c r="L693" s="130"/>
      <c r="M693" s="106">
        <f t="shared" si="174"/>
        <v>8.9761543273925784E-2</v>
      </c>
      <c r="N693" s="106">
        <f t="shared" si="175"/>
        <v>8.4109397800319619E-2</v>
      </c>
      <c r="O693" s="106">
        <f t="shared" si="179"/>
        <v>5.6521454736061646E-3</v>
      </c>
      <c r="P693" s="130"/>
      <c r="Q693" s="45">
        <v>1.5319727416909215</v>
      </c>
      <c r="R693" s="107">
        <f t="shared" si="176"/>
        <v>0.13751223754776437</v>
      </c>
      <c r="S693" s="109">
        <f t="shared" si="177"/>
        <v>0.12885330475012802</v>
      </c>
      <c r="T693" s="110">
        <f t="shared" si="178"/>
        <v>8.6589327976363678E-3</v>
      </c>
      <c r="U693" s="11">
        <f t="shared" si="118"/>
        <v>1.100097900382115</v>
      </c>
      <c r="V693" s="11">
        <f t="shared" si="118"/>
        <v>1.0308264380010241</v>
      </c>
      <c r="W693" s="128">
        <f t="shared" si="118"/>
        <v>6.9271462381090942E-2</v>
      </c>
      <c r="X693" s="92">
        <f t="shared" si="180"/>
        <v>11000.97900382115</v>
      </c>
      <c r="Y693" s="15">
        <f t="shared" si="181"/>
        <v>10308.264380010241</v>
      </c>
      <c r="Z693" s="15">
        <f t="shared" si="182"/>
        <v>692.71462381090942</v>
      </c>
      <c r="AA693" s="111">
        <f t="shared" si="183"/>
        <v>110.00979003821151</v>
      </c>
      <c r="AB693" s="87">
        <f t="shared" si="184"/>
        <v>103.08264380010242</v>
      </c>
      <c r="AC693" s="127">
        <f t="shared" si="185"/>
        <v>6.9271462381090947</v>
      </c>
      <c r="AD693" s="9"/>
    </row>
    <row r="694" spans="1:30" x14ac:dyDescent="0.25">
      <c r="A694" s="202" t="s">
        <v>871</v>
      </c>
      <c r="B694" s="202" t="s">
        <v>3</v>
      </c>
      <c r="C694" s="202" t="s">
        <v>972</v>
      </c>
      <c r="D694" s="202">
        <v>2</v>
      </c>
      <c r="E694" s="202" t="s">
        <v>177</v>
      </c>
      <c r="F694" s="202">
        <v>15</v>
      </c>
      <c r="G694" s="40">
        <v>45</v>
      </c>
      <c r="H694" s="106">
        <v>37.417337982445545</v>
      </c>
      <c r="I694" s="209">
        <v>19.238162994384766</v>
      </c>
      <c r="J694" s="209">
        <v>1.3851020640588467</v>
      </c>
      <c r="K694" s="105">
        <f t="shared" si="173"/>
        <v>17.85306093032592</v>
      </c>
      <c r="L694" s="130"/>
      <c r="M694" s="106">
        <f t="shared" si="174"/>
        <v>0.19238162994384767</v>
      </c>
      <c r="N694" s="106">
        <f t="shared" si="175"/>
        <v>1.3851020640588468E-2</v>
      </c>
      <c r="O694" s="106">
        <f t="shared" si="179"/>
        <v>0.1785306093032592</v>
      </c>
      <c r="P694" s="130"/>
      <c r="Q694" s="45">
        <v>0.23354305732262054</v>
      </c>
      <c r="R694" s="107">
        <f t="shared" si="176"/>
        <v>4.4929394029795185E-2</v>
      </c>
      <c r="S694" s="109">
        <f t="shared" si="177"/>
        <v>3.2348097074417527E-3</v>
      </c>
      <c r="T694" s="110">
        <f t="shared" si="178"/>
        <v>4.1694584322353435E-2</v>
      </c>
      <c r="U694" s="11">
        <f t="shared" si="118"/>
        <v>0.67394091044692783</v>
      </c>
      <c r="V694" s="11">
        <f t="shared" si="118"/>
        <v>4.8522145611626294E-2</v>
      </c>
      <c r="W694" s="128">
        <f t="shared" si="118"/>
        <v>0.62541876483530157</v>
      </c>
      <c r="X694" s="92">
        <f t="shared" si="180"/>
        <v>6739.4091044692786</v>
      </c>
      <c r="Y694" s="15">
        <f t="shared" si="181"/>
        <v>485.22145611626291</v>
      </c>
      <c r="Z694" s="15">
        <f t="shared" si="182"/>
        <v>6254.1876483530159</v>
      </c>
      <c r="AA694" s="111">
        <f t="shared" si="183"/>
        <v>67.394091044692786</v>
      </c>
      <c r="AB694" s="87">
        <f t="shared" si="184"/>
        <v>4.8522145611626293</v>
      </c>
      <c r="AC694" s="127">
        <f t="shared" si="185"/>
        <v>62.54187648353016</v>
      </c>
      <c r="AD694" s="9"/>
    </row>
    <row r="695" spans="1:30" x14ac:dyDescent="0.25">
      <c r="A695" s="202" t="s">
        <v>871</v>
      </c>
      <c r="B695" s="202" t="s">
        <v>3</v>
      </c>
      <c r="C695" s="202" t="s">
        <v>972</v>
      </c>
      <c r="D695" s="202">
        <v>2</v>
      </c>
      <c r="E695" s="202" t="s">
        <v>170</v>
      </c>
      <c r="F695" s="202">
        <v>15</v>
      </c>
      <c r="G695" s="183"/>
      <c r="H695" s="106">
        <v>3.4842845326715901</v>
      </c>
      <c r="I695" s="209">
        <v>10.260591506958008</v>
      </c>
      <c r="J695" s="209">
        <v>8.8717479524383709</v>
      </c>
      <c r="K695" s="105">
        <f t="shared" si="173"/>
        <v>1.3888435545196369</v>
      </c>
      <c r="L695" s="130"/>
      <c r="M695" s="106">
        <f t="shared" si="174"/>
        <v>0.10260591506958008</v>
      </c>
      <c r="N695" s="106">
        <f t="shared" si="175"/>
        <v>8.8717479524383705E-2</v>
      </c>
      <c r="O695" s="106">
        <f t="shared" si="179"/>
        <v>1.388843554519637E-2</v>
      </c>
      <c r="P695" s="130"/>
      <c r="Q695" s="45">
        <v>1.4369869459888109</v>
      </c>
      <c r="R695" s="107">
        <f t="shared" si="176"/>
        <v>0.1474433605362232</v>
      </c>
      <c r="S695" s="109">
        <f t="shared" si="177"/>
        <v>0.127485859957569</v>
      </c>
      <c r="T695" s="110">
        <f t="shared" si="178"/>
        <v>1.995750057865418E-2</v>
      </c>
      <c r="U695" s="11">
        <f t="shared" si="118"/>
        <v>2.2116504080433477</v>
      </c>
      <c r="V695" s="11">
        <f t="shared" si="118"/>
        <v>1.912287899363535</v>
      </c>
      <c r="W695" s="128">
        <f t="shared" si="118"/>
        <v>0.29936250867981268</v>
      </c>
      <c r="X695" s="92">
        <f t="shared" si="180"/>
        <v>22116.504080433479</v>
      </c>
      <c r="Y695" s="15">
        <f t="shared" si="181"/>
        <v>19122.87899363535</v>
      </c>
      <c r="Z695" s="15">
        <f t="shared" si="182"/>
        <v>2993.6250867981266</v>
      </c>
      <c r="AA695" s="111">
        <f t="shared" si="183"/>
        <v>221.16504080433478</v>
      </c>
      <c r="AB695" s="87">
        <f t="shared" si="184"/>
        <v>191.22878993635351</v>
      </c>
      <c r="AC695" s="127">
        <f t="shared" si="185"/>
        <v>29.936250867981268</v>
      </c>
      <c r="AD695" s="9"/>
    </row>
    <row r="696" spans="1:30" x14ac:dyDescent="0.25">
      <c r="A696" s="202" t="s">
        <v>871</v>
      </c>
      <c r="B696" s="202" t="s">
        <v>3</v>
      </c>
      <c r="C696" s="202" t="s">
        <v>972</v>
      </c>
      <c r="D696" s="202">
        <v>2</v>
      </c>
      <c r="E696" s="202" t="s">
        <v>171</v>
      </c>
      <c r="F696" s="202">
        <v>15</v>
      </c>
      <c r="G696" s="183"/>
      <c r="H696" s="106">
        <v>2.092134379400473</v>
      </c>
      <c r="I696" s="209">
        <v>9.06109619140625</v>
      </c>
      <c r="J696" s="209">
        <v>9.1073000675186879</v>
      </c>
      <c r="K696" s="105">
        <v>4.6203876112437925E-2</v>
      </c>
      <c r="L696" s="130"/>
      <c r="M696" s="106">
        <f t="shared" si="174"/>
        <v>9.0610961914062496E-2</v>
      </c>
      <c r="N696" s="106">
        <f t="shared" si="175"/>
        <v>9.107300067518688E-2</v>
      </c>
      <c r="O696" s="106">
        <f t="shared" si="179"/>
        <v>4.6203876112437924E-4</v>
      </c>
      <c r="P696" s="130"/>
      <c r="Q696" s="45">
        <v>1.3193439880091327</v>
      </c>
      <c r="R696" s="107">
        <f t="shared" si="176"/>
        <v>0.11954702784904285</v>
      </c>
      <c r="S696" s="109">
        <f t="shared" si="177"/>
        <v>0.12015661591075949</v>
      </c>
      <c r="T696" s="110">
        <f t="shared" si="178"/>
        <v>6.0958806171663754E-4</v>
      </c>
      <c r="U696" s="11">
        <f t="shared" si="118"/>
        <v>1.7932054177356427</v>
      </c>
      <c r="V696" s="11">
        <f t="shared" si="118"/>
        <v>1.8023492386613922</v>
      </c>
      <c r="W696" s="128">
        <f t="shared" si="118"/>
        <v>9.1438209257495625E-3</v>
      </c>
      <c r="X696" s="92">
        <f t="shared" si="180"/>
        <v>17932.054177356425</v>
      </c>
      <c r="Y696" s="15">
        <f t="shared" si="181"/>
        <v>18023.492386613922</v>
      </c>
      <c r="Z696" s="15">
        <f t="shared" si="182"/>
        <v>91.438209257495629</v>
      </c>
      <c r="AA696" s="111">
        <f t="shared" si="183"/>
        <v>179.32054177356426</v>
      </c>
      <c r="AB696" s="87">
        <f t="shared" si="184"/>
        <v>180.23492386613921</v>
      </c>
      <c r="AC696" s="127">
        <f t="shared" si="185"/>
        <v>0.91438209257495628</v>
      </c>
      <c r="AD696" s="9"/>
    </row>
    <row r="697" spans="1:30" x14ac:dyDescent="0.25">
      <c r="A697" s="202" t="s">
        <v>871</v>
      </c>
      <c r="B697" s="202" t="s">
        <v>3</v>
      </c>
      <c r="C697" s="202" t="s">
        <v>972</v>
      </c>
      <c r="D697" s="202">
        <v>3</v>
      </c>
      <c r="E697" s="202" t="s">
        <v>177</v>
      </c>
      <c r="F697" s="202">
        <v>15</v>
      </c>
      <c r="G697" s="40">
        <v>37</v>
      </c>
      <c r="H697" s="106">
        <v>31.697599844524298</v>
      </c>
      <c r="I697" s="209">
        <v>17.031700134277344</v>
      </c>
      <c r="J697" s="209">
        <v>1.6246241993348565</v>
      </c>
      <c r="K697" s="105">
        <f t="shared" si="173"/>
        <v>15.407075934942487</v>
      </c>
      <c r="L697" s="130"/>
      <c r="M697" s="106">
        <f t="shared" si="174"/>
        <v>0.17031700134277344</v>
      </c>
      <c r="N697" s="106">
        <f t="shared" si="175"/>
        <v>1.6246241993348565E-2</v>
      </c>
      <c r="O697" s="106">
        <f t="shared" si="179"/>
        <v>0.15407075934942488</v>
      </c>
      <c r="P697" s="130"/>
      <c r="Q697" s="45">
        <v>0.26142879551039616</v>
      </c>
      <c r="R697" s="107">
        <f t="shared" si="176"/>
        <v>4.4525768515983784E-2</v>
      </c>
      <c r="S697" s="109">
        <f t="shared" si="177"/>
        <v>4.247235475891533E-3</v>
      </c>
      <c r="T697" s="110">
        <f t="shared" si="178"/>
        <v>4.0278533040092254E-2</v>
      </c>
      <c r="U697" s="11">
        <f t="shared" si="118"/>
        <v>0.66788652773975687</v>
      </c>
      <c r="V697" s="11">
        <f t="shared" si="118"/>
        <v>6.3708532138372992E-2</v>
      </c>
      <c r="W697" s="128">
        <f t="shared" si="118"/>
        <v>0.60417799560138374</v>
      </c>
      <c r="X697" s="92">
        <f t="shared" si="180"/>
        <v>6678.8652773975691</v>
      </c>
      <c r="Y697" s="15">
        <f t="shared" si="181"/>
        <v>637.08532138372993</v>
      </c>
      <c r="Z697" s="15">
        <f t="shared" si="182"/>
        <v>6041.7799560138374</v>
      </c>
      <c r="AA697" s="111">
        <f t="shared" si="183"/>
        <v>66.788652773975699</v>
      </c>
      <c r="AB697" s="87">
        <f t="shared" si="184"/>
        <v>6.3708532138372993</v>
      </c>
      <c r="AC697" s="127">
        <f t="shared" si="185"/>
        <v>60.417799560138377</v>
      </c>
      <c r="AD697" s="9"/>
    </row>
    <row r="698" spans="1:30" x14ac:dyDescent="0.25">
      <c r="A698" s="202" t="s">
        <v>871</v>
      </c>
      <c r="B698" s="202" t="s">
        <v>3</v>
      </c>
      <c r="C698" s="202" t="s">
        <v>972</v>
      </c>
      <c r="D698" s="202">
        <v>3</v>
      </c>
      <c r="E698" s="202" t="s">
        <v>170</v>
      </c>
      <c r="F698" s="202">
        <v>15</v>
      </c>
      <c r="G698" s="183"/>
      <c r="H698" s="106">
        <v>6.6273169721445644</v>
      </c>
      <c r="I698" s="209">
        <v>9.9468870162963867</v>
      </c>
      <c r="J698" s="209">
        <v>7.8890031146203263</v>
      </c>
      <c r="K698" s="105">
        <f t="shared" si="173"/>
        <v>2.0578839016760604</v>
      </c>
      <c r="L698" s="130"/>
      <c r="M698" s="106">
        <f t="shared" si="174"/>
        <v>9.9468870162963866E-2</v>
      </c>
      <c r="N698" s="106">
        <f t="shared" si="175"/>
        <v>7.8890031146203257E-2</v>
      </c>
      <c r="O698" s="106">
        <f t="shared" si="179"/>
        <v>2.0578839016760605E-2</v>
      </c>
      <c r="P698" s="130"/>
      <c r="Q698" s="45">
        <v>0.77818638130261264</v>
      </c>
      <c r="R698" s="107">
        <f t="shared" si="176"/>
        <v>7.7405320124376273E-2</v>
      </c>
      <c r="S698" s="109">
        <f t="shared" si="177"/>
        <v>6.1391147858514315E-2</v>
      </c>
      <c r="T698" s="110">
        <f t="shared" si="178"/>
        <v>1.6014172265861951E-2</v>
      </c>
      <c r="U698" s="11">
        <f t="shared" si="118"/>
        <v>1.1610798018656441</v>
      </c>
      <c r="V698" s="11">
        <f t="shared" si="118"/>
        <v>0.92086721787771475</v>
      </c>
      <c r="W698" s="128">
        <f t="shared" si="118"/>
        <v>0.24021258398792925</v>
      </c>
      <c r="X698" s="92">
        <f t="shared" si="180"/>
        <v>11610.79801865644</v>
      </c>
      <c r="Y698" s="15">
        <f t="shared" si="181"/>
        <v>9208.6721787771476</v>
      </c>
      <c r="Z698" s="15">
        <f t="shared" si="182"/>
        <v>2402.1258398792925</v>
      </c>
      <c r="AA698" s="111">
        <f t="shared" si="183"/>
        <v>116.1079801865644</v>
      </c>
      <c r="AB698" s="87">
        <f t="shared" si="184"/>
        <v>92.086721787771481</v>
      </c>
      <c r="AC698" s="127">
        <f t="shared" si="185"/>
        <v>24.021258398792924</v>
      </c>
      <c r="AD698" s="9"/>
    </row>
    <row r="699" spans="1:30" x14ac:dyDescent="0.25">
      <c r="A699" s="202" t="s">
        <v>871</v>
      </c>
      <c r="B699" s="202" t="s">
        <v>3</v>
      </c>
      <c r="C699" s="202" t="s">
        <v>972</v>
      </c>
      <c r="D699" s="202">
        <v>3</v>
      </c>
      <c r="E699" s="202" t="s">
        <v>171</v>
      </c>
      <c r="F699" s="202">
        <v>7</v>
      </c>
      <c r="G699" s="183"/>
      <c r="H699" s="106">
        <v>2.7364987314243283</v>
      </c>
      <c r="I699" s="209">
        <v>8.9288368225097656</v>
      </c>
      <c r="J699" s="209">
        <v>7.8928215960827277</v>
      </c>
      <c r="K699" s="105">
        <f t="shared" si="173"/>
        <v>1.0360152264270379</v>
      </c>
      <c r="L699" s="130"/>
      <c r="M699" s="106">
        <f t="shared" si="174"/>
        <v>8.9288368225097656E-2</v>
      </c>
      <c r="N699" s="106">
        <f t="shared" si="175"/>
        <v>7.8928215960827275E-2</v>
      </c>
      <c r="O699" s="106">
        <f t="shared" si="179"/>
        <v>1.0360152264270379E-2</v>
      </c>
      <c r="P699" s="130"/>
      <c r="Q699" s="45">
        <v>1.6748871499032714</v>
      </c>
      <c r="R699" s="107">
        <f t="shared" si="176"/>
        <v>0.14954794057604762</v>
      </c>
      <c r="S699" s="109">
        <f t="shared" si="177"/>
        <v>0.13219585467757988</v>
      </c>
      <c r="T699" s="110">
        <f t="shared" si="178"/>
        <v>1.7352085898467737E-2</v>
      </c>
      <c r="U699" s="11">
        <f t="shared" si="118"/>
        <v>1.0468355840323333</v>
      </c>
      <c r="V699" s="11">
        <f t="shared" si="118"/>
        <v>0.92537098274305907</v>
      </c>
      <c r="W699" s="128">
        <f t="shared" si="118"/>
        <v>0.12146460128927417</v>
      </c>
      <c r="X699" s="92">
        <f t="shared" si="180"/>
        <v>10468.355840323333</v>
      </c>
      <c r="Y699" s="15">
        <f t="shared" si="181"/>
        <v>9253.7098274305899</v>
      </c>
      <c r="Z699" s="15">
        <f t="shared" si="182"/>
        <v>1214.6460128927417</v>
      </c>
      <c r="AA699" s="111">
        <f t="shared" si="183"/>
        <v>104.68355840323333</v>
      </c>
      <c r="AB699" s="87">
        <f t="shared" si="184"/>
        <v>92.537098274305905</v>
      </c>
      <c r="AC699" s="127">
        <f t="shared" si="185"/>
        <v>12.146460128927417</v>
      </c>
      <c r="AD699" s="9"/>
    </row>
    <row r="700" spans="1:30" x14ac:dyDescent="0.25">
      <c r="A700" s="202" t="s">
        <v>871</v>
      </c>
      <c r="B700" s="202" t="s">
        <v>3</v>
      </c>
      <c r="C700" s="202" t="s">
        <v>972</v>
      </c>
      <c r="D700" s="202">
        <v>4</v>
      </c>
      <c r="E700" s="202" t="s">
        <v>177</v>
      </c>
      <c r="F700" s="202">
        <v>15</v>
      </c>
      <c r="G700" s="40">
        <v>28</v>
      </c>
      <c r="H700" s="106">
        <v>7.8387566779990596</v>
      </c>
      <c r="I700" s="209">
        <v>8.9288368225097656</v>
      </c>
      <c r="J700" s="209">
        <v>7.8928215960827277</v>
      </c>
      <c r="K700" s="105">
        <f t="shared" si="173"/>
        <v>1.0360152264270379</v>
      </c>
      <c r="L700" s="130"/>
      <c r="M700" s="106">
        <f t="shared" si="174"/>
        <v>8.9288368225097656E-2</v>
      </c>
      <c r="N700" s="106">
        <f t="shared" si="175"/>
        <v>7.8928215960827275E-2</v>
      </c>
      <c r="O700" s="106">
        <f t="shared" si="179"/>
        <v>1.0360152264270379E-2</v>
      </c>
      <c r="P700" s="130"/>
      <c r="Q700" s="45">
        <v>0.34072886348188297</v>
      </c>
      <c r="R700" s="107">
        <f t="shared" si="176"/>
        <v>3.0423124227489398E-2</v>
      </c>
      <c r="S700" s="109">
        <f t="shared" si="177"/>
        <v>2.6893121320985293E-2</v>
      </c>
      <c r="T700" s="110">
        <f t="shared" si="178"/>
        <v>3.5300029065041027E-3</v>
      </c>
      <c r="U700" s="11">
        <f t="shared" si="118"/>
        <v>0.45634686341234099</v>
      </c>
      <c r="V700" s="11">
        <f t="shared" si="118"/>
        <v>0.40339681981477937</v>
      </c>
      <c r="W700" s="128">
        <f t="shared" si="118"/>
        <v>5.2950043597561544E-2</v>
      </c>
      <c r="X700" s="92">
        <f t="shared" si="180"/>
        <v>4563.4686341234101</v>
      </c>
      <c r="Y700" s="15">
        <f t="shared" si="181"/>
        <v>4033.9681981477938</v>
      </c>
      <c r="Z700" s="15">
        <f t="shared" si="182"/>
        <v>529.50043597561546</v>
      </c>
      <c r="AA700" s="111">
        <f t="shared" si="183"/>
        <v>45.634686341234101</v>
      </c>
      <c r="AB700" s="87">
        <f t="shared" si="184"/>
        <v>40.339681981477938</v>
      </c>
      <c r="AC700" s="127">
        <f t="shared" si="185"/>
        <v>5.2950043597561551</v>
      </c>
      <c r="AD700" s="9"/>
    </row>
    <row r="701" spans="1:30" x14ac:dyDescent="0.25">
      <c r="A701" s="202" t="s">
        <v>871</v>
      </c>
      <c r="B701" s="202" t="s">
        <v>3</v>
      </c>
      <c r="C701" s="202" t="s">
        <v>972</v>
      </c>
      <c r="D701" s="202">
        <v>4</v>
      </c>
      <c r="E701" s="202" t="s">
        <v>170</v>
      </c>
      <c r="F701" s="202">
        <v>13</v>
      </c>
      <c r="G701" s="183"/>
      <c r="H701" s="106">
        <v>2.8592375366568681</v>
      </c>
      <c r="I701" s="209">
        <v>10.276610374450684</v>
      </c>
      <c r="J701" s="209">
        <v>9.5161152200614971</v>
      </c>
      <c r="K701" s="105">
        <f t="shared" si="173"/>
        <v>0.76049515438918647</v>
      </c>
      <c r="L701" s="130"/>
      <c r="M701" s="106">
        <f t="shared" si="174"/>
        <v>0.10276610374450684</v>
      </c>
      <c r="N701" s="106">
        <f t="shared" si="175"/>
        <v>9.5161152200614968E-2</v>
      </c>
      <c r="O701" s="106">
        <f t="shared" si="179"/>
        <v>7.6049515438918643E-3</v>
      </c>
      <c r="P701" s="130"/>
      <c r="Q701" s="45">
        <v>1.4012583439357233</v>
      </c>
      <c r="R701" s="107">
        <f t="shared" si="176"/>
        <v>0.14400186034575441</v>
      </c>
      <c r="S701" s="109">
        <f t="shared" si="177"/>
        <v>0.13334535853964904</v>
      </c>
      <c r="T701" s="110">
        <f t="shared" si="178"/>
        <v>1.0656501806105336E-2</v>
      </c>
      <c r="U701" s="11">
        <f t="shared" si="118"/>
        <v>1.8720241844948073</v>
      </c>
      <c r="V701" s="11">
        <f t="shared" si="118"/>
        <v>1.7334896610154376</v>
      </c>
      <c r="W701" s="128">
        <f t="shared" si="118"/>
        <v>0.13853452347936937</v>
      </c>
      <c r="X701" s="92">
        <f t="shared" si="180"/>
        <v>18720.241844948072</v>
      </c>
      <c r="Y701" s="15">
        <f t="shared" si="181"/>
        <v>17334.896610154374</v>
      </c>
      <c r="Z701" s="15">
        <f t="shared" si="182"/>
        <v>1385.3452347936936</v>
      </c>
      <c r="AA701" s="111">
        <f t="shared" si="183"/>
        <v>187.20241844948072</v>
      </c>
      <c r="AB701" s="87">
        <f t="shared" si="184"/>
        <v>173.34896610154374</v>
      </c>
      <c r="AC701" s="127">
        <f t="shared" si="185"/>
        <v>13.853452347936937</v>
      </c>
      <c r="AD701" s="9"/>
    </row>
    <row r="702" spans="1:30" x14ac:dyDescent="0.25">
      <c r="A702" s="202" t="s">
        <v>871</v>
      </c>
      <c r="B702" s="202" t="s">
        <v>3</v>
      </c>
      <c r="C702" s="202" t="s">
        <v>972</v>
      </c>
      <c r="D702" s="202">
        <v>5</v>
      </c>
      <c r="E702" s="202" t="s">
        <v>177</v>
      </c>
      <c r="F702" s="202">
        <v>15</v>
      </c>
      <c r="G702" s="40">
        <v>38</v>
      </c>
      <c r="H702" s="106">
        <v>3.5593811794811838</v>
      </c>
      <c r="I702" s="209">
        <v>12.854423522949219</v>
      </c>
      <c r="J702" s="209">
        <v>8.5996300376846868</v>
      </c>
      <c r="K702" s="105">
        <f t="shared" si="173"/>
        <v>4.2547934852645319</v>
      </c>
      <c r="L702" s="130"/>
      <c r="M702" s="106">
        <f t="shared" si="174"/>
        <v>0.12854423522949218</v>
      </c>
      <c r="N702" s="106">
        <f t="shared" si="175"/>
        <v>8.5996300376846871E-2</v>
      </c>
      <c r="O702" s="106">
        <f t="shared" si="179"/>
        <v>4.2547934852645318E-2</v>
      </c>
      <c r="P702" s="130"/>
      <c r="Q702" s="45">
        <v>0.29715739756348364</v>
      </c>
      <c r="R702" s="107">
        <f t="shared" si="176"/>
        <v>3.819787041258417E-2</v>
      </c>
      <c r="S702" s="109">
        <f t="shared" si="177"/>
        <v>2.5554436820071445E-2</v>
      </c>
      <c r="T702" s="110">
        <f t="shared" si="178"/>
        <v>1.2643433592512727E-2</v>
      </c>
      <c r="U702" s="11">
        <f t="shared" si="118"/>
        <v>0.57296805618876256</v>
      </c>
      <c r="V702" s="11">
        <f t="shared" si="118"/>
        <v>0.38331655230107164</v>
      </c>
      <c r="W702" s="128">
        <f t="shared" si="118"/>
        <v>0.18965150388769089</v>
      </c>
      <c r="X702" s="92">
        <f t="shared" si="180"/>
        <v>5729.680561887626</v>
      </c>
      <c r="Y702" s="15">
        <f t="shared" si="181"/>
        <v>3833.1655230107162</v>
      </c>
      <c r="Z702" s="15">
        <f t="shared" si="182"/>
        <v>1896.5150388769089</v>
      </c>
      <c r="AA702" s="111">
        <f t="shared" si="183"/>
        <v>57.296805618876263</v>
      </c>
      <c r="AB702" s="87">
        <f t="shared" si="184"/>
        <v>38.331655230107167</v>
      </c>
      <c r="AC702" s="127">
        <f t="shared" si="185"/>
        <v>18.965150388769089</v>
      </c>
      <c r="AD702" s="9"/>
    </row>
    <row r="703" spans="1:30" x14ac:dyDescent="0.25">
      <c r="A703" s="202" t="s">
        <v>871</v>
      </c>
      <c r="B703" s="202" t="s">
        <v>3</v>
      </c>
      <c r="C703" s="202" t="s">
        <v>972</v>
      </c>
      <c r="D703" s="202">
        <v>5</v>
      </c>
      <c r="E703" s="202" t="s">
        <v>170</v>
      </c>
      <c r="F703" s="202">
        <v>15</v>
      </c>
      <c r="G703" s="183"/>
      <c r="H703" s="106">
        <v>2.2984562607203864</v>
      </c>
      <c r="I703" s="209">
        <v>10.208966255187988</v>
      </c>
      <c r="J703" s="209">
        <v>9.1485650875556157</v>
      </c>
      <c r="K703" s="105">
        <f t="shared" si="173"/>
        <v>1.0604011676323726</v>
      </c>
      <c r="L703" s="130"/>
      <c r="M703" s="106">
        <f t="shared" si="174"/>
        <v>0.10208966255187989</v>
      </c>
      <c r="N703" s="106">
        <f t="shared" si="175"/>
        <v>9.1485650875556157E-2</v>
      </c>
      <c r="O703" s="106">
        <f t="shared" si="179"/>
        <v>1.0604011676323726E-2</v>
      </c>
      <c r="P703" s="130"/>
      <c r="Q703" s="45">
        <v>1.4727155480418983</v>
      </c>
      <c r="R703" s="107">
        <f t="shared" si="176"/>
        <v>0.15034903333450425</v>
      </c>
      <c r="S703" s="109">
        <f t="shared" si="177"/>
        <v>0.13473234046716445</v>
      </c>
      <c r="T703" s="110">
        <f t="shared" si="178"/>
        <v>1.5616692867339785E-2</v>
      </c>
      <c r="U703" s="11">
        <f t="shared" si="118"/>
        <v>2.2552355000175637</v>
      </c>
      <c r="V703" s="11">
        <f t="shared" si="118"/>
        <v>2.0209851070074669</v>
      </c>
      <c r="W703" s="128">
        <f t="shared" si="118"/>
        <v>0.23425039301009679</v>
      </c>
      <c r="X703" s="92">
        <f t="shared" si="180"/>
        <v>22552.355000175638</v>
      </c>
      <c r="Y703" s="15">
        <f t="shared" si="181"/>
        <v>20209.85107007467</v>
      </c>
      <c r="Z703" s="15">
        <f t="shared" si="182"/>
        <v>2342.5039301009679</v>
      </c>
      <c r="AA703" s="111">
        <f t="shared" si="183"/>
        <v>225.52355000175638</v>
      </c>
      <c r="AB703" s="87">
        <f t="shared" si="184"/>
        <v>202.09851070074671</v>
      </c>
      <c r="AC703" s="127">
        <f t="shared" si="185"/>
        <v>23.425039301009679</v>
      </c>
      <c r="AD703" s="9"/>
    </row>
    <row r="704" spans="1:30" x14ac:dyDescent="0.25">
      <c r="A704" s="202" t="s">
        <v>871</v>
      </c>
      <c r="B704" s="202" t="s">
        <v>3</v>
      </c>
      <c r="C704" s="202" t="s">
        <v>972</v>
      </c>
      <c r="D704" s="202">
        <v>5</v>
      </c>
      <c r="E704" s="202" t="s">
        <v>171</v>
      </c>
      <c r="F704" s="202">
        <v>8</v>
      </c>
      <c r="G704" s="202"/>
      <c r="H704" s="106">
        <v>4.6950629235237828</v>
      </c>
      <c r="I704" s="209">
        <v>9.4280929565429688</v>
      </c>
      <c r="J704" s="209">
        <v>7.6962534068053081</v>
      </c>
      <c r="K704" s="105">
        <f t="shared" si="173"/>
        <v>1.7318395497376606</v>
      </c>
      <c r="L704" s="130"/>
      <c r="M704" s="106">
        <f t="shared" si="174"/>
        <v>9.4280929565429689E-2</v>
      </c>
      <c r="N704" s="106">
        <f t="shared" si="175"/>
        <v>7.6962534068053076E-2</v>
      </c>
      <c r="O704" s="106">
        <f t="shared" si="179"/>
        <v>1.7318395497376605E-2</v>
      </c>
      <c r="P704" s="130"/>
      <c r="Q704" s="45">
        <v>1.565958485107273</v>
      </c>
      <c r="R704" s="107">
        <f t="shared" si="176"/>
        <v>0.14764002163678577</v>
      </c>
      <c r="S704" s="109">
        <f t="shared" si="177"/>
        <v>0.12052013325922528</v>
      </c>
      <c r="T704" s="110">
        <f t="shared" si="178"/>
        <v>2.7119888377560488E-2</v>
      </c>
      <c r="U704" s="11">
        <f t="shared" si="118"/>
        <v>1.1811201730942862</v>
      </c>
      <c r="V704" s="11">
        <f t="shared" si="118"/>
        <v>0.96416106607380225</v>
      </c>
      <c r="W704" s="128">
        <f t="shared" si="118"/>
        <v>0.2169591070204839</v>
      </c>
      <c r="X704" s="92">
        <f t="shared" si="180"/>
        <v>11811.201730942861</v>
      </c>
      <c r="Y704" s="15">
        <f t="shared" si="181"/>
        <v>9641.6106607380225</v>
      </c>
      <c r="Z704" s="15">
        <f t="shared" si="182"/>
        <v>2169.5910702048391</v>
      </c>
      <c r="AA704" s="111">
        <f t="shared" si="183"/>
        <v>118.11201730942861</v>
      </c>
      <c r="AB704" s="87">
        <f t="shared" si="184"/>
        <v>96.416106607380229</v>
      </c>
      <c r="AC704" s="127">
        <f t="shared" si="185"/>
        <v>21.695910702048391</v>
      </c>
      <c r="AD704" s="9"/>
    </row>
    <row r="705" spans="1:30" x14ac:dyDescent="0.25">
      <c r="A705" s="202" t="s">
        <v>871</v>
      </c>
      <c r="B705" s="202" t="s">
        <v>3</v>
      </c>
      <c r="C705" s="202" t="s">
        <v>972</v>
      </c>
      <c r="D705" s="202">
        <v>6</v>
      </c>
      <c r="E705" s="202" t="s">
        <v>177</v>
      </c>
      <c r="F705" s="202">
        <v>15</v>
      </c>
      <c r="G705" s="40">
        <v>33</v>
      </c>
      <c r="H705" s="106">
        <v>8.0504441624366549</v>
      </c>
      <c r="I705" s="209">
        <v>10.438397407531738</v>
      </c>
      <c r="J705" s="209">
        <v>6.423557004914966</v>
      </c>
      <c r="K705" s="105">
        <f t="shared" si="173"/>
        <v>4.0148404026167723</v>
      </c>
      <c r="L705" s="130"/>
      <c r="M705" s="106">
        <f t="shared" si="174"/>
        <v>0.10438397407531738</v>
      </c>
      <c r="N705" s="106">
        <f t="shared" si="175"/>
        <v>6.4235570049149662E-2</v>
      </c>
      <c r="O705" s="106">
        <f t="shared" si="179"/>
        <v>4.0148404026167726E-2</v>
      </c>
      <c r="P705" s="130"/>
      <c r="Q705" s="45">
        <v>0.75640064834341292</v>
      </c>
      <c r="R705" s="107">
        <f t="shared" si="176"/>
        <v>7.8956105667232074E-2</v>
      </c>
      <c r="S705" s="109">
        <f t="shared" si="177"/>
        <v>4.8587826831885519E-2</v>
      </c>
      <c r="T705" s="110">
        <f t="shared" si="178"/>
        <v>3.0368278835346558E-2</v>
      </c>
      <c r="U705" s="11">
        <f t="shared" si="118"/>
        <v>1.1843415850084811</v>
      </c>
      <c r="V705" s="11">
        <f t="shared" si="118"/>
        <v>0.72881740247828275</v>
      </c>
      <c r="W705" s="128">
        <f t="shared" si="118"/>
        <v>0.45552418253019838</v>
      </c>
      <c r="X705" s="92">
        <f t="shared" si="180"/>
        <v>11843.415850084812</v>
      </c>
      <c r="Y705" s="15">
        <f t="shared" si="181"/>
        <v>7288.1740247828275</v>
      </c>
      <c r="Z705" s="15">
        <f t="shared" si="182"/>
        <v>4555.2418253019841</v>
      </c>
      <c r="AA705" s="111">
        <f t="shared" si="183"/>
        <v>118.43415850084811</v>
      </c>
      <c r="AB705" s="87">
        <f t="shared" si="184"/>
        <v>72.881740247828276</v>
      </c>
      <c r="AC705" s="127">
        <f t="shared" si="185"/>
        <v>45.552418253019844</v>
      </c>
      <c r="AD705" s="9"/>
    </row>
    <row r="706" spans="1:30" x14ac:dyDescent="0.25">
      <c r="A706" s="202" t="s">
        <v>871</v>
      </c>
      <c r="B706" s="202" t="s">
        <v>3</v>
      </c>
      <c r="C706" s="202" t="s">
        <v>972</v>
      </c>
      <c r="D706" s="202">
        <v>6</v>
      </c>
      <c r="E706" s="202" t="s">
        <v>170</v>
      </c>
      <c r="F706" s="202">
        <v>15</v>
      </c>
      <c r="G706" s="202"/>
      <c r="H706" s="106">
        <v>4.0966462315182683</v>
      </c>
      <c r="I706" s="209">
        <v>9.7082700729370117</v>
      </c>
      <c r="J706" s="209">
        <v>7.0987620826580837</v>
      </c>
      <c r="K706" s="105">
        <f t="shared" si="173"/>
        <v>2.609507990278928</v>
      </c>
      <c r="L706" s="130"/>
      <c r="M706" s="106">
        <f t="shared" si="174"/>
        <v>9.7082700729370114E-2</v>
      </c>
      <c r="N706" s="106">
        <f t="shared" si="175"/>
        <v>7.0987620826580833E-2</v>
      </c>
      <c r="O706" s="106">
        <f t="shared" si="179"/>
        <v>2.6095079902789281E-2</v>
      </c>
      <c r="P706" s="130"/>
      <c r="Q706" s="45">
        <v>1.0823152134130403</v>
      </c>
      <c r="R706" s="107">
        <f t="shared" si="176"/>
        <v>0.10507408395862254</v>
      </c>
      <c r="S706" s="109">
        <f t="shared" si="177"/>
        <v>7.6830981984604821E-2</v>
      </c>
      <c r="T706" s="110">
        <f t="shared" si="178"/>
        <v>2.824310197401772E-2</v>
      </c>
      <c r="U706" s="11">
        <f t="shared" si="118"/>
        <v>1.5761112593793378</v>
      </c>
      <c r="V706" s="11">
        <f t="shared" si="118"/>
        <v>1.1524647297690722</v>
      </c>
      <c r="W706" s="128">
        <f t="shared" si="118"/>
        <v>0.42364652961026583</v>
      </c>
      <c r="X706" s="92">
        <f t="shared" si="180"/>
        <v>15761.112593793378</v>
      </c>
      <c r="Y706" s="15">
        <f t="shared" si="181"/>
        <v>11524.647297690723</v>
      </c>
      <c r="Z706" s="15">
        <f t="shared" si="182"/>
        <v>4236.4652961026586</v>
      </c>
      <c r="AA706" s="111">
        <f t="shared" si="183"/>
        <v>157.61112593793379</v>
      </c>
      <c r="AB706" s="87">
        <f t="shared" si="184"/>
        <v>115.24647297690723</v>
      </c>
      <c r="AC706" s="127">
        <f t="shared" si="185"/>
        <v>42.364652961026586</v>
      </c>
      <c r="AD706" s="9"/>
    </row>
    <row r="707" spans="1:30" x14ac:dyDescent="0.25">
      <c r="A707" s="202" t="s">
        <v>871</v>
      </c>
      <c r="B707" s="202" t="s">
        <v>3</v>
      </c>
      <c r="C707" s="202" t="s">
        <v>972</v>
      </c>
      <c r="D707" s="202">
        <v>6</v>
      </c>
      <c r="E707" s="202" t="s">
        <v>171</v>
      </c>
      <c r="F707" s="202">
        <v>3</v>
      </c>
      <c r="G707" s="202"/>
      <c r="H707" s="106">
        <v>4.0966462315182683</v>
      </c>
      <c r="I707" s="209">
        <v>9.7082700729370117</v>
      </c>
      <c r="J707" s="209">
        <v>7.0987620826580837</v>
      </c>
      <c r="K707" s="105">
        <f t="shared" si="173"/>
        <v>2.609507990278928</v>
      </c>
      <c r="L707" s="130"/>
      <c r="M707" s="106">
        <f t="shared" si="174"/>
        <v>9.7082700729370114E-2</v>
      </c>
      <c r="N707" s="106">
        <f t="shared" si="175"/>
        <v>7.0987620826580833E-2</v>
      </c>
      <c r="O707" s="106">
        <f t="shared" si="179"/>
        <v>2.6095079902789281E-2</v>
      </c>
      <c r="P707" s="130"/>
      <c r="Q707" s="45">
        <v>1.0823152134130403</v>
      </c>
      <c r="R707" s="107">
        <f t="shared" si="176"/>
        <v>0.10507408395862254</v>
      </c>
      <c r="S707" s="109">
        <f t="shared" si="177"/>
        <v>7.6830981984604821E-2</v>
      </c>
      <c r="T707" s="110">
        <f t="shared" si="178"/>
        <v>2.824310197401772E-2</v>
      </c>
      <c r="U707" s="11">
        <f t="shared" si="118"/>
        <v>0.31522225187586761</v>
      </c>
      <c r="V707" s="11">
        <f t="shared" si="118"/>
        <v>0.23049294595381445</v>
      </c>
      <c r="W707" s="128">
        <f t="shared" si="118"/>
        <v>8.4729305922053161E-2</v>
      </c>
      <c r="X707" s="92">
        <f t="shared" si="180"/>
        <v>3152.222518758676</v>
      </c>
      <c r="Y707" s="15">
        <f t="shared" si="181"/>
        <v>2304.9294595381443</v>
      </c>
      <c r="Z707" s="15">
        <f t="shared" si="182"/>
        <v>847.29305922053163</v>
      </c>
      <c r="AA707" s="111">
        <f t="shared" si="183"/>
        <v>31.522225187586759</v>
      </c>
      <c r="AB707" s="87">
        <f t="shared" si="184"/>
        <v>23.049294595381443</v>
      </c>
      <c r="AC707" s="127">
        <f t="shared" si="185"/>
        <v>8.4729305922053157</v>
      </c>
      <c r="AD707" s="9"/>
    </row>
    <row r="708" spans="1:30" x14ac:dyDescent="0.25">
      <c r="A708" s="202" t="s">
        <v>972</v>
      </c>
      <c r="B708" s="202" t="s">
        <v>3</v>
      </c>
      <c r="C708" s="202" t="s">
        <v>972</v>
      </c>
      <c r="D708" s="202">
        <v>1</v>
      </c>
      <c r="E708" s="202" t="s">
        <v>177</v>
      </c>
      <c r="F708" s="202">
        <v>15</v>
      </c>
      <c r="G708" s="202">
        <v>37</v>
      </c>
      <c r="H708" s="106">
        <v>4.3366880146385789</v>
      </c>
      <c r="I708" s="209">
        <v>4.2783422470092773</v>
      </c>
      <c r="J708" s="209">
        <v>2.9384959762726819</v>
      </c>
      <c r="K708" s="105">
        <f t="shared" si="173"/>
        <v>1.3398462707365955</v>
      </c>
      <c r="L708" s="130"/>
      <c r="M708" s="106">
        <f t="shared" si="174"/>
        <v>4.2783422470092772E-2</v>
      </c>
      <c r="N708" s="106">
        <f t="shared" si="175"/>
        <v>2.9384959762726818E-2</v>
      </c>
      <c r="O708" s="106">
        <f t="shared" si="179"/>
        <v>1.3398462707365954E-2</v>
      </c>
      <c r="P708" s="130"/>
      <c r="Q708" s="45">
        <v>1.3829583282499958</v>
      </c>
      <c r="R708" s="107">
        <f t="shared" si="176"/>
        <v>5.9167690416052805E-2</v>
      </c>
      <c r="S708" s="109">
        <f t="shared" si="177"/>
        <v>4.0638174829154071E-2</v>
      </c>
      <c r="T708" s="110">
        <f t="shared" si="178"/>
        <v>1.8529515586898731E-2</v>
      </c>
      <c r="U708" s="11">
        <f t="shared" si="118"/>
        <v>0.88751535624079203</v>
      </c>
      <c r="V708" s="11">
        <f t="shared" si="118"/>
        <v>0.60957262243731114</v>
      </c>
      <c r="W708" s="128">
        <f t="shared" si="118"/>
        <v>0.277942733803481</v>
      </c>
      <c r="X708" s="92">
        <f t="shared" si="180"/>
        <v>8875.1535624079206</v>
      </c>
      <c r="Y708" s="15">
        <f t="shared" si="181"/>
        <v>6095.7262243731111</v>
      </c>
      <c r="Z708" s="15">
        <f t="shared" si="182"/>
        <v>2779.42733803481</v>
      </c>
      <c r="AA708" s="111">
        <f t="shared" si="183"/>
        <v>88.75153562407921</v>
      </c>
      <c r="AB708" s="87">
        <f t="shared" si="184"/>
        <v>60.957262243731115</v>
      </c>
      <c r="AC708" s="127">
        <f t="shared" si="185"/>
        <v>27.794273380348102</v>
      </c>
      <c r="AD708" s="9"/>
    </row>
    <row r="709" spans="1:30" x14ac:dyDescent="0.25">
      <c r="A709" s="202" t="s">
        <v>972</v>
      </c>
      <c r="B709" s="202" t="s">
        <v>3</v>
      </c>
      <c r="C709" s="202" t="s">
        <v>972</v>
      </c>
      <c r="D709" s="202">
        <v>1</v>
      </c>
      <c r="E709" s="202" t="s">
        <v>170</v>
      </c>
      <c r="F709" s="202">
        <v>15</v>
      </c>
      <c r="G709" s="183"/>
      <c r="H709" s="106">
        <v>3.0244002460529535</v>
      </c>
      <c r="I709" s="209">
        <v>9.0091142654418945</v>
      </c>
      <c r="J709" s="209">
        <v>8.2794207504887218</v>
      </c>
      <c r="K709" s="105">
        <f t="shared" si="173"/>
        <v>0.72969351495317269</v>
      </c>
      <c r="L709" s="130"/>
      <c r="M709" s="106">
        <f t="shared" si="174"/>
        <v>9.0091142654418949E-2</v>
      </c>
      <c r="N709" s="106">
        <f t="shared" si="175"/>
        <v>8.2794207504887224E-2</v>
      </c>
      <c r="O709" s="106">
        <f t="shared" si="179"/>
        <v>7.2969351495317273E-3</v>
      </c>
      <c r="P709" s="130"/>
      <c r="Q709" s="45">
        <v>1.5894870767032085</v>
      </c>
      <c r="R709" s="107">
        <f t="shared" si="176"/>
        <v>0.14319870697462411</v>
      </c>
      <c r="S709" s="109">
        <f t="shared" si="177"/>
        <v>0.13160032285490203</v>
      </c>
      <c r="T709" s="110">
        <f t="shared" si="178"/>
        <v>1.1598384119722076E-2</v>
      </c>
      <c r="U709" s="11">
        <f t="shared" si="118"/>
        <v>2.1479806046193617</v>
      </c>
      <c r="V709" s="11">
        <f t="shared" si="118"/>
        <v>1.9740048428235306</v>
      </c>
      <c r="W709" s="128">
        <f t="shared" si="118"/>
        <v>0.17397576179583113</v>
      </c>
      <c r="X709" s="92">
        <f t="shared" si="180"/>
        <v>21479.806046193618</v>
      </c>
      <c r="Y709" s="15">
        <f t="shared" si="181"/>
        <v>19740.048428235306</v>
      </c>
      <c r="Z709" s="15">
        <f t="shared" si="182"/>
        <v>1739.7576179583114</v>
      </c>
      <c r="AA709" s="111">
        <f t="shared" si="183"/>
        <v>214.79806046193619</v>
      </c>
      <c r="AB709" s="87">
        <f t="shared" si="184"/>
        <v>197.40048428235306</v>
      </c>
      <c r="AC709" s="127">
        <f t="shared" si="185"/>
        <v>17.397576179583115</v>
      </c>
      <c r="AD709" s="9"/>
    </row>
    <row r="710" spans="1:30" x14ac:dyDescent="0.25">
      <c r="A710" s="202" t="s">
        <v>972</v>
      </c>
      <c r="B710" s="202" t="s">
        <v>3</v>
      </c>
      <c r="C710" s="202" t="s">
        <v>972</v>
      </c>
      <c r="D710" s="202">
        <v>1</v>
      </c>
      <c r="E710" s="202" t="s">
        <v>171</v>
      </c>
      <c r="F710" s="202">
        <v>7</v>
      </c>
      <c r="G710" s="183"/>
      <c r="H710" s="106">
        <v>3.0244002460529535</v>
      </c>
      <c r="I710" s="209">
        <v>9.0091142654418945</v>
      </c>
      <c r="J710" s="209">
        <v>8.2794207504887218</v>
      </c>
      <c r="K710" s="105">
        <f t="shared" si="173"/>
        <v>0.72969351495317269</v>
      </c>
      <c r="L710" s="130"/>
      <c r="M710" s="106">
        <f t="shared" si="174"/>
        <v>9.0091142654418949E-2</v>
      </c>
      <c r="N710" s="106">
        <f t="shared" si="175"/>
        <v>8.2794207504887224E-2</v>
      </c>
      <c r="O710" s="106">
        <f t="shared" si="179"/>
        <v>7.2969351495317273E-3</v>
      </c>
      <c r="P710" s="130"/>
      <c r="Q710" s="45">
        <v>1.5894870767032085</v>
      </c>
      <c r="R710" s="107">
        <f t="shared" si="176"/>
        <v>0.14319870697462411</v>
      </c>
      <c r="S710" s="109">
        <f t="shared" si="177"/>
        <v>0.13160032285490203</v>
      </c>
      <c r="T710" s="110">
        <f t="shared" si="178"/>
        <v>1.1598384119722076E-2</v>
      </c>
      <c r="U710" s="11">
        <f t="shared" si="118"/>
        <v>1.0023909488223688</v>
      </c>
      <c r="V710" s="11">
        <f t="shared" si="118"/>
        <v>0.92120225998431438</v>
      </c>
      <c r="W710" s="128">
        <f t="shared" si="118"/>
        <v>8.1188688838054537E-2</v>
      </c>
      <c r="X710" s="92">
        <f t="shared" si="180"/>
        <v>10023.909488223688</v>
      </c>
      <c r="Y710" s="15">
        <f t="shared" si="181"/>
        <v>9212.0225998431433</v>
      </c>
      <c r="Z710" s="15">
        <f t="shared" si="182"/>
        <v>811.88688838054543</v>
      </c>
      <c r="AA710" s="111">
        <f t="shared" si="183"/>
        <v>100.23909488223688</v>
      </c>
      <c r="AB710" s="87">
        <f t="shared" si="184"/>
        <v>92.120225998431437</v>
      </c>
      <c r="AC710" s="127">
        <f t="shared" si="185"/>
        <v>8.1188688838054546</v>
      </c>
      <c r="AD710" s="9"/>
    </row>
    <row r="711" spans="1:30" x14ac:dyDescent="0.25">
      <c r="A711" s="202" t="s">
        <v>972</v>
      </c>
      <c r="B711" s="202" t="s">
        <v>3</v>
      </c>
      <c r="C711" s="202" t="s">
        <v>972</v>
      </c>
      <c r="D711" s="202">
        <v>2</v>
      </c>
      <c r="E711" s="202" t="s">
        <v>177</v>
      </c>
      <c r="F711" s="202">
        <v>15</v>
      </c>
      <c r="G711" s="202">
        <v>27</v>
      </c>
      <c r="H711" s="106">
        <v>2.9215976331361171</v>
      </c>
      <c r="I711" s="209">
        <v>9.4471120834350586</v>
      </c>
      <c r="J711" s="209">
        <v>8.9715874847575741</v>
      </c>
      <c r="K711" s="105">
        <f t="shared" si="173"/>
        <v>0.47552459867748453</v>
      </c>
      <c r="L711" s="130"/>
      <c r="M711" s="106">
        <f t="shared" si="174"/>
        <v>9.447112083435058E-2</v>
      </c>
      <c r="N711" s="106">
        <f t="shared" si="175"/>
        <v>8.9715874847575747E-2</v>
      </c>
      <c r="O711" s="106">
        <f t="shared" si="179"/>
        <v>4.755245986774845E-3</v>
      </c>
      <c r="P711" s="130"/>
      <c r="Q711" s="45">
        <v>1.0300294543109607</v>
      </c>
      <c r="R711" s="107">
        <f t="shared" si="176"/>
        <v>9.7308037041150958E-2</v>
      </c>
      <c r="S711" s="109">
        <f t="shared" si="177"/>
        <v>9.240999361227889E-2</v>
      </c>
      <c r="T711" s="110">
        <f t="shared" si="178"/>
        <v>4.8980434288720797E-3</v>
      </c>
      <c r="U711" s="11">
        <f t="shared" si="118"/>
        <v>1.4596205556172646</v>
      </c>
      <c r="V711" s="11">
        <f t="shared" si="118"/>
        <v>1.3861499041841834</v>
      </c>
      <c r="W711" s="128">
        <f t="shared" si="118"/>
        <v>7.3470651433081194E-2</v>
      </c>
      <c r="X711" s="92">
        <f t="shared" si="180"/>
        <v>14596.205556172645</v>
      </c>
      <c r="Y711" s="15">
        <f t="shared" si="181"/>
        <v>13861.499041841835</v>
      </c>
      <c r="Z711" s="15">
        <f t="shared" si="182"/>
        <v>734.70651433081196</v>
      </c>
      <c r="AA711" s="111">
        <f t="shared" si="183"/>
        <v>145.96205556172646</v>
      </c>
      <c r="AB711" s="87">
        <f t="shared" si="184"/>
        <v>138.61499041841836</v>
      </c>
      <c r="AC711" s="127">
        <f t="shared" si="185"/>
        <v>7.3470651433081198</v>
      </c>
      <c r="AD711" s="9"/>
    </row>
    <row r="712" spans="1:30" x14ac:dyDescent="0.25">
      <c r="A712" s="202" t="s">
        <v>972</v>
      </c>
      <c r="B712" s="202" t="s">
        <v>3</v>
      </c>
      <c r="C712" s="202" t="s">
        <v>972</v>
      </c>
      <c r="D712" s="202">
        <v>2</v>
      </c>
      <c r="E712" s="202" t="s">
        <v>170</v>
      </c>
      <c r="F712" s="202">
        <v>12</v>
      </c>
      <c r="G712" s="183"/>
      <c r="H712" s="106">
        <v>2.6911258031474201</v>
      </c>
      <c r="I712" s="209">
        <v>9.9419260025024414</v>
      </c>
      <c r="J712" s="209">
        <v>9.0966261701995013</v>
      </c>
      <c r="K712" s="105">
        <f t="shared" si="173"/>
        <v>0.84529983230294015</v>
      </c>
      <c r="L712" s="130"/>
      <c r="M712" s="106">
        <f t="shared" si="174"/>
        <v>9.9419260025024409E-2</v>
      </c>
      <c r="N712" s="106">
        <f t="shared" si="175"/>
        <v>9.096626170199501E-2</v>
      </c>
      <c r="O712" s="106">
        <f t="shared" si="179"/>
        <v>8.4529983230294016E-3</v>
      </c>
      <c r="P712" s="130"/>
      <c r="Q712" s="45">
        <v>1.5938442232950485</v>
      </c>
      <c r="R712" s="107">
        <f t="shared" si="176"/>
        <v>0.15845881327515349</v>
      </c>
      <c r="S712" s="109">
        <f t="shared" si="177"/>
        <v>0.14498605072847034</v>
      </c>
      <c r="T712" s="110">
        <f t="shared" si="178"/>
        <v>1.3472762546683144E-2</v>
      </c>
      <c r="U712" s="11">
        <f t="shared" si="118"/>
        <v>1.9015057593018416</v>
      </c>
      <c r="V712" s="11">
        <f t="shared" si="118"/>
        <v>1.7398326087416442</v>
      </c>
      <c r="W712" s="128">
        <f t="shared" si="118"/>
        <v>0.16167315056019774</v>
      </c>
      <c r="X712" s="92">
        <f t="shared" si="180"/>
        <v>19015.057593018417</v>
      </c>
      <c r="Y712" s="15">
        <f t="shared" si="181"/>
        <v>17398.326087416441</v>
      </c>
      <c r="Z712" s="15">
        <f t="shared" si="182"/>
        <v>1616.7315056019775</v>
      </c>
      <c r="AA712" s="111">
        <f t="shared" si="183"/>
        <v>190.15057593018417</v>
      </c>
      <c r="AB712" s="87">
        <f t="shared" si="184"/>
        <v>173.98326087416442</v>
      </c>
      <c r="AC712" s="127">
        <f t="shared" si="185"/>
        <v>16.167315056019774</v>
      </c>
      <c r="AD712" s="9"/>
    </row>
    <row r="713" spans="1:30" x14ac:dyDescent="0.25">
      <c r="A713" s="202" t="s">
        <v>972</v>
      </c>
      <c r="B713" s="202" t="s">
        <v>3</v>
      </c>
      <c r="C713" s="202" t="s">
        <v>972</v>
      </c>
      <c r="D713" s="202">
        <v>3</v>
      </c>
      <c r="E713" s="202" t="s">
        <v>177</v>
      </c>
      <c r="F713" s="202">
        <v>15</v>
      </c>
      <c r="G713" s="202">
        <v>48</v>
      </c>
      <c r="H713" s="106">
        <v>4.1316872427983684</v>
      </c>
      <c r="I713" s="209">
        <v>8.9215612411499023</v>
      </c>
      <c r="J713" s="209">
        <v>5.8506951728475434</v>
      </c>
      <c r="K713" s="105">
        <f t="shared" si="173"/>
        <v>3.070866068302359</v>
      </c>
      <c r="L713" s="130"/>
      <c r="M713" s="106">
        <f t="shared" si="174"/>
        <v>8.9215612411499029E-2</v>
      </c>
      <c r="N713" s="106">
        <f t="shared" si="175"/>
        <v>5.8506951728475434E-2</v>
      </c>
      <c r="O713" s="106">
        <f t="shared" si="179"/>
        <v>3.0708660683023591E-2</v>
      </c>
      <c r="P713" s="130"/>
      <c r="Q713" s="45">
        <v>1.2844868152744131</v>
      </c>
      <c r="R713" s="107">
        <f t="shared" si="176"/>
        <v>0.11459627785920279</v>
      </c>
      <c r="S713" s="109">
        <f t="shared" si="177"/>
        <v>7.5151408097123229E-2</v>
      </c>
      <c r="T713" s="110">
        <f t="shared" si="178"/>
        <v>3.944486976207956E-2</v>
      </c>
      <c r="U713" s="11">
        <f t="shared" si="118"/>
        <v>1.7189441678880417</v>
      </c>
      <c r="V713" s="11">
        <f t="shared" si="118"/>
        <v>1.1272711214568485</v>
      </c>
      <c r="W713" s="128">
        <f t="shared" si="118"/>
        <v>0.59167304643119334</v>
      </c>
      <c r="X713" s="92">
        <f t="shared" si="180"/>
        <v>17189.441678880416</v>
      </c>
      <c r="Y713" s="15">
        <f t="shared" si="181"/>
        <v>11272.711214568484</v>
      </c>
      <c r="Z713" s="15">
        <f t="shared" si="182"/>
        <v>5916.7304643119332</v>
      </c>
      <c r="AA713" s="111">
        <f t="shared" si="183"/>
        <v>171.89441678880416</v>
      </c>
      <c r="AB713" s="87">
        <f t="shared" si="184"/>
        <v>112.72711214568484</v>
      </c>
      <c r="AC713" s="127">
        <f t="shared" si="185"/>
        <v>59.167304643119337</v>
      </c>
      <c r="AD713" s="9"/>
    </row>
    <row r="714" spans="1:30" x14ac:dyDescent="0.25">
      <c r="A714" s="202" t="s">
        <v>972</v>
      </c>
      <c r="B714" s="202" t="s">
        <v>3</v>
      </c>
      <c r="C714" s="202" t="s">
        <v>972</v>
      </c>
      <c r="D714" s="202">
        <v>3</v>
      </c>
      <c r="E714" s="202" t="s">
        <v>170</v>
      </c>
      <c r="F714" s="202">
        <v>15</v>
      </c>
      <c r="G714" s="183"/>
      <c r="H714" s="106">
        <v>2.0855963502063495</v>
      </c>
      <c r="I714" s="209">
        <v>8.5532312393188477</v>
      </c>
      <c r="J714" s="209">
        <v>4.6299342933023304</v>
      </c>
      <c r="K714" s="105">
        <f t="shared" si="173"/>
        <v>3.9232969460165172</v>
      </c>
      <c r="L714" s="130"/>
      <c r="M714" s="106">
        <f t="shared" si="174"/>
        <v>8.5532312393188481E-2</v>
      </c>
      <c r="N714" s="106">
        <f t="shared" si="175"/>
        <v>4.6299342933023305E-2</v>
      </c>
      <c r="O714" s="106">
        <f t="shared" si="179"/>
        <v>3.9232969460165169E-2</v>
      </c>
      <c r="P714" s="130"/>
      <c r="Q714" s="45">
        <v>1.7759729508339579</v>
      </c>
      <c r="R714" s="107">
        <f t="shared" si="176"/>
        <v>0.15190307323258284</v>
      </c>
      <c r="S714" s="109">
        <f t="shared" si="177"/>
        <v>8.2226380690434753E-2</v>
      </c>
      <c r="T714" s="110">
        <f t="shared" si="178"/>
        <v>6.9676692542148089E-2</v>
      </c>
      <c r="U714" s="11">
        <f t="shared" si="118"/>
        <v>2.2785460984887429</v>
      </c>
      <c r="V714" s="11">
        <f t="shared" si="118"/>
        <v>1.2333957103565214</v>
      </c>
      <c r="W714" s="128">
        <f t="shared" si="118"/>
        <v>1.0451503881322213</v>
      </c>
      <c r="X714" s="92">
        <f t="shared" ref="X714:X719" si="186">U714*10^4</f>
        <v>22785.460984887428</v>
      </c>
      <c r="Y714" s="15">
        <f t="shared" ref="Y714:Y719" si="187">V714*10^4</f>
        <v>12333.957103565213</v>
      </c>
      <c r="Z714" s="15">
        <f t="shared" ref="Z714:Z719" si="188">W714*10^4</f>
        <v>10451.503881322213</v>
      </c>
      <c r="AA714" s="111">
        <f t="shared" ref="AA714:AA719" si="189">X714*0.01</f>
        <v>227.85460984887428</v>
      </c>
      <c r="AB714" s="87">
        <f t="shared" ref="AB714:AB719" si="190">Y714*0.01</f>
        <v>123.33957103565214</v>
      </c>
      <c r="AC714" s="127">
        <f t="shared" ref="AC714:AC719" si="191">Z714*0.01</f>
        <v>104.51503881322213</v>
      </c>
      <c r="AD714" s="9"/>
    </row>
    <row r="715" spans="1:30" x14ac:dyDescent="0.25">
      <c r="A715" s="202" t="s">
        <v>972</v>
      </c>
      <c r="B715" s="202" t="s">
        <v>3</v>
      </c>
      <c r="C715" s="202" t="s">
        <v>972</v>
      </c>
      <c r="D715" s="202">
        <v>3</v>
      </c>
      <c r="E715" s="202" t="s">
        <v>171</v>
      </c>
      <c r="F715" s="202">
        <v>18</v>
      </c>
      <c r="G715" s="183"/>
      <c r="H715" s="106">
        <v>11.841140102693211</v>
      </c>
      <c r="I715" s="209">
        <v>1.3297493457794189</v>
      </c>
      <c r="J715" s="209">
        <v>0.12081080337690236</v>
      </c>
      <c r="K715" s="105">
        <f t="shared" si="173"/>
        <v>1.2089385424025165</v>
      </c>
      <c r="L715" s="130"/>
      <c r="M715" s="106">
        <f t="shared" si="174"/>
        <v>1.329749345779419E-2</v>
      </c>
      <c r="N715" s="106">
        <f t="shared" si="175"/>
        <v>1.2081080337690237E-3</v>
      </c>
      <c r="O715" s="106">
        <f t="shared" si="179"/>
        <v>1.2089385424025165E-2</v>
      </c>
      <c r="P715" s="130"/>
      <c r="Q715" s="106">
        <v>1.6382871185318157</v>
      </c>
      <c r="R715" s="107">
        <f t="shared" si="176"/>
        <v>2.1785112240665316E-2</v>
      </c>
      <c r="S715" s="109">
        <f t="shared" si="177"/>
        <v>1.9792278295185915E-3</v>
      </c>
      <c r="T715" s="110">
        <f t="shared" si="178"/>
        <v>1.980588441114672E-2</v>
      </c>
      <c r="U715" s="11">
        <f t="shared" si="118"/>
        <v>0.39213202033197564</v>
      </c>
      <c r="V715" s="11">
        <f t="shared" si="118"/>
        <v>3.5626100931334642E-2</v>
      </c>
      <c r="W715" s="128">
        <f t="shared" si="118"/>
        <v>0.35650591940064097</v>
      </c>
      <c r="X715" s="92">
        <f t="shared" si="186"/>
        <v>3921.3202033197563</v>
      </c>
      <c r="Y715" s="15">
        <f t="shared" si="187"/>
        <v>356.26100931334645</v>
      </c>
      <c r="Z715" s="15">
        <f t="shared" si="188"/>
        <v>3565.0591940064096</v>
      </c>
      <c r="AA715" s="111">
        <f t="shared" si="189"/>
        <v>39.213202033197561</v>
      </c>
      <c r="AB715" s="87">
        <f t="shared" si="190"/>
        <v>3.5626100931334648</v>
      </c>
      <c r="AC715" s="127">
        <f t="shared" si="191"/>
        <v>35.650591940064096</v>
      </c>
      <c r="AD715" s="9"/>
    </row>
    <row r="716" spans="1:30" x14ac:dyDescent="0.25">
      <c r="A716" s="202" t="s">
        <v>972</v>
      </c>
      <c r="B716" s="202" t="s">
        <v>3</v>
      </c>
      <c r="C716" s="202" t="s">
        <v>972</v>
      </c>
      <c r="D716" s="202">
        <v>4</v>
      </c>
      <c r="E716" s="202" t="s">
        <v>177</v>
      </c>
      <c r="F716" s="202">
        <v>15</v>
      </c>
      <c r="G716" s="183">
        <v>63</v>
      </c>
      <c r="H716" s="106">
        <v>4.4366111583809591</v>
      </c>
      <c r="I716" s="209">
        <v>9.3440990447998047</v>
      </c>
      <c r="J716" s="209">
        <v>8.7195878068862029</v>
      </c>
      <c r="K716" s="105">
        <f t="shared" si="173"/>
        <v>0.62451123791360175</v>
      </c>
      <c r="L716" s="130"/>
      <c r="M716" s="106">
        <f t="shared" si="174"/>
        <v>9.3440990447998043E-2</v>
      </c>
      <c r="N716" s="106">
        <f t="shared" si="175"/>
        <v>8.7195878068862032E-2</v>
      </c>
      <c r="O716" s="106">
        <f t="shared" si="179"/>
        <v>6.2451123791360174E-3</v>
      </c>
      <c r="P716" s="130"/>
      <c r="Q716" s="45">
        <v>1.1058438050089758</v>
      </c>
      <c r="R716" s="107">
        <f t="shared" si="176"/>
        <v>0.10333114042082152</v>
      </c>
      <c r="S716" s="109">
        <f t="shared" si="177"/>
        <v>9.6425021584769094E-2</v>
      </c>
      <c r="T716" s="110">
        <f t="shared" si="178"/>
        <v>6.9061188360524314E-3</v>
      </c>
      <c r="U716" s="11">
        <f t="shared" si="118"/>
        <v>1.5499671063123228</v>
      </c>
      <c r="V716" s="11">
        <f t="shared" si="118"/>
        <v>1.4463753237715364</v>
      </c>
      <c r="W716" s="128">
        <f t="shared" si="118"/>
        <v>0.10359178254078648</v>
      </c>
      <c r="X716" s="92">
        <f t="shared" si="186"/>
        <v>15499.671063123229</v>
      </c>
      <c r="Y716" s="15">
        <f t="shared" si="187"/>
        <v>14463.753237715364</v>
      </c>
      <c r="Z716" s="15">
        <f t="shared" si="188"/>
        <v>1035.9178254078647</v>
      </c>
      <c r="AA716" s="111">
        <f t="shared" si="189"/>
        <v>154.9967106312323</v>
      </c>
      <c r="AB716" s="87">
        <f t="shared" si="190"/>
        <v>144.63753237715363</v>
      </c>
      <c r="AC716" s="127">
        <f t="shared" si="191"/>
        <v>10.359178254078648</v>
      </c>
      <c r="AD716" s="9"/>
    </row>
    <row r="717" spans="1:30" x14ac:dyDescent="0.25">
      <c r="A717" s="202" t="s">
        <v>972</v>
      </c>
      <c r="B717" s="202" t="s">
        <v>3</v>
      </c>
      <c r="C717" s="202" t="s">
        <v>972</v>
      </c>
      <c r="D717" s="202">
        <v>4</v>
      </c>
      <c r="E717" s="202" t="s">
        <v>170</v>
      </c>
      <c r="F717" s="202">
        <v>15</v>
      </c>
      <c r="G717" s="183"/>
      <c r="H717" s="106">
        <v>3.6993728074838548</v>
      </c>
      <c r="I717" s="209">
        <v>9.3645467758178711</v>
      </c>
      <c r="J717" s="209">
        <v>7.6526926450626922</v>
      </c>
      <c r="K717" s="105">
        <f t="shared" si="173"/>
        <v>1.7118541307551789</v>
      </c>
      <c r="L717" s="130"/>
      <c r="M717" s="106">
        <f t="shared" si="174"/>
        <v>9.364546775817871E-2</v>
      </c>
      <c r="N717" s="106">
        <f t="shared" si="175"/>
        <v>7.652692645062692E-2</v>
      </c>
      <c r="O717" s="106">
        <f t="shared" si="179"/>
        <v>1.7118541307551791E-2</v>
      </c>
      <c r="P717" s="130"/>
      <c r="Q717" s="45">
        <v>1.7411157780992383</v>
      </c>
      <c r="R717" s="107">
        <f t="shared" si="176"/>
        <v>0.16304760146124847</v>
      </c>
      <c r="S717" s="109">
        <f t="shared" si="177"/>
        <v>0.13324223909262647</v>
      </c>
      <c r="T717" s="110">
        <f t="shared" si="178"/>
        <v>2.9805362368621989E-2</v>
      </c>
      <c r="U717" s="11">
        <f t="shared" si="118"/>
        <v>2.445714021918727</v>
      </c>
      <c r="V717" s="11">
        <f t="shared" si="118"/>
        <v>1.9986335863893969</v>
      </c>
      <c r="W717" s="128">
        <f t="shared" si="118"/>
        <v>0.4470804355293298</v>
      </c>
      <c r="X717" s="92">
        <f t="shared" si="186"/>
        <v>24457.140219187269</v>
      </c>
      <c r="Y717" s="15">
        <f t="shared" si="187"/>
        <v>19986.335863893968</v>
      </c>
      <c r="Z717" s="15">
        <f t="shared" si="188"/>
        <v>4470.8043552932977</v>
      </c>
      <c r="AA717" s="111">
        <f t="shared" si="189"/>
        <v>244.57140219187269</v>
      </c>
      <c r="AB717" s="87">
        <f t="shared" si="190"/>
        <v>199.86335863893967</v>
      </c>
      <c r="AC717" s="127">
        <f t="shared" si="191"/>
        <v>44.708043552932978</v>
      </c>
      <c r="AD717" s="9"/>
    </row>
    <row r="718" spans="1:30" x14ac:dyDescent="0.25">
      <c r="A718" s="202" t="s">
        <v>972</v>
      </c>
      <c r="B718" s="202" t="s">
        <v>3</v>
      </c>
      <c r="C718" s="202" t="s">
        <v>972</v>
      </c>
      <c r="D718" s="202">
        <v>4</v>
      </c>
      <c r="E718" s="202" t="s">
        <v>171</v>
      </c>
      <c r="F718" s="202">
        <v>20</v>
      </c>
      <c r="G718" s="183"/>
      <c r="H718" s="106">
        <v>1.9684717797924454</v>
      </c>
      <c r="I718" s="209">
        <v>7.1898403167724609</v>
      </c>
      <c r="J718" s="209">
        <v>6.2946960511067811</v>
      </c>
      <c r="K718" s="105">
        <f t="shared" si="173"/>
        <v>0.89514426566567984</v>
      </c>
      <c r="L718" s="130"/>
      <c r="M718" s="106">
        <f t="shared" si="174"/>
        <v>7.1898403167724612E-2</v>
      </c>
      <c r="N718" s="106">
        <f t="shared" si="175"/>
        <v>6.2946960511067809E-2</v>
      </c>
      <c r="O718" s="106">
        <f t="shared" si="179"/>
        <v>8.9514426566567988E-3</v>
      </c>
      <c r="P718" s="130"/>
      <c r="Q718" s="45">
        <v>1.957230249054499</v>
      </c>
      <c r="R718" s="107">
        <f t="shared" si="176"/>
        <v>0.14072172953858642</v>
      </c>
      <c r="S718" s="109">
        <f t="shared" si="177"/>
        <v>0.12320169519830096</v>
      </c>
      <c r="T718" s="110">
        <f t="shared" si="178"/>
        <v>1.7520034340285453E-2</v>
      </c>
      <c r="U718" s="11">
        <f t="shared" si="118"/>
        <v>2.8144345907717283</v>
      </c>
      <c r="V718" s="11">
        <f t="shared" si="118"/>
        <v>2.4640339039660191</v>
      </c>
      <c r="W718" s="128">
        <f t="shared" si="118"/>
        <v>0.35040068680570907</v>
      </c>
      <c r="X718" s="92">
        <f t="shared" si="186"/>
        <v>28144.345907717285</v>
      </c>
      <c r="Y718" s="15">
        <f t="shared" si="187"/>
        <v>24640.33903966019</v>
      </c>
      <c r="Z718" s="15">
        <f t="shared" si="188"/>
        <v>3504.0068680570907</v>
      </c>
      <c r="AA718" s="111">
        <f t="shared" si="189"/>
        <v>281.44345907717286</v>
      </c>
      <c r="AB718" s="87">
        <f t="shared" si="190"/>
        <v>246.40339039660191</v>
      </c>
      <c r="AC718" s="127">
        <f t="shared" si="191"/>
        <v>35.040068680570911</v>
      </c>
      <c r="AD718" s="9"/>
    </row>
    <row r="719" spans="1:30" x14ac:dyDescent="0.25">
      <c r="A719" s="202" t="s">
        <v>972</v>
      </c>
      <c r="B719" s="202" t="s">
        <v>3</v>
      </c>
      <c r="C719" s="202" t="s">
        <v>972</v>
      </c>
      <c r="D719" s="202">
        <v>4</v>
      </c>
      <c r="E719" s="202" t="s">
        <v>172</v>
      </c>
      <c r="F719" s="202">
        <v>13</v>
      </c>
      <c r="G719" s="202"/>
      <c r="H719" s="106">
        <v>2.1007933847355931</v>
      </c>
      <c r="I719" s="209">
        <v>6.702796459197998</v>
      </c>
      <c r="J719" s="209">
        <v>5.5507515793153672</v>
      </c>
      <c r="K719" s="105">
        <f t="shared" si="173"/>
        <v>1.1520448798826308</v>
      </c>
      <c r="L719" s="130"/>
      <c r="M719" s="106">
        <f t="shared" si="174"/>
        <v>6.7027964591979974E-2</v>
      </c>
      <c r="N719" s="106">
        <f t="shared" si="175"/>
        <v>5.5507515793153675E-2</v>
      </c>
      <c r="O719" s="106">
        <f t="shared" si="179"/>
        <v>1.1520448798826308E-2</v>
      </c>
      <c r="P719" s="130"/>
      <c r="Q719" s="45">
        <v>1.3123725534621886</v>
      </c>
      <c r="R719" s="107">
        <f t="shared" si="176"/>
        <v>8.7965661044949919E-2</v>
      </c>
      <c r="S719" s="109">
        <f t="shared" si="177"/>
        <v>7.2846540237803847E-2</v>
      </c>
      <c r="T719" s="110">
        <f t="shared" si="178"/>
        <v>1.5119120807146086E-2</v>
      </c>
      <c r="U719" s="11">
        <f t="shared" si="118"/>
        <v>1.143553593584349</v>
      </c>
      <c r="V719" s="11">
        <f t="shared" si="118"/>
        <v>0.94700502309145007</v>
      </c>
      <c r="W719" s="128">
        <f t="shared" si="118"/>
        <v>0.19654857049289912</v>
      </c>
      <c r="X719" s="92">
        <f t="shared" si="186"/>
        <v>11435.535935843491</v>
      </c>
      <c r="Y719" s="15">
        <f t="shared" si="187"/>
        <v>9470.0502309145013</v>
      </c>
      <c r="Z719" s="15">
        <f t="shared" si="188"/>
        <v>1965.4857049289913</v>
      </c>
      <c r="AA719" s="111">
        <f t="shared" si="189"/>
        <v>114.35535935843491</v>
      </c>
      <c r="AB719" s="87">
        <f t="shared" si="190"/>
        <v>94.700502309145008</v>
      </c>
      <c r="AC719" s="127">
        <f t="shared" si="191"/>
        <v>19.654857049289912</v>
      </c>
      <c r="AD719" s="9"/>
    </row>
    <row r="720" spans="1:30" x14ac:dyDescent="0.25">
      <c r="A720" s="202" t="s">
        <v>972</v>
      </c>
      <c r="B720" s="202" t="s">
        <v>3</v>
      </c>
      <c r="C720" s="202" t="s">
        <v>972</v>
      </c>
      <c r="D720" s="202">
        <v>5</v>
      </c>
      <c r="E720" s="202" t="s">
        <v>177</v>
      </c>
      <c r="F720" s="202">
        <v>15</v>
      </c>
      <c r="G720" s="183">
        <v>45</v>
      </c>
      <c r="H720" s="106">
        <v>4.1997655944783752</v>
      </c>
      <c r="I720" s="209">
        <v>9.0233793258666992</v>
      </c>
      <c r="J720" s="209">
        <v>8.6401327435960127</v>
      </c>
      <c r="K720" s="105">
        <f t="shared" si="173"/>
        <v>0.38324658227068653</v>
      </c>
      <c r="L720" s="130"/>
      <c r="M720" s="106">
        <f t="shared" si="174"/>
        <v>9.0233793258666997E-2</v>
      </c>
      <c r="N720" s="106">
        <f t="shared" si="175"/>
        <v>8.6401327435960129E-2</v>
      </c>
      <c r="O720" s="106">
        <f t="shared" si="179"/>
        <v>3.8324658227068655E-3</v>
      </c>
      <c r="P720" s="130"/>
      <c r="Q720" s="45">
        <v>1.416072642347979</v>
      </c>
      <c r="R720" s="107">
        <f t="shared" si="176"/>
        <v>0.12777760604888183</v>
      </c>
      <c r="S720" s="109">
        <f t="shared" si="177"/>
        <v>0.12235055604461299</v>
      </c>
      <c r="T720" s="110">
        <f t="shared" si="178"/>
        <v>5.4270500042688319E-3</v>
      </c>
      <c r="U720" s="11">
        <f t="shared" si="118"/>
        <v>1.9166640907332275</v>
      </c>
      <c r="V720" s="11">
        <f t="shared" si="118"/>
        <v>1.8352583406691949</v>
      </c>
      <c r="W720" s="128">
        <f t="shared" si="118"/>
        <v>8.1405750064032487E-2</v>
      </c>
      <c r="X720" s="92">
        <f t="shared" si="180"/>
        <v>19166.640907332276</v>
      </c>
      <c r="Y720" s="15">
        <f t="shared" si="181"/>
        <v>18352.583406691949</v>
      </c>
      <c r="Z720" s="15">
        <f t="shared" si="182"/>
        <v>814.05750064032486</v>
      </c>
      <c r="AA720" s="111">
        <f t="shared" si="183"/>
        <v>191.66640907332277</v>
      </c>
      <c r="AB720" s="87">
        <f t="shared" si="184"/>
        <v>183.52583406691949</v>
      </c>
      <c r="AC720" s="127">
        <f t="shared" si="185"/>
        <v>8.1405750064032496</v>
      </c>
      <c r="AD720" s="9"/>
    </row>
    <row r="721" spans="1:32" x14ac:dyDescent="0.25">
      <c r="A721" s="202" t="s">
        <v>972</v>
      </c>
      <c r="B721" s="202" t="s">
        <v>3</v>
      </c>
      <c r="C721" s="202" t="s">
        <v>972</v>
      </c>
      <c r="D721" s="202">
        <v>5</v>
      </c>
      <c r="E721" s="202" t="s">
        <v>170</v>
      </c>
      <c r="F721" s="202">
        <v>15</v>
      </c>
      <c r="G721" s="183"/>
      <c r="H721" s="106">
        <v>4.2255758538522912</v>
      </c>
      <c r="I721" s="209">
        <v>8.8294916152954102</v>
      </c>
      <c r="J721" s="209">
        <v>8.3023273849790282</v>
      </c>
      <c r="K721" s="105">
        <f t="shared" si="173"/>
        <v>0.52716423031638193</v>
      </c>
      <c r="L721" s="130"/>
      <c r="M721" s="106">
        <f t="shared" si="174"/>
        <v>8.8294916152954095E-2</v>
      </c>
      <c r="N721" s="106">
        <f t="shared" si="175"/>
        <v>8.3023273849790288E-2</v>
      </c>
      <c r="O721" s="106">
        <f t="shared" si="179"/>
        <v>5.2716423031638196E-3</v>
      </c>
      <c r="P721" s="130"/>
      <c r="Q721" s="45">
        <v>1.7411157780992383</v>
      </c>
      <c r="R721" s="107">
        <f t="shared" si="176"/>
        <v>0.15373167163985768</v>
      </c>
      <c r="S721" s="109">
        <f t="shared" si="177"/>
        <v>0.14455313204932377</v>
      </c>
      <c r="T721" s="110">
        <f t="shared" si="178"/>
        <v>9.1785395905339354E-3</v>
      </c>
      <c r="U721" s="11">
        <f t="shared" si="118"/>
        <v>2.3059750745978653</v>
      </c>
      <c r="V721" s="11">
        <f t="shared" si="118"/>
        <v>2.1682969807398567</v>
      </c>
      <c r="W721" s="128">
        <f t="shared" si="118"/>
        <v>0.13767809385800903</v>
      </c>
      <c r="X721" s="92">
        <f t="shared" si="180"/>
        <v>23059.750745978654</v>
      </c>
      <c r="Y721" s="15">
        <f t="shared" si="181"/>
        <v>21682.969807398567</v>
      </c>
      <c r="Z721" s="15">
        <f t="shared" si="182"/>
        <v>1376.7809385800902</v>
      </c>
      <c r="AA721" s="111">
        <f t="shared" si="183"/>
        <v>230.59750745978656</v>
      </c>
      <c r="AB721" s="87">
        <f t="shared" si="184"/>
        <v>216.82969807398567</v>
      </c>
      <c r="AC721" s="127">
        <f t="shared" si="185"/>
        <v>13.767809385800902</v>
      </c>
      <c r="AD721" s="9"/>
    </row>
    <row r="722" spans="1:32" x14ac:dyDescent="0.25">
      <c r="A722" s="202" t="s">
        <v>972</v>
      </c>
      <c r="B722" s="202" t="s">
        <v>3</v>
      </c>
      <c r="C722" s="202" t="s">
        <v>972</v>
      </c>
      <c r="D722" s="202">
        <v>5</v>
      </c>
      <c r="E722" s="202" t="s">
        <v>171</v>
      </c>
      <c r="F722" s="202">
        <v>15</v>
      </c>
      <c r="G722" s="202"/>
      <c r="H722" s="106">
        <v>6.7514858841009744</v>
      </c>
      <c r="I722" s="209">
        <v>5.5197844505310059</v>
      </c>
      <c r="J722" s="209">
        <v>3.0272618909913067</v>
      </c>
      <c r="K722" s="105">
        <f>I722-J722</f>
        <v>2.4925225595396991</v>
      </c>
      <c r="L722" s="130"/>
      <c r="M722" s="106">
        <f t="shared" ref="M722:N724" si="192">I722/100</f>
        <v>5.5197844505310061E-2</v>
      </c>
      <c r="N722" s="106">
        <f t="shared" si="192"/>
        <v>3.0272618909913066E-2</v>
      </c>
      <c r="O722" s="106">
        <f t="shared" si="179"/>
        <v>2.4925225595396991E-2</v>
      </c>
      <c r="P722" s="130"/>
      <c r="Q722" s="45">
        <v>0.87927218223329906</v>
      </c>
      <c r="R722" s="107">
        <f t="shared" si="176"/>
        <v>4.8533929192758292E-2</v>
      </c>
      <c r="S722" s="109">
        <f t="shared" si="177"/>
        <v>2.6617871690836296E-2</v>
      </c>
      <c r="T722" s="110">
        <f t="shared" si="178"/>
        <v>2.1916057501921993E-2</v>
      </c>
      <c r="U722" s="11">
        <f t="shared" si="118"/>
        <v>0.72800893789137433</v>
      </c>
      <c r="V722" s="11">
        <f t="shared" si="118"/>
        <v>0.39926807536254444</v>
      </c>
      <c r="W722" s="128">
        <f t="shared" si="118"/>
        <v>0.32874086252882989</v>
      </c>
      <c r="X722" s="92">
        <f t="shared" si="180"/>
        <v>7280.0893789137435</v>
      </c>
      <c r="Y722" s="15">
        <f t="shared" si="181"/>
        <v>3992.6807536254446</v>
      </c>
      <c r="Z722" s="15">
        <f t="shared" si="182"/>
        <v>3287.4086252882989</v>
      </c>
      <c r="AA722" s="111">
        <f t="shared" si="183"/>
        <v>72.800893789137433</v>
      </c>
      <c r="AB722" s="87">
        <f t="shared" si="184"/>
        <v>39.926807536254444</v>
      </c>
      <c r="AC722" s="127">
        <f t="shared" si="185"/>
        <v>32.874086252882989</v>
      </c>
      <c r="AD722" s="9"/>
    </row>
    <row r="723" spans="1:32" x14ac:dyDescent="0.25">
      <c r="A723" s="202" t="s">
        <v>972</v>
      </c>
      <c r="B723" s="202" t="s">
        <v>3</v>
      </c>
      <c r="C723" s="202" t="s">
        <v>972</v>
      </c>
      <c r="D723" s="202">
        <v>6</v>
      </c>
      <c r="E723" s="202" t="s">
        <v>177</v>
      </c>
      <c r="F723" s="202">
        <v>15</v>
      </c>
      <c r="G723" s="202">
        <v>21</v>
      </c>
      <c r="H723" s="106">
        <v>4.463967707467579</v>
      </c>
      <c r="I723" s="209">
        <v>9.4238977432250977</v>
      </c>
      <c r="J723" s="209">
        <v>8.7846335435188259</v>
      </c>
      <c r="K723" s="105">
        <f>I723-J723</f>
        <v>0.6392641997062718</v>
      </c>
      <c r="L723" s="130"/>
      <c r="M723" s="106">
        <f t="shared" si="192"/>
        <v>9.4238977432250973E-2</v>
      </c>
      <c r="N723" s="106">
        <f t="shared" si="192"/>
        <v>8.7846335435188258E-2</v>
      </c>
      <c r="O723" s="106">
        <f t="shared" si="179"/>
        <v>6.3926419970627181E-3</v>
      </c>
      <c r="P723" s="130"/>
      <c r="Q723" s="45">
        <v>1.0073722920333932</v>
      </c>
      <c r="R723" s="107">
        <f t="shared" si="176"/>
        <v>9.4933734694809882E-2</v>
      </c>
      <c r="S723" s="109">
        <f t="shared" si="177"/>
        <v>8.8493964274079878E-2</v>
      </c>
      <c r="T723" s="110">
        <f t="shared" si="178"/>
        <v>6.4397704207299986E-3</v>
      </c>
      <c r="U723" s="11">
        <f t="shared" si="118"/>
        <v>1.4240060204221481</v>
      </c>
      <c r="V723" s="11">
        <f t="shared" si="118"/>
        <v>1.3274094641111984</v>
      </c>
      <c r="W723" s="128">
        <f t="shared" si="118"/>
        <v>9.6596556310949974E-2</v>
      </c>
      <c r="X723" s="92">
        <f t="shared" si="180"/>
        <v>14240.060204221481</v>
      </c>
      <c r="Y723" s="15">
        <f t="shared" si="181"/>
        <v>13274.094641111984</v>
      </c>
      <c r="Z723" s="15">
        <f t="shared" si="182"/>
        <v>965.96556310949973</v>
      </c>
      <c r="AA723" s="111">
        <f t="shared" si="183"/>
        <v>142.40060204221481</v>
      </c>
      <c r="AB723" s="87">
        <f t="shared" si="184"/>
        <v>132.74094641111984</v>
      </c>
      <c r="AC723" s="127">
        <f t="shared" si="185"/>
        <v>9.6596556310949975</v>
      </c>
      <c r="AD723" s="9"/>
    </row>
    <row r="724" spans="1:32" x14ac:dyDescent="0.25">
      <c r="A724" s="202" t="s">
        <v>972</v>
      </c>
      <c r="B724" s="202" t="s">
        <v>3</v>
      </c>
      <c r="C724" s="202" t="s">
        <v>972</v>
      </c>
      <c r="D724" s="202">
        <v>6</v>
      </c>
      <c r="E724" s="202" t="s">
        <v>170</v>
      </c>
      <c r="F724" s="202">
        <v>6</v>
      </c>
      <c r="G724" s="202"/>
      <c r="H724" s="106">
        <v>2.5709739552802335</v>
      </c>
      <c r="I724" s="209">
        <v>9.8219289779663086</v>
      </c>
      <c r="J724" s="209">
        <v>8.9122728076714601</v>
      </c>
      <c r="K724" s="105">
        <f>I724-J724</f>
        <v>0.90965617029484847</v>
      </c>
      <c r="L724" s="130"/>
      <c r="M724" s="106">
        <f t="shared" si="192"/>
        <v>9.8219289779663085E-2</v>
      </c>
      <c r="N724" s="106">
        <f t="shared" si="192"/>
        <v>8.9122728076714605E-2</v>
      </c>
      <c r="O724" s="106">
        <f t="shared" si="179"/>
        <v>9.0965617029484854E-3</v>
      </c>
      <c r="P724" s="130"/>
      <c r="Q724" s="45">
        <v>1.6809871551318472</v>
      </c>
      <c r="R724" s="107">
        <f t="shared" si="176"/>
        <v>0.16510536450578636</v>
      </c>
      <c r="S724" s="109">
        <f t="shared" si="177"/>
        <v>0.14981416112726567</v>
      </c>
      <c r="T724" s="110">
        <f t="shared" si="178"/>
        <v>1.5291203378520685E-2</v>
      </c>
      <c r="U724" s="11">
        <f t="shared" si="118"/>
        <v>0.99063218703471811</v>
      </c>
      <c r="V724" s="11">
        <f t="shared" si="118"/>
        <v>0.89888496676359408</v>
      </c>
      <c r="W724" s="128">
        <f t="shared" si="118"/>
        <v>9.17472202711241E-2</v>
      </c>
      <c r="X724" s="92">
        <f t="shared" si="180"/>
        <v>9906.3218703471812</v>
      </c>
      <c r="Y724" s="15">
        <f t="shared" si="181"/>
        <v>8988.8496676359409</v>
      </c>
      <c r="Z724" s="15">
        <f t="shared" si="182"/>
        <v>917.47220271124104</v>
      </c>
      <c r="AA724" s="111">
        <f t="shared" si="183"/>
        <v>99.063218703471819</v>
      </c>
      <c r="AB724" s="87">
        <f t="shared" si="184"/>
        <v>89.888496676359409</v>
      </c>
      <c r="AC724" s="127">
        <f t="shared" si="185"/>
        <v>9.174722027112411</v>
      </c>
      <c r="AD724" s="9"/>
    </row>
    <row r="725" spans="1:32" x14ac:dyDescent="0.25">
      <c r="A725" s="183" t="s">
        <v>37</v>
      </c>
      <c r="B725" s="183" t="s">
        <v>38</v>
      </c>
      <c r="C725" s="40" t="s">
        <v>975</v>
      </c>
      <c r="D725" s="183">
        <v>1</v>
      </c>
      <c r="E725" s="207" t="s">
        <v>453</v>
      </c>
      <c r="F725" s="207">
        <v>2.5</v>
      </c>
      <c r="G725" s="186">
        <v>8.5</v>
      </c>
      <c r="H725" s="109">
        <v>3.2331630529021949</v>
      </c>
      <c r="I725" s="121">
        <v>10.60336142969792</v>
      </c>
      <c r="J725" s="121">
        <v>10.362807279157972</v>
      </c>
      <c r="K725" s="121">
        <v>0.240554150539948</v>
      </c>
      <c r="L725" s="130"/>
      <c r="M725" s="109">
        <v>0.10603361429697919</v>
      </c>
      <c r="N725" s="109">
        <v>0.10362807279157972</v>
      </c>
      <c r="O725" s="109">
        <v>2.4055415053994798E-3</v>
      </c>
      <c r="P725" s="110"/>
      <c r="Q725" s="109">
        <v>1.3245</v>
      </c>
      <c r="R725" s="107">
        <f t="shared" ref="R725:T788" si="193">$Q725*M725</f>
        <v>0.14044152213634895</v>
      </c>
      <c r="S725" s="109">
        <f t="shared" si="193"/>
        <v>0.13725538241244734</v>
      </c>
      <c r="T725" s="110">
        <f t="shared" si="193"/>
        <v>3.1861397239016111E-3</v>
      </c>
      <c r="U725" s="108">
        <f t="shared" si="118"/>
        <v>0.35110380534087238</v>
      </c>
      <c r="V725" s="11">
        <f t="shared" si="118"/>
        <v>0.34313845603111837</v>
      </c>
      <c r="W725" s="11">
        <f t="shared" si="118"/>
        <v>7.965349309754028E-3</v>
      </c>
      <c r="X725" s="92">
        <f t="shared" si="123"/>
        <v>3511.038053408724</v>
      </c>
      <c r="Y725" s="15">
        <f t="shared" si="124"/>
        <v>3431.3845603111836</v>
      </c>
      <c r="Z725" s="15">
        <f t="shared" si="125"/>
        <v>79.653493097540277</v>
      </c>
      <c r="AA725" s="111">
        <f t="shared" si="122"/>
        <v>35.110380534087241</v>
      </c>
      <c r="AB725" s="87">
        <f t="shared" si="122"/>
        <v>34.313845603111837</v>
      </c>
      <c r="AC725" s="127">
        <f t="shared" si="122"/>
        <v>0.79653493097540284</v>
      </c>
      <c r="AD725" s="2"/>
      <c r="AE725" s="2"/>
      <c r="AF725" s="115"/>
    </row>
    <row r="726" spans="1:32" x14ac:dyDescent="0.25">
      <c r="A726" s="183" t="s">
        <v>37</v>
      </c>
      <c r="B726" s="183" t="s">
        <v>38</v>
      </c>
      <c r="C726" s="40" t="s">
        <v>975</v>
      </c>
      <c r="D726" s="183">
        <v>1</v>
      </c>
      <c r="E726" s="207" t="s">
        <v>454</v>
      </c>
      <c r="F726" s="207">
        <v>3</v>
      </c>
      <c r="G726" s="186"/>
      <c r="H726" s="109">
        <v>3.0114105907993309</v>
      </c>
      <c r="I726" s="121">
        <v>9.9005117416381836</v>
      </c>
      <c r="J726" s="121">
        <v>9.8537311384451201</v>
      </c>
      <c r="K726" s="121">
        <v>4.6780603193063541E-2</v>
      </c>
      <c r="L726" s="126"/>
      <c r="M726" s="109">
        <v>9.9005117416381835E-2</v>
      </c>
      <c r="N726" s="109">
        <v>9.8537311384451196E-2</v>
      </c>
      <c r="O726" s="109">
        <v>4.6780603193063541E-4</v>
      </c>
      <c r="P726" s="110"/>
      <c r="Q726" s="109">
        <v>1.49708</v>
      </c>
      <c r="R726" s="107">
        <f t="shared" si="193"/>
        <v>0.14821858118171691</v>
      </c>
      <c r="S726" s="109">
        <f t="shared" si="193"/>
        <v>0.1475182381274342</v>
      </c>
      <c r="T726" s="110">
        <f t="shared" si="193"/>
        <v>7.0034305428271566E-4</v>
      </c>
      <c r="U726" s="108">
        <f t="shared" si="118"/>
        <v>0.44465574354515075</v>
      </c>
      <c r="V726" s="11">
        <f t="shared" si="118"/>
        <v>0.44255471438230254</v>
      </c>
      <c r="W726" s="11">
        <f t="shared" si="118"/>
        <v>2.1010291628481468E-3</v>
      </c>
      <c r="X726" s="92">
        <f t="shared" si="123"/>
        <v>4446.5574354515074</v>
      </c>
      <c r="Y726" s="15">
        <f t="shared" si="124"/>
        <v>4425.5471438230252</v>
      </c>
      <c r="Z726" s="15">
        <f t="shared" si="125"/>
        <v>21.010291628481468</v>
      </c>
      <c r="AA726" s="111">
        <f t="shared" si="122"/>
        <v>44.465574354515077</v>
      </c>
      <c r="AB726" s="87">
        <f t="shared" si="122"/>
        <v>44.255471438230252</v>
      </c>
      <c r="AC726" s="127">
        <f t="shared" si="122"/>
        <v>0.2101029162848147</v>
      </c>
      <c r="AD726" s="2"/>
      <c r="AE726" s="2"/>
      <c r="AF726" s="115"/>
    </row>
    <row r="727" spans="1:32" x14ac:dyDescent="0.25">
      <c r="A727" s="183" t="s">
        <v>37</v>
      </c>
      <c r="B727" s="183" t="s">
        <v>38</v>
      </c>
      <c r="C727" s="40" t="s">
        <v>975</v>
      </c>
      <c r="D727" s="183">
        <v>1</v>
      </c>
      <c r="E727" s="207" t="s">
        <v>455</v>
      </c>
      <c r="F727" s="207">
        <v>3</v>
      </c>
      <c r="G727" s="186"/>
      <c r="H727" s="109">
        <v>2.8830337443114953</v>
      </c>
      <c r="I727" s="121">
        <v>10.644170246488727</v>
      </c>
      <c r="J727" s="121">
        <v>10.454177734887921</v>
      </c>
      <c r="K727" s="121">
        <v>0.18999251160080632</v>
      </c>
      <c r="L727" s="130"/>
      <c r="M727" s="109">
        <v>0.10644170246488727</v>
      </c>
      <c r="N727" s="109">
        <v>0.10454177734887921</v>
      </c>
      <c r="O727" s="109">
        <v>1.8999251160080632E-3</v>
      </c>
      <c r="P727" s="110"/>
      <c r="Q727" s="109">
        <v>1.4756200000000002</v>
      </c>
      <c r="R727" s="107">
        <f t="shared" si="193"/>
        <v>0.15706750499123698</v>
      </c>
      <c r="S727" s="109">
        <f t="shared" si="193"/>
        <v>0.15426393749155315</v>
      </c>
      <c r="T727" s="110">
        <f t="shared" si="193"/>
        <v>2.8035674996838185E-3</v>
      </c>
      <c r="U727" s="108">
        <f t="shared" si="118"/>
        <v>0.47120251497371091</v>
      </c>
      <c r="V727" s="11">
        <f t="shared" si="118"/>
        <v>0.46279181247465945</v>
      </c>
      <c r="W727" s="11">
        <f t="shared" si="118"/>
        <v>8.4107024990514555E-3</v>
      </c>
      <c r="X727" s="92">
        <f t="shared" si="123"/>
        <v>4712.0251497371091</v>
      </c>
      <c r="Y727" s="15">
        <f t="shared" si="124"/>
        <v>4627.9181247465949</v>
      </c>
      <c r="Z727" s="15">
        <f t="shared" si="125"/>
        <v>84.10702499051456</v>
      </c>
      <c r="AA727" s="111">
        <f t="shared" si="122"/>
        <v>47.120251497371093</v>
      </c>
      <c r="AB727" s="87">
        <f t="shared" si="122"/>
        <v>46.279181247465949</v>
      </c>
      <c r="AC727" s="127">
        <f t="shared" si="122"/>
        <v>0.84107024990514567</v>
      </c>
      <c r="AD727" s="2"/>
      <c r="AE727" s="2"/>
      <c r="AF727" s="115"/>
    </row>
    <row r="728" spans="1:32" x14ac:dyDescent="0.25">
      <c r="A728" s="183" t="s">
        <v>39</v>
      </c>
      <c r="B728" s="183" t="s">
        <v>38</v>
      </c>
      <c r="C728" s="40" t="s">
        <v>975</v>
      </c>
      <c r="D728" s="183">
        <v>1</v>
      </c>
      <c r="E728" s="207" t="s">
        <v>456</v>
      </c>
      <c r="F728" s="207">
        <v>3.5</v>
      </c>
      <c r="G728" s="186">
        <v>39.5</v>
      </c>
      <c r="H728" s="109">
        <v>3.2118881171812181</v>
      </c>
      <c r="I728" s="121">
        <v>10.595563888549805</v>
      </c>
      <c r="J728" s="121">
        <v>10.197538482968644</v>
      </c>
      <c r="K728" s="121">
        <v>0.39802540558116029</v>
      </c>
      <c r="L728" s="130"/>
      <c r="M728" s="109">
        <v>0.10595563888549804</v>
      </c>
      <c r="N728" s="109">
        <v>0.10197538482968645</v>
      </c>
      <c r="O728" s="109">
        <v>3.9802540558116026E-3</v>
      </c>
      <c r="P728" s="110"/>
      <c r="Q728" s="109">
        <v>1.4247399999999999</v>
      </c>
      <c r="R728" s="107">
        <f t="shared" si="193"/>
        <v>0.15095923694572447</v>
      </c>
      <c r="S728" s="109">
        <f t="shared" si="193"/>
        <v>0.14528840978224747</v>
      </c>
      <c r="T728" s="110">
        <f t="shared" si="193"/>
        <v>5.6708271634770225E-3</v>
      </c>
      <c r="U728" s="108">
        <f t="shared" si="118"/>
        <v>0.52835732931003565</v>
      </c>
      <c r="V728" s="11">
        <f t="shared" si="118"/>
        <v>0.5085094342378661</v>
      </c>
      <c r="W728" s="11">
        <f t="shared" si="118"/>
        <v>1.984789507216958E-2</v>
      </c>
      <c r="X728" s="92">
        <f t="shared" si="123"/>
        <v>5283.5732931003568</v>
      </c>
      <c r="Y728" s="15">
        <f t="shared" si="124"/>
        <v>5085.0943423786612</v>
      </c>
      <c r="Z728" s="15">
        <f t="shared" si="125"/>
        <v>198.47895072169581</v>
      </c>
      <c r="AA728" s="111">
        <f t="shared" si="122"/>
        <v>52.835732931003569</v>
      </c>
      <c r="AB728" s="87">
        <f t="shared" si="122"/>
        <v>50.85094342378661</v>
      </c>
      <c r="AC728" s="127">
        <f t="shared" si="122"/>
        <v>1.9847895072169581</v>
      </c>
      <c r="AD728" s="2"/>
      <c r="AE728" s="2"/>
      <c r="AF728" s="115"/>
    </row>
    <row r="729" spans="1:32" x14ac:dyDescent="0.25">
      <c r="A729" s="183" t="s">
        <v>39</v>
      </c>
      <c r="B729" s="183" t="s">
        <v>38</v>
      </c>
      <c r="C729" s="40" t="s">
        <v>975</v>
      </c>
      <c r="D729" s="183">
        <v>1</v>
      </c>
      <c r="E729" s="207" t="s">
        <v>457</v>
      </c>
      <c r="F729" s="207">
        <v>3</v>
      </c>
      <c r="G729" s="186"/>
      <c r="H729" s="109">
        <v>3.2971032667562206</v>
      </c>
      <c r="I729" s="121">
        <v>11.126314163208008</v>
      </c>
      <c r="J729" s="121">
        <v>10.538376660032862</v>
      </c>
      <c r="K729" s="121">
        <v>0.58793750317514615</v>
      </c>
      <c r="L729" s="130"/>
      <c r="M729" s="109">
        <v>0.11126314163208008</v>
      </c>
      <c r="N729" s="109">
        <v>0.10538376660032861</v>
      </c>
      <c r="O729" s="109">
        <v>5.8793750317514618E-3</v>
      </c>
      <c r="P729" s="110"/>
      <c r="Q729" s="109">
        <v>1.5763000000000003</v>
      </c>
      <c r="R729" s="107">
        <f t="shared" si="193"/>
        <v>0.17538409015464787</v>
      </c>
      <c r="S729" s="109">
        <f t="shared" si="193"/>
        <v>0.16611643129209802</v>
      </c>
      <c r="T729" s="110">
        <f t="shared" si="193"/>
        <v>9.26765886254983E-3</v>
      </c>
      <c r="U729" s="108">
        <f t="shared" si="118"/>
        <v>0.52615227046394364</v>
      </c>
      <c r="V729" s="11">
        <f t="shared" si="118"/>
        <v>0.49834929387629406</v>
      </c>
      <c r="W729" s="11">
        <f t="shared" si="118"/>
        <v>2.7802976587649492E-2</v>
      </c>
      <c r="X729" s="92">
        <f t="shared" si="123"/>
        <v>5261.5227046394366</v>
      </c>
      <c r="Y729" s="15">
        <f t="shared" si="124"/>
        <v>4983.4929387629409</v>
      </c>
      <c r="Z729" s="15">
        <f t="shared" si="125"/>
        <v>278.02976587649493</v>
      </c>
      <c r="AA729" s="111">
        <f t="shared" si="122"/>
        <v>52.615227046394367</v>
      </c>
      <c r="AB729" s="87">
        <f t="shared" si="122"/>
        <v>49.834929387629408</v>
      </c>
      <c r="AC729" s="127">
        <f t="shared" si="122"/>
        <v>2.7802976587649493</v>
      </c>
      <c r="AD729" s="2"/>
      <c r="AE729" s="2"/>
      <c r="AF729" s="115"/>
    </row>
    <row r="730" spans="1:32" x14ac:dyDescent="0.25">
      <c r="A730" s="183" t="s">
        <v>39</v>
      </c>
      <c r="B730" s="183" t="s">
        <v>38</v>
      </c>
      <c r="C730" s="40" t="s">
        <v>975</v>
      </c>
      <c r="D730" s="183">
        <v>1</v>
      </c>
      <c r="E730" s="207" t="s">
        <v>458</v>
      </c>
      <c r="F730" s="207">
        <v>3.4000000000000004</v>
      </c>
      <c r="G730" s="186"/>
      <c r="H730" s="109">
        <v>3.166624702722221</v>
      </c>
      <c r="I730" s="121">
        <v>10.935625183279811</v>
      </c>
      <c r="J730" s="121">
        <v>10.710966690896651</v>
      </c>
      <c r="K730" s="121">
        <v>0.22465849238315982</v>
      </c>
      <c r="L730" s="130"/>
      <c r="M730" s="109">
        <v>0.10935625183279811</v>
      </c>
      <c r="N730" s="109">
        <v>0.10710966690896651</v>
      </c>
      <c r="O730" s="109">
        <v>2.2465849238315983E-3</v>
      </c>
      <c r="P730" s="110"/>
      <c r="Q730" s="109">
        <v>1.5043200000000001</v>
      </c>
      <c r="R730" s="107">
        <f t="shared" si="193"/>
        <v>0.16450679675711485</v>
      </c>
      <c r="S730" s="109">
        <f t="shared" si="193"/>
        <v>0.16112721412449652</v>
      </c>
      <c r="T730" s="110">
        <f t="shared" si="193"/>
        <v>3.37958263261835E-3</v>
      </c>
      <c r="U730" s="108">
        <f t="shared" si="118"/>
        <v>0.55932310897419057</v>
      </c>
      <c r="V730" s="11">
        <f t="shared" si="118"/>
        <v>0.54783252802328819</v>
      </c>
      <c r="W730" s="11">
        <f t="shared" si="118"/>
        <v>1.1490580950902392E-2</v>
      </c>
      <c r="X730" s="92">
        <f t="shared" si="123"/>
        <v>5593.2310897419056</v>
      </c>
      <c r="Y730" s="15">
        <f t="shared" si="124"/>
        <v>5478.3252802328816</v>
      </c>
      <c r="Z730" s="15">
        <f t="shared" si="125"/>
        <v>114.90580950902392</v>
      </c>
      <c r="AA730" s="111">
        <f t="shared" si="122"/>
        <v>55.932310897419057</v>
      </c>
      <c r="AB730" s="87">
        <f t="shared" si="122"/>
        <v>54.783252802328818</v>
      </c>
      <c r="AC730" s="127">
        <f t="shared" si="122"/>
        <v>1.1490580950902394</v>
      </c>
      <c r="AD730" s="2"/>
      <c r="AE730" s="2"/>
      <c r="AF730" s="115"/>
    </row>
    <row r="731" spans="1:32" x14ac:dyDescent="0.25">
      <c r="A731" s="183" t="s">
        <v>39</v>
      </c>
      <c r="B731" s="183" t="s">
        <v>38</v>
      </c>
      <c r="C731" s="40" t="s">
        <v>975</v>
      </c>
      <c r="D731" s="183">
        <v>1</v>
      </c>
      <c r="E731" s="207" t="s">
        <v>459</v>
      </c>
      <c r="F731" s="207">
        <v>6</v>
      </c>
      <c r="G731" s="186"/>
      <c r="H731" s="109">
        <v>3.0686884874462352</v>
      </c>
      <c r="I731" s="121">
        <v>11.070130348205566</v>
      </c>
      <c r="J731" s="121">
        <v>10.564786924022128</v>
      </c>
      <c r="K731" s="121">
        <v>0.50534342418343847</v>
      </c>
      <c r="L731" s="130"/>
      <c r="M731" s="109">
        <v>0.11070130348205566</v>
      </c>
      <c r="N731" s="109">
        <v>0.10564786924022128</v>
      </c>
      <c r="O731" s="109">
        <v>5.0534342418343849E-3</v>
      </c>
      <c r="P731" s="110"/>
      <c r="Q731" s="109">
        <v>1.5659199999999998</v>
      </c>
      <c r="R731" s="107">
        <f t="shared" si="193"/>
        <v>0.17334938514862058</v>
      </c>
      <c r="S731" s="109">
        <f t="shared" si="193"/>
        <v>0.16543611140064729</v>
      </c>
      <c r="T731" s="110">
        <f t="shared" si="193"/>
        <v>7.9132737479732981E-3</v>
      </c>
      <c r="U731" s="108">
        <f t="shared" si="118"/>
        <v>1.0400963108917234</v>
      </c>
      <c r="V731" s="11">
        <f t="shared" si="118"/>
        <v>0.99261666840388363</v>
      </c>
      <c r="W731" s="11">
        <f t="shared" si="118"/>
        <v>4.7479642487839792E-2</v>
      </c>
      <c r="X731" s="92">
        <f t="shared" si="123"/>
        <v>10400.963108917234</v>
      </c>
      <c r="Y731" s="15">
        <f t="shared" si="124"/>
        <v>9926.166684038837</v>
      </c>
      <c r="Z731" s="15">
        <f t="shared" si="125"/>
        <v>474.79642487839794</v>
      </c>
      <c r="AA731" s="111">
        <f t="shared" ref="AA731:AC794" si="194">X731*0.01</f>
        <v>104.00963108917234</v>
      </c>
      <c r="AB731" s="87">
        <f t="shared" si="194"/>
        <v>99.261666840388372</v>
      </c>
      <c r="AC731" s="127">
        <f t="shared" si="194"/>
        <v>4.7479642487839797</v>
      </c>
      <c r="AD731" s="2"/>
      <c r="AE731" s="2"/>
      <c r="AF731" s="115"/>
    </row>
    <row r="732" spans="1:32" x14ac:dyDescent="0.25">
      <c r="A732" s="183" t="s">
        <v>39</v>
      </c>
      <c r="B732" s="183" t="s">
        <v>38</v>
      </c>
      <c r="C732" s="40" t="s">
        <v>975</v>
      </c>
      <c r="D732" s="183">
        <v>1</v>
      </c>
      <c r="E732" s="207" t="s">
        <v>460</v>
      </c>
      <c r="F732" s="207">
        <v>3</v>
      </c>
      <c r="G732" s="186"/>
      <c r="H732" s="109">
        <v>3.0206972521303852</v>
      </c>
      <c r="I732" s="121">
        <v>11.273791313171387</v>
      </c>
      <c r="J732" s="121">
        <v>10.727320787710394</v>
      </c>
      <c r="K732" s="121">
        <v>0.54647052546099317</v>
      </c>
      <c r="L732" s="130"/>
      <c r="M732" s="109">
        <v>0.11273791313171387</v>
      </c>
      <c r="N732" s="109">
        <v>0.10727320787710394</v>
      </c>
      <c r="O732" s="109">
        <v>5.4647052546099315E-3</v>
      </c>
      <c r="P732" s="110"/>
      <c r="Q732" s="109">
        <v>1.2883200000000001</v>
      </c>
      <c r="R732" s="107">
        <f t="shared" si="193"/>
        <v>0.14524250824584964</v>
      </c>
      <c r="S732" s="109">
        <f t="shared" si="193"/>
        <v>0.13820221917223055</v>
      </c>
      <c r="T732" s="110">
        <f t="shared" si="193"/>
        <v>7.0402890736190674E-3</v>
      </c>
      <c r="U732" s="108">
        <f t="shared" si="118"/>
        <v>0.43572752473754889</v>
      </c>
      <c r="V732" s="11">
        <f t="shared" si="118"/>
        <v>0.41460665751669168</v>
      </c>
      <c r="W732" s="11">
        <f t="shared" si="118"/>
        <v>2.1120867220857206E-2</v>
      </c>
      <c r="X732" s="92">
        <f t="shared" si="123"/>
        <v>4357.275247375489</v>
      </c>
      <c r="Y732" s="15">
        <f t="shared" si="124"/>
        <v>4146.0665751669167</v>
      </c>
      <c r="Z732" s="15">
        <f t="shared" si="125"/>
        <v>211.20867220857207</v>
      </c>
      <c r="AA732" s="111">
        <f t="shared" si="194"/>
        <v>43.572752473754889</v>
      </c>
      <c r="AB732" s="87">
        <f t="shared" si="194"/>
        <v>41.460665751669168</v>
      </c>
      <c r="AC732" s="127">
        <f t="shared" si="194"/>
        <v>2.1120867220857207</v>
      </c>
      <c r="AD732" s="2"/>
      <c r="AE732" s="2"/>
      <c r="AF732" s="115"/>
    </row>
    <row r="733" spans="1:32" x14ac:dyDescent="0.25">
      <c r="A733" s="183" t="s">
        <v>39</v>
      </c>
      <c r="B733" s="183" t="s">
        <v>38</v>
      </c>
      <c r="C733" s="40" t="s">
        <v>975</v>
      </c>
      <c r="D733" s="183">
        <v>1</v>
      </c>
      <c r="E733" s="207" t="s">
        <v>461</v>
      </c>
      <c r="F733" s="207">
        <v>9</v>
      </c>
      <c r="G733" s="186"/>
      <c r="H733" s="109">
        <v>2.7796215921199421</v>
      </c>
      <c r="I733" s="121">
        <v>11.226371765136719</v>
      </c>
      <c r="J733" s="121">
        <v>10.946767277984039</v>
      </c>
      <c r="K733" s="121">
        <v>0.27960448715267994</v>
      </c>
      <c r="L733" s="130"/>
      <c r="M733" s="109">
        <v>0.11226371765136718</v>
      </c>
      <c r="N733" s="109">
        <v>0.10946767277984039</v>
      </c>
      <c r="O733" s="109">
        <v>2.7960448715267992E-3</v>
      </c>
      <c r="P733" s="110"/>
      <c r="Q733" s="109">
        <v>1.4522799999999998</v>
      </c>
      <c r="R733" s="107">
        <f t="shared" si="193"/>
        <v>0.16303835187072752</v>
      </c>
      <c r="S733" s="109">
        <f t="shared" si="193"/>
        <v>0.15897771182470657</v>
      </c>
      <c r="T733" s="110">
        <f t="shared" si="193"/>
        <v>4.0606400460209396E-3</v>
      </c>
      <c r="U733" s="108">
        <f t="shared" si="118"/>
        <v>1.4673451668365474</v>
      </c>
      <c r="V733" s="11">
        <f t="shared" si="118"/>
        <v>1.4307994064223593</v>
      </c>
      <c r="W733" s="11">
        <f t="shared" si="118"/>
        <v>3.6545760414188458E-2</v>
      </c>
      <c r="X733" s="92">
        <f t="shared" si="123"/>
        <v>14673.451668365473</v>
      </c>
      <c r="Y733" s="15">
        <f t="shared" si="124"/>
        <v>14307.994064223592</v>
      </c>
      <c r="Z733" s="15">
        <f t="shared" si="125"/>
        <v>365.45760414188459</v>
      </c>
      <c r="AA733" s="111">
        <f t="shared" si="194"/>
        <v>146.73451668365473</v>
      </c>
      <c r="AB733" s="87">
        <f t="shared" si="194"/>
        <v>143.07994064223593</v>
      </c>
      <c r="AC733" s="127">
        <f t="shared" si="194"/>
        <v>3.6545760414188457</v>
      </c>
      <c r="AD733" s="2"/>
      <c r="AE733" s="2"/>
      <c r="AF733" s="115"/>
    </row>
    <row r="734" spans="1:32" x14ac:dyDescent="0.25">
      <c r="A734" s="183" t="s">
        <v>39</v>
      </c>
      <c r="B734" s="183" t="s">
        <v>38</v>
      </c>
      <c r="C734" s="40" t="s">
        <v>975</v>
      </c>
      <c r="D734" s="183">
        <v>1</v>
      </c>
      <c r="E734" s="207" t="s">
        <v>462</v>
      </c>
      <c r="F734" s="207">
        <v>3</v>
      </c>
      <c r="G734" s="186"/>
      <c r="H734" s="109">
        <v>2.7165258580999638</v>
      </c>
      <c r="I734" s="121">
        <v>10.614584445953369</v>
      </c>
      <c r="J734" s="121">
        <v>10.399142804867939</v>
      </c>
      <c r="K734" s="121">
        <v>0.21544164108543029</v>
      </c>
      <c r="L734" s="130"/>
      <c r="M734" s="109">
        <v>0.10614584445953369</v>
      </c>
      <c r="N734" s="109">
        <v>0.10399142804867939</v>
      </c>
      <c r="O734" s="109">
        <v>2.154416410854303E-3</v>
      </c>
      <c r="P734" s="110"/>
      <c r="Q734" s="109">
        <v>1.4573399999999999</v>
      </c>
      <c r="R734" s="107">
        <f t="shared" si="193"/>
        <v>0.15469058496465682</v>
      </c>
      <c r="S734" s="109">
        <f t="shared" si="193"/>
        <v>0.1515508677524624</v>
      </c>
      <c r="T734" s="110">
        <f t="shared" si="193"/>
        <v>3.1397172121944094E-3</v>
      </c>
      <c r="U734" s="108">
        <f t="shared" si="118"/>
        <v>0.46407175489397046</v>
      </c>
      <c r="V734" s="11">
        <f t="shared" si="118"/>
        <v>0.45465260325738721</v>
      </c>
      <c r="W734" s="11">
        <f t="shared" si="118"/>
        <v>9.4191516365832294E-3</v>
      </c>
      <c r="X734" s="92">
        <f t="shared" si="123"/>
        <v>4640.717548939705</v>
      </c>
      <c r="Y734" s="15">
        <f t="shared" si="124"/>
        <v>4546.5260325738718</v>
      </c>
      <c r="Z734" s="15">
        <f t="shared" si="125"/>
        <v>94.1915163658323</v>
      </c>
      <c r="AA734" s="111">
        <f t="shared" si="194"/>
        <v>46.407175489397048</v>
      </c>
      <c r="AB734" s="87">
        <f t="shared" si="194"/>
        <v>45.465260325738718</v>
      </c>
      <c r="AC734" s="127">
        <f t="shared" si="194"/>
        <v>0.94191516365832306</v>
      </c>
      <c r="AD734" s="2"/>
      <c r="AE734" s="2"/>
      <c r="AF734" s="115"/>
    </row>
    <row r="735" spans="1:32" x14ac:dyDescent="0.25">
      <c r="A735" s="183" t="s">
        <v>39</v>
      </c>
      <c r="B735" s="183" t="s">
        <v>38</v>
      </c>
      <c r="C735" s="40" t="s">
        <v>975</v>
      </c>
      <c r="D735" s="183">
        <v>1</v>
      </c>
      <c r="E735" s="207" t="s">
        <v>463</v>
      </c>
      <c r="F735" s="207">
        <v>6</v>
      </c>
      <c r="G735" s="186"/>
      <c r="H735" s="109">
        <v>2.7510526160821414</v>
      </c>
      <c r="I735" s="121">
        <v>10.550374031066895</v>
      </c>
      <c r="J735" s="121">
        <v>10.382496673210643</v>
      </c>
      <c r="K735" s="121">
        <v>0.16787735785625202</v>
      </c>
      <c r="L735" s="130"/>
      <c r="M735" s="109">
        <v>0.10550374031066895</v>
      </c>
      <c r="N735" s="109">
        <v>0.10382496673210642</v>
      </c>
      <c r="O735" s="109">
        <v>1.6787735785625201E-3</v>
      </c>
      <c r="P735" s="110"/>
      <c r="Q735" s="109">
        <v>1.6113399999999998</v>
      </c>
      <c r="R735" s="107">
        <f t="shared" si="193"/>
        <v>0.17000239691219327</v>
      </c>
      <c r="S735" s="109">
        <f t="shared" si="193"/>
        <v>0.16729732189411234</v>
      </c>
      <c r="T735" s="110">
        <f t="shared" si="193"/>
        <v>2.7050750180809308E-3</v>
      </c>
      <c r="U735" s="108">
        <f t="shared" si="118"/>
        <v>1.0200143814731597</v>
      </c>
      <c r="V735" s="11">
        <f t="shared" si="118"/>
        <v>1.0037839313646741</v>
      </c>
      <c r="W735" s="11">
        <f t="shared" si="118"/>
        <v>1.6230450108485582E-2</v>
      </c>
      <c r="X735" s="92">
        <f t="shared" si="123"/>
        <v>10200.143814731597</v>
      </c>
      <c r="Y735" s="15">
        <f t="shared" si="124"/>
        <v>10037.839313646742</v>
      </c>
      <c r="Z735" s="15">
        <f t="shared" si="125"/>
        <v>162.30450108485581</v>
      </c>
      <c r="AA735" s="111">
        <f t="shared" si="194"/>
        <v>102.00143814731597</v>
      </c>
      <c r="AB735" s="87">
        <f t="shared" si="194"/>
        <v>100.37839313646742</v>
      </c>
      <c r="AC735" s="127">
        <f t="shared" si="194"/>
        <v>1.6230450108485581</v>
      </c>
      <c r="AD735" s="2"/>
      <c r="AE735" s="2"/>
      <c r="AF735" s="115"/>
    </row>
    <row r="736" spans="1:32" x14ac:dyDescent="0.25">
      <c r="A736" s="183" t="s">
        <v>39</v>
      </c>
      <c r="B736" s="183" t="s">
        <v>38</v>
      </c>
      <c r="C736" s="40" t="s">
        <v>975</v>
      </c>
      <c r="D736" s="183">
        <v>1</v>
      </c>
      <c r="E736" s="207" t="s">
        <v>464</v>
      </c>
      <c r="F736" s="207">
        <v>3</v>
      </c>
      <c r="G736" s="186"/>
      <c r="H736" s="109">
        <v>2.7352524605059925</v>
      </c>
      <c r="I736" s="121">
        <v>10.64893007416498</v>
      </c>
      <c r="J736" s="121">
        <v>10.415436319719051</v>
      </c>
      <c r="K736" s="121">
        <v>0.23349375444592901</v>
      </c>
      <c r="L736" s="130"/>
      <c r="M736" s="109">
        <v>0.10648930074164981</v>
      </c>
      <c r="N736" s="109">
        <v>0.10415436319719051</v>
      </c>
      <c r="O736" s="109">
        <v>2.3349375444592902E-3</v>
      </c>
      <c r="P736" s="110"/>
      <c r="Q736" s="109">
        <v>1.5341199999999999</v>
      </c>
      <c r="R736" s="107">
        <f t="shared" si="193"/>
        <v>0.1633673660537798</v>
      </c>
      <c r="S736" s="109">
        <f t="shared" si="193"/>
        <v>0.1597852916680739</v>
      </c>
      <c r="T736" s="110">
        <f t="shared" si="193"/>
        <v>3.5820743857058863E-3</v>
      </c>
      <c r="U736" s="108">
        <f t="shared" si="118"/>
        <v>0.49010209816133937</v>
      </c>
      <c r="V736" s="11">
        <f t="shared" si="118"/>
        <v>0.47935587500422172</v>
      </c>
      <c r="W736" s="11">
        <f t="shared" si="118"/>
        <v>1.0746223157117658E-2</v>
      </c>
      <c r="X736" s="92">
        <f t="shared" si="123"/>
        <v>4901.0209816133938</v>
      </c>
      <c r="Y736" s="15">
        <f t="shared" si="124"/>
        <v>4793.5587500422171</v>
      </c>
      <c r="Z736" s="15">
        <f t="shared" si="125"/>
        <v>107.46223157117659</v>
      </c>
      <c r="AA736" s="111">
        <f t="shared" si="194"/>
        <v>49.010209816133937</v>
      </c>
      <c r="AB736" s="87">
        <f t="shared" si="194"/>
        <v>47.935587500422173</v>
      </c>
      <c r="AC736" s="127">
        <f t="shared" si="194"/>
        <v>1.0746223157117658</v>
      </c>
      <c r="AD736" s="2"/>
      <c r="AE736" s="2"/>
      <c r="AF736" s="115"/>
    </row>
    <row r="737" spans="1:32" x14ac:dyDescent="0.25">
      <c r="A737" s="183" t="s">
        <v>39</v>
      </c>
      <c r="B737" s="183" t="s">
        <v>38</v>
      </c>
      <c r="C737" s="40" t="s">
        <v>975</v>
      </c>
      <c r="D737" s="183">
        <v>2</v>
      </c>
      <c r="E737" s="207" t="s">
        <v>453</v>
      </c>
      <c r="F737" s="207">
        <v>2.5</v>
      </c>
      <c r="G737" s="186">
        <v>29.5</v>
      </c>
      <c r="H737" s="109">
        <v>3.2341203886661436</v>
      </c>
      <c r="I737" s="121">
        <v>11.133315086364746</v>
      </c>
      <c r="J737" s="121">
        <v>10.217521239733475</v>
      </c>
      <c r="K737" s="121">
        <v>0.91579384663127072</v>
      </c>
      <c r="L737" s="130"/>
      <c r="M737" s="109">
        <v>0.11133315086364746</v>
      </c>
      <c r="N737" s="109">
        <v>0.10217521239733475</v>
      </c>
      <c r="O737" s="109">
        <v>9.1579384663127081E-3</v>
      </c>
      <c r="P737" s="110"/>
      <c r="Q737" s="109">
        <v>1.5021800000000001</v>
      </c>
      <c r="R737" s="107">
        <f t="shared" si="193"/>
        <v>0.16724243256435395</v>
      </c>
      <c r="S737" s="109">
        <f t="shared" si="193"/>
        <v>0.15348556055902832</v>
      </c>
      <c r="T737" s="110">
        <f t="shared" si="193"/>
        <v>1.3756872005325625E-2</v>
      </c>
      <c r="U737" s="108">
        <f t="shared" si="118"/>
        <v>0.41810608141088484</v>
      </c>
      <c r="V737" s="11">
        <f t="shared" si="118"/>
        <v>0.38371390139757083</v>
      </c>
      <c r="W737" s="11">
        <f t="shared" si="118"/>
        <v>3.439218001331406E-2</v>
      </c>
      <c r="X737" s="92">
        <f t="shared" si="123"/>
        <v>4181.0608141088487</v>
      </c>
      <c r="Y737" s="15">
        <f t="shared" si="124"/>
        <v>3837.1390139757082</v>
      </c>
      <c r="Z737" s="15">
        <f t="shared" si="125"/>
        <v>343.92180013314061</v>
      </c>
      <c r="AA737" s="111">
        <f t="shared" si="194"/>
        <v>41.810608141088487</v>
      </c>
      <c r="AB737" s="87">
        <f t="shared" si="194"/>
        <v>38.371390139757082</v>
      </c>
      <c r="AC737" s="127">
        <f t="shared" si="194"/>
        <v>3.439218001331406</v>
      </c>
      <c r="AD737" s="2"/>
      <c r="AE737" s="2"/>
      <c r="AF737" s="115"/>
    </row>
    <row r="738" spans="1:32" x14ac:dyDescent="0.25">
      <c r="A738" s="183" t="s">
        <v>39</v>
      </c>
      <c r="B738" s="183" t="s">
        <v>38</v>
      </c>
      <c r="C738" s="40" t="s">
        <v>975</v>
      </c>
      <c r="D738" s="183">
        <v>2</v>
      </c>
      <c r="E738" s="207" t="s">
        <v>454</v>
      </c>
      <c r="F738" s="207">
        <v>3</v>
      </c>
      <c r="G738" s="186"/>
      <c r="H738" s="109">
        <v>5.5007480605912207</v>
      </c>
      <c r="I738" s="121">
        <v>11.126387596130371</v>
      </c>
      <c r="J738" s="121">
        <v>10.353193256869332</v>
      </c>
      <c r="K738" s="121">
        <v>0.77319433926103898</v>
      </c>
      <c r="L738" s="130"/>
      <c r="M738" s="109">
        <v>0.11126387596130372</v>
      </c>
      <c r="N738" s="109">
        <v>0.10353193256869332</v>
      </c>
      <c r="O738" s="109">
        <v>7.7319433926103902E-3</v>
      </c>
      <c r="P738" s="110"/>
      <c r="Q738" s="109">
        <v>1.3766799999999999</v>
      </c>
      <c r="R738" s="107">
        <f t="shared" si="193"/>
        <v>0.15317475275840758</v>
      </c>
      <c r="S738" s="109">
        <f t="shared" si="193"/>
        <v>0.1425303409286687</v>
      </c>
      <c r="T738" s="110">
        <f t="shared" si="193"/>
        <v>1.0644411829738871E-2</v>
      </c>
      <c r="U738" s="108">
        <f t="shared" si="118"/>
        <v>0.45952425827522275</v>
      </c>
      <c r="V738" s="11">
        <f t="shared" si="118"/>
        <v>0.42759102278600614</v>
      </c>
      <c r="W738" s="11">
        <f t="shared" si="118"/>
        <v>3.1933235489216616E-2</v>
      </c>
      <c r="X738" s="92">
        <f t="shared" si="123"/>
        <v>4595.2425827522275</v>
      </c>
      <c r="Y738" s="15">
        <f t="shared" si="124"/>
        <v>4275.9102278600612</v>
      </c>
      <c r="Z738" s="15">
        <f t="shared" si="125"/>
        <v>319.33235489216617</v>
      </c>
      <c r="AA738" s="111">
        <f t="shared" si="194"/>
        <v>45.952425827522276</v>
      </c>
      <c r="AB738" s="87">
        <f t="shared" si="194"/>
        <v>42.759102278600615</v>
      </c>
      <c r="AC738" s="127">
        <f t="shared" si="194"/>
        <v>3.1933235489216618</v>
      </c>
      <c r="AD738" s="2"/>
      <c r="AE738" s="2"/>
      <c r="AF738" s="115"/>
    </row>
    <row r="739" spans="1:32" x14ac:dyDescent="0.25">
      <c r="A739" s="183" t="s">
        <v>39</v>
      </c>
      <c r="B739" s="183" t="s">
        <v>38</v>
      </c>
      <c r="C739" s="40" t="s">
        <v>975</v>
      </c>
      <c r="D739" s="183">
        <v>2</v>
      </c>
      <c r="E739" s="207" t="s">
        <v>455</v>
      </c>
      <c r="F739" s="207">
        <v>3</v>
      </c>
      <c r="G739" s="186"/>
      <c r="H739" s="109">
        <v>3.1066566754089164</v>
      </c>
      <c r="I739" s="121">
        <v>11.326616764068604</v>
      </c>
      <c r="J739" s="121">
        <v>10.820795145987047</v>
      </c>
      <c r="K739" s="121">
        <v>0.50582161808155668</v>
      </c>
      <c r="L739" s="130"/>
      <c r="M739" s="109">
        <v>0.11326616764068603</v>
      </c>
      <c r="N739" s="109">
        <v>0.10820795145987047</v>
      </c>
      <c r="O739" s="109">
        <v>5.0582161808155664E-3</v>
      </c>
      <c r="P739" s="110"/>
      <c r="Q739" s="109">
        <v>1.4346400000000001</v>
      </c>
      <c r="R739" s="107">
        <f t="shared" si="193"/>
        <v>0.16249617474403383</v>
      </c>
      <c r="S739" s="109">
        <f t="shared" si="193"/>
        <v>0.1552394554823886</v>
      </c>
      <c r="T739" s="110">
        <f t="shared" si="193"/>
        <v>7.2567192616452445E-3</v>
      </c>
      <c r="U739" s="108">
        <f t="shared" si="118"/>
        <v>0.48748852423210148</v>
      </c>
      <c r="V739" s="11">
        <f t="shared" si="118"/>
        <v>0.46571836644716574</v>
      </c>
      <c r="W739" s="11">
        <f t="shared" si="118"/>
        <v>2.1770157784935736E-2</v>
      </c>
      <c r="X739" s="92">
        <f t="shared" si="123"/>
        <v>4874.8852423210146</v>
      </c>
      <c r="Y739" s="15">
        <f t="shared" si="124"/>
        <v>4657.1836644716577</v>
      </c>
      <c r="Z739" s="15">
        <f t="shared" si="125"/>
        <v>217.70157784935736</v>
      </c>
      <c r="AA739" s="111">
        <f t="shared" si="194"/>
        <v>48.748852423210145</v>
      </c>
      <c r="AB739" s="87">
        <f t="shared" si="194"/>
        <v>46.571836644716576</v>
      </c>
      <c r="AC739" s="127">
        <f t="shared" si="194"/>
        <v>2.1770157784935735</v>
      </c>
      <c r="AD739" s="2"/>
      <c r="AE739" s="2"/>
      <c r="AF739" s="115"/>
    </row>
    <row r="740" spans="1:32" x14ac:dyDescent="0.25">
      <c r="A740" s="183" t="s">
        <v>39</v>
      </c>
      <c r="B740" s="183" t="s">
        <v>38</v>
      </c>
      <c r="C740" s="40" t="s">
        <v>975</v>
      </c>
      <c r="D740" s="183">
        <v>2</v>
      </c>
      <c r="E740" s="207" t="s">
        <v>465</v>
      </c>
      <c r="F740" s="207">
        <v>3</v>
      </c>
      <c r="G740" s="186"/>
      <c r="H740" s="109">
        <v>3.3511492261388161</v>
      </c>
      <c r="I740" s="121">
        <v>11.143122673034668</v>
      </c>
      <c r="J740" s="121">
        <v>10.874613322352848</v>
      </c>
      <c r="K740" s="121">
        <v>0.26850935068181947</v>
      </c>
      <c r="L740" s="130"/>
      <c r="M740" s="109">
        <v>0.11143122673034668</v>
      </c>
      <c r="N740" s="109">
        <v>0.10874613322352848</v>
      </c>
      <c r="O740" s="109">
        <v>2.6850935068181946E-3</v>
      </c>
      <c r="P740" s="110"/>
      <c r="Q740" s="109">
        <v>1.2811799999999998</v>
      </c>
      <c r="R740" s="107">
        <f t="shared" si="193"/>
        <v>0.14276345906238552</v>
      </c>
      <c r="S740" s="109">
        <f t="shared" si="193"/>
        <v>0.1393233709633202</v>
      </c>
      <c r="T740" s="110">
        <f t="shared" si="193"/>
        <v>3.4400880990653341E-3</v>
      </c>
      <c r="U740" s="108">
        <f t="shared" si="118"/>
        <v>0.42829037718715662</v>
      </c>
      <c r="V740" s="11">
        <f t="shared" si="118"/>
        <v>0.41797011288996055</v>
      </c>
      <c r="W740" s="11">
        <f t="shared" si="118"/>
        <v>1.0320264297196001E-2</v>
      </c>
      <c r="X740" s="92">
        <f t="shared" si="123"/>
        <v>4282.9037718715663</v>
      </c>
      <c r="Y740" s="15">
        <f t="shared" si="124"/>
        <v>4179.7011288996055</v>
      </c>
      <c r="Z740" s="15">
        <f t="shared" si="125"/>
        <v>103.20264297196002</v>
      </c>
      <c r="AA740" s="111">
        <f t="shared" si="194"/>
        <v>42.829037718715661</v>
      </c>
      <c r="AB740" s="87">
        <f t="shared" si="194"/>
        <v>41.797011288996053</v>
      </c>
      <c r="AC740" s="127">
        <f t="shared" si="194"/>
        <v>1.0320264297196002</v>
      </c>
      <c r="AD740" s="2"/>
      <c r="AE740" s="2"/>
      <c r="AF740" s="115"/>
    </row>
    <row r="741" spans="1:32" x14ac:dyDescent="0.25">
      <c r="A741" s="183" t="s">
        <v>39</v>
      </c>
      <c r="B741" s="183" t="s">
        <v>38</v>
      </c>
      <c r="C741" s="40" t="s">
        <v>975</v>
      </c>
      <c r="D741" s="183">
        <v>2</v>
      </c>
      <c r="E741" s="207" t="s">
        <v>466</v>
      </c>
      <c r="F741" s="207">
        <v>3</v>
      </c>
      <c r="G741" s="186"/>
      <c r="H741" s="109">
        <v>2.8051420248269343</v>
      </c>
      <c r="I741" s="121">
        <v>10.965391159057617</v>
      </c>
      <c r="J741" s="121">
        <v>10.87308706717255</v>
      </c>
      <c r="K741" s="121">
        <v>9.2304091885067052E-2</v>
      </c>
      <c r="L741" s="130"/>
      <c r="M741" s="109">
        <v>0.10965391159057618</v>
      </c>
      <c r="N741" s="109">
        <v>0.1087308706717255</v>
      </c>
      <c r="O741" s="109">
        <v>9.2304091885067054E-4</v>
      </c>
      <c r="P741" s="110"/>
      <c r="Q741" s="109">
        <v>1.4943600000000001</v>
      </c>
      <c r="R741" s="107">
        <f t="shared" si="193"/>
        <v>0.16386241932449344</v>
      </c>
      <c r="S741" s="109">
        <f t="shared" si="193"/>
        <v>0.16248306389699974</v>
      </c>
      <c r="T741" s="110">
        <f t="shared" si="193"/>
        <v>1.3793554274936881E-3</v>
      </c>
      <c r="U741" s="108">
        <f t="shared" si="118"/>
        <v>0.4915872579734803</v>
      </c>
      <c r="V741" s="11">
        <f t="shared" si="118"/>
        <v>0.48744919169099921</v>
      </c>
      <c r="W741" s="11">
        <f t="shared" si="118"/>
        <v>4.1380662824810647E-3</v>
      </c>
      <c r="X741" s="92">
        <f t="shared" si="123"/>
        <v>4915.8725797348034</v>
      </c>
      <c r="Y741" s="15">
        <f t="shared" si="124"/>
        <v>4874.4919169099921</v>
      </c>
      <c r="Z741" s="15">
        <f t="shared" si="125"/>
        <v>41.380662824810649</v>
      </c>
      <c r="AA741" s="111">
        <f t="shared" si="194"/>
        <v>49.158725797348033</v>
      </c>
      <c r="AB741" s="87">
        <f t="shared" si="194"/>
        <v>48.744919169099923</v>
      </c>
      <c r="AC741" s="127">
        <f t="shared" si="194"/>
        <v>0.41380662824810649</v>
      </c>
      <c r="AD741" s="2"/>
      <c r="AE741" s="2"/>
      <c r="AF741" s="115"/>
    </row>
    <row r="742" spans="1:32" x14ac:dyDescent="0.25">
      <c r="A742" s="183" t="s">
        <v>39</v>
      </c>
      <c r="B742" s="183" t="s">
        <v>38</v>
      </c>
      <c r="C742" s="40" t="s">
        <v>975</v>
      </c>
      <c r="D742" s="183">
        <v>2</v>
      </c>
      <c r="E742" s="207" t="s">
        <v>467</v>
      </c>
      <c r="F742" s="207">
        <v>7.5</v>
      </c>
      <c r="G742" s="186"/>
      <c r="H742" s="109">
        <v>2.7833711083234132</v>
      </c>
      <c r="I742" s="121">
        <v>11.564277648925781</v>
      </c>
      <c r="J742" s="121">
        <v>10.551105391954206</v>
      </c>
      <c r="K742" s="121">
        <v>1.0131722569715755</v>
      </c>
      <c r="L742" s="130"/>
      <c r="M742" s="109">
        <v>0.11564277648925782</v>
      </c>
      <c r="N742" s="109">
        <v>0.10551105391954206</v>
      </c>
      <c r="O742" s="109">
        <v>1.0131722569715755E-2</v>
      </c>
      <c r="P742" s="110"/>
      <c r="Q742" s="109">
        <v>1.4092600000000002</v>
      </c>
      <c r="R742" s="107">
        <f t="shared" si="193"/>
        <v>0.16297073919525148</v>
      </c>
      <c r="S742" s="109">
        <f t="shared" si="193"/>
        <v>0.14869250784665386</v>
      </c>
      <c r="T742" s="110">
        <f t="shared" si="193"/>
        <v>1.4278231348597627E-2</v>
      </c>
      <c r="U742" s="108">
        <f t="shared" si="118"/>
        <v>1.2222805439643862</v>
      </c>
      <c r="V742" s="11">
        <f t="shared" si="118"/>
        <v>1.115193808849904</v>
      </c>
      <c r="W742" s="11">
        <f t="shared" si="118"/>
        <v>0.10708673511448219</v>
      </c>
      <c r="X742" s="92">
        <f t="shared" si="123"/>
        <v>12222.805439643862</v>
      </c>
      <c r="Y742" s="15">
        <f t="shared" si="124"/>
        <v>11151.938088499041</v>
      </c>
      <c r="Z742" s="15">
        <f t="shared" si="125"/>
        <v>1070.8673511448219</v>
      </c>
      <c r="AA742" s="111">
        <f t="shared" si="194"/>
        <v>122.22805439643862</v>
      </c>
      <c r="AB742" s="87">
        <f t="shared" si="194"/>
        <v>111.51938088499041</v>
      </c>
      <c r="AC742" s="127">
        <f t="shared" si="194"/>
        <v>10.70867351144822</v>
      </c>
      <c r="AD742" s="2"/>
      <c r="AE742" s="2"/>
      <c r="AF742" s="115"/>
    </row>
    <row r="743" spans="1:32" x14ac:dyDescent="0.25">
      <c r="A743" s="183" t="s">
        <v>39</v>
      </c>
      <c r="B743" s="183" t="s">
        <v>38</v>
      </c>
      <c r="C743" s="40" t="s">
        <v>975</v>
      </c>
      <c r="D743" s="183">
        <v>2</v>
      </c>
      <c r="E743" s="207" t="s">
        <v>468</v>
      </c>
      <c r="F743" s="207">
        <v>4.5</v>
      </c>
      <c r="G743" s="186"/>
      <c r="H743" s="109">
        <v>2.6765286966845769</v>
      </c>
      <c r="I743" s="121">
        <v>10.855991235786242</v>
      </c>
      <c r="J743" s="121">
        <v>10.759829365025166</v>
      </c>
      <c r="K743" s="121">
        <v>9.6161870761076074E-2</v>
      </c>
      <c r="L743" s="130"/>
      <c r="M743" s="109">
        <v>0.10855991235786241</v>
      </c>
      <c r="N743" s="109">
        <v>0.10759829365025166</v>
      </c>
      <c r="O743" s="109">
        <v>9.616187076107607E-4</v>
      </c>
      <c r="P743" s="110"/>
      <c r="Q743" s="109">
        <v>1.5641600000000002</v>
      </c>
      <c r="R743" s="107">
        <f t="shared" si="193"/>
        <v>0.1698050725136741</v>
      </c>
      <c r="S743" s="109">
        <f t="shared" si="193"/>
        <v>0.16830094699597764</v>
      </c>
      <c r="T743" s="110">
        <f t="shared" si="193"/>
        <v>1.5041255176964476E-3</v>
      </c>
      <c r="U743" s="108">
        <f t="shared" si="118"/>
        <v>0.7641228263115335</v>
      </c>
      <c r="V743" s="11">
        <f t="shared" si="118"/>
        <v>0.75735426148189944</v>
      </c>
      <c r="W743" s="11">
        <f t="shared" si="118"/>
        <v>6.7685648296340137E-3</v>
      </c>
      <c r="X743" s="92">
        <f t="shared" si="123"/>
        <v>7641.2282631153348</v>
      </c>
      <c r="Y743" s="15">
        <f t="shared" si="124"/>
        <v>7573.5426148189945</v>
      </c>
      <c r="Z743" s="15">
        <f t="shared" si="125"/>
        <v>67.685648296340133</v>
      </c>
      <c r="AA743" s="111">
        <f t="shared" si="194"/>
        <v>76.412282631153346</v>
      </c>
      <c r="AB743" s="87">
        <f t="shared" si="194"/>
        <v>75.735426148189944</v>
      </c>
      <c r="AC743" s="127">
        <f t="shared" si="194"/>
        <v>0.6768564829634014</v>
      </c>
      <c r="AD743" s="2"/>
      <c r="AE743" s="2"/>
      <c r="AF743" s="115"/>
    </row>
    <row r="744" spans="1:32" x14ac:dyDescent="0.25">
      <c r="A744" s="183" t="s">
        <v>39</v>
      </c>
      <c r="B744" s="183" t="s">
        <v>38</v>
      </c>
      <c r="C744" s="40" t="s">
        <v>975</v>
      </c>
      <c r="D744" s="183">
        <v>2</v>
      </c>
      <c r="E744" s="207" t="s">
        <v>469</v>
      </c>
      <c r="F744" s="207">
        <v>27</v>
      </c>
      <c r="G744" s="186"/>
      <c r="H744" s="109">
        <v>2.7485932996336984</v>
      </c>
      <c r="I744" s="121">
        <v>10.498319149017334</v>
      </c>
      <c r="J744" s="121">
        <v>10.281684923836123</v>
      </c>
      <c r="K744" s="121">
        <v>0.21663422518121145</v>
      </c>
      <c r="L744" s="130"/>
      <c r="M744" s="109">
        <v>0.10498319149017334</v>
      </c>
      <c r="N744" s="109">
        <v>0.10281684923836122</v>
      </c>
      <c r="O744" s="109">
        <v>2.1663422518121145E-3</v>
      </c>
      <c r="P744" s="110"/>
      <c r="Q744" s="109">
        <v>1.5164800000000001</v>
      </c>
      <c r="R744" s="107">
        <f t="shared" si="193"/>
        <v>0.15920491023101807</v>
      </c>
      <c r="S744" s="109">
        <f t="shared" si="193"/>
        <v>0.15591969553299004</v>
      </c>
      <c r="T744" s="110">
        <f t="shared" si="193"/>
        <v>3.2852146980280354E-3</v>
      </c>
      <c r="U744" s="108">
        <f t="shared" si="118"/>
        <v>4.2985325762374877</v>
      </c>
      <c r="V744" s="11">
        <f t="shared" si="118"/>
        <v>4.2098317793907309</v>
      </c>
      <c r="W744" s="11">
        <f t="shared" si="118"/>
        <v>8.8700796846756955E-2</v>
      </c>
      <c r="X744" s="92">
        <f t="shared" si="123"/>
        <v>42985.32576237488</v>
      </c>
      <c r="Y744" s="15">
        <f t="shared" si="124"/>
        <v>42098.317793907307</v>
      </c>
      <c r="Z744" s="15">
        <f t="shared" si="125"/>
        <v>887.00796846756953</v>
      </c>
      <c r="AA744" s="111">
        <f t="shared" si="194"/>
        <v>429.85325762374879</v>
      </c>
      <c r="AB744" s="87">
        <f t="shared" si="194"/>
        <v>420.98317793907307</v>
      </c>
      <c r="AC744" s="127">
        <f t="shared" si="194"/>
        <v>8.8700796846756962</v>
      </c>
      <c r="AD744" s="2"/>
      <c r="AE744" s="2"/>
      <c r="AF744" s="115"/>
    </row>
    <row r="745" spans="1:32" x14ac:dyDescent="0.25">
      <c r="A745" s="183" t="s">
        <v>40</v>
      </c>
      <c r="B745" s="183" t="s">
        <v>38</v>
      </c>
      <c r="C745" s="40" t="s">
        <v>975</v>
      </c>
      <c r="D745" s="183">
        <v>1</v>
      </c>
      <c r="E745" s="207" t="s">
        <v>456</v>
      </c>
      <c r="F745" s="207">
        <v>3.5</v>
      </c>
      <c r="G745" s="186">
        <v>21.5</v>
      </c>
      <c r="H745" s="109">
        <v>3.1860103079936559</v>
      </c>
      <c r="I745" s="121">
        <v>11.066673213678499</v>
      </c>
      <c r="J745" s="121">
        <v>10.686665286518506</v>
      </c>
      <c r="K745" s="121">
        <v>0.38000792715999232</v>
      </c>
      <c r="L745" s="130"/>
      <c r="M745" s="109">
        <v>0.11066673213678499</v>
      </c>
      <c r="N745" s="109">
        <v>0.10686665286518507</v>
      </c>
      <c r="O745" s="109">
        <v>3.8000792715999232E-3</v>
      </c>
      <c r="P745" s="110"/>
      <c r="Q745" s="109">
        <v>1.3832799999999998</v>
      </c>
      <c r="R745" s="107">
        <f t="shared" si="193"/>
        <v>0.15308307723017192</v>
      </c>
      <c r="S745" s="109">
        <f t="shared" si="193"/>
        <v>0.14782650357535318</v>
      </c>
      <c r="T745" s="110">
        <f t="shared" si="193"/>
        <v>5.2565736548187414E-3</v>
      </c>
      <c r="U745" s="108">
        <f t="shared" si="118"/>
        <v>0.53579077030560174</v>
      </c>
      <c r="V745" s="11">
        <f t="shared" si="118"/>
        <v>0.51739276251373612</v>
      </c>
      <c r="W745" s="11">
        <f t="shared" si="118"/>
        <v>1.8398007791865591E-2</v>
      </c>
      <c r="X745" s="92">
        <f t="shared" si="123"/>
        <v>5357.9077030560175</v>
      </c>
      <c r="Y745" s="15">
        <f t="shared" si="124"/>
        <v>5173.9276251373612</v>
      </c>
      <c r="Z745" s="15">
        <f t="shared" si="125"/>
        <v>183.98007791865592</v>
      </c>
      <c r="AA745" s="111">
        <f t="shared" si="194"/>
        <v>53.579077030560178</v>
      </c>
      <c r="AB745" s="87">
        <f t="shared" si="194"/>
        <v>51.73927625137361</v>
      </c>
      <c r="AC745" s="127">
        <f t="shared" si="194"/>
        <v>1.8398007791865592</v>
      </c>
      <c r="AD745" s="2"/>
      <c r="AE745" s="2"/>
      <c r="AF745" s="115"/>
    </row>
    <row r="746" spans="1:32" x14ac:dyDescent="0.25">
      <c r="A746" s="183" t="s">
        <v>40</v>
      </c>
      <c r="B746" s="183" t="s">
        <v>38</v>
      </c>
      <c r="C746" s="40" t="s">
        <v>975</v>
      </c>
      <c r="D746" s="183">
        <v>1</v>
      </c>
      <c r="E746" s="207" t="s">
        <v>457</v>
      </c>
      <c r="F746" s="207">
        <v>3</v>
      </c>
      <c r="G746" s="186"/>
      <c r="H746" s="109">
        <v>3.2535169399093786</v>
      </c>
      <c r="I746" s="121">
        <v>11.572014808654785</v>
      </c>
      <c r="J746" s="121">
        <v>10.466963487321511</v>
      </c>
      <c r="K746" s="121">
        <v>1.1050513213332742</v>
      </c>
      <c r="L746" s="130"/>
      <c r="M746" s="109">
        <v>0.11572014808654785</v>
      </c>
      <c r="N746" s="109">
        <v>0.10466963487321511</v>
      </c>
      <c r="O746" s="109">
        <v>1.1050513213332742E-2</v>
      </c>
      <c r="P746" s="110"/>
      <c r="Q746" s="109">
        <v>1.3642999999999998</v>
      </c>
      <c r="R746" s="107">
        <f t="shared" si="193"/>
        <v>0.15787699803447722</v>
      </c>
      <c r="S746" s="109">
        <f t="shared" si="193"/>
        <v>0.14280078285752737</v>
      </c>
      <c r="T746" s="110">
        <f t="shared" si="193"/>
        <v>1.5076215176949858E-2</v>
      </c>
      <c r="U746" s="108">
        <f t="shared" si="118"/>
        <v>0.47363099410343162</v>
      </c>
      <c r="V746" s="11">
        <f t="shared" si="118"/>
        <v>0.42840234857258203</v>
      </c>
      <c r="W746" s="11">
        <f t="shared" si="118"/>
        <v>4.5228645530849577E-2</v>
      </c>
      <c r="X746" s="92">
        <f t="shared" si="123"/>
        <v>4736.3099410343166</v>
      </c>
      <c r="Y746" s="15">
        <f t="shared" si="124"/>
        <v>4284.0234857258201</v>
      </c>
      <c r="Z746" s="15">
        <f t="shared" si="125"/>
        <v>452.28645530849576</v>
      </c>
      <c r="AA746" s="111">
        <f t="shared" si="194"/>
        <v>47.363099410343168</v>
      </c>
      <c r="AB746" s="87">
        <f t="shared" si="194"/>
        <v>42.840234857258203</v>
      </c>
      <c r="AC746" s="127">
        <f t="shared" si="194"/>
        <v>4.5228645530849576</v>
      </c>
      <c r="AD746" s="2"/>
      <c r="AE746" s="2"/>
      <c r="AF746" s="115"/>
    </row>
    <row r="747" spans="1:32" x14ac:dyDescent="0.25">
      <c r="A747" s="183" t="s">
        <v>40</v>
      </c>
      <c r="B747" s="183" t="s">
        <v>38</v>
      </c>
      <c r="C747" s="40" t="s">
        <v>975</v>
      </c>
      <c r="D747" s="183">
        <v>1</v>
      </c>
      <c r="E747" s="207" t="s">
        <v>470</v>
      </c>
      <c r="F747" s="207">
        <v>3</v>
      </c>
      <c r="G747" s="186"/>
      <c r="H747" s="109">
        <v>3.1537563414727119</v>
      </c>
      <c r="I747" s="121">
        <v>11.436189435286476</v>
      </c>
      <c r="J747" s="121">
        <v>10.866504382228721</v>
      </c>
      <c r="K747" s="121">
        <v>0.5696850530577553</v>
      </c>
      <c r="L747" s="130"/>
      <c r="M747" s="109">
        <v>0.11436189435286476</v>
      </c>
      <c r="N747" s="109">
        <v>0.1086650438222872</v>
      </c>
      <c r="O747" s="109">
        <v>5.6968505305775531E-3</v>
      </c>
      <c r="P747" s="110"/>
      <c r="Q747" s="109">
        <v>1.4172199999999999</v>
      </c>
      <c r="R747" s="107">
        <f t="shared" si="193"/>
        <v>0.16207596391476697</v>
      </c>
      <c r="S747" s="109">
        <f t="shared" si="193"/>
        <v>0.15400227340582184</v>
      </c>
      <c r="T747" s="110">
        <f t="shared" si="193"/>
        <v>8.0736905089451201E-3</v>
      </c>
      <c r="U747" s="108">
        <f t="shared" ref="U747:W810" si="195">$F747*M747*$Q747</f>
        <v>0.48622789174430092</v>
      </c>
      <c r="V747" s="11">
        <f t="shared" si="195"/>
        <v>0.46200682021746559</v>
      </c>
      <c r="W747" s="11">
        <f t="shared" si="195"/>
        <v>2.4221071526835357E-2</v>
      </c>
      <c r="X747" s="92">
        <f t="shared" si="123"/>
        <v>4862.278917443009</v>
      </c>
      <c r="Y747" s="15">
        <f t="shared" si="124"/>
        <v>4620.0682021746561</v>
      </c>
      <c r="Z747" s="15">
        <f t="shared" si="125"/>
        <v>242.21071526835357</v>
      </c>
      <c r="AA747" s="111">
        <f t="shared" si="194"/>
        <v>48.622789174430089</v>
      </c>
      <c r="AB747" s="87">
        <f t="shared" si="194"/>
        <v>46.200682021746559</v>
      </c>
      <c r="AC747" s="127">
        <f t="shared" si="194"/>
        <v>2.4221071526835356</v>
      </c>
      <c r="AD747" s="2"/>
      <c r="AE747" s="2"/>
      <c r="AF747" s="115"/>
    </row>
    <row r="748" spans="1:32" x14ac:dyDescent="0.25">
      <c r="A748" s="183" t="s">
        <v>40</v>
      </c>
      <c r="B748" s="183" t="s">
        <v>38</v>
      </c>
      <c r="C748" s="40" t="s">
        <v>975</v>
      </c>
      <c r="D748" s="183">
        <v>1</v>
      </c>
      <c r="E748" s="207" t="s">
        <v>471</v>
      </c>
      <c r="F748" s="207">
        <v>3</v>
      </c>
      <c r="G748" s="186"/>
      <c r="H748" s="109">
        <v>3.0381052715815331</v>
      </c>
      <c r="I748" s="121">
        <v>11.26885986328125</v>
      </c>
      <c r="J748" s="121">
        <v>10.918960028328204</v>
      </c>
      <c r="K748" s="121">
        <v>0.349899834953046</v>
      </c>
      <c r="L748" s="130"/>
      <c r="M748" s="109">
        <v>0.1126885986328125</v>
      </c>
      <c r="N748" s="109">
        <v>0.10918960028328203</v>
      </c>
      <c r="O748" s="109">
        <v>3.4989983495304598E-3</v>
      </c>
      <c r="P748" s="110"/>
      <c r="Q748" s="109">
        <v>1.4306000000000001</v>
      </c>
      <c r="R748" s="107">
        <f t="shared" si="193"/>
        <v>0.16121230920410157</v>
      </c>
      <c r="S748" s="109">
        <f t="shared" si="193"/>
        <v>0.15620664216526328</v>
      </c>
      <c r="T748" s="110">
        <f t="shared" si="193"/>
        <v>5.0056670388382764E-3</v>
      </c>
      <c r="U748" s="108">
        <f t="shared" si="195"/>
        <v>0.4836369276123047</v>
      </c>
      <c r="V748" s="11">
        <f t="shared" si="195"/>
        <v>0.46861992649578982</v>
      </c>
      <c r="W748" s="11">
        <f t="shared" si="195"/>
        <v>1.5017001116514828E-2</v>
      </c>
      <c r="X748" s="92">
        <f t="shared" si="123"/>
        <v>4836.3692761230468</v>
      </c>
      <c r="Y748" s="15">
        <f t="shared" si="124"/>
        <v>4686.1992649578979</v>
      </c>
      <c r="Z748" s="15">
        <f t="shared" si="125"/>
        <v>150.17001116514828</v>
      </c>
      <c r="AA748" s="111">
        <f t="shared" si="194"/>
        <v>48.363692761230467</v>
      </c>
      <c r="AB748" s="87">
        <f t="shared" si="194"/>
        <v>46.86199264957898</v>
      </c>
      <c r="AC748" s="127">
        <f t="shared" si="194"/>
        <v>1.5017001116514828</v>
      </c>
      <c r="AD748" s="2"/>
      <c r="AE748" s="2"/>
      <c r="AF748" s="115"/>
    </row>
    <row r="749" spans="1:32" x14ac:dyDescent="0.25">
      <c r="A749" s="183" t="s">
        <v>40</v>
      </c>
      <c r="B749" s="183" t="s">
        <v>38</v>
      </c>
      <c r="C749" s="40" t="s">
        <v>975</v>
      </c>
      <c r="D749" s="183">
        <v>1</v>
      </c>
      <c r="E749" s="207" t="s">
        <v>472</v>
      </c>
      <c r="F749" s="207">
        <v>3</v>
      </c>
      <c r="G749" s="186"/>
      <c r="H749" s="109">
        <v>2.9730963526682386</v>
      </c>
      <c r="I749" s="121">
        <v>11.262537002563477</v>
      </c>
      <c r="J749" s="121">
        <v>11.144543523696813</v>
      </c>
      <c r="K749" s="121">
        <v>0.11799347886666389</v>
      </c>
      <c r="L749" s="130"/>
      <c r="M749" s="109">
        <v>0.11262537002563476</v>
      </c>
      <c r="N749" s="109">
        <v>0.11144543523696812</v>
      </c>
      <c r="O749" s="109">
        <v>1.1799347886666388E-3</v>
      </c>
      <c r="P749" s="110"/>
      <c r="Q749" s="109">
        <v>1.45682</v>
      </c>
      <c r="R749" s="107">
        <f t="shared" si="193"/>
        <v>0.16407489156074523</v>
      </c>
      <c r="S749" s="109">
        <f t="shared" si="193"/>
        <v>0.16235593896191991</v>
      </c>
      <c r="T749" s="110">
        <f t="shared" si="193"/>
        <v>1.7189525988253328E-3</v>
      </c>
      <c r="U749" s="108">
        <f t="shared" si="195"/>
        <v>0.49222467468223569</v>
      </c>
      <c r="V749" s="11">
        <f t="shared" si="195"/>
        <v>0.48706781688575967</v>
      </c>
      <c r="W749" s="11">
        <f t="shared" si="195"/>
        <v>5.1568577964759988E-3</v>
      </c>
      <c r="X749" s="92">
        <f t="shared" si="123"/>
        <v>4922.2467468223567</v>
      </c>
      <c r="Y749" s="15">
        <f t="shared" si="124"/>
        <v>4870.6781688575966</v>
      </c>
      <c r="Z749" s="15">
        <f t="shared" si="125"/>
        <v>51.568577964759989</v>
      </c>
      <c r="AA749" s="111">
        <f t="shared" si="194"/>
        <v>49.22246746822357</v>
      </c>
      <c r="AB749" s="87">
        <f t="shared" si="194"/>
        <v>48.706781688575965</v>
      </c>
      <c r="AC749" s="127">
        <f t="shared" si="194"/>
        <v>0.51568577964759987</v>
      </c>
      <c r="AD749" s="2"/>
      <c r="AE749" s="2"/>
      <c r="AF749" s="115"/>
    </row>
    <row r="750" spans="1:32" x14ac:dyDescent="0.25">
      <c r="A750" s="183" t="s">
        <v>40</v>
      </c>
      <c r="B750" s="183" t="s">
        <v>38</v>
      </c>
      <c r="C750" s="40" t="s">
        <v>975</v>
      </c>
      <c r="D750" s="183">
        <v>1</v>
      </c>
      <c r="E750" s="207" t="s">
        <v>460</v>
      </c>
      <c r="F750" s="207">
        <v>3</v>
      </c>
      <c r="G750" s="186"/>
      <c r="H750" s="109">
        <v>2.8855439054582037</v>
      </c>
      <c r="I750" s="121">
        <v>11.776700973510742</v>
      </c>
      <c r="J750" s="121">
        <v>11.026871853300372</v>
      </c>
      <c r="K750" s="121">
        <v>0.74982912021036974</v>
      </c>
      <c r="L750" s="130"/>
      <c r="M750" s="109">
        <v>0.11776700973510743</v>
      </c>
      <c r="N750" s="109">
        <v>0.11026871853300373</v>
      </c>
      <c r="O750" s="109">
        <v>7.4982912021036973E-3</v>
      </c>
      <c r="P750" s="110"/>
      <c r="Q750" s="109">
        <v>1.4042800000000002</v>
      </c>
      <c r="R750" s="107">
        <f t="shared" si="193"/>
        <v>0.16537785643081668</v>
      </c>
      <c r="S750" s="109">
        <f t="shared" si="193"/>
        <v>0.15484815606152649</v>
      </c>
      <c r="T750" s="110">
        <f t="shared" si="193"/>
        <v>1.0529700369290181E-2</v>
      </c>
      <c r="U750" s="108">
        <f t="shared" si="195"/>
        <v>0.49613356929245001</v>
      </c>
      <c r="V750" s="11">
        <f t="shared" si="195"/>
        <v>0.46454446818457945</v>
      </c>
      <c r="W750" s="11">
        <f t="shared" si="195"/>
        <v>3.158910110787054E-2</v>
      </c>
      <c r="X750" s="92">
        <f t="shared" si="123"/>
        <v>4961.3356929245001</v>
      </c>
      <c r="Y750" s="15">
        <f t="shared" si="124"/>
        <v>4645.4446818457945</v>
      </c>
      <c r="Z750" s="15">
        <f t="shared" si="125"/>
        <v>315.89101107870539</v>
      </c>
      <c r="AA750" s="111">
        <f t="shared" si="194"/>
        <v>49.613356929245001</v>
      </c>
      <c r="AB750" s="87">
        <f t="shared" si="194"/>
        <v>46.454446818457946</v>
      </c>
      <c r="AC750" s="127">
        <f t="shared" si="194"/>
        <v>3.1589101107870539</v>
      </c>
      <c r="AD750" s="2"/>
      <c r="AE750" s="2"/>
      <c r="AF750" s="115"/>
    </row>
    <row r="751" spans="1:32" x14ac:dyDescent="0.25">
      <c r="A751" s="183" t="s">
        <v>40</v>
      </c>
      <c r="B751" s="183" t="s">
        <v>38</v>
      </c>
      <c r="C751" s="40" t="s">
        <v>975</v>
      </c>
      <c r="D751" s="183">
        <v>1</v>
      </c>
      <c r="E751" s="207" t="s">
        <v>473</v>
      </c>
      <c r="F751" s="207">
        <v>3</v>
      </c>
      <c r="G751" s="186"/>
      <c r="H751" s="109">
        <v>2.9083987438647485</v>
      </c>
      <c r="I751" s="121">
        <v>11.814785957336426</v>
      </c>
      <c r="J751" s="121">
        <v>10.650182240674322</v>
      </c>
      <c r="K751" s="121">
        <v>1.1646037166621035</v>
      </c>
      <c r="L751" s="130"/>
      <c r="M751" s="109">
        <v>0.11814785957336425</v>
      </c>
      <c r="N751" s="109">
        <v>0.10650182240674322</v>
      </c>
      <c r="O751" s="109">
        <v>1.1646037166621034E-2</v>
      </c>
      <c r="P751" s="110"/>
      <c r="Q751" s="109">
        <v>1.48298</v>
      </c>
      <c r="R751" s="107">
        <f t="shared" si="193"/>
        <v>0.17521091279010773</v>
      </c>
      <c r="S751" s="109">
        <f t="shared" si="193"/>
        <v>0.15794007259275206</v>
      </c>
      <c r="T751" s="110">
        <f t="shared" si="193"/>
        <v>1.7270840197355662E-2</v>
      </c>
      <c r="U751" s="108">
        <f t="shared" si="195"/>
        <v>0.52563273837032309</v>
      </c>
      <c r="V751" s="11">
        <f t="shared" si="195"/>
        <v>0.47382021777825617</v>
      </c>
      <c r="W751" s="11">
        <f t="shared" si="195"/>
        <v>5.1812520592066987E-2</v>
      </c>
      <c r="X751" s="92">
        <f t="shared" si="123"/>
        <v>5256.3273837032311</v>
      </c>
      <c r="Y751" s="15">
        <f t="shared" si="124"/>
        <v>4738.2021777825621</v>
      </c>
      <c r="Z751" s="15">
        <f t="shared" si="125"/>
        <v>518.12520592066983</v>
      </c>
      <c r="AA751" s="111">
        <f t="shared" si="194"/>
        <v>52.563273837032312</v>
      </c>
      <c r="AB751" s="87">
        <f t="shared" si="194"/>
        <v>47.382021777825621</v>
      </c>
      <c r="AC751" s="127">
        <f t="shared" si="194"/>
        <v>5.181252059206698</v>
      </c>
      <c r="AD751" s="2"/>
      <c r="AE751" s="2"/>
      <c r="AF751" s="115"/>
    </row>
    <row r="752" spans="1:32" x14ac:dyDescent="0.25">
      <c r="A752" s="183" t="s">
        <v>40</v>
      </c>
      <c r="B752" s="183" t="s">
        <v>38</v>
      </c>
      <c r="C752" s="40" t="s">
        <v>975</v>
      </c>
      <c r="D752" s="183">
        <v>2</v>
      </c>
      <c r="E752" s="207" t="s">
        <v>453</v>
      </c>
      <c r="F752" s="207">
        <v>2.5</v>
      </c>
      <c r="G752" s="186">
        <v>43</v>
      </c>
      <c r="H752" s="109">
        <v>3.5866946911014415</v>
      </c>
      <c r="I752" s="121">
        <v>11.889983177185059</v>
      </c>
      <c r="J752" s="121">
        <v>11.087674467145396</v>
      </c>
      <c r="K752" s="121">
        <v>0.80230871003966264</v>
      </c>
      <c r="L752" s="130"/>
      <c r="M752" s="109">
        <v>0.11889983177185058</v>
      </c>
      <c r="N752" s="109">
        <v>0.11087674467145396</v>
      </c>
      <c r="O752" s="109">
        <v>8.0230871003966267E-3</v>
      </c>
      <c r="P752" s="110"/>
      <c r="Q752" s="109">
        <v>1.4414000000000002</v>
      </c>
      <c r="R752" s="107">
        <f t="shared" si="193"/>
        <v>0.17138221751594546</v>
      </c>
      <c r="S752" s="109">
        <f t="shared" si="193"/>
        <v>0.15981773976943375</v>
      </c>
      <c r="T752" s="110">
        <f t="shared" si="193"/>
        <v>1.15644777465117E-2</v>
      </c>
      <c r="U752" s="108">
        <f t="shared" si="195"/>
        <v>0.42845554378986361</v>
      </c>
      <c r="V752" s="11">
        <f t="shared" si="195"/>
        <v>0.39954434942358441</v>
      </c>
      <c r="W752" s="11">
        <f t="shared" si="195"/>
        <v>2.8911194366279248E-2</v>
      </c>
      <c r="X752" s="92">
        <f t="shared" si="123"/>
        <v>4284.5554378986362</v>
      </c>
      <c r="Y752" s="15">
        <f t="shared" si="124"/>
        <v>3995.4434942358439</v>
      </c>
      <c r="Z752" s="15">
        <f t="shared" si="125"/>
        <v>289.1119436627925</v>
      </c>
      <c r="AA752" s="111">
        <f t="shared" si="194"/>
        <v>42.845554378986364</v>
      </c>
      <c r="AB752" s="87">
        <f t="shared" si="194"/>
        <v>39.954434942358439</v>
      </c>
      <c r="AC752" s="127">
        <f t="shared" si="194"/>
        <v>2.8911194366279251</v>
      </c>
      <c r="AD752" s="2"/>
      <c r="AE752" s="2"/>
      <c r="AF752" s="115"/>
    </row>
    <row r="753" spans="1:32" x14ac:dyDescent="0.25">
      <c r="A753" s="183" t="s">
        <v>40</v>
      </c>
      <c r="B753" s="183" t="s">
        <v>38</v>
      </c>
      <c r="C753" s="40" t="s">
        <v>975</v>
      </c>
      <c r="D753" s="183">
        <v>2</v>
      </c>
      <c r="E753" s="207" t="s">
        <v>454</v>
      </c>
      <c r="F753" s="207">
        <v>3</v>
      </c>
      <c r="G753" s="186"/>
      <c r="H753" s="109">
        <v>3.2827221062533711</v>
      </c>
      <c r="I753" s="121">
        <v>11.664752006530762</v>
      </c>
      <c r="J753" s="121">
        <v>9.9881248620146845</v>
      </c>
      <c r="K753" s="121">
        <v>1.6766271445160772</v>
      </c>
      <c r="L753" s="130"/>
      <c r="M753" s="109">
        <v>0.11664752006530761</v>
      </c>
      <c r="N753" s="109">
        <v>9.9881248620146842E-2</v>
      </c>
      <c r="O753" s="109">
        <v>1.6766271445160772E-2</v>
      </c>
      <c r="P753" s="110"/>
      <c r="Q753" s="109">
        <v>1.3844800000000002</v>
      </c>
      <c r="R753" s="107">
        <f t="shared" si="193"/>
        <v>0.16149615858001709</v>
      </c>
      <c r="S753" s="109">
        <f t="shared" si="193"/>
        <v>0.13828359108962091</v>
      </c>
      <c r="T753" s="110">
        <f t="shared" si="193"/>
        <v>2.3212567490396189E-2</v>
      </c>
      <c r="U753" s="108">
        <f t="shared" si="195"/>
        <v>0.48448847574005133</v>
      </c>
      <c r="V753" s="11">
        <f t="shared" si="195"/>
        <v>0.41485077326886272</v>
      </c>
      <c r="W753" s="11">
        <f t="shared" si="195"/>
        <v>6.963770247118857E-2</v>
      </c>
      <c r="X753" s="92">
        <f t="shared" si="123"/>
        <v>4844.8847574005131</v>
      </c>
      <c r="Y753" s="15">
        <f t="shared" si="124"/>
        <v>4148.5077326886276</v>
      </c>
      <c r="Z753" s="15">
        <f t="shared" si="125"/>
        <v>696.37702471188572</v>
      </c>
      <c r="AA753" s="111">
        <f t="shared" si="194"/>
        <v>48.448847574005129</v>
      </c>
      <c r="AB753" s="87">
        <f t="shared" si="194"/>
        <v>41.485077326886277</v>
      </c>
      <c r="AC753" s="127">
        <f t="shared" si="194"/>
        <v>6.9637702471188572</v>
      </c>
      <c r="AD753" s="2"/>
      <c r="AE753" s="2"/>
      <c r="AF753" s="115"/>
    </row>
    <row r="754" spans="1:32" x14ac:dyDescent="0.25">
      <c r="A754" s="183" t="s">
        <v>40</v>
      </c>
      <c r="B754" s="183" t="s">
        <v>38</v>
      </c>
      <c r="C754" s="40" t="s">
        <v>975</v>
      </c>
      <c r="D754" s="183">
        <v>2</v>
      </c>
      <c r="E754" s="207" t="s">
        <v>455</v>
      </c>
      <c r="F754" s="207">
        <v>3</v>
      </c>
      <c r="G754" s="186"/>
      <c r="H754" s="109">
        <v>2.9740375164244655</v>
      </c>
      <c r="I754" s="121">
        <v>11.606654644012451</v>
      </c>
      <c r="J754" s="121">
        <v>11.571477404762962</v>
      </c>
      <c r="K754" s="121">
        <v>3.5177239249488679E-2</v>
      </c>
      <c r="L754" s="130"/>
      <c r="M754" s="109">
        <v>0.11606654644012451</v>
      </c>
      <c r="N754" s="109">
        <v>0.11571477404762963</v>
      </c>
      <c r="O754" s="109">
        <v>3.5177239249488678E-4</v>
      </c>
      <c r="P754" s="110"/>
      <c r="Q754" s="109">
        <v>1.38374</v>
      </c>
      <c r="R754" s="107">
        <f t="shared" si="193"/>
        <v>0.16060592297105789</v>
      </c>
      <c r="S754" s="109">
        <f t="shared" si="193"/>
        <v>0.16011916144066701</v>
      </c>
      <c r="T754" s="110">
        <f t="shared" si="193"/>
        <v>4.8676153039087461E-4</v>
      </c>
      <c r="U754" s="108">
        <f t="shared" si="195"/>
        <v>0.48181776891317368</v>
      </c>
      <c r="V754" s="11">
        <f t="shared" si="195"/>
        <v>0.48035748432200104</v>
      </c>
      <c r="W754" s="11">
        <f t="shared" si="195"/>
        <v>1.4602845911726237E-3</v>
      </c>
      <c r="X754" s="92">
        <f t="shared" si="123"/>
        <v>4818.1776891317368</v>
      </c>
      <c r="Y754" s="15">
        <f t="shared" si="124"/>
        <v>4803.5748432200107</v>
      </c>
      <c r="Z754" s="15">
        <f t="shared" si="125"/>
        <v>14.602845911726238</v>
      </c>
      <c r="AA754" s="111">
        <f t="shared" si="194"/>
        <v>48.181776891317369</v>
      </c>
      <c r="AB754" s="87">
        <f t="shared" si="194"/>
        <v>48.035748432200108</v>
      </c>
      <c r="AC754" s="127">
        <f t="shared" si="194"/>
        <v>0.14602845911726239</v>
      </c>
      <c r="AD754" s="2"/>
      <c r="AE754" s="2"/>
      <c r="AF754" s="115"/>
    </row>
    <row r="755" spans="1:32" x14ac:dyDescent="0.25">
      <c r="A755" s="183" t="s">
        <v>40</v>
      </c>
      <c r="B755" s="183" t="s">
        <v>38</v>
      </c>
      <c r="C755" s="40" t="s">
        <v>975</v>
      </c>
      <c r="D755" s="183">
        <v>2</v>
      </c>
      <c r="E755" s="207" t="s">
        <v>465</v>
      </c>
      <c r="F755" s="207">
        <v>3</v>
      </c>
      <c r="G755" s="186"/>
      <c r="H755" s="109">
        <v>3.3644521798227083</v>
      </c>
      <c r="I755" s="121">
        <v>11.672998428344727</v>
      </c>
      <c r="J755" s="121">
        <v>10.944417047161036</v>
      </c>
      <c r="K755" s="121">
        <v>0.72858138118369098</v>
      </c>
      <c r="L755" s="130"/>
      <c r="M755" s="109">
        <v>0.11672998428344726</v>
      </c>
      <c r="N755" s="109">
        <v>0.10944417047161036</v>
      </c>
      <c r="O755" s="109">
        <v>7.2858138118369097E-3</v>
      </c>
      <c r="P755" s="110"/>
      <c r="Q755" s="109">
        <v>1.40238</v>
      </c>
      <c r="R755" s="107">
        <f t="shared" si="193"/>
        <v>0.16369979535942075</v>
      </c>
      <c r="S755" s="109">
        <f t="shared" si="193"/>
        <v>0.15348231578597693</v>
      </c>
      <c r="T755" s="110">
        <f t="shared" si="193"/>
        <v>1.0217479573443844E-2</v>
      </c>
      <c r="U755" s="108">
        <f t="shared" si="195"/>
        <v>0.49109938607826226</v>
      </c>
      <c r="V755" s="11">
        <f t="shared" si="195"/>
        <v>0.46044694735793074</v>
      </c>
      <c r="W755" s="11">
        <f t="shared" si="195"/>
        <v>3.0652438720331538E-2</v>
      </c>
      <c r="X755" s="92">
        <f t="shared" si="123"/>
        <v>4910.9938607826225</v>
      </c>
      <c r="Y755" s="15">
        <f t="shared" si="124"/>
        <v>4604.4694735793073</v>
      </c>
      <c r="Z755" s="15">
        <f t="shared" si="125"/>
        <v>306.52438720331537</v>
      </c>
      <c r="AA755" s="111">
        <f t="shared" si="194"/>
        <v>49.109938607826223</v>
      </c>
      <c r="AB755" s="87">
        <f t="shared" si="194"/>
        <v>46.044694735793072</v>
      </c>
      <c r="AC755" s="127">
        <f t="shared" si="194"/>
        <v>3.0652438720331538</v>
      </c>
      <c r="AD755" s="2"/>
      <c r="AE755" s="2"/>
      <c r="AF755" s="115"/>
    </row>
    <row r="756" spans="1:32" x14ac:dyDescent="0.25">
      <c r="A756" s="183" t="s">
        <v>40</v>
      </c>
      <c r="B756" s="183" t="s">
        <v>38</v>
      </c>
      <c r="C756" s="40" t="s">
        <v>975</v>
      </c>
      <c r="D756" s="183">
        <v>2</v>
      </c>
      <c r="E756" s="207" t="s">
        <v>466</v>
      </c>
      <c r="F756" s="207">
        <v>3</v>
      </c>
      <c r="G756" s="186"/>
      <c r="H756" s="109">
        <v>3.0662226078742232</v>
      </c>
      <c r="I756" s="121">
        <v>11.546123504638672</v>
      </c>
      <c r="J756" s="121">
        <v>11.125896890160014</v>
      </c>
      <c r="K756" s="121">
        <v>0.42022661447865772</v>
      </c>
      <c r="L756" s="130"/>
      <c r="M756" s="109">
        <v>0.11546123504638672</v>
      </c>
      <c r="N756" s="109">
        <v>0.11125896890160014</v>
      </c>
      <c r="O756" s="109">
        <v>4.2022661447865773E-3</v>
      </c>
      <c r="P756" s="110"/>
      <c r="Q756" s="109">
        <v>1.41662</v>
      </c>
      <c r="R756" s="107">
        <f t="shared" si="193"/>
        <v>0.16356469479141236</v>
      </c>
      <c r="S756" s="109">
        <f t="shared" si="193"/>
        <v>0.1576116805253848</v>
      </c>
      <c r="T756" s="110">
        <f t="shared" si="193"/>
        <v>5.9530142660275615E-3</v>
      </c>
      <c r="U756" s="108">
        <f t="shared" si="195"/>
        <v>0.49069408437423706</v>
      </c>
      <c r="V756" s="11">
        <f t="shared" si="195"/>
        <v>0.47283504157615436</v>
      </c>
      <c r="W756" s="11">
        <f t="shared" si="195"/>
        <v>1.7859042798082682E-2</v>
      </c>
      <c r="X756" s="92">
        <f t="shared" si="123"/>
        <v>4906.9408437423708</v>
      </c>
      <c r="Y756" s="15">
        <f t="shared" si="124"/>
        <v>4728.3504157615434</v>
      </c>
      <c r="Z756" s="15">
        <f t="shared" si="125"/>
        <v>178.59042798082683</v>
      </c>
      <c r="AA756" s="111">
        <f t="shared" si="194"/>
        <v>49.069408437423711</v>
      </c>
      <c r="AB756" s="87">
        <f t="shared" si="194"/>
        <v>47.283504157615432</v>
      </c>
      <c r="AC756" s="127">
        <f t="shared" si="194"/>
        <v>1.7859042798082683</v>
      </c>
      <c r="AD756" s="2"/>
      <c r="AE756" s="2"/>
      <c r="AF756" s="115"/>
    </row>
    <row r="757" spans="1:32" x14ac:dyDescent="0.25">
      <c r="A757" s="183" t="s">
        <v>40</v>
      </c>
      <c r="B757" s="183" t="s">
        <v>38</v>
      </c>
      <c r="C757" s="40" t="s">
        <v>975</v>
      </c>
      <c r="D757" s="183">
        <v>2</v>
      </c>
      <c r="E757" s="207" t="s">
        <v>467</v>
      </c>
      <c r="F757" s="207">
        <v>7.5</v>
      </c>
      <c r="G757" s="186"/>
      <c r="H757" s="109">
        <v>2.7203449867199736</v>
      </c>
      <c r="I757" s="121">
        <v>11.853602409362793</v>
      </c>
      <c r="J757" s="121">
        <v>11.105684199453616</v>
      </c>
      <c r="K757" s="121">
        <v>0.74791820990917657</v>
      </c>
      <c r="L757" s="130"/>
      <c r="M757" s="109">
        <v>0.11853602409362793</v>
      </c>
      <c r="N757" s="109">
        <v>0.11105684199453617</v>
      </c>
      <c r="O757" s="109">
        <v>7.4791820990917661E-3</v>
      </c>
      <c r="P757" s="110"/>
      <c r="Q757" s="109">
        <v>1.3745800000000001</v>
      </c>
      <c r="R757" s="107">
        <f t="shared" si="193"/>
        <v>0.16293724799861908</v>
      </c>
      <c r="S757" s="109">
        <f t="shared" si="193"/>
        <v>0.15265651386884954</v>
      </c>
      <c r="T757" s="110">
        <f t="shared" si="193"/>
        <v>1.0280734129769561E-2</v>
      </c>
      <c r="U757" s="108">
        <f t="shared" si="195"/>
        <v>1.2220293599896432</v>
      </c>
      <c r="V757" s="11">
        <f t="shared" si="195"/>
        <v>1.1449238540163715</v>
      </c>
      <c r="W757" s="11">
        <f t="shared" si="195"/>
        <v>7.7105505973271704E-2</v>
      </c>
      <c r="X757" s="92">
        <f t="shared" si="123"/>
        <v>12220.293599896433</v>
      </c>
      <c r="Y757" s="15">
        <f t="shared" si="124"/>
        <v>11449.238540163715</v>
      </c>
      <c r="Z757" s="15">
        <f t="shared" si="125"/>
        <v>771.05505973271704</v>
      </c>
      <c r="AA757" s="111">
        <f t="shared" si="194"/>
        <v>122.20293599896434</v>
      </c>
      <c r="AB757" s="87">
        <f t="shared" si="194"/>
        <v>114.49238540163715</v>
      </c>
      <c r="AC757" s="127">
        <f t="shared" si="194"/>
        <v>7.7105505973271704</v>
      </c>
      <c r="AD757" s="2"/>
      <c r="AE757" s="2"/>
      <c r="AF757" s="115"/>
    </row>
    <row r="758" spans="1:32" x14ac:dyDescent="0.25">
      <c r="A758" s="183" t="s">
        <v>40</v>
      </c>
      <c r="B758" s="183" t="s">
        <v>38</v>
      </c>
      <c r="C758" s="40" t="s">
        <v>975</v>
      </c>
      <c r="D758" s="183">
        <v>2</v>
      </c>
      <c r="E758" s="207" t="s">
        <v>474</v>
      </c>
      <c r="F758" s="207">
        <v>9</v>
      </c>
      <c r="G758" s="186"/>
      <c r="H758" s="109">
        <v>2.8877595265388711</v>
      </c>
      <c r="I758" s="121">
        <v>11.951601982116699</v>
      </c>
      <c r="J758" s="121">
        <v>11.212824251344415</v>
      </c>
      <c r="K758" s="121">
        <v>0.73877773077228426</v>
      </c>
      <c r="L758" s="130"/>
      <c r="M758" s="109">
        <v>0.119516019821167</v>
      </c>
      <c r="N758" s="109">
        <v>0.11212824251344415</v>
      </c>
      <c r="O758" s="109">
        <v>7.3877773077228428E-3</v>
      </c>
      <c r="P758" s="110"/>
      <c r="Q758" s="109">
        <v>1.3773</v>
      </c>
      <c r="R758" s="107">
        <f t="shared" si="193"/>
        <v>0.16460941409969329</v>
      </c>
      <c r="S758" s="109">
        <f t="shared" si="193"/>
        <v>0.15443422841376664</v>
      </c>
      <c r="T758" s="110">
        <f t="shared" si="193"/>
        <v>1.0175185685926671E-2</v>
      </c>
      <c r="U758" s="108">
        <f t="shared" si="195"/>
        <v>1.4814847268972395</v>
      </c>
      <c r="V758" s="11">
        <f t="shared" si="195"/>
        <v>1.3899080557238996</v>
      </c>
      <c r="W758" s="11">
        <f t="shared" si="195"/>
        <v>9.1576671173340035E-2</v>
      </c>
      <c r="X758" s="92">
        <f t="shared" si="123"/>
        <v>14814.847268972395</v>
      </c>
      <c r="Y758" s="15">
        <f t="shared" si="124"/>
        <v>13899.080557238996</v>
      </c>
      <c r="Z758" s="15">
        <f t="shared" si="125"/>
        <v>915.76671173340037</v>
      </c>
      <c r="AA758" s="111">
        <f t="shared" si="194"/>
        <v>148.14847268972395</v>
      </c>
      <c r="AB758" s="87">
        <f t="shared" si="194"/>
        <v>138.99080557238997</v>
      </c>
      <c r="AC758" s="127">
        <f t="shared" si="194"/>
        <v>9.1576671173340038</v>
      </c>
      <c r="AD758" s="2"/>
      <c r="AE758" s="2"/>
      <c r="AF758" s="115"/>
    </row>
    <row r="759" spans="1:32" x14ac:dyDescent="0.25">
      <c r="A759" s="183" t="s">
        <v>40</v>
      </c>
      <c r="B759" s="183" t="s">
        <v>38</v>
      </c>
      <c r="C759" s="40" t="s">
        <v>975</v>
      </c>
      <c r="D759" s="183">
        <v>2</v>
      </c>
      <c r="E759" s="207" t="s">
        <v>475</v>
      </c>
      <c r="F759" s="207">
        <v>12</v>
      </c>
      <c r="G759" s="186"/>
      <c r="H759" s="109">
        <v>2.4351915270336164</v>
      </c>
      <c r="I759" s="121">
        <v>11.264260585884193</v>
      </c>
      <c r="J759" s="121">
        <v>10.993121853709434</v>
      </c>
      <c r="K759" s="121">
        <v>0.2711387321747587</v>
      </c>
      <c r="L759" s="130"/>
      <c r="M759" s="109">
        <v>0.11264260585884193</v>
      </c>
      <c r="N759" s="109">
        <v>0.10993121853709434</v>
      </c>
      <c r="O759" s="109">
        <v>2.7113873217475869E-3</v>
      </c>
      <c r="P759" s="110"/>
      <c r="Q759" s="109">
        <v>1.5803400000000001</v>
      </c>
      <c r="R759" s="107">
        <f t="shared" si="193"/>
        <v>0.17801361574296226</v>
      </c>
      <c r="S759" s="109">
        <f t="shared" si="193"/>
        <v>0.17372870190291168</v>
      </c>
      <c r="T759" s="110">
        <f t="shared" si="193"/>
        <v>4.2849138400505816E-3</v>
      </c>
      <c r="U759" s="108">
        <f t="shared" si="195"/>
        <v>2.1361633889155471</v>
      </c>
      <c r="V759" s="11">
        <f t="shared" si="195"/>
        <v>2.0847444228349401</v>
      </c>
      <c r="W759" s="11">
        <f t="shared" si="195"/>
        <v>5.1418966080606983E-2</v>
      </c>
      <c r="X759" s="92">
        <f t="shared" si="123"/>
        <v>21361.63388915547</v>
      </c>
      <c r="Y759" s="15">
        <f t="shared" si="124"/>
        <v>20847.444228349403</v>
      </c>
      <c r="Z759" s="15">
        <f t="shared" si="125"/>
        <v>514.18966080606981</v>
      </c>
      <c r="AA759" s="111">
        <f t="shared" si="194"/>
        <v>213.6163388915547</v>
      </c>
      <c r="AB759" s="87">
        <f t="shared" si="194"/>
        <v>208.47444228349403</v>
      </c>
      <c r="AC759" s="127">
        <f t="shared" si="194"/>
        <v>5.1418966080606978</v>
      </c>
      <c r="AD759" s="2"/>
      <c r="AE759" s="2"/>
      <c r="AF759" s="115"/>
    </row>
    <row r="760" spans="1:32" x14ac:dyDescent="0.25">
      <c r="A760" s="183" t="s">
        <v>41</v>
      </c>
      <c r="B760" s="183" t="s">
        <v>38</v>
      </c>
      <c r="C760" s="40" t="s">
        <v>975</v>
      </c>
      <c r="D760" s="183">
        <v>1</v>
      </c>
      <c r="E760" s="207" t="s">
        <v>453</v>
      </c>
      <c r="F760" s="207">
        <v>2.5</v>
      </c>
      <c r="G760" s="186">
        <v>88</v>
      </c>
      <c r="H760" s="109">
        <v>3.5375249189582774</v>
      </c>
      <c r="I760" s="121">
        <v>11.98011589050293</v>
      </c>
      <c r="J760" s="121">
        <v>11.077634924844329</v>
      </c>
      <c r="K760" s="121">
        <v>0.90248096565860081</v>
      </c>
      <c r="L760" s="130"/>
      <c r="M760" s="109">
        <v>0.11980115890502929</v>
      </c>
      <c r="N760" s="109">
        <v>0.11077634924844329</v>
      </c>
      <c r="O760" s="109">
        <v>9.0248096565860077E-3</v>
      </c>
      <c r="P760" s="110"/>
      <c r="Q760" s="109">
        <v>1.2647799999999998</v>
      </c>
      <c r="R760" s="107">
        <f t="shared" si="193"/>
        <v>0.15152210975990293</v>
      </c>
      <c r="S760" s="109">
        <f t="shared" si="193"/>
        <v>0.14010771100244609</v>
      </c>
      <c r="T760" s="110">
        <f t="shared" si="193"/>
        <v>1.1414398757456848E-2</v>
      </c>
      <c r="U760" s="108">
        <f t="shared" si="195"/>
        <v>0.37880527439975731</v>
      </c>
      <c r="V760" s="11">
        <f t="shared" si="195"/>
        <v>0.3502692775061152</v>
      </c>
      <c r="W760" s="11">
        <f t="shared" si="195"/>
        <v>2.8535996893642123E-2</v>
      </c>
      <c r="X760" s="92">
        <f t="shared" si="123"/>
        <v>3788.0527439975731</v>
      </c>
      <c r="Y760" s="15">
        <f t="shared" si="124"/>
        <v>3502.6927750611521</v>
      </c>
      <c r="Z760" s="15">
        <f t="shared" si="125"/>
        <v>285.35996893642124</v>
      </c>
      <c r="AA760" s="111">
        <f t="shared" si="194"/>
        <v>37.880527439975729</v>
      </c>
      <c r="AB760" s="87">
        <f t="shared" si="194"/>
        <v>35.02692775061152</v>
      </c>
      <c r="AC760" s="127">
        <f t="shared" si="194"/>
        <v>2.8535996893642124</v>
      </c>
      <c r="AD760" s="2"/>
      <c r="AE760" s="2"/>
      <c r="AF760" s="115"/>
    </row>
    <row r="761" spans="1:32" x14ac:dyDescent="0.25">
      <c r="A761" s="183" t="s">
        <v>41</v>
      </c>
      <c r="B761" s="183" t="s">
        <v>38</v>
      </c>
      <c r="C761" s="40" t="s">
        <v>975</v>
      </c>
      <c r="D761" s="183">
        <v>1</v>
      </c>
      <c r="E761" s="207" t="s">
        <v>454</v>
      </c>
      <c r="F761" s="207">
        <v>3</v>
      </c>
      <c r="G761" s="186"/>
      <c r="H761" s="109">
        <v>3.6223799447960823</v>
      </c>
      <c r="I761" s="121">
        <v>11.910306930541992</v>
      </c>
      <c r="J761" s="121">
        <v>11.134713682743488</v>
      </c>
      <c r="K761" s="121">
        <v>0.77559324779850414</v>
      </c>
      <c r="L761" s="130"/>
      <c r="M761" s="109">
        <v>0.11910306930541992</v>
      </c>
      <c r="N761" s="109">
        <v>0.11134713682743488</v>
      </c>
      <c r="O761" s="109">
        <v>7.7559324779850414E-3</v>
      </c>
      <c r="P761" s="110"/>
      <c r="Q761" s="109">
        <v>1.27536</v>
      </c>
      <c r="R761" s="107">
        <f t="shared" si="193"/>
        <v>0.15189929046936035</v>
      </c>
      <c r="S761" s="109">
        <f t="shared" si="193"/>
        <v>0.14200768442423736</v>
      </c>
      <c r="T761" s="110">
        <f t="shared" si="193"/>
        <v>9.8916060451230033E-3</v>
      </c>
      <c r="U761" s="108">
        <f t="shared" si="195"/>
        <v>0.45569787140808105</v>
      </c>
      <c r="V761" s="11">
        <f t="shared" si="195"/>
        <v>0.42602305327271206</v>
      </c>
      <c r="W761" s="11">
        <f t="shared" si="195"/>
        <v>2.967481813536901E-2</v>
      </c>
      <c r="X761" s="92">
        <f t="shared" si="123"/>
        <v>4556.9787140808103</v>
      </c>
      <c r="Y761" s="15">
        <f t="shared" si="124"/>
        <v>4260.2305327271206</v>
      </c>
      <c r="Z761" s="15">
        <f t="shared" si="125"/>
        <v>296.74818135369009</v>
      </c>
      <c r="AA761" s="111">
        <f t="shared" si="194"/>
        <v>45.569787140808103</v>
      </c>
      <c r="AB761" s="87">
        <f t="shared" si="194"/>
        <v>42.602305327271203</v>
      </c>
      <c r="AC761" s="127">
        <f t="shared" si="194"/>
        <v>2.9674818135369008</v>
      </c>
      <c r="AD761" s="2"/>
      <c r="AE761" s="2"/>
      <c r="AF761" s="115"/>
    </row>
    <row r="762" spans="1:32" x14ac:dyDescent="0.25">
      <c r="A762" s="183" t="s">
        <v>41</v>
      </c>
      <c r="B762" s="183" t="s">
        <v>38</v>
      </c>
      <c r="C762" s="40" t="s">
        <v>975</v>
      </c>
      <c r="D762" s="183">
        <v>1</v>
      </c>
      <c r="E762" s="207" t="s">
        <v>476</v>
      </c>
      <c r="F762" s="207">
        <v>6</v>
      </c>
      <c r="G762" s="186"/>
      <c r="H762" s="109">
        <v>4.0153107973910664</v>
      </c>
      <c r="I762" s="121">
        <v>11.863393783569336</v>
      </c>
      <c r="J762" s="121">
        <v>10.429140860719187</v>
      </c>
      <c r="K762" s="121">
        <v>1.434252922850149</v>
      </c>
      <c r="L762" s="130"/>
      <c r="M762" s="109">
        <v>0.11863393783569336</v>
      </c>
      <c r="N762" s="109">
        <v>0.10429140860719187</v>
      </c>
      <c r="O762" s="109">
        <v>1.434252922850149E-2</v>
      </c>
      <c r="P762" s="110"/>
      <c r="Q762" s="109">
        <v>1.2210799999999999</v>
      </c>
      <c r="R762" s="107">
        <f t="shared" si="193"/>
        <v>0.14486152881240844</v>
      </c>
      <c r="S762" s="109">
        <f t="shared" si="193"/>
        <v>0.12734815322206985</v>
      </c>
      <c r="T762" s="110">
        <f t="shared" si="193"/>
        <v>1.7513375590338599E-2</v>
      </c>
      <c r="U762" s="108">
        <f t="shared" si="195"/>
        <v>0.86916917287445061</v>
      </c>
      <c r="V762" s="11">
        <f t="shared" si="195"/>
        <v>0.76408891933241896</v>
      </c>
      <c r="W762" s="11">
        <f t="shared" si="195"/>
        <v>0.1050802535420316</v>
      </c>
      <c r="X762" s="92">
        <f t="shared" si="123"/>
        <v>8691.6917287445067</v>
      </c>
      <c r="Y762" s="15">
        <f t="shared" si="124"/>
        <v>7640.8891933241894</v>
      </c>
      <c r="Z762" s="15">
        <f t="shared" si="125"/>
        <v>1050.802535420316</v>
      </c>
      <c r="AA762" s="111">
        <f t="shared" si="194"/>
        <v>86.916917287445074</v>
      </c>
      <c r="AB762" s="87">
        <f t="shared" si="194"/>
        <v>76.40889193324189</v>
      </c>
      <c r="AC762" s="127">
        <f t="shared" si="194"/>
        <v>10.508025354203159</v>
      </c>
      <c r="AD762" s="2"/>
      <c r="AE762" s="2"/>
      <c r="AF762" s="115"/>
    </row>
    <row r="763" spans="1:32" x14ac:dyDescent="0.25">
      <c r="A763" s="183" t="s">
        <v>41</v>
      </c>
      <c r="B763" s="183" t="s">
        <v>38</v>
      </c>
      <c r="C763" s="40" t="s">
        <v>975</v>
      </c>
      <c r="D763" s="183">
        <v>1</v>
      </c>
      <c r="E763" s="207" t="s">
        <v>477</v>
      </c>
      <c r="F763" s="207">
        <v>6</v>
      </c>
      <c r="G763" s="186"/>
      <c r="H763" s="109">
        <v>3.9997205068781359</v>
      </c>
      <c r="I763" s="121">
        <v>11.979222297668457</v>
      </c>
      <c r="J763" s="121">
        <v>11.059893649728689</v>
      </c>
      <c r="K763" s="121">
        <v>0.91932864793976776</v>
      </c>
      <c r="L763" s="130"/>
      <c r="M763" s="109">
        <v>0.11979222297668457</v>
      </c>
      <c r="N763" s="109">
        <v>0.11059893649728689</v>
      </c>
      <c r="O763" s="109">
        <v>9.193286479397678E-3</v>
      </c>
      <c r="P763" s="110"/>
      <c r="Q763" s="109">
        <v>1.1852200000000002</v>
      </c>
      <c r="R763" s="107">
        <f t="shared" si="193"/>
        <v>0.1419801385164261</v>
      </c>
      <c r="S763" s="109">
        <f t="shared" si="193"/>
        <v>0.13108407151531437</v>
      </c>
      <c r="T763" s="110">
        <f t="shared" si="193"/>
        <v>1.0896067001111717E-2</v>
      </c>
      <c r="U763" s="108">
        <f t="shared" si="195"/>
        <v>0.85188083109855661</v>
      </c>
      <c r="V763" s="11">
        <f t="shared" si="195"/>
        <v>0.78650442909188623</v>
      </c>
      <c r="W763" s="11">
        <f t="shared" si="195"/>
        <v>6.5376402006670303E-2</v>
      </c>
      <c r="X763" s="92">
        <f t="shared" si="123"/>
        <v>8518.808310985567</v>
      </c>
      <c r="Y763" s="15">
        <f t="shared" si="124"/>
        <v>7865.0442909188623</v>
      </c>
      <c r="Z763" s="15">
        <f t="shared" si="125"/>
        <v>653.76402006670298</v>
      </c>
      <c r="AA763" s="111">
        <f t="shared" si="194"/>
        <v>85.188083109855668</v>
      </c>
      <c r="AB763" s="87">
        <f t="shared" si="194"/>
        <v>78.650442909188627</v>
      </c>
      <c r="AC763" s="127">
        <f t="shared" si="194"/>
        <v>6.5376402006670302</v>
      </c>
      <c r="AD763" s="2"/>
      <c r="AE763" s="2"/>
      <c r="AF763" s="115"/>
    </row>
    <row r="764" spans="1:32" x14ac:dyDescent="0.25">
      <c r="A764" s="183" t="s">
        <v>41</v>
      </c>
      <c r="B764" s="183" t="s">
        <v>38</v>
      </c>
      <c r="C764" s="40" t="s">
        <v>975</v>
      </c>
      <c r="D764" s="183">
        <v>1</v>
      </c>
      <c r="E764" s="207" t="s">
        <v>478</v>
      </c>
      <c r="F764" s="207">
        <v>4.5</v>
      </c>
      <c r="G764" s="186"/>
      <c r="H764" s="109">
        <v>4.1574794729730407</v>
      </c>
      <c r="I764" s="121">
        <v>11.831676006317139</v>
      </c>
      <c r="J764" s="121">
        <v>10.917290153144529</v>
      </c>
      <c r="K764" s="121">
        <v>0.91438585317260923</v>
      </c>
      <c r="L764" s="130"/>
      <c r="M764" s="109">
        <v>0.11831676006317139</v>
      </c>
      <c r="N764" s="109">
        <v>0.10917290153144529</v>
      </c>
      <c r="O764" s="109">
        <v>9.1438585317260915E-3</v>
      </c>
      <c r="P764" s="110"/>
      <c r="Q764" s="109">
        <v>1.3602400000000001</v>
      </c>
      <c r="R764" s="107">
        <f t="shared" si="193"/>
        <v>0.16093918970832827</v>
      </c>
      <c r="S764" s="109">
        <f t="shared" si="193"/>
        <v>0.14850134757913316</v>
      </c>
      <c r="T764" s="110">
        <f t="shared" si="193"/>
        <v>1.24378421291951E-2</v>
      </c>
      <c r="U764" s="108">
        <f t="shared" si="195"/>
        <v>0.72422635368747723</v>
      </c>
      <c r="V764" s="11">
        <f t="shared" si="195"/>
        <v>0.66825606410609928</v>
      </c>
      <c r="W764" s="11">
        <f t="shared" si="195"/>
        <v>5.5970289581377945E-2</v>
      </c>
      <c r="X764" s="92">
        <f t="shared" si="123"/>
        <v>7242.2635368747724</v>
      </c>
      <c r="Y764" s="15">
        <f t="shared" si="124"/>
        <v>6682.5606410609926</v>
      </c>
      <c r="Z764" s="15">
        <f t="shared" si="125"/>
        <v>559.70289581377949</v>
      </c>
      <c r="AA764" s="111">
        <f t="shared" si="194"/>
        <v>72.42263536874772</v>
      </c>
      <c r="AB764" s="87">
        <f t="shared" si="194"/>
        <v>66.825606410609922</v>
      </c>
      <c r="AC764" s="127">
        <f t="shared" si="194"/>
        <v>5.5970289581377948</v>
      </c>
      <c r="AD764" s="2"/>
      <c r="AE764" s="2"/>
      <c r="AF764" s="115"/>
    </row>
    <row r="765" spans="1:32" x14ac:dyDescent="0.25">
      <c r="A765" s="183" t="s">
        <v>41</v>
      </c>
      <c r="B765" s="183" t="s">
        <v>38</v>
      </c>
      <c r="C765" s="40" t="s">
        <v>975</v>
      </c>
      <c r="D765" s="183">
        <v>1</v>
      </c>
      <c r="E765" s="207" t="s">
        <v>479</v>
      </c>
      <c r="F765" s="207">
        <v>6</v>
      </c>
      <c r="G765" s="186"/>
      <c r="H765" s="109">
        <v>4.094872937629118</v>
      </c>
      <c r="I765" s="121">
        <v>11.774210929870605</v>
      </c>
      <c r="J765" s="121">
        <v>10.96612608018164</v>
      </c>
      <c r="K765" s="121">
        <v>0.80808484968896543</v>
      </c>
      <c r="L765" s="130"/>
      <c r="M765" s="109">
        <v>0.11774210929870606</v>
      </c>
      <c r="N765" s="109">
        <v>0.1096612608018164</v>
      </c>
      <c r="O765" s="109">
        <v>8.0808484968896543E-3</v>
      </c>
      <c r="P765" s="110"/>
      <c r="Q765" s="109">
        <v>1.4205600000000003</v>
      </c>
      <c r="R765" s="107">
        <f t="shared" si="193"/>
        <v>0.1672597307853699</v>
      </c>
      <c r="S765" s="109">
        <f t="shared" si="193"/>
        <v>0.15578040064462834</v>
      </c>
      <c r="T765" s="110">
        <f t="shared" si="193"/>
        <v>1.1479330140741569E-2</v>
      </c>
      <c r="U765" s="108">
        <f t="shared" si="195"/>
        <v>1.0035583847122196</v>
      </c>
      <c r="V765" s="11">
        <f t="shared" si="195"/>
        <v>0.93468240386777013</v>
      </c>
      <c r="W765" s="11">
        <f t="shared" si="195"/>
        <v>6.8875980844449416E-2</v>
      </c>
      <c r="X765" s="92">
        <f t="shared" si="123"/>
        <v>10035.583847122196</v>
      </c>
      <c r="Y765" s="15">
        <f t="shared" si="124"/>
        <v>9346.8240386777015</v>
      </c>
      <c r="Z765" s="15">
        <f t="shared" si="125"/>
        <v>688.75980844449418</v>
      </c>
      <c r="AA765" s="111">
        <f t="shared" si="194"/>
        <v>100.35583847122196</v>
      </c>
      <c r="AB765" s="87">
        <f t="shared" si="194"/>
        <v>93.468240386777012</v>
      </c>
      <c r="AC765" s="127">
        <f t="shared" si="194"/>
        <v>6.8875980844449423</v>
      </c>
      <c r="AD765" s="2"/>
      <c r="AE765" s="2"/>
      <c r="AF765" s="115"/>
    </row>
    <row r="766" spans="1:32" x14ac:dyDescent="0.25">
      <c r="A766" s="183" t="s">
        <v>41</v>
      </c>
      <c r="B766" s="183" t="s">
        <v>38</v>
      </c>
      <c r="C766" s="40" t="s">
        <v>975</v>
      </c>
      <c r="D766" s="183">
        <v>1</v>
      </c>
      <c r="E766" s="207" t="s">
        <v>480</v>
      </c>
      <c r="F766" s="207">
        <v>6</v>
      </c>
      <c r="G766" s="186"/>
      <c r="H766" s="109">
        <v>4.5280881710981475</v>
      </c>
      <c r="I766" s="121">
        <v>11.829705238342285</v>
      </c>
      <c r="J766" s="121">
        <v>10.763986060121152</v>
      </c>
      <c r="K766" s="121">
        <v>1.0657191782211335</v>
      </c>
      <c r="L766" s="130"/>
      <c r="M766" s="109">
        <v>0.11829705238342285</v>
      </c>
      <c r="N766" s="109">
        <v>0.10763986060121152</v>
      </c>
      <c r="O766" s="109">
        <v>1.0657191782211336E-2</v>
      </c>
      <c r="P766" s="110"/>
      <c r="Q766" s="109">
        <v>1.36982</v>
      </c>
      <c r="R766" s="107">
        <f t="shared" si="193"/>
        <v>0.16204566829586028</v>
      </c>
      <c r="S766" s="109">
        <f t="shared" si="193"/>
        <v>0.14744723384875155</v>
      </c>
      <c r="T766" s="110">
        <f t="shared" si="193"/>
        <v>1.4598434447108732E-2</v>
      </c>
      <c r="U766" s="108">
        <f t="shared" si="195"/>
        <v>0.97227400977516176</v>
      </c>
      <c r="V766" s="11">
        <f t="shared" si="195"/>
        <v>0.88468340309250937</v>
      </c>
      <c r="W766" s="11">
        <f t="shared" si="195"/>
        <v>8.7590606682652394E-2</v>
      </c>
      <c r="X766" s="92">
        <f t="shared" si="123"/>
        <v>9722.7400977516172</v>
      </c>
      <c r="Y766" s="15">
        <f t="shared" si="124"/>
        <v>8846.8340309250943</v>
      </c>
      <c r="Z766" s="15">
        <f t="shared" si="125"/>
        <v>875.9060668265239</v>
      </c>
      <c r="AA766" s="111">
        <f t="shared" si="194"/>
        <v>97.227400977516169</v>
      </c>
      <c r="AB766" s="87">
        <f t="shared" si="194"/>
        <v>88.468340309250948</v>
      </c>
      <c r="AC766" s="127">
        <f t="shared" si="194"/>
        <v>8.7590606682652385</v>
      </c>
      <c r="AD766" s="2"/>
      <c r="AE766" s="2"/>
      <c r="AF766" s="115"/>
    </row>
    <row r="767" spans="1:32" x14ac:dyDescent="0.25">
      <c r="A767" s="183" t="s">
        <v>41</v>
      </c>
      <c r="B767" s="183" t="s">
        <v>38</v>
      </c>
      <c r="C767" s="40" t="s">
        <v>975</v>
      </c>
      <c r="D767" s="183">
        <v>1</v>
      </c>
      <c r="E767" s="207" t="s">
        <v>481</v>
      </c>
      <c r="F767" s="207">
        <v>6</v>
      </c>
      <c r="G767" s="186"/>
      <c r="H767" s="109">
        <v>3.9424783568170501</v>
      </c>
      <c r="I767" s="121">
        <v>11.748026847839355</v>
      </c>
      <c r="J767" s="121">
        <v>10.86038683271107</v>
      </c>
      <c r="K767" s="121">
        <v>0.8876400151282855</v>
      </c>
      <c r="L767" s="130"/>
      <c r="M767" s="109">
        <v>0.11748026847839356</v>
      </c>
      <c r="N767" s="109">
        <v>0.10860386832711071</v>
      </c>
      <c r="O767" s="109">
        <v>8.8764001512828556E-3</v>
      </c>
      <c r="P767" s="110"/>
      <c r="Q767" s="109">
        <v>1.5735199999999998</v>
      </c>
      <c r="R767" s="107">
        <f t="shared" si="193"/>
        <v>0.18485755205612181</v>
      </c>
      <c r="S767" s="109">
        <f t="shared" si="193"/>
        <v>0.17089035889007523</v>
      </c>
      <c r="T767" s="110">
        <f t="shared" si="193"/>
        <v>1.3967193166046598E-2</v>
      </c>
      <c r="U767" s="108">
        <f t="shared" si="195"/>
        <v>1.109145312336731</v>
      </c>
      <c r="V767" s="11">
        <f t="shared" si="195"/>
        <v>1.0253421533404512</v>
      </c>
      <c r="W767" s="11">
        <f t="shared" si="195"/>
        <v>8.3803158996279589E-2</v>
      </c>
      <c r="X767" s="92">
        <f t="shared" si="123"/>
        <v>11091.45312336731</v>
      </c>
      <c r="Y767" s="15">
        <f t="shared" si="124"/>
        <v>10253.421533404511</v>
      </c>
      <c r="Z767" s="15">
        <f t="shared" si="125"/>
        <v>838.03158996279592</v>
      </c>
      <c r="AA767" s="111">
        <f t="shared" si="194"/>
        <v>110.9145312336731</v>
      </c>
      <c r="AB767" s="87">
        <f t="shared" si="194"/>
        <v>102.53421533404511</v>
      </c>
      <c r="AC767" s="127">
        <f t="shared" si="194"/>
        <v>8.3803158996279592</v>
      </c>
      <c r="AD767" s="2"/>
      <c r="AE767" s="2"/>
      <c r="AF767" s="115"/>
    </row>
    <row r="768" spans="1:32" x14ac:dyDescent="0.25">
      <c r="A768" s="183" t="s">
        <v>41</v>
      </c>
      <c r="B768" s="183" t="s">
        <v>38</v>
      </c>
      <c r="C768" s="40" t="s">
        <v>975</v>
      </c>
      <c r="D768" s="183">
        <v>1</v>
      </c>
      <c r="E768" s="207" t="s">
        <v>482</v>
      </c>
      <c r="F768" s="207">
        <v>6</v>
      </c>
      <c r="G768" s="186"/>
      <c r="H768" s="109">
        <v>3.5172638701509484</v>
      </c>
      <c r="I768" s="121">
        <v>11.923552513122559</v>
      </c>
      <c r="J768" s="121">
        <v>10.847264211234739</v>
      </c>
      <c r="K768" s="121">
        <v>1.0762883018878195</v>
      </c>
      <c r="L768" s="130"/>
      <c r="M768" s="109">
        <v>0.11923552513122558</v>
      </c>
      <c r="N768" s="109">
        <v>0.10847264211234739</v>
      </c>
      <c r="O768" s="109">
        <v>1.0762883018878195E-2</v>
      </c>
      <c r="P768" s="110"/>
      <c r="Q768" s="109">
        <v>1.5642</v>
      </c>
      <c r="R768" s="107">
        <f t="shared" si="193"/>
        <v>0.18650820841026305</v>
      </c>
      <c r="S768" s="109">
        <f t="shared" si="193"/>
        <v>0.16967290679213379</v>
      </c>
      <c r="T768" s="110">
        <f t="shared" si="193"/>
        <v>1.6835301618129274E-2</v>
      </c>
      <c r="U768" s="108">
        <f t="shared" si="195"/>
        <v>1.1190492504615783</v>
      </c>
      <c r="V768" s="11">
        <f t="shared" si="195"/>
        <v>1.0180374407528026</v>
      </c>
      <c r="W768" s="11">
        <f t="shared" si="195"/>
        <v>0.10101180970877564</v>
      </c>
      <c r="X768" s="92">
        <f t="shared" si="123"/>
        <v>11190.492504615784</v>
      </c>
      <c r="Y768" s="15">
        <f t="shared" si="124"/>
        <v>10180.374407528025</v>
      </c>
      <c r="Z768" s="15">
        <f t="shared" si="125"/>
        <v>1010.1180970877564</v>
      </c>
      <c r="AA768" s="111">
        <f t="shared" si="194"/>
        <v>111.90492504615784</v>
      </c>
      <c r="AB768" s="87">
        <f t="shared" si="194"/>
        <v>101.80374407528025</v>
      </c>
      <c r="AC768" s="127">
        <f t="shared" si="194"/>
        <v>10.101180970877564</v>
      </c>
      <c r="AD768" s="2"/>
      <c r="AE768" s="2"/>
      <c r="AF768" s="115"/>
    </row>
    <row r="769" spans="1:32" x14ac:dyDescent="0.25">
      <c r="A769" s="183" t="s">
        <v>41</v>
      </c>
      <c r="B769" s="183" t="s">
        <v>38</v>
      </c>
      <c r="C769" s="40" t="s">
        <v>975</v>
      </c>
      <c r="D769" s="183">
        <v>1</v>
      </c>
      <c r="E769" s="207" t="s">
        <v>483</v>
      </c>
      <c r="F769" s="207">
        <v>6</v>
      </c>
      <c r="G769" s="186"/>
      <c r="H769" s="109">
        <v>3.6295169315539058</v>
      </c>
      <c r="I769" s="121">
        <v>11.922155857086182</v>
      </c>
      <c r="J769" s="121">
        <v>10.90288004646332</v>
      </c>
      <c r="K769" s="121">
        <v>1.0192758106228617</v>
      </c>
      <c r="L769" s="130"/>
      <c r="M769" s="109">
        <v>0.11922155857086182</v>
      </c>
      <c r="N769" s="109">
        <v>0.1090288004646332</v>
      </c>
      <c r="O769" s="109">
        <v>1.0192758106228616E-2</v>
      </c>
      <c r="P769" s="110"/>
      <c r="Q769" s="109">
        <v>1.5909800000000001</v>
      </c>
      <c r="R769" s="107">
        <f t="shared" si="193"/>
        <v>0.18967911525506975</v>
      </c>
      <c r="S769" s="109">
        <f t="shared" si="193"/>
        <v>0.17346264096322214</v>
      </c>
      <c r="T769" s="110">
        <f t="shared" si="193"/>
        <v>1.6216474291847603E-2</v>
      </c>
      <c r="U769" s="108">
        <f t="shared" si="195"/>
        <v>1.1380746915304185</v>
      </c>
      <c r="V769" s="11">
        <f t="shared" si="195"/>
        <v>1.0407758457793328</v>
      </c>
      <c r="W769" s="11">
        <f t="shared" si="195"/>
        <v>9.7298845751085619E-2</v>
      </c>
      <c r="X769" s="92">
        <f t="shared" si="123"/>
        <v>11380.746915304186</v>
      </c>
      <c r="Y769" s="15">
        <f t="shared" si="124"/>
        <v>10407.758457793328</v>
      </c>
      <c r="Z769" s="15">
        <f t="shared" si="125"/>
        <v>972.98845751085616</v>
      </c>
      <c r="AA769" s="111">
        <f t="shared" si="194"/>
        <v>113.80746915304186</v>
      </c>
      <c r="AB769" s="87">
        <f t="shared" si="194"/>
        <v>104.07758457793329</v>
      </c>
      <c r="AC769" s="127">
        <f t="shared" si="194"/>
        <v>9.7298845751085619</v>
      </c>
      <c r="AD769" s="2"/>
      <c r="AE769" s="2"/>
      <c r="AF769" s="115"/>
    </row>
    <row r="770" spans="1:32" x14ac:dyDescent="0.25">
      <c r="A770" s="183" t="s">
        <v>41</v>
      </c>
      <c r="B770" s="183" t="s">
        <v>38</v>
      </c>
      <c r="C770" s="40" t="s">
        <v>975</v>
      </c>
      <c r="D770" s="183">
        <v>1</v>
      </c>
      <c r="E770" s="207" t="s">
        <v>484</v>
      </c>
      <c r="F770" s="207">
        <v>6</v>
      </c>
      <c r="G770" s="186"/>
      <c r="H770" s="109">
        <v>3.5312510241452966</v>
      </c>
      <c r="I770" s="121">
        <v>11.752824783325195</v>
      </c>
      <c r="J770" s="121">
        <v>10.923579601310015</v>
      </c>
      <c r="K770" s="121">
        <v>0.82924518201518005</v>
      </c>
      <c r="L770" s="130"/>
      <c r="M770" s="109">
        <v>0.11752824783325196</v>
      </c>
      <c r="N770" s="109">
        <v>0.10923579601310016</v>
      </c>
      <c r="O770" s="109">
        <v>8.2924518201517999E-3</v>
      </c>
      <c r="P770" s="110"/>
      <c r="Q770" s="109">
        <v>1.5235999999999998</v>
      </c>
      <c r="R770" s="107">
        <f t="shared" si="193"/>
        <v>0.17906603839874266</v>
      </c>
      <c r="S770" s="109">
        <f t="shared" si="193"/>
        <v>0.16643165880555938</v>
      </c>
      <c r="T770" s="110">
        <f t="shared" si="193"/>
        <v>1.2634379593183281E-2</v>
      </c>
      <c r="U770" s="108">
        <f t="shared" si="195"/>
        <v>1.0743962303924559</v>
      </c>
      <c r="V770" s="11">
        <f t="shared" si="195"/>
        <v>0.99858995283335616</v>
      </c>
      <c r="W770" s="11">
        <f t="shared" si="195"/>
        <v>7.5806277559099688E-2</v>
      </c>
      <c r="X770" s="92">
        <f t="shared" si="123"/>
        <v>10743.96230392456</v>
      </c>
      <c r="Y770" s="15">
        <f t="shared" si="124"/>
        <v>9985.8995283335607</v>
      </c>
      <c r="Z770" s="15">
        <f t="shared" si="125"/>
        <v>758.06277559099692</v>
      </c>
      <c r="AA770" s="111">
        <f t="shared" si="194"/>
        <v>107.4396230392456</v>
      </c>
      <c r="AB770" s="87">
        <f t="shared" si="194"/>
        <v>99.858995283335616</v>
      </c>
      <c r="AC770" s="127">
        <f t="shared" si="194"/>
        <v>7.5806277559099691</v>
      </c>
      <c r="AD770" s="2"/>
      <c r="AE770" s="2"/>
      <c r="AF770" s="115"/>
    </row>
    <row r="771" spans="1:32" x14ac:dyDescent="0.25">
      <c r="A771" s="183" t="s">
        <v>41</v>
      </c>
      <c r="B771" s="183" t="s">
        <v>38</v>
      </c>
      <c r="C771" s="40" t="s">
        <v>975</v>
      </c>
      <c r="D771" s="183">
        <v>1</v>
      </c>
      <c r="E771" s="207" t="s">
        <v>485</v>
      </c>
      <c r="F771" s="207">
        <v>6</v>
      </c>
      <c r="G771" s="186"/>
      <c r="H771" s="109">
        <v>4.0190145148708307</v>
      </c>
      <c r="I771" s="121">
        <v>11.712821006774902</v>
      </c>
      <c r="J771" s="121">
        <v>11.13292510370654</v>
      </c>
      <c r="K771" s="121">
        <v>0.57989590306836192</v>
      </c>
      <c r="L771" s="130"/>
      <c r="M771" s="109">
        <v>0.11712821006774903</v>
      </c>
      <c r="N771" s="109">
        <v>0.11132925103706541</v>
      </c>
      <c r="O771" s="109">
        <v>5.7989590306836191E-3</v>
      </c>
      <c r="P771" s="110"/>
      <c r="Q771" s="109">
        <v>1.61432</v>
      </c>
      <c r="R771" s="107">
        <f t="shared" si="193"/>
        <v>0.18908241207656859</v>
      </c>
      <c r="S771" s="109">
        <f t="shared" si="193"/>
        <v>0.17972103653415544</v>
      </c>
      <c r="T771" s="110">
        <f t="shared" si="193"/>
        <v>9.3613755424131802E-3</v>
      </c>
      <c r="U771" s="108">
        <f t="shared" si="195"/>
        <v>1.1344944724594115</v>
      </c>
      <c r="V771" s="11">
        <f t="shared" si="195"/>
        <v>1.0783262192049325</v>
      </c>
      <c r="W771" s="11">
        <f t="shared" si="195"/>
        <v>5.6168253254479085E-2</v>
      </c>
      <c r="X771" s="92">
        <f t="shared" si="123"/>
        <v>11344.944724594116</v>
      </c>
      <c r="Y771" s="15">
        <f t="shared" si="124"/>
        <v>10783.262192049326</v>
      </c>
      <c r="Z771" s="15">
        <f t="shared" si="125"/>
        <v>561.68253254479089</v>
      </c>
      <c r="AA771" s="111">
        <f t="shared" si="194"/>
        <v>113.44944724594116</v>
      </c>
      <c r="AB771" s="87">
        <f t="shared" si="194"/>
        <v>107.83262192049325</v>
      </c>
      <c r="AC771" s="127">
        <f t="shared" si="194"/>
        <v>5.616825325447909</v>
      </c>
      <c r="AD771" s="2"/>
      <c r="AE771" s="2"/>
      <c r="AF771" s="115"/>
    </row>
    <row r="772" spans="1:32" x14ac:dyDescent="0.25">
      <c r="A772" s="183" t="s">
        <v>41</v>
      </c>
      <c r="B772" s="183" t="s">
        <v>38</v>
      </c>
      <c r="C772" s="40" t="s">
        <v>975</v>
      </c>
      <c r="D772" s="183">
        <v>1</v>
      </c>
      <c r="E772" s="207" t="s">
        <v>486</v>
      </c>
      <c r="F772" s="207">
        <v>6</v>
      </c>
      <c r="G772" s="186"/>
      <c r="H772" s="109">
        <v>3.4990381467649527</v>
      </c>
      <c r="I772" s="121">
        <v>11.840776443481445</v>
      </c>
      <c r="J772" s="121">
        <v>10.976711080253667</v>
      </c>
      <c r="K772" s="121">
        <v>0.8640653632277786</v>
      </c>
      <c r="L772" s="130"/>
      <c r="M772" s="109">
        <v>0.11840776443481445</v>
      </c>
      <c r="N772" s="109">
        <v>0.10976711080253666</v>
      </c>
      <c r="O772" s="109">
        <v>8.6406536322777856E-3</v>
      </c>
      <c r="P772" s="110"/>
      <c r="Q772" s="109">
        <v>1.5504799999999999</v>
      </c>
      <c r="R772" s="107">
        <f t="shared" si="193"/>
        <v>0.18358887060089107</v>
      </c>
      <c r="S772" s="109">
        <f t="shared" si="193"/>
        <v>0.17019170995711702</v>
      </c>
      <c r="T772" s="110">
        <f t="shared" si="193"/>
        <v>1.339716064377406E-2</v>
      </c>
      <c r="U772" s="108">
        <f t="shared" si="195"/>
        <v>1.1015332236053466</v>
      </c>
      <c r="V772" s="11">
        <f t="shared" si="195"/>
        <v>1.0211502597427022</v>
      </c>
      <c r="W772" s="11">
        <f t="shared" si="195"/>
        <v>8.038296386264436E-2</v>
      </c>
      <c r="X772" s="92">
        <f t="shared" si="123"/>
        <v>11015.332236053466</v>
      </c>
      <c r="Y772" s="15">
        <f t="shared" si="124"/>
        <v>10211.502597427023</v>
      </c>
      <c r="Z772" s="15">
        <f t="shared" si="125"/>
        <v>803.82963862644363</v>
      </c>
      <c r="AA772" s="111">
        <f t="shared" si="194"/>
        <v>110.15332236053466</v>
      </c>
      <c r="AB772" s="87">
        <f t="shared" si="194"/>
        <v>102.11502597427022</v>
      </c>
      <c r="AC772" s="127">
        <f t="shared" si="194"/>
        <v>8.0382963862644363</v>
      </c>
      <c r="AD772" s="2"/>
      <c r="AE772" s="2"/>
      <c r="AF772" s="115"/>
    </row>
    <row r="773" spans="1:32" x14ac:dyDescent="0.25">
      <c r="A773" s="183" t="s">
        <v>41</v>
      </c>
      <c r="B773" s="183" t="s">
        <v>38</v>
      </c>
      <c r="C773" s="40" t="s">
        <v>975</v>
      </c>
      <c r="D773" s="183">
        <v>1</v>
      </c>
      <c r="E773" s="207" t="s">
        <v>487</v>
      </c>
      <c r="F773" s="207">
        <v>6</v>
      </c>
      <c r="G773" s="186"/>
      <c r="K773" s="109">
        <v>0.64350078132070099</v>
      </c>
      <c r="L773" s="126"/>
      <c r="O773" s="109">
        <v>6.4350078132070099E-3</v>
      </c>
      <c r="P773" s="130"/>
      <c r="Q773" s="109">
        <f>AVERAGE(Q774,Q772)</f>
        <v>1.5832199999999998</v>
      </c>
      <c r="R773" s="107">
        <f>AVERAGE(R774,R772)</f>
        <v>0.18716785816698073</v>
      </c>
      <c r="S773" s="109">
        <f t="shared" ref="S773" si="196">AVERAGE(S774,S772)</f>
        <v>0.17324921644317964</v>
      </c>
      <c r="T773" s="110">
        <f t="shared" ref="T773" si="197">AVERAGE(T774,T772)</f>
        <v>1.3918641723801086E-2</v>
      </c>
      <c r="U773" s="109">
        <f t="shared" ref="U773" si="198">AVERAGE(U774,U772)</f>
        <v>1.1230071490018845</v>
      </c>
      <c r="V773" s="109">
        <f t="shared" ref="V773" si="199">AVERAGE(V774,V772)</f>
        <v>1.039495298659078</v>
      </c>
      <c r="W773" s="110">
        <f t="shared" ref="W773" si="200">AVERAGE(W774,W772)</f>
        <v>8.3511850342806504E-2</v>
      </c>
      <c r="X773" s="123">
        <f t="shared" ref="X773" si="201">AVERAGE(X774,X772)</f>
        <v>11230.071490018843</v>
      </c>
      <c r="Y773" s="123">
        <f t="shared" ref="Y773" si="202">AVERAGE(Y774,Y772)</f>
        <v>10394.952986590779</v>
      </c>
      <c r="Z773" s="123">
        <f t="shared" ref="Z773" si="203">AVERAGE(Z774,Z772)</f>
        <v>835.1185034280652</v>
      </c>
      <c r="AA773" s="111">
        <f t="shared" si="194"/>
        <v>112.30071490018844</v>
      </c>
      <c r="AB773" s="87">
        <f t="shared" si="194"/>
        <v>103.94952986590779</v>
      </c>
      <c r="AC773" s="127">
        <f t="shared" si="194"/>
        <v>8.3511850342806522</v>
      </c>
      <c r="AD773" s="2" t="s">
        <v>726</v>
      </c>
    </row>
    <row r="774" spans="1:32" x14ac:dyDescent="0.25">
      <c r="A774" s="183" t="s">
        <v>41</v>
      </c>
      <c r="B774" s="183" t="s">
        <v>38</v>
      </c>
      <c r="C774" s="40" t="s">
        <v>975</v>
      </c>
      <c r="D774" s="183">
        <v>1</v>
      </c>
      <c r="E774" s="207" t="s">
        <v>488</v>
      </c>
      <c r="F774" s="207">
        <v>6</v>
      </c>
      <c r="G774" s="186"/>
      <c r="H774" s="109">
        <v>3.6237614028950702</v>
      </c>
      <c r="I774" s="121">
        <v>11.803933620452881</v>
      </c>
      <c r="J774" s="121">
        <v>10.910339546105241</v>
      </c>
      <c r="K774" s="121">
        <v>0.89359407434763938</v>
      </c>
      <c r="L774" s="130"/>
      <c r="M774" s="109">
        <v>0.11803933620452881</v>
      </c>
      <c r="N774" s="109">
        <v>0.10910339546105241</v>
      </c>
      <c r="O774" s="109">
        <v>8.9359407434763932E-3</v>
      </c>
      <c r="P774" s="130"/>
      <c r="Q774" s="109">
        <v>1.6159599999999998</v>
      </c>
      <c r="R774" s="107">
        <f t="shared" si="193"/>
        <v>0.19074684573307035</v>
      </c>
      <c r="S774" s="109">
        <f t="shared" si="193"/>
        <v>0.17630672292924224</v>
      </c>
      <c r="T774" s="110">
        <f t="shared" si="193"/>
        <v>1.4440122803828111E-2</v>
      </c>
      <c r="U774" s="108">
        <f t="shared" si="195"/>
        <v>1.1444810743984222</v>
      </c>
      <c r="V774" s="11">
        <f t="shared" si="195"/>
        <v>1.0578403375754535</v>
      </c>
      <c r="W774" s="11">
        <f t="shared" si="195"/>
        <v>8.6640736822968661E-2</v>
      </c>
      <c r="X774" s="92">
        <f t="shared" ref="X774:X800" si="204">U774*10^4</f>
        <v>11444.810743984222</v>
      </c>
      <c r="Y774" s="15">
        <f t="shared" ref="Y774:Y800" si="205">V774*10^4</f>
        <v>10578.403375754535</v>
      </c>
      <c r="Z774" s="15">
        <f t="shared" ref="Z774:Z800" si="206">W774*10^4</f>
        <v>866.40736822968665</v>
      </c>
      <c r="AA774" s="111">
        <f t="shared" si="194"/>
        <v>114.44810743984223</v>
      </c>
      <c r="AB774" s="87">
        <f t="shared" si="194"/>
        <v>105.78403375754534</v>
      </c>
      <c r="AC774" s="127">
        <f t="shared" si="194"/>
        <v>8.6640736822968663</v>
      </c>
      <c r="AD774" s="2"/>
      <c r="AE774" s="2"/>
      <c r="AF774" s="115"/>
    </row>
    <row r="775" spans="1:32" x14ac:dyDescent="0.25">
      <c r="A775" s="183" t="s">
        <v>41</v>
      </c>
      <c r="B775" s="183" t="s">
        <v>38</v>
      </c>
      <c r="C775" s="40" t="s">
        <v>975</v>
      </c>
      <c r="D775" s="183">
        <v>1</v>
      </c>
      <c r="E775" s="207" t="s">
        <v>489</v>
      </c>
      <c r="F775" s="207">
        <v>6</v>
      </c>
      <c r="G775" s="186"/>
      <c r="H775" s="109">
        <v>3.820209263973287</v>
      </c>
      <c r="I775" s="121">
        <v>11.817188262939453</v>
      </c>
      <c r="J775" s="121">
        <v>10.924527875765795</v>
      </c>
      <c r="K775" s="121">
        <v>0.89266038717365781</v>
      </c>
      <c r="L775" s="130"/>
      <c r="M775" s="109">
        <v>0.11817188262939453</v>
      </c>
      <c r="N775" s="109">
        <v>0.10924527875765795</v>
      </c>
      <c r="O775" s="109">
        <v>8.9266038717365787E-3</v>
      </c>
      <c r="P775" s="130"/>
      <c r="Q775" s="109">
        <v>1.4042600000000001</v>
      </c>
      <c r="R775" s="107">
        <f t="shared" si="193"/>
        <v>0.16594404790115358</v>
      </c>
      <c r="S775" s="109">
        <f t="shared" si="193"/>
        <v>0.15340877514822876</v>
      </c>
      <c r="T775" s="110">
        <f t="shared" si="193"/>
        <v>1.2535272752924809E-2</v>
      </c>
      <c r="U775" s="108">
        <f t="shared" si="195"/>
        <v>0.99566428740692137</v>
      </c>
      <c r="V775" s="11">
        <f t="shared" si="195"/>
        <v>0.92045265088937256</v>
      </c>
      <c r="W775" s="11">
        <f t="shared" si="195"/>
        <v>7.5211636517548863E-2</v>
      </c>
      <c r="X775" s="92">
        <f t="shared" si="204"/>
        <v>9956.6428740692136</v>
      </c>
      <c r="Y775" s="15">
        <f t="shared" si="205"/>
        <v>9204.5265088937249</v>
      </c>
      <c r="Z775" s="15">
        <f t="shared" si="206"/>
        <v>752.11636517548868</v>
      </c>
      <c r="AA775" s="111">
        <f t="shared" si="194"/>
        <v>99.566428740692132</v>
      </c>
      <c r="AB775" s="87">
        <f t="shared" si="194"/>
        <v>92.045265088937256</v>
      </c>
      <c r="AC775" s="127">
        <f t="shared" si="194"/>
        <v>7.521163651754887</v>
      </c>
      <c r="AD775" s="2"/>
      <c r="AE775" s="2"/>
      <c r="AF775" s="115"/>
    </row>
    <row r="776" spans="1:32" x14ac:dyDescent="0.25">
      <c r="A776" s="183" t="s">
        <v>41</v>
      </c>
      <c r="B776" s="183" t="s">
        <v>38</v>
      </c>
      <c r="C776" s="40" t="s">
        <v>975</v>
      </c>
      <c r="D776" s="183">
        <v>2</v>
      </c>
      <c r="E776" s="207" t="s">
        <v>453</v>
      </c>
      <c r="F776" s="207">
        <v>2.5</v>
      </c>
      <c r="G776" s="186">
        <v>52</v>
      </c>
      <c r="H776" s="109">
        <v>4.0138231905651622</v>
      </c>
      <c r="I776" s="121">
        <v>11.751063346862793</v>
      </c>
      <c r="J776" s="121">
        <v>10.81600034625829</v>
      </c>
      <c r="K776" s="121">
        <v>0.93506300060450265</v>
      </c>
      <c r="L776" s="130"/>
      <c r="M776" s="109">
        <v>0.11751063346862793</v>
      </c>
      <c r="N776" s="109">
        <v>0.10816000346258291</v>
      </c>
      <c r="O776" s="109">
        <v>9.350630006045026E-3</v>
      </c>
      <c r="P776" s="130"/>
      <c r="Q776" s="109">
        <v>1.14018</v>
      </c>
      <c r="R776" s="107">
        <f t="shared" si="193"/>
        <v>0.13398327406826019</v>
      </c>
      <c r="S776" s="109">
        <f t="shared" si="193"/>
        <v>0.12332187274796777</v>
      </c>
      <c r="T776" s="110">
        <f t="shared" si="193"/>
        <v>1.0661401320292417E-2</v>
      </c>
      <c r="U776" s="108">
        <f t="shared" si="195"/>
        <v>0.33495818517065051</v>
      </c>
      <c r="V776" s="11">
        <f t="shared" si="195"/>
        <v>0.30830468186991944</v>
      </c>
      <c r="W776" s="11">
        <f t="shared" si="195"/>
        <v>2.6653503300731043E-2</v>
      </c>
      <c r="X776" s="92">
        <f t="shared" si="204"/>
        <v>3349.5818517065049</v>
      </c>
      <c r="Y776" s="15">
        <f t="shared" si="205"/>
        <v>3083.0468186991943</v>
      </c>
      <c r="Z776" s="15">
        <f t="shared" si="206"/>
        <v>266.5350330073104</v>
      </c>
      <c r="AA776" s="111">
        <f t="shared" si="194"/>
        <v>33.495818517065047</v>
      </c>
      <c r="AB776" s="87">
        <f t="shared" si="194"/>
        <v>30.830468186991943</v>
      </c>
      <c r="AC776" s="127">
        <f t="shared" si="194"/>
        <v>2.6653503300731041</v>
      </c>
      <c r="AD776" s="2"/>
      <c r="AE776" s="2"/>
      <c r="AF776" s="115"/>
    </row>
    <row r="777" spans="1:32" x14ac:dyDescent="0.25">
      <c r="A777" s="183" t="s">
        <v>41</v>
      </c>
      <c r="B777" s="183" t="s">
        <v>38</v>
      </c>
      <c r="C777" s="40" t="s">
        <v>975</v>
      </c>
      <c r="D777" s="183">
        <v>2</v>
      </c>
      <c r="E777" s="207" t="s">
        <v>454</v>
      </c>
      <c r="F777" s="207">
        <v>3</v>
      </c>
      <c r="G777" s="186"/>
      <c r="H777" s="109">
        <v>4.3984142383388365</v>
      </c>
      <c r="I777" s="121">
        <v>11.848491668701172</v>
      </c>
      <c r="J777" s="121">
        <v>10.786932052942541</v>
      </c>
      <c r="K777" s="121">
        <v>1.0615596157586307</v>
      </c>
      <c r="L777" s="130"/>
      <c r="M777" s="109">
        <v>0.11848491668701172</v>
      </c>
      <c r="N777" s="109">
        <v>0.10786932052942541</v>
      </c>
      <c r="O777" s="109">
        <v>1.0615596157586307E-2</v>
      </c>
      <c r="P777" s="130"/>
      <c r="Q777" s="109">
        <v>1.3231600000000001</v>
      </c>
      <c r="R777" s="107">
        <f t="shared" si="193"/>
        <v>0.15677450236358645</v>
      </c>
      <c r="S777" s="109">
        <f t="shared" si="193"/>
        <v>0.14272837015171455</v>
      </c>
      <c r="T777" s="110">
        <f t="shared" si="193"/>
        <v>1.4046132211871898E-2</v>
      </c>
      <c r="U777" s="108">
        <f t="shared" si="195"/>
        <v>0.47032350709075932</v>
      </c>
      <c r="V777" s="11">
        <f t="shared" si="195"/>
        <v>0.42818511045514357</v>
      </c>
      <c r="W777" s="11">
        <f t="shared" si="195"/>
        <v>4.2138396635615694E-2</v>
      </c>
      <c r="X777" s="92">
        <f t="shared" si="204"/>
        <v>4703.2350709075936</v>
      </c>
      <c r="Y777" s="15">
        <f t="shared" si="205"/>
        <v>4281.851104551436</v>
      </c>
      <c r="Z777" s="15">
        <f t="shared" si="206"/>
        <v>421.38396635615692</v>
      </c>
      <c r="AA777" s="111">
        <f t="shared" si="194"/>
        <v>47.032350709075935</v>
      </c>
      <c r="AB777" s="87">
        <f t="shared" si="194"/>
        <v>42.818511045514363</v>
      </c>
      <c r="AC777" s="127">
        <f t="shared" si="194"/>
        <v>4.2138396635615694</v>
      </c>
      <c r="AD777" s="2"/>
      <c r="AE777" s="2"/>
      <c r="AF777" s="115"/>
    </row>
    <row r="778" spans="1:32" x14ac:dyDescent="0.25">
      <c r="A778" s="183" t="s">
        <v>41</v>
      </c>
      <c r="B778" s="183" t="s">
        <v>38</v>
      </c>
      <c r="C778" s="40" t="s">
        <v>975</v>
      </c>
      <c r="D778" s="183">
        <v>2</v>
      </c>
      <c r="E778" s="207" t="s">
        <v>455</v>
      </c>
      <c r="F778" s="207">
        <v>3</v>
      </c>
      <c r="G778" s="186"/>
      <c r="H778" s="109">
        <v>4.0669687533386139</v>
      </c>
      <c r="I778" s="121">
        <v>11.956625938415527</v>
      </c>
      <c r="J778" s="121">
        <v>10.753484438374121</v>
      </c>
      <c r="K778" s="121">
        <v>1.2031415000414061</v>
      </c>
      <c r="L778" s="130"/>
      <c r="M778" s="109">
        <v>0.11956625938415527</v>
      </c>
      <c r="N778" s="109">
        <v>0.10753484438374121</v>
      </c>
      <c r="O778" s="109">
        <v>1.2031415000414061E-2</v>
      </c>
      <c r="P778" s="130"/>
      <c r="Q778" s="109">
        <v>1.5418400000000001</v>
      </c>
      <c r="R778" s="107">
        <f t="shared" si="193"/>
        <v>0.18435204136886599</v>
      </c>
      <c r="S778" s="109">
        <f t="shared" si="193"/>
        <v>0.16580152446462756</v>
      </c>
      <c r="T778" s="110">
        <f t="shared" si="193"/>
        <v>1.8550516904238416E-2</v>
      </c>
      <c r="U778" s="108">
        <f t="shared" si="195"/>
        <v>0.55305612410659788</v>
      </c>
      <c r="V778" s="11">
        <f t="shared" si="195"/>
        <v>0.49740457339388267</v>
      </c>
      <c r="W778" s="11">
        <f t="shared" si="195"/>
        <v>5.5651550712715256E-2</v>
      </c>
      <c r="X778" s="92">
        <f t="shared" si="204"/>
        <v>5530.5612410659787</v>
      </c>
      <c r="Y778" s="15">
        <f t="shared" si="205"/>
        <v>4974.0457339388267</v>
      </c>
      <c r="Z778" s="15">
        <f t="shared" si="206"/>
        <v>556.51550712715255</v>
      </c>
      <c r="AA778" s="111">
        <f t="shared" si="194"/>
        <v>55.305612410659791</v>
      </c>
      <c r="AB778" s="87">
        <f t="shared" si="194"/>
        <v>49.740457339388271</v>
      </c>
      <c r="AC778" s="127">
        <f t="shared" si="194"/>
        <v>5.5651550712715254</v>
      </c>
      <c r="AD778" s="2"/>
      <c r="AE778" s="2"/>
      <c r="AF778" s="115"/>
    </row>
    <row r="779" spans="1:32" x14ac:dyDescent="0.25">
      <c r="A779" s="183" t="s">
        <v>41</v>
      </c>
      <c r="B779" s="183" t="s">
        <v>38</v>
      </c>
      <c r="C779" s="40" t="s">
        <v>975</v>
      </c>
      <c r="D779" s="183">
        <v>2</v>
      </c>
      <c r="E779" s="207" t="s">
        <v>465</v>
      </c>
      <c r="F779" s="207">
        <v>3</v>
      </c>
      <c r="G779" s="186"/>
      <c r="H779" s="109">
        <v>3.805099296491492</v>
      </c>
      <c r="I779" s="121">
        <v>11.8852858543396</v>
      </c>
      <c r="J779" s="121">
        <v>11.03471219138433</v>
      </c>
      <c r="K779" s="121">
        <v>0.85057366295527004</v>
      </c>
      <c r="L779" s="130"/>
      <c r="M779" s="109">
        <v>0.118852858543396</v>
      </c>
      <c r="N779" s="109">
        <v>0.1103471219138433</v>
      </c>
      <c r="O779" s="109">
        <v>8.5057366295526998E-3</v>
      </c>
      <c r="P779" s="130"/>
      <c r="Q779" s="109">
        <v>1.5801399999999999</v>
      </c>
      <c r="R779" s="107">
        <f t="shared" si="193"/>
        <v>0.18780415589876173</v>
      </c>
      <c r="S779" s="109">
        <f t="shared" si="193"/>
        <v>0.17436390122094034</v>
      </c>
      <c r="T779" s="110">
        <f t="shared" si="193"/>
        <v>1.3440254677821402E-2</v>
      </c>
      <c r="U779" s="108">
        <f t="shared" si="195"/>
        <v>0.56341246769628528</v>
      </c>
      <c r="V779" s="11">
        <f t="shared" si="195"/>
        <v>0.52309170366282098</v>
      </c>
      <c r="W779" s="11">
        <f t="shared" si="195"/>
        <v>4.0320764033464206E-2</v>
      </c>
      <c r="X779" s="92">
        <f t="shared" si="204"/>
        <v>5634.1246769628524</v>
      </c>
      <c r="Y779" s="15">
        <f t="shared" si="205"/>
        <v>5230.9170366282096</v>
      </c>
      <c r="Z779" s="15">
        <f t="shared" si="206"/>
        <v>403.20764033464206</v>
      </c>
      <c r="AA779" s="111">
        <f t="shared" si="194"/>
        <v>56.341246769628526</v>
      </c>
      <c r="AB779" s="87">
        <f t="shared" si="194"/>
        <v>52.309170366282096</v>
      </c>
      <c r="AC779" s="127">
        <f t="shared" si="194"/>
        <v>4.0320764033464211</v>
      </c>
      <c r="AD779" s="2"/>
      <c r="AE779" s="2"/>
      <c r="AF779" s="115"/>
    </row>
    <row r="780" spans="1:32" x14ac:dyDescent="0.25">
      <c r="A780" s="183" t="s">
        <v>41</v>
      </c>
      <c r="B780" s="183" t="s">
        <v>38</v>
      </c>
      <c r="C780" s="40" t="s">
        <v>975</v>
      </c>
      <c r="D780" s="183">
        <v>2</v>
      </c>
      <c r="E780" s="207" t="s">
        <v>466</v>
      </c>
      <c r="F780" s="207">
        <v>3</v>
      </c>
      <c r="G780" s="186"/>
      <c r="H780" s="109">
        <v>3.9519874681517058</v>
      </c>
      <c r="I780" s="121">
        <v>11.894071578979492</v>
      </c>
      <c r="J780" s="121">
        <v>10.911421203939286</v>
      </c>
      <c r="K780" s="121">
        <v>0.98265037504020647</v>
      </c>
      <c r="L780" s="130"/>
      <c r="M780" s="109">
        <v>0.11894071578979493</v>
      </c>
      <c r="N780" s="109">
        <v>0.10911421203939285</v>
      </c>
      <c r="O780" s="109">
        <v>9.8265037504020655E-3</v>
      </c>
      <c r="P780" s="130"/>
      <c r="Q780" s="109">
        <v>1.5420999999999998</v>
      </c>
      <c r="R780" s="107">
        <f t="shared" si="193"/>
        <v>0.18341847781944273</v>
      </c>
      <c r="S780" s="109">
        <f t="shared" si="193"/>
        <v>0.1682650263859477</v>
      </c>
      <c r="T780" s="110">
        <f t="shared" si="193"/>
        <v>1.5153451433495023E-2</v>
      </c>
      <c r="U780" s="108">
        <f t="shared" si="195"/>
        <v>0.55025543345832817</v>
      </c>
      <c r="V780" s="11">
        <f t="shared" si="195"/>
        <v>0.50479507915784305</v>
      </c>
      <c r="W780" s="11">
        <f t="shared" si="195"/>
        <v>4.5460354300485069E-2</v>
      </c>
      <c r="X780" s="92">
        <f t="shared" si="204"/>
        <v>5502.5543345832821</v>
      </c>
      <c r="Y780" s="15">
        <f t="shared" si="205"/>
        <v>5047.9507915784307</v>
      </c>
      <c r="Z780" s="15">
        <f t="shared" si="206"/>
        <v>454.60354300485068</v>
      </c>
      <c r="AA780" s="111">
        <f t="shared" si="194"/>
        <v>55.025543345832823</v>
      </c>
      <c r="AB780" s="87">
        <f t="shared" si="194"/>
        <v>50.479507915784311</v>
      </c>
      <c r="AC780" s="127">
        <f t="shared" si="194"/>
        <v>4.5460354300485069</v>
      </c>
      <c r="AD780" s="2"/>
      <c r="AE780" s="2"/>
      <c r="AF780" s="115"/>
    </row>
    <row r="781" spans="1:32" x14ac:dyDescent="0.25">
      <c r="A781" s="183" t="s">
        <v>41</v>
      </c>
      <c r="B781" s="183" t="s">
        <v>38</v>
      </c>
      <c r="C781" s="40" t="s">
        <v>975</v>
      </c>
      <c r="D781" s="183">
        <v>2</v>
      </c>
      <c r="E781" s="207" t="s">
        <v>490</v>
      </c>
      <c r="F781" s="207">
        <v>3</v>
      </c>
      <c r="G781" s="186"/>
      <c r="H781" s="109">
        <v>4.3079107148591778</v>
      </c>
      <c r="I781" s="121">
        <v>11.896418571472168</v>
      </c>
      <c r="J781" s="121">
        <v>10.640594270054539</v>
      </c>
      <c r="K781" s="121">
        <v>1.2558243014176291</v>
      </c>
      <c r="L781" s="130"/>
      <c r="M781" s="109">
        <v>0.11896418571472168</v>
      </c>
      <c r="N781" s="109">
        <v>0.10640594270054539</v>
      </c>
      <c r="O781" s="109">
        <v>1.2558243014176291E-2</v>
      </c>
      <c r="P781" s="130"/>
      <c r="Q781" s="109">
        <v>1.5122199999999997</v>
      </c>
      <c r="R781" s="107">
        <f t="shared" si="193"/>
        <v>0.17990002092151638</v>
      </c>
      <c r="S781" s="109">
        <f t="shared" si="193"/>
        <v>0.1609091946706187</v>
      </c>
      <c r="T781" s="110">
        <f t="shared" si="193"/>
        <v>1.8990826250897666E-2</v>
      </c>
      <c r="U781" s="108">
        <f t="shared" si="195"/>
        <v>0.53970006276454918</v>
      </c>
      <c r="V781" s="11">
        <f t="shared" si="195"/>
        <v>0.48272758401185617</v>
      </c>
      <c r="W781" s="11">
        <f t="shared" si="195"/>
        <v>5.6972478752692998E-2</v>
      </c>
      <c r="X781" s="92">
        <f t="shared" si="204"/>
        <v>5397.0006276454915</v>
      </c>
      <c r="Y781" s="15">
        <f t="shared" si="205"/>
        <v>4827.275840118562</v>
      </c>
      <c r="Z781" s="15">
        <f t="shared" si="206"/>
        <v>569.72478752692996</v>
      </c>
      <c r="AA781" s="111">
        <f t="shared" si="194"/>
        <v>53.970006276454917</v>
      </c>
      <c r="AB781" s="87">
        <f t="shared" si="194"/>
        <v>48.272758401185619</v>
      </c>
      <c r="AC781" s="127">
        <f t="shared" si="194"/>
        <v>5.6972478752692997</v>
      </c>
      <c r="AD781" s="2"/>
      <c r="AE781" s="2"/>
      <c r="AF781" s="115"/>
    </row>
    <row r="782" spans="1:32" x14ac:dyDescent="0.25">
      <c r="A782" s="183" t="s">
        <v>41</v>
      </c>
      <c r="B782" s="183" t="s">
        <v>38</v>
      </c>
      <c r="C782" s="40" t="s">
        <v>975</v>
      </c>
      <c r="D782" s="183">
        <v>2</v>
      </c>
      <c r="E782" s="207" t="s">
        <v>478</v>
      </c>
      <c r="F782" s="207">
        <v>4.5</v>
      </c>
      <c r="G782" s="186"/>
      <c r="H782" s="109">
        <v>4.2908970136963696</v>
      </c>
      <c r="I782" s="121">
        <v>11.825584411621094</v>
      </c>
      <c r="J782" s="121">
        <v>10.702646600331553</v>
      </c>
      <c r="K782" s="121">
        <v>1.1229378112895407</v>
      </c>
      <c r="L782" s="130"/>
      <c r="M782" s="109">
        <v>0.11825584411621094</v>
      </c>
      <c r="N782" s="109">
        <v>0.10702646600331553</v>
      </c>
      <c r="O782" s="109">
        <v>1.1229378112895406E-2</v>
      </c>
      <c r="P782" s="130"/>
      <c r="Q782" s="109">
        <v>1.8236399999999999</v>
      </c>
      <c r="R782" s="107">
        <f t="shared" si="193"/>
        <v>0.21565608756408691</v>
      </c>
      <c r="S782" s="109">
        <f t="shared" si="193"/>
        <v>0.19517774446228633</v>
      </c>
      <c r="T782" s="110">
        <f t="shared" si="193"/>
        <v>2.0478343101800578E-2</v>
      </c>
      <c r="U782" s="108">
        <f t="shared" si="195"/>
        <v>0.97045239403839123</v>
      </c>
      <c r="V782" s="11">
        <f t="shared" si="195"/>
        <v>0.87829985008028844</v>
      </c>
      <c r="W782" s="11">
        <f t="shared" si="195"/>
        <v>9.2152543958102601E-2</v>
      </c>
      <c r="X782" s="92">
        <f t="shared" si="204"/>
        <v>9704.5239403839132</v>
      </c>
      <c r="Y782" s="15">
        <f t="shared" si="205"/>
        <v>8782.9985008028852</v>
      </c>
      <c r="Z782" s="15">
        <f t="shared" si="206"/>
        <v>921.52543958102603</v>
      </c>
      <c r="AA782" s="111">
        <f t="shared" si="194"/>
        <v>97.045239403839133</v>
      </c>
      <c r="AB782" s="87">
        <f t="shared" si="194"/>
        <v>87.829985008028856</v>
      </c>
      <c r="AC782" s="127">
        <f t="shared" si="194"/>
        <v>9.2152543958102608</v>
      </c>
      <c r="AD782" s="2"/>
      <c r="AE782" s="2"/>
      <c r="AF782" s="115"/>
    </row>
    <row r="783" spans="1:32" x14ac:dyDescent="0.25">
      <c r="A783" s="183" t="s">
        <v>41</v>
      </c>
      <c r="B783" s="183" t="s">
        <v>38</v>
      </c>
      <c r="C783" s="40" t="s">
        <v>975</v>
      </c>
      <c r="D783" s="183">
        <v>2</v>
      </c>
      <c r="E783" s="207" t="s">
        <v>479</v>
      </c>
      <c r="F783" s="207">
        <v>6</v>
      </c>
      <c r="G783" s="186"/>
      <c r="H783" s="109">
        <v>3.9680171735994083</v>
      </c>
      <c r="I783" s="121">
        <v>11.830291748046875</v>
      </c>
      <c r="J783" s="121">
        <v>10.844446022701275</v>
      </c>
      <c r="K783" s="121">
        <v>0.98584572534559989</v>
      </c>
      <c r="L783" s="130"/>
      <c r="M783" s="109">
        <v>0.11830291748046876</v>
      </c>
      <c r="N783" s="109">
        <v>0.10844446022701275</v>
      </c>
      <c r="O783" s="109">
        <v>9.8584572534559985E-3</v>
      </c>
      <c r="P783" s="130"/>
      <c r="Q783" s="109">
        <v>1.4301799999999998</v>
      </c>
      <c r="R783" s="107">
        <f t="shared" si="193"/>
        <v>0.16919446652221679</v>
      </c>
      <c r="S783" s="109">
        <f t="shared" si="193"/>
        <v>0.15509509812746908</v>
      </c>
      <c r="T783" s="110">
        <f t="shared" si="193"/>
        <v>1.4099368394747697E-2</v>
      </c>
      <c r="U783" s="108">
        <f t="shared" si="195"/>
        <v>1.0151667991333007</v>
      </c>
      <c r="V783" s="11">
        <f t="shared" si="195"/>
        <v>0.93057058876481435</v>
      </c>
      <c r="W783" s="11">
        <f t="shared" si="195"/>
        <v>8.4596210368486177E-2</v>
      </c>
      <c r="X783" s="92">
        <f t="shared" si="204"/>
        <v>10151.667991333006</v>
      </c>
      <c r="Y783" s="15">
        <f t="shared" si="205"/>
        <v>9305.7058876481442</v>
      </c>
      <c r="Z783" s="15">
        <f t="shared" si="206"/>
        <v>845.96210368486175</v>
      </c>
      <c r="AA783" s="111">
        <f t="shared" si="194"/>
        <v>101.51667991333007</v>
      </c>
      <c r="AB783" s="87">
        <f t="shared" si="194"/>
        <v>93.057058876481449</v>
      </c>
      <c r="AC783" s="127">
        <f t="shared" si="194"/>
        <v>8.4596210368486169</v>
      </c>
      <c r="AD783" s="2"/>
      <c r="AE783" s="2"/>
      <c r="AF783" s="115"/>
    </row>
    <row r="784" spans="1:32" x14ac:dyDescent="0.25">
      <c r="A784" s="183" t="s">
        <v>41</v>
      </c>
      <c r="B784" s="183" t="s">
        <v>38</v>
      </c>
      <c r="C784" s="40" t="s">
        <v>975</v>
      </c>
      <c r="D784" s="183">
        <v>2</v>
      </c>
      <c r="E784" s="207" t="s">
        <v>480</v>
      </c>
      <c r="F784" s="207">
        <v>6</v>
      </c>
      <c r="G784" s="186"/>
      <c r="H784" s="109">
        <v>3.7845186342403294</v>
      </c>
      <c r="I784" s="121">
        <v>11.374611377716064</v>
      </c>
      <c r="J784" s="121">
        <v>11.035205302057856</v>
      </c>
      <c r="K784" s="121">
        <v>0.33940607565820891</v>
      </c>
      <c r="L784" s="130"/>
      <c r="M784" s="109">
        <v>0.11374611377716065</v>
      </c>
      <c r="N784" s="109">
        <v>0.11035205302057856</v>
      </c>
      <c r="O784" s="109">
        <v>3.394060756582089E-3</v>
      </c>
      <c r="P784" s="130"/>
      <c r="Q784" s="109">
        <v>1.5419799999999999</v>
      </c>
      <c r="R784" s="107">
        <f t="shared" si="193"/>
        <v>0.17539423252210617</v>
      </c>
      <c r="S784" s="109">
        <f t="shared" si="193"/>
        <v>0.17016065871667171</v>
      </c>
      <c r="T784" s="110">
        <f t="shared" si="193"/>
        <v>5.2335738054344492E-3</v>
      </c>
      <c r="U784" s="108">
        <f t="shared" si="195"/>
        <v>1.052365395132637</v>
      </c>
      <c r="V784" s="11">
        <f t="shared" si="195"/>
        <v>1.0209639523000302</v>
      </c>
      <c r="W784" s="11">
        <f t="shared" si="195"/>
        <v>3.1401442832606694E-2</v>
      </c>
      <c r="X784" s="92">
        <f t="shared" si="204"/>
        <v>10523.653951326371</v>
      </c>
      <c r="Y784" s="15">
        <f t="shared" si="205"/>
        <v>10209.639523000302</v>
      </c>
      <c r="Z784" s="15">
        <f t="shared" si="206"/>
        <v>314.01442832606693</v>
      </c>
      <c r="AA784" s="111">
        <f t="shared" si="194"/>
        <v>105.23653951326371</v>
      </c>
      <c r="AB784" s="87">
        <f t="shared" si="194"/>
        <v>102.09639523000303</v>
      </c>
      <c r="AC784" s="127">
        <f t="shared" si="194"/>
        <v>3.1401442832606694</v>
      </c>
      <c r="AD784" s="2"/>
      <c r="AE784" s="2"/>
      <c r="AF784" s="115"/>
    </row>
    <row r="785" spans="1:32" x14ac:dyDescent="0.25">
      <c r="A785" s="183" t="s">
        <v>41</v>
      </c>
      <c r="B785" s="183" t="s">
        <v>38</v>
      </c>
      <c r="C785" s="40" t="s">
        <v>975</v>
      </c>
      <c r="D785" s="183">
        <v>2</v>
      </c>
      <c r="E785" s="207" t="s">
        <v>481</v>
      </c>
      <c r="F785" s="207">
        <v>6</v>
      </c>
      <c r="G785" s="186"/>
      <c r="H785" s="109">
        <v>3.7858194586022726</v>
      </c>
      <c r="I785" s="121">
        <v>11.43486292486423</v>
      </c>
      <c r="J785" s="121">
        <v>10.888325664691692</v>
      </c>
      <c r="K785" s="121">
        <v>0.54653726017253845</v>
      </c>
      <c r="L785" s="130"/>
      <c r="M785" s="109">
        <v>0.11434862924864231</v>
      </c>
      <c r="N785" s="109">
        <v>0.10888325664691692</v>
      </c>
      <c r="O785" s="109">
        <v>5.4653726017253844E-3</v>
      </c>
      <c r="P785" s="130"/>
      <c r="Q785" s="109">
        <v>1.45224</v>
      </c>
      <c r="R785" s="107">
        <f t="shared" si="193"/>
        <v>0.1660616533400483</v>
      </c>
      <c r="S785" s="109">
        <f t="shared" si="193"/>
        <v>0.15812462063291863</v>
      </c>
      <c r="T785" s="110">
        <f t="shared" si="193"/>
        <v>7.9370327071296726E-3</v>
      </c>
      <c r="U785" s="108">
        <f t="shared" si="195"/>
        <v>0.99636992004028979</v>
      </c>
      <c r="V785" s="11">
        <f t="shared" si="195"/>
        <v>0.94874772379751182</v>
      </c>
      <c r="W785" s="11">
        <f t="shared" si="195"/>
        <v>4.7622196242778032E-2</v>
      </c>
      <c r="X785" s="92">
        <f t="shared" si="204"/>
        <v>9963.699200402898</v>
      </c>
      <c r="Y785" s="15">
        <f t="shared" si="205"/>
        <v>9487.4772379751175</v>
      </c>
      <c r="Z785" s="15">
        <f t="shared" si="206"/>
        <v>476.22196242778034</v>
      </c>
      <c r="AA785" s="111">
        <f t="shared" si="194"/>
        <v>99.636992004028983</v>
      </c>
      <c r="AB785" s="87">
        <f t="shared" si="194"/>
        <v>94.874772379751178</v>
      </c>
      <c r="AC785" s="127">
        <f t="shared" si="194"/>
        <v>4.7622196242778037</v>
      </c>
      <c r="AD785" s="2"/>
      <c r="AE785" s="2"/>
      <c r="AF785" s="115"/>
    </row>
    <row r="786" spans="1:32" x14ac:dyDescent="0.25">
      <c r="A786" s="183" t="s">
        <v>41</v>
      </c>
      <c r="B786" s="183" t="s">
        <v>38</v>
      </c>
      <c r="C786" s="40" t="s">
        <v>975</v>
      </c>
      <c r="D786" s="183">
        <v>2</v>
      </c>
      <c r="E786" s="207" t="s">
        <v>482</v>
      </c>
      <c r="F786" s="207">
        <v>6</v>
      </c>
      <c r="G786" s="186"/>
      <c r="H786" s="109">
        <v>3.4666685843783092</v>
      </c>
      <c r="I786" s="121">
        <v>11.392280578613281</v>
      </c>
      <c r="J786" s="121">
        <v>11.072612730676619</v>
      </c>
      <c r="K786" s="121">
        <v>0.31966784793666214</v>
      </c>
      <c r="L786" s="130"/>
      <c r="M786" s="109">
        <v>0.11392280578613281</v>
      </c>
      <c r="N786" s="109">
        <v>0.11072612730676619</v>
      </c>
      <c r="O786" s="109">
        <v>3.1966784793666216E-3</v>
      </c>
      <c r="P786" s="130"/>
      <c r="Q786" s="109">
        <v>1.5365200000000001</v>
      </c>
      <c r="R786" s="107">
        <f t="shared" si="193"/>
        <v>0.1750446695465088</v>
      </c>
      <c r="S786" s="109">
        <f t="shared" si="193"/>
        <v>0.17013290912939238</v>
      </c>
      <c r="T786" s="110">
        <f t="shared" si="193"/>
        <v>4.9117604171164016E-3</v>
      </c>
      <c r="U786" s="108">
        <f t="shared" si="195"/>
        <v>1.0502680172790528</v>
      </c>
      <c r="V786" s="11">
        <f t="shared" si="195"/>
        <v>1.0207974547763545</v>
      </c>
      <c r="W786" s="11">
        <f t="shared" si="195"/>
        <v>2.9470562502698413E-2</v>
      </c>
      <c r="X786" s="92">
        <f t="shared" si="204"/>
        <v>10502.680172790528</v>
      </c>
      <c r="Y786" s="15">
        <f t="shared" si="205"/>
        <v>10207.974547763546</v>
      </c>
      <c r="Z786" s="15">
        <f t="shared" si="206"/>
        <v>294.70562502698414</v>
      </c>
      <c r="AA786" s="111">
        <f t="shared" si="194"/>
        <v>105.02680172790528</v>
      </c>
      <c r="AB786" s="87">
        <f t="shared" si="194"/>
        <v>102.07974547763547</v>
      </c>
      <c r="AC786" s="127">
        <f t="shared" si="194"/>
        <v>2.9470562502698416</v>
      </c>
      <c r="AD786" s="2"/>
      <c r="AE786" s="2"/>
      <c r="AF786" s="115"/>
    </row>
    <row r="787" spans="1:32" x14ac:dyDescent="0.25">
      <c r="A787" s="183" t="s">
        <v>41</v>
      </c>
      <c r="B787" s="183" t="s">
        <v>38</v>
      </c>
      <c r="C787" s="40" t="s">
        <v>975</v>
      </c>
      <c r="D787" s="183">
        <v>2</v>
      </c>
      <c r="E787" s="207" t="s">
        <v>483</v>
      </c>
      <c r="F787" s="207">
        <v>6</v>
      </c>
      <c r="G787" s="186"/>
      <c r="H787" s="109">
        <v>3.4701300917312814</v>
      </c>
      <c r="I787" s="121">
        <v>11.387855529785156</v>
      </c>
      <c r="J787" s="121">
        <v>10.919821857897892</v>
      </c>
      <c r="K787" s="121">
        <v>0.46803367188726419</v>
      </c>
      <c r="L787" s="130"/>
      <c r="M787" s="109">
        <v>0.11387855529785157</v>
      </c>
      <c r="N787" s="109">
        <v>0.10919821857897892</v>
      </c>
      <c r="O787" s="109">
        <v>4.6803367188726422E-3</v>
      </c>
      <c r="P787" s="130"/>
      <c r="Q787" s="109">
        <v>1.3683600000000002</v>
      </c>
      <c r="R787" s="107">
        <f t="shared" si="193"/>
        <v>0.15582685992736819</v>
      </c>
      <c r="S787" s="109">
        <f t="shared" si="193"/>
        <v>0.14942247437473163</v>
      </c>
      <c r="T787" s="110">
        <f t="shared" si="193"/>
        <v>6.4043855526365696E-3</v>
      </c>
      <c r="U787" s="108">
        <f t="shared" si="195"/>
        <v>0.93496115956420922</v>
      </c>
      <c r="V787" s="11">
        <f t="shared" si="195"/>
        <v>0.89653484624838964</v>
      </c>
      <c r="W787" s="11">
        <f t="shared" si="195"/>
        <v>3.8426313315819416E-2</v>
      </c>
      <c r="X787" s="92">
        <f t="shared" si="204"/>
        <v>9349.6115956420927</v>
      </c>
      <c r="Y787" s="15">
        <f t="shared" si="205"/>
        <v>8965.3484624838966</v>
      </c>
      <c r="Z787" s="15">
        <f t="shared" si="206"/>
        <v>384.26313315819414</v>
      </c>
      <c r="AA787" s="111">
        <f t="shared" si="194"/>
        <v>93.496115956420923</v>
      </c>
      <c r="AB787" s="87">
        <f t="shared" si="194"/>
        <v>89.653484624838967</v>
      </c>
      <c r="AC787" s="127">
        <f t="shared" si="194"/>
        <v>3.8426313315819414</v>
      </c>
      <c r="AD787" s="2"/>
      <c r="AE787" s="2"/>
      <c r="AF787" s="115"/>
    </row>
    <row r="788" spans="1:32" x14ac:dyDescent="0.25">
      <c r="A788" s="183" t="s">
        <v>42</v>
      </c>
      <c r="B788" s="183" t="s">
        <v>38</v>
      </c>
      <c r="C788" s="40" t="s">
        <v>975</v>
      </c>
      <c r="D788" s="183">
        <v>1</v>
      </c>
      <c r="E788" s="207" t="s">
        <v>456</v>
      </c>
      <c r="F788" s="207">
        <v>3.5</v>
      </c>
      <c r="G788" s="186">
        <v>42.5</v>
      </c>
      <c r="H788" s="109">
        <v>3.3465957942629858</v>
      </c>
      <c r="I788" s="121">
        <v>10.772299766540527</v>
      </c>
      <c r="J788" s="121">
        <v>10.192285898974031</v>
      </c>
      <c r="K788" s="121">
        <v>0.58001386756649609</v>
      </c>
      <c r="L788" s="130"/>
      <c r="M788" s="109">
        <v>0.10772299766540527</v>
      </c>
      <c r="N788" s="109">
        <v>0.10192285898974031</v>
      </c>
      <c r="O788" s="109">
        <v>5.8001386756649613E-3</v>
      </c>
      <c r="P788" s="130"/>
      <c r="Q788" s="109">
        <v>1.13388</v>
      </c>
      <c r="R788" s="107">
        <f t="shared" si="193"/>
        <v>0.12214495259284973</v>
      </c>
      <c r="S788" s="109">
        <f t="shared" si="193"/>
        <v>0.11556829135128674</v>
      </c>
      <c r="T788" s="110">
        <f t="shared" si="193"/>
        <v>6.5766612415629859E-3</v>
      </c>
      <c r="U788" s="108">
        <f t="shared" si="195"/>
        <v>0.42750733407497404</v>
      </c>
      <c r="V788" s="11">
        <f t="shared" si="195"/>
        <v>0.40448901972950363</v>
      </c>
      <c r="W788" s="11">
        <f t="shared" si="195"/>
        <v>2.3018314345470449E-2</v>
      </c>
      <c r="X788" s="92">
        <f t="shared" si="204"/>
        <v>4275.0733407497401</v>
      </c>
      <c r="Y788" s="15">
        <f t="shared" si="205"/>
        <v>4044.8901972950362</v>
      </c>
      <c r="Z788" s="15">
        <f t="shared" si="206"/>
        <v>230.18314345470449</v>
      </c>
      <c r="AA788" s="111">
        <f t="shared" si="194"/>
        <v>42.7507334074974</v>
      </c>
      <c r="AB788" s="87">
        <f t="shared" si="194"/>
        <v>40.44890197295036</v>
      </c>
      <c r="AC788" s="127">
        <f t="shared" si="194"/>
        <v>2.301831434547045</v>
      </c>
      <c r="AD788" s="2"/>
      <c r="AE788" s="2"/>
      <c r="AF788" s="115"/>
    </row>
    <row r="789" spans="1:32" x14ac:dyDescent="0.25">
      <c r="A789" s="183" t="s">
        <v>42</v>
      </c>
      <c r="B789" s="183" t="s">
        <v>38</v>
      </c>
      <c r="C789" s="40" t="s">
        <v>975</v>
      </c>
      <c r="D789" s="183">
        <v>1</v>
      </c>
      <c r="E789" s="207" t="s">
        <v>457</v>
      </c>
      <c r="F789" s="207">
        <v>3</v>
      </c>
      <c r="G789" s="186"/>
      <c r="H789" s="109">
        <v>3.2538073763975364</v>
      </c>
      <c r="I789" s="121">
        <v>10.418545246124268</v>
      </c>
      <c r="J789" s="121">
        <v>10.09652480107874</v>
      </c>
      <c r="K789" s="121">
        <v>0.32202044504552774</v>
      </c>
      <c r="L789" s="130"/>
      <c r="M789" s="109">
        <v>0.10418545246124268</v>
      </c>
      <c r="N789" s="109">
        <v>0.10096524801078739</v>
      </c>
      <c r="O789" s="109">
        <v>3.2202044504552772E-3</v>
      </c>
      <c r="P789" s="130"/>
      <c r="Q789" s="109">
        <v>1.3666600000000002</v>
      </c>
      <c r="R789" s="107">
        <f t="shared" ref="R789:T852" si="207">$Q789*M789</f>
        <v>0.14238609046068193</v>
      </c>
      <c r="S789" s="109">
        <f t="shared" si="207"/>
        <v>0.13798516584642273</v>
      </c>
      <c r="T789" s="110">
        <f t="shared" si="207"/>
        <v>4.40092461425921E-3</v>
      </c>
      <c r="U789" s="108">
        <f t="shared" si="195"/>
        <v>0.42715827138204587</v>
      </c>
      <c r="V789" s="11">
        <f t="shared" si="195"/>
        <v>0.41395549753926819</v>
      </c>
      <c r="W789" s="11">
        <f t="shared" si="195"/>
        <v>1.3202773842777628E-2</v>
      </c>
      <c r="X789" s="92">
        <f t="shared" si="204"/>
        <v>4271.5827138204586</v>
      </c>
      <c r="Y789" s="15">
        <f t="shared" si="205"/>
        <v>4139.5549753926816</v>
      </c>
      <c r="Z789" s="15">
        <f t="shared" si="206"/>
        <v>132.02773842777628</v>
      </c>
      <c r="AA789" s="111">
        <f t="shared" si="194"/>
        <v>42.715827138204588</v>
      </c>
      <c r="AB789" s="87">
        <f t="shared" si="194"/>
        <v>41.395549753926815</v>
      </c>
      <c r="AC789" s="127">
        <f t="shared" si="194"/>
        <v>1.3202773842777629</v>
      </c>
      <c r="AD789" s="2"/>
      <c r="AE789" s="2"/>
      <c r="AF789" s="115"/>
    </row>
    <row r="790" spans="1:32" x14ac:dyDescent="0.25">
      <c r="A790" s="183" t="s">
        <v>42</v>
      </c>
      <c r="B790" s="183" t="s">
        <v>38</v>
      </c>
      <c r="C790" s="40" t="s">
        <v>975</v>
      </c>
      <c r="D790" s="183">
        <v>1</v>
      </c>
      <c r="E790" s="207" t="s">
        <v>470</v>
      </c>
      <c r="F790" s="207">
        <v>3</v>
      </c>
      <c r="G790" s="186"/>
      <c r="H790" s="109">
        <v>4.4003215251857277</v>
      </c>
      <c r="I790" s="121">
        <v>10.452310562133789</v>
      </c>
      <c r="J790" s="121">
        <v>9.9060455104415919</v>
      </c>
      <c r="K790" s="121">
        <v>0.54626505169219719</v>
      </c>
      <c r="L790" s="130"/>
      <c r="M790" s="109">
        <v>0.10452310562133789</v>
      </c>
      <c r="N790" s="109">
        <v>9.9060455104415912E-2</v>
      </c>
      <c r="O790" s="109">
        <v>5.4626505169219717E-3</v>
      </c>
      <c r="P790" s="130"/>
      <c r="Q790" s="109">
        <v>1.3453199999999998</v>
      </c>
      <c r="R790" s="107">
        <f t="shared" si="207"/>
        <v>0.14061702445449828</v>
      </c>
      <c r="S790" s="109">
        <f t="shared" si="207"/>
        <v>0.13326801146107281</v>
      </c>
      <c r="T790" s="110">
        <f t="shared" si="207"/>
        <v>7.3490129934254663E-3</v>
      </c>
      <c r="U790" s="108">
        <f t="shared" si="195"/>
        <v>0.42185107336349481</v>
      </c>
      <c r="V790" s="11">
        <f t="shared" si="195"/>
        <v>0.39980403438321838</v>
      </c>
      <c r="W790" s="11">
        <f t="shared" si="195"/>
        <v>2.20470389802764E-2</v>
      </c>
      <c r="X790" s="92">
        <f t="shared" si="204"/>
        <v>4218.5107336349483</v>
      </c>
      <c r="Y790" s="15">
        <f t="shared" si="205"/>
        <v>3998.0403438321837</v>
      </c>
      <c r="Z790" s="15">
        <f t="shared" si="206"/>
        <v>220.470389802764</v>
      </c>
      <c r="AA790" s="111">
        <f t="shared" si="194"/>
        <v>42.185107336349482</v>
      </c>
      <c r="AB790" s="87">
        <f t="shared" si="194"/>
        <v>39.980403438321837</v>
      </c>
      <c r="AC790" s="127">
        <f t="shared" si="194"/>
        <v>2.2047038980276401</v>
      </c>
      <c r="AD790" s="2"/>
      <c r="AE790" s="2"/>
      <c r="AF790" s="115"/>
    </row>
    <row r="791" spans="1:32" x14ac:dyDescent="0.25">
      <c r="A791" s="183" t="s">
        <v>42</v>
      </c>
      <c r="B791" s="183" t="s">
        <v>38</v>
      </c>
      <c r="C791" s="40" t="s">
        <v>975</v>
      </c>
      <c r="D791" s="183">
        <v>1</v>
      </c>
      <c r="E791" s="207" t="s">
        <v>471</v>
      </c>
      <c r="F791" s="207">
        <v>3</v>
      </c>
      <c r="G791" s="186"/>
      <c r="H791" s="109">
        <v>4.3402332095858185</v>
      </c>
      <c r="I791" s="121">
        <v>10.77272891998291</v>
      </c>
      <c r="J791" s="121">
        <v>10.03392931572052</v>
      </c>
      <c r="K791" s="121">
        <v>0.73879960426238966</v>
      </c>
      <c r="L791" s="130"/>
      <c r="M791" s="109">
        <v>0.1077272891998291</v>
      </c>
      <c r="N791" s="109">
        <v>0.1003392931572052</v>
      </c>
      <c r="O791" s="109">
        <v>7.3879960426238966E-3</v>
      </c>
      <c r="P791" s="130"/>
      <c r="Q791" s="109">
        <v>1.3777599999999999</v>
      </c>
      <c r="R791" s="107">
        <f t="shared" si="207"/>
        <v>0.14842234996795653</v>
      </c>
      <c r="S791" s="109">
        <f t="shared" si="207"/>
        <v>0.13824346454027103</v>
      </c>
      <c r="T791" s="110">
        <f t="shared" si="207"/>
        <v>1.0178885427685498E-2</v>
      </c>
      <c r="U791" s="108">
        <f t="shared" si="195"/>
        <v>0.44526704990386956</v>
      </c>
      <c r="V791" s="11">
        <f t="shared" si="195"/>
        <v>0.4147303936208131</v>
      </c>
      <c r="W791" s="11">
        <f t="shared" si="195"/>
        <v>3.0536656283056494E-2</v>
      </c>
      <c r="X791" s="92">
        <f t="shared" si="204"/>
        <v>4452.6704990386952</v>
      </c>
      <c r="Y791" s="15">
        <f t="shared" si="205"/>
        <v>4147.3039362081308</v>
      </c>
      <c r="Z791" s="15">
        <f t="shared" si="206"/>
        <v>305.36656283056493</v>
      </c>
      <c r="AA791" s="111">
        <f t="shared" si="194"/>
        <v>44.526704990386953</v>
      </c>
      <c r="AB791" s="87">
        <f t="shared" si="194"/>
        <v>41.473039362081309</v>
      </c>
      <c r="AC791" s="127">
        <f t="shared" si="194"/>
        <v>3.0536656283056494</v>
      </c>
      <c r="AD791" s="2"/>
      <c r="AE791" s="2"/>
      <c r="AF791" s="115"/>
    </row>
    <row r="792" spans="1:32" x14ac:dyDescent="0.25">
      <c r="A792" s="183" t="s">
        <v>42</v>
      </c>
      <c r="B792" s="183" t="s">
        <v>38</v>
      </c>
      <c r="C792" s="40" t="s">
        <v>975</v>
      </c>
      <c r="D792" s="183">
        <v>1</v>
      </c>
      <c r="E792" s="207" t="s">
        <v>472</v>
      </c>
      <c r="F792" s="207">
        <v>3</v>
      </c>
      <c r="G792" s="186"/>
      <c r="H792" s="109">
        <v>3.8175449636709704</v>
      </c>
      <c r="I792" s="121">
        <v>10.670424461364746</v>
      </c>
      <c r="J792" s="121">
        <v>10.250399574676317</v>
      </c>
      <c r="K792" s="121">
        <v>0.42002488668842908</v>
      </c>
      <c r="L792" s="130"/>
      <c r="M792" s="109">
        <v>0.10670424461364746</v>
      </c>
      <c r="N792" s="109">
        <v>0.10250399574676317</v>
      </c>
      <c r="O792" s="109">
        <v>4.2002488668842911E-3</v>
      </c>
      <c r="P792" s="130"/>
      <c r="Q792" s="109">
        <v>1.5565199999999999</v>
      </c>
      <c r="R792" s="107">
        <f t="shared" si="207"/>
        <v>0.16608729082603452</v>
      </c>
      <c r="S792" s="109">
        <f t="shared" si="207"/>
        <v>0.15954951945975179</v>
      </c>
      <c r="T792" s="110">
        <f t="shared" si="207"/>
        <v>6.5377713662827363E-3</v>
      </c>
      <c r="U792" s="108">
        <f t="shared" si="195"/>
        <v>0.49826187247810355</v>
      </c>
      <c r="V792" s="11">
        <f t="shared" si="195"/>
        <v>0.47864855837925535</v>
      </c>
      <c r="W792" s="11">
        <f t="shared" si="195"/>
        <v>1.9613314098848211E-2</v>
      </c>
      <c r="X792" s="92">
        <f t="shared" si="204"/>
        <v>4982.6187247810358</v>
      </c>
      <c r="Y792" s="15">
        <f t="shared" si="205"/>
        <v>4786.4855837925534</v>
      </c>
      <c r="Z792" s="15">
        <f t="shared" si="206"/>
        <v>196.1331409884821</v>
      </c>
      <c r="AA792" s="111">
        <f t="shared" si="194"/>
        <v>49.82618724781036</v>
      </c>
      <c r="AB792" s="87">
        <f t="shared" si="194"/>
        <v>47.864855837925532</v>
      </c>
      <c r="AC792" s="127">
        <f t="shared" si="194"/>
        <v>1.9613314098848209</v>
      </c>
      <c r="AD792" s="2"/>
      <c r="AE792" s="2"/>
      <c r="AF792" s="115"/>
    </row>
    <row r="793" spans="1:32" x14ac:dyDescent="0.25">
      <c r="A793" s="183" t="s">
        <v>42</v>
      </c>
      <c r="B793" s="183" t="s">
        <v>38</v>
      </c>
      <c r="C793" s="40" t="s">
        <v>975</v>
      </c>
      <c r="D793" s="183">
        <v>1</v>
      </c>
      <c r="E793" s="207" t="s">
        <v>460</v>
      </c>
      <c r="F793" s="207">
        <v>3</v>
      </c>
      <c r="G793" s="186"/>
      <c r="H793" s="109">
        <v>3.05105896973041</v>
      </c>
      <c r="I793" s="121">
        <v>10.615695953369141</v>
      </c>
      <c r="J793" s="121">
        <v>10.065068905980404</v>
      </c>
      <c r="K793" s="121">
        <v>0.55062704738873691</v>
      </c>
      <c r="L793" s="130"/>
      <c r="M793" s="109">
        <v>0.10615695953369141</v>
      </c>
      <c r="N793" s="109">
        <v>0.10065068905980404</v>
      </c>
      <c r="O793" s="109">
        <v>5.5062704738873692E-3</v>
      </c>
      <c r="P793" s="130"/>
      <c r="Q793" s="109">
        <v>1.5046599999999999</v>
      </c>
      <c r="R793" s="107">
        <f t="shared" si="207"/>
        <v>0.1597301307319641</v>
      </c>
      <c r="S793" s="109">
        <f t="shared" si="207"/>
        <v>0.15144506580072473</v>
      </c>
      <c r="T793" s="110">
        <f t="shared" si="207"/>
        <v>8.2850649312393686E-3</v>
      </c>
      <c r="U793" s="108">
        <f t="shared" si="195"/>
        <v>0.47919039219589227</v>
      </c>
      <c r="V793" s="11">
        <f t="shared" si="195"/>
        <v>0.45433519740217426</v>
      </c>
      <c r="W793" s="11">
        <f t="shared" si="195"/>
        <v>2.4855194793718109E-2</v>
      </c>
      <c r="X793" s="92">
        <f t="shared" si="204"/>
        <v>4791.9039219589231</v>
      </c>
      <c r="Y793" s="15">
        <f t="shared" si="205"/>
        <v>4543.3519740217425</v>
      </c>
      <c r="Z793" s="15">
        <f t="shared" si="206"/>
        <v>248.5519479371811</v>
      </c>
      <c r="AA793" s="111">
        <f t="shared" si="194"/>
        <v>47.91903921958923</v>
      </c>
      <c r="AB793" s="87">
        <f t="shared" si="194"/>
        <v>45.433519740217427</v>
      </c>
      <c r="AC793" s="127">
        <f t="shared" si="194"/>
        <v>2.4855194793718112</v>
      </c>
      <c r="AD793" s="2"/>
      <c r="AE793" s="2"/>
      <c r="AF793" s="115"/>
    </row>
    <row r="794" spans="1:32" x14ac:dyDescent="0.25">
      <c r="A794" s="183" t="s">
        <v>42</v>
      </c>
      <c r="B794" s="183" t="s">
        <v>38</v>
      </c>
      <c r="C794" s="40" t="s">
        <v>975</v>
      </c>
      <c r="D794" s="183">
        <v>1</v>
      </c>
      <c r="E794" s="207" t="s">
        <v>473</v>
      </c>
      <c r="F794" s="207">
        <v>3</v>
      </c>
      <c r="G794" s="186"/>
      <c r="H794" s="109">
        <v>2.6517251560561692</v>
      </c>
      <c r="I794" s="121">
        <v>10.584895610809326</v>
      </c>
      <c r="J794" s="121">
        <v>10.574359524316305</v>
      </c>
      <c r="K794" s="121">
        <v>1.0536086493020846E-2</v>
      </c>
      <c r="L794" s="130"/>
      <c r="M794" s="109">
        <v>0.10584895610809326</v>
      </c>
      <c r="N794" s="109">
        <v>0.10574359524316305</v>
      </c>
      <c r="O794" s="109">
        <v>1.0536086493020846E-4</v>
      </c>
      <c r="P794" s="130"/>
      <c r="Q794" s="109">
        <v>1.4590799999999999</v>
      </c>
      <c r="R794" s="107">
        <f t="shared" si="207"/>
        <v>0.15444209487819671</v>
      </c>
      <c r="S794" s="109">
        <f t="shared" si="207"/>
        <v>0.15428836494739434</v>
      </c>
      <c r="T794" s="110">
        <f t="shared" si="207"/>
        <v>1.5372993080236855E-4</v>
      </c>
      <c r="U794" s="108">
        <f t="shared" si="195"/>
        <v>0.46332628463459014</v>
      </c>
      <c r="V794" s="11">
        <f t="shared" si="195"/>
        <v>0.46286509484218302</v>
      </c>
      <c r="W794" s="11">
        <f t="shared" si="195"/>
        <v>4.6118979240710562E-4</v>
      </c>
      <c r="X794" s="92">
        <f t="shared" si="204"/>
        <v>4633.2628463459014</v>
      </c>
      <c r="Y794" s="15">
        <f t="shared" si="205"/>
        <v>4628.6509484218304</v>
      </c>
      <c r="Z794" s="15">
        <f t="shared" si="206"/>
        <v>4.611897924071056</v>
      </c>
      <c r="AA794" s="111">
        <f t="shared" si="194"/>
        <v>46.332628463459017</v>
      </c>
      <c r="AB794" s="87">
        <f t="shared" si="194"/>
        <v>46.286509484218307</v>
      </c>
      <c r="AC794" s="127">
        <f t="shared" si="194"/>
        <v>4.611897924071056E-2</v>
      </c>
      <c r="AD794" s="2"/>
      <c r="AE794" s="2"/>
      <c r="AF794" s="115"/>
    </row>
    <row r="795" spans="1:32" x14ac:dyDescent="0.25">
      <c r="A795" s="183" t="s">
        <v>42</v>
      </c>
      <c r="B795" s="183" t="s">
        <v>38</v>
      </c>
      <c r="C795" s="40" t="s">
        <v>975</v>
      </c>
      <c r="D795" s="183">
        <v>1</v>
      </c>
      <c r="E795" s="207" t="s">
        <v>491</v>
      </c>
      <c r="F795" s="207">
        <v>3</v>
      </c>
      <c r="G795" s="186"/>
      <c r="H795" s="109">
        <v>2.7630401798804227</v>
      </c>
      <c r="I795" s="121">
        <v>10.738330841064453</v>
      </c>
      <c r="J795" s="121">
        <v>10.572087937141109</v>
      </c>
      <c r="K795" s="121">
        <v>0.16624290392334373</v>
      </c>
      <c r="L795" s="130"/>
      <c r="M795" s="109">
        <v>0.10738330841064453</v>
      </c>
      <c r="N795" s="109">
        <v>0.1057208793714111</v>
      </c>
      <c r="O795" s="109">
        <v>1.6624290392334372E-3</v>
      </c>
      <c r="P795" s="130"/>
      <c r="Q795" s="109">
        <v>1.5038200000000002</v>
      </c>
      <c r="R795" s="107">
        <f t="shared" si="207"/>
        <v>0.16148516685409547</v>
      </c>
      <c r="S795" s="109">
        <f t="shared" si="207"/>
        <v>0.15898517281631547</v>
      </c>
      <c r="T795" s="110">
        <f t="shared" si="207"/>
        <v>2.499994037780028E-3</v>
      </c>
      <c r="U795" s="108">
        <f t="shared" si="195"/>
        <v>0.48445550056228642</v>
      </c>
      <c r="V795" s="11">
        <f t="shared" si="195"/>
        <v>0.47695551844894635</v>
      </c>
      <c r="W795" s="11">
        <f t="shared" si="195"/>
        <v>7.4999821133400826E-3</v>
      </c>
      <c r="X795" s="92">
        <f t="shared" si="204"/>
        <v>4844.555005622864</v>
      </c>
      <c r="Y795" s="15">
        <f t="shared" si="205"/>
        <v>4769.5551844894635</v>
      </c>
      <c r="Z795" s="15">
        <f t="shared" si="206"/>
        <v>74.999821133400829</v>
      </c>
      <c r="AA795" s="111">
        <f t="shared" ref="AA795:AC858" si="208">X795*0.01</f>
        <v>48.44555005622864</v>
      </c>
      <c r="AB795" s="87">
        <f t="shared" si="208"/>
        <v>47.695551844894638</v>
      </c>
      <c r="AC795" s="127">
        <f t="shared" si="208"/>
        <v>0.74999821133400835</v>
      </c>
      <c r="AD795" s="2"/>
      <c r="AE795" s="2"/>
      <c r="AF795" s="115"/>
    </row>
    <row r="796" spans="1:32" x14ac:dyDescent="0.25">
      <c r="A796" s="183" t="s">
        <v>42</v>
      </c>
      <c r="B796" s="183" t="s">
        <v>38</v>
      </c>
      <c r="C796" s="40" t="s">
        <v>975</v>
      </c>
      <c r="D796" s="183">
        <v>1</v>
      </c>
      <c r="E796" s="207" t="s">
        <v>492</v>
      </c>
      <c r="F796" s="207">
        <v>3</v>
      </c>
      <c r="G796" s="186"/>
      <c r="H796" s="109">
        <v>3.0935082200209481</v>
      </c>
      <c r="I796" s="121">
        <v>10.613580703735352</v>
      </c>
      <c r="J796" s="121">
        <v>10.373628235650997</v>
      </c>
      <c r="K796" s="121">
        <v>0.23995246808435411</v>
      </c>
      <c r="L796" s="130"/>
      <c r="M796" s="109">
        <v>0.10613580703735352</v>
      </c>
      <c r="N796" s="109">
        <v>0.10373628235650997</v>
      </c>
      <c r="O796" s="109">
        <v>2.3995246808435409E-3</v>
      </c>
      <c r="P796" s="130"/>
      <c r="Q796" s="109">
        <v>1.5201</v>
      </c>
      <c r="R796" s="107">
        <f t="shared" si="207"/>
        <v>0.16133704027748108</v>
      </c>
      <c r="S796" s="109">
        <f t="shared" si="207"/>
        <v>0.15768952281013082</v>
      </c>
      <c r="T796" s="110">
        <f t="shared" si="207"/>
        <v>3.6475174673502664E-3</v>
      </c>
      <c r="U796" s="108">
        <f t="shared" si="195"/>
        <v>0.48401112083244324</v>
      </c>
      <c r="V796" s="11">
        <f t="shared" si="195"/>
        <v>0.47306856843039241</v>
      </c>
      <c r="W796" s="11">
        <f t="shared" si="195"/>
        <v>1.0942552402050798E-2</v>
      </c>
      <c r="X796" s="92">
        <f t="shared" si="204"/>
        <v>4840.1112083244325</v>
      </c>
      <c r="Y796" s="15">
        <f t="shared" si="205"/>
        <v>4730.6856843039241</v>
      </c>
      <c r="Z796" s="15">
        <f t="shared" si="206"/>
        <v>109.42552402050798</v>
      </c>
      <c r="AA796" s="111">
        <f t="shared" si="208"/>
        <v>48.401112083244328</v>
      </c>
      <c r="AB796" s="87">
        <f t="shared" si="208"/>
        <v>47.306856843039242</v>
      </c>
      <c r="AC796" s="127">
        <f t="shared" si="208"/>
        <v>1.0942552402050798</v>
      </c>
      <c r="AD796" s="2"/>
      <c r="AE796" s="2"/>
      <c r="AF796" s="115"/>
    </row>
    <row r="797" spans="1:32" x14ac:dyDescent="0.25">
      <c r="A797" s="183" t="s">
        <v>42</v>
      </c>
      <c r="B797" s="183" t="s">
        <v>38</v>
      </c>
      <c r="C797" s="40" t="s">
        <v>975</v>
      </c>
      <c r="D797" s="183">
        <v>1</v>
      </c>
      <c r="E797" s="207" t="s">
        <v>462</v>
      </c>
      <c r="F797" s="207">
        <v>3</v>
      </c>
      <c r="G797" s="186"/>
      <c r="H797" s="109">
        <v>3.317592822140488</v>
      </c>
      <c r="I797" s="121">
        <v>10.39920711517334</v>
      </c>
      <c r="J797" s="121">
        <v>10.26941878851092</v>
      </c>
      <c r="K797" s="121">
        <v>0.12978832666241935</v>
      </c>
      <c r="L797" s="130"/>
      <c r="M797" s="109">
        <v>0.1039920711517334</v>
      </c>
      <c r="N797" s="109">
        <v>0.1026941878851092</v>
      </c>
      <c r="O797" s="109">
        <v>1.2978832666241935E-3</v>
      </c>
      <c r="P797" s="130"/>
      <c r="Q797" s="109">
        <v>1.7030000000000001</v>
      </c>
      <c r="R797" s="107">
        <f t="shared" si="207"/>
        <v>0.17709849717140197</v>
      </c>
      <c r="S797" s="109">
        <f t="shared" si="207"/>
        <v>0.17488820196834098</v>
      </c>
      <c r="T797" s="110">
        <f t="shared" si="207"/>
        <v>2.2102952030610017E-3</v>
      </c>
      <c r="U797" s="108">
        <f t="shared" si="195"/>
        <v>0.53129549151420596</v>
      </c>
      <c r="V797" s="11">
        <f t="shared" si="195"/>
        <v>0.52466460590502295</v>
      </c>
      <c r="W797" s="11">
        <f t="shared" si="195"/>
        <v>6.6308856091830048E-3</v>
      </c>
      <c r="X797" s="92">
        <f t="shared" si="204"/>
        <v>5312.9549151420597</v>
      </c>
      <c r="Y797" s="15">
        <f t="shared" si="205"/>
        <v>5246.6460590502293</v>
      </c>
      <c r="Z797" s="15">
        <f t="shared" si="206"/>
        <v>66.308856091830052</v>
      </c>
      <c r="AA797" s="111">
        <f t="shared" si="208"/>
        <v>53.129549151420598</v>
      </c>
      <c r="AB797" s="87">
        <f t="shared" si="208"/>
        <v>52.466460590502294</v>
      </c>
      <c r="AC797" s="127">
        <f t="shared" si="208"/>
        <v>0.66308856091830048</v>
      </c>
      <c r="AD797" s="2"/>
      <c r="AE797" s="2"/>
      <c r="AF797" s="115"/>
    </row>
    <row r="798" spans="1:32" x14ac:dyDescent="0.25">
      <c r="A798" s="183" t="s">
        <v>42</v>
      </c>
      <c r="B798" s="183" t="s">
        <v>38</v>
      </c>
      <c r="C798" s="40" t="s">
        <v>975</v>
      </c>
      <c r="D798" s="183">
        <v>1</v>
      </c>
      <c r="E798" s="207" t="s">
        <v>493</v>
      </c>
      <c r="F798" s="207">
        <v>3</v>
      </c>
      <c r="G798" s="186"/>
      <c r="H798" s="109">
        <v>3.3870907391614047</v>
      </c>
      <c r="I798" s="121">
        <v>10.93814754486084</v>
      </c>
      <c r="J798" s="121">
        <v>9.694311995181371</v>
      </c>
      <c r="K798" s="121">
        <v>0.12438355496794699</v>
      </c>
      <c r="L798" s="130"/>
      <c r="M798" s="109">
        <v>0.10938147544860839</v>
      </c>
      <c r="N798" s="109">
        <v>9.6943119951813705E-2</v>
      </c>
      <c r="O798" s="109">
        <v>1.2438355496794699E-3</v>
      </c>
      <c r="P798" s="130"/>
      <c r="Q798" s="109">
        <v>1.54962</v>
      </c>
      <c r="R798" s="107">
        <f t="shared" si="207"/>
        <v>0.16949972198467253</v>
      </c>
      <c r="S798" s="109">
        <f t="shared" si="207"/>
        <v>0.15022499753972957</v>
      </c>
      <c r="T798" s="110">
        <f t="shared" si="207"/>
        <v>1.9274724444943E-3</v>
      </c>
      <c r="U798" s="108">
        <f t="shared" si="195"/>
        <v>0.50849916595401767</v>
      </c>
      <c r="V798" s="11">
        <f t="shared" si="195"/>
        <v>0.45067499261918864</v>
      </c>
      <c r="W798" s="11">
        <f t="shared" si="195"/>
        <v>5.7824173334829008E-3</v>
      </c>
      <c r="X798" s="92">
        <f t="shared" si="204"/>
        <v>5084.9916595401764</v>
      </c>
      <c r="Y798" s="15">
        <f t="shared" si="205"/>
        <v>4506.7499261918865</v>
      </c>
      <c r="Z798" s="15">
        <f t="shared" si="206"/>
        <v>57.824173334829005</v>
      </c>
      <c r="AA798" s="111">
        <f t="shared" si="208"/>
        <v>50.849916595401766</v>
      </c>
      <c r="AB798" s="87">
        <f t="shared" si="208"/>
        <v>45.067499261918869</v>
      </c>
      <c r="AC798" s="127">
        <f t="shared" si="208"/>
        <v>0.5782417333482901</v>
      </c>
      <c r="AD798" s="2"/>
      <c r="AE798" s="2"/>
      <c r="AF798" s="115"/>
    </row>
    <row r="799" spans="1:32" x14ac:dyDescent="0.25">
      <c r="A799" s="183" t="s">
        <v>42</v>
      </c>
      <c r="B799" s="183" t="s">
        <v>38</v>
      </c>
      <c r="C799" s="40" t="s">
        <v>975</v>
      </c>
      <c r="D799" s="183">
        <v>1</v>
      </c>
      <c r="E799" s="207" t="s">
        <v>494</v>
      </c>
      <c r="F799" s="207">
        <v>3</v>
      </c>
      <c r="G799" s="186"/>
      <c r="H799" s="109">
        <v>3.1943162637293643</v>
      </c>
      <c r="I799" s="121">
        <v>10.544548034667969</v>
      </c>
      <c r="J799" s="121">
        <v>10.308876198420176</v>
      </c>
      <c r="K799" s="121">
        <v>0.23567183624779275</v>
      </c>
      <c r="L799" s="130"/>
      <c r="M799" s="109">
        <v>0.10544548034667969</v>
      </c>
      <c r="N799" s="109">
        <v>0.10308876198420176</v>
      </c>
      <c r="O799" s="109">
        <v>2.3567183624779277E-3</v>
      </c>
      <c r="P799" s="130"/>
      <c r="Q799" s="109">
        <v>1.5503399999999998</v>
      </c>
      <c r="R799" s="107">
        <f t="shared" si="207"/>
        <v>0.16347634600067137</v>
      </c>
      <c r="S799" s="109">
        <f t="shared" si="207"/>
        <v>0.15982263125458734</v>
      </c>
      <c r="T799" s="110">
        <f t="shared" si="207"/>
        <v>3.6537147460840302E-3</v>
      </c>
      <c r="U799" s="108">
        <f t="shared" si="195"/>
        <v>0.49042903800201415</v>
      </c>
      <c r="V799" s="11">
        <f t="shared" si="195"/>
        <v>0.47946789376376203</v>
      </c>
      <c r="W799" s="11">
        <f t="shared" si="195"/>
        <v>1.0961144238252091E-2</v>
      </c>
      <c r="X799" s="92">
        <f t="shared" si="204"/>
        <v>4904.2903800201411</v>
      </c>
      <c r="Y799" s="15">
        <f t="shared" si="205"/>
        <v>4794.67893763762</v>
      </c>
      <c r="Z799" s="15">
        <f t="shared" si="206"/>
        <v>109.61144238252091</v>
      </c>
      <c r="AA799" s="111">
        <f t="shared" si="208"/>
        <v>49.042903800201415</v>
      </c>
      <c r="AB799" s="87">
        <f t="shared" si="208"/>
        <v>47.946789376376202</v>
      </c>
      <c r="AC799" s="127">
        <f t="shared" si="208"/>
        <v>1.0961144238252092</v>
      </c>
      <c r="AD799" s="2"/>
      <c r="AE799" s="2"/>
      <c r="AF799" s="115"/>
    </row>
    <row r="800" spans="1:32" x14ac:dyDescent="0.25">
      <c r="A800" s="183" t="s">
        <v>42</v>
      </c>
      <c r="B800" s="183" t="s">
        <v>38</v>
      </c>
      <c r="C800" s="40" t="s">
        <v>975</v>
      </c>
      <c r="D800" s="183">
        <v>1</v>
      </c>
      <c r="E800" s="207" t="s">
        <v>464</v>
      </c>
      <c r="F800" s="207">
        <v>3</v>
      </c>
      <c r="G800" s="186"/>
      <c r="H800" s="109">
        <v>3.3574401168228061</v>
      </c>
      <c r="I800" s="121">
        <v>11.514873571698153</v>
      </c>
      <c r="J800" s="121">
        <v>10.310675503356631</v>
      </c>
      <c r="K800" s="121">
        <v>0.120419806834152</v>
      </c>
      <c r="L800" s="130"/>
      <c r="M800" s="109">
        <v>0.11514873571698153</v>
      </c>
      <c r="N800" s="109">
        <v>0.10310675503356631</v>
      </c>
      <c r="O800" s="109">
        <v>1.20419806834152E-3</v>
      </c>
      <c r="P800" s="130"/>
      <c r="Q800" s="109">
        <v>1.5323800000000001</v>
      </c>
      <c r="R800" s="107">
        <f t="shared" si="207"/>
        <v>0.17645161963798817</v>
      </c>
      <c r="S800" s="109">
        <f t="shared" si="207"/>
        <v>0.15799872927833636</v>
      </c>
      <c r="T800" s="110">
        <f t="shared" si="207"/>
        <v>1.8452890359651785E-3</v>
      </c>
      <c r="U800" s="108">
        <f t="shared" si="195"/>
        <v>0.5293548589139645</v>
      </c>
      <c r="V800" s="11">
        <f t="shared" si="195"/>
        <v>0.47399618783500908</v>
      </c>
      <c r="W800" s="11">
        <f t="shared" si="195"/>
        <v>5.5358671078955353E-3</v>
      </c>
      <c r="X800" s="92">
        <f t="shared" si="204"/>
        <v>5293.5485891396447</v>
      </c>
      <c r="Y800" s="15">
        <f t="shared" si="205"/>
        <v>4739.961878350091</v>
      </c>
      <c r="Z800" s="15">
        <f t="shared" si="206"/>
        <v>55.358671078955354</v>
      </c>
      <c r="AA800" s="111">
        <f t="shared" si="208"/>
        <v>52.935485891396446</v>
      </c>
      <c r="AB800" s="87">
        <f t="shared" si="208"/>
        <v>47.399618783500912</v>
      </c>
      <c r="AC800" s="127">
        <f t="shared" si="208"/>
        <v>0.55358671078955357</v>
      </c>
      <c r="AD800" s="2"/>
      <c r="AE800" s="2"/>
      <c r="AF800" s="115"/>
    </row>
    <row r="801" spans="1:32" x14ac:dyDescent="0.25">
      <c r="A801" s="183" t="s">
        <v>42</v>
      </c>
      <c r="B801" s="183" t="s">
        <v>38</v>
      </c>
      <c r="C801" s="40" t="s">
        <v>975</v>
      </c>
      <c r="D801" s="183">
        <v>1</v>
      </c>
      <c r="E801" s="207" t="s">
        <v>720</v>
      </c>
      <c r="F801" s="207">
        <v>0</v>
      </c>
      <c r="G801" s="186"/>
      <c r="K801" s="109">
        <v>0.59034889444402305</v>
      </c>
      <c r="L801" s="130"/>
      <c r="O801" s="109">
        <v>5.9034889444402302E-3</v>
      </c>
      <c r="P801" s="130"/>
      <c r="Q801" s="109">
        <f t="shared" ref="Q801:AC801" si="209">Q800</f>
        <v>1.5323800000000001</v>
      </c>
      <c r="R801" s="107">
        <f t="shared" si="209"/>
        <v>0.17645161963798817</v>
      </c>
      <c r="S801" s="109">
        <f t="shared" si="209"/>
        <v>0.15799872927833636</v>
      </c>
      <c r="T801" s="110">
        <f t="shared" si="209"/>
        <v>1.8452890359651785E-3</v>
      </c>
      <c r="U801" s="107">
        <f t="shared" si="209"/>
        <v>0.5293548589139645</v>
      </c>
      <c r="V801" s="109">
        <f t="shared" si="209"/>
        <v>0.47399618783500908</v>
      </c>
      <c r="W801" s="110">
        <f t="shared" si="209"/>
        <v>5.5358671078955353E-3</v>
      </c>
      <c r="X801" s="124">
        <f t="shared" si="209"/>
        <v>5293.5485891396447</v>
      </c>
      <c r="Y801" s="123">
        <f t="shared" si="209"/>
        <v>4739.961878350091</v>
      </c>
      <c r="Z801" s="125">
        <f t="shared" si="209"/>
        <v>55.358671078955354</v>
      </c>
      <c r="AA801" s="104">
        <f t="shared" si="209"/>
        <v>52.935485891396446</v>
      </c>
      <c r="AB801" s="121">
        <f t="shared" si="209"/>
        <v>47.399618783500912</v>
      </c>
      <c r="AC801" s="126">
        <f t="shared" si="209"/>
        <v>0.55358671078955357</v>
      </c>
      <c r="AD801" s="2" t="s">
        <v>727</v>
      </c>
      <c r="AE801" s="2"/>
      <c r="AF801" s="115"/>
    </row>
    <row r="802" spans="1:32" x14ac:dyDescent="0.25">
      <c r="A802" s="183" t="s">
        <v>42</v>
      </c>
      <c r="B802" s="183" t="s">
        <v>38</v>
      </c>
      <c r="C802" s="40" t="s">
        <v>975</v>
      </c>
      <c r="D802" s="183">
        <v>2</v>
      </c>
      <c r="E802" s="207" t="s">
        <v>453</v>
      </c>
      <c r="F802" s="207">
        <v>2.5</v>
      </c>
      <c r="G802" s="186">
        <v>18.5</v>
      </c>
      <c r="H802" s="109">
        <v>3.1829002799821531</v>
      </c>
      <c r="I802" s="121">
        <v>10.335274696350098</v>
      </c>
      <c r="J802" s="121">
        <v>10.199956457077258</v>
      </c>
      <c r="K802" s="121">
        <v>0.13531823927283959</v>
      </c>
      <c r="L802" s="130"/>
      <c r="M802" s="109">
        <v>0.10335274696350098</v>
      </c>
      <c r="N802" s="109">
        <v>0.10199956457077258</v>
      </c>
      <c r="O802" s="109">
        <v>1.3531823927283959E-3</v>
      </c>
      <c r="P802" s="130"/>
      <c r="Q802" s="109">
        <v>1.03264</v>
      </c>
      <c r="R802" s="107">
        <f t="shared" si="207"/>
        <v>0.10672618062438965</v>
      </c>
      <c r="S802" s="109">
        <f t="shared" si="207"/>
        <v>0.1053288303583626</v>
      </c>
      <c r="T802" s="110">
        <f t="shared" si="207"/>
        <v>1.3973502660270508E-3</v>
      </c>
      <c r="U802" s="108">
        <f t="shared" si="195"/>
        <v>0.26681545156097414</v>
      </c>
      <c r="V802" s="11">
        <f t="shared" si="195"/>
        <v>0.26332207589590645</v>
      </c>
      <c r="W802" s="11">
        <f t="shared" si="195"/>
        <v>3.4933756650676272E-3</v>
      </c>
      <c r="X802" s="92">
        <f t="shared" ref="X802:X833" si="210">U802*10^4</f>
        <v>2668.1545156097413</v>
      </c>
      <c r="Y802" s="15">
        <f t="shared" ref="Y802:Y833" si="211">V802*10^4</f>
        <v>2633.2207589590644</v>
      </c>
      <c r="Z802" s="15">
        <f t="shared" ref="Z802:Z833" si="212">W802*10^4</f>
        <v>34.933756650676273</v>
      </c>
      <c r="AA802" s="111">
        <f t="shared" si="208"/>
        <v>26.681545156097414</v>
      </c>
      <c r="AB802" s="87">
        <f t="shared" si="208"/>
        <v>26.332207589590645</v>
      </c>
      <c r="AC802" s="127">
        <f t="shared" si="208"/>
        <v>0.34933756650676273</v>
      </c>
      <c r="AD802" s="2"/>
      <c r="AE802" s="2"/>
      <c r="AF802" s="115"/>
    </row>
    <row r="803" spans="1:32" x14ac:dyDescent="0.25">
      <c r="A803" s="183" t="s">
        <v>42</v>
      </c>
      <c r="B803" s="183" t="s">
        <v>38</v>
      </c>
      <c r="C803" s="40" t="s">
        <v>975</v>
      </c>
      <c r="D803" s="183">
        <v>2</v>
      </c>
      <c r="E803" s="207" t="s">
        <v>454</v>
      </c>
      <c r="F803" s="207">
        <v>3</v>
      </c>
      <c r="G803" s="186"/>
      <c r="H803" s="109">
        <v>3.8637639701757944</v>
      </c>
      <c r="I803" s="121">
        <v>10.870277404785156</v>
      </c>
      <c r="J803" s="121">
        <v>10.187014288091943</v>
      </c>
      <c r="K803" s="121">
        <v>0.68326311669321349</v>
      </c>
      <c r="L803" s="130"/>
      <c r="M803" s="109">
        <v>0.10870277404785156</v>
      </c>
      <c r="N803" s="109">
        <v>0.10187014288091943</v>
      </c>
      <c r="O803" s="109">
        <v>6.8326311669321352E-3</v>
      </c>
      <c r="P803" s="130"/>
      <c r="Q803" s="109">
        <v>1.21086</v>
      </c>
      <c r="R803" s="107">
        <f t="shared" si="207"/>
        <v>0.13162384098358154</v>
      </c>
      <c r="S803" s="109">
        <f t="shared" si="207"/>
        <v>0.12335048120879011</v>
      </c>
      <c r="T803" s="110">
        <f t="shared" si="207"/>
        <v>8.2733597747914455E-3</v>
      </c>
      <c r="U803" s="108">
        <f t="shared" si="195"/>
        <v>0.39487152295074462</v>
      </c>
      <c r="V803" s="11">
        <f t="shared" si="195"/>
        <v>0.37005144362637032</v>
      </c>
      <c r="W803" s="11">
        <f t="shared" si="195"/>
        <v>2.4820079324374338E-2</v>
      </c>
      <c r="X803" s="92">
        <f t="shared" si="210"/>
        <v>3948.7152295074461</v>
      </c>
      <c r="Y803" s="15">
        <f t="shared" si="211"/>
        <v>3700.5144362637034</v>
      </c>
      <c r="Z803" s="15">
        <f t="shared" si="212"/>
        <v>248.20079324374339</v>
      </c>
      <c r="AA803" s="111">
        <f t="shared" si="208"/>
        <v>39.487152295074459</v>
      </c>
      <c r="AB803" s="87">
        <f t="shared" si="208"/>
        <v>37.005144362637033</v>
      </c>
      <c r="AC803" s="127">
        <f t="shared" si="208"/>
        <v>2.4820079324374338</v>
      </c>
      <c r="AD803" s="2"/>
      <c r="AE803" s="2"/>
      <c r="AF803" s="115"/>
    </row>
    <row r="804" spans="1:32" x14ac:dyDescent="0.25">
      <c r="A804" s="183" t="s">
        <v>42</v>
      </c>
      <c r="B804" s="183" t="s">
        <v>38</v>
      </c>
      <c r="C804" s="40" t="s">
        <v>975</v>
      </c>
      <c r="D804" s="183">
        <v>2</v>
      </c>
      <c r="E804" s="207" t="s">
        <v>455</v>
      </c>
      <c r="F804" s="207">
        <v>3</v>
      </c>
      <c r="G804" s="186"/>
      <c r="H804" s="109">
        <v>3.7045029254742032</v>
      </c>
      <c r="I804" s="121">
        <v>10.760463714599609</v>
      </c>
      <c r="J804" s="121">
        <v>10.107339117604612</v>
      </c>
      <c r="K804" s="121">
        <v>0.65312459699499748</v>
      </c>
      <c r="L804" s="130"/>
      <c r="M804" s="109">
        <v>0.10760463714599609</v>
      </c>
      <c r="N804" s="109">
        <v>0.10107339117604612</v>
      </c>
      <c r="O804" s="109">
        <v>6.5312459699499751E-3</v>
      </c>
      <c r="P804" s="130"/>
      <c r="Q804" s="109">
        <v>1.3383400000000001</v>
      </c>
      <c r="R804" s="107">
        <f t="shared" si="207"/>
        <v>0.14401159007797243</v>
      </c>
      <c r="S804" s="109">
        <f t="shared" si="207"/>
        <v>0.13527056234654958</v>
      </c>
      <c r="T804" s="110">
        <f t="shared" si="207"/>
        <v>8.7410277314228495E-3</v>
      </c>
      <c r="U804" s="108">
        <f t="shared" si="195"/>
        <v>0.43203477023391723</v>
      </c>
      <c r="V804" s="11">
        <f t="shared" si="195"/>
        <v>0.40581168703964871</v>
      </c>
      <c r="W804" s="11">
        <f t="shared" si="195"/>
        <v>2.622308319426855E-2</v>
      </c>
      <c r="X804" s="92">
        <f t="shared" si="210"/>
        <v>4320.3477023391724</v>
      </c>
      <c r="Y804" s="15">
        <f t="shared" si="211"/>
        <v>4058.1168703964872</v>
      </c>
      <c r="Z804" s="15">
        <f t="shared" si="212"/>
        <v>262.23083194268548</v>
      </c>
      <c r="AA804" s="111">
        <f t="shared" si="208"/>
        <v>43.203477023391727</v>
      </c>
      <c r="AB804" s="87">
        <f t="shared" si="208"/>
        <v>40.58116870396487</v>
      </c>
      <c r="AC804" s="127">
        <f t="shared" si="208"/>
        <v>2.622308319426855</v>
      </c>
      <c r="AD804" s="2"/>
      <c r="AE804" s="2"/>
      <c r="AF804" s="115"/>
    </row>
    <row r="805" spans="1:32" x14ac:dyDescent="0.25">
      <c r="A805" s="183" t="s">
        <v>42</v>
      </c>
      <c r="B805" s="183" t="s">
        <v>38</v>
      </c>
      <c r="C805" s="40" t="s">
        <v>975</v>
      </c>
      <c r="D805" s="183">
        <v>2</v>
      </c>
      <c r="E805" s="207" t="s">
        <v>495</v>
      </c>
      <c r="F805" s="207">
        <v>4</v>
      </c>
      <c r="G805" s="186"/>
      <c r="H805" s="109">
        <v>3.4786896773378544</v>
      </c>
      <c r="I805" s="121">
        <v>10.820825576782227</v>
      </c>
      <c r="J805" s="121">
        <v>10.286977984126668</v>
      </c>
      <c r="K805" s="121">
        <v>0.53384759265555815</v>
      </c>
      <c r="L805" s="130"/>
      <c r="M805" s="109">
        <v>0.10820825576782227</v>
      </c>
      <c r="N805" s="109">
        <v>0.10286977984126669</v>
      </c>
      <c r="O805" s="109">
        <v>5.338475926555581E-3</v>
      </c>
      <c r="P805" s="130"/>
      <c r="Q805" s="109">
        <v>1.4003200000000002</v>
      </c>
      <c r="R805" s="107">
        <f t="shared" si="207"/>
        <v>0.15152618471679691</v>
      </c>
      <c r="S805" s="109">
        <f t="shared" si="207"/>
        <v>0.14405061010732259</v>
      </c>
      <c r="T805" s="110">
        <f t="shared" si="207"/>
        <v>7.4755746094743126E-3</v>
      </c>
      <c r="U805" s="108">
        <f t="shared" si="195"/>
        <v>0.60610473886718763</v>
      </c>
      <c r="V805" s="11">
        <f t="shared" si="195"/>
        <v>0.57620244042929036</v>
      </c>
      <c r="W805" s="11">
        <f t="shared" si="195"/>
        <v>2.990229843789725E-2</v>
      </c>
      <c r="X805" s="92">
        <f t="shared" si="210"/>
        <v>6061.0473886718764</v>
      </c>
      <c r="Y805" s="15">
        <f t="shared" si="211"/>
        <v>5762.0244042929035</v>
      </c>
      <c r="Z805" s="15">
        <f t="shared" si="212"/>
        <v>299.02298437897252</v>
      </c>
      <c r="AA805" s="111">
        <f t="shared" si="208"/>
        <v>60.610473886718765</v>
      </c>
      <c r="AB805" s="87">
        <f t="shared" si="208"/>
        <v>57.620244042929038</v>
      </c>
      <c r="AC805" s="127">
        <f t="shared" si="208"/>
        <v>2.9902298437897255</v>
      </c>
      <c r="AD805" s="2"/>
      <c r="AE805" s="2"/>
      <c r="AF805" s="115"/>
    </row>
    <row r="806" spans="1:32" x14ac:dyDescent="0.25">
      <c r="A806" s="183" t="s">
        <v>42</v>
      </c>
      <c r="B806" s="183" t="s">
        <v>38</v>
      </c>
      <c r="C806" s="40" t="s">
        <v>975</v>
      </c>
      <c r="D806" s="183">
        <v>2</v>
      </c>
      <c r="E806" s="207" t="s">
        <v>472</v>
      </c>
      <c r="F806" s="207">
        <v>3</v>
      </c>
      <c r="G806" s="186"/>
      <c r="H806" s="109">
        <v>3.409459898257325</v>
      </c>
      <c r="I806" s="121">
        <v>10.950888633728027</v>
      </c>
      <c r="J806" s="121">
        <v>10.186735436647721</v>
      </c>
      <c r="K806" s="121">
        <v>0.76415319708030616</v>
      </c>
      <c r="L806" s="130"/>
      <c r="M806" s="109">
        <v>0.10950888633728027</v>
      </c>
      <c r="N806" s="109">
        <v>0.10186735436647722</v>
      </c>
      <c r="O806" s="109">
        <v>7.6415319708030612E-3</v>
      </c>
      <c r="P806" s="130"/>
      <c r="Q806" s="109">
        <v>1.44204</v>
      </c>
      <c r="R806" s="107">
        <f t="shared" si="207"/>
        <v>0.15791619445381164</v>
      </c>
      <c r="S806" s="109">
        <f t="shared" si="207"/>
        <v>0.14689679969063479</v>
      </c>
      <c r="T806" s="110">
        <f t="shared" si="207"/>
        <v>1.1019394763176846E-2</v>
      </c>
      <c r="U806" s="108">
        <f t="shared" si="195"/>
        <v>0.47374858336143488</v>
      </c>
      <c r="V806" s="11">
        <f t="shared" si="195"/>
        <v>0.44069039907190444</v>
      </c>
      <c r="W806" s="11">
        <f t="shared" si="195"/>
        <v>3.3058184289530536E-2</v>
      </c>
      <c r="X806" s="92">
        <f t="shared" si="210"/>
        <v>4737.4858336143488</v>
      </c>
      <c r="Y806" s="15">
        <f t="shared" si="211"/>
        <v>4406.9039907190445</v>
      </c>
      <c r="Z806" s="15">
        <f t="shared" si="212"/>
        <v>330.58184289530539</v>
      </c>
      <c r="AA806" s="111">
        <f t="shared" si="208"/>
        <v>47.37485833614349</v>
      </c>
      <c r="AB806" s="87">
        <f t="shared" si="208"/>
        <v>44.069039907190444</v>
      </c>
      <c r="AC806" s="127">
        <f t="shared" si="208"/>
        <v>3.3058184289530539</v>
      </c>
      <c r="AD806" s="2"/>
      <c r="AE806" s="2"/>
      <c r="AF806" s="115"/>
    </row>
    <row r="807" spans="1:32" x14ac:dyDescent="0.25">
      <c r="A807" s="183" t="s">
        <v>42</v>
      </c>
      <c r="B807" s="183" t="s">
        <v>38</v>
      </c>
      <c r="C807" s="40" t="s">
        <v>975</v>
      </c>
      <c r="D807" s="183">
        <v>2</v>
      </c>
      <c r="E807" s="207" t="s">
        <v>460</v>
      </c>
      <c r="F807" s="207">
        <v>3</v>
      </c>
      <c r="G807" s="186"/>
      <c r="H807" s="109">
        <v>3.2766236408670921</v>
      </c>
      <c r="I807" s="121">
        <v>10.769999504089355</v>
      </c>
      <c r="J807" s="121">
        <v>10.40173400252946</v>
      </c>
      <c r="K807" s="121">
        <v>0.36826550155989501</v>
      </c>
      <c r="L807" s="130"/>
      <c r="M807" s="109">
        <v>0.10769999504089356</v>
      </c>
      <c r="N807" s="109">
        <v>0.1040173400252946</v>
      </c>
      <c r="O807" s="109">
        <v>3.68265501559895E-3</v>
      </c>
      <c r="P807" s="130"/>
      <c r="Q807" s="109">
        <v>1.5084199999999999</v>
      </c>
      <c r="R807" s="107">
        <f t="shared" si="207"/>
        <v>0.16245682651958465</v>
      </c>
      <c r="S807" s="109">
        <f t="shared" si="207"/>
        <v>0.15690183604095487</v>
      </c>
      <c r="T807" s="110">
        <f t="shared" si="207"/>
        <v>5.5549904786297679E-3</v>
      </c>
      <c r="U807" s="108">
        <f t="shared" si="195"/>
        <v>0.48737047955875396</v>
      </c>
      <c r="V807" s="11">
        <f t="shared" si="195"/>
        <v>0.4707055081228646</v>
      </c>
      <c r="W807" s="11">
        <f t="shared" si="195"/>
        <v>1.6664971435889304E-2</v>
      </c>
      <c r="X807" s="92">
        <f t="shared" si="210"/>
        <v>4873.7047955875396</v>
      </c>
      <c r="Y807" s="15">
        <f t="shared" si="211"/>
        <v>4707.0550812286456</v>
      </c>
      <c r="Z807" s="15">
        <f t="shared" si="212"/>
        <v>166.64971435889305</v>
      </c>
      <c r="AA807" s="111">
        <f t="shared" si="208"/>
        <v>48.737047955875397</v>
      </c>
      <c r="AB807" s="87">
        <f t="shared" si="208"/>
        <v>47.070550812286456</v>
      </c>
      <c r="AC807" s="127">
        <f t="shared" si="208"/>
        <v>1.6664971435889306</v>
      </c>
      <c r="AD807" s="2"/>
      <c r="AE807" s="2"/>
      <c r="AF807" s="115"/>
    </row>
    <row r="808" spans="1:32" x14ac:dyDescent="0.25">
      <c r="A808" s="183" t="s">
        <v>43</v>
      </c>
      <c r="B808" s="183" t="s">
        <v>38</v>
      </c>
      <c r="C808" s="40" t="s">
        <v>975</v>
      </c>
      <c r="D808" s="183">
        <v>1</v>
      </c>
      <c r="E808" s="207" t="s">
        <v>453</v>
      </c>
      <c r="F808" s="207">
        <v>2.5</v>
      </c>
      <c r="G808" s="186">
        <v>94</v>
      </c>
      <c r="H808" s="109">
        <v>4.8381818995287125</v>
      </c>
      <c r="I808" s="121">
        <v>10.536053657531738</v>
      </c>
      <c r="J808" s="121">
        <v>9.2537411804857594</v>
      </c>
      <c r="K808" s="121">
        <v>1.2823124770459788</v>
      </c>
      <c r="L808" s="130"/>
      <c r="M808" s="109">
        <v>0.10536053657531738</v>
      </c>
      <c r="N808" s="109">
        <v>9.2537411804857597E-2</v>
      </c>
      <c r="O808" s="109">
        <v>1.2823124770459788E-2</v>
      </c>
      <c r="P808" s="130"/>
      <c r="Q808" s="109">
        <v>0.98219999999999996</v>
      </c>
      <c r="R808" s="107">
        <f t="shared" si="207"/>
        <v>0.10348511902427673</v>
      </c>
      <c r="S808" s="109">
        <f t="shared" si="207"/>
        <v>9.0890245874731129E-2</v>
      </c>
      <c r="T808" s="110">
        <f t="shared" si="207"/>
        <v>1.2594873149545603E-2</v>
      </c>
      <c r="U808" s="108">
        <f t="shared" si="195"/>
        <v>0.25871279756069182</v>
      </c>
      <c r="V808" s="11">
        <f t="shared" si="195"/>
        <v>0.22722561468682781</v>
      </c>
      <c r="W808" s="11">
        <f t="shared" si="195"/>
        <v>3.1487182873864004E-2</v>
      </c>
      <c r="X808" s="92">
        <f t="shared" si="210"/>
        <v>2587.1279756069184</v>
      </c>
      <c r="Y808" s="15">
        <f t="shared" si="211"/>
        <v>2272.2561468682779</v>
      </c>
      <c r="Z808" s="15">
        <f t="shared" si="212"/>
        <v>314.87182873864003</v>
      </c>
      <c r="AA808" s="111">
        <f t="shared" si="208"/>
        <v>25.871279756069185</v>
      </c>
      <c r="AB808" s="87">
        <f t="shared" si="208"/>
        <v>22.72256146868278</v>
      </c>
      <c r="AC808" s="127">
        <f t="shared" si="208"/>
        <v>3.1487182873864006</v>
      </c>
      <c r="AD808" s="2"/>
      <c r="AE808" s="2"/>
      <c r="AF808" s="115"/>
    </row>
    <row r="809" spans="1:32" x14ac:dyDescent="0.25">
      <c r="A809" s="183" t="s">
        <v>43</v>
      </c>
      <c r="B809" s="183" t="s">
        <v>38</v>
      </c>
      <c r="C809" s="40" t="s">
        <v>975</v>
      </c>
      <c r="D809" s="183">
        <v>1</v>
      </c>
      <c r="E809" s="207" t="s">
        <v>454</v>
      </c>
      <c r="F809" s="207">
        <v>3</v>
      </c>
      <c r="G809" s="186"/>
      <c r="H809" s="109">
        <v>5.6401651197178309</v>
      </c>
      <c r="I809" s="121">
        <v>10.549937725067139</v>
      </c>
      <c r="J809" s="121">
        <v>9.3280494201570203</v>
      </c>
      <c r="K809" s="121">
        <v>1.2218883049101184</v>
      </c>
      <c r="L809" s="130"/>
      <c r="M809" s="109">
        <v>0.10549937725067139</v>
      </c>
      <c r="N809" s="109">
        <v>9.3280494201570197E-2</v>
      </c>
      <c r="O809" s="109">
        <v>1.2218883049101183E-2</v>
      </c>
      <c r="P809" s="130"/>
      <c r="Q809" s="109">
        <v>0.95638000000000001</v>
      </c>
      <c r="R809" s="107">
        <f t="shared" si="207"/>
        <v>0.10089749441499711</v>
      </c>
      <c r="S809" s="109">
        <f t="shared" si="207"/>
        <v>8.92115990444977E-2</v>
      </c>
      <c r="T809" s="110">
        <f t="shared" si="207"/>
        <v>1.168589537049939E-2</v>
      </c>
      <c r="U809" s="108">
        <f t="shared" si="195"/>
        <v>0.30269248324499132</v>
      </c>
      <c r="V809" s="11">
        <f t="shared" si="195"/>
        <v>0.26763479713349314</v>
      </c>
      <c r="W809" s="11">
        <f t="shared" si="195"/>
        <v>3.5057686111498169E-2</v>
      </c>
      <c r="X809" s="92">
        <f t="shared" si="210"/>
        <v>3026.9248324499131</v>
      </c>
      <c r="Y809" s="15">
        <f t="shared" si="211"/>
        <v>2676.3479713349316</v>
      </c>
      <c r="Z809" s="15">
        <f t="shared" si="212"/>
        <v>350.57686111498168</v>
      </c>
      <c r="AA809" s="111">
        <f t="shared" si="208"/>
        <v>30.269248324499131</v>
      </c>
      <c r="AB809" s="87">
        <f t="shared" si="208"/>
        <v>26.763479713349316</v>
      </c>
      <c r="AC809" s="127">
        <f t="shared" si="208"/>
        <v>3.5057686111498167</v>
      </c>
      <c r="AD809" s="2"/>
      <c r="AE809" s="2"/>
      <c r="AF809" s="115"/>
    </row>
    <row r="810" spans="1:32" x14ac:dyDescent="0.25">
      <c r="A810" s="183" t="s">
        <v>43</v>
      </c>
      <c r="B810" s="183" t="s">
        <v>38</v>
      </c>
      <c r="C810" s="40" t="s">
        <v>975</v>
      </c>
      <c r="D810" s="183">
        <v>1</v>
      </c>
      <c r="E810" s="207" t="s">
        <v>455</v>
      </c>
      <c r="F810" s="207">
        <v>3</v>
      </c>
      <c r="G810" s="186"/>
      <c r="H810" s="109">
        <v>4.2533176604525496</v>
      </c>
      <c r="I810" s="121">
        <v>10.293726921081543</v>
      </c>
      <c r="J810" s="121">
        <v>9.5926090490659757</v>
      </c>
      <c r="K810" s="121">
        <v>0.7011178720155673</v>
      </c>
      <c r="L810" s="130"/>
      <c r="M810" s="109">
        <v>0.10293726921081543</v>
      </c>
      <c r="N810" s="109">
        <v>9.5926090490659754E-2</v>
      </c>
      <c r="O810" s="109">
        <v>7.0111787201556728E-3</v>
      </c>
      <c r="P810" s="130"/>
      <c r="Q810" s="109">
        <v>1.1215600000000001</v>
      </c>
      <c r="R810" s="107">
        <f t="shared" si="207"/>
        <v>0.11545032365608217</v>
      </c>
      <c r="S810" s="109">
        <f t="shared" si="207"/>
        <v>0.10758686605070436</v>
      </c>
      <c r="T810" s="110">
        <f t="shared" si="207"/>
        <v>7.8634576053777973E-3</v>
      </c>
      <c r="U810" s="108">
        <f t="shared" si="195"/>
        <v>0.34635097096824652</v>
      </c>
      <c r="V810" s="11">
        <f t="shared" si="195"/>
        <v>0.32276059815211311</v>
      </c>
      <c r="W810" s="11">
        <f t="shared" si="195"/>
        <v>2.3590372816133392E-2</v>
      </c>
      <c r="X810" s="92">
        <f t="shared" si="210"/>
        <v>3463.5097096824652</v>
      </c>
      <c r="Y810" s="15">
        <f t="shared" si="211"/>
        <v>3227.6059815211311</v>
      </c>
      <c r="Z810" s="15">
        <f t="shared" si="212"/>
        <v>235.90372816133393</v>
      </c>
      <c r="AA810" s="111">
        <f t="shared" si="208"/>
        <v>34.635097096824651</v>
      </c>
      <c r="AB810" s="87">
        <f t="shared" si="208"/>
        <v>32.276059815211312</v>
      </c>
      <c r="AC810" s="127">
        <f t="shared" si="208"/>
        <v>2.3590372816133391</v>
      </c>
      <c r="AD810" s="2"/>
      <c r="AE810" s="2"/>
      <c r="AF810" s="115"/>
    </row>
    <row r="811" spans="1:32" x14ac:dyDescent="0.25">
      <c r="A811" s="183" t="s">
        <v>43</v>
      </c>
      <c r="B811" s="183" t="s">
        <v>38</v>
      </c>
      <c r="C811" s="40" t="s">
        <v>975</v>
      </c>
      <c r="D811" s="183">
        <v>1</v>
      </c>
      <c r="E811" s="207" t="s">
        <v>465</v>
      </c>
      <c r="F811" s="207">
        <v>3</v>
      </c>
      <c r="G811" s="186"/>
      <c r="H811" s="109">
        <v>4.3939561492969545</v>
      </c>
      <c r="I811" s="121">
        <v>10.806906700134277</v>
      </c>
      <c r="J811" s="121">
        <v>9.3773832345018899</v>
      </c>
      <c r="K811" s="121">
        <v>1.4295234656323874</v>
      </c>
      <c r="L811" s="130"/>
      <c r="M811" s="109">
        <v>0.10806906700134278</v>
      </c>
      <c r="N811" s="109">
        <v>9.3773832345018904E-2</v>
      </c>
      <c r="O811" s="109">
        <v>1.4295234656323874E-2</v>
      </c>
      <c r="P811" s="130"/>
      <c r="Q811" s="109">
        <v>1.0398600000000002</v>
      </c>
      <c r="R811" s="107">
        <f t="shared" si="207"/>
        <v>0.11237670001201633</v>
      </c>
      <c r="S811" s="109">
        <f t="shared" si="207"/>
        <v>9.7511657302291374E-2</v>
      </c>
      <c r="T811" s="110">
        <f t="shared" si="207"/>
        <v>1.4865042709724947E-2</v>
      </c>
      <c r="U811" s="108">
        <f t="shared" ref="U811:W874" si="213">$F811*M811*$Q811</f>
        <v>0.33713010003604899</v>
      </c>
      <c r="V811" s="11">
        <f t="shared" si="213"/>
        <v>0.29253497190687411</v>
      </c>
      <c r="W811" s="11">
        <f t="shared" si="213"/>
        <v>4.4595128129174842E-2</v>
      </c>
      <c r="X811" s="92">
        <f t="shared" si="210"/>
        <v>3371.30100036049</v>
      </c>
      <c r="Y811" s="15">
        <f t="shared" si="211"/>
        <v>2925.3497190687413</v>
      </c>
      <c r="Z811" s="15">
        <f t="shared" si="212"/>
        <v>445.95128129174844</v>
      </c>
      <c r="AA811" s="111">
        <f t="shared" si="208"/>
        <v>33.7130100036049</v>
      </c>
      <c r="AB811" s="87">
        <f t="shared" si="208"/>
        <v>29.253497190687412</v>
      </c>
      <c r="AC811" s="127">
        <f t="shared" si="208"/>
        <v>4.4595128129174846</v>
      </c>
      <c r="AD811" s="2"/>
      <c r="AE811" s="2"/>
      <c r="AF811" s="115"/>
    </row>
    <row r="812" spans="1:32" x14ac:dyDescent="0.25">
      <c r="A812" s="183" t="s">
        <v>43</v>
      </c>
      <c r="B812" s="183" t="s">
        <v>38</v>
      </c>
      <c r="C812" s="40" t="s">
        <v>975</v>
      </c>
      <c r="D812" s="183">
        <v>1</v>
      </c>
      <c r="E812" s="207" t="s">
        <v>466</v>
      </c>
      <c r="F812" s="207">
        <v>3</v>
      </c>
      <c r="G812" s="186"/>
      <c r="H812" s="109">
        <v>4.3895304239543913</v>
      </c>
      <c r="I812" s="121">
        <v>10.46159553527832</v>
      </c>
      <c r="J812" s="121">
        <v>9.4625183233286627</v>
      </c>
      <c r="K812" s="121">
        <v>0.9990772119496576</v>
      </c>
      <c r="L812" s="130"/>
      <c r="M812" s="109">
        <v>0.1046159553527832</v>
      </c>
      <c r="N812" s="109">
        <v>9.4625183233286628E-2</v>
      </c>
      <c r="O812" s="109">
        <v>9.990772119496576E-3</v>
      </c>
      <c r="P812" s="130"/>
      <c r="Q812" s="109">
        <v>1.1612800000000001</v>
      </c>
      <c r="R812" s="107">
        <f t="shared" si="207"/>
        <v>0.12148841663208008</v>
      </c>
      <c r="S812" s="109">
        <f t="shared" si="207"/>
        <v>0.1098863327851511</v>
      </c>
      <c r="T812" s="110">
        <f t="shared" si="207"/>
        <v>1.1602083846928984E-2</v>
      </c>
      <c r="U812" s="108">
        <f t="shared" si="213"/>
        <v>0.36446524989624024</v>
      </c>
      <c r="V812" s="11">
        <f t="shared" si="213"/>
        <v>0.32965899835545331</v>
      </c>
      <c r="W812" s="11">
        <f t="shared" si="213"/>
        <v>3.4806251540786953E-2</v>
      </c>
      <c r="X812" s="92">
        <f t="shared" si="210"/>
        <v>3644.6524989624022</v>
      </c>
      <c r="Y812" s="15">
        <f t="shared" si="211"/>
        <v>3296.5899835545333</v>
      </c>
      <c r="Z812" s="15">
        <f t="shared" si="212"/>
        <v>348.06251540786951</v>
      </c>
      <c r="AA812" s="111">
        <f t="shared" si="208"/>
        <v>36.446524989624024</v>
      </c>
      <c r="AB812" s="87">
        <f t="shared" si="208"/>
        <v>32.965899835545336</v>
      </c>
      <c r="AC812" s="127">
        <f t="shared" si="208"/>
        <v>3.480625154078695</v>
      </c>
      <c r="AD812" s="2"/>
      <c r="AE812" s="2"/>
      <c r="AF812" s="115"/>
    </row>
    <row r="813" spans="1:32" x14ac:dyDescent="0.25">
      <c r="A813" s="183" t="s">
        <v>43</v>
      </c>
      <c r="B813" s="183" t="s">
        <v>38</v>
      </c>
      <c r="C813" s="40" t="s">
        <v>975</v>
      </c>
      <c r="D813" s="183">
        <v>1</v>
      </c>
      <c r="E813" s="207" t="s">
        <v>496</v>
      </c>
      <c r="F813" s="207">
        <v>4.5</v>
      </c>
      <c r="G813" s="186"/>
      <c r="H813" s="109">
        <v>4.4722561948135731</v>
      </c>
      <c r="I813" s="121">
        <v>10.134326934814453</v>
      </c>
      <c r="J813" s="121">
        <v>8.776032051118797</v>
      </c>
      <c r="K813" s="121">
        <v>1.3582948836956561</v>
      </c>
      <c r="L813" s="130"/>
      <c r="M813" s="109">
        <v>0.10134326934814453</v>
      </c>
      <c r="N813" s="109">
        <v>8.776032051118797E-2</v>
      </c>
      <c r="O813" s="109">
        <v>1.3582948836956561E-2</v>
      </c>
      <c r="P813" s="130"/>
      <c r="Q813" s="109">
        <v>1.0744200000000002</v>
      </c>
      <c r="R813" s="107">
        <f t="shared" si="207"/>
        <v>0.10888523545303345</v>
      </c>
      <c r="S813" s="109">
        <f t="shared" si="207"/>
        <v>9.4291443563630589E-2</v>
      </c>
      <c r="T813" s="110">
        <f t="shared" si="207"/>
        <v>1.4593791889402869E-2</v>
      </c>
      <c r="U813" s="108">
        <f t="shared" si="213"/>
        <v>0.48998355953865058</v>
      </c>
      <c r="V813" s="11">
        <f t="shared" si="213"/>
        <v>0.42431149603633767</v>
      </c>
      <c r="W813" s="11">
        <f t="shared" si="213"/>
        <v>6.5672063502312916E-2</v>
      </c>
      <c r="X813" s="92">
        <f t="shared" si="210"/>
        <v>4899.8355953865057</v>
      </c>
      <c r="Y813" s="15">
        <f t="shared" si="211"/>
        <v>4243.1149603633767</v>
      </c>
      <c r="Z813" s="15">
        <f t="shared" si="212"/>
        <v>656.72063502312915</v>
      </c>
      <c r="AA813" s="111">
        <f t="shared" si="208"/>
        <v>48.998355953865058</v>
      </c>
      <c r="AB813" s="87">
        <f t="shared" si="208"/>
        <v>42.43114960363377</v>
      </c>
      <c r="AC813" s="127">
        <f t="shared" si="208"/>
        <v>6.5672063502312916</v>
      </c>
      <c r="AD813" s="2"/>
      <c r="AE813" s="2"/>
      <c r="AF813" s="115"/>
    </row>
    <row r="814" spans="1:32" x14ac:dyDescent="0.25">
      <c r="A814" s="183" t="s">
        <v>43</v>
      </c>
      <c r="B814" s="183" t="s">
        <v>38</v>
      </c>
      <c r="C814" s="40" t="s">
        <v>975</v>
      </c>
      <c r="D814" s="183">
        <v>1</v>
      </c>
      <c r="E814" s="207" t="s">
        <v>497</v>
      </c>
      <c r="F814" s="207">
        <v>7.5</v>
      </c>
      <c r="G814" s="186"/>
      <c r="H814" s="109">
        <v>4.2892289478716421</v>
      </c>
      <c r="I814" s="121">
        <v>10.404615879058838</v>
      </c>
      <c r="J814" s="121">
        <v>9.5848790858902433</v>
      </c>
      <c r="K814" s="121">
        <v>0.8197367931685946</v>
      </c>
      <c r="L814" s="130"/>
      <c r="M814" s="109">
        <v>0.10404615879058837</v>
      </c>
      <c r="N814" s="109">
        <v>9.5848790858902438E-2</v>
      </c>
      <c r="O814" s="109">
        <v>8.1973679316859459E-3</v>
      </c>
      <c r="P814" s="130"/>
      <c r="Q814" s="109">
        <v>1.02172</v>
      </c>
      <c r="R814" s="107">
        <f t="shared" si="207"/>
        <v>0.10630604135951995</v>
      </c>
      <c r="S814" s="109">
        <f t="shared" si="207"/>
        <v>9.7930626596357789E-2</v>
      </c>
      <c r="T814" s="110">
        <f t="shared" si="207"/>
        <v>8.3754147631621648E-3</v>
      </c>
      <c r="U814" s="108">
        <f t="shared" si="213"/>
        <v>0.79729531019639965</v>
      </c>
      <c r="V814" s="11">
        <f t="shared" si="213"/>
        <v>0.73447969947268343</v>
      </c>
      <c r="W814" s="11">
        <f t="shared" si="213"/>
        <v>6.2815610723716234E-2</v>
      </c>
      <c r="X814" s="92">
        <f t="shared" si="210"/>
        <v>7972.9531019639962</v>
      </c>
      <c r="Y814" s="15">
        <f t="shared" si="211"/>
        <v>7344.7969947268348</v>
      </c>
      <c r="Z814" s="15">
        <f t="shared" si="212"/>
        <v>628.15610723716236</v>
      </c>
      <c r="AA814" s="111">
        <f t="shared" si="208"/>
        <v>79.729531019639964</v>
      </c>
      <c r="AB814" s="87">
        <f t="shared" si="208"/>
        <v>73.447969947268348</v>
      </c>
      <c r="AC814" s="127">
        <f t="shared" si="208"/>
        <v>6.2815610723716233</v>
      </c>
      <c r="AD814" s="2"/>
      <c r="AE814" s="2"/>
      <c r="AF814" s="115"/>
    </row>
    <row r="815" spans="1:32" x14ac:dyDescent="0.25">
      <c r="A815" s="183" t="s">
        <v>43</v>
      </c>
      <c r="B815" s="183" t="s">
        <v>38</v>
      </c>
      <c r="C815" s="40" t="s">
        <v>975</v>
      </c>
      <c r="D815" s="183">
        <v>1</v>
      </c>
      <c r="E815" s="207" t="s">
        <v>498</v>
      </c>
      <c r="F815" s="207">
        <v>7.5</v>
      </c>
      <c r="G815" s="186"/>
      <c r="H815" s="109">
        <v>4.1233831416163067</v>
      </c>
      <c r="I815" s="121">
        <v>10.367560386657715</v>
      </c>
      <c r="J815" s="121">
        <v>10.003592491005985</v>
      </c>
      <c r="K815" s="121">
        <v>0.36396789565172938</v>
      </c>
      <c r="L815" s="130"/>
      <c r="M815" s="109">
        <v>0.10367560386657715</v>
      </c>
      <c r="N815" s="109">
        <v>0.10003592491005986</v>
      </c>
      <c r="O815" s="109">
        <v>3.6396789565172937E-3</v>
      </c>
      <c r="P815" s="130"/>
      <c r="Q815" s="109">
        <v>1.0699000000000001</v>
      </c>
      <c r="R815" s="107">
        <f t="shared" si="207"/>
        <v>0.11092252857685089</v>
      </c>
      <c r="S815" s="109">
        <f t="shared" si="207"/>
        <v>0.10702843606127305</v>
      </c>
      <c r="T815" s="110">
        <f t="shared" si="207"/>
        <v>3.8940925155778526E-3</v>
      </c>
      <c r="U815" s="108">
        <f t="shared" si="213"/>
        <v>0.83191896432638179</v>
      </c>
      <c r="V815" s="11">
        <f t="shared" si="213"/>
        <v>0.80271327045954799</v>
      </c>
      <c r="W815" s="11">
        <f t="shared" si="213"/>
        <v>2.9205693866833894E-2</v>
      </c>
      <c r="X815" s="92">
        <f t="shared" si="210"/>
        <v>8319.1896432638187</v>
      </c>
      <c r="Y815" s="15">
        <f t="shared" si="211"/>
        <v>8027.1327045954795</v>
      </c>
      <c r="Z815" s="15">
        <f t="shared" si="212"/>
        <v>292.05693866833894</v>
      </c>
      <c r="AA815" s="111">
        <f t="shared" si="208"/>
        <v>83.191896432638188</v>
      </c>
      <c r="AB815" s="87">
        <f t="shared" si="208"/>
        <v>80.271327045954791</v>
      </c>
      <c r="AC815" s="127">
        <f t="shared" si="208"/>
        <v>2.9205693866833893</v>
      </c>
      <c r="AD815" s="2"/>
      <c r="AE815" s="2"/>
      <c r="AF815" s="115"/>
    </row>
    <row r="816" spans="1:32" x14ac:dyDescent="0.25">
      <c r="A816" s="183" t="s">
        <v>43</v>
      </c>
      <c r="B816" s="183" t="s">
        <v>38</v>
      </c>
      <c r="C816" s="40" t="s">
        <v>975</v>
      </c>
      <c r="D816" s="183">
        <v>1</v>
      </c>
      <c r="E816" s="207" t="s">
        <v>481</v>
      </c>
      <c r="F816" s="207">
        <v>6</v>
      </c>
      <c r="G816" s="186"/>
      <c r="H816" s="109">
        <v>4.1349165511372261</v>
      </c>
      <c r="I816" s="121">
        <v>9.9328842163085938</v>
      </c>
      <c r="J816" s="121">
        <v>9.6202474829134381</v>
      </c>
      <c r="K816" s="121">
        <v>0.31263673339515563</v>
      </c>
      <c r="L816" s="130"/>
      <c r="M816" s="109">
        <v>9.9328842163085934E-2</v>
      </c>
      <c r="N816" s="109">
        <v>9.6202474829134382E-2</v>
      </c>
      <c r="O816" s="109">
        <v>3.1263673339515562E-3</v>
      </c>
      <c r="P816" s="130"/>
      <c r="Q816" s="109">
        <v>1.147</v>
      </c>
      <c r="R816" s="107">
        <f t="shared" si="207"/>
        <v>0.11393018196105957</v>
      </c>
      <c r="S816" s="109">
        <f t="shared" si="207"/>
        <v>0.11034423862901714</v>
      </c>
      <c r="T816" s="110">
        <f t="shared" si="207"/>
        <v>3.5859433320424351E-3</v>
      </c>
      <c r="U816" s="108">
        <f t="shared" si="213"/>
        <v>0.68358109176635751</v>
      </c>
      <c r="V816" s="11">
        <f t="shared" si="213"/>
        <v>0.66206543177410293</v>
      </c>
      <c r="W816" s="11">
        <f t="shared" si="213"/>
        <v>2.1515659992254611E-2</v>
      </c>
      <c r="X816" s="92">
        <f t="shared" si="210"/>
        <v>6835.8109176635753</v>
      </c>
      <c r="Y816" s="15">
        <f t="shared" si="211"/>
        <v>6620.6543177410294</v>
      </c>
      <c r="Z816" s="15">
        <f t="shared" si="212"/>
        <v>215.15659992254612</v>
      </c>
      <c r="AA816" s="111">
        <f t="shared" si="208"/>
        <v>68.35810917663575</v>
      </c>
      <c r="AB816" s="87">
        <f t="shared" si="208"/>
        <v>66.206543177410296</v>
      </c>
      <c r="AC816" s="127">
        <f t="shared" si="208"/>
        <v>2.1515659992254612</v>
      </c>
      <c r="AD816" s="2"/>
      <c r="AE816" s="2"/>
      <c r="AF816" s="115"/>
    </row>
    <row r="817" spans="1:32" x14ac:dyDescent="0.25">
      <c r="A817" s="183" t="s">
        <v>43</v>
      </c>
      <c r="B817" s="183" t="s">
        <v>38</v>
      </c>
      <c r="C817" s="40" t="s">
        <v>975</v>
      </c>
      <c r="D817" s="183">
        <v>1</v>
      </c>
      <c r="E817" s="207" t="s">
        <v>482</v>
      </c>
      <c r="F817" s="207">
        <v>6</v>
      </c>
      <c r="G817" s="186"/>
      <c r="H817" s="109">
        <v>3.8284773919908774</v>
      </c>
      <c r="I817" s="121">
        <v>10.161538124084473</v>
      </c>
      <c r="J817" s="121">
        <v>10.088894189682623</v>
      </c>
      <c r="K817" s="121">
        <v>7.2643934401849464E-2</v>
      </c>
      <c r="L817" s="130"/>
      <c r="M817" s="109">
        <v>0.10161538124084472</v>
      </c>
      <c r="N817" s="109">
        <v>0.10088894189682623</v>
      </c>
      <c r="O817" s="109">
        <v>7.2643934401849463E-4</v>
      </c>
      <c r="P817" s="130"/>
      <c r="Q817" s="109">
        <v>1.1189199999999997</v>
      </c>
      <c r="R817" s="107">
        <f t="shared" si="207"/>
        <v>0.11369948237800595</v>
      </c>
      <c r="S817" s="109">
        <f t="shared" si="207"/>
        <v>0.11288665486719678</v>
      </c>
      <c r="T817" s="110">
        <f t="shared" si="207"/>
        <v>8.1282751080917384E-4</v>
      </c>
      <c r="U817" s="108">
        <f t="shared" si="213"/>
        <v>0.68219689426803565</v>
      </c>
      <c r="V817" s="11">
        <f t="shared" si="213"/>
        <v>0.67731992920318063</v>
      </c>
      <c r="W817" s="11">
        <f t="shared" si="213"/>
        <v>4.8769650648550419E-3</v>
      </c>
      <c r="X817" s="92">
        <f t="shared" si="210"/>
        <v>6821.9689426803561</v>
      </c>
      <c r="Y817" s="15">
        <f t="shared" si="211"/>
        <v>6773.1992920318062</v>
      </c>
      <c r="Z817" s="15">
        <f t="shared" si="212"/>
        <v>48.769650648550417</v>
      </c>
      <c r="AA817" s="111">
        <f t="shared" si="208"/>
        <v>68.219689426803569</v>
      </c>
      <c r="AB817" s="87">
        <f t="shared" si="208"/>
        <v>67.731992920318064</v>
      </c>
      <c r="AC817" s="127">
        <f t="shared" si="208"/>
        <v>0.48769650648550417</v>
      </c>
      <c r="AD817" s="2"/>
      <c r="AE817" s="2"/>
      <c r="AF817" s="115"/>
    </row>
    <row r="818" spans="1:32" x14ac:dyDescent="0.25">
      <c r="A818" s="183" t="s">
        <v>43</v>
      </c>
      <c r="B818" s="183" t="s">
        <v>38</v>
      </c>
      <c r="C818" s="40" t="s">
        <v>975</v>
      </c>
      <c r="D818" s="183">
        <v>1</v>
      </c>
      <c r="E818" s="207" t="s">
        <v>483</v>
      </c>
      <c r="F818" s="207">
        <v>6</v>
      </c>
      <c r="G818" s="186"/>
      <c r="H818" s="109">
        <v>3.5960044659768853</v>
      </c>
      <c r="I818" s="121">
        <v>9.9897708892822266</v>
      </c>
      <c r="J818" s="121">
        <v>9.6751944143850217</v>
      </c>
      <c r="K818" s="121">
        <v>0.31457647489720486</v>
      </c>
      <c r="L818" s="130"/>
      <c r="M818" s="109">
        <v>9.9897708892822262E-2</v>
      </c>
      <c r="N818" s="109">
        <v>9.6751944143850216E-2</v>
      </c>
      <c r="O818" s="109">
        <v>3.1457647489720486E-3</v>
      </c>
      <c r="P818" s="130"/>
      <c r="Q818" s="109">
        <v>1.15432</v>
      </c>
      <c r="R818" s="107">
        <f t="shared" si="207"/>
        <v>0.1153139233291626</v>
      </c>
      <c r="S818" s="109">
        <f t="shared" si="207"/>
        <v>0.11168270416412918</v>
      </c>
      <c r="T818" s="110">
        <f t="shared" si="207"/>
        <v>3.6312191650334151E-3</v>
      </c>
      <c r="U818" s="108">
        <f t="shared" si="213"/>
        <v>0.69188353997497565</v>
      </c>
      <c r="V818" s="11">
        <f t="shared" si="213"/>
        <v>0.67009622498477506</v>
      </c>
      <c r="W818" s="11">
        <f t="shared" si="213"/>
        <v>2.1787314990200493E-2</v>
      </c>
      <c r="X818" s="92">
        <f t="shared" si="210"/>
        <v>6918.8353997497561</v>
      </c>
      <c r="Y818" s="15">
        <f t="shared" si="211"/>
        <v>6700.9622498477502</v>
      </c>
      <c r="Z818" s="15">
        <f t="shared" si="212"/>
        <v>217.87314990200494</v>
      </c>
      <c r="AA818" s="111">
        <f t="shared" si="208"/>
        <v>69.188353997497558</v>
      </c>
      <c r="AB818" s="87">
        <f t="shared" si="208"/>
        <v>67.009622498477498</v>
      </c>
      <c r="AC818" s="127">
        <f t="shared" si="208"/>
        <v>2.1787314990200493</v>
      </c>
      <c r="AD818" s="2"/>
      <c r="AE818" s="2"/>
      <c r="AF818" s="115"/>
    </row>
    <row r="819" spans="1:32" x14ac:dyDescent="0.25">
      <c r="A819" s="183" t="s">
        <v>43</v>
      </c>
      <c r="B819" s="183" t="s">
        <v>38</v>
      </c>
      <c r="C819" s="40" t="s">
        <v>975</v>
      </c>
      <c r="D819" s="183">
        <v>1</v>
      </c>
      <c r="E819" s="207" t="s">
        <v>484</v>
      </c>
      <c r="F819" s="207">
        <v>6</v>
      </c>
      <c r="G819" s="186"/>
      <c r="H819" s="109">
        <v>3.5647630071274619</v>
      </c>
      <c r="I819" s="121">
        <v>10.2547287940979</v>
      </c>
      <c r="J819" s="121">
        <v>9.8417961784213972</v>
      </c>
      <c r="K819" s="121">
        <v>0.41293261567650319</v>
      </c>
      <c r="L819" s="130"/>
      <c r="M819" s="109">
        <v>0.102547287940979</v>
      </c>
      <c r="N819" s="109">
        <v>9.841796178421397E-2</v>
      </c>
      <c r="O819" s="109">
        <v>4.1293261567650315E-3</v>
      </c>
      <c r="P819" s="130"/>
      <c r="Q819" s="109">
        <v>1.2042600000000001</v>
      </c>
      <c r="R819" s="107">
        <f t="shared" si="207"/>
        <v>0.12349359697580338</v>
      </c>
      <c r="S819" s="109">
        <f t="shared" si="207"/>
        <v>0.11852081465825752</v>
      </c>
      <c r="T819" s="110">
        <f t="shared" si="207"/>
        <v>4.972782317545857E-3</v>
      </c>
      <c r="U819" s="108">
        <f t="shared" si="213"/>
        <v>0.74096158185482031</v>
      </c>
      <c r="V819" s="11">
        <f t="shared" si="213"/>
        <v>0.7111248879495452</v>
      </c>
      <c r="W819" s="11">
        <f t="shared" si="213"/>
        <v>2.9836693905275147E-2</v>
      </c>
      <c r="X819" s="92">
        <f t="shared" si="210"/>
        <v>7409.6158185482027</v>
      </c>
      <c r="Y819" s="15">
        <f t="shared" si="211"/>
        <v>7111.2488794954525</v>
      </c>
      <c r="Z819" s="15">
        <f t="shared" si="212"/>
        <v>298.36693905275149</v>
      </c>
      <c r="AA819" s="111">
        <f t="shared" si="208"/>
        <v>74.096158185482025</v>
      </c>
      <c r="AB819" s="87">
        <f t="shared" si="208"/>
        <v>71.11248879495453</v>
      </c>
      <c r="AC819" s="127">
        <f t="shared" si="208"/>
        <v>2.9836693905275151</v>
      </c>
      <c r="AD819" s="2"/>
      <c r="AE819" s="2"/>
      <c r="AF819" s="115"/>
    </row>
    <row r="820" spans="1:32" x14ac:dyDescent="0.25">
      <c r="A820" s="183" t="s">
        <v>43</v>
      </c>
      <c r="B820" s="183" t="s">
        <v>38</v>
      </c>
      <c r="C820" s="40" t="s">
        <v>975</v>
      </c>
      <c r="D820" s="183">
        <v>1</v>
      </c>
      <c r="E820" s="207" t="s">
        <v>485</v>
      </c>
      <c r="F820" s="207">
        <v>6</v>
      </c>
      <c r="G820" s="186"/>
      <c r="H820" s="109">
        <v>3.388750146743349</v>
      </c>
      <c r="I820" s="121">
        <v>10.226287841796875</v>
      </c>
      <c r="J820" s="121">
        <v>10.018162675148673</v>
      </c>
      <c r="K820" s="121">
        <v>0.2081251666482018</v>
      </c>
      <c r="L820" s="130"/>
      <c r="M820" s="109">
        <v>0.10226287841796874</v>
      </c>
      <c r="N820" s="109">
        <v>0.10018162675148673</v>
      </c>
      <c r="O820" s="109">
        <v>2.0812516664820181E-3</v>
      </c>
      <c r="P820" s="130"/>
      <c r="Q820" s="109">
        <v>1.3270599999999999</v>
      </c>
      <c r="R820" s="107">
        <f t="shared" si="207"/>
        <v>0.13570897543334959</v>
      </c>
      <c r="S820" s="109">
        <f t="shared" si="207"/>
        <v>0.13294702959682797</v>
      </c>
      <c r="T820" s="110">
        <f t="shared" si="207"/>
        <v>2.7619458365216267E-3</v>
      </c>
      <c r="U820" s="108">
        <f t="shared" si="213"/>
        <v>0.81425385260009753</v>
      </c>
      <c r="V820" s="11">
        <f t="shared" si="213"/>
        <v>0.79768217758096782</v>
      </c>
      <c r="W820" s="11">
        <f t="shared" si="213"/>
        <v>1.6571675019129761E-2</v>
      </c>
      <c r="X820" s="92">
        <f t="shared" si="210"/>
        <v>8142.5385260009753</v>
      </c>
      <c r="Y820" s="15">
        <f t="shared" si="211"/>
        <v>7976.821775809678</v>
      </c>
      <c r="Z820" s="15">
        <f t="shared" si="212"/>
        <v>165.71675019129762</v>
      </c>
      <c r="AA820" s="111">
        <f t="shared" si="208"/>
        <v>81.425385260009747</v>
      </c>
      <c r="AB820" s="87">
        <f t="shared" si="208"/>
        <v>79.768217758096782</v>
      </c>
      <c r="AC820" s="127">
        <f t="shared" si="208"/>
        <v>1.6571675019129763</v>
      </c>
      <c r="AD820" s="2"/>
      <c r="AE820" s="2"/>
      <c r="AF820" s="115"/>
    </row>
    <row r="821" spans="1:32" x14ac:dyDescent="0.25">
      <c r="A821" s="183" t="s">
        <v>43</v>
      </c>
      <c r="B821" s="183" t="s">
        <v>38</v>
      </c>
      <c r="C821" s="40" t="s">
        <v>975</v>
      </c>
      <c r="D821" s="183">
        <v>1</v>
      </c>
      <c r="E821" s="207" t="s">
        <v>486</v>
      </c>
      <c r="F821" s="207">
        <v>6</v>
      </c>
      <c r="G821" s="186"/>
      <c r="H821" s="109">
        <v>4.0312826490765845</v>
      </c>
      <c r="I821" s="121">
        <v>10.327255249023438</v>
      </c>
      <c r="J821" s="121">
        <v>9.7047040169516041</v>
      </c>
      <c r="K821" s="121">
        <v>0.62255123207183338</v>
      </c>
      <c r="L821" s="130"/>
      <c r="M821" s="109">
        <v>0.10327255249023437</v>
      </c>
      <c r="N821" s="109">
        <v>9.7047040169516041E-2</v>
      </c>
      <c r="O821" s="109">
        <v>6.2255123207183337E-3</v>
      </c>
      <c r="P821" s="130"/>
      <c r="Q821" s="109">
        <v>1.4169999999999998</v>
      </c>
      <c r="R821" s="107">
        <f t="shared" si="207"/>
        <v>0.14633720687866208</v>
      </c>
      <c r="S821" s="109">
        <f t="shared" si="207"/>
        <v>0.13751565592020421</v>
      </c>
      <c r="T821" s="110">
        <f t="shared" si="207"/>
        <v>8.8215509584578782E-3</v>
      </c>
      <c r="U821" s="108">
        <f t="shared" si="213"/>
        <v>0.87802324127197251</v>
      </c>
      <c r="V821" s="11">
        <f t="shared" si="213"/>
        <v>0.82509393552122523</v>
      </c>
      <c r="W821" s="11">
        <f t="shared" si="213"/>
        <v>5.2929305750747266E-2</v>
      </c>
      <c r="X821" s="92">
        <f t="shared" si="210"/>
        <v>8780.2324127197244</v>
      </c>
      <c r="Y821" s="15">
        <f t="shared" si="211"/>
        <v>8250.9393552122528</v>
      </c>
      <c r="Z821" s="15">
        <f t="shared" si="212"/>
        <v>529.29305750747267</v>
      </c>
      <c r="AA821" s="111">
        <f t="shared" si="208"/>
        <v>87.802324127197252</v>
      </c>
      <c r="AB821" s="87">
        <f t="shared" si="208"/>
        <v>82.509393552122532</v>
      </c>
      <c r="AC821" s="127">
        <f t="shared" si="208"/>
        <v>5.2929305750747266</v>
      </c>
      <c r="AD821" s="2"/>
      <c r="AE821" s="2"/>
      <c r="AF821" s="115"/>
    </row>
    <row r="822" spans="1:32" x14ac:dyDescent="0.25">
      <c r="A822" s="183" t="s">
        <v>43</v>
      </c>
      <c r="B822" s="183" t="s">
        <v>38</v>
      </c>
      <c r="C822" s="40" t="s">
        <v>975</v>
      </c>
      <c r="D822" s="183">
        <v>1</v>
      </c>
      <c r="E822" s="207" t="s">
        <v>487</v>
      </c>
      <c r="F822" s="207">
        <v>6</v>
      </c>
      <c r="G822" s="186"/>
      <c r="H822" s="109">
        <v>4.3843036237931514</v>
      </c>
      <c r="I822" s="121">
        <v>10.026975631713867</v>
      </c>
      <c r="J822" s="121">
        <v>9.8583726221367129</v>
      </c>
      <c r="K822" s="121">
        <v>0.16860300957715424</v>
      </c>
      <c r="L822" s="130"/>
      <c r="M822" s="109">
        <v>0.10026975631713868</v>
      </c>
      <c r="N822" s="109">
        <v>9.8583726221367129E-2</v>
      </c>
      <c r="O822" s="109">
        <v>1.6860300957715424E-3</v>
      </c>
      <c r="P822" s="130"/>
      <c r="Q822" s="109">
        <v>1.3656200000000001</v>
      </c>
      <c r="R822" s="107">
        <f t="shared" si="207"/>
        <v>0.13693038462181092</v>
      </c>
      <c r="S822" s="109">
        <f t="shared" si="207"/>
        <v>0.13462790820242337</v>
      </c>
      <c r="T822" s="110">
        <f t="shared" si="207"/>
        <v>2.3024764193875337E-3</v>
      </c>
      <c r="U822" s="108">
        <f t="shared" si="213"/>
        <v>0.82158230773086549</v>
      </c>
      <c r="V822" s="11">
        <f t="shared" si="213"/>
        <v>0.80776744921454036</v>
      </c>
      <c r="W822" s="11">
        <f t="shared" si="213"/>
        <v>1.3814858516325202E-2</v>
      </c>
      <c r="X822" s="92">
        <f t="shared" si="210"/>
        <v>8215.8230773086543</v>
      </c>
      <c r="Y822" s="15">
        <f t="shared" si="211"/>
        <v>8077.6744921454037</v>
      </c>
      <c r="Z822" s="15">
        <f t="shared" si="212"/>
        <v>138.14858516325202</v>
      </c>
      <c r="AA822" s="111">
        <f t="shared" si="208"/>
        <v>82.158230773086544</v>
      </c>
      <c r="AB822" s="87">
        <f t="shared" si="208"/>
        <v>80.776744921454039</v>
      </c>
      <c r="AC822" s="127">
        <f t="shared" si="208"/>
        <v>1.3814858516325204</v>
      </c>
      <c r="AD822" s="2"/>
      <c r="AE822" s="2"/>
      <c r="AF822" s="115"/>
    </row>
    <row r="823" spans="1:32" x14ac:dyDescent="0.25">
      <c r="A823" s="183" t="s">
        <v>43</v>
      </c>
      <c r="B823" s="183" t="s">
        <v>38</v>
      </c>
      <c r="C823" s="40" t="s">
        <v>975</v>
      </c>
      <c r="D823" s="183">
        <v>1</v>
      </c>
      <c r="E823" s="207" t="s">
        <v>488</v>
      </c>
      <c r="F823" s="207">
        <v>6</v>
      </c>
      <c r="G823" s="186"/>
      <c r="H823" s="109">
        <v>3.3833391273633904</v>
      </c>
      <c r="I823" s="121">
        <v>10.012887001037598</v>
      </c>
      <c r="J823" s="121">
        <v>9.9942990834253713</v>
      </c>
      <c r="K823" s="121">
        <v>1.8587917612226335E-2</v>
      </c>
      <c r="L823" s="130"/>
      <c r="M823" s="109">
        <v>0.10012887001037597</v>
      </c>
      <c r="N823" s="109">
        <v>9.9942990834253717E-2</v>
      </c>
      <c r="O823" s="109">
        <v>1.8587917612226335E-4</v>
      </c>
      <c r="P823" s="130"/>
      <c r="Q823" s="109">
        <v>1.5106199999999999</v>
      </c>
      <c r="R823" s="107">
        <f t="shared" si="207"/>
        <v>0.15125667361507414</v>
      </c>
      <c r="S823" s="109">
        <f t="shared" si="207"/>
        <v>0.15097588081404034</v>
      </c>
      <c r="T823" s="110">
        <f t="shared" si="207"/>
        <v>2.8079280103381342E-4</v>
      </c>
      <c r="U823" s="108">
        <f t="shared" si="213"/>
        <v>0.90754004169044489</v>
      </c>
      <c r="V823" s="11">
        <f t="shared" si="213"/>
        <v>0.90585528488424194</v>
      </c>
      <c r="W823" s="11">
        <f t="shared" si="213"/>
        <v>1.6847568062028806E-3</v>
      </c>
      <c r="X823" s="92">
        <f t="shared" si="210"/>
        <v>9075.4004169044492</v>
      </c>
      <c r="Y823" s="15">
        <f t="shared" si="211"/>
        <v>9058.5528488424188</v>
      </c>
      <c r="Z823" s="15">
        <f t="shared" si="212"/>
        <v>16.847568062028806</v>
      </c>
      <c r="AA823" s="111">
        <f t="shared" si="208"/>
        <v>90.754004169044492</v>
      </c>
      <c r="AB823" s="87">
        <f t="shared" si="208"/>
        <v>90.585528488424188</v>
      </c>
      <c r="AC823" s="127">
        <f t="shared" si="208"/>
        <v>0.16847568062028806</v>
      </c>
      <c r="AD823" s="2"/>
      <c r="AE823" s="2"/>
      <c r="AF823" s="115"/>
    </row>
    <row r="824" spans="1:32" x14ac:dyDescent="0.25">
      <c r="A824" s="183" t="s">
        <v>43</v>
      </c>
      <c r="B824" s="183" t="s">
        <v>38</v>
      </c>
      <c r="C824" s="40" t="s">
        <v>975</v>
      </c>
      <c r="D824" s="183">
        <v>1</v>
      </c>
      <c r="E824" s="207" t="s">
        <v>489</v>
      </c>
      <c r="F824" s="207">
        <v>6</v>
      </c>
      <c r="G824" s="186"/>
      <c r="H824" s="109">
        <v>3.3778458465985643</v>
      </c>
      <c r="I824" s="121">
        <v>10.349541664123535</v>
      </c>
      <c r="J824" s="121">
        <v>9.7992767002285692</v>
      </c>
      <c r="K824" s="121">
        <v>0.55026496389496593</v>
      </c>
      <c r="L824" s="130"/>
      <c r="M824" s="109">
        <v>0.10349541664123535</v>
      </c>
      <c r="N824" s="109">
        <v>9.7992767002285694E-2</v>
      </c>
      <c r="O824" s="109">
        <v>5.5026496389496589E-3</v>
      </c>
      <c r="P824" s="130"/>
      <c r="Q824" s="109">
        <v>1.3533999999999999</v>
      </c>
      <c r="R824" s="107">
        <f t="shared" si="207"/>
        <v>0.14007069688224791</v>
      </c>
      <c r="S824" s="109">
        <f t="shared" si="207"/>
        <v>0.13262341086089346</v>
      </c>
      <c r="T824" s="110">
        <f t="shared" si="207"/>
        <v>7.4472860213544677E-3</v>
      </c>
      <c r="U824" s="108">
        <f t="shared" si="213"/>
        <v>0.8404241812934875</v>
      </c>
      <c r="V824" s="11">
        <f t="shared" si="213"/>
        <v>0.79574046516536068</v>
      </c>
      <c r="W824" s="11">
        <f t="shared" si="213"/>
        <v>4.4683716128126806E-2</v>
      </c>
      <c r="X824" s="92">
        <f t="shared" si="210"/>
        <v>8404.2418129348753</v>
      </c>
      <c r="Y824" s="15">
        <f t="shared" si="211"/>
        <v>7957.4046516536064</v>
      </c>
      <c r="Z824" s="15">
        <f t="shared" si="212"/>
        <v>446.83716128126804</v>
      </c>
      <c r="AA824" s="111">
        <f t="shared" si="208"/>
        <v>84.042418129348761</v>
      </c>
      <c r="AB824" s="87">
        <f t="shared" si="208"/>
        <v>79.574046516536072</v>
      </c>
      <c r="AC824" s="127">
        <f t="shared" si="208"/>
        <v>4.4683716128126809</v>
      </c>
      <c r="AD824" s="2"/>
      <c r="AE824" s="2"/>
      <c r="AF824" s="115"/>
    </row>
    <row r="825" spans="1:32" x14ac:dyDescent="0.25">
      <c r="A825" s="183" t="s">
        <v>43</v>
      </c>
      <c r="B825" s="183" t="s">
        <v>38</v>
      </c>
      <c r="C825" s="40" t="s">
        <v>975</v>
      </c>
      <c r="D825" s="183">
        <v>1</v>
      </c>
      <c r="E825" s="207" t="s">
        <v>499</v>
      </c>
      <c r="F825" s="207">
        <v>6</v>
      </c>
      <c r="G825" s="186"/>
      <c r="H825" s="109">
        <v>3.4032380436234888</v>
      </c>
      <c r="I825" s="121">
        <v>9.9608421325683594</v>
      </c>
      <c r="J825" s="121">
        <v>9.8909656055385593</v>
      </c>
      <c r="K825" s="121">
        <v>6.9876527029800073E-2</v>
      </c>
      <c r="L825" s="130"/>
      <c r="M825" s="109">
        <v>9.9608421325683594E-2</v>
      </c>
      <c r="N825" s="109">
        <v>9.8909656055385597E-2</v>
      </c>
      <c r="O825" s="109">
        <v>6.9876527029800073E-4</v>
      </c>
      <c r="P825" s="130"/>
      <c r="Q825" s="109">
        <v>1.2957399999999999</v>
      </c>
      <c r="R825" s="107">
        <f t="shared" si="207"/>
        <v>0.12906661584854126</v>
      </c>
      <c r="S825" s="109">
        <f t="shared" si="207"/>
        <v>0.12816119773720533</v>
      </c>
      <c r="T825" s="110">
        <f t="shared" si="207"/>
        <v>9.0541811133593142E-4</v>
      </c>
      <c r="U825" s="108">
        <f t="shared" si="213"/>
        <v>0.77439969509124751</v>
      </c>
      <c r="V825" s="11">
        <f t="shared" si="213"/>
        <v>0.76896718642323192</v>
      </c>
      <c r="W825" s="11">
        <f t="shared" si="213"/>
        <v>5.432508668015589E-3</v>
      </c>
      <c r="X825" s="92">
        <f t="shared" si="210"/>
        <v>7743.9969509124749</v>
      </c>
      <c r="Y825" s="15">
        <f t="shared" si="211"/>
        <v>7689.6718642323194</v>
      </c>
      <c r="Z825" s="15">
        <f t="shared" si="212"/>
        <v>54.325086680155891</v>
      </c>
      <c r="AA825" s="111">
        <f t="shared" si="208"/>
        <v>77.439969509124751</v>
      </c>
      <c r="AB825" s="87">
        <f t="shared" si="208"/>
        <v>76.896718642323194</v>
      </c>
      <c r="AC825" s="127">
        <f t="shared" si="208"/>
        <v>0.54325086680155887</v>
      </c>
      <c r="AD825" s="2"/>
      <c r="AE825" s="2"/>
      <c r="AF825" s="115"/>
    </row>
    <row r="826" spans="1:32" x14ac:dyDescent="0.25">
      <c r="A826" s="183" t="s">
        <v>43</v>
      </c>
      <c r="B826" s="183" t="s">
        <v>38</v>
      </c>
      <c r="C826" s="40" t="s">
        <v>975</v>
      </c>
      <c r="D826" s="183">
        <v>1</v>
      </c>
      <c r="E826" s="207" t="s">
        <v>500</v>
      </c>
      <c r="F826" s="207">
        <v>6</v>
      </c>
      <c r="G826" s="186"/>
      <c r="H826" s="109">
        <v>3.4484992897851816</v>
      </c>
      <c r="I826" s="121">
        <v>9.7208375930786133</v>
      </c>
      <c r="J826" s="121">
        <v>9.4839113378530833</v>
      </c>
      <c r="K826" s="121">
        <v>0.23692625522553001</v>
      </c>
      <c r="L826" s="130"/>
      <c r="M826" s="109">
        <v>9.7208375930786128E-2</v>
      </c>
      <c r="N826" s="109">
        <v>9.4839113378530834E-2</v>
      </c>
      <c r="O826" s="109">
        <v>2.3692625522553001E-3</v>
      </c>
      <c r="P826" s="130"/>
      <c r="Q826" s="109">
        <v>1.2246600000000001</v>
      </c>
      <c r="R826" s="107">
        <f t="shared" si="207"/>
        <v>0.11904720966739654</v>
      </c>
      <c r="S826" s="109">
        <f t="shared" si="207"/>
        <v>0.11614566859015157</v>
      </c>
      <c r="T826" s="110">
        <f t="shared" si="207"/>
        <v>2.9015410772449761E-3</v>
      </c>
      <c r="U826" s="108">
        <f t="shared" si="213"/>
        <v>0.71428325800437931</v>
      </c>
      <c r="V826" s="11">
        <f t="shared" si="213"/>
        <v>0.69687401154090944</v>
      </c>
      <c r="W826" s="11">
        <f t="shared" si="213"/>
        <v>1.7409246463469856E-2</v>
      </c>
      <c r="X826" s="92">
        <f t="shared" si="210"/>
        <v>7142.8325800437933</v>
      </c>
      <c r="Y826" s="15">
        <f t="shared" si="211"/>
        <v>6968.7401154090949</v>
      </c>
      <c r="Z826" s="15">
        <f t="shared" si="212"/>
        <v>174.09246463469856</v>
      </c>
      <c r="AA826" s="111">
        <f t="shared" si="208"/>
        <v>71.428325800437932</v>
      </c>
      <c r="AB826" s="87">
        <f t="shared" si="208"/>
        <v>69.687401154090949</v>
      </c>
      <c r="AC826" s="127">
        <f t="shared" si="208"/>
        <v>1.7409246463469856</v>
      </c>
      <c r="AD826" s="2"/>
      <c r="AE826" s="2"/>
      <c r="AF826" s="115"/>
    </row>
    <row r="827" spans="1:32" x14ac:dyDescent="0.25">
      <c r="A827" s="183" t="s">
        <v>43</v>
      </c>
      <c r="B827" s="183" t="s">
        <v>38</v>
      </c>
      <c r="C827" s="40" t="s">
        <v>975</v>
      </c>
      <c r="D827" s="183">
        <v>2</v>
      </c>
      <c r="E827" s="207" t="s">
        <v>456</v>
      </c>
      <c r="F827" s="207">
        <v>3.5</v>
      </c>
      <c r="G827" s="186">
        <v>68</v>
      </c>
      <c r="H827" s="109">
        <v>5.3707503077242436</v>
      </c>
      <c r="I827" s="121">
        <v>10.245126724243164</v>
      </c>
      <c r="J827" s="121">
        <v>9.4638698394556542</v>
      </c>
      <c r="K827" s="121">
        <v>0.78125688478750988</v>
      </c>
      <c r="L827" s="130"/>
      <c r="M827" s="109">
        <v>0.10245126724243164</v>
      </c>
      <c r="N827" s="109">
        <v>9.4638698394556547E-2</v>
      </c>
      <c r="O827" s="109">
        <v>7.8125688478750989E-3</v>
      </c>
      <c r="P827" s="130"/>
      <c r="Q827" s="109">
        <v>0.93447999999999998</v>
      </c>
      <c r="R827" s="107">
        <f t="shared" si="207"/>
        <v>9.5738660212707521E-2</v>
      </c>
      <c r="S827" s="109">
        <f t="shared" si="207"/>
        <v>8.8437970875745203E-2</v>
      </c>
      <c r="T827" s="110">
        <f t="shared" si="207"/>
        <v>7.3006893369623226E-3</v>
      </c>
      <c r="U827" s="108">
        <f t="shared" si="213"/>
        <v>0.33508531074447634</v>
      </c>
      <c r="V827" s="11">
        <f t="shared" si="213"/>
        <v>0.3095328980651082</v>
      </c>
      <c r="W827" s="11">
        <f t="shared" si="213"/>
        <v>2.5552412679368128E-2</v>
      </c>
      <c r="X827" s="92">
        <f t="shared" si="210"/>
        <v>3350.8531074447633</v>
      </c>
      <c r="Y827" s="15">
        <f t="shared" si="211"/>
        <v>3095.328980651082</v>
      </c>
      <c r="Z827" s="15">
        <f t="shared" si="212"/>
        <v>255.52412679368129</v>
      </c>
      <c r="AA827" s="111">
        <f t="shared" si="208"/>
        <v>33.508531074447632</v>
      </c>
      <c r="AB827" s="87">
        <f t="shared" si="208"/>
        <v>30.953289806510821</v>
      </c>
      <c r="AC827" s="127">
        <f t="shared" si="208"/>
        <v>2.5552412679368128</v>
      </c>
      <c r="AD827" s="2"/>
      <c r="AE827" s="2"/>
      <c r="AF827" s="115"/>
    </row>
    <row r="828" spans="1:32" x14ac:dyDescent="0.25">
      <c r="A828" s="183" t="s">
        <v>43</v>
      </c>
      <c r="B828" s="183" t="s">
        <v>38</v>
      </c>
      <c r="C828" s="40" t="s">
        <v>975</v>
      </c>
      <c r="D828" s="183">
        <v>2</v>
      </c>
      <c r="E828" s="207" t="s">
        <v>457</v>
      </c>
      <c r="F828" s="207">
        <v>3</v>
      </c>
      <c r="G828" s="186"/>
      <c r="H828" s="109">
        <v>4.2114022358000778</v>
      </c>
      <c r="I828" s="121">
        <v>10.55394172668457</v>
      </c>
      <c r="J828" s="121">
        <v>9.4757261827617114</v>
      </c>
      <c r="K828" s="121">
        <v>1.0782155439228589</v>
      </c>
      <c r="L828" s="130"/>
      <c r="M828" s="109">
        <v>0.10553941726684571</v>
      </c>
      <c r="N828" s="109">
        <v>9.4757261827617109E-2</v>
      </c>
      <c r="O828" s="109">
        <v>1.0782155439228589E-2</v>
      </c>
      <c r="P828" s="130"/>
      <c r="Q828" s="109">
        <v>0.97851999999999995</v>
      </c>
      <c r="R828" s="107">
        <f t="shared" si="207"/>
        <v>0.10327243058395386</v>
      </c>
      <c r="S828" s="109">
        <f t="shared" si="207"/>
        <v>9.2721875843559884E-2</v>
      </c>
      <c r="T828" s="110">
        <f t="shared" si="207"/>
        <v>1.0550554740393958E-2</v>
      </c>
      <c r="U828" s="108">
        <f t="shared" si="213"/>
        <v>0.30981729175186162</v>
      </c>
      <c r="V828" s="11">
        <f t="shared" si="213"/>
        <v>0.27816562753067964</v>
      </c>
      <c r="W828" s="11">
        <f t="shared" si="213"/>
        <v>3.1651664221181881E-2</v>
      </c>
      <c r="X828" s="92">
        <f t="shared" si="210"/>
        <v>3098.172917518616</v>
      </c>
      <c r="Y828" s="15">
        <f t="shared" si="211"/>
        <v>2781.6562753067965</v>
      </c>
      <c r="Z828" s="15">
        <f t="shared" si="212"/>
        <v>316.51664221181881</v>
      </c>
      <c r="AA828" s="111">
        <f t="shared" si="208"/>
        <v>30.98172917518616</v>
      </c>
      <c r="AB828" s="87">
        <f t="shared" si="208"/>
        <v>27.816562753067966</v>
      </c>
      <c r="AC828" s="127">
        <f t="shared" si="208"/>
        <v>3.1651664221181881</v>
      </c>
      <c r="AD828" s="2"/>
      <c r="AE828" s="2"/>
      <c r="AF828" s="115"/>
    </row>
    <row r="829" spans="1:32" x14ac:dyDescent="0.25">
      <c r="A829" s="183" t="s">
        <v>43</v>
      </c>
      <c r="B829" s="183" t="s">
        <v>38</v>
      </c>
      <c r="C829" s="40" t="s">
        <v>975</v>
      </c>
      <c r="D829" s="183">
        <v>2</v>
      </c>
      <c r="E829" s="207" t="s">
        <v>470</v>
      </c>
      <c r="F829" s="207">
        <v>3</v>
      </c>
      <c r="G829" s="186"/>
      <c r="H829" s="109">
        <v>4.0659653113448506</v>
      </c>
      <c r="I829" s="121">
        <v>10.718978404998779</v>
      </c>
      <c r="J829" s="121">
        <v>9.7308618989152169</v>
      </c>
      <c r="K829" s="121">
        <v>0.98811650608356238</v>
      </c>
      <c r="L829" s="130"/>
      <c r="M829" s="109">
        <v>0.10718978404998779</v>
      </c>
      <c r="N829" s="109">
        <v>9.7308618989152162E-2</v>
      </c>
      <c r="O829" s="109">
        <v>9.8811650608356238E-3</v>
      </c>
      <c r="P829" s="130"/>
      <c r="Q829" s="109">
        <v>1.0793599999999999</v>
      </c>
      <c r="R829" s="107">
        <f t="shared" si="207"/>
        <v>0.11569636531219481</v>
      </c>
      <c r="S829" s="109">
        <f t="shared" si="207"/>
        <v>0.10503103099213126</v>
      </c>
      <c r="T829" s="110">
        <f t="shared" si="207"/>
        <v>1.0665334320063538E-2</v>
      </c>
      <c r="U829" s="108">
        <f t="shared" si="213"/>
        <v>0.34708909593658438</v>
      </c>
      <c r="V829" s="11">
        <f t="shared" si="213"/>
        <v>0.31509309297639382</v>
      </c>
      <c r="W829" s="11">
        <f t="shared" si="213"/>
        <v>3.199600296019061E-2</v>
      </c>
      <c r="X829" s="92">
        <f t="shared" si="210"/>
        <v>3470.8909593658436</v>
      </c>
      <c r="Y829" s="15">
        <f t="shared" si="211"/>
        <v>3150.9309297639384</v>
      </c>
      <c r="Z829" s="15">
        <f t="shared" si="212"/>
        <v>319.96002960190611</v>
      </c>
      <c r="AA829" s="111">
        <f t="shared" si="208"/>
        <v>34.70890959365844</v>
      </c>
      <c r="AB829" s="87">
        <f t="shared" si="208"/>
        <v>31.509309297639383</v>
      </c>
      <c r="AC829" s="127">
        <f t="shared" si="208"/>
        <v>3.199600296019061</v>
      </c>
      <c r="AD829" s="2"/>
      <c r="AE829" s="2"/>
      <c r="AF829" s="115"/>
    </row>
    <row r="830" spans="1:32" x14ac:dyDescent="0.25">
      <c r="A830" s="183" t="s">
        <v>43</v>
      </c>
      <c r="B830" s="183" t="s">
        <v>38</v>
      </c>
      <c r="C830" s="40" t="s">
        <v>975</v>
      </c>
      <c r="D830" s="183">
        <v>2</v>
      </c>
      <c r="E830" s="207" t="s">
        <v>471</v>
      </c>
      <c r="F830" s="207">
        <v>3</v>
      </c>
      <c r="G830" s="186"/>
      <c r="H830" s="109">
        <v>4.9551924090670054</v>
      </c>
      <c r="I830" s="121">
        <v>10.577713012695313</v>
      </c>
      <c r="J830" s="121">
        <v>9.5869847309231133</v>
      </c>
      <c r="K830" s="121">
        <v>0.99072828177219918</v>
      </c>
      <c r="L830" s="130"/>
      <c r="M830" s="109">
        <v>0.10577713012695313</v>
      </c>
      <c r="N830" s="109">
        <v>9.5869847309231135E-2</v>
      </c>
      <c r="O830" s="109">
        <v>9.9072828177219924E-3</v>
      </c>
      <c r="P830" s="130"/>
      <c r="Q830" s="109">
        <v>1.0986</v>
      </c>
      <c r="R830" s="107">
        <f t="shared" si="207"/>
        <v>0.11620675515747071</v>
      </c>
      <c r="S830" s="109">
        <f t="shared" si="207"/>
        <v>0.10532261425392132</v>
      </c>
      <c r="T830" s="110">
        <f t="shared" si="207"/>
        <v>1.0884140903549382E-2</v>
      </c>
      <c r="U830" s="108">
        <f t="shared" si="213"/>
        <v>0.34862026547241215</v>
      </c>
      <c r="V830" s="11">
        <f t="shared" si="213"/>
        <v>0.31596784276176398</v>
      </c>
      <c r="W830" s="11">
        <f t="shared" si="213"/>
        <v>3.2652422710648145E-2</v>
      </c>
      <c r="X830" s="92">
        <f t="shared" si="210"/>
        <v>3486.2026547241217</v>
      </c>
      <c r="Y830" s="15">
        <f t="shared" si="211"/>
        <v>3159.67842761764</v>
      </c>
      <c r="Z830" s="15">
        <f t="shared" si="212"/>
        <v>326.52422710648148</v>
      </c>
      <c r="AA830" s="111">
        <f t="shared" si="208"/>
        <v>34.862026547241214</v>
      </c>
      <c r="AB830" s="87">
        <f t="shared" si="208"/>
        <v>31.5967842761764</v>
      </c>
      <c r="AC830" s="127">
        <f t="shared" si="208"/>
        <v>3.2652422710648148</v>
      </c>
      <c r="AD830" s="2"/>
      <c r="AE830" s="2"/>
      <c r="AF830" s="115"/>
    </row>
    <row r="831" spans="1:32" x14ac:dyDescent="0.25">
      <c r="A831" s="183" t="s">
        <v>43</v>
      </c>
      <c r="B831" s="183" t="s">
        <v>38</v>
      </c>
      <c r="C831" s="40" t="s">
        <v>975</v>
      </c>
      <c r="D831" s="183">
        <v>2</v>
      </c>
      <c r="E831" s="207" t="s">
        <v>472</v>
      </c>
      <c r="F831" s="207">
        <v>3</v>
      </c>
      <c r="G831" s="186"/>
      <c r="H831" s="109">
        <v>3.7104964001516336</v>
      </c>
      <c r="I831" s="121">
        <v>10.559380531311035</v>
      </c>
      <c r="J831" s="121">
        <v>9.999161947264092</v>
      </c>
      <c r="K831" s="121">
        <v>0.56021858404694314</v>
      </c>
      <c r="L831" s="130"/>
      <c r="M831" s="109">
        <v>0.10559380531311036</v>
      </c>
      <c r="N831" s="109">
        <v>9.9991619472640916E-2</v>
      </c>
      <c r="O831" s="109">
        <v>5.602185840469431E-3</v>
      </c>
      <c r="P831" s="130"/>
      <c r="Q831" s="109">
        <v>1.1338000000000001</v>
      </c>
      <c r="R831" s="107">
        <f t="shared" si="207"/>
        <v>0.11972225646400454</v>
      </c>
      <c r="S831" s="109">
        <f t="shared" si="207"/>
        <v>0.11337049815808029</v>
      </c>
      <c r="T831" s="110">
        <f t="shared" si="207"/>
        <v>6.3517583059242416E-3</v>
      </c>
      <c r="U831" s="108">
        <f t="shared" si="213"/>
        <v>0.35916676939201359</v>
      </c>
      <c r="V831" s="11">
        <f t="shared" si="213"/>
        <v>0.34011149447424088</v>
      </c>
      <c r="W831" s="11">
        <f t="shared" si="213"/>
        <v>1.9055274917772723E-2</v>
      </c>
      <c r="X831" s="92">
        <f t="shared" si="210"/>
        <v>3591.6676939201357</v>
      </c>
      <c r="Y831" s="15">
        <f t="shared" si="211"/>
        <v>3401.1149447424086</v>
      </c>
      <c r="Z831" s="15">
        <f t="shared" si="212"/>
        <v>190.55274917772724</v>
      </c>
      <c r="AA831" s="111">
        <f t="shared" si="208"/>
        <v>35.916676939201359</v>
      </c>
      <c r="AB831" s="87">
        <f t="shared" si="208"/>
        <v>34.011149447424089</v>
      </c>
      <c r="AC831" s="127">
        <f t="shared" si="208"/>
        <v>1.9055274917772724</v>
      </c>
      <c r="AD831" s="2"/>
      <c r="AE831" s="2"/>
      <c r="AF831" s="115"/>
    </row>
    <row r="832" spans="1:32" x14ac:dyDescent="0.25">
      <c r="A832" s="183" t="s">
        <v>43</v>
      </c>
      <c r="B832" s="183" t="s">
        <v>38</v>
      </c>
      <c r="C832" s="40" t="s">
        <v>975</v>
      </c>
      <c r="D832" s="183">
        <v>2</v>
      </c>
      <c r="E832" s="207" t="s">
        <v>460</v>
      </c>
      <c r="F832" s="207">
        <v>3</v>
      </c>
      <c r="G832" s="186"/>
      <c r="H832" s="109">
        <v>3.7390394421247661</v>
      </c>
      <c r="I832" s="121">
        <v>10.387731552124023</v>
      </c>
      <c r="J832" s="121">
        <v>9.919772146651189</v>
      </c>
      <c r="K832" s="121">
        <v>0.46795940547283443</v>
      </c>
      <c r="L832" s="130"/>
      <c r="M832" s="109">
        <v>0.10387731552124023</v>
      </c>
      <c r="N832" s="109">
        <v>9.9197721466511887E-2</v>
      </c>
      <c r="O832" s="109">
        <v>4.6795940547283447E-3</v>
      </c>
      <c r="P832" s="130"/>
      <c r="Q832" s="109">
        <v>1.1729400000000001</v>
      </c>
      <c r="R832" s="107">
        <f t="shared" si="207"/>
        <v>0.12184185846748352</v>
      </c>
      <c r="S832" s="109">
        <f t="shared" si="207"/>
        <v>0.11635297541693046</v>
      </c>
      <c r="T832" s="110">
        <f t="shared" si="207"/>
        <v>5.4888830505530652E-3</v>
      </c>
      <c r="U832" s="108">
        <f t="shared" si="213"/>
        <v>0.36552557540245056</v>
      </c>
      <c r="V832" s="11">
        <f t="shared" si="213"/>
        <v>0.34905892625079138</v>
      </c>
      <c r="W832" s="11">
        <f t="shared" si="213"/>
        <v>1.6466649151659195E-2</v>
      </c>
      <c r="X832" s="92">
        <f t="shared" si="210"/>
        <v>3655.2557540245057</v>
      </c>
      <c r="Y832" s="15">
        <f t="shared" si="211"/>
        <v>3490.5892625079136</v>
      </c>
      <c r="Z832" s="15">
        <f t="shared" si="212"/>
        <v>164.66649151659195</v>
      </c>
      <c r="AA832" s="111">
        <f t="shared" si="208"/>
        <v>36.552557540245054</v>
      </c>
      <c r="AB832" s="87">
        <f t="shared" si="208"/>
        <v>34.90589262507914</v>
      </c>
      <c r="AC832" s="127">
        <f t="shared" si="208"/>
        <v>1.6466649151659194</v>
      </c>
      <c r="AD832" s="2"/>
      <c r="AE832" s="2"/>
      <c r="AF832" s="115"/>
    </row>
    <row r="833" spans="1:32" x14ac:dyDescent="0.25">
      <c r="A833" s="183" t="s">
        <v>43</v>
      </c>
      <c r="B833" s="183" t="s">
        <v>38</v>
      </c>
      <c r="C833" s="40" t="s">
        <v>975</v>
      </c>
      <c r="D833" s="183">
        <v>2</v>
      </c>
      <c r="E833" s="207" t="s">
        <v>473</v>
      </c>
      <c r="F833" s="207">
        <v>3</v>
      </c>
      <c r="G833" s="186"/>
      <c r="H833" s="109">
        <v>3.6477136994152364</v>
      </c>
      <c r="I833" s="121">
        <v>10.580630302429199</v>
      </c>
      <c r="J833" s="121">
        <v>9.9168840378904566</v>
      </c>
      <c r="K833" s="121">
        <v>0.66374626453874264</v>
      </c>
      <c r="L833" s="130"/>
      <c r="M833" s="109">
        <v>0.10580630302429199</v>
      </c>
      <c r="N833" s="109">
        <v>9.9168840378904569E-2</v>
      </c>
      <c r="O833" s="109">
        <v>6.637462645387426E-3</v>
      </c>
      <c r="P833" s="130"/>
      <c r="Q833" s="109">
        <v>1.1802800000000002</v>
      </c>
      <c r="R833" s="107">
        <f t="shared" si="207"/>
        <v>0.12488106333351137</v>
      </c>
      <c r="S833" s="109">
        <f t="shared" si="207"/>
        <v>0.11704699892241351</v>
      </c>
      <c r="T833" s="110">
        <f t="shared" si="207"/>
        <v>7.8340644110978727E-3</v>
      </c>
      <c r="U833" s="108">
        <f t="shared" si="213"/>
        <v>0.37464319000053409</v>
      </c>
      <c r="V833" s="11">
        <f t="shared" si="213"/>
        <v>0.35114099676724053</v>
      </c>
      <c r="W833" s="11">
        <f t="shared" si="213"/>
        <v>2.3502193233293615E-2</v>
      </c>
      <c r="X833" s="92">
        <f t="shared" si="210"/>
        <v>3746.431900005341</v>
      </c>
      <c r="Y833" s="15">
        <f t="shared" si="211"/>
        <v>3511.4099676724054</v>
      </c>
      <c r="Z833" s="15">
        <f t="shared" si="212"/>
        <v>235.02193233293616</v>
      </c>
      <c r="AA833" s="111">
        <f t="shared" si="208"/>
        <v>37.464319000053415</v>
      </c>
      <c r="AB833" s="87">
        <f t="shared" si="208"/>
        <v>35.114099676724052</v>
      </c>
      <c r="AC833" s="127">
        <f t="shared" si="208"/>
        <v>2.3502193233293616</v>
      </c>
      <c r="AD833" s="2"/>
      <c r="AE833" s="2"/>
      <c r="AF833" s="115"/>
    </row>
    <row r="834" spans="1:32" x14ac:dyDescent="0.25">
      <c r="A834" s="183" t="s">
        <v>43</v>
      </c>
      <c r="B834" s="183" t="s">
        <v>38</v>
      </c>
      <c r="C834" s="40" t="s">
        <v>975</v>
      </c>
      <c r="D834" s="183">
        <v>2</v>
      </c>
      <c r="E834" s="207" t="s">
        <v>491</v>
      </c>
      <c r="F834" s="207">
        <v>3</v>
      </c>
      <c r="G834" s="186"/>
      <c r="H834" s="109">
        <v>4.2299974391188444</v>
      </c>
      <c r="I834" s="121">
        <v>10.63507604598999</v>
      </c>
      <c r="J834" s="121">
        <v>9.8767760844070569</v>
      </c>
      <c r="K834" s="121">
        <v>0.75829996158293334</v>
      </c>
      <c r="L834" s="130"/>
      <c r="M834" s="109">
        <v>0.1063507604598999</v>
      </c>
      <c r="N834" s="109">
        <v>9.8767760844070573E-2</v>
      </c>
      <c r="O834" s="109">
        <v>7.5829996158293337E-3</v>
      </c>
      <c r="P834" s="130"/>
      <c r="Q834" s="109">
        <v>1.1761199999999998</v>
      </c>
      <c r="R834" s="107">
        <f t="shared" si="207"/>
        <v>0.12508125639209744</v>
      </c>
      <c r="S834" s="109">
        <f t="shared" si="207"/>
        <v>0.11616273888392827</v>
      </c>
      <c r="T834" s="110">
        <f t="shared" si="207"/>
        <v>8.918517508169195E-3</v>
      </c>
      <c r="U834" s="108">
        <f t="shared" si="213"/>
        <v>0.37524376917629237</v>
      </c>
      <c r="V834" s="11">
        <f t="shared" si="213"/>
        <v>0.34848821665178481</v>
      </c>
      <c r="W834" s="11">
        <f t="shared" si="213"/>
        <v>2.6755552524507585E-2</v>
      </c>
      <c r="X834" s="92">
        <f t="shared" ref="X834:X865" si="214">U834*10^4</f>
        <v>3752.4376917629238</v>
      </c>
      <c r="Y834" s="15">
        <f t="shared" ref="Y834:Y865" si="215">V834*10^4</f>
        <v>3484.882166517848</v>
      </c>
      <c r="Z834" s="15">
        <f t="shared" ref="Z834:Z865" si="216">W834*10^4</f>
        <v>267.55552524507584</v>
      </c>
      <c r="AA834" s="111">
        <f t="shared" si="208"/>
        <v>37.52437691762924</v>
      </c>
      <c r="AB834" s="87">
        <f t="shared" si="208"/>
        <v>34.848821665178484</v>
      </c>
      <c r="AC834" s="127">
        <f t="shared" si="208"/>
        <v>2.6755552524507586</v>
      </c>
      <c r="AD834" s="2"/>
      <c r="AE834" s="2"/>
      <c r="AF834" s="115"/>
    </row>
    <row r="835" spans="1:32" x14ac:dyDescent="0.25">
      <c r="A835" s="183" t="s">
        <v>43</v>
      </c>
      <c r="B835" s="183" t="s">
        <v>38</v>
      </c>
      <c r="C835" s="40" t="s">
        <v>975</v>
      </c>
      <c r="D835" s="183">
        <v>2</v>
      </c>
      <c r="E835" s="207" t="s">
        <v>501</v>
      </c>
      <c r="F835" s="207">
        <v>7.5</v>
      </c>
      <c r="G835" s="186"/>
      <c r="H835" s="109">
        <v>3.7167398741789186</v>
      </c>
      <c r="I835" s="121">
        <v>10.303753852844238</v>
      </c>
      <c r="J835" s="121">
        <v>9.983571259094882</v>
      </c>
      <c r="K835" s="121">
        <v>0.32018259374935631</v>
      </c>
      <c r="L835" s="130"/>
      <c r="M835" s="109">
        <v>0.10303753852844239</v>
      </c>
      <c r="N835" s="109">
        <v>9.9835712590948825E-2</v>
      </c>
      <c r="O835" s="109">
        <v>3.201825937493563E-3</v>
      </c>
      <c r="P835" s="130"/>
      <c r="Q835" s="109">
        <v>1.2735799999999997</v>
      </c>
      <c r="R835" s="107">
        <f t="shared" si="207"/>
        <v>0.13122654831905362</v>
      </c>
      <c r="S835" s="109">
        <f t="shared" si="207"/>
        <v>0.12714876684158058</v>
      </c>
      <c r="T835" s="110">
        <f t="shared" si="207"/>
        <v>4.0777814774730506E-3</v>
      </c>
      <c r="U835" s="108">
        <f t="shared" si="213"/>
        <v>0.98419911239290225</v>
      </c>
      <c r="V835" s="11">
        <f t="shared" si="213"/>
        <v>0.95361575131185428</v>
      </c>
      <c r="W835" s="11">
        <f t="shared" si="213"/>
        <v>3.0583361081047884E-2</v>
      </c>
      <c r="X835" s="92">
        <f t="shared" si="214"/>
        <v>9841.9911239290232</v>
      </c>
      <c r="Y835" s="15">
        <f t="shared" si="215"/>
        <v>9536.1575131185436</v>
      </c>
      <c r="Z835" s="15">
        <f t="shared" si="216"/>
        <v>305.83361081047883</v>
      </c>
      <c r="AA835" s="111">
        <f t="shared" si="208"/>
        <v>98.419911239290229</v>
      </c>
      <c r="AB835" s="87">
        <f t="shared" si="208"/>
        <v>95.361575131185432</v>
      </c>
      <c r="AC835" s="127">
        <f t="shared" si="208"/>
        <v>3.0583361081047884</v>
      </c>
      <c r="AD835" s="2"/>
      <c r="AE835" s="2"/>
      <c r="AF835" s="115"/>
    </row>
    <row r="836" spans="1:32" x14ac:dyDescent="0.25">
      <c r="A836" s="183" t="s">
        <v>43</v>
      </c>
      <c r="B836" s="183" t="s">
        <v>38</v>
      </c>
      <c r="C836" s="40" t="s">
        <v>975</v>
      </c>
      <c r="D836" s="183">
        <v>2</v>
      </c>
      <c r="E836" s="207" t="s">
        <v>502</v>
      </c>
      <c r="F836" s="207">
        <v>6</v>
      </c>
      <c r="G836" s="186"/>
      <c r="H836" s="109">
        <v>3.94417616014485</v>
      </c>
      <c r="I836" s="121">
        <v>10.545436859130859</v>
      </c>
      <c r="J836" s="121">
        <v>9.9676357516040959</v>
      </c>
      <c r="K836" s="121">
        <v>0.5778011075267635</v>
      </c>
      <c r="L836" s="130"/>
      <c r="M836" s="109">
        <v>0.10545436859130859</v>
      </c>
      <c r="N836" s="109">
        <v>9.9676357516040953E-2</v>
      </c>
      <c r="O836" s="109">
        <v>5.7780110752676354E-3</v>
      </c>
      <c r="P836" s="130"/>
      <c r="Q836" s="109">
        <v>1.2637800000000001</v>
      </c>
      <c r="R836" s="107">
        <f t="shared" si="207"/>
        <v>0.13327112193832399</v>
      </c>
      <c r="S836" s="109">
        <f t="shared" si="207"/>
        <v>0.12596898710162224</v>
      </c>
      <c r="T836" s="110">
        <f t="shared" si="207"/>
        <v>7.3021348367017331E-3</v>
      </c>
      <c r="U836" s="108">
        <f t="shared" si="213"/>
        <v>0.79962673162994391</v>
      </c>
      <c r="V836" s="11">
        <f t="shared" si="213"/>
        <v>0.75581392260973346</v>
      </c>
      <c r="W836" s="11">
        <f t="shared" si="213"/>
        <v>4.3812809020210397E-2</v>
      </c>
      <c r="X836" s="92">
        <f t="shared" si="214"/>
        <v>7996.2673162994388</v>
      </c>
      <c r="Y836" s="15">
        <f t="shared" si="215"/>
        <v>7558.1392260973344</v>
      </c>
      <c r="Z836" s="15">
        <f t="shared" si="216"/>
        <v>438.12809020210398</v>
      </c>
      <c r="AA836" s="111">
        <f t="shared" si="208"/>
        <v>79.962673162994392</v>
      </c>
      <c r="AB836" s="87">
        <f t="shared" si="208"/>
        <v>75.581392260973345</v>
      </c>
      <c r="AC836" s="127">
        <f t="shared" si="208"/>
        <v>4.3812809020210395</v>
      </c>
      <c r="AD836" s="2"/>
      <c r="AE836" s="2"/>
      <c r="AF836" s="115"/>
    </row>
    <row r="837" spans="1:32" x14ac:dyDescent="0.25">
      <c r="A837" s="183" t="s">
        <v>43</v>
      </c>
      <c r="B837" s="183" t="s">
        <v>38</v>
      </c>
      <c r="C837" s="40" t="s">
        <v>975</v>
      </c>
      <c r="D837" s="183">
        <v>2</v>
      </c>
      <c r="E837" s="207" t="s">
        <v>503</v>
      </c>
      <c r="F837" s="207">
        <v>6</v>
      </c>
      <c r="G837" s="186"/>
      <c r="H837" s="109">
        <v>3.5985994525326843</v>
      </c>
      <c r="I837" s="121">
        <v>10.530495643615723</v>
      </c>
      <c r="J837" s="121">
        <v>10.070157509745428</v>
      </c>
      <c r="K837" s="121">
        <v>0.46033813387029454</v>
      </c>
      <c r="L837" s="130"/>
      <c r="M837" s="109">
        <v>0.10530495643615723</v>
      </c>
      <c r="N837" s="109">
        <v>0.10070157509745428</v>
      </c>
      <c r="O837" s="109">
        <v>4.6033813387029452E-3</v>
      </c>
      <c r="P837" s="130"/>
      <c r="Q837" s="109">
        <v>1.3912200000000001</v>
      </c>
      <c r="R837" s="107">
        <f t="shared" si="207"/>
        <v>0.14650236149311066</v>
      </c>
      <c r="S837" s="109">
        <f t="shared" si="207"/>
        <v>0.14009804530708037</v>
      </c>
      <c r="T837" s="110">
        <f t="shared" si="207"/>
        <v>6.404316186030312E-3</v>
      </c>
      <c r="U837" s="108">
        <f t="shared" si="213"/>
        <v>0.87901416895866402</v>
      </c>
      <c r="V837" s="11">
        <f t="shared" si="213"/>
        <v>0.84058827184248219</v>
      </c>
      <c r="W837" s="11">
        <f t="shared" si="213"/>
        <v>3.8425897116181877E-2</v>
      </c>
      <c r="X837" s="92">
        <f t="shared" si="214"/>
        <v>8790.1416895866405</v>
      </c>
      <c r="Y837" s="15">
        <f t="shared" si="215"/>
        <v>8405.8827184248221</v>
      </c>
      <c r="Z837" s="15">
        <f t="shared" si="216"/>
        <v>384.25897116181875</v>
      </c>
      <c r="AA837" s="111">
        <f t="shared" si="208"/>
        <v>87.901416895866404</v>
      </c>
      <c r="AB837" s="87">
        <f t="shared" si="208"/>
        <v>84.058827184248216</v>
      </c>
      <c r="AC837" s="127">
        <f t="shared" si="208"/>
        <v>3.8425897116181877</v>
      </c>
      <c r="AD837" s="2"/>
      <c r="AE837" s="2"/>
      <c r="AF837" s="115"/>
    </row>
    <row r="838" spans="1:32" x14ac:dyDescent="0.25">
      <c r="A838" s="183" t="s">
        <v>43</v>
      </c>
      <c r="B838" s="183" t="s">
        <v>38</v>
      </c>
      <c r="C838" s="40" t="s">
        <v>975</v>
      </c>
      <c r="D838" s="183">
        <v>2</v>
      </c>
      <c r="E838" s="207" t="s">
        <v>504</v>
      </c>
      <c r="F838" s="207">
        <v>6</v>
      </c>
      <c r="G838" s="186"/>
      <c r="H838" s="109">
        <v>4.0865560970998427</v>
      </c>
      <c r="I838" s="121">
        <v>10.732571601867676</v>
      </c>
      <c r="J838" s="121">
        <v>9.9234314815086524</v>
      </c>
      <c r="K838" s="121">
        <v>0.80914012035902338</v>
      </c>
      <c r="L838" s="130"/>
      <c r="M838" s="109">
        <v>0.10732571601867676</v>
      </c>
      <c r="N838" s="109">
        <v>9.923431481508653E-2</v>
      </c>
      <c r="O838" s="109">
        <v>8.091401203590233E-3</v>
      </c>
      <c r="P838" s="130"/>
      <c r="Q838" s="109">
        <v>1.35964</v>
      </c>
      <c r="R838" s="107">
        <f t="shared" si="207"/>
        <v>0.14592433652763365</v>
      </c>
      <c r="S838" s="109">
        <f t="shared" si="207"/>
        <v>0.13492294379518424</v>
      </c>
      <c r="T838" s="110">
        <f t="shared" si="207"/>
        <v>1.1001392732449424E-2</v>
      </c>
      <c r="U838" s="108">
        <f t="shared" si="213"/>
        <v>0.87554601916580199</v>
      </c>
      <c r="V838" s="11">
        <f t="shared" si="213"/>
        <v>0.80953766277110539</v>
      </c>
      <c r="W838" s="11">
        <f t="shared" si="213"/>
        <v>6.6008356394696543E-2</v>
      </c>
      <c r="X838" s="92">
        <f t="shared" si="214"/>
        <v>8755.4601916580195</v>
      </c>
      <c r="Y838" s="15">
        <f t="shared" si="215"/>
        <v>8095.3766277110535</v>
      </c>
      <c r="Z838" s="15">
        <f t="shared" si="216"/>
        <v>660.08356394696546</v>
      </c>
      <c r="AA838" s="111">
        <f t="shared" si="208"/>
        <v>87.554601916580197</v>
      </c>
      <c r="AB838" s="87">
        <f t="shared" si="208"/>
        <v>80.953766277110532</v>
      </c>
      <c r="AC838" s="127">
        <f t="shared" si="208"/>
        <v>6.600835639469655</v>
      </c>
      <c r="AD838" s="2"/>
      <c r="AE838" s="2"/>
      <c r="AF838" s="115"/>
    </row>
    <row r="839" spans="1:32" x14ac:dyDescent="0.25">
      <c r="A839" s="183" t="s">
        <v>43</v>
      </c>
      <c r="B839" s="183" t="s">
        <v>38</v>
      </c>
      <c r="C839" s="40" t="s">
        <v>975</v>
      </c>
      <c r="D839" s="183">
        <v>2</v>
      </c>
      <c r="E839" s="207" t="s">
        <v>505</v>
      </c>
      <c r="F839" s="207">
        <v>6</v>
      </c>
      <c r="G839" s="186"/>
      <c r="H839" s="109">
        <v>4.0373157406888271</v>
      </c>
      <c r="I839" s="121">
        <v>10.660633563995361</v>
      </c>
      <c r="J839" s="121">
        <v>10.158087159833359</v>
      </c>
      <c r="K839" s="121">
        <v>0.50254640416200225</v>
      </c>
      <c r="L839" s="130"/>
      <c r="M839" s="109">
        <v>0.10660633563995361</v>
      </c>
      <c r="N839" s="109">
        <v>0.10158087159833359</v>
      </c>
      <c r="O839" s="109">
        <v>5.0254640416200229E-3</v>
      </c>
      <c r="P839" s="130"/>
      <c r="Q839" s="109">
        <v>1.4181999999999999</v>
      </c>
      <c r="R839" s="107">
        <f t="shared" si="207"/>
        <v>0.1511891052045822</v>
      </c>
      <c r="S839" s="109">
        <f t="shared" si="207"/>
        <v>0.14406199210075668</v>
      </c>
      <c r="T839" s="110">
        <f t="shared" si="207"/>
        <v>7.1271131038255159E-3</v>
      </c>
      <c r="U839" s="108">
        <f t="shared" si="213"/>
        <v>0.90713463122749327</v>
      </c>
      <c r="V839" s="11">
        <f t="shared" si="213"/>
        <v>0.86437195260454003</v>
      </c>
      <c r="W839" s="11">
        <f t="shared" si="213"/>
        <v>4.276267862295309E-2</v>
      </c>
      <c r="X839" s="92">
        <f t="shared" si="214"/>
        <v>9071.3463122749326</v>
      </c>
      <c r="Y839" s="15">
        <f t="shared" si="215"/>
        <v>8643.7195260454009</v>
      </c>
      <c r="Z839" s="15">
        <f t="shared" si="216"/>
        <v>427.62678622953092</v>
      </c>
      <c r="AA839" s="111">
        <f t="shared" si="208"/>
        <v>90.713463122749332</v>
      </c>
      <c r="AB839" s="87">
        <f t="shared" si="208"/>
        <v>86.437195260454004</v>
      </c>
      <c r="AC839" s="127">
        <f t="shared" si="208"/>
        <v>4.2762678622953096</v>
      </c>
      <c r="AD839" s="2"/>
      <c r="AE839" s="2"/>
      <c r="AF839" s="115"/>
    </row>
    <row r="840" spans="1:32" x14ac:dyDescent="0.25">
      <c r="A840" s="183" t="s">
        <v>43</v>
      </c>
      <c r="B840" s="183" t="s">
        <v>38</v>
      </c>
      <c r="C840" s="40" t="s">
        <v>975</v>
      </c>
      <c r="D840" s="183">
        <v>2</v>
      </c>
      <c r="E840" s="207" t="s">
        <v>506</v>
      </c>
      <c r="F840" s="207">
        <v>6</v>
      </c>
      <c r="G840" s="186"/>
      <c r="H840" s="109">
        <v>4.3588553758523316</v>
      </c>
      <c r="I840" s="121">
        <v>10.513543128967285</v>
      </c>
      <c r="J840" s="121">
        <v>9.7950770724299492</v>
      </c>
      <c r="K840" s="121">
        <v>0.71846605653733597</v>
      </c>
      <c r="L840" s="130"/>
      <c r="M840" s="109">
        <v>0.10513543128967286</v>
      </c>
      <c r="N840" s="109">
        <v>9.7950770724299488E-2</v>
      </c>
      <c r="O840" s="109">
        <v>7.1846605653733599E-3</v>
      </c>
      <c r="P840" s="130"/>
      <c r="Q840" s="109">
        <v>1.3452000000000002</v>
      </c>
      <c r="R840" s="107">
        <f t="shared" si="207"/>
        <v>0.14142818217086794</v>
      </c>
      <c r="S840" s="109">
        <f t="shared" si="207"/>
        <v>0.1317633767783277</v>
      </c>
      <c r="T840" s="110">
        <f t="shared" si="207"/>
        <v>9.6648053925402454E-3</v>
      </c>
      <c r="U840" s="108">
        <f t="shared" si="213"/>
        <v>0.84856909302520767</v>
      </c>
      <c r="V840" s="11">
        <f t="shared" si="213"/>
        <v>0.79058026066996612</v>
      </c>
      <c r="W840" s="11">
        <f t="shared" si="213"/>
        <v>5.7988832355241465E-2</v>
      </c>
      <c r="X840" s="92">
        <f t="shared" si="214"/>
        <v>8485.6909302520762</v>
      </c>
      <c r="Y840" s="15">
        <f t="shared" si="215"/>
        <v>7905.8026066996608</v>
      </c>
      <c r="Z840" s="15">
        <f t="shared" si="216"/>
        <v>579.8883235524147</v>
      </c>
      <c r="AA840" s="111">
        <f t="shared" si="208"/>
        <v>84.856909302520762</v>
      </c>
      <c r="AB840" s="87">
        <f t="shared" si="208"/>
        <v>79.058026066996604</v>
      </c>
      <c r="AC840" s="127">
        <f t="shared" si="208"/>
        <v>5.7988832355241469</v>
      </c>
      <c r="AD840" s="2"/>
      <c r="AE840" s="2"/>
      <c r="AF840" s="115"/>
    </row>
    <row r="841" spans="1:32" x14ac:dyDescent="0.25">
      <c r="A841" s="183" t="s">
        <v>43</v>
      </c>
      <c r="B841" s="183" t="s">
        <v>38</v>
      </c>
      <c r="C841" s="40" t="s">
        <v>975</v>
      </c>
      <c r="D841" s="183">
        <v>2</v>
      </c>
      <c r="E841" s="207" t="s">
        <v>507</v>
      </c>
      <c r="F841" s="207">
        <v>6</v>
      </c>
      <c r="G841" s="186"/>
      <c r="H841" s="109">
        <v>4.3800722184608025</v>
      </c>
      <c r="I841" s="121">
        <v>10.594019889831543</v>
      </c>
      <c r="J841" s="121">
        <v>9.5228459438459385</v>
      </c>
      <c r="K841" s="121">
        <v>1.0711739459856044</v>
      </c>
      <c r="L841" s="130"/>
      <c r="M841" s="109">
        <v>0.10594019889831544</v>
      </c>
      <c r="N841" s="109">
        <v>9.5228459438459381E-2</v>
      </c>
      <c r="O841" s="109">
        <v>1.0711739459856045E-2</v>
      </c>
      <c r="P841" s="130"/>
      <c r="Q841" s="109">
        <v>1.33728</v>
      </c>
      <c r="R841" s="107">
        <f t="shared" si="207"/>
        <v>0.14167170918273927</v>
      </c>
      <c r="S841" s="109">
        <f t="shared" si="207"/>
        <v>0.12734711423786296</v>
      </c>
      <c r="T841" s="110">
        <f t="shared" si="207"/>
        <v>1.4324594944876293E-2</v>
      </c>
      <c r="U841" s="108">
        <f t="shared" si="213"/>
        <v>0.85003025509643571</v>
      </c>
      <c r="V841" s="11">
        <f t="shared" si="213"/>
        <v>0.76408268542717783</v>
      </c>
      <c r="W841" s="11">
        <f t="shared" si="213"/>
        <v>8.5947569669257748E-2</v>
      </c>
      <c r="X841" s="92">
        <f t="shared" si="214"/>
        <v>8500.3025509643576</v>
      </c>
      <c r="Y841" s="15">
        <f t="shared" si="215"/>
        <v>7640.8268542717788</v>
      </c>
      <c r="Z841" s="15">
        <f t="shared" si="216"/>
        <v>859.47569669257746</v>
      </c>
      <c r="AA841" s="111">
        <f t="shared" si="208"/>
        <v>85.003025509643578</v>
      </c>
      <c r="AB841" s="87">
        <f t="shared" si="208"/>
        <v>76.408268542717792</v>
      </c>
      <c r="AC841" s="127">
        <f t="shared" si="208"/>
        <v>8.5947569669257753</v>
      </c>
      <c r="AD841" s="2"/>
      <c r="AE841" s="2"/>
      <c r="AF841" s="115"/>
    </row>
    <row r="842" spans="1:32" x14ac:dyDescent="0.25">
      <c r="A842" s="183" t="s">
        <v>44</v>
      </c>
      <c r="B842" s="183" t="s">
        <v>38</v>
      </c>
      <c r="C842" s="40" t="s">
        <v>975</v>
      </c>
      <c r="D842" s="183">
        <v>1</v>
      </c>
      <c r="E842" s="207" t="s">
        <v>453</v>
      </c>
      <c r="F842" s="207">
        <v>2.5</v>
      </c>
      <c r="G842" s="186">
        <v>23.5</v>
      </c>
      <c r="H842" s="109">
        <v>10.890680316062667</v>
      </c>
      <c r="I842" s="121">
        <v>10.009179947748303</v>
      </c>
      <c r="J842" s="121">
        <v>7.6884675324305762</v>
      </c>
      <c r="K842" s="121">
        <v>2.3207124153177263</v>
      </c>
      <c r="L842" s="130"/>
      <c r="M842" s="109">
        <v>0.10009179947748302</v>
      </c>
      <c r="N842" s="109">
        <v>7.6884675324305762E-2</v>
      </c>
      <c r="O842" s="109">
        <v>2.3207124153177262E-2</v>
      </c>
      <c r="P842" s="130"/>
      <c r="Q842" s="109">
        <v>0.65556000000000003</v>
      </c>
      <c r="R842" s="107">
        <f t="shared" si="207"/>
        <v>6.5616180065458773E-2</v>
      </c>
      <c r="S842" s="109">
        <f t="shared" si="207"/>
        <v>5.0402517755601887E-2</v>
      </c>
      <c r="T842" s="110">
        <f t="shared" si="207"/>
        <v>1.5213662309856886E-2</v>
      </c>
      <c r="U842" s="108">
        <f t="shared" si="213"/>
        <v>0.16404045016364691</v>
      </c>
      <c r="V842" s="11">
        <f t="shared" si="213"/>
        <v>0.12600629438900471</v>
      </c>
      <c r="W842" s="11">
        <f t="shared" si="213"/>
        <v>3.8034155774642212E-2</v>
      </c>
      <c r="X842" s="92">
        <f t="shared" si="214"/>
        <v>1640.4045016364691</v>
      </c>
      <c r="Y842" s="15">
        <f t="shared" si="215"/>
        <v>1260.0629438900471</v>
      </c>
      <c r="Z842" s="15">
        <f t="shared" si="216"/>
        <v>380.3415577464221</v>
      </c>
      <c r="AA842" s="111">
        <f t="shared" si="208"/>
        <v>16.404045016364691</v>
      </c>
      <c r="AB842" s="87">
        <f t="shared" si="208"/>
        <v>12.600629438900471</v>
      </c>
      <c r="AC842" s="127">
        <f t="shared" si="208"/>
        <v>3.8034155774642211</v>
      </c>
      <c r="AD842" s="2"/>
      <c r="AE842" s="2"/>
      <c r="AF842" s="115"/>
    </row>
    <row r="843" spans="1:32" x14ac:dyDescent="0.25">
      <c r="A843" s="183" t="s">
        <v>44</v>
      </c>
      <c r="B843" s="183" t="s">
        <v>38</v>
      </c>
      <c r="C843" s="40" t="s">
        <v>975</v>
      </c>
      <c r="D843" s="183">
        <v>1</v>
      </c>
      <c r="E843" s="207" t="s">
        <v>454</v>
      </c>
      <c r="F843" s="207">
        <v>3</v>
      </c>
      <c r="G843" s="186"/>
      <c r="H843" s="109">
        <v>4.1489441388862964</v>
      </c>
      <c r="I843" s="121">
        <v>9.7829911666524279</v>
      </c>
      <c r="J843" s="121">
        <v>9.6207635339682138</v>
      </c>
      <c r="K843" s="121">
        <v>0.16222763268421403</v>
      </c>
      <c r="L843" s="130"/>
      <c r="M843" s="109">
        <v>9.7829911666524272E-2</v>
      </c>
      <c r="N843" s="109">
        <v>9.6207635339682143E-2</v>
      </c>
      <c r="O843" s="109">
        <v>1.6222763268421403E-3</v>
      </c>
      <c r="P843" s="130"/>
      <c r="Q843" s="109">
        <v>1.33588</v>
      </c>
      <c r="R843" s="107">
        <f t="shared" si="207"/>
        <v>0.13068902239707644</v>
      </c>
      <c r="S843" s="109">
        <f t="shared" si="207"/>
        <v>0.12852185589757459</v>
      </c>
      <c r="T843" s="110">
        <f t="shared" si="207"/>
        <v>2.1671664995018785E-3</v>
      </c>
      <c r="U843" s="108">
        <f t="shared" si="213"/>
        <v>0.3920670671912293</v>
      </c>
      <c r="V843" s="11">
        <f t="shared" si="213"/>
        <v>0.38556556769272377</v>
      </c>
      <c r="W843" s="11">
        <f t="shared" si="213"/>
        <v>6.5014994985056343E-3</v>
      </c>
      <c r="X843" s="92">
        <f t="shared" si="214"/>
        <v>3920.6706719122931</v>
      </c>
      <c r="Y843" s="15">
        <f t="shared" si="215"/>
        <v>3855.6556769272374</v>
      </c>
      <c r="Z843" s="15">
        <f t="shared" si="216"/>
        <v>65.014994985056347</v>
      </c>
      <c r="AA843" s="111">
        <f t="shared" si="208"/>
        <v>39.206706719122934</v>
      </c>
      <c r="AB843" s="87">
        <f t="shared" si="208"/>
        <v>38.556556769272376</v>
      </c>
      <c r="AC843" s="127">
        <f t="shared" si="208"/>
        <v>0.65014994985056351</v>
      </c>
      <c r="AD843" s="2"/>
      <c r="AE843" s="2"/>
      <c r="AF843" s="115"/>
    </row>
    <row r="844" spans="1:32" x14ac:dyDescent="0.25">
      <c r="A844" s="183" t="s">
        <v>44</v>
      </c>
      <c r="B844" s="183" t="s">
        <v>38</v>
      </c>
      <c r="C844" s="40" t="s">
        <v>975</v>
      </c>
      <c r="D844" s="183">
        <v>1</v>
      </c>
      <c r="E844" s="207" t="s">
        <v>455</v>
      </c>
      <c r="F844" s="207">
        <v>3</v>
      </c>
      <c r="G844" s="186"/>
      <c r="H844" s="109">
        <v>3.0613475672119037</v>
      </c>
      <c r="I844" s="121">
        <v>9.629923156038684</v>
      </c>
      <c r="J844" s="121">
        <v>9.135274982416842</v>
      </c>
      <c r="K844" s="121">
        <v>0.49464817362184199</v>
      </c>
      <c r="L844" s="130"/>
      <c r="M844" s="109">
        <v>9.6299231560386833E-2</v>
      </c>
      <c r="N844" s="109">
        <v>9.1352749824168425E-2</v>
      </c>
      <c r="O844" s="109">
        <v>4.9464817362184195E-3</v>
      </c>
      <c r="P844" s="130"/>
      <c r="Q844" s="109">
        <v>1.55958</v>
      </c>
      <c r="R844" s="107">
        <f t="shared" si="207"/>
        <v>0.15018635555694809</v>
      </c>
      <c r="S844" s="109">
        <f t="shared" si="207"/>
        <v>0.14247192157077659</v>
      </c>
      <c r="T844" s="110">
        <f t="shared" si="207"/>
        <v>7.7144339861715226E-3</v>
      </c>
      <c r="U844" s="108">
        <f t="shared" si="213"/>
        <v>0.45055906667084428</v>
      </c>
      <c r="V844" s="11">
        <f t="shared" si="213"/>
        <v>0.42741576471232978</v>
      </c>
      <c r="W844" s="11">
        <f t="shared" si="213"/>
        <v>2.3143301958514568E-2</v>
      </c>
      <c r="X844" s="92">
        <f t="shared" si="214"/>
        <v>4505.5906667084428</v>
      </c>
      <c r="Y844" s="15">
        <f t="shared" si="215"/>
        <v>4274.1576471232975</v>
      </c>
      <c r="Z844" s="15">
        <f t="shared" si="216"/>
        <v>231.43301958514567</v>
      </c>
      <c r="AA844" s="111">
        <f t="shared" si="208"/>
        <v>45.055906667084429</v>
      </c>
      <c r="AB844" s="87">
        <f t="shared" si="208"/>
        <v>42.741576471232975</v>
      </c>
      <c r="AC844" s="127">
        <f t="shared" si="208"/>
        <v>2.3143301958514568</v>
      </c>
      <c r="AD844" s="2"/>
      <c r="AE844" s="2"/>
      <c r="AF844" s="115"/>
    </row>
    <row r="845" spans="1:32" x14ac:dyDescent="0.25">
      <c r="A845" s="183" t="s">
        <v>44</v>
      </c>
      <c r="B845" s="183" t="s">
        <v>38</v>
      </c>
      <c r="C845" s="40" t="s">
        <v>975</v>
      </c>
      <c r="D845" s="183">
        <v>1</v>
      </c>
      <c r="E845" s="207" t="s">
        <v>465</v>
      </c>
      <c r="F845" s="207">
        <v>3</v>
      </c>
      <c r="G845" s="186"/>
      <c r="H845" s="109">
        <v>2.7256874796244244</v>
      </c>
      <c r="I845" s="121">
        <v>9.9298204333423072</v>
      </c>
      <c r="J845" s="121">
        <v>9.561047527265826</v>
      </c>
      <c r="K845" s="121">
        <v>0.36877290607648128</v>
      </c>
      <c r="L845" s="130"/>
      <c r="M845" s="109">
        <v>9.9298204333423068E-2</v>
      </c>
      <c r="N845" s="109">
        <v>9.5610475272658257E-2</v>
      </c>
      <c r="O845" s="109">
        <v>3.6877290607648127E-3</v>
      </c>
      <c r="P845" s="130"/>
      <c r="Q845" s="109">
        <v>1.54362</v>
      </c>
      <c r="R845" s="107">
        <f t="shared" si="207"/>
        <v>0.15327869417315851</v>
      </c>
      <c r="S845" s="109">
        <f t="shared" si="207"/>
        <v>0.14758624184038074</v>
      </c>
      <c r="T845" s="110">
        <f t="shared" si="207"/>
        <v>5.6924523327777799E-3</v>
      </c>
      <c r="U845" s="108">
        <f t="shared" si="213"/>
        <v>0.45983608251947555</v>
      </c>
      <c r="V845" s="11">
        <f t="shared" si="213"/>
        <v>0.4427587255211422</v>
      </c>
      <c r="W845" s="11">
        <f t="shared" si="213"/>
        <v>1.7077356998333341E-2</v>
      </c>
      <c r="X845" s="92">
        <f t="shared" si="214"/>
        <v>4598.3608251947553</v>
      </c>
      <c r="Y845" s="15">
        <f t="shared" si="215"/>
        <v>4427.5872552114224</v>
      </c>
      <c r="Z845" s="15">
        <f t="shared" si="216"/>
        <v>170.7735699833334</v>
      </c>
      <c r="AA845" s="111">
        <f t="shared" si="208"/>
        <v>45.983608251947551</v>
      </c>
      <c r="AB845" s="87">
        <f t="shared" si="208"/>
        <v>44.275872552114222</v>
      </c>
      <c r="AC845" s="127">
        <f t="shared" si="208"/>
        <v>1.707735699833334</v>
      </c>
      <c r="AD845" s="2"/>
      <c r="AE845" s="2"/>
      <c r="AF845" s="115"/>
    </row>
    <row r="846" spans="1:32" x14ac:dyDescent="0.25">
      <c r="A846" s="183" t="s">
        <v>44</v>
      </c>
      <c r="B846" s="183" t="s">
        <v>38</v>
      </c>
      <c r="C846" s="40" t="s">
        <v>975</v>
      </c>
      <c r="D846" s="183">
        <v>1</v>
      </c>
      <c r="E846" s="207" t="s">
        <v>466</v>
      </c>
      <c r="F846" s="207">
        <v>3</v>
      </c>
      <c r="G846" s="186"/>
      <c r="H846" s="109">
        <v>2.8391866140642605</v>
      </c>
      <c r="I846" s="121">
        <v>10.649648242826338</v>
      </c>
      <c r="J846" s="121">
        <v>10.058869094354623</v>
      </c>
      <c r="K846" s="121">
        <v>0.59077914847171442</v>
      </c>
      <c r="L846" s="130"/>
      <c r="M846" s="109">
        <v>0.10649648242826337</v>
      </c>
      <c r="N846" s="109">
        <v>0.10058869094354624</v>
      </c>
      <c r="O846" s="109">
        <v>5.9077914847171439E-3</v>
      </c>
      <c r="P846" s="130"/>
      <c r="Q846" s="109">
        <v>1.6816</v>
      </c>
      <c r="R846" s="107">
        <f t="shared" si="207"/>
        <v>0.17908448485136769</v>
      </c>
      <c r="S846" s="109">
        <f t="shared" si="207"/>
        <v>0.16914994269066735</v>
      </c>
      <c r="T846" s="110">
        <f t="shared" si="207"/>
        <v>9.9345421607003499E-3</v>
      </c>
      <c r="U846" s="108">
        <f t="shared" si="213"/>
        <v>0.537253454554103</v>
      </c>
      <c r="V846" s="11">
        <f t="shared" si="213"/>
        <v>0.50744982807200212</v>
      </c>
      <c r="W846" s="11">
        <f t="shared" si="213"/>
        <v>2.9803626482101046E-2</v>
      </c>
      <c r="X846" s="92">
        <f t="shared" si="214"/>
        <v>5372.5345455410297</v>
      </c>
      <c r="Y846" s="15">
        <f t="shared" si="215"/>
        <v>5074.4982807200213</v>
      </c>
      <c r="Z846" s="15">
        <f t="shared" si="216"/>
        <v>298.03626482101049</v>
      </c>
      <c r="AA846" s="111">
        <f t="shared" si="208"/>
        <v>53.725345455410299</v>
      </c>
      <c r="AB846" s="87">
        <f t="shared" si="208"/>
        <v>50.744982807200216</v>
      </c>
      <c r="AC846" s="127">
        <f t="shared" si="208"/>
        <v>2.9803626482101051</v>
      </c>
      <c r="AD846" s="2"/>
      <c r="AE846" s="2"/>
      <c r="AF846" s="115"/>
    </row>
    <row r="847" spans="1:32" x14ac:dyDescent="0.25">
      <c r="A847" s="183" t="s">
        <v>44</v>
      </c>
      <c r="B847" s="183" t="s">
        <v>38</v>
      </c>
      <c r="C847" s="40" t="s">
        <v>975</v>
      </c>
      <c r="D847" s="183">
        <v>1</v>
      </c>
      <c r="E847" s="207" t="s">
        <v>490</v>
      </c>
      <c r="F847" s="207">
        <v>3</v>
      </c>
      <c r="G847" s="186"/>
      <c r="H847" s="109">
        <v>3.7422793053246712</v>
      </c>
      <c r="I847" s="121">
        <v>9.9362600785728308</v>
      </c>
      <c r="J847" s="121">
        <v>9.5746605810910275</v>
      </c>
      <c r="K847" s="121">
        <v>0.36159949748180331</v>
      </c>
      <c r="L847" s="130"/>
      <c r="M847" s="109">
        <v>9.9362600785728311E-2</v>
      </c>
      <c r="N847" s="109">
        <v>9.5746605810910268E-2</v>
      </c>
      <c r="O847" s="109">
        <v>3.6159949748180331E-3</v>
      </c>
      <c r="P847" s="130"/>
      <c r="Q847" s="109">
        <v>1.5921999999999998</v>
      </c>
      <c r="R847" s="107">
        <f t="shared" si="207"/>
        <v>0.15820513297103661</v>
      </c>
      <c r="S847" s="109">
        <f t="shared" si="207"/>
        <v>0.15244774577213133</v>
      </c>
      <c r="T847" s="110">
        <f t="shared" si="207"/>
        <v>5.7573871989052717E-3</v>
      </c>
      <c r="U847" s="108">
        <f t="shared" si="213"/>
        <v>0.47461539891310978</v>
      </c>
      <c r="V847" s="11">
        <f t="shared" si="213"/>
        <v>0.45734323731639392</v>
      </c>
      <c r="W847" s="11">
        <f t="shared" si="213"/>
        <v>1.7272161596715817E-2</v>
      </c>
      <c r="X847" s="92">
        <f t="shared" si="214"/>
        <v>4746.1539891310977</v>
      </c>
      <c r="Y847" s="15">
        <f t="shared" si="215"/>
        <v>4573.4323731639397</v>
      </c>
      <c r="Z847" s="15">
        <f t="shared" si="216"/>
        <v>172.72161596715816</v>
      </c>
      <c r="AA847" s="111">
        <f t="shared" si="208"/>
        <v>47.461539891310977</v>
      </c>
      <c r="AB847" s="87">
        <f t="shared" si="208"/>
        <v>45.7343237316394</v>
      </c>
      <c r="AC847" s="127">
        <f t="shared" si="208"/>
        <v>1.7272161596715816</v>
      </c>
      <c r="AD847" s="2"/>
      <c r="AE847" s="2"/>
      <c r="AF847" s="115"/>
    </row>
    <row r="848" spans="1:32" x14ac:dyDescent="0.25">
      <c r="A848" s="183" t="s">
        <v>44</v>
      </c>
      <c r="B848" s="183" t="s">
        <v>38</v>
      </c>
      <c r="C848" s="40" t="s">
        <v>975</v>
      </c>
      <c r="D848" s="183">
        <v>1</v>
      </c>
      <c r="E848" s="207" t="s">
        <v>508</v>
      </c>
      <c r="F848" s="207">
        <v>3</v>
      </c>
      <c r="G848" s="186"/>
      <c r="H848" s="109">
        <v>3.8659621375095181</v>
      </c>
      <c r="I848" s="121">
        <v>9.742427358551387</v>
      </c>
      <c r="J848" s="121">
        <v>9.4295439302126667</v>
      </c>
      <c r="K848" s="121">
        <v>0.31288342833872029</v>
      </c>
      <c r="L848" s="130"/>
      <c r="M848" s="109">
        <v>9.7424273585513865E-2</v>
      </c>
      <c r="N848" s="109">
        <v>9.4295439302126666E-2</v>
      </c>
      <c r="O848" s="109">
        <v>3.1288342833872031E-3</v>
      </c>
      <c r="P848" s="130"/>
      <c r="Q848" s="109">
        <v>1.59958</v>
      </c>
      <c r="R848" s="107">
        <f t="shared" si="207"/>
        <v>0.15583791954191628</v>
      </c>
      <c r="S848" s="109">
        <f t="shared" si="207"/>
        <v>0.15083309879889578</v>
      </c>
      <c r="T848" s="110">
        <f t="shared" si="207"/>
        <v>5.004820743020502E-3</v>
      </c>
      <c r="U848" s="108">
        <f t="shared" si="213"/>
        <v>0.46751375862574879</v>
      </c>
      <c r="V848" s="11">
        <f t="shared" si="213"/>
        <v>0.45249929639668729</v>
      </c>
      <c r="W848" s="11">
        <f t="shared" si="213"/>
        <v>1.5014462229061507E-2</v>
      </c>
      <c r="X848" s="92">
        <f t="shared" si="214"/>
        <v>4675.1375862574878</v>
      </c>
      <c r="Y848" s="15">
        <f t="shared" si="215"/>
        <v>4524.9929639668726</v>
      </c>
      <c r="Z848" s="15">
        <f t="shared" si="216"/>
        <v>150.14462229061508</v>
      </c>
      <c r="AA848" s="111">
        <f t="shared" si="208"/>
        <v>46.751375862574882</v>
      </c>
      <c r="AB848" s="87">
        <f t="shared" si="208"/>
        <v>45.249929639668728</v>
      </c>
      <c r="AC848" s="127">
        <f t="shared" si="208"/>
        <v>1.5014462229061507</v>
      </c>
      <c r="AD848" s="2"/>
      <c r="AE848" s="2"/>
      <c r="AF848" s="115"/>
    </row>
    <row r="849" spans="1:32" x14ac:dyDescent="0.25">
      <c r="A849" s="183" t="s">
        <v>44</v>
      </c>
      <c r="B849" s="183" t="s">
        <v>38</v>
      </c>
      <c r="C849" s="40" t="s">
        <v>975</v>
      </c>
      <c r="D849" s="183">
        <v>1</v>
      </c>
      <c r="E849" s="207" t="s">
        <v>509</v>
      </c>
      <c r="F849" s="207">
        <v>3</v>
      </c>
      <c r="G849" s="186"/>
      <c r="H849" s="109">
        <v>3.1911210981070326</v>
      </c>
      <c r="I849" s="121">
        <v>10.060959037210017</v>
      </c>
      <c r="J849" s="121">
        <v>9.9426282119422105</v>
      </c>
      <c r="K849" s="121">
        <v>0.11833082526780636</v>
      </c>
      <c r="L849" s="130"/>
      <c r="M849" s="109">
        <v>0.10060959037210017</v>
      </c>
      <c r="N849" s="109">
        <v>9.9426282119422102E-2</v>
      </c>
      <c r="O849" s="109">
        <v>1.1833082526780637E-3</v>
      </c>
      <c r="P849" s="130"/>
      <c r="Q849" s="109">
        <v>1.45224</v>
      </c>
      <c r="R849" s="107">
        <f t="shared" si="207"/>
        <v>0.14610927152197875</v>
      </c>
      <c r="S849" s="109">
        <f t="shared" si="207"/>
        <v>0.14439082394510955</v>
      </c>
      <c r="T849" s="110">
        <f t="shared" si="207"/>
        <v>1.7184475768691912E-3</v>
      </c>
      <c r="U849" s="108">
        <f t="shared" si="213"/>
        <v>0.43832781456593628</v>
      </c>
      <c r="V849" s="11">
        <f t="shared" si="213"/>
        <v>0.43317247183532864</v>
      </c>
      <c r="W849" s="11">
        <f t="shared" si="213"/>
        <v>5.1553427306075738E-3</v>
      </c>
      <c r="X849" s="92">
        <f t="shared" si="214"/>
        <v>4383.278145659363</v>
      </c>
      <c r="Y849" s="15">
        <f t="shared" si="215"/>
        <v>4331.7247183532863</v>
      </c>
      <c r="Z849" s="15">
        <f t="shared" si="216"/>
        <v>51.55342730607574</v>
      </c>
      <c r="AA849" s="111">
        <f t="shared" si="208"/>
        <v>43.832781456593629</v>
      </c>
      <c r="AB849" s="87">
        <f t="shared" si="208"/>
        <v>43.317247183532864</v>
      </c>
      <c r="AC849" s="127">
        <f t="shared" si="208"/>
        <v>0.51553427306075739</v>
      </c>
      <c r="AD849" s="2"/>
      <c r="AE849" s="2"/>
      <c r="AF849" s="115"/>
    </row>
    <row r="850" spans="1:32" x14ac:dyDescent="0.25">
      <c r="A850" s="183" t="s">
        <v>44</v>
      </c>
      <c r="B850" s="183" t="s">
        <v>38</v>
      </c>
      <c r="C850" s="40" t="s">
        <v>975</v>
      </c>
      <c r="D850" s="183">
        <v>2</v>
      </c>
      <c r="E850" s="207" t="s">
        <v>453</v>
      </c>
      <c r="F850" s="207">
        <v>2.5</v>
      </c>
      <c r="G850" s="186">
        <v>74.5</v>
      </c>
      <c r="H850" s="109">
        <v>4.0581889617451194</v>
      </c>
      <c r="I850" s="121">
        <v>10.100846694782332</v>
      </c>
      <c r="J850" s="121">
        <v>9.4286847686139748</v>
      </c>
      <c r="K850" s="121">
        <v>0.67216192616835713</v>
      </c>
      <c r="L850" s="130"/>
      <c r="M850" s="109">
        <v>0.10100846694782332</v>
      </c>
      <c r="N850" s="109">
        <v>9.4286847686139749E-2</v>
      </c>
      <c r="O850" s="109">
        <v>6.7216192616835714E-3</v>
      </c>
      <c r="P850" s="130"/>
      <c r="Q850" s="109">
        <v>1.38578</v>
      </c>
      <c r="R850" s="107">
        <f t="shared" si="207"/>
        <v>0.1399755133269546</v>
      </c>
      <c r="S850" s="109">
        <f t="shared" si="207"/>
        <v>0.13066082778649873</v>
      </c>
      <c r="T850" s="110">
        <f t="shared" si="207"/>
        <v>9.3146855404558603E-3</v>
      </c>
      <c r="U850" s="108">
        <f t="shared" si="213"/>
        <v>0.34993878331738654</v>
      </c>
      <c r="V850" s="11">
        <f t="shared" si="213"/>
        <v>0.32665206946624686</v>
      </c>
      <c r="W850" s="11">
        <f t="shared" si="213"/>
        <v>2.3286713851139649E-2</v>
      </c>
      <c r="X850" s="92">
        <f t="shared" si="214"/>
        <v>3499.3878331738651</v>
      </c>
      <c r="Y850" s="15">
        <f t="shared" si="215"/>
        <v>3266.5206946624685</v>
      </c>
      <c r="Z850" s="15">
        <f t="shared" si="216"/>
        <v>232.86713851139649</v>
      </c>
      <c r="AA850" s="111">
        <f t="shared" si="208"/>
        <v>34.993878331738649</v>
      </c>
      <c r="AB850" s="87">
        <f t="shared" si="208"/>
        <v>32.665206946624686</v>
      </c>
      <c r="AC850" s="127">
        <f t="shared" si="208"/>
        <v>2.3286713851139651</v>
      </c>
      <c r="AD850" s="2"/>
      <c r="AE850" s="2"/>
      <c r="AF850" s="115"/>
    </row>
    <row r="851" spans="1:32" x14ac:dyDescent="0.25">
      <c r="A851" s="183" t="s">
        <v>44</v>
      </c>
      <c r="B851" s="183" t="s">
        <v>38</v>
      </c>
      <c r="C851" s="40" t="s">
        <v>975</v>
      </c>
      <c r="D851" s="183">
        <v>2</v>
      </c>
      <c r="E851" s="207" t="s">
        <v>454</v>
      </c>
      <c r="F851" s="207">
        <v>3</v>
      </c>
      <c r="G851" s="186"/>
      <c r="H851" s="109">
        <v>4.1883886308837273</v>
      </c>
      <c r="I851" s="121">
        <v>9.7411066974569369</v>
      </c>
      <c r="J851" s="121">
        <v>9.1833678832563486</v>
      </c>
      <c r="K851" s="121">
        <v>0.55773881420058835</v>
      </c>
      <c r="L851" s="130"/>
      <c r="M851" s="109">
        <v>9.7411066974569374E-2</v>
      </c>
      <c r="N851" s="109">
        <v>9.1833678832563492E-2</v>
      </c>
      <c r="O851" s="109">
        <v>5.5773881420058836E-3</v>
      </c>
      <c r="P851" s="130"/>
      <c r="Q851" s="109">
        <v>1.2357199999999999</v>
      </c>
      <c r="R851" s="107">
        <f t="shared" si="207"/>
        <v>0.12037280368181486</v>
      </c>
      <c r="S851" s="109">
        <f t="shared" si="207"/>
        <v>0.11348071360697536</v>
      </c>
      <c r="T851" s="110">
        <f t="shared" si="207"/>
        <v>6.8920900748395105E-3</v>
      </c>
      <c r="U851" s="108">
        <f t="shared" si="213"/>
        <v>0.36111841104544462</v>
      </c>
      <c r="V851" s="11">
        <f t="shared" si="213"/>
        <v>0.34044214082092605</v>
      </c>
      <c r="W851" s="11">
        <f t="shared" si="213"/>
        <v>2.0676270224518532E-2</v>
      </c>
      <c r="X851" s="92">
        <f t="shared" si="214"/>
        <v>3611.184110454446</v>
      </c>
      <c r="Y851" s="15">
        <f t="shared" si="215"/>
        <v>3404.4214082092603</v>
      </c>
      <c r="Z851" s="15">
        <f t="shared" si="216"/>
        <v>206.76270224518532</v>
      </c>
      <c r="AA851" s="111">
        <f t="shared" si="208"/>
        <v>36.11184110454446</v>
      </c>
      <c r="AB851" s="87">
        <f t="shared" si="208"/>
        <v>34.044214082092601</v>
      </c>
      <c r="AC851" s="127">
        <f t="shared" si="208"/>
        <v>2.0676270224518531</v>
      </c>
      <c r="AD851" s="2"/>
      <c r="AE851" s="2"/>
      <c r="AF851" s="115"/>
    </row>
    <row r="852" spans="1:32" x14ac:dyDescent="0.25">
      <c r="A852" s="183" t="s">
        <v>44</v>
      </c>
      <c r="B852" s="183" t="s">
        <v>38</v>
      </c>
      <c r="C852" s="40" t="s">
        <v>975</v>
      </c>
      <c r="D852" s="183">
        <v>2</v>
      </c>
      <c r="E852" s="207" t="s">
        <v>455</v>
      </c>
      <c r="F852" s="207">
        <v>3</v>
      </c>
      <c r="G852" s="186"/>
      <c r="H852" s="109">
        <v>3.7473980162994125</v>
      </c>
      <c r="I852" s="121">
        <v>9.995650092328864</v>
      </c>
      <c r="J852" s="121">
        <v>9.3452732679042292</v>
      </c>
      <c r="K852" s="121">
        <v>0.65037682442463485</v>
      </c>
      <c r="L852" s="130"/>
      <c r="M852" s="109">
        <v>9.9956500923288644E-2</v>
      </c>
      <c r="N852" s="109">
        <v>9.3452732679042291E-2</v>
      </c>
      <c r="O852" s="109">
        <v>6.5037682442463489E-3</v>
      </c>
      <c r="P852" s="130"/>
      <c r="Q852" s="109">
        <v>1.5432600000000001</v>
      </c>
      <c r="R852" s="107">
        <f t="shared" si="207"/>
        <v>0.15425886961487445</v>
      </c>
      <c r="S852" s="109">
        <f t="shared" si="207"/>
        <v>0.14422186423425881</v>
      </c>
      <c r="T852" s="110">
        <f t="shared" si="207"/>
        <v>1.0037005380615621E-2</v>
      </c>
      <c r="U852" s="108">
        <f t="shared" si="213"/>
        <v>0.46277660884462329</v>
      </c>
      <c r="V852" s="11">
        <f t="shared" si="213"/>
        <v>0.43266559270277644</v>
      </c>
      <c r="W852" s="11">
        <f t="shared" si="213"/>
        <v>3.0111016141846862E-2</v>
      </c>
      <c r="X852" s="92">
        <f t="shared" si="214"/>
        <v>4627.766088446233</v>
      </c>
      <c r="Y852" s="15">
        <f t="shared" si="215"/>
        <v>4326.6559270277639</v>
      </c>
      <c r="Z852" s="15">
        <f t="shared" si="216"/>
        <v>301.11016141846864</v>
      </c>
      <c r="AA852" s="111">
        <f t="shared" si="208"/>
        <v>46.277660884462328</v>
      </c>
      <c r="AB852" s="87">
        <f t="shared" si="208"/>
        <v>43.266559270277639</v>
      </c>
      <c r="AC852" s="127">
        <f t="shared" si="208"/>
        <v>3.0111016141846862</v>
      </c>
      <c r="AD852" s="2"/>
      <c r="AE852" s="2"/>
      <c r="AF852" s="115"/>
    </row>
    <row r="853" spans="1:32" x14ac:dyDescent="0.25">
      <c r="A853" s="183" t="s">
        <v>44</v>
      </c>
      <c r="B853" s="183" t="s">
        <v>38</v>
      </c>
      <c r="C853" s="40" t="s">
        <v>975</v>
      </c>
      <c r="D853" s="183">
        <v>2</v>
      </c>
      <c r="E853" s="207" t="s">
        <v>465</v>
      </c>
      <c r="F853" s="207">
        <v>3</v>
      </c>
      <c r="G853" s="186"/>
      <c r="H853" s="109">
        <v>3.6231541412888166</v>
      </c>
      <c r="I853" s="121">
        <v>10.219899147696772</v>
      </c>
      <c r="J853" s="121">
        <v>9.803122392417098</v>
      </c>
      <c r="K853" s="121">
        <v>0.41677675527967395</v>
      </c>
      <c r="L853" s="130"/>
      <c r="M853" s="109">
        <v>0.10219899147696772</v>
      </c>
      <c r="N853" s="109">
        <v>9.8031223924170977E-2</v>
      </c>
      <c r="O853" s="109">
        <v>4.1677675527967391E-3</v>
      </c>
      <c r="P853" s="130"/>
      <c r="Q853" s="109">
        <v>1.7164000000000001</v>
      </c>
      <c r="R853" s="107">
        <f t="shared" ref="R853:T916" si="217">$Q853*M853</f>
        <v>0.17541434897106742</v>
      </c>
      <c r="S853" s="109">
        <f t="shared" si="217"/>
        <v>0.16826079274344707</v>
      </c>
      <c r="T853" s="110">
        <f t="shared" si="217"/>
        <v>7.1535562276203238E-3</v>
      </c>
      <c r="U853" s="108">
        <f t="shared" si="213"/>
        <v>0.52624304691320223</v>
      </c>
      <c r="V853" s="11">
        <f t="shared" si="213"/>
        <v>0.50478237823034122</v>
      </c>
      <c r="W853" s="11">
        <f t="shared" si="213"/>
        <v>2.1460668682860971E-2</v>
      </c>
      <c r="X853" s="92">
        <f t="shared" si="214"/>
        <v>5262.4304691320222</v>
      </c>
      <c r="Y853" s="15">
        <f t="shared" si="215"/>
        <v>5047.8237823034124</v>
      </c>
      <c r="Z853" s="15">
        <f t="shared" si="216"/>
        <v>214.60668682860972</v>
      </c>
      <c r="AA853" s="111">
        <f t="shared" si="208"/>
        <v>52.624304691320219</v>
      </c>
      <c r="AB853" s="87">
        <f t="shared" si="208"/>
        <v>50.478237823034128</v>
      </c>
      <c r="AC853" s="127">
        <f t="shared" si="208"/>
        <v>2.1460668682860975</v>
      </c>
      <c r="AD853" s="2"/>
      <c r="AE853" s="2"/>
      <c r="AF853" s="115"/>
    </row>
    <row r="854" spans="1:32" x14ac:dyDescent="0.25">
      <c r="A854" s="183" t="s">
        <v>44</v>
      </c>
      <c r="B854" s="183" t="s">
        <v>38</v>
      </c>
      <c r="C854" s="40" t="s">
        <v>975</v>
      </c>
      <c r="D854" s="183">
        <v>2</v>
      </c>
      <c r="E854" s="207" t="s">
        <v>466</v>
      </c>
      <c r="F854" s="207">
        <v>3</v>
      </c>
      <c r="G854" s="186"/>
      <c r="H854" s="109">
        <v>3.3940146339709698</v>
      </c>
      <c r="I854" s="121">
        <v>9.9653153235669336</v>
      </c>
      <c r="J854" s="121">
        <v>9.635211440897228</v>
      </c>
      <c r="K854" s="121">
        <v>0.33010388266970558</v>
      </c>
      <c r="L854" s="130"/>
      <c r="M854" s="109">
        <v>9.9653153235669339E-2</v>
      </c>
      <c r="N854" s="109">
        <v>9.6352114408972275E-2</v>
      </c>
      <c r="O854" s="109">
        <v>3.3010388266970559E-3</v>
      </c>
      <c r="P854" s="130"/>
      <c r="Q854" s="109">
        <v>1.7906400000000002</v>
      </c>
      <c r="R854" s="107">
        <f t="shared" si="217"/>
        <v>0.17844292230991896</v>
      </c>
      <c r="S854" s="109">
        <f t="shared" si="217"/>
        <v>0.17253195014528214</v>
      </c>
      <c r="T854" s="110">
        <f t="shared" si="217"/>
        <v>5.9109721646368168E-3</v>
      </c>
      <c r="U854" s="108">
        <f t="shared" si="213"/>
        <v>0.53532876692975684</v>
      </c>
      <c r="V854" s="11">
        <f t="shared" si="213"/>
        <v>0.51759585043584644</v>
      </c>
      <c r="W854" s="11">
        <f t="shared" si="213"/>
        <v>1.7732916493910452E-2</v>
      </c>
      <c r="X854" s="92">
        <f t="shared" si="214"/>
        <v>5353.2876692975688</v>
      </c>
      <c r="Y854" s="15">
        <f t="shared" si="215"/>
        <v>5175.9585043584648</v>
      </c>
      <c r="Z854" s="15">
        <f t="shared" si="216"/>
        <v>177.32916493910452</v>
      </c>
      <c r="AA854" s="111">
        <f t="shared" si="208"/>
        <v>53.532876692975691</v>
      </c>
      <c r="AB854" s="87">
        <f t="shared" si="208"/>
        <v>51.75958504358465</v>
      </c>
      <c r="AC854" s="127">
        <f t="shared" si="208"/>
        <v>1.7732916493910451</v>
      </c>
      <c r="AD854" s="2"/>
      <c r="AE854" s="2"/>
      <c r="AF854" s="115"/>
    </row>
    <row r="855" spans="1:32" x14ac:dyDescent="0.25">
      <c r="A855" s="183" t="s">
        <v>44</v>
      </c>
      <c r="B855" s="183" t="s">
        <v>38</v>
      </c>
      <c r="C855" s="40" t="s">
        <v>975</v>
      </c>
      <c r="D855" s="183">
        <v>2</v>
      </c>
      <c r="E855" s="207" t="s">
        <v>490</v>
      </c>
      <c r="F855" s="207">
        <v>3</v>
      </c>
      <c r="G855" s="186"/>
      <c r="H855" s="109">
        <v>3.4866959450974351</v>
      </c>
      <c r="I855" s="121">
        <v>9.8669434014356519</v>
      </c>
      <c r="J855" s="121">
        <v>9.8519502024477461</v>
      </c>
      <c r="K855" s="121">
        <v>1.4993198987905743E-2</v>
      </c>
      <c r="L855" s="130"/>
      <c r="M855" s="109">
        <v>9.8669434014356516E-2</v>
      </c>
      <c r="N855" s="109">
        <v>9.8519502024477457E-2</v>
      </c>
      <c r="O855" s="109">
        <v>1.4993198987905742E-4</v>
      </c>
      <c r="P855" s="130"/>
      <c r="Q855" s="109">
        <v>1.7471000000000001</v>
      </c>
      <c r="R855" s="107">
        <f t="shared" si="217"/>
        <v>0.17238536816648228</v>
      </c>
      <c r="S855" s="109">
        <f t="shared" si="217"/>
        <v>0.17212342198696456</v>
      </c>
      <c r="T855" s="110">
        <f t="shared" si="217"/>
        <v>2.6194617951770126E-4</v>
      </c>
      <c r="U855" s="108">
        <f t="shared" si="213"/>
        <v>0.51715610449944682</v>
      </c>
      <c r="V855" s="11">
        <f t="shared" si="213"/>
        <v>0.51637026596089375</v>
      </c>
      <c r="W855" s="11">
        <f t="shared" si="213"/>
        <v>7.8583853855310377E-4</v>
      </c>
      <c r="X855" s="92">
        <f t="shared" si="214"/>
        <v>5171.5610449944679</v>
      </c>
      <c r="Y855" s="15">
        <f t="shared" si="215"/>
        <v>5163.7026596089372</v>
      </c>
      <c r="Z855" s="15">
        <f t="shared" si="216"/>
        <v>7.8583853855310375</v>
      </c>
      <c r="AA855" s="111">
        <f t="shared" si="208"/>
        <v>51.715610449944677</v>
      </c>
      <c r="AB855" s="87">
        <f t="shared" si="208"/>
        <v>51.63702659608937</v>
      </c>
      <c r="AC855" s="127">
        <f t="shared" si="208"/>
        <v>7.8583853855310373E-2</v>
      </c>
      <c r="AD855" s="2"/>
      <c r="AE855" s="2"/>
      <c r="AF855" s="115"/>
    </row>
    <row r="856" spans="1:32" x14ac:dyDescent="0.25">
      <c r="A856" s="183" t="s">
        <v>44</v>
      </c>
      <c r="B856" s="183" t="s">
        <v>38</v>
      </c>
      <c r="C856" s="40" t="s">
        <v>975</v>
      </c>
      <c r="D856" s="183">
        <v>2</v>
      </c>
      <c r="E856" s="207" t="s">
        <v>508</v>
      </c>
      <c r="F856" s="207">
        <v>3</v>
      </c>
      <c r="G856" s="186"/>
      <c r="H856" s="109">
        <v>3.4158022446275655</v>
      </c>
      <c r="I856" s="121">
        <v>10.107698019846406</v>
      </c>
      <c r="J856" s="121">
        <v>9.6254881636831779</v>
      </c>
      <c r="K856" s="121">
        <v>0.48220985616322842</v>
      </c>
      <c r="L856" s="130"/>
      <c r="M856" s="109">
        <v>0.10107698019846406</v>
      </c>
      <c r="N856" s="109">
        <v>9.6254881636831782E-2</v>
      </c>
      <c r="O856" s="109">
        <v>4.8220985616322844E-3</v>
      </c>
      <c r="P856" s="130"/>
      <c r="Q856" s="109">
        <v>1.7344200000000001</v>
      </c>
      <c r="R856" s="107">
        <f t="shared" si="217"/>
        <v>0.17530993599582004</v>
      </c>
      <c r="S856" s="109">
        <f t="shared" si="217"/>
        <v>0.16694639180855378</v>
      </c>
      <c r="T856" s="110">
        <f t="shared" si="217"/>
        <v>8.3635441872662673E-3</v>
      </c>
      <c r="U856" s="108">
        <f t="shared" si="213"/>
        <v>0.52592980798746014</v>
      </c>
      <c r="V856" s="11">
        <f t="shared" si="213"/>
        <v>0.50083917542566136</v>
      </c>
      <c r="W856" s="11">
        <f t="shared" si="213"/>
        <v>2.50906325617988E-2</v>
      </c>
      <c r="X856" s="92">
        <f t="shared" si="214"/>
        <v>5259.2980798746012</v>
      </c>
      <c r="Y856" s="15">
        <f t="shared" si="215"/>
        <v>5008.3917542566132</v>
      </c>
      <c r="Z856" s="15">
        <f t="shared" si="216"/>
        <v>250.90632561798799</v>
      </c>
      <c r="AA856" s="111">
        <f t="shared" si="208"/>
        <v>52.592980798746012</v>
      </c>
      <c r="AB856" s="87">
        <f t="shared" si="208"/>
        <v>50.083917542566134</v>
      </c>
      <c r="AC856" s="127">
        <f t="shared" si="208"/>
        <v>2.5090632561798798</v>
      </c>
      <c r="AD856" s="2"/>
      <c r="AE856" s="2"/>
      <c r="AF856" s="115"/>
    </row>
    <row r="857" spans="1:32" x14ac:dyDescent="0.25">
      <c r="A857" s="183" t="s">
        <v>44</v>
      </c>
      <c r="B857" s="183" t="s">
        <v>38</v>
      </c>
      <c r="C857" s="40" t="s">
        <v>975</v>
      </c>
      <c r="D857" s="183">
        <v>2</v>
      </c>
      <c r="E857" s="207" t="s">
        <v>509</v>
      </c>
      <c r="F857" s="207">
        <v>3</v>
      </c>
      <c r="G857" s="186"/>
      <c r="H857" s="109">
        <v>3.3695764356461853</v>
      </c>
      <c r="I857" s="121">
        <v>10.471449588904651</v>
      </c>
      <c r="J857" s="121">
        <v>9.725496052189806</v>
      </c>
      <c r="K857" s="121">
        <v>0.7459535367148451</v>
      </c>
      <c r="L857" s="130"/>
      <c r="M857" s="109">
        <v>0.10471449588904651</v>
      </c>
      <c r="N857" s="109">
        <v>9.7254960521898054E-2</v>
      </c>
      <c r="O857" s="109">
        <v>7.4595353671484512E-3</v>
      </c>
      <c r="P857" s="130"/>
      <c r="Q857" s="109">
        <v>1.44258</v>
      </c>
      <c r="R857" s="107">
        <f t="shared" si="217"/>
        <v>0.15105903747962071</v>
      </c>
      <c r="S857" s="109">
        <f t="shared" si="217"/>
        <v>0.1402980609496797</v>
      </c>
      <c r="T857" s="110">
        <f t="shared" si="217"/>
        <v>1.0760976529941013E-2</v>
      </c>
      <c r="U857" s="108">
        <f t="shared" si="213"/>
        <v>0.45317711243886211</v>
      </c>
      <c r="V857" s="11">
        <f t="shared" si="213"/>
        <v>0.42089418284903901</v>
      </c>
      <c r="W857" s="11">
        <f t="shared" si="213"/>
        <v>3.228292958982304E-2</v>
      </c>
      <c r="X857" s="92">
        <f t="shared" si="214"/>
        <v>4531.7711243886215</v>
      </c>
      <c r="Y857" s="15">
        <f t="shared" si="215"/>
        <v>4208.9418284903904</v>
      </c>
      <c r="Z857" s="15">
        <f t="shared" si="216"/>
        <v>322.82929589823038</v>
      </c>
      <c r="AA857" s="111">
        <f t="shared" si="208"/>
        <v>45.317711243886215</v>
      </c>
      <c r="AB857" s="87">
        <f t="shared" si="208"/>
        <v>42.089418284903907</v>
      </c>
      <c r="AC857" s="127">
        <f t="shared" si="208"/>
        <v>3.228292958982304</v>
      </c>
      <c r="AD857" s="2"/>
      <c r="AE857" s="2"/>
      <c r="AF857" s="115"/>
    </row>
    <row r="858" spans="1:32" x14ac:dyDescent="0.25">
      <c r="A858" s="183" t="s">
        <v>44</v>
      </c>
      <c r="B858" s="183" t="s">
        <v>38</v>
      </c>
      <c r="C858" s="40" t="s">
        <v>975</v>
      </c>
      <c r="D858" s="183">
        <v>2</v>
      </c>
      <c r="E858" s="207" t="s">
        <v>510</v>
      </c>
      <c r="F858" s="207">
        <v>3</v>
      </c>
      <c r="G858" s="186"/>
      <c r="H858" s="109">
        <v>3.2361375438356017</v>
      </c>
      <c r="I858" s="121">
        <v>10.393368344172112</v>
      </c>
      <c r="J858" s="121">
        <v>10.132468498086419</v>
      </c>
      <c r="K858" s="121">
        <v>0.26089984608569239</v>
      </c>
      <c r="L858" s="130"/>
      <c r="M858" s="109">
        <v>0.10393368344172112</v>
      </c>
      <c r="N858" s="109">
        <v>0.10132468498086419</v>
      </c>
      <c r="O858" s="109">
        <v>2.6089984608569238E-3</v>
      </c>
      <c r="P858" s="130"/>
      <c r="Q858" s="109">
        <v>1.6609400000000001</v>
      </c>
      <c r="R858" s="107">
        <f t="shared" si="217"/>
        <v>0.17262761217569228</v>
      </c>
      <c r="S858" s="109">
        <f t="shared" si="217"/>
        <v>0.16829422227211657</v>
      </c>
      <c r="T858" s="110">
        <f t="shared" si="217"/>
        <v>4.3333899035756995E-3</v>
      </c>
      <c r="U858" s="108">
        <f t="shared" si="213"/>
        <v>0.5178828365270769</v>
      </c>
      <c r="V858" s="11">
        <f t="shared" si="213"/>
        <v>0.50488266681634975</v>
      </c>
      <c r="W858" s="11">
        <f t="shared" si="213"/>
        <v>1.3000169710727098E-2</v>
      </c>
      <c r="X858" s="92">
        <f t="shared" si="214"/>
        <v>5178.8283652707687</v>
      </c>
      <c r="Y858" s="15">
        <f t="shared" si="215"/>
        <v>5048.8266681634977</v>
      </c>
      <c r="Z858" s="15">
        <f t="shared" si="216"/>
        <v>130.00169710727099</v>
      </c>
      <c r="AA858" s="111">
        <f t="shared" si="208"/>
        <v>51.78828365270769</v>
      </c>
      <c r="AB858" s="87">
        <f t="shared" si="208"/>
        <v>50.488266681634975</v>
      </c>
      <c r="AC858" s="127">
        <f t="shared" si="208"/>
        <v>1.3000169710727099</v>
      </c>
      <c r="AD858" s="2"/>
      <c r="AE858" s="2"/>
      <c r="AF858" s="115"/>
    </row>
    <row r="859" spans="1:32" x14ac:dyDescent="0.25">
      <c r="A859" s="183" t="s">
        <v>44</v>
      </c>
      <c r="B859" s="183" t="s">
        <v>38</v>
      </c>
      <c r="C859" s="40" t="s">
        <v>975</v>
      </c>
      <c r="D859" s="183">
        <v>2</v>
      </c>
      <c r="E859" s="207" t="s">
        <v>511</v>
      </c>
      <c r="F859" s="207">
        <v>3</v>
      </c>
      <c r="G859" s="186"/>
      <c r="H859" s="109">
        <v>3.7089248642717054</v>
      </c>
      <c r="I859" s="121">
        <v>10.461203098297119</v>
      </c>
      <c r="J859" s="121">
        <v>9.9051240840048198</v>
      </c>
      <c r="K859" s="121">
        <v>0.55607901429229933</v>
      </c>
      <c r="L859" s="130"/>
      <c r="M859" s="109">
        <v>0.10461203098297119</v>
      </c>
      <c r="N859" s="109">
        <v>9.9051240840048196E-2</v>
      </c>
      <c r="O859" s="109">
        <v>5.5607901429229932E-3</v>
      </c>
      <c r="P859" s="130"/>
      <c r="Q859" s="109">
        <v>1.7400600000000002</v>
      </c>
      <c r="R859" s="107">
        <f t="shared" si="217"/>
        <v>0.18203121063222885</v>
      </c>
      <c r="S859" s="109">
        <f t="shared" si="217"/>
        <v>0.17235510213613428</v>
      </c>
      <c r="T859" s="110">
        <f t="shared" si="217"/>
        <v>9.6761084960945848E-3</v>
      </c>
      <c r="U859" s="108">
        <f t="shared" si="213"/>
        <v>0.54609363189668658</v>
      </c>
      <c r="V859" s="11">
        <f t="shared" si="213"/>
        <v>0.51706530640840287</v>
      </c>
      <c r="W859" s="11">
        <f t="shared" si="213"/>
        <v>2.9028325488283754E-2</v>
      </c>
      <c r="X859" s="92">
        <f t="shared" si="214"/>
        <v>5460.9363189668657</v>
      </c>
      <c r="Y859" s="15">
        <f t="shared" si="215"/>
        <v>5170.6530640840283</v>
      </c>
      <c r="Z859" s="15">
        <f t="shared" si="216"/>
        <v>290.28325488283753</v>
      </c>
      <c r="AA859" s="111">
        <f t="shared" ref="AA859:AC922" si="218">X859*0.01</f>
        <v>54.609363189668656</v>
      </c>
      <c r="AB859" s="87">
        <f t="shared" si="218"/>
        <v>51.706530640840285</v>
      </c>
      <c r="AC859" s="127">
        <f t="shared" si="218"/>
        <v>2.9028325488283753</v>
      </c>
      <c r="AD859" s="2"/>
      <c r="AE859" s="2"/>
      <c r="AF859" s="115"/>
    </row>
    <row r="860" spans="1:32" x14ac:dyDescent="0.25">
      <c r="A860" s="183" t="s">
        <v>44</v>
      </c>
      <c r="B860" s="183" t="s">
        <v>38</v>
      </c>
      <c r="C860" s="40" t="s">
        <v>975</v>
      </c>
      <c r="D860" s="183">
        <v>2</v>
      </c>
      <c r="E860" s="207" t="s">
        <v>512</v>
      </c>
      <c r="F860" s="207">
        <v>3</v>
      </c>
      <c r="G860" s="186"/>
      <c r="H860" s="109">
        <v>3.6874553688922616</v>
      </c>
      <c r="I860" s="121">
        <v>10.437722206115723</v>
      </c>
      <c r="J860" s="121">
        <v>10.074928731199316</v>
      </c>
      <c r="K860" s="121">
        <v>0.36279347491640657</v>
      </c>
      <c r="L860" s="130"/>
      <c r="M860" s="109">
        <v>0.10437722206115722</v>
      </c>
      <c r="N860" s="109">
        <v>0.10074928731199316</v>
      </c>
      <c r="O860" s="109">
        <v>3.6279347491640656E-3</v>
      </c>
      <c r="P860" s="130"/>
      <c r="Q860" s="109">
        <v>1.5996000000000001</v>
      </c>
      <c r="R860" s="107">
        <f t="shared" si="217"/>
        <v>0.16696180440902711</v>
      </c>
      <c r="S860" s="109">
        <f t="shared" si="217"/>
        <v>0.16115855998426426</v>
      </c>
      <c r="T860" s="110">
        <f t="shared" si="217"/>
        <v>5.8032444247628394E-3</v>
      </c>
      <c r="U860" s="108">
        <f t="shared" si="213"/>
        <v>0.50088541322708136</v>
      </c>
      <c r="V860" s="11">
        <f t="shared" si="213"/>
        <v>0.48347567995279278</v>
      </c>
      <c r="W860" s="11">
        <f t="shared" si="213"/>
        <v>1.7409733274288519E-2</v>
      </c>
      <c r="X860" s="92">
        <f t="shared" si="214"/>
        <v>5008.8541322708134</v>
      </c>
      <c r="Y860" s="15">
        <f t="shared" si="215"/>
        <v>4834.7567995279278</v>
      </c>
      <c r="Z860" s="15">
        <f t="shared" si="216"/>
        <v>174.09733274288519</v>
      </c>
      <c r="AA860" s="111">
        <f t="shared" si="218"/>
        <v>50.088541322708132</v>
      </c>
      <c r="AB860" s="87">
        <f t="shared" si="218"/>
        <v>48.347567995279277</v>
      </c>
      <c r="AC860" s="127">
        <f t="shared" si="218"/>
        <v>1.7409733274288519</v>
      </c>
      <c r="AD860" s="2"/>
      <c r="AE860" s="2"/>
      <c r="AF860" s="115"/>
    </row>
    <row r="861" spans="1:32" x14ac:dyDescent="0.25">
      <c r="A861" s="183" t="s">
        <v>44</v>
      </c>
      <c r="B861" s="183" t="s">
        <v>38</v>
      </c>
      <c r="C861" s="40" t="s">
        <v>975</v>
      </c>
      <c r="D861" s="183">
        <v>2</v>
      </c>
      <c r="E861" s="207" t="s">
        <v>513</v>
      </c>
      <c r="F861" s="207">
        <v>6</v>
      </c>
      <c r="G861" s="186"/>
      <c r="H861" s="109">
        <v>3.5442626769042374</v>
      </c>
      <c r="I861" s="121">
        <v>10.33515453338623</v>
      </c>
      <c r="J861" s="121">
        <v>9.5620755751839059</v>
      </c>
      <c r="K861" s="121">
        <v>0.77307895820232453</v>
      </c>
      <c r="L861" s="130"/>
      <c r="M861" s="109">
        <v>0.1033515453338623</v>
      </c>
      <c r="N861" s="109">
        <v>9.5620755751839065E-2</v>
      </c>
      <c r="O861" s="109">
        <v>7.7307895820232456E-3</v>
      </c>
      <c r="P861" s="130"/>
      <c r="Q861" s="109">
        <v>1.6983799999999998</v>
      </c>
      <c r="R861" s="107">
        <f t="shared" si="217"/>
        <v>0.17553019756412502</v>
      </c>
      <c r="S861" s="109">
        <f t="shared" si="217"/>
        <v>0.16240037915380842</v>
      </c>
      <c r="T861" s="110">
        <f t="shared" si="217"/>
        <v>1.3129818410316638E-2</v>
      </c>
      <c r="U861" s="108">
        <f t="shared" si="213"/>
        <v>1.0531811853847501</v>
      </c>
      <c r="V861" s="11">
        <f t="shared" si="213"/>
        <v>0.97440227492285059</v>
      </c>
      <c r="W861" s="11">
        <f t="shared" si="213"/>
        <v>7.8778910461899831E-2</v>
      </c>
      <c r="X861" s="92">
        <f t="shared" si="214"/>
        <v>10531.811853847501</v>
      </c>
      <c r="Y861" s="15">
        <f t="shared" si="215"/>
        <v>9744.0227492285067</v>
      </c>
      <c r="Z861" s="15">
        <f t="shared" si="216"/>
        <v>787.78910461899829</v>
      </c>
      <c r="AA861" s="111">
        <f t="shared" si="218"/>
        <v>105.31811853847501</v>
      </c>
      <c r="AB861" s="87">
        <f t="shared" si="218"/>
        <v>97.440227492285075</v>
      </c>
      <c r="AC861" s="127">
        <f t="shared" si="218"/>
        <v>7.8778910461899834</v>
      </c>
      <c r="AD861" s="2"/>
      <c r="AE861" s="2"/>
      <c r="AF861" s="115"/>
    </row>
    <row r="862" spans="1:32" x14ac:dyDescent="0.25">
      <c r="A862" s="183" t="s">
        <v>44</v>
      </c>
      <c r="B862" s="183" t="s">
        <v>38</v>
      </c>
      <c r="C862" s="40" t="s">
        <v>975</v>
      </c>
      <c r="D862" s="183">
        <v>2</v>
      </c>
      <c r="E862" s="207" t="s">
        <v>514</v>
      </c>
      <c r="F862" s="207">
        <v>6</v>
      </c>
      <c r="G862" s="186"/>
      <c r="H862" s="109">
        <v>3.4192937810850408</v>
      </c>
      <c r="I862" s="121">
        <v>10.261970520019531</v>
      </c>
      <c r="J862" s="121">
        <v>10.011566804979978</v>
      </c>
      <c r="K862" s="121">
        <v>0.25040371503955328</v>
      </c>
      <c r="L862" s="130"/>
      <c r="M862" s="109">
        <v>0.10261970520019531</v>
      </c>
      <c r="N862" s="109">
        <v>0.10011566804979978</v>
      </c>
      <c r="O862" s="109">
        <v>2.5040371503955326E-3</v>
      </c>
      <c r="P862" s="130"/>
      <c r="Q862" s="109">
        <v>1.6064399999999999</v>
      </c>
      <c r="R862" s="107">
        <f t="shared" si="217"/>
        <v>0.16485239922180175</v>
      </c>
      <c r="S862" s="109">
        <f t="shared" si="217"/>
        <v>0.16082981378192035</v>
      </c>
      <c r="T862" s="110">
        <f t="shared" si="217"/>
        <v>4.0225854398813991E-3</v>
      </c>
      <c r="U862" s="108">
        <f t="shared" si="213"/>
        <v>0.98911439533081047</v>
      </c>
      <c r="V862" s="11">
        <f t="shared" si="213"/>
        <v>0.9649788826915221</v>
      </c>
      <c r="W862" s="11">
        <f t="shared" si="213"/>
        <v>2.4135512639288394E-2</v>
      </c>
      <c r="X862" s="92">
        <f t="shared" si="214"/>
        <v>9891.1439533081048</v>
      </c>
      <c r="Y862" s="15">
        <f t="shared" si="215"/>
        <v>9649.7888269152209</v>
      </c>
      <c r="Z862" s="15">
        <f t="shared" si="216"/>
        <v>241.35512639288393</v>
      </c>
      <c r="AA862" s="111">
        <f t="shared" si="218"/>
        <v>98.911439533081051</v>
      </c>
      <c r="AB862" s="87">
        <f t="shared" si="218"/>
        <v>96.497888269152213</v>
      </c>
      <c r="AC862" s="127">
        <f t="shared" si="218"/>
        <v>2.4135512639288392</v>
      </c>
      <c r="AD862" s="2"/>
      <c r="AE862" s="2"/>
      <c r="AF862" s="115"/>
    </row>
    <row r="863" spans="1:32" x14ac:dyDescent="0.25">
      <c r="A863" s="183" t="s">
        <v>44</v>
      </c>
      <c r="B863" s="183" t="s">
        <v>38</v>
      </c>
      <c r="C863" s="40" t="s">
        <v>975</v>
      </c>
      <c r="D863" s="183">
        <v>2</v>
      </c>
      <c r="E863" s="207" t="s">
        <v>515</v>
      </c>
      <c r="F863" s="207">
        <v>6</v>
      </c>
      <c r="G863" s="186"/>
      <c r="H863" s="109">
        <v>3.238424528182688</v>
      </c>
      <c r="I863" s="121">
        <v>10.306764602661133</v>
      </c>
      <c r="J863" s="121">
        <v>9.7662626130289123</v>
      </c>
      <c r="K863" s="121">
        <v>0.54050198963222051</v>
      </c>
      <c r="L863" s="130"/>
      <c r="M863" s="109">
        <v>0.10306764602661132</v>
      </c>
      <c r="N863" s="109">
        <v>9.7662626130289129E-2</v>
      </c>
      <c r="O863" s="109">
        <v>5.4050198963222053E-3</v>
      </c>
      <c r="P863" s="130"/>
      <c r="Q863" s="109">
        <v>1.7220399999999998</v>
      </c>
      <c r="R863" s="107">
        <f t="shared" si="217"/>
        <v>0.17748660916366574</v>
      </c>
      <c r="S863" s="109">
        <f t="shared" si="217"/>
        <v>0.16817894870140307</v>
      </c>
      <c r="T863" s="110">
        <f t="shared" si="217"/>
        <v>9.3076604622626888E-3</v>
      </c>
      <c r="U863" s="108">
        <f t="shared" si="213"/>
        <v>1.0649196549819944</v>
      </c>
      <c r="V863" s="11">
        <f t="shared" si="213"/>
        <v>1.0090736922084185</v>
      </c>
      <c r="W863" s="11">
        <f t="shared" si="213"/>
        <v>5.584596277357614E-2</v>
      </c>
      <c r="X863" s="92">
        <f t="shared" si="214"/>
        <v>10649.196549819944</v>
      </c>
      <c r="Y863" s="15">
        <f t="shared" si="215"/>
        <v>10090.736922084185</v>
      </c>
      <c r="Z863" s="15">
        <f t="shared" si="216"/>
        <v>558.45962773576139</v>
      </c>
      <c r="AA863" s="111">
        <f t="shared" si="218"/>
        <v>106.49196549819945</v>
      </c>
      <c r="AB863" s="87">
        <f t="shared" si="218"/>
        <v>100.90736922084184</v>
      </c>
      <c r="AC863" s="127">
        <f t="shared" si="218"/>
        <v>5.5845962773576137</v>
      </c>
      <c r="AD863" s="2"/>
      <c r="AE863" s="2"/>
      <c r="AF863" s="115"/>
    </row>
    <row r="864" spans="1:32" x14ac:dyDescent="0.25">
      <c r="A864" s="183" t="s">
        <v>44</v>
      </c>
      <c r="B864" s="183" t="s">
        <v>38</v>
      </c>
      <c r="C864" s="40" t="s">
        <v>975</v>
      </c>
      <c r="D864" s="183">
        <v>2</v>
      </c>
      <c r="E864" s="207" t="s">
        <v>516</v>
      </c>
      <c r="F864" s="207">
        <v>6</v>
      </c>
      <c r="G864" s="186"/>
      <c r="H864" s="109">
        <v>3.1577014299408712</v>
      </c>
      <c r="I864" s="121">
        <v>10.383065700531006</v>
      </c>
      <c r="J864" s="121">
        <v>9.5180243786633909</v>
      </c>
      <c r="K864" s="121">
        <v>0.86504132186761495</v>
      </c>
      <c r="L864" s="130"/>
      <c r="M864" s="109">
        <v>0.10383065700531006</v>
      </c>
      <c r="N864" s="109">
        <v>9.5180243786633908E-2</v>
      </c>
      <c r="O864" s="109">
        <v>8.6504132186761493E-3</v>
      </c>
      <c r="P864" s="130"/>
      <c r="Q864" s="109">
        <v>1.7137799999999999</v>
      </c>
      <c r="R864" s="107">
        <f t="shared" si="217"/>
        <v>0.17794290336256027</v>
      </c>
      <c r="S864" s="109">
        <f t="shared" si="217"/>
        <v>0.16311799819665745</v>
      </c>
      <c r="T864" s="110">
        <f t="shared" si="217"/>
        <v>1.482490516590281E-2</v>
      </c>
      <c r="U864" s="108">
        <f t="shared" si="213"/>
        <v>1.0676574201753615</v>
      </c>
      <c r="V864" s="11">
        <f t="shared" si="213"/>
        <v>0.97870798917994462</v>
      </c>
      <c r="W864" s="11">
        <f t="shared" si="213"/>
        <v>8.8949430995416856E-2</v>
      </c>
      <c r="X864" s="92">
        <f t="shared" si="214"/>
        <v>10676.574201753614</v>
      </c>
      <c r="Y864" s="15">
        <f t="shared" si="215"/>
        <v>9787.0798917994452</v>
      </c>
      <c r="Z864" s="15">
        <f t="shared" si="216"/>
        <v>889.49430995416856</v>
      </c>
      <c r="AA864" s="111">
        <f t="shared" si="218"/>
        <v>106.76574201753614</v>
      </c>
      <c r="AB864" s="87">
        <f t="shared" si="218"/>
        <v>97.870798917994449</v>
      </c>
      <c r="AC864" s="127">
        <f t="shared" si="218"/>
        <v>8.8949430995416865</v>
      </c>
      <c r="AD864" s="2"/>
      <c r="AE864" s="2"/>
      <c r="AF864" s="115"/>
    </row>
    <row r="865" spans="1:32" x14ac:dyDescent="0.25">
      <c r="A865" s="183" t="s">
        <v>44</v>
      </c>
      <c r="B865" s="183" t="s">
        <v>38</v>
      </c>
      <c r="C865" s="40" t="s">
        <v>975</v>
      </c>
      <c r="D865" s="183">
        <v>2</v>
      </c>
      <c r="E865" s="207" t="s">
        <v>517</v>
      </c>
      <c r="F865" s="207">
        <v>6</v>
      </c>
      <c r="G865" s="186"/>
      <c r="H865" s="109">
        <v>3.3334774827592257</v>
      </c>
      <c r="I865" s="121">
        <v>10.357948303222656</v>
      </c>
      <c r="J865" s="121">
        <v>9.9379718722575348</v>
      </c>
      <c r="K865" s="121">
        <v>0.41997643096512149</v>
      </c>
      <c r="L865" s="130"/>
      <c r="M865" s="109">
        <v>0.10357948303222657</v>
      </c>
      <c r="N865" s="109">
        <v>9.9379718722575353E-2</v>
      </c>
      <c r="O865" s="109">
        <v>4.1997643096512152E-3</v>
      </c>
      <c r="P865" s="130"/>
      <c r="Q865" s="109">
        <v>1.7226999999999997</v>
      </c>
      <c r="R865" s="107">
        <f t="shared" si="217"/>
        <v>0.17843637541961668</v>
      </c>
      <c r="S865" s="109">
        <f t="shared" si="217"/>
        <v>0.17120144144338054</v>
      </c>
      <c r="T865" s="110">
        <f t="shared" si="217"/>
        <v>7.2349339762361473E-3</v>
      </c>
      <c r="U865" s="108">
        <f t="shared" si="213"/>
        <v>1.0706182525176999</v>
      </c>
      <c r="V865" s="11">
        <f t="shared" si="213"/>
        <v>1.0272086486602832</v>
      </c>
      <c r="W865" s="11">
        <f t="shared" si="213"/>
        <v>4.3409603857416879E-2</v>
      </c>
      <c r="X865" s="92">
        <f t="shared" si="214"/>
        <v>10706.182525176999</v>
      </c>
      <c r="Y865" s="15">
        <f t="shared" si="215"/>
        <v>10272.086486602831</v>
      </c>
      <c r="Z865" s="15">
        <f t="shared" si="216"/>
        <v>434.0960385741688</v>
      </c>
      <c r="AA865" s="111">
        <f t="shared" si="218"/>
        <v>107.06182525176999</v>
      </c>
      <c r="AB865" s="87">
        <f t="shared" si="218"/>
        <v>102.72086486602832</v>
      </c>
      <c r="AC865" s="127">
        <f t="shared" si="218"/>
        <v>4.3409603857416883</v>
      </c>
      <c r="AD865" s="2"/>
      <c r="AE865" s="2"/>
      <c r="AF865" s="115"/>
    </row>
    <row r="866" spans="1:32" x14ac:dyDescent="0.25">
      <c r="A866" s="183" t="s">
        <v>44</v>
      </c>
      <c r="B866" s="183" t="s">
        <v>38</v>
      </c>
      <c r="C866" s="40" t="s">
        <v>975</v>
      </c>
      <c r="D866" s="183">
        <v>2</v>
      </c>
      <c r="E866" s="207" t="s">
        <v>518</v>
      </c>
      <c r="F866" s="207">
        <v>6</v>
      </c>
      <c r="G866" s="186"/>
      <c r="H866" s="109">
        <v>3.3965241845071201</v>
      </c>
      <c r="I866" s="121">
        <v>10.072658538818359</v>
      </c>
      <c r="J866" s="121">
        <v>9.7922337832205724</v>
      </c>
      <c r="K866" s="121">
        <v>0.28042475559778701</v>
      </c>
      <c r="L866" s="130"/>
      <c r="M866" s="109">
        <v>0.10072658538818359</v>
      </c>
      <c r="N866" s="109">
        <v>9.7922337832205719E-2</v>
      </c>
      <c r="O866" s="109">
        <v>2.8042475559778702E-3</v>
      </c>
      <c r="P866" s="130"/>
      <c r="Q866" s="109">
        <v>1.6723599999999998</v>
      </c>
      <c r="R866" s="107">
        <f t="shared" si="217"/>
        <v>0.16845111233978269</v>
      </c>
      <c r="S866" s="109">
        <f t="shared" si="217"/>
        <v>0.16376140089706753</v>
      </c>
      <c r="T866" s="110">
        <f t="shared" si="217"/>
        <v>4.6897114427151511E-3</v>
      </c>
      <c r="U866" s="108">
        <f t="shared" si="213"/>
        <v>1.0107066740386963</v>
      </c>
      <c r="V866" s="11">
        <f t="shared" si="213"/>
        <v>0.9825684053824052</v>
      </c>
      <c r="W866" s="11">
        <f t="shared" si="213"/>
        <v>2.8138268656290901E-2</v>
      </c>
      <c r="X866" s="92">
        <f t="shared" ref="X866:X881" si="219">U866*10^4</f>
        <v>10107.066740386963</v>
      </c>
      <c r="Y866" s="15">
        <f t="shared" ref="Y866:Y881" si="220">V866*10^4</f>
        <v>9825.6840538240522</v>
      </c>
      <c r="Z866" s="15">
        <f t="shared" ref="Z866:Z881" si="221">W866*10^4</f>
        <v>281.38268656290899</v>
      </c>
      <c r="AA866" s="111">
        <f t="shared" si="218"/>
        <v>101.07066740386963</v>
      </c>
      <c r="AB866" s="87">
        <f t="shared" si="218"/>
        <v>98.256840538240525</v>
      </c>
      <c r="AC866" s="127">
        <f t="shared" si="218"/>
        <v>2.8138268656290899</v>
      </c>
      <c r="AD866" s="2"/>
      <c r="AE866" s="2"/>
      <c r="AF866" s="115"/>
    </row>
    <row r="867" spans="1:32" x14ac:dyDescent="0.25">
      <c r="A867" s="183" t="s">
        <v>44</v>
      </c>
      <c r="B867" s="183" t="s">
        <v>38</v>
      </c>
      <c r="C867" s="40" t="s">
        <v>975</v>
      </c>
      <c r="D867" s="183">
        <v>2</v>
      </c>
      <c r="E867" s="207" t="s">
        <v>519</v>
      </c>
      <c r="F867" s="207">
        <v>6</v>
      </c>
      <c r="G867" s="186"/>
      <c r="H867" s="109">
        <v>3.5858181840355172</v>
      </c>
      <c r="I867" s="121">
        <v>9.8229945575596247</v>
      </c>
      <c r="J867" s="121">
        <v>9.6012646083704425</v>
      </c>
      <c r="K867" s="121">
        <v>0.22172994918918221</v>
      </c>
      <c r="L867" s="130"/>
      <c r="M867" s="109">
        <v>9.822994557559625E-2</v>
      </c>
      <c r="N867" s="109">
        <v>9.6012646083704425E-2</v>
      </c>
      <c r="O867" s="109">
        <v>2.2172994918918222E-3</v>
      </c>
      <c r="P867" s="130"/>
      <c r="Q867" s="109">
        <v>1.5415599999999998</v>
      </c>
      <c r="R867" s="107">
        <f t="shared" si="217"/>
        <v>0.15142735490151613</v>
      </c>
      <c r="S867" s="109">
        <f t="shared" si="217"/>
        <v>0.14800925469679538</v>
      </c>
      <c r="T867" s="110">
        <f t="shared" si="217"/>
        <v>3.4181002047207571E-3</v>
      </c>
      <c r="U867" s="108">
        <f t="shared" si="213"/>
        <v>0.9085641294090967</v>
      </c>
      <c r="V867" s="11">
        <f t="shared" si="213"/>
        <v>0.88805552818077227</v>
      </c>
      <c r="W867" s="11">
        <f t="shared" si="213"/>
        <v>2.0508601228324541E-2</v>
      </c>
      <c r="X867" s="92">
        <f t="shared" si="219"/>
        <v>9085.6412940909668</v>
      </c>
      <c r="Y867" s="15">
        <f t="shared" si="220"/>
        <v>8880.5552818077231</v>
      </c>
      <c r="Z867" s="15">
        <f t="shared" si="221"/>
        <v>205.08601228324542</v>
      </c>
      <c r="AA867" s="111">
        <f t="shared" si="218"/>
        <v>90.856412940909664</v>
      </c>
      <c r="AB867" s="87">
        <f t="shared" si="218"/>
        <v>88.805552818077231</v>
      </c>
      <c r="AC867" s="127">
        <f t="shared" si="218"/>
        <v>2.0508601228324541</v>
      </c>
      <c r="AD867" s="2"/>
      <c r="AE867" s="2"/>
      <c r="AF867" s="115"/>
    </row>
    <row r="868" spans="1:32" x14ac:dyDescent="0.25">
      <c r="A868" s="183" t="s">
        <v>45</v>
      </c>
      <c r="B868" s="183" t="s">
        <v>38</v>
      </c>
      <c r="C868" s="40" t="s">
        <v>975</v>
      </c>
      <c r="D868" s="183">
        <v>1</v>
      </c>
      <c r="E868" s="207" t="s">
        <v>456</v>
      </c>
      <c r="F868" s="207">
        <v>3.5</v>
      </c>
      <c r="G868" s="186">
        <v>62</v>
      </c>
      <c r="H868" s="109">
        <v>4.2702918694658702</v>
      </c>
      <c r="I868" s="121">
        <v>8.2459591814341273</v>
      </c>
      <c r="J868" s="121">
        <v>7.7649598690688224</v>
      </c>
      <c r="K868" s="121">
        <v>0.48099931236530491</v>
      </c>
      <c r="L868" s="130"/>
      <c r="M868" s="109">
        <v>8.2459591814341274E-2</v>
      </c>
      <c r="N868" s="109">
        <v>7.7649598690688229E-2</v>
      </c>
      <c r="O868" s="109">
        <v>4.809993123653049E-3</v>
      </c>
      <c r="P868" s="130"/>
      <c r="Q868" s="109">
        <v>1.2449399999999999</v>
      </c>
      <c r="R868" s="107">
        <f t="shared" si="217"/>
        <v>0.10265724423334602</v>
      </c>
      <c r="S868" s="109">
        <f t="shared" si="217"/>
        <v>9.6669091393985399E-2</v>
      </c>
      <c r="T868" s="110">
        <f t="shared" si="217"/>
        <v>5.9881528393606262E-3</v>
      </c>
      <c r="U868" s="108">
        <f t="shared" si="213"/>
        <v>0.35930035481671108</v>
      </c>
      <c r="V868" s="11">
        <f t="shared" si="213"/>
        <v>0.3383418198789489</v>
      </c>
      <c r="W868" s="11">
        <f t="shared" si="213"/>
        <v>2.0958534937762192E-2</v>
      </c>
      <c r="X868" s="92">
        <f t="shared" si="219"/>
        <v>3593.0035481671107</v>
      </c>
      <c r="Y868" s="15">
        <f t="shared" si="220"/>
        <v>3383.418198789489</v>
      </c>
      <c r="Z868" s="15">
        <f t="shared" si="221"/>
        <v>209.58534937762192</v>
      </c>
      <c r="AA868" s="111">
        <f t="shared" si="218"/>
        <v>35.930035481671105</v>
      </c>
      <c r="AB868" s="87">
        <f t="shared" si="218"/>
        <v>33.834181987894894</v>
      </c>
      <c r="AC868" s="127">
        <f t="shared" si="218"/>
        <v>2.0958534937762194</v>
      </c>
      <c r="AD868" s="2"/>
      <c r="AE868" s="2"/>
      <c r="AF868" s="115"/>
    </row>
    <row r="869" spans="1:32" x14ac:dyDescent="0.25">
      <c r="A869" s="183" t="s">
        <v>45</v>
      </c>
      <c r="B869" s="183" t="s">
        <v>38</v>
      </c>
      <c r="C869" s="40" t="s">
        <v>975</v>
      </c>
      <c r="D869" s="183">
        <v>1</v>
      </c>
      <c r="E869" s="207" t="s">
        <v>457</v>
      </c>
      <c r="F869" s="207">
        <v>3</v>
      </c>
      <c r="G869" s="186"/>
      <c r="H869" s="109">
        <v>3.4345110397920591</v>
      </c>
      <c r="I869" s="121">
        <v>7.9280213788579523</v>
      </c>
      <c r="J869" s="121">
        <v>7.6262144023761635</v>
      </c>
      <c r="K869" s="121">
        <v>0.30180697648178878</v>
      </c>
      <c r="L869" s="130"/>
      <c r="M869" s="109">
        <v>7.9280213788579523E-2</v>
      </c>
      <c r="N869" s="109">
        <v>7.6262144023761635E-2</v>
      </c>
      <c r="O869" s="109">
        <v>3.0180697648178878E-3</v>
      </c>
      <c r="P869" s="130"/>
      <c r="Q869" s="109">
        <v>1.4067400000000001</v>
      </c>
      <c r="R869" s="107">
        <f t="shared" si="217"/>
        <v>0.11152664794494636</v>
      </c>
      <c r="S869" s="109">
        <f t="shared" si="217"/>
        <v>0.10728100848398645</v>
      </c>
      <c r="T869" s="110">
        <f t="shared" si="217"/>
        <v>4.2456394609599159E-3</v>
      </c>
      <c r="U869" s="108">
        <f t="shared" si="213"/>
        <v>0.33457994383483908</v>
      </c>
      <c r="V869" s="11">
        <f t="shared" si="213"/>
        <v>0.32184302545195936</v>
      </c>
      <c r="W869" s="11">
        <f t="shared" si="213"/>
        <v>1.2736918382879747E-2</v>
      </c>
      <c r="X869" s="92">
        <f t="shared" si="219"/>
        <v>3345.7994383483906</v>
      </c>
      <c r="Y869" s="15">
        <f t="shared" si="220"/>
        <v>3218.4302545195937</v>
      </c>
      <c r="Z869" s="15">
        <f t="shared" si="221"/>
        <v>127.36918382879747</v>
      </c>
      <c r="AA869" s="111">
        <f t="shared" si="218"/>
        <v>33.457994383483907</v>
      </c>
      <c r="AB869" s="87">
        <f t="shared" si="218"/>
        <v>32.184302545195941</v>
      </c>
      <c r="AC869" s="127">
        <f t="shared" si="218"/>
        <v>1.2736918382879747</v>
      </c>
      <c r="AD869" s="2"/>
      <c r="AE869" s="2"/>
      <c r="AF869" s="115"/>
    </row>
    <row r="870" spans="1:32" x14ac:dyDescent="0.25">
      <c r="A870" s="183" t="s">
        <v>45</v>
      </c>
      <c r="B870" s="183" t="s">
        <v>38</v>
      </c>
      <c r="C870" s="40" t="s">
        <v>975</v>
      </c>
      <c r="D870" s="183">
        <v>1</v>
      </c>
      <c r="E870" s="207" t="s">
        <v>470</v>
      </c>
      <c r="F870" s="207">
        <v>3</v>
      </c>
      <c r="G870" s="186"/>
      <c r="H870" s="109">
        <v>3.3979918677179572</v>
      </c>
      <c r="I870" s="121">
        <v>8.2315756676241403</v>
      </c>
      <c r="J870" s="121">
        <v>7.8050930226099844</v>
      </c>
      <c r="K870" s="121">
        <v>0.42648264501415589</v>
      </c>
      <c r="L870" s="130"/>
      <c r="M870" s="109">
        <v>8.23157566762414E-2</v>
      </c>
      <c r="N870" s="109">
        <v>7.8050930226099838E-2</v>
      </c>
      <c r="O870" s="109">
        <v>4.2648264501415588E-3</v>
      </c>
      <c r="P870" s="130"/>
      <c r="Q870" s="109">
        <v>1.4088799999999999</v>
      </c>
      <c r="R870" s="107">
        <f t="shared" si="217"/>
        <v>0.11597302326602298</v>
      </c>
      <c r="S870" s="109">
        <f t="shared" si="217"/>
        <v>0.10996439457694754</v>
      </c>
      <c r="T870" s="110">
        <f t="shared" si="217"/>
        <v>6.0086286890754393E-3</v>
      </c>
      <c r="U870" s="108">
        <f t="shared" si="213"/>
        <v>0.34791906979806891</v>
      </c>
      <c r="V870" s="11">
        <f t="shared" si="213"/>
        <v>0.32989318373084264</v>
      </c>
      <c r="W870" s="11">
        <f t="shared" si="213"/>
        <v>1.8025886067226316E-2</v>
      </c>
      <c r="X870" s="92">
        <f t="shared" si="219"/>
        <v>3479.190697980689</v>
      </c>
      <c r="Y870" s="15">
        <f t="shared" si="220"/>
        <v>3298.9318373084266</v>
      </c>
      <c r="Z870" s="15">
        <f t="shared" si="221"/>
        <v>180.25886067226315</v>
      </c>
      <c r="AA870" s="111">
        <f t="shared" si="218"/>
        <v>34.791906979806889</v>
      </c>
      <c r="AB870" s="87">
        <f t="shared" si="218"/>
        <v>32.989318373084267</v>
      </c>
      <c r="AC870" s="127">
        <f t="shared" si="218"/>
        <v>1.8025886067226315</v>
      </c>
      <c r="AD870" s="2"/>
      <c r="AE870" s="2"/>
      <c r="AF870" s="115"/>
    </row>
    <row r="871" spans="1:32" x14ac:dyDescent="0.25">
      <c r="A871" s="183" t="s">
        <v>45</v>
      </c>
      <c r="B871" s="183" t="s">
        <v>38</v>
      </c>
      <c r="C871" s="40" t="s">
        <v>975</v>
      </c>
      <c r="D871" s="183">
        <v>1</v>
      </c>
      <c r="E871" s="207" t="s">
        <v>471</v>
      </c>
      <c r="F871" s="207">
        <v>3</v>
      </c>
      <c r="G871" s="186"/>
      <c r="H871" s="109">
        <v>3.4908874544722819</v>
      </c>
      <c r="I871" s="121">
        <v>8.6346131309962857</v>
      </c>
      <c r="J871" s="121">
        <v>8.1714205841058671</v>
      </c>
      <c r="K871" s="121">
        <v>0.46319254689041855</v>
      </c>
      <c r="L871" s="130"/>
      <c r="M871" s="109">
        <v>8.6346131309962854E-2</v>
      </c>
      <c r="N871" s="109">
        <v>8.1714205841058665E-2</v>
      </c>
      <c r="O871" s="109">
        <v>4.6319254689041857E-3</v>
      </c>
      <c r="P871" s="130"/>
      <c r="Q871" s="109">
        <v>1.4377800000000003</v>
      </c>
      <c r="R871" s="107">
        <f t="shared" si="217"/>
        <v>0.12414674067483841</v>
      </c>
      <c r="S871" s="109">
        <f t="shared" si="217"/>
        <v>0.11748705087415735</v>
      </c>
      <c r="T871" s="110">
        <f t="shared" si="217"/>
        <v>6.6596898006810613E-3</v>
      </c>
      <c r="U871" s="108">
        <f t="shared" si="213"/>
        <v>0.37244022202451527</v>
      </c>
      <c r="V871" s="11">
        <f t="shared" si="213"/>
        <v>0.35246115262247207</v>
      </c>
      <c r="W871" s="11">
        <f t="shared" si="213"/>
        <v>1.9979069402043186E-2</v>
      </c>
      <c r="X871" s="92">
        <f t="shared" si="219"/>
        <v>3724.4022202451529</v>
      </c>
      <c r="Y871" s="15">
        <f t="shared" si="220"/>
        <v>3524.6115262247208</v>
      </c>
      <c r="Z871" s="15">
        <f t="shared" si="221"/>
        <v>199.79069402043186</v>
      </c>
      <c r="AA871" s="111">
        <f t="shared" si="218"/>
        <v>37.244022202451532</v>
      </c>
      <c r="AB871" s="87">
        <f t="shared" si="218"/>
        <v>35.246115262247208</v>
      </c>
      <c r="AC871" s="127">
        <f t="shared" si="218"/>
        <v>1.9979069402043186</v>
      </c>
      <c r="AD871" s="2"/>
      <c r="AE871" s="2"/>
      <c r="AF871" s="115"/>
    </row>
    <row r="872" spans="1:32" x14ac:dyDescent="0.25">
      <c r="A872" s="183" t="s">
        <v>45</v>
      </c>
      <c r="B872" s="183" t="s">
        <v>38</v>
      </c>
      <c r="C872" s="40" t="s">
        <v>975</v>
      </c>
      <c r="D872" s="183">
        <v>1</v>
      </c>
      <c r="E872" s="207" t="s">
        <v>472</v>
      </c>
      <c r="F872" s="207">
        <v>3</v>
      </c>
      <c r="G872" s="186"/>
      <c r="H872" s="109">
        <v>3.2991632891527605</v>
      </c>
      <c r="I872" s="121">
        <v>8.6673981634324466</v>
      </c>
      <c r="J872" s="121">
        <v>8.2874241812612457</v>
      </c>
      <c r="K872" s="121">
        <v>0.37997398217120093</v>
      </c>
      <c r="L872" s="130"/>
      <c r="M872" s="109">
        <v>8.6673981634324465E-2</v>
      </c>
      <c r="N872" s="109">
        <v>8.2874241812612451E-2</v>
      </c>
      <c r="O872" s="109">
        <v>3.7997398217120091E-3</v>
      </c>
      <c r="P872" s="130"/>
      <c r="Q872" s="109">
        <v>1.37656</v>
      </c>
      <c r="R872" s="107">
        <f t="shared" si="217"/>
        <v>0.11931193615854568</v>
      </c>
      <c r="S872" s="109">
        <f t="shared" si="217"/>
        <v>0.11408136630956979</v>
      </c>
      <c r="T872" s="110">
        <f t="shared" si="217"/>
        <v>5.2305698489758835E-3</v>
      </c>
      <c r="U872" s="108">
        <f t="shared" si="213"/>
        <v>0.357935808475637</v>
      </c>
      <c r="V872" s="11">
        <f t="shared" si="213"/>
        <v>0.34224409892870938</v>
      </c>
      <c r="W872" s="11">
        <f t="shared" si="213"/>
        <v>1.5691709546927651E-2</v>
      </c>
      <c r="X872" s="92">
        <f t="shared" si="219"/>
        <v>3579.3580847563699</v>
      </c>
      <c r="Y872" s="15">
        <f t="shared" si="220"/>
        <v>3422.440989287094</v>
      </c>
      <c r="Z872" s="15">
        <f t="shared" si="221"/>
        <v>156.91709546927652</v>
      </c>
      <c r="AA872" s="111">
        <f t="shared" si="218"/>
        <v>35.793580847563696</v>
      </c>
      <c r="AB872" s="87">
        <f t="shared" si="218"/>
        <v>34.224409892870938</v>
      </c>
      <c r="AC872" s="127">
        <f t="shared" si="218"/>
        <v>1.5691709546927652</v>
      </c>
      <c r="AD872" s="2"/>
      <c r="AE872" s="2"/>
      <c r="AF872" s="115"/>
    </row>
    <row r="873" spans="1:32" x14ac:dyDescent="0.25">
      <c r="A873" s="183" t="s">
        <v>45</v>
      </c>
      <c r="B873" s="183" t="s">
        <v>38</v>
      </c>
      <c r="C873" s="40" t="s">
        <v>975</v>
      </c>
      <c r="D873" s="183">
        <v>1</v>
      </c>
      <c r="E873" s="207" t="s">
        <v>460</v>
      </c>
      <c r="F873" s="207">
        <v>3</v>
      </c>
      <c r="G873" s="186"/>
      <c r="H873" s="109">
        <v>3.1625444161954555</v>
      </c>
      <c r="I873" s="121">
        <v>8.5122560303015646</v>
      </c>
      <c r="J873" s="121">
        <v>8.1341293356144728</v>
      </c>
      <c r="K873" s="121">
        <v>0.37812669468709181</v>
      </c>
      <c r="L873" s="130"/>
      <c r="M873" s="109">
        <v>8.512256030301564E-2</v>
      </c>
      <c r="N873" s="109">
        <v>8.1341293356144734E-2</v>
      </c>
      <c r="O873" s="109">
        <v>3.7812669468709182E-3</v>
      </c>
      <c r="P873" s="130"/>
      <c r="Q873" s="109">
        <v>1.41632</v>
      </c>
      <c r="R873" s="107">
        <f t="shared" si="217"/>
        <v>0.12056078460836711</v>
      </c>
      <c r="S873" s="109">
        <f t="shared" si="217"/>
        <v>0.11520530060617491</v>
      </c>
      <c r="T873" s="110">
        <f t="shared" si="217"/>
        <v>5.3554840021922193E-3</v>
      </c>
      <c r="U873" s="108">
        <f t="shared" si="213"/>
        <v>0.36168235382510139</v>
      </c>
      <c r="V873" s="11">
        <f t="shared" si="213"/>
        <v>0.34561590181852475</v>
      </c>
      <c r="W873" s="11">
        <f t="shared" si="213"/>
        <v>1.6066452006576658E-2</v>
      </c>
      <c r="X873" s="92">
        <f t="shared" si="219"/>
        <v>3616.8235382510138</v>
      </c>
      <c r="Y873" s="15">
        <f t="shared" si="220"/>
        <v>3456.1590181852475</v>
      </c>
      <c r="Z873" s="15">
        <f t="shared" si="221"/>
        <v>160.66452006576657</v>
      </c>
      <c r="AA873" s="111">
        <f t="shared" si="218"/>
        <v>36.16823538251014</v>
      </c>
      <c r="AB873" s="87">
        <f t="shared" si="218"/>
        <v>34.561590181852473</v>
      </c>
      <c r="AC873" s="127">
        <f t="shared" si="218"/>
        <v>1.6066452006576657</v>
      </c>
      <c r="AD873" s="2"/>
      <c r="AE873" s="2"/>
      <c r="AF873" s="115"/>
    </row>
    <row r="874" spans="1:32" x14ac:dyDescent="0.25">
      <c r="A874" s="183" t="s">
        <v>45</v>
      </c>
      <c r="B874" s="183" t="s">
        <v>38</v>
      </c>
      <c r="C874" s="40" t="s">
        <v>975</v>
      </c>
      <c r="D874" s="183">
        <v>1</v>
      </c>
      <c r="E874" s="207" t="s">
        <v>473</v>
      </c>
      <c r="F874" s="207">
        <v>3</v>
      </c>
      <c r="G874" s="186"/>
      <c r="H874" s="109">
        <v>3.093213785592023</v>
      </c>
      <c r="I874" s="121">
        <v>8.0850199359250823</v>
      </c>
      <c r="J874" s="121">
        <v>7.8899945402083889</v>
      </c>
      <c r="K874" s="121">
        <v>0.19502539571669342</v>
      </c>
      <c r="L874" s="130"/>
      <c r="M874" s="109">
        <v>8.0850199359250821E-2</v>
      </c>
      <c r="N874" s="109">
        <v>7.8899945402083893E-2</v>
      </c>
      <c r="O874" s="109">
        <v>1.9502539571669341E-3</v>
      </c>
      <c r="P874" s="130"/>
      <c r="Q874" s="109">
        <v>1.47828</v>
      </c>
      <c r="R874" s="107">
        <f t="shared" si="217"/>
        <v>0.1195192327087933</v>
      </c>
      <c r="S874" s="109">
        <f t="shared" si="217"/>
        <v>0.11663621128899258</v>
      </c>
      <c r="T874" s="110">
        <f t="shared" si="217"/>
        <v>2.8830214198007353E-3</v>
      </c>
      <c r="U874" s="108">
        <f t="shared" si="213"/>
        <v>0.35855769812637994</v>
      </c>
      <c r="V874" s="11">
        <f t="shared" si="213"/>
        <v>0.34990863386697774</v>
      </c>
      <c r="W874" s="11">
        <f t="shared" si="213"/>
        <v>8.649064259402206E-3</v>
      </c>
      <c r="X874" s="92">
        <f t="shared" si="219"/>
        <v>3585.5769812637996</v>
      </c>
      <c r="Y874" s="15">
        <f t="shared" si="220"/>
        <v>3499.0863386697774</v>
      </c>
      <c r="Z874" s="15">
        <f t="shared" si="221"/>
        <v>86.490642594022063</v>
      </c>
      <c r="AA874" s="111">
        <f t="shared" si="218"/>
        <v>35.855769812637995</v>
      </c>
      <c r="AB874" s="87">
        <f t="shared" si="218"/>
        <v>34.990863386697775</v>
      </c>
      <c r="AC874" s="127">
        <f t="shared" si="218"/>
        <v>0.8649064259402206</v>
      </c>
      <c r="AD874" s="2"/>
      <c r="AE874" s="2"/>
      <c r="AF874" s="115"/>
    </row>
    <row r="875" spans="1:32" x14ac:dyDescent="0.25">
      <c r="A875" s="183" t="s">
        <v>45</v>
      </c>
      <c r="B875" s="183" t="s">
        <v>38</v>
      </c>
      <c r="C875" s="40" t="s">
        <v>975</v>
      </c>
      <c r="D875" s="183">
        <v>1</v>
      </c>
      <c r="E875" s="207" t="s">
        <v>491</v>
      </c>
      <c r="F875" s="207">
        <v>3</v>
      </c>
      <c r="G875" s="186"/>
      <c r="H875" s="109">
        <v>3.3687219273172202</v>
      </c>
      <c r="I875" s="121">
        <v>7.9495595131708727</v>
      </c>
      <c r="J875" s="121">
        <v>7.8794727322518892</v>
      </c>
      <c r="K875" s="121">
        <v>7.0086780918983571E-2</v>
      </c>
      <c r="L875" s="130"/>
      <c r="M875" s="109">
        <v>7.9495595131708729E-2</v>
      </c>
      <c r="N875" s="109">
        <v>7.8794727322518895E-2</v>
      </c>
      <c r="O875" s="109">
        <v>7.0086780918983567E-4</v>
      </c>
      <c r="P875" s="130"/>
      <c r="Q875" s="109">
        <v>1.40202</v>
      </c>
      <c r="R875" s="107">
        <f t="shared" si="217"/>
        <v>0.11145441428655828</v>
      </c>
      <c r="S875" s="109">
        <f t="shared" si="217"/>
        <v>0.11047178360071795</v>
      </c>
      <c r="T875" s="110">
        <f t="shared" si="217"/>
        <v>9.8263068584033349E-4</v>
      </c>
      <c r="U875" s="108">
        <f t="shared" ref="U875:W938" si="222">$F875*M875*$Q875</f>
        <v>0.33436324285967484</v>
      </c>
      <c r="V875" s="11">
        <f t="shared" si="222"/>
        <v>0.33141535080215384</v>
      </c>
      <c r="W875" s="11">
        <f t="shared" si="222"/>
        <v>2.9478920575210002E-3</v>
      </c>
      <c r="X875" s="92">
        <f t="shared" si="219"/>
        <v>3343.6324285967485</v>
      </c>
      <c r="Y875" s="15">
        <f t="shared" si="220"/>
        <v>3314.1535080215385</v>
      </c>
      <c r="Z875" s="15">
        <f t="shared" si="221"/>
        <v>29.478920575210001</v>
      </c>
      <c r="AA875" s="111">
        <f t="shared" si="218"/>
        <v>33.436324285967487</v>
      </c>
      <c r="AB875" s="87">
        <f t="shared" si="218"/>
        <v>33.141535080215384</v>
      </c>
      <c r="AC875" s="127">
        <f t="shared" si="218"/>
        <v>0.29478920575209999</v>
      </c>
      <c r="AD875" s="2"/>
      <c r="AE875" s="2"/>
      <c r="AF875" s="115"/>
    </row>
    <row r="876" spans="1:32" x14ac:dyDescent="0.25">
      <c r="A876" s="183" t="s">
        <v>45</v>
      </c>
      <c r="B876" s="183" t="s">
        <v>38</v>
      </c>
      <c r="C876" s="40" t="s">
        <v>975</v>
      </c>
      <c r="D876" s="183">
        <v>1</v>
      </c>
      <c r="E876" s="207" t="s">
        <v>492</v>
      </c>
      <c r="F876" s="207">
        <v>3</v>
      </c>
      <c r="G876" s="186"/>
      <c r="H876" s="109">
        <v>3.2742565334935549</v>
      </c>
      <c r="I876" s="121">
        <v>8.148060040303049</v>
      </c>
      <c r="J876" s="121">
        <v>7.5448544686461529</v>
      </c>
      <c r="K876" s="121">
        <v>0.60320557165689603</v>
      </c>
      <c r="L876" s="130"/>
      <c r="M876" s="109">
        <v>8.1480600403030484E-2</v>
      </c>
      <c r="N876" s="109">
        <v>7.5448544686461533E-2</v>
      </c>
      <c r="O876" s="109">
        <v>6.0320557165689601E-3</v>
      </c>
      <c r="P876" s="130"/>
      <c r="Q876" s="109">
        <v>1.4447199999999998</v>
      </c>
      <c r="R876" s="107">
        <f t="shared" si="217"/>
        <v>0.11771665301426619</v>
      </c>
      <c r="S876" s="109">
        <f t="shared" si="217"/>
        <v>0.10900202147942469</v>
      </c>
      <c r="T876" s="110">
        <f t="shared" si="217"/>
        <v>8.7146315348415066E-3</v>
      </c>
      <c r="U876" s="108">
        <f t="shared" si="222"/>
        <v>0.35314995904279856</v>
      </c>
      <c r="V876" s="11">
        <f t="shared" si="222"/>
        <v>0.32700606443827407</v>
      </c>
      <c r="W876" s="11">
        <f t="shared" si="222"/>
        <v>2.6143894604524522E-2</v>
      </c>
      <c r="X876" s="92">
        <f t="shared" si="219"/>
        <v>3531.4995904279854</v>
      </c>
      <c r="Y876" s="15">
        <f t="shared" si="220"/>
        <v>3270.0606443827405</v>
      </c>
      <c r="Z876" s="15">
        <f t="shared" si="221"/>
        <v>261.43894604524519</v>
      </c>
      <c r="AA876" s="111">
        <f t="shared" si="218"/>
        <v>35.314995904279854</v>
      </c>
      <c r="AB876" s="87">
        <f t="shared" si="218"/>
        <v>32.700606443827404</v>
      </c>
      <c r="AC876" s="127">
        <f t="shared" si="218"/>
        <v>2.6143894604524518</v>
      </c>
      <c r="AD876" s="2"/>
      <c r="AE876" s="2"/>
      <c r="AF876" s="115"/>
    </row>
    <row r="877" spans="1:32" x14ac:dyDescent="0.25">
      <c r="A877" s="183" t="s">
        <v>45</v>
      </c>
      <c r="B877" s="183" t="s">
        <v>38</v>
      </c>
      <c r="C877" s="40" t="s">
        <v>975</v>
      </c>
      <c r="D877" s="183">
        <v>1</v>
      </c>
      <c r="E877" s="207" t="s">
        <v>520</v>
      </c>
      <c r="F877" s="207">
        <v>4.5</v>
      </c>
      <c r="G877" s="186"/>
      <c r="H877" s="109">
        <v>3.3251231527094518</v>
      </c>
      <c r="I877" s="121">
        <v>8.1099460779343744</v>
      </c>
      <c r="J877" s="121">
        <v>8.0149603594700025</v>
      </c>
      <c r="K877" s="121">
        <v>9.4985718464371871E-2</v>
      </c>
      <c r="L877" s="130"/>
      <c r="M877" s="109">
        <v>8.1099460779343741E-2</v>
      </c>
      <c r="N877" s="109">
        <v>8.0149603594700025E-2</v>
      </c>
      <c r="O877" s="109">
        <v>9.4985718464371874E-4</v>
      </c>
      <c r="P877" s="130"/>
      <c r="Q877" s="109">
        <v>1.4923999999999997</v>
      </c>
      <c r="R877" s="107">
        <f t="shared" si="217"/>
        <v>0.12103283526709258</v>
      </c>
      <c r="S877" s="109">
        <f t="shared" si="217"/>
        <v>0.1196152684047303</v>
      </c>
      <c r="T877" s="110">
        <f t="shared" si="217"/>
        <v>1.4175668623622856E-3</v>
      </c>
      <c r="U877" s="108">
        <f t="shared" si="222"/>
        <v>0.54464775870191662</v>
      </c>
      <c r="V877" s="11">
        <f t="shared" si="222"/>
        <v>0.53826870782128633</v>
      </c>
      <c r="W877" s="11">
        <f t="shared" si="222"/>
        <v>6.3790508806302847E-3</v>
      </c>
      <c r="X877" s="92">
        <f t="shared" si="219"/>
        <v>5446.4775870191661</v>
      </c>
      <c r="Y877" s="15">
        <f t="shared" si="220"/>
        <v>5382.6870782128635</v>
      </c>
      <c r="Z877" s="15">
        <f t="shared" si="221"/>
        <v>63.790508806302846</v>
      </c>
      <c r="AA877" s="111">
        <f t="shared" si="218"/>
        <v>54.464775870191659</v>
      </c>
      <c r="AB877" s="87">
        <f t="shared" si="218"/>
        <v>53.826870782128637</v>
      </c>
      <c r="AC877" s="127">
        <f t="shared" si="218"/>
        <v>0.63790508806302848</v>
      </c>
      <c r="AD877" s="2"/>
      <c r="AE877" s="2"/>
      <c r="AF877" s="115"/>
    </row>
    <row r="878" spans="1:32" x14ac:dyDescent="0.25">
      <c r="A878" s="183" t="s">
        <v>45</v>
      </c>
      <c r="B878" s="183" t="s">
        <v>38</v>
      </c>
      <c r="C878" s="40" t="s">
        <v>975</v>
      </c>
      <c r="D878" s="183">
        <v>1</v>
      </c>
      <c r="E878" s="207" t="s">
        <v>502</v>
      </c>
      <c r="F878" s="207">
        <v>6</v>
      </c>
      <c r="G878" s="186"/>
      <c r="H878" s="109">
        <v>3.2667036831389438</v>
      </c>
      <c r="I878" s="121">
        <v>7.6662482761651249</v>
      </c>
      <c r="J878" s="121">
        <v>7.5674886237950618</v>
      </c>
      <c r="K878" s="121">
        <v>9.8759652370063122E-2</v>
      </c>
      <c r="L878" s="130"/>
      <c r="M878" s="109">
        <v>7.6662482761651246E-2</v>
      </c>
      <c r="N878" s="109">
        <v>7.5674886237950614E-2</v>
      </c>
      <c r="O878" s="109">
        <v>9.8759652370063113E-4</v>
      </c>
      <c r="P878" s="130"/>
      <c r="Q878" s="109">
        <v>1.4217799999999998</v>
      </c>
      <c r="R878" s="107">
        <f t="shared" si="217"/>
        <v>0.10899718474086049</v>
      </c>
      <c r="S878" s="109">
        <f t="shared" si="217"/>
        <v>0.10759303975539342</v>
      </c>
      <c r="T878" s="110">
        <f t="shared" si="217"/>
        <v>1.4041449854670831E-3</v>
      </c>
      <c r="U878" s="108">
        <f t="shared" si="222"/>
        <v>0.65398310844516294</v>
      </c>
      <c r="V878" s="11">
        <f t="shared" si="222"/>
        <v>0.6455582385323605</v>
      </c>
      <c r="W878" s="11">
        <f t="shared" si="222"/>
        <v>8.4248699128025E-3</v>
      </c>
      <c r="X878" s="92">
        <f t="shared" si="219"/>
        <v>6539.8310844516291</v>
      </c>
      <c r="Y878" s="15">
        <f t="shared" si="220"/>
        <v>6455.5823853236052</v>
      </c>
      <c r="Z878" s="15">
        <f t="shared" si="221"/>
        <v>84.248699128024995</v>
      </c>
      <c r="AA878" s="111">
        <f t="shared" si="218"/>
        <v>65.398310844516288</v>
      </c>
      <c r="AB878" s="87">
        <f t="shared" si="218"/>
        <v>64.555823853236049</v>
      </c>
      <c r="AC878" s="127">
        <f t="shared" si="218"/>
        <v>0.84248699128024995</v>
      </c>
      <c r="AD878" s="2"/>
      <c r="AE878" s="2"/>
      <c r="AF878" s="115"/>
    </row>
    <row r="879" spans="1:32" x14ac:dyDescent="0.25">
      <c r="A879" s="183" t="s">
        <v>45</v>
      </c>
      <c r="B879" s="183" t="s">
        <v>38</v>
      </c>
      <c r="C879" s="40" t="s">
        <v>975</v>
      </c>
      <c r="D879" s="183">
        <v>1</v>
      </c>
      <c r="E879" s="207" t="s">
        <v>503</v>
      </c>
      <c r="F879" s="207">
        <v>6</v>
      </c>
      <c r="G879" s="186"/>
      <c r="H879" s="109">
        <v>3.1506568144500462</v>
      </c>
      <c r="I879" s="121">
        <v>7.8982056332155182</v>
      </c>
      <c r="J879" s="121">
        <v>7.6530943935483053</v>
      </c>
      <c r="K879" s="121">
        <v>0.24511123966721282</v>
      </c>
      <c r="L879" s="130"/>
      <c r="M879" s="109">
        <v>7.8982056332155187E-2</v>
      </c>
      <c r="N879" s="109">
        <v>7.6530943935483056E-2</v>
      </c>
      <c r="O879" s="109">
        <v>2.4511123966721284E-3</v>
      </c>
      <c r="P879" s="130"/>
      <c r="Q879" s="109">
        <v>1.4980799999999999</v>
      </c>
      <c r="R879" s="107">
        <f t="shared" si="217"/>
        <v>0.11832143895007503</v>
      </c>
      <c r="S879" s="109">
        <f t="shared" si="217"/>
        <v>0.11464947649086844</v>
      </c>
      <c r="T879" s="110">
        <f t="shared" si="217"/>
        <v>3.6719624592065816E-3</v>
      </c>
      <c r="U879" s="108">
        <f t="shared" si="222"/>
        <v>0.70992863370045023</v>
      </c>
      <c r="V879" s="11">
        <f t="shared" si="222"/>
        <v>0.68789685894521069</v>
      </c>
      <c r="W879" s="11">
        <f t="shared" si="222"/>
        <v>2.2031774755239489E-2</v>
      </c>
      <c r="X879" s="92">
        <f t="shared" si="219"/>
        <v>7099.2863370045025</v>
      </c>
      <c r="Y879" s="15">
        <f t="shared" si="220"/>
        <v>6878.9685894521072</v>
      </c>
      <c r="Z879" s="15">
        <f t="shared" si="221"/>
        <v>220.31774755239491</v>
      </c>
      <c r="AA879" s="111">
        <f t="shared" si="218"/>
        <v>70.992863370045029</v>
      </c>
      <c r="AB879" s="87">
        <f t="shared" si="218"/>
        <v>68.789685894521071</v>
      </c>
      <c r="AC879" s="127">
        <f t="shared" si="218"/>
        <v>2.2031774755239493</v>
      </c>
      <c r="AD879" s="2"/>
      <c r="AE879" s="2"/>
      <c r="AF879" s="115"/>
    </row>
    <row r="880" spans="1:32" x14ac:dyDescent="0.25">
      <c r="A880" s="183" t="s">
        <v>45</v>
      </c>
      <c r="B880" s="183" t="s">
        <v>38</v>
      </c>
      <c r="C880" s="40" t="s">
        <v>975</v>
      </c>
      <c r="D880" s="183">
        <v>1</v>
      </c>
      <c r="E880" s="207" t="s">
        <v>504</v>
      </c>
      <c r="F880" s="207">
        <v>6</v>
      </c>
      <c r="G880" s="186"/>
      <c r="H880" s="109">
        <v>3.1982267257758537</v>
      </c>
      <c r="I880" s="121">
        <v>8.3933607909565193</v>
      </c>
      <c r="J880" s="121">
        <v>8.0089939197760085</v>
      </c>
      <c r="K880" s="121">
        <v>0.38436687118051083</v>
      </c>
      <c r="L880" s="130"/>
      <c r="M880" s="109">
        <v>8.3933607909565194E-2</v>
      </c>
      <c r="N880" s="109">
        <v>8.0089939197760085E-2</v>
      </c>
      <c r="O880" s="109">
        <v>3.8436687118051081E-3</v>
      </c>
      <c r="P880" s="130"/>
      <c r="Q880" s="109">
        <v>1.3780800000000002</v>
      </c>
      <c r="R880" s="107">
        <f t="shared" si="217"/>
        <v>0.11566722638801362</v>
      </c>
      <c r="S880" s="109">
        <f t="shared" si="217"/>
        <v>0.11037034340964923</v>
      </c>
      <c r="T880" s="110">
        <f t="shared" si="217"/>
        <v>5.2968829783643845E-3</v>
      </c>
      <c r="U880" s="108">
        <f t="shared" si="222"/>
        <v>0.6940033583280818</v>
      </c>
      <c r="V880" s="11">
        <f t="shared" si="222"/>
        <v>0.66222206045789545</v>
      </c>
      <c r="W880" s="11">
        <f t="shared" si="222"/>
        <v>3.1781297870186305E-2</v>
      </c>
      <c r="X880" s="92">
        <f t="shared" si="219"/>
        <v>6940.0335832808178</v>
      </c>
      <c r="Y880" s="15">
        <f t="shared" si="220"/>
        <v>6622.2206045789544</v>
      </c>
      <c r="Z880" s="15">
        <f t="shared" si="221"/>
        <v>317.81297870186307</v>
      </c>
      <c r="AA880" s="111">
        <f t="shared" si="218"/>
        <v>69.400335832808182</v>
      </c>
      <c r="AB880" s="87">
        <f t="shared" si="218"/>
        <v>66.222206045789548</v>
      </c>
      <c r="AC880" s="127">
        <f t="shared" si="218"/>
        <v>3.1781297870186309</v>
      </c>
      <c r="AD880" s="2"/>
      <c r="AE880" s="2"/>
      <c r="AF880" s="115"/>
    </row>
    <row r="881" spans="1:32" x14ac:dyDescent="0.25">
      <c r="A881" s="183" t="s">
        <v>45</v>
      </c>
      <c r="B881" s="183" t="s">
        <v>38</v>
      </c>
      <c r="C881" s="40" t="s">
        <v>975</v>
      </c>
      <c r="D881" s="183">
        <v>1</v>
      </c>
      <c r="E881" s="207" t="s">
        <v>505</v>
      </c>
      <c r="F881" s="207">
        <v>6</v>
      </c>
      <c r="G881" s="186"/>
      <c r="H881" s="109">
        <v>2.8014150492398153</v>
      </c>
      <c r="I881" s="121">
        <v>8.5289423581832686</v>
      </c>
      <c r="J881" s="121">
        <v>7.9194558958146102</v>
      </c>
      <c r="K881" s="121">
        <v>0.60948646236865844</v>
      </c>
      <c r="L881" s="130"/>
      <c r="M881" s="109">
        <v>8.5289423581832682E-2</v>
      </c>
      <c r="N881" s="109">
        <v>7.9194558958146102E-2</v>
      </c>
      <c r="O881" s="109">
        <v>6.0948646236865843E-3</v>
      </c>
      <c r="P881" s="130"/>
      <c r="Q881" s="109">
        <v>1.5356000000000001</v>
      </c>
      <c r="R881" s="107">
        <f t="shared" si="217"/>
        <v>0.13097043885226228</v>
      </c>
      <c r="S881" s="109">
        <f t="shared" si="217"/>
        <v>0.12161116473612917</v>
      </c>
      <c r="T881" s="110">
        <f t="shared" si="217"/>
        <v>9.3592741161331195E-3</v>
      </c>
      <c r="U881" s="108">
        <f t="shared" si="222"/>
        <v>0.7858226331135737</v>
      </c>
      <c r="V881" s="11">
        <f t="shared" si="222"/>
        <v>0.72966698841677502</v>
      </c>
      <c r="W881" s="11">
        <f t="shared" si="222"/>
        <v>5.6155644696798721E-2</v>
      </c>
      <c r="X881" s="92">
        <f t="shared" si="219"/>
        <v>7858.2263311357374</v>
      </c>
      <c r="Y881" s="15">
        <f t="shared" si="220"/>
        <v>7296.6698841677498</v>
      </c>
      <c r="Z881" s="15">
        <f t="shared" si="221"/>
        <v>561.5564469679872</v>
      </c>
      <c r="AA881" s="111">
        <f t="shared" si="218"/>
        <v>78.58226331135738</v>
      </c>
      <c r="AB881" s="87">
        <f t="shared" si="218"/>
        <v>72.966698841677498</v>
      </c>
      <c r="AC881" s="127">
        <f t="shared" si="218"/>
        <v>5.6155644696798719</v>
      </c>
      <c r="AD881" s="2"/>
      <c r="AE881" s="2"/>
      <c r="AF881" s="115"/>
    </row>
    <row r="882" spans="1:32" x14ac:dyDescent="0.25">
      <c r="A882" s="183" t="s">
        <v>45</v>
      </c>
      <c r="B882" s="183" t="s">
        <v>38</v>
      </c>
      <c r="C882" s="40" t="s">
        <v>975</v>
      </c>
      <c r="D882" s="183">
        <v>1</v>
      </c>
      <c r="E882" s="207" t="s">
        <v>506</v>
      </c>
      <c r="F882" s="207">
        <v>6</v>
      </c>
      <c r="G882" s="186"/>
      <c r="K882" s="109">
        <v>0.44544876183189602</v>
      </c>
      <c r="L882" s="130"/>
      <c r="O882" s="109">
        <v>4.4544876183189603E-3</v>
      </c>
      <c r="P882" s="130"/>
      <c r="Q882" s="109">
        <f t="shared" ref="Q882:AC882" si="223">Q881</f>
        <v>1.5356000000000001</v>
      </c>
      <c r="R882" s="107">
        <f t="shared" si="223"/>
        <v>0.13097043885226228</v>
      </c>
      <c r="S882" s="109">
        <f t="shared" si="223"/>
        <v>0.12161116473612917</v>
      </c>
      <c r="T882" s="110">
        <f t="shared" si="223"/>
        <v>9.3592741161331195E-3</v>
      </c>
      <c r="U882" s="107">
        <f t="shared" si="223"/>
        <v>0.7858226331135737</v>
      </c>
      <c r="V882" s="109">
        <f t="shared" si="223"/>
        <v>0.72966698841677502</v>
      </c>
      <c r="W882" s="110">
        <f t="shared" si="223"/>
        <v>5.6155644696798721E-2</v>
      </c>
      <c r="X882" s="124">
        <f t="shared" si="223"/>
        <v>7858.2263311357374</v>
      </c>
      <c r="Y882" s="123">
        <f t="shared" si="223"/>
        <v>7296.6698841677498</v>
      </c>
      <c r="Z882" s="125">
        <f t="shared" si="223"/>
        <v>561.5564469679872</v>
      </c>
      <c r="AA882" s="104">
        <f t="shared" si="223"/>
        <v>78.58226331135738</v>
      </c>
      <c r="AB882" s="121">
        <f t="shared" si="223"/>
        <v>72.966698841677498</v>
      </c>
      <c r="AC882" s="126">
        <f t="shared" si="223"/>
        <v>5.6155644696798719</v>
      </c>
      <c r="AD882" s="2" t="s">
        <v>727</v>
      </c>
      <c r="AE882" s="2"/>
      <c r="AF882" s="115"/>
    </row>
    <row r="883" spans="1:32" x14ac:dyDescent="0.25">
      <c r="A883" s="183" t="s">
        <v>45</v>
      </c>
      <c r="B883" s="183" t="s">
        <v>38</v>
      </c>
      <c r="C883" s="40" t="s">
        <v>975</v>
      </c>
      <c r="D883" s="183">
        <v>2</v>
      </c>
      <c r="E883" s="207" t="s">
        <v>521</v>
      </c>
      <c r="F883" s="207">
        <v>1.5</v>
      </c>
      <c r="G883" s="186">
        <v>34.5</v>
      </c>
      <c r="H883" s="109">
        <v>2.5329451135582914</v>
      </c>
      <c r="I883" s="121">
        <v>8.106031675838036</v>
      </c>
      <c r="J883" s="121">
        <v>7.0695195648221913</v>
      </c>
      <c r="K883" s="121">
        <v>1.0365121110158446</v>
      </c>
      <c r="L883" s="130"/>
      <c r="M883" s="109">
        <v>8.1060316758380366E-2</v>
      </c>
      <c r="N883" s="109">
        <v>7.0695195648221909E-2</v>
      </c>
      <c r="O883" s="109">
        <v>1.0365121110158446E-2</v>
      </c>
      <c r="P883" s="130"/>
      <c r="Q883" s="109">
        <v>1.42652</v>
      </c>
      <c r="R883" s="107">
        <f t="shared" si="217"/>
        <v>0.11563416306216476</v>
      </c>
      <c r="S883" s="109">
        <f t="shared" si="217"/>
        <v>0.10084811049610151</v>
      </c>
      <c r="T883" s="110">
        <f t="shared" si="217"/>
        <v>1.4786052566063227E-2</v>
      </c>
      <c r="U883" s="108">
        <f t="shared" si="222"/>
        <v>0.17345124459324712</v>
      </c>
      <c r="V883" s="11">
        <f t="shared" si="222"/>
        <v>0.15127216574415228</v>
      </c>
      <c r="W883" s="11">
        <f t="shared" si="222"/>
        <v>2.2179078849094841E-2</v>
      </c>
      <c r="X883" s="92">
        <f t="shared" ref="X883:X946" si="224">U883*10^4</f>
        <v>1734.5124459324713</v>
      </c>
      <c r="Y883" s="15">
        <f t="shared" ref="Y883:Y946" si="225">V883*10^4</f>
        <v>1512.7216574415229</v>
      </c>
      <c r="Z883" s="15">
        <f t="shared" ref="Z883:Z946" si="226">W883*10^4</f>
        <v>221.79078849094842</v>
      </c>
      <c r="AA883" s="111">
        <f t="shared" si="218"/>
        <v>17.345124459324715</v>
      </c>
      <c r="AB883" s="87">
        <f t="shared" si="218"/>
        <v>15.127216574415229</v>
      </c>
      <c r="AC883" s="127">
        <f t="shared" si="218"/>
        <v>2.2179078849094842</v>
      </c>
      <c r="AD883" s="2"/>
      <c r="AE883" s="2"/>
      <c r="AF883" s="115"/>
    </row>
    <row r="884" spans="1:32" x14ac:dyDescent="0.25">
      <c r="A884" s="183" t="s">
        <v>45</v>
      </c>
      <c r="B884" s="183" t="s">
        <v>38</v>
      </c>
      <c r="C884" s="40" t="s">
        <v>975</v>
      </c>
      <c r="D884" s="183">
        <v>2</v>
      </c>
      <c r="E884" s="207" t="s">
        <v>522</v>
      </c>
      <c r="F884" s="207">
        <v>3</v>
      </c>
      <c r="G884" s="186"/>
      <c r="H884" s="109">
        <v>2.7106370486348399</v>
      </c>
      <c r="I884" s="121">
        <v>8.6708205187103449</v>
      </c>
      <c r="J884" s="121">
        <v>7.4674168553111375</v>
      </c>
      <c r="K884" s="121">
        <v>1.2034036633992073</v>
      </c>
      <c r="L884" s="130"/>
      <c r="M884" s="109">
        <v>8.6708205187103454E-2</v>
      </c>
      <c r="N884" s="109">
        <v>7.4674168553111375E-2</v>
      </c>
      <c r="O884" s="109">
        <v>1.2034036633992074E-2</v>
      </c>
      <c r="P884" s="130"/>
      <c r="Q884" s="109">
        <v>1.35124</v>
      </c>
      <c r="R884" s="107">
        <f t="shared" si="217"/>
        <v>0.11716359517702167</v>
      </c>
      <c r="S884" s="109">
        <f t="shared" si="217"/>
        <v>0.10090272351570621</v>
      </c>
      <c r="T884" s="110">
        <f t="shared" si="217"/>
        <v>1.626087166131545E-2</v>
      </c>
      <c r="U884" s="108">
        <f t="shared" si="222"/>
        <v>0.35149078553106505</v>
      </c>
      <c r="V884" s="11">
        <f t="shared" si="222"/>
        <v>0.30270817054711863</v>
      </c>
      <c r="W884" s="11">
        <f t="shared" si="222"/>
        <v>4.878261498394635E-2</v>
      </c>
      <c r="X884" s="92">
        <f t="shared" si="224"/>
        <v>3514.9078553106506</v>
      </c>
      <c r="Y884" s="15">
        <f t="shared" si="225"/>
        <v>3027.0817054711861</v>
      </c>
      <c r="Z884" s="15">
        <f t="shared" si="226"/>
        <v>487.82614983946348</v>
      </c>
      <c r="AA884" s="111">
        <f t="shared" si="218"/>
        <v>35.149078553106506</v>
      </c>
      <c r="AB884" s="87">
        <f t="shared" si="218"/>
        <v>30.270817054711863</v>
      </c>
      <c r="AC884" s="127">
        <f t="shared" si="218"/>
        <v>4.8782614983946351</v>
      </c>
      <c r="AD884" s="2"/>
      <c r="AE884" s="2"/>
      <c r="AF884" s="115"/>
    </row>
    <row r="885" spans="1:32" x14ac:dyDescent="0.25">
      <c r="A885" s="183" t="s">
        <v>45</v>
      </c>
      <c r="B885" s="183" t="s">
        <v>38</v>
      </c>
      <c r="C885" s="40" t="s">
        <v>975</v>
      </c>
      <c r="D885" s="183">
        <v>2</v>
      </c>
      <c r="E885" s="207" t="s">
        <v>523</v>
      </c>
      <c r="F885" s="207">
        <v>3</v>
      </c>
      <c r="G885" s="186"/>
      <c r="H885" s="109">
        <v>2.8759972421943711</v>
      </c>
      <c r="I885" s="121">
        <v>8.8206819629750655</v>
      </c>
      <c r="J885" s="121">
        <v>7.4736167122383232</v>
      </c>
      <c r="K885" s="121">
        <v>1.3470652507367422</v>
      </c>
      <c r="L885" s="130"/>
      <c r="M885" s="109">
        <v>8.820681962975066E-2</v>
      </c>
      <c r="N885" s="109">
        <v>7.4736167122383235E-2</v>
      </c>
      <c r="O885" s="109">
        <v>1.3470652507367422E-2</v>
      </c>
      <c r="P885" s="130"/>
      <c r="Q885" s="109">
        <v>1.3957999999999999</v>
      </c>
      <c r="R885" s="107">
        <f t="shared" si="217"/>
        <v>0.12311907883920596</v>
      </c>
      <c r="S885" s="109">
        <f t="shared" si="217"/>
        <v>0.10431674206942251</v>
      </c>
      <c r="T885" s="110">
        <f t="shared" si="217"/>
        <v>1.8802336769783448E-2</v>
      </c>
      <c r="U885" s="108">
        <f t="shared" si="222"/>
        <v>0.36935723651761793</v>
      </c>
      <c r="V885" s="11">
        <f t="shared" si="222"/>
        <v>0.31295022620826757</v>
      </c>
      <c r="W885" s="11">
        <f t="shared" si="222"/>
        <v>5.6407010309350337E-2</v>
      </c>
      <c r="X885" s="92">
        <f t="shared" si="224"/>
        <v>3693.5723651761791</v>
      </c>
      <c r="Y885" s="15">
        <f t="shared" si="225"/>
        <v>3129.5022620826758</v>
      </c>
      <c r="Z885" s="15">
        <f t="shared" si="226"/>
        <v>564.07010309350335</v>
      </c>
      <c r="AA885" s="111">
        <f t="shared" si="218"/>
        <v>36.935723651761791</v>
      </c>
      <c r="AB885" s="87">
        <f t="shared" si="218"/>
        <v>31.29502262082676</v>
      </c>
      <c r="AC885" s="127">
        <f t="shared" si="218"/>
        <v>5.6407010309350332</v>
      </c>
      <c r="AD885" s="2"/>
      <c r="AE885" s="2"/>
      <c r="AF885" s="115"/>
    </row>
    <row r="886" spans="1:32" x14ac:dyDescent="0.25">
      <c r="A886" s="183" t="s">
        <v>45</v>
      </c>
      <c r="B886" s="183" t="s">
        <v>38</v>
      </c>
      <c r="C886" s="40" t="s">
        <v>975</v>
      </c>
      <c r="D886" s="183">
        <v>2</v>
      </c>
      <c r="E886" s="207" t="s">
        <v>524</v>
      </c>
      <c r="F886" s="207">
        <v>3</v>
      </c>
      <c r="G886" s="186"/>
      <c r="H886" s="109">
        <v>2.6983809714170781</v>
      </c>
      <c r="I886" s="121">
        <v>8.326617072603085</v>
      </c>
      <c r="J886" s="121">
        <v>7.7454120426301545</v>
      </c>
      <c r="K886" s="121">
        <v>0.58120502997293055</v>
      </c>
      <c r="L886" s="130"/>
      <c r="M886" s="109">
        <v>8.3266170726030847E-2</v>
      </c>
      <c r="N886" s="109">
        <v>7.7454120426301551E-2</v>
      </c>
      <c r="O886" s="109">
        <v>5.8120502997293056E-3</v>
      </c>
      <c r="P886" s="130"/>
      <c r="Q886" s="109">
        <v>1.40184</v>
      </c>
      <c r="R886" s="107">
        <f t="shared" si="217"/>
        <v>0.11672584877057908</v>
      </c>
      <c r="S886" s="109">
        <f t="shared" si="217"/>
        <v>0.10857828417840656</v>
      </c>
      <c r="T886" s="110">
        <f t="shared" si="217"/>
        <v>8.1475645921725293E-3</v>
      </c>
      <c r="U886" s="108">
        <f t="shared" si="222"/>
        <v>0.35017754631173725</v>
      </c>
      <c r="V886" s="11">
        <f t="shared" si="222"/>
        <v>0.32573485253521967</v>
      </c>
      <c r="W886" s="11">
        <f t="shared" si="222"/>
        <v>2.4442693776517588E-2</v>
      </c>
      <c r="X886" s="92">
        <f t="shared" si="224"/>
        <v>3501.7754631173725</v>
      </c>
      <c r="Y886" s="15">
        <f t="shared" si="225"/>
        <v>3257.3485253521967</v>
      </c>
      <c r="Z886" s="15">
        <f t="shared" si="226"/>
        <v>244.42693776517586</v>
      </c>
      <c r="AA886" s="111">
        <f t="shared" si="218"/>
        <v>35.017754631173723</v>
      </c>
      <c r="AB886" s="87">
        <f t="shared" si="218"/>
        <v>32.573485253521966</v>
      </c>
      <c r="AC886" s="127">
        <f t="shared" si="218"/>
        <v>2.4442693776517586</v>
      </c>
      <c r="AD886" s="2"/>
      <c r="AE886" s="2"/>
      <c r="AF886" s="115"/>
    </row>
    <row r="887" spans="1:32" x14ac:dyDescent="0.25">
      <c r="A887" s="183" t="s">
        <v>45</v>
      </c>
      <c r="B887" s="183" t="s">
        <v>38</v>
      </c>
      <c r="C887" s="40" t="s">
        <v>975</v>
      </c>
      <c r="D887" s="183">
        <v>2</v>
      </c>
      <c r="E887" s="207" t="s">
        <v>525</v>
      </c>
      <c r="F887" s="207">
        <v>3</v>
      </c>
      <c r="G887" s="186"/>
      <c r="H887" s="109">
        <v>2.6009472585694078</v>
      </c>
      <c r="I887" s="121">
        <v>8.7174052646344915</v>
      </c>
      <c r="J887" s="121">
        <v>7.3730866222296489</v>
      </c>
      <c r="K887" s="121">
        <v>1.3443186424048426</v>
      </c>
      <c r="L887" s="130"/>
      <c r="M887" s="109">
        <v>8.717405264634491E-2</v>
      </c>
      <c r="N887" s="109">
        <v>7.3730866222296493E-2</v>
      </c>
      <c r="O887" s="109">
        <v>1.3443186424048426E-2</v>
      </c>
      <c r="P887" s="130"/>
      <c r="Q887" s="109">
        <v>1.44624</v>
      </c>
      <c r="R887" s="107">
        <f t="shared" si="217"/>
        <v>0.12607460189924985</v>
      </c>
      <c r="S887" s="109">
        <f t="shared" si="217"/>
        <v>0.10663252796533408</v>
      </c>
      <c r="T887" s="110">
        <f t="shared" si="217"/>
        <v>1.9442073933915796E-2</v>
      </c>
      <c r="U887" s="108">
        <f t="shared" si="222"/>
        <v>0.37822380569774955</v>
      </c>
      <c r="V887" s="11">
        <f t="shared" si="222"/>
        <v>0.31989758389600226</v>
      </c>
      <c r="W887" s="11">
        <f t="shared" si="222"/>
        <v>5.8326221801747388E-2</v>
      </c>
      <c r="X887" s="92">
        <f t="shared" si="224"/>
        <v>3782.2380569774955</v>
      </c>
      <c r="Y887" s="15">
        <f t="shared" si="225"/>
        <v>3198.9758389600224</v>
      </c>
      <c r="Z887" s="15">
        <f t="shared" si="226"/>
        <v>583.26221801747386</v>
      </c>
      <c r="AA887" s="111">
        <f t="shared" si="218"/>
        <v>37.822380569774957</v>
      </c>
      <c r="AB887" s="87">
        <f t="shared" si="218"/>
        <v>31.989758389600226</v>
      </c>
      <c r="AC887" s="127">
        <f t="shared" si="218"/>
        <v>5.8326221801747389</v>
      </c>
      <c r="AD887" s="2"/>
      <c r="AE887" s="2"/>
      <c r="AF887" s="115"/>
    </row>
    <row r="888" spans="1:32" x14ac:dyDescent="0.25">
      <c r="A888" s="183" t="s">
        <v>45</v>
      </c>
      <c r="B888" s="183" t="s">
        <v>38</v>
      </c>
      <c r="C888" s="40" t="s">
        <v>975</v>
      </c>
      <c r="D888" s="183">
        <v>2</v>
      </c>
      <c r="E888" s="207" t="s">
        <v>526</v>
      </c>
      <c r="F888" s="207">
        <v>3</v>
      </c>
      <c r="G888" s="186"/>
      <c r="H888" s="109">
        <v>2.7547330355243629</v>
      </c>
      <c r="I888" s="121">
        <v>8.570280581782308</v>
      </c>
      <c r="J888" s="121">
        <v>7.8621393552483987</v>
      </c>
      <c r="K888" s="121">
        <v>0.70814122653390932</v>
      </c>
      <c r="L888" s="130"/>
      <c r="M888" s="109">
        <v>8.570280581782308E-2</v>
      </c>
      <c r="N888" s="109">
        <v>7.8621393552483987E-2</v>
      </c>
      <c r="O888" s="109">
        <v>7.0814122653390932E-3</v>
      </c>
      <c r="P888" s="130"/>
      <c r="Q888" s="109">
        <v>1.3866200000000002</v>
      </c>
      <c r="R888" s="107">
        <f t="shared" si="217"/>
        <v>0.11883722460310986</v>
      </c>
      <c r="S888" s="109">
        <f t="shared" si="217"/>
        <v>0.10901799672774536</v>
      </c>
      <c r="T888" s="110">
        <f t="shared" si="217"/>
        <v>9.8192278753644942E-3</v>
      </c>
      <c r="U888" s="108">
        <f t="shared" si="222"/>
        <v>0.35651167380932958</v>
      </c>
      <c r="V888" s="11">
        <f t="shared" si="222"/>
        <v>0.32705399018323605</v>
      </c>
      <c r="W888" s="11">
        <f t="shared" si="222"/>
        <v>2.9457683626093484E-2</v>
      </c>
      <c r="X888" s="92">
        <f t="shared" si="224"/>
        <v>3565.1167380932957</v>
      </c>
      <c r="Y888" s="15">
        <f t="shared" si="225"/>
        <v>3270.5399018323606</v>
      </c>
      <c r="Z888" s="15">
        <f t="shared" si="226"/>
        <v>294.57683626093484</v>
      </c>
      <c r="AA888" s="111">
        <f t="shared" si="218"/>
        <v>35.651167380932961</v>
      </c>
      <c r="AB888" s="87">
        <f t="shared" si="218"/>
        <v>32.705399018323604</v>
      </c>
      <c r="AC888" s="127">
        <f t="shared" si="218"/>
        <v>2.9457683626093485</v>
      </c>
      <c r="AD888" s="2"/>
      <c r="AE888" s="2"/>
      <c r="AF888" s="115"/>
    </row>
    <row r="889" spans="1:32" x14ac:dyDescent="0.25">
      <c r="A889" s="183" t="s">
        <v>45</v>
      </c>
      <c r="B889" s="183" t="s">
        <v>38</v>
      </c>
      <c r="C889" s="40" t="s">
        <v>975</v>
      </c>
      <c r="D889" s="183">
        <v>2</v>
      </c>
      <c r="E889" s="207" t="s">
        <v>527</v>
      </c>
      <c r="F889" s="207">
        <v>3</v>
      </c>
      <c r="G889" s="186"/>
      <c r="H889" s="109">
        <v>2.7752909579230778</v>
      </c>
      <c r="I889" s="121">
        <v>8.8015370304957194</v>
      </c>
      <c r="J889" s="121">
        <v>7.8555524588541576</v>
      </c>
      <c r="K889" s="121">
        <v>0.9459845716415618</v>
      </c>
      <c r="L889" s="130"/>
      <c r="M889" s="109">
        <v>8.8015370304957194E-2</v>
      </c>
      <c r="N889" s="109">
        <v>7.8555524588541578E-2</v>
      </c>
      <c r="O889" s="109">
        <v>9.4598457164156175E-3</v>
      </c>
      <c r="P889" s="130"/>
      <c r="Q889" s="109">
        <v>1.4132000000000002</v>
      </c>
      <c r="R889" s="107">
        <f t="shared" si="217"/>
        <v>0.12438332131496553</v>
      </c>
      <c r="S889" s="109">
        <f t="shared" si="217"/>
        <v>0.11101466734852698</v>
      </c>
      <c r="T889" s="110">
        <f t="shared" si="217"/>
        <v>1.3368653966438554E-2</v>
      </c>
      <c r="U889" s="108">
        <f t="shared" si="222"/>
        <v>0.37314996394489658</v>
      </c>
      <c r="V889" s="11">
        <f t="shared" si="222"/>
        <v>0.33304400204558093</v>
      </c>
      <c r="W889" s="11">
        <f t="shared" si="222"/>
        <v>4.0105961899315659E-2</v>
      </c>
      <c r="X889" s="92">
        <f t="shared" si="224"/>
        <v>3731.4996394489658</v>
      </c>
      <c r="Y889" s="15">
        <f t="shared" si="225"/>
        <v>3330.4400204558092</v>
      </c>
      <c r="Z889" s="15">
        <f t="shared" si="226"/>
        <v>401.05961899315662</v>
      </c>
      <c r="AA889" s="111">
        <f t="shared" si="218"/>
        <v>37.314996394489661</v>
      </c>
      <c r="AB889" s="87">
        <f t="shared" si="218"/>
        <v>33.304400204558092</v>
      </c>
      <c r="AC889" s="127">
        <f t="shared" si="218"/>
        <v>4.0105961899315661</v>
      </c>
      <c r="AD889" s="2"/>
      <c r="AE889" s="2"/>
      <c r="AF889" s="115"/>
    </row>
    <row r="890" spans="1:32" x14ac:dyDescent="0.25">
      <c r="A890" s="183" t="s">
        <v>45</v>
      </c>
      <c r="B890" s="183" t="s">
        <v>38</v>
      </c>
      <c r="C890" s="40" t="s">
        <v>975</v>
      </c>
      <c r="D890" s="183">
        <v>2</v>
      </c>
      <c r="E890" s="207" t="s">
        <v>528</v>
      </c>
      <c r="F890" s="207">
        <v>3</v>
      </c>
      <c r="G890" s="186"/>
      <c r="H890" s="109">
        <v>2.5789147926551079</v>
      </c>
      <c r="I890" s="121">
        <v>8.4799855643927824</v>
      </c>
      <c r="J890" s="121">
        <v>7.0932176948055803</v>
      </c>
      <c r="K890" s="121">
        <v>1.3867678695872021</v>
      </c>
      <c r="L890" s="130"/>
      <c r="M890" s="109">
        <v>8.4799855643927821E-2</v>
      </c>
      <c r="N890" s="109">
        <v>7.09321769480558E-2</v>
      </c>
      <c r="O890" s="109">
        <v>1.3867678695872021E-2</v>
      </c>
      <c r="P890" s="130"/>
      <c r="Q890" s="109">
        <v>1.5142200000000001</v>
      </c>
      <c r="R890" s="107">
        <f t="shared" si="217"/>
        <v>0.12840563741314839</v>
      </c>
      <c r="S890" s="109">
        <f t="shared" si="217"/>
        <v>0.10740692097828507</v>
      </c>
      <c r="T890" s="110">
        <f t="shared" si="217"/>
        <v>2.0998716434863333E-2</v>
      </c>
      <c r="U890" s="108">
        <f t="shared" si="222"/>
        <v>0.38521691223944515</v>
      </c>
      <c r="V890" s="11">
        <f t="shared" si="222"/>
        <v>0.32222076293485519</v>
      </c>
      <c r="W890" s="11">
        <f t="shared" si="222"/>
        <v>6.2996149304589993E-2</v>
      </c>
      <c r="X890" s="92">
        <f t="shared" si="224"/>
        <v>3852.1691223944517</v>
      </c>
      <c r="Y890" s="15">
        <f t="shared" si="225"/>
        <v>3222.207629348552</v>
      </c>
      <c r="Z890" s="15">
        <f t="shared" si="226"/>
        <v>629.96149304589994</v>
      </c>
      <c r="AA890" s="111">
        <f t="shared" si="218"/>
        <v>38.521691223944515</v>
      </c>
      <c r="AB890" s="87">
        <f t="shared" si="218"/>
        <v>32.222076293485522</v>
      </c>
      <c r="AC890" s="127">
        <f t="shared" si="218"/>
        <v>6.2996149304589997</v>
      </c>
      <c r="AD890" s="2"/>
      <c r="AE890" s="2"/>
      <c r="AF890" s="115"/>
    </row>
    <row r="891" spans="1:32" x14ac:dyDescent="0.25">
      <c r="A891" s="183" t="s">
        <v>45</v>
      </c>
      <c r="B891" s="183" t="s">
        <v>38</v>
      </c>
      <c r="C891" s="40" t="s">
        <v>975</v>
      </c>
      <c r="D891" s="183">
        <v>2</v>
      </c>
      <c r="E891" s="207" t="s">
        <v>529</v>
      </c>
      <c r="F891" s="207">
        <v>3</v>
      </c>
      <c r="G891" s="186"/>
      <c r="H891" s="109">
        <v>2.432902104653397</v>
      </c>
      <c r="I891" s="121">
        <v>8.1485678611927579</v>
      </c>
      <c r="J891" s="121">
        <v>7.2073844535895066</v>
      </c>
      <c r="K891" s="121">
        <v>0.94118340760325125</v>
      </c>
      <c r="L891" s="130"/>
      <c r="M891" s="109">
        <v>8.1485678611927584E-2</v>
      </c>
      <c r="N891" s="109">
        <v>7.2073844535895062E-2</v>
      </c>
      <c r="O891" s="109">
        <v>9.4118340760325127E-3</v>
      </c>
      <c r="P891" s="130"/>
      <c r="Q891" s="109">
        <v>1.4754999999999998</v>
      </c>
      <c r="R891" s="107">
        <f t="shared" si="217"/>
        <v>0.12023211879189913</v>
      </c>
      <c r="S891" s="109">
        <f t="shared" si="217"/>
        <v>0.10634495761271315</v>
      </c>
      <c r="T891" s="110">
        <f t="shared" si="217"/>
        <v>1.388716117918597E-2</v>
      </c>
      <c r="U891" s="108">
        <f t="shared" si="222"/>
        <v>0.36069635637569741</v>
      </c>
      <c r="V891" s="11">
        <f t="shared" si="222"/>
        <v>0.31903487283813947</v>
      </c>
      <c r="W891" s="11">
        <f t="shared" si="222"/>
        <v>4.1661483537557907E-2</v>
      </c>
      <c r="X891" s="92">
        <f t="shared" si="224"/>
        <v>3606.9635637569741</v>
      </c>
      <c r="Y891" s="15">
        <f t="shared" si="225"/>
        <v>3190.3487283813947</v>
      </c>
      <c r="Z891" s="15">
        <f t="shared" si="226"/>
        <v>416.61483537557905</v>
      </c>
      <c r="AA891" s="111">
        <f t="shared" si="218"/>
        <v>36.069635637569739</v>
      </c>
      <c r="AB891" s="87">
        <f t="shared" si="218"/>
        <v>31.903487283813948</v>
      </c>
      <c r="AC891" s="127">
        <f t="shared" si="218"/>
        <v>4.1661483537557906</v>
      </c>
      <c r="AD891" s="2"/>
      <c r="AE891" s="2"/>
      <c r="AF891" s="115"/>
    </row>
    <row r="892" spans="1:32" x14ac:dyDescent="0.25">
      <c r="A892" s="183" t="s">
        <v>45</v>
      </c>
      <c r="B892" s="183" t="s">
        <v>38</v>
      </c>
      <c r="C892" s="40" t="s">
        <v>975</v>
      </c>
      <c r="D892" s="183">
        <v>2</v>
      </c>
      <c r="E892" s="207" t="s">
        <v>530</v>
      </c>
      <c r="F892" s="207">
        <v>3</v>
      </c>
      <c r="G892" s="186"/>
      <c r="H892" s="109">
        <v>2.3347453452861613</v>
      </c>
      <c r="I892" s="121">
        <v>8.2084358361426641</v>
      </c>
      <c r="J892" s="121">
        <v>7.1663001543355342</v>
      </c>
      <c r="K892" s="121">
        <v>1.0421356818071299</v>
      </c>
      <c r="L892" s="130"/>
      <c r="M892" s="109">
        <v>8.2084358361426635E-2</v>
      </c>
      <c r="N892" s="109">
        <v>7.1663001543355337E-2</v>
      </c>
      <c r="O892" s="109">
        <v>1.04213568180713E-2</v>
      </c>
      <c r="P892" s="130"/>
      <c r="Q892" s="109">
        <v>1.5112399999999999</v>
      </c>
      <c r="R892" s="107">
        <f t="shared" si="217"/>
        <v>0.12404916573012238</v>
      </c>
      <c r="S892" s="109">
        <f t="shared" si="217"/>
        <v>0.10829999445238031</v>
      </c>
      <c r="T892" s="110">
        <f t="shared" si="217"/>
        <v>1.5749171277742068E-2</v>
      </c>
      <c r="U892" s="108">
        <f t="shared" si="222"/>
        <v>0.37214749719036716</v>
      </c>
      <c r="V892" s="11">
        <f t="shared" si="222"/>
        <v>0.32489998335714093</v>
      </c>
      <c r="W892" s="11">
        <f t="shared" si="222"/>
        <v>4.7247513833226215E-2</v>
      </c>
      <c r="X892" s="92">
        <f t="shared" si="224"/>
        <v>3721.4749719036718</v>
      </c>
      <c r="Y892" s="15">
        <f t="shared" si="225"/>
        <v>3248.9998335714095</v>
      </c>
      <c r="Z892" s="15">
        <f t="shared" si="226"/>
        <v>472.47513833226213</v>
      </c>
      <c r="AA892" s="111">
        <f t="shared" si="218"/>
        <v>37.214749719036718</v>
      </c>
      <c r="AB892" s="87">
        <f t="shared" si="218"/>
        <v>32.489998335714098</v>
      </c>
      <c r="AC892" s="127">
        <f t="shared" si="218"/>
        <v>4.7247513833226211</v>
      </c>
      <c r="AD892" s="2"/>
      <c r="AE892" s="2"/>
      <c r="AF892" s="115"/>
    </row>
    <row r="893" spans="1:32" x14ac:dyDescent="0.25">
      <c r="A893" s="183" t="s">
        <v>45</v>
      </c>
      <c r="B893" s="183" t="s">
        <v>38</v>
      </c>
      <c r="C893" s="40" t="s">
        <v>975</v>
      </c>
      <c r="D893" s="183">
        <v>2</v>
      </c>
      <c r="E893" s="207" t="s">
        <v>531</v>
      </c>
      <c r="F893" s="207">
        <v>3</v>
      </c>
      <c r="G893" s="186"/>
      <c r="H893" s="109">
        <v>2.4094656699797428</v>
      </c>
      <c r="I893" s="121">
        <v>7.7500286102294922</v>
      </c>
      <c r="J893" s="121">
        <v>6.9594366379705708</v>
      </c>
      <c r="K893" s="121">
        <v>0.79059197225892142</v>
      </c>
      <c r="L893" s="130"/>
      <c r="M893" s="109">
        <v>7.7500286102294924E-2</v>
      </c>
      <c r="N893" s="109">
        <v>6.9594366379705702E-2</v>
      </c>
      <c r="O893" s="109">
        <v>7.905919722589215E-3</v>
      </c>
      <c r="P893" s="130"/>
      <c r="Q893" s="109">
        <v>1.4982200000000001</v>
      </c>
      <c r="R893" s="107">
        <f t="shared" si="217"/>
        <v>0.11611247864418031</v>
      </c>
      <c r="S893" s="109">
        <f t="shared" si="217"/>
        <v>0.10426767159740269</v>
      </c>
      <c r="T893" s="110">
        <f t="shared" si="217"/>
        <v>1.1844807046777615E-2</v>
      </c>
      <c r="U893" s="108">
        <f t="shared" si="222"/>
        <v>0.34833743593254091</v>
      </c>
      <c r="V893" s="11">
        <f t="shared" si="222"/>
        <v>0.31280301479220807</v>
      </c>
      <c r="W893" s="11">
        <f t="shared" si="222"/>
        <v>3.5534421140332846E-2</v>
      </c>
      <c r="X893" s="92">
        <f t="shared" si="224"/>
        <v>3483.3743593254089</v>
      </c>
      <c r="Y893" s="15">
        <f t="shared" si="225"/>
        <v>3128.0301479220807</v>
      </c>
      <c r="Z893" s="15">
        <f t="shared" si="226"/>
        <v>355.34421140332847</v>
      </c>
      <c r="AA893" s="111">
        <f t="shared" si="218"/>
        <v>34.833743593254091</v>
      </c>
      <c r="AB893" s="87">
        <f t="shared" si="218"/>
        <v>31.280301479220807</v>
      </c>
      <c r="AC893" s="127">
        <f t="shared" si="218"/>
        <v>3.5534421140332846</v>
      </c>
      <c r="AD893" s="2"/>
      <c r="AE893" s="2"/>
      <c r="AF893" s="115"/>
    </row>
    <row r="894" spans="1:32" x14ac:dyDescent="0.25">
      <c r="A894" s="183" t="s">
        <v>45</v>
      </c>
      <c r="B894" s="183" t="s">
        <v>38</v>
      </c>
      <c r="C894" s="40" t="s">
        <v>975</v>
      </c>
      <c r="D894" s="183">
        <v>2</v>
      </c>
      <c r="E894" s="207" t="s">
        <v>532</v>
      </c>
      <c r="F894" s="207">
        <v>3</v>
      </c>
      <c r="G894" s="186"/>
      <c r="H894" s="109">
        <v>2.3980591583464332</v>
      </c>
      <c r="I894" s="121">
        <v>7.6945757865905762</v>
      </c>
      <c r="J894" s="121">
        <v>7.1138515869593286</v>
      </c>
      <c r="K894" s="121">
        <v>0.58072419963124755</v>
      </c>
      <c r="L894" s="130"/>
      <c r="M894" s="109">
        <v>7.6945757865905767E-2</v>
      </c>
      <c r="N894" s="109">
        <v>7.1138515869593286E-2</v>
      </c>
      <c r="O894" s="109">
        <v>5.8072419963124755E-3</v>
      </c>
      <c r="P894" s="130"/>
      <c r="Q894" s="109">
        <v>1.4850399999999999</v>
      </c>
      <c r="R894" s="107">
        <f t="shared" si="217"/>
        <v>0.11426752826118469</v>
      </c>
      <c r="S894" s="109">
        <f t="shared" si="217"/>
        <v>0.10564354160698081</v>
      </c>
      <c r="T894" s="110">
        <f t="shared" si="217"/>
        <v>8.6239866542038787E-3</v>
      </c>
      <c r="U894" s="108">
        <f t="shared" si="222"/>
        <v>0.34280258478355408</v>
      </c>
      <c r="V894" s="11">
        <f t="shared" si="222"/>
        <v>0.31693062482094242</v>
      </c>
      <c r="W894" s="11">
        <f t="shared" si="222"/>
        <v>2.5871959962611636E-2</v>
      </c>
      <c r="X894" s="92">
        <f t="shared" si="224"/>
        <v>3428.0258478355408</v>
      </c>
      <c r="Y894" s="15">
        <f t="shared" si="225"/>
        <v>3169.3062482094242</v>
      </c>
      <c r="Z894" s="15">
        <f t="shared" si="226"/>
        <v>258.71959962611635</v>
      </c>
      <c r="AA894" s="111">
        <f t="shared" si="218"/>
        <v>34.280258478355407</v>
      </c>
      <c r="AB894" s="87">
        <f t="shared" si="218"/>
        <v>31.693062482094241</v>
      </c>
      <c r="AC894" s="127">
        <f t="shared" si="218"/>
        <v>2.5871959962611637</v>
      </c>
      <c r="AD894" s="2"/>
      <c r="AE894" s="2"/>
      <c r="AF894" s="115"/>
    </row>
    <row r="895" spans="1:32" x14ac:dyDescent="0.25">
      <c r="A895" s="183" t="s">
        <v>45</v>
      </c>
      <c r="B895" s="183" t="s">
        <v>38</v>
      </c>
      <c r="C895" s="40" t="s">
        <v>975</v>
      </c>
      <c r="D895" s="183">
        <v>3</v>
      </c>
      <c r="E895" s="207" t="s">
        <v>456</v>
      </c>
      <c r="F895" s="207">
        <v>3.5</v>
      </c>
      <c r="G895" s="186">
        <v>39.5</v>
      </c>
      <c r="H895" s="109">
        <v>2.986210175939104</v>
      </c>
      <c r="I895" s="121">
        <v>8.3910470008850098</v>
      </c>
      <c r="J895" s="121">
        <v>7.3992179160214997</v>
      </c>
      <c r="K895" s="121">
        <v>0.99182908486351007</v>
      </c>
      <c r="L895" s="130"/>
      <c r="M895" s="109">
        <v>8.3910470008850102E-2</v>
      </c>
      <c r="N895" s="109">
        <v>7.3992179160214999E-2</v>
      </c>
      <c r="O895" s="109">
        <v>9.9182908486351012E-3</v>
      </c>
      <c r="P895" s="130"/>
      <c r="Q895" s="109">
        <v>1.3433600000000001</v>
      </c>
      <c r="R895" s="107">
        <f t="shared" si="217"/>
        <v>0.11272196899108888</v>
      </c>
      <c r="S895" s="109">
        <f t="shared" si="217"/>
        <v>9.9398133796666427E-2</v>
      </c>
      <c r="T895" s="110">
        <f t="shared" si="217"/>
        <v>1.3323835194422451E-2</v>
      </c>
      <c r="U895" s="108">
        <f t="shared" si="222"/>
        <v>0.39452689146881109</v>
      </c>
      <c r="V895" s="11">
        <f t="shared" si="222"/>
        <v>0.34789346828833256</v>
      </c>
      <c r="W895" s="11">
        <f t="shared" si="222"/>
        <v>4.6633423180478577E-2</v>
      </c>
      <c r="X895" s="92">
        <f t="shared" si="224"/>
        <v>3945.2689146881107</v>
      </c>
      <c r="Y895" s="15">
        <f t="shared" si="225"/>
        <v>3478.9346828833254</v>
      </c>
      <c r="Z895" s="15">
        <f t="shared" si="226"/>
        <v>466.33423180478576</v>
      </c>
      <c r="AA895" s="111">
        <f t="shared" si="218"/>
        <v>39.452689146881106</v>
      </c>
      <c r="AB895" s="87">
        <f t="shared" si="218"/>
        <v>34.789346828833253</v>
      </c>
      <c r="AC895" s="127">
        <f t="shared" si="218"/>
        <v>4.6633423180478575</v>
      </c>
      <c r="AD895" s="2"/>
      <c r="AE895" s="2"/>
      <c r="AF895" s="115"/>
    </row>
    <row r="896" spans="1:32" x14ac:dyDescent="0.25">
      <c r="A896" s="183" t="s">
        <v>45</v>
      </c>
      <c r="B896" s="183" t="s">
        <v>38</v>
      </c>
      <c r="C896" s="40" t="s">
        <v>975</v>
      </c>
      <c r="D896" s="183">
        <v>3</v>
      </c>
      <c r="E896" s="207" t="s">
        <v>457</v>
      </c>
      <c r="F896" s="207">
        <v>3</v>
      </c>
      <c r="G896" s="186"/>
      <c r="H896" s="109">
        <v>2.8287383417033545</v>
      </c>
      <c r="I896" s="121">
        <v>8.734959602355957</v>
      </c>
      <c r="J896" s="121">
        <v>7.9166797983794428</v>
      </c>
      <c r="K896" s="121">
        <v>0.81827980397651423</v>
      </c>
      <c r="L896" s="130"/>
      <c r="M896" s="109">
        <v>8.7349596023559573E-2</v>
      </c>
      <c r="N896" s="109">
        <v>7.9166797983794432E-2</v>
      </c>
      <c r="O896" s="109">
        <v>8.1827980397651424E-3</v>
      </c>
      <c r="P896" s="130"/>
      <c r="Q896" s="109">
        <v>1.3280799999999999</v>
      </c>
      <c r="R896" s="107">
        <f t="shared" si="217"/>
        <v>0.11600725148696898</v>
      </c>
      <c r="S896" s="109">
        <f t="shared" si="217"/>
        <v>0.1051398410663177</v>
      </c>
      <c r="T896" s="110">
        <f t="shared" si="217"/>
        <v>1.0867410420651289E-2</v>
      </c>
      <c r="U896" s="108">
        <f t="shared" si="222"/>
        <v>0.348021754460907</v>
      </c>
      <c r="V896" s="11">
        <f t="shared" si="222"/>
        <v>0.31541952319895311</v>
      </c>
      <c r="W896" s="11">
        <f t="shared" si="222"/>
        <v>3.2602231261953871E-2</v>
      </c>
      <c r="X896" s="92">
        <f t="shared" si="224"/>
        <v>3480.21754460907</v>
      </c>
      <c r="Y896" s="15">
        <f t="shared" si="225"/>
        <v>3154.1952319895313</v>
      </c>
      <c r="Z896" s="15">
        <f t="shared" si="226"/>
        <v>326.0223126195387</v>
      </c>
      <c r="AA896" s="111">
        <f t="shared" si="218"/>
        <v>34.8021754460907</v>
      </c>
      <c r="AB896" s="87">
        <f t="shared" si="218"/>
        <v>31.541952319895312</v>
      </c>
      <c r="AC896" s="127">
        <f t="shared" si="218"/>
        <v>3.2602231261953869</v>
      </c>
      <c r="AD896" s="2"/>
      <c r="AE896" s="2"/>
      <c r="AF896" s="115"/>
    </row>
    <row r="897" spans="1:32" x14ac:dyDescent="0.25">
      <c r="A897" s="183" t="s">
        <v>45</v>
      </c>
      <c r="B897" s="183" t="s">
        <v>38</v>
      </c>
      <c r="C897" s="40" t="s">
        <v>975</v>
      </c>
      <c r="D897" s="183">
        <v>3</v>
      </c>
      <c r="E897" s="207" t="s">
        <v>470</v>
      </c>
      <c r="F897" s="207">
        <v>3</v>
      </c>
      <c r="G897" s="186"/>
      <c r="H897" s="109">
        <v>2.9506595017098838</v>
      </c>
      <c r="I897" s="121">
        <v>8.2634057998657227</v>
      </c>
      <c r="J897" s="121">
        <v>7.6813682771653529</v>
      </c>
      <c r="K897" s="121">
        <v>0.58203752270036979</v>
      </c>
      <c r="L897" s="130"/>
      <c r="M897" s="109">
        <v>8.2634057998657223E-2</v>
      </c>
      <c r="N897" s="109">
        <v>7.6813682771653527E-2</v>
      </c>
      <c r="O897" s="109">
        <v>5.820375227003698E-3</v>
      </c>
      <c r="P897" s="130"/>
      <c r="Q897" s="109">
        <v>1.32124</v>
      </c>
      <c r="R897" s="107">
        <f t="shared" si="217"/>
        <v>0.10917942279014586</v>
      </c>
      <c r="S897" s="109">
        <f t="shared" si="217"/>
        <v>0.10148931022521951</v>
      </c>
      <c r="T897" s="110">
        <f t="shared" si="217"/>
        <v>7.6901125649263659E-3</v>
      </c>
      <c r="U897" s="108">
        <f t="shared" si="222"/>
        <v>0.32753826837043759</v>
      </c>
      <c r="V897" s="11">
        <f t="shared" si="222"/>
        <v>0.30446793067565853</v>
      </c>
      <c r="W897" s="11">
        <f t="shared" si="222"/>
        <v>2.3070337694779099E-2</v>
      </c>
      <c r="X897" s="92">
        <f t="shared" si="224"/>
        <v>3275.3826837043757</v>
      </c>
      <c r="Y897" s="15">
        <f t="shared" si="225"/>
        <v>3044.6793067565854</v>
      </c>
      <c r="Z897" s="15">
        <f t="shared" si="226"/>
        <v>230.70337694779099</v>
      </c>
      <c r="AA897" s="111">
        <f t="shared" si="218"/>
        <v>32.753826837043761</v>
      </c>
      <c r="AB897" s="87">
        <f t="shared" si="218"/>
        <v>30.446793067565856</v>
      </c>
      <c r="AC897" s="127">
        <f t="shared" si="218"/>
        <v>2.3070337694779099</v>
      </c>
      <c r="AD897" s="2"/>
      <c r="AE897" s="2"/>
      <c r="AF897" s="115"/>
    </row>
    <row r="898" spans="1:32" x14ac:dyDescent="0.25">
      <c r="A898" s="183" t="s">
        <v>45</v>
      </c>
      <c r="B898" s="183" t="s">
        <v>38</v>
      </c>
      <c r="C898" s="40" t="s">
        <v>975</v>
      </c>
      <c r="D898" s="183">
        <v>3</v>
      </c>
      <c r="E898" s="207" t="s">
        <v>471</v>
      </c>
      <c r="F898" s="207">
        <v>3</v>
      </c>
      <c r="G898" s="186"/>
      <c r="H898" s="109">
        <v>2.767117753989103</v>
      </c>
      <c r="I898" s="121">
        <v>8.48065185546875</v>
      </c>
      <c r="J898" s="121">
        <v>7.0576140810758998</v>
      </c>
      <c r="K898" s="121">
        <v>1.4230377743928502</v>
      </c>
      <c r="L898" s="130"/>
      <c r="M898" s="109">
        <v>8.4806518554687502E-2</v>
      </c>
      <c r="N898" s="109">
        <v>7.0576140810758997E-2</v>
      </c>
      <c r="O898" s="109">
        <v>1.4230377743928501E-2</v>
      </c>
      <c r="P898" s="130"/>
      <c r="Q898" s="109">
        <v>1.4009799999999999</v>
      </c>
      <c r="R898" s="107">
        <f t="shared" si="217"/>
        <v>0.11881223636474608</v>
      </c>
      <c r="S898" s="109">
        <f t="shared" si="217"/>
        <v>9.8875761753057137E-2</v>
      </c>
      <c r="T898" s="110">
        <f t="shared" si="217"/>
        <v>1.9936474611688949E-2</v>
      </c>
      <c r="U898" s="108">
        <f t="shared" si="222"/>
        <v>0.35643670909423825</v>
      </c>
      <c r="V898" s="11">
        <f t="shared" si="222"/>
        <v>0.29662728525917137</v>
      </c>
      <c r="W898" s="11">
        <f t="shared" si="222"/>
        <v>5.9809423835066843E-2</v>
      </c>
      <c r="X898" s="92">
        <f t="shared" si="224"/>
        <v>3564.3670909423827</v>
      </c>
      <c r="Y898" s="15">
        <f t="shared" si="225"/>
        <v>2966.2728525917137</v>
      </c>
      <c r="Z898" s="15">
        <f t="shared" si="226"/>
        <v>598.09423835066843</v>
      </c>
      <c r="AA898" s="111">
        <f t="shared" si="218"/>
        <v>35.643670909423825</v>
      </c>
      <c r="AB898" s="87">
        <f t="shared" si="218"/>
        <v>29.662728525917139</v>
      </c>
      <c r="AC898" s="127">
        <f t="shared" si="218"/>
        <v>5.9809423835066848</v>
      </c>
      <c r="AD898" s="2"/>
      <c r="AE898" s="2"/>
      <c r="AF898" s="115"/>
    </row>
    <row r="899" spans="1:32" x14ac:dyDescent="0.25">
      <c r="A899" s="183" t="s">
        <v>45</v>
      </c>
      <c r="B899" s="183" t="s">
        <v>38</v>
      </c>
      <c r="C899" s="40" t="s">
        <v>975</v>
      </c>
      <c r="D899" s="183">
        <v>3</v>
      </c>
      <c r="E899" s="207" t="s">
        <v>472</v>
      </c>
      <c r="F899" s="207">
        <v>3</v>
      </c>
      <c r="G899" s="186"/>
      <c r="H899" s="109">
        <v>2.4692544196772177</v>
      </c>
      <c r="I899" s="121">
        <v>8.8644950758343413</v>
      </c>
      <c r="J899" s="121">
        <v>7.8282269178950505</v>
      </c>
      <c r="K899" s="121">
        <v>1.0362681579392907</v>
      </c>
      <c r="L899" s="130"/>
      <c r="M899" s="109">
        <v>8.8644950758343416E-2</v>
      </c>
      <c r="N899" s="109">
        <v>7.8282269178950509E-2</v>
      </c>
      <c r="O899" s="109">
        <v>1.0362681579392907E-2</v>
      </c>
      <c r="P899" s="130"/>
      <c r="Q899" s="109">
        <v>1.3371200000000001</v>
      </c>
      <c r="R899" s="107">
        <f t="shared" si="217"/>
        <v>0.11852893655799615</v>
      </c>
      <c r="S899" s="109">
        <f t="shared" si="217"/>
        <v>0.10467278776455831</v>
      </c>
      <c r="T899" s="110">
        <f t="shared" si="217"/>
        <v>1.3856148793437845E-2</v>
      </c>
      <c r="U899" s="108">
        <f t="shared" si="222"/>
        <v>0.35558680967398842</v>
      </c>
      <c r="V899" s="11">
        <f t="shared" si="222"/>
        <v>0.31401836329367494</v>
      </c>
      <c r="W899" s="11">
        <f t="shared" si="222"/>
        <v>4.1568446380313533E-2</v>
      </c>
      <c r="X899" s="92">
        <f t="shared" si="224"/>
        <v>3555.8680967398841</v>
      </c>
      <c r="Y899" s="15">
        <f t="shared" si="225"/>
        <v>3140.1836329367493</v>
      </c>
      <c r="Z899" s="15">
        <f t="shared" si="226"/>
        <v>415.68446380313532</v>
      </c>
      <c r="AA899" s="111">
        <f t="shared" si="218"/>
        <v>35.558680967398843</v>
      </c>
      <c r="AB899" s="87">
        <f t="shared" si="218"/>
        <v>31.401836329367494</v>
      </c>
      <c r="AC899" s="127">
        <f t="shared" si="218"/>
        <v>4.1568446380313535</v>
      </c>
      <c r="AD899" s="2"/>
      <c r="AE899" s="2"/>
      <c r="AF899" s="115"/>
    </row>
    <row r="900" spans="1:32" x14ac:dyDescent="0.25">
      <c r="A900" s="183" t="s">
        <v>45</v>
      </c>
      <c r="B900" s="183" t="s">
        <v>38</v>
      </c>
      <c r="C900" s="40" t="s">
        <v>975</v>
      </c>
      <c r="D900" s="183">
        <v>3</v>
      </c>
      <c r="E900" s="207" t="s">
        <v>460</v>
      </c>
      <c r="F900" s="207">
        <v>3</v>
      </c>
      <c r="G900" s="186"/>
      <c r="H900" s="109">
        <v>2.2534325542395619</v>
      </c>
      <c r="I900" s="121">
        <v>8.1327469094009608</v>
      </c>
      <c r="J900" s="121">
        <v>8.5223245261887737</v>
      </c>
      <c r="K900" s="121">
        <v>0.3026445236348298</v>
      </c>
      <c r="L900" s="130"/>
      <c r="M900" s="109">
        <v>8.1327469094009605E-2</v>
      </c>
      <c r="N900" s="109">
        <v>8.5223245261887737E-2</v>
      </c>
      <c r="O900" s="109">
        <v>3.0264452363482999E-3</v>
      </c>
      <c r="P900" s="130"/>
      <c r="Q900" s="109">
        <v>1.43092</v>
      </c>
      <c r="R900" s="107">
        <f t="shared" si="217"/>
        <v>0.11637310207600023</v>
      </c>
      <c r="S900" s="109">
        <f t="shared" si="217"/>
        <v>0.1219476461101404</v>
      </c>
      <c r="T900" s="110">
        <f t="shared" si="217"/>
        <v>4.3306010175955091E-3</v>
      </c>
      <c r="U900" s="108">
        <f t="shared" si="222"/>
        <v>0.34911930622800064</v>
      </c>
      <c r="V900" s="11">
        <f t="shared" si="222"/>
        <v>0.3658429383304212</v>
      </c>
      <c r="W900" s="11">
        <f t="shared" si="222"/>
        <v>1.2991803052786528E-2</v>
      </c>
      <c r="X900" s="92">
        <f t="shared" si="224"/>
        <v>3491.1930622800064</v>
      </c>
      <c r="Y900" s="15">
        <f t="shared" si="225"/>
        <v>3658.429383304212</v>
      </c>
      <c r="Z900" s="15">
        <f t="shared" si="226"/>
        <v>129.91803052786528</v>
      </c>
      <c r="AA900" s="111">
        <f t="shared" si="218"/>
        <v>34.911930622800064</v>
      </c>
      <c r="AB900" s="87">
        <f t="shared" si="218"/>
        <v>36.584293833042118</v>
      </c>
      <c r="AC900" s="127">
        <f t="shared" si="218"/>
        <v>1.2991803052786528</v>
      </c>
      <c r="AD900" s="2"/>
      <c r="AE900" s="2"/>
      <c r="AF900" s="115"/>
    </row>
    <row r="901" spans="1:32" x14ac:dyDescent="0.25">
      <c r="A901" s="183" t="s">
        <v>45</v>
      </c>
      <c r="B901" s="183" t="s">
        <v>38</v>
      </c>
      <c r="C901" s="40" t="s">
        <v>975</v>
      </c>
      <c r="D901" s="183">
        <v>3</v>
      </c>
      <c r="E901" s="207" t="s">
        <v>473</v>
      </c>
      <c r="F901" s="207">
        <v>3</v>
      </c>
      <c r="G901" s="186"/>
      <c r="H901" s="109">
        <v>2.3623643921728443</v>
      </c>
      <c r="I901" s="121">
        <v>8.3220558166503906</v>
      </c>
      <c r="J901" s="121">
        <v>8.10517266281615</v>
      </c>
      <c r="K901" s="121">
        <v>0.21688315383424062</v>
      </c>
      <c r="L901" s="130"/>
      <c r="M901" s="109">
        <v>8.3220558166503908E-2</v>
      </c>
      <c r="N901" s="109">
        <v>8.10517266281615E-2</v>
      </c>
      <c r="O901" s="109">
        <v>2.1688315383424062E-3</v>
      </c>
      <c r="P901" s="130"/>
      <c r="Q901" s="109">
        <v>1.42448</v>
      </c>
      <c r="R901" s="107">
        <f t="shared" si="217"/>
        <v>0.11854602069702148</v>
      </c>
      <c r="S901" s="109">
        <f t="shared" si="217"/>
        <v>0.11545656354728349</v>
      </c>
      <c r="T901" s="110">
        <f t="shared" si="217"/>
        <v>3.0894571497379906E-3</v>
      </c>
      <c r="U901" s="108">
        <f t="shared" si="222"/>
        <v>0.35563806209106441</v>
      </c>
      <c r="V901" s="11">
        <f t="shared" si="222"/>
        <v>0.34636969064185047</v>
      </c>
      <c r="W901" s="11">
        <f t="shared" si="222"/>
        <v>9.2683714492139708E-3</v>
      </c>
      <c r="X901" s="92">
        <f t="shared" si="224"/>
        <v>3556.3806209106442</v>
      </c>
      <c r="Y901" s="15">
        <f t="shared" si="225"/>
        <v>3463.6969064185046</v>
      </c>
      <c r="Z901" s="15">
        <f t="shared" si="226"/>
        <v>92.683714492139714</v>
      </c>
      <c r="AA901" s="111">
        <f t="shared" si="218"/>
        <v>35.563806209106446</v>
      </c>
      <c r="AB901" s="87">
        <f t="shared" si="218"/>
        <v>34.636969064185045</v>
      </c>
      <c r="AC901" s="127">
        <f t="shared" si="218"/>
        <v>0.92683714492139713</v>
      </c>
      <c r="AD901" s="2"/>
      <c r="AE901" s="2"/>
      <c r="AF901" s="115"/>
    </row>
    <row r="902" spans="1:32" x14ac:dyDescent="0.25">
      <c r="A902" s="183" t="s">
        <v>45</v>
      </c>
      <c r="B902" s="183" t="s">
        <v>38</v>
      </c>
      <c r="C902" s="40" t="s">
        <v>975</v>
      </c>
      <c r="D902" s="183">
        <v>3</v>
      </c>
      <c r="E902" s="207" t="s">
        <v>491</v>
      </c>
      <c r="F902" s="207">
        <v>3</v>
      </c>
      <c r="G902" s="186"/>
      <c r="H902" s="109">
        <v>2.4853228962817435</v>
      </c>
      <c r="I902" s="121">
        <v>8.4871444702148438</v>
      </c>
      <c r="J902" s="121">
        <v>7.9159829847033523</v>
      </c>
      <c r="K902" s="121">
        <v>0.57116148551149148</v>
      </c>
      <c r="L902" s="130"/>
      <c r="M902" s="109">
        <v>8.4871444702148441E-2</v>
      </c>
      <c r="N902" s="109">
        <v>7.9159829847033528E-2</v>
      </c>
      <c r="O902" s="109">
        <v>5.7116148551149149E-3</v>
      </c>
      <c r="P902" s="130"/>
      <c r="Q902" s="109">
        <v>1.3926999999999998</v>
      </c>
      <c r="R902" s="107">
        <f t="shared" si="217"/>
        <v>0.11820046103668212</v>
      </c>
      <c r="S902" s="109">
        <f t="shared" si="217"/>
        <v>0.11024589502796359</v>
      </c>
      <c r="T902" s="110">
        <f t="shared" si="217"/>
        <v>7.9545660087185412E-3</v>
      </c>
      <c r="U902" s="108">
        <f t="shared" si="222"/>
        <v>0.3546013831100463</v>
      </c>
      <c r="V902" s="11">
        <f t="shared" si="222"/>
        <v>0.33073768508389079</v>
      </c>
      <c r="W902" s="11">
        <f t="shared" si="222"/>
        <v>2.3863698026155625E-2</v>
      </c>
      <c r="X902" s="92">
        <f t="shared" si="224"/>
        <v>3546.013831100463</v>
      </c>
      <c r="Y902" s="15">
        <f t="shared" si="225"/>
        <v>3307.376850838908</v>
      </c>
      <c r="Z902" s="15">
        <f t="shared" si="226"/>
        <v>238.63698026155626</v>
      </c>
      <c r="AA902" s="111">
        <f t="shared" si="218"/>
        <v>35.460138311004634</v>
      </c>
      <c r="AB902" s="87">
        <f t="shared" si="218"/>
        <v>33.07376850838908</v>
      </c>
      <c r="AC902" s="127">
        <f t="shared" si="218"/>
        <v>2.3863698026155626</v>
      </c>
      <c r="AD902" s="2"/>
      <c r="AE902" s="2"/>
      <c r="AF902" s="115"/>
    </row>
    <row r="903" spans="1:32" x14ac:dyDescent="0.25">
      <c r="A903" s="183" t="s">
        <v>45</v>
      </c>
      <c r="B903" s="183" t="s">
        <v>38</v>
      </c>
      <c r="C903" s="40" t="s">
        <v>975</v>
      </c>
      <c r="D903" s="183">
        <v>3</v>
      </c>
      <c r="E903" s="207" t="s">
        <v>492</v>
      </c>
      <c r="F903" s="207">
        <v>3</v>
      </c>
      <c r="G903" s="186"/>
      <c r="H903" s="109">
        <v>2.4599325429109977</v>
      </c>
      <c r="I903" s="121">
        <v>8.3020181655883789</v>
      </c>
      <c r="J903" s="121">
        <v>7.9473156230254753</v>
      </c>
      <c r="K903" s="121">
        <v>0.35470254256290357</v>
      </c>
      <c r="L903" s="130"/>
      <c r="M903" s="109">
        <v>8.302018165588379E-2</v>
      </c>
      <c r="N903" s="109">
        <v>7.9473156230254749E-2</v>
      </c>
      <c r="O903" s="109">
        <v>3.5470254256290356E-3</v>
      </c>
      <c r="P903" s="130"/>
      <c r="Q903" s="109">
        <v>1.37138</v>
      </c>
      <c r="R903" s="107">
        <f t="shared" si="217"/>
        <v>0.11385221671924592</v>
      </c>
      <c r="S903" s="109">
        <f t="shared" si="217"/>
        <v>0.10898789699104676</v>
      </c>
      <c r="T903" s="110">
        <f t="shared" si="217"/>
        <v>4.8643197281991466E-3</v>
      </c>
      <c r="U903" s="108">
        <f t="shared" si="222"/>
        <v>0.34155665015773773</v>
      </c>
      <c r="V903" s="11">
        <f t="shared" si="222"/>
        <v>0.32696369097314026</v>
      </c>
      <c r="W903" s="11">
        <f t="shared" si="222"/>
        <v>1.4592959184597441E-2</v>
      </c>
      <c r="X903" s="92">
        <f t="shared" si="224"/>
        <v>3415.5665015773775</v>
      </c>
      <c r="Y903" s="15">
        <f t="shared" si="225"/>
        <v>3269.6369097314027</v>
      </c>
      <c r="Z903" s="15">
        <f t="shared" si="226"/>
        <v>145.92959184597441</v>
      </c>
      <c r="AA903" s="111">
        <f t="shared" si="218"/>
        <v>34.155665015773778</v>
      </c>
      <c r="AB903" s="87">
        <f t="shared" si="218"/>
        <v>32.696369097314026</v>
      </c>
      <c r="AC903" s="127">
        <f t="shared" si="218"/>
        <v>1.4592959184597443</v>
      </c>
      <c r="AD903" s="2"/>
      <c r="AE903" s="2"/>
      <c r="AF903" s="115"/>
    </row>
    <row r="904" spans="1:32" x14ac:dyDescent="0.25">
      <c r="A904" s="183" t="s">
        <v>45</v>
      </c>
      <c r="B904" s="183" t="s">
        <v>38</v>
      </c>
      <c r="C904" s="40" t="s">
        <v>975</v>
      </c>
      <c r="D904" s="183">
        <v>3</v>
      </c>
      <c r="E904" s="207" t="s">
        <v>462</v>
      </c>
      <c r="F904" s="207">
        <v>3</v>
      </c>
      <c r="G904" s="186"/>
      <c r="H904" s="109">
        <v>2.3723625232315695</v>
      </c>
      <c r="I904" s="121">
        <v>7.9954996109008789</v>
      </c>
      <c r="J904" s="121">
        <v>7.4175510256301438</v>
      </c>
      <c r="K904" s="121">
        <v>0.57794858527073512</v>
      </c>
      <c r="L904" s="130"/>
      <c r="M904" s="109">
        <v>7.9954996109008789E-2</v>
      </c>
      <c r="N904" s="109">
        <v>7.4175510256301438E-2</v>
      </c>
      <c r="O904" s="109">
        <v>5.7794858527073509E-3</v>
      </c>
      <c r="P904" s="130"/>
      <c r="Q904" s="109">
        <v>1.4738</v>
      </c>
      <c r="R904" s="107">
        <f t="shared" si="217"/>
        <v>0.11783767326545715</v>
      </c>
      <c r="S904" s="109">
        <f t="shared" si="217"/>
        <v>0.10931986701573707</v>
      </c>
      <c r="T904" s="110">
        <f t="shared" si="217"/>
        <v>8.5178062497200946E-3</v>
      </c>
      <c r="U904" s="108">
        <f t="shared" si="222"/>
        <v>0.35351301979637145</v>
      </c>
      <c r="V904" s="11">
        <f t="shared" si="222"/>
        <v>0.32795960104721122</v>
      </c>
      <c r="W904" s="11">
        <f t="shared" si="222"/>
        <v>2.5553418749160284E-2</v>
      </c>
      <c r="X904" s="92">
        <f t="shared" si="224"/>
        <v>3535.1301979637146</v>
      </c>
      <c r="Y904" s="15">
        <f t="shared" si="225"/>
        <v>3279.5960104721121</v>
      </c>
      <c r="Z904" s="15">
        <f t="shared" si="226"/>
        <v>255.53418749160284</v>
      </c>
      <c r="AA904" s="111">
        <f t="shared" si="218"/>
        <v>35.351301979637149</v>
      </c>
      <c r="AB904" s="87">
        <f t="shared" si="218"/>
        <v>32.795960104721118</v>
      </c>
      <c r="AC904" s="127">
        <f t="shared" si="218"/>
        <v>2.5553418749160284</v>
      </c>
      <c r="AD904" s="2"/>
      <c r="AE904" s="2"/>
      <c r="AF904" s="115"/>
    </row>
    <row r="905" spans="1:32" x14ac:dyDescent="0.25">
      <c r="A905" s="183" t="s">
        <v>45</v>
      </c>
      <c r="B905" s="183" t="s">
        <v>38</v>
      </c>
      <c r="C905" s="40" t="s">
        <v>975</v>
      </c>
      <c r="D905" s="183">
        <v>3</v>
      </c>
      <c r="E905" s="207" t="s">
        <v>493</v>
      </c>
      <c r="F905" s="207">
        <v>3</v>
      </c>
      <c r="G905" s="186"/>
      <c r="H905" s="109">
        <v>2.3798369717979422</v>
      </c>
      <c r="I905" s="121">
        <v>8.0149714067947428</v>
      </c>
      <c r="J905" s="121">
        <v>7.9692705345345303</v>
      </c>
      <c r="K905" s="121">
        <v>4.5700872260212577E-2</v>
      </c>
      <c r="L905" s="130"/>
      <c r="M905" s="109">
        <v>8.0149714067947422E-2</v>
      </c>
      <c r="N905" s="109">
        <v>7.9692705345345297E-2</v>
      </c>
      <c r="O905" s="109">
        <v>4.5700872260212577E-4</v>
      </c>
      <c r="P905" s="130"/>
      <c r="Q905" s="109">
        <v>1.4532800000000001</v>
      </c>
      <c r="R905" s="107">
        <f t="shared" si="217"/>
        <v>0.11647997646066664</v>
      </c>
      <c r="S905" s="109">
        <f t="shared" si="217"/>
        <v>0.11581581482428342</v>
      </c>
      <c r="T905" s="110">
        <f t="shared" si="217"/>
        <v>6.6416163638321742E-4</v>
      </c>
      <c r="U905" s="108">
        <f t="shared" si="222"/>
        <v>0.34943992938199991</v>
      </c>
      <c r="V905" s="11">
        <f t="shared" si="222"/>
        <v>0.34744744447285031</v>
      </c>
      <c r="W905" s="11">
        <f t="shared" si="222"/>
        <v>1.9924849091496524E-3</v>
      </c>
      <c r="X905" s="92">
        <f t="shared" si="224"/>
        <v>3494.399293819999</v>
      </c>
      <c r="Y905" s="15">
        <f t="shared" si="225"/>
        <v>3474.4744447285029</v>
      </c>
      <c r="Z905" s="15">
        <f t="shared" si="226"/>
        <v>19.924849091496522</v>
      </c>
      <c r="AA905" s="111">
        <f t="shared" si="218"/>
        <v>34.94399293819999</v>
      </c>
      <c r="AB905" s="87">
        <f t="shared" si="218"/>
        <v>34.744744447285029</v>
      </c>
      <c r="AC905" s="127">
        <f t="shared" si="218"/>
        <v>0.19924849091496522</v>
      </c>
      <c r="AD905" s="2"/>
      <c r="AE905" s="2"/>
      <c r="AF905" s="115"/>
    </row>
    <row r="906" spans="1:32" x14ac:dyDescent="0.25">
      <c r="A906" s="183" t="s">
        <v>45</v>
      </c>
      <c r="B906" s="183" t="s">
        <v>38</v>
      </c>
      <c r="C906" s="40" t="s">
        <v>975</v>
      </c>
      <c r="D906" s="183">
        <v>3</v>
      </c>
      <c r="E906" s="207" t="s">
        <v>494</v>
      </c>
      <c r="F906" s="207">
        <v>3</v>
      </c>
      <c r="G906" s="186"/>
      <c r="H906" s="109">
        <v>2.4919378481384684</v>
      </c>
      <c r="I906" s="121">
        <v>7.9240141141005349</v>
      </c>
      <c r="J906" s="121">
        <v>7.9018676966664581</v>
      </c>
      <c r="K906" s="121">
        <v>2.2146417434076859E-2</v>
      </c>
      <c r="L906" s="130"/>
      <c r="M906" s="109">
        <v>7.9240141141005346E-2</v>
      </c>
      <c r="N906" s="109">
        <v>7.9018676966664578E-2</v>
      </c>
      <c r="O906" s="109">
        <v>2.2146417434076859E-4</v>
      </c>
      <c r="P906" s="130"/>
      <c r="Q906" s="109">
        <v>1.4691799999999999</v>
      </c>
      <c r="R906" s="107">
        <f t="shared" si="217"/>
        <v>0.11641803056154224</v>
      </c>
      <c r="S906" s="109">
        <f t="shared" si="217"/>
        <v>0.11609265982588426</v>
      </c>
      <c r="T906" s="110">
        <f t="shared" si="217"/>
        <v>3.2537073565797037E-4</v>
      </c>
      <c r="U906" s="108">
        <f t="shared" si="222"/>
        <v>0.34925409168462668</v>
      </c>
      <c r="V906" s="11">
        <f t="shared" si="222"/>
        <v>0.34827797947765277</v>
      </c>
      <c r="W906" s="11">
        <f t="shared" si="222"/>
        <v>9.7611220697391111E-4</v>
      </c>
      <c r="X906" s="92">
        <f t="shared" si="224"/>
        <v>3492.5409168462666</v>
      </c>
      <c r="Y906" s="15">
        <f t="shared" si="225"/>
        <v>3482.7797947765275</v>
      </c>
      <c r="Z906" s="15">
        <f t="shared" si="226"/>
        <v>9.7611220697391108</v>
      </c>
      <c r="AA906" s="111">
        <f t="shared" si="218"/>
        <v>34.925409168462664</v>
      </c>
      <c r="AB906" s="87">
        <f t="shared" si="218"/>
        <v>34.827797947765276</v>
      </c>
      <c r="AC906" s="127">
        <f t="shared" si="218"/>
        <v>9.7611220697391116E-2</v>
      </c>
      <c r="AD906" s="2"/>
      <c r="AE906" s="2"/>
      <c r="AF906" s="115"/>
    </row>
    <row r="907" spans="1:32" x14ac:dyDescent="0.25">
      <c r="A907" s="183" t="s">
        <v>45</v>
      </c>
      <c r="B907" s="183" t="s">
        <v>38</v>
      </c>
      <c r="C907" s="40" t="s">
        <v>975</v>
      </c>
      <c r="D907" s="183">
        <v>3</v>
      </c>
      <c r="E907" s="207" t="s">
        <v>464</v>
      </c>
      <c r="F907" s="207">
        <v>3</v>
      </c>
      <c r="G907" s="186"/>
      <c r="H907" s="109">
        <v>2.4663677130044546</v>
      </c>
      <c r="I907" s="121">
        <v>8.3598904194484671</v>
      </c>
      <c r="J907" s="121">
        <v>7.9228384719301257</v>
      </c>
      <c r="K907" s="121">
        <v>0.43705194751834142</v>
      </c>
      <c r="L907" s="130"/>
      <c r="M907" s="109">
        <v>8.3598904194484666E-2</v>
      </c>
      <c r="N907" s="109">
        <v>7.9228384719301256E-2</v>
      </c>
      <c r="O907" s="109">
        <v>4.3705194751834141E-3</v>
      </c>
      <c r="P907" s="130"/>
      <c r="Q907" s="109">
        <v>1.4436599999999999</v>
      </c>
      <c r="R907" s="107">
        <f t="shared" si="217"/>
        <v>0.12068839402940973</v>
      </c>
      <c r="S907" s="109">
        <f t="shared" si="217"/>
        <v>0.11437884988386644</v>
      </c>
      <c r="T907" s="110">
        <f t="shared" si="217"/>
        <v>6.3095441455432878E-3</v>
      </c>
      <c r="U907" s="108">
        <f t="shared" si="222"/>
        <v>0.36206518208822919</v>
      </c>
      <c r="V907" s="11">
        <f t="shared" si="222"/>
        <v>0.34313654965159934</v>
      </c>
      <c r="W907" s="11">
        <f t="shared" si="222"/>
        <v>1.8928632436629865E-2</v>
      </c>
      <c r="X907" s="92">
        <f t="shared" si="224"/>
        <v>3620.6518208822918</v>
      </c>
      <c r="Y907" s="15">
        <f t="shared" si="225"/>
        <v>3431.3654965159935</v>
      </c>
      <c r="Z907" s="15">
        <f t="shared" si="226"/>
        <v>189.28632436629866</v>
      </c>
      <c r="AA907" s="111">
        <f t="shared" si="218"/>
        <v>36.206518208822921</v>
      </c>
      <c r="AB907" s="87">
        <f t="shared" si="218"/>
        <v>34.313654965159934</v>
      </c>
      <c r="AC907" s="127">
        <f t="shared" si="218"/>
        <v>1.8928632436629866</v>
      </c>
      <c r="AD907" s="2"/>
      <c r="AE907" s="2"/>
      <c r="AF907" s="115"/>
    </row>
    <row r="908" spans="1:32" x14ac:dyDescent="0.25">
      <c r="A908" s="183" t="s">
        <v>46</v>
      </c>
      <c r="B908" s="183" t="s">
        <v>38</v>
      </c>
      <c r="C908" s="40" t="s">
        <v>975</v>
      </c>
      <c r="D908" s="183">
        <v>1</v>
      </c>
      <c r="E908" s="207" t="s">
        <v>521</v>
      </c>
      <c r="F908" s="207">
        <v>1.5</v>
      </c>
      <c r="G908" s="186">
        <v>16.5</v>
      </c>
      <c r="H908" s="109">
        <v>2.8288023512122793</v>
      </c>
      <c r="I908" s="121">
        <v>10.355471611022949</v>
      </c>
      <c r="J908" s="121">
        <v>9.9539500943533632</v>
      </c>
      <c r="K908" s="121">
        <v>0.40152151666958602</v>
      </c>
      <c r="L908" s="130"/>
      <c r="M908" s="109">
        <v>0.1035547161102295</v>
      </c>
      <c r="N908" s="109">
        <v>9.9539500943533629E-2</v>
      </c>
      <c r="O908" s="109">
        <v>4.0152151666958602E-3</v>
      </c>
      <c r="P908" s="130"/>
      <c r="Q908" s="109">
        <v>1.39662</v>
      </c>
      <c r="R908" s="107">
        <f t="shared" si="217"/>
        <v>0.14462658761386871</v>
      </c>
      <c r="S908" s="109">
        <f t="shared" si="217"/>
        <v>0.13901885780775794</v>
      </c>
      <c r="T908" s="110">
        <f t="shared" si="217"/>
        <v>5.6077298061107724E-3</v>
      </c>
      <c r="U908" s="108">
        <f t="shared" si="222"/>
        <v>0.21693988142080309</v>
      </c>
      <c r="V908" s="11">
        <f t="shared" si="222"/>
        <v>0.2085282867116369</v>
      </c>
      <c r="W908" s="11">
        <f t="shared" si="222"/>
        <v>8.4115947091661578E-3</v>
      </c>
      <c r="X908" s="92">
        <f t="shared" si="224"/>
        <v>2169.3988142080307</v>
      </c>
      <c r="Y908" s="15">
        <f t="shared" si="225"/>
        <v>2085.2828671163688</v>
      </c>
      <c r="Z908" s="15">
        <f t="shared" si="226"/>
        <v>84.115947091661582</v>
      </c>
      <c r="AA908" s="111">
        <f t="shared" si="218"/>
        <v>21.693988142080308</v>
      </c>
      <c r="AB908" s="87">
        <f t="shared" si="218"/>
        <v>20.852828671163689</v>
      </c>
      <c r="AC908" s="127">
        <f t="shared" si="218"/>
        <v>0.8411594709166158</v>
      </c>
      <c r="AD908" s="2"/>
      <c r="AE908" s="2"/>
      <c r="AF908" s="115"/>
    </row>
    <row r="909" spans="1:32" x14ac:dyDescent="0.25">
      <c r="A909" s="183" t="s">
        <v>46</v>
      </c>
      <c r="B909" s="183" t="s">
        <v>38</v>
      </c>
      <c r="C909" s="40" t="s">
        <v>975</v>
      </c>
      <c r="D909" s="183">
        <v>1</v>
      </c>
      <c r="E909" s="207" t="s">
        <v>522</v>
      </c>
      <c r="F909" s="207">
        <v>3</v>
      </c>
      <c r="G909" s="186"/>
      <c r="H909" s="109">
        <v>2.7451722832260428</v>
      </c>
      <c r="I909" s="121">
        <v>10.064523696899414</v>
      </c>
      <c r="J909" s="121">
        <v>9.8140876946779709</v>
      </c>
      <c r="K909" s="121">
        <v>0.25043600222144313</v>
      </c>
      <c r="L909" s="130"/>
      <c r="M909" s="109">
        <v>0.10064523696899413</v>
      </c>
      <c r="N909" s="109">
        <v>9.8140876946779712E-2</v>
      </c>
      <c r="O909" s="109">
        <v>2.5043600222144314E-3</v>
      </c>
      <c r="P909" s="130"/>
      <c r="Q909" s="109">
        <v>1.4910199999999998</v>
      </c>
      <c r="R909" s="107">
        <f t="shared" si="217"/>
        <v>0.15006406122550961</v>
      </c>
      <c r="S909" s="109">
        <f t="shared" si="217"/>
        <v>0.14633001034518747</v>
      </c>
      <c r="T909" s="110">
        <f t="shared" si="217"/>
        <v>3.7340508803221611E-3</v>
      </c>
      <c r="U909" s="108">
        <f t="shared" si="222"/>
        <v>0.45019218367652886</v>
      </c>
      <c r="V909" s="11">
        <f t="shared" si="222"/>
        <v>0.43899003103556244</v>
      </c>
      <c r="W909" s="11">
        <f t="shared" si="222"/>
        <v>1.1202152640966483E-2</v>
      </c>
      <c r="X909" s="92">
        <f t="shared" si="224"/>
        <v>4501.9218367652884</v>
      </c>
      <c r="Y909" s="15">
        <f t="shared" si="225"/>
        <v>4389.9003103556242</v>
      </c>
      <c r="Z909" s="15">
        <f t="shared" si="226"/>
        <v>112.02152640966483</v>
      </c>
      <c r="AA909" s="111">
        <f t="shared" si="218"/>
        <v>45.019218367652883</v>
      </c>
      <c r="AB909" s="87">
        <f t="shared" si="218"/>
        <v>43.899003103556247</v>
      </c>
      <c r="AC909" s="127">
        <f t="shared" si="218"/>
        <v>1.1202152640966483</v>
      </c>
      <c r="AD909" s="2"/>
      <c r="AE909" s="2"/>
      <c r="AF909" s="115"/>
    </row>
    <row r="910" spans="1:32" x14ac:dyDescent="0.25">
      <c r="A910" s="183" t="s">
        <v>46</v>
      </c>
      <c r="B910" s="183" t="s">
        <v>38</v>
      </c>
      <c r="C910" s="40" t="s">
        <v>975</v>
      </c>
      <c r="D910" s="183">
        <v>1</v>
      </c>
      <c r="E910" s="207" t="s">
        <v>523</v>
      </c>
      <c r="F910" s="207">
        <v>3</v>
      </c>
      <c r="G910" s="186"/>
      <c r="H910" s="109">
        <v>2.7188689505166259</v>
      </c>
      <c r="I910" s="121">
        <v>10.032907009124756</v>
      </c>
      <c r="J910" s="121">
        <v>9.6534027148356145</v>
      </c>
      <c r="K910" s="121">
        <v>0.37950429428914134</v>
      </c>
      <c r="L910" s="130"/>
      <c r="M910" s="109">
        <v>0.10032907009124756</v>
      </c>
      <c r="N910" s="109">
        <v>9.6534027148356141E-2</v>
      </c>
      <c r="O910" s="109">
        <v>3.7950429428914136E-3</v>
      </c>
      <c r="P910" s="130"/>
      <c r="Q910" s="109">
        <v>1.5466600000000001</v>
      </c>
      <c r="R910" s="107">
        <f t="shared" si="217"/>
        <v>0.15517495954732896</v>
      </c>
      <c r="S910" s="109">
        <f t="shared" si="217"/>
        <v>0.14930531842927652</v>
      </c>
      <c r="T910" s="110">
        <f t="shared" si="217"/>
        <v>5.8696411180524342E-3</v>
      </c>
      <c r="U910" s="108">
        <f t="shared" si="222"/>
        <v>0.46552487864198683</v>
      </c>
      <c r="V910" s="11">
        <f t="shared" si="222"/>
        <v>0.44791595528782957</v>
      </c>
      <c r="W910" s="11">
        <f t="shared" si="222"/>
        <v>1.7608923354157303E-2</v>
      </c>
      <c r="X910" s="92">
        <f t="shared" si="224"/>
        <v>4655.2487864198683</v>
      </c>
      <c r="Y910" s="15">
        <f t="shared" si="225"/>
        <v>4479.1595528782955</v>
      </c>
      <c r="Z910" s="15">
        <f t="shared" si="226"/>
        <v>176.08923354157304</v>
      </c>
      <c r="AA910" s="111">
        <f t="shared" si="218"/>
        <v>46.552487864198682</v>
      </c>
      <c r="AB910" s="87">
        <f t="shared" si="218"/>
        <v>44.791595528782956</v>
      </c>
      <c r="AC910" s="127">
        <f t="shared" si="218"/>
        <v>1.7608923354157304</v>
      </c>
      <c r="AD910" s="2"/>
      <c r="AE910" s="2"/>
      <c r="AF910" s="115"/>
    </row>
    <row r="911" spans="1:32" x14ac:dyDescent="0.25">
      <c r="A911" s="183" t="s">
        <v>46</v>
      </c>
      <c r="B911" s="183" t="s">
        <v>38</v>
      </c>
      <c r="C911" s="40" t="s">
        <v>975</v>
      </c>
      <c r="D911" s="183">
        <v>1</v>
      </c>
      <c r="E911" s="207" t="s">
        <v>524</v>
      </c>
      <c r="F911" s="207">
        <v>3</v>
      </c>
      <c r="G911" s="186"/>
      <c r="H911" s="109">
        <v>2.930473089446441</v>
      </c>
      <c r="I911" s="121">
        <v>10.284430503845215</v>
      </c>
      <c r="J911" s="121">
        <v>10.078729342007819</v>
      </c>
      <c r="K911" s="121">
        <v>0.20570116183739628</v>
      </c>
      <c r="L911" s="130"/>
      <c r="M911" s="109">
        <v>0.10284430503845216</v>
      </c>
      <c r="N911" s="109">
        <v>0.10078729342007818</v>
      </c>
      <c r="O911" s="109">
        <v>2.0570116183739628E-3</v>
      </c>
      <c r="P911" s="130"/>
      <c r="Q911" s="109">
        <v>1.55196</v>
      </c>
      <c r="R911" s="107">
        <f t="shared" si="217"/>
        <v>0.15961024764747619</v>
      </c>
      <c r="S911" s="109">
        <f t="shared" si="217"/>
        <v>0.15641784789622454</v>
      </c>
      <c r="T911" s="110">
        <f t="shared" si="217"/>
        <v>3.1923997512516553E-3</v>
      </c>
      <c r="U911" s="108">
        <f t="shared" si="222"/>
        <v>0.47883074294242861</v>
      </c>
      <c r="V911" s="11">
        <f t="shared" si="222"/>
        <v>0.46925354368867356</v>
      </c>
      <c r="W911" s="11">
        <f t="shared" si="222"/>
        <v>9.5771992537549665E-3</v>
      </c>
      <c r="X911" s="92">
        <f t="shared" si="224"/>
        <v>4788.3074294242861</v>
      </c>
      <c r="Y911" s="15">
        <f t="shared" si="225"/>
        <v>4692.5354368867356</v>
      </c>
      <c r="Z911" s="15">
        <f t="shared" si="226"/>
        <v>95.771992537549664</v>
      </c>
      <c r="AA911" s="111">
        <f t="shared" si="218"/>
        <v>47.88307429424286</v>
      </c>
      <c r="AB911" s="87">
        <f t="shared" si="218"/>
        <v>46.92535436886736</v>
      </c>
      <c r="AC911" s="127">
        <f t="shared" si="218"/>
        <v>0.95771992537549666</v>
      </c>
      <c r="AD911" s="2"/>
      <c r="AE911" s="2"/>
      <c r="AF911" s="115"/>
    </row>
    <row r="912" spans="1:32" x14ac:dyDescent="0.25">
      <c r="A912" s="183" t="s">
        <v>46</v>
      </c>
      <c r="B912" s="183" t="s">
        <v>38</v>
      </c>
      <c r="C912" s="40" t="s">
        <v>975</v>
      </c>
      <c r="D912" s="183">
        <v>1</v>
      </c>
      <c r="E912" s="207" t="s">
        <v>525</v>
      </c>
      <c r="F912" s="207">
        <v>3</v>
      </c>
      <c r="G912" s="186"/>
      <c r="H912" s="109">
        <v>2.8365560014593507</v>
      </c>
      <c r="I912" s="121">
        <v>10.039673805236816</v>
      </c>
      <c r="J912" s="121">
        <v>9.9814845443163289</v>
      </c>
      <c r="K912" s="121">
        <v>5.8189260920487484E-2</v>
      </c>
      <c r="L912" s="130"/>
      <c r="M912" s="109">
        <v>0.10039673805236816</v>
      </c>
      <c r="N912" s="109">
        <v>9.9814845443163283E-2</v>
      </c>
      <c r="O912" s="109">
        <v>5.8189260920487489E-4</v>
      </c>
      <c r="P912" s="130"/>
      <c r="Q912" s="109">
        <v>1.49518</v>
      </c>
      <c r="R912" s="107">
        <f t="shared" si="217"/>
        <v>0.15011119480113982</v>
      </c>
      <c r="S912" s="109">
        <f t="shared" si="217"/>
        <v>0.14924116060970888</v>
      </c>
      <c r="T912" s="110">
        <f t="shared" si="217"/>
        <v>8.7003419143094477E-4</v>
      </c>
      <c r="U912" s="108">
        <f t="shared" si="222"/>
        <v>0.45033358440341953</v>
      </c>
      <c r="V912" s="11">
        <f t="shared" si="222"/>
        <v>0.44772348182912663</v>
      </c>
      <c r="W912" s="11">
        <f t="shared" si="222"/>
        <v>2.6101025742928342E-3</v>
      </c>
      <c r="X912" s="92">
        <f t="shared" si="224"/>
        <v>4503.3358440341954</v>
      </c>
      <c r="Y912" s="15">
        <f t="shared" si="225"/>
        <v>4477.2348182912665</v>
      </c>
      <c r="Z912" s="15">
        <f t="shared" si="226"/>
        <v>26.101025742928343</v>
      </c>
      <c r="AA912" s="111">
        <f t="shared" si="218"/>
        <v>45.033358440341956</v>
      </c>
      <c r="AB912" s="87">
        <f t="shared" si="218"/>
        <v>44.772348182912665</v>
      </c>
      <c r="AC912" s="127">
        <f t="shared" si="218"/>
        <v>0.26101025742928341</v>
      </c>
      <c r="AD912" s="2"/>
      <c r="AE912" s="2"/>
      <c r="AF912" s="115"/>
    </row>
    <row r="913" spans="1:32" x14ac:dyDescent="0.25">
      <c r="A913" s="183" t="s">
        <v>46</v>
      </c>
      <c r="B913" s="183" t="s">
        <v>38</v>
      </c>
      <c r="C913" s="40" t="s">
        <v>975</v>
      </c>
      <c r="D913" s="183">
        <v>1</v>
      </c>
      <c r="E913" s="207" t="s">
        <v>526</v>
      </c>
      <c r="F913" s="207">
        <v>3</v>
      </c>
      <c r="G913" s="186"/>
      <c r="H913" s="109">
        <v>2.7929441411171942</v>
      </c>
      <c r="I913" s="121">
        <v>10.279941558837891</v>
      </c>
      <c r="J913" s="121">
        <v>9.5740721625272371</v>
      </c>
      <c r="K913" s="121">
        <v>0.70586939631065349</v>
      </c>
      <c r="L913" s="130"/>
      <c r="M913" s="109">
        <v>0.10279941558837891</v>
      </c>
      <c r="N913" s="109">
        <v>9.5740721625272376E-2</v>
      </c>
      <c r="O913" s="109">
        <v>7.0586939631065351E-3</v>
      </c>
      <c r="P913" s="130"/>
      <c r="Q913" s="109">
        <v>1.48444</v>
      </c>
      <c r="R913" s="107">
        <f t="shared" si="217"/>
        <v>0.15259956447601319</v>
      </c>
      <c r="S913" s="109">
        <f t="shared" si="217"/>
        <v>0.14212135680941931</v>
      </c>
      <c r="T913" s="110">
        <f t="shared" si="217"/>
        <v>1.0478207666593865E-2</v>
      </c>
      <c r="U913" s="108">
        <f t="shared" si="222"/>
        <v>0.45779869342803953</v>
      </c>
      <c r="V913" s="11">
        <f t="shared" si="222"/>
        <v>0.42636407042825797</v>
      </c>
      <c r="W913" s="11">
        <f t="shared" si="222"/>
        <v>3.1434622999781593E-2</v>
      </c>
      <c r="X913" s="92">
        <f t="shared" si="224"/>
        <v>4577.986934280395</v>
      </c>
      <c r="Y913" s="15">
        <f t="shared" si="225"/>
        <v>4263.6407042825795</v>
      </c>
      <c r="Z913" s="15">
        <f t="shared" si="226"/>
        <v>314.34622999781595</v>
      </c>
      <c r="AA913" s="111">
        <f t="shared" si="218"/>
        <v>45.779869342803948</v>
      </c>
      <c r="AB913" s="87">
        <f t="shared" si="218"/>
        <v>42.636407042825795</v>
      </c>
      <c r="AC913" s="127">
        <f t="shared" si="218"/>
        <v>3.1434622999781596</v>
      </c>
      <c r="AD913" s="2"/>
      <c r="AE913" s="2"/>
      <c r="AF913" s="115"/>
    </row>
    <row r="914" spans="1:32" x14ac:dyDescent="0.25">
      <c r="A914" s="183" t="s">
        <v>46</v>
      </c>
      <c r="B914" s="183" t="s">
        <v>38</v>
      </c>
      <c r="C914" s="40" t="s">
        <v>975</v>
      </c>
      <c r="D914" s="183">
        <v>2</v>
      </c>
      <c r="E914" s="207" t="s">
        <v>521</v>
      </c>
      <c r="F914" s="207">
        <v>1.5</v>
      </c>
      <c r="G914" s="186">
        <v>16.5</v>
      </c>
      <c r="H914" s="109">
        <v>3.046387677486015</v>
      </c>
      <c r="I914" s="121">
        <v>10.002761840820313</v>
      </c>
      <c r="J914" s="121">
        <v>9.6063881222798528</v>
      </c>
      <c r="K914" s="121">
        <v>0.39637371854045966</v>
      </c>
      <c r="L914" s="130"/>
      <c r="M914" s="109">
        <v>0.10002761840820312</v>
      </c>
      <c r="N914" s="109">
        <v>9.6063881222798533E-2</v>
      </c>
      <c r="O914" s="109">
        <v>3.9637371854045964E-3</v>
      </c>
      <c r="P914" s="130"/>
      <c r="Q914" s="109">
        <v>1.3750799999999999</v>
      </c>
      <c r="R914" s="107">
        <f t="shared" si="217"/>
        <v>0.13754597752075193</v>
      </c>
      <c r="S914" s="109">
        <f t="shared" si="217"/>
        <v>0.1320955217918458</v>
      </c>
      <c r="T914" s="110">
        <f t="shared" si="217"/>
        <v>5.4504557289061515E-3</v>
      </c>
      <c r="U914" s="108">
        <f t="shared" si="222"/>
        <v>0.20631896628112789</v>
      </c>
      <c r="V914" s="11">
        <f t="shared" si="222"/>
        <v>0.19814328268776871</v>
      </c>
      <c r="W914" s="11">
        <f t="shared" si="222"/>
        <v>8.1756835933592276E-3</v>
      </c>
      <c r="X914" s="92">
        <f t="shared" si="224"/>
        <v>2063.189662811279</v>
      </c>
      <c r="Y914" s="15">
        <f t="shared" si="225"/>
        <v>1981.4328268776871</v>
      </c>
      <c r="Z914" s="15">
        <f t="shared" si="226"/>
        <v>81.756835933592271</v>
      </c>
      <c r="AA914" s="111">
        <f t="shared" si="218"/>
        <v>20.631896628112791</v>
      </c>
      <c r="AB914" s="87">
        <f t="shared" si="218"/>
        <v>19.814328268776872</v>
      </c>
      <c r="AC914" s="127">
        <f t="shared" si="218"/>
        <v>0.81756835933592276</v>
      </c>
      <c r="AD914" s="2"/>
      <c r="AE914" s="2"/>
      <c r="AF914" s="115"/>
    </row>
    <row r="915" spans="1:32" x14ac:dyDescent="0.25">
      <c r="A915" s="183" t="s">
        <v>46</v>
      </c>
      <c r="B915" s="183" t="s">
        <v>38</v>
      </c>
      <c r="C915" s="40" t="s">
        <v>975</v>
      </c>
      <c r="D915" s="183">
        <v>2</v>
      </c>
      <c r="E915" s="207" t="s">
        <v>522</v>
      </c>
      <c r="F915" s="207">
        <v>3</v>
      </c>
      <c r="G915" s="186"/>
      <c r="H915" s="109">
        <v>3.0412813423585177</v>
      </c>
      <c r="I915" s="121">
        <v>10.400905132293701</v>
      </c>
      <c r="J915" s="121">
        <v>10.163496179114277</v>
      </c>
      <c r="K915" s="121">
        <v>0.23740895317942368</v>
      </c>
      <c r="L915" s="130"/>
      <c r="M915" s="109">
        <v>0.10400905132293702</v>
      </c>
      <c r="N915" s="109">
        <v>0.10163496179114277</v>
      </c>
      <c r="O915" s="109">
        <v>2.3740895317942369E-3</v>
      </c>
      <c r="P915" s="130"/>
      <c r="Q915" s="109">
        <v>1.4382000000000001</v>
      </c>
      <c r="R915" s="107">
        <f t="shared" si="217"/>
        <v>0.14958581761264803</v>
      </c>
      <c r="S915" s="109">
        <f t="shared" si="217"/>
        <v>0.14617140204802154</v>
      </c>
      <c r="T915" s="110">
        <f t="shared" si="217"/>
        <v>3.414415564626472E-3</v>
      </c>
      <c r="U915" s="108">
        <f t="shared" si="222"/>
        <v>0.44875745283794405</v>
      </c>
      <c r="V915" s="11">
        <f t="shared" si="222"/>
        <v>0.43851420614406461</v>
      </c>
      <c r="W915" s="11">
        <f t="shared" si="222"/>
        <v>1.0243246693879417E-2</v>
      </c>
      <c r="X915" s="92">
        <f t="shared" si="224"/>
        <v>4487.5745283794404</v>
      </c>
      <c r="Y915" s="15">
        <f t="shared" si="225"/>
        <v>4385.1420614406461</v>
      </c>
      <c r="Z915" s="15">
        <f t="shared" si="226"/>
        <v>102.43246693879416</v>
      </c>
      <c r="AA915" s="111">
        <f t="shared" si="218"/>
        <v>44.875745283794402</v>
      </c>
      <c r="AB915" s="87">
        <f t="shared" si="218"/>
        <v>43.851420614406464</v>
      </c>
      <c r="AC915" s="127">
        <f t="shared" si="218"/>
        <v>1.0243246693879418</v>
      </c>
      <c r="AD915" s="2"/>
      <c r="AE915" s="2"/>
      <c r="AF915" s="115"/>
    </row>
    <row r="916" spans="1:32" x14ac:dyDescent="0.25">
      <c r="A916" s="183" t="s">
        <v>46</v>
      </c>
      <c r="B916" s="183" t="s">
        <v>38</v>
      </c>
      <c r="C916" s="40" t="s">
        <v>975</v>
      </c>
      <c r="D916" s="183">
        <v>2</v>
      </c>
      <c r="E916" s="207" t="s">
        <v>523</v>
      </c>
      <c r="F916" s="207">
        <v>3</v>
      </c>
      <c r="G916" s="186"/>
      <c r="H916" s="109">
        <v>3.0367504835589636</v>
      </c>
      <c r="I916" s="121">
        <v>10.261964797973633</v>
      </c>
      <c r="J916" s="121">
        <v>10.05374987858638</v>
      </c>
      <c r="K916" s="121">
        <v>0.20821491938725245</v>
      </c>
      <c r="L916" s="130"/>
      <c r="M916" s="109">
        <v>0.10261964797973633</v>
      </c>
      <c r="N916" s="109">
        <v>0.10053749878586381</v>
      </c>
      <c r="O916" s="109">
        <v>2.0821491938725245E-3</v>
      </c>
      <c r="P916" s="130"/>
      <c r="Q916" s="109">
        <v>1.48668</v>
      </c>
      <c r="R916" s="107">
        <f t="shared" si="217"/>
        <v>0.15256257825851441</v>
      </c>
      <c r="S916" s="109">
        <f t="shared" si="217"/>
        <v>0.149467088694968</v>
      </c>
      <c r="T916" s="110">
        <f t="shared" si="217"/>
        <v>3.0954895635464047E-3</v>
      </c>
      <c r="U916" s="108">
        <f t="shared" si="222"/>
        <v>0.4576877347755432</v>
      </c>
      <c r="V916" s="11">
        <f t="shared" si="222"/>
        <v>0.44840126608490399</v>
      </c>
      <c r="W916" s="11">
        <f t="shared" si="222"/>
        <v>9.2864686906392151E-3</v>
      </c>
      <c r="X916" s="92">
        <f t="shared" si="224"/>
        <v>4576.8773477554323</v>
      </c>
      <c r="Y916" s="15">
        <f t="shared" si="225"/>
        <v>4484.01266084904</v>
      </c>
      <c r="Z916" s="15">
        <f t="shared" si="226"/>
        <v>92.864686906392151</v>
      </c>
      <c r="AA916" s="111">
        <f t="shared" si="218"/>
        <v>45.768773477554326</v>
      </c>
      <c r="AB916" s="87">
        <f t="shared" si="218"/>
        <v>44.840126608490401</v>
      </c>
      <c r="AC916" s="127">
        <f t="shared" si="218"/>
        <v>0.92864686906392158</v>
      </c>
      <c r="AD916" s="2"/>
      <c r="AE916" s="2"/>
      <c r="AF916" s="115"/>
    </row>
    <row r="917" spans="1:32" x14ac:dyDescent="0.25">
      <c r="A917" s="183" t="s">
        <v>46</v>
      </c>
      <c r="B917" s="183" t="s">
        <v>38</v>
      </c>
      <c r="C917" s="40" t="s">
        <v>975</v>
      </c>
      <c r="D917" s="183">
        <v>2</v>
      </c>
      <c r="E917" s="207" t="s">
        <v>524</v>
      </c>
      <c r="F917" s="207">
        <v>3</v>
      </c>
      <c r="G917" s="186"/>
      <c r="H917" s="109">
        <v>2.8482036897184861</v>
      </c>
      <c r="I917" s="121">
        <v>10.237033843994141</v>
      </c>
      <c r="J917" s="121">
        <v>9.9996279970523556</v>
      </c>
      <c r="K917" s="121">
        <v>0.23740584694178501</v>
      </c>
      <c r="L917" s="130"/>
      <c r="M917" s="109">
        <v>0.10237033843994141</v>
      </c>
      <c r="N917" s="109">
        <v>9.9996279970523558E-2</v>
      </c>
      <c r="O917" s="109">
        <v>2.3740584694178501E-3</v>
      </c>
      <c r="P917" s="130"/>
      <c r="Q917" s="109">
        <v>1.4649000000000001</v>
      </c>
      <c r="R917" s="107">
        <f t="shared" ref="R917:T980" si="227">$Q917*M917</f>
        <v>0.14996230878067018</v>
      </c>
      <c r="S917" s="109">
        <f t="shared" si="227"/>
        <v>0.14648455052881998</v>
      </c>
      <c r="T917" s="110">
        <f t="shared" si="227"/>
        <v>3.4777582518502087E-3</v>
      </c>
      <c r="U917" s="108">
        <f t="shared" si="222"/>
        <v>0.4498869263420105</v>
      </c>
      <c r="V917" s="11">
        <f t="shared" si="222"/>
        <v>0.43945365158645988</v>
      </c>
      <c r="W917" s="11">
        <f t="shared" si="222"/>
        <v>1.0433274755550627E-2</v>
      </c>
      <c r="X917" s="92">
        <f t="shared" si="224"/>
        <v>4498.8692634201052</v>
      </c>
      <c r="Y917" s="15">
        <f t="shared" si="225"/>
        <v>4394.5365158645991</v>
      </c>
      <c r="Z917" s="15">
        <f t="shared" si="226"/>
        <v>104.33274755550626</v>
      </c>
      <c r="AA917" s="111">
        <f t="shared" si="218"/>
        <v>44.988692634201051</v>
      </c>
      <c r="AB917" s="87">
        <f t="shared" si="218"/>
        <v>43.945365158645991</v>
      </c>
      <c r="AC917" s="127">
        <f t="shared" si="218"/>
        <v>1.0433274755550626</v>
      </c>
      <c r="AD917" s="2"/>
      <c r="AE917" s="2"/>
      <c r="AF917" s="115"/>
    </row>
    <row r="918" spans="1:32" x14ac:dyDescent="0.25">
      <c r="A918" s="183" t="s">
        <v>46</v>
      </c>
      <c r="B918" s="183" t="s">
        <v>38</v>
      </c>
      <c r="C918" s="40" t="s">
        <v>975</v>
      </c>
      <c r="D918" s="183">
        <v>2</v>
      </c>
      <c r="E918" s="207" t="s">
        <v>525</v>
      </c>
      <c r="F918" s="207">
        <v>3</v>
      </c>
      <c r="G918" s="186"/>
      <c r="H918" s="109">
        <v>2.9823677581864283</v>
      </c>
      <c r="I918" s="121">
        <v>10.414460920307203</v>
      </c>
      <c r="J918" s="121">
        <v>9.8234719741014107</v>
      </c>
      <c r="K918" s="121">
        <v>0.59098894620579223</v>
      </c>
      <c r="L918" s="130"/>
      <c r="M918" s="109">
        <v>0.10414460920307203</v>
      </c>
      <c r="N918" s="109">
        <v>9.8234719741014109E-2</v>
      </c>
      <c r="O918" s="109">
        <v>5.9098894620579221E-3</v>
      </c>
      <c r="P918" s="130"/>
      <c r="Q918" s="109">
        <v>1.5021200000000001</v>
      </c>
      <c r="R918" s="107">
        <f t="shared" si="227"/>
        <v>0.15643770037611857</v>
      </c>
      <c r="S918" s="109">
        <f t="shared" si="227"/>
        <v>0.14756033721737213</v>
      </c>
      <c r="T918" s="110">
        <f t="shared" si="227"/>
        <v>8.8773631587464458E-3</v>
      </c>
      <c r="U918" s="108">
        <f t="shared" si="222"/>
        <v>0.46931310112835578</v>
      </c>
      <c r="V918" s="11">
        <f t="shared" si="222"/>
        <v>0.44268101165211637</v>
      </c>
      <c r="W918" s="11">
        <f t="shared" si="222"/>
        <v>2.6632089476239341E-2</v>
      </c>
      <c r="X918" s="92">
        <f t="shared" si="224"/>
        <v>4693.1310112835581</v>
      </c>
      <c r="Y918" s="15">
        <f t="shared" si="225"/>
        <v>4426.8101165211638</v>
      </c>
      <c r="Z918" s="15">
        <f t="shared" si="226"/>
        <v>266.32089476239338</v>
      </c>
      <c r="AA918" s="111">
        <f t="shared" si="218"/>
        <v>46.931310112835583</v>
      </c>
      <c r="AB918" s="87">
        <f t="shared" si="218"/>
        <v>44.26810116521164</v>
      </c>
      <c r="AC918" s="127">
        <f t="shared" si="218"/>
        <v>2.663208947623934</v>
      </c>
      <c r="AD918" s="2"/>
      <c r="AE918" s="2"/>
      <c r="AF918" s="115"/>
    </row>
    <row r="919" spans="1:32" x14ac:dyDescent="0.25">
      <c r="A919" s="183" t="s">
        <v>46</v>
      </c>
      <c r="B919" s="183" t="s">
        <v>38</v>
      </c>
      <c r="C919" s="40" t="s">
        <v>975</v>
      </c>
      <c r="D919" s="183">
        <v>2</v>
      </c>
      <c r="E919" s="207" t="s">
        <v>526</v>
      </c>
      <c r="F919" s="207">
        <v>3</v>
      </c>
      <c r="G919" s="186"/>
      <c r="H919" s="109">
        <v>2.420558754531926</v>
      </c>
      <c r="I919" s="121">
        <v>10.694455146789551</v>
      </c>
      <c r="J919" s="121">
        <v>10.080858878576821</v>
      </c>
      <c r="K919" s="121">
        <v>0.61359626821272961</v>
      </c>
      <c r="L919" s="130"/>
      <c r="M919" s="109">
        <v>0.10694455146789551</v>
      </c>
      <c r="N919" s="109">
        <v>0.10080858878576821</v>
      </c>
      <c r="O919" s="109">
        <v>6.1359626821272965E-3</v>
      </c>
      <c r="P919" s="130"/>
      <c r="Q919" s="109">
        <v>1.60382</v>
      </c>
      <c r="R919" s="107">
        <f t="shared" si="227"/>
        <v>0.17151981053524018</v>
      </c>
      <c r="S919" s="109">
        <f t="shared" si="227"/>
        <v>0.16167883086639076</v>
      </c>
      <c r="T919" s="110">
        <f t="shared" si="227"/>
        <v>9.8409796688494009E-3</v>
      </c>
      <c r="U919" s="108">
        <f t="shared" si="222"/>
        <v>0.5145594316057206</v>
      </c>
      <c r="V919" s="11">
        <f t="shared" si="222"/>
        <v>0.48503649259917231</v>
      </c>
      <c r="W919" s="11">
        <f t="shared" si="222"/>
        <v>2.9522939006548201E-2</v>
      </c>
      <c r="X919" s="92">
        <f t="shared" si="224"/>
        <v>5145.594316057206</v>
      </c>
      <c r="Y919" s="15">
        <f t="shared" si="225"/>
        <v>4850.3649259917229</v>
      </c>
      <c r="Z919" s="15">
        <f t="shared" si="226"/>
        <v>295.22939006548199</v>
      </c>
      <c r="AA919" s="111">
        <f t="shared" si="218"/>
        <v>51.455943160572062</v>
      </c>
      <c r="AB919" s="87">
        <f t="shared" si="218"/>
        <v>48.503649259917232</v>
      </c>
      <c r="AC919" s="127">
        <f t="shared" si="218"/>
        <v>2.9522939006548201</v>
      </c>
      <c r="AD919" s="2"/>
      <c r="AE919" s="2"/>
      <c r="AF919" s="115"/>
    </row>
    <row r="920" spans="1:32" x14ac:dyDescent="0.25">
      <c r="A920" s="183" t="s">
        <v>46</v>
      </c>
      <c r="B920" s="183" t="s">
        <v>38</v>
      </c>
      <c r="C920" s="40" t="s">
        <v>975</v>
      </c>
      <c r="D920" s="183">
        <v>3</v>
      </c>
      <c r="E920" s="207" t="s">
        <v>456</v>
      </c>
      <c r="F920" s="207">
        <v>3.5</v>
      </c>
      <c r="G920" s="186">
        <v>15.5</v>
      </c>
      <c r="H920" s="109">
        <v>2.898830804908624</v>
      </c>
      <c r="I920" s="121">
        <v>10.450443744659424</v>
      </c>
      <c r="J920" s="121">
        <v>9.1745758793851486</v>
      </c>
      <c r="K920" s="121">
        <v>1.2758678652742752</v>
      </c>
      <c r="L920" s="130"/>
      <c r="M920" s="109">
        <v>0.10450443744659424</v>
      </c>
      <c r="N920" s="109">
        <v>9.1745758793851481E-2</v>
      </c>
      <c r="O920" s="109">
        <v>1.2758678652742751E-2</v>
      </c>
      <c r="P920" s="130"/>
      <c r="Q920" s="109">
        <v>1.4879800000000001</v>
      </c>
      <c r="R920" s="107">
        <f t="shared" si="227"/>
        <v>0.15550051283178332</v>
      </c>
      <c r="S920" s="109">
        <f t="shared" si="227"/>
        <v>0.13651585417007514</v>
      </c>
      <c r="T920" s="110">
        <f t="shared" si="227"/>
        <v>1.8984658661708158E-2</v>
      </c>
      <c r="U920" s="108">
        <f t="shared" si="222"/>
        <v>0.54425179491124154</v>
      </c>
      <c r="V920" s="11">
        <f t="shared" si="222"/>
        <v>0.47780548959526298</v>
      </c>
      <c r="W920" s="11">
        <f t="shared" si="222"/>
        <v>6.644630531597856E-2</v>
      </c>
      <c r="X920" s="92">
        <f t="shared" si="224"/>
        <v>5442.5179491124154</v>
      </c>
      <c r="Y920" s="15">
        <f t="shared" si="225"/>
        <v>4778.0548959526295</v>
      </c>
      <c r="Z920" s="15">
        <f t="shared" si="226"/>
        <v>664.46305315978555</v>
      </c>
      <c r="AA920" s="111">
        <f t="shared" si="218"/>
        <v>54.425179491124155</v>
      </c>
      <c r="AB920" s="87">
        <f t="shared" si="218"/>
        <v>47.7805489595263</v>
      </c>
      <c r="AC920" s="127">
        <f t="shared" si="218"/>
        <v>6.6446305315978558</v>
      </c>
      <c r="AD920" s="2"/>
      <c r="AE920" s="2"/>
      <c r="AF920" s="115"/>
    </row>
    <row r="921" spans="1:32" x14ac:dyDescent="0.25">
      <c r="A921" s="183" t="s">
        <v>46</v>
      </c>
      <c r="B921" s="183" t="s">
        <v>38</v>
      </c>
      <c r="C921" s="40" t="s">
        <v>975</v>
      </c>
      <c r="D921" s="183">
        <v>3</v>
      </c>
      <c r="E921" s="207" t="s">
        <v>457</v>
      </c>
      <c r="F921" s="207">
        <v>3</v>
      </c>
      <c r="G921" s="186"/>
      <c r="H921" s="109">
        <v>3.1287214463570576</v>
      </c>
      <c r="I921" s="121">
        <v>10.658132553100586</v>
      </c>
      <c r="J921" s="121">
        <v>10.005828353173161</v>
      </c>
      <c r="K921" s="121">
        <v>0.65230419992742483</v>
      </c>
      <c r="L921" s="130"/>
      <c r="M921" s="109">
        <v>0.10658132553100585</v>
      </c>
      <c r="N921" s="109">
        <v>0.10005828353173161</v>
      </c>
      <c r="O921" s="109">
        <v>6.5230419992742487E-3</v>
      </c>
      <c r="P921" s="130"/>
      <c r="Q921" s="109">
        <v>1.4530800000000001</v>
      </c>
      <c r="R921" s="107">
        <f t="shared" si="227"/>
        <v>0.15487119250259401</v>
      </c>
      <c r="S921" s="109">
        <f t="shared" si="227"/>
        <v>0.14539269063428858</v>
      </c>
      <c r="T921" s="110">
        <f t="shared" si="227"/>
        <v>9.4785018683054261E-3</v>
      </c>
      <c r="U921" s="108">
        <f t="shared" si="222"/>
        <v>0.46461357750778204</v>
      </c>
      <c r="V921" s="11">
        <f t="shared" si="222"/>
        <v>0.43617807190286573</v>
      </c>
      <c r="W921" s="11">
        <f t="shared" si="222"/>
        <v>2.843550560491628E-2</v>
      </c>
      <c r="X921" s="92">
        <f t="shared" si="224"/>
        <v>4646.1357750778207</v>
      </c>
      <c r="Y921" s="15">
        <f t="shared" si="225"/>
        <v>4361.7807190286576</v>
      </c>
      <c r="Z921" s="15">
        <f t="shared" si="226"/>
        <v>284.35505604916278</v>
      </c>
      <c r="AA921" s="111">
        <f t="shared" si="218"/>
        <v>46.461357750778205</v>
      </c>
      <c r="AB921" s="87">
        <f t="shared" si="218"/>
        <v>43.617807190286577</v>
      </c>
      <c r="AC921" s="127">
        <f t="shared" si="218"/>
        <v>2.8435505604916278</v>
      </c>
      <c r="AD921" s="2"/>
      <c r="AE921" s="2"/>
      <c r="AF921" s="115"/>
    </row>
    <row r="922" spans="1:32" x14ac:dyDescent="0.25">
      <c r="A922" s="183" t="s">
        <v>46</v>
      </c>
      <c r="B922" s="183" t="s">
        <v>38</v>
      </c>
      <c r="C922" s="40" t="s">
        <v>975</v>
      </c>
      <c r="D922" s="183">
        <v>3</v>
      </c>
      <c r="E922" s="207" t="s">
        <v>470</v>
      </c>
      <c r="F922" s="207">
        <v>3</v>
      </c>
      <c r="G922" s="186"/>
      <c r="H922" s="109">
        <v>2.9729235272593191</v>
      </c>
      <c r="I922" s="121">
        <v>10.381819725036621</v>
      </c>
      <c r="J922" s="121">
        <v>9.9827471906520415</v>
      </c>
      <c r="K922" s="121">
        <v>0.39907253438457957</v>
      </c>
      <c r="L922" s="130"/>
      <c r="M922" s="109">
        <v>0.10381819725036621</v>
      </c>
      <c r="N922" s="109">
        <v>9.9827471906520415E-2</v>
      </c>
      <c r="O922" s="109">
        <v>3.9907253438457961E-3</v>
      </c>
      <c r="P922" s="130"/>
      <c r="Q922" s="109">
        <v>1.5038800000000001</v>
      </c>
      <c r="R922" s="107">
        <f t="shared" si="227"/>
        <v>0.15613011048088074</v>
      </c>
      <c r="S922" s="109">
        <f t="shared" si="227"/>
        <v>0.15012853845077792</v>
      </c>
      <c r="T922" s="110">
        <f t="shared" si="227"/>
        <v>6.0015720301028162E-3</v>
      </c>
      <c r="U922" s="108">
        <f t="shared" si="222"/>
        <v>0.46839033144264225</v>
      </c>
      <c r="V922" s="11">
        <f t="shared" si="222"/>
        <v>0.45038561535233379</v>
      </c>
      <c r="W922" s="11">
        <f t="shared" si="222"/>
        <v>1.8004716090308449E-2</v>
      </c>
      <c r="X922" s="92">
        <f t="shared" si="224"/>
        <v>4683.9033144264222</v>
      </c>
      <c r="Y922" s="15">
        <f t="shared" si="225"/>
        <v>4503.8561535233375</v>
      </c>
      <c r="Z922" s="15">
        <f t="shared" si="226"/>
        <v>180.04716090308449</v>
      </c>
      <c r="AA922" s="111">
        <f t="shared" si="218"/>
        <v>46.839033144264221</v>
      </c>
      <c r="AB922" s="87">
        <f t="shared" si="218"/>
        <v>45.038561535233377</v>
      </c>
      <c r="AC922" s="127">
        <f t="shared" si="218"/>
        <v>1.800471609030845</v>
      </c>
      <c r="AD922" s="2"/>
      <c r="AE922" s="2"/>
      <c r="AF922" s="115"/>
    </row>
    <row r="923" spans="1:32" x14ac:dyDescent="0.25">
      <c r="A923" s="183" t="s">
        <v>46</v>
      </c>
      <c r="B923" s="183" t="s">
        <v>38</v>
      </c>
      <c r="C923" s="40" t="s">
        <v>975</v>
      </c>
      <c r="D923" s="183">
        <v>3</v>
      </c>
      <c r="E923" s="207" t="s">
        <v>471</v>
      </c>
      <c r="F923" s="207">
        <v>3</v>
      </c>
      <c r="G923" s="186"/>
      <c r="H923" s="109">
        <v>2.8102584258621484</v>
      </c>
      <c r="I923" s="121">
        <v>10.318878173828125</v>
      </c>
      <c r="J923" s="121">
        <v>9.8130360713253015</v>
      </c>
      <c r="K923" s="121">
        <v>0.50584210250282347</v>
      </c>
      <c r="L923" s="130"/>
      <c r="M923" s="109">
        <v>0.10318878173828125</v>
      </c>
      <c r="N923" s="109">
        <v>9.8130360713253012E-2</v>
      </c>
      <c r="O923" s="109">
        <v>5.0584210250282343E-3</v>
      </c>
      <c r="P923" s="130"/>
      <c r="Q923" s="109">
        <v>1.47356</v>
      </c>
      <c r="R923" s="107">
        <f t="shared" si="227"/>
        <v>0.15205486121826173</v>
      </c>
      <c r="S923" s="109">
        <f t="shared" si="227"/>
        <v>0.14460097433262112</v>
      </c>
      <c r="T923" s="110">
        <f t="shared" si="227"/>
        <v>7.453886885640605E-3</v>
      </c>
      <c r="U923" s="108">
        <f t="shared" si="222"/>
        <v>0.45616458365478513</v>
      </c>
      <c r="V923" s="11">
        <f t="shared" si="222"/>
        <v>0.43380292299786338</v>
      </c>
      <c r="W923" s="11">
        <f t="shared" si="222"/>
        <v>2.2361660656921814E-2</v>
      </c>
      <c r="X923" s="92">
        <f t="shared" si="224"/>
        <v>4561.6458365478511</v>
      </c>
      <c r="Y923" s="15">
        <f t="shared" si="225"/>
        <v>4338.0292299786342</v>
      </c>
      <c r="Z923" s="15">
        <f t="shared" si="226"/>
        <v>223.61660656921813</v>
      </c>
      <c r="AA923" s="111">
        <f t="shared" ref="AA923:AC986" si="228">X923*0.01</f>
        <v>45.616458365478515</v>
      </c>
      <c r="AB923" s="87">
        <f t="shared" si="228"/>
        <v>43.38029229978634</v>
      </c>
      <c r="AC923" s="127">
        <f t="shared" si="228"/>
        <v>2.2361660656921813</v>
      </c>
      <c r="AD923" s="2"/>
      <c r="AE923" s="2"/>
      <c r="AF923" s="115"/>
    </row>
    <row r="924" spans="1:32" x14ac:dyDescent="0.25">
      <c r="A924" s="183" t="s">
        <v>46</v>
      </c>
      <c r="B924" s="183" t="s">
        <v>38</v>
      </c>
      <c r="C924" s="40" t="s">
        <v>975</v>
      </c>
      <c r="D924" s="183">
        <v>3</v>
      </c>
      <c r="E924" s="207" t="s">
        <v>472</v>
      </c>
      <c r="F924" s="207">
        <v>3</v>
      </c>
      <c r="G924" s="186"/>
      <c r="H924" s="109">
        <v>2.9927828992840939</v>
      </c>
      <c r="I924" s="121">
        <v>10.340654373168945</v>
      </c>
      <c r="J924" s="121">
        <v>9.8804232279254371</v>
      </c>
      <c r="K924" s="121">
        <v>0.46023114524350817</v>
      </c>
      <c r="L924" s="130"/>
      <c r="M924" s="109">
        <v>0.10340654373168945</v>
      </c>
      <c r="N924" s="109">
        <v>9.8804232279254375E-2</v>
      </c>
      <c r="O924" s="109">
        <v>4.602311452435082E-3</v>
      </c>
      <c r="P924" s="130"/>
      <c r="Q924" s="109">
        <v>1.4563999999999999</v>
      </c>
      <c r="R924" s="107">
        <f t="shared" si="227"/>
        <v>0.1506012902908325</v>
      </c>
      <c r="S924" s="109">
        <f t="shared" si="227"/>
        <v>0.14389848389150606</v>
      </c>
      <c r="T924" s="110">
        <f t="shared" si="227"/>
        <v>6.7028063993264534E-3</v>
      </c>
      <c r="U924" s="108">
        <f t="shared" si="222"/>
        <v>0.45180387087249751</v>
      </c>
      <c r="V924" s="11">
        <f t="shared" si="222"/>
        <v>0.43169545167451817</v>
      </c>
      <c r="W924" s="11">
        <f t="shared" si="222"/>
        <v>2.0108419197979358E-2</v>
      </c>
      <c r="X924" s="92">
        <f t="shared" si="224"/>
        <v>4518.0387087249755</v>
      </c>
      <c r="Y924" s="15">
        <f t="shared" si="225"/>
        <v>4316.9545167451815</v>
      </c>
      <c r="Z924" s="15">
        <f t="shared" si="226"/>
        <v>201.08419197979359</v>
      </c>
      <c r="AA924" s="111">
        <f t="shared" si="228"/>
        <v>45.180387087249755</v>
      </c>
      <c r="AB924" s="87">
        <f t="shared" si="228"/>
        <v>43.169545167451815</v>
      </c>
      <c r="AC924" s="127">
        <f t="shared" si="228"/>
        <v>2.0108419197979357</v>
      </c>
      <c r="AD924" s="2"/>
      <c r="AE924" s="2"/>
      <c r="AF924" s="115"/>
    </row>
    <row r="925" spans="1:32" x14ac:dyDescent="0.25">
      <c r="A925" s="183" t="s">
        <v>47</v>
      </c>
      <c r="B925" s="183" t="s">
        <v>38</v>
      </c>
      <c r="C925" s="40" t="s">
        <v>975</v>
      </c>
      <c r="D925" s="183">
        <v>1</v>
      </c>
      <c r="E925" s="207" t="s">
        <v>456</v>
      </c>
      <c r="F925" s="207">
        <v>3.5</v>
      </c>
      <c r="G925" s="186">
        <v>59</v>
      </c>
      <c r="H925" s="109">
        <v>6.1138708444784093</v>
      </c>
      <c r="I925" s="121">
        <v>11.382133483886719</v>
      </c>
      <c r="J925" s="121">
        <v>9.9354973615559636</v>
      </c>
      <c r="K925" s="121">
        <v>1.4466361223307551</v>
      </c>
      <c r="L925" s="130"/>
      <c r="M925" s="109">
        <v>0.11382133483886719</v>
      </c>
      <c r="N925" s="109">
        <v>9.935497361555963E-2</v>
      </c>
      <c r="O925" s="109">
        <v>1.4466361223307552E-2</v>
      </c>
      <c r="P925" s="130"/>
      <c r="Q925" s="109">
        <v>0.97416000000000003</v>
      </c>
      <c r="R925" s="107">
        <f t="shared" si="227"/>
        <v>0.11088019154663087</v>
      </c>
      <c r="S925" s="109">
        <f t="shared" si="227"/>
        <v>9.6787641097333565E-2</v>
      </c>
      <c r="T925" s="110">
        <f t="shared" si="227"/>
        <v>1.4092550449297286E-2</v>
      </c>
      <c r="U925" s="108">
        <f t="shared" si="222"/>
        <v>0.38808067041320804</v>
      </c>
      <c r="V925" s="11">
        <f t="shared" si="222"/>
        <v>0.33875674384066751</v>
      </c>
      <c r="W925" s="11">
        <f t="shared" si="222"/>
        <v>4.9323926572540498E-2</v>
      </c>
      <c r="X925" s="92">
        <f t="shared" si="224"/>
        <v>3880.8067041320805</v>
      </c>
      <c r="Y925" s="15">
        <f t="shared" si="225"/>
        <v>3387.5674384066751</v>
      </c>
      <c r="Z925" s="15">
        <f t="shared" si="226"/>
        <v>493.23926572540501</v>
      </c>
      <c r="AA925" s="111">
        <f t="shared" si="228"/>
        <v>38.808067041320804</v>
      </c>
      <c r="AB925" s="87">
        <f t="shared" si="228"/>
        <v>33.875674384066755</v>
      </c>
      <c r="AC925" s="127">
        <f t="shared" si="228"/>
        <v>4.9323926572540504</v>
      </c>
      <c r="AD925" s="2"/>
      <c r="AE925" s="2"/>
      <c r="AF925" s="115"/>
    </row>
    <row r="926" spans="1:32" x14ac:dyDescent="0.25">
      <c r="A926" s="183" t="s">
        <v>47</v>
      </c>
      <c r="B926" s="183" t="s">
        <v>38</v>
      </c>
      <c r="C926" s="40" t="s">
        <v>975</v>
      </c>
      <c r="D926" s="183">
        <v>1</v>
      </c>
      <c r="E926" s="207" t="s">
        <v>457</v>
      </c>
      <c r="F926" s="207">
        <v>3</v>
      </c>
      <c r="G926" s="186"/>
      <c r="H926" s="109">
        <v>4.89905272222751</v>
      </c>
      <c r="I926" s="121">
        <v>11.199868202209473</v>
      </c>
      <c r="J926" s="121">
        <v>10.147966780282475</v>
      </c>
      <c r="K926" s="121">
        <v>1.0519014219269973</v>
      </c>
      <c r="L926" s="130"/>
      <c r="M926" s="109">
        <v>0.11199868202209473</v>
      </c>
      <c r="N926" s="109">
        <v>0.10147966780282475</v>
      </c>
      <c r="O926" s="109">
        <v>1.0519014219269974E-2</v>
      </c>
      <c r="P926" s="130"/>
      <c r="Q926" s="109">
        <v>0.90486</v>
      </c>
      <c r="R926" s="107">
        <f t="shared" si="227"/>
        <v>0.10134312741451264</v>
      </c>
      <c r="S926" s="109">
        <f t="shared" si="227"/>
        <v>9.1824892208064002E-2</v>
      </c>
      <c r="T926" s="110">
        <f t="shared" si="227"/>
        <v>9.5182352064486289E-3</v>
      </c>
      <c r="U926" s="108">
        <f t="shared" si="222"/>
        <v>0.30402938224353793</v>
      </c>
      <c r="V926" s="11">
        <f t="shared" si="222"/>
        <v>0.27547467662419201</v>
      </c>
      <c r="W926" s="11">
        <f t="shared" si="222"/>
        <v>2.855470561934589E-2</v>
      </c>
      <c r="X926" s="92">
        <f t="shared" si="224"/>
        <v>3040.2938224353793</v>
      </c>
      <c r="Y926" s="15">
        <f t="shared" si="225"/>
        <v>2754.7467662419199</v>
      </c>
      <c r="Z926" s="15">
        <f t="shared" si="226"/>
        <v>285.5470561934589</v>
      </c>
      <c r="AA926" s="111">
        <f t="shared" si="228"/>
        <v>30.402938224353793</v>
      </c>
      <c r="AB926" s="87">
        <f t="shared" si="228"/>
        <v>27.547467662419198</v>
      </c>
      <c r="AC926" s="127">
        <f t="shared" si="228"/>
        <v>2.855470561934589</v>
      </c>
      <c r="AD926" s="2"/>
      <c r="AE926" s="2"/>
      <c r="AF926" s="115"/>
    </row>
    <row r="927" spans="1:32" x14ac:dyDescent="0.25">
      <c r="A927" s="183" t="s">
        <v>47</v>
      </c>
      <c r="B927" s="183" t="s">
        <v>38</v>
      </c>
      <c r="C927" s="40" t="s">
        <v>975</v>
      </c>
      <c r="D927" s="183">
        <v>1</v>
      </c>
      <c r="E927" s="207" t="s">
        <v>470</v>
      </c>
      <c r="F927" s="207">
        <v>3</v>
      </c>
      <c r="G927" s="186"/>
      <c r="H927" s="109">
        <v>4.818481848184919</v>
      </c>
      <c r="I927" s="121">
        <v>11.196724891662598</v>
      </c>
      <c r="J927" s="121">
        <v>10.057926704230471</v>
      </c>
      <c r="K927" s="121">
        <v>1.1387981874321262</v>
      </c>
      <c r="L927" s="130"/>
      <c r="M927" s="109">
        <v>0.11196724891662597</v>
      </c>
      <c r="N927" s="109">
        <v>0.10057926704230472</v>
      </c>
      <c r="O927" s="109">
        <v>1.1387981874321263E-2</v>
      </c>
      <c r="P927" s="130"/>
      <c r="Q927" s="109">
        <v>0.78886000000000023</v>
      </c>
      <c r="R927" s="107">
        <f t="shared" si="227"/>
        <v>8.8326483980369588E-2</v>
      </c>
      <c r="S927" s="109">
        <f t="shared" si="227"/>
        <v>7.9342960598992526E-2</v>
      </c>
      <c r="T927" s="110">
        <f t="shared" si="227"/>
        <v>8.9835233813770742E-3</v>
      </c>
      <c r="U927" s="108">
        <f t="shared" si="222"/>
        <v>0.26497945194110878</v>
      </c>
      <c r="V927" s="11">
        <f t="shared" si="222"/>
        <v>0.23802888179697759</v>
      </c>
      <c r="W927" s="11">
        <f t="shared" si="222"/>
        <v>2.6950570144131224E-2</v>
      </c>
      <c r="X927" s="92">
        <f t="shared" si="224"/>
        <v>2649.794519411088</v>
      </c>
      <c r="Y927" s="15">
        <f t="shared" si="225"/>
        <v>2380.2888179697761</v>
      </c>
      <c r="Z927" s="15">
        <f t="shared" si="226"/>
        <v>269.50570144131223</v>
      </c>
      <c r="AA927" s="111">
        <f t="shared" si="228"/>
        <v>26.49794519411088</v>
      </c>
      <c r="AB927" s="87">
        <f t="shared" si="228"/>
        <v>23.80288817969776</v>
      </c>
      <c r="AC927" s="127">
        <f t="shared" si="228"/>
        <v>2.6950570144131225</v>
      </c>
      <c r="AD927" s="2"/>
      <c r="AE927" s="2"/>
      <c r="AF927" s="115"/>
    </row>
    <row r="928" spans="1:32" x14ac:dyDescent="0.25">
      <c r="A928" s="183" t="s">
        <v>47</v>
      </c>
      <c r="B928" s="183" t="s">
        <v>38</v>
      </c>
      <c r="C928" s="40" t="s">
        <v>975</v>
      </c>
      <c r="D928" s="183">
        <v>1</v>
      </c>
      <c r="E928" s="207" t="s">
        <v>471</v>
      </c>
      <c r="F928" s="207">
        <v>3</v>
      </c>
      <c r="G928" s="186"/>
      <c r="H928" s="109">
        <v>4.9076571902884263</v>
      </c>
      <c r="I928" s="121">
        <v>11.304283142089844</v>
      </c>
      <c r="J928" s="121">
        <v>10.180538468995168</v>
      </c>
      <c r="K928" s="121">
        <v>1.1237446730946754</v>
      </c>
      <c r="L928" s="130"/>
      <c r="M928" s="109">
        <v>0.11304283142089844</v>
      </c>
      <c r="N928" s="109">
        <v>0.10180538468995168</v>
      </c>
      <c r="O928" s="109">
        <v>1.1237446730946754E-2</v>
      </c>
      <c r="P928" s="130"/>
      <c r="Q928" s="109">
        <v>0.91681999999999986</v>
      </c>
      <c r="R928" s="107">
        <f t="shared" si="227"/>
        <v>0.10363992870330808</v>
      </c>
      <c r="S928" s="109">
        <f t="shared" si="227"/>
        <v>9.3337212791441485E-2</v>
      </c>
      <c r="T928" s="110">
        <f t="shared" si="227"/>
        <v>1.0302715911866602E-2</v>
      </c>
      <c r="U928" s="108">
        <f t="shared" si="222"/>
        <v>0.31091978610992427</v>
      </c>
      <c r="V928" s="11">
        <f t="shared" si="222"/>
        <v>0.28001163837432441</v>
      </c>
      <c r="W928" s="11">
        <f t="shared" si="222"/>
        <v>3.0908147735599807E-2</v>
      </c>
      <c r="X928" s="92">
        <f t="shared" si="224"/>
        <v>3109.1978610992428</v>
      </c>
      <c r="Y928" s="15">
        <f t="shared" si="225"/>
        <v>2800.1163837432441</v>
      </c>
      <c r="Z928" s="15">
        <f t="shared" si="226"/>
        <v>309.08147735599806</v>
      </c>
      <c r="AA928" s="111">
        <f t="shared" si="228"/>
        <v>31.091978610992427</v>
      </c>
      <c r="AB928" s="87">
        <f t="shared" si="228"/>
        <v>28.001163837432443</v>
      </c>
      <c r="AC928" s="127">
        <f t="shared" si="228"/>
        <v>3.0908147735599805</v>
      </c>
      <c r="AD928" s="2"/>
      <c r="AE928" s="2"/>
      <c r="AF928" s="115"/>
    </row>
    <row r="929" spans="1:32" x14ac:dyDescent="0.25">
      <c r="A929" s="183" t="s">
        <v>47</v>
      </c>
      <c r="B929" s="183" t="s">
        <v>38</v>
      </c>
      <c r="C929" s="40" t="s">
        <v>975</v>
      </c>
      <c r="D929" s="183">
        <v>1</v>
      </c>
      <c r="E929" s="207" t="s">
        <v>472</v>
      </c>
      <c r="F929" s="207">
        <v>3</v>
      </c>
      <c r="G929" s="186"/>
      <c r="H929" s="109">
        <v>5.0502933780386918</v>
      </c>
      <c r="I929" s="121">
        <v>11.308712959289551</v>
      </c>
      <c r="J929" s="121">
        <v>10.156367190325835</v>
      </c>
      <c r="K929" s="121">
        <v>1.1523457689637162</v>
      </c>
      <c r="L929" s="130"/>
      <c r="M929" s="109">
        <v>0.11308712959289551</v>
      </c>
      <c r="N929" s="109">
        <v>0.10156367190325835</v>
      </c>
      <c r="O929" s="109">
        <v>1.1523457689637162E-2</v>
      </c>
      <c r="P929" s="130"/>
      <c r="Q929" s="109">
        <v>1.0697400000000001</v>
      </c>
      <c r="R929" s="107">
        <f t="shared" si="227"/>
        <v>0.12097382601070406</v>
      </c>
      <c r="S929" s="109">
        <f t="shared" si="227"/>
        <v>0.1086467223817916</v>
      </c>
      <c r="T929" s="110">
        <f t="shared" si="227"/>
        <v>1.2327103628912459E-2</v>
      </c>
      <c r="U929" s="108">
        <f t="shared" si="222"/>
        <v>0.36292147803211217</v>
      </c>
      <c r="V929" s="11">
        <f t="shared" si="222"/>
        <v>0.32594016714537483</v>
      </c>
      <c r="W929" s="11">
        <f t="shared" si="222"/>
        <v>3.6981310886737381E-2</v>
      </c>
      <c r="X929" s="92">
        <f t="shared" si="224"/>
        <v>3629.2147803211215</v>
      </c>
      <c r="Y929" s="15">
        <f t="shared" si="225"/>
        <v>3259.4016714537483</v>
      </c>
      <c r="Z929" s="15">
        <f t="shared" si="226"/>
        <v>369.81310886737378</v>
      </c>
      <c r="AA929" s="111">
        <f t="shared" si="228"/>
        <v>36.292147803211215</v>
      </c>
      <c r="AB929" s="87">
        <f t="shared" si="228"/>
        <v>32.594016714537482</v>
      </c>
      <c r="AC929" s="127">
        <f t="shared" si="228"/>
        <v>3.6981310886737377</v>
      </c>
      <c r="AD929" s="2"/>
      <c r="AE929" s="2"/>
      <c r="AF929" s="115"/>
    </row>
    <row r="930" spans="1:32" x14ac:dyDescent="0.25">
      <c r="A930" s="183" t="s">
        <v>47</v>
      </c>
      <c r="B930" s="183" t="s">
        <v>38</v>
      </c>
      <c r="C930" s="40" t="s">
        <v>975</v>
      </c>
      <c r="D930" s="183">
        <v>1</v>
      </c>
      <c r="E930" s="207" t="s">
        <v>460</v>
      </c>
      <c r="F930" s="207">
        <v>3</v>
      </c>
      <c r="G930" s="186"/>
      <c r="H930" s="109">
        <v>4.8309178743961505</v>
      </c>
      <c r="I930" s="121">
        <v>11.314743041992188</v>
      </c>
      <c r="J930" s="121">
        <v>10.150977885665524</v>
      </c>
      <c r="K930" s="121">
        <v>1.1637651563266633</v>
      </c>
      <c r="L930" s="130"/>
      <c r="M930" s="109">
        <v>0.11314743041992187</v>
      </c>
      <c r="N930" s="109">
        <v>0.10150977885665524</v>
      </c>
      <c r="O930" s="109">
        <v>1.1637651563266634E-2</v>
      </c>
      <c r="P930" s="130"/>
      <c r="Q930" s="109">
        <v>1.0996000000000001</v>
      </c>
      <c r="R930" s="107">
        <f t="shared" si="227"/>
        <v>0.12441691448974611</v>
      </c>
      <c r="S930" s="109">
        <f t="shared" si="227"/>
        <v>0.11162015283077811</v>
      </c>
      <c r="T930" s="110">
        <f t="shared" si="227"/>
        <v>1.2796761658967992E-2</v>
      </c>
      <c r="U930" s="108">
        <f t="shared" si="222"/>
        <v>0.37325074346923831</v>
      </c>
      <c r="V930" s="11">
        <f t="shared" si="222"/>
        <v>0.33486045849233437</v>
      </c>
      <c r="W930" s="11">
        <f t="shared" si="222"/>
        <v>3.8390284976903978E-2</v>
      </c>
      <c r="X930" s="92">
        <f t="shared" si="224"/>
        <v>3732.507434692383</v>
      </c>
      <c r="Y930" s="15">
        <f t="shared" si="225"/>
        <v>3348.6045849233437</v>
      </c>
      <c r="Z930" s="15">
        <f t="shared" si="226"/>
        <v>383.90284976903979</v>
      </c>
      <c r="AA930" s="111">
        <f t="shared" si="228"/>
        <v>37.325074346923827</v>
      </c>
      <c r="AB930" s="87">
        <f t="shared" si="228"/>
        <v>33.486045849233435</v>
      </c>
      <c r="AC930" s="127">
        <f t="shared" si="228"/>
        <v>3.8390284976903981</v>
      </c>
      <c r="AD930" s="2"/>
      <c r="AE930" s="2"/>
      <c r="AF930" s="115"/>
    </row>
    <row r="931" spans="1:32" x14ac:dyDescent="0.25">
      <c r="A931" s="183" t="s">
        <v>47</v>
      </c>
      <c r="B931" s="183" t="s">
        <v>38</v>
      </c>
      <c r="C931" s="40" t="s">
        <v>975</v>
      </c>
      <c r="D931" s="183">
        <v>1</v>
      </c>
      <c r="E931" s="207" t="s">
        <v>473</v>
      </c>
      <c r="F931" s="207">
        <v>3</v>
      </c>
      <c r="G931" s="186"/>
      <c r="H931" s="109">
        <v>5.3669724770643432</v>
      </c>
      <c r="I931" s="121">
        <v>11.329787254333496</v>
      </c>
      <c r="J931" s="121">
        <v>10.208264750296904</v>
      </c>
      <c r="K931" s="121">
        <v>1.1215225040365926</v>
      </c>
      <c r="L931" s="130"/>
      <c r="M931" s="109">
        <v>0.11329787254333495</v>
      </c>
      <c r="N931" s="109">
        <v>0.10208264750296904</v>
      </c>
      <c r="O931" s="109">
        <v>1.1215225040365926E-2</v>
      </c>
      <c r="P931" s="130"/>
      <c r="Q931" s="109">
        <v>1.0341799999999997</v>
      </c>
      <c r="R931" s="107">
        <f t="shared" si="227"/>
        <v>0.1171703938268661</v>
      </c>
      <c r="S931" s="109">
        <f t="shared" si="227"/>
        <v>0.10557183239462049</v>
      </c>
      <c r="T931" s="110">
        <f t="shared" si="227"/>
        <v>1.159856143224563E-2</v>
      </c>
      <c r="U931" s="108">
        <f t="shared" si="222"/>
        <v>0.35151118148059829</v>
      </c>
      <c r="V931" s="11">
        <f t="shared" si="222"/>
        <v>0.31671549718386149</v>
      </c>
      <c r="W931" s="11">
        <f t="shared" si="222"/>
        <v>3.4795684296736885E-2</v>
      </c>
      <c r="X931" s="92">
        <f t="shared" si="224"/>
        <v>3515.1118148059827</v>
      </c>
      <c r="Y931" s="15">
        <f t="shared" si="225"/>
        <v>3167.154971838615</v>
      </c>
      <c r="Z931" s="15">
        <f t="shared" si="226"/>
        <v>347.95684296736886</v>
      </c>
      <c r="AA931" s="111">
        <f t="shared" si="228"/>
        <v>35.15111814805983</v>
      </c>
      <c r="AB931" s="87">
        <f t="shared" si="228"/>
        <v>31.671549718386149</v>
      </c>
      <c r="AC931" s="127">
        <f t="shared" si="228"/>
        <v>3.4795684296736886</v>
      </c>
      <c r="AD931" s="2"/>
      <c r="AE931" s="2"/>
      <c r="AF931" s="115"/>
    </row>
    <row r="932" spans="1:32" x14ac:dyDescent="0.25">
      <c r="A932" s="183" t="s">
        <v>47</v>
      </c>
      <c r="B932" s="183" t="s">
        <v>38</v>
      </c>
      <c r="C932" s="40" t="s">
        <v>975</v>
      </c>
      <c r="D932" s="183">
        <v>1</v>
      </c>
      <c r="E932" s="207" t="s">
        <v>491</v>
      </c>
      <c r="F932" s="207">
        <v>3</v>
      </c>
      <c r="G932" s="186"/>
      <c r="H932" s="109">
        <v>5.113515807341348</v>
      </c>
      <c r="I932" s="121">
        <v>11.409306526184082</v>
      </c>
      <c r="J932" s="121">
        <v>10.191479626871491</v>
      </c>
      <c r="K932" s="121">
        <v>1.2178268993125911</v>
      </c>
      <c r="L932" s="130"/>
      <c r="M932" s="109">
        <v>0.11409306526184082</v>
      </c>
      <c r="N932" s="109">
        <v>0.10191479626871491</v>
      </c>
      <c r="O932" s="109">
        <v>1.2178268993125912E-2</v>
      </c>
      <c r="P932" s="130"/>
      <c r="Q932" s="109">
        <v>1.0608800000000003</v>
      </c>
      <c r="R932" s="107">
        <f t="shared" si="227"/>
        <v>0.12103905107498172</v>
      </c>
      <c r="S932" s="109">
        <f t="shared" si="227"/>
        <v>0.1081193690655543</v>
      </c>
      <c r="T932" s="110">
        <f t="shared" si="227"/>
        <v>1.2919682009427421E-2</v>
      </c>
      <c r="U932" s="108">
        <f t="shared" si="222"/>
        <v>0.36311715322494514</v>
      </c>
      <c r="V932" s="11">
        <f t="shared" si="222"/>
        <v>0.32435810719666291</v>
      </c>
      <c r="W932" s="11">
        <f t="shared" si="222"/>
        <v>3.8759046028282264E-2</v>
      </c>
      <c r="X932" s="92">
        <f t="shared" si="224"/>
        <v>3631.1715322494515</v>
      </c>
      <c r="Y932" s="15">
        <f t="shared" si="225"/>
        <v>3243.5810719666292</v>
      </c>
      <c r="Z932" s="15">
        <f t="shared" si="226"/>
        <v>387.59046028282262</v>
      </c>
      <c r="AA932" s="111">
        <f t="shared" si="228"/>
        <v>36.311715322494514</v>
      </c>
      <c r="AB932" s="87">
        <f t="shared" si="228"/>
        <v>32.435810719666293</v>
      </c>
      <c r="AC932" s="127">
        <f t="shared" si="228"/>
        <v>3.8759046028282262</v>
      </c>
      <c r="AD932" s="2"/>
      <c r="AE932" s="2"/>
      <c r="AF932" s="115"/>
    </row>
    <row r="933" spans="1:32" x14ac:dyDescent="0.25">
      <c r="A933" s="183" t="s">
        <v>47</v>
      </c>
      <c r="B933" s="183" t="s">
        <v>38</v>
      </c>
      <c r="C933" s="40" t="s">
        <v>975</v>
      </c>
      <c r="D933" s="183">
        <v>1</v>
      </c>
      <c r="E933" s="207" t="s">
        <v>533</v>
      </c>
      <c r="F933" s="207">
        <v>4.5</v>
      </c>
      <c r="G933" s="186"/>
      <c r="H933" s="109">
        <v>4.9143873693573514</v>
      </c>
      <c r="I933" s="121">
        <v>11.505990982055664</v>
      </c>
      <c r="J933" s="121">
        <v>10.299427605057017</v>
      </c>
      <c r="K933" s="121">
        <v>1.2065633769986466</v>
      </c>
      <c r="L933" s="130"/>
      <c r="M933" s="109">
        <v>0.11505990982055664</v>
      </c>
      <c r="N933" s="109">
        <v>0.10299427605057017</v>
      </c>
      <c r="O933" s="109">
        <v>1.2065633769986466E-2</v>
      </c>
      <c r="P933" s="130"/>
      <c r="Q933" s="109">
        <v>1.1714</v>
      </c>
      <c r="R933" s="107">
        <f t="shared" si="227"/>
        <v>0.13478117836380005</v>
      </c>
      <c r="S933" s="109">
        <f t="shared" si="227"/>
        <v>0.1206474949656379</v>
      </c>
      <c r="T933" s="110">
        <f t="shared" si="227"/>
        <v>1.4133683398162147E-2</v>
      </c>
      <c r="U933" s="108">
        <f t="shared" si="222"/>
        <v>0.60651530263710018</v>
      </c>
      <c r="V933" s="11">
        <f t="shared" si="222"/>
        <v>0.54291372734537058</v>
      </c>
      <c r="W933" s="11">
        <f t="shared" si="222"/>
        <v>6.3601575291729662E-2</v>
      </c>
      <c r="X933" s="92">
        <f t="shared" si="224"/>
        <v>6065.1530263710019</v>
      </c>
      <c r="Y933" s="15">
        <f t="shared" si="225"/>
        <v>5429.1372734537053</v>
      </c>
      <c r="Z933" s="15">
        <f t="shared" si="226"/>
        <v>636.0157529172966</v>
      </c>
      <c r="AA933" s="111">
        <f t="shared" si="228"/>
        <v>60.651530263710022</v>
      </c>
      <c r="AB933" s="87">
        <f t="shared" si="228"/>
        <v>54.291372734537056</v>
      </c>
      <c r="AC933" s="127">
        <f t="shared" si="228"/>
        <v>6.360157529172966</v>
      </c>
      <c r="AD933" s="2"/>
      <c r="AE933" s="2"/>
      <c r="AF933" s="115"/>
    </row>
    <row r="934" spans="1:32" x14ac:dyDescent="0.25">
      <c r="A934" s="183" t="s">
        <v>47</v>
      </c>
      <c r="B934" s="183" t="s">
        <v>38</v>
      </c>
      <c r="C934" s="40" t="s">
        <v>975</v>
      </c>
      <c r="D934" s="183">
        <v>1</v>
      </c>
      <c r="E934" s="207" t="s">
        <v>534</v>
      </c>
      <c r="F934" s="207">
        <v>6</v>
      </c>
      <c r="G934" s="186"/>
      <c r="H934" s="109">
        <v>4.9876442255585207</v>
      </c>
      <c r="I934" s="121">
        <v>11.523304462432861</v>
      </c>
      <c r="J934" s="121">
        <v>10.292708609403622</v>
      </c>
      <c r="K934" s="121">
        <v>1.2305958530292394</v>
      </c>
      <c r="L934" s="130"/>
      <c r="M934" s="109">
        <v>0.11523304462432861</v>
      </c>
      <c r="N934" s="109">
        <v>0.10292708609403622</v>
      </c>
      <c r="O934" s="109">
        <v>1.2305958530292394E-2</v>
      </c>
      <c r="P934" s="130"/>
      <c r="Q934" s="109">
        <v>1.1242199999999998</v>
      </c>
      <c r="R934" s="107">
        <f t="shared" si="227"/>
        <v>0.12954729342756269</v>
      </c>
      <c r="S934" s="109">
        <f t="shared" si="227"/>
        <v>0.11571268872863738</v>
      </c>
      <c r="T934" s="110">
        <f t="shared" si="227"/>
        <v>1.3834604698925312E-2</v>
      </c>
      <c r="U934" s="108">
        <f t="shared" si="222"/>
        <v>0.77728376056537618</v>
      </c>
      <c r="V934" s="11">
        <f t="shared" si="222"/>
        <v>0.69427613237182428</v>
      </c>
      <c r="W934" s="11">
        <f t="shared" si="222"/>
        <v>8.3007628193551883E-2</v>
      </c>
      <c r="X934" s="92">
        <f t="shared" si="224"/>
        <v>7772.8376056537618</v>
      </c>
      <c r="Y934" s="15">
        <f t="shared" si="225"/>
        <v>6942.7613237182431</v>
      </c>
      <c r="Z934" s="15">
        <f t="shared" si="226"/>
        <v>830.07628193551886</v>
      </c>
      <c r="AA934" s="111">
        <f t="shared" si="228"/>
        <v>77.728376056537613</v>
      </c>
      <c r="AB934" s="87">
        <f t="shared" si="228"/>
        <v>69.427613237182427</v>
      </c>
      <c r="AC934" s="127">
        <f t="shared" si="228"/>
        <v>8.3007628193551888</v>
      </c>
      <c r="AD934" s="2"/>
      <c r="AE934" s="2"/>
      <c r="AF934" s="115"/>
    </row>
    <row r="935" spans="1:32" x14ac:dyDescent="0.25">
      <c r="A935" s="183" t="s">
        <v>47</v>
      </c>
      <c r="B935" s="183" t="s">
        <v>38</v>
      </c>
      <c r="C935" s="40" t="s">
        <v>975</v>
      </c>
      <c r="D935" s="183">
        <v>1</v>
      </c>
      <c r="E935" s="207" t="s">
        <v>535</v>
      </c>
      <c r="F935" s="207">
        <v>6</v>
      </c>
      <c r="G935" s="186"/>
      <c r="H935" s="109">
        <v>4.5365853658536555</v>
      </c>
      <c r="I935" s="121">
        <v>11.642424583435059</v>
      </c>
      <c r="J935" s="121">
        <v>10.280732848004599</v>
      </c>
      <c r="K935" s="121">
        <v>1.3616917354304601</v>
      </c>
      <c r="L935" s="130"/>
      <c r="M935" s="109">
        <v>0.11642424583435058</v>
      </c>
      <c r="N935" s="109">
        <v>0.10280732848004598</v>
      </c>
      <c r="O935" s="109">
        <v>1.36169173543046E-2</v>
      </c>
      <c r="P935" s="130"/>
      <c r="Q935" s="109">
        <v>1.1916199999999999</v>
      </c>
      <c r="R935" s="107">
        <f t="shared" si="227"/>
        <v>0.13873345982112884</v>
      </c>
      <c r="S935" s="109">
        <f t="shared" si="227"/>
        <v>0.12250726876339238</v>
      </c>
      <c r="T935" s="110">
        <f t="shared" si="227"/>
        <v>1.6226191057736445E-2</v>
      </c>
      <c r="U935" s="108">
        <f t="shared" si="222"/>
        <v>0.83240075892677301</v>
      </c>
      <c r="V935" s="11">
        <f t="shared" si="222"/>
        <v>0.73504361258035422</v>
      </c>
      <c r="W935" s="11">
        <f t="shared" si="222"/>
        <v>9.7357146346418691E-2</v>
      </c>
      <c r="X935" s="92">
        <f t="shared" si="224"/>
        <v>8324.0075892677305</v>
      </c>
      <c r="Y935" s="15">
        <f t="shared" si="225"/>
        <v>7350.4361258035424</v>
      </c>
      <c r="Z935" s="15">
        <f t="shared" si="226"/>
        <v>973.57146346418688</v>
      </c>
      <c r="AA935" s="111">
        <f t="shared" si="228"/>
        <v>83.240075892677311</v>
      </c>
      <c r="AB935" s="87">
        <f t="shared" si="228"/>
        <v>73.504361258035431</v>
      </c>
      <c r="AC935" s="127">
        <f t="shared" si="228"/>
        <v>9.7357146346418695</v>
      </c>
      <c r="AD935" s="2"/>
      <c r="AE935" s="2"/>
      <c r="AF935" s="115"/>
    </row>
    <row r="936" spans="1:32" x14ac:dyDescent="0.25">
      <c r="A936" s="183" t="s">
        <v>47</v>
      </c>
      <c r="B936" s="183" t="s">
        <v>38</v>
      </c>
      <c r="C936" s="40" t="s">
        <v>975</v>
      </c>
      <c r="D936" s="183">
        <v>1</v>
      </c>
      <c r="E936" s="207" t="s">
        <v>536</v>
      </c>
      <c r="F936" s="207">
        <v>6</v>
      </c>
      <c r="G936" s="186"/>
      <c r="H936" s="109">
        <v>4.0664854693706811</v>
      </c>
      <c r="I936" s="121">
        <v>11.779512405395508</v>
      </c>
      <c r="J936" s="121">
        <v>10.367259686147223</v>
      </c>
      <c r="K936" s="121">
        <v>1.4122527192482845</v>
      </c>
      <c r="L936" s="130"/>
      <c r="M936" s="109">
        <v>0.11779512405395508</v>
      </c>
      <c r="N936" s="109">
        <v>0.10367259686147223</v>
      </c>
      <c r="O936" s="109">
        <v>1.4122527192482845E-2</v>
      </c>
      <c r="P936" s="130"/>
      <c r="Q936" s="109">
        <v>1.2313000000000003</v>
      </c>
      <c r="R936" s="107">
        <f t="shared" si="227"/>
        <v>0.14504113624763493</v>
      </c>
      <c r="S936" s="109">
        <f t="shared" si="227"/>
        <v>0.12765206851553079</v>
      </c>
      <c r="T936" s="110">
        <f t="shared" si="227"/>
        <v>1.7389067732104132E-2</v>
      </c>
      <c r="U936" s="108">
        <f t="shared" si="222"/>
        <v>0.87024681748580945</v>
      </c>
      <c r="V936" s="11">
        <f t="shared" si="222"/>
        <v>0.76591241109318475</v>
      </c>
      <c r="W936" s="11">
        <f t="shared" si="222"/>
        <v>0.10433440639262478</v>
      </c>
      <c r="X936" s="92">
        <f t="shared" si="224"/>
        <v>8702.4681748580952</v>
      </c>
      <c r="Y936" s="15">
        <f t="shared" si="225"/>
        <v>7659.1241109318471</v>
      </c>
      <c r="Z936" s="15">
        <f t="shared" si="226"/>
        <v>1043.3440639262478</v>
      </c>
      <c r="AA936" s="111">
        <f t="shared" si="228"/>
        <v>87.02468174858096</v>
      </c>
      <c r="AB936" s="87">
        <f t="shared" si="228"/>
        <v>76.591241109318474</v>
      </c>
      <c r="AC936" s="127">
        <f t="shared" si="228"/>
        <v>10.433440639262479</v>
      </c>
      <c r="AD936" s="2"/>
      <c r="AE936" s="2"/>
      <c r="AF936" s="115"/>
    </row>
    <row r="937" spans="1:32" x14ac:dyDescent="0.25">
      <c r="A937" s="183" t="s">
        <v>47</v>
      </c>
      <c r="B937" s="183" t="s">
        <v>38</v>
      </c>
      <c r="C937" s="40" t="s">
        <v>975</v>
      </c>
      <c r="D937" s="183">
        <v>1</v>
      </c>
      <c r="E937" s="207" t="s">
        <v>537</v>
      </c>
      <c r="F937" s="207">
        <v>6</v>
      </c>
      <c r="G937" s="186"/>
      <c r="H937" s="109">
        <v>4.0428542551041904</v>
      </c>
      <c r="I937" s="121">
        <v>11.776114463806152</v>
      </c>
      <c r="J937" s="121">
        <v>10.643055062017361</v>
      </c>
      <c r="K937" s="121">
        <v>1.1330594017887918</v>
      </c>
      <c r="L937" s="130"/>
      <c r="M937" s="109">
        <v>0.11776114463806152</v>
      </c>
      <c r="N937" s="109">
        <v>0.10643055062017361</v>
      </c>
      <c r="O937" s="109">
        <v>1.1330594017887918E-2</v>
      </c>
      <c r="P937" s="130"/>
      <c r="Q937" s="109">
        <v>1.2825600000000001</v>
      </c>
      <c r="R937" s="107">
        <f t="shared" si="227"/>
        <v>0.15103573366699219</v>
      </c>
      <c r="S937" s="109">
        <f t="shared" si="227"/>
        <v>0.13650356700340988</v>
      </c>
      <c r="T937" s="110">
        <f t="shared" si="227"/>
        <v>1.4532166663582329E-2</v>
      </c>
      <c r="U937" s="108">
        <f t="shared" si="222"/>
        <v>0.90621440200195313</v>
      </c>
      <c r="V937" s="11">
        <f t="shared" si="222"/>
        <v>0.81902140202045925</v>
      </c>
      <c r="W937" s="11">
        <f t="shared" si="222"/>
        <v>8.7192999981493977E-2</v>
      </c>
      <c r="X937" s="92">
        <f t="shared" si="224"/>
        <v>9062.144020019532</v>
      </c>
      <c r="Y937" s="15">
        <f t="shared" si="225"/>
        <v>8190.214020204593</v>
      </c>
      <c r="Z937" s="15">
        <f t="shared" si="226"/>
        <v>871.92999981493972</v>
      </c>
      <c r="AA937" s="111">
        <f t="shared" si="228"/>
        <v>90.621440200195323</v>
      </c>
      <c r="AB937" s="87">
        <f t="shared" si="228"/>
        <v>81.902140202045928</v>
      </c>
      <c r="AC937" s="127">
        <f t="shared" si="228"/>
        <v>8.7192999981493973</v>
      </c>
      <c r="AD937" s="2"/>
      <c r="AE937" s="2"/>
      <c r="AF937" s="115"/>
    </row>
    <row r="938" spans="1:32" x14ac:dyDescent="0.25">
      <c r="A938" s="183" t="s">
        <v>47</v>
      </c>
      <c r="B938" s="183" t="s">
        <v>38</v>
      </c>
      <c r="C938" s="40" t="s">
        <v>975</v>
      </c>
      <c r="D938" s="183">
        <v>1</v>
      </c>
      <c r="E938" s="207" t="s">
        <v>538</v>
      </c>
      <c r="F938" s="207">
        <v>6</v>
      </c>
      <c r="G938" s="186"/>
      <c r="H938" s="109">
        <v>3.9675472444839137</v>
      </c>
      <c r="I938" s="121">
        <v>11.906894683837891</v>
      </c>
      <c r="J938" s="121">
        <v>10.303078331460924</v>
      </c>
      <c r="K938" s="121">
        <v>1.6038163523769668</v>
      </c>
      <c r="L938" s="130"/>
      <c r="M938" s="109">
        <v>0.1190689468383789</v>
      </c>
      <c r="N938" s="109">
        <v>0.10303078331460924</v>
      </c>
      <c r="O938" s="109">
        <v>1.6038163523769668E-2</v>
      </c>
      <c r="P938" s="130"/>
      <c r="Q938" s="109">
        <v>1.2917400000000001</v>
      </c>
      <c r="R938" s="107">
        <f t="shared" si="227"/>
        <v>0.15380612138900757</v>
      </c>
      <c r="S938" s="109">
        <f t="shared" si="227"/>
        <v>0.13308898403881336</v>
      </c>
      <c r="T938" s="110">
        <f t="shared" si="227"/>
        <v>2.0717137350194231E-2</v>
      </c>
      <c r="U938" s="108">
        <f t="shared" si="222"/>
        <v>0.92283672833404551</v>
      </c>
      <c r="V938" s="11">
        <f t="shared" si="222"/>
        <v>0.79853390423288018</v>
      </c>
      <c r="W938" s="11">
        <f t="shared" si="222"/>
        <v>0.12430282410116539</v>
      </c>
      <c r="X938" s="92">
        <f t="shared" si="224"/>
        <v>9228.3672833404544</v>
      </c>
      <c r="Y938" s="15">
        <f t="shared" si="225"/>
        <v>7985.339042328802</v>
      </c>
      <c r="Z938" s="15">
        <f t="shared" si="226"/>
        <v>1243.0282410116538</v>
      </c>
      <c r="AA938" s="111">
        <f t="shared" si="228"/>
        <v>92.283672833404552</v>
      </c>
      <c r="AB938" s="87">
        <f t="shared" si="228"/>
        <v>79.853390423288019</v>
      </c>
      <c r="AC938" s="127">
        <f t="shared" si="228"/>
        <v>12.430282410116538</v>
      </c>
      <c r="AD938" s="2"/>
      <c r="AE938" s="2"/>
      <c r="AF938" s="115"/>
    </row>
    <row r="939" spans="1:32" x14ac:dyDescent="0.25">
      <c r="A939" s="183" t="s">
        <v>47</v>
      </c>
      <c r="B939" s="183" t="s">
        <v>38</v>
      </c>
      <c r="C939" s="40" t="s">
        <v>975</v>
      </c>
      <c r="D939" s="183">
        <v>2</v>
      </c>
      <c r="E939" s="207" t="s">
        <v>521</v>
      </c>
      <c r="F939" s="207">
        <v>1.5</v>
      </c>
      <c r="G939" s="186">
        <v>51</v>
      </c>
      <c r="H939" s="109">
        <v>6.0142087212152182</v>
      </c>
      <c r="I939" s="121">
        <v>11.696012020111084</v>
      </c>
      <c r="J939" s="121">
        <v>10.283057114938948</v>
      </c>
      <c r="K939" s="121">
        <v>1.4129549051721355</v>
      </c>
      <c r="L939" s="130"/>
      <c r="M939" s="109">
        <v>0.11696012020111084</v>
      </c>
      <c r="N939" s="109">
        <v>0.10283057114938948</v>
      </c>
      <c r="O939" s="109">
        <v>1.4129549051721355E-2</v>
      </c>
      <c r="P939" s="130"/>
      <c r="Q939" s="109">
        <v>0.49472000000000005</v>
      </c>
      <c r="R939" s="107">
        <f t="shared" si="227"/>
        <v>5.7862510665893561E-2</v>
      </c>
      <c r="S939" s="109">
        <f t="shared" si="227"/>
        <v>5.0872340159025968E-2</v>
      </c>
      <c r="T939" s="110">
        <f t="shared" si="227"/>
        <v>6.9901705068675891E-3</v>
      </c>
      <c r="U939" s="108">
        <f t="shared" ref="U939:W1002" si="229">$F939*M939*$Q939</f>
        <v>8.6793765998840339E-2</v>
      </c>
      <c r="V939" s="11">
        <f t="shared" si="229"/>
        <v>7.6308510238538949E-2</v>
      </c>
      <c r="W939" s="11">
        <f t="shared" si="229"/>
        <v>1.0485255760301383E-2</v>
      </c>
      <c r="X939" s="92">
        <f t="shared" si="224"/>
        <v>867.93765998840342</v>
      </c>
      <c r="Y939" s="15">
        <f t="shared" si="225"/>
        <v>763.08510238538952</v>
      </c>
      <c r="Z939" s="15">
        <f t="shared" si="226"/>
        <v>104.85255760301384</v>
      </c>
      <c r="AA939" s="111">
        <f t="shared" si="228"/>
        <v>8.6793765998840353</v>
      </c>
      <c r="AB939" s="87">
        <f t="shared" si="228"/>
        <v>7.6308510238538956</v>
      </c>
      <c r="AC939" s="127">
        <f t="shared" si="228"/>
        <v>1.0485255760301384</v>
      </c>
      <c r="AD939" s="2"/>
      <c r="AE939" s="2"/>
      <c r="AF939" s="115"/>
    </row>
    <row r="940" spans="1:32" x14ac:dyDescent="0.25">
      <c r="A940" s="183" t="s">
        <v>47</v>
      </c>
      <c r="B940" s="183" t="s">
        <v>38</v>
      </c>
      <c r="C940" s="40" t="s">
        <v>975</v>
      </c>
      <c r="D940" s="183">
        <v>2</v>
      </c>
      <c r="E940" s="207" t="s">
        <v>522</v>
      </c>
      <c r="F940" s="207">
        <v>3</v>
      </c>
      <c r="G940" s="186"/>
      <c r="H940" s="109">
        <v>6.494794248884495</v>
      </c>
      <c r="I940" s="121">
        <v>12.654050827026367</v>
      </c>
      <c r="J940" s="121">
        <v>10.333610404170143</v>
      </c>
      <c r="K940" s="121">
        <v>2.3204404228562243</v>
      </c>
      <c r="L940" s="130"/>
      <c r="M940" s="109">
        <v>0.12654050827026367</v>
      </c>
      <c r="N940" s="109">
        <v>0.10333610404170143</v>
      </c>
      <c r="O940" s="109">
        <v>2.3204404228562243E-2</v>
      </c>
      <c r="P940" s="130"/>
      <c r="Q940" s="109">
        <v>0.78029999999999988</v>
      </c>
      <c r="R940" s="107">
        <f t="shared" si="227"/>
        <v>9.8739558603286731E-2</v>
      </c>
      <c r="S940" s="109">
        <f t="shared" si="227"/>
        <v>8.0633161983739612E-2</v>
      </c>
      <c r="T940" s="110">
        <f t="shared" si="227"/>
        <v>1.8106396619547115E-2</v>
      </c>
      <c r="U940" s="108">
        <f t="shared" si="229"/>
        <v>0.29621867580986022</v>
      </c>
      <c r="V940" s="11">
        <f t="shared" si="229"/>
        <v>0.24189948595121882</v>
      </c>
      <c r="W940" s="11">
        <f t="shared" si="229"/>
        <v>5.4319189858641356E-2</v>
      </c>
      <c r="X940" s="92">
        <f t="shared" si="224"/>
        <v>2962.1867580986022</v>
      </c>
      <c r="Y940" s="15">
        <f t="shared" si="225"/>
        <v>2418.9948595121882</v>
      </c>
      <c r="Z940" s="15">
        <f t="shared" si="226"/>
        <v>543.19189858641357</v>
      </c>
      <c r="AA940" s="111">
        <f t="shared" si="228"/>
        <v>29.621867580986024</v>
      </c>
      <c r="AB940" s="87">
        <f t="shared" si="228"/>
        <v>24.189948595121884</v>
      </c>
      <c r="AC940" s="127">
        <f t="shared" si="228"/>
        <v>5.4319189858641357</v>
      </c>
      <c r="AD940" s="2"/>
      <c r="AE940" s="2"/>
      <c r="AF940" s="115"/>
    </row>
    <row r="941" spans="1:32" x14ac:dyDescent="0.25">
      <c r="A941" s="183" t="s">
        <v>47</v>
      </c>
      <c r="B941" s="183" t="s">
        <v>38</v>
      </c>
      <c r="C941" s="40" t="s">
        <v>975</v>
      </c>
      <c r="D941" s="183">
        <v>2</v>
      </c>
      <c r="E941" s="207" t="s">
        <v>523</v>
      </c>
      <c r="F941" s="207">
        <v>3</v>
      </c>
      <c r="G941" s="186"/>
      <c r="H941" s="109">
        <v>5.5660482168648455</v>
      </c>
      <c r="I941" s="121">
        <v>12.960808753967285</v>
      </c>
      <c r="J941" s="121">
        <v>10.524725598794056</v>
      </c>
      <c r="K941" s="121">
        <v>2.4360831551732289</v>
      </c>
      <c r="L941" s="130"/>
      <c r="M941" s="109">
        <v>0.12960808753967284</v>
      </c>
      <c r="N941" s="109">
        <v>0.10524725598794056</v>
      </c>
      <c r="O941" s="109">
        <v>2.4360831551732288E-2</v>
      </c>
      <c r="P941" s="130"/>
      <c r="Q941" s="109">
        <v>1.0556000000000001</v>
      </c>
      <c r="R941" s="107">
        <f t="shared" si="227"/>
        <v>0.13681429720687865</v>
      </c>
      <c r="S941" s="109">
        <f t="shared" si="227"/>
        <v>0.11109900342087006</v>
      </c>
      <c r="T941" s="110">
        <f t="shared" si="227"/>
        <v>2.5715293786008606E-2</v>
      </c>
      <c r="U941" s="108">
        <f t="shared" si="229"/>
        <v>0.41044289162063602</v>
      </c>
      <c r="V941" s="11">
        <f t="shared" si="229"/>
        <v>0.33329701026261022</v>
      </c>
      <c r="W941" s="11">
        <f t="shared" si="229"/>
        <v>7.7145881358025817E-2</v>
      </c>
      <c r="X941" s="92">
        <f t="shared" si="224"/>
        <v>4104.4289162063606</v>
      </c>
      <c r="Y941" s="15">
        <f t="shared" si="225"/>
        <v>3332.9701026261023</v>
      </c>
      <c r="Z941" s="15">
        <f t="shared" si="226"/>
        <v>771.45881358025815</v>
      </c>
      <c r="AA941" s="111">
        <f t="shared" si="228"/>
        <v>41.044289162063606</v>
      </c>
      <c r="AB941" s="87">
        <f t="shared" si="228"/>
        <v>33.32970102626102</v>
      </c>
      <c r="AC941" s="127">
        <f t="shared" si="228"/>
        <v>7.7145881358025816</v>
      </c>
      <c r="AD941" s="2"/>
      <c r="AE941" s="2"/>
      <c r="AF941" s="115"/>
    </row>
    <row r="942" spans="1:32" x14ac:dyDescent="0.25">
      <c r="A942" s="183" t="s">
        <v>47</v>
      </c>
      <c r="B942" s="183" t="s">
        <v>38</v>
      </c>
      <c r="C942" s="40" t="s">
        <v>975</v>
      </c>
      <c r="D942" s="183">
        <v>2</v>
      </c>
      <c r="E942" s="207" t="s">
        <v>524</v>
      </c>
      <c r="F942" s="207">
        <v>3</v>
      </c>
      <c r="G942" s="186"/>
      <c r="H942" s="109">
        <v>5.5151641046945192</v>
      </c>
      <c r="I942" s="121">
        <v>11.24598217010498</v>
      </c>
      <c r="J942" s="121">
        <v>9.9101002441187678</v>
      </c>
      <c r="K942" s="121">
        <v>1.3358819259862127</v>
      </c>
      <c r="L942" s="130"/>
      <c r="M942" s="109">
        <v>0.1124598217010498</v>
      </c>
      <c r="N942" s="109">
        <v>9.9101002441187677E-2</v>
      </c>
      <c r="O942" s="109">
        <v>1.3358819259862128E-2</v>
      </c>
      <c r="P942" s="130"/>
      <c r="Q942" s="109">
        <v>0.81854000000000016</v>
      </c>
      <c r="R942" s="107">
        <f t="shared" si="227"/>
        <v>9.2052862455177326E-2</v>
      </c>
      <c r="S942" s="109">
        <f t="shared" si="227"/>
        <v>8.1118134538209777E-2</v>
      </c>
      <c r="T942" s="110">
        <f t="shared" si="227"/>
        <v>1.0934727916967549E-2</v>
      </c>
      <c r="U942" s="108">
        <f t="shared" si="229"/>
        <v>0.276158587365532</v>
      </c>
      <c r="V942" s="11">
        <f t="shared" si="229"/>
        <v>0.24335440361462932</v>
      </c>
      <c r="W942" s="11">
        <f t="shared" si="229"/>
        <v>3.2804183750902646E-2</v>
      </c>
      <c r="X942" s="92">
        <f t="shared" si="224"/>
        <v>2761.58587365532</v>
      </c>
      <c r="Y942" s="15">
        <f t="shared" si="225"/>
        <v>2433.5440361462934</v>
      </c>
      <c r="Z942" s="15">
        <f t="shared" si="226"/>
        <v>328.04183750902644</v>
      </c>
      <c r="AA942" s="111">
        <f t="shared" si="228"/>
        <v>27.6158587365532</v>
      </c>
      <c r="AB942" s="87">
        <f t="shared" si="228"/>
        <v>24.335440361462933</v>
      </c>
      <c r="AC942" s="127">
        <f t="shared" si="228"/>
        <v>3.2804183750902642</v>
      </c>
      <c r="AD942" s="2"/>
      <c r="AE942" s="2"/>
      <c r="AF942" s="115"/>
    </row>
    <row r="943" spans="1:32" x14ac:dyDescent="0.25">
      <c r="A943" s="183" t="s">
        <v>47</v>
      </c>
      <c r="B943" s="183" t="s">
        <v>38</v>
      </c>
      <c r="C943" s="40" t="s">
        <v>975</v>
      </c>
      <c r="D943" s="183">
        <v>2</v>
      </c>
      <c r="E943" s="207" t="s">
        <v>525</v>
      </c>
      <c r="F943" s="207">
        <v>3</v>
      </c>
      <c r="G943" s="186"/>
      <c r="H943" s="109">
        <v>5.2643123491993835</v>
      </c>
      <c r="I943" s="121">
        <v>11.137916564941406</v>
      </c>
      <c r="J943" s="121">
        <v>10.115671162648169</v>
      </c>
      <c r="K943" s="121">
        <v>1.0222454022932368</v>
      </c>
      <c r="L943" s="130"/>
      <c r="M943" s="109">
        <v>0.11137916564941407</v>
      </c>
      <c r="N943" s="109">
        <v>0.1011567116264817</v>
      </c>
      <c r="O943" s="109">
        <v>1.0222454022932368E-2</v>
      </c>
      <c r="P943" s="130"/>
      <c r="Q943" s="109">
        <v>1.1117999999999999</v>
      </c>
      <c r="R943" s="107">
        <f t="shared" si="227"/>
        <v>0.12383135636901854</v>
      </c>
      <c r="S943" s="109">
        <f t="shared" si="227"/>
        <v>0.11246603198632234</v>
      </c>
      <c r="T943" s="110">
        <f t="shared" si="227"/>
        <v>1.1365324382696206E-2</v>
      </c>
      <c r="U943" s="108">
        <f t="shared" si="229"/>
        <v>0.37149406910705562</v>
      </c>
      <c r="V943" s="11">
        <f t="shared" si="229"/>
        <v>0.33739809595896703</v>
      </c>
      <c r="W943" s="11">
        <f t="shared" si="229"/>
        <v>3.4095973148088619E-2</v>
      </c>
      <c r="X943" s="92">
        <f t="shared" si="224"/>
        <v>3714.9406910705561</v>
      </c>
      <c r="Y943" s="15">
        <f t="shared" si="225"/>
        <v>3373.9809595896704</v>
      </c>
      <c r="Z943" s="15">
        <f t="shared" si="226"/>
        <v>340.95973148088621</v>
      </c>
      <c r="AA943" s="111">
        <f t="shared" si="228"/>
        <v>37.149406910705565</v>
      </c>
      <c r="AB943" s="87">
        <f t="shared" si="228"/>
        <v>33.739809595896702</v>
      </c>
      <c r="AC943" s="127">
        <f t="shared" si="228"/>
        <v>3.4095973148088623</v>
      </c>
      <c r="AD943" s="2"/>
      <c r="AE943" s="2"/>
      <c r="AF943" s="115"/>
    </row>
    <row r="944" spans="1:32" x14ac:dyDescent="0.25">
      <c r="A944" s="183" t="s">
        <v>47</v>
      </c>
      <c r="B944" s="183" t="s">
        <v>38</v>
      </c>
      <c r="C944" s="40" t="s">
        <v>975</v>
      </c>
      <c r="D944" s="183">
        <v>2</v>
      </c>
      <c r="E944" s="207" t="s">
        <v>526</v>
      </c>
      <c r="F944" s="207">
        <v>3</v>
      </c>
      <c r="G944" s="186"/>
      <c r="H944" s="109">
        <v>5.366607773851638</v>
      </c>
      <c r="I944" s="121">
        <v>11.149755954742432</v>
      </c>
      <c r="J944" s="121">
        <v>10.133773851415709</v>
      </c>
      <c r="K944" s="121">
        <v>1.0159821033267225</v>
      </c>
      <c r="L944" s="130"/>
      <c r="M944" s="109">
        <v>0.11149755954742431</v>
      </c>
      <c r="N944" s="109">
        <v>0.10133773851415709</v>
      </c>
      <c r="O944" s="109">
        <v>1.0159821033267225E-2</v>
      </c>
      <c r="P944" s="130"/>
      <c r="Q944" s="109">
        <v>0.98644000000000021</v>
      </c>
      <c r="R944" s="107">
        <f t="shared" si="227"/>
        <v>0.10998565263996125</v>
      </c>
      <c r="S944" s="109">
        <f t="shared" si="227"/>
        <v>9.9963598779905141E-2</v>
      </c>
      <c r="T944" s="110">
        <f t="shared" si="227"/>
        <v>1.0022053860056123E-2</v>
      </c>
      <c r="U944" s="108">
        <f t="shared" si="229"/>
        <v>0.32995695791988378</v>
      </c>
      <c r="V944" s="11">
        <f t="shared" si="229"/>
        <v>0.29989079633971544</v>
      </c>
      <c r="W944" s="11">
        <f t="shared" si="229"/>
        <v>3.0066161580168373E-2</v>
      </c>
      <c r="X944" s="92">
        <f t="shared" si="224"/>
        <v>3299.5695791988378</v>
      </c>
      <c r="Y944" s="15">
        <f t="shared" si="225"/>
        <v>2998.9079633971542</v>
      </c>
      <c r="Z944" s="15">
        <f t="shared" si="226"/>
        <v>300.66161580168375</v>
      </c>
      <c r="AA944" s="111">
        <f t="shared" si="228"/>
        <v>32.995695791988382</v>
      </c>
      <c r="AB944" s="87">
        <f t="shared" si="228"/>
        <v>29.989079633971542</v>
      </c>
      <c r="AC944" s="127">
        <f t="shared" si="228"/>
        <v>3.0066161580168376</v>
      </c>
      <c r="AD944" s="2"/>
      <c r="AE944" s="2"/>
      <c r="AF944" s="115"/>
    </row>
    <row r="945" spans="1:32" x14ac:dyDescent="0.25">
      <c r="A945" s="183" t="s">
        <v>47</v>
      </c>
      <c r="B945" s="183" t="s">
        <v>38</v>
      </c>
      <c r="C945" s="40" t="s">
        <v>975</v>
      </c>
      <c r="D945" s="183">
        <v>2</v>
      </c>
      <c r="E945" s="207" t="s">
        <v>527</v>
      </c>
      <c r="F945" s="207">
        <v>3</v>
      </c>
      <c r="G945" s="186"/>
      <c r="H945" s="109">
        <v>4.6741908006815089</v>
      </c>
      <c r="I945" s="121">
        <v>11.143542289733887</v>
      </c>
      <c r="J945" s="121">
        <v>10.15614107307014</v>
      </c>
      <c r="K945" s="121">
        <v>0.98740121666374669</v>
      </c>
      <c r="L945" s="130"/>
      <c r="M945" s="109">
        <v>0.11143542289733886</v>
      </c>
      <c r="N945" s="109">
        <v>0.10156141073070141</v>
      </c>
      <c r="O945" s="109">
        <v>9.8740121666374674E-3</v>
      </c>
      <c r="P945" s="130"/>
      <c r="Q945" s="109">
        <v>1.1502599999999998</v>
      </c>
      <c r="R945" s="107">
        <f t="shared" si="227"/>
        <v>0.12817970954189298</v>
      </c>
      <c r="S945" s="109">
        <f t="shared" si="227"/>
        <v>0.11682202830709658</v>
      </c>
      <c r="T945" s="110">
        <f t="shared" si="227"/>
        <v>1.1357681234796411E-2</v>
      </c>
      <c r="U945" s="108">
        <f t="shared" si="229"/>
        <v>0.38453912862567891</v>
      </c>
      <c r="V945" s="11">
        <f t="shared" si="229"/>
        <v>0.35046608492128978</v>
      </c>
      <c r="W945" s="11">
        <f t="shared" si="229"/>
        <v>3.4073043704389232E-2</v>
      </c>
      <c r="X945" s="92">
        <f t="shared" si="224"/>
        <v>3845.391286256789</v>
      </c>
      <c r="Y945" s="15">
        <f t="shared" si="225"/>
        <v>3504.6608492128976</v>
      </c>
      <c r="Z945" s="15">
        <f t="shared" si="226"/>
        <v>340.73043704389232</v>
      </c>
      <c r="AA945" s="111">
        <f t="shared" si="228"/>
        <v>38.45391286256789</v>
      </c>
      <c r="AB945" s="87">
        <f t="shared" si="228"/>
        <v>35.046608492128975</v>
      </c>
      <c r="AC945" s="127">
        <f t="shared" si="228"/>
        <v>3.4073043704389234</v>
      </c>
      <c r="AD945" s="2"/>
      <c r="AE945" s="2"/>
      <c r="AF945" s="115"/>
    </row>
    <row r="946" spans="1:32" x14ac:dyDescent="0.25">
      <c r="A946" s="183" t="s">
        <v>47</v>
      </c>
      <c r="B946" s="183" t="s">
        <v>38</v>
      </c>
      <c r="C946" s="40" t="s">
        <v>975</v>
      </c>
      <c r="D946" s="183">
        <v>2</v>
      </c>
      <c r="E946" s="207" t="s">
        <v>528</v>
      </c>
      <c r="F946" s="207">
        <v>3</v>
      </c>
      <c r="G946" s="186"/>
      <c r="H946" s="109">
        <v>4.0937499999998996</v>
      </c>
      <c r="I946" s="121">
        <v>11.20048713684082</v>
      </c>
      <c r="J946" s="121">
        <v>10.298603288233222</v>
      </c>
      <c r="K946" s="121">
        <v>0.90188384860759818</v>
      </c>
      <c r="L946" s="130"/>
      <c r="M946" s="109">
        <v>0.1120048713684082</v>
      </c>
      <c r="N946" s="109">
        <v>0.10298603288233223</v>
      </c>
      <c r="O946" s="109">
        <v>9.0188384860759811E-3</v>
      </c>
      <c r="P946" s="130"/>
      <c r="Q946" s="109">
        <v>1.31332</v>
      </c>
      <c r="R946" s="107">
        <f t="shared" si="227"/>
        <v>0.14709823766555785</v>
      </c>
      <c r="S946" s="109">
        <f t="shared" si="227"/>
        <v>0.13525361670502456</v>
      </c>
      <c r="T946" s="110">
        <f t="shared" si="227"/>
        <v>1.1844620960533308E-2</v>
      </c>
      <c r="U946" s="108">
        <f t="shared" si="229"/>
        <v>0.44129471299667355</v>
      </c>
      <c r="V946" s="11">
        <f t="shared" si="229"/>
        <v>0.40576085011507373</v>
      </c>
      <c r="W946" s="11">
        <f t="shared" si="229"/>
        <v>3.5533862881599924E-2</v>
      </c>
      <c r="X946" s="92">
        <f t="shared" si="224"/>
        <v>4412.9471299667357</v>
      </c>
      <c r="Y946" s="15">
        <f t="shared" si="225"/>
        <v>4057.6085011507375</v>
      </c>
      <c r="Z946" s="15">
        <f t="shared" si="226"/>
        <v>355.33862881599924</v>
      </c>
      <c r="AA946" s="111">
        <f t="shared" si="228"/>
        <v>44.129471299667358</v>
      </c>
      <c r="AB946" s="87">
        <f t="shared" si="228"/>
        <v>40.576085011507374</v>
      </c>
      <c r="AC946" s="127">
        <f t="shared" si="228"/>
        <v>3.5533862881599925</v>
      </c>
      <c r="AD946" s="2"/>
      <c r="AE946" s="2"/>
      <c r="AF946" s="115"/>
    </row>
    <row r="947" spans="1:32" x14ac:dyDescent="0.25">
      <c r="A947" s="183" t="s">
        <v>47</v>
      </c>
      <c r="B947" s="183" t="s">
        <v>38</v>
      </c>
      <c r="C947" s="40" t="s">
        <v>975</v>
      </c>
      <c r="D947" s="183">
        <v>2</v>
      </c>
      <c r="E947" s="207" t="s">
        <v>539</v>
      </c>
      <c r="F947" s="207">
        <v>4.5</v>
      </c>
      <c r="G947" s="186"/>
      <c r="H947" s="109">
        <v>4.9745863523306122</v>
      </c>
      <c r="I947" s="121">
        <v>11.242582321166992</v>
      </c>
      <c r="J947" s="121">
        <v>10.420662292805531</v>
      </c>
      <c r="K947" s="121">
        <v>0.82192002836146116</v>
      </c>
      <c r="L947" s="130"/>
      <c r="M947" s="109">
        <v>0.11242582321166993</v>
      </c>
      <c r="N947" s="109">
        <v>0.10420662292805531</v>
      </c>
      <c r="O947" s="109">
        <v>8.2192002836146121E-3</v>
      </c>
      <c r="P947" s="130"/>
      <c r="Q947" s="109">
        <v>1.0759400000000001</v>
      </c>
      <c r="R947" s="107">
        <f t="shared" si="227"/>
        <v>0.12096344022636416</v>
      </c>
      <c r="S947" s="109">
        <f t="shared" si="227"/>
        <v>0.11212007387321185</v>
      </c>
      <c r="T947" s="110">
        <f t="shared" si="227"/>
        <v>8.8433663531523061E-3</v>
      </c>
      <c r="U947" s="108">
        <f t="shared" si="229"/>
        <v>0.5443354810186386</v>
      </c>
      <c r="V947" s="11">
        <f t="shared" si="229"/>
        <v>0.50454033242945329</v>
      </c>
      <c r="W947" s="11">
        <f t="shared" si="229"/>
        <v>3.9795148589185383E-2</v>
      </c>
      <c r="X947" s="92">
        <f t="shared" ref="X947:X1010" si="230">U947*10^4</f>
        <v>5443.3548101863862</v>
      </c>
      <c r="Y947" s="15">
        <f t="shared" ref="Y947:Y1010" si="231">V947*10^4</f>
        <v>5045.4033242945325</v>
      </c>
      <c r="Z947" s="15">
        <f t="shared" ref="Z947:Z1010" si="232">W947*10^4</f>
        <v>397.95148589185385</v>
      </c>
      <c r="AA947" s="111">
        <f t="shared" si="228"/>
        <v>54.433548101863863</v>
      </c>
      <c r="AB947" s="87">
        <f t="shared" si="228"/>
        <v>50.454033242945329</v>
      </c>
      <c r="AC947" s="127">
        <f t="shared" si="228"/>
        <v>3.9795148589185385</v>
      </c>
      <c r="AD947" s="2"/>
      <c r="AE947" s="2"/>
      <c r="AF947" s="115"/>
    </row>
    <row r="948" spans="1:32" x14ac:dyDescent="0.25">
      <c r="A948" s="183" t="s">
        <v>47</v>
      </c>
      <c r="B948" s="183" t="s">
        <v>38</v>
      </c>
      <c r="C948" s="40" t="s">
        <v>975</v>
      </c>
      <c r="D948" s="183">
        <v>2</v>
      </c>
      <c r="E948" s="207" t="s">
        <v>540</v>
      </c>
      <c r="F948" s="207">
        <v>6</v>
      </c>
      <c r="G948" s="186"/>
      <c r="H948" s="109">
        <v>4.4308980074606668</v>
      </c>
      <c r="I948" s="121">
        <v>11.318181991577148</v>
      </c>
      <c r="J948" s="121">
        <v>10.355915708544471</v>
      </c>
      <c r="K948" s="121">
        <v>0.9622662830326778</v>
      </c>
      <c r="L948" s="130"/>
      <c r="M948" s="109">
        <v>0.11318181991577149</v>
      </c>
      <c r="N948" s="109">
        <v>0.10355915708544471</v>
      </c>
      <c r="O948" s="109">
        <v>9.6226628303267784E-3</v>
      </c>
      <c r="P948" s="130"/>
      <c r="Q948" s="109">
        <v>1.3395800000000002</v>
      </c>
      <c r="R948" s="107">
        <f t="shared" si="227"/>
        <v>0.1516161023227692</v>
      </c>
      <c r="S948" s="109">
        <f t="shared" si="227"/>
        <v>0.13872577564852004</v>
      </c>
      <c r="T948" s="110">
        <f t="shared" si="227"/>
        <v>1.2890326674249148E-2</v>
      </c>
      <c r="U948" s="108">
        <f t="shared" si="229"/>
        <v>0.90969661393661516</v>
      </c>
      <c r="V948" s="11">
        <f t="shared" si="229"/>
        <v>0.83235465389112018</v>
      </c>
      <c r="W948" s="11">
        <f t="shared" si="229"/>
        <v>7.7341960045494887E-2</v>
      </c>
      <c r="X948" s="92">
        <f t="shared" si="230"/>
        <v>9096.9661393661518</v>
      </c>
      <c r="Y948" s="15">
        <f t="shared" si="231"/>
        <v>8323.5465389112014</v>
      </c>
      <c r="Z948" s="15">
        <f t="shared" si="232"/>
        <v>773.41960045494886</v>
      </c>
      <c r="AA948" s="111">
        <f t="shared" si="228"/>
        <v>90.969661393661525</v>
      </c>
      <c r="AB948" s="87">
        <f t="shared" si="228"/>
        <v>83.235465389112022</v>
      </c>
      <c r="AC948" s="127">
        <f t="shared" si="228"/>
        <v>7.7341960045494886</v>
      </c>
      <c r="AD948" s="2"/>
      <c r="AE948" s="2"/>
      <c r="AF948" s="115"/>
    </row>
    <row r="949" spans="1:32" x14ac:dyDescent="0.25">
      <c r="A949" s="183" t="s">
        <v>47</v>
      </c>
      <c r="B949" s="183" t="s">
        <v>38</v>
      </c>
      <c r="C949" s="40" t="s">
        <v>975</v>
      </c>
      <c r="D949" s="183">
        <v>2</v>
      </c>
      <c r="E949" s="207" t="s">
        <v>541</v>
      </c>
      <c r="F949" s="207">
        <v>6</v>
      </c>
      <c r="G949" s="186"/>
      <c r="H949" s="109">
        <v>4.7557144404722074</v>
      </c>
      <c r="I949" s="121">
        <v>11.084473133087158</v>
      </c>
      <c r="J949" s="121">
        <v>10.403620830143728</v>
      </c>
      <c r="K949" s="121">
        <v>0.68085230294343013</v>
      </c>
      <c r="L949" s="130"/>
      <c r="M949" s="109">
        <v>0.11084473133087158</v>
      </c>
      <c r="N949" s="109">
        <v>0.10403620830143728</v>
      </c>
      <c r="O949" s="109">
        <v>6.8085230294343017E-3</v>
      </c>
      <c r="P949" s="130"/>
      <c r="Q949" s="109">
        <v>1.2329399999999999</v>
      </c>
      <c r="R949" s="107">
        <f t="shared" si="227"/>
        <v>0.13666490304708481</v>
      </c>
      <c r="S949" s="109">
        <f t="shared" si="227"/>
        <v>0.12827040266317408</v>
      </c>
      <c r="T949" s="110">
        <f t="shared" si="227"/>
        <v>8.394500383910727E-3</v>
      </c>
      <c r="U949" s="108">
        <f t="shared" si="229"/>
        <v>0.81998941828250882</v>
      </c>
      <c r="V949" s="11">
        <f t="shared" si="229"/>
        <v>0.76962241597904446</v>
      </c>
      <c r="W949" s="11">
        <f t="shared" si="229"/>
        <v>5.0367002303464366E-2</v>
      </c>
      <c r="X949" s="92">
        <f t="shared" si="230"/>
        <v>8199.8941828250881</v>
      </c>
      <c r="Y949" s="15">
        <f t="shared" si="231"/>
        <v>7696.2241597904449</v>
      </c>
      <c r="Z949" s="15">
        <f t="shared" si="232"/>
        <v>503.67002303464363</v>
      </c>
      <c r="AA949" s="111">
        <f t="shared" si="228"/>
        <v>81.998941828250878</v>
      </c>
      <c r="AB949" s="87">
        <f t="shared" si="228"/>
        <v>76.962241597904452</v>
      </c>
      <c r="AC949" s="127">
        <f t="shared" si="228"/>
        <v>5.0367002303464368</v>
      </c>
      <c r="AD949" s="2"/>
      <c r="AE949" s="2"/>
      <c r="AF949" s="115"/>
    </row>
    <row r="950" spans="1:32" x14ac:dyDescent="0.25">
      <c r="A950" s="183" t="s">
        <v>47</v>
      </c>
      <c r="B950" s="183" t="s">
        <v>38</v>
      </c>
      <c r="C950" s="40" t="s">
        <v>975</v>
      </c>
      <c r="D950" s="183">
        <v>2</v>
      </c>
      <c r="E950" s="207" t="s">
        <v>542</v>
      </c>
      <c r="F950" s="207">
        <v>6</v>
      </c>
      <c r="G950" s="186"/>
      <c r="H950" s="109">
        <v>4.9229332087809237</v>
      </c>
      <c r="I950" s="121">
        <v>11.25620174407959</v>
      </c>
      <c r="J950" s="121">
        <v>10.367054928312344</v>
      </c>
      <c r="K950" s="121">
        <v>0.88914681576724597</v>
      </c>
      <c r="L950" s="130"/>
      <c r="M950" s="109">
        <v>0.1125620174407959</v>
      </c>
      <c r="N950" s="109">
        <v>0.10367054928312344</v>
      </c>
      <c r="O950" s="109">
        <v>8.8914681576724598E-3</v>
      </c>
      <c r="P950" s="130"/>
      <c r="Q950" s="109">
        <v>1.19224</v>
      </c>
      <c r="R950" s="107">
        <f t="shared" si="227"/>
        <v>0.13420093967361449</v>
      </c>
      <c r="S950" s="109">
        <f t="shared" si="227"/>
        <v>0.12360017567731109</v>
      </c>
      <c r="T950" s="110">
        <f t="shared" si="227"/>
        <v>1.0600763996303414E-2</v>
      </c>
      <c r="U950" s="108">
        <f t="shared" si="229"/>
        <v>0.80520563804168699</v>
      </c>
      <c r="V950" s="11">
        <f t="shared" si="229"/>
        <v>0.74160105406386645</v>
      </c>
      <c r="W950" s="11">
        <f t="shared" si="229"/>
        <v>6.3604583977820484E-2</v>
      </c>
      <c r="X950" s="92">
        <f t="shared" si="230"/>
        <v>8052.0563804168696</v>
      </c>
      <c r="Y950" s="15">
        <f t="shared" si="231"/>
        <v>7416.0105406386647</v>
      </c>
      <c r="Z950" s="15">
        <f t="shared" si="232"/>
        <v>636.04583977820482</v>
      </c>
      <c r="AA950" s="111">
        <f t="shared" si="228"/>
        <v>80.520563804168702</v>
      </c>
      <c r="AB950" s="87">
        <f t="shared" si="228"/>
        <v>74.160105406386648</v>
      </c>
      <c r="AC950" s="127">
        <f t="shared" si="228"/>
        <v>6.3604583977820486</v>
      </c>
      <c r="AD950" s="2"/>
      <c r="AE950" s="2"/>
      <c r="AF950" s="115"/>
    </row>
    <row r="951" spans="1:32" x14ac:dyDescent="0.25">
      <c r="A951" s="183" t="s">
        <v>47</v>
      </c>
      <c r="B951" s="183" t="s">
        <v>38</v>
      </c>
      <c r="C951" s="40" t="s">
        <v>975</v>
      </c>
      <c r="D951" s="183">
        <v>2</v>
      </c>
      <c r="E951" s="207" t="s">
        <v>543</v>
      </c>
      <c r="F951" s="207">
        <v>6</v>
      </c>
      <c r="G951" s="186"/>
      <c r="H951" s="109">
        <v>4.5780074335961896</v>
      </c>
      <c r="I951" s="121">
        <v>11.330794334411621</v>
      </c>
      <c r="J951" s="121">
        <v>10.58884212932046</v>
      </c>
      <c r="K951" s="121">
        <v>0.74195220509116133</v>
      </c>
      <c r="L951" s="130"/>
      <c r="M951" s="109">
        <v>0.11330794334411622</v>
      </c>
      <c r="N951" s="109">
        <v>0.1058884212932046</v>
      </c>
      <c r="O951" s="109">
        <v>7.419522050911613E-3</v>
      </c>
      <c r="P951" s="130"/>
      <c r="Q951" s="109">
        <v>1.4495600000000002</v>
      </c>
      <c r="R951" s="107">
        <f t="shared" si="227"/>
        <v>0.16424666235389712</v>
      </c>
      <c r="S951" s="109">
        <f t="shared" si="227"/>
        <v>0.15349161996977767</v>
      </c>
      <c r="T951" s="110">
        <f t="shared" si="227"/>
        <v>1.0755042384119439E-2</v>
      </c>
      <c r="U951" s="108">
        <f t="shared" si="229"/>
        <v>0.98547997412338273</v>
      </c>
      <c r="V951" s="11">
        <f t="shared" si="229"/>
        <v>0.92094971981866613</v>
      </c>
      <c r="W951" s="11">
        <f t="shared" si="229"/>
        <v>6.4530254304716636E-2</v>
      </c>
      <c r="X951" s="92">
        <f t="shared" si="230"/>
        <v>9854.7997412338282</v>
      </c>
      <c r="Y951" s="15">
        <f t="shared" si="231"/>
        <v>9209.497198186662</v>
      </c>
      <c r="Z951" s="15">
        <f t="shared" si="232"/>
        <v>645.30254304716641</v>
      </c>
      <c r="AA951" s="111">
        <f t="shared" si="228"/>
        <v>98.54799741233829</v>
      </c>
      <c r="AB951" s="87">
        <f t="shared" si="228"/>
        <v>92.094971981866621</v>
      </c>
      <c r="AC951" s="127">
        <f t="shared" si="228"/>
        <v>6.4530254304716639</v>
      </c>
      <c r="AD951" s="2"/>
      <c r="AE951" s="2"/>
      <c r="AF951" s="115"/>
    </row>
    <row r="952" spans="1:32" x14ac:dyDescent="0.25">
      <c r="A952" s="183" t="s">
        <v>47</v>
      </c>
      <c r="B952" s="183" t="s">
        <v>38</v>
      </c>
      <c r="C952" s="40" t="s">
        <v>975</v>
      </c>
      <c r="D952" s="183">
        <v>3</v>
      </c>
      <c r="E952" s="207" t="s">
        <v>521</v>
      </c>
      <c r="F952" s="207">
        <v>1.5</v>
      </c>
      <c r="G952" s="186">
        <v>22.5</v>
      </c>
      <c r="H952" s="109">
        <v>6.0505946762318121</v>
      </c>
      <c r="I952" s="121">
        <v>11.22297477722168</v>
      </c>
      <c r="J952" s="121">
        <v>9.8100548100196949</v>
      </c>
      <c r="K952" s="121">
        <v>1.4129199672019848</v>
      </c>
      <c r="L952" s="130"/>
      <c r="M952" s="109">
        <v>0.1122297477722168</v>
      </c>
      <c r="N952" s="109">
        <v>9.8100548100196944E-2</v>
      </c>
      <c r="O952" s="109">
        <v>1.4129199672019848E-2</v>
      </c>
      <c r="P952" s="130"/>
      <c r="Q952" s="109">
        <v>0.94769999999999999</v>
      </c>
      <c r="R952" s="107">
        <f t="shared" si="227"/>
        <v>0.10636013196372986</v>
      </c>
      <c r="S952" s="109">
        <f t="shared" si="227"/>
        <v>9.2969889434556641E-2</v>
      </c>
      <c r="T952" s="110">
        <f t="shared" si="227"/>
        <v>1.3390242529173211E-2</v>
      </c>
      <c r="U952" s="108">
        <f t="shared" si="229"/>
        <v>0.15954019794559479</v>
      </c>
      <c r="V952" s="11">
        <f t="shared" si="229"/>
        <v>0.13945483415183496</v>
      </c>
      <c r="W952" s="11">
        <f t="shared" si="229"/>
        <v>2.0085363793759813E-2</v>
      </c>
      <c r="X952" s="92">
        <f t="shared" si="230"/>
        <v>1595.4019794559479</v>
      </c>
      <c r="Y952" s="15">
        <f t="shared" si="231"/>
        <v>1394.5483415183496</v>
      </c>
      <c r="Z952" s="15">
        <f t="shared" si="232"/>
        <v>200.85363793759814</v>
      </c>
      <c r="AA952" s="111">
        <f t="shared" si="228"/>
        <v>15.954019794559478</v>
      </c>
      <c r="AB952" s="87">
        <f t="shared" si="228"/>
        <v>13.945483415183496</v>
      </c>
      <c r="AC952" s="127">
        <f t="shared" si="228"/>
        <v>2.0085363793759816</v>
      </c>
      <c r="AD952" s="2"/>
      <c r="AE952" s="2"/>
      <c r="AF952" s="115"/>
    </row>
    <row r="953" spans="1:32" x14ac:dyDescent="0.25">
      <c r="A953" s="183" t="s">
        <v>47</v>
      </c>
      <c r="B953" s="183" t="s">
        <v>38</v>
      </c>
      <c r="C953" s="40" t="s">
        <v>975</v>
      </c>
      <c r="D953" s="183">
        <v>3</v>
      </c>
      <c r="E953" s="207" t="s">
        <v>522</v>
      </c>
      <c r="F953" s="207">
        <v>3</v>
      </c>
      <c r="G953" s="186"/>
      <c r="H953" s="109">
        <v>4.6192259675405571</v>
      </c>
      <c r="I953" s="121">
        <v>11.281206130981445</v>
      </c>
      <c r="J953" s="121">
        <v>10.646982962123763</v>
      </c>
      <c r="K953" s="121">
        <v>0.63422316885768204</v>
      </c>
      <c r="L953" s="130"/>
      <c r="M953" s="109">
        <v>0.11281206130981446</v>
      </c>
      <c r="N953" s="109">
        <v>0.10646982962123763</v>
      </c>
      <c r="O953" s="109">
        <v>6.3422316885768208E-3</v>
      </c>
      <c r="P953" s="130"/>
      <c r="Q953" s="109">
        <v>1.2288599999999998</v>
      </c>
      <c r="R953" s="107">
        <f t="shared" si="227"/>
        <v>0.13863022966117858</v>
      </c>
      <c r="S953" s="109">
        <f t="shared" si="227"/>
        <v>0.13083651482835407</v>
      </c>
      <c r="T953" s="110">
        <f t="shared" si="227"/>
        <v>7.7937148328245109E-3</v>
      </c>
      <c r="U953" s="108">
        <f t="shared" si="229"/>
        <v>0.41589068898353571</v>
      </c>
      <c r="V953" s="11">
        <f t="shared" si="229"/>
        <v>0.3925095444850622</v>
      </c>
      <c r="W953" s="11">
        <f t="shared" si="229"/>
        <v>2.3381144498473533E-2</v>
      </c>
      <c r="X953" s="92">
        <f t="shared" si="230"/>
        <v>4158.9068898353571</v>
      </c>
      <c r="Y953" s="15">
        <f t="shared" si="231"/>
        <v>3925.0954448506218</v>
      </c>
      <c r="Z953" s="15">
        <f t="shared" si="232"/>
        <v>233.81144498473532</v>
      </c>
      <c r="AA953" s="111">
        <f t="shared" si="228"/>
        <v>41.589068898353574</v>
      </c>
      <c r="AB953" s="87">
        <f t="shared" si="228"/>
        <v>39.250954448506221</v>
      </c>
      <c r="AC953" s="127">
        <f t="shared" si="228"/>
        <v>2.3381144498473532</v>
      </c>
      <c r="AD953" s="2"/>
      <c r="AE953" s="2"/>
      <c r="AF953" s="115"/>
    </row>
    <row r="954" spans="1:32" x14ac:dyDescent="0.25">
      <c r="A954" s="183" t="s">
        <v>47</v>
      </c>
      <c r="B954" s="183" t="s">
        <v>38</v>
      </c>
      <c r="C954" s="40" t="s">
        <v>975</v>
      </c>
      <c r="D954" s="183">
        <v>3</v>
      </c>
      <c r="E954" s="207" t="s">
        <v>523</v>
      </c>
      <c r="F954" s="207">
        <v>3</v>
      </c>
      <c r="G954" s="186"/>
      <c r="H954" s="109">
        <v>4.9321469311673951</v>
      </c>
      <c r="I954" s="121">
        <v>11.191052913665771</v>
      </c>
      <c r="J954" s="121">
        <v>10.250435385855781</v>
      </c>
      <c r="K954" s="121">
        <v>0.94061752780999086</v>
      </c>
      <c r="L954" s="130"/>
      <c r="M954" s="109">
        <v>0.11191052913665772</v>
      </c>
      <c r="N954" s="109">
        <v>0.1025043538585578</v>
      </c>
      <c r="O954" s="109">
        <v>9.4061752780999087E-3</v>
      </c>
      <c r="P954" s="130"/>
      <c r="Q954" s="109">
        <v>1.1617000000000002</v>
      </c>
      <c r="R954" s="107">
        <f t="shared" si="227"/>
        <v>0.1300064616980553</v>
      </c>
      <c r="S954" s="109">
        <f t="shared" si="227"/>
        <v>0.11907930787748662</v>
      </c>
      <c r="T954" s="110">
        <f t="shared" si="227"/>
        <v>1.0927153820568665E-2</v>
      </c>
      <c r="U954" s="108">
        <f t="shared" si="229"/>
        <v>0.39001938509416589</v>
      </c>
      <c r="V954" s="11">
        <f t="shared" si="229"/>
        <v>0.35723792363245982</v>
      </c>
      <c r="W954" s="11">
        <f t="shared" si="229"/>
        <v>3.2781461461705998E-2</v>
      </c>
      <c r="X954" s="92">
        <f t="shared" si="230"/>
        <v>3900.1938509416591</v>
      </c>
      <c r="Y954" s="15">
        <f t="shared" si="231"/>
        <v>3572.379236324598</v>
      </c>
      <c r="Z954" s="15">
        <f t="shared" si="232"/>
        <v>327.81461461705999</v>
      </c>
      <c r="AA954" s="111">
        <f t="shared" si="228"/>
        <v>39.00193850941659</v>
      </c>
      <c r="AB954" s="87">
        <f t="shared" si="228"/>
        <v>35.723792363245984</v>
      </c>
      <c r="AC954" s="127">
        <f t="shared" si="228"/>
        <v>3.2781461461706001</v>
      </c>
      <c r="AD954" s="2"/>
      <c r="AE954" s="2"/>
      <c r="AF954" s="115"/>
    </row>
    <row r="955" spans="1:32" x14ac:dyDescent="0.25">
      <c r="A955" s="183" t="s">
        <v>47</v>
      </c>
      <c r="B955" s="183" t="s">
        <v>38</v>
      </c>
      <c r="C955" s="40" t="s">
        <v>975</v>
      </c>
      <c r="D955" s="183">
        <v>3</v>
      </c>
      <c r="E955" s="207" t="s">
        <v>524</v>
      </c>
      <c r="F955" s="207">
        <v>3</v>
      </c>
      <c r="G955" s="186"/>
      <c r="H955" s="109">
        <v>4.8474165473174482</v>
      </c>
      <c r="I955" s="121">
        <v>11.308908462524414</v>
      </c>
      <c r="J955" s="121">
        <v>10.26741562623001</v>
      </c>
      <c r="K955" s="121">
        <v>1.0414928362944043</v>
      </c>
      <c r="L955" s="130"/>
      <c r="M955" s="109">
        <v>0.11308908462524414</v>
      </c>
      <c r="N955" s="109">
        <v>0.1026741562623001</v>
      </c>
      <c r="O955" s="109">
        <v>1.0414928362944043E-2</v>
      </c>
      <c r="P955" s="130"/>
      <c r="Q955" s="109">
        <v>1.13906</v>
      </c>
      <c r="R955" s="107">
        <f t="shared" si="227"/>
        <v>0.12881525273323058</v>
      </c>
      <c r="S955" s="109">
        <f t="shared" si="227"/>
        <v>0.11695202443213555</v>
      </c>
      <c r="T955" s="110">
        <f t="shared" si="227"/>
        <v>1.1863228301095041E-2</v>
      </c>
      <c r="U955" s="108">
        <f t="shared" si="229"/>
        <v>0.38644575819969174</v>
      </c>
      <c r="V955" s="11">
        <f t="shared" si="229"/>
        <v>0.35085607329640667</v>
      </c>
      <c r="W955" s="11">
        <f t="shared" si="229"/>
        <v>3.5589684903285124E-2</v>
      </c>
      <c r="X955" s="92">
        <f t="shared" si="230"/>
        <v>3864.4575819969173</v>
      </c>
      <c r="Y955" s="15">
        <f t="shared" si="231"/>
        <v>3508.5607329640666</v>
      </c>
      <c r="Z955" s="15">
        <f t="shared" si="232"/>
        <v>355.89684903285126</v>
      </c>
      <c r="AA955" s="111">
        <f t="shared" si="228"/>
        <v>38.644575819969177</v>
      </c>
      <c r="AB955" s="87">
        <f t="shared" si="228"/>
        <v>35.085607329640666</v>
      </c>
      <c r="AC955" s="127">
        <f t="shared" si="228"/>
        <v>3.5589684903285126</v>
      </c>
      <c r="AD955" s="2"/>
      <c r="AE955" s="2"/>
      <c r="AF955" s="115"/>
    </row>
    <row r="956" spans="1:32" x14ac:dyDescent="0.25">
      <c r="A956" s="183" t="s">
        <v>47</v>
      </c>
      <c r="B956" s="183" t="s">
        <v>38</v>
      </c>
      <c r="C956" s="40" t="s">
        <v>975</v>
      </c>
      <c r="D956" s="183">
        <v>3</v>
      </c>
      <c r="E956" s="207" t="s">
        <v>525</v>
      </c>
      <c r="F956" s="207">
        <v>3</v>
      </c>
      <c r="G956" s="186"/>
      <c r="H956" s="109">
        <v>4.9763253179834219</v>
      </c>
      <c r="I956" s="121">
        <v>11.316964149475098</v>
      </c>
      <c r="J956" s="121">
        <v>10.283581266915856</v>
      </c>
      <c r="K956" s="121">
        <v>1.0333828825592413</v>
      </c>
      <c r="L956" s="130"/>
      <c r="M956" s="109">
        <v>0.11316964149475098</v>
      </c>
      <c r="N956" s="109">
        <v>0.10283581266915856</v>
      </c>
      <c r="O956" s="109">
        <v>1.0333828825592412E-2</v>
      </c>
      <c r="P956" s="130"/>
      <c r="Q956" s="109">
        <v>1.1692999999999998</v>
      </c>
      <c r="R956" s="107">
        <f t="shared" si="227"/>
        <v>0.1323292617998123</v>
      </c>
      <c r="S956" s="109">
        <f t="shared" si="227"/>
        <v>0.12024591575404708</v>
      </c>
      <c r="T956" s="110">
        <f t="shared" si="227"/>
        <v>1.2083346045765204E-2</v>
      </c>
      <c r="U956" s="108">
        <f t="shared" si="229"/>
        <v>0.39698778539943691</v>
      </c>
      <c r="V956" s="11">
        <f t="shared" si="229"/>
        <v>0.36073774726214131</v>
      </c>
      <c r="W956" s="11">
        <f t="shared" si="229"/>
        <v>3.6250038137295618E-2</v>
      </c>
      <c r="X956" s="92">
        <f t="shared" si="230"/>
        <v>3969.8778539943692</v>
      </c>
      <c r="Y956" s="15">
        <f t="shared" si="231"/>
        <v>3607.3774726214128</v>
      </c>
      <c r="Z956" s="15">
        <f t="shared" si="232"/>
        <v>362.50038137295616</v>
      </c>
      <c r="AA956" s="111">
        <f t="shared" si="228"/>
        <v>39.698778539943696</v>
      </c>
      <c r="AB956" s="87">
        <f t="shared" si="228"/>
        <v>36.073774726214133</v>
      </c>
      <c r="AC956" s="127">
        <f t="shared" si="228"/>
        <v>3.6250038137295615</v>
      </c>
      <c r="AD956" s="2"/>
      <c r="AE956" s="2"/>
      <c r="AF956" s="115"/>
    </row>
    <row r="957" spans="1:32" x14ac:dyDescent="0.25">
      <c r="A957" s="183" t="s">
        <v>47</v>
      </c>
      <c r="B957" s="183" t="s">
        <v>38</v>
      </c>
      <c r="C957" s="40" t="s">
        <v>975</v>
      </c>
      <c r="D957" s="183">
        <v>3</v>
      </c>
      <c r="E957" s="207" t="s">
        <v>526</v>
      </c>
      <c r="F957" s="207">
        <v>3</v>
      </c>
      <c r="G957" s="186"/>
      <c r="H957" s="109">
        <v>4.5700778095144514</v>
      </c>
      <c r="I957" s="121">
        <v>11.217777252197266</v>
      </c>
      <c r="J957" s="121">
        <v>10.508270774652694</v>
      </c>
      <c r="K957" s="121">
        <v>0.70950647754457208</v>
      </c>
      <c r="L957" s="130"/>
      <c r="M957" s="109">
        <v>0.11217777252197265</v>
      </c>
      <c r="N957" s="109">
        <v>0.10508270774652693</v>
      </c>
      <c r="O957" s="109">
        <v>7.0950647754457205E-3</v>
      </c>
      <c r="P957" s="130"/>
      <c r="Q957" s="109">
        <v>1.3135399999999999</v>
      </c>
      <c r="R957" s="107">
        <f t="shared" si="227"/>
        <v>0.14734999131851195</v>
      </c>
      <c r="S957" s="109">
        <f t="shared" si="227"/>
        <v>0.13803033993337299</v>
      </c>
      <c r="T957" s="110">
        <f t="shared" si="227"/>
        <v>9.319651385138971E-3</v>
      </c>
      <c r="U957" s="108">
        <f t="shared" si="229"/>
        <v>0.44204997395553586</v>
      </c>
      <c r="V957" s="11">
        <f t="shared" si="229"/>
        <v>0.41409101980011892</v>
      </c>
      <c r="W957" s="11">
        <f t="shared" si="229"/>
        <v>2.7958954155416917E-2</v>
      </c>
      <c r="X957" s="92">
        <f t="shared" si="230"/>
        <v>4420.4997395553582</v>
      </c>
      <c r="Y957" s="15">
        <f t="shared" si="231"/>
        <v>4140.9101980011892</v>
      </c>
      <c r="Z957" s="15">
        <f t="shared" si="232"/>
        <v>279.58954155416916</v>
      </c>
      <c r="AA957" s="111">
        <f t="shared" si="228"/>
        <v>44.204997395553583</v>
      </c>
      <c r="AB957" s="87">
        <f t="shared" si="228"/>
        <v>41.40910198001189</v>
      </c>
      <c r="AC957" s="127">
        <f t="shared" si="228"/>
        <v>2.7958954155416915</v>
      </c>
      <c r="AD957" s="2"/>
      <c r="AE957" s="2"/>
      <c r="AF957" s="115"/>
    </row>
    <row r="958" spans="1:32" x14ac:dyDescent="0.25">
      <c r="A958" s="183" t="s">
        <v>47</v>
      </c>
      <c r="B958" s="183" t="s">
        <v>38</v>
      </c>
      <c r="C958" s="40" t="s">
        <v>975</v>
      </c>
      <c r="D958" s="183">
        <v>3</v>
      </c>
      <c r="E958" s="207" t="s">
        <v>527</v>
      </c>
      <c r="F958" s="207">
        <v>3</v>
      </c>
      <c r="G958" s="186"/>
      <c r="H958" s="109">
        <v>4.7493163172289048</v>
      </c>
      <c r="I958" s="121">
        <v>11.321642875671387</v>
      </c>
      <c r="J958" s="121">
        <v>10.417318639520515</v>
      </c>
      <c r="K958" s="121">
        <v>0.9043242361508721</v>
      </c>
      <c r="L958" s="130"/>
      <c r="M958" s="109">
        <v>0.11321642875671387</v>
      </c>
      <c r="N958" s="109">
        <v>0.10417318639520515</v>
      </c>
      <c r="O958" s="109">
        <v>9.0432423615087205E-3</v>
      </c>
      <c r="P958" s="130"/>
      <c r="Q958" s="109">
        <v>1.3540800000000002</v>
      </c>
      <c r="R958" s="107">
        <f t="shared" si="227"/>
        <v>0.15330410185089113</v>
      </c>
      <c r="S958" s="109">
        <f t="shared" si="227"/>
        <v>0.14105882823401941</v>
      </c>
      <c r="T958" s="110">
        <f t="shared" si="227"/>
        <v>1.224527361687173E-2</v>
      </c>
      <c r="U958" s="108">
        <f t="shared" si="229"/>
        <v>0.45991230555267337</v>
      </c>
      <c r="V958" s="11">
        <f t="shared" si="229"/>
        <v>0.42317648470205826</v>
      </c>
      <c r="W958" s="11">
        <f t="shared" si="229"/>
        <v>3.6735820850615192E-2</v>
      </c>
      <c r="X958" s="92">
        <f t="shared" si="230"/>
        <v>4599.1230555267339</v>
      </c>
      <c r="Y958" s="15">
        <f t="shared" si="231"/>
        <v>4231.7648470205822</v>
      </c>
      <c r="Z958" s="15">
        <f t="shared" si="232"/>
        <v>367.35820850615193</v>
      </c>
      <c r="AA958" s="111">
        <f t="shared" si="228"/>
        <v>45.991230555267343</v>
      </c>
      <c r="AB958" s="87">
        <f t="shared" si="228"/>
        <v>42.317648470205825</v>
      </c>
      <c r="AC958" s="127">
        <f t="shared" si="228"/>
        <v>3.6735820850615193</v>
      </c>
      <c r="AD958" s="2"/>
      <c r="AE958" s="2"/>
      <c r="AF958" s="115"/>
    </row>
    <row r="959" spans="1:32" x14ac:dyDescent="0.25">
      <c r="A959" s="183" t="s">
        <v>47</v>
      </c>
      <c r="B959" s="183" t="s">
        <v>38</v>
      </c>
      <c r="C959" s="40" t="s">
        <v>975</v>
      </c>
      <c r="D959" s="183">
        <v>3</v>
      </c>
      <c r="E959" s="207" t="s">
        <v>528</v>
      </c>
      <c r="F959" s="207">
        <v>3</v>
      </c>
      <c r="G959" s="186"/>
      <c r="H959" s="109">
        <v>4.8015080949211102</v>
      </c>
      <c r="I959" s="121">
        <v>11.159946441650391</v>
      </c>
      <c r="J959" s="121">
        <v>10.270382009131033</v>
      </c>
      <c r="K959" s="121">
        <v>0.88956443251935724</v>
      </c>
      <c r="L959" s="130"/>
      <c r="M959" s="109">
        <v>0.11159946441650391</v>
      </c>
      <c r="N959" s="109">
        <v>0.10270382009131034</v>
      </c>
      <c r="O959" s="109">
        <v>8.8956443251935729E-3</v>
      </c>
      <c r="P959" s="130"/>
      <c r="Q959" s="109">
        <v>1.2998200000000002</v>
      </c>
      <c r="R959" s="107">
        <f t="shared" si="227"/>
        <v>0.14505921583786013</v>
      </c>
      <c r="S959" s="109">
        <f t="shared" si="227"/>
        <v>0.13349647943108703</v>
      </c>
      <c r="T959" s="110">
        <f t="shared" si="227"/>
        <v>1.1562736406773112E-2</v>
      </c>
      <c r="U959" s="108">
        <f t="shared" si="229"/>
        <v>0.4351776475135804</v>
      </c>
      <c r="V959" s="11">
        <f t="shared" si="229"/>
        <v>0.40048943829326106</v>
      </c>
      <c r="W959" s="11">
        <f t="shared" si="229"/>
        <v>3.468820922031933E-2</v>
      </c>
      <c r="X959" s="92">
        <f t="shared" si="230"/>
        <v>4351.7764751358036</v>
      </c>
      <c r="Y959" s="15">
        <f t="shared" si="231"/>
        <v>4004.8943829326104</v>
      </c>
      <c r="Z959" s="15">
        <f t="shared" si="232"/>
        <v>346.88209220319328</v>
      </c>
      <c r="AA959" s="111">
        <f t="shared" si="228"/>
        <v>43.517764751358037</v>
      </c>
      <c r="AB959" s="87">
        <f t="shared" si="228"/>
        <v>40.048943829326106</v>
      </c>
      <c r="AC959" s="127">
        <f t="shared" si="228"/>
        <v>3.468820922031933</v>
      </c>
      <c r="AD959" s="2"/>
      <c r="AE959" s="2"/>
      <c r="AF959" s="115"/>
    </row>
    <row r="960" spans="1:32" x14ac:dyDescent="0.25">
      <c r="A960" s="183" t="s">
        <v>544</v>
      </c>
      <c r="B960" s="183" t="s">
        <v>38</v>
      </c>
      <c r="C960" s="40" t="s">
        <v>975</v>
      </c>
      <c r="D960" s="183">
        <v>1</v>
      </c>
      <c r="E960" s="207" t="s">
        <v>453</v>
      </c>
      <c r="F960" s="207">
        <v>2.5</v>
      </c>
      <c r="G960" s="186">
        <v>70</v>
      </c>
      <c r="H960" s="109">
        <v>4.7788120142021988</v>
      </c>
      <c r="I960" s="121">
        <v>11.577741622924805</v>
      </c>
      <c r="J960" s="121">
        <v>9.9141056180492093</v>
      </c>
      <c r="K960" s="121">
        <v>1.6636360048755954</v>
      </c>
      <c r="L960" s="130"/>
      <c r="M960" s="109">
        <v>0.11577741622924805</v>
      </c>
      <c r="N960" s="109">
        <v>9.9141056180492099E-2</v>
      </c>
      <c r="O960" s="109">
        <v>1.6636360048755953E-2</v>
      </c>
      <c r="P960" s="130"/>
      <c r="Q960" s="109">
        <v>1.2205599999999999</v>
      </c>
      <c r="R960" s="107">
        <f t="shared" si="227"/>
        <v>0.14131328315277097</v>
      </c>
      <c r="S960" s="109">
        <f t="shared" si="227"/>
        <v>0.12100760753166143</v>
      </c>
      <c r="T960" s="110">
        <f t="shared" si="227"/>
        <v>2.0305675621109565E-2</v>
      </c>
      <c r="U960" s="108">
        <f t="shared" si="229"/>
        <v>0.35328320788192746</v>
      </c>
      <c r="V960" s="11">
        <f t="shared" si="229"/>
        <v>0.30251901882915355</v>
      </c>
      <c r="W960" s="11">
        <f t="shared" si="229"/>
        <v>5.0764189052773918E-2</v>
      </c>
      <c r="X960" s="92">
        <f t="shared" si="230"/>
        <v>3532.8320788192746</v>
      </c>
      <c r="Y960" s="15">
        <f t="shared" si="231"/>
        <v>3025.1901882915354</v>
      </c>
      <c r="Z960" s="15">
        <f t="shared" si="232"/>
        <v>507.64189052773918</v>
      </c>
      <c r="AA960" s="111">
        <f t="shared" si="228"/>
        <v>35.328320788192748</v>
      </c>
      <c r="AB960" s="87">
        <f t="shared" si="228"/>
        <v>30.251901882915355</v>
      </c>
      <c r="AC960" s="127">
        <f t="shared" si="228"/>
        <v>5.076418905277392</v>
      </c>
      <c r="AD960" s="2"/>
      <c r="AE960" s="2"/>
      <c r="AF960" s="115"/>
    </row>
    <row r="961" spans="1:32" x14ac:dyDescent="0.25">
      <c r="A961" s="183" t="s">
        <v>544</v>
      </c>
      <c r="B961" s="183" t="s">
        <v>38</v>
      </c>
      <c r="C961" s="40" t="s">
        <v>975</v>
      </c>
      <c r="D961" s="183">
        <v>1</v>
      </c>
      <c r="E961" s="207" t="s">
        <v>454</v>
      </c>
      <c r="F961" s="207">
        <v>3</v>
      </c>
      <c r="G961" s="186"/>
      <c r="H961" s="109">
        <v>5.6036918440384156</v>
      </c>
      <c r="I961" s="121">
        <v>11.281519889831543</v>
      </c>
      <c r="J961" s="121">
        <v>10.474774031657962</v>
      </c>
      <c r="K961" s="121">
        <v>0.80674585817358135</v>
      </c>
      <c r="L961" s="130"/>
      <c r="M961" s="109">
        <v>0.11281519889831543</v>
      </c>
      <c r="N961" s="109">
        <v>0.10474774031657962</v>
      </c>
      <c r="O961" s="109">
        <v>8.0674585817358136E-3</v>
      </c>
      <c r="P961" s="130"/>
      <c r="Q961" s="109">
        <v>1.2536400000000001</v>
      </c>
      <c r="R961" s="107">
        <f t="shared" si="227"/>
        <v>0.14142964594688417</v>
      </c>
      <c r="S961" s="109">
        <f t="shared" si="227"/>
        <v>0.13131595717047687</v>
      </c>
      <c r="T961" s="110">
        <f t="shared" si="227"/>
        <v>1.0113688776407287E-2</v>
      </c>
      <c r="U961" s="108">
        <f t="shared" si="229"/>
        <v>0.42428893784065247</v>
      </c>
      <c r="V961" s="11">
        <f t="shared" si="229"/>
        <v>0.39394787151143063</v>
      </c>
      <c r="W961" s="11">
        <f t="shared" si="229"/>
        <v>3.0341066329221861E-2</v>
      </c>
      <c r="X961" s="92">
        <f t="shared" si="230"/>
        <v>4242.8893784065249</v>
      </c>
      <c r="Y961" s="15">
        <f t="shared" si="231"/>
        <v>3939.4787151143064</v>
      </c>
      <c r="Z961" s="15">
        <f t="shared" si="232"/>
        <v>303.4106632922186</v>
      </c>
      <c r="AA961" s="111">
        <f t="shared" si="228"/>
        <v>42.428893784065252</v>
      </c>
      <c r="AB961" s="87">
        <f t="shared" si="228"/>
        <v>39.394787151143063</v>
      </c>
      <c r="AC961" s="127">
        <f t="shared" si="228"/>
        <v>3.0341066329221862</v>
      </c>
      <c r="AD961" s="2"/>
      <c r="AE961" s="2"/>
      <c r="AF961" s="115"/>
    </row>
    <row r="962" spans="1:32" x14ac:dyDescent="0.25">
      <c r="A962" s="183" t="s">
        <v>544</v>
      </c>
      <c r="B962" s="183" t="s">
        <v>38</v>
      </c>
      <c r="C962" s="40" t="s">
        <v>975</v>
      </c>
      <c r="D962" s="183">
        <v>1</v>
      </c>
      <c r="E962" s="207" t="s">
        <v>455</v>
      </c>
      <c r="F962" s="207">
        <v>3</v>
      </c>
      <c r="G962" s="186"/>
      <c r="H962" s="109">
        <v>4.5834727333556504</v>
      </c>
      <c r="I962" s="121">
        <v>11.218365669250488</v>
      </c>
      <c r="J962" s="121">
        <v>10.456322878968079</v>
      </c>
      <c r="K962" s="121">
        <v>0.7620427902824094</v>
      </c>
      <c r="L962" s="130"/>
      <c r="M962" s="109">
        <v>0.11218365669250488</v>
      </c>
      <c r="N962" s="109">
        <v>0.10456322878968079</v>
      </c>
      <c r="O962" s="109">
        <v>7.6204279028240941E-3</v>
      </c>
      <c r="P962" s="130"/>
      <c r="Q962" s="109">
        <v>1.3759799999999998</v>
      </c>
      <c r="R962" s="107">
        <f t="shared" si="227"/>
        <v>0.15436246793575284</v>
      </c>
      <c r="S962" s="109">
        <f t="shared" si="227"/>
        <v>0.14387691155002494</v>
      </c>
      <c r="T962" s="110">
        <f t="shared" si="227"/>
        <v>1.0485556385727896E-2</v>
      </c>
      <c r="U962" s="108">
        <f t="shared" si="229"/>
        <v>0.46308740380725855</v>
      </c>
      <c r="V962" s="11">
        <f t="shared" si="229"/>
        <v>0.43163073465007484</v>
      </c>
      <c r="W962" s="11">
        <f t="shared" si="229"/>
        <v>3.1456669157183689E-2</v>
      </c>
      <c r="X962" s="92">
        <f t="shared" si="230"/>
        <v>4630.8740380725858</v>
      </c>
      <c r="Y962" s="15">
        <f t="shared" si="231"/>
        <v>4316.3073465007483</v>
      </c>
      <c r="Z962" s="15">
        <f t="shared" si="232"/>
        <v>314.56669157183688</v>
      </c>
      <c r="AA962" s="111">
        <f t="shared" si="228"/>
        <v>46.308740380725858</v>
      </c>
      <c r="AB962" s="87">
        <f t="shared" si="228"/>
        <v>43.163073465007486</v>
      </c>
      <c r="AC962" s="127">
        <f t="shared" si="228"/>
        <v>3.145666915718369</v>
      </c>
      <c r="AD962" s="2"/>
      <c r="AE962" s="2"/>
      <c r="AF962" s="115"/>
    </row>
    <row r="963" spans="1:32" x14ac:dyDescent="0.25">
      <c r="A963" s="183" t="s">
        <v>544</v>
      </c>
      <c r="B963" s="183" t="s">
        <v>38</v>
      </c>
      <c r="C963" s="40" t="s">
        <v>975</v>
      </c>
      <c r="D963" s="183">
        <v>1</v>
      </c>
      <c r="E963" s="207" t="s">
        <v>465</v>
      </c>
      <c r="F963" s="207">
        <v>3</v>
      </c>
      <c r="G963" s="186"/>
      <c r="H963" s="109">
        <v>4.3931905546402099</v>
      </c>
      <c r="I963" s="121">
        <v>11.262712478637695</v>
      </c>
      <c r="J963" s="121">
        <v>10.688546171822052</v>
      </c>
      <c r="K963" s="121">
        <v>0.57416630681564307</v>
      </c>
      <c r="L963" s="130"/>
      <c r="M963" s="109">
        <v>0.11262712478637696</v>
      </c>
      <c r="N963" s="109">
        <v>0.10688546171822053</v>
      </c>
      <c r="O963" s="109">
        <v>5.7416630681564303E-3</v>
      </c>
      <c r="P963" s="130"/>
      <c r="Q963" s="109">
        <v>1.3611800000000001</v>
      </c>
      <c r="R963" s="107">
        <f t="shared" si="227"/>
        <v>0.1533057897167206</v>
      </c>
      <c r="S963" s="109">
        <f t="shared" si="227"/>
        <v>0.14549035278160743</v>
      </c>
      <c r="T963" s="110">
        <f t="shared" si="227"/>
        <v>7.8154369351131694E-3</v>
      </c>
      <c r="U963" s="108">
        <f t="shared" si="229"/>
        <v>0.45991736915016185</v>
      </c>
      <c r="V963" s="11">
        <f t="shared" si="229"/>
        <v>0.43647105834482225</v>
      </c>
      <c r="W963" s="11">
        <f t="shared" si="229"/>
        <v>2.3446310805339512E-2</v>
      </c>
      <c r="X963" s="92">
        <f t="shared" si="230"/>
        <v>4599.1736915016181</v>
      </c>
      <c r="Y963" s="15">
        <f t="shared" si="231"/>
        <v>4364.7105834482227</v>
      </c>
      <c r="Z963" s="15">
        <f t="shared" si="232"/>
        <v>234.46310805339513</v>
      </c>
      <c r="AA963" s="111">
        <f t="shared" si="228"/>
        <v>45.991736915016183</v>
      </c>
      <c r="AB963" s="87">
        <f t="shared" si="228"/>
        <v>43.647105834482225</v>
      </c>
      <c r="AC963" s="127">
        <f t="shared" si="228"/>
        <v>2.3446310805339512</v>
      </c>
      <c r="AD963" s="2"/>
      <c r="AE963" s="2"/>
      <c r="AF963" s="115"/>
    </row>
    <row r="964" spans="1:32" x14ac:dyDescent="0.25">
      <c r="A964" s="183" t="s">
        <v>544</v>
      </c>
      <c r="B964" s="183" t="s">
        <v>38</v>
      </c>
      <c r="C964" s="40" t="s">
        <v>975</v>
      </c>
      <c r="D964" s="183">
        <v>1</v>
      </c>
      <c r="E964" s="207" t="s">
        <v>466</v>
      </c>
      <c r="F964" s="207">
        <v>3</v>
      </c>
      <c r="G964" s="186"/>
      <c r="H964" s="109">
        <v>3.1815082512816724</v>
      </c>
      <c r="I964" s="121">
        <v>11.415849208831787</v>
      </c>
      <c r="J964" s="121">
        <v>10.897885998077632</v>
      </c>
      <c r="K964" s="121">
        <v>0.51796321075415541</v>
      </c>
      <c r="L964" s="130"/>
      <c r="M964" s="109">
        <v>0.11415849208831787</v>
      </c>
      <c r="N964" s="109">
        <v>0.10897885998077632</v>
      </c>
      <c r="O964" s="109">
        <v>5.1796321075415538E-3</v>
      </c>
      <c r="P964" s="130"/>
      <c r="Q964" s="109">
        <v>1.43076</v>
      </c>
      <c r="R964" s="107">
        <f t="shared" si="227"/>
        <v>0.16333340414028166</v>
      </c>
      <c r="S964" s="109">
        <f t="shared" si="227"/>
        <v>0.15592259370609554</v>
      </c>
      <c r="T964" s="110">
        <f t="shared" si="227"/>
        <v>7.4108104341861535E-3</v>
      </c>
      <c r="U964" s="108">
        <f t="shared" si="229"/>
        <v>0.49000021242084507</v>
      </c>
      <c r="V964" s="11">
        <f t="shared" si="229"/>
        <v>0.46776778111828654</v>
      </c>
      <c r="W964" s="11">
        <f t="shared" si="229"/>
        <v>2.2232431302558461E-2</v>
      </c>
      <c r="X964" s="92">
        <f t="shared" si="230"/>
        <v>4900.0021242084504</v>
      </c>
      <c r="Y964" s="15">
        <f t="shared" si="231"/>
        <v>4677.6778111828653</v>
      </c>
      <c r="Z964" s="15">
        <f t="shared" si="232"/>
        <v>222.32431302558462</v>
      </c>
      <c r="AA964" s="111">
        <f t="shared" si="228"/>
        <v>49.000021242084507</v>
      </c>
      <c r="AB964" s="87">
        <f t="shared" si="228"/>
        <v>46.776778111828655</v>
      </c>
      <c r="AC964" s="127">
        <f t="shared" si="228"/>
        <v>2.2232431302558462</v>
      </c>
      <c r="AD964" s="2"/>
      <c r="AE964" s="2"/>
      <c r="AF964" s="115"/>
    </row>
    <row r="965" spans="1:32" x14ac:dyDescent="0.25">
      <c r="A965" s="183" t="s">
        <v>544</v>
      </c>
      <c r="B965" s="183" t="s">
        <v>38</v>
      </c>
      <c r="C965" s="40" t="s">
        <v>975</v>
      </c>
      <c r="D965" s="183">
        <v>1</v>
      </c>
      <c r="E965" s="207" t="s">
        <v>490</v>
      </c>
      <c r="F965" s="207">
        <v>3</v>
      </c>
      <c r="G965" s="186"/>
      <c r="H965" s="109">
        <v>4.1355208232210687</v>
      </c>
      <c r="I965" s="121">
        <v>11.494314193725586</v>
      </c>
      <c r="J965" s="121">
        <v>10.627239191180388</v>
      </c>
      <c r="K965" s="121">
        <v>0.86707500254519765</v>
      </c>
      <c r="L965" s="130"/>
      <c r="M965" s="109">
        <v>0.11494314193725585</v>
      </c>
      <c r="N965" s="109">
        <v>0.10627239191180388</v>
      </c>
      <c r="O965" s="109">
        <v>8.670750025451977E-3</v>
      </c>
      <c r="P965" s="130"/>
      <c r="Q965" s="109">
        <v>1.3833800000000001</v>
      </c>
      <c r="R965" s="107">
        <f t="shared" si="227"/>
        <v>0.15901004369316102</v>
      </c>
      <c r="S965" s="109">
        <f t="shared" si="227"/>
        <v>0.14701510152295125</v>
      </c>
      <c r="T965" s="110">
        <f t="shared" si="227"/>
        <v>1.1994942170209756E-2</v>
      </c>
      <c r="U965" s="108">
        <f t="shared" si="229"/>
        <v>0.47703013107948306</v>
      </c>
      <c r="V965" s="11">
        <f t="shared" si="229"/>
        <v>0.44104530456885377</v>
      </c>
      <c r="W965" s="11">
        <f t="shared" si="229"/>
        <v>3.5984826510629266E-2</v>
      </c>
      <c r="X965" s="92">
        <f t="shared" si="230"/>
        <v>4770.3013107948309</v>
      </c>
      <c r="Y965" s="15">
        <f t="shared" si="231"/>
        <v>4410.4530456885377</v>
      </c>
      <c r="Z965" s="15">
        <f t="shared" si="232"/>
        <v>359.84826510629267</v>
      </c>
      <c r="AA965" s="111">
        <f t="shared" si="228"/>
        <v>47.703013107948308</v>
      </c>
      <c r="AB965" s="87">
        <f t="shared" si="228"/>
        <v>44.104530456885378</v>
      </c>
      <c r="AC965" s="127">
        <f t="shared" si="228"/>
        <v>3.5984826510629269</v>
      </c>
      <c r="AD965" s="2"/>
      <c r="AE965" s="2"/>
      <c r="AF965" s="115"/>
    </row>
    <row r="966" spans="1:32" x14ac:dyDescent="0.25">
      <c r="A966" s="183" t="s">
        <v>544</v>
      </c>
      <c r="B966" s="183" t="s">
        <v>38</v>
      </c>
      <c r="C966" s="40" t="s">
        <v>975</v>
      </c>
      <c r="D966" s="183">
        <v>1</v>
      </c>
      <c r="E966" s="207" t="s">
        <v>508</v>
      </c>
      <c r="F966" s="207">
        <v>3</v>
      </c>
      <c r="G966" s="186"/>
      <c r="H966" s="109">
        <v>4.2915746292206567</v>
      </c>
      <c r="I966" s="121">
        <v>12.004978078366962</v>
      </c>
      <c r="J966" s="121">
        <v>10.728124103681409</v>
      </c>
      <c r="K966" s="121">
        <v>1.2768539746855527</v>
      </c>
      <c r="L966" s="130"/>
      <c r="M966" s="109">
        <v>0.12004978078366962</v>
      </c>
      <c r="N966" s="109">
        <v>0.10728124103681409</v>
      </c>
      <c r="O966" s="109">
        <v>1.2768539746855528E-2</v>
      </c>
      <c r="P966" s="130"/>
      <c r="Q966" s="109">
        <v>1.33582</v>
      </c>
      <c r="R966" s="107">
        <f t="shared" si="227"/>
        <v>0.16036489816644156</v>
      </c>
      <c r="S966" s="109">
        <f t="shared" si="227"/>
        <v>0.143308427401797</v>
      </c>
      <c r="T966" s="110">
        <f t="shared" si="227"/>
        <v>1.705647076464455E-2</v>
      </c>
      <c r="U966" s="108">
        <f t="shared" si="229"/>
        <v>0.48109469449932468</v>
      </c>
      <c r="V966" s="11">
        <f t="shared" si="229"/>
        <v>0.429925282205391</v>
      </c>
      <c r="W966" s="11">
        <f t="shared" si="229"/>
        <v>5.1169412293933646E-2</v>
      </c>
      <c r="X966" s="92">
        <f t="shared" si="230"/>
        <v>4810.9469449932467</v>
      </c>
      <c r="Y966" s="15">
        <f t="shared" si="231"/>
        <v>4299.2528220539098</v>
      </c>
      <c r="Z966" s="15">
        <f t="shared" si="232"/>
        <v>511.69412293933647</v>
      </c>
      <c r="AA966" s="111">
        <f t="shared" si="228"/>
        <v>48.109469449932469</v>
      </c>
      <c r="AB966" s="87">
        <f t="shared" si="228"/>
        <v>42.9925282205391</v>
      </c>
      <c r="AC966" s="127">
        <f t="shared" si="228"/>
        <v>5.1169412293933645</v>
      </c>
      <c r="AD966" s="2"/>
      <c r="AE966" s="2"/>
      <c r="AF966" s="115"/>
    </row>
    <row r="967" spans="1:32" x14ac:dyDescent="0.25">
      <c r="A967" s="183" t="s">
        <v>544</v>
      </c>
      <c r="B967" s="183" t="s">
        <v>38</v>
      </c>
      <c r="C967" s="40" t="s">
        <v>975</v>
      </c>
      <c r="D967" s="183">
        <v>1</v>
      </c>
      <c r="E967" s="207" t="s">
        <v>509</v>
      </c>
      <c r="F967" s="207">
        <v>3</v>
      </c>
      <c r="G967" s="186"/>
      <c r="H967" s="109">
        <v>4.4086131237881974</v>
      </c>
      <c r="I967" s="121">
        <v>11.331760406494141</v>
      </c>
      <c r="J967" s="121">
        <v>9.6715691263427424</v>
      </c>
      <c r="K967" s="121">
        <v>1.6601912801513983</v>
      </c>
      <c r="L967" s="130"/>
      <c r="M967" s="109">
        <v>0.1133176040649414</v>
      </c>
      <c r="N967" s="109">
        <v>9.6715691263427425E-2</v>
      </c>
      <c r="O967" s="109">
        <v>1.6601912801513984E-2</v>
      </c>
      <c r="P967" s="130"/>
      <c r="Q967" s="109">
        <v>1.3745000000000001</v>
      </c>
      <c r="R967" s="107">
        <f t="shared" si="227"/>
        <v>0.15575504678726196</v>
      </c>
      <c r="S967" s="109">
        <f t="shared" si="227"/>
        <v>0.13293571764158099</v>
      </c>
      <c r="T967" s="110">
        <f t="shared" si="227"/>
        <v>2.281932914568097E-2</v>
      </c>
      <c r="U967" s="108">
        <f t="shared" si="229"/>
        <v>0.4672651403617859</v>
      </c>
      <c r="V967" s="11">
        <f t="shared" si="229"/>
        <v>0.398807152924743</v>
      </c>
      <c r="W967" s="11">
        <f t="shared" si="229"/>
        <v>6.8457987437042914E-2</v>
      </c>
      <c r="X967" s="92">
        <f t="shared" si="230"/>
        <v>4672.6514036178587</v>
      </c>
      <c r="Y967" s="15">
        <f t="shared" si="231"/>
        <v>3988.0715292474301</v>
      </c>
      <c r="Z967" s="15">
        <f t="shared" si="232"/>
        <v>684.57987437042914</v>
      </c>
      <c r="AA967" s="111">
        <f t="shared" si="228"/>
        <v>46.726514036178585</v>
      </c>
      <c r="AB967" s="87">
        <f t="shared" si="228"/>
        <v>39.880715292474299</v>
      </c>
      <c r="AC967" s="127">
        <f t="shared" si="228"/>
        <v>6.8457987437042913</v>
      </c>
      <c r="AD967" s="2"/>
      <c r="AE967" s="2"/>
      <c r="AF967" s="115"/>
    </row>
    <row r="968" spans="1:32" x14ac:dyDescent="0.25">
      <c r="A968" s="183" t="s">
        <v>544</v>
      </c>
      <c r="B968" s="183" t="s">
        <v>38</v>
      </c>
      <c r="C968" s="40" t="s">
        <v>975</v>
      </c>
      <c r="D968" s="183">
        <v>1</v>
      </c>
      <c r="E968" s="207" t="s">
        <v>510</v>
      </c>
      <c r="F968" s="207">
        <v>3</v>
      </c>
      <c r="G968" s="186"/>
      <c r="H968" s="109">
        <v>4.1849602989257759</v>
      </c>
      <c r="I968" s="121">
        <v>11.332799911499023</v>
      </c>
      <c r="J968" s="121">
        <v>10.669628663551354</v>
      </c>
      <c r="K968" s="121">
        <v>0.66317124794766968</v>
      </c>
      <c r="L968" s="130"/>
      <c r="M968" s="109">
        <v>0.11332799911499024</v>
      </c>
      <c r="N968" s="109">
        <v>0.10669628663551353</v>
      </c>
      <c r="O968" s="109">
        <v>6.6317124794766967E-3</v>
      </c>
      <c r="P968" s="130"/>
      <c r="Q968" s="109">
        <v>1.3614599999999997</v>
      </c>
      <c r="R968" s="107">
        <f t="shared" si="227"/>
        <v>0.15429153767509457</v>
      </c>
      <c r="S968" s="109">
        <f t="shared" si="227"/>
        <v>0.14526272640278623</v>
      </c>
      <c r="T968" s="110">
        <f t="shared" si="227"/>
        <v>9.028811272308342E-3</v>
      </c>
      <c r="U968" s="108">
        <f t="shared" si="229"/>
        <v>0.46287461302528371</v>
      </c>
      <c r="V968" s="11">
        <f t="shared" si="229"/>
        <v>0.43578817920835861</v>
      </c>
      <c r="W968" s="11">
        <f t="shared" si="229"/>
        <v>2.7086433816925024E-2</v>
      </c>
      <c r="X968" s="92">
        <f t="shared" si="230"/>
        <v>4628.7461302528372</v>
      </c>
      <c r="Y968" s="15">
        <f t="shared" si="231"/>
        <v>4357.8817920835863</v>
      </c>
      <c r="Z968" s="15">
        <f t="shared" si="232"/>
        <v>270.86433816925023</v>
      </c>
      <c r="AA968" s="111">
        <f t="shared" si="228"/>
        <v>46.287461302528371</v>
      </c>
      <c r="AB968" s="87">
        <f t="shared" si="228"/>
        <v>43.578817920835867</v>
      </c>
      <c r="AC968" s="127">
        <f t="shared" si="228"/>
        <v>2.7086433816925024</v>
      </c>
      <c r="AD968" s="2"/>
      <c r="AE968" s="2"/>
      <c r="AF968" s="115"/>
    </row>
    <row r="969" spans="1:32" x14ac:dyDescent="0.25">
      <c r="A969" s="183" t="s">
        <v>544</v>
      </c>
      <c r="B969" s="183" t="s">
        <v>38</v>
      </c>
      <c r="C969" s="40" t="s">
        <v>975</v>
      </c>
      <c r="D969" s="183">
        <v>1</v>
      </c>
      <c r="E969" s="207" t="s">
        <v>511</v>
      </c>
      <c r="F969" s="207">
        <v>3</v>
      </c>
      <c r="G969" s="186"/>
      <c r="H969" s="109">
        <v>4.0754089270862428</v>
      </c>
      <c r="I969" s="121">
        <v>11.291568279266357</v>
      </c>
      <c r="J969" s="121">
        <v>9.6461212059435084</v>
      </c>
      <c r="K969" s="121">
        <v>1.645447073322849</v>
      </c>
      <c r="L969" s="130"/>
      <c r="M969" s="109">
        <v>0.11291568279266358</v>
      </c>
      <c r="N969" s="109">
        <v>9.6461212059435086E-2</v>
      </c>
      <c r="O969" s="109">
        <v>1.6454470733228491E-2</v>
      </c>
      <c r="P969" s="130"/>
      <c r="Q969" s="109">
        <v>1.3307</v>
      </c>
      <c r="R969" s="107">
        <f t="shared" si="227"/>
        <v>0.15025689909219742</v>
      </c>
      <c r="S969" s="109">
        <f t="shared" si="227"/>
        <v>0.12836093488749026</v>
      </c>
      <c r="T969" s="110">
        <f t="shared" si="227"/>
        <v>2.1895964204707151E-2</v>
      </c>
      <c r="U969" s="108">
        <f t="shared" si="229"/>
        <v>0.4507706972765923</v>
      </c>
      <c r="V969" s="11">
        <f t="shared" si="229"/>
        <v>0.3850828046624708</v>
      </c>
      <c r="W969" s="11">
        <f t="shared" si="229"/>
        <v>6.568789261412146E-2</v>
      </c>
      <c r="X969" s="92">
        <f t="shared" si="230"/>
        <v>4507.7069727659227</v>
      </c>
      <c r="Y969" s="15">
        <f t="shared" si="231"/>
        <v>3850.8280466247079</v>
      </c>
      <c r="Z969" s="15">
        <f t="shared" si="232"/>
        <v>656.87892614121461</v>
      </c>
      <c r="AA969" s="111">
        <f t="shared" si="228"/>
        <v>45.077069727659229</v>
      </c>
      <c r="AB969" s="87">
        <f t="shared" si="228"/>
        <v>38.508280466247079</v>
      </c>
      <c r="AC969" s="127">
        <f t="shared" si="228"/>
        <v>6.5687892614121459</v>
      </c>
      <c r="AD969" s="2"/>
      <c r="AE969" s="2"/>
      <c r="AF969" s="115"/>
    </row>
    <row r="970" spans="1:32" x14ac:dyDescent="0.25">
      <c r="A970" s="183" t="s">
        <v>544</v>
      </c>
      <c r="B970" s="183" t="s">
        <v>38</v>
      </c>
      <c r="C970" s="40" t="s">
        <v>975</v>
      </c>
      <c r="D970" s="183">
        <v>1</v>
      </c>
      <c r="E970" s="207" t="s">
        <v>512</v>
      </c>
      <c r="F970" s="207">
        <v>3</v>
      </c>
      <c r="G970" s="186"/>
      <c r="H970" s="109">
        <v>4.1521185241104774</v>
      </c>
      <c r="I970" s="121">
        <v>11.043316841125488</v>
      </c>
      <c r="J970" s="121">
        <v>9.7688277255906932</v>
      </c>
      <c r="K970" s="121">
        <v>1.274489115534795</v>
      </c>
      <c r="L970" s="130"/>
      <c r="M970" s="109">
        <v>0.11043316841125489</v>
      </c>
      <c r="N970" s="109">
        <v>9.7688277255906938E-2</v>
      </c>
      <c r="O970" s="109">
        <v>1.2744891155347951E-2</v>
      </c>
      <c r="P970" s="130"/>
      <c r="Q970" s="109">
        <v>1.3831599999999999</v>
      </c>
      <c r="R970" s="107">
        <f t="shared" si="227"/>
        <v>0.1527467412197113</v>
      </c>
      <c r="S970" s="109">
        <f t="shared" si="227"/>
        <v>0.13511851756928023</v>
      </c>
      <c r="T970" s="110">
        <f t="shared" si="227"/>
        <v>1.7628223650431072E-2</v>
      </c>
      <c r="U970" s="108">
        <f t="shared" si="229"/>
        <v>0.45824022365913392</v>
      </c>
      <c r="V970" s="11">
        <f t="shared" si="229"/>
        <v>0.40535555270784068</v>
      </c>
      <c r="W970" s="11">
        <f t="shared" si="229"/>
        <v>5.2884670951293213E-2</v>
      </c>
      <c r="X970" s="92">
        <f t="shared" si="230"/>
        <v>4582.4022365913388</v>
      </c>
      <c r="Y970" s="15">
        <f t="shared" si="231"/>
        <v>4053.5555270784066</v>
      </c>
      <c r="Z970" s="15">
        <f t="shared" si="232"/>
        <v>528.84670951293208</v>
      </c>
      <c r="AA970" s="111">
        <f t="shared" si="228"/>
        <v>45.824022365913386</v>
      </c>
      <c r="AB970" s="87">
        <f t="shared" si="228"/>
        <v>40.535555270784066</v>
      </c>
      <c r="AC970" s="127">
        <f t="shared" si="228"/>
        <v>5.2884670951293211</v>
      </c>
      <c r="AD970" s="2"/>
      <c r="AE970" s="2"/>
      <c r="AF970" s="115"/>
    </row>
    <row r="971" spans="1:32" x14ac:dyDescent="0.25">
      <c r="A971" s="183" t="s">
        <v>544</v>
      </c>
      <c r="B971" s="183" t="s">
        <v>38</v>
      </c>
      <c r="C971" s="40" t="s">
        <v>975</v>
      </c>
      <c r="D971" s="183">
        <v>1</v>
      </c>
      <c r="E971" s="207" t="s">
        <v>545</v>
      </c>
      <c r="F971" s="207">
        <v>3</v>
      </c>
      <c r="G971" s="186"/>
      <c r="H971" s="109">
        <v>4.1778373547810368</v>
      </c>
      <c r="I971" s="121">
        <v>11.093146324157715</v>
      </c>
      <c r="J971" s="121">
        <v>10.281993269702777</v>
      </c>
      <c r="K971" s="121">
        <v>0.81115305445493746</v>
      </c>
      <c r="L971" s="130"/>
      <c r="M971" s="109">
        <v>0.11093146324157716</v>
      </c>
      <c r="N971" s="109">
        <v>0.10281993269702777</v>
      </c>
      <c r="O971" s="109">
        <v>8.1115305445493748E-3</v>
      </c>
      <c r="P971" s="130"/>
      <c r="Q971" s="109">
        <v>1.2706600000000001</v>
      </c>
      <c r="R971" s="107">
        <f t="shared" si="227"/>
        <v>0.14095617308254244</v>
      </c>
      <c r="S971" s="109">
        <f t="shared" si="227"/>
        <v>0.13064917568080531</v>
      </c>
      <c r="T971" s="110">
        <f t="shared" si="227"/>
        <v>1.0306997401737109E-2</v>
      </c>
      <c r="U971" s="108">
        <f t="shared" si="229"/>
        <v>0.42286851924762731</v>
      </c>
      <c r="V971" s="11">
        <f t="shared" si="229"/>
        <v>0.39194752704241598</v>
      </c>
      <c r="W971" s="11">
        <f t="shared" si="229"/>
        <v>3.0920992205211325E-2</v>
      </c>
      <c r="X971" s="92">
        <f t="shared" si="230"/>
        <v>4228.6851924762732</v>
      </c>
      <c r="Y971" s="15">
        <f t="shared" si="231"/>
        <v>3919.4752704241596</v>
      </c>
      <c r="Z971" s="15">
        <f t="shared" si="232"/>
        <v>309.20992205211326</v>
      </c>
      <c r="AA971" s="111">
        <f t="shared" si="228"/>
        <v>42.286851924762736</v>
      </c>
      <c r="AB971" s="87">
        <f t="shared" si="228"/>
        <v>39.194752704241594</v>
      </c>
      <c r="AC971" s="127">
        <f t="shared" si="228"/>
        <v>3.0920992205211326</v>
      </c>
      <c r="AD971" s="2"/>
      <c r="AE971" s="2"/>
      <c r="AF971" s="115"/>
    </row>
    <row r="972" spans="1:32" x14ac:dyDescent="0.25">
      <c r="A972" s="183" t="s">
        <v>544</v>
      </c>
      <c r="B972" s="183" t="s">
        <v>38</v>
      </c>
      <c r="C972" s="40" t="s">
        <v>975</v>
      </c>
      <c r="D972" s="183">
        <v>1</v>
      </c>
      <c r="E972" s="207" t="s">
        <v>546</v>
      </c>
      <c r="F972" s="207">
        <v>4.5</v>
      </c>
      <c r="G972" s="186"/>
      <c r="H972" s="109">
        <v>3.8307107976125279</v>
      </c>
      <c r="I972" s="121">
        <v>10.972844123840332</v>
      </c>
      <c r="J972" s="121">
        <v>10.587472108195456</v>
      </c>
      <c r="K972" s="121">
        <v>0.38537201564487589</v>
      </c>
      <c r="L972" s="130"/>
      <c r="M972" s="109">
        <v>0.10972844123840332</v>
      </c>
      <c r="N972" s="109">
        <v>0.10587472108195456</v>
      </c>
      <c r="O972" s="109">
        <v>3.853720156448759E-3</v>
      </c>
      <c r="P972" s="130"/>
      <c r="Q972" s="109">
        <v>1.2555400000000001</v>
      </c>
      <c r="R972" s="107">
        <f t="shared" si="227"/>
        <v>0.13776844711246491</v>
      </c>
      <c r="S972" s="109">
        <f t="shared" si="227"/>
        <v>0.13292994730723723</v>
      </c>
      <c r="T972" s="110">
        <f t="shared" si="227"/>
        <v>4.8384998052276749E-3</v>
      </c>
      <c r="U972" s="108">
        <f t="shared" si="229"/>
        <v>0.61995801200609213</v>
      </c>
      <c r="V972" s="11">
        <f t="shared" si="229"/>
        <v>0.59818476288256761</v>
      </c>
      <c r="W972" s="11">
        <f t="shared" si="229"/>
        <v>2.1773249123524539E-2</v>
      </c>
      <c r="X972" s="92">
        <f t="shared" si="230"/>
        <v>6199.5801200609212</v>
      </c>
      <c r="Y972" s="15">
        <f t="shared" si="231"/>
        <v>5981.8476288256761</v>
      </c>
      <c r="Z972" s="15">
        <f t="shared" si="232"/>
        <v>217.73249123524539</v>
      </c>
      <c r="AA972" s="111">
        <f t="shared" si="228"/>
        <v>61.995801200609215</v>
      </c>
      <c r="AB972" s="87">
        <f t="shared" si="228"/>
        <v>59.818476288256761</v>
      </c>
      <c r="AC972" s="127">
        <f t="shared" si="228"/>
        <v>2.1773249123524541</v>
      </c>
      <c r="AD972" s="2"/>
      <c r="AE972" s="2"/>
      <c r="AF972" s="115"/>
    </row>
    <row r="973" spans="1:32" x14ac:dyDescent="0.25">
      <c r="A973" s="183" t="s">
        <v>544</v>
      </c>
      <c r="B973" s="183" t="s">
        <v>38</v>
      </c>
      <c r="C973" s="40" t="s">
        <v>975</v>
      </c>
      <c r="D973" s="183">
        <v>1</v>
      </c>
      <c r="E973" s="207" t="s">
        <v>482</v>
      </c>
      <c r="F973" s="207">
        <v>6</v>
      </c>
      <c r="G973" s="186"/>
      <c r="H973" s="109">
        <v>2.9551070840198337</v>
      </c>
      <c r="I973" s="121">
        <v>11.166069030761719</v>
      </c>
      <c r="J973" s="121">
        <v>10.747455459888556</v>
      </c>
      <c r="K973" s="121">
        <v>0.41861357087316264</v>
      </c>
      <c r="L973" s="130"/>
      <c r="M973" s="109">
        <v>0.11166069030761719</v>
      </c>
      <c r="N973" s="109">
        <v>0.10747455459888557</v>
      </c>
      <c r="O973" s="109">
        <v>4.186135708731626E-3</v>
      </c>
      <c r="P973" s="130"/>
      <c r="Q973" s="109">
        <v>1.2969599999999999</v>
      </c>
      <c r="R973" s="107">
        <f t="shared" si="227"/>
        <v>0.14481944890136716</v>
      </c>
      <c r="S973" s="109">
        <f t="shared" si="227"/>
        <v>0.1393901983325706</v>
      </c>
      <c r="T973" s="110">
        <f t="shared" si="227"/>
        <v>5.4292505687965689E-3</v>
      </c>
      <c r="U973" s="108">
        <f t="shared" si="229"/>
        <v>0.8689166934082031</v>
      </c>
      <c r="V973" s="11">
        <f t="shared" si="229"/>
        <v>0.83634118999542373</v>
      </c>
      <c r="W973" s="11">
        <f t="shared" si="229"/>
        <v>3.2575503412779414E-2</v>
      </c>
      <c r="X973" s="92">
        <f t="shared" si="230"/>
        <v>8689.1669340820317</v>
      </c>
      <c r="Y973" s="15">
        <f t="shared" si="231"/>
        <v>8363.411899954237</v>
      </c>
      <c r="Z973" s="15">
        <f t="shared" si="232"/>
        <v>325.75503412779415</v>
      </c>
      <c r="AA973" s="111">
        <f t="shared" si="228"/>
        <v>86.891669340820314</v>
      </c>
      <c r="AB973" s="87">
        <f t="shared" si="228"/>
        <v>83.634118999542366</v>
      </c>
      <c r="AC973" s="127">
        <f t="shared" si="228"/>
        <v>3.2575503412779416</v>
      </c>
      <c r="AD973" s="2"/>
      <c r="AE973" s="2"/>
      <c r="AF973" s="115"/>
    </row>
    <row r="974" spans="1:32" x14ac:dyDescent="0.25">
      <c r="A974" s="183" t="s">
        <v>544</v>
      </c>
      <c r="B974" s="183" t="s">
        <v>38</v>
      </c>
      <c r="C974" s="40" t="s">
        <v>975</v>
      </c>
      <c r="D974" s="183">
        <v>1</v>
      </c>
      <c r="E974" s="207" t="s">
        <v>483</v>
      </c>
      <c r="F974" s="207">
        <v>6</v>
      </c>
      <c r="G974" s="186"/>
      <c r="H974" s="109">
        <v>3.0702248852013407</v>
      </c>
      <c r="I974" s="121">
        <v>11.182562899078496</v>
      </c>
      <c r="J974" s="121">
        <v>11.025058268669621</v>
      </c>
      <c r="K974" s="121">
        <v>0.15750463040887475</v>
      </c>
      <c r="L974" s="130"/>
      <c r="M974" s="109">
        <v>0.11182562899078496</v>
      </c>
      <c r="N974" s="109">
        <v>0.11025058268669621</v>
      </c>
      <c r="O974" s="109">
        <v>1.5750463040887475E-3</v>
      </c>
      <c r="P974" s="130"/>
      <c r="Q974" s="109">
        <v>1.3313200000000001</v>
      </c>
      <c r="R974" s="107">
        <f t="shared" si="227"/>
        <v>0.14887569638801185</v>
      </c>
      <c r="S974" s="109">
        <f t="shared" si="227"/>
        <v>0.14677880574245242</v>
      </c>
      <c r="T974" s="110">
        <f t="shared" si="227"/>
        <v>2.0968906455594316E-3</v>
      </c>
      <c r="U974" s="108">
        <f t="shared" si="229"/>
        <v>0.89325417832807108</v>
      </c>
      <c r="V974" s="11">
        <f t="shared" si="229"/>
        <v>0.88067283445471456</v>
      </c>
      <c r="W974" s="11">
        <f t="shared" si="229"/>
        <v>1.258134387335659E-2</v>
      </c>
      <c r="X974" s="92">
        <f t="shared" si="230"/>
        <v>8932.5417832807107</v>
      </c>
      <c r="Y974" s="15">
        <f t="shared" si="231"/>
        <v>8806.7283445471458</v>
      </c>
      <c r="Z974" s="15">
        <f t="shared" si="232"/>
        <v>125.8134387335659</v>
      </c>
      <c r="AA974" s="111">
        <f t="shared" si="228"/>
        <v>89.325417832807105</v>
      </c>
      <c r="AB974" s="87">
        <f t="shared" si="228"/>
        <v>88.06728344547146</v>
      </c>
      <c r="AC974" s="127">
        <f t="shared" si="228"/>
        <v>1.258134387335659</v>
      </c>
      <c r="AD974" s="2"/>
      <c r="AE974" s="2"/>
      <c r="AF974" s="115"/>
    </row>
    <row r="975" spans="1:32" x14ac:dyDescent="0.25">
      <c r="A975" s="183" t="s">
        <v>544</v>
      </c>
      <c r="B975" s="183" t="s">
        <v>38</v>
      </c>
      <c r="C975" s="40" t="s">
        <v>975</v>
      </c>
      <c r="D975" s="183">
        <v>1</v>
      </c>
      <c r="E975" s="207" t="s">
        <v>484</v>
      </c>
      <c r="F975" s="207">
        <v>6</v>
      </c>
      <c r="G975" s="186"/>
      <c r="H975" s="109">
        <v>2.9799999999999827</v>
      </c>
      <c r="I975" s="121">
        <v>11.172751426696777</v>
      </c>
      <c r="J975" s="121">
        <v>10.435737182567575</v>
      </c>
      <c r="K975" s="121">
        <v>0.73701424412920247</v>
      </c>
      <c r="L975" s="130"/>
      <c r="M975" s="109">
        <v>0.11172751426696777</v>
      </c>
      <c r="N975" s="109">
        <v>0.10435737182567575</v>
      </c>
      <c r="O975" s="109">
        <v>7.3701424412920243E-3</v>
      </c>
      <c r="P975" s="130"/>
      <c r="Q975" s="109">
        <v>1.25318</v>
      </c>
      <c r="R975" s="107">
        <f t="shared" si="227"/>
        <v>0.14001468632907865</v>
      </c>
      <c r="S975" s="109">
        <f t="shared" si="227"/>
        <v>0.13077857122450035</v>
      </c>
      <c r="T975" s="110">
        <f t="shared" si="227"/>
        <v>9.2361151045783386E-3</v>
      </c>
      <c r="U975" s="108">
        <f t="shared" si="229"/>
        <v>0.84008811797447203</v>
      </c>
      <c r="V975" s="11">
        <f t="shared" si="229"/>
        <v>0.78467142734700213</v>
      </c>
      <c r="W975" s="11">
        <f t="shared" si="229"/>
        <v>5.5416690627470032E-2</v>
      </c>
      <c r="X975" s="92">
        <f t="shared" si="230"/>
        <v>8400.8811797447197</v>
      </c>
      <c r="Y975" s="15">
        <f t="shared" si="231"/>
        <v>7846.714273470021</v>
      </c>
      <c r="Z975" s="15">
        <f t="shared" si="232"/>
        <v>554.1669062747003</v>
      </c>
      <c r="AA975" s="111">
        <f t="shared" si="228"/>
        <v>84.008811797447194</v>
      </c>
      <c r="AB975" s="87">
        <f t="shared" si="228"/>
        <v>78.467142734700218</v>
      </c>
      <c r="AC975" s="127">
        <f t="shared" si="228"/>
        <v>5.5416690627470029</v>
      </c>
      <c r="AD975" s="2"/>
      <c r="AE975" s="2"/>
      <c r="AF975" s="115"/>
    </row>
    <row r="976" spans="1:32" x14ac:dyDescent="0.25">
      <c r="A976" s="183" t="s">
        <v>544</v>
      </c>
      <c r="B976" s="183" t="s">
        <v>38</v>
      </c>
      <c r="C976" s="40" t="s">
        <v>975</v>
      </c>
      <c r="D976" s="183">
        <v>1</v>
      </c>
      <c r="E976" s="207" t="s">
        <v>485</v>
      </c>
      <c r="F976" s="207">
        <v>6</v>
      </c>
      <c r="G976" s="186"/>
      <c r="H976" s="109">
        <v>3.0821194849060003</v>
      </c>
      <c r="I976" s="121">
        <v>10.947407722473145</v>
      </c>
      <c r="J976" s="121">
        <v>10.494911408048377</v>
      </c>
      <c r="K976" s="121">
        <v>0.45249631442476712</v>
      </c>
      <c r="L976" s="130"/>
      <c r="M976" s="109">
        <v>0.10947407722473144</v>
      </c>
      <c r="N976" s="109">
        <v>0.10494911408048377</v>
      </c>
      <c r="O976" s="109">
        <v>4.524963144247671E-3</v>
      </c>
      <c r="P976" s="130"/>
      <c r="Q976" s="109">
        <v>1.2582400000000002</v>
      </c>
      <c r="R976" s="107">
        <f t="shared" si="227"/>
        <v>0.13774466292724613</v>
      </c>
      <c r="S976" s="109">
        <f t="shared" si="227"/>
        <v>0.13205117330062793</v>
      </c>
      <c r="T976" s="110">
        <f t="shared" si="227"/>
        <v>5.6934896266181909E-3</v>
      </c>
      <c r="U976" s="108">
        <f t="shared" si="229"/>
        <v>0.82646797756347667</v>
      </c>
      <c r="V976" s="11">
        <f t="shared" si="229"/>
        <v>0.79230703980376749</v>
      </c>
      <c r="W976" s="11">
        <f t="shared" si="229"/>
        <v>3.4160937759709145E-2</v>
      </c>
      <c r="X976" s="92">
        <f t="shared" si="230"/>
        <v>8264.679775634766</v>
      </c>
      <c r="Y976" s="15">
        <f t="shared" si="231"/>
        <v>7923.0703980376747</v>
      </c>
      <c r="Z976" s="15">
        <f t="shared" si="232"/>
        <v>341.60937759709145</v>
      </c>
      <c r="AA976" s="111">
        <f t="shared" si="228"/>
        <v>82.646797756347667</v>
      </c>
      <c r="AB976" s="87">
        <f t="shared" si="228"/>
        <v>79.230703980376745</v>
      </c>
      <c r="AC976" s="127">
        <f t="shared" si="228"/>
        <v>3.4160937759709147</v>
      </c>
      <c r="AD976" s="2"/>
      <c r="AE976" s="2"/>
      <c r="AF976" s="115"/>
    </row>
    <row r="977" spans="1:32" x14ac:dyDescent="0.25">
      <c r="A977" s="183" t="s">
        <v>544</v>
      </c>
      <c r="B977" s="183" t="s">
        <v>38</v>
      </c>
      <c r="C977" s="40" t="s">
        <v>975</v>
      </c>
      <c r="D977" s="183">
        <v>1</v>
      </c>
      <c r="E977" s="207" t="s">
        <v>486</v>
      </c>
      <c r="F977" s="207">
        <v>6</v>
      </c>
      <c r="G977" s="186"/>
      <c r="H977" s="109">
        <v>2.7819776232234257</v>
      </c>
      <c r="I977" s="121">
        <v>11.05943775177002</v>
      </c>
      <c r="J977" s="121">
        <v>10.369097561235071</v>
      </c>
      <c r="K977" s="121">
        <v>0.69034019053494866</v>
      </c>
      <c r="L977" s="130"/>
      <c r="M977" s="109">
        <v>0.1105943775177002</v>
      </c>
      <c r="N977" s="109">
        <v>0.1036909756123507</v>
      </c>
      <c r="O977" s="109">
        <v>6.9034019053494863E-3</v>
      </c>
      <c r="P977" s="130"/>
      <c r="Q977" s="109">
        <v>1.29582</v>
      </c>
      <c r="R977" s="107">
        <f t="shared" si="227"/>
        <v>0.14331040627498626</v>
      </c>
      <c r="S977" s="109">
        <f t="shared" si="227"/>
        <v>0.13436484001799628</v>
      </c>
      <c r="T977" s="110">
        <f t="shared" si="227"/>
        <v>8.9455662569899713E-3</v>
      </c>
      <c r="U977" s="108">
        <f t="shared" si="229"/>
        <v>0.85986243764991765</v>
      </c>
      <c r="V977" s="11">
        <f t="shared" si="229"/>
        <v>0.80618904010797776</v>
      </c>
      <c r="W977" s="11">
        <f t="shared" si="229"/>
        <v>5.3673397541939824E-2</v>
      </c>
      <c r="X977" s="92">
        <f t="shared" si="230"/>
        <v>8598.6243764991759</v>
      </c>
      <c r="Y977" s="15">
        <f t="shared" si="231"/>
        <v>8061.8904010797778</v>
      </c>
      <c r="Z977" s="15">
        <f t="shared" si="232"/>
        <v>536.73397541939823</v>
      </c>
      <c r="AA977" s="111">
        <f t="shared" si="228"/>
        <v>85.986243764991755</v>
      </c>
      <c r="AB977" s="87">
        <f t="shared" si="228"/>
        <v>80.618904010797777</v>
      </c>
      <c r="AC977" s="127">
        <f t="shared" si="228"/>
        <v>5.3673397541939822</v>
      </c>
      <c r="AD977" s="2"/>
      <c r="AE977" s="2"/>
      <c r="AF977" s="115"/>
    </row>
    <row r="978" spans="1:32" x14ac:dyDescent="0.25">
      <c r="A978" s="183" t="s">
        <v>544</v>
      </c>
      <c r="B978" s="183" t="s">
        <v>38</v>
      </c>
      <c r="C978" s="40" t="s">
        <v>975</v>
      </c>
      <c r="D978" s="183">
        <v>2</v>
      </c>
      <c r="E978" s="207" t="s">
        <v>547</v>
      </c>
      <c r="F978" s="207">
        <v>4.5</v>
      </c>
      <c r="G978" s="186">
        <v>69</v>
      </c>
      <c r="H978" s="109">
        <v>3.9924795399249149</v>
      </c>
      <c r="I978" s="121">
        <v>11.609149932861328</v>
      </c>
      <c r="J978" s="121">
        <v>10.618398698755813</v>
      </c>
      <c r="K978" s="121">
        <v>0.99075123410551491</v>
      </c>
      <c r="L978" s="130"/>
      <c r="M978" s="109">
        <v>0.11609149932861328</v>
      </c>
      <c r="N978" s="109">
        <v>0.10618398698755813</v>
      </c>
      <c r="O978" s="109">
        <v>9.9075123410551497E-3</v>
      </c>
      <c r="P978" s="130"/>
      <c r="Q978" s="109">
        <v>1.3482400000000001</v>
      </c>
      <c r="R978" s="107">
        <f t="shared" si="227"/>
        <v>0.15651920305480957</v>
      </c>
      <c r="S978" s="109">
        <f t="shared" si="227"/>
        <v>0.14316149861610539</v>
      </c>
      <c r="T978" s="110">
        <f t="shared" si="227"/>
        <v>1.3357704438704196E-2</v>
      </c>
      <c r="U978" s="108">
        <f t="shared" si="229"/>
        <v>0.70433641374664302</v>
      </c>
      <c r="V978" s="11">
        <f t="shared" si="229"/>
        <v>0.64422674377247424</v>
      </c>
      <c r="W978" s="11">
        <f t="shared" si="229"/>
        <v>6.0109669974168882E-2</v>
      </c>
      <c r="X978" s="92">
        <f t="shared" si="230"/>
        <v>7043.3641374664303</v>
      </c>
      <c r="Y978" s="15">
        <f t="shared" si="231"/>
        <v>6442.2674377247422</v>
      </c>
      <c r="Z978" s="15">
        <f t="shared" si="232"/>
        <v>601.09669974168878</v>
      </c>
      <c r="AA978" s="111">
        <f t="shared" si="228"/>
        <v>70.433641374664305</v>
      </c>
      <c r="AB978" s="87">
        <f t="shared" si="228"/>
        <v>64.422674377247418</v>
      </c>
      <c r="AC978" s="127">
        <f t="shared" si="228"/>
        <v>6.0109669974168876</v>
      </c>
      <c r="AD978" s="2"/>
      <c r="AE978" s="2"/>
      <c r="AF978" s="115"/>
    </row>
    <row r="979" spans="1:32" x14ac:dyDescent="0.25">
      <c r="A979" s="183" t="s">
        <v>544</v>
      </c>
      <c r="B979" s="183" t="s">
        <v>38</v>
      </c>
      <c r="C979" s="40" t="s">
        <v>975</v>
      </c>
      <c r="D979" s="183">
        <v>2</v>
      </c>
      <c r="E979" s="207" t="s">
        <v>523</v>
      </c>
      <c r="F979" s="207">
        <v>3</v>
      </c>
      <c r="G979" s="186"/>
      <c r="H979" s="109">
        <v>3.371757925072036</v>
      </c>
      <c r="I979" s="121">
        <v>11.459856986999512</v>
      </c>
      <c r="J979" s="121">
        <v>10.663234783563341</v>
      </c>
      <c r="K979" s="121">
        <v>0.7966222034361703</v>
      </c>
      <c r="L979" s="130"/>
      <c r="M979" s="109">
        <v>0.11459856986999511</v>
      </c>
      <c r="N979" s="109">
        <v>0.10663234783563341</v>
      </c>
      <c r="O979" s="109">
        <v>7.966222034361703E-3</v>
      </c>
      <c r="P979" s="130"/>
      <c r="Q979" s="109">
        <v>1.32626</v>
      </c>
      <c r="R979" s="107">
        <f t="shared" si="227"/>
        <v>0.15198749927577973</v>
      </c>
      <c r="S979" s="109">
        <f t="shared" si="227"/>
        <v>0.14142221764048718</v>
      </c>
      <c r="T979" s="110">
        <f t="shared" si="227"/>
        <v>1.0565281635292552E-2</v>
      </c>
      <c r="U979" s="108">
        <f t="shared" si="229"/>
        <v>0.45596249782733916</v>
      </c>
      <c r="V979" s="11">
        <f t="shared" si="229"/>
        <v>0.42426665292146148</v>
      </c>
      <c r="W979" s="11">
        <f t="shared" si="229"/>
        <v>3.1695844905877658E-2</v>
      </c>
      <c r="X979" s="92">
        <f t="shared" si="230"/>
        <v>4559.6249782733912</v>
      </c>
      <c r="Y979" s="15">
        <f t="shared" si="231"/>
        <v>4242.6665292146145</v>
      </c>
      <c r="Z979" s="15">
        <f t="shared" si="232"/>
        <v>316.95844905877658</v>
      </c>
      <c r="AA979" s="111">
        <f t="shared" si="228"/>
        <v>45.596249782733913</v>
      </c>
      <c r="AB979" s="87">
        <f t="shared" si="228"/>
        <v>42.426665292146147</v>
      </c>
      <c r="AC979" s="127">
        <f t="shared" si="228"/>
        <v>3.1695844905877659</v>
      </c>
      <c r="AD979" s="2"/>
      <c r="AE979" s="2"/>
      <c r="AF979" s="115"/>
    </row>
    <row r="980" spans="1:32" x14ac:dyDescent="0.25">
      <c r="A980" s="183" t="s">
        <v>544</v>
      </c>
      <c r="B980" s="183" t="s">
        <v>38</v>
      </c>
      <c r="C980" s="40" t="s">
        <v>975</v>
      </c>
      <c r="D980" s="183">
        <v>2</v>
      </c>
      <c r="E980" s="207" t="s">
        <v>524</v>
      </c>
      <c r="F980" s="207">
        <v>3</v>
      </c>
      <c r="G980" s="186"/>
      <c r="H980" s="109">
        <v>3.2245494398440608</v>
      </c>
      <c r="I980" s="121">
        <v>10.749251365661621</v>
      </c>
      <c r="J980" s="121">
        <v>10.480569664689288</v>
      </c>
      <c r="K980" s="121">
        <v>0.26868170097233346</v>
      </c>
      <c r="L980" s="130"/>
      <c r="M980" s="109">
        <v>0.10749251365661622</v>
      </c>
      <c r="N980" s="109">
        <v>0.10480569664689288</v>
      </c>
      <c r="O980" s="109">
        <v>2.6868170097233347E-3</v>
      </c>
      <c r="P980" s="130"/>
      <c r="Q980" s="109">
        <v>1.3861999999999999</v>
      </c>
      <c r="R980" s="107">
        <f t="shared" si="227"/>
        <v>0.14900612243080139</v>
      </c>
      <c r="S980" s="109">
        <f t="shared" si="227"/>
        <v>0.14528165669192289</v>
      </c>
      <c r="T980" s="110">
        <f t="shared" si="227"/>
        <v>3.7244657388784863E-3</v>
      </c>
      <c r="U980" s="108">
        <f t="shared" si="229"/>
        <v>0.44701836729240418</v>
      </c>
      <c r="V980" s="11">
        <f t="shared" si="229"/>
        <v>0.43584497007576867</v>
      </c>
      <c r="W980" s="11">
        <f t="shared" si="229"/>
        <v>1.1173397216635459E-2</v>
      </c>
      <c r="X980" s="92">
        <f t="shared" si="230"/>
        <v>4470.1836729240422</v>
      </c>
      <c r="Y980" s="15">
        <f t="shared" si="231"/>
        <v>4358.4497007576865</v>
      </c>
      <c r="Z980" s="15">
        <f t="shared" si="232"/>
        <v>111.73397216635459</v>
      </c>
      <c r="AA980" s="111">
        <f t="shared" si="228"/>
        <v>44.701836729240419</v>
      </c>
      <c r="AB980" s="87">
        <f t="shared" si="228"/>
        <v>43.584497007576864</v>
      </c>
      <c r="AC980" s="127">
        <f t="shared" si="228"/>
        <v>1.1173397216635459</v>
      </c>
      <c r="AD980" s="2"/>
      <c r="AE980" s="2"/>
      <c r="AF980" s="115"/>
    </row>
    <row r="981" spans="1:32" x14ac:dyDescent="0.25">
      <c r="A981" s="183" t="s">
        <v>544</v>
      </c>
      <c r="B981" s="183" t="s">
        <v>38</v>
      </c>
      <c r="C981" s="40" t="s">
        <v>975</v>
      </c>
      <c r="D981" s="183">
        <v>2</v>
      </c>
      <c r="E981" s="207" t="s">
        <v>525</v>
      </c>
      <c r="F981" s="207">
        <v>3</v>
      </c>
      <c r="G981" s="186"/>
      <c r="H981" s="109">
        <v>3.1182240578214406</v>
      </c>
      <c r="I981" s="121">
        <v>11.531370162963867</v>
      </c>
      <c r="J981" s="121">
        <v>10.998943344531995</v>
      </c>
      <c r="K981" s="121">
        <v>0.53242681843187256</v>
      </c>
      <c r="L981" s="130"/>
      <c r="M981" s="109">
        <v>0.11531370162963867</v>
      </c>
      <c r="N981" s="109">
        <v>0.10998943344531995</v>
      </c>
      <c r="O981" s="109">
        <v>5.3242681843187253E-3</v>
      </c>
      <c r="P981" s="130"/>
      <c r="Q981" s="109">
        <v>1.3569400000000003</v>
      </c>
      <c r="R981" s="107">
        <f t="shared" ref="R981:T1044" si="233">$Q981*M981</f>
        <v>0.15647377428932191</v>
      </c>
      <c r="S981" s="109">
        <f t="shared" si="233"/>
        <v>0.14924906181929248</v>
      </c>
      <c r="T981" s="110">
        <f t="shared" si="233"/>
        <v>7.2247124700294523E-3</v>
      </c>
      <c r="U981" s="108">
        <f t="shared" si="229"/>
        <v>0.46942132286796578</v>
      </c>
      <c r="V981" s="11">
        <f t="shared" si="229"/>
        <v>0.44774718545787739</v>
      </c>
      <c r="W981" s="11">
        <f t="shared" si="229"/>
        <v>2.1674137410088355E-2</v>
      </c>
      <c r="X981" s="92">
        <f t="shared" si="230"/>
        <v>4694.2132286796577</v>
      </c>
      <c r="Y981" s="15">
        <f t="shared" si="231"/>
        <v>4477.4718545787737</v>
      </c>
      <c r="Z981" s="15">
        <f t="shared" si="232"/>
        <v>216.74137410088355</v>
      </c>
      <c r="AA981" s="111">
        <f t="shared" si="228"/>
        <v>46.942132286796578</v>
      </c>
      <c r="AB981" s="87">
        <f t="shared" si="228"/>
        <v>44.774718545787735</v>
      </c>
      <c r="AC981" s="127">
        <f t="shared" si="228"/>
        <v>2.1674137410088354</v>
      </c>
      <c r="AD981" s="2"/>
      <c r="AE981" s="2"/>
      <c r="AF981" s="115"/>
    </row>
    <row r="982" spans="1:32" x14ac:dyDescent="0.25">
      <c r="A982" s="183" t="s">
        <v>544</v>
      </c>
      <c r="B982" s="183" t="s">
        <v>38</v>
      </c>
      <c r="C982" s="40" t="s">
        <v>975</v>
      </c>
      <c r="D982" s="183">
        <v>2</v>
      </c>
      <c r="E982" s="207" t="s">
        <v>526</v>
      </c>
      <c r="F982" s="207">
        <v>3</v>
      </c>
      <c r="G982" s="186"/>
      <c r="H982" s="109">
        <v>3.1929616449188751</v>
      </c>
      <c r="I982" s="121">
        <v>11.620956420898438</v>
      </c>
      <c r="J982" s="121">
        <v>10.421322067296103</v>
      </c>
      <c r="K982" s="121">
        <v>1.1996343536023346</v>
      </c>
      <c r="L982" s="130"/>
      <c r="M982" s="109">
        <v>0.11620956420898437</v>
      </c>
      <c r="N982" s="109">
        <v>0.10421322067296103</v>
      </c>
      <c r="O982" s="109">
        <v>1.1996343536023347E-2</v>
      </c>
      <c r="P982" s="130"/>
      <c r="Q982" s="109">
        <v>1.40412</v>
      </c>
      <c r="R982" s="107">
        <f t="shared" si="233"/>
        <v>0.16317217329711914</v>
      </c>
      <c r="S982" s="109">
        <f t="shared" si="233"/>
        <v>0.14632786741131804</v>
      </c>
      <c r="T982" s="110">
        <f t="shared" si="233"/>
        <v>1.6844305885801103E-2</v>
      </c>
      <c r="U982" s="108">
        <f t="shared" si="229"/>
        <v>0.48951651989135742</v>
      </c>
      <c r="V982" s="11">
        <f t="shared" si="229"/>
        <v>0.43898360223395416</v>
      </c>
      <c r="W982" s="11">
        <f t="shared" si="229"/>
        <v>5.0532917657403309E-2</v>
      </c>
      <c r="X982" s="92">
        <f t="shared" si="230"/>
        <v>4895.1651989135744</v>
      </c>
      <c r="Y982" s="15">
        <f t="shared" si="231"/>
        <v>4389.8360223395421</v>
      </c>
      <c r="Z982" s="15">
        <f t="shared" si="232"/>
        <v>505.32917657403311</v>
      </c>
      <c r="AA982" s="111">
        <f t="shared" si="228"/>
        <v>48.951651989135748</v>
      </c>
      <c r="AB982" s="87">
        <f t="shared" si="228"/>
        <v>43.898360223395422</v>
      </c>
      <c r="AC982" s="127">
        <f t="shared" si="228"/>
        <v>5.0532917657403313</v>
      </c>
      <c r="AD982" s="2"/>
      <c r="AE982" s="2"/>
      <c r="AF982" s="115"/>
    </row>
    <row r="983" spans="1:32" x14ac:dyDescent="0.25">
      <c r="A983" s="183" t="s">
        <v>544</v>
      </c>
      <c r="B983" s="183" t="s">
        <v>38</v>
      </c>
      <c r="C983" s="40" t="s">
        <v>975</v>
      </c>
      <c r="D983" s="183">
        <v>2</v>
      </c>
      <c r="E983" s="207" t="s">
        <v>527</v>
      </c>
      <c r="F983" s="207">
        <v>3</v>
      </c>
      <c r="G983" s="186"/>
      <c r="H983" s="109">
        <v>3.446958846557918</v>
      </c>
      <c r="I983" s="121">
        <v>11.413004875183105</v>
      </c>
      <c r="J983" s="121">
        <v>10.935674470327889</v>
      </c>
      <c r="K983" s="121">
        <v>0.47733040485521627</v>
      </c>
      <c r="L983" s="130"/>
      <c r="M983" s="109">
        <v>0.11413004875183105</v>
      </c>
      <c r="N983" s="109">
        <v>0.10935674470327889</v>
      </c>
      <c r="O983" s="109">
        <v>4.7733040485521631E-3</v>
      </c>
      <c r="P983" s="130"/>
      <c r="Q983" s="109">
        <v>1.3729200000000001</v>
      </c>
      <c r="R983" s="107">
        <f t="shared" si="233"/>
        <v>0.1566914265323639</v>
      </c>
      <c r="S983" s="109">
        <f t="shared" si="233"/>
        <v>0.15013806193802567</v>
      </c>
      <c r="T983" s="110">
        <f t="shared" si="233"/>
        <v>6.5533645943382365E-3</v>
      </c>
      <c r="U983" s="108">
        <f t="shared" si="229"/>
        <v>0.47007427959709169</v>
      </c>
      <c r="V983" s="11">
        <f t="shared" si="229"/>
        <v>0.45041418581407699</v>
      </c>
      <c r="W983" s="11">
        <f t="shared" si="229"/>
        <v>1.9660093783014709E-2</v>
      </c>
      <c r="X983" s="92">
        <f t="shared" si="230"/>
        <v>4700.7427959709166</v>
      </c>
      <c r="Y983" s="15">
        <f t="shared" si="231"/>
        <v>4504.1418581407697</v>
      </c>
      <c r="Z983" s="15">
        <f t="shared" si="232"/>
        <v>196.60093783014707</v>
      </c>
      <c r="AA983" s="111">
        <f t="shared" si="228"/>
        <v>47.007427959709169</v>
      </c>
      <c r="AB983" s="87">
        <f t="shared" si="228"/>
        <v>45.041418581407697</v>
      </c>
      <c r="AC983" s="127">
        <f t="shared" si="228"/>
        <v>1.9660093783014707</v>
      </c>
      <c r="AD983" s="2"/>
      <c r="AE983" s="2"/>
      <c r="AF983" s="115"/>
    </row>
    <row r="984" spans="1:32" x14ac:dyDescent="0.25">
      <c r="A984" s="183" t="s">
        <v>544</v>
      </c>
      <c r="B984" s="183" t="s">
        <v>38</v>
      </c>
      <c r="C984" s="40" t="s">
        <v>975</v>
      </c>
      <c r="D984" s="183">
        <v>2</v>
      </c>
      <c r="E984" s="207" t="s">
        <v>528</v>
      </c>
      <c r="F984" s="207">
        <v>3</v>
      </c>
      <c r="G984" s="186"/>
      <c r="H984" s="109">
        <v>3.2680405413587161</v>
      </c>
      <c r="I984" s="121">
        <v>11.115837439607915</v>
      </c>
      <c r="J984" s="121">
        <v>10.999313213277938</v>
      </c>
      <c r="K984" s="121">
        <v>0.11652422632997705</v>
      </c>
      <c r="L984" s="130"/>
      <c r="M984" s="109">
        <v>0.11115837439607916</v>
      </c>
      <c r="N984" s="109">
        <v>0.10999313213277938</v>
      </c>
      <c r="O984" s="109">
        <v>1.1652422632997706E-3</v>
      </c>
      <c r="P984" s="130"/>
      <c r="Q984" s="109">
        <v>1.3793</v>
      </c>
      <c r="R984" s="107">
        <f t="shared" si="233"/>
        <v>0.15332074580451199</v>
      </c>
      <c r="S984" s="109">
        <f t="shared" si="233"/>
        <v>0.1517135271507426</v>
      </c>
      <c r="T984" s="110">
        <f t="shared" si="233"/>
        <v>1.6072186537693736E-3</v>
      </c>
      <c r="U984" s="108">
        <f t="shared" si="229"/>
        <v>0.45996223741353592</v>
      </c>
      <c r="V984" s="11">
        <f t="shared" si="229"/>
        <v>0.45514058145222774</v>
      </c>
      <c r="W984" s="11">
        <f t="shared" si="229"/>
        <v>4.821655961308121E-3</v>
      </c>
      <c r="X984" s="92">
        <f t="shared" si="230"/>
        <v>4599.6223741353597</v>
      </c>
      <c r="Y984" s="15">
        <f t="shared" si="231"/>
        <v>4551.4058145222771</v>
      </c>
      <c r="Z984" s="15">
        <f t="shared" si="232"/>
        <v>48.216559613081209</v>
      </c>
      <c r="AA984" s="111">
        <f t="shared" si="228"/>
        <v>45.996223741353596</v>
      </c>
      <c r="AB984" s="87">
        <f t="shared" si="228"/>
        <v>45.514058145222769</v>
      </c>
      <c r="AC984" s="127">
        <f t="shared" si="228"/>
        <v>0.48216559613081211</v>
      </c>
      <c r="AD984" s="2"/>
      <c r="AE984" s="2"/>
      <c r="AF984" s="115"/>
    </row>
    <row r="985" spans="1:32" x14ac:dyDescent="0.25">
      <c r="A985" s="183" t="s">
        <v>544</v>
      </c>
      <c r="B985" s="183" t="s">
        <v>38</v>
      </c>
      <c r="C985" s="40" t="s">
        <v>975</v>
      </c>
      <c r="D985" s="183">
        <v>2</v>
      </c>
      <c r="E985" s="207" t="s">
        <v>529</v>
      </c>
      <c r="F985" s="207">
        <v>3</v>
      </c>
      <c r="G985" s="186"/>
      <c r="H985" s="109">
        <v>3.5211267605633996</v>
      </c>
      <c r="I985" s="121">
        <v>11.464385032653809</v>
      </c>
      <c r="J985" s="121">
        <v>10.800923920167435</v>
      </c>
      <c r="K985" s="121">
        <v>0.66346111248637385</v>
      </c>
      <c r="L985" s="130"/>
      <c r="M985" s="109">
        <v>0.11464385032653808</v>
      </c>
      <c r="N985" s="109">
        <v>0.10800923920167435</v>
      </c>
      <c r="O985" s="109">
        <v>6.6346111248637386E-3</v>
      </c>
      <c r="P985" s="130"/>
      <c r="Q985" s="109">
        <v>1.3608799999999999</v>
      </c>
      <c r="R985" s="107">
        <f t="shared" si="233"/>
        <v>0.15601652303237912</v>
      </c>
      <c r="S985" s="109">
        <f t="shared" si="233"/>
        <v>0.14698761344477457</v>
      </c>
      <c r="T985" s="110">
        <f t="shared" si="233"/>
        <v>9.0289095876045639E-3</v>
      </c>
      <c r="U985" s="108">
        <f t="shared" si="229"/>
        <v>0.46804956909713741</v>
      </c>
      <c r="V985" s="11">
        <f t="shared" si="229"/>
        <v>0.4409628403343237</v>
      </c>
      <c r="W985" s="11">
        <f t="shared" si="229"/>
        <v>2.7086728762813692E-2</v>
      </c>
      <c r="X985" s="92">
        <f t="shared" si="230"/>
        <v>4680.4956909713737</v>
      </c>
      <c r="Y985" s="15">
        <f t="shared" si="231"/>
        <v>4409.6284033432366</v>
      </c>
      <c r="Z985" s="15">
        <f t="shared" si="232"/>
        <v>270.86728762813692</v>
      </c>
      <c r="AA985" s="111">
        <f t="shared" si="228"/>
        <v>46.804956909713738</v>
      </c>
      <c r="AB985" s="87">
        <f t="shared" si="228"/>
        <v>44.096284033432369</v>
      </c>
      <c r="AC985" s="127">
        <f t="shared" si="228"/>
        <v>2.7086728762813692</v>
      </c>
      <c r="AD985" s="2"/>
      <c r="AE985" s="2"/>
      <c r="AF985" s="115"/>
    </row>
    <row r="986" spans="1:32" x14ac:dyDescent="0.25">
      <c r="A986" s="183" t="s">
        <v>544</v>
      </c>
      <c r="B986" s="183" t="s">
        <v>38</v>
      </c>
      <c r="C986" s="40" t="s">
        <v>975</v>
      </c>
      <c r="D986" s="183">
        <v>2</v>
      </c>
      <c r="E986" s="207" t="s">
        <v>530</v>
      </c>
      <c r="F986" s="207">
        <v>3</v>
      </c>
      <c r="G986" s="186"/>
      <c r="H986" s="109">
        <v>3.1977312732251328</v>
      </c>
      <c r="I986" s="121">
        <v>11.372047424316406</v>
      </c>
      <c r="J986" s="121">
        <v>10.877451090700987</v>
      </c>
      <c r="K986" s="121">
        <v>0.49459633361541933</v>
      </c>
      <c r="L986" s="130"/>
      <c r="M986" s="109">
        <v>0.11372047424316406</v>
      </c>
      <c r="N986" s="109">
        <v>0.10877451090700987</v>
      </c>
      <c r="O986" s="109">
        <v>4.9459633361541933E-3</v>
      </c>
      <c r="P986" s="130"/>
      <c r="Q986" s="109">
        <v>1.3315399999999999</v>
      </c>
      <c r="R986" s="107">
        <f t="shared" si="233"/>
        <v>0.15142336027374267</v>
      </c>
      <c r="S986" s="109">
        <f t="shared" si="233"/>
        <v>0.14483761225311992</v>
      </c>
      <c r="T986" s="110">
        <f t="shared" si="233"/>
        <v>6.5857480206227541E-3</v>
      </c>
      <c r="U986" s="108">
        <f t="shared" si="229"/>
        <v>0.454270080821228</v>
      </c>
      <c r="V986" s="11">
        <f t="shared" si="229"/>
        <v>0.43451283675935981</v>
      </c>
      <c r="W986" s="11">
        <f t="shared" si="229"/>
        <v>1.9757244061868264E-2</v>
      </c>
      <c r="X986" s="92">
        <f t="shared" si="230"/>
        <v>4542.7008082122802</v>
      </c>
      <c r="Y986" s="15">
        <f t="shared" si="231"/>
        <v>4345.1283675935983</v>
      </c>
      <c r="Z986" s="15">
        <f t="shared" si="232"/>
        <v>197.57244061868263</v>
      </c>
      <c r="AA986" s="111">
        <f t="shared" si="228"/>
        <v>45.427008082122804</v>
      </c>
      <c r="AB986" s="87">
        <f t="shared" si="228"/>
        <v>43.451283675935983</v>
      </c>
      <c r="AC986" s="127">
        <f t="shared" si="228"/>
        <v>1.9757244061868264</v>
      </c>
      <c r="AD986" s="2"/>
      <c r="AE986" s="2"/>
      <c r="AF986" s="115"/>
    </row>
    <row r="987" spans="1:32" x14ac:dyDescent="0.25">
      <c r="A987" s="183" t="s">
        <v>544</v>
      </c>
      <c r="B987" s="183" t="s">
        <v>38</v>
      </c>
      <c r="C987" s="40" t="s">
        <v>975</v>
      </c>
      <c r="D987" s="183">
        <v>2</v>
      </c>
      <c r="E987" s="207" t="s">
        <v>548</v>
      </c>
      <c r="F987" s="207">
        <v>4.5</v>
      </c>
      <c r="G987" s="186"/>
      <c r="H987" s="109">
        <v>3.1972991758514131</v>
      </c>
      <c r="I987" s="121">
        <v>11.341096878051758</v>
      </c>
      <c r="J987" s="121">
        <v>10.78240347790501</v>
      </c>
      <c r="K987" s="121">
        <v>0.55869340014674762</v>
      </c>
      <c r="L987" s="130"/>
      <c r="M987" s="109">
        <v>0.11341096878051758</v>
      </c>
      <c r="N987" s="109">
        <v>0.1078240347790501</v>
      </c>
      <c r="O987" s="109">
        <v>5.5869340014674763E-3</v>
      </c>
      <c r="P987" s="130"/>
      <c r="Q987" s="109">
        <v>1.43512</v>
      </c>
      <c r="R987" s="107">
        <f t="shared" si="233"/>
        <v>0.16275834951629639</v>
      </c>
      <c r="S987" s="109">
        <f t="shared" si="233"/>
        <v>0.15474042879211036</v>
      </c>
      <c r="T987" s="110">
        <f t="shared" si="233"/>
        <v>8.0179207241860041E-3</v>
      </c>
      <c r="U987" s="108">
        <f t="shared" si="229"/>
        <v>0.73241257282333372</v>
      </c>
      <c r="V987" s="11">
        <f t="shared" si="229"/>
        <v>0.69633192956449674</v>
      </c>
      <c r="W987" s="11">
        <f t="shared" si="229"/>
        <v>3.6080643258837017E-2</v>
      </c>
      <c r="X987" s="92">
        <f t="shared" si="230"/>
        <v>7324.1257282333372</v>
      </c>
      <c r="Y987" s="15">
        <f t="shared" si="231"/>
        <v>6963.3192956449675</v>
      </c>
      <c r="Z987" s="15">
        <f t="shared" si="232"/>
        <v>360.80643258837017</v>
      </c>
      <c r="AA987" s="111">
        <f t="shared" ref="AA987:AC1050" si="234">X987*0.01</f>
        <v>73.241257282333379</v>
      </c>
      <c r="AB987" s="87">
        <f t="shared" si="234"/>
        <v>69.633192956449676</v>
      </c>
      <c r="AC987" s="127">
        <f t="shared" si="234"/>
        <v>3.608064325883702</v>
      </c>
      <c r="AD987" s="2"/>
      <c r="AE987" s="2"/>
      <c r="AF987" s="115"/>
    </row>
    <row r="988" spans="1:32" x14ac:dyDescent="0.25">
      <c r="A988" s="183" t="s">
        <v>544</v>
      </c>
      <c r="B988" s="183" t="s">
        <v>38</v>
      </c>
      <c r="C988" s="40" t="s">
        <v>975</v>
      </c>
      <c r="D988" s="183">
        <v>2</v>
      </c>
      <c r="E988" s="207" t="s">
        <v>541</v>
      </c>
      <c r="F988" s="207">
        <v>6</v>
      </c>
      <c r="G988" s="186"/>
      <c r="H988" s="109">
        <v>2.9191068814054288</v>
      </c>
      <c r="I988" s="121">
        <v>11.051382064819336</v>
      </c>
      <c r="J988" s="121">
        <v>10.609835886285376</v>
      </c>
      <c r="K988" s="121">
        <v>0.44154617853395983</v>
      </c>
      <c r="L988" s="130"/>
      <c r="M988" s="109">
        <v>0.11051382064819336</v>
      </c>
      <c r="N988" s="109">
        <v>0.10609835886285376</v>
      </c>
      <c r="O988" s="109">
        <v>4.4154617853395979E-3</v>
      </c>
      <c r="P988" s="130"/>
      <c r="Q988" s="109">
        <v>1.48542</v>
      </c>
      <c r="R988" s="107">
        <f t="shared" si="233"/>
        <v>0.16415943946723938</v>
      </c>
      <c r="S988" s="109">
        <f t="shared" si="233"/>
        <v>0.15760062422206023</v>
      </c>
      <c r="T988" s="110">
        <f t="shared" si="233"/>
        <v>6.5588152451791452E-3</v>
      </c>
      <c r="U988" s="108">
        <f t="shared" si="229"/>
        <v>0.98495663680343626</v>
      </c>
      <c r="V988" s="11">
        <f t="shared" si="229"/>
        <v>0.94560374533236136</v>
      </c>
      <c r="W988" s="11">
        <f t="shared" si="229"/>
        <v>3.9352891471074875E-2</v>
      </c>
      <c r="X988" s="92">
        <f t="shared" si="230"/>
        <v>9849.5663680343623</v>
      </c>
      <c r="Y988" s="15">
        <f t="shared" si="231"/>
        <v>9456.0374533236136</v>
      </c>
      <c r="Z988" s="15">
        <f t="shared" si="232"/>
        <v>393.52891471074872</v>
      </c>
      <c r="AA988" s="111">
        <f t="shared" si="234"/>
        <v>98.495663680343625</v>
      </c>
      <c r="AB988" s="87">
        <f t="shared" si="234"/>
        <v>94.560374533236143</v>
      </c>
      <c r="AC988" s="127">
        <f t="shared" si="234"/>
        <v>3.9352891471074871</v>
      </c>
      <c r="AD988" s="2"/>
      <c r="AE988" s="2"/>
      <c r="AF988" s="115"/>
    </row>
    <row r="989" spans="1:32" x14ac:dyDescent="0.25">
      <c r="A989" s="183" t="s">
        <v>544</v>
      </c>
      <c r="B989" s="183" t="s">
        <v>38</v>
      </c>
      <c r="C989" s="40" t="s">
        <v>975</v>
      </c>
      <c r="D989" s="183">
        <v>2</v>
      </c>
      <c r="E989" s="207" t="s">
        <v>542</v>
      </c>
      <c r="F989" s="207">
        <v>6</v>
      </c>
      <c r="G989" s="186"/>
      <c r="H989" s="109">
        <v>2.8511966701352844</v>
      </c>
      <c r="I989" s="121">
        <v>11.15540075302124</v>
      </c>
      <c r="J989" s="121">
        <v>10.75636184668978</v>
      </c>
      <c r="K989" s="121">
        <v>0.39903890633146055</v>
      </c>
      <c r="L989" s="130"/>
      <c r="M989" s="109">
        <v>0.1115540075302124</v>
      </c>
      <c r="N989" s="109">
        <v>0.1075636184668978</v>
      </c>
      <c r="O989" s="109">
        <v>3.9903890633146057E-3</v>
      </c>
      <c r="P989" s="130"/>
      <c r="Q989" s="109">
        <v>1.4528399999999999</v>
      </c>
      <c r="R989" s="107">
        <f t="shared" si="233"/>
        <v>0.16207012430019377</v>
      </c>
      <c r="S989" s="109">
        <f t="shared" si="233"/>
        <v>0.15627272745344778</v>
      </c>
      <c r="T989" s="110">
        <f t="shared" si="233"/>
        <v>5.7973968467459917E-3</v>
      </c>
      <c r="U989" s="108">
        <f t="shared" si="229"/>
        <v>0.97242074580116267</v>
      </c>
      <c r="V989" s="11">
        <f t="shared" si="229"/>
        <v>0.93763636472068679</v>
      </c>
      <c r="W989" s="11">
        <f t="shared" si="229"/>
        <v>3.4784381080475948E-2</v>
      </c>
      <c r="X989" s="92">
        <f t="shared" si="230"/>
        <v>9724.2074580116259</v>
      </c>
      <c r="Y989" s="15">
        <f t="shared" si="231"/>
        <v>9376.3636472068683</v>
      </c>
      <c r="Z989" s="15">
        <f t="shared" si="232"/>
        <v>347.84381080475947</v>
      </c>
      <c r="AA989" s="111">
        <f t="shared" si="234"/>
        <v>97.242074580116267</v>
      </c>
      <c r="AB989" s="87">
        <f t="shared" si="234"/>
        <v>93.763636472068683</v>
      </c>
      <c r="AC989" s="127">
        <f t="shared" si="234"/>
        <v>3.4784381080475946</v>
      </c>
      <c r="AD989" s="2"/>
      <c r="AE989" s="2"/>
      <c r="AF989" s="115"/>
    </row>
    <row r="990" spans="1:32" x14ac:dyDescent="0.25">
      <c r="A990" s="183" t="s">
        <v>544</v>
      </c>
      <c r="B990" s="183" t="s">
        <v>38</v>
      </c>
      <c r="C990" s="40" t="s">
        <v>975</v>
      </c>
      <c r="D990" s="183">
        <v>2</v>
      </c>
      <c r="E990" s="207" t="s">
        <v>543</v>
      </c>
      <c r="F990" s="207">
        <v>6</v>
      </c>
      <c r="G990" s="186"/>
      <c r="H990" s="109">
        <v>2.7270820222363721</v>
      </c>
      <c r="I990" s="121">
        <v>10.861520767211914</v>
      </c>
      <c r="J990" s="121">
        <v>10.861107390952057</v>
      </c>
      <c r="K990" s="121">
        <v>4.1337625985704562E-4</v>
      </c>
      <c r="L990" s="130"/>
      <c r="M990" s="109">
        <v>0.10861520767211914</v>
      </c>
      <c r="N990" s="109">
        <v>0.10861107390952057</v>
      </c>
      <c r="O990" s="109">
        <v>4.1337625985704566E-6</v>
      </c>
      <c r="P990" s="130"/>
      <c r="Q990" s="109">
        <v>1.4193000000000002</v>
      </c>
      <c r="R990" s="107">
        <f t="shared" si="233"/>
        <v>0.15415756424903873</v>
      </c>
      <c r="S990" s="109">
        <f t="shared" si="233"/>
        <v>0.15415169719978258</v>
      </c>
      <c r="T990" s="110">
        <f t="shared" si="233"/>
        <v>5.8670492561510495E-6</v>
      </c>
      <c r="U990" s="108">
        <f t="shared" si="229"/>
        <v>0.92494538549423244</v>
      </c>
      <c r="V990" s="11">
        <f t="shared" si="229"/>
        <v>0.92491018319869545</v>
      </c>
      <c r="W990" s="11">
        <f t="shared" si="229"/>
        <v>3.5202295536906301E-5</v>
      </c>
      <c r="X990" s="92">
        <f t="shared" si="230"/>
        <v>9249.4538549423251</v>
      </c>
      <c r="Y990" s="15">
        <f t="shared" si="231"/>
        <v>9249.1018319869545</v>
      </c>
      <c r="Z990" s="15">
        <f t="shared" si="232"/>
        <v>0.35202295536906303</v>
      </c>
      <c r="AA990" s="111">
        <f t="shared" si="234"/>
        <v>92.494538549423254</v>
      </c>
      <c r="AB990" s="87">
        <f t="shared" si="234"/>
        <v>92.491018319869553</v>
      </c>
      <c r="AC990" s="127">
        <f t="shared" si="234"/>
        <v>3.5202295536906304E-3</v>
      </c>
      <c r="AD990" s="2"/>
      <c r="AE990" s="2"/>
      <c r="AF990" s="115"/>
    </row>
    <row r="991" spans="1:32" x14ac:dyDescent="0.25">
      <c r="A991" s="183" t="s">
        <v>544</v>
      </c>
      <c r="B991" s="183" t="s">
        <v>38</v>
      </c>
      <c r="C991" s="40" t="s">
        <v>975</v>
      </c>
      <c r="D991" s="183">
        <v>2</v>
      </c>
      <c r="E991" s="207" t="s">
        <v>549</v>
      </c>
      <c r="F991" s="207">
        <v>6</v>
      </c>
      <c r="G991" s="186"/>
      <c r="H991" s="109">
        <v>2.878097566396268</v>
      </c>
      <c r="I991" s="121">
        <v>10.956598281860352</v>
      </c>
      <c r="J991" s="121">
        <v>10.444234397924513</v>
      </c>
      <c r="K991" s="121">
        <v>0.51236388393583887</v>
      </c>
      <c r="L991" s="130"/>
      <c r="M991" s="109">
        <v>0.10956598281860351</v>
      </c>
      <c r="N991" s="109">
        <v>0.10444234397924512</v>
      </c>
      <c r="O991" s="109">
        <v>5.123638839358389E-3</v>
      </c>
      <c r="P991" s="130"/>
      <c r="Q991" s="109">
        <v>1.35894</v>
      </c>
      <c r="R991" s="107">
        <f t="shared" si="233"/>
        <v>0.14889359669151306</v>
      </c>
      <c r="S991" s="109">
        <f t="shared" si="233"/>
        <v>0.14193087892715536</v>
      </c>
      <c r="T991" s="110">
        <f t="shared" si="233"/>
        <v>6.9627177643576893E-3</v>
      </c>
      <c r="U991" s="108">
        <f t="shared" si="229"/>
        <v>0.89336158014907829</v>
      </c>
      <c r="V991" s="11">
        <f t="shared" si="229"/>
        <v>0.85158527356293223</v>
      </c>
      <c r="W991" s="11">
        <f t="shared" si="229"/>
        <v>4.1776306586146138E-2</v>
      </c>
      <c r="X991" s="92">
        <f t="shared" si="230"/>
        <v>8933.6158014907833</v>
      </c>
      <c r="Y991" s="15">
        <f t="shared" si="231"/>
        <v>8515.8527356293216</v>
      </c>
      <c r="Z991" s="15">
        <f t="shared" si="232"/>
        <v>417.76306586146137</v>
      </c>
      <c r="AA991" s="111">
        <f t="shared" si="234"/>
        <v>89.336158014907838</v>
      </c>
      <c r="AB991" s="87">
        <f t="shared" si="234"/>
        <v>85.15852735629322</v>
      </c>
      <c r="AC991" s="127">
        <f t="shared" si="234"/>
        <v>4.1776306586146141</v>
      </c>
      <c r="AD991" s="2"/>
      <c r="AE991" s="2"/>
      <c r="AF991" s="115"/>
    </row>
    <row r="992" spans="1:32" x14ac:dyDescent="0.25">
      <c r="A992" s="183" t="s">
        <v>544</v>
      </c>
      <c r="B992" s="183" t="s">
        <v>38</v>
      </c>
      <c r="C992" s="40" t="s">
        <v>975</v>
      </c>
      <c r="D992" s="183">
        <v>2</v>
      </c>
      <c r="E992" s="207" t="s">
        <v>550</v>
      </c>
      <c r="F992" s="207">
        <v>6</v>
      </c>
      <c r="G992" s="186"/>
      <c r="H992" s="109">
        <v>2.8983922126215318</v>
      </c>
      <c r="I992" s="121">
        <v>11.022885322570801</v>
      </c>
      <c r="J992" s="121">
        <v>10.600793287894499</v>
      </c>
      <c r="K992" s="121">
        <v>0.42209203467630196</v>
      </c>
      <c r="L992" s="130"/>
      <c r="M992" s="109">
        <v>0.11022885322570801</v>
      </c>
      <c r="N992" s="109">
        <v>0.10600793287894499</v>
      </c>
      <c r="O992" s="109">
        <v>4.2209203467630197E-3</v>
      </c>
      <c r="P992" s="130"/>
      <c r="Q992" s="109">
        <v>1.4131199999999999</v>
      </c>
      <c r="R992" s="107">
        <f t="shared" si="233"/>
        <v>0.15576659707031248</v>
      </c>
      <c r="S992" s="109">
        <f t="shared" si="233"/>
        <v>0.14980193010989473</v>
      </c>
      <c r="T992" s="110">
        <f t="shared" si="233"/>
        <v>5.9646669604177579E-3</v>
      </c>
      <c r="U992" s="108">
        <f t="shared" si="229"/>
        <v>0.93459958242187491</v>
      </c>
      <c r="V992" s="11">
        <f t="shared" si="229"/>
        <v>0.89881158065936839</v>
      </c>
      <c r="W992" s="11">
        <f t="shared" si="229"/>
        <v>3.5788001762506544E-2</v>
      </c>
      <c r="X992" s="92">
        <f t="shared" si="230"/>
        <v>9345.9958242187495</v>
      </c>
      <c r="Y992" s="15">
        <f t="shared" si="231"/>
        <v>8988.1158065936834</v>
      </c>
      <c r="Z992" s="15">
        <f t="shared" si="232"/>
        <v>357.88001762506542</v>
      </c>
      <c r="AA992" s="111">
        <f t="shared" si="234"/>
        <v>93.459958242187497</v>
      </c>
      <c r="AB992" s="87">
        <f t="shared" si="234"/>
        <v>89.88115806593683</v>
      </c>
      <c r="AC992" s="127">
        <f t="shared" si="234"/>
        <v>3.5788001762506543</v>
      </c>
      <c r="AD992" s="2"/>
      <c r="AE992" s="2"/>
      <c r="AF992" s="115"/>
    </row>
    <row r="993" spans="1:32" x14ac:dyDescent="0.25">
      <c r="A993" s="183" t="s">
        <v>544</v>
      </c>
      <c r="B993" s="183" t="s">
        <v>38</v>
      </c>
      <c r="C993" s="40" t="s">
        <v>975</v>
      </c>
      <c r="D993" s="183">
        <v>2</v>
      </c>
      <c r="E993" s="207" t="s">
        <v>551</v>
      </c>
      <c r="F993" s="207">
        <v>6</v>
      </c>
      <c r="G993" s="186"/>
      <c r="H993" s="109">
        <v>2.7286618642218246</v>
      </c>
      <c r="I993" s="121">
        <v>11.051063537597656</v>
      </c>
      <c r="J993" s="121">
        <v>10.595903068583519</v>
      </c>
      <c r="K993" s="121">
        <v>0.45516046901413709</v>
      </c>
      <c r="L993" s="130"/>
      <c r="M993" s="109">
        <v>0.11051063537597657</v>
      </c>
      <c r="N993" s="109">
        <v>0.10595903068583519</v>
      </c>
      <c r="O993" s="109">
        <v>4.551604690141371E-3</v>
      </c>
      <c r="P993" s="130"/>
      <c r="Q993" s="109">
        <v>1.4060200000000003</v>
      </c>
      <c r="R993" s="107">
        <f t="shared" si="233"/>
        <v>0.15538016355133061</v>
      </c>
      <c r="S993" s="109">
        <f t="shared" si="233"/>
        <v>0.14898051632489803</v>
      </c>
      <c r="T993" s="110">
        <f t="shared" si="233"/>
        <v>6.399647226432572E-3</v>
      </c>
      <c r="U993" s="108">
        <f t="shared" si="229"/>
        <v>0.93228098130798365</v>
      </c>
      <c r="V993" s="11">
        <f t="shared" si="229"/>
        <v>0.89388309794938814</v>
      </c>
      <c r="W993" s="11">
        <f t="shared" si="229"/>
        <v>3.8397883358595425E-2</v>
      </c>
      <c r="X993" s="92">
        <f t="shared" si="230"/>
        <v>9322.8098130798371</v>
      </c>
      <c r="Y993" s="15">
        <f t="shared" si="231"/>
        <v>8938.8309794938814</v>
      </c>
      <c r="Z993" s="15">
        <f t="shared" si="232"/>
        <v>383.97883358595425</v>
      </c>
      <c r="AA993" s="111">
        <f t="shared" si="234"/>
        <v>93.228098130798372</v>
      </c>
      <c r="AB993" s="87">
        <f t="shared" si="234"/>
        <v>89.38830979493882</v>
      </c>
      <c r="AC993" s="127">
        <f t="shared" si="234"/>
        <v>3.8397883358595424</v>
      </c>
      <c r="AD993" s="2"/>
      <c r="AE993" s="2"/>
      <c r="AF993" s="115"/>
    </row>
    <row r="994" spans="1:32" x14ac:dyDescent="0.25">
      <c r="A994" s="183" t="s">
        <v>48</v>
      </c>
      <c r="B994" s="183" t="s">
        <v>38</v>
      </c>
      <c r="C994" s="40" t="s">
        <v>975</v>
      </c>
      <c r="D994" s="183">
        <v>1</v>
      </c>
      <c r="E994" s="207" t="s">
        <v>456</v>
      </c>
      <c r="F994" s="207">
        <v>3.5</v>
      </c>
      <c r="G994" s="186">
        <v>89</v>
      </c>
      <c r="H994" s="109">
        <v>3.5134269872994821</v>
      </c>
      <c r="I994" s="121">
        <v>11.225341796875</v>
      </c>
      <c r="J994" s="121">
        <v>10.524169161535976</v>
      </c>
      <c r="K994" s="121">
        <v>0.70117263533902374</v>
      </c>
      <c r="L994" s="130"/>
      <c r="M994" s="109">
        <v>0.11225341796875</v>
      </c>
      <c r="N994" s="109">
        <v>0.10524169161535976</v>
      </c>
      <c r="O994" s="109">
        <v>7.0117263533902375E-3</v>
      </c>
      <c r="P994" s="130"/>
      <c r="Q994" s="109">
        <v>1.30928</v>
      </c>
      <c r="R994" s="107">
        <f t="shared" si="233"/>
        <v>0.146971155078125</v>
      </c>
      <c r="S994" s="109">
        <f t="shared" si="233"/>
        <v>0.13779084199815822</v>
      </c>
      <c r="T994" s="110">
        <f t="shared" si="233"/>
        <v>9.18031307996677E-3</v>
      </c>
      <c r="U994" s="108">
        <f t="shared" si="229"/>
        <v>0.51439904277343751</v>
      </c>
      <c r="V994" s="11">
        <f t="shared" si="229"/>
        <v>0.4822679469935538</v>
      </c>
      <c r="W994" s="11">
        <f t="shared" si="229"/>
        <v>3.2131095779883698E-2</v>
      </c>
      <c r="X994" s="92">
        <f t="shared" si="230"/>
        <v>5143.9904277343749</v>
      </c>
      <c r="Y994" s="15">
        <f t="shared" si="231"/>
        <v>4822.6794699355378</v>
      </c>
      <c r="Z994" s="15">
        <f t="shared" si="232"/>
        <v>321.31095779883697</v>
      </c>
      <c r="AA994" s="111">
        <f t="shared" si="234"/>
        <v>51.43990427734375</v>
      </c>
      <c r="AB994" s="87">
        <f t="shared" si="234"/>
        <v>48.226794699355381</v>
      </c>
      <c r="AC994" s="127">
        <f t="shared" si="234"/>
        <v>3.2131095779883698</v>
      </c>
      <c r="AD994" s="2"/>
      <c r="AE994" s="2"/>
      <c r="AF994" s="115"/>
    </row>
    <row r="995" spans="1:32" x14ac:dyDescent="0.25">
      <c r="A995" s="183" t="s">
        <v>48</v>
      </c>
      <c r="B995" s="183" t="s">
        <v>38</v>
      </c>
      <c r="C995" s="40" t="s">
        <v>975</v>
      </c>
      <c r="D995" s="183">
        <v>1</v>
      </c>
      <c r="E995" s="207" t="s">
        <v>457</v>
      </c>
      <c r="F995" s="207">
        <v>3</v>
      </c>
      <c r="G995" s="186"/>
      <c r="H995" s="109">
        <v>3.4052453468696635</v>
      </c>
      <c r="I995" s="121">
        <v>11.187957763671875</v>
      </c>
      <c r="J995" s="121">
        <v>10.495968708076873</v>
      </c>
      <c r="K995" s="121">
        <v>0.6919890555950019</v>
      </c>
      <c r="L995" s="130"/>
      <c r="M995" s="109">
        <v>0.11187957763671875</v>
      </c>
      <c r="N995" s="109">
        <v>0.10495968708076873</v>
      </c>
      <c r="O995" s="109">
        <v>6.9198905559500192E-3</v>
      </c>
      <c r="P995" s="130"/>
      <c r="Q995" s="109">
        <v>1.3187600000000002</v>
      </c>
      <c r="R995" s="107">
        <f t="shared" si="233"/>
        <v>0.14754231180419924</v>
      </c>
      <c r="S995" s="109">
        <f t="shared" si="233"/>
        <v>0.1384166369346346</v>
      </c>
      <c r="T995" s="110">
        <f t="shared" si="233"/>
        <v>9.125674869564648E-3</v>
      </c>
      <c r="U995" s="108">
        <f t="shared" si="229"/>
        <v>0.44262693541259773</v>
      </c>
      <c r="V995" s="11">
        <f t="shared" si="229"/>
        <v>0.41524991080390378</v>
      </c>
      <c r="W995" s="11">
        <f t="shared" si="229"/>
        <v>2.7377024608693946E-2</v>
      </c>
      <c r="X995" s="92">
        <f t="shared" si="230"/>
        <v>4426.2693541259778</v>
      </c>
      <c r="Y995" s="15">
        <f t="shared" si="231"/>
        <v>4152.4991080390382</v>
      </c>
      <c r="Z995" s="15">
        <f t="shared" si="232"/>
        <v>273.77024608693944</v>
      </c>
      <c r="AA995" s="111">
        <f t="shared" si="234"/>
        <v>44.262693541259779</v>
      </c>
      <c r="AB995" s="87">
        <f t="shared" si="234"/>
        <v>41.524991080390386</v>
      </c>
      <c r="AC995" s="127">
        <f t="shared" si="234"/>
        <v>2.7377024608693943</v>
      </c>
      <c r="AD995" s="2"/>
      <c r="AE995" s="2"/>
      <c r="AF995" s="115"/>
    </row>
    <row r="996" spans="1:32" x14ac:dyDescent="0.25">
      <c r="A996" s="183" t="s">
        <v>48</v>
      </c>
      <c r="B996" s="183" t="s">
        <v>38</v>
      </c>
      <c r="C996" s="40" t="s">
        <v>975</v>
      </c>
      <c r="D996" s="183">
        <v>1</v>
      </c>
      <c r="E996" s="207" t="s">
        <v>470</v>
      </c>
      <c r="F996" s="207">
        <v>3</v>
      </c>
      <c r="G996" s="186"/>
      <c r="H996" s="109">
        <v>3.3530571992110612</v>
      </c>
      <c r="I996" s="121">
        <v>11.242667198181152</v>
      </c>
      <c r="J996" s="121">
        <v>10.715423410931045</v>
      </c>
      <c r="K996" s="121">
        <v>0.52724378725010723</v>
      </c>
      <c r="L996" s="130"/>
      <c r="M996" s="109">
        <v>0.11242667198181153</v>
      </c>
      <c r="N996" s="109">
        <v>0.10715423410931045</v>
      </c>
      <c r="O996" s="109">
        <v>5.2724378725010727E-3</v>
      </c>
      <c r="P996" s="130"/>
      <c r="Q996" s="109">
        <v>1.3594999999999999</v>
      </c>
      <c r="R996" s="107">
        <f t="shared" si="233"/>
        <v>0.15284406055927277</v>
      </c>
      <c r="S996" s="109">
        <f t="shared" si="233"/>
        <v>0.14567618127160756</v>
      </c>
      <c r="T996" s="110">
        <f t="shared" si="233"/>
        <v>7.1678792876652079E-3</v>
      </c>
      <c r="U996" s="108">
        <f t="shared" si="229"/>
        <v>0.45853218167781823</v>
      </c>
      <c r="V996" s="11">
        <f t="shared" si="229"/>
        <v>0.43702854381482265</v>
      </c>
      <c r="W996" s="11">
        <f t="shared" si="229"/>
        <v>2.1503637862995625E-2</v>
      </c>
      <c r="X996" s="92">
        <f t="shared" si="230"/>
        <v>4585.3218167781824</v>
      </c>
      <c r="Y996" s="15">
        <f t="shared" si="231"/>
        <v>4370.2854381482266</v>
      </c>
      <c r="Z996" s="15">
        <f t="shared" si="232"/>
        <v>215.03637862995626</v>
      </c>
      <c r="AA996" s="111">
        <f t="shared" si="234"/>
        <v>45.853218167781826</v>
      </c>
      <c r="AB996" s="87">
        <f t="shared" si="234"/>
        <v>43.702854381482268</v>
      </c>
      <c r="AC996" s="127">
        <f t="shared" si="234"/>
        <v>2.1503637862995628</v>
      </c>
      <c r="AD996" s="2"/>
      <c r="AE996" s="2"/>
      <c r="AF996" s="115"/>
    </row>
    <row r="997" spans="1:32" x14ac:dyDescent="0.25">
      <c r="A997" s="183" t="s">
        <v>48</v>
      </c>
      <c r="B997" s="183" t="s">
        <v>38</v>
      </c>
      <c r="C997" s="40" t="s">
        <v>975</v>
      </c>
      <c r="D997" s="183">
        <v>1</v>
      </c>
      <c r="E997" s="207" t="s">
        <v>471</v>
      </c>
      <c r="F997" s="207">
        <v>3</v>
      </c>
      <c r="G997" s="186"/>
      <c r="H997" s="109">
        <v>3.0468119451170947</v>
      </c>
      <c r="I997" s="121">
        <v>11.276227951049805</v>
      </c>
      <c r="J997" s="121">
        <v>10.98371063152371</v>
      </c>
      <c r="K997" s="121">
        <v>0.29251731952609461</v>
      </c>
      <c r="L997" s="130"/>
      <c r="M997" s="109">
        <v>0.11276227951049805</v>
      </c>
      <c r="N997" s="109">
        <v>0.1098371063152371</v>
      </c>
      <c r="O997" s="109">
        <v>2.925173195260946E-3</v>
      </c>
      <c r="P997" s="130"/>
      <c r="Q997" s="109">
        <v>1.40652</v>
      </c>
      <c r="R997" s="107">
        <f t="shared" si="233"/>
        <v>0.15860240137710571</v>
      </c>
      <c r="S997" s="109">
        <f t="shared" si="233"/>
        <v>0.15448808677450729</v>
      </c>
      <c r="T997" s="110">
        <f t="shared" si="233"/>
        <v>4.114314602598426E-3</v>
      </c>
      <c r="U997" s="108">
        <f t="shared" si="229"/>
        <v>0.47580720413131716</v>
      </c>
      <c r="V997" s="11">
        <f t="shared" si="229"/>
        <v>0.46346426032352184</v>
      </c>
      <c r="W997" s="11">
        <f t="shared" si="229"/>
        <v>1.2342943807795277E-2</v>
      </c>
      <c r="X997" s="92">
        <f t="shared" si="230"/>
        <v>4758.0720413131712</v>
      </c>
      <c r="Y997" s="15">
        <f t="shared" si="231"/>
        <v>4634.6426032352183</v>
      </c>
      <c r="Z997" s="15">
        <f t="shared" si="232"/>
        <v>123.42943807795277</v>
      </c>
      <c r="AA997" s="111">
        <f t="shared" si="234"/>
        <v>47.580720413131715</v>
      </c>
      <c r="AB997" s="87">
        <f t="shared" si="234"/>
        <v>46.346426032352184</v>
      </c>
      <c r="AC997" s="127">
        <f t="shared" si="234"/>
        <v>1.2342943807795277</v>
      </c>
      <c r="AD997" s="2"/>
      <c r="AE997" s="2"/>
      <c r="AF997" s="115"/>
    </row>
    <row r="998" spans="1:32" x14ac:dyDescent="0.25">
      <c r="A998" s="183" t="s">
        <v>48</v>
      </c>
      <c r="B998" s="183" t="s">
        <v>38</v>
      </c>
      <c r="C998" s="40" t="s">
        <v>975</v>
      </c>
      <c r="D998" s="183">
        <v>1</v>
      </c>
      <c r="E998" s="207" t="s">
        <v>472</v>
      </c>
      <c r="F998" s="207">
        <v>3</v>
      </c>
      <c r="G998" s="186"/>
      <c r="H998" s="109">
        <v>2.8758605374194994</v>
      </c>
      <c r="I998" s="121">
        <v>10.975342750549316</v>
      </c>
      <c r="J998" s="121">
        <v>10.79188926903481</v>
      </c>
      <c r="K998" s="121">
        <v>0.18345348151450658</v>
      </c>
      <c r="L998" s="130"/>
      <c r="M998" s="109">
        <v>0.10975342750549316</v>
      </c>
      <c r="N998" s="109">
        <v>0.1079188926903481</v>
      </c>
      <c r="O998" s="109">
        <v>1.8345348151450657E-3</v>
      </c>
      <c r="P998" s="130"/>
      <c r="Q998" s="109">
        <v>1.4562200000000001</v>
      </c>
      <c r="R998" s="107">
        <f t="shared" si="233"/>
        <v>0.15982513620204927</v>
      </c>
      <c r="S998" s="109">
        <f t="shared" si="233"/>
        <v>0.15715364991353872</v>
      </c>
      <c r="T998" s="110">
        <f t="shared" si="233"/>
        <v>2.6714862885105477E-3</v>
      </c>
      <c r="U998" s="108">
        <f t="shared" si="229"/>
        <v>0.47947540860614779</v>
      </c>
      <c r="V998" s="11">
        <f t="shared" si="229"/>
        <v>0.47146094974061614</v>
      </c>
      <c r="W998" s="11">
        <f t="shared" si="229"/>
        <v>8.0144588655316432E-3</v>
      </c>
      <c r="X998" s="92">
        <f t="shared" si="230"/>
        <v>4794.7540860614781</v>
      </c>
      <c r="Y998" s="15">
        <f t="shared" si="231"/>
        <v>4714.6094974061616</v>
      </c>
      <c r="Z998" s="15">
        <f t="shared" si="232"/>
        <v>80.144588655316426</v>
      </c>
      <c r="AA998" s="111">
        <f t="shared" si="234"/>
        <v>47.947540860614779</v>
      </c>
      <c r="AB998" s="87">
        <f t="shared" si="234"/>
        <v>47.146094974061619</v>
      </c>
      <c r="AC998" s="127">
        <f t="shared" si="234"/>
        <v>0.80144588655316429</v>
      </c>
      <c r="AD998" s="2"/>
      <c r="AE998" s="2"/>
      <c r="AF998" s="115"/>
    </row>
    <row r="999" spans="1:32" x14ac:dyDescent="0.25">
      <c r="A999" s="183" t="s">
        <v>48</v>
      </c>
      <c r="B999" s="183" t="s">
        <v>38</v>
      </c>
      <c r="C999" s="40" t="s">
        <v>975</v>
      </c>
      <c r="D999" s="183">
        <v>1</v>
      </c>
      <c r="E999" s="207" t="s">
        <v>460</v>
      </c>
      <c r="F999" s="207">
        <v>3</v>
      </c>
      <c r="G999" s="186"/>
      <c r="H999" s="109">
        <v>2.7183019921801774</v>
      </c>
      <c r="I999" s="121">
        <v>11.31188440322876</v>
      </c>
      <c r="J999" s="121">
        <v>11.152806874205789</v>
      </c>
      <c r="K999" s="121">
        <v>0.15907752902297112</v>
      </c>
      <c r="L999" s="130"/>
      <c r="M999" s="109">
        <v>0.1131188440322876</v>
      </c>
      <c r="N999" s="109">
        <v>0.11152806874205788</v>
      </c>
      <c r="O999" s="109">
        <v>1.5907752902297111E-3</v>
      </c>
      <c r="P999" s="130"/>
      <c r="Q999" s="109">
        <v>1.4315</v>
      </c>
      <c r="R999" s="107">
        <f t="shared" si="233"/>
        <v>0.16192962523221971</v>
      </c>
      <c r="S999" s="109">
        <f t="shared" si="233"/>
        <v>0.15965243040425586</v>
      </c>
      <c r="T999" s="110">
        <f t="shared" si="233"/>
        <v>2.2771948279638314E-3</v>
      </c>
      <c r="U999" s="108">
        <f t="shared" si="229"/>
        <v>0.48578887569665907</v>
      </c>
      <c r="V999" s="11">
        <f t="shared" si="229"/>
        <v>0.47895729121276753</v>
      </c>
      <c r="W999" s="11">
        <f t="shared" si="229"/>
        <v>6.8315844838914945E-3</v>
      </c>
      <c r="X999" s="92">
        <f t="shared" si="230"/>
        <v>4857.8887569665903</v>
      </c>
      <c r="Y999" s="15">
        <f t="shared" si="231"/>
        <v>4789.5729121276754</v>
      </c>
      <c r="Z999" s="15">
        <f t="shared" si="232"/>
        <v>68.315844838914941</v>
      </c>
      <c r="AA999" s="111">
        <f t="shared" si="234"/>
        <v>48.578887569665902</v>
      </c>
      <c r="AB999" s="87">
        <f t="shared" si="234"/>
        <v>47.895729121276759</v>
      </c>
      <c r="AC999" s="127">
        <f t="shared" si="234"/>
        <v>0.68315844838914941</v>
      </c>
      <c r="AD999" s="2"/>
      <c r="AE999" s="2"/>
      <c r="AF999" s="115"/>
    </row>
    <row r="1000" spans="1:32" x14ac:dyDescent="0.25">
      <c r="A1000" s="183" t="s">
        <v>48</v>
      </c>
      <c r="B1000" s="183" t="s">
        <v>38</v>
      </c>
      <c r="C1000" s="40" t="s">
        <v>975</v>
      </c>
      <c r="D1000" s="183">
        <v>1</v>
      </c>
      <c r="E1000" s="207" t="s">
        <v>473</v>
      </c>
      <c r="F1000" s="207">
        <v>3</v>
      </c>
      <c r="G1000" s="186"/>
      <c r="H1000" s="109">
        <v>2.6828521881057723</v>
      </c>
      <c r="I1000" s="121">
        <v>11.314970016479492</v>
      </c>
      <c r="J1000" s="121">
        <v>10.99032827461177</v>
      </c>
      <c r="K1000" s="121">
        <v>0.32464174186772254</v>
      </c>
      <c r="L1000" s="130"/>
      <c r="M1000" s="109">
        <v>0.11314970016479492</v>
      </c>
      <c r="N1000" s="109">
        <v>0.1099032827461177</v>
      </c>
      <c r="O1000" s="109">
        <v>3.2464174186772254E-3</v>
      </c>
      <c r="P1000" s="130"/>
      <c r="Q1000" s="109">
        <v>1.4297</v>
      </c>
      <c r="R1000" s="107">
        <f t="shared" si="233"/>
        <v>0.16177012632560731</v>
      </c>
      <c r="S1000" s="109">
        <f t="shared" si="233"/>
        <v>0.15712872334212447</v>
      </c>
      <c r="T1000" s="110">
        <f t="shared" si="233"/>
        <v>4.6414029834828292E-3</v>
      </c>
      <c r="U1000" s="108">
        <f t="shared" si="229"/>
        <v>0.48531037897682189</v>
      </c>
      <c r="V1000" s="11">
        <f t="shared" si="229"/>
        <v>0.4713861700263734</v>
      </c>
      <c r="W1000" s="11">
        <f t="shared" si="229"/>
        <v>1.3924208950448486E-2</v>
      </c>
      <c r="X1000" s="92">
        <f t="shared" si="230"/>
        <v>4853.103789768219</v>
      </c>
      <c r="Y1000" s="15">
        <f t="shared" si="231"/>
        <v>4713.8617002637338</v>
      </c>
      <c r="Z1000" s="15">
        <f t="shared" si="232"/>
        <v>139.24208950448485</v>
      </c>
      <c r="AA1000" s="111">
        <f t="shared" si="234"/>
        <v>48.531037897682189</v>
      </c>
      <c r="AB1000" s="87">
        <f t="shared" si="234"/>
        <v>47.138617002637339</v>
      </c>
      <c r="AC1000" s="127">
        <f t="shared" si="234"/>
        <v>1.3924208950448485</v>
      </c>
      <c r="AD1000" s="2"/>
      <c r="AE1000" s="2"/>
      <c r="AF1000" s="115"/>
    </row>
    <row r="1001" spans="1:32" x14ac:dyDescent="0.25">
      <c r="A1001" s="183" t="s">
        <v>48</v>
      </c>
      <c r="B1001" s="183" t="s">
        <v>38</v>
      </c>
      <c r="C1001" s="40" t="s">
        <v>975</v>
      </c>
      <c r="D1001" s="183">
        <v>1</v>
      </c>
      <c r="E1001" s="207" t="s">
        <v>491</v>
      </c>
      <c r="F1001" s="207">
        <v>3</v>
      </c>
      <c r="G1001" s="186"/>
      <c r="H1001" s="109">
        <v>3.0012137261393095</v>
      </c>
      <c r="I1001" s="121">
        <v>11.177499400077085</v>
      </c>
      <c r="J1001" s="121">
        <v>11.03088210868898</v>
      </c>
      <c r="K1001" s="121">
        <v>0.14661729138810564</v>
      </c>
      <c r="L1001" s="130"/>
      <c r="M1001" s="109">
        <v>0.11177499400077086</v>
      </c>
      <c r="N1001" s="109">
        <v>0.1103088210868898</v>
      </c>
      <c r="O1001" s="109">
        <v>1.4661729138810565E-3</v>
      </c>
      <c r="P1001" s="130"/>
      <c r="Q1001" s="109">
        <v>1.4221599999999999</v>
      </c>
      <c r="R1001" s="107">
        <f t="shared" si="233"/>
        <v>0.15896192546813626</v>
      </c>
      <c r="S1001" s="109">
        <f t="shared" si="233"/>
        <v>0.15687679299693119</v>
      </c>
      <c r="T1001" s="110">
        <f t="shared" si="233"/>
        <v>2.0851324712050832E-3</v>
      </c>
      <c r="U1001" s="108">
        <f t="shared" si="229"/>
        <v>0.47688577640440882</v>
      </c>
      <c r="V1001" s="11">
        <f t="shared" si="229"/>
        <v>0.47063037899079357</v>
      </c>
      <c r="W1001" s="11">
        <f t="shared" si="229"/>
        <v>6.255397413615249E-3</v>
      </c>
      <c r="X1001" s="92">
        <f t="shared" si="230"/>
        <v>4768.8577640440881</v>
      </c>
      <c r="Y1001" s="15">
        <f t="shared" si="231"/>
        <v>4706.3037899079354</v>
      </c>
      <c r="Z1001" s="15">
        <f t="shared" si="232"/>
        <v>62.55397413615249</v>
      </c>
      <c r="AA1001" s="111">
        <f t="shared" si="234"/>
        <v>47.688577640440883</v>
      </c>
      <c r="AB1001" s="87">
        <f t="shared" si="234"/>
        <v>47.063037899079355</v>
      </c>
      <c r="AC1001" s="127">
        <f t="shared" si="234"/>
        <v>0.6255397413615249</v>
      </c>
      <c r="AD1001" s="2"/>
      <c r="AE1001" s="2"/>
      <c r="AF1001" s="115"/>
    </row>
    <row r="1002" spans="1:32" x14ac:dyDescent="0.25">
      <c r="A1002" s="183" t="s">
        <v>48</v>
      </c>
      <c r="B1002" s="183" t="s">
        <v>38</v>
      </c>
      <c r="C1002" s="40" t="s">
        <v>975</v>
      </c>
      <c r="D1002" s="183">
        <v>1</v>
      </c>
      <c r="E1002" s="207" t="s">
        <v>492</v>
      </c>
      <c r="F1002" s="207">
        <v>3</v>
      </c>
      <c r="G1002" s="186"/>
      <c r="H1002" s="109">
        <v>2.7484905830404585</v>
      </c>
      <c r="I1002" s="121">
        <v>11.280034065246582</v>
      </c>
      <c r="J1002" s="121">
        <v>10.870545077111212</v>
      </c>
      <c r="K1002" s="121">
        <v>0.40948898813537049</v>
      </c>
      <c r="L1002" s="130"/>
      <c r="M1002" s="109">
        <v>0.11280034065246582</v>
      </c>
      <c r="N1002" s="109">
        <v>0.10870545077111211</v>
      </c>
      <c r="O1002" s="109">
        <v>4.0948898813537053E-3</v>
      </c>
      <c r="P1002" s="130"/>
      <c r="Q1002" s="109">
        <v>1.3842000000000003</v>
      </c>
      <c r="R1002" s="107">
        <f t="shared" si="233"/>
        <v>0.15613823153114323</v>
      </c>
      <c r="S1002" s="109">
        <f t="shared" si="233"/>
        <v>0.15047008495737343</v>
      </c>
      <c r="T1002" s="110">
        <f t="shared" si="233"/>
        <v>5.6681465737698005E-3</v>
      </c>
      <c r="U1002" s="108">
        <f t="shared" si="229"/>
        <v>0.46841469459342966</v>
      </c>
      <c r="V1002" s="11">
        <f t="shared" si="229"/>
        <v>0.45141025487212028</v>
      </c>
      <c r="W1002" s="11">
        <f t="shared" si="229"/>
        <v>1.7004439721309401E-2</v>
      </c>
      <c r="X1002" s="92">
        <f t="shared" si="230"/>
        <v>4684.146945934297</v>
      </c>
      <c r="Y1002" s="15">
        <f t="shared" si="231"/>
        <v>4514.1025487212028</v>
      </c>
      <c r="Z1002" s="15">
        <f t="shared" si="232"/>
        <v>170.04439721309402</v>
      </c>
      <c r="AA1002" s="111">
        <f t="shared" si="234"/>
        <v>46.841469459342974</v>
      </c>
      <c r="AB1002" s="87">
        <f t="shared" si="234"/>
        <v>45.141025487212026</v>
      </c>
      <c r="AC1002" s="127">
        <f t="shared" si="234"/>
        <v>1.7004439721309401</v>
      </c>
      <c r="AD1002" s="2"/>
      <c r="AE1002" s="2"/>
      <c r="AF1002" s="115"/>
    </row>
    <row r="1003" spans="1:32" x14ac:dyDescent="0.25">
      <c r="A1003" s="183" t="s">
        <v>48</v>
      </c>
      <c r="B1003" s="183" t="s">
        <v>38</v>
      </c>
      <c r="C1003" s="40" t="s">
        <v>975</v>
      </c>
      <c r="D1003" s="183">
        <v>1</v>
      </c>
      <c r="E1003" s="207" t="s">
        <v>462</v>
      </c>
      <c r="F1003" s="207">
        <v>3</v>
      </c>
      <c r="G1003" s="186"/>
      <c r="H1003" s="109">
        <v>3.0214067278286616</v>
      </c>
      <c r="I1003" s="121">
        <v>10.844364166259766</v>
      </c>
      <c r="J1003" s="121">
        <v>10.614215176550266</v>
      </c>
      <c r="K1003" s="121">
        <v>0.23014898970949993</v>
      </c>
      <c r="L1003" s="130"/>
      <c r="M1003" s="109">
        <v>0.10844364166259765</v>
      </c>
      <c r="N1003" s="109">
        <v>0.10614215176550265</v>
      </c>
      <c r="O1003" s="109">
        <v>2.3014898970949993E-3</v>
      </c>
      <c r="P1003" s="130"/>
      <c r="Q1003" s="109">
        <v>1.3419000000000001</v>
      </c>
      <c r="R1003" s="107">
        <f t="shared" si="233"/>
        <v>0.1455205227470398</v>
      </c>
      <c r="S1003" s="109">
        <f t="shared" si="233"/>
        <v>0.14243215345412802</v>
      </c>
      <c r="T1003" s="110">
        <f t="shared" si="233"/>
        <v>3.0883692929117796E-3</v>
      </c>
      <c r="U1003" s="108">
        <f t="shared" ref="U1003:W1066" si="235">$F1003*M1003*$Q1003</f>
        <v>0.43656156824111936</v>
      </c>
      <c r="V1003" s="11">
        <f t="shared" si="235"/>
        <v>0.427296460362384</v>
      </c>
      <c r="W1003" s="11">
        <f t="shared" si="235"/>
        <v>9.2651078787353396E-3</v>
      </c>
      <c r="X1003" s="92">
        <f t="shared" si="230"/>
        <v>4365.615682411194</v>
      </c>
      <c r="Y1003" s="15">
        <f t="shared" si="231"/>
        <v>4272.96460362384</v>
      </c>
      <c r="Z1003" s="15">
        <f t="shared" si="232"/>
        <v>92.651078787353399</v>
      </c>
      <c r="AA1003" s="111">
        <f t="shared" si="234"/>
        <v>43.656156824111939</v>
      </c>
      <c r="AB1003" s="87">
        <f t="shared" si="234"/>
        <v>42.7296460362384</v>
      </c>
      <c r="AC1003" s="127">
        <f t="shared" si="234"/>
        <v>0.92651078787353403</v>
      </c>
      <c r="AD1003" s="2"/>
      <c r="AE1003" s="2"/>
      <c r="AF1003" s="115"/>
    </row>
    <row r="1004" spans="1:32" x14ac:dyDescent="0.25">
      <c r="A1004" s="183" t="s">
        <v>48</v>
      </c>
      <c r="B1004" s="183" t="s">
        <v>38</v>
      </c>
      <c r="C1004" s="40" t="s">
        <v>975</v>
      </c>
      <c r="D1004" s="183">
        <v>1</v>
      </c>
      <c r="E1004" s="207" t="s">
        <v>552</v>
      </c>
      <c r="F1004" s="207">
        <v>4.5</v>
      </c>
      <c r="G1004" s="186"/>
      <c r="H1004" s="109">
        <v>2.9677754846678033</v>
      </c>
      <c r="I1004" s="121">
        <v>11.185291290283203</v>
      </c>
      <c r="J1004" s="121">
        <v>10.825347248629535</v>
      </c>
      <c r="K1004" s="121">
        <v>0.35994404165366767</v>
      </c>
      <c r="L1004" s="130"/>
      <c r="M1004" s="109">
        <v>0.11185291290283203</v>
      </c>
      <c r="N1004" s="109">
        <v>0.10825347248629535</v>
      </c>
      <c r="O1004" s="109">
        <v>3.5994404165366769E-3</v>
      </c>
      <c r="P1004" s="130"/>
      <c r="Q1004" s="109">
        <v>1.47634</v>
      </c>
      <c r="R1004" s="107">
        <f t="shared" si="233"/>
        <v>0.16513292943496705</v>
      </c>
      <c r="S1004" s="109">
        <f t="shared" si="233"/>
        <v>0.15981893157041729</v>
      </c>
      <c r="T1004" s="110">
        <f t="shared" si="233"/>
        <v>5.3139978645497573E-3</v>
      </c>
      <c r="U1004" s="108">
        <f t="shared" si="235"/>
        <v>0.74309818245735171</v>
      </c>
      <c r="V1004" s="11">
        <f t="shared" si="235"/>
        <v>0.71918519206687781</v>
      </c>
      <c r="W1004" s="11">
        <f t="shared" si="235"/>
        <v>2.3912990390473909E-2</v>
      </c>
      <c r="X1004" s="92">
        <f t="shared" si="230"/>
        <v>7430.9818245735169</v>
      </c>
      <c r="Y1004" s="15">
        <f t="shared" si="231"/>
        <v>7191.8519206687779</v>
      </c>
      <c r="Z1004" s="15">
        <f t="shared" si="232"/>
        <v>239.12990390473908</v>
      </c>
      <c r="AA1004" s="111">
        <f t="shared" si="234"/>
        <v>74.309818245735173</v>
      </c>
      <c r="AB1004" s="87">
        <f t="shared" si="234"/>
        <v>71.918519206687776</v>
      </c>
      <c r="AC1004" s="127">
        <f t="shared" si="234"/>
        <v>2.3912990390473907</v>
      </c>
      <c r="AD1004" s="2"/>
      <c r="AE1004" s="2"/>
      <c r="AF1004" s="115"/>
    </row>
    <row r="1005" spans="1:32" x14ac:dyDescent="0.25">
      <c r="A1005" s="183" t="s">
        <v>48</v>
      </c>
      <c r="B1005" s="183" t="s">
        <v>38</v>
      </c>
      <c r="C1005" s="40" t="s">
        <v>975</v>
      </c>
      <c r="D1005" s="183">
        <v>1</v>
      </c>
      <c r="E1005" s="207" t="s">
        <v>535</v>
      </c>
      <c r="F1005" s="207">
        <v>6</v>
      </c>
      <c r="G1005" s="186"/>
      <c r="H1005" s="109">
        <v>3.0467101036981781</v>
      </c>
      <c r="I1005" s="121">
        <v>11.135269165039063</v>
      </c>
      <c r="J1005" s="121">
        <v>10.721129554996393</v>
      </c>
      <c r="K1005" s="121">
        <v>0.4141396100426693</v>
      </c>
      <c r="L1005" s="130"/>
      <c r="M1005" s="109">
        <v>0.11135269165039062</v>
      </c>
      <c r="N1005" s="109">
        <v>0.10721129554996393</v>
      </c>
      <c r="O1005" s="109">
        <v>4.1413961004266933E-3</v>
      </c>
      <c r="P1005" s="130"/>
      <c r="Q1005" s="109">
        <v>1.4447400000000001</v>
      </c>
      <c r="R1005" s="107">
        <f t="shared" si="233"/>
        <v>0.16087568773498537</v>
      </c>
      <c r="S1005" s="109">
        <f t="shared" si="233"/>
        <v>0.15489244713285491</v>
      </c>
      <c r="T1005" s="110">
        <f t="shared" si="233"/>
        <v>5.9832406021304617E-3</v>
      </c>
      <c r="U1005" s="108">
        <f t="shared" si="235"/>
        <v>0.96525412640991215</v>
      </c>
      <c r="V1005" s="11">
        <f t="shared" si="235"/>
        <v>0.92935468279712941</v>
      </c>
      <c r="W1005" s="11">
        <f t="shared" si="235"/>
        <v>3.5899443612782772E-2</v>
      </c>
      <c r="X1005" s="92">
        <f t="shared" si="230"/>
        <v>9652.5412640991217</v>
      </c>
      <c r="Y1005" s="15">
        <f t="shared" si="231"/>
        <v>9293.5468279712932</v>
      </c>
      <c r="Z1005" s="15">
        <f t="shared" si="232"/>
        <v>358.99443612782773</v>
      </c>
      <c r="AA1005" s="111">
        <f t="shared" si="234"/>
        <v>96.52541264099122</v>
      </c>
      <c r="AB1005" s="87">
        <f t="shared" si="234"/>
        <v>92.935468279712936</v>
      </c>
      <c r="AC1005" s="127">
        <f t="shared" si="234"/>
        <v>3.5899443612782775</v>
      </c>
      <c r="AD1005" s="2"/>
      <c r="AE1005" s="2"/>
      <c r="AF1005" s="115"/>
    </row>
    <row r="1006" spans="1:32" x14ac:dyDescent="0.25">
      <c r="A1006" s="183" t="s">
        <v>48</v>
      </c>
      <c r="B1006" s="183" t="s">
        <v>38</v>
      </c>
      <c r="C1006" s="40" t="s">
        <v>975</v>
      </c>
      <c r="D1006" s="183">
        <v>1</v>
      </c>
      <c r="E1006" s="207" t="s">
        <v>536</v>
      </c>
      <c r="F1006" s="207">
        <v>6</v>
      </c>
      <c r="G1006" s="186"/>
      <c r="H1006" s="109">
        <v>2.9582366589326901</v>
      </c>
      <c r="I1006" s="121">
        <v>11.182579040527344</v>
      </c>
      <c r="J1006" s="121">
        <v>10.831725447471072</v>
      </c>
      <c r="K1006" s="121">
        <v>0.35085359305627151</v>
      </c>
      <c r="L1006" s="130"/>
      <c r="M1006" s="109">
        <v>0.11182579040527343</v>
      </c>
      <c r="N1006" s="109">
        <v>0.10831725447471072</v>
      </c>
      <c r="O1006" s="109">
        <v>3.5085359305627151E-3</v>
      </c>
      <c r="P1006" s="130"/>
      <c r="Q1006" s="109">
        <v>1.4868800000000002</v>
      </c>
      <c r="R1006" s="107">
        <f t="shared" si="233"/>
        <v>0.16627153123779298</v>
      </c>
      <c r="S1006" s="109">
        <f t="shared" si="233"/>
        <v>0.16105475933335789</v>
      </c>
      <c r="T1006" s="110">
        <f t="shared" si="233"/>
        <v>5.2167719044350904E-3</v>
      </c>
      <c r="U1006" s="108">
        <f t="shared" si="235"/>
        <v>0.99762918742675799</v>
      </c>
      <c r="V1006" s="11">
        <f t="shared" si="235"/>
        <v>0.96632855600014722</v>
      </c>
      <c r="W1006" s="11">
        <f t="shared" si="235"/>
        <v>3.1300631426610541E-2</v>
      </c>
      <c r="X1006" s="92">
        <f t="shared" si="230"/>
        <v>9976.2918742675793</v>
      </c>
      <c r="Y1006" s="15">
        <f t="shared" si="231"/>
        <v>9663.2855600014718</v>
      </c>
      <c r="Z1006" s="15">
        <f t="shared" si="232"/>
        <v>313.00631426610539</v>
      </c>
      <c r="AA1006" s="111">
        <f t="shared" si="234"/>
        <v>99.762918742675794</v>
      </c>
      <c r="AB1006" s="87">
        <f t="shared" si="234"/>
        <v>96.632855600014722</v>
      </c>
      <c r="AC1006" s="127">
        <f t="shared" si="234"/>
        <v>3.1300631426610539</v>
      </c>
      <c r="AD1006" s="2"/>
      <c r="AE1006" s="2"/>
      <c r="AF1006" s="115"/>
    </row>
    <row r="1007" spans="1:32" x14ac:dyDescent="0.25">
      <c r="A1007" s="183" t="s">
        <v>48</v>
      </c>
      <c r="B1007" s="183" t="s">
        <v>38</v>
      </c>
      <c r="C1007" s="40" t="s">
        <v>975</v>
      </c>
      <c r="D1007" s="183">
        <v>1</v>
      </c>
      <c r="E1007" s="207" t="s">
        <v>537</v>
      </c>
      <c r="F1007" s="207">
        <v>6</v>
      </c>
      <c r="G1007" s="186"/>
      <c r="H1007" s="109">
        <v>3.1730996921619368</v>
      </c>
      <c r="I1007" s="121">
        <v>11.226971626281738</v>
      </c>
      <c r="J1007" s="121">
        <v>10.863226814685548</v>
      </c>
      <c r="K1007" s="121">
        <v>0.36374481159618988</v>
      </c>
      <c r="L1007" s="130"/>
      <c r="M1007" s="109">
        <v>0.11226971626281738</v>
      </c>
      <c r="N1007" s="109">
        <v>0.10863226814685549</v>
      </c>
      <c r="O1007" s="109">
        <v>3.6374481159618987E-3</v>
      </c>
      <c r="P1007" s="130"/>
      <c r="Q1007" s="109">
        <v>1.4431599999999998</v>
      </c>
      <c r="R1007" s="107">
        <f t="shared" si="233"/>
        <v>0.16202316372184752</v>
      </c>
      <c r="S1007" s="109">
        <f t="shared" si="233"/>
        <v>0.15677374409881595</v>
      </c>
      <c r="T1007" s="110">
        <f t="shared" si="233"/>
        <v>5.2494196230315725E-3</v>
      </c>
      <c r="U1007" s="108">
        <f t="shared" si="235"/>
        <v>0.97213898233108498</v>
      </c>
      <c r="V1007" s="11">
        <f t="shared" si="235"/>
        <v>0.94064246459289558</v>
      </c>
      <c r="W1007" s="11">
        <f t="shared" si="235"/>
        <v>3.1496517738189442E-2</v>
      </c>
      <c r="X1007" s="92">
        <f t="shared" si="230"/>
        <v>9721.3898233108503</v>
      </c>
      <c r="Y1007" s="15">
        <f t="shared" si="231"/>
        <v>9406.4246459289552</v>
      </c>
      <c r="Z1007" s="15">
        <f t="shared" si="232"/>
        <v>314.96517738189442</v>
      </c>
      <c r="AA1007" s="111">
        <f t="shared" si="234"/>
        <v>97.213898233108509</v>
      </c>
      <c r="AB1007" s="87">
        <f t="shared" si="234"/>
        <v>94.064246459289549</v>
      </c>
      <c r="AC1007" s="127">
        <f t="shared" si="234"/>
        <v>3.1496517738189445</v>
      </c>
      <c r="AD1007" s="2"/>
      <c r="AE1007" s="2"/>
      <c r="AF1007" s="115"/>
    </row>
    <row r="1008" spans="1:32" x14ac:dyDescent="0.25">
      <c r="A1008" s="183" t="s">
        <v>48</v>
      </c>
      <c r="B1008" s="183" t="s">
        <v>38</v>
      </c>
      <c r="C1008" s="40" t="s">
        <v>975</v>
      </c>
      <c r="D1008" s="183">
        <v>1</v>
      </c>
      <c r="E1008" s="207" t="s">
        <v>538</v>
      </c>
      <c r="F1008" s="207">
        <v>6</v>
      </c>
      <c r="G1008" s="186"/>
      <c r="H1008" s="109">
        <v>2.5737420474262529</v>
      </c>
      <c r="I1008" s="121">
        <v>11.099230766296387</v>
      </c>
      <c r="J1008" s="121">
        <v>10.928353534950006</v>
      </c>
      <c r="K1008" s="121">
        <v>0.17087723134638111</v>
      </c>
      <c r="L1008" s="130"/>
      <c r="M1008" s="109">
        <v>0.11099230766296386</v>
      </c>
      <c r="N1008" s="109">
        <v>0.10928353534950005</v>
      </c>
      <c r="O1008" s="109">
        <v>1.708772313463811E-3</v>
      </c>
      <c r="P1008" s="130"/>
      <c r="Q1008" s="109">
        <v>1.43452</v>
      </c>
      <c r="R1008" s="107">
        <f t="shared" si="233"/>
        <v>0.15922068518867491</v>
      </c>
      <c r="S1008" s="109">
        <f t="shared" si="233"/>
        <v>0.15676941712956483</v>
      </c>
      <c r="T1008" s="110">
        <f t="shared" si="233"/>
        <v>2.4512680591101061E-3</v>
      </c>
      <c r="U1008" s="108">
        <f t="shared" si="235"/>
        <v>0.95532411113204951</v>
      </c>
      <c r="V1008" s="11">
        <f t="shared" si="235"/>
        <v>0.94061650277738884</v>
      </c>
      <c r="W1008" s="11">
        <f t="shared" si="235"/>
        <v>1.4707608354660636E-2</v>
      </c>
      <c r="X1008" s="92">
        <f t="shared" si="230"/>
        <v>9553.2411113204944</v>
      </c>
      <c r="Y1008" s="15">
        <f t="shared" si="231"/>
        <v>9406.1650277738881</v>
      </c>
      <c r="Z1008" s="15">
        <f t="shared" si="232"/>
        <v>147.07608354660636</v>
      </c>
      <c r="AA1008" s="111">
        <f t="shared" si="234"/>
        <v>95.532411113204944</v>
      </c>
      <c r="AB1008" s="87">
        <f t="shared" si="234"/>
        <v>94.061650277738877</v>
      </c>
      <c r="AC1008" s="127">
        <f t="shared" si="234"/>
        <v>1.4707608354660635</v>
      </c>
      <c r="AD1008" s="2"/>
      <c r="AE1008" s="2"/>
      <c r="AF1008" s="115"/>
    </row>
    <row r="1009" spans="1:32" x14ac:dyDescent="0.25">
      <c r="A1009" s="183" t="s">
        <v>48</v>
      </c>
      <c r="B1009" s="183" t="s">
        <v>38</v>
      </c>
      <c r="C1009" s="40" t="s">
        <v>975</v>
      </c>
      <c r="D1009" s="183">
        <v>1</v>
      </c>
      <c r="E1009" s="207" t="s">
        <v>553</v>
      </c>
      <c r="F1009" s="207">
        <v>6</v>
      </c>
      <c r="G1009" s="186"/>
      <c r="H1009" s="109">
        <v>2.4772749975026533</v>
      </c>
      <c r="I1009" s="121">
        <v>11.176719188690186</v>
      </c>
      <c r="J1009" s="121">
        <v>10.987477327891144</v>
      </c>
      <c r="K1009" s="121">
        <v>0.18924186079904182</v>
      </c>
      <c r="L1009" s="130"/>
      <c r="M1009" s="109">
        <v>0.11176719188690186</v>
      </c>
      <c r="N1009" s="109">
        <v>0.10987477327891143</v>
      </c>
      <c r="O1009" s="109">
        <v>1.8924186079904181E-3</v>
      </c>
      <c r="P1009" s="130"/>
      <c r="Q1009" s="109">
        <v>1.4695200000000002</v>
      </c>
      <c r="R1009" s="107">
        <f t="shared" si="233"/>
        <v>0.16424412382164003</v>
      </c>
      <c r="S1009" s="109">
        <f t="shared" si="233"/>
        <v>0.16146317682882594</v>
      </c>
      <c r="T1009" s="110">
        <f t="shared" si="233"/>
        <v>2.7809469928140795E-3</v>
      </c>
      <c r="U1009" s="108">
        <f t="shared" si="235"/>
        <v>0.98546474292984021</v>
      </c>
      <c r="V1009" s="11">
        <f t="shared" si="235"/>
        <v>0.96877906097295563</v>
      </c>
      <c r="W1009" s="11">
        <f t="shared" si="235"/>
        <v>1.6685681956884475E-2</v>
      </c>
      <c r="X1009" s="92">
        <f t="shared" si="230"/>
        <v>9854.6474292984021</v>
      </c>
      <c r="Y1009" s="15">
        <f t="shared" si="231"/>
        <v>9687.7906097295563</v>
      </c>
      <c r="Z1009" s="15">
        <f t="shared" si="232"/>
        <v>166.85681956884474</v>
      </c>
      <c r="AA1009" s="111">
        <f t="shared" si="234"/>
        <v>98.54647429298403</v>
      </c>
      <c r="AB1009" s="87">
        <f t="shared" si="234"/>
        <v>96.877906097295565</v>
      </c>
      <c r="AC1009" s="127">
        <f t="shared" si="234"/>
        <v>1.6685681956884475</v>
      </c>
      <c r="AD1009" s="2"/>
      <c r="AE1009" s="2"/>
      <c r="AF1009" s="115"/>
    </row>
    <row r="1010" spans="1:32" x14ac:dyDescent="0.25">
      <c r="A1010" s="183" t="s">
        <v>48</v>
      </c>
      <c r="B1010" s="183" t="s">
        <v>38</v>
      </c>
      <c r="C1010" s="40" t="s">
        <v>975</v>
      </c>
      <c r="D1010" s="183">
        <v>1</v>
      </c>
      <c r="E1010" s="207" t="s">
        <v>554</v>
      </c>
      <c r="F1010" s="207">
        <v>6</v>
      </c>
      <c r="G1010" s="186"/>
      <c r="H1010" s="109">
        <v>2.4373956594322466</v>
      </c>
      <c r="I1010" s="121">
        <v>11.205516909074944</v>
      </c>
      <c r="J1010" s="121">
        <v>11.02199811728452</v>
      </c>
      <c r="K1010" s="121">
        <v>0.18351879179042463</v>
      </c>
      <c r="L1010" s="130"/>
      <c r="M1010" s="109">
        <v>0.11205516909074945</v>
      </c>
      <c r="N1010" s="109">
        <v>0.11021998117284521</v>
      </c>
      <c r="O1010" s="109">
        <v>1.8351879179042464E-3</v>
      </c>
      <c r="P1010" s="130"/>
      <c r="Q1010" s="109">
        <v>1.45662</v>
      </c>
      <c r="R1010" s="107">
        <f t="shared" si="233"/>
        <v>0.16322180040096745</v>
      </c>
      <c r="S1010" s="109">
        <f t="shared" si="233"/>
        <v>0.16054862897598979</v>
      </c>
      <c r="T1010" s="110">
        <f t="shared" si="233"/>
        <v>2.6731714249776835E-3</v>
      </c>
      <c r="U1010" s="108">
        <f t="shared" si="235"/>
        <v>0.97933080240580483</v>
      </c>
      <c r="V1010" s="11">
        <f t="shared" si="235"/>
        <v>0.96329177385593867</v>
      </c>
      <c r="W1010" s="11">
        <f t="shared" si="235"/>
        <v>1.6039028549866101E-2</v>
      </c>
      <c r="X1010" s="92">
        <f t="shared" si="230"/>
        <v>9793.3080240580475</v>
      </c>
      <c r="Y1010" s="15">
        <f t="shared" si="231"/>
        <v>9632.9177385593866</v>
      </c>
      <c r="Z1010" s="15">
        <f t="shared" si="232"/>
        <v>160.390285498661</v>
      </c>
      <c r="AA1010" s="111">
        <f t="shared" si="234"/>
        <v>97.93308024058048</v>
      </c>
      <c r="AB1010" s="87">
        <f t="shared" si="234"/>
        <v>96.329177385593866</v>
      </c>
      <c r="AC1010" s="127">
        <f t="shared" si="234"/>
        <v>1.6039028549866101</v>
      </c>
      <c r="AD1010" s="2"/>
      <c r="AE1010" s="2"/>
      <c r="AF1010" s="115"/>
    </row>
    <row r="1011" spans="1:32" x14ac:dyDescent="0.25">
      <c r="A1011" s="183" t="s">
        <v>48</v>
      </c>
      <c r="B1011" s="183" t="s">
        <v>38</v>
      </c>
      <c r="C1011" s="40" t="s">
        <v>975</v>
      </c>
      <c r="D1011" s="183">
        <v>1</v>
      </c>
      <c r="E1011" s="207" t="s">
        <v>555</v>
      </c>
      <c r="F1011" s="207">
        <v>6</v>
      </c>
      <c r="G1011" s="186"/>
      <c r="H1011" s="109">
        <v>2.6000714796282791</v>
      </c>
      <c r="I1011" s="121">
        <v>11.301877021789551</v>
      </c>
      <c r="J1011" s="121">
        <v>10.734151578699379</v>
      </c>
      <c r="K1011" s="121">
        <v>0.56772544309017192</v>
      </c>
      <c r="L1011" s="130"/>
      <c r="M1011" s="109">
        <v>0.11301877021789551</v>
      </c>
      <c r="N1011" s="109">
        <v>0.10734151578699379</v>
      </c>
      <c r="O1011" s="109">
        <v>5.6772544309017193E-3</v>
      </c>
      <c r="P1011" s="130"/>
      <c r="Q1011" s="109">
        <v>1.54684</v>
      </c>
      <c r="R1011" s="107">
        <f t="shared" si="233"/>
        <v>0.17482195452384949</v>
      </c>
      <c r="S1011" s="109">
        <f t="shared" si="233"/>
        <v>0.16604015027995347</v>
      </c>
      <c r="T1011" s="110">
        <f t="shared" si="233"/>
        <v>8.7818042438960152E-3</v>
      </c>
      <c r="U1011" s="108">
        <f t="shared" si="235"/>
        <v>1.0489317271430969</v>
      </c>
      <c r="V1011" s="11">
        <f t="shared" si="235"/>
        <v>0.99624090167972079</v>
      </c>
      <c r="W1011" s="11">
        <f t="shared" si="235"/>
        <v>5.2690825463376091E-2</v>
      </c>
      <c r="X1011" s="92">
        <f t="shared" ref="X1011:X1074" si="236">U1011*10^4</f>
        <v>10489.317271430969</v>
      </c>
      <c r="Y1011" s="15">
        <f t="shared" ref="Y1011:Y1074" si="237">V1011*10^4</f>
        <v>9962.4090167972081</v>
      </c>
      <c r="Z1011" s="15">
        <f t="shared" ref="Z1011:Z1074" si="238">W1011*10^4</f>
        <v>526.90825463376086</v>
      </c>
      <c r="AA1011" s="111">
        <f t="shared" si="234"/>
        <v>104.8931727143097</v>
      </c>
      <c r="AB1011" s="87">
        <f t="shared" si="234"/>
        <v>99.624090167972085</v>
      </c>
      <c r="AC1011" s="127">
        <f t="shared" si="234"/>
        <v>5.269082546337609</v>
      </c>
      <c r="AD1011" s="2"/>
      <c r="AE1011" s="2"/>
      <c r="AF1011" s="115"/>
    </row>
    <row r="1012" spans="1:32" x14ac:dyDescent="0.25">
      <c r="A1012" s="183" t="s">
        <v>48</v>
      </c>
      <c r="B1012" s="183" t="s">
        <v>38</v>
      </c>
      <c r="C1012" s="40" t="s">
        <v>975</v>
      </c>
      <c r="D1012" s="183">
        <v>1</v>
      </c>
      <c r="E1012" s="207" t="s">
        <v>556</v>
      </c>
      <c r="F1012" s="207">
        <v>6</v>
      </c>
      <c r="G1012" s="186"/>
      <c r="H1012" s="109">
        <v>2.6022304832713314</v>
      </c>
      <c r="I1012" s="121">
        <v>11.101829528808594</v>
      </c>
      <c r="J1012" s="121">
        <v>10.599453156765515</v>
      </c>
      <c r="K1012" s="121">
        <v>0.50237637204307894</v>
      </c>
      <c r="L1012" s="130"/>
      <c r="M1012" s="109">
        <v>0.11101829528808593</v>
      </c>
      <c r="N1012" s="109">
        <v>0.10599453156765515</v>
      </c>
      <c r="O1012" s="109">
        <v>5.0237637204307893E-3</v>
      </c>
      <c r="P1012" s="130"/>
      <c r="Q1012" s="109">
        <v>1.5164</v>
      </c>
      <c r="R1012" s="107">
        <f t="shared" si="233"/>
        <v>0.16834814297485351</v>
      </c>
      <c r="S1012" s="109">
        <f t="shared" si="233"/>
        <v>0.16073010766919227</v>
      </c>
      <c r="T1012" s="110">
        <f t="shared" si="233"/>
        <v>7.6180353056612485E-3</v>
      </c>
      <c r="U1012" s="108">
        <f t="shared" si="235"/>
        <v>1.0100888578491209</v>
      </c>
      <c r="V1012" s="11">
        <f t="shared" si="235"/>
        <v>0.96438064601515361</v>
      </c>
      <c r="W1012" s="11">
        <f t="shared" si="235"/>
        <v>4.5708211833967498E-2</v>
      </c>
      <c r="X1012" s="92">
        <f t="shared" si="236"/>
        <v>10100.888578491209</v>
      </c>
      <c r="Y1012" s="15">
        <f t="shared" si="237"/>
        <v>9643.8064601515362</v>
      </c>
      <c r="Z1012" s="15">
        <f t="shared" si="238"/>
        <v>457.08211833967499</v>
      </c>
      <c r="AA1012" s="111">
        <f t="shared" si="234"/>
        <v>101.0088857849121</v>
      </c>
      <c r="AB1012" s="87">
        <f t="shared" si="234"/>
        <v>96.438064601515364</v>
      </c>
      <c r="AC1012" s="127">
        <f t="shared" si="234"/>
        <v>4.5708211833967498</v>
      </c>
      <c r="AD1012" s="2"/>
      <c r="AE1012" s="2"/>
      <c r="AF1012" s="115"/>
    </row>
    <row r="1013" spans="1:32" x14ac:dyDescent="0.25">
      <c r="A1013" s="183" t="s">
        <v>48</v>
      </c>
      <c r="B1013" s="183" t="s">
        <v>38</v>
      </c>
      <c r="C1013" s="40" t="s">
        <v>975</v>
      </c>
      <c r="D1013" s="183">
        <v>1</v>
      </c>
      <c r="E1013" s="207" t="s">
        <v>557</v>
      </c>
      <c r="F1013" s="207">
        <v>6</v>
      </c>
      <c r="G1013" s="186"/>
      <c r="H1013" s="109">
        <v>2.5873761085029527</v>
      </c>
      <c r="I1013" s="121">
        <v>11.14857292175293</v>
      </c>
      <c r="J1013" s="121">
        <v>11.108529001931434</v>
      </c>
      <c r="K1013" s="121">
        <v>4.0043919821496132E-2</v>
      </c>
      <c r="L1013" s="130"/>
      <c r="M1013" s="109">
        <v>0.11148572921752929</v>
      </c>
      <c r="N1013" s="109">
        <v>0.11108529001931433</v>
      </c>
      <c r="O1013" s="109">
        <v>4.0043919821496131E-4</v>
      </c>
      <c r="P1013" s="130"/>
      <c r="Q1013" s="109">
        <v>1.43316</v>
      </c>
      <c r="R1013" s="107">
        <f t="shared" si="233"/>
        <v>0.15977688768539428</v>
      </c>
      <c r="S1013" s="109">
        <f t="shared" si="233"/>
        <v>0.15920299424408052</v>
      </c>
      <c r="T1013" s="110">
        <f t="shared" si="233"/>
        <v>5.7389344131375389E-4</v>
      </c>
      <c r="U1013" s="108">
        <f t="shared" si="235"/>
        <v>0.95866132611236565</v>
      </c>
      <c r="V1013" s="11">
        <f t="shared" si="235"/>
        <v>0.95521796546448312</v>
      </c>
      <c r="W1013" s="11">
        <f t="shared" si="235"/>
        <v>3.443360647882524E-3</v>
      </c>
      <c r="X1013" s="92">
        <f t="shared" si="236"/>
        <v>9586.6132611236571</v>
      </c>
      <c r="Y1013" s="15">
        <f t="shared" si="237"/>
        <v>9552.1796546448313</v>
      </c>
      <c r="Z1013" s="15">
        <f t="shared" si="238"/>
        <v>34.43360647882524</v>
      </c>
      <c r="AA1013" s="111">
        <f t="shared" si="234"/>
        <v>95.86613261123658</v>
      </c>
      <c r="AB1013" s="87">
        <f t="shared" si="234"/>
        <v>95.521796546448314</v>
      </c>
      <c r="AC1013" s="127">
        <f t="shared" si="234"/>
        <v>0.34433606478825241</v>
      </c>
      <c r="AD1013" s="2"/>
      <c r="AE1013" s="2"/>
      <c r="AF1013" s="115"/>
    </row>
    <row r="1014" spans="1:32" x14ac:dyDescent="0.25">
      <c r="A1014" s="183" t="s">
        <v>48</v>
      </c>
      <c r="B1014" s="183" t="s">
        <v>38</v>
      </c>
      <c r="C1014" s="40" t="s">
        <v>975</v>
      </c>
      <c r="D1014" s="183">
        <v>2</v>
      </c>
      <c r="E1014" s="207" t="s">
        <v>453</v>
      </c>
      <c r="F1014" s="207">
        <v>2.5</v>
      </c>
      <c r="G1014" s="186">
        <v>88</v>
      </c>
      <c r="H1014" s="109">
        <v>3.6041554379692968</v>
      </c>
      <c r="I1014" s="121">
        <v>11.402141571044922</v>
      </c>
      <c r="J1014" s="121">
        <v>10.835383155976299</v>
      </c>
      <c r="K1014" s="121">
        <v>0.56675841506862312</v>
      </c>
      <c r="L1014" s="130"/>
      <c r="M1014" s="109">
        <v>0.11402141571044921</v>
      </c>
      <c r="N1014" s="109">
        <v>0.10835383155976298</v>
      </c>
      <c r="O1014" s="109">
        <v>5.6675841506862315E-3</v>
      </c>
      <c r="P1014" s="130"/>
      <c r="Q1014" s="109">
        <v>1.27956</v>
      </c>
      <c r="R1014" s="107">
        <f t="shared" si="233"/>
        <v>0.1458972426864624</v>
      </c>
      <c r="S1014" s="109">
        <f t="shared" si="233"/>
        <v>0.13864522871061033</v>
      </c>
      <c r="T1014" s="110">
        <f t="shared" si="233"/>
        <v>7.2520139758520744E-3</v>
      </c>
      <c r="U1014" s="108">
        <f t="shared" si="235"/>
        <v>0.36474310671615601</v>
      </c>
      <c r="V1014" s="11">
        <f t="shared" si="235"/>
        <v>0.34661307177652584</v>
      </c>
      <c r="W1014" s="11">
        <f t="shared" si="235"/>
        <v>1.8130034939630186E-2</v>
      </c>
      <c r="X1014" s="92">
        <f t="shared" si="236"/>
        <v>3647.4310671615599</v>
      </c>
      <c r="Y1014" s="15">
        <f t="shared" si="237"/>
        <v>3466.1307177652584</v>
      </c>
      <c r="Z1014" s="15">
        <f t="shared" si="238"/>
        <v>181.30034939630187</v>
      </c>
      <c r="AA1014" s="111">
        <f t="shared" si="234"/>
        <v>36.474310671615598</v>
      </c>
      <c r="AB1014" s="87">
        <f t="shared" si="234"/>
        <v>34.661307177652581</v>
      </c>
      <c r="AC1014" s="127">
        <f t="shared" si="234"/>
        <v>1.8130034939630186</v>
      </c>
      <c r="AD1014" s="2"/>
      <c r="AE1014" s="2"/>
      <c r="AF1014" s="115"/>
    </row>
    <row r="1015" spans="1:32" x14ac:dyDescent="0.25">
      <c r="A1015" s="183" t="s">
        <v>48</v>
      </c>
      <c r="B1015" s="183" t="s">
        <v>38</v>
      </c>
      <c r="C1015" s="40" t="s">
        <v>975</v>
      </c>
      <c r="D1015" s="183">
        <v>2</v>
      </c>
      <c r="E1015" s="207" t="s">
        <v>454</v>
      </c>
      <c r="F1015" s="207">
        <v>3</v>
      </c>
      <c r="G1015" s="186"/>
      <c r="H1015" s="109">
        <v>3.5162864827173475</v>
      </c>
      <c r="I1015" s="121">
        <v>11.525096893310547</v>
      </c>
      <c r="J1015" s="121">
        <v>10.692509866732154</v>
      </c>
      <c r="K1015" s="121">
        <v>0.83258702657839301</v>
      </c>
      <c r="L1015" s="130"/>
      <c r="M1015" s="109">
        <v>0.11525096893310546</v>
      </c>
      <c r="N1015" s="109">
        <v>0.10692509866732154</v>
      </c>
      <c r="O1015" s="109">
        <v>8.3258702657839304E-3</v>
      </c>
      <c r="P1015" s="130"/>
      <c r="Q1015" s="109">
        <v>1.2662600000000002</v>
      </c>
      <c r="R1015" s="107">
        <f t="shared" si="233"/>
        <v>0.14593769192123415</v>
      </c>
      <c r="S1015" s="109">
        <f t="shared" si="233"/>
        <v>0.13539497543848258</v>
      </c>
      <c r="T1015" s="110">
        <f t="shared" si="233"/>
        <v>1.0542716482751562E-2</v>
      </c>
      <c r="U1015" s="108">
        <f t="shared" si="235"/>
        <v>0.43781307576370238</v>
      </c>
      <c r="V1015" s="11">
        <f t="shared" si="235"/>
        <v>0.40618492631544778</v>
      </c>
      <c r="W1015" s="11">
        <f t="shared" si="235"/>
        <v>3.1628149448254685E-2</v>
      </c>
      <c r="X1015" s="92">
        <f t="shared" si="236"/>
        <v>4378.1307576370236</v>
      </c>
      <c r="Y1015" s="15">
        <f t="shared" si="237"/>
        <v>4061.8492631544777</v>
      </c>
      <c r="Z1015" s="15">
        <f t="shared" si="238"/>
        <v>316.28149448254686</v>
      </c>
      <c r="AA1015" s="111">
        <f t="shared" si="234"/>
        <v>43.781307576370239</v>
      </c>
      <c r="AB1015" s="87">
        <f t="shared" si="234"/>
        <v>40.618492631544775</v>
      </c>
      <c r="AC1015" s="127">
        <f t="shared" si="234"/>
        <v>3.1628149448254685</v>
      </c>
      <c r="AD1015" s="2"/>
      <c r="AE1015" s="2"/>
      <c r="AF1015" s="115"/>
    </row>
    <row r="1016" spans="1:32" x14ac:dyDescent="0.25">
      <c r="A1016" s="183" t="s">
        <v>48</v>
      </c>
      <c r="B1016" s="183" t="s">
        <v>38</v>
      </c>
      <c r="C1016" s="40" t="s">
        <v>975</v>
      </c>
      <c r="D1016" s="183">
        <v>2</v>
      </c>
      <c r="E1016" s="207" t="s">
        <v>455</v>
      </c>
      <c r="F1016" s="207">
        <v>3</v>
      </c>
      <c r="G1016" s="186"/>
      <c r="H1016" s="109">
        <v>3.0510314875135998</v>
      </c>
      <c r="I1016" s="121">
        <v>11.502161026000977</v>
      </c>
      <c r="J1016" s="121">
        <v>11.12729748333445</v>
      </c>
      <c r="K1016" s="121">
        <v>0.37486354266652633</v>
      </c>
      <c r="L1016" s="130"/>
      <c r="M1016" s="109">
        <v>0.11502161026000976</v>
      </c>
      <c r="N1016" s="109">
        <v>0.1112729748333445</v>
      </c>
      <c r="O1016" s="109">
        <v>3.7486354266652632E-3</v>
      </c>
      <c r="P1016" s="130"/>
      <c r="Q1016" s="109">
        <v>1.3886800000000001</v>
      </c>
      <c r="R1016" s="107">
        <f t="shared" si="233"/>
        <v>0.15972820973587037</v>
      </c>
      <c r="S1016" s="109">
        <f t="shared" si="233"/>
        <v>0.15452255469156886</v>
      </c>
      <c r="T1016" s="110">
        <f t="shared" si="233"/>
        <v>5.2056550443015182E-3</v>
      </c>
      <c r="U1016" s="108">
        <f t="shared" si="235"/>
        <v>0.47918462920761107</v>
      </c>
      <c r="V1016" s="11">
        <f t="shared" si="235"/>
        <v>0.46356766407470651</v>
      </c>
      <c r="W1016" s="11">
        <f t="shared" si="235"/>
        <v>1.5616965132904555E-2</v>
      </c>
      <c r="X1016" s="92">
        <f t="shared" si="236"/>
        <v>4791.8462920761103</v>
      </c>
      <c r="Y1016" s="15">
        <f t="shared" si="237"/>
        <v>4635.676640747065</v>
      </c>
      <c r="Z1016" s="15">
        <f t="shared" si="238"/>
        <v>156.16965132904556</v>
      </c>
      <c r="AA1016" s="111">
        <f t="shared" si="234"/>
        <v>47.918462920761101</v>
      </c>
      <c r="AB1016" s="87">
        <f t="shared" si="234"/>
        <v>46.356766407470651</v>
      </c>
      <c r="AC1016" s="127">
        <f t="shared" si="234"/>
        <v>1.5616965132904557</v>
      </c>
      <c r="AD1016" s="2"/>
      <c r="AE1016" s="2"/>
      <c r="AF1016" s="115"/>
    </row>
    <row r="1017" spans="1:32" x14ac:dyDescent="0.25">
      <c r="A1017" s="183" t="s">
        <v>48</v>
      </c>
      <c r="B1017" s="183" t="s">
        <v>38</v>
      </c>
      <c r="C1017" s="40" t="s">
        <v>975</v>
      </c>
      <c r="D1017" s="183">
        <v>2</v>
      </c>
      <c r="E1017" s="207" t="s">
        <v>465</v>
      </c>
      <c r="F1017" s="207">
        <v>3</v>
      </c>
      <c r="G1017" s="186"/>
      <c r="H1017" s="109">
        <v>3.2036828260051404</v>
      </c>
      <c r="I1017" s="121">
        <v>11.294349670410156</v>
      </c>
      <c r="J1017" s="121">
        <v>10.768112108609781</v>
      </c>
      <c r="K1017" s="121">
        <v>0.52623756180037518</v>
      </c>
      <c r="L1017" s="130"/>
      <c r="M1017" s="109">
        <v>0.11294349670410156</v>
      </c>
      <c r="N1017" s="109">
        <v>0.10768112108609781</v>
      </c>
      <c r="O1017" s="109">
        <v>5.262375618003752E-3</v>
      </c>
      <c r="P1017" s="130"/>
      <c r="Q1017" s="109">
        <v>1.3880399999999999</v>
      </c>
      <c r="R1017" s="107">
        <f t="shared" si="233"/>
        <v>0.15677009116516114</v>
      </c>
      <c r="S1017" s="109">
        <f t="shared" si="233"/>
        <v>0.14946570331234721</v>
      </c>
      <c r="T1017" s="110">
        <f t="shared" si="233"/>
        <v>7.3043878528139278E-3</v>
      </c>
      <c r="U1017" s="108">
        <f t="shared" si="235"/>
        <v>0.47031027349548338</v>
      </c>
      <c r="V1017" s="11">
        <f t="shared" si="235"/>
        <v>0.44839710993704157</v>
      </c>
      <c r="W1017" s="11">
        <f t="shared" si="235"/>
        <v>2.1913163558441782E-2</v>
      </c>
      <c r="X1017" s="92">
        <f t="shared" si="236"/>
        <v>4703.102734954834</v>
      </c>
      <c r="Y1017" s="15">
        <f t="shared" si="237"/>
        <v>4483.9710993704157</v>
      </c>
      <c r="Z1017" s="15">
        <f t="shared" si="238"/>
        <v>219.13163558441781</v>
      </c>
      <c r="AA1017" s="111">
        <f t="shared" si="234"/>
        <v>47.031027349548339</v>
      </c>
      <c r="AB1017" s="87">
        <f t="shared" si="234"/>
        <v>44.839710993704159</v>
      </c>
      <c r="AC1017" s="127">
        <f t="shared" si="234"/>
        <v>2.1913163558441782</v>
      </c>
      <c r="AD1017" s="2"/>
      <c r="AE1017" s="2"/>
      <c r="AF1017" s="115"/>
    </row>
    <row r="1018" spans="1:32" x14ac:dyDescent="0.25">
      <c r="A1018" s="183" t="s">
        <v>48</v>
      </c>
      <c r="B1018" s="183" t="s">
        <v>38</v>
      </c>
      <c r="C1018" s="40" t="s">
        <v>975</v>
      </c>
      <c r="D1018" s="183">
        <v>2</v>
      </c>
      <c r="E1018" s="207" t="s">
        <v>466</v>
      </c>
      <c r="F1018" s="207">
        <v>3</v>
      </c>
      <c r="G1018" s="186"/>
      <c r="H1018" s="109">
        <v>3.4124763022478075</v>
      </c>
      <c r="I1018" s="121">
        <v>11.018821716308594</v>
      </c>
      <c r="J1018" s="121">
        <v>10.117093043022996</v>
      </c>
      <c r="K1018" s="121">
        <v>0.90172867328559825</v>
      </c>
      <c r="L1018" s="130"/>
      <c r="M1018" s="109">
        <v>0.11018821716308594</v>
      </c>
      <c r="N1018" s="109">
        <v>0.10117093043022996</v>
      </c>
      <c r="O1018" s="109">
        <v>9.0172867328559819E-3</v>
      </c>
      <c r="P1018" s="130"/>
      <c r="Q1018" s="109">
        <v>1.42092</v>
      </c>
      <c r="R1018" s="107">
        <f t="shared" si="233"/>
        <v>0.15656864153137207</v>
      </c>
      <c r="S1018" s="109">
        <f t="shared" si="233"/>
        <v>0.14375579846692235</v>
      </c>
      <c r="T1018" s="110">
        <f t="shared" si="233"/>
        <v>1.2812843064449721E-2</v>
      </c>
      <c r="U1018" s="108">
        <f t="shared" si="235"/>
        <v>0.46970592459411625</v>
      </c>
      <c r="V1018" s="11">
        <f t="shared" si="235"/>
        <v>0.43126739540076703</v>
      </c>
      <c r="W1018" s="11">
        <f t="shared" si="235"/>
        <v>3.8438529193349162E-2</v>
      </c>
      <c r="X1018" s="92">
        <f t="shared" si="236"/>
        <v>4697.0592459411628</v>
      </c>
      <c r="Y1018" s="15">
        <f t="shared" si="237"/>
        <v>4312.6739540076705</v>
      </c>
      <c r="Z1018" s="15">
        <f t="shared" si="238"/>
        <v>384.3852919334916</v>
      </c>
      <c r="AA1018" s="111">
        <f t="shared" si="234"/>
        <v>46.970592459411627</v>
      </c>
      <c r="AB1018" s="87">
        <f t="shared" si="234"/>
        <v>43.126739540076706</v>
      </c>
      <c r="AC1018" s="127">
        <f t="shared" si="234"/>
        <v>3.8438529193349162</v>
      </c>
      <c r="AD1018" s="2"/>
      <c r="AE1018" s="2"/>
      <c r="AF1018" s="115"/>
    </row>
    <row r="1019" spans="1:32" x14ac:dyDescent="0.25">
      <c r="A1019" s="183" t="s">
        <v>48</v>
      </c>
      <c r="B1019" s="183" t="s">
        <v>38</v>
      </c>
      <c r="C1019" s="40" t="s">
        <v>975</v>
      </c>
      <c r="D1019" s="183">
        <v>2</v>
      </c>
      <c r="E1019" s="207" t="s">
        <v>490</v>
      </c>
      <c r="F1019" s="207">
        <v>3</v>
      </c>
      <c r="G1019" s="186"/>
      <c r="H1019" s="109">
        <v>3.8885202388851039</v>
      </c>
      <c r="I1019" s="121">
        <v>11.275669574737549</v>
      </c>
      <c r="J1019" s="121">
        <v>10.821455315714584</v>
      </c>
      <c r="K1019" s="121">
        <v>0.45421425902296519</v>
      </c>
      <c r="L1019" s="130"/>
      <c r="M1019" s="109">
        <v>0.11275669574737548</v>
      </c>
      <c r="N1019" s="109">
        <v>0.10821455315714584</v>
      </c>
      <c r="O1019" s="109">
        <v>4.5421425902296524E-3</v>
      </c>
      <c r="P1019" s="130"/>
      <c r="Q1019" s="109">
        <v>1.4521200000000001</v>
      </c>
      <c r="R1019" s="107">
        <f t="shared" si="233"/>
        <v>0.16373625302867889</v>
      </c>
      <c r="S1019" s="109">
        <f t="shared" si="233"/>
        <v>0.15714051693055464</v>
      </c>
      <c r="T1019" s="110">
        <f t="shared" si="233"/>
        <v>6.5957360981242835E-3</v>
      </c>
      <c r="U1019" s="108">
        <f t="shared" si="235"/>
        <v>0.49120875908603673</v>
      </c>
      <c r="V1019" s="11">
        <f t="shared" si="235"/>
        <v>0.47142155079166387</v>
      </c>
      <c r="W1019" s="11">
        <f t="shared" si="235"/>
        <v>1.978720829437285E-2</v>
      </c>
      <c r="X1019" s="92">
        <f t="shared" si="236"/>
        <v>4912.0875908603675</v>
      </c>
      <c r="Y1019" s="15">
        <f t="shared" si="237"/>
        <v>4714.2155079166387</v>
      </c>
      <c r="Z1019" s="15">
        <f t="shared" si="238"/>
        <v>197.87208294372849</v>
      </c>
      <c r="AA1019" s="111">
        <f t="shared" si="234"/>
        <v>49.120875908603679</v>
      </c>
      <c r="AB1019" s="87">
        <f t="shared" si="234"/>
        <v>47.142155079166386</v>
      </c>
      <c r="AC1019" s="127">
        <f t="shared" si="234"/>
        <v>1.9787208294372849</v>
      </c>
      <c r="AD1019" s="2"/>
      <c r="AE1019" s="2"/>
      <c r="AF1019" s="115"/>
    </row>
    <row r="1020" spans="1:32" x14ac:dyDescent="0.25">
      <c r="A1020" s="183" t="s">
        <v>48</v>
      </c>
      <c r="B1020" s="183" t="s">
        <v>38</v>
      </c>
      <c r="C1020" s="40" t="s">
        <v>975</v>
      </c>
      <c r="D1020" s="183">
        <v>2</v>
      </c>
      <c r="E1020" s="207" t="s">
        <v>508</v>
      </c>
      <c r="F1020" s="207">
        <v>3</v>
      </c>
      <c r="G1020" s="186"/>
      <c r="H1020" s="109">
        <v>4.1833067092651817</v>
      </c>
      <c r="I1020" s="121">
        <v>11.147615432739258</v>
      </c>
      <c r="J1020" s="121">
        <v>10.691222061173985</v>
      </c>
      <c r="K1020" s="121">
        <v>0.45639337156527304</v>
      </c>
      <c r="L1020" s="130"/>
      <c r="M1020" s="109">
        <v>0.11147615432739258</v>
      </c>
      <c r="N1020" s="109">
        <v>0.10691222061173984</v>
      </c>
      <c r="O1020" s="109">
        <v>4.5639337156527307E-3</v>
      </c>
      <c r="P1020" s="130"/>
      <c r="Q1020" s="109">
        <v>1.4690799999999999</v>
      </c>
      <c r="R1020" s="107">
        <f t="shared" si="233"/>
        <v>0.16376738879928587</v>
      </c>
      <c r="S1020" s="109">
        <f t="shared" si="233"/>
        <v>0.15706260505629477</v>
      </c>
      <c r="T1020" s="110">
        <f t="shared" si="233"/>
        <v>6.7047837429911137E-3</v>
      </c>
      <c r="U1020" s="108">
        <f t="shared" si="235"/>
        <v>0.49130216639785768</v>
      </c>
      <c r="V1020" s="11">
        <f t="shared" si="235"/>
        <v>0.47118781516888431</v>
      </c>
      <c r="W1020" s="11">
        <f t="shared" si="235"/>
        <v>2.0114351228973339E-2</v>
      </c>
      <c r="X1020" s="92">
        <f t="shared" si="236"/>
        <v>4913.0216639785767</v>
      </c>
      <c r="Y1020" s="15">
        <f t="shared" si="237"/>
        <v>4711.878151688843</v>
      </c>
      <c r="Z1020" s="15">
        <f t="shared" si="238"/>
        <v>201.14351228973339</v>
      </c>
      <c r="AA1020" s="111">
        <f t="shared" si="234"/>
        <v>49.130216639785772</v>
      </c>
      <c r="AB1020" s="87">
        <f t="shared" si="234"/>
        <v>47.118781516888433</v>
      </c>
      <c r="AC1020" s="127">
        <f t="shared" si="234"/>
        <v>2.0114351228973342</v>
      </c>
      <c r="AD1020" s="2"/>
      <c r="AE1020" s="2"/>
      <c r="AF1020" s="115"/>
    </row>
    <row r="1021" spans="1:32" x14ac:dyDescent="0.25">
      <c r="A1021" s="183" t="s">
        <v>48</v>
      </c>
      <c r="B1021" s="183" t="s">
        <v>38</v>
      </c>
      <c r="C1021" s="40" t="s">
        <v>975</v>
      </c>
      <c r="D1021" s="183">
        <v>2</v>
      </c>
      <c r="E1021" s="207" t="s">
        <v>509</v>
      </c>
      <c r="F1021" s="207">
        <v>3</v>
      </c>
      <c r="G1021" s="186"/>
      <c r="H1021" s="109">
        <v>4.2482644285566584</v>
      </c>
      <c r="I1021" s="121">
        <v>11.346563339233398</v>
      </c>
      <c r="J1021" s="121">
        <v>10.723313915409602</v>
      </c>
      <c r="K1021" s="121">
        <v>0.62324942382379689</v>
      </c>
      <c r="L1021" s="130"/>
      <c r="M1021" s="109">
        <v>0.11346563339233398</v>
      </c>
      <c r="N1021" s="109">
        <v>0.10723313915409602</v>
      </c>
      <c r="O1021" s="109">
        <v>6.2324942382379692E-3</v>
      </c>
      <c r="P1021" s="130"/>
      <c r="Q1021" s="109">
        <v>1.3982600000000001</v>
      </c>
      <c r="R1021" s="107">
        <f t="shared" si="233"/>
        <v>0.15865445654716492</v>
      </c>
      <c r="S1021" s="109">
        <f t="shared" si="233"/>
        <v>0.1499398091536063</v>
      </c>
      <c r="T1021" s="110">
        <f t="shared" si="233"/>
        <v>8.7146473935586239E-3</v>
      </c>
      <c r="U1021" s="108">
        <f t="shared" si="235"/>
        <v>0.47596336964149477</v>
      </c>
      <c r="V1021" s="11">
        <f t="shared" si="235"/>
        <v>0.44981942746081888</v>
      </c>
      <c r="W1021" s="11">
        <f t="shared" si="235"/>
        <v>2.614394218067587E-2</v>
      </c>
      <c r="X1021" s="92">
        <f t="shared" si="236"/>
        <v>4759.6336964149477</v>
      </c>
      <c r="Y1021" s="15">
        <f t="shared" si="237"/>
        <v>4498.1942746081886</v>
      </c>
      <c r="Z1021" s="15">
        <f t="shared" si="238"/>
        <v>261.43942180675867</v>
      </c>
      <c r="AA1021" s="111">
        <f t="shared" si="234"/>
        <v>47.596336964149479</v>
      </c>
      <c r="AB1021" s="87">
        <f t="shared" si="234"/>
        <v>44.981942746081884</v>
      </c>
      <c r="AC1021" s="127">
        <f t="shared" si="234"/>
        <v>2.614394218067587</v>
      </c>
      <c r="AD1021" s="2"/>
      <c r="AE1021" s="2"/>
      <c r="AF1021" s="115"/>
    </row>
    <row r="1022" spans="1:32" x14ac:dyDescent="0.25">
      <c r="A1022" s="183" t="s">
        <v>48</v>
      </c>
      <c r="B1022" s="183" t="s">
        <v>38</v>
      </c>
      <c r="C1022" s="40" t="s">
        <v>975</v>
      </c>
      <c r="D1022" s="183">
        <v>2</v>
      </c>
      <c r="E1022" s="207" t="s">
        <v>510</v>
      </c>
      <c r="F1022" s="207">
        <v>3</v>
      </c>
      <c r="G1022" s="186"/>
      <c r="H1022" s="109">
        <v>4.4234820038464502</v>
      </c>
      <c r="I1022" s="121">
        <v>10.792720794677734</v>
      </c>
      <c r="J1022" s="121">
        <v>10.524240907944547</v>
      </c>
      <c r="K1022" s="121">
        <v>0.26847988673318746</v>
      </c>
      <c r="L1022" s="130"/>
      <c r="M1022" s="109">
        <v>0.10792720794677735</v>
      </c>
      <c r="N1022" s="109">
        <v>0.10524240907944547</v>
      </c>
      <c r="O1022" s="109">
        <v>2.6847988673318747E-3</v>
      </c>
      <c r="P1022" s="130"/>
      <c r="Q1022" s="109">
        <v>1.4963000000000002</v>
      </c>
      <c r="R1022" s="107">
        <f t="shared" si="233"/>
        <v>0.16149148125076296</v>
      </c>
      <c r="S1022" s="109">
        <f t="shared" si="233"/>
        <v>0.15747421670557429</v>
      </c>
      <c r="T1022" s="110">
        <f t="shared" si="233"/>
        <v>4.0172645451886846E-3</v>
      </c>
      <c r="U1022" s="108">
        <f t="shared" si="235"/>
        <v>0.48447444375228887</v>
      </c>
      <c r="V1022" s="11">
        <f t="shared" si="235"/>
        <v>0.4724226501167228</v>
      </c>
      <c r="W1022" s="11">
        <f t="shared" si="235"/>
        <v>1.2051793635566053E-2</v>
      </c>
      <c r="X1022" s="92">
        <f t="shared" si="236"/>
        <v>4844.7444375228888</v>
      </c>
      <c r="Y1022" s="15">
        <f t="shared" si="237"/>
        <v>4724.226501167228</v>
      </c>
      <c r="Z1022" s="15">
        <f t="shared" si="238"/>
        <v>120.51793635566052</v>
      </c>
      <c r="AA1022" s="111">
        <f t="shared" si="234"/>
        <v>48.447444375228891</v>
      </c>
      <c r="AB1022" s="87">
        <f t="shared" si="234"/>
        <v>47.242265011672281</v>
      </c>
      <c r="AC1022" s="127">
        <f t="shared" si="234"/>
        <v>1.2051793635566053</v>
      </c>
      <c r="AD1022" s="2"/>
      <c r="AE1022" s="2"/>
      <c r="AF1022" s="115"/>
    </row>
    <row r="1023" spans="1:32" x14ac:dyDescent="0.25">
      <c r="A1023" s="183" t="s">
        <v>48</v>
      </c>
      <c r="B1023" s="183" t="s">
        <v>38</v>
      </c>
      <c r="C1023" s="40" t="s">
        <v>975</v>
      </c>
      <c r="D1023" s="183">
        <v>2</v>
      </c>
      <c r="E1023" s="207" t="s">
        <v>511</v>
      </c>
      <c r="F1023" s="207">
        <v>3</v>
      </c>
      <c r="G1023" s="186"/>
      <c r="H1023" s="109">
        <v>4.6038652231102715</v>
      </c>
      <c r="I1023" s="121">
        <v>10.974835395812988</v>
      </c>
      <c r="J1023" s="121">
        <v>10.400566468918662</v>
      </c>
      <c r="K1023" s="121">
        <v>0.57426892689432663</v>
      </c>
      <c r="L1023" s="130"/>
      <c r="M1023" s="109">
        <v>0.10974835395812989</v>
      </c>
      <c r="N1023" s="109">
        <v>0.10400566468918662</v>
      </c>
      <c r="O1023" s="109">
        <v>5.7426892689432666E-3</v>
      </c>
      <c r="P1023" s="130"/>
      <c r="Q1023" s="109">
        <v>1.37642</v>
      </c>
      <c r="R1023" s="107">
        <f t="shared" si="233"/>
        <v>0.15105982935504914</v>
      </c>
      <c r="S1023" s="109">
        <f t="shared" si="233"/>
        <v>0.14315547699149025</v>
      </c>
      <c r="T1023" s="110">
        <f t="shared" si="233"/>
        <v>7.9043523635588912E-3</v>
      </c>
      <c r="U1023" s="108">
        <f t="shared" si="235"/>
        <v>0.45317948806514741</v>
      </c>
      <c r="V1023" s="11">
        <f t="shared" si="235"/>
        <v>0.42946643097447079</v>
      </c>
      <c r="W1023" s="11">
        <f t="shared" si="235"/>
        <v>2.3713057090676674E-2</v>
      </c>
      <c r="X1023" s="92">
        <f t="shared" si="236"/>
        <v>4531.7948806514742</v>
      </c>
      <c r="Y1023" s="15">
        <f t="shared" si="237"/>
        <v>4294.6643097447077</v>
      </c>
      <c r="Z1023" s="15">
        <f t="shared" si="238"/>
        <v>237.13057090676674</v>
      </c>
      <c r="AA1023" s="111">
        <f t="shared" si="234"/>
        <v>45.317948806514742</v>
      </c>
      <c r="AB1023" s="87">
        <f t="shared" si="234"/>
        <v>42.94664309744708</v>
      </c>
      <c r="AC1023" s="127">
        <f t="shared" si="234"/>
        <v>2.3713057090676672</v>
      </c>
      <c r="AD1023" s="2"/>
      <c r="AE1023" s="2"/>
      <c r="AF1023" s="115"/>
    </row>
    <row r="1024" spans="1:32" x14ac:dyDescent="0.25">
      <c r="A1024" s="183" t="s">
        <v>48</v>
      </c>
      <c r="B1024" s="183" t="s">
        <v>38</v>
      </c>
      <c r="C1024" s="40" t="s">
        <v>975</v>
      </c>
      <c r="D1024" s="183">
        <v>2</v>
      </c>
      <c r="E1024" s="207" t="s">
        <v>558</v>
      </c>
      <c r="F1024" s="207">
        <v>4.5</v>
      </c>
      <c r="G1024" s="186"/>
      <c r="H1024" s="109">
        <v>4.4541577518285589</v>
      </c>
      <c r="I1024" s="121">
        <v>11.0255813598632</v>
      </c>
      <c r="J1024" s="121">
        <v>10.292089993502575</v>
      </c>
      <c r="K1024" s="121">
        <v>0.7334913663606244</v>
      </c>
      <c r="L1024" s="130"/>
      <c r="M1024" s="109">
        <v>0.110255813598632</v>
      </c>
      <c r="N1024" s="109">
        <v>0.10292089993502575</v>
      </c>
      <c r="O1024" s="109">
        <v>7.3349136636062439E-3</v>
      </c>
      <c r="P1024" s="130"/>
      <c r="Q1024" s="109">
        <v>1.4939</v>
      </c>
      <c r="R1024" s="107">
        <f t="shared" si="233"/>
        <v>0.16471115993499635</v>
      </c>
      <c r="S1024" s="109">
        <f t="shared" si="233"/>
        <v>0.15375353241293496</v>
      </c>
      <c r="T1024" s="110">
        <f t="shared" si="233"/>
        <v>1.0957627522061367E-2</v>
      </c>
      <c r="U1024" s="108">
        <f t="shared" si="235"/>
        <v>0.74120021970748351</v>
      </c>
      <c r="V1024" s="11">
        <f t="shared" si="235"/>
        <v>0.69189089585820729</v>
      </c>
      <c r="W1024" s="11">
        <f t="shared" si="235"/>
        <v>4.9309323849276158E-2</v>
      </c>
      <c r="X1024" s="92">
        <f t="shared" si="236"/>
        <v>7412.0021970748348</v>
      </c>
      <c r="Y1024" s="15">
        <f t="shared" si="237"/>
        <v>6918.908958582073</v>
      </c>
      <c r="Z1024" s="15">
        <f t="shared" si="238"/>
        <v>493.0932384927616</v>
      </c>
      <c r="AA1024" s="111">
        <f t="shared" si="234"/>
        <v>74.120021970748354</v>
      </c>
      <c r="AB1024" s="87">
        <f t="shared" si="234"/>
        <v>69.189089585820724</v>
      </c>
      <c r="AC1024" s="127">
        <f t="shared" si="234"/>
        <v>4.9309323849276163</v>
      </c>
      <c r="AD1024" s="2"/>
      <c r="AE1024" s="2"/>
      <c r="AF1024" s="115"/>
    </row>
    <row r="1025" spans="1:32" x14ac:dyDescent="0.25">
      <c r="A1025" s="183" t="s">
        <v>48</v>
      </c>
      <c r="B1025" s="183" t="s">
        <v>38</v>
      </c>
      <c r="C1025" s="40" t="s">
        <v>975</v>
      </c>
      <c r="D1025" s="183">
        <v>2</v>
      </c>
      <c r="E1025" s="207" t="s">
        <v>481</v>
      </c>
      <c r="F1025" s="207">
        <v>6</v>
      </c>
      <c r="G1025" s="186"/>
      <c r="H1025" s="109">
        <v>2.9936123558012833</v>
      </c>
      <c r="I1025" s="121">
        <v>11.358996391296387</v>
      </c>
      <c r="J1025" s="121">
        <v>10.781206972367865</v>
      </c>
      <c r="K1025" s="121">
        <v>0.57778941892852131</v>
      </c>
      <c r="L1025" s="130"/>
      <c r="M1025" s="109">
        <v>0.11358996391296387</v>
      </c>
      <c r="N1025" s="109">
        <v>0.10781206972367866</v>
      </c>
      <c r="O1025" s="109">
        <v>5.7778941892852129E-3</v>
      </c>
      <c r="P1025" s="130"/>
      <c r="Q1025" s="109">
        <v>1.4813799999999999</v>
      </c>
      <c r="R1025" s="107">
        <f t="shared" si="233"/>
        <v>0.16826990074138642</v>
      </c>
      <c r="S1025" s="109">
        <f t="shared" si="233"/>
        <v>0.15971064384726308</v>
      </c>
      <c r="T1025" s="110">
        <f t="shared" si="233"/>
        <v>8.5592568941233287E-3</v>
      </c>
      <c r="U1025" s="108">
        <f t="shared" si="235"/>
        <v>1.0096194044483184</v>
      </c>
      <c r="V1025" s="11">
        <f t="shared" si="235"/>
        <v>0.95826386308357858</v>
      </c>
      <c r="W1025" s="11">
        <f t="shared" si="235"/>
        <v>5.1355541364739972E-2</v>
      </c>
      <c r="X1025" s="92">
        <f t="shared" si="236"/>
        <v>10096.194044483183</v>
      </c>
      <c r="Y1025" s="15">
        <f t="shared" si="237"/>
        <v>9582.6386308357851</v>
      </c>
      <c r="Z1025" s="15">
        <f t="shared" si="238"/>
        <v>513.55541364739975</v>
      </c>
      <c r="AA1025" s="111">
        <f t="shared" si="234"/>
        <v>100.96194044483184</v>
      </c>
      <c r="AB1025" s="87">
        <f t="shared" si="234"/>
        <v>95.826386308357854</v>
      </c>
      <c r="AC1025" s="127">
        <f t="shared" si="234"/>
        <v>5.1355541364739974</v>
      </c>
      <c r="AD1025" s="2"/>
      <c r="AE1025" s="2"/>
      <c r="AF1025" s="115"/>
    </row>
    <row r="1026" spans="1:32" x14ac:dyDescent="0.25">
      <c r="A1026" s="183" t="s">
        <v>48</v>
      </c>
      <c r="B1026" s="183" t="s">
        <v>38</v>
      </c>
      <c r="C1026" s="40" t="s">
        <v>975</v>
      </c>
      <c r="D1026" s="183">
        <v>2</v>
      </c>
      <c r="E1026" s="207" t="s">
        <v>482</v>
      </c>
      <c r="F1026" s="207">
        <v>6</v>
      </c>
      <c r="G1026" s="186"/>
      <c r="H1026" s="109">
        <v>3.0745341614906918</v>
      </c>
      <c r="I1026" s="121">
        <v>11.330549240112305</v>
      </c>
      <c r="J1026" s="121">
        <v>10.731953185241414</v>
      </c>
      <c r="K1026" s="121">
        <v>0.59859605487089063</v>
      </c>
      <c r="L1026" s="130"/>
      <c r="M1026" s="109">
        <v>0.11330549240112305</v>
      </c>
      <c r="N1026" s="109">
        <v>0.10731953185241414</v>
      </c>
      <c r="O1026" s="109">
        <v>5.9859605487089067E-3</v>
      </c>
      <c r="P1026" s="130"/>
      <c r="Q1026" s="109">
        <v>1.48498</v>
      </c>
      <c r="R1026" s="107">
        <f t="shared" si="233"/>
        <v>0.16825639010581969</v>
      </c>
      <c r="S1026" s="109">
        <f t="shared" si="233"/>
        <v>0.15936735841019795</v>
      </c>
      <c r="T1026" s="110">
        <f t="shared" si="233"/>
        <v>8.8890316956217515E-3</v>
      </c>
      <c r="U1026" s="108">
        <f t="shared" si="235"/>
        <v>1.0095383406349183</v>
      </c>
      <c r="V1026" s="11">
        <f t="shared" si="235"/>
        <v>0.95620415046118756</v>
      </c>
      <c r="W1026" s="11">
        <f t="shared" si="235"/>
        <v>5.3334190173730513E-2</v>
      </c>
      <c r="X1026" s="92">
        <f t="shared" si="236"/>
        <v>10095.383406349183</v>
      </c>
      <c r="Y1026" s="15">
        <f t="shared" si="237"/>
        <v>9562.041504611876</v>
      </c>
      <c r="Z1026" s="15">
        <f t="shared" si="238"/>
        <v>533.34190173730508</v>
      </c>
      <c r="AA1026" s="111">
        <f t="shared" si="234"/>
        <v>100.95383406349184</v>
      </c>
      <c r="AB1026" s="87">
        <f t="shared" si="234"/>
        <v>95.620415046118765</v>
      </c>
      <c r="AC1026" s="127">
        <f t="shared" si="234"/>
        <v>5.3334190173730507</v>
      </c>
      <c r="AD1026" s="2"/>
      <c r="AE1026" s="2"/>
      <c r="AF1026" s="115"/>
    </row>
    <row r="1027" spans="1:32" x14ac:dyDescent="0.25">
      <c r="A1027" s="183" t="s">
        <v>48</v>
      </c>
      <c r="B1027" s="183" t="s">
        <v>38</v>
      </c>
      <c r="C1027" s="40" t="s">
        <v>975</v>
      </c>
      <c r="D1027" s="183">
        <v>2</v>
      </c>
      <c r="E1027" s="207" t="s">
        <v>483</v>
      </c>
      <c r="F1027" s="207">
        <v>6</v>
      </c>
      <c r="G1027" s="186"/>
      <c r="H1027" s="109">
        <v>2.9436413157343608</v>
      </c>
      <c r="I1027" s="121">
        <v>11.126713752746582</v>
      </c>
      <c r="J1027" s="121">
        <v>10.698891503241933</v>
      </c>
      <c r="K1027" s="121">
        <v>0.42782224950464887</v>
      </c>
      <c r="L1027" s="130"/>
      <c r="M1027" s="109">
        <v>0.11126713752746582</v>
      </c>
      <c r="N1027" s="109">
        <v>0.10698891503241933</v>
      </c>
      <c r="O1027" s="109">
        <v>4.278222495046489E-3</v>
      </c>
      <c r="P1027" s="130"/>
      <c r="Q1027" s="109">
        <v>1.4929199999999998</v>
      </c>
      <c r="R1027" s="107">
        <f t="shared" si="233"/>
        <v>0.16611293495750426</v>
      </c>
      <c r="S1027" s="109">
        <f t="shared" si="233"/>
        <v>0.15972589103019946</v>
      </c>
      <c r="T1027" s="110">
        <f t="shared" si="233"/>
        <v>6.3870439273048035E-3</v>
      </c>
      <c r="U1027" s="108">
        <f t="shared" si="235"/>
        <v>0.99667760974502562</v>
      </c>
      <c r="V1027" s="11">
        <f t="shared" si="235"/>
        <v>0.95835534618119667</v>
      </c>
      <c r="W1027" s="11">
        <f t="shared" si="235"/>
        <v>3.8322263563828826E-2</v>
      </c>
      <c r="X1027" s="92">
        <f t="shared" si="236"/>
        <v>9966.7760974502562</v>
      </c>
      <c r="Y1027" s="15">
        <f t="shared" si="237"/>
        <v>9583.5534618119673</v>
      </c>
      <c r="Z1027" s="15">
        <f t="shared" si="238"/>
        <v>383.22263563828824</v>
      </c>
      <c r="AA1027" s="111">
        <f t="shared" si="234"/>
        <v>99.667760974502571</v>
      </c>
      <c r="AB1027" s="87">
        <f t="shared" si="234"/>
        <v>95.835534618119681</v>
      </c>
      <c r="AC1027" s="127">
        <f t="shared" si="234"/>
        <v>3.8322263563828827</v>
      </c>
      <c r="AD1027" s="2"/>
      <c r="AE1027" s="2"/>
      <c r="AF1027" s="115"/>
    </row>
    <row r="1028" spans="1:32" x14ac:dyDescent="0.25">
      <c r="A1028" s="183" t="s">
        <v>48</v>
      </c>
      <c r="B1028" s="183" t="s">
        <v>38</v>
      </c>
      <c r="C1028" s="40" t="s">
        <v>975</v>
      </c>
      <c r="D1028" s="183">
        <v>2</v>
      </c>
      <c r="E1028" s="207" t="s">
        <v>484</v>
      </c>
      <c r="F1028" s="207">
        <v>6</v>
      </c>
      <c r="G1028" s="186"/>
      <c r="H1028" s="109">
        <v>2.7660202775862293</v>
      </c>
      <c r="I1028" s="121">
        <v>11.048338890075684</v>
      </c>
      <c r="J1028" s="121">
        <v>10.561910484142002</v>
      </c>
      <c r="K1028" s="121">
        <v>0.48642840593368142</v>
      </c>
      <c r="L1028" s="130"/>
      <c r="M1028" s="109">
        <v>0.11048338890075683</v>
      </c>
      <c r="N1028" s="109">
        <v>0.10561910484142002</v>
      </c>
      <c r="O1028" s="109">
        <v>4.8642840593368141E-3</v>
      </c>
      <c r="P1028" s="130"/>
      <c r="Q1028" s="109">
        <v>1.4812800000000002</v>
      </c>
      <c r="R1028" s="107">
        <f t="shared" si="233"/>
        <v>0.1636568343109131</v>
      </c>
      <c r="S1028" s="109">
        <f t="shared" si="233"/>
        <v>0.15645146761949866</v>
      </c>
      <c r="T1028" s="110">
        <f t="shared" si="233"/>
        <v>7.2053666914144365E-3</v>
      </c>
      <c r="U1028" s="108">
        <f t="shared" si="235"/>
        <v>0.98194100586547861</v>
      </c>
      <c r="V1028" s="11">
        <f t="shared" si="235"/>
        <v>0.938708805716992</v>
      </c>
      <c r="W1028" s="11">
        <f t="shared" si="235"/>
        <v>4.3232200148486624E-2</v>
      </c>
      <c r="X1028" s="92">
        <f t="shared" si="236"/>
        <v>9819.4100586547866</v>
      </c>
      <c r="Y1028" s="15">
        <f t="shared" si="237"/>
        <v>9387.0880571699199</v>
      </c>
      <c r="Z1028" s="15">
        <f t="shared" si="238"/>
        <v>432.32200148486623</v>
      </c>
      <c r="AA1028" s="111">
        <f t="shared" si="234"/>
        <v>98.194100586547862</v>
      </c>
      <c r="AB1028" s="87">
        <f t="shared" si="234"/>
        <v>93.870880571699203</v>
      </c>
      <c r="AC1028" s="127">
        <f t="shared" si="234"/>
        <v>4.3232200148486628</v>
      </c>
      <c r="AD1028" s="2"/>
      <c r="AE1028" s="2"/>
      <c r="AF1028" s="115"/>
    </row>
    <row r="1029" spans="1:32" x14ac:dyDescent="0.25">
      <c r="A1029" s="183" t="s">
        <v>48</v>
      </c>
      <c r="B1029" s="183" t="s">
        <v>38</v>
      </c>
      <c r="C1029" s="40" t="s">
        <v>975</v>
      </c>
      <c r="D1029" s="183">
        <v>2</v>
      </c>
      <c r="E1029" s="207" t="s">
        <v>485</v>
      </c>
      <c r="F1029" s="207">
        <v>6</v>
      </c>
      <c r="G1029" s="186"/>
      <c r="H1029" s="109">
        <v>2.5971470732907651</v>
      </c>
      <c r="I1029" s="121">
        <v>11.115098476409912</v>
      </c>
      <c r="J1029" s="121">
        <v>10.76695956902379</v>
      </c>
      <c r="K1029" s="121">
        <v>0.3481389073861223</v>
      </c>
      <c r="L1029" s="130"/>
      <c r="M1029" s="109">
        <v>0.11115098476409913</v>
      </c>
      <c r="N1029" s="109">
        <v>0.1076695956902379</v>
      </c>
      <c r="O1029" s="109">
        <v>3.4813890738612228E-3</v>
      </c>
      <c r="P1029" s="130"/>
      <c r="Q1029" s="109">
        <v>1.4719599999999999</v>
      </c>
      <c r="R1029" s="107">
        <f t="shared" si="233"/>
        <v>0.16360980353336335</v>
      </c>
      <c r="S1029" s="109">
        <f t="shared" si="233"/>
        <v>0.15848533807220258</v>
      </c>
      <c r="T1029" s="110">
        <f t="shared" si="233"/>
        <v>5.1244654611607649E-3</v>
      </c>
      <c r="U1029" s="108">
        <f t="shared" si="235"/>
        <v>0.98165882120018</v>
      </c>
      <c r="V1029" s="11">
        <f t="shared" si="235"/>
        <v>0.95091202843321532</v>
      </c>
      <c r="W1029" s="11">
        <f t="shared" si="235"/>
        <v>3.0746792766964594E-2</v>
      </c>
      <c r="X1029" s="92">
        <f t="shared" si="236"/>
        <v>9816.5882120017995</v>
      </c>
      <c r="Y1029" s="15">
        <f t="shared" si="237"/>
        <v>9509.1202843321535</v>
      </c>
      <c r="Z1029" s="15">
        <f t="shared" si="238"/>
        <v>307.46792766964592</v>
      </c>
      <c r="AA1029" s="111">
        <f t="shared" si="234"/>
        <v>98.165882120017997</v>
      </c>
      <c r="AB1029" s="87">
        <f t="shared" si="234"/>
        <v>95.09120284332154</v>
      </c>
      <c r="AC1029" s="127">
        <f t="shared" si="234"/>
        <v>3.0746792766964592</v>
      </c>
      <c r="AD1029" s="2"/>
      <c r="AE1029" s="2"/>
      <c r="AF1029" s="115"/>
    </row>
    <row r="1030" spans="1:32" x14ac:dyDescent="0.25">
      <c r="A1030" s="183" t="s">
        <v>48</v>
      </c>
      <c r="B1030" s="183" t="s">
        <v>38</v>
      </c>
      <c r="C1030" s="40" t="s">
        <v>975</v>
      </c>
      <c r="D1030" s="183">
        <v>2</v>
      </c>
      <c r="E1030" s="207" t="s">
        <v>486</v>
      </c>
      <c r="F1030" s="207">
        <v>6</v>
      </c>
      <c r="G1030" s="186"/>
      <c r="H1030" s="109">
        <v>2.6935682097500107</v>
      </c>
      <c r="I1030" s="121">
        <v>10.760675430297852</v>
      </c>
      <c r="J1030" s="121">
        <v>9.9263926404072489</v>
      </c>
      <c r="K1030" s="121">
        <v>0.83428278989060267</v>
      </c>
      <c r="L1030" s="130"/>
      <c r="M1030" s="109">
        <v>0.10760675430297852</v>
      </c>
      <c r="N1030" s="109">
        <v>9.9263926404072486E-2</v>
      </c>
      <c r="O1030" s="109">
        <v>8.3428278989060266E-3</v>
      </c>
      <c r="P1030" s="130"/>
      <c r="Q1030" s="109">
        <v>1.3224400000000001</v>
      </c>
      <c r="R1030" s="107">
        <f t="shared" si="233"/>
        <v>0.1423034761604309</v>
      </c>
      <c r="S1030" s="109">
        <f t="shared" si="233"/>
        <v>0.13127058683380163</v>
      </c>
      <c r="T1030" s="110">
        <f t="shared" si="233"/>
        <v>1.1032889326629287E-2</v>
      </c>
      <c r="U1030" s="108">
        <f t="shared" si="235"/>
        <v>0.85382085696258558</v>
      </c>
      <c r="V1030" s="11">
        <f t="shared" si="235"/>
        <v>0.78762352100280975</v>
      </c>
      <c r="W1030" s="11">
        <f t="shared" si="235"/>
        <v>6.6197335959775713E-2</v>
      </c>
      <c r="X1030" s="92">
        <f t="shared" si="236"/>
        <v>8538.2085696258564</v>
      </c>
      <c r="Y1030" s="15">
        <f t="shared" si="237"/>
        <v>7876.2352100280978</v>
      </c>
      <c r="Z1030" s="15">
        <f t="shared" si="238"/>
        <v>661.97335959775717</v>
      </c>
      <c r="AA1030" s="111">
        <f t="shared" si="234"/>
        <v>85.382085696258571</v>
      </c>
      <c r="AB1030" s="87">
        <f t="shared" si="234"/>
        <v>78.762352100280978</v>
      </c>
      <c r="AC1030" s="127">
        <f t="shared" si="234"/>
        <v>6.6197335959775714</v>
      </c>
      <c r="AD1030" s="2"/>
      <c r="AE1030" s="2"/>
      <c r="AF1030" s="115"/>
    </row>
    <row r="1031" spans="1:32" x14ac:dyDescent="0.25">
      <c r="A1031" s="183" t="s">
        <v>48</v>
      </c>
      <c r="B1031" s="183" t="s">
        <v>38</v>
      </c>
      <c r="C1031" s="40" t="s">
        <v>975</v>
      </c>
      <c r="D1031" s="183">
        <v>2</v>
      </c>
      <c r="E1031" s="207" t="s">
        <v>487</v>
      </c>
      <c r="F1031" s="207">
        <v>6</v>
      </c>
      <c r="G1031" s="186"/>
      <c r="K1031" s="109">
        <v>0.41040265753768601</v>
      </c>
      <c r="L1031" s="130"/>
      <c r="O1031" s="109">
        <v>4.1040265753768601E-3</v>
      </c>
      <c r="P1031" s="130"/>
      <c r="Q1031" s="109">
        <v>1.45991</v>
      </c>
      <c r="R1031" s="107">
        <f t="shared" si="233"/>
        <v>0</v>
      </c>
      <c r="S1031" s="109">
        <f t="shared" si="233"/>
        <v>0</v>
      </c>
      <c r="T1031" s="110">
        <f t="shared" si="233"/>
        <v>5.991509437658432E-3</v>
      </c>
      <c r="U1031" s="108">
        <f t="shared" si="235"/>
        <v>0</v>
      </c>
      <c r="V1031" s="11">
        <f t="shared" si="235"/>
        <v>0</v>
      </c>
      <c r="W1031" s="11">
        <f t="shared" si="235"/>
        <v>3.594905662595059E-2</v>
      </c>
      <c r="X1031" s="92">
        <f t="shared" si="236"/>
        <v>0</v>
      </c>
      <c r="Y1031" s="15">
        <f t="shared" si="237"/>
        <v>0</v>
      </c>
      <c r="Z1031" s="15">
        <f t="shared" si="238"/>
        <v>359.4905662595059</v>
      </c>
      <c r="AA1031" s="111">
        <f t="shared" si="234"/>
        <v>0</v>
      </c>
      <c r="AB1031" s="87">
        <f t="shared" si="234"/>
        <v>0</v>
      </c>
      <c r="AC1031" s="127">
        <f t="shared" si="234"/>
        <v>3.5949056625950591</v>
      </c>
      <c r="AD1031" s="2"/>
      <c r="AE1031" s="2"/>
      <c r="AF1031" s="115"/>
    </row>
    <row r="1032" spans="1:32" x14ac:dyDescent="0.25">
      <c r="A1032" s="183" t="s">
        <v>48</v>
      </c>
      <c r="B1032" s="183" t="s">
        <v>38</v>
      </c>
      <c r="C1032" s="40" t="s">
        <v>975</v>
      </c>
      <c r="D1032" s="183">
        <v>2</v>
      </c>
      <c r="E1032" s="207" t="s">
        <v>488</v>
      </c>
      <c r="F1032" s="207">
        <v>6</v>
      </c>
      <c r="G1032" s="186"/>
      <c r="H1032" s="109">
        <v>2.6402971589198749</v>
      </c>
      <c r="I1032" s="121">
        <v>11.084365844726563</v>
      </c>
      <c r="J1032" s="121">
        <v>10.704521873511641</v>
      </c>
      <c r="K1032" s="121">
        <v>0.37984397121492108</v>
      </c>
      <c r="L1032" s="130"/>
      <c r="M1032" s="109">
        <v>0.11084365844726563</v>
      </c>
      <c r="N1032" s="109">
        <v>0.10704521873511641</v>
      </c>
      <c r="O1032" s="109">
        <v>3.7984397121492109E-3</v>
      </c>
      <c r="P1032" s="130"/>
      <c r="Q1032" s="109">
        <v>1.59738</v>
      </c>
      <c r="R1032" s="107">
        <f t="shared" si="233"/>
        <v>0.17705944313049315</v>
      </c>
      <c r="S1032" s="109">
        <f t="shared" si="233"/>
        <v>0.17099189150310026</v>
      </c>
      <c r="T1032" s="110">
        <f t="shared" si="233"/>
        <v>6.0675516273929067E-3</v>
      </c>
      <c r="U1032" s="108">
        <f t="shared" si="235"/>
        <v>1.0623566587829589</v>
      </c>
      <c r="V1032" s="11">
        <f t="shared" si="235"/>
        <v>1.0259513490186014</v>
      </c>
      <c r="W1032" s="11">
        <f t="shared" si="235"/>
        <v>3.6405309764357435E-2</v>
      </c>
      <c r="X1032" s="92">
        <f t="shared" si="236"/>
        <v>10623.566587829589</v>
      </c>
      <c r="Y1032" s="15">
        <f t="shared" si="237"/>
        <v>10259.513490186015</v>
      </c>
      <c r="Z1032" s="15">
        <f t="shared" si="238"/>
        <v>364.05309764357435</v>
      </c>
      <c r="AA1032" s="111">
        <f t="shared" si="234"/>
        <v>106.23566587829589</v>
      </c>
      <c r="AB1032" s="87">
        <f t="shared" si="234"/>
        <v>102.59513490186015</v>
      </c>
      <c r="AC1032" s="127">
        <f t="shared" si="234"/>
        <v>3.6405309764357434</v>
      </c>
      <c r="AD1032" s="2"/>
      <c r="AE1032" s="2"/>
      <c r="AF1032" s="115"/>
    </row>
    <row r="1033" spans="1:32" x14ac:dyDescent="0.25">
      <c r="A1033" s="183" t="s">
        <v>48</v>
      </c>
      <c r="B1033" s="183" t="s">
        <v>38</v>
      </c>
      <c r="C1033" s="40" t="s">
        <v>975</v>
      </c>
      <c r="D1033" s="183">
        <v>2</v>
      </c>
      <c r="E1033" s="207" t="s">
        <v>489</v>
      </c>
      <c r="F1033" s="207">
        <v>6</v>
      </c>
      <c r="G1033" s="186"/>
      <c r="H1033" s="109">
        <v>2.2624850547226609</v>
      </c>
      <c r="I1033" s="121">
        <v>11.240516662597656</v>
      </c>
      <c r="J1033" s="121">
        <v>10.856716521757901</v>
      </c>
      <c r="K1033" s="121">
        <v>0.38380014083975489</v>
      </c>
      <c r="L1033" s="130"/>
      <c r="M1033" s="109">
        <v>0.11240516662597656</v>
      </c>
      <c r="N1033" s="109">
        <v>0.10856716521757902</v>
      </c>
      <c r="O1033" s="109">
        <v>3.838001408397549E-3</v>
      </c>
      <c r="P1033" s="130"/>
      <c r="Q1033" s="109">
        <v>1.3793599999999999</v>
      </c>
      <c r="R1033" s="107">
        <f t="shared" si="233"/>
        <v>0.15504719063720701</v>
      </c>
      <c r="S1033" s="109">
        <f t="shared" si="233"/>
        <v>0.14975320501451977</v>
      </c>
      <c r="T1033" s="110">
        <f t="shared" si="233"/>
        <v>5.2939856226872431E-3</v>
      </c>
      <c r="U1033" s="108">
        <f t="shared" si="235"/>
        <v>0.93028314382324218</v>
      </c>
      <c r="V1033" s="11">
        <f t="shared" si="235"/>
        <v>0.89851923008711865</v>
      </c>
      <c r="W1033" s="11">
        <f t="shared" si="235"/>
        <v>3.1763913736123459E-2</v>
      </c>
      <c r="X1033" s="92">
        <f t="shared" si="236"/>
        <v>9302.8314382324224</v>
      </c>
      <c r="Y1033" s="15">
        <f t="shared" si="237"/>
        <v>8985.1923008711856</v>
      </c>
      <c r="Z1033" s="15">
        <f t="shared" si="238"/>
        <v>317.63913736123459</v>
      </c>
      <c r="AA1033" s="111">
        <f t="shared" si="234"/>
        <v>93.028314382324226</v>
      </c>
      <c r="AB1033" s="87">
        <f t="shared" si="234"/>
        <v>89.851923008711864</v>
      </c>
      <c r="AC1033" s="127">
        <f t="shared" si="234"/>
        <v>3.1763913736123461</v>
      </c>
      <c r="AD1033" s="2"/>
      <c r="AE1033" s="2"/>
      <c r="AF1033" s="115"/>
    </row>
    <row r="1034" spans="1:32" x14ac:dyDescent="0.25">
      <c r="A1034" s="183" t="s">
        <v>49</v>
      </c>
      <c r="B1034" s="183" t="s">
        <v>38</v>
      </c>
      <c r="C1034" s="40" t="s">
        <v>975</v>
      </c>
      <c r="D1034" s="183">
        <v>1</v>
      </c>
      <c r="E1034" s="207" t="s">
        <v>453</v>
      </c>
      <c r="F1034" s="207">
        <v>2.5</v>
      </c>
      <c r="G1034" s="186">
        <v>41.4</v>
      </c>
      <c r="H1034" s="109">
        <v>3.226799292491151</v>
      </c>
      <c r="I1034" s="121">
        <v>11.742832183837891</v>
      </c>
      <c r="J1034" s="121">
        <v>11.080560829266661</v>
      </c>
      <c r="K1034" s="121">
        <v>0.66227135457122976</v>
      </c>
      <c r="L1034" s="130"/>
      <c r="M1034" s="109">
        <v>0.11742832183837891</v>
      </c>
      <c r="N1034" s="109">
        <v>0.11080560829266661</v>
      </c>
      <c r="O1034" s="109">
        <v>6.622713545712298E-3</v>
      </c>
      <c r="P1034" s="130"/>
      <c r="Q1034" s="109">
        <v>1.34196</v>
      </c>
      <c r="R1034" s="107">
        <f t="shared" si="233"/>
        <v>0.15758411077423096</v>
      </c>
      <c r="S1034" s="109">
        <f t="shared" si="233"/>
        <v>0.1486966941044269</v>
      </c>
      <c r="T1034" s="110">
        <f t="shared" si="233"/>
        <v>8.8874166698040755E-3</v>
      </c>
      <c r="U1034" s="108">
        <f t="shared" si="235"/>
        <v>0.39396027693557739</v>
      </c>
      <c r="V1034" s="11">
        <f t="shared" si="235"/>
        <v>0.37174173526106724</v>
      </c>
      <c r="W1034" s="11">
        <f t="shared" si="235"/>
        <v>2.2218541674510192E-2</v>
      </c>
      <c r="X1034" s="92">
        <f t="shared" si="236"/>
        <v>3939.6027693557739</v>
      </c>
      <c r="Y1034" s="15">
        <f t="shared" si="237"/>
        <v>3717.4173526106724</v>
      </c>
      <c r="Z1034" s="15">
        <f t="shared" si="238"/>
        <v>222.18541674510192</v>
      </c>
      <c r="AA1034" s="111">
        <f t="shared" si="234"/>
        <v>39.396027693557741</v>
      </c>
      <c r="AB1034" s="87">
        <f t="shared" si="234"/>
        <v>37.174173526106728</v>
      </c>
      <c r="AC1034" s="127">
        <f t="shared" si="234"/>
        <v>2.2218541674510193</v>
      </c>
      <c r="AD1034" s="2"/>
      <c r="AE1034" s="2"/>
      <c r="AF1034" s="115"/>
    </row>
    <row r="1035" spans="1:32" x14ac:dyDescent="0.25">
      <c r="A1035" s="183" t="s">
        <v>49</v>
      </c>
      <c r="B1035" s="183" t="s">
        <v>38</v>
      </c>
      <c r="C1035" s="40" t="s">
        <v>975</v>
      </c>
      <c r="D1035" s="183">
        <v>1</v>
      </c>
      <c r="E1035" s="207" t="s">
        <v>454</v>
      </c>
      <c r="F1035" s="207">
        <v>3</v>
      </c>
      <c r="G1035" s="186"/>
      <c r="H1035" s="109">
        <v>4.2763873775844132</v>
      </c>
      <c r="I1035" s="121">
        <v>11.838146209716797</v>
      </c>
      <c r="J1035" s="121">
        <v>10.942949642527989</v>
      </c>
      <c r="K1035" s="121">
        <v>0.89519656718880825</v>
      </c>
      <c r="L1035" s="130"/>
      <c r="M1035" s="109">
        <v>0.11838146209716797</v>
      </c>
      <c r="N1035" s="109">
        <v>0.10942949642527988</v>
      </c>
      <c r="O1035" s="109">
        <v>8.9519656718880826E-3</v>
      </c>
      <c r="P1035" s="130"/>
      <c r="Q1035" s="109">
        <v>1.1966800000000002</v>
      </c>
      <c r="R1035" s="107">
        <f t="shared" si="233"/>
        <v>0.14166472806243899</v>
      </c>
      <c r="S1035" s="109">
        <f t="shared" si="233"/>
        <v>0.13095208978220396</v>
      </c>
      <c r="T1035" s="110">
        <f t="shared" si="233"/>
        <v>1.0712638280235033E-2</v>
      </c>
      <c r="U1035" s="108">
        <f t="shared" si="235"/>
        <v>0.42499418418731699</v>
      </c>
      <c r="V1035" s="11">
        <f t="shared" si="235"/>
        <v>0.39285626934661183</v>
      </c>
      <c r="W1035" s="11">
        <f t="shared" si="235"/>
        <v>3.2137914840705099E-2</v>
      </c>
      <c r="X1035" s="92">
        <f t="shared" si="236"/>
        <v>4249.9418418731702</v>
      </c>
      <c r="Y1035" s="15">
        <f t="shared" si="237"/>
        <v>3928.5626934661182</v>
      </c>
      <c r="Z1035" s="15">
        <f t="shared" si="238"/>
        <v>321.37914840705099</v>
      </c>
      <c r="AA1035" s="111">
        <f t="shared" si="234"/>
        <v>42.4994184187317</v>
      </c>
      <c r="AB1035" s="87">
        <f t="shared" si="234"/>
        <v>39.285626934661181</v>
      </c>
      <c r="AC1035" s="127">
        <f t="shared" si="234"/>
        <v>3.21379148407051</v>
      </c>
      <c r="AD1035" s="2"/>
      <c r="AE1035" s="2"/>
      <c r="AF1035" s="115"/>
    </row>
    <row r="1036" spans="1:32" x14ac:dyDescent="0.25">
      <c r="A1036" s="183" t="s">
        <v>49</v>
      </c>
      <c r="B1036" s="183" t="s">
        <v>38</v>
      </c>
      <c r="C1036" s="40" t="s">
        <v>975</v>
      </c>
      <c r="D1036" s="183">
        <v>1</v>
      </c>
      <c r="E1036" s="207" t="s">
        <v>455</v>
      </c>
      <c r="F1036" s="207">
        <v>3</v>
      </c>
      <c r="G1036" s="186"/>
      <c r="H1036" s="109">
        <v>4.2301523656775597</v>
      </c>
      <c r="I1036" s="121">
        <v>11.755382537841797</v>
      </c>
      <c r="J1036" s="121">
        <v>10.783318816516152</v>
      </c>
      <c r="K1036" s="121">
        <v>0.97206372132564489</v>
      </c>
      <c r="L1036" s="130"/>
      <c r="M1036" s="109">
        <v>0.11755382537841796</v>
      </c>
      <c r="N1036" s="109">
        <v>0.10783318816516152</v>
      </c>
      <c r="O1036" s="109">
        <v>9.7206372132564497E-3</v>
      </c>
      <c r="P1036" s="130"/>
      <c r="Q1036" s="109">
        <v>1.1885999999999999</v>
      </c>
      <c r="R1036" s="107">
        <f t="shared" si="233"/>
        <v>0.13972447684478759</v>
      </c>
      <c r="S1036" s="109">
        <f t="shared" si="233"/>
        <v>0.12817052745311097</v>
      </c>
      <c r="T1036" s="110">
        <f t="shared" si="233"/>
        <v>1.1553949391676616E-2</v>
      </c>
      <c r="U1036" s="108">
        <f t="shared" si="235"/>
        <v>0.41917343053436273</v>
      </c>
      <c r="V1036" s="11">
        <f t="shared" si="235"/>
        <v>0.38451158235933292</v>
      </c>
      <c r="W1036" s="11">
        <f t="shared" si="235"/>
        <v>3.466184817502984E-2</v>
      </c>
      <c r="X1036" s="92">
        <f t="shared" si="236"/>
        <v>4191.7343053436271</v>
      </c>
      <c r="Y1036" s="15">
        <f t="shared" si="237"/>
        <v>3845.115823593329</v>
      </c>
      <c r="Z1036" s="15">
        <f t="shared" si="238"/>
        <v>346.61848175029837</v>
      </c>
      <c r="AA1036" s="111">
        <f t="shared" si="234"/>
        <v>41.917343053436269</v>
      </c>
      <c r="AB1036" s="87">
        <f t="shared" si="234"/>
        <v>38.451158235933292</v>
      </c>
      <c r="AC1036" s="127">
        <f t="shared" si="234"/>
        <v>3.4661848175029837</v>
      </c>
      <c r="AD1036" s="2"/>
      <c r="AE1036" s="2"/>
      <c r="AF1036" s="115"/>
    </row>
    <row r="1037" spans="1:32" x14ac:dyDescent="0.25">
      <c r="A1037" s="183" t="s">
        <v>49</v>
      </c>
      <c r="B1037" s="183" t="s">
        <v>38</v>
      </c>
      <c r="C1037" s="40" t="s">
        <v>975</v>
      </c>
      <c r="D1037" s="183">
        <v>1</v>
      </c>
      <c r="E1037" s="207" t="s">
        <v>465</v>
      </c>
      <c r="F1037" s="207">
        <v>3</v>
      </c>
      <c r="G1037" s="186"/>
      <c r="H1037" s="109">
        <v>4.7075752903689789</v>
      </c>
      <c r="I1037" s="121">
        <v>11.778059959411621</v>
      </c>
      <c r="J1037" s="121">
        <v>10.765686800232626</v>
      </c>
      <c r="K1037" s="121">
        <v>1.0123731591789955</v>
      </c>
      <c r="L1037" s="130"/>
      <c r="M1037" s="109">
        <v>0.11778059959411621</v>
      </c>
      <c r="N1037" s="109">
        <v>0.10765686800232625</v>
      </c>
      <c r="O1037" s="109">
        <v>1.0123731591789954E-2</v>
      </c>
      <c r="P1037" s="130"/>
      <c r="Q1037" s="109">
        <v>1.28064</v>
      </c>
      <c r="R1037" s="107">
        <f t="shared" si="233"/>
        <v>0.15083454706420898</v>
      </c>
      <c r="S1037" s="109">
        <f t="shared" si="233"/>
        <v>0.13786969143849909</v>
      </c>
      <c r="T1037" s="110">
        <f t="shared" si="233"/>
        <v>1.2964855625709888E-2</v>
      </c>
      <c r="U1037" s="108">
        <f t="shared" si="235"/>
        <v>0.45250364119262693</v>
      </c>
      <c r="V1037" s="11">
        <f t="shared" si="235"/>
        <v>0.41360907431549726</v>
      </c>
      <c r="W1037" s="11">
        <f t="shared" si="235"/>
        <v>3.8894566877129659E-2</v>
      </c>
      <c r="X1037" s="92">
        <f t="shared" si="236"/>
        <v>4525.0364119262695</v>
      </c>
      <c r="Y1037" s="15">
        <f t="shared" si="237"/>
        <v>4136.0907431549722</v>
      </c>
      <c r="Z1037" s="15">
        <f t="shared" si="238"/>
        <v>388.9456687712966</v>
      </c>
      <c r="AA1037" s="111">
        <f t="shared" si="234"/>
        <v>45.250364119262699</v>
      </c>
      <c r="AB1037" s="87">
        <f t="shared" si="234"/>
        <v>41.36090743154972</v>
      </c>
      <c r="AC1037" s="127">
        <f t="shared" si="234"/>
        <v>3.8894566877129662</v>
      </c>
      <c r="AD1037" s="2"/>
      <c r="AE1037" s="2"/>
      <c r="AF1037" s="115"/>
    </row>
    <row r="1038" spans="1:32" x14ac:dyDescent="0.25">
      <c r="A1038" s="183" t="s">
        <v>49</v>
      </c>
      <c r="B1038" s="183" t="s">
        <v>38</v>
      </c>
      <c r="C1038" s="40" t="s">
        <v>975</v>
      </c>
      <c r="D1038" s="183">
        <v>1</v>
      </c>
      <c r="E1038" s="207" t="s">
        <v>466</v>
      </c>
      <c r="F1038" s="207">
        <v>3</v>
      </c>
      <c r="G1038" s="186"/>
      <c r="H1038" s="109">
        <v>4.8033623536475583</v>
      </c>
      <c r="I1038" s="121">
        <v>11.777131080627441</v>
      </c>
      <c r="J1038" s="121">
        <v>10.724473513199809</v>
      </c>
      <c r="K1038" s="121">
        <v>1.0526575674276319</v>
      </c>
      <c r="L1038" s="130"/>
      <c r="M1038" s="109">
        <v>0.11777131080627441</v>
      </c>
      <c r="N1038" s="109">
        <v>0.1072447351319981</v>
      </c>
      <c r="O1038" s="109">
        <v>1.0526575674276319E-2</v>
      </c>
      <c r="P1038" s="130"/>
      <c r="Q1038" s="109">
        <v>1.3278199999999998</v>
      </c>
      <c r="R1038" s="107">
        <f t="shared" si="233"/>
        <v>0.15637910191478727</v>
      </c>
      <c r="S1038" s="109">
        <f t="shared" si="233"/>
        <v>0.14240170420296969</v>
      </c>
      <c r="T1038" s="110">
        <f t="shared" si="233"/>
        <v>1.397739771181758E-2</v>
      </c>
      <c r="U1038" s="108">
        <f t="shared" si="235"/>
        <v>0.4691373057443618</v>
      </c>
      <c r="V1038" s="11">
        <f t="shared" si="235"/>
        <v>0.42720511260890909</v>
      </c>
      <c r="W1038" s="11">
        <f t="shared" si="235"/>
        <v>4.1932193135452739E-2</v>
      </c>
      <c r="X1038" s="92">
        <f t="shared" si="236"/>
        <v>4691.3730574436177</v>
      </c>
      <c r="Y1038" s="15">
        <f t="shared" si="237"/>
        <v>4272.0511260890908</v>
      </c>
      <c r="Z1038" s="15">
        <f t="shared" si="238"/>
        <v>419.32193135452741</v>
      </c>
      <c r="AA1038" s="111">
        <f t="shared" si="234"/>
        <v>46.91373057443618</v>
      </c>
      <c r="AB1038" s="87">
        <f t="shared" si="234"/>
        <v>42.720511260890909</v>
      </c>
      <c r="AC1038" s="127">
        <f t="shared" si="234"/>
        <v>4.1932193135452742</v>
      </c>
      <c r="AD1038" s="2"/>
      <c r="AE1038" s="2"/>
      <c r="AF1038" s="115"/>
    </row>
    <row r="1039" spans="1:32" x14ac:dyDescent="0.25">
      <c r="A1039" s="183" t="s">
        <v>49</v>
      </c>
      <c r="B1039" s="183" t="s">
        <v>38</v>
      </c>
      <c r="C1039" s="40" t="s">
        <v>975</v>
      </c>
      <c r="D1039" s="183">
        <v>1</v>
      </c>
      <c r="E1039" s="207" t="s">
        <v>490</v>
      </c>
      <c r="F1039" s="207">
        <v>3</v>
      </c>
      <c r="G1039" s="186"/>
      <c r="H1039" s="109">
        <v>4.7514779943069998</v>
      </c>
      <c r="I1039" s="121">
        <v>11.69985294342041</v>
      </c>
      <c r="J1039" s="121">
        <v>10.707175384498095</v>
      </c>
      <c r="K1039" s="121">
        <v>0.99267755892231513</v>
      </c>
      <c r="L1039" s="130"/>
      <c r="M1039" s="109">
        <v>0.11699852943420411</v>
      </c>
      <c r="N1039" s="109">
        <v>0.10707175384498095</v>
      </c>
      <c r="O1039" s="109">
        <v>9.9267755892231517E-3</v>
      </c>
      <c r="P1039" s="130"/>
      <c r="Q1039" s="109">
        <v>1.3469400000000002</v>
      </c>
      <c r="R1039" s="107">
        <f t="shared" si="233"/>
        <v>0.15758999923610692</v>
      </c>
      <c r="S1039" s="109">
        <f t="shared" si="233"/>
        <v>0.14421922812395868</v>
      </c>
      <c r="T1039" s="110">
        <f t="shared" si="233"/>
        <v>1.3370771112148235E-2</v>
      </c>
      <c r="U1039" s="108">
        <f t="shared" si="235"/>
        <v>0.47276999770832079</v>
      </c>
      <c r="V1039" s="11">
        <f t="shared" si="235"/>
        <v>0.43265768437187602</v>
      </c>
      <c r="W1039" s="11">
        <f t="shared" si="235"/>
        <v>4.0112313336444702E-2</v>
      </c>
      <c r="X1039" s="92">
        <f t="shared" si="236"/>
        <v>4727.6999770832081</v>
      </c>
      <c r="Y1039" s="15">
        <f t="shared" si="237"/>
        <v>4326.5768437187598</v>
      </c>
      <c r="Z1039" s="15">
        <f t="shared" si="238"/>
        <v>401.12313336444703</v>
      </c>
      <c r="AA1039" s="111">
        <f t="shared" si="234"/>
        <v>47.276999770832084</v>
      </c>
      <c r="AB1039" s="87">
        <f t="shared" si="234"/>
        <v>43.265768437187596</v>
      </c>
      <c r="AC1039" s="127">
        <f t="shared" si="234"/>
        <v>4.0112313336444707</v>
      </c>
      <c r="AD1039" s="2"/>
      <c r="AE1039" s="2"/>
      <c r="AF1039" s="115"/>
    </row>
    <row r="1040" spans="1:32" x14ac:dyDescent="0.25">
      <c r="A1040" s="183" t="s">
        <v>49</v>
      </c>
      <c r="B1040" s="183" t="s">
        <v>38</v>
      </c>
      <c r="C1040" s="40" t="s">
        <v>975</v>
      </c>
      <c r="D1040" s="183">
        <v>1</v>
      </c>
      <c r="E1040" s="207" t="s">
        <v>508</v>
      </c>
      <c r="F1040" s="207">
        <v>3</v>
      </c>
      <c r="G1040" s="186"/>
      <c r="H1040" s="109">
        <v>3.6039527223406664</v>
      </c>
      <c r="I1040" s="121">
        <v>11.541031837463379</v>
      </c>
      <c r="J1040" s="121">
        <v>10.8185707217754</v>
      </c>
      <c r="K1040" s="121">
        <v>0.72246111568797922</v>
      </c>
      <c r="L1040" s="130"/>
      <c r="M1040" s="109">
        <v>0.11541031837463379</v>
      </c>
      <c r="N1040" s="109">
        <v>0.108185707217754</v>
      </c>
      <c r="O1040" s="109">
        <v>7.2246111568797918E-3</v>
      </c>
      <c r="P1040" s="130"/>
      <c r="Q1040" s="109">
        <v>1.2633799999999999</v>
      </c>
      <c r="R1040" s="107">
        <f t="shared" si="233"/>
        <v>0.14580708802814485</v>
      </c>
      <c r="S1040" s="109">
        <f t="shared" si="233"/>
        <v>0.13667965878476604</v>
      </c>
      <c r="T1040" s="110">
        <f t="shared" si="233"/>
        <v>9.1274292433787905E-3</v>
      </c>
      <c r="U1040" s="108">
        <f t="shared" si="235"/>
        <v>0.43742126408443455</v>
      </c>
      <c r="V1040" s="11">
        <f t="shared" si="235"/>
        <v>0.41003897635429815</v>
      </c>
      <c r="W1040" s="11">
        <f t="shared" si="235"/>
        <v>2.7382287730136373E-2</v>
      </c>
      <c r="X1040" s="92">
        <f t="shared" si="236"/>
        <v>4374.2126408443455</v>
      </c>
      <c r="Y1040" s="15">
        <f t="shared" si="237"/>
        <v>4100.3897635429812</v>
      </c>
      <c r="Z1040" s="15">
        <f t="shared" si="238"/>
        <v>273.82287730136375</v>
      </c>
      <c r="AA1040" s="111">
        <f t="shared" si="234"/>
        <v>43.742126408443454</v>
      </c>
      <c r="AB1040" s="87">
        <f t="shared" si="234"/>
        <v>41.003897635429816</v>
      </c>
      <c r="AC1040" s="127">
        <f t="shared" si="234"/>
        <v>2.7382287730136374</v>
      </c>
      <c r="AD1040" s="2"/>
      <c r="AE1040" s="2"/>
      <c r="AF1040" s="115"/>
    </row>
    <row r="1041" spans="1:32" x14ac:dyDescent="0.25">
      <c r="A1041" s="183" t="s">
        <v>49</v>
      </c>
      <c r="B1041" s="183" t="s">
        <v>38</v>
      </c>
      <c r="C1041" s="40" t="s">
        <v>975</v>
      </c>
      <c r="D1041" s="183">
        <v>1</v>
      </c>
      <c r="E1041" s="207" t="s">
        <v>509</v>
      </c>
      <c r="F1041" s="207">
        <v>3</v>
      </c>
      <c r="G1041" s="186"/>
      <c r="H1041" s="109">
        <v>4.5037863690712872</v>
      </c>
      <c r="I1041" s="121">
        <v>11.773672103881836</v>
      </c>
      <c r="J1041" s="121">
        <v>10.742958833611603</v>
      </c>
      <c r="K1041" s="121">
        <v>1.0307132702702333</v>
      </c>
      <c r="L1041" s="130"/>
      <c r="M1041" s="109">
        <v>0.11773672103881835</v>
      </c>
      <c r="N1041" s="109">
        <v>0.10742958833611603</v>
      </c>
      <c r="O1041" s="109">
        <v>1.0307132702702332E-2</v>
      </c>
      <c r="P1041" s="130"/>
      <c r="Q1041" s="109">
        <v>1.3117199999999998</v>
      </c>
      <c r="R1041" s="107">
        <f t="shared" si="233"/>
        <v>0.15443761172103879</v>
      </c>
      <c r="S1041" s="109">
        <f t="shared" si="233"/>
        <v>0.14091753961225009</v>
      </c>
      <c r="T1041" s="110">
        <f t="shared" si="233"/>
        <v>1.3520072108788701E-2</v>
      </c>
      <c r="U1041" s="108">
        <f t="shared" si="235"/>
        <v>0.46331283516311633</v>
      </c>
      <c r="V1041" s="11">
        <f t="shared" si="235"/>
        <v>0.42275261883675025</v>
      </c>
      <c r="W1041" s="11">
        <f t="shared" si="235"/>
        <v>4.0560216326366104E-2</v>
      </c>
      <c r="X1041" s="92">
        <f t="shared" si="236"/>
        <v>4633.1283516311632</v>
      </c>
      <c r="Y1041" s="15">
        <f t="shared" si="237"/>
        <v>4227.5261883675021</v>
      </c>
      <c r="Z1041" s="15">
        <f t="shared" si="238"/>
        <v>405.60216326366105</v>
      </c>
      <c r="AA1041" s="111">
        <f t="shared" si="234"/>
        <v>46.331283516311636</v>
      </c>
      <c r="AB1041" s="87">
        <f t="shared" si="234"/>
        <v>42.275261883675022</v>
      </c>
      <c r="AC1041" s="127">
        <f t="shared" si="234"/>
        <v>4.056021632636611</v>
      </c>
      <c r="AD1041" s="2"/>
      <c r="AE1041" s="2"/>
      <c r="AF1041" s="115"/>
    </row>
    <row r="1042" spans="1:32" x14ac:dyDescent="0.25">
      <c r="A1042" s="183" t="s">
        <v>49</v>
      </c>
      <c r="B1042" s="183" t="s">
        <v>38</v>
      </c>
      <c r="C1042" s="40" t="s">
        <v>975</v>
      </c>
      <c r="D1042" s="183">
        <v>1</v>
      </c>
      <c r="E1042" s="207" t="s">
        <v>510</v>
      </c>
      <c r="F1042" s="207">
        <v>3</v>
      </c>
      <c r="G1042" s="186"/>
      <c r="H1042" s="109">
        <v>5.8979526890845522</v>
      </c>
      <c r="I1042" s="121">
        <v>11.735780715942383</v>
      </c>
      <c r="J1042" s="121">
        <v>10.51682382921304</v>
      </c>
      <c r="K1042" s="121">
        <v>1.2189568867293428</v>
      </c>
      <c r="L1042" s="130"/>
      <c r="M1042" s="109">
        <v>0.11735780715942383</v>
      </c>
      <c r="N1042" s="109">
        <v>0.1051682382921304</v>
      </c>
      <c r="O1042" s="109">
        <v>1.2189568867293428E-2</v>
      </c>
      <c r="P1042" s="130"/>
      <c r="Q1042" s="109">
        <v>1.2745399999999998</v>
      </c>
      <c r="R1042" s="107">
        <f t="shared" si="233"/>
        <v>0.14957721953697203</v>
      </c>
      <c r="S1042" s="109">
        <f t="shared" si="233"/>
        <v>0.13404112643285185</v>
      </c>
      <c r="T1042" s="110">
        <f t="shared" si="233"/>
        <v>1.5536093104120163E-2</v>
      </c>
      <c r="U1042" s="108">
        <f t="shared" si="235"/>
        <v>0.44873165861091607</v>
      </c>
      <c r="V1042" s="11">
        <f t="shared" si="235"/>
        <v>0.40212337929855557</v>
      </c>
      <c r="W1042" s="11">
        <f t="shared" si="235"/>
        <v>4.6608279312360487E-2</v>
      </c>
      <c r="X1042" s="92">
        <f t="shared" si="236"/>
        <v>4487.3165861091611</v>
      </c>
      <c r="Y1042" s="15">
        <f t="shared" si="237"/>
        <v>4021.2337929855557</v>
      </c>
      <c r="Z1042" s="15">
        <f t="shared" si="238"/>
        <v>466.08279312360486</v>
      </c>
      <c r="AA1042" s="111">
        <f t="shared" si="234"/>
        <v>44.873165861091614</v>
      </c>
      <c r="AB1042" s="87">
        <f t="shared" si="234"/>
        <v>40.212337929855558</v>
      </c>
      <c r="AC1042" s="127">
        <f t="shared" si="234"/>
        <v>4.6608279312360485</v>
      </c>
      <c r="AD1042" s="2"/>
      <c r="AE1042" s="2"/>
      <c r="AF1042" s="115"/>
    </row>
    <row r="1043" spans="1:32" x14ac:dyDescent="0.25">
      <c r="A1043" s="183" t="s">
        <v>49</v>
      </c>
      <c r="B1043" s="183" t="s">
        <v>38</v>
      </c>
      <c r="C1043" s="40" t="s">
        <v>975</v>
      </c>
      <c r="D1043" s="183">
        <v>1</v>
      </c>
      <c r="E1043" s="207" t="s">
        <v>511</v>
      </c>
      <c r="F1043" s="207">
        <v>3</v>
      </c>
      <c r="G1043" s="186"/>
      <c r="H1043" s="109">
        <v>3.6201584507041886</v>
      </c>
      <c r="I1043" s="121">
        <v>11.73576831817627</v>
      </c>
      <c r="J1043" s="121">
        <v>10.896423390423752</v>
      </c>
      <c r="K1043" s="121">
        <v>0.83934492775251712</v>
      </c>
      <c r="L1043" s="130"/>
      <c r="M1043" s="109">
        <v>0.11735768318176269</v>
      </c>
      <c r="N1043" s="109">
        <v>0.10896423390423753</v>
      </c>
      <c r="O1043" s="109">
        <v>8.393449277525172E-3</v>
      </c>
      <c r="P1043" s="130"/>
      <c r="Q1043" s="109">
        <v>1.3239800000000002</v>
      </c>
      <c r="R1043" s="107">
        <f t="shared" si="233"/>
        <v>0.15537922537899018</v>
      </c>
      <c r="S1043" s="109">
        <f t="shared" si="233"/>
        <v>0.14426646640453242</v>
      </c>
      <c r="T1043" s="110">
        <f t="shared" si="233"/>
        <v>1.1112758974457779E-2</v>
      </c>
      <c r="U1043" s="108">
        <f t="shared" si="235"/>
        <v>0.46613767613697055</v>
      </c>
      <c r="V1043" s="11">
        <f t="shared" si="235"/>
        <v>0.43279939921359722</v>
      </c>
      <c r="W1043" s="11">
        <f t="shared" si="235"/>
        <v>3.3338276923373336E-2</v>
      </c>
      <c r="X1043" s="92">
        <f t="shared" si="236"/>
        <v>4661.3767613697055</v>
      </c>
      <c r="Y1043" s="15">
        <f t="shared" si="237"/>
        <v>4327.9939921359719</v>
      </c>
      <c r="Z1043" s="15">
        <f t="shared" si="238"/>
        <v>333.38276923373337</v>
      </c>
      <c r="AA1043" s="111">
        <f t="shared" si="234"/>
        <v>46.613767613697057</v>
      </c>
      <c r="AB1043" s="87">
        <f t="shared" si="234"/>
        <v>43.27993992135972</v>
      </c>
      <c r="AC1043" s="127">
        <f t="shared" si="234"/>
        <v>3.3338276923373336</v>
      </c>
      <c r="AD1043" s="2"/>
      <c r="AE1043" s="2"/>
      <c r="AF1043" s="115"/>
    </row>
    <row r="1044" spans="1:32" x14ac:dyDescent="0.25">
      <c r="A1044" s="183" t="s">
        <v>49</v>
      </c>
      <c r="B1044" s="183" t="s">
        <v>38</v>
      </c>
      <c r="C1044" s="40" t="s">
        <v>975</v>
      </c>
      <c r="D1044" s="183">
        <v>1</v>
      </c>
      <c r="E1044" s="207" t="s">
        <v>512</v>
      </c>
      <c r="F1044" s="207">
        <v>3</v>
      </c>
      <c r="G1044" s="186"/>
      <c r="H1044" s="109">
        <v>3.6094159371405201</v>
      </c>
      <c r="I1044" s="121">
        <v>11.721960067749023</v>
      </c>
      <c r="J1044" s="121">
        <v>11.11762324280536</v>
      </c>
      <c r="K1044" s="121">
        <v>0.60433682494366359</v>
      </c>
      <c r="L1044" s="130"/>
      <c r="M1044" s="109">
        <v>0.11721960067749024</v>
      </c>
      <c r="N1044" s="109">
        <v>0.11117623242805359</v>
      </c>
      <c r="O1044" s="109">
        <v>6.0433682494366358E-3</v>
      </c>
      <c r="P1044" s="130"/>
      <c r="Q1044" s="109">
        <v>1.5103199999999999</v>
      </c>
      <c r="R1044" s="107">
        <f t="shared" si="233"/>
        <v>0.17703910729522704</v>
      </c>
      <c r="S1044" s="109">
        <f t="shared" si="233"/>
        <v>0.16791168736073789</v>
      </c>
      <c r="T1044" s="110">
        <f t="shared" si="233"/>
        <v>9.1274199344891383E-3</v>
      </c>
      <c r="U1044" s="108">
        <f t="shared" si="235"/>
        <v>0.53111732188568106</v>
      </c>
      <c r="V1044" s="11">
        <f t="shared" si="235"/>
        <v>0.50373506208221364</v>
      </c>
      <c r="W1044" s="11">
        <f t="shared" si="235"/>
        <v>2.7382259803467417E-2</v>
      </c>
      <c r="X1044" s="92">
        <f t="shared" si="236"/>
        <v>5311.1732188568103</v>
      </c>
      <c r="Y1044" s="15">
        <f t="shared" si="237"/>
        <v>5037.3506208221361</v>
      </c>
      <c r="Z1044" s="15">
        <f t="shared" si="238"/>
        <v>273.82259803467417</v>
      </c>
      <c r="AA1044" s="111">
        <f t="shared" si="234"/>
        <v>53.111732188568105</v>
      </c>
      <c r="AB1044" s="87">
        <f t="shared" si="234"/>
        <v>50.373506208221364</v>
      </c>
      <c r="AC1044" s="127">
        <f t="shared" si="234"/>
        <v>2.7382259803467419</v>
      </c>
      <c r="AD1044" s="2"/>
      <c r="AE1044" s="2"/>
      <c r="AF1044" s="115"/>
    </row>
    <row r="1045" spans="1:32" x14ac:dyDescent="0.25">
      <c r="A1045" s="183" t="s">
        <v>49</v>
      </c>
      <c r="B1045" s="183" t="s">
        <v>38</v>
      </c>
      <c r="C1045" s="40" t="s">
        <v>975</v>
      </c>
      <c r="D1045" s="183">
        <v>1</v>
      </c>
      <c r="E1045" s="207" t="s">
        <v>545</v>
      </c>
      <c r="F1045" s="207">
        <v>3</v>
      </c>
      <c r="G1045" s="186"/>
      <c r="H1045" s="109">
        <v>4.1727035641841805</v>
      </c>
      <c r="I1045" s="121">
        <v>11.724688053131104</v>
      </c>
      <c r="J1045" s="121">
        <v>10.576220356668481</v>
      </c>
      <c r="K1045" s="121">
        <v>1.1484676964626228</v>
      </c>
      <c r="L1045" s="130"/>
      <c r="M1045" s="109">
        <v>0.11724688053131103</v>
      </c>
      <c r="N1045" s="109">
        <v>0.10576220356668481</v>
      </c>
      <c r="O1045" s="109">
        <v>1.1484676964626229E-2</v>
      </c>
      <c r="P1045" s="130"/>
      <c r="Q1045" s="109">
        <v>1.2576200000000002</v>
      </c>
      <c r="R1045" s="107">
        <f t="shared" ref="R1045:T1107" si="239">$Q1045*M1045</f>
        <v>0.14745202189378739</v>
      </c>
      <c r="S1045" s="109">
        <f t="shared" si="239"/>
        <v>0.13300866244953416</v>
      </c>
      <c r="T1045" s="110">
        <f t="shared" si="239"/>
        <v>1.4443359444253239E-2</v>
      </c>
      <c r="U1045" s="108">
        <f t="shared" si="235"/>
        <v>0.44235606568136221</v>
      </c>
      <c r="V1045" s="11">
        <f t="shared" si="235"/>
        <v>0.39902598734860251</v>
      </c>
      <c r="W1045" s="11">
        <f t="shared" si="235"/>
        <v>4.3330078332759724E-2</v>
      </c>
      <c r="X1045" s="92">
        <f t="shared" si="236"/>
        <v>4423.5606568136218</v>
      </c>
      <c r="Y1045" s="15">
        <f t="shared" si="237"/>
        <v>3990.2598734860248</v>
      </c>
      <c r="Z1045" s="15">
        <f t="shared" si="238"/>
        <v>433.30078332759723</v>
      </c>
      <c r="AA1045" s="111">
        <f t="shared" si="234"/>
        <v>44.23560656813622</v>
      </c>
      <c r="AB1045" s="87">
        <f t="shared" si="234"/>
        <v>39.902598734860248</v>
      </c>
      <c r="AC1045" s="127">
        <f t="shared" si="234"/>
        <v>4.3330078332759721</v>
      </c>
      <c r="AD1045" s="2"/>
      <c r="AE1045" s="2"/>
      <c r="AF1045" s="115"/>
    </row>
    <row r="1046" spans="1:32" x14ac:dyDescent="0.25">
      <c r="A1046" s="183" t="s">
        <v>49</v>
      </c>
      <c r="B1046" s="183" t="s">
        <v>38</v>
      </c>
      <c r="C1046" s="40" t="s">
        <v>975</v>
      </c>
      <c r="D1046" s="183">
        <v>1</v>
      </c>
      <c r="E1046" s="207" t="s">
        <v>559</v>
      </c>
      <c r="F1046" s="207">
        <v>3</v>
      </c>
      <c r="G1046" s="186"/>
      <c r="H1046" s="109">
        <v>3.9364045589503043</v>
      </c>
      <c r="I1046" s="121">
        <v>11.732690811157227</v>
      </c>
      <c r="J1046" s="121">
        <v>10.851902128259244</v>
      </c>
      <c r="K1046" s="121">
        <v>0.88078868289798251</v>
      </c>
      <c r="L1046" s="130"/>
      <c r="M1046" s="109">
        <v>0.11732690811157226</v>
      </c>
      <c r="N1046" s="109">
        <v>0.10851902128259244</v>
      </c>
      <c r="O1046" s="109">
        <v>8.8078868289798249E-3</v>
      </c>
      <c r="P1046" s="130"/>
      <c r="Q1046" s="109">
        <v>1.3412599999999999</v>
      </c>
      <c r="R1046" s="107">
        <f t="shared" si="239"/>
        <v>0.1573658887737274</v>
      </c>
      <c r="S1046" s="109">
        <f t="shared" si="239"/>
        <v>0.14555222248548993</v>
      </c>
      <c r="T1046" s="110">
        <f t="shared" si="239"/>
        <v>1.1813666288237479E-2</v>
      </c>
      <c r="U1046" s="108">
        <f t="shared" si="235"/>
        <v>0.47209766632118216</v>
      </c>
      <c r="V1046" s="11">
        <f t="shared" si="235"/>
        <v>0.4366566674564698</v>
      </c>
      <c r="W1046" s="11">
        <f t="shared" si="235"/>
        <v>3.5440998864712442E-2</v>
      </c>
      <c r="X1046" s="92">
        <f t="shared" si="236"/>
        <v>4720.9766632118217</v>
      </c>
      <c r="Y1046" s="15">
        <f t="shared" si="237"/>
        <v>4366.5666745646977</v>
      </c>
      <c r="Z1046" s="15">
        <f t="shared" si="238"/>
        <v>354.40998864712441</v>
      </c>
      <c r="AA1046" s="111">
        <f t="shared" si="234"/>
        <v>47.209766632118217</v>
      </c>
      <c r="AB1046" s="87">
        <f t="shared" si="234"/>
        <v>43.66566674564698</v>
      </c>
      <c r="AC1046" s="127">
        <f t="shared" si="234"/>
        <v>3.5440998864712441</v>
      </c>
      <c r="AD1046" s="2"/>
      <c r="AE1046" s="2"/>
      <c r="AF1046" s="115"/>
    </row>
    <row r="1047" spans="1:32" x14ac:dyDescent="0.25">
      <c r="A1047" s="183" t="s">
        <v>49</v>
      </c>
      <c r="B1047" s="183" t="s">
        <v>38</v>
      </c>
      <c r="C1047" s="40" t="s">
        <v>975</v>
      </c>
      <c r="D1047" s="183">
        <v>1</v>
      </c>
      <c r="E1047" s="207" t="s">
        <v>560</v>
      </c>
      <c r="F1047" s="207">
        <v>3</v>
      </c>
      <c r="G1047" s="186"/>
      <c r="H1047" s="109">
        <v>5.0098537496111515</v>
      </c>
      <c r="I1047" s="121">
        <v>11.806549072265625</v>
      </c>
      <c r="J1047" s="121">
        <v>10.554071662213556</v>
      </c>
      <c r="K1047" s="121">
        <v>1.2524774100520695</v>
      </c>
      <c r="L1047" s="130"/>
      <c r="M1047" s="109">
        <v>0.11806549072265625</v>
      </c>
      <c r="N1047" s="109">
        <v>0.10554071662213556</v>
      </c>
      <c r="O1047" s="109">
        <v>1.2524774100520695E-2</v>
      </c>
      <c r="P1047" s="130"/>
      <c r="Q1047" s="109">
        <v>1.5164</v>
      </c>
      <c r="R1047" s="107">
        <f t="shared" si="239"/>
        <v>0.17903451013183594</v>
      </c>
      <c r="S1047" s="109">
        <f t="shared" si="239"/>
        <v>0.16004194268580635</v>
      </c>
      <c r="T1047" s="110">
        <f t="shared" si="239"/>
        <v>1.899256744602958E-2</v>
      </c>
      <c r="U1047" s="108">
        <f t="shared" si="235"/>
        <v>0.53710353039550773</v>
      </c>
      <c r="V1047" s="11">
        <f t="shared" si="235"/>
        <v>0.4801258280574191</v>
      </c>
      <c r="W1047" s="11">
        <f t="shared" si="235"/>
        <v>5.697770233808875E-2</v>
      </c>
      <c r="X1047" s="92">
        <f t="shared" si="236"/>
        <v>5371.0353039550773</v>
      </c>
      <c r="Y1047" s="15">
        <f t="shared" si="237"/>
        <v>4801.2582805741913</v>
      </c>
      <c r="Z1047" s="15">
        <f t="shared" si="238"/>
        <v>569.7770233808875</v>
      </c>
      <c r="AA1047" s="111">
        <f t="shared" si="234"/>
        <v>53.710353039550775</v>
      </c>
      <c r="AB1047" s="87">
        <f t="shared" si="234"/>
        <v>48.012582805741914</v>
      </c>
      <c r="AC1047" s="127">
        <f t="shared" si="234"/>
        <v>5.6977702338088747</v>
      </c>
      <c r="AD1047" s="2"/>
      <c r="AE1047" s="2"/>
      <c r="AF1047" s="115"/>
    </row>
    <row r="1048" spans="1:32" x14ac:dyDescent="0.25">
      <c r="A1048" s="183" t="s">
        <v>49</v>
      </c>
      <c r="B1048" s="183" t="s">
        <v>38</v>
      </c>
      <c r="C1048" s="40" t="s">
        <v>975</v>
      </c>
      <c r="D1048" s="183">
        <v>2</v>
      </c>
      <c r="E1048" s="207" t="s">
        <v>521</v>
      </c>
      <c r="F1048" s="207">
        <v>1.5</v>
      </c>
      <c r="G1048" s="186">
        <v>28.5</v>
      </c>
      <c r="H1048" s="109">
        <v>4.523305084745763</v>
      </c>
      <c r="I1048" s="121">
        <v>11.778056144714355</v>
      </c>
      <c r="J1048" s="121">
        <v>10.669582755383798</v>
      </c>
      <c r="K1048" s="121">
        <v>1.1084733893305572</v>
      </c>
      <c r="L1048" s="130"/>
      <c r="M1048" s="109">
        <v>0.11778056144714355</v>
      </c>
      <c r="N1048" s="109">
        <v>0.10669582755383798</v>
      </c>
      <c r="O1048" s="109">
        <v>1.1084733893305571E-2</v>
      </c>
      <c r="P1048" s="130"/>
      <c r="Q1048" s="109">
        <v>1.1102799999999999</v>
      </c>
      <c r="R1048" s="107">
        <f t="shared" si="239"/>
        <v>0.13076940176353452</v>
      </c>
      <c r="S1048" s="109">
        <f t="shared" si="239"/>
        <v>0.11846224341647522</v>
      </c>
      <c r="T1048" s="110">
        <f t="shared" si="239"/>
        <v>1.2307158347059309E-2</v>
      </c>
      <c r="U1048" s="108">
        <f t="shared" si="235"/>
        <v>0.19615410264530181</v>
      </c>
      <c r="V1048" s="11">
        <f t="shared" si="235"/>
        <v>0.17769336512471284</v>
      </c>
      <c r="W1048" s="11">
        <f t="shared" si="235"/>
        <v>1.8460737520588966E-2</v>
      </c>
      <c r="X1048" s="92">
        <f t="shared" si="236"/>
        <v>1961.541026453018</v>
      </c>
      <c r="Y1048" s="15">
        <f t="shared" si="237"/>
        <v>1776.9336512471284</v>
      </c>
      <c r="Z1048" s="15">
        <f t="shared" si="238"/>
        <v>184.60737520588967</v>
      </c>
      <c r="AA1048" s="111">
        <f t="shared" si="234"/>
        <v>19.61541026453018</v>
      </c>
      <c r="AB1048" s="87">
        <f t="shared" si="234"/>
        <v>17.769336512471284</v>
      </c>
      <c r="AC1048" s="127">
        <f t="shared" si="234"/>
        <v>1.8460737520588968</v>
      </c>
      <c r="AD1048" s="2"/>
      <c r="AE1048" s="2"/>
      <c r="AF1048" s="115"/>
    </row>
    <row r="1049" spans="1:32" x14ac:dyDescent="0.25">
      <c r="A1049" s="183" t="s">
        <v>49</v>
      </c>
      <c r="B1049" s="183" t="s">
        <v>38</v>
      </c>
      <c r="C1049" s="40" t="s">
        <v>975</v>
      </c>
      <c r="D1049" s="183">
        <v>2</v>
      </c>
      <c r="E1049" s="207" t="s">
        <v>522</v>
      </c>
      <c r="F1049" s="207">
        <v>3</v>
      </c>
      <c r="G1049" s="186"/>
      <c r="H1049" s="109">
        <v>4.8439886537202268</v>
      </c>
      <c r="I1049" s="121">
        <v>11.754095077514648</v>
      </c>
      <c r="J1049" s="121">
        <v>10.574405235258903</v>
      </c>
      <c r="K1049" s="121">
        <v>1.1796898422557458</v>
      </c>
      <c r="L1049" s="130"/>
      <c r="M1049" s="109">
        <v>0.11754095077514648</v>
      </c>
      <c r="N1049" s="109">
        <v>0.10574405235258903</v>
      </c>
      <c r="O1049" s="109">
        <v>1.1796898422557458E-2</v>
      </c>
      <c r="P1049" s="130"/>
      <c r="Q1049" s="109">
        <v>1.2490400000000002</v>
      </c>
      <c r="R1049" s="107">
        <f t="shared" si="239"/>
        <v>0.14681334915618899</v>
      </c>
      <c r="S1049" s="109">
        <f t="shared" si="239"/>
        <v>0.13207855115047781</v>
      </c>
      <c r="T1049" s="110">
        <f t="shared" si="239"/>
        <v>1.473479800571117E-2</v>
      </c>
      <c r="U1049" s="108">
        <f t="shared" si="235"/>
        <v>0.44044004746856691</v>
      </c>
      <c r="V1049" s="11">
        <f t="shared" si="235"/>
        <v>0.39623565345143347</v>
      </c>
      <c r="W1049" s="11">
        <f t="shared" si="235"/>
        <v>4.4204394017133504E-2</v>
      </c>
      <c r="X1049" s="92">
        <f t="shared" si="236"/>
        <v>4404.400474685669</v>
      </c>
      <c r="Y1049" s="15">
        <f t="shared" si="237"/>
        <v>3962.3565345143347</v>
      </c>
      <c r="Z1049" s="15">
        <f t="shared" si="238"/>
        <v>442.04394017133507</v>
      </c>
      <c r="AA1049" s="111">
        <f t="shared" si="234"/>
        <v>44.044004746856693</v>
      </c>
      <c r="AB1049" s="87">
        <f t="shared" si="234"/>
        <v>39.623565345143348</v>
      </c>
      <c r="AC1049" s="127">
        <f t="shared" si="234"/>
        <v>4.4204394017133506</v>
      </c>
      <c r="AD1049" s="2"/>
      <c r="AE1049" s="2"/>
      <c r="AF1049" s="115"/>
    </row>
    <row r="1050" spans="1:32" x14ac:dyDescent="0.25">
      <c r="A1050" s="183" t="s">
        <v>49</v>
      </c>
      <c r="B1050" s="183" t="s">
        <v>38</v>
      </c>
      <c r="C1050" s="40" t="s">
        <v>975</v>
      </c>
      <c r="D1050" s="183">
        <v>2</v>
      </c>
      <c r="E1050" s="207" t="s">
        <v>523</v>
      </c>
      <c r="F1050" s="207">
        <v>3</v>
      </c>
      <c r="G1050" s="186"/>
      <c r="H1050" s="109">
        <v>3.9428748835765299</v>
      </c>
      <c r="I1050" s="121">
        <v>11.622270107269287</v>
      </c>
      <c r="J1050" s="121">
        <v>11.172827945959121</v>
      </c>
      <c r="K1050" s="121">
        <v>0.44944216131016645</v>
      </c>
      <c r="L1050" s="130"/>
      <c r="M1050" s="109">
        <v>0.11622270107269288</v>
      </c>
      <c r="N1050" s="109">
        <v>0.11172827945959121</v>
      </c>
      <c r="O1050" s="109">
        <v>4.4944216131016642E-3</v>
      </c>
      <c r="P1050" s="130"/>
      <c r="Q1050" s="109">
        <v>1.3085199999999999</v>
      </c>
      <c r="R1050" s="107">
        <f t="shared" si="239"/>
        <v>0.15207972880764006</v>
      </c>
      <c r="S1050" s="109">
        <f t="shared" si="239"/>
        <v>0.14619868823846427</v>
      </c>
      <c r="T1050" s="110">
        <f t="shared" si="239"/>
        <v>5.8810405691757895E-3</v>
      </c>
      <c r="U1050" s="108">
        <f t="shared" si="235"/>
        <v>0.45623918642292022</v>
      </c>
      <c r="V1050" s="11">
        <f t="shared" si="235"/>
        <v>0.43859606471539286</v>
      </c>
      <c r="W1050" s="11">
        <f t="shared" si="235"/>
        <v>1.7643121707527368E-2</v>
      </c>
      <c r="X1050" s="92">
        <f t="shared" si="236"/>
        <v>4562.3918642292019</v>
      </c>
      <c r="Y1050" s="15">
        <f t="shared" si="237"/>
        <v>4385.9606471539282</v>
      </c>
      <c r="Z1050" s="15">
        <f t="shared" si="238"/>
        <v>176.43121707527368</v>
      </c>
      <c r="AA1050" s="111">
        <f t="shared" si="234"/>
        <v>45.623918642292018</v>
      </c>
      <c r="AB1050" s="87">
        <f t="shared" si="234"/>
        <v>43.85960647153928</v>
      </c>
      <c r="AC1050" s="127">
        <f t="shared" si="234"/>
        <v>1.7643121707527367</v>
      </c>
      <c r="AD1050" s="2"/>
      <c r="AE1050" s="2"/>
      <c r="AF1050" s="115"/>
    </row>
    <row r="1051" spans="1:32" x14ac:dyDescent="0.25">
      <c r="A1051" s="183" t="s">
        <v>49</v>
      </c>
      <c r="B1051" s="183" t="s">
        <v>38</v>
      </c>
      <c r="C1051" s="40" t="s">
        <v>975</v>
      </c>
      <c r="D1051" s="183">
        <v>2</v>
      </c>
      <c r="E1051" s="207" t="s">
        <v>524</v>
      </c>
      <c r="F1051" s="207">
        <v>3</v>
      </c>
      <c r="G1051" s="186"/>
      <c r="H1051" s="109">
        <v>5.1967116852611932</v>
      </c>
      <c r="I1051" s="121">
        <v>11.79859733581543</v>
      </c>
      <c r="J1051" s="121">
        <v>10.804081007374515</v>
      </c>
      <c r="K1051" s="121">
        <v>0.99451632844091442</v>
      </c>
      <c r="L1051" s="130"/>
      <c r="M1051" s="109">
        <v>0.11798597335815429</v>
      </c>
      <c r="N1051" s="109">
        <v>0.10804081007374515</v>
      </c>
      <c r="O1051" s="109">
        <v>9.9451632844091437E-3</v>
      </c>
      <c r="P1051" s="130"/>
      <c r="Q1051" s="109">
        <v>1.3429200000000001</v>
      </c>
      <c r="R1051" s="107">
        <f t="shared" si="239"/>
        <v>0.15844572334213258</v>
      </c>
      <c r="S1051" s="109">
        <f t="shared" si="239"/>
        <v>0.14509016466423386</v>
      </c>
      <c r="T1051" s="110">
        <f t="shared" si="239"/>
        <v>1.3355558677898728E-2</v>
      </c>
      <c r="U1051" s="108">
        <f t="shared" si="235"/>
        <v>0.47533717002639769</v>
      </c>
      <c r="V1051" s="11">
        <f t="shared" si="235"/>
        <v>0.43527049399270151</v>
      </c>
      <c r="W1051" s="11">
        <f t="shared" si="235"/>
        <v>4.0066676033696187E-2</v>
      </c>
      <c r="X1051" s="92">
        <f t="shared" si="236"/>
        <v>4753.3717002639769</v>
      </c>
      <c r="Y1051" s="15">
        <f t="shared" si="237"/>
        <v>4352.7049399270154</v>
      </c>
      <c r="Z1051" s="15">
        <f t="shared" si="238"/>
        <v>400.66676033696189</v>
      </c>
      <c r="AA1051" s="111">
        <f t="shared" ref="AA1051:AC1107" si="240">X1051*0.01</f>
        <v>47.533717002639769</v>
      </c>
      <c r="AB1051" s="87">
        <f t="shared" si="240"/>
        <v>43.527049399270155</v>
      </c>
      <c r="AC1051" s="127">
        <f t="shared" si="240"/>
        <v>4.0066676033696194</v>
      </c>
      <c r="AD1051" s="2"/>
      <c r="AE1051" s="2"/>
      <c r="AF1051" s="115"/>
    </row>
    <row r="1052" spans="1:32" x14ac:dyDescent="0.25">
      <c r="A1052" s="183" t="s">
        <v>49</v>
      </c>
      <c r="B1052" s="183" t="s">
        <v>38</v>
      </c>
      <c r="C1052" s="40" t="s">
        <v>975</v>
      </c>
      <c r="D1052" s="183">
        <v>2</v>
      </c>
      <c r="E1052" s="207" t="s">
        <v>525</v>
      </c>
      <c r="F1052" s="207">
        <v>3</v>
      </c>
      <c r="G1052" s="186"/>
      <c r="H1052" s="109">
        <v>4.3239533287577467</v>
      </c>
      <c r="I1052" s="121">
        <v>11.787251472473145</v>
      </c>
      <c r="J1052" s="121">
        <v>10.866325866709689</v>
      </c>
      <c r="K1052" s="121">
        <v>0.92092560576345583</v>
      </c>
      <c r="L1052" s="130"/>
      <c r="M1052" s="109">
        <v>0.11787251472473144</v>
      </c>
      <c r="N1052" s="109">
        <v>0.10866325866709689</v>
      </c>
      <c r="O1052" s="109">
        <v>9.2092560576345576E-3</v>
      </c>
      <c r="P1052" s="130"/>
      <c r="Q1052" s="109">
        <v>1.3485600000000002</v>
      </c>
      <c r="R1052" s="107">
        <f t="shared" si="239"/>
        <v>0.15895815845718386</v>
      </c>
      <c r="S1052" s="109">
        <f t="shared" si="239"/>
        <v>0.14653892410810021</v>
      </c>
      <c r="T1052" s="110">
        <f t="shared" si="239"/>
        <v>1.2419234349083661E-2</v>
      </c>
      <c r="U1052" s="108">
        <f t="shared" si="235"/>
        <v>0.47687447537155159</v>
      </c>
      <c r="V1052" s="11">
        <f t="shared" si="235"/>
        <v>0.43961677232430058</v>
      </c>
      <c r="W1052" s="11">
        <f t="shared" si="235"/>
        <v>3.7257703047250984E-2</v>
      </c>
      <c r="X1052" s="92">
        <f t="shared" si="236"/>
        <v>4768.7447537155158</v>
      </c>
      <c r="Y1052" s="15">
        <f t="shared" si="237"/>
        <v>4396.1677232430056</v>
      </c>
      <c r="Z1052" s="15">
        <f t="shared" si="238"/>
        <v>372.57703047250982</v>
      </c>
      <c r="AA1052" s="111">
        <f t="shared" si="240"/>
        <v>47.687447537155158</v>
      </c>
      <c r="AB1052" s="87">
        <f t="shared" si="240"/>
        <v>43.961677232430056</v>
      </c>
      <c r="AC1052" s="127">
        <f t="shared" si="240"/>
        <v>3.7257703047250983</v>
      </c>
      <c r="AD1052" s="2"/>
      <c r="AE1052" s="2"/>
      <c r="AF1052" s="115"/>
    </row>
    <row r="1053" spans="1:32" x14ac:dyDescent="0.25">
      <c r="A1053" s="183" t="s">
        <v>49</v>
      </c>
      <c r="B1053" s="183" t="s">
        <v>38</v>
      </c>
      <c r="C1053" s="40" t="s">
        <v>975</v>
      </c>
      <c r="D1053" s="183">
        <v>2</v>
      </c>
      <c r="E1053" s="207" t="s">
        <v>526</v>
      </c>
      <c r="F1053" s="207">
        <v>3</v>
      </c>
      <c r="G1053" s="186"/>
      <c r="H1053" s="109">
        <v>3.6431883417972442</v>
      </c>
      <c r="I1053" s="121">
        <v>11.80158805847168</v>
      </c>
      <c r="J1053" s="121">
        <v>10.973860353422268</v>
      </c>
      <c r="K1053" s="121">
        <v>0.82772770504941207</v>
      </c>
      <c r="L1053" s="130"/>
      <c r="M1053" s="109">
        <v>0.11801588058471679</v>
      </c>
      <c r="N1053" s="109">
        <v>0.10973860353422267</v>
      </c>
      <c r="O1053" s="109">
        <v>8.2772770504941206E-3</v>
      </c>
      <c r="P1053" s="130"/>
      <c r="Q1053" s="109">
        <v>1.4024199999999998</v>
      </c>
      <c r="R1053" s="107">
        <f t="shared" si="239"/>
        <v>0.16550783124961849</v>
      </c>
      <c r="S1053" s="109">
        <f t="shared" si="239"/>
        <v>0.15389961236846453</v>
      </c>
      <c r="T1053" s="110">
        <f t="shared" si="239"/>
        <v>1.1608218881153962E-2</v>
      </c>
      <c r="U1053" s="108">
        <f t="shared" si="235"/>
        <v>0.49652349374885552</v>
      </c>
      <c r="V1053" s="11">
        <f t="shared" si="235"/>
        <v>0.46169883710539361</v>
      </c>
      <c r="W1053" s="11">
        <f t="shared" si="235"/>
        <v>3.4824656643461883E-2</v>
      </c>
      <c r="X1053" s="92">
        <f t="shared" si="236"/>
        <v>4965.2349374885553</v>
      </c>
      <c r="Y1053" s="15">
        <f t="shared" si="237"/>
        <v>4616.9883710539361</v>
      </c>
      <c r="Z1053" s="15">
        <f t="shared" si="238"/>
        <v>348.24656643461884</v>
      </c>
      <c r="AA1053" s="111">
        <f t="shared" si="240"/>
        <v>49.652349374885553</v>
      </c>
      <c r="AB1053" s="87">
        <f t="shared" si="240"/>
        <v>46.169883710539359</v>
      </c>
      <c r="AC1053" s="127">
        <f t="shared" si="240"/>
        <v>3.4824656643461886</v>
      </c>
      <c r="AD1053" s="2"/>
      <c r="AE1053" s="2"/>
      <c r="AF1053" s="115"/>
    </row>
    <row r="1054" spans="1:32" x14ac:dyDescent="0.25">
      <c r="A1054" s="183" t="s">
        <v>49</v>
      </c>
      <c r="B1054" s="183" t="s">
        <v>38</v>
      </c>
      <c r="C1054" s="40" t="s">
        <v>975</v>
      </c>
      <c r="D1054" s="183">
        <v>2</v>
      </c>
      <c r="E1054" s="207" t="s">
        <v>527</v>
      </c>
      <c r="F1054" s="207">
        <v>3</v>
      </c>
      <c r="G1054" s="186"/>
      <c r="H1054" s="109">
        <v>3.0047414311402649</v>
      </c>
      <c r="I1054" s="121">
        <v>11.828381538391113</v>
      </c>
      <c r="J1054" s="121">
        <v>11.068822038630524</v>
      </c>
      <c r="K1054" s="121">
        <v>0.75955949976058967</v>
      </c>
      <c r="L1054" s="130"/>
      <c r="M1054" s="109">
        <v>0.11828381538391114</v>
      </c>
      <c r="N1054" s="109">
        <v>0.11068822038630524</v>
      </c>
      <c r="O1054" s="109">
        <v>7.595594997605897E-3</v>
      </c>
      <c r="P1054" s="130"/>
      <c r="Q1054" s="109">
        <v>1.49708</v>
      </c>
      <c r="R1054" s="107">
        <f t="shared" si="239"/>
        <v>0.17708033433494569</v>
      </c>
      <c r="S1054" s="109">
        <f t="shared" si="239"/>
        <v>0.16570912097592985</v>
      </c>
      <c r="T1054" s="110">
        <f t="shared" si="239"/>
        <v>1.1371213359015836E-2</v>
      </c>
      <c r="U1054" s="108">
        <f t="shared" si="235"/>
        <v>0.53124100300483701</v>
      </c>
      <c r="V1054" s="11">
        <f t="shared" si="235"/>
        <v>0.49712736292778958</v>
      </c>
      <c r="W1054" s="11">
        <f t="shared" si="235"/>
        <v>3.4113640077047508E-2</v>
      </c>
      <c r="X1054" s="92">
        <f t="shared" si="236"/>
        <v>5312.4100300483697</v>
      </c>
      <c r="Y1054" s="15">
        <f t="shared" si="237"/>
        <v>4971.2736292778955</v>
      </c>
      <c r="Z1054" s="15">
        <f t="shared" si="238"/>
        <v>341.13640077047506</v>
      </c>
      <c r="AA1054" s="111">
        <f t="shared" si="240"/>
        <v>53.124100300483697</v>
      </c>
      <c r="AB1054" s="87">
        <f t="shared" si="240"/>
        <v>49.712736292778956</v>
      </c>
      <c r="AC1054" s="127">
        <f t="shared" si="240"/>
        <v>3.4113640077047509</v>
      </c>
      <c r="AD1054" s="2"/>
      <c r="AE1054" s="2"/>
      <c r="AF1054" s="115"/>
    </row>
    <row r="1055" spans="1:32" x14ac:dyDescent="0.25">
      <c r="A1055" s="183" t="s">
        <v>49</v>
      </c>
      <c r="B1055" s="183" t="s">
        <v>38</v>
      </c>
      <c r="C1055" s="40" t="s">
        <v>975</v>
      </c>
      <c r="D1055" s="183">
        <v>2</v>
      </c>
      <c r="E1055" s="207" t="s">
        <v>528</v>
      </c>
      <c r="F1055" s="207">
        <v>3</v>
      </c>
      <c r="G1055" s="186"/>
      <c r="H1055" s="109">
        <v>5.4495005549388749</v>
      </c>
      <c r="I1055" s="121">
        <v>11.969417572021484</v>
      </c>
      <c r="J1055" s="121">
        <v>10.821515371638062</v>
      </c>
      <c r="K1055" s="121">
        <v>1.1479022003834221</v>
      </c>
      <c r="L1055" s="130"/>
      <c r="M1055" s="109">
        <v>0.11969417572021485</v>
      </c>
      <c r="N1055" s="109">
        <v>0.10821515371638063</v>
      </c>
      <c r="O1055" s="109">
        <v>1.1479022003834221E-2</v>
      </c>
      <c r="P1055" s="130"/>
      <c r="Q1055" s="109">
        <v>1.3692600000000001</v>
      </c>
      <c r="R1055" s="107">
        <f t="shared" si="239"/>
        <v>0.16389244704666139</v>
      </c>
      <c r="S1055" s="109">
        <f t="shared" si="239"/>
        <v>0.14817468137769135</v>
      </c>
      <c r="T1055" s="110">
        <f t="shared" si="239"/>
        <v>1.5717765668970048E-2</v>
      </c>
      <c r="U1055" s="108">
        <f t="shared" si="235"/>
        <v>0.49167734113998418</v>
      </c>
      <c r="V1055" s="11">
        <f t="shared" si="235"/>
        <v>0.44452404413307406</v>
      </c>
      <c r="W1055" s="11">
        <f t="shared" si="235"/>
        <v>4.7153297006910143E-2</v>
      </c>
      <c r="X1055" s="92">
        <f t="shared" si="236"/>
        <v>4916.7734113998422</v>
      </c>
      <c r="Y1055" s="15">
        <f t="shared" si="237"/>
        <v>4445.2404413307404</v>
      </c>
      <c r="Z1055" s="15">
        <f t="shared" si="238"/>
        <v>471.53297006910145</v>
      </c>
      <c r="AA1055" s="111">
        <f t="shared" si="240"/>
        <v>49.167734113998421</v>
      </c>
      <c r="AB1055" s="87">
        <f t="shared" si="240"/>
        <v>44.452404413307406</v>
      </c>
      <c r="AC1055" s="127">
        <f t="shared" si="240"/>
        <v>4.7153297006910142</v>
      </c>
      <c r="AD1055" s="2"/>
      <c r="AE1055" s="2"/>
      <c r="AF1055" s="115"/>
    </row>
    <row r="1056" spans="1:32" x14ac:dyDescent="0.25">
      <c r="A1056" s="183" t="s">
        <v>49</v>
      </c>
      <c r="B1056" s="183" t="s">
        <v>38</v>
      </c>
      <c r="C1056" s="40" t="s">
        <v>975</v>
      </c>
      <c r="D1056" s="183">
        <v>2</v>
      </c>
      <c r="E1056" s="207" t="s">
        <v>529</v>
      </c>
      <c r="F1056" s="207">
        <v>3</v>
      </c>
      <c r="G1056" s="186"/>
      <c r="H1056" s="109">
        <v>4.597202645559892</v>
      </c>
      <c r="I1056" s="121">
        <v>11.730680465698242</v>
      </c>
      <c r="J1056" s="121">
        <v>10.411645834686118</v>
      </c>
      <c r="K1056" s="121">
        <v>1.3190346310121246</v>
      </c>
      <c r="L1056" s="130"/>
      <c r="M1056" s="109">
        <v>0.11730680465698243</v>
      </c>
      <c r="N1056" s="109">
        <v>0.10411645834686117</v>
      </c>
      <c r="O1056" s="109">
        <v>1.3190346310121247E-2</v>
      </c>
      <c r="P1056" s="130"/>
      <c r="Q1056" s="109">
        <v>1.3305600000000002</v>
      </c>
      <c r="R1056" s="107">
        <f t="shared" si="239"/>
        <v>0.15608374200439457</v>
      </c>
      <c r="S1056" s="109">
        <f t="shared" si="239"/>
        <v>0.13853319481799961</v>
      </c>
      <c r="T1056" s="110">
        <f t="shared" si="239"/>
        <v>1.7550547186394927E-2</v>
      </c>
      <c r="U1056" s="108">
        <f t="shared" si="235"/>
        <v>0.4682512260131837</v>
      </c>
      <c r="V1056" s="11">
        <f t="shared" si="235"/>
        <v>0.41559958445399886</v>
      </c>
      <c r="W1056" s="11">
        <f t="shared" si="235"/>
        <v>5.2651641559184788E-2</v>
      </c>
      <c r="X1056" s="92">
        <f t="shared" si="236"/>
        <v>4682.5122601318371</v>
      </c>
      <c r="Y1056" s="15">
        <f t="shared" si="237"/>
        <v>4155.9958445399889</v>
      </c>
      <c r="Z1056" s="15">
        <f t="shared" si="238"/>
        <v>526.51641559184793</v>
      </c>
      <c r="AA1056" s="111">
        <f t="shared" si="240"/>
        <v>46.82512260131837</v>
      </c>
      <c r="AB1056" s="87">
        <f t="shared" si="240"/>
        <v>41.559958445399893</v>
      </c>
      <c r="AC1056" s="127">
        <f t="shared" si="240"/>
        <v>5.2651641559184794</v>
      </c>
      <c r="AD1056" s="2"/>
      <c r="AE1056" s="2"/>
      <c r="AF1056" s="115"/>
    </row>
    <row r="1057" spans="1:32" x14ac:dyDescent="0.25">
      <c r="A1057" s="183" t="s">
        <v>49</v>
      </c>
      <c r="B1057" s="183" t="s">
        <v>38</v>
      </c>
      <c r="C1057" s="40" t="s">
        <v>975</v>
      </c>
      <c r="D1057" s="183">
        <v>2</v>
      </c>
      <c r="E1057" s="207" t="s">
        <v>530</v>
      </c>
      <c r="F1057" s="207">
        <v>3</v>
      </c>
      <c r="G1057" s="186"/>
      <c r="H1057" s="109">
        <v>3.8071845256369423</v>
      </c>
      <c r="I1057" s="121">
        <v>11.784636497497559</v>
      </c>
      <c r="J1057" s="121">
        <v>10.86653076478739</v>
      </c>
      <c r="K1057" s="121">
        <v>0.91810573271016871</v>
      </c>
      <c r="L1057" s="130"/>
      <c r="M1057" s="109">
        <v>0.11784636497497558</v>
      </c>
      <c r="N1057" s="109">
        <v>0.1086653076478739</v>
      </c>
      <c r="O1057" s="109">
        <v>9.1810573271016872E-3</v>
      </c>
      <c r="P1057" s="130"/>
      <c r="Q1057" s="109">
        <v>1.3656999999999999</v>
      </c>
      <c r="R1057" s="107">
        <f t="shared" si="239"/>
        <v>0.16094278064632414</v>
      </c>
      <c r="S1057" s="109">
        <f t="shared" si="239"/>
        <v>0.14840421065470136</v>
      </c>
      <c r="T1057" s="110">
        <f t="shared" si="239"/>
        <v>1.2538569991622773E-2</v>
      </c>
      <c r="U1057" s="108">
        <f t="shared" si="235"/>
        <v>0.48282834193897245</v>
      </c>
      <c r="V1057" s="11">
        <f t="shared" si="235"/>
        <v>0.4452126319641041</v>
      </c>
      <c r="W1057" s="11">
        <f t="shared" si="235"/>
        <v>3.7615709974868322E-2</v>
      </c>
      <c r="X1057" s="92">
        <f t="shared" si="236"/>
        <v>4828.2834193897243</v>
      </c>
      <c r="Y1057" s="15">
        <f t="shared" si="237"/>
        <v>4452.1263196410409</v>
      </c>
      <c r="Z1057" s="15">
        <f t="shared" si="238"/>
        <v>376.15709974868321</v>
      </c>
      <c r="AA1057" s="111">
        <f t="shared" si="240"/>
        <v>48.282834193897244</v>
      </c>
      <c r="AB1057" s="87">
        <f t="shared" si="240"/>
        <v>44.521263196410409</v>
      </c>
      <c r="AC1057" s="127">
        <f t="shared" si="240"/>
        <v>3.7615709974868321</v>
      </c>
      <c r="AD1057" s="2"/>
      <c r="AE1057" s="2"/>
      <c r="AF1057" s="115"/>
    </row>
    <row r="1058" spans="1:32" x14ac:dyDescent="0.25">
      <c r="A1058" s="183" t="s">
        <v>50</v>
      </c>
      <c r="B1058" s="183" t="s">
        <v>38</v>
      </c>
      <c r="C1058" s="40" t="s">
        <v>975</v>
      </c>
      <c r="D1058" s="183">
        <v>1</v>
      </c>
      <c r="E1058" s="207" t="s">
        <v>453</v>
      </c>
      <c r="F1058" s="207">
        <v>2.5</v>
      </c>
      <c r="G1058" s="186">
        <v>95.5</v>
      </c>
      <c r="H1058" s="109">
        <v>5.6031641397495244</v>
      </c>
      <c r="I1058" s="121">
        <v>11.952927589416504</v>
      </c>
      <c r="J1058" s="121">
        <v>10.529007134032074</v>
      </c>
      <c r="K1058" s="121">
        <v>1.4239204553844296</v>
      </c>
      <c r="L1058" s="130"/>
      <c r="M1058" s="109">
        <v>0.11952927589416504</v>
      </c>
      <c r="N1058" s="109">
        <v>0.10529007134032074</v>
      </c>
      <c r="O1058" s="109">
        <v>1.4239204553844295E-2</v>
      </c>
      <c r="P1058" s="130"/>
      <c r="Q1058" s="109">
        <v>1.2712600000000001</v>
      </c>
      <c r="R1058" s="107">
        <f t="shared" si="239"/>
        <v>0.15195278727321626</v>
      </c>
      <c r="S1058" s="109">
        <f t="shared" si="239"/>
        <v>0.13385105609209616</v>
      </c>
      <c r="T1058" s="110">
        <f t="shared" si="239"/>
        <v>1.8101731181120101E-2</v>
      </c>
      <c r="U1058" s="108">
        <f t="shared" si="235"/>
        <v>0.37988196818304065</v>
      </c>
      <c r="V1058" s="11">
        <f t="shared" si="235"/>
        <v>0.33462764023024033</v>
      </c>
      <c r="W1058" s="11">
        <f t="shared" si="235"/>
        <v>4.5254327952800245E-2</v>
      </c>
      <c r="X1058" s="92">
        <f t="shared" si="236"/>
        <v>3798.8196818304064</v>
      </c>
      <c r="Y1058" s="15">
        <f t="shared" si="237"/>
        <v>3346.2764023024033</v>
      </c>
      <c r="Z1058" s="15">
        <f t="shared" si="238"/>
        <v>452.54327952800247</v>
      </c>
      <c r="AA1058" s="111">
        <f t="shared" si="240"/>
        <v>37.988196818304061</v>
      </c>
      <c r="AB1058" s="87">
        <f t="shared" si="240"/>
        <v>33.462764023024036</v>
      </c>
      <c r="AC1058" s="127">
        <f t="shared" si="240"/>
        <v>4.5254327952800244</v>
      </c>
      <c r="AD1058" s="2"/>
      <c r="AE1058" s="2"/>
      <c r="AF1058" s="115"/>
    </row>
    <row r="1059" spans="1:32" x14ac:dyDescent="0.25">
      <c r="A1059" s="183" t="s">
        <v>50</v>
      </c>
      <c r="B1059" s="183" t="s">
        <v>38</v>
      </c>
      <c r="C1059" s="40" t="s">
        <v>975</v>
      </c>
      <c r="D1059" s="183">
        <v>1</v>
      </c>
      <c r="E1059" s="207" t="s">
        <v>454</v>
      </c>
      <c r="F1059" s="207">
        <v>3</v>
      </c>
      <c r="G1059" s="186"/>
      <c r="H1059" s="109">
        <v>6.0803474484255373</v>
      </c>
      <c r="I1059" s="121">
        <v>11.666545867919922</v>
      </c>
      <c r="J1059" s="121">
        <v>10.427802890442102</v>
      </c>
      <c r="K1059" s="121">
        <v>1.2387429774778198</v>
      </c>
      <c r="L1059" s="130"/>
      <c r="M1059" s="109">
        <v>0.11666545867919922</v>
      </c>
      <c r="N1059" s="109">
        <v>0.10427802890442102</v>
      </c>
      <c r="O1059" s="109">
        <v>1.2387429774778198E-2</v>
      </c>
      <c r="P1059" s="130"/>
      <c r="Q1059" s="109">
        <v>1.17774</v>
      </c>
      <c r="R1059" s="107">
        <f t="shared" si="239"/>
        <v>0.13740157730484009</v>
      </c>
      <c r="S1059" s="109">
        <f t="shared" si="239"/>
        <v>0.12281240576189281</v>
      </c>
      <c r="T1059" s="110">
        <f t="shared" si="239"/>
        <v>1.4589171542947275E-2</v>
      </c>
      <c r="U1059" s="108">
        <f t="shared" si="235"/>
        <v>0.41220473191452034</v>
      </c>
      <c r="V1059" s="11">
        <f t="shared" si="235"/>
        <v>0.36843721728567846</v>
      </c>
      <c r="W1059" s="11">
        <f t="shared" si="235"/>
        <v>4.3767514628841826E-2</v>
      </c>
      <c r="X1059" s="92">
        <f t="shared" si="236"/>
        <v>4122.0473191452038</v>
      </c>
      <c r="Y1059" s="15">
        <f t="shared" si="237"/>
        <v>3684.3721728567848</v>
      </c>
      <c r="Z1059" s="15">
        <f t="shared" si="238"/>
        <v>437.67514628841826</v>
      </c>
      <c r="AA1059" s="111">
        <f t="shared" si="240"/>
        <v>41.220473191452037</v>
      </c>
      <c r="AB1059" s="87">
        <f t="shared" si="240"/>
        <v>36.84372172856785</v>
      </c>
      <c r="AC1059" s="127">
        <f t="shared" si="240"/>
        <v>4.376751462884183</v>
      </c>
      <c r="AD1059" s="2"/>
      <c r="AE1059" s="2"/>
      <c r="AF1059" s="115"/>
    </row>
    <row r="1060" spans="1:32" x14ac:dyDescent="0.25">
      <c r="A1060" s="183" t="s">
        <v>50</v>
      </c>
      <c r="B1060" s="183" t="s">
        <v>38</v>
      </c>
      <c r="C1060" s="40" t="s">
        <v>975</v>
      </c>
      <c r="D1060" s="183">
        <v>1</v>
      </c>
      <c r="E1060" s="207" t="s">
        <v>455</v>
      </c>
      <c r="F1060" s="207">
        <v>3</v>
      </c>
      <c r="G1060" s="186"/>
      <c r="H1060" s="109">
        <v>4.619513130151387</v>
      </c>
      <c r="I1060" s="121">
        <v>11.559889793395996</v>
      </c>
      <c r="J1060" s="121">
        <v>10.776785404672568</v>
      </c>
      <c r="K1060" s="121">
        <v>0.78310438872342836</v>
      </c>
      <c r="L1060" s="130"/>
      <c r="M1060" s="109">
        <v>0.11559889793395996</v>
      </c>
      <c r="N1060" s="109">
        <v>0.10776785404672568</v>
      </c>
      <c r="O1060" s="109">
        <v>7.8310438872342836E-3</v>
      </c>
      <c r="P1060" s="130"/>
      <c r="Q1060" s="109">
        <v>1.2603200000000001</v>
      </c>
      <c r="R1060" s="107">
        <f t="shared" si="239"/>
        <v>0.14569160304412843</v>
      </c>
      <c r="S1060" s="109">
        <f t="shared" si="239"/>
        <v>0.13582198181216931</v>
      </c>
      <c r="T1060" s="110">
        <f t="shared" si="239"/>
        <v>9.8696212319591137E-3</v>
      </c>
      <c r="U1060" s="108">
        <f t="shared" si="235"/>
        <v>0.43707480913238528</v>
      </c>
      <c r="V1060" s="11">
        <f t="shared" si="235"/>
        <v>0.40746594543650794</v>
      </c>
      <c r="W1060" s="11">
        <f t="shared" si="235"/>
        <v>2.9608863695877341E-2</v>
      </c>
      <c r="X1060" s="92">
        <f t="shared" si="236"/>
        <v>4370.7480913238523</v>
      </c>
      <c r="Y1060" s="15">
        <f t="shared" si="237"/>
        <v>4074.6594543650795</v>
      </c>
      <c r="Z1060" s="15">
        <f t="shared" si="238"/>
        <v>296.08863695877341</v>
      </c>
      <c r="AA1060" s="111">
        <f t="shared" si="240"/>
        <v>43.707480913238527</v>
      </c>
      <c r="AB1060" s="87">
        <f t="shared" si="240"/>
        <v>40.746594543650794</v>
      </c>
      <c r="AC1060" s="127">
        <f t="shared" si="240"/>
        <v>2.9608863695877341</v>
      </c>
      <c r="AD1060" s="2"/>
      <c r="AE1060" s="2"/>
      <c r="AF1060" s="115"/>
    </row>
    <row r="1061" spans="1:32" x14ac:dyDescent="0.25">
      <c r="A1061" s="183" t="s">
        <v>50</v>
      </c>
      <c r="B1061" s="183" t="s">
        <v>38</v>
      </c>
      <c r="C1061" s="40" t="s">
        <v>975</v>
      </c>
      <c r="D1061" s="183">
        <v>1</v>
      </c>
      <c r="E1061" s="207" t="s">
        <v>465</v>
      </c>
      <c r="F1061" s="207">
        <v>3</v>
      </c>
      <c r="G1061" s="186"/>
      <c r="H1061" s="109">
        <v>4.8710893712421051</v>
      </c>
      <c r="I1061" s="121">
        <v>11.51132869720459</v>
      </c>
      <c r="J1061" s="121">
        <v>10.634105194602613</v>
      </c>
      <c r="K1061" s="121">
        <v>0.87722350260197679</v>
      </c>
      <c r="L1061" s="130"/>
      <c r="M1061" s="109">
        <v>0.1151132869720459</v>
      </c>
      <c r="N1061" s="109">
        <v>0.10634105194602612</v>
      </c>
      <c r="O1061" s="109">
        <v>8.7722350260197677E-3</v>
      </c>
      <c r="P1061" s="130"/>
      <c r="Q1061" s="109">
        <v>1.3393400000000002</v>
      </c>
      <c r="R1061" s="107">
        <f t="shared" si="239"/>
        <v>0.15417582977313998</v>
      </c>
      <c r="S1061" s="109">
        <f t="shared" si="239"/>
        <v>0.14242682451339064</v>
      </c>
      <c r="T1061" s="110">
        <f t="shared" si="239"/>
        <v>1.1749005259749317E-2</v>
      </c>
      <c r="U1061" s="108">
        <f t="shared" si="235"/>
        <v>0.46252748931941989</v>
      </c>
      <c r="V1061" s="11">
        <f t="shared" si="235"/>
        <v>0.42728047354017196</v>
      </c>
      <c r="W1061" s="11">
        <f t="shared" si="235"/>
        <v>3.5247015779247957E-2</v>
      </c>
      <c r="X1061" s="92">
        <f t="shared" si="236"/>
        <v>4625.2748931941987</v>
      </c>
      <c r="Y1061" s="15">
        <f t="shared" si="237"/>
        <v>4272.8047354017199</v>
      </c>
      <c r="Z1061" s="15">
        <f t="shared" si="238"/>
        <v>352.4701577924796</v>
      </c>
      <c r="AA1061" s="111">
        <f t="shared" si="240"/>
        <v>46.252748931941987</v>
      </c>
      <c r="AB1061" s="87">
        <f t="shared" si="240"/>
        <v>42.7280473540172</v>
      </c>
      <c r="AC1061" s="127">
        <f t="shared" si="240"/>
        <v>3.5247015779247959</v>
      </c>
      <c r="AD1061" s="2"/>
      <c r="AE1061" s="2"/>
      <c r="AF1061" s="115"/>
    </row>
    <row r="1062" spans="1:32" x14ac:dyDescent="0.25">
      <c r="A1062" s="183" t="s">
        <v>50</v>
      </c>
      <c r="B1062" s="183" t="s">
        <v>38</v>
      </c>
      <c r="C1062" s="40" t="s">
        <v>975</v>
      </c>
      <c r="D1062" s="183">
        <v>1</v>
      </c>
      <c r="E1062" s="207" t="s">
        <v>466</v>
      </c>
      <c r="F1062" s="207">
        <v>3</v>
      </c>
      <c r="G1062" s="186"/>
      <c r="H1062" s="109">
        <v>3.9381948370077491</v>
      </c>
      <c r="I1062" s="121">
        <v>11.641632080078125</v>
      </c>
      <c r="J1062" s="121">
        <v>10.905721461366342</v>
      </c>
      <c r="K1062" s="121">
        <v>0.73591061871178276</v>
      </c>
      <c r="L1062" s="130"/>
      <c r="M1062" s="109">
        <v>0.11641632080078125</v>
      </c>
      <c r="N1062" s="109">
        <v>0.10905721461366343</v>
      </c>
      <c r="O1062" s="109">
        <v>7.359106187117828E-3</v>
      </c>
      <c r="P1062" s="130"/>
      <c r="Q1062" s="109">
        <v>1.2031000000000001</v>
      </c>
      <c r="R1062" s="107">
        <f t="shared" si="239"/>
        <v>0.14006047555541992</v>
      </c>
      <c r="S1062" s="109">
        <f t="shared" si="239"/>
        <v>0.13120673490169849</v>
      </c>
      <c r="T1062" s="110">
        <f t="shared" si="239"/>
        <v>8.8537406537214595E-3</v>
      </c>
      <c r="U1062" s="108">
        <f t="shared" si="235"/>
        <v>0.42018142666625979</v>
      </c>
      <c r="V1062" s="11">
        <f t="shared" si="235"/>
        <v>0.39362020470509546</v>
      </c>
      <c r="W1062" s="11">
        <f t="shared" si="235"/>
        <v>2.6561221961164377E-2</v>
      </c>
      <c r="X1062" s="92">
        <f t="shared" si="236"/>
        <v>4201.8142666625981</v>
      </c>
      <c r="Y1062" s="15">
        <f t="shared" si="237"/>
        <v>3936.2020470509547</v>
      </c>
      <c r="Z1062" s="15">
        <f t="shared" si="238"/>
        <v>265.61221961164375</v>
      </c>
      <c r="AA1062" s="111">
        <f t="shared" si="240"/>
        <v>42.018142666625984</v>
      </c>
      <c r="AB1062" s="87">
        <f t="shared" si="240"/>
        <v>39.362020470509549</v>
      </c>
      <c r="AC1062" s="127">
        <f t="shared" si="240"/>
        <v>2.6561221961164376</v>
      </c>
      <c r="AD1062" s="2"/>
      <c r="AE1062" s="2"/>
      <c r="AF1062" s="115"/>
    </row>
    <row r="1063" spans="1:32" x14ac:dyDescent="0.25">
      <c r="A1063" s="183" t="s">
        <v>50</v>
      </c>
      <c r="B1063" s="183" t="s">
        <v>38</v>
      </c>
      <c r="C1063" s="40" t="s">
        <v>975</v>
      </c>
      <c r="D1063" s="183">
        <v>1</v>
      </c>
      <c r="E1063" s="207" t="s">
        <v>490</v>
      </c>
      <c r="F1063" s="207">
        <v>3</v>
      </c>
      <c r="G1063" s="186"/>
      <c r="H1063" s="109">
        <v>3.6808413351622709</v>
      </c>
      <c r="I1063" s="121">
        <v>11.618308067321777</v>
      </c>
      <c r="J1063" s="121">
        <v>11.05819955066181</v>
      </c>
      <c r="K1063" s="121">
        <v>0.56010851665996775</v>
      </c>
      <c r="L1063" s="130"/>
      <c r="M1063" s="109">
        <v>0.11618308067321777</v>
      </c>
      <c r="N1063" s="109">
        <v>0.1105819955066181</v>
      </c>
      <c r="O1063" s="109">
        <v>5.6010851665996772E-3</v>
      </c>
      <c r="P1063" s="130"/>
      <c r="Q1063" s="109">
        <v>1.21574</v>
      </c>
      <c r="R1063" s="107">
        <f t="shared" si="239"/>
        <v>0.14124841849765776</v>
      </c>
      <c r="S1063" s="109">
        <f t="shared" si="239"/>
        <v>0.13443895521721588</v>
      </c>
      <c r="T1063" s="110">
        <f t="shared" si="239"/>
        <v>6.8094632804418919E-3</v>
      </c>
      <c r="U1063" s="108">
        <f t="shared" si="235"/>
        <v>0.42374525549297332</v>
      </c>
      <c r="V1063" s="11">
        <f t="shared" si="235"/>
        <v>0.4033168656516477</v>
      </c>
      <c r="W1063" s="11">
        <f t="shared" si="235"/>
        <v>2.0428389841325674E-2</v>
      </c>
      <c r="X1063" s="92">
        <f t="shared" si="236"/>
        <v>4237.4525549297332</v>
      </c>
      <c r="Y1063" s="15">
        <f t="shared" si="237"/>
        <v>4033.1686565164769</v>
      </c>
      <c r="Z1063" s="15">
        <f t="shared" si="238"/>
        <v>204.28389841325674</v>
      </c>
      <c r="AA1063" s="111">
        <f t="shared" si="240"/>
        <v>42.374525549297331</v>
      </c>
      <c r="AB1063" s="87">
        <f t="shared" si="240"/>
        <v>40.331686565164766</v>
      </c>
      <c r="AC1063" s="127">
        <f t="shared" si="240"/>
        <v>2.0428389841325676</v>
      </c>
      <c r="AD1063" s="2"/>
      <c r="AE1063" s="2"/>
      <c r="AF1063" s="115"/>
    </row>
    <row r="1064" spans="1:32" x14ac:dyDescent="0.25">
      <c r="A1064" s="183" t="s">
        <v>50</v>
      </c>
      <c r="B1064" s="183" t="s">
        <v>38</v>
      </c>
      <c r="C1064" s="40" t="s">
        <v>975</v>
      </c>
      <c r="D1064" s="183">
        <v>1</v>
      </c>
      <c r="E1064" s="207" t="s">
        <v>508</v>
      </c>
      <c r="F1064" s="207">
        <v>3</v>
      </c>
      <c r="G1064" s="186"/>
      <c r="H1064" s="109">
        <v>4.6364304801185714</v>
      </c>
      <c r="I1064" s="121">
        <v>11.140902519226074</v>
      </c>
      <c r="J1064" s="121">
        <v>10.711424720932611</v>
      </c>
      <c r="K1064" s="121">
        <v>0.42947779829346366</v>
      </c>
      <c r="L1064" s="130"/>
      <c r="M1064" s="109">
        <v>0.11140902519226074</v>
      </c>
      <c r="N1064" s="109">
        <v>0.10711424720932611</v>
      </c>
      <c r="O1064" s="109">
        <v>4.294777982934637E-3</v>
      </c>
      <c r="P1064" s="130"/>
      <c r="Q1064" s="109">
        <v>1.2115199999999999</v>
      </c>
      <c r="R1064" s="107">
        <f t="shared" si="239"/>
        <v>0.13497426220092773</v>
      </c>
      <c r="S1064" s="109">
        <f t="shared" si="239"/>
        <v>0.12977105277904274</v>
      </c>
      <c r="T1064" s="110">
        <f t="shared" si="239"/>
        <v>5.2032094218849708E-3</v>
      </c>
      <c r="U1064" s="108">
        <f t="shared" si="235"/>
        <v>0.40492278660278319</v>
      </c>
      <c r="V1064" s="11">
        <f t="shared" si="235"/>
        <v>0.38931315833712826</v>
      </c>
      <c r="W1064" s="11">
        <f t="shared" si="235"/>
        <v>1.5609628265654913E-2</v>
      </c>
      <c r="X1064" s="92">
        <f t="shared" si="236"/>
        <v>4049.2278660278321</v>
      </c>
      <c r="Y1064" s="15">
        <f t="shared" si="237"/>
        <v>3893.1315833712824</v>
      </c>
      <c r="Z1064" s="15">
        <f t="shared" si="238"/>
        <v>156.09628265654914</v>
      </c>
      <c r="AA1064" s="111">
        <f t="shared" si="240"/>
        <v>40.492278660278323</v>
      </c>
      <c r="AB1064" s="87">
        <f t="shared" si="240"/>
        <v>38.931315833712823</v>
      </c>
      <c r="AC1064" s="127">
        <f t="shared" si="240"/>
        <v>1.5609628265654913</v>
      </c>
      <c r="AD1064" s="2"/>
      <c r="AE1064" s="2"/>
      <c r="AF1064" s="115"/>
    </row>
    <row r="1065" spans="1:32" x14ac:dyDescent="0.25">
      <c r="A1065" s="183" t="s">
        <v>50</v>
      </c>
      <c r="B1065" s="183" t="s">
        <v>38</v>
      </c>
      <c r="C1065" s="40" t="s">
        <v>975</v>
      </c>
      <c r="D1065" s="183">
        <v>1</v>
      </c>
      <c r="E1065" s="207" t="s">
        <v>509</v>
      </c>
      <c r="F1065" s="207">
        <v>3</v>
      </c>
      <c r="G1065" s="186"/>
      <c r="H1065" s="109">
        <v>3.9726329728536287</v>
      </c>
      <c r="I1065" s="121">
        <v>11.626787185668945</v>
      </c>
      <c r="J1065" s="121">
        <v>10.673062031012822</v>
      </c>
      <c r="K1065" s="121">
        <v>0.95372515465612295</v>
      </c>
      <c r="L1065" s="130"/>
      <c r="M1065" s="109">
        <v>0.11626787185668945</v>
      </c>
      <c r="N1065" s="109">
        <v>0.10673062031012823</v>
      </c>
      <c r="O1065" s="109">
        <v>9.5372515465612304E-3</v>
      </c>
      <c r="P1065" s="130"/>
      <c r="Q1065" s="109">
        <v>1.2441600000000002</v>
      </c>
      <c r="R1065" s="107">
        <f t="shared" si="239"/>
        <v>0.14465583544921876</v>
      </c>
      <c r="S1065" s="109">
        <f t="shared" si="239"/>
        <v>0.13278996856504915</v>
      </c>
      <c r="T1065" s="110">
        <f t="shared" si="239"/>
        <v>1.1865866884169622E-2</v>
      </c>
      <c r="U1065" s="108">
        <f t="shared" si="235"/>
        <v>0.4339675063476563</v>
      </c>
      <c r="V1065" s="11">
        <f t="shared" si="235"/>
        <v>0.39836990569514741</v>
      </c>
      <c r="W1065" s="11">
        <f t="shared" si="235"/>
        <v>3.5597600652508866E-2</v>
      </c>
      <c r="X1065" s="92">
        <f t="shared" si="236"/>
        <v>4339.6750634765631</v>
      </c>
      <c r="Y1065" s="15">
        <f t="shared" si="237"/>
        <v>3983.6990569514742</v>
      </c>
      <c r="Z1065" s="15">
        <f t="shared" si="238"/>
        <v>355.97600652508868</v>
      </c>
      <c r="AA1065" s="111">
        <f t="shared" si="240"/>
        <v>43.396750634765631</v>
      </c>
      <c r="AB1065" s="87">
        <f t="shared" si="240"/>
        <v>39.836990569514739</v>
      </c>
      <c r="AC1065" s="127">
        <f t="shared" si="240"/>
        <v>3.5597600652508867</v>
      </c>
      <c r="AD1065" s="2"/>
      <c r="AE1065" s="2"/>
      <c r="AF1065" s="115"/>
    </row>
    <row r="1066" spans="1:32" x14ac:dyDescent="0.25">
      <c r="A1066" s="183" t="s">
        <v>50</v>
      </c>
      <c r="B1066" s="183" t="s">
        <v>38</v>
      </c>
      <c r="C1066" s="40" t="s">
        <v>975</v>
      </c>
      <c r="D1066" s="183">
        <v>1</v>
      </c>
      <c r="E1066" s="207" t="s">
        <v>510</v>
      </c>
      <c r="F1066" s="207">
        <v>3</v>
      </c>
      <c r="G1066" s="186"/>
      <c r="H1066" s="109">
        <v>5.1274209989806341</v>
      </c>
      <c r="I1066" s="121">
        <v>11.640708923339844</v>
      </c>
      <c r="J1066" s="121">
        <v>10.720549131095956</v>
      </c>
      <c r="K1066" s="121">
        <v>0.92015979224388822</v>
      </c>
      <c r="L1066" s="130"/>
      <c r="M1066" s="109">
        <v>0.11640708923339843</v>
      </c>
      <c r="N1066" s="109">
        <v>0.10720549131095955</v>
      </c>
      <c r="O1066" s="109">
        <v>9.2015979224388828E-3</v>
      </c>
      <c r="P1066" s="130"/>
      <c r="Q1066" s="109">
        <v>1.26176</v>
      </c>
      <c r="R1066" s="107">
        <f t="shared" si="239"/>
        <v>0.14687780891113281</v>
      </c>
      <c r="S1066" s="109">
        <f t="shared" si="239"/>
        <v>0.13526760071651633</v>
      </c>
      <c r="T1066" s="110">
        <f t="shared" si="239"/>
        <v>1.1610208194616485E-2</v>
      </c>
      <c r="U1066" s="108">
        <f t="shared" si="235"/>
        <v>0.44063342673339839</v>
      </c>
      <c r="V1066" s="11">
        <f t="shared" si="235"/>
        <v>0.40580280214954895</v>
      </c>
      <c r="W1066" s="11">
        <f t="shared" si="235"/>
        <v>3.4830624583849459E-2</v>
      </c>
      <c r="X1066" s="92">
        <f t="shared" si="236"/>
        <v>4406.3342673339839</v>
      </c>
      <c r="Y1066" s="15">
        <f t="shared" si="237"/>
        <v>4058.0280214954896</v>
      </c>
      <c r="Z1066" s="15">
        <f t="shared" si="238"/>
        <v>348.30624583849459</v>
      </c>
      <c r="AA1066" s="111">
        <f t="shared" si="240"/>
        <v>44.063342673339839</v>
      </c>
      <c r="AB1066" s="87">
        <f t="shared" si="240"/>
        <v>40.580280214954897</v>
      </c>
      <c r="AC1066" s="127">
        <f t="shared" si="240"/>
        <v>3.4830624583849459</v>
      </c>
      <c r="AD1066" s="2"/>
      <c r="AE1066" s="2"/>
      <c r="AF1066" s="115"/>
    </row>
    <row r="1067" spans="1:32" x14ac:dyDescent="0.25">
      <c r="A1067" s="183" t="s">
        <v>50</v>
      </c>
      <c r="B1067" s="183" t="s">
        <v>38</v>
      </c>
      <c r="C1067" s="40" t="s">
        <v>975</v>
      </c>
      <c r="D1067" s="183">
        <v>1</v>
      </c>
      <c r="E1067" s="207" t="s">
        <v>511</v>
      </c>
      <c r="F1067" s="207">
        <v>3</v>
      </c>
      <c r="G1067" s="186"/>
      <c r="H1067" s="109">
        <v>5.2571070234111899</v>
      </c>
      <c r="I1067" s="121">
        <v>11.641072273254395</v>
      </c>
      <c r="J1067" s="121">
        <v>10.604573666152369</v>
      </c>
      <c r="K1067" s="121">
        <v>1.0364986071020255</v>
      </c>
      <c r="L1067" s="130"/>
      <c r="M1067" s="109">
        <v>0.11641072273254395</v>
      </c>
      <c r="N1067" s="109">
        <v>0.10604573666152368</v>
      </c>
      <c r="O1067" s="109">
        <v>1.0364986071020255E-2</v>
      </c>
      <c r="P1067" s="130"/>
      <c r="Q1067" s="109">
        <v>1.2008999999999999</v>
      </c>
      <c r="R1067" s="107">
        <f t="shared" si="239"/>
        <v>0.13979763692951203</v>
      </c>
      <c r="S1067" s="109">
        <f t="shared" si="239"/>
        <v>0.12735032515682379</v>
      </c>
      <c r="T1067" s="110">
        <f t="shared" si="239"/>
        <v>1.2447311772688223E-2</v>
      </c>
      <c r="U1067" s="108">
        <f t="shared" ref="U1067:W1107" si="241">$F1067*M1067*$Q1067</f>
        <v>0.41939291078853608</v>
      </c>
      <c r="V1067" s="11">
        <f t="shared" si="241"/>
        <v>0.38205097547047134</v>
      </c>
      <c r="W1067" s="11">
        <f t="shared" si="241"/>
        <v>3.7341935318064672E-2</v>
      </c>
      <c r="X1067" s="92">
        <f t="shared" si="236"/>
        <v>4193.9291078853612</v>
      </c>
      <c r="Y1067" s="15">
        <f t="shared" si="237"/>
        <v>3820.5097547047135</v>
      </c>
      <c r="Z1067" s="15">
        <f t="shared" si="238"/>
        <v>373.41935318064674</v>
      </c>
      <c r="AA1067" s="111">
        <f t="shared" si="240"/>
        <v>41.939291078853614</v>
      </c>
      <c r="AB1067" s="87">
        <f t="shared" si="240"/>
        <v>38.205097547047139</v>
      </c>
      <c r="AC1067" s="127">
        <f t="shared" si="240"/>
        <v>3.7341935318064676</v>
      </c>
      <c r="AD1067" s="2"/>
      <c r="AE1067" s="2"/>
      <c r="AF1067" s="115"/>
    </row>
    <row r="1068" spans="1:32" x14ac:dyDescent="0.25">
      <c r="A1068" s="183" t="s">
        <v>50</v>
      </c>
      <c r="B1068" s="183" t="s">
        <v>38</v>
      </c>
      <c r="C1068" s="40" t="s">
        <v>975</v>
      </c>
      <c r="D1068" s="183">
        <v>1</v>
      </c>
      <c r="E1068" s="207" t="s">
        <v>558</v>
      </c>
      <c r="F1068" s="207">
        <v>4.5</v>
      </c>
      <c r="G1068" s="186"/>
      <c r="H1068" s="109">
        <v>5.1139306059037102</v>
      </c>
      <c r="I1068" s="121">
        <v>11.636700630187988</v>
      </c>
      <c r="J1068" s="121">
        <v>10.703702175574001</v>
      </c>
      <c r="K1068" s="121">
        <v>0.93299845461398689</v>
      </c>
      <c r="L1068" s="130"/>
      <c r="M1068" s="109">
        <v>0.11636700630187988</v>
      </c>
      <c r="N1068" s="109">
        <v>0.10703702175574001</v>
      </c>
      <c r="O1068" s="109">
        <v>9.3299845461398689E-3</v>
      </c>
      <c r="P1068" s="130"/>
      <c r="Q1068" s="109">
        <v>1.3118599999999998</v>
      </c>
      <c r="R1068" s="107">
        <f t="shared" si="239"/>
        <v>0.15265722088718411</v>
      </c>
      <c r="S1068" s="109">
        <f t="shared" si="239"/>
        <v>0.14041758736048507</v>
      </c>
      <c r="T1068" s="110">
        <f t="shared" si="239"/>
        <v>1.2239633526699047E-2</v>
      </c>
      <c r="U1068" s="108">
        <f t="shared" si="241"/>
        <v>0.68695749399232842</v>
      </c>
      <c r="V1068" s="11">
        <f t="shared" si="241"/>
        <v>0.63187914312218285</v>
      </c>
      <c r="W1068" s="11">
        <f t="shared" si="241"/>
        <v>5.5078350870145711E-2</v>
      </c>
      <c r="X1068" s="92">
        <f t="shared" si="236"/>
        <v>6869.5749399232845</v>
      </c>
      <c r="Y1068" s="15">
        <f t="shared" si="237"/>
        <v>6318.7914312218281</v>
      </c>
      <c r="Z1068" s="15">
        <f t="shared" si="238"/>
        <v>550.78350870145709</v>
      </c>
      <c r="AA1068" s="111">
        <f t="shared" si="240"/>
        <v>68.695749399232852</v>
      </c>
      <c r="AB1068" s="87">
        <f t="shared" si="240"/>
        <v>63.187914312218282</v>
      </c>
      <c r="AC1068" s="127">
        <f t="shared" si="240"/>
        <v>5.5078350870145707</v>
      </c>
      <c r="AD1068" s="2"/>
      <c r="AE1068" s="2"/>
      <c r="AF1068" s="115"/>
    </row>
    <row r="1069" spans="1:32" x14ac:dyDescent="0.25">
      <c r="A1069" s="183" t="s">
        <v>50</v>
      </c>
      <c r="B1069" s="183" t="s">
        <v>38</v>
      </c>
      <c r="C1069" s="40" t="s">
        <v>975</v>
      </c>
      <c r="D1069" s="183">
        <v>1</v>
      </c>
      <c r="E1069" s="207" t="s">
        <v>481</v>
      </c>
      <c r="F1069" s="207">
        <v>6</v>
      </c>
      <c r="G1069" s="186"/>
      <c r="H1069" s="109">
        <v>4.6484416551430101</v>
      </c>
      <c r="I1069" s="121">
        <v>11.676000595092773</v>
      </c>
      <c r="J1069" s="121">
        <v>10.620011511336951</v>
      </c>
      <c r="K1069" s="121">
        <v>1.0559890837558221</v>
      </c>
      <c r="L1069" s="130"/>
      <c r="M1069" s="109">
        <v>0.11676000595092774</v>
      </c>
      <c r="N1069" s="109">
        <v>0.10620011511336952</v>
      </c>
      <c r="O1069" s="109">
        <v>1.0559890837558221E-2</v>
      </c>
      <c r="P1069" s="130"/>
      <c r="Q1069" s="109">
        <v>1.2179199999999999</v>
      </c>
      <c r="R1069" s="107">
        <f t="shared" si="239"/>
        <v>0.1422043464477539</v>
      </c>
      <c r="S1069" s="109">
        <f t="shared" si="239"/>
        <v>0.129343244198875</v>
      </c>
      <c r="T1069" s="110">
        <f t="shared" si="239"/>
        <v>1.2861102248878908E-2</v>
      </c>
      <c r="U1069" s="108">
        <f t="shared" si="241"/>
        <v>0.85322607868652345</v>
      </c>
      <c r="V1069" s="11">
        <f t="shared" si="241"/>
        <v>0.77605946519324998</v>
      </c>
      <c r="W1069" s="11">
        <f t="shared" si="241"/>
        <v>7.7166613493273445E-2</v>
      </c>
      <c r="X1069" s="92">
        <f t="shared" si="236"/>
        <v>8532.260786865234</v>
      </c>
      <c r="Y1069" s="15">
        <f t="shared" si="237"/>
        <v>7760.5946519324998</v>
      </c>
      <c r="Z1069" s="15">
        <f t="shared" si="238"/>
        <v>771.66613493273439</v>
      </c>
      <c r="AA1069" s="111">
        <f t="shared" si="240"/>
        <v>85.322607868652341</v>
      </c>
      <c r="AB1069" s="87">
        <f t="shared" si="240"/>
        <v>77.605946519325002</v>
      </c>
      <c r="AC1069" s="127">
        <f t="shared" si="240"/>
        <v>7.7166613493273442</v>
      </c>
      <c r="AD1069" s="2"/>
      <c r="AE1069" s="2"/>
      <c r="AF1069" s="115"/>
    </row>
    <row r="1070" spans="1:32" x14ac:dyDescent="0.25">
      <c r="A1070" s="183" t="s">
        <v>50</v>
      </c>
      <c r="B1070" s="183" t="s">
        <v>38</v>
      </c>
      <c r="C1070" s="40" t="s">
        <v>975</v>
      </c>
      <c r="D1070" s="183">
        <v>1</v>
      </c>
      <c r="E1070" s="207" t="s">
        <v>482</v>
      </c>
      <c r="F1070" s="207">
        <v>6</v>
      </c>
      <c r="G1070" s="186"/>
      <c r="H1070" s="109">
        <v>3.6244457297088313</v>
      </c>
      <c r="I1070" s="121">
        <v>11.606149673461914</v>
      </c>
      <c r="J1070" s="121">
        <v>10.958479448851309</v>
      </c>
      <c r="K1070" s="121">
        <v>0.64767022461060542</v>
      </c>
      <c r="L1070" s="130"/>
      <c r="M1070" s="109">
        <v>0.11606149673461914</v>
      </c>
      <c r="N1070" s="109">
        <v>0.10958479448851309</v>
      </c>
      <c r="O1070" s="109">
        <v>6.4767022461060539E-3</v>
      </c>
      <c r="P1070" s="130"/>
      <c r="Q1070" s="109">
        <v>1.3574999999999999</v>
      </c>
      <c r="R1070" s="107">
        <f t="shared" si="239"/>
        <v>0.15755348181724549</v>
      </c>
      <c r="S1070" s="109">
        <f t="shared" si="239"/>
        <v>0.1487613585181565</v>
      </c>
      <c r="T1070" s="110">
        <f t="shared" si="239"/>
        <v>8.7921232990889678E-3</v>
      </c>
      <c r="U1070" s="108">
        <f t="shared" si="241"/>
        <v>0.94532089090347293</v>
      </c>
      <c r="V1070" s="11">
        <f t="shared" si="241"/>
        <v>0.89256815110893906</v>
      </c>
      <c r="W1070" s="11">
        <f t="shared" si="241"/>
        <v>5.2752739794533807E-2</v>
      </c>
      <c r="X1070" s="92">
        <f t="shared" si="236"/>
        <v>9453.208909034729</v>
      </c>
      <c r="Y1070" s="15">
        <f t="shared" si="237"/>
        <v>8925.6815110893913</v>
      </c>
      <c r="Z1070" s="15">
        <f t="shared" si="238"/>
        <v>527.52739794533807</v>
      </c>
      <c r="AA1070" s="111">
        <f t="shared" si="240"/>
        <v>94.532089090347299</v>
      </c>
      <c r="AB1070" s="87">
        <f t="shared" si="240"/>
        <v>89.256815110893911</v>
      </c>
      <c r="AC1070" s="127">
        <f t="shared" si="240"/>
        <v>5.2752739794533809</v>
      </c>
      <c r="AD1070" s="2"/>
      <c r="AE1070" s="2"/>
      <c r="AF1070" s="115"/>
    </row>
    <row r="1071" spans="1:32" x14ac:dyDescent="0.25">
      <c r="A1071" s="183" t="s">
        <v>50</v>
      </c>
      <c r="B1071" s="183" t="s">
        <v>38</v>
      </c>
      <c r="C1071" s="40" t="s">
        <v>975</v>
      </c>
      <c r="D1071" s="183">
        <v>1</v>
      </c>
      <c r="E1071" s="207" t="s">
        <v>483</v>
      </c>
      <c r="F1071" s="207">
        <v>6</v>
      </c>
      <c r="G1071" s="186"/>
      <c r="H1071" s="109">
        <v>3.8011095130471353</v>
      </c>
      <c r="I1071" s="121">
        <v>11.576325416564941</v>
      </c>
      <c r="J1071" s="121">
        <v>10.901833282056854</v>
      </c>
      <c r="K1071" s="121">
        <v>0.6744921345080872</v>
      </c>
      <c r="L1071" s="130"/>
      <c r="M1071" s="109">
        <v>0.11576325416564942</v>
      </c>
      <c r="N1071" s="109">
        <v>0.10901833282056854</v>
      </c>
      <c r="O1071" s="109">
        <v>6.7449213450808719E-3</v>
      </c>
      <c r="P1071" s="130"/>
      <c r="Q1071" s="109">
        <v>1.3484</v>
      </c>
      <c r="R1071" s="107">
        <f t="shared" si="239"/>
        <v>0.15609517191696168</v>
      </c>
      <c r="S1071" s="109">
        <f t="shared" si="239"/>
        <v>0.14700031997525462</v>
      </c>
      <c r="T1071" s="110">
        <f t="shared" si="239"/>
        <v>9.0948519417070484E-3</v>
      </c>
      <c r="U1071" s="108">
        <f t="shared" si="241"/>
        <v>0.93657103150177012</v>
      </c>
      <c r="V1071" s="11">
        <f t="shared" si="241"/>
        <v>0.88200191985152765</v>
      </c>
      <c r="W1071" s="11">
        <f t="shared" si="241"/>
        <v>5.4569111650242287E-2</v>
      </c>
      <c r="X1071" s="92">
        <f t="shared" si="236"/>
        <v>9365.7103150177009</v>
      </c>
      <c r="Y1071" s="15">
        <f t="shared" si="237"/>
        <v>8820.019198515276</v>
      </c>
      <c r="Z1071" s="15">
        <f t="shared" si="238"/>
        <v>545.69111650242291</v>
      </c>
      <c r="AA1071" s="111">
        <f t="shared" si="240"/>
        <v>93.657103150177008</v>
      </c>
      <c r="AB1071" s="87">
        <f t="shared" si="240"/>
        <v>88.200191985152756</v>
      </c>
      <c r="AC1071" s="127">
        <f t="shared" si="240"/>
        <v>5.4569111650242297</v>
      </c>
      <c r="AD1071" s="2"/>
      <c r="AE1071" s="2"/>
      <c r="AF1071" s="115"/>
    </row>
    <row r="1072" spans="1:32" x14ac:dyDescent="0.25">
      <c r="A1072" s="183" t="s">
        <v>50</v>
      </c>
      <c r="B1072" s="183" t="s">
        <v>38</v>
      </c>
      <c r="C1072" s="40" t="s">
        <v>975</v>
      </c>
      <c r="D1072" s="183">
        <v>1</v>
      </c>
      <c r="E1072" s="207" t="s">
        <v>484</v>
      </c>
      <c r="F1072" s="207">
        <v>6</v>
      </c>
      <c r="G1072" s="186"/>
      <c r="H1072" s="109">
        <v>3.7433711136530463</v>
      </c>
      <c r="I1072" s="121">
        <v>11.566887855529785</v>
      </c>
      <c r="J1072" s="121">
        <v>10.971390919141426</v>
      </c>
      <c r="K1072" s="121">
        <v>0.59549693638835954</v>
      </c>
      <c r="L1072" s="130"/>
      <c r="M1072" s="109">
        <v>0.11566887855529785</v>
      </c>
      <c r="N1072" s="109">
        <v>0.10971390919141426</v>
      </c>
      <c r="O1072" s="109">
        <v>5.9549693638835952E-3</v>
      </c>
      <c r="P1072" s="130"/>
      <c r="Q1072" s="109">
        <v>1.27068</v>
      </c>
      <c r="R1072" s="107">
        <f t="shared" si="239"/>
        <v>0.14697813060264589</v>
      </c>
      <c r="S1072" s="109">
        <f t="shared" si="239"/>
        <v>0.13941127013134627</v>
      </c>
      <c r="T1072" s="110">
        <f t="shared" si="239"/>
        <v>7.5668604712996069E-3</v>
      </c>
      <c r="U1072" s="108">
        <f t="shared" si="241"/>
        <v>0.88186878361587528</v>
      </c>
      <c r="V1072" s="11">
        <f t="shared" si="241"/>
        <v>0.83646762078807757</v>
      </c>
      <c r="W1072" s="11">
        <f t="shared" si="241"/>
        <v>4.5401162827797645E-2</v>
      </c>
      <c r="X1072" s="92">
        <f t="shared" si="236"/>
        <v>8818.6878361587533</v>
      </c>
      <c r="Y1072" s="15">
        <f t="shared" si="237"/>
        <v>8364.6762078807751</v>
      </c>
      <c r="Z1072" s="15">
        <f t="shared" si="238"/>
        <v>454.01162827797646</v>
      </c>
      <c r="AA1072" s="111">
        <f t="shared" si="240"/>
        <v>88.186878361587532</v>
      </c>
      <c r="AB1072" s="87">
        <f t="shared" si="240"/>
        <v>83.646762078807754</v>
      </c>
      <c r="AC1072" s="127">
        <f t="shared" si="240"/>
        <v>4.5401162827797643</v>
      </c>
      <c r="AD1072" s="2"/>
      <c r="AE1072" s="2"/>
      <c r="AF1072" s="115"/>
    </row>
    <row r="1073" spans="1:32" x14ac:dyDescent="0.25">
      <c r="A1073" s="183" t="s">
        <v>50</v>
      </c>
      <c r="B1073" s="183" t="s">
        <v>38</v>
      </c>
      <c r="C1073" s="40" t="s">
        <v>975</v>
      </c>
      <c r="D1073" s="183">
        <v>1</v>
      </c>
      <c r="E1073" s="207" t="s">
        <v>485</v>
      </c>
      <c r="F1073" s="207">
        <v>6</v>
      </c>
      <c r="G1073" s="186"/>
      <c r="H1073" s="109">
        <v>3.3631877170535125</v>
      </c>
      <c r="I1073" s="121">
        <v>11.545405387878418</v>
      </c>
      <c r="J1073" s="121">
        <v>10.913883860467278</v>
      </c>
      <c r="K1073" s="121">
        <v>0.63152152741113987</v>
      </c>
      <c r="L1073" s="130"/>
      <c r="M1073" s="109">
        <v>0.11545405387878419</v>
      </c>
      <c r="N1073" s="109">
        <v>0.10913883860467279</v>
      </c>
      <c r="O1073" s="109">
        <v>6.3152152741113984E-3</v>
      </c>
      <c r="P1073" s="130"/>
      <c r="Q1073" s="109">
        <v>1.4915</v>
      </c>
      <c r="R1073" s="107">
        <f t="shared" si="239"/>
        <v>0.17219972136020661</v>
      </c>
      <c r="S1073" s="109">
        <f t="shared" si="239"/>
        <v>0.16278057777886948</v>
      </c>
      <c r="T1073" s="110">
        <f t="shared" si="239"/>
        <v>9.4191435813371516E-3</v>
      </c>
      <c r="U1073" s="108">
        <f t="shared" si="241"/>
        <v>1.0331983281612398</v>
      </c>
      <c r="V1073" s="11">
        <f t="shared" si="241"/>
        <v>0.97668346667321682</v>
      </c>
      <c r="W1073" s="11">
        <f t="shared" si="241"/>
        <v>5.6514861488022906E-2</v>
      </c>
      <c r="X1073" s="92">
        <f t="shared" si="236"/>
        <v>10331.983281612398</v>
      </c>
      <c r="Y1073" s="15">
        <f t="shared" si="237"/>
        <v>9766.8346667321675</v>
      </c>
      <c r="Z1073" s="15">
        <f t="shared" si="238"/>
        <v>565.14861488022905</v>
      </c>
      <c r="AA1073" s="111">
        <f t="shared" si="240"/>
        <v>103.31983281612398</v>
      </c>
      <c r="AB1073" s="87">
        <f t="shared" si="240"/>
        <v>97.668346667321671</v>
      </c>
      <c r="AC1073" s="127">
        <f t="shared" si="240"/>
        <v>5.6514861488022907</v>
      </c>
      <c r="AD1073" s="2"/>
      <c r="AE1073" s="2"/>
      <c r="AF1073" s="115"/>
    </row>
    <row r="1074" spans="1:32" x14ac:dyDescent="0.25">
      <c r="A1074" s="183" t="s">
        <v>50</v>
      </c>
      <c r="B1074" s="183" t="s">
        <v>38</v>
      </c>
      <c r="C1074" s="40" t="s">
        <v>975</v>
      </c>
      <c r="D1074" s="183">
        <v>1</v>
      </c>
      <c r="E1074" s="207" t="s">
        <v>486</v>
      </c>
      <c r="F1074" s="207">
        <v>6</v>
      </c>
      <c r="G1074" s="186"/>
      <c r="H1074" s="109">
        <v>3.5964897109020884</v>
      </c>
      <c r="I1074" s="121">
        <v>11.59995174407959</v>
      </c>
      <c r="J1074" s="121">
        <v>10.923219125724788</v>
      </c>
      <c r="K1074" s="121">
        <v>0.67673261835480147</v>
      </c>
      <c r="L1074" s="130"/>
      <c r="M1074" s="109">
        <v>0.1159995174407959</v>
      </c>
      <c r="N1074" s="109">
        <v>0.10923219125724788</v>
      </c>
      <c r="O1074" s="109">
        <v>6.7673261835480151E-3</v>
      </c>
      <c r="P1074" s="130"/>
      <c r="Q1074" s="109">
        <v>1.45512</v>
      </c>
      <c r="R1074" s="107">
        <f t="shared" si="239"/>
        <v>0.16879321781845091</v>
      </c>
      <c r="S1074" s="109">
        <f t="shared" si="239"/>
        <v>0.15894594614224652</v>
      </c>
      <c r="T1074" s="110">
        <f t="shared" si="239"/>
        <v>9.8472716762043871E-3</v>
      </c>
      <c r="U1074" s="108">
        <f t="shared" si="241"/>
        <v>1.0127593069107055</v>
      </c>
      <c r="V1074" s="11">
        <f t="shared" si="241"/>
        <v>0.9536756768534792</v>
      </c>
      <c r="W1074" s="11">
        <f t="shared" si="241"/>
        <v>5.9083630057226326E-2</v>
      </c>
      <c r="X1074" s="92">
        <f t="shared" si="236"/>
        <v>10127.593069107055</v>
      </c>
      <c r="Y1074" s="15">
        <f t="shared" si="237"/>
        <v>9536.7567685347913</v>
      </c>
      <c r="Z1074" s="15">
        <f t="shared" si="238"/>
        <v>590.83630057226321</v>
      </c>
      <c r="AA1074" s="111">
        <f t="shared" si="240"/>
        <v>101.27593069107056</v>
      </c>
      <c r="AB1074" s="87">
        <f t="shared" si="240"/>
        <v>95.367567685347908</v>
      </c>
      <c r="AC1074" s="127">
        <f t="shared" si="240"/>
        <v>5.9083630057226326</v>
      </c>
      <c r="AD1074" s="2"/>
      <c r="AE1074" s="2"/>
      <c r="AF1074" s="115"/>
    </row>
    <row r="1075" spans="1:32" x14ac:dyDescent="0.25">
      <c r="A1075" s="183" t="s">
        <v>50</v>
      </c>
      <c r="B1075" s="183" t="s">
        <v>38</v>
      </c>
      <c r="C1075" s="40" t="s">
        <v>975</v>
      </c>
      <c r="D1075" s="183">
        <v>1</v>
      </c>
      <c r="E1075" s="207" t="s">
        <v>487</v>
      </c>
      <c r="F1075" s="207">
        <v>6</v>
      </c>
      <c r="G1075" s="186"/>
      <c r="H1075" s="109">
        <v>3.3638535031846541</v>
      </c>
      <c r="I1075" s="121">
        <v>11.614066600799561</v>
      </c>
      <c r="J1075" s="121">
        <v>10.871773839566364</v>
      </c>
      <c r="K1075" s="121">
        <v>0.74229276123319643</v>
      </c>
      <c r="L1075" s="130"/>
      <c r="M1075" s="109">
        <v>0.11614066600799561</v>
      </c>
      <c r="N1075" s="109">
        <v>0.10871773839566364</v>
      </c>
      <c r="O1075" s="109">
        <v>7.422927612331964E-3</v>
      </c>
      <c r="P1075" s="130"/>
      <c r="Q1075" s="109">
        <v>1.4627199999999998</v>
      </c>
      <c r="R1075" s="107">
        <f t="shared" si="239"/>
        <v>0.16988127498321531</v>
      </c>
      <c r="S1075" s="109">
        <f t="shared" si="239"/>
        <v>0.1590236103061051</v>
      </c>
      <c r="T1075" s="110">
        <f t="shared" si="239"/>
        <v>1.0857664677110209E-2</v>
      </c>
      <c r="U1075" s="108">
        <f t="shared" si="241"/>
        <v>1.0192876498992918</v>
      </c>
      <c r="V1075" s="11">
        <f t="shared" si="241"/>
        <v>0.95414166183663063</v>
      </c>
      <c r="W1075" s="11">
        <f t="shared" si="241"/>
        <v>6.5145988062661253E-2</v>
      </c>
      <c r="X1075" s="92">
        <f t="shared" ref="X1075:X1107" si="242">U1075*10^4</f>
        <v>10192.876498992917</v>
      </c>
      <c r="Y1075" s="15">
        <f t="shared" ref="Y1075:Y1107" si="243">V1075*10^4</f>
        <v>9541.4166183663056</v>
      </c>
      <c r="Z1075" s="15">
        <f t="shared" ref="Z1075:Z1107" si="244">W1075*10^4</f>
        <v>651.45988062661252</v>
      </c>
      <c r="AA1075" s="111">
        <f t="shared" si="240"/>
        <v>101.92876498992916</v>
      </c>
      <c r="AB1075" s="87">
        <f t="shared" si="240"/>
        <v>95.414166183663056</v>
      </c>
      <c r="AC1075" s="127">
        <f t="shared" si="240"/>
        <v>6.5145988062661253</v>
      </c>
      <c r="AD1075" s="2"/>
      <c r="AE1075" s="2"/>
      <c r="AF1075" s="115"/>
    </row>
    <row r="1076" spans="1:32" x14ac:dyDescent="0.25">
      <c r="A1076" s="183" t="s">
        <v>50</v>
      </c>
      <c r="B1076" s="183" t="s">
        <v>38</v>
      </c>
      <c r="C1076" s="40" t="s">
        <v>975</v>
      </c>
      <c r="D1076" s="183">
        <v>1</v>
      </c>
      <c r="E1076" s="207" t="s">
        <v>488</v>
      </c>
      <c r="F1076" s="207">
        <v>6</v>
      </c>
      <c r="G1076" s="186"/>
      <c r="H1076" s="109">
        <v>3.2218209465880232</v>
      </c>
      <c r="I1076" s="121">
        <v>11.589212417602539</v>
      </c>
      <c r="J1076" s="121">
        <v>10.723022239118047</v>
      </c>
      <c r="K1076" s="121">
        <v>0.86619017848449253</v>
      </c>
      <c r="L1076" s="130"/>
      <c r="M1076" s="109">
        <v>0.11589212417602539</v>
      </c>
      <c r="N1076" s="109">
        <v>0.10723022239118046</v>
      </c>
      <c r="O1076" s="109">
        <v>8.6619017848449248E-3</v>
      </c>
      <c r="P1076" s="130"/>
      <c r="Q1076" s="109">
        <v>1.3642400000000001</v>
      </c>
      <c r="R1076" s="107">
        <f t="shared" si="239"/>
        <v>0.15810467148590088</v>
      </c>
      <c r="S1076" s="109">
        <f t="shared" si="239"/>
        <v>0.14628775859494406</v>
      </c>
      <c r="T1076" s="110">
        <f t="shared" si="239"/>
        <v>1.1816912890956842E-2</v>
      </c>
      <c r="U1076" s="108">
        <f t="shared" si="241"/>
        <v>0.94862802891540532</v>
      </c>
      <c r="V1076" s="11">
        <f t="shared" si="241"/>
        <v>0.87772655156966428</v>
      </c>
      <c r="W1076" s="11">
        <f t="shared" si="241"/>
        <v>7.0901477345741051E-2</v>
      </c>
      <c r="X1076" s="92">
        <f t="shared" si="242"/>
        <v>9486.2802891540523</v>
      </c>
      <c r="Y1076" s="15">
        <f t="shared" si="243"/>
        <v>8777.265515696643</v>
      </c>
      <c r="Z1076" s="15">
        <f t="shared" si="244"/>
        <v>709.01477345741057</v>
      </c>
      <c r="AA1076" s="111">
        <f t="shared" si="240"/>
        <v>94.862802891540525</v>
      </c>
      <c r="AB1076" s="87">
        <f t="shared" si="240"/>
        <v>87.772655156966437</v>
      </c>
      <c r="AC1076" s="127">
        <f t="shared" si="240"/>
        <v>7.0901477345741055</v>
      </c>
      <c r="AD1076" s="2"/>
      <c r="AE1076" s="2"/>
      <c r="AF1076" s="115"/>
    </row>
    <row r="1077" spans="1:32" x14ac:dyDescent="0.25">
      <c r="A1077" s="183" t="s">
        <v>50</v>
      </c>
      <c r="B1077" s="183" t="s">
        <v>38</v>
      </c>
      <c r="C1077" s="40" t="s">
        <v>975</v>
      </c>
      <c r="D1077" s="183">
        <v>1</v>
      </c>
      <c r="E1077" s="207" t="s">
        <v>489</v>
      </c>
      <c r="F1077" s="207">
        <v>6</v>
      </c>
      <c r="G1077" s="186"/>
      <c r="H1077" s="109">
        <v>3.2702078521940825</v>
      </c>
      <c r="I1077" s="121">
        <v>11.596590995788574</v>
      </c>
      <c r="J1077" s="121">
        <v>11.230904168267713</v>
      </c>
      <c r="K1077" s="121">
        <v>0.3656868275208609</v>
      </c>
      <c r="L1077" s="130"/>
      <c r="M1077" s="109">
        <v>0.11596590995788575</v>
      </c>
      <c r="N1077" s="109">
        <v>0.11230904168267714</v>
      </c>
      <c r="O1077" s="109">
        <v>3.6568682752086091E-3</v>
      </c>
      <c r="P1077" s="130"/>
      <c r="Q1077" s="109">
        <v>1.3498400000000002</v>
      </c>
      <c r="R1077" s="107">
        <f t="shared" si="239"/>
        <v>0.15653542389755251</v>
      </c>
      <c r="S1077" s="109">
        <f t="shared" si="239"/>
        <v>0.15159923682494492</v>
      </c>
      <c r="T1077" s="110">
        <f t="shared" si="239"/>
        <v>4.9361870726075891E-3</v>
      </c>
      <c r="U1077" s="108">
        <f t="shared" si="241"/>
        <v>0.93921254338531512</v>
      </c>
      <c r="V1077" s="11">
        <f t="shared" si="241"/>
        <v>0.9095954209496695</v>
      </c>
      <c r="W1077" s="11">
        <f t="shared" si="241"/>
        <v>2.9617122435645536E-2</v>
      </c>
      <c r="X1077" s="92">
        <f t="shared" si="242"/>
        <v>9392.1254338531508</v>
      </c>
      <c r="Y1077" s="15">
        <f t="shared" si="243"/>
        <v>9095.9542094966946</v>
      </c>
      <c r="Z1077" s="15">
        <f t="shared" si="244"/>
        <v>296.17122435645535</v>
      </c>
      <c r="AA1077" s="111">
        <f t="shared" si="240"/>
        <v>93.921254338531512</v>
      </c>
      <c r="AB1077" s="87">
        <f t="shared" si="240"/>
        <v>90.959542094966949</v>
      </c>
      <c r="AC1077" s="127">
        <f t="shared" si="240"/>
        <v>2.9617122435645538</v>
      </c>
      <c r="AD1077" s="2"/>
      <c r="AE1077" s="2"/>
      <c r="AF1077" s="115"/>
    </row>
    <row r="1078" spans="1:32" x14ac:dyDescent="0.25">
      <c r="A1078" s="183" t="s">
        <v>50</v>
      </c>
      <c r="B1078" s="183" t="s">
        <v>38</v>
      </c>
      <c r="C1078" s="40" t="s">
        <v>975</v>
      </c>
      <c r="D1078" s="183">
        <v>1</v>
      </c>
      <c r="E1078" s="207" t="s">
        <v>561</v>
      </c>
      <c r="F1078" s="207">
        <v>4.5</v>
      </c>
      <c r="G1078" s="186"/>
      <c r="H1078" s="109">
        <v>3.0890804597702042</v>
      </c>
      <c r="I1078" s="121">
        <v>11.597453117370605</v>
      </c>
      <c r="J1078" s="121">
        <v>11.094539473796702</v>
      </c>
      <c r="K1078" s="121">
        <v>0.502913643573903</v>
      </c>
      <c r="L1078" s="130"/>
      <c r="M1078" s="109">
        <v>0.11597453117370606</v>
      </c>
      <c r="N1078" s="109">
        <v>0.11094539473796702</v>
      </c>
      <c r="O1078" s="109">
        <v>5.02913643573903E-3</v>
      </c>
      <c r="P1078" s="130"/>
      <c r="Q1078" s="109">
        <v>1.64056</v>
      </c>
      <c r="R1078" s="107">
        <f t="shared" si="239"/>
        <v>0.19026317686233521</v>
      </c>
      <c r="S1078" s="109">
        <f t="shared" si="239"/>
        <v>0.18201257679131919</v>
      </c>
      <c r="T1078" s="110">
        <f t="shared" si="239"/>
        <v>8.2506000710160232E-3</v>
      </c>
      <c r="U1078" s="108">
        <f t="shared" si="241"/>
        <v>0.85618429588050837</v>
      </c>
      <c r="V1078" s="11">
        <f t="shared" si="241"/>
        <v>0.81905659556093635</v>
      </c>
      <c r="W1078" s="11">
        <f t="shared" si="241"/>
        <v>3.7127700319572104E-2</v>
      </c>
      <c r="X1078" s="92">
        <f t="shared" si="242"/>
        <v>8561.842958805084</v>
      </c>
      <c r="Y1078" s="15">
        <f t="shared" si="243"/>
        <v>8190.5659556093633</v>
      </c>
      <c r="Z1078" s="15">
        <f t="shared" si="244"/>
        <v>371.27700319572102</v>
      </c>
      <c r="AA1078" s="111">
        <f t="shared" si="240"/>
        <v>85.618429588050844</v>
      </c>
      <c r="AB1078" s="87">
        <f t="shared" si="240"/>
        <v>81.905659556093639</v>
      </c>
      <c r="AC1078" s="127">
        <f t="shared" si="240"/>
        <v>3.7127700319572101</v>
      </c>
      <c r="AD1078" s="2"/>
      <c r="AE1078" s="2"/>
      <c r="AF1078" s="115"/>
    </row>
    <row r="1079" spans="1:32" x14ac:dyDescent="0.25">
      <c r="A1079" s="183" t="s">
        <v>50</v>
      </c>
      <c r="B1079" s="183" t="s">
        <v>38</v>
      </c>
      <c r="C1079" s="40" t="s">
        <v>975</v>
      </c>
      <c r="D1079" s="183">
        <v>1</v>
      </c>
      <c r="E1079" s="207" t="s">
        <v>562</v>
      </c>
      <c r="F1079" s="207">
        <v>3</v>
      </c>
      <c r="G1079" s="186"/>
      <c r="H1079" s="109">
        <v>3.067685589519487</v>
      </c>
      <c r="I1079" s="121">
        <v>11.647480010986328</v>
      </c>
      <c r="J1079" s="121">
        <v>11.081632356143954</v>
      </c>
      <c r="K1079" s="121">
        <v>0.56584765484237387</v>
      </c>
      <c r="L1079" s="130"/>
      <c r="M1079" s="109">
        <v>0.11647480010986327</v>
      </c>
      <c r="N1079" s="109">
        <v>0.11081632356143954</v>
      </c>
      <c r="O1079" s="109">
        <v>5.6584765484237387E-3</v>
      </c>
      <c r="P1079" s="130"/>
      <c r="Q1079" s="109">
        <v>1.62622</v>
      </c>
      <c r="R1079" s="107">
        <f t="shared" si="239"/>
        <v>0.18941364943466185</v>
      </c>
      <c r="S1079" s="109">
        <f t="shared" si="239"/>
        <v>0.18021172170208422</v>
      </c>
      <c r="T1079" s="110">
        <f t="shared" si="239"/>
        <v>9.2019277325776517E-3</v>
      </c>
      <c r="U1079" s="108">
        <f t="shared" si="241"/>
        <v>0.56824094830398553</v>
      </c>
      <c r="V1079" s="11">
        <f t="shared" si="241"/>
        <v>0.54063516510625265</v>
      </c>
      <c r="W1079" s="11">
        <f t="shared" si="241"/>
        <v>2.7605783197732957E-2</v>
      </c>
      <c r="X1079" s="92">
        <f t="shared" si="242"/>
        <v>5682.4094830398553</v>
      </c>
      <c r="Y1079" s="15">
        <f t="shared" si="243"/>
        <v>5406.3516510625268</v>
      </c>
      <c r="Z1079" s="15">
        <f t="shared" si="244"/>
        <v>276.05783197732956</v>
      </c>
      <c r="AA1079" s="111">
        <f t="shared" si="240"/>
        <v>56.824094830398558</v>
      </c>
      <c r="AB1079" s="87">
        <f t="shared" si="240"/>
        <v>54.06351651062527</v>
      </c>
      <c r="AC1079" s="127">
        <f t="shared" si="240"/>
        <v>2.7605783197732956</v>
      </c>
      <c r="AD1079" s="2"/>
      <c r="AE1079" s="2"/>
      <c r="AF1079" s="115"/>
    </row>
    <row r="1080" spans="1:32" x14ac:dyDescent="0.25">
      <c r="A1080" s="183" t="s">
        <v>50</v>
      </c>
      <c r="B1080" s="183" t="s">
        <v>38</v>
      </c>
      <c r="C1080" s="40" t="s">
        <v>975</v>
      </c>
      <c r="D1080" s="183">
        <v>2</v>
      </c>
      <c r="E1080" s="207" t="s">
        <v>453</v>
      </c>
      <c r="F1080" s="207">
        <v>2.5</v>
      </c>
      <c r="G1080" s="186">
        <v>100</v>
      </c>
      <c r="H1080" s="109">
        <v>3.205319043366015</v>
      </c>
      <c r="I1080" s="121">
        <v>11.735539436340332</v>
      </c>
      <c r="J1080" s="121">
        <v>11.146002001287785</v>
      </c>
      <c r="K1080" s="121">
        <v>0.58953743505254685</v>
      </c>
      <c r="L1080" s="130"/>
      <c r="M1080" s="109">
        <v>0.11735539436340332</v>
      </c>
      <c r="N1080" s="109">
        <v>0.11146002001287786</v>
      </c>
      <c r="O1080" s="109">
        <v>5.8953743505254681E-3</v>
      </c>
      <c r="P1080" s="130"/>
      <c r="Q1080" s="109">
        <v>1.1316400000000002</v>
      </c>
      <c r="R1080" s="107">
        <f t="shared" si="239"/>
        <v>0.13280405847740176</v>
      </c>
      <c r="S1080" s="109">
        <f t="shared" si="239"/>
        <v>0.12613261704737314</v>
      </c>
      <c r="T1080" s="110">
        <f t="shared" si="239"/>
        <v>6.6714414300286422E-3</v>
      </c>
      <c r="U1080" s="108">
        <f t="shared" si="241"/>
        <v>0.33201014619350439</v>
      </c>
      <c r="V1080" s="11">
        <f t="shared" si="241"/>
        <v>0.31533154261843283</v>
      </c>
      <c r="W1080" s="11">
        <f t="shared" si="241"/>
        <v>1.6678603575071605E-2</v>
      </c>
      <c r="X1080" s="92">
        <f t="shared" si="242"/>
        <v>3320.101461935044</v>
      </c>
      <c r="Y1080" s="15">
        <f t="shared" si="243"/>
        <v>3153.3154261843283</v>
      </c>
      <c r="Z1080" s="15">
        <f t="shared" si="244"/>
        <v>166.78603575071605</v>
      </c>
      <c r="AA1080" s="111">
        <f t="shared" si="240"/>
        <v>33.201014619350438</v>
      </c>
      <c r="AB1080" s="87">
        <f t="shared" si="240"/>
        <v>31.533154261843283</v>
      </c>
      <c r="AC1080" s="127">
        <f t="shared" si="240"/>
        <v>1.6678603575071607</v>
      </c>
      <c r="AD1080" s="2"/>
      <c r="AE1080" s="2"/>
      <c r="AF1080" s="115"/>
    </row>
    <row r="1081" spans="1:32" x14ac:dyDescent="0.25">
      <c r="A1081" s="183" t="s">
        <v>50</v>
      </c>
      <c r="B1081" s="183" t="s">
        <v>38</v>
      </c>
      <c r="C1081" s="40" t="s">
        <v>975</v>
      </c>
      <c r="D1081" s="183">
        <v>2</v>
      </c>
      <c r="E1081" s="207" t="s">
        <v>454</v>
      </c>
      <c r="F1081" s="207">
        <v>3</v>
      </c>
      <c r="G1081" s="186"/>
      <c r="H1081" s="109">
        <v>4.0828580006004973</v>
      </c>
      <c r="I1081" s="121">
        <v>11.695835113525391</v>
      </c>
      <c r="J1081" s="121">
        <v>11.081155085842797</v>
      </c>
      <c r="K1081" s="121">
        <v>0.61468002768259389</v>
      </c>
      <c r="L1081" s="130"/>
      <c r="M1081" s="109">
        <v>0.11695835113525391</v>
      </c>
      <c r="N1081" s="109">
        <v>0.11081155085842796</v>
      </c>
      <c r="O1081" s="109">
        <v>6.1468002768259389E-3</v>
      </c>
      <c r="P1081" s="130"/>
      <c r="Q1081" s="109">
        <v>1.30016</v>
      </c>
      <c r="R1081" s="107">
        <f t="shared" si="239"/>
        <v>0.15206456981201172</v>
      </c>
      <c r="S1081" s="109">
        <f t="shared" si="239"/>
        <v>0.1440727459640937</v>
      </c>
      <c r="T1081" s="110">
        <f t="shared" si="239"/>
        <v>7.9918238479180122E-3</v>
      </c>
      <c r="U1081" s="108">
        <f t="shared" si="241"/>
        <v>0.45619370943603521</v>
      </c>
      <c r="V1081" s="11">
        <f t="shared" si="241"/>
        <v>0.43221823789228109</v>
      </c>
      <c r="W1081" s="11">
        <f t="shared" si="241"/>
        <v>2.397547154375404E-2</v>
      </c>
      <c r="X1081" s="92">
        <f t="shared" si="242"/>
        <v>4561.9370943603517</v>
      </c>
      <c r="Y1081" s="15">
        <f t="shared" si="243"/>
        <v>4322.182378922811</v>
      </c>
      <c r="Z1081" s="15">
        <f t="shared" si="244"/>
        <v>239.7547154375404</v>
      </c>
      <c r="AA1081" s="111">
        <f t="shared" si="240"/>
        <v>45.619370943603521</v>
      </c>
      <c r="AB1081" s="87">
        <f t="shared" si="240"/>
        <v>43.221823789228111</v>
      </c>
      <c r="AC1081" s="127">
        <f t="shared" si="240"/>
        <v>2.3975471543754039</v>
      </c>
      <c r="AD1081" s="2"/>
      <c r="AE1081" s="2"/>
      <c r="AF1081" s="115"/>
    </row>
    <row r="1082" spans="1:32" x14ac:dyDescent="0.25">
      <c r="A1082" s="183" t="s">
        <v>50</v>
      </c>
      <c r="B1082" s="183" t="s">
        <v>38</v>
      </c>
      <c r="C1082" s="40" t="s">
        <v>975</v>
      </c>
      <c r="D1082" s="183">
        <v>2</v>
      </c>
      <c r="E1082" s="207" t="s">
        <v>455</v>
      </c>
      <c r="F1082" s="207">
        <v>3</v>
      </c>
      <c r="G1082" s="186"/>
      <c r="H1082" s="109">
        <v>3.4762327854286879</v>
      </c>
      <c r="I1082" s="121">
        <v>11.674041748046875</v>
      </c>
      <c r="J1082" s="121">
        <v>10.583678415646718</v>
      </c>
      <c r="K1082" s="121">
        <v>1.0903633324001571</v>
      </c>
      <c r="L1082" s="130"/>
      <c r="M1082" s="109">
        <v>0.11674041748046875</v>
      </c>
      <c r="N1082" s="109">
        <v>0.10583678415646718</v>
      </c>
      <c r="O1082" s="109">
        <v>1.0903633324001571E-2</v>
      </c>
      <c r="P1082" s="130"/>
      <c r="Q1082" s="109">
        <v>1.17266</v>
      </c>
      <c r="R1082" s="107">
        <f t="shared" si="239"/>
        <v>0.13689681796264649</v>
      </c>
      <c r="S1082" s="109">
        <f t="shared" si="239"/>
        <v>0.1241105633089228</v>
      </c>
      <c r="T1082" s="110">
        <f t="shared" si="239"/>
        <v>1.2786254653723683E-2</v>
      </c>
      <c r="U1082" s="108">
        <f t="shared" si="241"/>
        <v>0.41069045388793946</v>
      </c>
      <c r="V1082" s="11">
        <f t="shared" si="241"/>
        <v>0.37233168992676841</v>
      </c>
      <c r="W1082" s="11">
        <f t="shared" si="241"/>
        <v>3.835876396117105E-2</v>
      </c>
      <c r="X1082" s="92">
        <f t="shared" si="242"/>
        <v>4106.9045388793947</v>
      </c>
      <c r="Y1082" s="15">
        <f t="shared" si="243"/>
        <v>3723.3168992676842</v>
      </c>
      <c r="Z1082" s="15">
        <f t="shared" si="244"/>
        <v>383.58763961171047</v>
      </c>
      <c r="AA1082" s="111">
        <f t="shared" si="240"/>
        <v>41.069045388793946</v>
      </c>
      <c r="AB1082" s="87">
        <f t="shared" si="240"/>
        <v>37.233168992676845</v>
      </c>
      <c r="AC1082" s="127">
        <f t="shared" si="240"/>
        <v>3.8358763961171047</v>
      </c>
      <c r="AD1082" s="2"/>
      <c r="AE1082" s="2"/>
      <c r="AF1082" s="115"/>
    </row>
    <row r="1083" spans="1:32" x14ac:dyDescent="0.25">
      <c r="A1083" s="183" t="s">
        <v>50</v>
      </c>
      <c r="B1083" s="183" t="s">
        <v>38</v>
      </c>
      <c r="C1083" s="40" t="s">
        <v>975</v>
      </c>
      <c r="D1083" s="183">
        <v>2</v>
      </c>
      <c r="E1083" s="207" t="s">
        <v>465</v>
      </c>
      <c r="F1083" s="207">
        <v>3</v>
      </c>
      <c r="G1083" s="186"/>
      <c r="H1083" s="109">
        <v>3.8068305416576202</v>
      </c>
      <c r="I1083" s="121">
        <v>11.638715744018555</v>
      </c>
      <c r="J1083" s="121">
        <v>10.908202817965412</v>
      </c>
      <c r="K1083" s="121">
        <v>0.73051292605314266</v>
      </c>
      <c r="L1083" s="130"/>
      <c r="M1083" s="109">
        <v>0.11638715744018555</v>
      </c>
      <c r="N1083" s="109">
        <v>0.10908202817965412</v>
      </c>
      <c r="O1083" s="109">
        <v>7.3051292605314268E-3</v>
      </c>
      <c r="P1083" s="130"/>
      <c r="Q1083" s="109">
        <v>1.30558</v>
      </c>
      <c r="R1083" s="107">
        <f t="shared" si="239"/>
        <v>0.15195274501075745</v>
      </c>
      <c r="S1083" s="109">
        <f t="shared" si="239"/>
        <v>0.14241531435079283</v>
      </c>
      <c r="T1083" s="110">
        <f t="shared" si="239"/>
        <v>9.5374306599646207E-3</v>
      </c>
      <c r="U1083" s="108">
        <f t="shared" si="241"/>
        <v>0.4558582350322723</v>
      </c>
      <c r="V1083" s="11">
        <f t="shared" si="241"/>
        <v>0.42724594305237845</v>
      </c>
      <c r="W1083" s="11">
        <f t="shared" si="241"/>
        <v>2.8612291979893859E-2</v>
      </c>
      <c r="X1083" s="92">
        <f t="shared" si="242"/>
        <v>4558.582350322723</v>
      </c>
      <c r="Y1083" s="15">
        <f t="shared" si="243"/>
        <v>4272.4594305237842</v>
      </c>
      <c r="Z1083" s="15">
        <f t="shared" si="244"/>
        <v>286.1229197989386</v>
      </c>
      <c r="AA1083" s="111">
        <f t="shared" si="240"/>
        <v>45.585823503227232</v>
      </c>
      <c r="AB1083" s="87">
        <f t="shared" si="240"/>
        <v>42.724594305237844</v>
      </c>
      <c r="AC1083" s="127">
        <f t="shared" si="240"/>
        <v>2.861229197989386</v>
      </c>
      <c r="AD1083" s="2"/>
      <c r="AE1083" s="2"/>
      <c r="AF1083" s="115"/>
    </row>
    <row r="1084" spans="1:32" x14ac:dyDescent="0.25">
      <c r="A1084" s="183" t="s">
        <v>50</v>
      </c>
      <c r="B1084" s="183" t="s">
        <v>38</v>
      </c>
      <c r="C1084" s="40" t="s">
        <v>975</v>
      </c>
      <c r="D1084" s="183">
        <v>2</v>
      </c>
      <c r="E1084" s="207" t="s">
        <v>466</v>
      </c>
      <c r="F1084" s="207">
        <v>3</v>
      </c>
      <c r="G1084" s="186"/>
      <c r="H1084" s="109">
        <v>3.6365336075535102</v>
      </c>
      <c r="I1084" s="121">
        <v>11.631662368774414</v>
      </c>
      <c r="J1084" s="121">
        <v>11.009960903122435</v>
      </c>
      <c r="K1084" s="121">
        <v>0.62170146565197903</v>
      </c>
      <c r="L1084" s="130"/>
      <c r="M1084" s="109">
        <v>0.11631662368774415</v>
      </c>
      <c r="N1084" s="109">
        <v>0.11009960903122434</v>
      </c>
      <c r="O1084" s="109">
        <v>6.2170146565197907E-3</v>
      </c>
      <c r="P1084" s="130"/>
      <c r="Q1084" s="109">
        <v>1.2573000000000003</v>
      </c>
      <c r="R1084" s="107">
        <f t="shared" si="239"/>
        <v>0.14624489096260077</v>
      </c>
      <c r="S1084" s="109">
        <f t="shared" si="239"/>
        <v>0.13842823843495841</v>
      </c>
      <c r="T1084" s="110">
        <f t="shared" si="239"/>
        <v>7.8166525276423347E-3</v>
      </c>
      <c r="U1084" s="108">
        <f t="shared" si="241"/>
        <v>0.43873467288780227</v>
      </c>
      <c r="V1084" s="11">
        <f t="shared" si="241"/>
        <v>0.41528471530487521</v>
      </c>
      <c r="W1084" s="11">
        <f t="shared" si="241"/>
        <v>2.3449957582927006E-2</v>
      </c>
      <c r="X1084" s="92">
        <f t="shared" si="242"/>
        <v>4387.346728878023</v>
      </c>
      <c r="Y1084" s="15">
        <f t="shared" si="243"/>
        <v>4152.8471530487523</v>
      </c>
      <c r="Z1084" s="15">
        <f t="shared" si="244"/>
        <v>234.49957582927004</v>
      </c>
      <c r="AA1084" s="111">
        <f t="shared" si="240"/>
        <v>43.873467288780233</v>
      </c>
      <c r="AB1084" s="87">
        <f t="shared" si="240"/>
        <v>41.528471530487522</v>
      </c>
      <c r="AC1084" s="127">
        <f t="shared" si="240"/>
        <v>2.3449957582927006</v>
      </c>
      <c r="AD1084" s="2"/>
      <c r="AE1084" s="2"/>
      <c r="AF1084" s="115"/>
    </row>
    <row r="1085" spans="1:32" x14ac:dyDescent="0.25">
      <c r="A1085" s="183" t="s">
        <v>50</v>
      </c>
      <c r="B1085" s="183" t="s">
        <v>38</v>
      </c>
      <c r="C1085" s="40" t="s">
        <v>975</v>
      </c>
      <c r="D1085" s="183">
        <v>2</v>
      </c>
      <c r="E1085" s="207" t="s">
        <v>490</v>
      </c>
      <c r="F1085" s="207">
        <v>3</v>
      </c>
      <c r="G1085" s="186"/>
      <c r="H1085" s="109">
        <v>3.6731634182908555</v>
      </c>
      <c r="I1085" s="121">
        <v>11.649178028106689</v>
      </c>
      <c r="J1085" s="121">
        <v>10.928468189496865</v>
      </c>
      <c r="K1085" s="121">
        <v>0.72070983860982452</v>
      </c>
      <c r="L1085" s="130"/>
      <c r="M1085" s="109">
        <v>0.1164917802810669</v>
      </c>
      <c r="N1085" s="109">
        <v>0.10928468189496865</v>
      </c>
      <c r="O1085" s="109">
        <v>7.2070983860982448E-3</v>
      </c>
      <c r="P1085" s="130"/>
      <c r="Q1085" s="109">
        <v>1.30484</v>
      </c>
      <c r="R1085" s="107">
        <f t="shared" si="239"/>
        <v>0.15200313458194734</v>
      </c>
      <c r="S1085" s="109">
        <f t="shared" si="239"/>
        <v>0.1425990243238309</v>
      </c>
      <c r="T1085" s="110">
        <f t="shared" si="239"/>
        <v>9.404110258116433E-3</v>
      </c>
      <c r="U1085" s="108">
        <f t="shared" si="241"/>
        <v>0.45600940374584198</v>
      </c>
      <c r="V1085" s="11">
        <f t="shared" si="241"/>
        <v>0.42779707297149266</v>
      </c>
      <c r="W1085" s="11">
        <f t="shared" si="241"/>
        <v>2.8212330774349301E-2</v>
      </c>
      <c r="X1085" s="92">
        <f t="shared" si="242"/>
        <v>4560.0940374584197</v>
      </c>
      <c r="Y1085" s="15">
        <f t="shared" si="243"/>
        <v>4277.9707297149271</v>
      </c>
      <c r="Z1085" s="15">
        <f t="shared" si="244"/>
        <v>282.123307743493</v>
      </c>
      <c r="AA1085" s="111">
        <f t="shared" si="240"/>
        <v>45.600940374584198</v>
      </c>
      <c r="AB1085" s="87">
        <f t="shared" si="240"/>
        <v>42.779707297149272</v>
      </c>
      <c r="AC1085" s="127">
        <f t="shared" si="240"/>
        <v>2.8212330774349299</v>
      </c>
      <c r="AD1085" s="2"/>
      <c r="AE1085" s="2"/>
      <c r="AF1085" s="115"/>
    </row>
    <row r="1086" spans="1:32" x14ac:dyDescent="0.25">
      <c r="A1086" s="183" t="s">
        <v>50</v>
      </c>
      <c r="B1086" s="183" t="s">
        <v>38</v>
      </c>
      <c r="C1086" s="40" t="s">
        <v>975</v>
      </c>
      <c r="D1086" s="183">
        <v>2</v>
      </c>
      <c r="E1086" s="207" t="s">
        <v>508</v>
      </c>
      <c r="F1086" s="207">
        <v>3</v>
      </c>
      <c r="G1086" s="186"/>
      <c r="H1086" s="109">
        <v>4.4941427050052551</v>
      </c>
      <c r="I1086" s="121">
        <v>11.709428787231445</v>
      </c>
      <c r="J1086" s="121">
        <v>11.089878278900903</v>
      </c>
      <c r="K1086" s="121">
        <v>0.61955050833054237</v>
      </c>
      <c r="L1086" s="130"/>
      <c r="M1086" s="109">
        <v>0.11709428787231445</v>
      </c>
      <c r="N1086" s="109">
        <v>0.11089878278900903</v>
      </c>
      <c r="O1086" s="109">
        <v>6.1955050833054238E-3</v>
      </c>
      <c r="P1086" s="130"/>
      <c r="Q1086" s="109">
        <v>1.1041799999999999</v>
      </c>
      <c r="R1086" s="107">
        <f t="shared" si="239"/>
        <v>0.12929317078285216</v>
      </c>
      <c r="S1086" s="109">
        <f t="shared" si="239"/>
        <v>0.12245221797996798</v>
      </c>
      <c r="T1086" s="110">
        <f t="shared" si="239"/>
        <v>6.8409528028841827E-3</v>
      </c>
      <c r="U1086" s="108">
        <f t="shared" si="241"/>
        <v>0.38787951234855644</v>
      </c>
      <c r="V1086" s="11">
        <f t="shared" si="241"/>
        <v>0.36735665393990397</v>
      </c>
      <c r="W1086" s="11">
        <f t="shared" si="241"/>
        <v>2.0522858408652551E-2</v>
      </c>
      <c r="X1086" s="92">
        <f t="shared" si="242"/>
        <v>3878.7951234855645</v>
      </c>
      <c r="Y1086" s="15">
        <f t="shared" si="243"/>
        <v>3673.5665393990398</v>
      </c>
      <c r="Z1086" s="15">
        <f t="shared" si="244"/>
        <v>205.2285840865255</v>
      </c>
      <c r="AA1086" s="111">
        <f t="shared" si="240"/>
        <v>38.787951234855647</v>
      </c>
      <c r="AB1086" s="87">
        <f t="shared" si="240"/>
        <v>36.735665393990402</v>
      </c>
      <c r="AC1086" s="127">
        <f t="shared" si="240"/>
        <v>2.0522858408652551</v>
      </c>
      <c r="AD1086" s="2"/>
      <c r="AE1086" s="2"/>
      <c r="AF1086" s="115"/>
    </row>
    <row r="1087" spans="1:32" x14ac:dyDescent="0.25">
      <c r="A1087" s="183" t="s">
        <v>50</v>
      </c>
      <c r="B1087" s="183" t="s">
        <v>38</v>
      </c>
      <c r="C1087" s="40" t="s">
        <v>975</v>
      </c>
      <c r="D1087" s="183">
        <v>2</v>
      </c>
      <c r="E1087" s="207" t="s">
        <v>509</v>
      </c>
      <c r="F1087" s="207">
        <v>3</v>
      </c>
      <c r="G1087" s="186"/>
      <c r="H1087" s="109">
        <v>3.7086092715232208</v>
      </c>
      <c r="I1087" s="121">
        <v>11.681488037109375</v>
      </c>
      <c r="J1087" s="121">
        <v>11.101119729856777</v>
      </c>
      <c r="K1087" s="121">
        <v>0.58036830725259847</v>
      </c>
      <c r="L1087" s="130"/>
      <c r="M1087" s="109">
        <v>0.11681488037109375</v>
      </c>
      <c r="N1087" s="109">
        <v>0.11101119729856776</v>
      </c>
      <c r="O1087" s="109">
        <v>5.8036830725259848E-3</v>
      </c>
      <c r="P1087" s="130"/>
      <c r="Q1087" s="109">
        <v>1.2658400000000001</v>
      </c>
      <c r="R1087" s="107">
        <f t="shared" si="239"/>
        <v>0.14786894816894533</v>
      </c>
      <c r="S1087" s="109">
        <f t="shared" si="239"/>
        <v>0.14052241398841903</v>
      </c>
      <c r="T1087" s="110">
        <f t="shared" si="239"/>
        <v>7.3465341805262927E-3</v>
      </c>
      <c r="U1087" s="108">
        <f t="shared" si="241"/>
        <v>0.44360684450683591</v>
      </c>
      <c r="V1087" s="11">
        <f t="shared" si="241"/>
        <v>0.42156724196525702</v>
      </c>
      <c r="W1087" s="11">
        <f t="shared" si="241"/>
        <v>2.2039602541578877E-2</v>
      </c>
      <c r="X1087" s="92">
        <f t="shared" si="242"/>
        <v>4436.0684450683593</v>
      </c>
      <c r="Y1087" s="15">
        <f t="shared" si="243"/>
        <v>4215.6724196525702</v>
      </c>
      <c r="Z1087" s="15">
        <f t="shared" si="244"/>
        <v>220.39602541578878</v>
      </c>
      <c r="AA1087" s="111">
        <f t="shared" si="240"/>
        <v>44.360684450683593</v>
      </c>
      <c r="AB1087" s="87">
        <f t="shared" si="240"/>
        <v>42.156724196525701</v>
      </c>
      <c r="AC1087" s="127">
        <f t="shared" si="240"/>
        <v>2.203960254157888</v>
      </c>
      <c r="AD1087" s="2"/>
      <c r="AE1087" s="2"/>
      <c r="AF1087" s="115"/>
    </row>
    <row r="1088" spans="1:32" x14ac:dyDescent="0.25">
      <c r="A1088" s="183" t="s">
        <v>50</v>
      </c>
      <c r="B1088" s="183" t="s">
        <v>38</v>
      </c>
      <c r="C1088" s="40" t="s">
        <v>975</v>
      </c>
      <c r="D1088" s="183">
        <v>2</v>
      </c>
      <c r="E1088" s="207" t="s">
        <v>510</v>
      </c>
      <c r="F1088" s="207">
        <v>3</v>
      </c>
      <c r="G1088" s="186"/>
      <c r="H1088" s="109">
        <v>3.5533980582524198</v>
      </c>
      <c r="I1088" s="121">
        <v>11.501258850097656</v>
      </c>
      <c r="J1088" s="121">
        <v>10.717368525162485</v>
      </c>
      <c r="K1088" s="121">
        <v>0.78389032493517163</v>
      </c>
      <c r="L1088" s="130"/>
      <c r="M1088" s="109">
        <v>0.11501258850097656</v>
      </c>
      <c r="N1088" s="109">
        <v>0.10717368525162485</v>
      </c>
      <c r="O1088" s="109">
        <v>7.8389032493517159E-3</v>
      </c>
      <c r="P1088" s="130"/>
      <c r="Q1088" s="109">
        <v>1.2471799999999997</v>
      </c>
      <c r="R1088" s="107">
        <f t="shared" si="239"/>
        <v>0.14344140012664791</v>
      </c>
      <c r="S1088" s="109">
        <f t="shared" si="239"/>
        <v>0.13366487677212147</v>
      </c>
      <c r="T1088" s="110">
        <f t="shared" si="239"/>
        <v>9.7765233545264712E-3</v>
      </c>
      <c r="U1088" s="108">
        <f t="shared" si="241"/>
        <v>0.43032420037994379</v>
      </c>
      <c r="V1088" s="11">
        <f t="shared" si="241"/>
        <v>0.40099463031636434</v>
      </c>
      <c r="W1088" s="11">
        <f t="shared" si="241"/>
        <v>2.9329570063579415E-2</v>
      </c>
      <c r="X1088" s="92">
        <f t="shared" si="242"/>
        <v>4303.242003799438</v>
      </c>
      <c r="Y1088" s="15">
        <f t="shared" si="243"/>
        <v>4009.9463031636433</v>
      </c>
      <c r="Z1088" s="15">
        <f t="shared" si="244"/>
        <v>293.29570063579416</v>
      </c>
      <c r="AA1088" s="111">
        <f t="shared" si="240"/>
        <v>43.032420037994378</v>
      </c>
      <c r="AB1088" s="87">
        <f t="shared" si="240"/>
        <v>40.099463031636432</v>
      </c>
      <c r="AC1088" s="127">
        <f t="shared" si="240"/>
        <v>2.9329570063579418</v>
      </c>
      <c r="AD1088" s="2"/>
      <c r="AE1088" s="2"/>
      <c r="AF1088" s="115"/>
    </row>
    <row r="1089" spans="1:32" x14ac:dyDescent="0.25">
      <c r="A1089" s="183" t="s">
        <v>50</v>
      </c>
      <c r="B1089" s="183" t="s">
        <v>38</v>
      </c>
      <c r="C1089" s="40" t="s">
        <v>975</v>
      </c>
      <c r="D1089" s="183">
        <v>2</v>
      </c>
      <c r="E1089" s="207" t="s">
        <v>511</v>
      </c>
      <c r="F1089" s="207">
        <v>3</v>
      </c>
      <c r="G1089" s="186"/>
      <c r="H1089" s="109">
        <v>3.5415796071875412</v>
      </c>
      <c r="I1089" s="121">
        <v>11.70476245880127</v>
      </c>
      <c r="J1089" s="121">
        <v>10.997020313443882</v>
      </c>
      <c r="K1089" s="121">
        <v>0.707742145357388</v>
      </c>
      <c r="L1089" s="130"/>
      <c r="M1089" s="109">
        <v>0.1170476245880127</v>
      </c>
      <c r="N1089" s="109">
        <v>0.10997020313443881</v>
      </c>
      <c r="O1089" s="109">
        <v>7.0774214535738803E-3</v>
      </c>
      <c r="P1089" s="130"/>
      <c r="Q1089" s="109">
        <v>1.3383400000000001</v>
      </c>
      <c r="R1089" s="107">
        <f t="shared" si="239"/>
        <v>0.15664951789112092</v>
      </c>
      <c r="S1089" s="109">
        <f t="shared" si="239"/>
        <v>0.14717752166294484</v>
      </c>
      <c r="T1089" s="110">
        <f t="shared" si="239"/>
        <v>9.4719962281760682E-3</v>
      </c>
      <c r="U1089" s="108">
        <f t="shared" si="241"/>
        <v>0.46994855367336275</v>
      </c>
      <c r="V1089" s="11">
        <f t="shared" si="241"/>
        <v>0.44153256498883448</v>
      </c>
      <c r="W1089" s="11">
        <f t="shared" si="241"/>
        <v>2.8415988684528201E-2</v>
      </c>
      <c r="X1089" s="92">
        <f t="shared" si="242"/>
        <v>4699.4855367336277</v>
      </c>
      <c r="Y1089" s="15">
        <f t="shared" si="243"/>
        <v>4415.3256498883447</v>
      </c>
      <c r="Z1089" s="15">
        <f t="shared" si="244"/>
        <v>284.15988684528202</v>
      </c>
      <c r="AA1089" s="111">
        <f t="shared" si="240"/>
        <v>46.994855367336278</v>
      </c>
      <c r="AB1089" s="87">
        <f t="shared" si="240"/>
        <v>44.153256498883451</v>
      </c>
      <c r="AC1089" s="127">
        <f t="shared" si="240"/>
        <v>2.8415988684528202</v>
      </c>
      <c r="AD1089" s="2"/>
      <c r="AE1089" s="2"/>
      <c r="AF1089" s="115"/>
    </row>
    <row r="1090" spans="1:32" x14ac:dyDescent="0.25">
      <c r="A1090" s="183" t="s">
        <v>50</v>
      </c>
      <c r="B1090" s="183" t="s">
        <v>38</v>
      </c>
      <c r="C1090" s="40" t="s">
        <v>975</v>
      </c>
      <c r="D1090" s="183">
        <v>2</v>
      </c>
      <c r="E1090" s="207" t="s">
        <v>558</v>
      </c>
      <c r="F1090" s="207">
        <v>4.5</v>
      </c>
      <c r="G1090" s="186"/>
      <c r="H1090" s="109">
        <v>4.1315763400377019</v>
      </c>
      <c r="I1090" s="121">
        <v>11.733530044555664</v>
      </c>
      <c r="J1090" s="121">
        <v>10.940366167669234</v>
      </c>
      <c r="K1090" s="121">
        <v>0.79316387688642997</v>
      </c>
      <c r="L1090" s="130"/>
      <c r="M1090" s="109">
        <v>0.11733530044555664</v>
      </c>
      <c r="N1090" s="109">
        <v>0.10940366167669234</v>
      </c>
      <c r="O1090" s="109">
        <v>7.9316387688642999E-3</v>
      </c>
      <c r="P1090" s="130"/>
      <c r="Q1090" s="109">
        <v>1.30704</v>
      </c>
      <c r="R1090" s="107">
        <f t="shared" si="239"/>
        <v>0.15336193109436033</v>
      </c>
      <c r="S1090" s="109">
        <f t="shared" si="239"/>
        <v>0.14299496195790395</v>
      </c>
      <c r="T1090" s="110">
        <f t="shared" si="239"/>
        <v>1.0366969136456395E-2</v>
      </c>
      <c r="U1090" s="108">
        <f t="shared" si="241"/>
        <v>0.69012868992462162</v>
      </c>
      <c r="V1090" s="11">
        <f t="shared" si="241"/>
        <v>0.64347732881056785</v>
      </c>
      <c r="W1090" s="11">
        <f t="shared" si="241"/>
        <v>4.6651361114053776E-2</v>
      </c>
      <c r="X1090" s="92">
        <f t="shared" si="242"/>
        <v>6901.2868992462163</v>
      </c>
      <c r="Y1090" s="15">
        <f t="shared" si="243"/>
        <v>6434.7732881056781</v>
      </c>
      <c r="Z1090" s="15">
        <f t="shared" si="244"/>
        <v>466.51361114053776</v>
      </c>
      <c r="AA1090" s="111">
        <f t="shared" si="240"/>
        <v>69.01286899246216</v>
      </c>
      <c r="AB1090" s="87">
        <f t="shared" si="240"/>
        <v>64.347732881056785</v>
      </c>
      <c r="AC1090" s="127">
        <f t="shared" si="240"/>
        <v>4.6651361114053778</v>
      </c>
      <c r="AD1090" s="2"/>
      <c r="AE1090" s="2"/>
      <c r="AF1090" s="115"/>
    </row>
    <row r="1091" spans="1:32" x14ac:dyDescent="0.25">
      <c r="A1091" s="183" t="s">
        <v>50</v>
      </c>
      <c r="B1091" s="183" t="s">
        <v>38</v>
      </c>
      <c r="C1091" s="40" t="s">
        <v>975</v>
      </c>
      <c r="D1091" s="183">
        <v>2</v>
      </c>
      <c r="E1091" s="207" t="s">
        <v>481</v>
      </c>
      <c r="F1091" s="207">
        <v>6</v>
      </c>
      <c r="G1091" s="186"/>
      <c r="H1091" s="109">
        <v>3.5688647318224351</v>
      </c>
      <c r="I1091" s="121">
        <v>11.633124351501465</v>
      </c>
      <c r="J1091" s="121">
        <v>11.038118478714185</v>
      </c>
      <c r="K1091" s="121">
        <v>0.59500587278727934</v>
      </c>
      <c r="L1091" s="130"/>
      <c r="M1091" s="109">
        <v>0.11633124351501464</v>
      </c>
      <c r="N1091" s="109">
        <v>0.11038118478714186</v>
      </c>
      <c r="O1091" s="109">
        <v>5.9500587278727935E-3</v>
      </c>
      <c r="P1091" s="130"/>
      <c r="Q1091" s="109">
        <v>1.4136000000000002</v>
      </c>
      <c r="R1091" s="107">
        <f t="shared" si="239"/>
        <v>0.16444584583282473</v>
      </c>
      <c r="S1091" s="109">
        <f t="shared" si="239"/>
        <v>0.15603484281510374</v>
      </c>
      <c r="T1091" s="110">
        <f t="shared" si="239"/>
        <v>8.4110030177209829E-3</v>
      </c>
      <c r="U1091" s="108">
        <f t="shared" si="241"/>
        <v>0.98667507499694829</v>
      </c>
      <c r="V1091" s="11">
        <f t="shared" si="241"/>
        <v>0.9362090568906225</v>
      </c>
      <c r="W1091" s="11">
        <f t="shared" si="241"/>
        <v>5.0466018106325887E-2</v>
      </c>
      <c r="X1091" s="92">
        <f t="shared" si="242"/>
        <v>9866.7507499694821</v>
      </c>
      <c r="Y1091" s="15">
        <f t="shared" si="243"/>
        <v>9362.0905689062256</v>
      </c>
      <c r="Z1091" s="15">
        <f t="shared" si="244"/>
        <v>504.66018106325885</v>
      </c>
      <c r="AA1091" s="111">
        <f t="shared" si="240"/>
        <v>98.667507499694821</v>
      </c>
      <c r="AB1091" s="87">
        <f t="shared" si="240"/>
        <v>93.620905689062255</v>
      </c>
      <c r="AC1091" s="127">
        <f t="shared" si="240"/>
        <v>5.0466018106325885</v>
      </c>
      <c r="AD1091" s="2"/>
      <c r="AE1091" s="2"/>
      <c r="AF1091" s="115"/>
    </row>
    <row r="1092" spans="1:32" x14ac:dyDescent="0.25">
      <c r="A1092" s="183" t="s">
        <v>50</v>
      </c>
      <c r="B1092" s="183" t="s">
        <v>38</v>
      </c>
      <c r="C1092" s="40" t="s">
        <v>975</v>
      </c>
      <c r="D1092" s="183">
        <v>2</v>
      </c>
      <c r="E1092" s="207" t="s">
        <v>482</v>
      </c>
      <c r="F1092" s="207">
        <v>6</v>
      </c>
      <c r="G1092" s="186"/>
      <c r="H1092" s="109">
        <v>3.8001749441150223</v>
      </c>
      <c r="I1092" s="121">
        <v>11.65180492401123</v>
      </c>
      <c r="J1092" s="121">
        <v>10.850959274717624</v>
      </c>
      <c r="K1092" s="121">
        <v>0.80084564929360624</v>
      </c>
      <c r="L1092" s="130"/>
      <c r="M1092" s="109">
        <v>0.1165180492401123</v>
      </c>
      <c r="N1092" s="109">
        <v>0.10850959274717624</v>
      </c>
      <c r="O1092" s="109">
        <v>8.0084564929360624E-3</v>
      </c>
      <c r="P1092" s="130"/>
      <c r="Q1092" s="109">
        <v>1.3164400000000001</v>
      </c>
      <c r="R1092" s="107">
        <f t="shared" si="239"/>
        <v>0.15338902074165345</v>
      </c>
      <c r="S1092" s="109">
        <f t="shared" si="239"/>
        <v>0.14284636827609271</v>
      </c>
      <c r="T1092" s="110">
        <f t="shared" si="239"/>
        <v>1.0542652465560751E-2</v>
      </c>
      <c r="U1092" s="108">
        <f t="shared" si="241"/>
        <v>0.92033412444992058</v>
      </c>
      <c r="V1092" s="11">
        <f t="shared" si="241"/>
        <v>0.85707820965655612</v>
      </c>
      <c r="W1092" s="11">
        <f t="shared" si="241"/>
        <v>6.3255914793364496E-2</v>
      </c>
      <c r="X1092" s="92">
        <f t="shared" si="242"/>
        <v>9203.3412444992064</v>
      </c>
      <c r="Y1092" s="15">
        <f t="shared" si="243"/>
        <v>8570.782096565561</v>
      </c>
      <c r="Z1092" s="15">
        <f t="shared" si="244"/>
        <v>632.55914793364491</v>
      </c>
      <c r="AA1092" s="111">
        <f t="shared" si="240"/>
        <v>92.033412444992067</v>
      </c>
      <c r="AB1092" s="87">
        <f t="shared" si="240"/>
        <v>85.707820965655614</v>
      </c>
      <c r="AC1092" s="127">
        <f t="shared" si="240"/>
        <v>6.3255914793364489</v>
      </c>
      <c r="AD1092" s="2"/>
      <c r="AE1092" s="2"/>
      <c r="AF1092" s="115"/>
    </row>
    <row r="1093" spans="1:32" x14ac:dyDescent="0.25">
      <c r="A1093" s="183" t="s">
        <v>50</v>
      </c>
      <c r="B1093" s="183" t="s">
        <v>38</v>
      </c>
      <c r="C1093" s="40" t="s">
        <v>975</v>
      </c>
      <c r="D1093" s="183">
        <v>2</v>
      </c>
      <c r="E1093" s="207" t="s">
        <v>483</v>
      </c>
      <c r="F1093" s="207">
        <v>6</v>
      </c>
      <c r="G1093" s="186"/>
      <c r="H1093" s="109">
        <v>3.9075286415711705</v>
      </c>
      <c r="I1093" s="121">
        <v>11.643094062805176</v>
      </c>
      <c r="J1093" s="121">
        <v>11.018638694735092</v>
      </c>
      <c r="K1093" s="121">
        <v>0.62445536807008395</v>
      </c>
      <c r="L1093" s="130"/>
      <c r="M1093" s="109">
        <v>0.11643094062805176</v>
      </c>
      <c r="N1093" s="109">
        <v>0.11018638694735092</v>
      </c>
      <c r="O1093" s="109">
        <v>6.2445536807008394E-3</v>
      </c>
      <c r="P1093" s="130"/>
      <c r="Q1093" s="109">
        <v>1.3644399999999999</v>
      </c>
      <c r="R1093" s="107">
        <f t="shared" si="239"/>
        <v>0.15886303263053894</v>
      </c>
      <c r="S1093" s="109">
        <f t="shared" si="239"/>
        <v>0.15034271380644348</v>
      </c>
      <c r="T1093" s="110">
        <f t="shared" si="239"/>
        <v>8.5203188240954523E-3</v>
      </c>
      <c r="U1093" s="108">
        <f t="shared" si="241"/>
        <v>0.95317819578323359</v>
      </c>
      <c r="V1093" s="11">
        <f t="shared" si="241"/>
        <v>0.90205628283866079</v>
      </c>
      <c r="W1093" s="11">
        <f t="shared" si="241"/>
        <v>5.1121912944572717E-2</v>
      </c>
      <c r="X1093" s="92">
        <f t="shared" si="242"/>
        <v>9531.781957832336</v>
      </c>
      <c r="Y1093" s="15">
        <f t="shared" si="243"/>
        <v>9020.5628283866081</v>
      </c>
      <c r="Z1093" s="15">
        <f t="shared" si="244"/>
        <v>511.21912944572716</v>
      </c>
      <c r="AA1093" s="111">
        <f t="shared" si="240"/>
        <v>95.317819578323366</v>
      </c>
      <c r="AB1093" s="87">
        <f t="shared" si="240"/>
        <v>90.205628283866076</v>
      </c>
      <c r="AC1093" s="127">
        <f t="shared" si="240"/>
        <v>5.1121912944572721</v>
      </c>
      <c r="AD1093" s="2"/>
      <c r="AE1093" s="2"/>
      <c r="AF1093" s="115"/>
    </row>
    <row r="1094" spans="1:32" x14ac:dyDescent="0.25">
      <c r="A1094" s="183" t="s">
        <v>50</v>
      </c>
      <c r="B1094" s="183" t="s">
        <v>38</v>
      </c>
      <c r="C1094" s="40" t="s">
        <v>975</v>
      </c>
      <c r="D1094" s="183">
        <v>2</v>
      </c>
      <c r="E1094" s="207" t="s">
        <v>484</v>
      </c>
      <c r="F1094" s="207">
        <v>6</v>
      </c>
      <c r="G1094" s="186"/>
      <c r="H1094" s="109">
        <v>3.4956857093654237</v>
      </c>
      <c r="I1094" s="121">
        <v>11.611447334289551</v>
      </c>
      <c r="J1094" s="121">
        <v>11.058794855056158</v>
      </c>
      <c r="K1094" s="121">
        <v>0.55265247923339267</v>
      </c>
      <c r="L1094" s="130"/>
      <c r="M1094" s="109">
        <v>0.11611447334289551</v>
      </c>
      <c r="N1094" s="109">
        <v>0.11058794855056159</v>
      </c>
      <c r="O1094" s="109">
        <v>5.5265247923339264E-3</v>
      </c>
      <c r="P1094" s="130"/>
      <c r="Q1094" s="109">
        <v>1.25966</v>
      </c>
      <c r="R1094" s="107">
        <f t="shared" si="239"/>
        <v>0.14626475749111176</v>
      </c>
      <c r="S1094" s="109">
        <f t="shared" si="239"/>
        <v>0.1393032152712004</v>
      </c>
      <c r="T1094" s="110">
        <f t="shared" si="239"/>
        <v>6.9615422199113541E-3</v>
      </c>
      <c r="U1094" s="108">
        <f t="shared" si="241"/>
        <v>0.8775885449466706</v>
      </c>
      <c r="V1094" s="11">
        <f t="shared" si="241"/>
        <v>0.83581929162720248</v>
      </c>
      <c r="W1094" s="11">
        <f t="shared" si="241"/>
        <v>4.1769253319468125E-2</v>
      </c>
      <c r="X1094" s="92">
        <f t="shared" si="242"/>
        <v>8775.8854494667066</v>
      </c>
      <c r="Y1094" s="15">
        <f t="shared" si="243"/>
        <v>8358.1929162720244</v>
      </c>
      <c r="Z1094" s="15">
        <f t="shared" si="244"/>
        <v>417.69253319468123</v>
      </c>
      <c r="AA1094" s="111">
        <f t="shared" si="240"/>
        <v>87.758854494667062</v>
      </c>
      <c r="AB1094" s="87">
        <f t="shared" si="240"/>
        <v>83.581929162720243</v>
      </c>
      <c r="AC1094" s="127">
        <f t="shared" si="240"/>
        <v>4.176925331946812</v>
      </c>
      <c r="AD1094" s="2"/>
      <c r="AE1094" s="2"/>
      <c r="AF1094" s="115"/>
    </row>
    <row r="1095" spans="1:32" x14ac:dyDescent="0.25">
      <c r="A1095" s="183" t="s">
        <v>50</v>
      </c>
      <c r="B1095" s="183" t="s">
        <v>38</v>
      </c>
      <c r="C1095" s="40" t="s">
        <v>975</v>
      </c>
      <c r="D1095" s="183">
        <v>2</v>
      </c>
      <c r="E1095" s="207" t="s">
        <v>485</v>
      </c>
      <c r="F1095" s="207">
        <v>6</v>
      </c>
      <c r="G1095" s="186"/>
      <c r="H1095" s="109">
        <v>3.435839028094072</v>
      </c>
      <c r="I1095" s="121">
        <v>11.584999561309814</v>
      </c>
      <c r="J1095" s="121">
        <v>11.082449807121444</v>
      </c>
      <c r="K1095" s="121">
        <v>0.50254975418837056</v>
      </c>
      <c r="L1095" s="130"/>
      <c r="M1095" s="109">
        <v>0.11584999561309814</v>
      </c>
      <c r="N1095" s="109">
        <v>0.11082449807121444</v>
      </c>
      <c r="O1095" s="109">
        <v>5.0254975418837057E-3</v>
      </c>
      <c r="P1095" s="130"/>
      <c r="Q1095" s="109">
        <v>1.44248</v>
      </c>
      <c r="R1095" s="107">
        <f t="shared" si="239"/>
        <v>0.16711130167198179</v>
      </c>
      <c r="S1095" s="109">
        <f t="shared" si="239"/>
        <v>0.15986212197776542</v>
      </c>
      <c r="T1095" s="110">
        <f t="shared" si="239"/>
        <v>7.249179694216408E-3</v>
      </c>
      <c r="U1095" s="108">
        <f t="shared" si="241"/>
        <v>1.0026678100318906</v>
      </c>
      <c r="V1095" s="11">
        <f t="shared" si="241"/>
        <v>0.95917273186659258</v>
      </c>
      <c r="W1095" s="11">
        <f t="shared" si="241"/>
        <v>4.3495078165298448E-2</v>
      </c>
      <c r="X1095" s="92">
        <f t="shared" si="242"/>
        <v>10026.678100318906</v>
      </c>
      <c r="Y1095" s="15">
        <f t="shared" si="243"/>
        <v>9591.7273186659258</v>
      </c>
      <c r="Z1095" s="15">
        <f t="shared" si="244"/>
        <v>434.95078165298446</v>
      </c>
      <c r="AA1095" s="111">
        <f t="shared" si="240"/>
        <v>100.26678100318907</v>
      </c>
      <c r="AB1095" s="87">
        <f t="shared" si="240"/>
        <v>95.917273186659258</v>
      </c>
      <c r="AC1095" s="127">
        <f t="shared" si="240"/>
        <v>4.3495078165298446</v>
      </c>
      <c r="AD1095" s="2"/>
      <c r="AE1095" s="2"/>
      <c r="AF1095" s="115"/>
    </row>
    <row r="1096" spans="1:32" x14ac:dyDescent="0.25">
      <c r="A1096" s="183" t="s">
        <v>50</v>
      </c>
      <c r="B1096" s="183" t="s">
        <v>38</v>
      </c>
      <c r="C1096" s="40" t="s">
        <v>975</v>
      </c>
      <c r="D1096" s="183">
        <v>2</v>
      </c>
      <c r="E1096" s="207" t="s">
        <v>486</v>
      </c>
      <c r="F1096" s="207">
        <v>6</v>
      </c>
      <c r="G1096" s="186"/>
      <c r="H1096" s="109">
        <v>3.5104454831633345</v>
      </c>
      <c r="I1096" s="121">
        <v>11.70628833770752</v>
      </c>
      <c r="J1096" s="121">
        <v>11.080393179857364</v>
      </c>
      <c r="K1096" s="121">
        <v>0.62589515785015593</v>
      </c>
      <c r="L1096" s="130"/>
      <c r="M1096" s="109">
        <v>0.1170628833770752</v>
      </c>
      <c r="N1096" s="109">
        <v>0.11080393179857363</v>
      </c>
      <c r="O1096" s="109">
        <v>6.2589515785015596E-3</v>
      </c>
      <c r="P1096" s="130"/>
      <c r="Q1096" s="109">
        <v>1.3703800000000002</v>
      </c>
      <c r="R1096" s="107">
        <f t="shared" si="239"/>
        <v>0.16042063412227633</v>
      </c>
      <c r="S1096" s="109">
        <f t="shared" si="239"/>
        <v>0.15184349205812936</v>
      </c>
      <c r="T1096" s="110">
        <f t="shared" si="239"/>
        <v>8.5771420641469684E-3</v>
      </c>
      <c r="U1096" s="108">
        <f t="shared" si="241"/>
        <v>0.96252380473365795</v>
      </c>
      <c r="V1096" s="11">
        <f t="shared" si="241"/>
        <v>0.91106095234877615</v>
      </c>
      <c r="W1096" s="11">
        <f t="shared" si="241"/>
        <v>5.1462852384881817E-2</v>
      </c>
      <c r="X1096" s="92">
        <f t="shared" si="242"/>
        <v>9625.2380473365793</v>
      </c>
      <c r="Y1096" s="15">
        <f t="shared" si="243"/>
        <v>9110.6095234877612</v>
      </c>
      <c r="Z1096" s="15">
        <f t="shared" si="244"/>
        <v>514.62852384881819</v>
      </c>
      <c r="AA1096" s="111">
        <f t="shared" si="240"/>
        <v>96.25238047336579</v>
      </c>
      <c r="AB1096" s="87">
        <f t="shared" si="240"/>
        <v>91.106095234877614</v>
      </c>
      <c r="AC1096" s="127">
        <f t="shared" si="240"/>
        <v>5.1462852384881819</v>
      </c>
      <c r="AD1096" s="2"/>
      <c r="AE1096" s="2"/>
      <c r="AF1096" s="115"/>
    </row>
    <row r="1097" spans="1:32" x14ac:dyDescent="0.25">
      <c r="A1097" s="183" t="s">
        <v>50</v>
      </c>
      <c r="B1097" s="183" t="s">
        <v>38</v>
      </c>
      <c r="C1097" s="40" t="s">
        <v>975</v>
      </c>
      <c r="D1097" s="183">
        <v>2</v>
      </c>
      <c r="E1097" s="207" t="s">
        <v>487</v>
      </c>
      <c r="F1097" s="207">
        <v>6</v>
      </c>
      <c r="G1097" s="186"/>
      <c r="H1097" s="109">
        <v>3.2252050708427524</v>
      </c>
      <c r="I1097" s="121">
        <v>11.633696556091309</v>
      </c>
      <c r="J1097" s="121">
        <v>11.183751909347</v>
      </c>
      <c r="K1097" s="121">
        <v>0.44994464674430823</v>
      </c>
      <c r="L1097" s="130"/>
      <c r="M1097" s="109">
        <v>0.11633696556091308</v>
      </c>
      <c r="N1097" s="109">
        <v>0.11183751909347001</v>
      </c>
      <c r="O1097" s="109">
        <v>4.4994464674430823E-3</v>
      </c>
      <c r="P1097" s="130"/>
      <c r="Q1097" s="109">
        <v>1.4218999999999999</v>
      </c>
      <c r="R1097" s="107">
        <f t="shared" si="239"/>
        <v>0.1654195313310623</v>
      </c>
      <c r="S1097" s="109">
        <f t="shared" si="239"/>
        <v>0.159021768399005</v>
      </c>
      <c r="T1097" s="110">
        <f t="shared" si="239"/>
        <v>6.3977629320573189E-3</v>
      </c>
      <c r="U1097" s="108">
        <f t="shared" si="241"/>
        <v>0.99251718798637378</v>
      </c>
      <c r="V1097" s="11">
        <f t="shared" si="241"/>
        <v>0.95413061039403002</v>
      </c>
      <c r="W1097" s="11">
        <f t="shared" si="241"/>
        <v>3.8386577592343915E-2</v>
      </c>
      <c r="X1097" s="92">
        <f t="shared" si="242"/>
        <v>9925.1718798637376</v>
      </c>
      <c r="Y1097" s="15">
        <f t="shared" si="243"/>
        <v>9541.3061039403001</v>
      </c>
      <c r="Z1097" s="15">
        <f t="shared" si="244"/>
        <v>383.86577592343917</v>
      </c>
      <c r="AA1097" s="111">
        <f t="shared" si="240"/>
        <v>99.251718798637384</v>
      </c>
      <c r="AB1097" s="87">
        <f t="shared" si="240"/>
        <v>95.413061039403004</v>
      </c>
      <c r="AC1097" s="127">
        <f t="shared" si="240"/>
        <v>3.8386577592343918</v>
      </c>
      <c r="AD1097" s="2"/>
      <c r="AE1097" s="2"/>
      <c r="AF1097" s="115"/>
    </row>
    <row r="1098" spans="1:32" x14ac:dyDescent="0.25">
      <c r="A1098" s="183" t="s">
        <v>50</v>
      </c>
      <c r="B1098" s="183" t="s">
        <v>38</v>
      </c>
      <c r="C1098" s="40" t="s">
        <v>975</v>
      </c>
      <c r="D1098" s="183">
        <v>2</v>
      </c>
      <c r="E1098" s="207" t="s">
        <v>488</v>
      </c>
      <c r="F1098" s="207">
        <v>6</v>
      </c>
      <c r="G1098" s="186"/>
      <c r="H1098" s="109">
        <v>3.3130193905818697</v>
      </c>
      <c r="I1098" s="121">
        <v>11.568944931030273</v>
      </c>
      <c r="J1098" s="121">
        <v>10.972501952152816</v>
      </c>
      <c r="K1098" s="121">
        <v>0.59644297887745701</v>
      </c>
      <c r="L1098" s="130"/>
      <c r="M1098" s="109">
        <v>0.11568944931030273</v>
      </c>
      <c r="N1098" s="109">
        <v>0.10972501952152816</v>
      </c>
      <c r="O1098" s="109">
        <v>5.9644297887745702E-3</v>
      </c>
      <c r="P1098" s="130"/>
      <c r="Q1098" s="109">
        <v>1.3999800000000002</v>
      </c>
      <c r="R1098" s="107">
        <f t="shared" si="239"/>
        <v>0.16196291524543763</v>
      </c>
      <c r="S1098" s="109">
        <f t="shared" si="239"/>
        <v>0.15361283282974902</v>
      </c>
      <c r="T1098" s="110">
        <f t="shared" si="239"/>
        <v>8.3500824156886241E-3</v>
      </c>
      <c r="U1098" s="108">
        <f t="shared" si="241"/>
        <v>0.97177749147262582</v>
      </c>
      <c r="V1098" s="11">
        <f t="shared" si="241"/>
        <v>0.92167699697849415</v>
      </c>
      <c r="W1098" s="11">
        <f t="shared" si="241"/>
        <v>5.0100494494131745E-2</v>
      </c>
      <c r="X1098" s="92">
        <f t="shared" si="242"/>
        <v>9717.7749147262584</v>
      </c>
      <c r="Y1098" s="15">
        <f t="shared" si="243"/>
        <v>9216.7699697849421</v>
      </c>
      <c r="Z1098" s="15">
        <f t="shared" si="244"/>
        <v>501.00494494131743</v>
      </c>
      <c r="AA1098" s="111">
        <f t="shared" si="240"/>
        <v>97.177749147262588</v>
      </c>
      <c r="AB1098" s="87">
        <f t="shared" si="240"/>
        <v>92.167699697849429</v>
      </c>
      <c r="AC1098" s="127">
        <f t="shared" si="240"/>
        <v>5.0100494494131746</v>
      </c>
      <c r="AD1098" s="2"/>
      <c r="AE1098" s="2"/>
      <c r="AF1098" s="115"/>
    </row>
    <row r="1099" spans="1:32" x14ac:dyDescent="0.25">
      <c r="A1099" s="183" t="s">
        <v>50</v>
      </c>
      <c r="B1099" s="183" t="s">
        <v>38</v>
      </c>
      <c r="C1099" s="40" t="s">
        <v>975</v>
      </c>
      <c r="D1099" s="183">
        <v>2</v>
      </c>
      <c r="E1099" s="207" t="s">
        <v>489</v>
      </c>
      <c r="F1099" s="207">
        <v>6</v>
      </c>
      <c r="G1099" s="186"/>
      <c r="H1099" s="109">
        <v>3.4001082837034549</v>
      </c>
      <c r="I1099" s="121">
        <v>11.656915664672852</v>
      </c>
      <c r="J1099" s="121">
        <v>11.279884645083028</v>
      </c>
      <c r="K1099" s="121">
        <v>0.37703101958982366</v>
      </c>
      <c r="L1099" s="130"/>
      <c r="M1099" s="109">
        <v>0.11656915664672851</v>
      </c>
      <c r="N1099" s="109">
        <v>0.11279884645083028</v>
      </c>
      <c r="O1099" s="109">
        <v>3.7703101958982367E-3</v>
      </c>
      <c r="P1099" s="130"/>
      <c r="Q1099" s="109">
        <v>1.4931399999999999</v>
      </c>
      <c r="R1099" s="107">
        <f t="shared" si="239"/>
        <v>0.17405407055549621</v>
      </c>
      <c r="S1099" s="109">
        <f t="shared" si="239"/>
        <v>0.16842446958959273</v>
      </c>
      <c r="T1099" s="110">
        <f t="shared" si="239"/>
        <v>5.6296009659034928E-3</v>
      </c>
      <c r="U1099" s="108">
        <f t="shared" si="241"/>
        <v>1.0443244233329771</v>
      </c>
      <c r="V1099" s="11">
        <f t="shared" si="241"/>
        <v>1.0105468175375563</v>
      </c>
      <c r="W1099" s="11">
        <f t="shared" si="241"/>
        <v>3.3777605795420954E-2</v>
      </c>
      <c r="X1099" s="92">
        <f t="shared" si="242"/>
        <v>10443.244233329771</v>
      </c>
      <c r="Y1099" s="15">
        <f t="shared" si="243"/>
        <v>10105.468175375563</v>
      </c>
      <c r="Z1099" s="15">
        <f t="shared" si="244"/>
        <v>337.77605795420953</v>
      </c>
      <c r="AA1099" s="111">
        <f t="shared" si="240"/>
        <v>104.43244233329771</v>
      </c>
      <c r="AB1099" s="87">
        <f t="shared" si="240"/>
        <v>101.05468175375563</v>
      </c>
      <c r="AC1099" s="127">
        <f t="shared" si="240"/>
        <v>3.3777605795420955</v>
      </c>
      <c r="AD1099" s="2"/>
      <c r="AE1099" s="2"/>
      <c r="AF1099" s="115"/>
    </row>
    <row r="1100" spans="1:32" x14ac:dyDescent="0.25">
      <c r="A1100" s="183" t="s">
        <v>50</v>
      </c>
      <c r="B1100" s="183" t="s">
        <v>38</v>
      </c>
      <c r="C1100" s="40" t="s">
        <v>975</v>
      </c>
      <c r="D1100" s="183">
        <v>2</v>
      </c>
      <c r="E1100" s="207" t="s">
        <v>499</v>
      </c>
      <c r="F1100" s="207">
        <v>6</v>
      </c>
      <c r="G1100" s="186"/>
      <c r="H1100" s="109">
        <v>3.397950089126561</v>
      </c>
      <c r="I1100" s="121">
        <v>11.636514663696289</v>
      </c>
      <c r="J1100" s="121">
        <v>11.209231191671682</v>
      </c>
      <c r="K1100" s="121">
        <v>0.42728347202460704</v>
      </c>
      <c r="L1100" s="130"/>
      <c r="M1100" s="109">
        <v>0.11636514663696289</v>
      </c>
      <c r="N1100" s="109">
        <v>0.11209231191671681</v>
      </c>
      <c r="O1100" s="109">
        <v>4.2728347202460708E-3</v>
      </c>
      <c r="P1100" s="130"/>
      <c r="Q1100" s="109">
        <v>1.71984</v>
      </c>
      <c r="R1100" s="107">
        <f t="shared" si="239"/>
        <v>0.20012943379211426</v>
      </c>
      <c r="S1100" s="109">
        <f t="shared" si="239"/>
        <v>0.19278084172684626</v>
      </c>
      <c r="T1100" s="110">
        <f t="shared" si="239"/>
        <v>7.3485920652680021E-3</v>
      </c>
      <c r="U1100" s="108">
        <f t="shared" si="241"/>
        <v>1.2007766027526854</v>
      </c>
      <c r="V1100" s="11">
        <f t="shared" si="241"/>
        <v>1.1566850503610775</v>
      </c>
      <c r="W1100" s="11">
        <f t="shared" si="241"/>
        <v>4.4091552391608016E-2</v>
      </c>
      <c r="X1100" s="92">
        <f t="shared" si="242"/>
        <v>12007.766027526854</v>
      </c>
      <c r="Y1100" s="15">
        <f t="shared" si="243"/>
        <v>11566.850503610774</v>
      </c>
      <c r="Z1100" s="15">
        <f t="shared" si="244"/>
        <v>440.91552391608013</v>
      </c>
      <c r="AA1100" s="111">
        <f t="shared" si="240"/>
        <v>120.07766027526854</v>
      </c>
      <c r="AB1100" s="87">
        <f t="shared" si="240"/>
        <v>115.66850503610775</v>
      </c>
      <c r="AC1100" s="127">
        <f t="shared" si="240"/>
        <v>4.4091552391608015</v>
      </c>
      <c r="AD1100" s="2"/>
      <c r="AE1100" s="2"/>
      <c r="AF1100" s="115"/>
    </row>
    <row r="1101" spans="1:32" x14ac:dyDescent="0.25">
      <c r="A1101" s="183" t="s">
        <v>50</v>
      </c>
      <c r="B1101" s="183" t="s">
        <v>38</v>
      </c>
      <c r="C1101" s="40" t="s">
        <v>975</v>
      </c>
      <c r="D1101" s="183">
        <v>2</v>
      </c>
      <c r="E1101" s="207" t="s">
        <v>500</v>
      </c>
      <c r="F1101" s="207">
        <v>6</v>
      </c>
      <c r="G1101" s="186"/>
      <c r="H1101" s="109">
        <v>3.316664965812901</v>
      </c>
      <c r="I1101" s="121">
        <v>11.606768608093262</v>
      </c>
      <c r="J1101" s="121">
        <v>11.196094247051271</v>
      </c>
      <c r="K1101" s="121">
        <v>0.41067436104199118</v>
      </c>
      <c r="L1101" s="130"/>
      <c r="M1101" s="109">
        <v>0.11606768608093261</v>
      </c>
      <c r="N1101" s="109">
        <v>0.11196094247051271</v>
      </c>
      <c r="O1101" s="109">
        <v>4.106743610419912E-3</v>
      </c>
      <c r="P1101" s="130"/>
      <c r="Q1101" s="109">
        <v>1.4221800000000002</v>
      </c>
      <c r="R1101" s="107">
        <f t="shared" si="239"/>
        <v>0.16506914179058077</v>
      </c>
      <c r="S1101" s="109">
        <f t="shared" si="239"/>
        <v>0.15922861316271378</v>
      </c>
      <c r="T1101" s="110">
        <f t="shared" si="239"/>
        <v>5.8405286278669913E-3</v>
      </c>
      <c r="U1101" s="108">
        <f t="shared" si="241"/>
        <v>0.99041485074348468</v>
      </c>
      <c r="V1101" s="11">
        <f t="shared" si="241"/>
        <v>0.95537167897628272</v>
      </c>
      <c r="W1101" s="11">
        <f t="shared" si="241"/>
        <v>3.5043171767201946E-2</v>
      </c>
      <c r="X1101" s="92">
        <f t="shared" si="242"/>
        <v>9904.1485074348475</v>
      </c>
      <c r="Y1101" s="15">
        <f t="shared" si="243"/>
        <v>9553.7167897628278</v>
      </c>
      <c r="Z1101" s="15">
        <f t="shared" si="244"/>
        <v>350.43171767201943</v>
      </c>
      <c r="AA1101" s="111">
        <f t="shared" si="240"/>
        <v>99.041485074348472</v>
      </c>
      <c r="AB1101" s="87">
        <f t="shared" si="240"/>
        <v>95.537167897628279</v>
      </c>
      <c r="AC1101" s="127">
        <f t="shared" si="240"/>
        <v>3.5043171767201944</v>
      </c>
      <c r="AD1101" s="2"/>
      <c r="AE1101" s="2"/>
      <c r="AF1101" s="115"/>
    </row>
    <row r="1102" spans="1:32" x14ac:dyDescent="0.25">
      <c r="A1102" s="183" t="s">
        <v>51</v>
      </c>
      <c r="B1102" s="183" t="s">
        <v>38</v>
      </c>
      <c r="C1102" s="40" t="s">
        <v>975</v>
      </c>
      <c r="D1102" s="183">
        <v>1</v>
      </c>
      <c r="E1102" s="207" t="s">
        <v>521</v>
      </c>
      <c r="F1102" s="207">
        <v>1.5</v>
      </c>
      <c r="G1102" s="186">
        <v>61.5</v>
      </c>
      <c r="H1102" s="109">
        <v>3.1407633006566527</v>
      </c>
      <c r="I1102" s="121">
        <v>11.432285308837891</v>
      </c>
      <c r="J1102" s="121">
        <v>11.320257943057992</v>
      </c>
      <c r="K1102" s="121">
        <v>0.11202736577989825</v>
      </c>
      <c r="L1102" s="130"/>
      <c r="M1102" s="109">
        <v>0.1143228530883789</v>
      </c>
      <c r="N1102" s="109">
        <v>0.11320257943057993</v>
      </c>
      <c r="O1102" s="109">
        <v>1.1202736577989826E-3</v>
      </c>
      <c r="P1102" s="130"/>
      <c r="Q1102" s="109">
        <v>1.3889800000000001</v>
      </c>
      <c r="R1102" s="107">
        <f t="shared" si="239"/>
        <v>0.15879215648269654</v>
      </c>
      <c r="S1102" s="109">
        <f t="shared" si="239"/>
        <v>0.15723611877748692</v>
      </c>
      <c r="T1102" s="110">
        <f t="shared" si="239"/>
        <v>1.5560377052096308E-3</v>
      </c>
      <c r="U1102" s="108">
        <f t="shared" si="241"/>
        <v>0.2381882347240448</v>
      </c>
      <c r="V1102" s="11">
        <f t="shared" si="241"/>
        <v>0.23585417816623039</v>
      </c>
      <c r="W1102" s="11">
        <f t="shared" si="241"/>
        <v>2.3340565578144463E-3</v>
      </c>
      <c r="X1102" s="92">
        <f t="shared" si="242"/>
        <v>2381.8823472404479</v>
      </c>
      <c r="Y1102" s="15">
        <f t="shared" si="243"/>
        <v>2358.5417816623039</v>
      </c>
      <c r="Z1102" s="15">
        <f t="shared" si="244"/>
        <v>23.340565578144464</v>
      </c>
      <c r="AA1102" s="111">
        <f t="shared" si="240"/>
        <v>23.818823472404478</v>
      </c>
      <c r="AB1102" s="87">
        <f t="shared" si="240"/>
        <v>23.585417816623039</v>
      </c>
      <c r="AC1102" s="127">
        <f t="shared" si="240"/>
        <v>0.23340565578144465</v>
      </c>
      <c r="AD1102" s="2"/>
      <c r="AE1102" s="2"/>
      <c r="AF1102" s="115"/>
    </row>
    <row r="1103" spans="1:32" x14ac:dyDescent="0.25">
      <c r="A1103" s="183" t="s">
        <v>51</v>
      </c>
      <c r="B1103" s="183" t="s">
        <v>38</v>
      </c>
      <c r="C1103" s="40" t="s">
        <v>975</v>
      </c>
      <c r="D1103" s="183">
        <v>1</v>
      </c>
      <c r="E1103" s="207" t="s">
        <v>522</v>
      </c>
      <c r="F1103" s="207">
        <v>3</v>
      </c>
      <c r="G1103" s="186"/>
      <c r="H1103" s="109">
        <v>3.586176918061422</v>
      </c>
      <c r="I1103" s="121">
        <v>11.551338195800781</v>
      </c>
      <c r="J1103" s="121">
        <v>11.226240796903957</v>
      </c>
      <c r="K1103" s="121">
        <v>0.32509739889682443</v>
      </c>
      <c r="L1103" s="130"/>
      <c r="M1103" s="109">
        <v>0.11551338195800781</v>
      </c>
      <c r="N1103" s="109">
        <v>0.11226240796903957</v>
      </c>
      <c r="O1103" s="109">
        <v>3.2509739889682444E-3</v>
      </c>
      <c r="P1103" s="130"/>
      <c r="Q1103" s="109">
        <v>1.3396599999999999</v>
      </c>
      <c r="R1103" s="107">
        <f t="shared" si="239"/>
        <v>0.15474865727386472</v>
      </c>
      <c r="S1103" s="109">
        <f t="shared" si="239"/>
        <v>0.15039345745980354</v>
      </c>
      <c r="T1103" s="110">
        <f t="shared" si="239"/>
        <v>4.3551998140611975E-3</v>
      </c>
      <c r="U1103" s="108">
        <f t="shared" si="241"/>
        <v>0.46424597182159416</v>
      </c>
      <c r="V1103" s="11">
        <f t="shared" si="241"/>
        <v>0.45118037237941055</v>
      </c>
      <c r="W1103" s="11">
        <f t="shared" si="241"/>
        <v>1.3065599442183592E-2</v>
      </c>
      <c r="X1103" s="92">
        <f t="shared" si="242"/>
        <v>4642.4597182159414</v>
      </c>
      <c r="Y1103" s="15">
        <f t="shared" si="243"/>
        <v>4511.8037237941053</v>
      </c>
      <c r="Z1103" s="15">
        <f t="shared" si="244"/>
        <v>130.65599442183591</v>
      </c>
      <c r="AA1103" s="111">
        <f t="shared" si="240"/>
        <v>46.424597182159417</v>
      </c>
      <c r="AB1103" s="87">
        <f t="shared" si="240"/>
        <v>45.118037237941053</v>
      </c>
      <c r="AC1103" s="127">
        <f t="shared" si="240"/>
        <v>1.3065599442183591</v>
      </c>
      <c r="AD1103" s="2"/>
      <c r="AE1103" s="2"/>
      <c r="AF1103" s="115"/>
    </row>
    <row r="1104" spans="1:32" x14ac:dyDescent="0.25">
      <c r="A1104" s="183" t="s">
        <v>51</v>
      </c>
      <c r="B1104" s="183" t="s">
        <v>38</v>
      </c>
      <c r="C1104" s="40" t="s">
        <v>975</v>
      </c>
      <c r="D1104" s="183">
        <v>1</v>
      </c>
      <c r="E1104" s="207" t="s">
        <v>523</v>
      </c>
      <c r="F1104" s="207">
        <v>3</v>
      </c>
      <c r="G1104" s="186"/>
      <c r="H1104" s="109">
        <v>3.1385374881471551</v>
      </c>
      <c r="I1104" s="121">
        <v>11.56205940246582</v>
      </c>
      <c r="J1104" s="121">
        <v>11.015776225271912</v>
      </c>
      <c r="K1104" s="121">
        <v>0.54628317719390829</v>
      </c>
      <c r="L1104" s="130"/>
      <c r="M1104" s="109">
        <v>0.1156205940246582</v>
      </c>
      <c r="N1104" s="109">
        <v>0.11015776225271912</v>
      </c>
      <c r="O1104" s="109">
        <v>5.4628317719390826E-3</v>
      </c>
      <c r="P1104" s="130"/>
      <c r="Q1104" s="109">
        <v>1.3407199999999999</v>
      </c>
      <c r="R1104" s="107">
        <f t="shared" si="239"/>
        <v>0.15501484282073974</v>
      </c>
      <c r="S1104" s="109">
        <f t="shared" si="239"/>
        <v>0.14769071500746556</v>
      </c>
      <c r="T1104" s="110">
        <f t="shared" si="239"/>
        <v>7.3241278132741665E-3</v>
      </c>
      <c r="U1104" s="108">
        <f t="shared" si="241"/>
        <v>0.46504452846221922</v>
      </c>
      <c r="V1104" s="11">
        <f t="shared" si="241"/>
        <v>0.44307214502239667</v>
      </c>
      <c r="W1104" s="11">
        <f t="shared" si="241"/>
        <v>2.1972383439822496E-2</v>
      </c>
      <c r="X1104" s="92">
        <f t="shared" si="242"/>
        <v>4650.445284622192</v>
      </c>
      <c r="Y1104" s="15">
        <f t="shared" si="243"/>
        <v>4430.7214502239667</v>
      </c>
      <c r="Z1104" s="15">
        <f t="shared" si="244"/>
        <v>219.72383439822497</v>
      </c>
      <c r="AA1104" s="111">
        <f t="shared" si="240"/>
        <v>46.504452846221923</v>
      </c>
      <c r="AB1104" s="87">
        <f t="shared" si="240"/>
        <v>44.307214502239667</v>
      </c>
      <c r="AC1104" s="127">
        <f t="shared" si="240"/>
        <v>2.1972383439822498</v>
      </c>
      <c r="AD1104" s="2"/>
      <c r="AE1104" s="2"/>
      <c r="AF1104" s="115"/>
    </row>
    <row r="1105" spans="1:32" x14ac:dyDescent="0.25">
      <c r="A1105" s="183" t="s">
        <v>51</v>
      </c>
      <c r="B1105" s="183" t="s">
        <v>38</v>
      </c>
      <c r="C1105" s="40" t="s">
        <v>975</v>
      </c>
      <c r="D1105" s="183">
        <v>1</v>
      </c>
      <c r="E1105" s="207" t="s">
        <v>524</v>
      </c>
      <c r="F1105" s="207">
        <v>3</v>
      </c>
      <c r="G1105" s="186"/>
      <c r="H1105" s="109">
        <v>2.8644501278772831</v>
      </c>
      <c r="I1105" s="121">
        <v>11.627752304077148</v>
      </c>
      <c r="J1105" s="121">
        <v>11.052739903384152</v>
      </c>
      <c r="K1105" s="121">
        <v>0.5750124006929962</v>
      </c>
      <c r="L1105" s="130"/>
      <c r="M1105" s="109">
        <v>0.11627752304077149</v>
      </c>
      <c r="N1105" s="109">
        <v>0.11052739903384153</v>
      </c>
      <c r="O1105" s="109">
        <v>5.7501240069299624E-3</v>
      </c>
      <c r="P1105" s="130"/>
      <c r="Q1105" s="109">
        <v>1.4125000000000001</v>
      </c>
      <c r="R1105" s="107">
        <f t="shared" si="239"/>
        <v>0.16424200129508973</v>
      </c>
      <c r="S1105" s="109">
        <f t="shared" si="239"/>
        <v>0.15611995113530117</v>
      </c>
      <c r="T1105" s="110">
        <f t="shared" si="239"/>
        <v>8.1220501597885717E-3</v>
      </c>
      <c r="U1105" s="108">
        <f t="shared" si="241"/>
        <v>0.49272600388526921</v>
      </c>
      <c r="V1105" s="11">
        <f t="shared" si="241"/>
        <v>0.46835985340590353</v>
      </c>
      <c r="W1105" s="11">
        <f t="shared" si="241"/>
        <v>2.4366150479365717E-2</v>
      </c>
      <c r="X1105" s="92">
        <f t="shared" si="242"/>
        <v>4927.2600388526926</v>
      </c>
      <c r="Y1105" s="15">
        <f t="shared" si="243"/>
        <v>4683.598534059035</v>
      </c>
      <c r="Z1105" s="15">
        <f t="shared" si="244"/>
        <v>243.66150479365717</v>
      </c>
      <c r="AA1105" s="111">
        <f t="shared" si="240"/>
        <v>49.272600388526925</v>
      </c>
      <c r="AB1105" s="87">
        <f t="shared" si="240"/>
        <v>46.835985340590348</v>
      </c>
      <c r="AC1105" s="127">
        <f t="shared" si="240"/>
        <v>2.4366150479365718</v>
      </c>
      <c r="AD1105" s="2"/>
      <c r="AE1105" s="2"/>
      <c r="AF1105" s="115"/>
    </row>
    <row r="1106" spans="1:32" x14ac:dyDescent="0.25">
      <c r="A1106" s="183" t="s">
        <v>51</v>
      </c>
      <c r="B1106" s="183" t="s">
        <v>38</v>
      </c>
      <c r="C1106" s="40" t="s">
        <v>975</v>
      </c>
      <c r="D1106" s="183">
        <v>1</v>
      </c>
      <c r="E1106" s="207" t="s">
        <v>525</v>
      </c>
      <c r="F1106" s="207">
        <v>3</v>
      </c>
      <c r="G1106" s="186"/>
      <c r="H1106" s="109">
        <v>2.5628945632713465</v>
      </c>
      <c r="I1106" s="121">
        <v>11.521136283874512</v>
      </c>
      <c r="J1106" s="121">
        <v>11.074771267366076</v>
      </c>
      <c r="K1106" s="121">
        <v>0.44636501650843563</v>
      </c>
      <c r="L1106" s="130"/>
      <c r="M1106" s="109">
        <v>0.11521136283874511</v>
      </c>
      <c r="N1106" s="109">
        <v>0.11074771267366076</v>
      </c>
      <c r="O1106" s="109">
        <v>4.4636501650843563E-3</v>
      </c>
      <c r="P1106" s="130"/>
      <c r="Q1106" s="109">
        <v>1.3456600000000001</v>
      </c>
      <c r="R1106" s="107">
        <f t="shared" si="239"/>
        <v>0.15503532251758576</v>
      </c>
      <c r="S1106" s="109">
        <f t="shared" si="239"/>
        <v>0.14902876703643836</v>
      </c>
      <c r="T1106" s="110">
        <f t="shared" si="239"/>
        <v>6.0065554811474155E-3</v>
      </c>
      <c r="U1106" s="108">
        <f t="shared" si="241"/>
        <v>0.46510596755275729</v>
      </c>
      <c r="V1106" s="11">
        <f t="shared" si="241"/>
        <v>0.44708630110931502</v>
      </c>
      <c r="W1106" s="11">
        <f t="shared" si="241"/>
        <v>1.8019666443442248E-2</v>
      </c>
      <c r="X1106" s="92">
        <f t="shared" si="242"/>
        <v>4651.0596755275728</v>
      </c>
      <c r="Y1106" s="15">
        <f t="shared" si="243"/>
        <v>4470.8630110931499</v>
      </c>
      <c r="Z1106" s="15">
        <f t="shared" si="244"/>
        <v>180.19666443442247</v>
      </c>
      <c r="AA1106" s="111">
        <f t="shared" si="240"/>
        <v>46.510596755275728</v>
      </c>
      <c r="AB1106" s="87">
        <f t="shared" si="240"/>
        <v>44.708630110931502</v>
      </c>
      <c r="AC1106" s="127">
        <f t="shared" si="240"/>
        <v>1.8019666443442248</v>
      </c>
      <c r="AD1106" s="2"/>
      <c r="AE1106" s="2"/>
      <c r="AF1106" s="115"/>
    </row>
    <row r="1107" spans="1:32" x14ac:dyDescent="0.25">
      <c r="A1107" s="183" t="s">
        <v>51</v>
      </c>
      <c r="B1107" s="183" t="s">
        <v>38</v>
      </c>
      <c r="C1107" s="40" t="s">
        <v>975</v>
      </c>
      <c r="D1107" s="183">
        <v>1</v>
      </c>
      <c r="E1107" s="207" t="s">
        <v>526</v>
      </c>
      <c r="F1107" s="207">
        <v>3</v>
      </c>
      <c r="G1107" s="186"/>
      <c r="H1107" s="109">
        <v>2.8847996933104181</v>
      </c>
      <c r="I1107" s="121">
        <v>11.564714431762695</v>
      </c>
      <c r="J1107" s="121">
        <v>10.632593489159371</v>
      </c>
      <c r="K1107" s="121">
        <v>0.93212094260332456</v>
      </c>
      <c r="L1107" s="130"/>
      <c r="M1107" s="109">
        <v>0.11564714431762696</v>
      </c>
      <c r="N1107" s="109">
        <v>0.10632593489159371</v>
      </c>
      <c r="O1107" s="109">
        <v>9.3212094260332456E-3</v>
      </c>
      <c r="P1107" s="130"/>
      <c r="Q1107" s="109">
        <v>1.3608</v>
      </c>
      <c r="R1107" s="107">
        <f t="shared" si="239"/>
        <v>0.15737263398742676</v>
      </c>
      <c r="S1107" s="109">
        <f t="shared" si="239"/>
        <v>0.14468833220048072</v>
      </c>
      <c r="T1107" s="110">
        <f t="shared" si="239"/>
        <v>1.268430178694604E-2</v>
      </c>
      <c r="U1107" s="108">
        <f t="shared" si="241"/>
        <v>0.47211790196228032</v>
      </c>
      <c r="V1107" s="11">
        <f t="shared" si="241"/>
        <v>0.43406499660144221</v>
      </c>
      <c r="W1107" s="11">
        <f t="shared" si="241"/>
        <v>3.8052905360838121E-2</v>
      </c>
      <c r="X1107" s="92">
        <f t="shared" si="242"/>
        <v>4721.179019622803</v>
      </c>
      <c r="Y1107" s="15">
        <f t="shared" si="243"/>
        <v>4340.6499660144218</v>
      </c>
      <c r="Z1107" s="15">
        <f t="shared" si="244"/>
        <v>380.52905360838122</v>
      </c>
      <c r="AA1107" s="111">
        <f t="shared" si="240"/>
        <v>47.21179019622803</v>
      </c>
      <c r="AB1107" s="87">
        <f t="shared" si="240"/>
        <v>43.40649966014422</v>
      </c>
      <c r="AC1107" s="127">
        <f t="shared" si="240"/>
        <v>3.8052905360838123</v>
      </c>
      <c r="AD1107" s="2"/>
      <c r="AE1107" s="2"/>
      <c r="AF1107" s="115"/>
    </row>
    <row r="1108" spans="1:32" x14ac:dyDescent="0.25">
      <c r="A1108" s="183" t="s">
        <v>51</v>
      </c>
      <c r="B1108" s="183" t="s">
        <v>38</v>
      </c>
      <c r="C1108" s="40" t="s">
        <v>975</v>
      </c>
      <c r="D1108" s="183">
        <v>1</v>
      </c>
      <c r="E1108" s="207" t="s">
        <v>527</v>
      </c>
      <c r="F1108" s="207">
        <v>3</v>
      </c>
      <c r="G1108" s="186"/>
      <c r="K1108" s="109">
        <v>0.57522510061416798</v>
      </c>
      <c r="L1108" s="130"/>
      <c r="O1108" s="109">
        <v>5.7522510061416799E-3</v>
      </c>
      <c r="P1108" s="130"/>
      <c r="Q1108" s="109">
        <f>AVERAGE(Q1109,Q1107)</f>
        <v>1.41151</v>
      </c>
      <c r="R1108" s="107">
        <f>AVERAGE(R1109,R1107)</f>
        <v>0.16357361698970796</v>
      </c>
      <c r="S1108" s="109">
        <f t="shared" ref="S1108:Z1108" si="245">AVERAGE(S1109,S1107)</f>
        <v>0.15265513095229816</v>
      </c>
      <c r="T1108" s="110">
        <f t="shared" si="245"/>
        <v>1.0918486037409785E-2</v>
      </c>
      <c r="U1108" s="109">
        <f t="shared" si="245"/>
        <v>0.49072085096912388</v>
      </c>
      <c r="V1108" s="109">
        <f t="shared" si="245"/>
        <v>0.45796539285689453</v>
      </c>
      <c r="W1108" s="110">
        <f t="shared" si="245"/>
        <v>3.2755458112229359E-2</v>
      </c>
      <c r="X1108" s="123">
        <f t="shared" si="245"/>
        <v>4907.2085096912388</v>
      </c>
      <c r="Y1108" s="123">
        <f t="shared" si="245"/>
        <v>4579.653928568945</v>
      </c>
      <c r="Z1108" s="123">
        <f t="shared" si="245"/>
        <v>327.5545811222936</v>
      </c>
      <c r="AA1108" s="111">
        <f t="shared" ref="AA1108" si="246">X1108*0.01</f>
        <v>49.072085096912389</v>
      </c>
      <c r="AB1108" s="87">
        <f t="shared" ref="AB1108" si="247">Y1108*0.01</f>
        <v>45.796539285689448</v>
      </c>
      <c r="AC1108" s="127">
        <f t="shared" ref="AC1108" si="248">Z1108*0.01</f>
        <v>3.2755458112229361</v>
      </c>
      <c r="AD1108" s="2" t="s">
        <v>726</v>
      </c>
      <c r="AE1108" s="2"/>
      <c r="AF1108" s="115"/>
    </row>
    <row r="1109" spans="1:32" x14ac:dyDescent="0.25">
      <c r="A1109" s="183" t="s">
        <v>51</v>
      </c>
      <c r="B1109" s="183" t="s">
        <v>38</v>
      </c>
      <c r="C1109" s="40" t="s">
        <v>975</v>
      </c>
      <c r="D1109" s="183">
        <v>1</v>
      </c>
      <c r="E1109" s="207" t="s">
        <v>528</v>
      </c>
      <c r="F1109" s="207">
        <v>3</v>
      </c>
      <c r="G1109" s="186"/>
      <c r="H1109" s="109">
        <v>3.7140115163148182</v>
      </c>
      <c r="I1109" s="121">
        <v>11.610742568969727</v>
      </c>
      <c r="J1109" s="121">
        <v>10.984799120796843</v>
      </c>
      <c r="K1109" s="121">
        <v>0.62594344817288317</v>
      </c>
      <c r="L1109" s="130"/>
      <c r="M1109" s="109">
        <v>0.11610742568969727</v>
      </c>
      <c r="N1109" s="109">
        <v>0.10984799120796844</v>
      </c>
      <c r="O1109" s="109">
        <v>6.2594344817288317E-3</v>
      </c>
      <c r="P1109" s="130"/>
      <c r="Q1109" s="109">
        <v>1.4622200000000001</v>
      </c>
      <c r="R1109" s="107">
        <f t="shared" ref="R1109:T1172" si="249">$Q1109*M1109</f>
        <v>0.16977459999198916</v>
      </c>
      <c r="S1109" s="109">
        <f t="shared" si="249"/>
        <v>0.16062192970411562</v>
      </c>
      <c r="T1109" s="110">
        <f t="shared" si="249"/>
        <v>9.1526702878735322E-3</v>
      </c>
      <c r="U1109" s="108">
        <f t="shared" ref="U1109:W1172" si="250">$F1109*M1109*$Q1109</f>
        <v>0.50932379997596744</v>
      </c>
      <c r="V1109" s="11">
        <f t="shared" si="250"/>
        <v>0.48186578911234684</v>
      </c>
      <c r="W1109" s="11">
        <f t="shared" si="250"/>
        <v>2.7458010863620597E-2</v>
      </c>
      <c r="X1109" s="92">
        <f t="shared" ref="X1109:X1140" si="251">U1109*10^4</f>
        <v>5093.2379997596745</v>
      </c>
      <c r="Y1109" s="15">
        <f t="shared" ref="Y1109:Y1140" si="252">V1109*10^4</f>
        <v>4818.6578911234683</v>
      </c>
      <c r="Z1109" s="15">
        <f t="shared" ref="Z1109:Z1140" si="253">W1109*10^4</f>
        <v>274.58010863620598</v>
      </c>
      <c r="AA1109" s="111">
        <f t="shared" ref="AA1109:AC1172" si="254">X1109*0.01</f>
        <v>50.932379997596748</v>
      </c>
      <c r="AB1109" s="87">
        <f t="shared" si="254"/>
        <v>48.186578911234683</v>
      </c>
      <c r="AC1109" s="127">
        <f t="shared" si="254"/>
        <v>2.7458010863620599</v>
      </c>
      <c r="AD1109" s="2"/>
      <c r="AE1109" s="2"/>
      <c r="AF1109" s="115"/>
    </row>
    <row r="1110" spans="1:32" x14ac:dyDescent="0.25">
      <c r="A1110" s="183" t="s">
        <v>51</v>
      </c>
      <c r="B1110" s="183" t="s">
        <v>38</v>
      </c>
      <c r="C1110" s="40" t="s">
        <v>975</v>
      </c>
      <c r="D1110" s="183">
        <v>1</v>
      </c>
      <c r="E1110" s="207" t="s">
        <v>529</v>
      </c>
      <c r="F1110" s="207">
        <v>3</v>
      </c>
      <c r="G1110" s="186"/>
      <c r="H1110" s="109">
        <v>2.5913078963478067</v>
      </c>
      <c r="I1110" s="121">
        <v>11.55718994140625</v>
      </c>
      <c r="J1110" s="121">
        <v>11.104054517343162</v>
      </c>
      <c r="K1110" s="121">
        <v>0.45313542406308827</v>
      </c>
      <c r="L1110" s="130"/>
      <c r="M1110" s="109">
        <v>0.1155718994140625</v>
      </c>
      <c r="N1110" s="109">
        <v>0.11104054517343162</v>
      </c>
      <c r="O1110" s="109">
        <v>4.5313542406308829E-3</v>
      </c>
      <c r="P1110" s="130"/>
      <c r="Q1110" s="109">
        <v>1.4607800000000002</v>
      </c>
      <c r="R1110" s="107">
        <f t="shared" si="249"/>
        <v>0.16882511922607424</v>
      </c>
      <c r="S1110" s="109">
        <f t="shared" si="249"/>
        <v>0.16220580757844547</v>
      </c>
      <c r="T1110" s="110">
        <f t="shared" si="249"/>
        <v>6.6193116476287823E-3</v>
      </c>
      <c r="U1110" s="108">
        <f t="shared" si="250"/>
        <v>0.50647535767822272</v>
      </c>
      <c r="V1110" s="11">
        <f t="shared" si="250"/>
        <v>0.48661742273533637</v>
      </c>
      <c r="W1110" s="11">
        <f t="shared" si="250"/>
        <v>1.9857934942886346E-2</v>
      </c>
      <c r="X1110" s="92">
        <f t="shared" si="251"/>
        <v>5064.7535767822274</v>
      </c>
      <c r="Y1110" s="15">
        <f t="shared" si="252"/>
        <v>4866.1742273533637</v>
      </c>
      <c r="Z1110" s="15">
        <f t="shared" si="253"/>
        <v>198.57934942886345</v>
      </c>
      <c r="AA1110" s="111">
        <f t="shared" si="254"/>
        <v>50.647535767822276</v>
      </c>
      <c r="AB1110" s="87">
        <f t="shared" si="254"/>
        <v>48.66174227353364</v>
      </c>
      <c r="AC1110" s="127">
        <f t="shared" si="254"/>
        <v>1.9857934942886346</v>
      </c>
      <c r="AD1110" s="2"/>
      <c r="AE1110" s="2"/>
      <c r="AF1110" s="115"/>
    </row>
    <row r="1111" spans="1:32" x14ac:dyDescent="0.25">
      <c r="A1111" s="183" t="s">
        <v>51</v>
      </c>
      <c r="B1111" s="183" t="s">
        <v>38</v>
      </c>
      <c r="C1111" s="40" t="s">
        <v>975</v>
      </c>
      <c r="D1111" s="183">
        <v>1</v>
      </c>
      <c r="E1111" s="207" t="s">
        <v>530</v>
      </c>
      <c r="F1111" s="207">
        <v>3</v>
      </c>
      <c r="G1111" s="186"/>
      <c r="H1111" s="109">
        <v>3.4292770969886353</v>
      </c>
      <c r="I1111" s="121">
        <v>11.586838245391846</v>
      </c>
      <c r="J1111" s="121">
        <v>10.899792614401701</v>
      </c>
      <c r="K1111" s="121">
        <v>0.68704563099014493</v>
      </c>
      <c r="L1111" s="130"/>
      <c r="M1111" s="109">
        <v>0.11586838245391845</v>
      </c>
      <c r="N1111" s="109">
        <v>0.108997926144017</v>
      </c>
      <c r="O1111" s="109">
        <v>6.8704563099014496E-3</v>
      </c>
      <c r="P1111" s="130"/>
      <c r="Q1111" s="109">
        <v>1.4730199999999998</v>
      </c>
      <c r="R1111" s="107">
        <f t="shared" si="249"/>
        <v>0.17067644472227092</v>
      </c>
      <c r="S1111" s="109">
        <f t="shared" si="249"/>
        <v>0.16055612516865989</v>
      </c>
      <c r="T1111" s="110">
        <f t="shared" si="249"/>
        <v>1.0120319553611031E-2</v>
      </c>
      <c r="U1111" s="108">
        <f t="shared" si="250"/>
        <v>0.51202933416681284</v>
      </c>
      <c r="V1111" s="11">
        <f t="shared" si="250"/>
        <v>0.48166837550597974</v>
      </c>
      <c r="W1111" s="11">
        <f t="shared" si="250"/>
        <v>3.0360958660833097E-2</v>
      </c>
      <c r="X1111" s="92">
        <f t="shared" si="251"/>
        <v>5120.2933416681281</v>
      </c>
      <c r="Y1111" s="15">
        <f t="shared" si="252"/>
        <v>4816.6837550597975</v>
      </c>
      <c r="Z1111" s="15">
        <f t="shared" si="253"/>
        <v>303.60958660833097</v>
      </c>
      <c r="AA1111" s="111">
        <f t="shared" si="254"/>
        <v>51.202933416681283</v>
      </c>
      <c r="AB1111" s="87">
        <f t="shared" si="254"/>
        <v>48.166837550597975</v>
      </c>
      <c r="AC1111" s="127">
        <f t="shared" si="254"/>
        <v>3.0360958660833099</v>
      </c>
      <c r="AD1111" s="2"/>
      <c r="AE1111" s="2"/>
      <c r="AF1111" s="115"/>
    </row>
    <row r="1112" spans="1:32" x14ac:dyDescent="0.25">
      <c r="A1112" s="183" t="s">
        <v>51</v>
      </c>
      <c r="B1112" s="183" t="s">
        <v>38</v>
      </c>
      <c r="C1112" s="40" t="s">
        <v>975</v>
      </c>
      <c r="D1112" s="183">
        <v>1</v>
      </c>
      <c r="E1112" s="207" t="s">
        <v>548</v>
      </c>
      <c r="F1112" s="207">
        <v>4.5</v>
      </c>
      <c r="G1112" s="186"/>
      <c r="H1112" s="109">
        <v>3.2270720941637747</v>
      </c>
      <c r="I1112" s="121">
        <v>11.626341819763184</v>
      </c>
      <c r="J1112" s="121">
        <v>11.196855419321704</v>
      </c>
      <c r="K1112" s="121">
        <v>0.42948640044147979</v>
      </c>
      <c r="L1112" s="130"/>
      <c r="M1112" s="109">
        <v>0.11626341819763183</v>
      </c>
      <c r="N1112" s="109">
        <v>0.11196855419321704</v>
      </c>
      <c r="O1112" s="109">
        <v>4.2948640044147982E-3</v>
      </c>
      <c r="P1112" s="130"/>
      <c r="Q1112" s="109">
        <v>1.5202800000000001</v>
      </c>
      <c r="R1112" s="107">
        <f t="shared" si="249"/>
        <v>0.17675294941749572</v>
      </c>
      <c r="S1112" s="109">
        <f t="shared" si="249"/>
        <v>0.17022355356886401</v>
      </c>
      <c r="T1112" s="110">
        <f t="shared" si="249"/>
        <v>6.5293958486317295E-3</v>
      </c>
      <c r="U1112" s="108">
        <f t="shared" si="250"/>
        <v>0.79538827237873078</v>
      </c>
      <c r="V1112" s="11">
        <f t="shared" si="250"/>
        <v>0.76600599105988809</v>
      </c>
      <c r="W1112" s="11">
        <f t="shared" si="250"/>
        <v>2.9382281318842782E-2</v>
      </c>
      <c r="X1112" s="92">
        <f t="shared" si="251"/>
        <v>7953.8827237873074</v>
      </c>
      <c r="Y1112" s="15">
        <f t="shared" si="252"/>
        <v>7660.0599105988813</v>
      </c>
      <c r="Z1112" s="15">
        <f t="shared" si="253"/>
        <v>293.8228131884278</v>
      </c>
      <c r="AA1112" s="111">
        <f t="shared" si="254"/>
        <v>79.538827237873079</v>
      </c>
      <c r="AB1112" s="87">
        <f t="shared" si="254"/>
        <v>76.60059910598882</v>
      </c>
      <c r="AC1112" s="127">
        <f t="shared" si="254"/>
        <v>2.9382281318842782</v>
      </c>
      <c r="AD1112" s="2"/>
      <c r="AE1112" s="2"/>
      <c r="AF1112" s="115"/>
    </row>
    <row r="1113" spans="1:32" x14ac:dyDescent="0.25">
      <c r="A1113" s="183" t="s">
        <v>51</v>
      </c>
      <c r="B1113" s="183" t="s">
        <v>38</v>
      </c>
      <c r="C1113" s="40" t="s">
        <v>975</v>
      </c>
      <c r="D1113" s="183">
        <v>1</v>
      </c>
      <c r="E1113" s="207" t="s">
        <v>541</v>
      </c>
      <c r="F1113" s="207">
        <v>6</v>
      </c>
      <c r="G1113" s="186"/>
      <c r="H1113" s="109">
        <v>3.0209820938152121</v>
      </c>
      <c r="I1113" s="121">
        <v>11.554555892944336</v>
      </c>
      <c r="J1113" s="121">
        <v>10.361585111889385</v>
      </c>
      <c r="K1113" s="121">
        <v>1.1929707810549512</v>
      </c>
      <c r="L1113" s="130"/>
      <c r="M1113" s="109">
        <v>0.11554555892944336</v>
      </c>
      <c r="N1113" s="109">
        <v>0.10361585111889385</v>
      </c>
      <c r="O1113" s="109">
        <v>1.1929707810549512E-2</v>
      </c>
      <c r="P1113" s="130"/>
      <c r="Q1113" s="109">
        <v>1.3449200000000001</v>
      </c>
      <c r="R1113" s="107">
        <f t="shared" si="249"/>
        <v>0.15539953311538698</v>
      </c>
      <c r="S1113" s="109">
        <f t="shared" si="249"/>
        <v>0.13935503048682274</v>
      </c>
      <c r="T1113" s="110">
        <f t="shared" si="249"/>
        <v>1.6044502628564251E-2</v>
      </c>
      <c r="U1113" s="108">
        <f t="shared" si="250"/>
        <v>0.93239719869232196</v>
      </c>
      <c r="V1113" s="11">
        <f t="shared" si="250"/>
        <v>0.83613018292093644</v>
      </c>
      <c r="W1113" s="11">
        <f t="shared" si="250"/>
        <v>9.6267015771385508E-2</v>
      </c>
      <c r="X1113" s="92">
        <f t="shared" si="251"/>
        <v>9323.9719869232194</v>
      </c>
      <c r="Y1113" s="15">
        <f t="shared" si="252"/>
        <v>8361.3018292093639</v>
      </c>
      <c r="Z1113" s="15">
        <f t="shared" si="253"/>
        <v>962.67015771385513</v>
      </c>
      <c r="AA1113" s="111">
        <f t="shared" si="254"/>
        <v>93.239719869232189</v>
      </c>
      <c r="AB1113" s="87">
        <f t="shared" si="254"/>
        <v>83.613018292093642</v>
      </c>
      <c r="AC1113" s="127">
        <f t="shared" si="254"/>
        <v>9.6267015771385509</v>
      </c>
      <c r="AD1113" s="2"/>
      <c r="AE1113" s="2"/>
      <c r="AF1113" s="115"/>
    </row>
    <row r="1114" spans="1:32" x14ac:dyDescent="0.25">
      <c r="A1114" s="183" t="s">
        <v>51</v>
      </c>
      <c r="B1114" s="183" t="s">
        <v>38</v>
      </c>
      <c r="C1114" s="40" t="s">
        <v>975</v>
      </c>
      <c r="D1114" s="183">
        <v>1</v>
      </c>
      <c r="E1114" s="207" t="s">
        <v>542</v>
      </c>
      <c r="F1114" s="207">
        <v>6</v>
      </c>
      <c r="G1114" s="186"/>
      <c r="H1114" s="109">
        <v>3.7237083877815493</v>
      </c>
      <c r="I1114" s="121">
        <v>11.575974464416504</v>
      </c>
      <c r="J1114" s="121">
        <v>11.251783838444991</v>
      </c>
      <c r="K1114" s="121">
        <v>0.3241906259715126</v>
      </c>
      <c r="L1114" s="130"/>
      <c r="M1114" s="109">
        <v>0.11575974464416504</v>
      </c>
      <c r="N1114" s="109">
        <v>0.11251783838444991</v>
      </c>
      <c r="O1114" s="109">
        <v>3.2419062597151258E-3</v>
      </c>
      <c r="P1114" s="130"/>
      <c r="Q1114" s="109">
        <v>1.4705599999999999</v>
      </c>
      <c r="R1114" s="107">
        <f t="shared" si="249"/>
        <v>0.17023165008392332</v>
      </c>
      <c r="S1114" s="109">
        <f t="shared" si="249"/>
        <v>0.16546423241463665</v>
      </c>
      <c r="T1114" s="110">
        <f t="shared" si="249"/>
        <v>4.767417669286675E-3</v>
      </c>
      <c r="U1114" s="108">
        <f t="shared" si="250"/>
        <v>1.0213899005035398</v>
      </c>
      <c r="V1114" s="11">
        <f t="shared" si="250"/>
        <v>0.99278539448781988</v>
      </c>
      <c r="W1114" s="11">
        <f t="shared" si="250"/>
        <v>2.8604506015720052E-2</v>
      </c>
      <c r="X1114" s="92">
        <f t="shared" si="251"/>
        <v>10213.899005035399</v>
      </c>
      <c r="Y1114" s="15">
        <f t="shared" si="252"/>
        <v>9927.8539448781994</v>
      </c>
      <c r="Z1114" s="15">
        <f t="shared" si="253"/>
        <v>286.04506015720051</v>
      </c>
      <c r="AA1114" s="111">
        <f t="shared" si="254"/>
        <v>102.13899005035398</v>
      </c>
      <c r="AB1114" s="87">
        <f t="shared" si="254"/>
        <v>99.278539448781999</v>
      </c>
      <c r="AC1114" s="127">
        <f t="shared" si="254"/>
        <v>2.8604506015720053</v>
      </c>
      <c r="AD1114" s="2"/>
      <c r="AE1114" s="2"/>
      <c r="AF1114" s="115"/>
    </row>
    <row r="1115" spans="1:32" x14ac:dyDescent="0.25">
      <c r="A1115" s="183" t="s">
        <v>51</v>
      </c>
      <c r="B1115" s="183" t="s">
        <v>38</v>
      </c>
      <c r="C1115" s="40" t="s">
        <v>975</v>
      </c>
      <c r="D1115" s="183">
        <v>1</v>
      </c>
      <c r="E1115" s="207" t="s">
        <v>563</v>
      </c>
      <c r="F1115" s="207">
        <v>7.5</v>
      </c>
      <c r="G1115" s="186"/>
      <c r="H1115" s="109">
        <v>2.8893662728248661</v>
      </c>
      <c r="I1115" s="121">
        <v>11.542757034301758</v>
      </c>
      <c r="J1115" s="121">
        <v>11.362455178638797</v>
      </c>
      <c r="K1115" s="121">
        <v>0.18030185566296097</v>
      </c>
      <c r="L1115" s="130"/>
      <c r="M1115" s="109">
        <v>0.11542757034301758</v>
      </c>
      <c r="N1115" s="109">
        <v>0.11362455178638797</v>
      </c>
      <c r="O1115" s="109">
        <v>1.8030185566296098E-3</v>
      </c>
      <c r="P1115" s="130"/>
      <c r="Q1115" s="109">
        <v>1.3793</v>
      </c>
      <c r="R1115" s="107">
        <f t="shared" si="249"/>
        <v>0.15920924777412415</v>
      </c>
      <c r="S1115" s="109">
        <f t="shared" si="249"/>
        <v>0.15672234427896492</v>
      </c>
      <c r="T1115" s="110">
        <f t="shared" si="249"/>
        <v>2.4869034951592209E-3</v>
      </c>
      <c r="U1115" s="108">
        <f t="shared" si="250"/>
        <v>1.194069358305931</v>
      </c>
      <c r="V1115" s="11">
        <f t="shared" si="250"/>
        <v>1.175417582092237</v>
      </c>
      <c r="W1115" s="11">
        <f t="shared" si="250"/>
        <v>1.8651776213694155E-2</v>
      </c>
      <c r="X1115" s="92">
        <f t="shared" si="251"/>
        <v>11940.69358305931</v>
      </c>
      <c r="Y1115" s="15">
        <f t="shared" si="252"/>
        <v>11754.17582092237</v>
      </c>
      <c r="Z1115" s="15">
        <f t="shared" si="253"/>
        <v>186.51776213694154</v>
      </c>
      <c r="AA1115" s="111">
        <f t="shared" si="254"/>
        <v>119.4069358305931</v>
      </c>
      <c r="AB1115" s="87">
        <f t="shared" si="254"/>
        <v>117.5417582092237</v>
      </c>
      <c r="AC1115" s="127">
        <f t="shared" si="254"/>
        <v>1.8651776213694156</v>
      </c>
      <c r="AD1115" s="2"/>
      <c r="AE1115" s="2"/>
      <c r="AF1115" s="115"/>
    </row>
    <row r="1116" spans="1:32" x14ac:dyDescent="0.25">
      <c r="A1116" s="183" t="s">
        <v>51</v>
      </c>
      <c r="B1116" s="183" t="s">
        <v>38</v>
      </c>
      <c r="C1116" s="40" t="s">
        <v>975</v>
      </c>
      <c r="D1116" s="183">
        <v>1</v>
      </c>
      <c r="E1116" s="207" t="s">
        <v>564</v>
      </c>
      <c r="F1116" s="207">
        <v>9</v>
      </c>
      <c r="G1116" s="186"/>
      <c r="H1116" s="109">
        <v>3.516748631344575</v>
      </c>
      <c r="I1116" s="121">
        <v>11.629783153533936</v>
      </c>
      <c r="J1116" s="121">
        <v>10.254703034139618</v>
      </c>
      <c r="K1116" s="121">
        <v>1.3750801193943172</v>
      </c>
      <c r="L1116" s="130"/>
      <c r="M1116" s="109">
        <v>0.11629783153533936</v>
      </c>
      <c r="N1116" s="109">
        <v>0.10254703034139619</v>
      </c>
      <c r="O1116" s="109">
        <v>1.3750801193943172E-2</v>
      </c>
      <c r="P1116" s="130"/>
      <c r="Q1116" s="109">
        <v>1.5102</v>
      </c>
      <c r="R1116" s="107">
        <f t="shared" si="249"/>
        <v>0.17563298518466949</v>
      </c>
      <c r="S1116" s="109">
        <f t="shared" si="249"/>
        <v>0.15486652522157651</v>
      </c>
      <c r="T1116" s="110">
        <f t="shared" si="249"/>
        <v>2.0766459963092978E-2</v>
      </c>
      <c r="U1116" s="108">
        <f t="shared" si="250"/>
        <v>1.5806968666620256</v>
      </c>
      <c r="V1116" s="11">
        <f t="shared" si="250"/>
        <v>1.3937987269941887</v>
      </c>
      <c r="W1116" s="11">
        <f t="shared" si="250"/>
        <v>0.1868981396678368</v>
      </c>
      <c r="X1116" s="92">
        <f t="shared" si="251"/>
        <v>15806.968666620256</v>
      </c>
      <c r="Y1116" s="15">
        <f t="shared" si="252"/>
        <v>13937.987269941887</v>
      </c>
      <c r="Z1116" s="15">
        <f t="shared" si="253"/>
        <v>1868.9813966783681</v>
      </c>
      <c r="AA1116" s="111">
        <f t="shared" si="254"/>
        <v>158.06968666620256</v>
      </c>
      <c r="AB1116" s="87">
        <f t="shared" si="254"/>
        <v>139.37987269941888</v>
      </c>
      <c r="AC1116" s="127">
        <f t="shared" si="254"/>
        <v>18.689813966783682</v>
      </c>
      <c r="AD1116" s="2"/>
      <c r="AE1116" s="2"/>
      <c r="AF1116" s="115"/>
    </row>
    <row r="1117" spans="1:32" x14ac:dyDescent="0.25">
      <c r="A1117" s="183" t="s">
        <v>51</v>
      </c>
      <c r="B1117" s="183" t="s">
        <v>38</v>
      </c>
      <c r="C1117" s="40" t="s">
        <v>975</v>
      </c>
      <c r="D1117" s="183">
        <v>2</v>
      </c>
      <c r="E1117" s="207" t="s">
        <v>521</v>
      </c>
      <c r="F1117" s="207">
        <v>1.5</v>
      </c>
      <c r="G1117" s="186">
        <v>46</v>
      </c>
      <c r="H1117" s="109">
        <v>4.1025141297992214</v>
      </c>
      <c r="I1117" s="121">
        <v>11.578855514526367</v>
      </c>
      <c r="J1117" s="121">
        <v>9.9002208312894648</v>
      </c>
      <c r="K1117" s="121">
        <v>1.6786346832369023</v>
      </c>
      <c r="L1117" s="130"/>
      <c r="M1117" s="109">
        <v>0.11578855514526368</v>
      </c>
      <c r="N1117" s="109">
        <v>9.9002208312894649E-2</v>
      </c>
      <c r="O1117" s="109">
        <v>1.6786346832369025E-2</v>
      </c>
      <c r="P1117" s="130"/>
      <c r="Q1117" s="109">
        <v>1.1852800000000001</v>
      </c>
      <c r="R1117" s="107">
        <f t="shared" si="249"/>
        <v>0.13724185864257815</v>
      </c>
      <c r="S1117" s="109">
        <f t="shared" si="249"/>
        <v>0.11734533746910777</v>
      </c>
      <c r="T1117" s="110">
        <f t="shared" si="249"/>
        <v>1.989652117347036E-2</v>
      </c>
      <c r="U1117" s="108">
        <f t="shared" si="250"/>
        <v>0.20586278796386723</v>
      </c>
      <c r="V1117" s="11">
        <f t="shared" si="250"/>
        <v>0.17601800620366168</v>
      </c>
      <c r="W1117" s="11">
        <f t="shared" si="250"/>
        <v>2.9844781760205538E-2</v>
      </c>
      <c r="X1117" s="92">
        <f t="shared" si="251"/>
        <v>2058.6278796386723</v>
      </c>
      <c r="Y1117" s="15">
        <f t="shared" si="252"/>
        <v>1760.1800620366168</v>
      </c>
      <c r="Z1117" s="15">
        <f t="shared" si="253"/>
        <v>298.44781760205541</v>
      </c>
      <c r="AA1117" s="111">
        <f t="shared" si="254"/>
        <v>20.586278796386722</v>
      </c>
      <c r="AB1117" s="87">
        <f t="shared" si="254"/>
        <v>17.60180062036617</v>
      </c>
      <c r="AC1117" s="127">
        <f t="shared" si="254"/>
        <v>2.9844781760205543</v>
      </c>
      <c r="AD1117" s="2"/>
      <c r="AE1117" s="2"/>
      <c r="AF1117" s="115"/>
    </row>
    <row r="1118" spans="1:32" x14ac:dyDescent="0.25">
      <c r="A1118" s="183" t="s">
        <v>51</v>
      </c>
      <c r="B1118" s="183" t="s">
        <v>38</v>
      </c>
      <c r="C1118" s="40" t="s">
        <v>975</v>
      </c>
      <c r="D1118" s="183">
        <v>2</v>
      </c>
      <c r="E1118" s="207" t="s">
        <v>522</v>
      </c>
      <c r="F1118" s="207">
        <v>3</v>
      </c>
      <c r="G1118" s="186"/>
      <c r="H1118" s="109">
        <v>3.701015965166758</v>
      </c>
      <c r="I1118" s="121">
        <v>11.576910018920898</v>
      </c>
      <c r="J1118" s="121">
        <v>10.170574564027179</v>
      </c>
      <c r="K1118" s="121">
        <v>1.4063354548937195</v>
      </c>
      <c r="L1118" s="130"/>
      <c r="M1118" s="109">
        <v>0.11576910018920898</v>
      </c>
      <c r="N1118" s="109">
        <v>0.10170574564027179</v>
      </c>
      <c r="O1118" s="109">
        <v>1.4063354548937194E-2</v>
      </c>
      <c r="P1118" s="130"/>
      <c r="Q1118" s="109">
        <v>1.3169000000000002</v>
      </c>
      <c r="R1118" s="107">
        <f t="shared" si="249"/>
        <v>0.15245632803916934</v>
      </c>
      <c r="S1118" s="109">
        <f t="shared" si="249"/>
        <v>0.13393629643367394</v>
      </c>
      <c r="T1118" s="110">
        <f t="shared" si="249"/>
        <v>1.8520031605495393E-2</v>
      </c>
      <c r="U1118" s="108">
        <f t="shared" si="250"/>
        <v>0.45736898411750798</v>
      </c>
      <c r="V1118" s="11">
        <f t="shared" si="250"/>
        <v>0.40180888930102182</v>
      </c>
      <c r="W1118" s="11">
        <f t="shared" si="250"/>
        <v>5.5560094816486182E-2</v>
      </c>
      <c r="X1118" s="92">
        <f t="shared" si="251"/>
        <v>4573.6898411750799</v>
      </c>
      <c r="Y1118" s="15">
        <f t="shared" si="252"/>
        <v>4018.0888930102183</v>
      </c>
      <c r="Z1118" s="15">
        <f t="shared" si="253"/>
        <v>555.60094816486185</v>
      </c>
      <c r="AA1118" s="111">
        <f t="shared" si="254"/>
        <v>45.736898411750801</v>
      </c>
      <c r="AB1118" s="87">
        <f t="shared" si="254"/>
        <v>40.180888930102185</v>
      </c>
      <c r="AC1118" s="127">
        <f t="shared" si="254"/>
        <v>5.5560094816486183</v>
      </c>
      <c r="AD1118" s="2"/>
      <c r="AE1118" s="2"/>
      <c r="AF1118" s="115"/>
    </row>
    <row r="1119" spans="1:32" x14ac:dyDescent="0.25">
      <c r="A1119" s="183" t="s">
        <v>51</v>
      </c>
      <c r="B1119" s="183" t="s">
        <v>38</v>
      </c>
      <c r="C1119" s="40" t="s">
        <v>975</v>
      </c>
      <c r="D1119" s="183">
        <v>2</v>
      </c>
      <c r="E1119" s="207" t="s">
        <v>523</v>
      </c>
      <c r="F1119" s="207">
        <v>3</v>
      </c>
      <c r="G1119" s="186"/>
      <c r="H1119" s="109">
        <v>4.7404289436760783</v>
      </c>
      <c r="I1119" s="121">
        <v>11.196046829223633</v>
      </c>
      <c r="J1119" s="121">
        <v>11.037976224715402</v>
      </c>
      <c r="K1119" s="121">
        <v>0.15807060450823052</v>
      </c>
      <c r="L1119" s="130"/>
      <c r="M1119" s="109">
        <v>0.11196046829223633</v>
      </c>
      <c r="N1119" s="109">
        <v>0.11037976224715403</v>
      </c>
      <c r="O1119" s="109">
        <v>1.5807060450823052E-3</v>
      </c>
      <c r="P1119" s="130"/>
      <c r="Q1119" s="109">
        <v>1.31456</v>
      </c>
      <c r="R1119" s="107">
        <f t="shared" si="249"/>
        <v>0.14717875319824217</v>
      </c>
      <c r="S1119" s="109">
        <f t="shared" si="249"/>
        <v>0.14510082025961879</v>
      </c>
      <c r="T1119" s="110">
        <f t="shared" si="249"/>
        <v>2.0779329386233949E-3</v>
      </c>
      <c r="U1119" s="108">
        <f t="shared" si="250"/>
        <v>0.44153625959472653</v>
      </c>
      <c r="V1119" s="11">
        <f t="shared" si="250"/>
        <v>0.43530246077885637</v>
      </c>
      <c r="W1119" s="11">
        <f t="shared" si="250"/>
        <v>6.2337988158701844E-3</v>
      </c>
      <c r="X1119" s="92">
        <f t="shared" si="251"/>
        <v>4415.3625959472656</v>
      </c>
      <c r="Y1119" s="15">
        <f t="shared" si="252"/>
        <v>4353.024607788564</v>
      </c>
      <c r="Z1119" s="15">
        <f t="shared" si="253"/>
        <v>62.33798815870184</v>
      </c>
      <c r="AA1119" s="111">
        <f t="shared" si="254"/>
        <v>44.153625959472656</v>
      </c>
      <c r="AB1119" s="87">
        <f t="shared" si="254"/>
        <v>43.530246077885643</v>
      </c>
      <c r="AC1119" s="127">
        <f t="shared" si="254"/>
        <v>0.6233798815870184</v>
      </c>
      <c r="AD1119" s="2"/>
      <c r="AE1119" s="2"/>
      <c r="AF1119" s="115"/>
    </row>
    <row r="1120" spans="1:32" x14ac:dyDescent="0.25">
      <c r="A1120" s="183" t="s">
        <v>51</v>
      </c>
      <c r="B1120" s="183" t="s">
        <v>38</v>
      </c>
      <c r="C1120" s="40" t="s">
        <v>975</v>
      </c>
      <c r="D1120" s="183">
        <v>2</v>
      </c>
      <c r="E1120" s="207" t="s">
        <v>524</v>
      </c>
      <c r="F1120" s="207">
        <v>3</v>
      </c>
      <c r="G1120" s="186"/>
      <c r="H1120" s="109">
        <v>3.8864415075868686</v>
      </c>
      <c r="I1120" s="121">
        <v>11.570414543151855</v>
      </c>
      <c r="J1120" s="121">
        <v>10.804478173762401</v>
      </c>
      <c r="K1120" s="121">
        <v>0.76593636938945409</v>
      </c>
      <c r="L1120" s="130"/>
      <c r="M1120" s="109">
        <v>0.11570414543151855</v>
      </c>
      <c r="N1120" s="109">
        <v>0.10804478173762401</v>
      </c>
      <c r="O1120" s="109">
        <v>7.6593636938945405E-3</v>
      </c>
      <c r="P1120" s="130"/>
      <c r="Q1120" s="109">
        <v>1.26772</v>
      </c>
      <c r="R1120" s="107">
        <f t="shared" si="249"/>
        <v>0.14668045924644468</v>
      </c>
      <c r="S1120" s="109">
        <f t="shared" si="249"/>
        <v>0.1369705307044207</v>
      </c>
      <c r="T1120" s="110">
        <f t="shared" si="249"/>
        <v>9.7099285420239861E-3</v>
      </c>
      <c r="U1120" s="108">
        <f t="shared" si="250"/>
        <v>0.44004137773933411</v>
      </c>
      <c r="V1120" s="11">
        <f t="shared" si="250"/>
        <v>0.41091159211326211</v>
      </c>
      <c r="W1120" s="11">
        <f t="shared" si="250"/>
        <v>2.912978562607196E-2</v>
      </c>
      <c r="X1120" s="92">
        <f t="shared" si="251"/>
        <v>4400.4137773933408</v>
      </c>
      <c r="Y1120" s="15">
        <f t="shared" si="252"/>
        <v>4109.1159211326212</v>
      </c>
      <c r="Z1120" s="15">
        <f t="shared" si="253"/>
        <v>291.29785626071958</v>
      </c>
      <c r="AA1120" s="111">
        <f t="shared" si="254"/>
        <v>44.004137773933408</v>
      </c>
      <c r="AB1120" s="87">
        <f t="shared" si="254"/>
        <v>41.091159211326215</v>
      </c>
      <c r="AC1120" s="127">
        <f t="shared" si="254"/>
        <v>2.9129785626071958</v>
      </c>
      <c r="AD1120" s="2"/>
      <c r="AE1120" s="2"/>
      <c r="AF1120" s="115"/>
    </row>
    <row r="1121" spans="1:32" x14ac:dyDescent="0.25">
      <c r="A1121" s="183" t="s">
        <v>51</v>
      </c>
      <c r="B1121" s="183" t="s">
        <v>38</v>
      </c>
      <c r="C1121" s="40" t="s">
        <v>975</v>
      </c>
      <c r="D1121" s="183">
        <v>2</v>
      </c>
      <c r="E1121" s="207" t="s">
        <v>525</v>
      </c>
      <c r="F1121" s="207">
        <v>3</v>
      </c>
      <c r="G1121" s="186"/>
      <c r="H1121" s="109">
        <v>3.419532064033282</v>
      </c>
      <c r="I1121" s="121">
        <v>11.386339664459229</v>
      </c>
      <c r="J1121" s="121">
        <v>10.961245182417132</v>
      </c>
      <c r="K1121" s="121">
        <v>0.42509448204209654</v>
      </c>
      <c r="L1121" s="130"/>
      <c r="M1121" s="109">
        <v>0.11386339664459229</v>
      </c>
      <c r="N1121" s="109">
        <v>0.10961245182417131</v>
      </c>
      <c r="O1121" s="109">
        <v>4.2509448204209651E-3</v>
      </c>
      <c r="P1121" s="130"/>
      <c r="Q1121" s="109">
        <v>1.3852</v>
      </c>
      <c r="R1121" s="107">
        <f t="shared" si="249"/>
        <v>0.15772357703208922</v>
      </c>
      <c r="S1121" s="109">
        <f t="shared" si="249"/>
        <v>0.1518351682668421</v>
      </c>
      <c r="T1121" s="110">
        <f t="shared" si="249"/>
        <v>5.8884087652471204E-3</v>
      </c>
      <c r="U1121" s="108">
        <f t="shared" si="250"/>
        <v>0.47317073109626773</v>
      </c>
      <c r="V1121" s="11">
        <f t="shared" si="250"/>
        <v>0.45550550480052626</v>
      </c>
      <c r="W1121" s="11">
        <f t="shared" si="250"/>
        <v>1.7665226295741361E-2</v>
      </c>
      <c r="X1121" s="92">
        <f t="shared" si="251"/>
        <v>4731.7073109626772</v>
      </c>
      <c r="Y1121" s="15">
        <f t="shared" si="252"/>
        <v>4555.0550480052625</v>
      </c>
      <c r="Z1121" s="15">
        <f t="shared" si="253"/>
        <v>176.6522629574136</v>
      </c>
      <c r="AA1121" s="111">
        <f t="shared" si="254"/>
        <v>47.317073109626776</v>
      </c>
      <c r="AB1121" s="87">
        <f t="shared" si="254"/>
        <v>45.550550480052628</v>
      </c>
      <c r="AC1121" s="127">
        <f t="shared" si="254"/>
        <v>1.7665226295741361</v>
      </c>
      <c r="AD1121" s="2"/>
      <c r="AE1121" s="2"/>
      <c r="AF1121" s="115"/>
    </row>
    <row r="1122" spans="1:32" x14ac:dyDescent="0.25">
      <c r="A1122" s="183" t="s">
        <v>51</v>
      </c>
      <c r="B1122" s="183" t="s">
        <v>38</v>
      </c>
      <c r="C1122" s="40" t="s">
        <v>975</v>
      </c>
      <c r="D1122" s="183">
        <v>2</v>
      </c>
      <c r="E1122" s="207" t="s">
        <v>526</v>
      </c>
      <c r="F1122" s="207">
        <v>3</v>
      </c>
      <c r="G1122" s="186"/>
      <c r="H1122" s="109">
        <v>3.7135278514588133</v>
      </c>
      <c r="I1122" s="121">
        <v>11.65531063079834</v>
      </c>
      <c r="J1122" s="121">
        <v>10.917464623084443</v>
      </c>
      <c r="K1122" s="121">
        <v>0.73784600771389641</v>
      </c>
      <c r="L1122" s="130"/>
      <c r="M1122" s="109">
        <v>0.11655310630798339</v>
      </c>
      <c r="N1122" s="109">
        <v>0.10917464623084444</v>
      </c>
      <c r="O1122" s="109">
        <v>7.3784600771389644E-3</v>
      </c>
      <c r="P1122" s="130"/>
      <c r="Q1122" s="109">
        <v>1.2733400000000001</v>
      </c>
      <c r="R1122" s="107">
        <f t="shared" si="249"/>
        <v>0.14841173238620758</v>
      </c>
      <c r="S1122" s="109">
        <f t="shared" si="249"/>
        <v>0.13901644403158347</v>
      </c>
      <c r="T1122" s="110">
        <f t="shared" si="249"/>
        <v>9.3952883546241303E-3</v>
      </c>
      <c r="U1122" s="108">
        <f t="shared" si="250"/>
        <v>0.44523519715862281</v>
      </c>
      <c r="V1122" s="11">
        <f t="shared" si="250"/>
        <v>0.41704933209475042</v>
      </c>
      <c r="W1122" s="11">
        <f t="shared" si="250"/>
        <v>2.8185865063872387E-2</v>
      </c>
      <c r="X1122" s="92">
        <f t="shared" si="251"/>
        <v>4452.3519715862285</v>
      </c>
      <c r="Y1122" s="15">
        <f t="shared" si="252"/>
        <v>4170.4933209475039</v>
      </c>
      <c r="Z1122" s="15">
        <f t="shared" si="253"/>
        <v>281.85865063872387</v>
      </c>
      <c r="AA1122" s="111">
        <f t="shared" si="254"/>
        <v>44.523519715862285</v>
      </c>
      <c r="AB1122" s="87">
        <f t="shared" si="254"/>
        <v>41.704933209475037</v>
      </c>
      <c r="AC1122" s="127">
        <f t="shared" si="254"/>
        <v>2.8185865063872386</v>
      </c>
      <c r="AD1122" s="2"/>
      <c r="AE1122" s="2"/>
      <c r="AF1122" s="115"/>
    </row>
    <row r="1123" spans="1:32" x14ac:dyDescent="0.25">
      <c r="A1123" s="183" t="s">
        <v>51</v>
      </c>
      <c r="B1123" s="183" t="s">
        <v>38</v>
      </c>
      <c r="C1123" s="40" t="s">
        <v>975</v>
      </c>
      <c r="D1123" s="183">
        <v>2</v>
      </c>
      <c r="E1123" s="207" t="s">
        <v>527</v>
      </c>
      <c r="F1123" s="207">
        <v>3</v>
      </c>
      <c r="G1123" s="186"/>
      <c r="H1123" s="109">
        <v>3.8318649824858673</v>
      </c>
      <c r="I1123" s="121">
        <v>11.583178520202637</v>
      </c>
      <c r="J1123" s="121">
        <v>10.802017054402421</v>
      </c>
      <c r="K1123" s="121">
        <v>0.78116146580021528</v>
      </c>
      <c r="L1123" s="130"/>
      <c r="M1123" s="109">
        <v>0.11583178520202636</v>
      </c>
      <c r="N1123" s="109">
        <v>0.10802017054402421</v>
      </c>
      <c r="O1123" s="109">
        <v>7.8116146580021525E-3</v>
      </c>
      <c r="P1123" s="130"/>
      <c r="Q1123" s="109">
        <v>1.3570800000000001</v>
      </c>
      <c r="R1123" s="107">
        <f t="shared" si="249"/>
        <v>0.15719299906196593</v>
      </c>
      <c r="S1123" s="109">
        <f t="shared" si="249"/>
        <v>0.14659201304188438</v>
      </c>
      <c r="T1123" s="110">
        <f t="shared" si="249"/>
        <v>1.0600986020081561E-2</v>
      </c>
      <c r="U1123" s="108">
        <f t="shared" si="250"/>
        <v>0.4715789971858978</v>
      </c>
      <c r="V1123" s="11">
        <f t="shared" si="250"/>
        <v>0.43977603912565311</v>
      </c>
      <c r="W1123" s="11">
        <f t="shared" si="250"/>
        <v>3.1802958060244683E-2</v>
      </c>
      <c r="X1123" s="92">
        <f t="shared" si="251"/>
        <v>4715.7899718589779</v>
      </c>
      <c r="Y1123" s="15">
        <f t="shared" si="252"/>
        <v>4397.760391256531</v>
      </c>
      <c r="Z1123" s="15">
        <f t="shared" si="253"/>
        <v>318.02958060244686</v>
      </c>
      <c r="AA1123" s="111">
        <f t="shared" si="254"/>
        <v>47.157899718589782</v>
      </c>
      <c r="AB1123" s="87">
        <f t="shared" si="254"/>
        <v>43.977603912565307</v>
      </c>
      <c r="AC1123" s="127">
        <f t="shared" si="254"/>
        <v>3.1802958060244686</v>
      </c>
      <c r="AD1123" s="2"/>
      <c r="AE1123" s="2"/>
      <c r="AF1123" s="115"/>
    </row>
    <row r="1124" spans="1:32" x14ac:dyDescent="0.25">
      <c r="A1124" s="183" t="s">
        <v>51</v>
      </c>
      <c r="B1124" s="183" t="s">
        <v>38</v>
      </c>
      <c r="C1124" s="40" t="s">
        <v>975</v>
      </c>
      <c r="D1124" s="183">
        <v>2</v>
      </c>
      <c r="E1124" s="207" t="s">
        <v>528</v>
      </c>
      <c r="F1124" s="207">
        <v>3</v>
      </c>
      <c r="G1124" s="186"/>
      <c r="H1124" s="109">
        <v>3.4714161796639598</v>
      </c>
      <c r="I1124" s="121">
        <v>11.427416801452637</v>
      </c>
      <c r="J1124" s="121">
        <v>10.927229173509833</v>
      </c>
      <c r="K1124" s="121">
        <v>0.50018762794280391</v>
      </c>
      <c r="L1124" s="130"/>
      <c r="M1124" s="109">
        <v>0.11427416801452636</v>
      </c>
      <c r="N1124" s="109">
        <v>0.10927229173509832</v>
      </c>
      <c r="O1124" s="109">
        <v>5.0018762794280395E-3</v>
      </c>
      <c r="P1124" s="130"/>
      <c r="Q1124" s="109">
        <v>1.3924400000000001</v>
      </c>
      <c r="R1124" s="107">
        <f t="shared" si="249"/>
        <v>0.15911992251014709</v>
      </c>
      <c r="S1124" s="109">
        <f t="shared" si="249"/>
        <v>0.15215510990362033</v>
      </c>
      <c r="T1124" s="110">
        <f t="shared" si="249"/>
        <v>6.9648126065267801E-3</v>
      </c>
      <c r="U1124" s="108">
        <f t="shared" si="250"/>
        <v>0.47735976753044124</v>
      </c>
      <c r="V1124" s="11">
        <f t="shared" si="250"/>
        <v>0.45646532971086096</v>
      </c>
      <c r="W1124" s="11">
        <f t="shared" si="250"/>
        <v>2.0894437819580339E-2</v>
      </c>
      <c r="X1124" s="92">
        <f t="shared" si="251"/>
        <v>4773.5976753044124</v>
      </c>
      <c r="Y1124" s="15">
        <f t="shared" si="252"/>
        <v>4564.6532971086099</v>
      </c>
      <c r="Z1124" s="15">
        <f t="shared" si="253"/>
        <v>208.94437819580338</v>
      </c>
      <c r="AA1124" s="111">
        <f t="shared" si="254"/>
        <v>47.735976753044127</v>
      </c>
      <c r="AB1124" s="87">
        <f t="shared" si="254"/>
        <v>45.646532971086103</v>
      </c>
      <c r="AC1124" s="127">
        <f t="shared" si="254"/>
        <v>2.089443781958034</v>
      </c>
      <c r="AD1124" s="2"/>
      <c r="AE1124" s="2"/>
      <c r="AF1124" s="115"/>
    </row>
    <row r="1125" spans="1:32" x14ac:dyDescent="0.25">
      <c r="A1125" s="183" t="s">
        <v>51</v>
      </c>
      <c r="B1125" s="183" t="s">
        <v>38</v>
      </c>
      <c r="C1125" s="40" t="s">
        <v>975</v>
      </c>
      <c r="D1125" s="183">
        <v>2</v>
      </c>
      <c r="E1125" s="207" t="s">
        <v>529</v>
      </c>
      <c r="F1125" s="207">
        <v>3</v>
      </c>
      <c r="G1125" s="186"/>
      <c r="H1125" s="109">
        <v>4.0318464836174686</v>
      </c>
      <c r="I1125" s="121">
        <v>11.509737014770508</v>
      </c>
      <c r="J1125" s="121">
        <v>11.099429510680581</v>
      </c>
      <c r="K1125" s="121">
        <v>0.41030750408992667</v>
      </c>
      <c r="L1125" s="130"/>
      <c r="M1125" s="109">
        <v>0.11509737014770507</v>
      </c>
      <c r="N1125" s="109">
        <v>0.11099429510680581</v>
      </c>
      <c r="O1125" s="109">
        <v>4.1030750408992669E-3</v>
      </c>
      <c r="P1125" s="130"/>
      <c r="Q1125" s="109">
        <v>1.38472</v>
      </c>
      <c r="R1125" s="107">
        <f t="shared" si="249"/>
        <v>0.15937763039093017</v>
      </c>
      <c r="S1125" s="109">
        <f t="shared" si="249"/>
        <v>0.15369602032029614</v>
      </c>
      <c r="T1125" s="110">
        <f t="shared" si="249"/>
        <v>5.6816100706340326E-3</v>
      </c>
      <c r="U1125" s="108">
        <f t="shared" si="250"/>
        <v>0.47813289117279051</v>
      </c>
      <c r="V1125" s="11">
        <f t="shared" si="250"/>
        <v>0.46108806096088839</v>
      </c>
      <c r="W1125" s="11">
        <f t="shared" si="250"/>
        <v>1.7044830211902097E-2</v>
      </c>
      <c r="X1125" s="92">
        <f t="shared" si="251"/>
        <v>4781.3289117279055</v>
      </c>
      <c r="Y1125" s="15">
        <f t="shared" si="252"/>
        <v>4610.8806096088838</v>
      </c>
      <c r="Z1125" s="15">
        <f t="shared" si="253"/>
        <v>170.44830211902098</v>
      </c>
      <c r="AA1125" s="111">
        <f t="shared" si="254"/>
        <v>47.813289117279055</v>
      </c>
      <c r="AB1125" s="87">
        <f t="shared" si="254"/>
        <v>46.108806096088841</v>
      </c>
      <c r="AC1125" s="127">
        <f t="shared" si="254"/>
        <v>1.7044830211902098</v>
      </c>
      <c r="AD1125" s="2"/>
      <c r="AE1125" s="2"/>
      <c r="AF1125" s="115"/>
    </row>
    <row r="1126" spans="1:32" x14ac:dyDescent="0.25">
      <c r="A1126" s="183" t="s">
        <v>51</v>
      </c>
      <c r="B1126" s="183" t="s">
        <v>38</v>
      </c>
      <c r="C1126" s="40" t="s">
        <v>975</v>
      </c>
      <c r="D1126" s="183">
        <v>2</v>
      </c>
      <c r="E1126" s="207" t="s">
        <v>530</v>
      </c>
      <c r="F1126" s="207">
        <v>3</v>
      </c>
      <c r="G1126" s="186"/>
      <c r="H1126" s="109">
        <v>3.3131633766491713</v>
      </c>
      <c r="I1126" s="121">
        <v>11.710777282714844</v>
      </c>
      <c r="J1126" s="121">
        <v>11.314756180012392</v>
      </c>
      <c r="K1126" s="121">
        <v>0.39602110270245205</v>
      </c>
      <c r="L1126" s="130"/>
      <c r="M1126" s="109">
        <v>0.11710777282714843</v>
      </c>
      <c r="N1126" s="109">
        <v>0.11314756180012392</v>
      </c>
      <c r="O1126" s="109">
        <v>3.9602110270245206E-3</v>
      </c>
      <c r="P1126" s="130"/>
      <c r="Q1126" s="109">
        <v>1.3833199999999999</v>
      </c>
      <c r="R1126" s="107">
        <f t="shared" si="249"/>
        <v>0.16199752430725095</v>
      </c>
      <c r="S1126" s="109">
        <f t="shared" si="249"/>
        <v>0.15651928518934741</v>
      </c>
      <c r="T1126" s="110">
        <f t="shared" si="249"/>
        <v>5.4782391179035595E-3</v>
      </c>
      <c r="U1126" s="108">
        <f t="shared" si="250"/>
        <v>0.48599257292175285</v>
      </c>
      <c r="V1126" s="11">
        <f t="shared" si="250"/>
        <v>0.46955785556804219</v>
      </c>
      <c r="W1126" s="11">
        <f t="shared" si="250"/>
        <v>1.643471735371068E-2</v>
      </c>
      <c r="X1126" s="92">
        <f t="shared" si="251"/>
        <v>4859.9257292175289</v>
      </c>
      <c r="Y1126" s="15">
        <f t="shared" si="252"/>
        <v>4695.5785556804221</v>
      </c>
      <c r="Z1126" s="15">
        <f t="shared" si="253"/>
        <v>164.34717353710681</v>
      </c>
      <c r="AA1126" s="111">
        <f t="shared" si="254"/>
        <v>48.599257292175288</v>
      </c>
      <c r="AB1126" s="87">
        <f t="shared" si="254"/>
        <v>46.955785556804223</v>
      </c>
      <c r="AC1126" s="127">
        <f t="shared" si="254"/>
        <v>1.6434717353710682</v>
      </c>
      <c r="AD1126" s="2"/>
      <c r="AE1126" s="2"/>
      <c r="AF1126" s="115"/>
    </row>
    <row r="1127" spans="1:32" x14ac:dyDescent="0.25">
      <c r="A1127" s="183" t="s">
        <v>51</v>
      </c>
      <c r="B1127" s="183" t="s">
        <v>38</v>
      </c>
      <c r="C1127" s="40" t="s">
        <v>975</v>
      </c>
      <c r="D1127" s="183">
        <v>2</v>
      </c>
      <c r="E1127" s="207" t="s">
        <v>565</v>
      </c>
      <c r="F1127" s="207">
        <v>5.5</v>
      </c>
      <c r="G1127" s="186"/>
      <c r="H1127" s="109">
        <v>3.6657037553540697</v>
      </c>
      <c r="I1127" s="121">
        <v>11.683557510375977</v>
      </c>
      <c r="J1127" s="121">
        <v>11.170800694004813</v>
      </c>
      <c r="K1127" s="121">
        <v>0.51275681637116399</v>
      </c>
      <c r="L1127" s="130"/>
      <c r="M1127" s="109">
        <v>0.11683557510375976</v>
      </c>
      <c r="N1127" s="109">
        <v>0.11170800694004812</v>
      </c>
      <c r="O1127" s="109">
        <v>5.1275681637116396E-3</v>
      </c>
      <c r="P1127" s="130"/>
      <c r="Q1127" s="109">
        <v>1.4409000000000001</v>
      </c>
      <c r="R1127" s="107">
        <f t="shared" si="249"/>
        <v>0.16834838016700746</v>
      </c>
      <c r="S1127" s="109">
        <f t="shared" si="249"/>
        <v>0.16096006719991535</v>
      </c>
      <c r="T1127" s="110">
        <f t="shared" si="249"/>
        <v>7.3883129670921019E-3</v>
      </c>
      <c r="U1127" s="108">
        <f t="shared" si="250"/>
        <v>0.92591609091854099</v>
      </c>
      <c r="V1127" s="11">
        <f t="shared" si="250"/>
        <v>0.88528036959953427</v>
      </c>
      <c r="W1127" s="11">
        <f t="shared" si="250"/>
        <v>4.0635721319006564E-2</v>
      </c>
      <c r="X1127" s="92">
        <f t="shared" si="251"/>
        <v>9259.1609091854098</v>
      </c>
      <c r="Y1127" s="15">
        <f t="shared" si="252"/>
        <v>8852.8036959953424</v>
      </c>
      <c r="Z1127" s="15">
        <f t="shared" si="253"/>
        <v>406.35721319006564</v>
      </c>
      <c r="AA1127" s="111">
        <f t="shared" si="254"/>
        <v>92.591609091854096</v>
      </c>
      <c r="AB1127" s="87">
        <f t="shared" si="254"/>
        <v>88.528036959953425</v>
      </c>
      <c r="AC1127" s="127">
        <f t="shared" si="254"/>
        <v>4.0635721319006564</v>
      </c>
      <c r="AD1127" s="2"/>
      <c r="AE1127" s="2"/>
      <c r="AF1127" s="115"/>
    </row>
    <row r="1128" spans="1:32" x14ac:dyDescent="0.25">
      <c r="A1128" s="183" t="s">
        <v>51</v>
      </c>
      <c r="B1128" s="183" t="s">
        <v>38</v>
      </c>
      <c r="C1128" s="40" t="s">
        <v>975</v>
      </c>
      <c r="D1128" s="183">
        <v>2</v>
      </c>
      <c r="E1128" s="207" t="s">
        <v>481</v>
      </c>
      <c r="F1128" s="207">
        <v>6</v>
      </c>
      <c r="G1128" s="186"/>
      <c r="H1128" s="109">
        <v>3.8938415821293382</v>
      </c>
      <c r="I1128" s="121">
        <v>11.714200019836426</v>
      </c>
      <c r="J1128" s="121">
        <v>11.156052171652622</v>
      </c>
      <c r="K1128" s="121">
        <v>0.55814784818380403</v>
      </c>
      <c r="L1128" s="130"/>
      <c r="M1128" s="109">
        <v>0.11714200019836425</v>
      </c>
      <c r="N1128" s="109">
        <v>0.11156052171652622</v>
      </c>
      <c r="O1128" s="109">
        <v>5.5814784818380399E-3</v>
      </c>
      <c r="P1128" s="130"/>
      <c r="Q1128" s="109">
        <v>1.5434000000000001</v>
      </c>
      <c r="R1128" s="107">
        <f t="shared" si="249"/>
        <v>0.1807969631061554</v>
      </c>
      <c r="S1128" s="109">
        <f t="shared" si="249"/>
        <v>0.17218250921728659</v>
      </c>
      <c r="T1128" s="110">
        <f t="shared" si="249"/>
        <v>8.6144538888688321E-3</v>
      </c>
      <c r="U1128" s="108">
        <f t="shared" si="250"/>
        <v>1.0847817786369325</v>
      </c>
      <c r="V1128" s="11">
        <f t="shared" si="250"/>
        <v>1.0330950553037197</v>
      </c>
      <c r="W1128" s="11">
        <f t="shared" si="250"/>
        <v>5.1686723333212989E-2</v>
      </c>
      <c r="X1128" s="92">
        <f t="shared" si="251"/>
        <v>10847.817786369325</v>
      </c>
      <c r="Y1128" s="15">
        <f t="shared" si="252"/>
        <v>10330.950553037197</v>
      </c>
      <c r="Z1128" s="15">
        <f t="shared" si="253"/>
        <v>516.8672333321299</v>
      </c>
      <c r="AA1128" s="111">
        <f t="shared" si="254"/>
        <v>108.47817786369326</v>
      </c>
      <c r="AB1128" s="87">
        <f t="shared" si="254"/>
        <v>103.30950553037198</v>
      </c>
      <c r="AC1128" s="127">
        <f t="shared" si="254"/>
        <v>5.1686723333212994</v>
      </c>
      <c r="AD1128" s="2"/>
      <c r="AE1128" s="2"/>
      <c r="AF1128" s="115"/>
    </row>
    <row r="1129" spans="1:32" x14ac:dyDescent="0.25">
      <c r="A1129" s="183" t="s">
        <v>51</v>
      </c>
      <c r="B1129" s="183" t="s">
        <v>38</v>
      </c>
      <c r="C1129" s="40" t="s">
        <v>975</v>
      </c>
      <c r="D1129" s="183">
        <v>2</v>
      </c>
      <c r="E1129" s="207" t="s">
        <v>482</v>
      </c>
      <c r="F1129" s="207">
        <v>6</v>
      </c>
      <c r="G1129" s="186"/>
      <c r="H1129" s="109">
        <v>4.079190688567536</v>
      </c>
      <c r="I1129" s="121">
        <v>11.70630407333374</v>
      </c>
      <c r="J1129" s="121">
        <v>11.24940011385382</v>
      </c>
      <c r="K1129" s="121">
        <v>0.45690395947992002</v>
      </c>
      <c r="L1129" s="130"/>
      <c r="M1129" s="109">
        <v>0.1170630407333374</v>
      </c>
      <c r="N1129" s="109">
        <v>0.1124940011385382</v>
      </c>
      <c r="O1129" s="109">
        <v>4.5690395947991999E-3</v>
      </c>
      <c r="P1129" s="130"/>
      <c r="Q1129" s="109">
        <v>1.5046199999999998</v>
      </c>
      <c r="R1129" s="107">
        <f t="shared" si="249"/>
        <v>0.17613539234819409</v>
      </c>
      <c r="S1129" s="109">
        <f t="shared" si="249"/>
        <v>0.16926072399306732</v>
      </c>
      <c r="T1129" s="110">
        <f t="shared" si="249"/>
        <v>6.8746683551267713E-3</v>
      </c>
      <c r="U1129" s="108">
        <f t="shared" si="250"/>
        <v>1.0568123540891645</v>
      </c>
      <c r="V1129" s="11">
        <f t="shared" si="250"/>
        <v>1.0155643439584041</v>
      </c>
      <c r="W1129" s="11">
        <f t="shared" si="250"/>
        <v>4.1248010130760626E-2</v>
      </c>
      <c r="X1129" s="92">
        <f t="shared" si="251"/>
        <v>10568.123540891645</v>
      </c>
      <c r="Y1129" s="15">
        <f t="shared" si="252"/>
        <v>10155.643439584041</v>
      </c>
      <c r="Z1129" s="15">
        <f t="shared" si="253"/>
        <v>412.48010130760628</v>
      </c>
      <c r="AA1129" s="111">
        <f t="shared" si="254"/>
        <v>105.68123540891645</v>
      </c>
      <c r="AB1129" s="87">
        <f t="shared" si="254"/>
        <v>101.55643439584041</v>
      </c>
      <c r="AC1129" s="127">
        <f t="shared" si="254"/>
        <v>4.1248010130760626</v>
      </c>
      <c r="AD1129" s="2"/>
      <c r="AE1129" s="2"/>
      <c r="AF1129" s="115"/>
    </row>
    <row r="1130" spans="1:32" x14ac:dyDescent="0.25">
      <c r="A1130" s="183" t="s">
        <v>52</v>
      </c>
      <c r="B1130" s="183" t="s">
        <v>38</v>
      </c>
      <c r="C1130" s="40" t="s">
        <v>975</v>
      </c>
      <c r="D1130" s="183">
        <v>1</v>
      </c>
      <c r="E1130" s="207" t="s">
        <v>456</v>
      </c>
      <c r="F1130" s="207">
        <v>3.5</v>
      </c>
      <c r="G1130" s="186">
        <v>9.5</v>
      </c>
      <c r="H1130" s="109">
        <v>3.7790980812311452</v>
      </c>
      <c r="I1130" s="121">
        <v>10.583353042602539</v>
      </c>
      <c r="J1130" s="121">
        <v>9.654429450313291</v>
      </c>
      <c r="K1130" s="121">
        <v>0.92892359228924803</v>
      </c>
      <c r="L1130" s="130"/>
      <c r="M1130" s="109">
        <v>0.10583353042602539</v>
      </c>
      <c r="N1130" s="109">
        <v>9.6544294503132913E-2</v>
      </c>
      <c r="O1130" s="109">
        <v>9.289235922892481E-3</v>
      </c>
      <c r="P1130" s="130"/>
      <c r="Q1130" s="109">
        <v>1.3072399999999997</v>
      </c>
      <c r="R1130" s="107">
        <f t="shared" si="249"/>
        <v>0.13834982431411741</v>
      </c>
      <c r="S1130" s="109">
        <f t="shared" si="249"/>
        <v>0.12620656354627544</v>
      </c>
      <c r="T1130" s="110">
        <f t="shared" si="249"/>
        <v>1.2143260767841965E-2</v>
      </c>
      <c r="U1130" s="108">
        <f t="shared" si="250"/>
        <v>0.4842243850994109</v>
      </c>
      <c r="V1130" s="11">
        <f t="shared" si="250"/>
        <v>0.44172297241196401</v>
      </c>
      <c r="W1130" s="11">
        <f t="shared" si="250"/>
        <v>4.250141268744688E-2</v>
      </c>
      <c r="X1130" s="92">
        <f t="shared" si="251"/>
        <v>4842.2438509941094</v>
      </c>
      <c r="Y1130" s="15">
        <f t="shared" si="252"/>
        <v>4417.2297241196402</v>
      </c>
      <c r="Z1130" s="15">
        <f t="shared" si="253"/>
        <v>425.01412687446879</v>
      </c>
      <c r="AA1130" s="111">
        <f t="shared" si="254"/>
        <v>48.422438509941095</v>
      </c>
      <c r="AB1130" s="87">
        <f t="shared" si="254"/>
        <v>44.172297241196404</v>
      </c>
      <c r="AC1130" s="127">
        <f t="shared" si="254"/>
        <v>4.250141268744688</v>
      </c>
      <c r="AD1130" s="2"/>
      <c r="AE1130" s="2"/>
      <c r="AF1130" s="115"/>
    </row>
    <row r="1131" spans="1:32" x14ac:dyDescent="0.25">
      <c r="A1131" s="183" t="s">
        <v>52</v>
      </c>
      <c r="B1131" s="183" t="s">
        <v>38</v>
      </c>
      <c r="C1131" s="40" t="s">
        <v>975</v>
      </c>
      <c r="D1131" s="183">
        <v>1</v>
      </c>
      <c r="E1131" s="207" t="s">
        <v>457</v>
      </c>
      <c r="F1131" s="207">
        <v>3</v>
      </c>
      <c r="G1131" s="186"/>
      <c r="H1131" s="109">
        <v>3.8472260942291139</v>
      </c>
      <c r="I1131" s="121">
        <v>10.712751388549805</v>
      </c>
      <c r="J1131" s="121">
        <v>9.8723356019895636</v>
      </c>
      <c r="K1131" s="121">
        <v>0.84041578656024107</v>
      </c>
      <c r="L1131" s="130"/>
      <c r="M1131" s="109">
        <v>0.10712751388549804</v>
      </c>
      <c r="N1131" s="109">
        <v>9.8723356019895639E-2</v>
      </c>
      <c r="O1131" s="109">
        <v>8.4041578656024116E-3</v>
      </c>
      <c r="P1131" s="130"/>
      <c r="Q1131" s="109">
        <v>1.3730800000000001</v>
      </c>
      <c r="R1131" s="107">
        <f t="shared" si="249"/>
        <v>0.14709464676589967</v>
      </c>
      <c r="S1131" s="109">
        <f t="shared" si="249"/>
        <v>0.1355550656837983</v>
      </c>
      <c r="T1131" s="110">
        <f t="shared" si="249"/>
        <v>1.1539581082101361E-2</v>
      </c>
      <c r="U1131" s="108">
        <f t="shared" si="250"/>
        <v>0.44128394029769902</v>
      </c>
      <c r="V1131" s="11">
        <f t="shared" si="250"/>
        <v>0.40666519705139498</v>
      </c>
      <c r="W1131" s="11">
        <f t="shared" si="250"/>
        <v>3.4618743246304082E-2</v>
      </c>
      <c r="X1131" s="92">
        <f t="shared" si="251"/>
        <v>4412.8394029769897</v>
      </c>
      <c r="Y1131" s="15">
        <f t="shared" si="252"/>
        <v>4066.6519705139499</v>
      </c>
      <c r="Z1131" s="15">
        <f t="shared" si="253"/>
        <v>346.18743246304081</v>
      </c>
      <c r="AA1131" s="111">
        <f t="shared" si="254"/>
        <v>44.1283940297699</v>
      </c>
      <c r="AB1131" s="87">
        <f t="shared" si="254"/>
        <v>40.6665197051395</v>
      </c>
      <c r="AC1131" s="127">
        <f t="shared" si="254"/>
        <v>3.4618743246304082</v>
      </c>
      <c r="AD1131" s="2"/>
      <c r="AE1131" s="2"/>
      <c r="AF1131" s="115"/>
    </row>
    <row r="1132" spans="1:32" x14ac:dyDescent="0.25">
      <c r="A1132" s="183" t="s">
        <v>52</v>
      </c>
      <c r="B1132" s="183" t="s">
        <v>38</v>
      </c>
      <c r="C1132" s="40" t="s">
        <v>975</v>
      </c>
      <c r="D1132" s="183">
        <v>1</v>
      </c>
      <c r="E1132" s="207" t="s">
        <v>470</v>
      </c>
      <c r="F1132" s="207">
        <v>3</v>
      </c>
      <c r="G1132" s="186"/>
      <c r="H1132" s="109">
        <v>3.9867737364194049</v>
      </c>
      <c r="I1132" s="121">
        <v>11.043087959289551</v>
      </c>
      <c r="J1132" s="121">
        <v>10.215932132953403</v>
      </c>
      <c r="K1132" s="121">
        <v>0.82715582633614737</v>
      </c>
      <c r="L1132" s="130"/>
      <c r="M1132" s="109">
        <v>0.11043087959289551</v>
      </c>
      <c r="N1132" s="109">
        <v>0.10215932132953404</v>
      </c>
      <c r="O1132" s="109">
        <v>8.2715582633614733E-3</v>
      </c>
      <c r="P1132" s="130"/>
      <c r="Q1132" s="109">
        <v>1.3812</v>
      </c>
      <c r="R1132" s="107">
        <f t="shared" si="249"/>
        <v>0.15252713089370726</v>
      </c>
      <c r="S1132" s="109">
        <f t="shared" si="249"/>
        <v>0.1411024546203524</v>
      </c>
      <c r="T1132" s="110">
        <f t="shared" si="249"/>
        <v>1.1424676273354866E-2</v>
      </c>
      <c r="U1132" s="108">
        <f t="shared" si="250"/>
        <v>0.45758139268112186</v>
      </c>
      <c r="V1132" s="11">
        <f t="shared" si="250"/>
        <v>0.42330736386105722</v>
      </c>
      <c r="W1132" s="11">
        <f t="shared" si="250"/>
        <v>3.4274028820064598E-2</v>
      </c>
      <c r="X1132" s="92">
        <f t="shared" si="251"/>
        <v>4575.8139268112182</v>
      </c>
      <c r="Y1132" s="15">
        <f t="shared" si="252"/>
        <v>4233.0736386105718</v>
      </c>
      <c r="Z1132" s="15">
        <f t="shared" si="253"/>
        <v>342.74028820064598</v>
      </c>
      <c r="AA1132" s="111">
        <f t="shared" si="254"/>
        <v>45.758139268112181</v>
      </c>
      <c r="AB1132" s="87">
        <f t="shared" si="254"/>
        <v>42.33073638610572</v>
      </c>
      <c r="AC1132" s="127">
        <f t="shared" si="254"/>
        <v>3.4274028820064597</v>
      </c>
      <c r="AD1132" s="2"/>
      <c r="AE1132" s="2"/>
      <c r="AF1132" s="115"/>
    </row>
    <row r="1133" spans="1:32" x14ac:dyDescent="0.25">
      <c r="A1133" s="183" t="s">
        <v>52</v>
      </c>
      <c r="B1133" s="183" t="s">
        <v>38</v>
      </c>
      <c r="C1133" s="40" t="s">
        <v>975</v>
      </c>
      <c r="D1133" s="183">
        <v>2</v>
      </c>
      <c r="E1133" s="207" t="s">
        <v>547</v>
      </c>
      <c r="F1133" s="207">
        <v>4.5</v>
      </c>
      <c r="G1133" s="186"/>
      <c r="H1133" s="109">
        <v>4.0121640180498952</v>
      </c>
      <c r="I1133" s="121">
        <v>11.141581535339355</v>
      </c>
      <c r="J1133" s="121">
        <v>10.459124706108142</v>
      </c>
      <c r="K1133" s="121">
        <v>0.68245682923121365</v>
      </c>
      <c r="L1133" s="130"/>
      <c r="M1133" s="109">
        <v>0.11141581535339355</v>
      </c>
      <c r="N1133" s="109">
        <v>0.10459124706108142</v>
      </c>
      <c r="O1133" s="109">
        <v>6.8245682923121368E-3</v>
      </c>
      <c r="P1133" s="130"/>
      <c r="Q1133" s="109">
        <v>1.3356600000000003</v>
      </c>
      <c r="R1133" s="107">
        <f t="shared" si="249"/>
        <v>0.14881364793491367</v>
      </c>
      <c r="S1133" s="109">
        <f t="shared" si="249"/>
        <v>0.13969834504960404</v>
      </c>
      <c r="T1133" s="110">
        <f t="shared" si="249"/>
        <v>9.1153028853096299E-3</v>
      </c>
      <c r="U1133" s="108">
        <f t="shared" si="250"/>
        <v>0.66966141570711157</v>
      </c>
      <c r="V1133" s="11">
        <f t="shared" si="250"/>
        <v>0.62864255272321823</v>
      </c>
      <c r="W1133" s="11">
        <f t="shared" si="250"/>
        <v>4.1018862983893338E-2</v>
      </c>
      <c r="X1133" s="92">
        <f t="shared" si="251"/>
        <v>6696.6141570711161</v>
      </c>
      <c r="Y1133" s="15">
        <f t="shared" si="252"/>
        <v>6286.4255272321825</v>
      </c>
      <c r="Z1133" s="15">
        <f t="shared" si="253"/>
        <v>410.18862983893337</v>
      </c>
      <c r="AA1133" s="111">
        <f t="shared" si="254"/>
        <v>66.966141570711159</v>
      </c>
      <c r="AB1133" s="87">
        <f t="shared" si="254"/>
        <v>62.864255272321827</v>
      </c>
      <c r="AC1133" s="127">
        <f t="shared" si="254"/>
        <v>4.1018862983893341</v>
      </c>
      <c r="AD1133" s="2"/>
      <c r="AE1133" s="2"/>
      <c r="AF1133" s="115"/>
    </row>
    <row r="1134" spans="1:32" x14ac:dyDescent="0.25">
      <c r="A1134" s="183" t="s">
        <v>52</v>
      </c>
      <c r="B1134" s="183" t="s">
        <v>38</v>
      </c>
      <c r="C1134" s="40" t="s">
        <v>975</v>
      </c>
      <c r="D1134" s="183">
        <v>2</v>
      </c>
      <c r="E1134" s="207" t="s">
        <v>523</v>
      </c>
      <c r="F1134" s="207">
        <v>3</v>
      </c>
      <c r="G1134" s="186"/>
      <c r="H1134" s="109">
        <v>3.6850789659778855</v>
      </c>
      <c r="I1134" s="121">
        <v>10.940759181976318</v>
      </c>
      <c r="J1134" s="121">
        <v>10.511280981792039</v>
      </c>
      <c r="K1134" s="121">
        <v>0.4294782001842794</v>
      </c>
      <c r="L1134" s="130"/>
      <c r="M1134" s="109">
        <v>0.10940759181976319</v>
      </c>
      <c r="N1134" s="109">
        <v>0.10511280981792039</v>
      </c>
      <c r="O1134" s="109">
        <v>4.2947820018427937E-3</v>
      </c>
      <c r="P1134" s="130"/>
      <c r="Q1134" s="109">
        <v>1.4014600000000002</v>
      </c>
      <c r="R1134" s="107">
        <f t="shared" si="249"/>
        <v>0.15333036363172534</v>
      </c>
      <c r="S1134" s="109">
        <f t="shared" si="249"/>
        <v>0.14731139844742272</v>
      </c>
      <c r="T1134" s="110">
        <f t="shared" si="249"/>
        <v>6.0189651843026021E-3</v>
      </c>
      <c r="U1134" s="108">
        <f t="shared" si="250"/>
        <v>0.45999109089517604</v>
      </c>
      <c r="V1134" s="11">
        <f t="shared" si="250"/>
        <v>0.44193419534226819</v>
      </c>
      <c r="W1134" s="11">
        <f t="shared" si="250"/>
        <v>1.8056895552907806E-2</v>
      </c>
      <c r="X1134" s="92">
        <f t="shared" si="251"/>
        <v>4599.9109089517606</v>
      </c>
      <c r="Y1134" s="15">
        <f t="shared" si="252"/>
        <v>4419.3419534226823</v>
      </c>
      <c r="Z1134" s="15">
        <f t="shared" si="253"/>
        <v>180.56895552907807</v>
      </c>
      <c r="AA1134" s="111">
        <f t="shared" si="254"/>
        <v>45.99910908951761</v>
      </c>
      <c r="AB1134" s="87">
        <f t="shared" si="254"/>
        <v>44.193419534226827</v>
      </c>
      <c r="AC1134" s="127">
        <f t="shared" si="254"/>
        <v>1.8056895552907808</v>
      </c>
      <c r="AD1134" s="2"/>
      <c r="AE1134" s="2"/>
      <c r="AF1134" s="115"/>
    </row>
    <row r="1135" spans="1:32" x14ac:dyDescent="0.25">
      <c r="A1135" s="183" t="s">
        <v>53</v>
      </c>
      <c r="B1135" s="183" t="s">
        <v>38</v>
      </c>
      <c r="C1135" s="40" t="s">
        <v>975</v>
      </c>
      <c r="D1135" s="183">
        <v>1</v>
      </c>
      <c r="E1135" s="207" t="s">
        <v>521</v>
      </c>
      <c r="F1135" s="207">
        <v>1.5</v>
      </c>
      <c r="G1135" s="186">
        <v>39</v>
      </c>
      <c r="H1135" s="109">
        <v>3.2472403815238104</v>
      </c>
      <c r="I1135" s="121">
        <v>10.362971305847168</v>
      </c>
      <c r="J1135" s="121">
        <v>9.9529754708989024</v>
      </c>
      <c r="K1135" s="121">
        <v>0.40999583494826553</v>
      </c>
      <c r="L1135" s="130"/>
      <c r="M1135" s="109">
        <v>0.10362971305847168</v>
      </c>
      <c r="N1135" s="109">
        <v>9.9529754708989018E-2</v>
      </c>
      <c r="O1135" s="109">
        <v>4.0999583494826554E-3</v>
      </c>
      <c r="P1135" s="130"/>
      <c r="Q1135" s="109">
        <v>1.33094</v>
      </c>
      <c r="R1135" s="107">
        <f t="shared" si="249"/>
        <v>0.13792493029804231</v>
      </c>
      <c r="S1135" s="109">
        <f t="shared" si="249"/>
        <v>0.13246813173238184</v>
      </c>
      <c r="T1135" s="110">
        <f t="shared" si="249"/>
        <v>5.4567985656604453E-3</v>
      </c>
      <c r="U1135" s="108">
        <f t="shared" si="250"/>
        <v>0.20688739544706344</v>
      </c>
      <c r="V1135" s="11">
        <f t="shared" si="250"/>
        <v>0.19870219759857277</v>
      </c>
      <c r="W1135" s="11">
        <f t="shared" si="250"/>
        <v>8.1851978484906683E-3</v>
      </c>
      <c r="X1135" s="92">
        <f t="shared" si="251"/>
        <v>2068.8739544706345</v>
      </c>
      <c r="Y1135" s="15">
        <f t="shared" si="252"/>
        <v>1987.0219759857277</v>
      </c>
      <c r="Z1135" s="15">
        <f t="shared" si="253"/>
        <v>81.851978484906681</v>
      </c>
      <c r="AA1135" s="111">
        <f t="shared" si="254"/>
        <v>20.688739544706348</v>
      </c>
      <c r="AB1135" s="87">
        <f t="shared" si="254"/>
        <v>19.870219759857278</v>
      </c>
      <c r="AC1135" s="127">
        <f t="shared" si="254"/>
        <v>0.81851978484906684</v>
      </c>
      <c r="AD1135" s="2"/>
      <c r="AE1135" s="2"/>
      <c r="AF1135" s="115"/>
    </row>
    <row r="1136" spans="1:32" x14ac:dyDescent="0.25">
      <c r="A1136" s="183" t="s">
        <v>53</v>
      </c>
      <c r="B1136" s="183" t="s">
        <v>38</v>
      </c>
      <c r="C1136" s="40" t="s">
        <v>975</v>
      </c>
      <c r="D1136" s="183">
        <v>1</v>
      </c>
      <c r="E1136" s="207" t="s">
        <v>522</v>
      </c>
      <c r="F1136" s="207">
        <v>3</v>
      </c>
      <c r="G1136" s="186"/>
      <c r="H1136" s="109">
        <v>3.1880860452289146</v>
      </c>
      <c r="I1136" s="121">
        <v>10.272045135498047</v>
      </c>
      <c r="J1136" s="121">
        <v>9.5409752493856743</v>
      </c>
      <c r="K1136" s="121">
        <v>0.73106988611237256</v>
      </c>
      <c r="L1136" s="130"/>
      <c r="M1136" s="109">
        <v>0.10272045135498047</v>
      </c>
      <c r="N1136" s="109">
        <v>9.5409752493856748E-2</v>
      </c>
      <c r="O1136" s="109">
        <v>7.3106988611237253E-3</v>
      </c>
      <c r="P1136" s="130"/>
      <c r="Q1136" s="109">
        <v>1.3578000000000001</v>
      </c>
      <c r="R1136" s="107">
        <f t="shared" si="249"/>
        <v>0.13947382884979248</v>
      </c>
      <c r="S1136" s="109">
        <f t="shared" si="249"/>
        <v>0.12954736193615871</v>
      </c>
      <c r="T1136" s="110">
        <f t="shared" si="249"/>
        <v>9.9264669136337955E-3</v>
      </c>
      <c r="U1136" s="108">
        <f t="shared" si="250"/>
        <v>0.41842148654937744</v>
      </c>
      <c r="V1136" s="11">
        <f t="shared" si="250"/>
        <v>0.38864208580847609</v>
      </c>
      <c r="W1136" s="11">
        <f t="shared" si="250"/>
        <v>2.9779400740901386E-2</v>
      </c>
      <c r="X1136" s="92">
        <f t="shared" si="251"/>
        <v>4184.2148654937746</v>
      </c>
      <c r="Y1136" s="15">
        <f t="shared" si="252"/>
        <v>3886.4208580847608</v>
      </c>
      <c r="Z1136" s="15">
        <f t="shared" si="253"/>
        <v>297.79400740901389</v>
      </c>
      <c r="AA1136" s="111">
        <f t="shared" si="254"/>
        <v>41.842148654937745</v>
      </c>
      <c r="AB1136" s="87">
        <f t="shared" si="254"/>
        <v>38.86420858084761</v>
      </c>
      <c r="AC1136" s="127">
        <f t="shared" si="254"/>
        <v>2.9779400740901387</v>
      </c>
      <c r="AD1136" s="2"/>
      <c r="AE1136" s="2"/>
      <c r="AF1136" s="115"/>
    </row>
    <row r="1137" spans="1:32" x14ac:dyDescent="0.25">
      <c r="A1137" s="183" t="s">
        <v>53</v>
      </c>
      <c r="B1137" s="183" t="s">
        <v>38</v>
      </c>
      <c r="C1137" s="40" t="s">
        <v>975</v>
      </c>
      <c r="D1137" s="183">
        <v>1</v>
      </c>
      <c r="E1137" s="207" t="s">
        <v>523</v>
      </c>
      <c r="F1137" s="207">
        <v>3</v>
      </c>
      <c r="G1137" s="186"/>
      <c r="H1137" s="109">
        <v>4.4100691775556928</v>
      </c>
      <c r="I1137" s="121">
        <v>10.628389358520508</v>
      </c>
      <c r="J1137" s="121">
        <v>9.6306716737886493</v>
      </c>
      <c r="K1137" s="121">
        <v>0.99771768473185851</v>
      </c>
      <c r="L1137" s="130"/>
      <c r="M1137" s="109">
        <v>0.10628389358520508</v>
      </c>
      <c r="N1137" s="109">
        <v>9.6306716737886489E-2</v>
      </c>
      <c r="O1137" s="109">
        <v>9.9771768473185859E-3</v>
      </c>
      <c r="P1137" s="130"/>
      <c r="Q1137" s="109">
        <v>1.3751000000000002</v>
      </c>
      <c r="R1137" s="107">
        <f t="shared" si="249"/>
        <v>0.14615098206901553</v>
      </c>
      <c r="S1137" s="109">
        <f t="shared" si="249"/>
        <v>0.13243136618626772</v>
      </c>
      <c r="T1137" s="110">
        <f t="shared" si="249"/>
        <v>1.3719615882747789E-2</v>
      </c>
      <c r="U1137" s="108">
        <f t="shared" si="250"/>
        <v>0.43845294620704661</v>
      </c>
      <c r="V1137" s="11">
        <f t="shared" si="250"/>
        <v>0.39729409855880321</v>
      </c>
      <c r="W1137" s="11">
        <f t="shared" si="250"/>
        <v>4.1158847648243367E-2</v>
      </c>
      <c r="X1137" s="92">
        <f t="shared" si="251"/>
        <v>4384.5294620704663</v>
      </c>
      <c r="Y1137" s="15">
        <f t="shared" si="252"/>
        <v>3972.9409855880322</v>
      </c>
      <c r="Z1137" s="15">
        <f t="shared" si="253"/>
        <v>411.58847648243369</v>
      </c>
      <c r="AA1137" s="111">
        <f t="shared" si="254"/>
        <v>43.845294620704664</v>
      </c>
      <c r="AB1137" s="87">
        <f t="shared" si="254"/>
        <v>39.72940985588032</v>
      </c>
      <c r="AC1137" s="127">
        <f t="shared" si="254"/>
        <v>4.1158847648243366</v>
      </c>
      <c r="AD1137" s="2"/>
      <c r="AE1137" s="2"/>
      <c r="AF1137" s="115"/>
    </row>
    <row r="1138" spans="1:32" x14ac:dyDescent="0.25">
      <c r="A1138" s="183" t="s">
        <v>53</v>
      </c>
      <c r="B1138" s="183" t="s">
        <v>38</v>
      </c>
      <c r="C1138" s="40" t="s">
        <v>975</v>
      </c>
      <c r="D1138" s="183">
        <v>1</v>
      </c>
      <c r="E1138" s="207" t="s">
        <v>524</v>
      </c>
      <c r="F1138" s="207">
        <v>3</v>
      </c>
      <c r="G1138" s="186"/>
      <c r="H1138" s="109">
        <v>3.8106115668154681</v>
      </c>
      <c r="I1138" s="121">
        <v>10.090569496154785</v>
      </c>
      <c r="J1138" s="121">
        <v>9.6494658672850466</v>
      </c>
      <c r="K1138" s="121">
        <v>0.44110362886973853</v>
      </c>
      <c r="L1138" s="130"/>
      <c r="M1138" s="109">
        <v>0.10090569496154785</v>
      </c>
      <c r="N1138" s="109">
        <v>9.6494658672850467E-2</v>
      </c>
      <c r="O1138" s="109">
        <v>4.4110362886973856E-3</v>
      </c>
      <c r="P1138" s="130"/>
      <c r="Q1138" s="109">
        <v>1.4292999999999998</v>
      </c>
      <c r="R1138" s="107">
        <f t="shared" si="249"/>
        <v>0.14422450980854032</v>
      </c>
      <c r="S1138" s="109">
        <f t="shared" si="249"/>
        <v>0.13791981564110514</v>
      </c>
      <c r="T1138" s="110">
        <f t="shared" si="249"/>
        <v>6.3046941674351721E-3</v>
      </c>
      <c r="U1138" s="108">
        <f t="shared" si="250"/>
        <v>0.43267352942562098</v>
      </c>
      <c r="V1138" s="11">
        <f t="shared" si="250"/>
        <v>0.41375944692331545</v>
      </c>
      <c r="W1138" s="11">
        <f t="shared" si="250"/>
        <v>1.8914082502305515E-2</v>
      </c>
      <c r="X1138" s="92">
        <f t="shared" si="251"/>
        <v>4326.7352942562102</v>
      </c>
      <c r="Y1138" s="15">
        <f t="shared" si="252"/>
        <v>4137.594469233155</v>
      </c>
      <c r="Z1138" s="15">
        <f t="shared" si="253"/>
        <v>189.14082502305516</v>
      </c>
      <c r="AA1138" s="111">
        <f t="shared" si="254"/>
        <v>43.267352942562106</v>
      </c>
      <c r="AB1138" s="87">
        <f t="shared" si="254"/>
        <v>41.375944692331551</v>
      </c>
      <c r="AC1138" s="127">
        <f t="shared" si="254"/>
        <v>1.8914082502305516</v>
      </c>
      <c r="AD1138" s="2"/>
      <c r="AE1138" s="2"/>
      <c r="AF1138" s="115"/>
    </row>
    <row r="1139" spans="1:32" x14ac:dyDescent="0.25">
      <c r="A1139" s="183" t="s">
        <v>53</v>
      </c>
      <c r="B1139" s="183" t="s">
        <v>38</v>
      </c>
      <c r="C1139" s="40" t="s">
        <v>975</v>
      </c>
      <c r="D1139" s="183">
        <v>1</v>
      </c>
      <c r="E1139" s="207" t="s">
        <v>525</v>
      </c>
      <c r="F1139" s="207">
        <v>3</v>
      </c>
      <c r="G1139" s="186"/>
      <c r="H1139" s="109">
        <v>4.0100009616309711</v>
      </c>
      <c r="I1139" s="121">
        <v>10.651645660400391</v>
      </c>
      <c r="J1139" s="121">
        <v>9.9201435076638962</v>
      </c>
      <c r="K1139" s="121">
        <v>0.73150215273649444</v>
      </c>
      <c r="L1139" s="130"/>
      <c r="M1139" s="109">
        <v>0.10651645660400391</v>
      </c>
      <c r="N1139" s="109">
        <v>9.9201435076638964E-2</v>
      </c>
      <c r="O1139" s="109">
        <v>7.3150215273649448E-3</v>
      </c>
      <c r="P1139" s="130"/>
      <c r="Q1139" s="109">
        <v>1.27938</v>
      </c>
      <c r="R1139" s="107">
        <f t="shared" si="249"/>
        <v>0.13627502425003052</v>
      </c>
      <c r="S1139" s="109">
        <f t="shared" si="249"/>
        <v>0.12691633200835034</v>
      </c>
      <c r="T1139" s="110">
        <f t="shared" si="249"/>
        <v>9.358692241680162E-3</v>
      </c>
      <c r="U1139" s="108">
        <f t="shared" si="250"/>
        <v>0.40882507275009161</v>
      </c>
      <c r="V1139" s="11">
        <f t="shared" si="250"/>
        <v>0.38074899602505102</v>
      </c>
      <c r="W1139" s="11">
        <f t="shared" si="250"/>
        <v>2.8076076725040488E-2</v>
      </c>
      <c r="X1139" s="92">
        <f t="shared" si="251"/>
        <v>4088.2507275009161</v>
      </c>
      <c r="Y1139" s="15">
        <f t="shared" si="252"/>
        <v>3807.4899602505102</v>
      </c>
      <c r="Z1139" s="15">
        <f t="shared" si="253"/>
        <v>280.76076725040485</v>
      </c>
      <c r="AA1139" s="111">
        <f t="shared" si="254"/>
        <v>40.882507275009161</v>
      </c>
      <c r="AB1139" s="87">
        <f t="shared" si="254"/>
        <v>38.074899602505106</v>
      </c>
      <c r="AC1139" s="127">
        <f t="shared" si="254"/>
        <v>2.8076076725040484</v>
      </c>
      <c r="AD1139" s="2"/>
      <c r="AE1139" s="2"/>
      <c r="AF1139" s="115"/>
    </row>
    <row r="1140" spans="1:32" x14ac:dyDescent="0.25">
      <c r="A1140" s="183" t="s">
        <v>53</v>
      </c>
      <c r="B1140" s="183" t="s">
        <v>38</v>
      </c>
      <c r="C1140" s="40" t="s">
        <v>975</v>
      </c>
      <c r="D1140" s="183">
        <v>1</v>
      </c>
      <c r="E1140" s="207" t="s">
        <v>526</v>
      </c>
      <c r="F1140" s="207">
        <v>3</v>
      </c>
      <c r="G1140" s="186"/>
      <c r="H1140" s="109">
        <v>3.845004482518243</v>
      </c>
      <c r="I1140" s="121">
        <v>10.729191780090332</v>
      </c>
      <c r="J1140" s="121">
        <v>10.370841563988845</v>
      </c>
      <c r="K1140" s="121">
        <v>0.35835021610148665</v>
      </c>
      <c r="L1140" s="130"/>
      <c r="M1140" s="109">
        <v>0.10729191780090332</v>
      </c>
      <c r="N1140" s="109">
        <v>0.10370841563988846</v>
      </c>
      <c r="O1140" s="109">
        <v>3.5835021610148665E-3</v>
      </c>
      <c r="P1140" s="130"/>
      <c r="Q1140" s="109">
        <v>1.3149599999999999</v>
      </c>
      <c r="R1140" s="107">
        <f t="shared" si="249"/>
        <v>0.14108458023147583</v>
      </c>
      <c r="S1140" s="109">
        <f t="shared" si="249"/>
        <v>0.13637241822982771</v>
      </c>
      <c r="T1140" s="110">
        <f t="shared" si="249"/>
        <v>4.7121620016481085E-3</v>
      </c>
      <c r="U1140" s="108">
        <f t="shared" si="250"/>
        <v>0.42325374069442745</v>
      </c>
      <c r="V1140" s="11">
        <f t="shared" si="250"/>
        <v>0.40911725468948312</v>
      </c>
      <c r="W1140" s="11">
        <f t="shared" si="250"/>
        <v>1.4136486004944325E-2</v>
      </c>
      <c r="X1140" s="92">
        <f t="shared" si="251"/>
        <v>4232.5374069442742</v>
      </c>
      <c r="Y1140" s="15">
        <f t="shared" si="252"/>
        <v>4091.1725468948312</v>
      </c>
      <c r="Z1140" s="15">
        <f t="shared" si="253"/>
        <v>141.36486004944325</v>
      </c>
      <c r="AA1140" s="111">
        <f t="shared" si="254"/>
        <v>42.325374069442745</v>
      </c>
      <c r="AB1140" s="87">
        <f t="shared" si="254"/>
        <v>40.911725468948312</v>
      </c>
      <c r="AC1140" s="127">
        <f t="shared" si="254"/>
        <v>1.4136486004944326</v>
      </c>
      <c r="AD1140" s="2"/>
      <c r="AE1140" s="2"/>
      <c r="AF1140" s="115"/>
    </row>
    <row r="1141" spans="1:32" x14ac:dyDescent="0.25">
      <c r="A1141" s="183" t="s">
        <v>53</v>
      </c>
      <c r="B1141" s="183" t="s">
        <v>38</v>
      </c>
      <c r="C1141" s="40" t="s">
        <v>975</v>
      </c>
      <c r="D1141" s="183">
        <v>1</v>
      </c>
      <c r="E1141" s="207" t="s">
        <v>527</v>
      </c>
      <c r="F1141" s="207">
        <v>3</v>
      </c>
      <c r="G1141" s="186"/>
      <c r="H1141" s="109">
        <v>3.9104954714970437</v>
      </c>
      <c r="I1141" s="121">
        <v>10.355558395385742</v>
      </c>
      <c r="J1141" s="121">
        <v>10.168027124420153</v>
      </c>
      <c r="K1141" s="121">
        <v>0.18753127096558941</v>
      </c>
      <c r="L1141" s="130"/>
      <c r="M1141" s="109">
        <v>0.10355558395385742</v>
      </c>
      <c r="N1141" s="109">
        <v>0.10168027124420152</v>
      </c>
      <c r="O1141" s="109">
        <v>1.8753127096558942E-3</v>
      </c>
      <c r="P1141" s="130"/>
      <c r="Q1141" s="109">
        <v>1.3081599999999998</v>
      </c>
      <c r="R1141" s="107">
        <f t="shared" si="249"/>
        <v>0.13546727270507811</v>
      </c>
      <c r="S1141" s="109">
        <f t="shared" si="249"/>
        <v>0.13301406363081464</v>
      </c>
      <c r="T1141" s="110">
        <f t="shared" si="249"/>
        <v>2.4532090742634544E-3</v>
      </c>
      <c r="U1141" s="108">
        <f t="shared" si="250"/>
        <v>0.40640181811523424</v>
      </c>
      <c r="V1141" s="11">
        <f t="shared" si="250"/>
        <v>0.39904219089244392</v>
      </c>
      <c r="W1141" s="11">
        <f t="shared" si="250"/>
        <v>7.3596272227903622E-3</v>
      </c>
      <c r="X1141" s="92">
        <f t="shared" ref="X1141:X1172" si="255">U1141*10^4</f>
        <v>4064.0181811523425</v>
      </c>
      <c r="Y1141" s="15">
        <f t="shared" ref="Y1141:Y1172" si="256">V1141*10^4</f>
        <v>3990.4219089244393</v>
      </c>
      <c r="Z1141" s="15">
        <f t="shared" ref="Z1141:Z1172" si="257">W1141*10^4</f>
        <v>73.596272227903626</v>
      </c>
      <c r="AA1141" s="111">
        <f t="shared" si="254"/>
        <v>40.640181811523426</v>
      </c>
      <c r="AB1141" s="87">
        <f t="shared" si="254"/>
        <v>39.904219089244393</v>
      </c>
      <c r="AC1141" s="127">
        <f t="shared" si="254"/>
        <v>0.73596272227903625</v>
      </c>
      <c r="AD1141" s="2"/>
      <c r="AE1141" s="2"/>
      <c r="AF1141" s="115"/>
    </row>
    <row r="1142" spans="1:32" x14ac:dyDescent="0.25">
      <c r="A1142" s="183" t="s">
        <v>53</v>
      </c>
      <c r="B1142" s="183" t="s">
        <v>38</v>
      </c>
      <c r="C1142" s="40" t="s">
        <v>975</v>
      </c>
      <c r="D1142" s="183">
        <v>1</v>
      </c>
      <c r="E1142" s="207" t="s">
        <v>528</v>
      </c>
      <c r="F1142" s="207">
        <v>3</v>
      </c>
      <c r="G1142" s="186"/>
      <c r="H1142" s="109">
        <v>3.8410470409711412</v>
      </c>
      <c r="I1142" s="121">
        <v>10.84575366973877</v>
      </c>
      <c r="J1142" s="121">
        <v>10.262032956382395</v>
      </c>
      <c r="K1142" s="121">
        <v>0.58372071335637443</v>
      </c>
      <c r="L1142" s="130"/>
      <c r="M1142" s="109">
        <v>0.1084575366973877</v>
      </c>
      <c r="N1142" s="109">
        <v>0.10262032956382396</v>
      </c>
      <c r="O1142" s="109">
        <v>5.8372071335637439E-3</v>
      </c>
      <c r="P1142" s="130"/>
      <c r="Q1142" s="109">
        <v>1.3895000000000002</v>
      </c>
      <c r="R1142" s="107">
        <f t="shared" si="249"/>
        <v>0.15070174724102023</v>
      </c>
      <c r="S1142" s="109">
        <f t="shared" si="249"/>
        <v>0.1425909479289334</v>
      </c>
      <c r="T1142" s="110">
        <f t="shared" si="249"/>
        <v>8.1107993120868235E-3</v>
      </c>
      <c r="U1142" s="108">
        <f t="shared" si="250"/>
        <v>0.45210524172306071</v>
      </c>
      <c r="V1142" s="11">
        <f t="shared" si="250"/>
        <v>0.42777284378680025</v>
      </c>
      <c r="W1142" s="11">
        <f t="shared" si="250"/>
        <v>2.4332397936260471E-2</v>
      </c>
      <c r="X1142" s="92">
        <f t="shared" si="255"/>
        <v>4521.0524172306068</v>
      </c>
      <c r="Y1142" s="15">
        <f t="shared" si="256"/>
        <v>4277.7284378680024</v>
      </c>
      <c r="Z1142" s="15">
        <f t="shared" si="257"/>
        <v>243.32397936260472</v>
      </c>
      <c r="AA1142" s="111">
        <f t="shared" si="254"/>
        <v>45.210524172306066</v>
      </c>
      <c r="AB1142" s="87">
        <f t="shared" si="254"/>
        <v>42.777284378680022</v>
      </c>
      <c r="AC1142" s="127">
        <f t="shared" si="254"/>
        <v>2.433239793626047</v>
      </c>
      <c r="AD1142" s="2"/>
      <c r="AE1142" s="2"/>
      <c r="AF1142" s="115"/>
    </row>
    <row r="1143" spans="1:32" x14ac:dyDescent="0.25">
      <c r="A1143" s="183" t="s">
        <v>53</v>
      </c>
      <c r="B1143" s="183" t="s">
        <v>38</v>
      </c>
      <c r="C1143" s="40" t="s">
        <v>975</v>
      </c>
      <c r="D1143" s="183">
        <v>1</v>
      </c>
      <c r="E1143" s="207" t="s">
        <v>529</v>
      </c>
      <c r="F1143" s="207">
        <v>3</v>
      </c>
      <c r="G1143" s="186"/>
      <c r="H1143" s="109">
        <v>3.6969512812721788</v>
      </c>
      <c r="I1143" s="121">
        <v>11.001935958862305</v>
      </c>
      <c r="J1143" s="121">
        <v>10.293014692509171</v>
      </c>
      <c r="K1143" s="121">
        <v>0.70892126635313346</v>
      </c>
      <c r="L1143" s="130"/>
      <c r="M1143" s="109">
        <v>0.11001935958862305</v>
      </c>
      <c r="N1143" s="109">
        <v>0.10293014692509171</v>
      </c>
      <c r="O1143" s="109">
        <v>7.089212663531335E-3</v>
      </c>
      <c r="P1143" s="130"/>
      <c r="Q1143" s="109">
        <v>1.4349399999999999</v>
      </c>
      <c r="R1143" s="107">
        <f t="shared" si="249"/>
        <v>0.15787117984809876</v>
      </c>
      <c r="S1143" s="109">
        <f t="shared" si="249"/>
        <v>0.1476985850286911</v>
      </c>
      <c r="T1143" s="110">
        <f t="shared" si="249"/>
        <v>1.0172594819407653E-2</v>
      </c>
      <c r="U1143" s="108">
        <f t="shared" si="250"/>
        <v>0.47361353954429619</v>
      </c>
      <c r="V1143" s="11">
        <f t="shared" si="250"/>
        <v>0.44309575508607324</v>
      </c>
      <c r="W1143" s="11">
        <f t="shared" si="250"/>
        <v>3.0517784458222959E-2</v>
      </c>
      <c r="X1143" s="92">
        <f t="shared" si="255"/>
        <v>4736.1353954429624</v>
      </c>
      <c r="Y1143" s="15">
        <f t="shared" si="256"/>
        <v>4430.9575508607322</v>
      </c>
      <c r="Z1143" s="15">
        <f t="shared" si="257"/>
        <v>305.17784458222957</v>
      </c>
      <c r="AA1143" s="111">
        <f t="shared" si="254"/>
        <v>47.361353954429624</v>
      </c>
      <c r="AB1143" s="87">
        <f t="shared" si="254"/>
        <v>44.309575508607324</v>
      </c>
      <c r="AC1143" s="127">
        <f t="shared" si="254"/>
        <v>3.0517784458222956</v>
      </c>
      <c r="AD1143" s="2"/>
      <c r="AE1143" s="2"/>
      <c r="AF1143" s="115"/>
    </row>
    <row r="1144" spans="1:32" x14ac:dyDescent="0.25">
      <c r="A1144" s="183" t="s">
        <v>53</v>
      </c>
      <c r="B1144" s="183" t="s">
        <v>38</v>
      </c>
      <c r="C1144" s="40" t="s">
        <v>975</v>
      </c>
      <c r="D1144" s="183">
        <v>1</v>
      </c>
      <c r="E1144" s="207" t="s">
        <v>530</v>
      </c>
      <c r="F1144" s="207">
        <v>3</v>
      </c>
      <c r="G1144" s="186"/>
      <c r="H1144" s="109">
        <v>3.3251409166795054</v>
      </c>
      <c r="I1144" s="121">
        <v>10.896814346313477</v>
      </c>
      <c r="J1144" s="121">
        <v>10.332545979795363</v>
      </c>
      <c r="K1144" s="121">
        <v>0.56426836651811385</v>
      </c>
      <c r="L1144" s="130"/>
      <c r="M1144" s="109">
        <v>0.10896814346313477</v>
      </c>
      <c r="N1144" s="109">
        <v>0.10332545979795363</v>
      </c>
      <c r="O1144" s="109">
        <v>5.6426836651811384E-3</v>
      </c>
      <c r="P1144" s="130"/>
      <c r="Q1144" s="109">
        <v>1.2984000000000002</v>
      </c>
      <c r="R1144" s="107">
        <f t="shared" si="249"/>
        <v>0.14148423747253422</v>
      </c>
      <c r="S1144" s="109">
        <f t="shared" si="249"/>
        <v>0.13415777700166301</v>
      </c>
      <c r="T1144" s="110">
        <f t="shared" si="249"/>
        <v>7.3264604708711909E-3</v>
      </c>
      <c r="U1144" s="108">
        <f t="shared" si="250"/>
        <v>0.42445271241760263</v>
      </c>
      <c r="V1144" s="11">
        <f t="shared" si="250"/>
        <v>0.40247333100498905</v>
      </c>
      <c r="W1144" s="11">
        <f t="shared" si="250"/>
        <v>2.1979381412613574E-2</v>
      </c>
      <c r="X1144" s="92">
        <f t="shared" si="255"/>
        <v>4244.5271241760265</v>
      </c>
      <c r="Y1144" s="15">
        <f t="shared" si="256"/>
        <v>4024.7333100498904</v>
      </c>
      <c r="Z1144" s="15">
        <f t="shared" si="257"/>
        <v>219.79381412613574</v>
      </c>
      <c r="AA1144" s="111">
        <f t="shared" si="254"/>
        <v>42.445271241760267</v>
      </c>
      <c r="AB1144" s="87">
        <f t="shared" si="254"/>
        <v>40.247333100498906</v>
      </c>
      <c r="AC1144" s="127">
        <f t="shared" si="254"/>
        <v>2.1979381412613574</v>
      </c>
      <c r="AD1144" s="2"/>
      <c r="AE1144" s="2"/>
      <c r="AF1144" s="115"/>
    </row>
    <row r="1145" spans="1:32" x14ac:dyDescent="0.25">
      <c r="A1145" s="183" t="s">
        <v>53</v>
      </c>
      <c r="B1145" s="183" t="s">
        <v>38</v>
      </c>
      <c r="C1145" s="40" t="s">
        <v>975</v>
      </c>
      <c r="D1145" s="183">
        <v>1</v>
      </c>
      <c r="E1145" s="207" t="s">
        <v>548</v>
      </c>
      <c r="F1145" s="207">
        <v>4.5</v>
      </c>
      <c r="G1145" s="186"/>
      <c r="H1145" s="109">
        <v>3.0770803516662388</v>
      </c>
      <c r="I1145" s="121">
        <v>11.081785202026367</v>
      </c>
      <c r="J1145" s="121">
        <v>10.821324703323414</v>
      </c>
      <c r="K1145" s="121">
        <v>0.26046049870295285</v>
      </c>
      <c r="L1145" s="130"/>
      <c r="M1145" s="109">
        <v>0.11081785202026367</v>
      </c>
      <c r="N1145" s="109">
        <v>0.10821324703323415</v>
      </c>
      <c r="O1145" s="109">
        <v>2.6046049870295284E-3</v>
      </c>
      <c r="P1145" s="130"/>
      <c r="Q1145" s="109">
        <v>1.4034</v>
      </c>
      <c r="R1145" s="107">
        <f t="shared" si="249"/>
        <v>0.15552177352523805</v>
      </c>
      <c r="S1145" s="109">
        <f t="shared" si="249"/>
        <v>0.15186647088644081</v>
      </c>
      <c r="T1145" s="110">
        <f t="shared" si="249"/>
        <v>3.65530263879724E-3</v>
      </c>
      <c r="U1145" s="108">
        <f t="shared" si="250"/>
        <v>0.69984798086357114</v>
      </c>
      <c r="V1145" s="11">
        <f t="shared" si="250"/>
        <v>0.68339911898898364</v>
      </c>
      <c r="W1145" s="11">
        <f t="shared" si="250"/>
        <v>1.6448861874587578E-2</v>
      </c>
      <c r="X1145" s="92">
        <f t="shared" si="255"/>
        <v>6998.4798086357114</v>
      </c>
      <c r="Y1145" s="15">
        <f t="shared" si="256"/>
        <v>6833.9911898898363</v>
      </c>
      <c r="Z1145" s="15">
        <f t="shared" si="257"/>
        <v>164.48861874587578</v>
      </c>
      <c r="AA1145" s="111">
        <f t="shared" si="254"/>
        <v>69.984798086357117</v>
      </c>
      <c r="AB1145" s="87">
        <f t="shared" si="254"/>
        <v>68.339911898898364</v>
      </c>
      <c r="AC1145" s="127">
        <f t="shared" si="254"/>
        <v>1.6448861874587579</v>
      </c>
      <c r="AD1145" s="2"/>
      <c r="AE1145" s="2"/>
      <c r="AF1145" s="115"/>
    </row>
    <row r="1146" spans="1:32" x14ac:dyDescent="0.25">
      <c r="A1146" s="183" t="s">
        <v>53</v>
      </c>
      <c r="B1146" s="183" t="s">
        <v>38</v>
      </c>
      <c r="C1146" s="40" t="s">
        <v>975</v>
      </c>
      <c r="D1146" s="183">
        <v>1</v>
      </c>
      <c r="E1146" s="207" t="s">
        <v>541</v>
      </c>
      <c r="F1146" s="207">
        <v>6</v>
      </c>
      <c r="G1146" s="186"/>
      <c r="H1146" s="109">
        <v>3.4486440316036</v>
      </c>
      <c r="I1146" s="121">
        <v>10.997994422912598</v>
      </c>
      <c r="J1146" s="121">
        <v>10.494308180262239</v>
      </c>
      <c r="K1146" s="121">
        <v>0.50368624265035855</v>
      </c>
      <c r="L1146" s="130"/>
      <c r="M1146" s="109">
        <v>0.10997994422912598</v>
      </c>
      <c r="N1146" s="109">
        <v>0.10494308180262239</v>
      </c>
      <c r="O1146" s="109">
        <v>5.0368624265035855E-3</v>
      </c>
      <c r="P1146" s="130"/>
      <c r="Q1146" s="109">
        <v>1.4758200000000001</v>
      </c>
      <c r="R1146" s="107">
        <f t="shared" si="249"/>
        <v>0.16231060129222871</v>
      </c>
      <c r="S1146" s="109">
        <f t="shared" si="249"/>
        <v>0.1548770989859462</v>
      </c>
      <c r="T1146" s="110">
        <f t="shared" si="249"/>
        <v>7.4335023062825226E-3</v>
      </c>
      <c r="U1146" s="108">
        <f t="shared" si="250"/>
        <v>0.97386360775337222</v>
      </c>
      <c r="V1146" s="11">
        <f t="shared" si="250"/>
        <v>0.92926259391567712</v>
      </c>
      <c r="W1146" s="11">
        <f t="shared" si="250"/>
        <v>4.460101383769513E-2</v>
      </c>
      <c r="X1146" s="92">
        <f t="shared" si="255"/>
        <v>9738.6360775337216</v>
      </c>
      <c r="Y1146" s="15">
        <f t="shared" si="256"/>
        <v>9292.625939156771</v>
      </c>
      <c r="Z1146" s="15">
        <f t="shared" si="257"/>
        <v>446.01013837695132</v>
      </c>
      <c r="AA1146" s="111">
        <f t="shared" si="254"/>
        <v>97.386360775337224</v>
      </c>
      <c r="AB1146" s="87">
        <f t="shared" si="254"/>
        <v>92.926259391567712</v>
      </c>
      <c r="AC1146" s="127">
        <f t="shared" si="254"/>
        <v>4.4601013837695129</v>
      </c>
      <c r="AD1146" s="2"/>
      <c r="AE1146" s="2"/>
      <c r="AF1146" s="115"/>
    </row>
    <row r="1147" spans="1:32" x14ac:dyDescent="0.25">
      <c r="A1147" s="183" t="s">
        <v>53</v>
      </c>
      <c r="B1147" s="183" t="s">
        <v>38</v>
      </c>
      <c r="C1147" s="40" t="s">
        <v>975</v>
      </c>
      <c r="D1147" s="183">
        <v>2</v>
      </c>
      <c r="E1147" s="207" t="s">
        <v>521</v>
      </c>
      <c r="F1147" s="207">
        <v>1.5</v>
      </c>
      <c r="G1147" s="186">
        <v>29</v>
      </c>
      <c r="H1147" s="109">
        <v>4.3318794607453857</v>
      </c>
      <c r="I1147" s="121">
        <v>10.363801956176758</v>
      </c>
      <c r="J1147" s="121">
        <v>9.4171408442256066</v>
      </c>
      <c r="K1147" s="121">
        <v>0.94666111195115121</v>
      </c>
      <c r="L1147" s="130"/>
      <c r="M1147" s="109">
        <v>0.10363801956176757</v>
      </c>
      <c r="N1147" s="109">
        <v>9.4171408442256063E-2</v>
      </c>
      <c r="O1147" s="109">
        <v>9.4666111195115116E-3</v>
      </c>
      <c r="P1147" s="130"/>
      <c r="Q1147" s="109">
        <v>1.2193599999999998</v>
      </c>
      <c r="R1147" s="107">
        <f t="shared" si="249"/>
        <v>0.1263720555328369</v>
      </c>
      <c r="S1147" s="109">
        <f t="shared" si="249"/>
        <v>0.11482884859814933</v>
      </c>
      <c r="T1147" s="110">
        <f t="shared" si="249"/>
        <v>1.1543206934687555E-2</v>
      </c>
      <c r="U1147" s="108">
        <f t="shared" si="250"/>
        <v>0.18955808329925536</v>
      </c>
      <c r="V1147" s="11">
        <f t="shared" si="250"/>
        <v>0.17224327289722399</v>
      </c>
      <c r="W1147" s="11">
        <f t="shared" si="250"/>
        <v>1.7314810402031332E-2</v>
      </c>
      <c r="X1147" s="92">
        <f t="shared" si="255"/>
        <v>1895.5808329925535</v>
      </c>
      <c r="Y1147" s="15">
        <f t="shared" si="256"/>
        <v>1722.4327289722398</v>
      </c>
      <c r="Z1147" s="15">
        <f t="shared" si="257"/>
        <v>173.14810402031333</v>
      </c>
      <c r="AA1147" s="111">
        <f t="shared" si="254"/>
        <v>18.955808329925535</v>
      </c>
      <c r="AB1147" s="87">
        <f t="shared" si="254"/>
        <v>17.2243272897224</v>
      </c>
      <c r="AC1147" s="127">
        <f t="shared" si="254"/>
        <v>1.7314810402031333</v>
      </c>
      <c r="AD1147" s="2"/>
      <c r="AE1147" s="2"/>
      <c r="AF1147" s="115"/>
    </row>
    <row r="1148" spans="1:32" x14ac:dyDescent="0.25">
      <c r="A1148" s="183" t="s">
        <v>53</v>
      </c>
      <c r="B1148" s="183" t="s">
        <v>38</v>
      </c>
      <c r="C1148" s="40" t="s">
        <v>975</v>
      </c>
      <c r="D1148" s="183">
        <v>2</v>
      </c>
      <c r="E1148" s="207" t="s">
        <v>522</v>
      </c>
      <c r="F1148" s="207">
        <v>3</v>
      </c>
      <c r="G1148" s="186"/>
      <c r="H1148" s="109">
        <v>4.4235924932975381</v>
      </c>
      <c r="I1148" s="121">
        <v>11.013456344604492</v>
      </c>
      <c r="J1148" s="121">
        <v>9.7813371384751111</v>
      </c>
      <c r="K1148" s="121">
        <v>1.2321192061293811</v>
      </c>
      <c r="L1148" s="130"/>
      <c r="M1148" s="109">
        <v>0.11013456344604493</v>
      </c>
      <c r="N1148" s="109">
        <v>9.7813371384751116E-2</v>
      </c>
      <c r="O1148" s="109">
        <v>1.232119206129381E-2</v>
      </c>
      <c r="P1148" s="130"/>
      <c r="Q1148" s="109">
        <v>1.3457399999999997</v>
      </c>
      <c r="R1148" s="107">
        <f t="shared" si="249"/>
        <v>0.14821248741188048</v>
      </c>
      <c r="S1148" s="109">
        <f t="shared" si="249"/>
        <v>0.13163136640731493</v>
      </c>
      <c r="T1148" s="110">
        <f t="shared" si="249"/>
        <v>1.6581121004565529E-2</v>
      </c>
      <c r="U1148" s="108">
        <f t="shared" si="250"/>
        <v>0.44463746223564138</v>
      </c>
      <c r="V1148" s="11">
        <f t="shared" si="250"/>
        <v>0.39489409922194485</v>
      </c>
      <c r="W1148" s="11">
        <f t="shared" si="250"/>
        <v>4.9743363013696584E-2</v>
      </c>
      <c r="X1148" s="92">
        <f t="shared" si="255"/>
        <v>4446.374622356414</v>
      </c>
      <c r="Y1148" s="15">
        <f t="shared" si="256"/>
        <v>3948.9409922194486</v>
      </c>
      <c r="Z1148" s="15">
        <f t="shared" si="257"/>
        <v>497.43363013696586</v>
      </c>
      <c r="AA1148" s="111">
        <f t="shared" si="254"/>
        <v>44.463746223564144</v>
      </c>
      <c r="AB1148" s="87">
        <f t="shared" si="254"/>
        <v>39.48940992219449</v>
      </c>
      <c r="AC1148" s="127">
        <f t="shared" si="254"/>
        <v>4.9743363013696591</v>
      </c>
      <c r="AD1148" s="2"/>
      <c r="AE1148" s="2"/>
      <c r="AF1148" s="115"/>
    </row>
    <row r="1149" spans="1:32" x14ac:dyDescent="0.25">
      <c r="A1149" s="183" t="s">
        <v>53</v>
      </c>
      <c r="B1149" s="183" t="s">
        <v>38</v>
      </c>
      <c r="C1149" s="40" t="s">
        <v>975</v>
      </c>
      <c r="D1149" s="183">
        <v>2</v>
      </c>
      <c r="E1149" s="207" t="s">
        <v>523</v>
      </c>
      <c r="F1149" s="207">
        <v>3</v>
      </c>
      <c r="G1149" s="186"/>
      <c r="H1149" s="109">
        <v>3.9374582896367318</v>
      </c>
      <c r="I1149" s="121">
        <v>10.913495540618896</v>
      </c>
      <c r="J1149" s="121">
        <v>10.347247155086141</v>
      </c>
      <c r="K1149" s="121">
        <v>0.5662483855327558</v>
      </c>
      <c r="L1149" s="130"/>
      <c r="M1149" s="109">
        <v>0.10913495540618896</v>
      </c>
      <c r="N1149" s="109">
        <v>0.10347247155086141</v>
      </c>
      <c r="O1149" s="109">
        <v>5.6624838553275582E-3</v>
      </c>
      <c r="P1149" s="130"/>
      <c r="Q1149" s="109">
        <v>1.3367999999999998</v>
      </c>
      <c r="R1149" s="107">
        <f t="shared" si="249"/>
        <v>0.14589160838699339</v>
      </c>
      <c r="S1149" s="109">
        <f t="shared" si="249"/>
        <v>0.13832199996919151</v>
      </c>
      <c r="T1149" s="110">
        <f t="shared" si="249"/>
        <v>7.5696084178018784E-3</v>
      </c>
      <c r="U1149" s="108">
        <f t="shared" si="250"/>
        <v>0.43767482516098016</v>
      </c>
      <c r="V1149" s="11">
        <f t="shared" si="250"/>
        <v>0.41496599990757449</v>
      </c>
      <c r="W1149" s="11">
        <f t="shared" si="250"/>
        <v>2.2708825253405635E-2</v>
      </c>
      <c r="X1149" s="92">
        <f t="shared" si="255"/>
        <v>4376.7482516098016</v>
      </c>
      <c r="Y1149" s="15">
        <f t="shared" si="256"/>
        <v>4149.659999075745</v>
      </c>
      <c r="Z1149" s="15">
        <f t="shared" si="257"/>
        <v>227.08825253405635</v>
      </c>
      <c r="AA1149" s="111">
        <f t="shared" si="254"/>
        <v>43.767482516098021</v>
      </c>
      <c r="AB1149" s="87">
        <f t="shared" si="254"/>
        <v>41.496599990757453</v>
      </c>
      <c r="AC1149" s="127">
        <f t="shared" si="254"/>
        <v>2.2708825253405638</v>
      </c>
      <c r="AD1149" s="2"/>
      <c r="AE1149" s="2"/>
      <c r="AF1149" s="115"/>
    </row>
    <row r="1150" spans="1:32" x14ac:dyDescent="0.25">
      <c r="A1150" s="183" t="s">
        <v>53</v>
      </c>
      <c r="B1150" s="183" t="s">
        <v>38</v>
      </c>
      <c r="C1150" s="40" t="s">
        <v>975</v>
      </c>
      <c r="D1150" s="183">
        <v>2</v>
      </c>
      <c r="E1150" s="207" t="s">
        <v>524</v>
      </c>
      <c r="F1150" s="207">
        <v>3</v>
      </c>
      <c r="G1150" s="186"/>
      <c r="H1150" s="109">
        <v>3.9437682800264482</v>
      </c>
      <c r="I1150" s="121">
        <v>10.695675849914551</v>
      </c>
      <c r="J1150" s="121">
        <v>10.154959037738289</v>
      </c>
      <c r="K1150" s="121">
        <v>0.540716812176262</v>
      </c>
      <c r="L1150" s="130"/>
      <c r="M1150" s="109">
        <v>0.1069567584991455</v>
      </c>
      <c r="N1150" s="109">
        <v>0.10154959037738288</v>
      </c>
      <c r="O1150" s="109">
        <v>5.4071681217626203E-3</v>
      </c>
      <c r="P1150" s="130"/>
      <c r="Q1150" s="109">
        <v>1.3391799999999998</v>
      </c>
      <c r="R1150" s="107">
        <f t="shared" si="249"/>
        <v>0.14323435184688565</v>
      </c>
      <c r="S1150" s="109">
        <f t="shared" si="249"/>
        <v>0.13599318044158359</v>
      </c>
      <c r="T1150" s="110">
        <f t="shared" si="249"/>
        <v>7.2411714053020647E-3</v>
      </c>
      <c r="U1150" s="108">
        <f t="shared" si="250"/>
        <v>0.42970305554065696</v>
      </c>
      <c r="V1150" s="11">
        <f t="shared" si="250"/>
        <v>0.40797954132475078</v>
      </c>
      <c r="W1150" s="11">
        <f t="shared" si="250"/>
        <v>2.1723514215906195E-2</v>
      </c>
      <c r="X1150" s="92">
        <f t="shared" si="255"/>
        <v>4297.0305554065699</v>
      </c>
      <c r="Y1150" s="15">
        <f t="shared" si="256"/>
        <v>4079.7954132475079</v>
      </c>
      <c r="Z1150" s="15">
        <f t="shared" si="257"/>
        <v>217.23514215906195</v>
      </c>
      <c r="AA1150" s="111">
        <f t="shared" si="254"/>
        <v>42.970305554065696</v>
      </c>
      <c r="AB1150" s="87">
        <f t="shared" si="254"/>
        <v>40.797954132475077</v>
      </c>
      <c r="AC1150" s="127">
        <f t="shared" si="254"/>
        <v>2.1723514215906197</v>
      </c>
      <c r="AD1150" s="2"/>
      <c r="AE1150" s="2"/>
      <c r="AF1150" s="115"/>
    </row>
    <row r="1151" spans="1:32" x14ac:dyDescent="0.25">
      <c r="A1151" s="183" t="s">
        <v>53</v>
      </c>
      <c r="B1151" s="183" t="s">
        <v>38</v>
      </c>
      <c r="C1151" s="40" t="s">
        <v>975</v>
      </c>
      <c r="D1151" s="183">
        <v>2</v>
      </c>
      <c r="E1151" s="207" t="s">
        <v>525</v>
      </c>
      <c r="F1151" s="207">
        <v>3</v>
      </c>
      <c r="G1151" s="186"/>
      <c r="H1151" s="109">
        <v>4.0327729304107782</v>
      </c>
      <c r="I1151" s="121">
        <v>10.936820983886719</v>
      </c>
      <c r="J1151" s="121">
        <v>10.684500338397495</v>
      </c>
      <c r="K1151" s="121">
        <v>0.25232064548922395</v>
      </c>
      <c r="L1151" s="130"/>
      <c r="M1151" s="109">
        <v>0.10936820983886719</v>
      </c>
      <c r="N1151" s="109">
        <v>0.10684500338397494</v>
      </c>
      <c r="O1151" s="109">
        <v>2.5232064548922394E-3</v>
      </c>
      <c r="P1151" s="130"/>
      <c r="Q1151" s="109">
        <v>1.3907200000000002</v>
      </c>
      <c r="R1151" s="107">
        <f t="shared" si="249"/>
        <v>0.1521005567871094</v>
      </c>
      <c r="S1151" s="109">
        <f t="shared" si="249"/>
        <v>0.14859148310616166</v>
      </c>
      <c r="T1151" s="110">
        <f t="shared" si="249"/>
        <v>3.5090736809477354E-3</v>
      </c>
      <c r="U1151" s="108">
        <f t="shared" si="250"/>
        <v>0.45630167036132818</v>
      </c>
      <c r="V1151" s="11">
        <f t="shared" si="250"/>
        <v>0.44577444931848492</v>
      </c>
      <c r="W1151" s="11">
        <f t="shared" si="250"/>
        <v>1.0527221042843206E-2</v>
      </c>
      <c r="X1151" s="92">
        <f t="shared" si="255"/>
        <v>4563.0167036132816</v>
      </c>
      <c r="Y1151" s="15">
        <f t="shared" si="256"/>
        <v>4457.7444931848495</v>
      </c>
      <c r="Z1151" s="15">
        <f t="shared" si="257"/>
        <v>105.27221042843206</v>
      </c>
      <c r="AA1151" s="111">
        <f t="shared" si="254"/>
        <v>45.630167036132818</v>
      </c>
      <c r="AB1151" s="87">
        <f t="shared" si="254"/>
        <v>44.577444931848497</v>
      </c>
      <c r="AC1151" s="127">
        <f t="shared" si="254"/>
        <v>1.0527221042843207</v>
      </c>
      <c r="AD1151" s="2"/>
      <c r="AE1151" s="2"/>
      <c r="AF1151" s="115"/>
    </row>
    <row r="1152" spans="1:32" x14ac:dyDescent="0.25">
      <c r="A1152" s="183" t="s">
        <v>53</v>
      </c>
      <c r="B1152" s="183" t="s">
        <v>38</v>
      </c>
      <c r="C1152" s="40" t="s">
        <v>975</v>
      </c>
      <c r="D1152" s="183">
        <v>2</v>
      </c>
      <c r="E1152" s="207" t="s">
        <v>526</v>
      </c>
      <c r="F1152" s="207">
        <v>3</v>
      </c>
      <c r="G1152" s="186"/>
      <c r="H1152" s="109">
        <v>3.6851727124027041</v>
      </c>
      <c r="I1152" s="121">
        <v>11.04801082611084</v>
      </c>
      <c r="J1152" s="121">
        <v>10.385603937299338</v>
      </c>
      <c r="K1152" s="121">
        <v>0.66240688881150156</v>
      </c>
      <c r="L1152" s="130"/>
      <c r="M1152" s="109">
        <v>0.11048010826110839</v>
      </c>
      <c r="N1152" s="109">
        <v>0.10385603937299338</v>
      </c>
      <c r="O1152" s="109">
        <v>6.6240688881150159E-3</v>
      </c>
      <c r="P1152" s="130"/>
      <c r="Q1152" s="109">
        <v>1.4081199999999998</v>
      </c>
      <c r="R1152" s="107">
        <f t="shared" si="249"/>
        <v>0.15556925004463193</v>
      </c>
      <c r="S1152" s="109">
        <f t="shared" si="249"/>
        <v>0.14624176616189943</v>
      </c>
      <c r="T1152" s="110">
        <f t="shared" si="249"/>
        <v>9.3274838827325148E-3</v>
      </c>
      <c r="U1152" s="108">
        <f t="shared" si="250"/>
        <v>0.46670775013389582</v>
      </c>
      <c r="V1152" s="11">
        <f t="shared" si="250"/>
        <v>0.4387252984856983</v>
      </c>
      <c r="W1152" s="11">
        <f t="shared" si="250"/>
        <v>2.7982451648197546E-2</v>
      </c>
      <c r="X1152" s="92">
        <f t="shared" si="255"/>
        <v>4667.0775013389584</v>
      </c>
      <c r="Y1152" s="15">
        <f t="shared" si="256"/>
        <v>4387.2529848569829</v>
      </c>
      <c r="Z1152" s="15">
        <f t="shared" si="257"/>
        <v>279.82451648197548</v>
      </c>
      <c r="AA1152" s="111">
        <f t="shared" si="254"/>
        <v>46.670775013389587</v>
      </c>
      <c r="AB1152" s="87">
        <f t="shared" si="254"/>
        <v>43.872529848569833</v>
      </c>
      <c r="AC1152" s="127">
        <f t="shared" si="254"/>
        <v>2.7982451648197548</v>
      </c>
      <c r="AD1152" s="2"/>
      <c r="AE1152" s="2"/>
      <c r="AF1152" s="115"/>
    </row>
    <row r="1153" spans="1:32" x14ac:dyDescent="0.25">
      <c r="A1153" s="183" t="s">
        <v>53</v>
      </c>
      <c r="B1153" s="183" t="s">
        <v>38</v>
      </c>
      <c r="C1153" s="40" t="s">
        <v>975</v>
      </c>
      <c r="D1153" s="183">
        <v>2</v>
      </c>
      <c r="E1153" s="207" t="s">
        <v>527</v>
      </c>
      <c r="F1153" s="207">
        <v>3</v>
      </c>
      <c r="G1153" s="186"/>
      <c r="H1153" s="109">
        <v>3.5033388173811248</v>
      </c>
      <c r="I1153" s="121">
        <v>11.023524284362793</v>
      </c>
      <c r="J1153" s="121">
        <v>10.752197455012379</v>
      </c>
      <c r="K1153" s="121">
        <v>0.2713268293504143</v>
      </c>
      <c r="L1153" s="130"/>
      <c r="M1153" s="109">
        <v>0.11023524284362793</v>
      </c>
      <c r="N1153" s="109">
        <v>0.10752197455012379</v>
      </c>
      <c r="O1153" s="109">
        <v>2.7132682935041429E-3</v>
      </c>
      <c r="P1153" s="130"/>
      <c r="Q1153" s="109">
        <v>1.4143599999999998</v>
      </c>
      <c r="R1153" s="107">
        <f t="shared" si="249"/>
        <v>0.15591231806831357</v>
      </c>
      <c r="S1153" s="109">
        <f t="shared" si="249"/>
        <v>0.15207477992471305</v>
      </c>
      <c r="T1153" s="110">
        <f t="shared" si="249"/>
        <v>3.8375381436005192E-3</v>
      </c>
      <c r="U1153" s="108">
        <f t="shared" si="250"/>
        <v>0.46773695420494071</v>
      </c>
      <c r="V1153" s="11">
        <f t="shared" si="250"/>
        <v>0.45622433977413918</v>
      </c>
      <c r="W1153" s="11">
        <f t="shared" si="250"/>
        <v>1.1512614430801558E-2</v>
      </c>
      <c r="X1153" s="92">
        <f t="shared" si="255"/>
        <v>4677.3695420494068</v>
      </c>
      <c r="Y1153" s="15">
        <f t="shared" si="256"/>
        <v>4562.2433977413921</v>
      </c>
      <c r="Z1153" s="15">
        <f t="shared" si="257"/>
        <v>115.12614430801558</v>
      </c>
      <c r="AA1153" s="111">
        <f t="shared" si="254"/>
        <v>46.773695420494072</v>
      </c>
      <c r="AB1153" s="87">
        <f t="shared" si="254"/>
        <v>45.62243397741392</v>
      </c>
      <c r="AC1153" s="127">
        <f t="shared" si="254"/>
        <v>1.1512614430801558</v>
      </c>
      <c r="AD1153" s="2"/>
      <c r="AE1153" s="2"/>
      <c r="AF1153" s="115"/>
    </row>
    <row r="1154" spans="1:32" x14ac:dyDescent="0.25">
      <c r="A1154" s="183" t="s">
        <v>53</v>
      </c>
      <c r="B1154" s="183" t="s">
        <v>38</v>
      </c>
      <c r="C1154" s="40" t="s">
        <v>975</v>
      </c>
      <c r="D1154" s="183">
        <v>2</v>
      </c>
      <c r="E1154" s="207" t="s">
        <v>566</v>
      </c>
      <c r="F1154" s="207">
        <v>4.5</v>
      </c>
      <c r="G1154" s="186"/>
      <c r="H1154" s="109">
        <v>3.1531568149716644</v>
      </c>
      <c r="I1154" s="121">
        <v>11.519721031188965</v>
      </c>
      <c r="J1154" s="121">
        <v>10.735481840039226</v>
      </c>
      <c r="K1154" s="121">
        <v>0.78423919114973906</v>
      </c>
      <c r="L1154" s="130"/>
      <c r="M1154" s="109">
        <v>0.11519721031188965</v>
      </c>
      <c r="N1154" s="109">
        <v>0.10735481840039225</v>
      </c>
      <c r="O1154" s="109">
        <v>7.8423919114973904E-3</v>
      </c>
      <c r="P1154" s="130"/>
      <c r="Q1154" s="109">
        <v>1.32358</v>
      </c>
      <c r="R1154" s="107">
        <f t="shared" si="249"/>
        <v>0.1524727236246109</v>
      </c>
      <c r="S1154" s="109">
        <f t="shared" si="249"/>
        <v>0.14209269053839119</v>
      </c>
      <c r="T1154" s="110">
        <f t="shared" si="249"/>
        <v>1.0380033086219716E-2</v>
      </c>
      <c r="U1154" s="108">
        <f t="shared" si="250"/>
        <v>0.686127256310749</v>
      </c>
      <c r="V1154" s="11">
        <f t="shared" si="250"/>
        <v>0.63941710742276037</v>
      </c>
      <c r="W1154" s="11">
        <f t="shared" si="250"/>
        <v>4.6710148887988724E-2</v>
      </c>
      <c r="X1154" s="92">
        <f t="shared" si="255"/>
        <v>6861.27256310749</v>
      </c>
      <c r="Y1154" s="15">
        <f t="shared" si="256"/>
        <v>6394.1710742276036</v>
      </c>
      <c r="Z1154" s="15">
        <f t="shared" si="257"/>
        <v>467.10148887988726</v>
      </c>
      <c r="AA1154" s="111">
        <f t="shared" si="254"/>
        <v>68.612725631074895</v>
      </c>
      <c r="AB1154" s="87">
        <f t="shared" si="254"/>
        <v>63.941710742276037</v>
      </c>
      <c r="AC1154" s="127">
        <f t="shared" si="254"/>
        <v>4.6710148887988723</v>
      </c>
      <c r="AD1154" s="2"/>
      <c r="AE1154" s="2"/>
      <c r="AF1154" s="115"/>
    </row>
    <row r="1155" spans="1:32" x14ac:dyDescent="0.25">
      <c r="A1155" s="183" t="s">
        <v>53</v>
      </c>
      <c r="B1155" s="183" t="s">
        <v>38</v>
      </c>
      <c r="C1155" s="40" t="s">
        <v>975</v>
      </c>
      <c r="D1155" s="183">
        <v>2</v>
      </c>
      <c r="E1155" s="207" t="s">
        <v>567</v>
      </c>
      <c r="F1155" s="207">
        <v>5</v>
      </c>
      <c r="G1155" s="186"/>
      <c r="H1155" s="109">
        <v>3.5448989186647109</v>
      </c>
      <c r="I1155" s="121">
        <v>11.238763809204102</v>
      </c>
      <c r="J1155" s="121">
        <v>10.759925016395137</v>
      </c>
      <c r="K1155" s="121">
        <v>0.4788387928089648</v>
      </c>
      <c r="L1155" s="130"/>
      <c r="M1155" s="109">
        <v>0.11238763809204101</v>
      </c>
      <c r="N1155" s="109">
        <v>0.10759925016395137</v>
      </c>
      <c r="O1155" s="109">
        <v>4.7883879280896484E-3</v>
      </c>
      <c r="P1155" s="130"/>
      <c r="Q1155" s="109">
        <v>1.4575399999999998</v>
      </c>
      <c r="R1155" s="107">
        <f t="shared" si="249"/>
        <v>0.16380947802467344</v>
      </c>
      <c r="S1155" s="109">
        <f t="shared" si="249"/>
        <v>0.15683021108396566</v>
      </c>
      <c r="T1155" s="110">
        <f t="shared" si="249"/>
        <v>6.9792669407077856E-3</v>
      </c>
      <c r="U1155" s="108">
        <f t="shared" si="250"/>
        <v>0.81904739012336725</v>
      </c>
      <c r="V1155" s="11">
        <f t="shared" si="250"/>
        <v>0.78415105541982832</v>
      </c>
      <c r="W1155" s="11">
        <f t="shared" si="250"/>
        <v>3.489633470353893E-2</v>
      </c>
      <c r="X1155" s="92">
        <f t="shared" si="255"/>
        <v>8190.4739012336722</v>
      </c>
      <c r="Y1155" s="15">
        <f t="shared" si="256"/>
        <v>7841.510554198283</v>
      </c>
      <c r="Z1155" s="15">
        <f t="shared" si="257"/>
        <v>348.96334703538929</v>
      </c>
      <c r="AA1155" s="111">
        <f t="shared" si="254"/>
        <v>81.904739012336719</v>
      </c>
      <c r="AB1155" s="87">
        <f t="shared" si="254"/>
        <v>78.415105541982825</v>
      </c>
      <c r="AC1155" s="127">
        <f t="shared" si="254"/>
        <v>3.4896334703538932</v>
      </c>
      <c r="AD1155" s="2"/>
      <c r="AE1155" s="2"/>
      <c r="AF1155" s="115"/>
    </row>
    <row r="1156" spans="1:32" x14ac:dyDescent="0.25">
      <c r="A1156" s="183" t="s">
        <v>54</v>
      </c>
      <c r="B1156" s="183" t="s">
        <v>38</v>
      </c>
      <c r="C1156" s="40" t="s">
        <v>975</v>
      </c>
      <c r="D1156" s="183">
        <v>1</v>
      </c>
      <c r="E1156" s="207" t="s">
        <v>521</v>
      </c>
      <c r="F1156" s="207">
        <v>1.5</v>
      </c>
      <c r="G1156" s="186">
        <v>97.5</v>
      </c>
      <c r="H1156" s="109">
        <v>3.6218151189723913</v>
      </c>
      <c r="I1156" s="121">
        <v>10.092593193054199</v>
      </c>
      <c r="J1156" s="121">
        <v>9.4710517350335621</v>
      </c>
      <c r="K1156" s="121">
        <v>0.62154145802063709</v>
      </c>
      <c r="L1156" s="130"/>
      <c r="M1156" s="109">
        <v>0.10092593193054199</v>
      </c>
      <c r="N1156" s="109">
        <v>9.4710517350335616E-2</v>
      </c>
      <c r="O1156" s="109">
        <v>6.2154145802063706E-3</v>
      </c>
      <c r="P1156" s="130"/>
      <c r="Q1156" s="109">
        <v>1.3928</v>
      </c>
      <c r="R1156" s="107">
        <f t="shared" si="249"/>
        <v>0.14056963799285888</v>
      </c>
      <c r="S1156" s="109">
        <f t="shared" si="249"/>
        <v>0.13191280856554746</v>
      </c>
      <c r="T1156" s="110">
        <f t="shared" si="249"/>
        <v>8.6568294273114341E-3</v>
      </c>
      <c r="U1156" s="108">
        <f t="shared" si="250"/>
        <v>0.21085445698928831</v>
      </c>
      <c r="V1156" s="11">
        <f t="shared" si="250"/>
        <v>0.19786921284832115</v>
      </c>
      <c r="W1156" s="11">
        <f t="shared" si="250"/>
        <v>1.2985244140967149E-2</v>
      </c>
      <c r="X1156" s="92">
        <f t="shared" si="255"/>
        <v>2108.5445698928829</v>
      </c>
      <c r="Y1156" s="15">
        <f t="shared" si="256"/>
        <v>1978.6921284832115</v>
      </c>
      <c r="Z1156" s="15">
        <f t="shared" si="257"/>
        <v>129.85244140967148</v>
      </c>
      <c r="AA1156" s="111">
        <f t="shared" si="254"/>
        <v>21.085445698928829</v>
      </c>
      <c r="AB1156" s="87">
        <f t="shared" si="254"/>
        <v>19.786921284832115</v>
      </c>
      <c r="AC1156" s="127">
        <f t="shared" si="254"/>
        <v>1.2985244140967149</v>
      </c>
      <c r="AD1156" s="2"/>
      <c r="AE1156" s="2"/>
      <c r="AF1156" s="115"/>
    </row>
    <row r="1157" spans="1:32" x14ac:dyDescent="0.25">
      <c r="A1157" s="183" t="s">
        <v>54</v>
      </c>
      <c r="B1157" s="183" t="s">
        <v>38</v>
      </c>
      <c r="C1157" s="40" t="s">
        <v>975</v>
      </c>
      <c r="D1157" s="183">
        <v>1</v>
      </c>
      <c r="E1157" s="207" t="s">
        <v>522</v>
      </c>
      <c r="F1157" s="207">
        <v>3</v>
      </c>
      <c r="G1157" s="186"/>
      <c r="H1157" s="109">
        <v>3.1484690930098358</v>
      </c>
      <c r="I1157" s="121">
        <v>9.8508729934692383</v>
      </c>
      <c r="J1157" s="121">
        <v>9.2154456658696642</v>
      </c>
      <c r="K1157" s="121">
        <v>0.6354273275995741</v>
      </c>
      <c r="L1157" s="130"/>
      <c r="M1157" s="109">
        <v>9.8508729934692382E-2</v>
      </c>
      <c r="N1157" s="109">
        <v>9.2154456658696648E-2</v>
      </c>
      <c r="O1157" s="109">
        <v>6.3542732759957407E-3</v>
      </c>
      <c r="P1157" s="130"/>
      <c r="Q1157" s="109">
        <v>1.41076</v>
      </c>
      <c r="R1157" s="107">
        <f t="shared" si="249"/>
        <v>0.13897217584266663</v>
      </c>
      <c r="S1157" s="109">
        <f t="shared" si="249"/>
        <v>0.13000782127582289</v>
      </c>
      <c r="T1157" s="110">
        <f t="shared" si="249"/>
        <v>8.9643545668437515E-3</v>
      </c>
      <c r="U1157" s="108">
        <f t="shared" si="250"/>
        <v>0.41691652752799985</v>
      </c>
      <c r="V1157" s="11">
        <f t="shared" si="250"/>
        <v>0.39002346382746866</v>
      </c>
      <c r="W1157" s="11">
        <f t="shared" si="250"/>
        <v>2.6893063700531253E-2</v>
      </c>
      <c r="X1157" s="92">
        <f t="shared" si="255"/>
        <v>4169.1652752799982</v>
      </c>
      <c r="Y1157" s="15">
        <f t="shared" si="256"/>
        <v>3900.2346382746869</v>
      </c>
      <c r="Z1157" s="15">
        <f t="shared" si="257"/>
        <v>268.93063700531252</v>
      </c>
      <c r="AA1157" s="111">
        <f t="shared" si="254"/>
        <v>41.691652752799982</v>
      </c>
      <c r="AB1157" s="87">
        <f t="shared" si="254"/>
        <v>39.002346382746872</v>
      </c>
      <c r="AC1157" s="127">
        <f t="shared" si="254"/>
        <v>2.6893063700531252</v>
      </c>
      <c r="AD1157" s="2"/>
      <c r="AE1157" s="2"/>
      <c r="AF1157" s="115"/>
    </row>
    <row r="1158" spans="1:32" x14ac:dyDescent="0.25">
      <c r="A1158" s="183" t="s">
        <v>54</v>
      </c>
      <c r="B1158" s="183" t="s">
        <v>38</v>
      </c>
      <c r="C1158" s="40" t="s">
        <v>975</v>
      </c>
      <c r="D1158" s="183">
        <v>1</v>
      </c>
      <c r="E1158" s="207" t="s">
        <v>523</v>
      </c>
      <c r="F1158" s="207">
        <v>3</v>
      </c>
      <c r="G1158" s="186"/>
      <c r="H1158" s="109">
        <v>3.2014667512869859</v>
      </c>
      <c r="I1158" s="121">
        <v>10.194284439086914</v>
      </c>
      <c r="J1158" s="121">
        <v>9.6468805121178391</v>
      </c>
      <c r="K1158" s="121">
        <v>0.54740392696907492</v>
      </c>
      <c r="L1158" s="130"/>
      <c r="M1158" s="109">
        <v>0.10194284439086915</v>
      </c>
      <c r="N1158" s="109">
        <v>9.6468805121178391E-2</v>
      </c>
      <c r="O1158" s="109">
        <v>5.4740392696907489E-3</v>
      </c>
      <c r="P1158" s="130"/>
      <c r="Q1158" s="109">
        <v>1.3623000000000001</v>
      </c>
      <c r="R1158" s="107">
        <f t="shared" si="249"/>
        <v>0.13887673691368105</v>
      </c>
      <c r="S1158" s="109">
        <f t="shared" si="249"/>
        <v>0.13141945321658133</v>
      </c>
      <c r="T1158" s="110">
        <f t="shared" si="249"/>
        <v>7.4572836970997073E-3</v>
      </c>
      <c r="U1158" s="108">
        <f t="shared" si="250"/>
        <v>0.41663021074104312</v>
      </c>
      <c r="V1158" s="11">
        <f t="shared" si="250"/>
        <v>0.39425835964974398</v>
      </c>
      <c r="W1158" s="11">
        <f t="shared" si="250"/>
        <v>2.2371851091299123E-2</v>
      </c>
      <c r="X1158" s="92">
        <f t="shared" si="255"/>
        <v>4166.3021074104308</v>
      </c>
      <c r="Y1158" s="15">
        <f t="shared" si="256"/>
        <v>3942.5835964974399</v>
      </c>
      <c r="Z1158" s="15">
        <f t="shared" si="257"/>
        <v>223.71851091299123</v>
      </c>
      <c r="AA1158" s="111">
        <f t="shared" si="254"/>
        <v>41.663021074104307</v>
      </c>
      <c r="AB1158" s="87">
        <f t="shared" si="254"/>
        <v>39.425835964974397</v>
      </c>
      <c r="AC1158" s="127">
        <f t="shared" si="254"/>
        <v>2.2371851091299124</v>
      </c>
      <c r="AD1158" s="2"/>
      <c r="AE1158" s="2"/>
      <c r="AF1158" s="115"/>
    </row>
    <row r="1159" spans="1:32" x14ac:dyDescent="0.25">
      <c r="A1159" s="183" t="s">
        <v>54</v>
      </c>
      <c r="B1159" s="183" t="s">
        <v>38</v>
      </c>
      <c r="C1159" s="40" t="s">
        <v>975</v>
      </c>
      <c r="D1159" s="183">
        <v>1</v>
      </c>
      <c r="E1159" s="207" t="s">
        <v>524</v>
      </c>
      <c r="F1159" s="207">
        <v>3</v>
      </c>
      <c r="G1159" s="186"/>
      <c r="H1159" s="109">
        <v>3.2007487131492955</v>
      </c>
      <c r="I1159" s="121">
        <v>10.346100807189941</v>
      </c>
      <c r="J1159" s="121">
        <v>9.835469373900251</v>
      </c>
      <c r="K1159" s="121">
        <v>0.51063143328969041</v>
      </c>
      <c r="L1159" s="130"/>
      <c r="M1159" s="109">
        <v>0.10346100807189941</v>
      </c>
      <c r="N1159" s="109">
        <v>9.8354693739002505E-2</v>
      </c>
      <c r="O1159" s="109">
        <v>5.1063143328969043E-3</v>
      </c>
      <c r="P1159" s="130"/>
      <c r="Q1159" s="109">
        <v>1.4340800000000002</v>
      </c>
      <c r="R1159" s="107">
        <f t="shared" si="249"/>
        <v>0.14837136245574953</v>
      </c>
      <c r="S1159" s="109">
        <f t="shared" si="249"/>
        <v>0.14104849919722873</v>
      </c>
      <c r="T1159" s="110">
        <f t="shared" si="249"/>
        <v>7.3228632585207939E-3</v>
      </c>
      <c r="U1159" s="108">
        <f t="shared" si="250"/>
        <v>0.44511408736724861</v>
      </c>
      <c r="V1159" s="11">
        <f t="shared" si="250"/>
        <v>0.42314549759168618</v>
      </c>
      <c r="W1159" s="11">
        <f t="shared" si="250"/>
        <v>2.1968589775562378E-2</v>
      </c>
      <c r="X1159" s="92">
        <f t="shared" si="255"/>
        <v>4451.1408736724861</v>
      </c>
      <c r="Y1159" s="15">
        <f t="shared" si="256"/>
        <v>4231.4549759168622</v>
      </c>
      <c r="Z1159" s="15">
        <f t="shared" si="257"/>
        <v>219.68589775562378</v>
      </c>
      <c r="AA1159" s="111">
        <f t="shared" si="254"/>
        <v>44.51140873672486</v>
      </c>
      <c r="AB1159" s="87">
        <f t="shared" si="254"/>
        <v>42.314549759168621</v>
      </c>
      <c r="AC1159" s="127">
        <f t="shared" si="254"/>
        <v>2.1968589775562379</v>
      </c>
      <c r="AD1159" s="2"/>
      <c r="AE1159" s="2"/>
      <c r="AF1159" s="115"/>
    </row>
    <row r="1160" spans="1:32" x14ac:dyDescent="0.25">
      <c r="A1160" s="183" t="s">
        <v>54</v>
      </c>
      <c r="B1160" s="183" t="s">
        <v>38</v>
      </c>
      <c r="C1160" s="40" t="s">
        <v>975</v>
      </c>
      <c r="D1160" s="183">
        <v>1</v>
      </c>
      <c r="E1160" s="207" t="s">
        <v>525</v>
      </c>
      <c r="F1160" s="207">
        <v>3</v>
      </c>
      <c r="G1160" s="186"/>
      <c r="H1160" s="109">
        <v>3.3860256290338486</v>
      </c>
      <c r="I1160" s="121">
        <v>10.032108306884766</v>
      </c>
      <c r="J1160" s="121">
        <v>9.8768332878072034</v>
      </c>
      <c r="K1160" s="121">
        <v>0.15527501907756225</v>
      </c>
      <c r="L1160" s="130"/>
      <c r="M1160" s="109">
        <v>0.10032108306884766</v>
      </c>
      <c r="N1160" s="109">
        <v>9.8768332878072032E-2</v>
      </c>
      <c r="O1160" s="109">
        <v>1.5527501907756224E-3</v>
      </c>
      <c r="P1160" s="130"/>
      <c r="Q1160" s="109">
        <v>1.5023199999999999</v>
      </c>
      <c r="R1160" s="107">
        <f t="shared" si="249"/>
        <v>0.15071436951599121</v>
      </c>
      <c r="S1160" s="109">
        <f t="shared" si="249"/>
        <v>0.14838164184938515</v>
      </c>
      <c r="T1160" s="110">
        <f t="shared" si="249"/>
        <v>2.3327276666060327E-3</v>
      </c>
      <c r="U1160" s="108">
        <f t="shared" si="250"/>
        <v>0.45214310854797357</v>
      </c>
      <c r="V1160" s="11">
        <f t="shared" si="250"/>
        <v>0.44514492554815549</v>
      </c>
      <c r="W1160" s="11">
        <f t="shared" si="250"/>
        <v>6.9981829998180985E-3</v>
      </c>
      <c r="X1160" s="92">
        <f t="shared" si="255"/>
        <v>4521.4310854797359</v>
      </c>
      <c r="Y1160" s="15">
        <f t="shared" si="256"/>
        <v>4451.4492554815552</v>
      </c>
      <c r="Z1160" s="15">
        <f t="shared" si="257"/>
        <v>69.981829998180984</v>
      </c>
      <c r="AA1160" s="111">
        <f t="shared" si="254"/>
        <v>45.214310854797361</v>
      </c>
      <c r="AB1160" s="87">
        <f t="shared" si="254"/>
        <v>44.514492554815554</v>
      </c>
      <c r="AC1160" s="127">
        <f t="shared" si="254"/>
        <v>0.69981829998180989</v>
      </c>
      <c r="AD1160" s="2"/>
      <c r="AE1160" s="2"/>
      <c r="AF1160" s="115"/>
    </row>
    <row r="1161" spans="1:32" x14ac:dyDescent="0.25">
      <c r="A1161" s="183" t="s">
        <v>54</v>
      </c>
      <c r="B1161" s="183" t="s">
        <v>38</v>
      </c>
      <c r="C1161" s="40" t="s">
        <v>975</v>
      </c>
      <c r="D1161" s="183">
        <v>1</v>
      </c>
      <c r="E1161" s="207" t="s">
        <v>526</v>
      </c>
      <c r="F1161" s="207">
        <v>3</v>
      </c>
      <c r="G1161" s="186"/>
      <c r="H1161" s="109">
        <v>3.300641267446256</v>
      </c>
      <c r="I1161" s="121">
        <v>9.8634538650512695</v>
      </c>
      <c r="J1161" s="121">
        <v>9.4512866655865597</v>
      </c>
      <c r="K1161" s="121">
        <v>0.41216719946470981</v>
      </c>
      <c r="L1161" s="130"/>
      <c r="M1161" s="109">
        <v>9.8634538650512693E-2</v>
      </c>
      <c r="N1161" s="109">
        <v>9.4512866655865599E-2</v>
      </c>
      <c r="O1161" s="109">
        <v>4.1216719946470977E-3</v>
      </c>
      <c r="P1161" s="130"/>
      <c r="Q1161" s="109">
        <v>1.3899400000000002</v>
      </c>
      <c r="R1161" s="107">
        <f t="shared" si="249"/>
        <v>0.13709609065189363</v>
      </c>
      <c r="S1161" s="109">
        <f t="shared" si="249"/>
        <v>0.13136721387965386</v>
      </c>
      <c r="T1161" s="110">
        <f t="shared" si="249"/>
        <v>5.7288767722397877E-3</v>
      </c>
      <c r="U1161" s="108">
        <f t="shared" si="250"/>
        <v>0.41128827195568091</v>
      </c>
      <c r="V1161" s="11">
        <f t="shared" si="250"/>
        <v>0.3941016416389615</v>
      </c>
      <c r="W1161" s="11">
        <f t="shared" si="250"/>
        <v>1.7186630316719364E-2</v>
      </c>
      <c r="X1161" s="92">
        <f t="shared" si="255"/>
        <v>4112.8827195568092</v>
      </c>
      <c r="Y1161" s="15">
        <f t="shared" si="256"/>
        <v>3941.0164163896152</v>
      </c>
      <c r="Z1161" s="15">
        <f t="shared" si="257"/>
        <v>171.86630316719365</v>
      </c>
      <c r="AA1161" s="111">
        <f t="shared" si="254"/>
        <v>41.128827195568093</v>
      </c>
      <c r="AB1161" s="87">
        <f t="shared" si="254"/>
        <v>39.410164163896155</v>
      </c>
      <c r="AC1161" s="127">
        <f t="shared" si="254"/>
        <v>1.7186630316719365</v>
      </c>
      <c r="AD1161" s="2"/>
      <c r="AE1161" s="2"/>
      <c r="AF1161" s="115"/>
    </row>
    <row r="1162" spans="1:32" x14ac:dyDescent="0.25">
      <c r="A1162" s="183" t="s">
        <v>54</v>
      </c>
      <c r="B1162" s="183" t="s">
        <v>38</v>
      </c>
      <c r="C1162" s="40" t="s">
        <v>975</v>
      </c>
      <c r="D1162" s="183">
        <v>1</v>
      </c>
      <c r="E1162" s="207" t="s">
        <v>527</v>
      </c>
      <c r="F1162" s="207">
        <v>3</v>
      </c>
      <c r="G1162" s="186"/>
      <c r="H1162" s="109">
        <v>3.1555221637866127</v>
      </c>
      <c r="I1162" s="121">
        <v>9.8785067377343143</v>
      </c>
      <c r="J1162" s="121">
        <v>9.7373269469463946</v>
      </c>
      <c r="K1162" s="121">
        <v>0.14117979078791976</v>
      </c>
      <c r="L1162" s="130"/>
      <c r="M1162" s="109">
        <v>9.8785067377343147E-2</v>
      </c>
      <c r="N1162" s="109">
        <v>9.7373269469463952E-2</v>
      </c>
      <c r="O1162" s="109">
        <v>1.4117979078791976E-3</v>
      </c>
      <c r="P1162" s="130"/>
      <c r="Q1162" s="109">
        <v>1.3667199999999999</v>
      </c>
      <c r="R1162" s="107">
        <f t="shared" si="249"/>
        <v>0.13501152728596241</v>
      </c>
      <c r="S1162" s="109">
        <f t="shared" si="249"/>
        <v>0.13308199484930577</v>
      </c>
      <c r="T1162" s="110">
        <f t="shared" si="249"/>
        <v>1.9295324366566569E-3</v>
      </c>
      <c r="U1162" s="108">
        <f t="shared" si="250"/>
        <v>0.40503458185788727</v>
      </c>
      <c r="V1162" s="11">
        <f t="shared" si="250"/>
        <v>0.39924598454791732</v>
      </c>
      <c r="W1162" s="11">
        <f t="shared" si="250"/>
        <v>5.7885973099699711E-3</v>
      </c>
      <c r="X1162" s="92">
        <f t="shared" si="255"/>
        <v>4050.3458185788727</v>
      </c>
      <c r="Y1162" s="15">
        <f t="shared" si="256"/>
        <v>3992.4598454791731</v>
      </c>
      <c r="Z1162" s="15">
        <f t="shared" si="257"/>
        <v>57.885973099699711</v>
      </c>
      <c r="AA1162" s="111">
        <f t="shared" si="254"/>
        <v>40.50345818578873</v>
      </c>
      <c r="AB1162" s="87">
        <f t="shared" si="254"/>
        <v>39.924598454791735</v>
      </c>
      <c r="AC1162" s="127">
        <f t="shared" si="254"/>
        <v>0.57885973099699717</v>
      </c>
      <c r="AD1162" s="2"/>
      <c r="AE1162" s="2"/>
      <c r="AF1162" s="115"/>
    </row>
    <row r="1163" spans="1:32" x14ac:dyDescent="0.25">
      <c r="A1163" s="183" t="s">
        <v>54</v>
      </c>
      <c r="B1163" s="183" t="s">
        <v>38</v>
      </c>
      <c r="C1163" s="40" t="s">
        <v>975</v>
      </c>
      <c r="D1163" s="183">
        <v>1</v>
      </c>
      <c r="E1163" s="207" t="s">
        <v>528</v>
      </c>
      <c r="F1163" s="207">
        <v>3</v>
      </c>
      <c r="G1163" s="186"/>
      <c r="H1163" s="109">
        <v>3.0161206448257869</v>
      </c>
      <c r="I1163" s="121">
        <v>9.9969978332519531</v>
      </c>
      <c r="J1163" s="121">
        <v>9.6316556538756917</v>
      </c>
      <c r="K1163" s="121">
        <v>0.36534217937626146</v>
      </c>
      <c r="L1163" s="130"/>
      <c r="M1163" s="109">
        <v>9.9969978332519527E-2</v>
      </c>
      <c r="N1163" s="109">
        <v>9.6316556538756912E-2</v>
      </c>
      <c r="O1163" s="109">
        <v>3.6534217937626147E-3</v>
      </c>
      <c r="P1163" s="130"/>
      <c r="Q1163" s="109">
        <v>1.3451799999999998</v>
      </c>
      <c r="R1163" s="107">
        <f t="shared" si="249"/>
        <v>0.13447761545333861</v>
      </c>
      <c r="S1163" s="109">
        <f t="shared" si="249"/>
        <v>0.12956310552480502</v>
      </c>
      <c r="T1163" s="110">
        <f t="shared" si="249"/>
        <v>4.914509928533593E-3</v>
      </c>
      <c r="U1163" s="108">
        <f t="shared" si="250"/>
        <v>0.40343284636001581</v>
      </c>
      <c r="V1163" s="11">
        <f t="shared" si="250"/>
        <v>0.38868931657441502</v>
      </c>
      <c r="W1163" s="11">
        <f t="shared" si="250"/>
        <v>1.4743529785600779E-2</v>
      </c>
      <c r="X1163" s="92">
        <f t="shared" si="255"/>
        <v>4034.3284636001581</v>
      </c>
      <c r="Y1163" s="15">
        <f t="shared" si="256"/>
        <v>3886.8931657441503</v>
      </c>
      <c r="Z1163" s="15">
        <f t="shared" si="257"/>
        <v>147.43529785600779</v>
      </c>
      <c r="AA1163" s="111">
        <f t="shared" si="254"/>
        <v>40.343284636001584</v>
      </c>
      <c r="AB1163" s="87">
        <f t="shared" si="254"/>
        <v>38.868931657441507</v>
      </c>
      <c r="AC1163" s="127">
        <f t="shared" si="254"/>
        <v>1.474352978560078</v>
      </c>
      <c r="AD1163" s="2"/>
      <c r="AE1163" s="2"/>
      <c r="AF1163" s="115"/>
    </row>
    <row r="1164" spans="1:32" x14ac:dyDescent="0.25">
      <c r="A1164" s="183" t="s">
        <v>54</v>
      </c>
      <c r="B1164" s="183" t="s">
        <v>38</v>
      </c>
      <c r="C1164" s="40" t="s">
        <v>975</v>
      </c>
      <c r="D1164" s="183">
        <v>1</v>
      </c>
      <c r="E1164" s="207" t="s">
        <v>529</v>
      </c>
      <c r="F1164" s="207">
        <v>3</v>
      </c>
      <c r="G1164" s="186"/>
      <c r="H1164" s="109">
        <v>2.4948113087662476</v>
      </c>
      <c r="I1164" s="121">
        <v>9.8055365817978082</v>
      </c>
      <c r="J1164" s="121">
        <v>9.6617528039085432</v>
      </c>
      <c r="K1164" s="121">
        <v>0.143783777889265</v>
      </c>
      <c r="L1164" s="130"/>
      <c r="M1164" s="109">
        <v>9.805536581797808E-2</v>
      </c>
      <c r="N1164" s="109">
        <v>9.6617528039085437E-2</v>
      </c>
      <c r="O1164" s="109">
        <v>1.43783777889265E-3</v>
      </c>
      <c r="P1164" s="130"/>
      <c r="Q1164" s="109">
        <v>1.4519800000000003</v>
      </c>
      <c r="R1164" s="107">
        <f t="shared" si="249"/>
        <v>0.14237443006038783</v>
      </c>
      <c r="S1164" s="109">
        <f t="shared" si="249"/>
        <v>0.14028671836219131</v>
      </c>
      <c r="T1164" s="110">
        <f t="shared" si="249"/>
        <v>2.0877116981965504E-3</v>
      </c>
      <c r="U1164" s="108">
        <f t="shared" si="250"/>
        <v>0.42712329018116352</v>
      </c>
      <c r="V1164" s="11">
        <f t="shared" si="250"/>
        <v>0.42086015508657393</v>
      </c>
      <c r="W1164" s="11">
        <f t="shared" si="250"/>
        <v>6.2631350945896508E-3</v>
      </c>
      <c r="X1164" s="92">
        <f t="shared" si="255"/>
        <v>4271.2329018116352</v>
      </c>
      <c r="Y1164" s="15">
        <f t="shared" si="256"/>
        <v>4208.6015508657392</v>
      </c>
      <c r="Z1164" s="15">
        <f t="shared" si="257"/>
        <v>62.631350945896507</v>
      </c>
      <c r="AA1164" s="111">
        <f t="shared" si="254"/>
        <v>42.71232901811635</v>
      </c>
      <c r="AB1164" s="87">
        <f t="shared" si="254"/>
        <v>42.08601550865739</v>
      </c>
      <c r="AC1164" s="127">
        <f t="shared" si="254"/>
        <v>0.62631350945896513</v>
      </c>
      <c r="AD1164" s="2"/>
      <c r="AE1164" s="2"/>
      <c r="AF1164" s="115"/>
    </row>
    <row r="1165" spans="1:32" x14ac:dyDescent="0.25">
      <c r="A1165" s="183" t="s">
        <v>54</v>
      </c>
      <c r="B1165" s="183" t="s">
        <v>38</v>
      </c>
      <c r="C1165" s="40" t="s">
        <v>975</v>
      </c>
      <c r="D1165" s="183">
        <v>1</v>
      </c>
      <c r="E1165" s="207" t="s">
        <v>530</v>
      </c>
      <c r="F1165" s="207">
        <v>3</v>
      </c>
      <c r="G1165" s="186"/>
      <c r="H1165" s="109">
        <v>2.5935110560033179</v>
      </c>
      <c r="I1165" s="121">
        <v>9.7253627777099609</v>
      </c>
      <c r="J1165" s="121">
        <v>9.4905297617745745</v>
      </c>
      <c r="K1165" s="121">
        <v>0.23483301593538641</v>
      </c>
      <c r="L1165" s="130"/>
      <c r="M1165" s="109">
        <v>9.7253627777099616E-2</v>
      </c>
      <c r="N1165" s="109">
        <v>9.4905297617745743E-2</v>
      </c>
      <c r="O1165" s="109">
        <v>2.3483301593538643E-3</v>
      </c>
      <c r="P1165" s="130"/>
      <c r="Q1165" s="109">
        <v>1.43828</v>
      </c>
      <c r="R1165" s="107">
        <f t="shared" si="249"/>
        <v>0.13987794775924683</v>
      </c>
      <c r="S1165" s="109">
        <f t="shared" si="249"/>
        <v>0.13650039145765136</v>
      </c>
      <c r="T1165" s="110">
        <f t="shared" si="249"/>
        <v>3.3775563015954759E-3</v>
      </c>
      <c r="U1165" s="108">
        <f t="shared" si="250"/>
        <v>0.4196338432777405</v>
      </c>
      <c r="V1165" s="11">
        <f t="shared" si="250"/>
        <v>0.40950117437295402</v>
      </c>
      <c r="W1165" s="11">
        <f t="shared" si="250"/>
        <v>1.0132668904786427E-2</v>
      </c>
      <c r="X1165" s="92">
        <f t="shared" si="255"/>
        <v>4196.3384327774047</v>
      </c>
      <c r="Y1165" s="15">
        <f t="shared" si="256"/>
        <v>4095.0117437295403</v>
      </c>
      <c r="Z1165" s="15">
        <f t="shared" si="257"/>
        <v>101.32668904786428</v>
      </c>
      <c r="AA1165" s="111">
        <f t="shared" si="254"/>
        <v>41.963384327774051</v>
      </c>
      <c r="AB1165" s="87">
        <f t="shared" si="254"/>
        <v>40.950117437295404</v>
      </c>
      <c r="AC1165" s="127">
        <f t="shared" si="254"/>
        <v>1.0132668904786428</v>
      </c>
      <c r="AD1165" s="2"/>
      <c r="AE1165" s="2"/>
      <c r="AF1165" s="115"/>
    </row>
    <row r="1166" spans="1:32" x14ac:dyDescent="0.25">
      <c r="A1166" s="183" t="s">
        <v>54</v>
      </c>
      <c r="B1166" s="183" t="s">
        <v>38</v>
      </c>
      <c r="C1166" s="40" t="s">
        <v>975</v>
      </c>
      <c r="D1166" s="183">
        <v>1</v>
      </c>
      <c r="E1166" s="207" t="s">
        <v>531</v>
      </c>
      <c r="F1166" s="207">
        <v>3</v>
      </c>
      <c r="G1166" s="186"/>
      <c r="H1166" s="109">
        <v>2.5306366444156039</v>
      </c>
      <c r="I1166" s="121">
        <v>9.514338493347168</v>
      </c>
      <c r="J1166" s="121">
        <v>9.0973838095623698</v>
      </c>
      <c r="K1166" s="121">
        <v>0.41695468378479816</v>
      </c>
      <c r="L1166" s="130"/>
      <c r="M1166" s="109">
        <v>9.5143384933471686E-2</v>
      </c>
      <c r="N1166" s="109">
        <v>9.0973838095623705E-2</v>
      </c>
      <c r="O1166" s="109">
        <v>4.1695468378479816E-3</v>
      </c>
      <c r="P1166" s="130"/>
      <c r="Q1166" s="109">
        <v>1.3883799999999999</v>
      </c>
      <c r="R1166" s="107">
        <f t="shared" si="249"/>
        <v>0.13209517277393343</v>
      </c>
      <c r="S1166" s="109">
        <f t="shared" si="249"/>
        <v>0.12630625733520204</v>
      </c>
      <c r="T1166" s="110">
        <f t="shared" si="249"/>
        <v>5.7889154387313806E-3</v>
      </c>
      <c r="U1166" s="108">
        <f t="shared" si="250"/>
        <v>0.39628551832180026</v>
      </c>
      <c r="V1166" s="11">
        <f t="shared" si="250"/>
        <v>0.37891877200560609</v>
      </c>
      <c r="W1166" s="11">
        <f t="shared" si="250"/>
        <v>1.7366746316194143E-2</v>
      </c>
      <c r="X1166" s="92">
        <f t="shared" si="255"/>
        <v>3962.8551832180024</v>
      </c>
      <c r="Y1166" s="15">
        <f t="shared" si="256"/>
        <v>3789.1877200560607</v>
      </c>
      <c r="Z1166" s="15">
        <f t="shared" si="257"/>
        <v>173.66746316194141</v>
      </c>
      <c r="AA1166" s="111">
        <f t="shared" si="254"/>
        <v>39.628551832180023</v>
      </c>
      <c r="AB1166" s="87">
        <f t="shared" si="254"/>
        <v>37.891877200560607</v>
      </c>
      <c r="AC1166" s="127">
        <f t="shared" si="254"/>
        <v>1.7366746316194142</v>
      </c>
      <c r="AD1166" s="2"/>
      <c r="AE1166" s="2"/>
      <c r="AF1166" s="115"/>
    </row>
    <row r="1167" spans="1:32" x14ac:dyDescent="0.25">
      <c r="A1167" s="183" t="s">
        <v>54</v>
      </c>
      <c r="B1167" s="183" t="s">
        <v>38</v>
      </c>
      <c r="C1167" s="40" t="s">
        <v>975</v>
      </c>
      <c r="D1167" s="183">
        <v>1</v>
      </c>
      <c r="E1167" s="207" t="s">
        <v>532</v>
      </c>
      <c r="F1167" s="207">
        <v>3</v>
      </c>
      <c r="G1167" s="186"/>
      <c r="H1167" s="109">
        <v>2.5104984480554924</v>
      </c>
      <c r="I1167" s="121">
        <v>8.9957369453007363</v>
      </c>
      <c r="J1167" s="121">
        <v>8.9271058176084885</v>
      </c>
      <c r="K1167" s="121">
        <v>6.8631127692247773E-2</v>
      </c>
      <c r="L1167" s="130"/>
      <c r="M1167" s="109">
        <v>8.9957369453007363E-2</v>
      </c>
      <c r="N1167" s="109">
        <v>8.9271058176084883E-2</v>
      </c>
      <c r="O1167" s="109">
        <v>6.8631127692247778E-4</v>
      </c>
      <c r="P1167" s="130"/>
      <c r="Q1167" s="109">
        <v>1.41466</v>
      </c>
      <c r="R1167" s="107">
        <f t="shared" si="249"/>
        <v>0.12725909227039139</v>
      </c>
      <c r="S1167" s="109">
        <f t="shared" si="249"/>
        <v>0.12628819515938025</v>
      </c>
      <c r="T1167" s="110">
        <f t="shared" si="249"/>
        <v>9.7089711101115239E-4</v>
      </c>
      <c r="U1167" s="108">
        <f t="shared" si="250"/>
        <v>0.38177727681117418</v>
      </c>
      <c r="V1167" s="11">
        <f t="shared" si="250"/>
        <v>0.37886458547814073</v>
      </c>
      <c r="W1167" s="11">
        <f t="shared" si="250"/>
        <v>2.9126913330334574E-3</v>
      </c>
      <c r="X1167" s="92">
        <f t="shared" si="255"/>
        <v>3817.7727681117417</v>
      </c>
      <c r="Y1167" s="15">
        <f t="shared" si="256"/>
        <v>3788.6458547814073</v>
      </c>
      <c r="Z1167" s="15">
        <f t="shared" si="257"/>
        <v>29.126913330334574</v>
      </c>
      <c r="AA1167" s="111">
        <f t="shared" si="254"/>
        <v>38.177727681117418</v>
      </c>
      <c r="AB1167" s="87">
        <f t="shared" si="254"/>
        <v>37.886458547814073</v>
      </c>
      <c r="AC1167" s="127">
        <f t="shared" si="254"/>
        <v>0.29126913330334575</v>
      </c>
      <c r="AD1167" s="2"/>
      <c r="AE1167" s="2"/>
      <c r="AF1167" s="115"/>
    </row>
    <row r="1168" spans="1:32" x14ac:dyDescent="0.25">
      <c r="A1168" s="183" t="s">
        <v>54</v>
      </c>
      <c r="B1168" s="183" t="s">
        <v>38</v>
      </c>
      <c r="C1168" s="40" t="s">
        <v>975</v>
      </c>
      <c r="D1168" s="183">
        <v>1</v>
      </c>
      <c r="E1168" s="207" t="s">
        <v>568</v>
      </c>
      <c r="F1168" s="207">
        <v>3</v>
      </c>
      <c r="G1168" s="186"/>
      <c r="H1168" s="109">
        <v>2.5687887095136221</v>
      </c>
      <c r="I1168" s="121">
        <v>9.5854614278235939</v>
      </c>
      <c r="J1168" s="121">
        <v>8.9185866829295737</v>
      </c>
      <c r="K1168" s="121">
        <v>0.66687474489402021</v>
      </c>
      <c r="L1168" s="130"/>
      <c r="M1168" s="109">
        <v>9.5854614278235939E-2</v>
      </c>
      <c r="N1168" s="109">
        <v>8.9185866829295732E-2</v>
      </c>
      <c r="O1168" s="109">
        <v>6.6687474489402019E-3</v>
      </c>
      <c r="P1168" s="130"/>
      <c r="Q1168" s="109">
        <v>1.4345400000000001</v>
      </c>
      <c r="R1168" s="107">
        <f t="shared" si="249"/>
        <v>0.1375072783667006</v>
      </c>
      <c r="S1168" s="109">
        <f t="shared" si="249"/>
        <v>0.12794069340129791</v>
      </c>
      <c r="T1168" s="110">
        <f t="shared" si="249"/>
        <v>9.5665849654026774E-3</v>
      </c>
      <c r="U1168" s="108">
        <f t="shared" si="250"/>
        <v>0.41252183510010182</v>
      </c>
      <c r="V1168" s="11">
        <f t="shared" si="250"/>
        <v>0.38382208020389369</v>
      </c>
      <c r="W1168" s="11">
        <f t="shared" si="250"/>
        <v>2.8699754896208036E-2</v>
      </c>
      <c r="X1168" s="92">
        <f t="shared" si="255"/>
        <v>4125.2183510010182</v>
      </c>
      <c r="Y1168" s="15">
        <f t="shared" si="256"/>
        <v>3838.2208020389371</v>
      </c>
      <c r="Z1168" s="15">
        <f t="shared" si="257"/>
        <v>286.99754896208037</v>
      </c>
      <c r="AA1168" s="111">
        <f t="shared" si="254"/>
        <v>41.252183510010184</v>
      </c>
      <c r="AB1168" s="87">
        <f t="shared" si="254"/>
        <v>38.382208020389371</v>
      </c>
      <c r="AC1168" s="127">
        <f t="shared" si="254"/>
        <v>2.8699754896208036</v>
      </c>
      <c r="AD1168" s="2"/>
      <c r="AE1168" s="2"/>
      <c r="AF1168" s="115"/>
    </row>
    <row r="1169" spans="1:32" x14ac:dyDescent="0.25">
      <c r="A1169" s="183" t="s">
        <v>54</v>
      </c>
      <c r="B1169" s="183" t="s">
        <v>38</v>
      </c>
      <c r="C1169" s="40" t="s">
        <v>975</v>
      </c>
      <c r="D1169" s="183">
        <v>1</v>
      </c>
      <c r="E1169" s="207" t="s">
        <v>569</v>
      </c>
      <c r="F1169" s="207">
        <v>3</v>
      </c>
      <c r="G1169" s="186"/>
      <c r="H1169" s="109">
        <v>2.7786047434752876</v>
      </c>
      <c r="I1169" s="121">
        <v>9.6507816314697266</v>
      </c>
      <c r="J1169" s="121">
        <v>9.1201513767762901</v>
      </c>
      <c r="K1169" s="121">
        <v>0.5306302546934365</v>
      </c>
      <c r="L1169" s="130"/>
      <c r="M1169" s="109">
        <v>9.6507816314697265E-2</v>
      </c>
      <c r="N1169" s="109">
        <v>9.1201513767762907E-2</v>
      </c>
      <c r="O1169" s="109">
        <v>5.3063025469343647E-3</v>
      </c>
      <c r="P1169" s="130"/>
      <c r="Q1169" s="109">
        <v>1.3715999999999999</v>
      </c>
      <c r="R1169" s="107">
        <f t="shared" si="249"/>
        <v>0.13237012085723876</v>
      </c>
      <c r="S1169" s="109">
        <f t="shared" si="249"/>
        <v>0.12509199628386361</v>
      </c>
      <c r="T1169" s="110">
        <f t="shared" si="249"/>
        <v>7.2781245733751741E-3</v>
      </c>
      <c r="U1169" s="108">
        <f t="shared" si="250"/>
        <v>0.39711036257171622</v>
      </c>
      <c r="V1169" s="11">
        <f t="shared" si="250"/>
        <v>0.37527598885159075</v>
      </c>
      <c r="W1169" s="11">
        <f t="shared" si="250"/>
        <v>2.1834373720125522E-2</v>
      </c>
      <c r="X1169" s="92">
        <f t="shared" si="255"/>
        <v>3971.1036257171622</v>
      </c>
      <c r="Y1169" s="15">
        <f t="shared" si="256"/>
        <v>3752.7598885159073</v>
      </c>
      <c r="Z1169" s="15">
        <f t="shared" si="257"/>
        <v>218.34373720125524</v>
      </c>
      <c r="AA1169" s="111">
        <f t="shared" si="254"/>
        <v>39.711036257171621</v>
      </c>
      <c r="AB1169" s="87">
        <f t="shared" si="254"/>
        <v>37.527598885159072</v>
      </c>
      <c r="AC1169" s="127">
        <f t="shared" si="254"/>
        <v>2.1834373720125524</v>
      </c>
      <c r="AD1169" s="2"/>
      <c r="AE1169" s="2"/>
      <c r="AF1169" s="115"/>
    </row>
    <row r="1170" spans="1:32" x14ac:dyDescent="0.25">
      <c r="A1170" s="183" t="s">
        <v>54</v>
      </c>
      <c r="B1170" s="183" t="s">
        <v>38</v>
      </c>
      <c r="C1170" s="40" t="s">
        <v>975</v>
      </c>
      <c r="D1170" s="183">
        <v>1</v>
      </c>
      <c r="E1170" s="207" t="s">
        <v>570</v>
      </c>
      <c r="F1170" s="207">
        <v>3</v>
      </c>
      <c r="G1170" s="186"/>
      <c r="H1170" s="109">
        <v>2.7502067824648653</v>
      </c>
      <c r="I1170" s="121">
        <v>9.5324480154211564</v>
      </c>
      <c r="J1170" s="121">
        <v>9.5355261561296683</v>
      </c>
      <c r="K1170" s="121">
        <v>0</v>
      </c>
      <c r="L1170" s="130"/>
      <c r="M1170" s="109">
        <v>9.5324480154211563E-2</v>
      </c>
      <c r="N1170" s="109">
        <v>9.5355261561296686E-2</v>
      </c>
      <c r="O1170" s="109">
        <v>4.3210388751034404E-3</v>
      </c>
      <c r="P1170" s="130"/>
      <c r="Q1170" s="109">
        <v>1.4139200000000001</v>
      </c>
      <c r="R1170" s="107">
        <f t="shared" si="249"/>
        <v>0.13478118897964281</v>
      </c>
      <c r="S1170" s="109">
        <f t="shared" si="249"/>
        <v>0.13482471142674862</v>
      </c>
      <c r="T1170" s="110">
        <f t="shared" si="249"/>
        <v>6.1096032862862568E-3</v>
      </c>
      <c r="U1170" s="108">
        <f t="shared" si="250"/>
        <v>0.40434356693892842</v>
      </c>
      <c r="V1170" s="11">
        <f t="shared" si="250"/>
        <v>0.40447413428024581</v>
      </c>
      <c r="W1170" s="11">
        <f t="shared" si="250"/>
        <v>1.832880985885877E-2</v>
      </c>
      <c r="X1170" s="92">
        <f t="shared" si="255"/>
        <v>4043.4356693892842</v>
      </c>
      <c r="Y1170" s="15">
        <f t="shared" si="256"/>
        <v>4044.7413428024579</v>
      </c>
      <c r="Z1170" s="15">
        <f t="shared" si="257"/>
        <v>183.2880985885877</v>
      </c>
      <c r="AA1170" s="111">
        <f t="shared" si="254"/>
        <v>40.434356693892845</v>
      </c>
      <c r="AB1170" s="87">
        <f t="shared" si="254"/>
        <v>40.447413428024582</v>
      </c>
      <c r="AC1170" s="127">
        <f t="shared" si="254"/>
        <v>1.832880985885877</v>
      </c>
      <c r="AD1170" s="2"/>
      <c r="AE1170" s="2"/>
      <c r="AF1170" s="115"/>
    </row>
    <row r="1171" spans="1:32" x14ac:dyDescent="0.25">
      <c r="A1171" s="183" t="s">
        <v>54</v>
      </c>
      <c r="B1171" s="183" t="s">
        <v>38</v>
      </c>
      <c r="C1171" s="40" t="s">
        <v>975</v>
      </c>
      <c r="D1171" s="183">
        <v>1</v>
      </c>
      <c r="E1171" s="207" t="s">
        <v>571</v>
      </c>
      <c r="F1171" s="207">
        <v>3</v>
      </c>
      <c r="G1171" s="186"/>
      <c r="H1171" s="109">
        <v>2.6437750157994682</v>
      </c>
      <c r="I1171" s="121">
        <v>9.7835006713867188</v>
      </c>
      <c r="J1171" s="121">
        <v>8.9967882669873536</v>
      </c>
      <c r="K1171" s="121">
        <v>0.78671240439936518</v>
      </c>
      <c r="L1171" s="130"/>
      <c r="M1171" s="109">
        <v>9.783500671386719E-2</v>
      </c>
      <c r="N1171" s="109">
        <v>8.9967882669873531E-2</v>
      </c>
      <c r="O1171" s="109">
        <v>7.8671240439936521E-3</v>
      </c>
      <c r="P1171" s="130"/>
      <c r="Q1171" s="109">
        <v>1.43818</v>
      </c>
      <c r="R1171" s="107">
        <f t="shared" si="249"/>
        <v>0.14070434995574951</v>
      </c>
      <c r="S1171" s="109">
        <f t="shared" si="249"/>
        <v>0.12939000949815871</v>
      </c>
      <c r="T1171" s="110">
        <f t="shared" si="249"/>
        <v>1.1314340457590791E-2</v>
      </c>
      <c r="U1171" s="108">
        <f t="shared" si="250"/>
        <v>0.42211304986724857</v>
      </c>
      <c r="V1171" s="11">
        <f t="shared" si="250"/>
        <v>0.38817002849447613</v>
      </c>
      <c r="W1171" s="11">
        <f t="shared" si="250"/>
        <v>3.3943021372772372E-2</v>
      </c>
      <c r="X1171" s="92">
        <f t="shared" si="255"/>
        <v>4221.1304986724854</v>
      </c>
      <c r="Y1171" s="15">
        <f t="shared" si="256"/>
        <v>3881.7002849447613</v>
      </c>
      <c r="Z1171" s="15">
        <f t="shared" si="257"/>
        <v>339.4302137277237</v>
      </c>
      <c r="AA1171" s="111">
        <f t="shared" si="254"/>
        <v>42.211304986724855</v>
      </c>
      <c r="AB1171" s="87">
        <f t="shared" si="254"/>
        <v>38.817002849447611</v>
      </c>
      <c r="AC1171" s="127">
        <f t="shared" si="254"/>
        <v>3.3943021372772368</v>
      </c>
      <c r="AD1171" s="2"/>
      <c r="AE1171" s="2"/>
      <c r="AF1171" s="115"/>
    </row>
    <row r="1172" spans="1:32" x14ac:dyDescent="0.25">
      <c r="A1172" s="183" t="s">
        <v>54</v>
      </c>
      <c r="B1172" s="183" t="s">
        <v>38</v>
      </c>
      <c r="C1172" s="40" t="s">
        <v>975</v>
      </c>
      <c r="D1172" s="183">
        <v>1</v>
      </c>
      <c r="E1172" s="207" t="s">
        <v>572</v>
      </c>
      <c r="F1172" s="207">
        <v>4.5</v>
      </c>
      <c r="G1172" s="186"/>
      <c r="H1172" s="109">
        <v>2.5893025893025996</v>
      </c>
      <c r="I1172" s="121">
        <v>9.7617654800415039</v>
      </c>
      <c r="J1172" s="121">
        <v>9.2963043891331392</v>
      </c>
      <c r="K1172" s="121">
        <v>0.46546109090836474</v>
      </c>
      <c r="L1172" s="130"/>
      <c r="M1172" s="109">
        <v>9.7617654800415038E-2</v>
      </c>
      <c r="N1172" s="109">
        <v>9.2963043891331393E-2</v>
      </c>
      <c r="O1172" s="109">
        <v>4.6546109090836478E-3</v>
      </c>
      <c r="P1172" s="130"/>
      <c r="Q1172" s="109">
        <v>1.3906800000000001</v>
      </c>
      <c r="R1172" s="107">
        <f t="shared" si="249"/>
        <v>0.13575492017784119</v>
      </c>
      <c r="S1172" s="109">
        <f t="shared" si="249"/>
        <v>0.12928184587879676</v>
      </c>
      <c r="T1172" s="110">
        <f t="shared" si="249"/>
        <v>6.4730742990444477E-3</v>
      </c>
      <c r="U1172" s="108">
        <f t="shared" si="250"/>
        <v>0.61089714080028545</v>
      </c>
      <c r="V1172" s="11">
        <f t="shared" si="250"/>
        <v>0.58176830645458533</v>
      </c>
      <c r="W1172" s="11">
        <f t="shared" si="250"/>
        <v>2.9128834345700013E-2</v>
      </c>
      <c r="X1172" s="92">
        <f t="shared" si="255"/>
        <v>6108.9714080028543</v>
      </c>
      <c r="Y1172" s="15">
        <f t="shared" si="256"/>
        <v>5817.6830645458531</v>
      </c>
      <c r="Z1172" s="15">
        <f t="shared" si="257"/>
        <v>291.28834345700011</v>
      </c>
      <c r="AA1172" s="111">
        <f t="shared" si="254"/>
        <v>61.089714080028543</v>
      </c>
      <c r="AB1172" s="87">
        <f t="shared" si="254"/>
        <v>58.17683064545853</v>
      </c>
      <c r="AC1172" s="127">
        <f t="shared" si="254"/>
        <v>2.9128834345700012</v>
      </c>
      <c r="AD1172" s="2"/>
      <c r="AE1172" s="2"/>
      <c r="AF1172" s="115"/>
    </row>
    <row r="1173" spans="1:32" x14ac:dyDescent="0.25">
      <c r="A1173" s="183" t="s">
        <v>54</v>
      </c>
      <c r="B1173" s="183" t="s">
        <v>38</v>
      </c>
      <c r="C1173" s="40" t="s">
        <v>975</v>
      </c>
      <c r="D1173" s="183">
        <v>1</v>
      </c>
      <c r="E1173" s="207" t="s">
        <v>549</v>
      </c>
      <c r="F1173" s="207">
        <v>6</v>
      </c>
      <c r="G1173" s="186"/>
      <c r="H1173" s="109">
        <v>2.5195648024432749</v>
      </c>
      <c r="I1173" s="121">
        <v>9.9949216842651367</v>
      </c>
      <c r="J1173" s="121">
        <v>9.8090134147560981</v>
      </c>
      <c r="K1173" s="121">
        <v>0.1859082695090386</v>
      </c>
      <c r="L1173" s="130"/>
      <c r="M1173" s="109">
        <v>9.9949216842651373E-2</v>
      </c>
      <c r="N1173" s="109">
        <v>9.8090134147560987E-2</v>
      </c>
      <c r="O1173" s="109">
        <v>1.859082695090386E-3</v>
      </c>
      <c r="P1173" s="130"/>
      <c r="Q1173" s="109">
        <v>1.4088400000000001</v>
      </c>
      <c r="R1173" s="107">
        <f t="shared" ref="R1173:T1199" si="258">$Q1173*M1173</f>
        <v>0.14081245465660097</v>
      </c>
      <c r="S1173" s="109">
        <f t="shared" si="258"/>
        <v>0.13819330459244983</v>
      </c>
      <c r="T1173" s="110">
        <f t="shared" si="258"/>
        <v>2.6191500641511395E-3</v>
      </c>
      <c r="U1173" s="108">
        <f t="shared" ref="U1173:W1199" si="259">$F1173*M1173*$Q1173</f>
        <v>0.84487472793960594</v>
      </c>
      <c r="V1173" s="11">
        <f t="shared" si="259"/>
        <v>0.82915982755469908</v>
      </c>
      <c r="W1173" s="11">
        <f t="shared" si="259"/>
        <v>1.5714900384906839E-2</v>
      </c>
      <c r="X1173" s="92">
        <f t="shared" ref="X1173:X1199" si="260">U1173*10^4</f>
        <v>8448.7472793960587</v>
      </c>
      <c r="Y1173" s="15">
        <f t="shared" ref="Y1173:Y1199" si="261">V1173*10^4</f>
        <v>8291.5982755469904</v>
      </c>
      <c r="Z1173" s="15">
        <f t="shared" ref="Z1173:Z1199" si="262">W1173*10^4</f>
        <v>157.14900384906841</v>
      </c>
      <c r="AA1173" s="111">
        <f t="shared" ref="AA1173:AC1199" si="263">X1173*0.01</f>
        <v>84.487472793960592</v>
      </c>
      <c r="AB1173" s="87">
        <f t="shared" si="263"/>
        <v>82.915982755469912</v>
      </c>
      <c r="AC1173" s="127">
        <f t="shared" si="263"/>
        <v>1.571490038490684</v>
      </c>
      <c r="AD1173" s="2"/>
      <c r="AE1173" s="2"/>
      <c r="AF1173" s="115"/>
    </row>
    <row r="1174" spans="1:32" x14ac:dyDescent="0.25">
      <c r="A1174" s="183" t="s">
        <v>54</v>
      </c>
      <c r="B1174" s="183" t="s">
        <v>38</v>
      </c>
      <c r="C1174" s="40" t="s">
        <v>975</v>
      </c>
      <c r="D1174" s="183">
        <v>1</v>
      </c>
      <c r="E1174" s="207" t="s">
        <v>550</v>
      </c>
      <c r="F1174" s="207">
        <v>6</v>
      </c>
      <c r="G1174" s="186"/>
      <c r="H1174" s="109">
        <v>2.6283801016236881</v>
      </c>
      <c r="I1174" s="121">
        <v>10.338242053985596</v>
      </c>
      <c r="J1174" s="121">
        <v>10.30318532536168</v>
      </c>
      <c r="K1174" s="121">
        <v>3.5056728623915845E-2</v>
      </c>
      <c r="L1174" s="130"/>
      <c r="M1174" s="109">
        <v>0.10338242053985595</v>
      </c>
      <c r="N1174" s="109">
        <v>0.1030318532536168</v>
      </c>
      <c r="O1174" s="109">
        <v>3.5056728623915844E-4</v>
      </c>
      <c r="P1174" s="130"/>
      <c r="Q1174" s="109">
        <v>1.3683999999999998</v>
      </c>
      <c r="R1174" s="107">
        <f t="shared" si="258"/>
        <v>0.14146850426673888</v>
      </c>
      <c r="S1174" s="109">
        <f t="shared" si="258"/>
        <v>0.1409887879922492</v>
      </c>
      <c r="T1174" s="110">
        <f t="shared" si="258"/>
        <v>4.7971627448966433E-4</v>
      </c>
      <c r="U1174" s="108">
        <f t="shared" si="259"/>
        <v>0.8488110256004332</v>
      </c>
      <c r="V1174" s="11">
        <f t="shared" si="259"/>
        <v>0.84593272795349528</v>
      </c>
      <c r="W1174" s="11">
        <f t="shared" si="259"/>
        <v>2.878297646937986E-3</v>
      </c>
      <c r="X1174" s="92">
        <f t="shared" si="260"/>
        <v>8488.1102560043328</v>
      </c>
      <c r="Y1174" s="15">
        <f t="shared" si="261"/>
        <v>8459.327279534953</v>
      </c>
      <c r="Z1174" s="15">
        <f t="shared" si="262"/>
        <v>28.782976469379861</v>
      </c>
      <c r="AA1174" s="111">
        <f t="shared" si="263"/>
        <v>84.881102560043331</v>
      </c>
      <c r="AB1174" s="87">
        <f t="shared" si="263"/>
        <v>84.593272795349534</v>
      </c>
      <c r="AC1174" s="127">
        <f t="shared" si="263"/>
        <v>0.28782976469379862</v>
      </c>
      <c r="AD1174" s="2"/>
      <c r="AE1174" s="2"/>
      <c r="AF1174" s="115"/>
    </row>
    <row r="1175" spans="1:32" x14ac:dyDescent="0.25">
      <c r="A1175" s="183" t="s">
        <v>54</v>
      </c>
      <c r="B1175" s="183" t="s">
        <v>38</v>
      </c>
      <c r="C1175" s="40" t="s">
        <v>975</v>
      </c>
      <c r="D1175" s="183">
        <v>1</v>
      </c>
      <c r="E1175" s="207" t="s">
        <v>551</v>
      </c>
      <c r="F1175" s="207">
        <v>6</v>
      </c>
      <c r="G1175" s="186"/>
      <c r="H1175" s="109">
        <v>3.1394275161587903</v>
      </c>
      <c r="I1175" s="121">
        <v>11.002473831176758</v>
      </c>
      <c r="J1175" s="121">
        <v>10.44622784770427</v>
      </c>
      <c r="K1175" s="121">
        <v>0.55624598347248799</v>
      </c>
      <c r="L1175" s="130"/>
      <c r="M1175" s="109">
        <v>0.11002473831176758</v>
      </c>
      <c r="N1175" s="109">
        <v>0.1044622784770427</v>
      </c>
      <c r="O1175" s="109">
        <v>5.56245983472488E-3</v>
      </c>
      <c r="P1175" s="130"/>
      <c r="Q1175" s="109">
        <v>1.3187</v>
      </c>
      <c r="R1175" s="107">
        <f t="shared" si="258"/>
        <v>0.1450896224117279</v>
      </c>
      <c r="S1175" s="109">
        <f t="shared" si="258"/>
        <v>0.13775440662767621</v>
      </c>
      <c r="T1175" s="110">
        <f t="shared" si="258"/>
        <v>7.3352157840516994E-3</v>
      </c>
      <c r="U1175" s="108">
        <f t="shared" si="259"/>
        <v>0.87053773447036753</v>
      </c>
      <c r="V1175" s="11">
        <f t="shared" si="259"/>
        <v>0.82652643976605722</v>
      </c>
      <c r="W1175" s="11">
        <f t="shared" si="259"/>
        <v>4.40112947043102E-2</v>
      </c>
      <c r="X1175" s="92">
        <f t="shared" si="260"/>
        <v>8705.3773447036747</v>
      </c>
      <c r="Y1175" s="15">
        <f t="shared" si="261"/>
        <v>8265.2643976605723</v>
      </c>
      <c r="Z1175" s="15">
        <f t="shared" si="262"/>
        <v>440.112947043102</v>
      </c>
      <c r="AA1175" s="111">
        <f t="shared" si="263"/>
        <v>87.053773447036747</v>
      </c>
      <c r="AB1175" s="87">
        <f t="shared" si="263"/>
        <v>82.652643976605731</v>
      </c>
      <c r="AC1175" s="127">
        <f t="shared" si="263"/>
        <v>4.4011294704310204</v>
      </c>
      <c r="AD1175" s="2"/>
      <c r="AE1175" s="2"/>
      <c r="AF1175" s="115"/>
    </row>
    <row r="1176" spans="1:32" x14ac:dyDescent="0.25">
      <c r="A1176" s="183" t="s">
        <v>54</v>
      </c>
      <c r="B1176" s="183" t="s">
        <v>38</v>
      </c>
      <c r="C1176" s="40" t="s">
        <v>975</v>
      </c>
      <c r="D1176" s="183">
        <v>1</v>
      </c>
      <c r="E1176" s="207" t="s">
        <v>573</v>
      </c>
      <c r="F1176" s="207">
        <v>6</v>
      </c>
      <c r="G1176" s="186"/>
      <c r="H1176" s="109">
        <v>2.858666666666636</v>
      </c>
      <c r="I1176" s="121">
        <v>10.960156440734863</v>
      </c>
      <c r="J1176" s="121">
        <v>10.791416097513839</v>
      </c>
      <c r="K1176" s="121">
        <v>0.1687403432210246</v>
      </c>
      <c r="L1176" s="130"/>
      <c r="M1176" s="109">
        <v>0.10960156440734864</v>
      </c>
      <c r="N1176" s="109">
        <v>0.10791416097513838</v>
      </c>
      <c r="O1176" s="109">
        <v>1.687403432210246E-3</v>
      </c>
      <c r="P1176" s="130"/>
      <c r="Q1176" s="109">
        <v>1.3423399999999999</v>
      </c>
      <c r="R1176" s="107">
        <f t="shared" si="258"/>
        <v>0.14712256396656037</v>
      </c>
      <c r="S1176" s="109">
        <f t="shared" si="258"/>
        <v>0.14485749484336724</v>
      </c>
      <c r="T1176" s="110">
        <f t="shared" si="258"/>
        <v>2.2650691231931013E-3</v>
      </c>
      <c r="U1176" s="108">
        <f t="shared" si="259"/>
        <v>0.88273538379936212</v>
      </c>
      <c r="V1176" s="11">
        <f t="shared" si="259"/>
        <v>0.86914496906020344</v>
      </c>
      <c r="W1176" s="11">
        <f t="shared" si="259"/>
        <v>1.359041473915861E-2</v>
      </c>
      <c r="X1176" s="92">
        <f t="shared" si="260"/>
        <v>8827.3538379936217</v>
      </c>
      <c r="Y1176" s="15">
        <f t="shared" si="261"/>
        <v>8691.449690602034</v>
      </c>
      <c r="Z1176" s="15">
        <f t="shared" si="262"/>
        <v>135.90414739158609</v>
      </c>
      <c r="AA1176" s="111">
        <f t="shared" si="263"/>
        <v>88.273538379936213</v>
      </c>
      <c r="AB1176" s="87">
        <f t="shared" si="263"/>
        <v>86.914496906020347</v>
      </c>
      <c r="AC1176" s="127">
        <f t="shared" si="263"/>
        <v>1.3590414739158609</v>
      </c>
      <c r="AD1176" s="2"/>
      <c r="AE1176" s="2"/>
      <c r="AF1176" s="115"/>
    </row>
    <row r="1177" spans="1:32" x14ac:dyDescent="0.25">
      <c r="A1177" s="183" t="s">
        <v>54</v>
      </c>
      <c r="B1177" s="183" t="s">
        <v>38</v>
      </c>
      <c r="C1177" s="40" t="s">
        <v>975</v>
      </c>
      <c r="D1177" s="183">
        <v>1</v>
      </c>
      <c r="E1177" s="207" t="s">
        <v>574</v>
      </c>
      <c r="F1177" s="207">
        <v>6</v>
      </c>
      <c r="G1177" s="186"/>
      <c r="H1177" s="109">
        <v>2.704549892599041</v>
      </c>
      <c r="I1177" s="121">
        <v>10.709418296813965</v>
      </c>
      <c r="J1177" s="121">
        <v>10.463641416139614</v>
      </c>
      <c r="K1177" s="121">
        <v>0.24577688067435055</v>
      </c>
      <c r="L1177" s="130"/>
      <c r="M1177" s="109">
        <v>0.10709418296813965</v>
      </c>
      <c r="N1177" s="109">
        <v>0.10463641416139614</v>
      </c>
      <c r="O1177" s="109">
        <v>2.4577688067435057E-3</v>
      </c>
      <c r="P1177" s="130"/>
      <c r="Q1177" s="109">
        <v>1.4194799999999999</v>
      </c>
      <c r="R1177" s="107">
        <f t="shared" si="258"/>
        <v>0.15201805083961484</v>
      </c>
      <c r="S1177" s="109">
        <f t="shared" si="258"/>
        <v>0.14852929717381858</v>
      </c>
      <c r="T1177" s="110">
        <f t="shared" si="258"/>
        <v>3.4887536657962712E-3</v>
      </c>
      <c r="U1177" s="108">
        <f t="shared" si="259"/>
        <v>0.91210830503768903</v>
      </c>
      <c r="V1177" s="11">
        <f t="shared" si="259"/>
        <v>0.89117578304291156</v>
      </c>
      <c r="W1177" s="11">
        <f t="shared" si="259"/>
        <v>2.0932521994777624E-2</v>
      </c>
      <c r="X1177" s="92">
        <f t="shared" si="260"/>
        <v>9121.0830503768902</v>
      </c>
      <c r="Y1177" s="15">
        <f t="shared" si="261"/>
        <v>8911.7578304291164</v>
      </c>
      <c r="Z1177" s="15">
        <f t="shared" si="262"/>
        <v>209.32521994777625</v>
      </c>
      <c r="AA1177" s="111">
        <f t="shared" si="263"/>
        <v>91.210830503768904</v>
      </c>
      <c r="AB1177" s="87">
        <f t="shared" si="263"/>
        <v>89.117578304291172</v>
      </c>
      <c r="AC1177" s="127">
        <f t="shared" si="263"/>
        <v>2.0932521994777624</v>
      </c>
      <c r="AD1177" s="2"/>
      <c r="AE1177" s="2"/>
      <c r="AF1177" s="115"/>
    </row>
    <row r="1178" spans="1:32" x14ac:dyDescent="0.25">
      <c r="A1178" s="183" t="s">
        <v>54</v>
      </c>
      <c r="B1178" s="183" t="s">
        <v>38</v>
      </c>
      <c r="C1178" s="40" t="s">
        <v>975</v>
      </c>
      <c r="D1178" s="183">
        <v>1</v>
      </c>
      <c r="E1178" s="207" t="s">
        <v>575</v>
      </c>
      <c r="F1178" s="207">
        <v>7.5</v>
      </c>
      <c r="G1178" s="186"/>
      <c r="H1178" s="109">
        <v>2.679036797665014</v>
      </c>
      <c r="I1178" s="121">
        <v>10.92938232421875</v>
      </c>
      <c r="J1178" s="121">
        <v>9.2237622410068241</v>
      </c>
      <c r="K1178" s="121">
        <v>1.7056200832119259</v>
      </c>
      <c r="L1178" s="130"/>
      <c r="M1178" s="109">
        <v>0.1092938232421875</v>
      </c>
      <c r="N1178" s="109">
        <v>9.2237622410068235E-2</v>
      </c>
      <c r="O1178" s="109">
        <v>1.7056200832119259E-2</v>
      </c>
      <c r="P1178" s="130"/>
      <c r="Q1178" s="109">
        <v>1.42374</v>
      </c>
      <c r="R1178" s="107">
        <f t="shared" si="258"/>
        <v>0.15560598790283203</v>
      </c>
      <c r="S1178" s="109">
        <f t="shared" si="258"/>
        <v>0.13132239253011055</v>
      </c>
      <c r="T1178" s="110">
        <f t="shared" si="258"/>
        <v>2.4283595372721473E-2</v>
      </c>
      <c r="U1178" s="108">
        <f t="shared" si="259"/>
        <v>1.1670449092712403</v>
      </c>
      <c r="V1178" s="11">
        <f t="shared" si="259"/>
        <v>0.9849179439758291</v>
      </c>
      <c r="W1178" s="11">
        <f t="shared" si="259"/>
        <v>0.18212696529541103</v>
      </c>
      <c r="X1178" s="92">
        <f t="shared" si="260"/>
        <v>11670.449092712402</v>
      </c>
      <c r="Y1178" s="15">
        <f t="shared" si="261"/>
        <v>9849.1794397582908</v>
      </c>
      <c r="Z1178" s="15">
        <f t="shared" si="262"/>
        <v>1821.2696529541104</v>
      </c>
      <c r="AA1178" s="111">
        <f t="shared" si="263"/>
        <v>116.70449092712403</v>
      </c>
      <c r="AB1178" s="87">
        <f t="shared" si="263"/>
        <v>98.491794397582908</v>
      </c>
      <c r="AC1178" s="127">
        <f t="shared" si="263"/>
        <v>18.212696529541105</v>
      </c>
      <c r="AD1178" s="2"/>
      <c r="AE1178" s="2"/>
      <c r="AF1178" s="115"/>
    </row>
    <row r="1179" spans="1:32" x14ac:dyDescent="0.25">
      <c r="A1179" s="183" t="s">
        <v>54</v>
      </c>
      <c r="B1179" s="183" t="s">
        <v>38</v>
      </c>
      <c r="C1179" s="40" t="s">
        <v>975</v>
      </c>
      <c r="D1179" s="183">
        <v>1</v>
      </c>
      <c r="E1179" s="207" t="s">
        <v>576</v>
      </c>
      <c r="F1179" s="207">
        <v>9</v>
      </c>
      <c r="G1179" s="186"/>
      <c r="H1179" s="109">
        <v>2.8219971056440287</v>
      </c>
      <c r="I1179" s="121">
        <v>9.064666748046875</v>
      </c>
      <c r="J1179" s="121">
        <v>8.6987665372370948</v>
      </c>
      <c r="K1179" s="121">
        <v>0.36590021080978019</v>
      </c>
      <c r="L1179" s="130"/>
      <c r="M1179" s="109">
        <v>9.0646667480468748E-2</v>
      </c>
      <c r="N1179" s="109">
        <v>8.6987665372370945E-2</v>
      </c>
      <c r="O1179" s="109">
        <v>3.6590021080978017E-3</v>
      </c>
      <c r="P1179" s="130"/>
      <c r="Q1179" s="109">
        <v>1.35772</v>
      </c>
      <c r="R1179" s="107">
        <f t="shared" si="258"/>
        <v>0.12307279337158203</v>
      </c>
      <c r="S1179" s="109">
        <f t="shared" si="258"/>
        <v>0.11810489302937548</v>
      </c>
      <c r="T1179" s="110">
        <f t="shared" si="258"/>
        <v>4.9679003422065477E-3</v>
      </c>
      <c r="U1179" s="108">
        <f t="shared" si="259"/>
        <v>1.1076551403442383</v>
      </c>
      <c r="V1179" s="11">
        <f t="shared" si="259"/>
        <v>1.0629440372643792</v>
      </c>
      <c r="W1179" s="11">
        <f t="shared" si="259"/>
        <v>4.4711103079858927E-2</v>
      </c>
      <c r="X1179" s="92">
        <f t="shared" si="260"/>
        <v>11076.551403442383</v>
      </c>
      <c r="Y1179" s="15">
        <f t="shared" si="261"/>
        <v>10629.440372643792</v>
      </c>
      <c r="Z1179" s="15">
        <f t="shared" si="262"/>
        <v>447.1110307985893</v>
      </c>
      <c r="AA1179" s="111">
        <f t="shared" si="263"/>
        <v>110.76551403442383</v>
      </c>
      <c r="AB1179" s="87">
        <f t="shared" si="263"/>
        <v>106.29440372643792</v>
      </c>
      <c r="AC1179" s="127">
        <f t="shared" si="263"/>
        <v>4.4711103079858932</v>
      </c>
      <c r="AD1179" s="2"/>
      <c r="AE1179" s="2"/>
      <c r="AF1179" s="115"/>
    </row>
    <row r="1180" spans="1:32" x14ac:dyDescent="0.25">
      <c r="A1180" s="183" t="s">
        <v>54</v>
      </c>
      <c r="B1180" s="183" t="s">
        <v>38</v>
      </c>
      <c r="C1180" s="40" t="s">
        <v>975</v>
      </c>
      <c r="D1180" s="183">
        <v>2</v>
      </c>
      <c r="E1180" s="207" t="s">
        <v>453</v>
      </c>
      <c r="F1180" s="207">
        <v>2.5</v>
      </c>
      <c r="G1180" s="186">
        <v>100</v>
      </c>
      <c r="H1180" s="109">
        <v>2.7188120882569864</v>
      </c>
      <c r="I1180" s="121">
        <v>9.7417278289794922</v>
      </c>
      <c r="J1180" s="121">
        <v>9.5902335136913646</v>
      </c>
      <c r="K1180" s="121">
        <v>0.15149431528812762</v>
      </c>
      <c r="L1180" s="130"/>
      <c r="M1180" s="109">
        <v>9.741727828979492E-2</v>
      </c>
      <c r="N1180" s="109">
        <v>9.5902335136913652E-2</v>
      </c>
      <c r="O1180" s="109">
        <v>1.5149431528812761E-3</v>
      </c>
      <c r="P1180" s="130"/>
      <c r="Q1180" s="109">
        <v>1.3679399999999999</v>
      </c>
      <c r="R1180" s="107">
        <f t="shared" si="258"/>
        <v>0.13326099166374206</v>
      </c>
      <c r="S1180" s="109">
        <f t="shared" si="258"/>
        <v>0.13118864032718966</v>
      </c>
      <c r="T1180" s="110">
        <f t="shared" si="258"/>
        <v>2.0723513365524127E-3</v>
      </c>
      <c r="U1180" s="108">
        <f t="shared" si="259"/>
        <v>0.33315247915935514</v>
      </c>
      <c r="V1180" s="11">
        <f t="shared" si="259"/>
        <v>0.32797160081797416</v>
      </c>
      <c r="W1180" s="11">
        <f t="shared" si="259"/>
        <v>5.1808783413810327E-3</v>
      </c>
      <c r="X1180" s="92">
        <f t="shared" si="260"/>
        <v>3331.5247915935515</v>
      </c>
      <c r="Y1180" s="15">
        <f t="shared" si="261"/>
        <v>3279.7160081797415</v>
      </c>
      <c r="Z1180" s="15">
        <f t="shared" si="262"/>
        <v>51.808783413810325</v>
      </c>
      <c r="AA1180" s="111">
        <f t="shared" si="263"/>
        <v>33.315247915935515</v>
      </c>
      <c r="AB1180" s="87">
        <f t="shared" si="263"/>
        <v>32.797160081797415</v>
      </c>
      <c r="AC1180" s="127">
        <f t="shared" si="263"/>
        <v>0.51808783413810322</v>
      </c>
      <c r="AD1180" s="2"/>
      <c r="AE1180" s="2"/>
      <c r="AF1180" s="115"/>
    </row>
    <row r="1181" spans="1:32" x14ac:dyDescent="0.25">
      <c r="A1181" s="183" t="s">
        <v>54</v>
      </c>
      <c r="B1181" s="183" t="s">
        <v>38</v>
      </c>
      <c r="C1181" s="40" t="s">
        <v>975</v>
      </c>
      <c r="D1181" s="183">
        <v>2</v>
      </c>
      <c r="E1181" s="207" t="s">
        <v>454</v>
      </c>
      <c r="F1181" s="207">
        <v>3</v>
      </c>
      <c r="G1181" s="186"/>
      <c r="H1181" s="109">
        <v>2.6818709745538434</v>
      </c>
      <c r="I1181" s="121">
        <v>10.099414825439453</v>
      </c>
      <c r="J1181" s="121">
        <v>9.7945300531090336</v>
      </c>
      <c r="K1181" s="121">
        <v>0.30488477233041955</v>
      </c>
      <c r="L1181" s="130"/>
      <c r="M1181" s="109">
        <v>0.10099414825439453</v>
      </c>
      <c r="N1181" s="109">
        <v>9.7945300531090337E-2</v>
      </c>
      <c r="O1181" s="109">
        <v>3.0488477233041955E-3</v>
      </c>
      <c r="P1181" s="130"/>
      <c r="Q1181" s="109">
        <v>1.40788</v>
      </c>
      <c r="R1181" s="107">
        <f t="shared" si="258"/>
        <v>0.14218764144439697</v>
      </c>
      <c r="S1181" s="109">
        <f t="shared" si="258"/>
        <v>0.13789522971171148</v>
      </c>
      <c r="T1181" s="110">
        <f t="shared" si="258"/>
        <v>4.2924117326855107E-3</v>
      </c>
      <c r="U1181" s="108">
        <f t="shared" si="259"/>
        <v>0.42656292433319093</v>
      </c>
      <c r="V1181" s="11">
        <f t="shared" si="259"/>
        <v>0.41368568913513437</v>
      </c>
      <c r="W1181" s="11">
        <f t="shared" si="259"/>
        <v>1.2877235198056534E-2</v>
      </c>
      <c r="X1181" s="92">
        <f t="shared" si="260"/>
        <v>4265.6292433319095</v>
      </c>
      <c r="Y1181" s="15">
        <f t="shared" si="261"/>
        <v>4136.8568913513436</v>
      </c>
      <c r="Z1181" s="15">
        <f t="shared" si="262"/>
        <v>128.77235198056533</v>
      </c>
      <c r="AA1181" s="111">
        <f t="shared" si="263"/>
        <v>42.656292433319095</v>
      </c>
      <c r="AB1181" s="87">
        <f t="shared" si="263"/>
        <v>41.368568913513435</v>
      </c>
      <c r="AC1181" s="127">
        <f t="shared" si="263"/>
        <v>1.2877235198056534</v>
      </c>
      <c r="AD1181" s="2"/>
      <c r="AE1181" s="2"/>
      <c r="AF1181" s="115"/>
    </row>
    <row r="1182" spans="1:32" x14ac:dyDescent="0.25">
      <c r="A1182" s="183" t="s">
        <v>54</v>
      </c>
      <c r="B1182" s="183" t="s">
        <v>38</v>
      </c>
      <c r="C1182" s="40" t="s">
        <v>975</v>
      </c>
      <c r="D1182" s="183">
        <v>2</v>
      </c>
      <c r="E1182" s="207" t="s">
        <v>455</v>
      </c>
      <c r="F1182" s="207">
        <v>3</v>
      </c>
      <c r="G1182" s="186"/>
      <c r="H1182" s="109">
        <v>2.5686102158414736</v>
      </c>
      <c r="I1182" s="121">
        <v>10.120810508728027</v>
      </c>
      <c r="J1182" s="121">
        <v>9.8518649001689145</v>
      </c>
      <c r="K1182" s="121">
        <v>0.26894560855911287</v>
      </c>
      <c r="L1182" s="130"/>
      <c r="M1182" s="109">
        <v>0.10120810508728027</v>
      </c>
      <c r="N1182" s="109">
        <v>9.8518649001689149E-2</v>
      </c>
      <c r="O1182" s="109">
        <v>2.6894560855911286E-3</v>
      </c>
      <c r="P1182" s="130"/>
      <c r="Q1182" s="109">
        <v>1.4207200000000002</v>
      </c>
      <c r="R1182" s="107">
        <f t="shared" si="258"/>
        <v>0.14378837905960085</v>
      </c>
      <c r="S1182" s="109">
        <f t="shared" si="258"/>
        <v>0.13996741500967982</v>
      </c>
      <c r="T1182" s="110">
        <f t="shared" si="258"/>
        <v>3.8209640499210287E-3</v>
      </c>
      <c r="U1182" s="108">
        <f t="shared" si="259"/>
        <v>0.43136513717880254</v>
      </c>
      <c r="V1182" s="11">
        <f t="shared" si="259"/>
        <v>0.41990224502903944</v>
      </c>
      <c r="W1182" s="11">
        <f t="shared" si="259"/>
        <v>1.1462892149763088E-2</v>
      </c>
      <c r="X1182" s="92">
        <f t="shared" si="260"/>
        <v>4313.6513717880252</v>
      </c>
      <c r="Y1182" s="15">
        <f t="shared" si="261"/>
        <v>4199.0224502903948</v>
      </c>
      <c r="Z1182" s="15">
        <f t="shared" si="262"/>
        <v>114.62892149763088</v>
      </c>
      <c r="AA1182" s="111">
        <f t="shared" si="263"/>
        <v>43.136513717880256</v>
      </c>
      <c r="AB1182" s="87">
        <f t="shared" si="263"/>
        <v>41.990224502903949</v>
      </c>
      <c r="AC1182" s="127">
        <f t="shared" si="263"/>
        <v>1.1462892149763089</v>
      </c>
      <c r="AD1182" s="2"/>
      <c r="AE1182" s="2"/>
      <c r="AF1182" s="115"/>
    </row>
    <row r="1183" spans="1:32" x14ac:dyDescent="0.25">
      <c r="A1183" s="183" t="s">
        <v>54</v>
      </c>
      <c r="B1183" s="183" t="s">
        <v>38</v>
      </c>
      <c r="C1183" s="40" t="s">
        <v>975</v>
      </c>
      <c r="D1183" s="183">
        <v>2</v>
      </c>
      <c r="E1183" s="207" t="s">
        <v>465</v>
      </c>
      <c r="F1183" s="207">
        <v>3</v>
      </c>
      <c r="G1183" s="186"/>
      <c r="H1183" s="109">
        <v>2.6032883642496887</v>
      </c>
      <c r="I1183" s="121">
        <v>10.209460258483887</v>
      </c>
      <c r="J1183" s="121">
        <v>9.8079005799446186</v>
      </c>
      <c r="K1183" s="121">
        <v>0.40155967853926811</v>
      </c>
      <c r="L1183" s="130"/>
      <c r="M1183" s="109">
        <v>0.10209460258483886</v>
      </c>
      <c r="N1183" s="109">
        <v>9.8079005799446187E-2</v>
      </c>
      <c r="O1183" s="109">
        <v>4.0155967853926812E-3</v>
      </c>
      <c r="P1183" s="130"/>
      <c r="Q1183" s="109">
        <v>1.4288599999999998</v>
      </c>
      <c r="R1183" s="107">
        <f t="shared" si="258"/>
        <v>0.14587889384937283</v>
      </c>
      <c r="S1183" s="109">
        <f t="shared" si="258"/>
        <v>0.14014116822659667</v>
      </c>
      <c r="T1183" s="110">
        <f t="shared" si="258"/>
        <v>5.7377256227761856E-3</v>
      </c>
      <c r="U1183" s="108">
        <f t="shared" si="259"/>
        <v>0.43763668154811852</v>
      </c>
      <c r="V1183" s="11">
        <f t="shared" si="259"/>
        <v>0.42042350467979001</v>
      </c>
      <c r="W1183" s="11">
        <f t="shared" si="259"/>
        <v>1.7213176868328559E-2</v>
      </c>
      <c r="X1183" s="92">
        <f t="shared" si="260"/>
        <v>4376.3668154811849</v>
      </c>
      <c r="Y1183" s="15">
        <f t="shared" si="261"/>
        <v>4204.2350467979004</v>
      </c>
      <c r="Z1183" s="15">
        <f t="shared" si="262"/>
        <v>172.13176868328557</v>
      </c>
      <c r="AA1183" s="111">
        <f t="shared" si="263"/>
        <v>43.763668154811846</v>
      </c>
      <c r="AB1183" s="87">
        <f t="shared" si="263"/>
        <v>42.042350467979006</v>
      </c>
      <c r="AC1183" s="127">
        <f t="shared" si="263"/>
        <v>1.7213176868328557</v>
      </c>
      <c r="AD1183" s="2"/>
      <c r="AE1183" s="2"/>
      <c r="AF1183" s="115"/>
    </row>
    <row r="1184" spans="1:32" x14ac:dyDescent="0.25">
      <c r="A1184" s="183" t="s">
        <v>54</v>
      </c>
      <c r="B1184" s="183" t="s">
        <v>38</v>
      </c>
      <c r="C1184" s="40" t="s">
        <v>975</v>
      </c>
      <c r="D1184" s="183">
        <v>2</v>
      </c>
      <c r="E1184" s="207" t="s">
        <v>466</v>
      </c>
      <c r="F1184" s="207">
        <v>3</v>
      </c>
      <c r="G1184" s="186"/>
      <c r="H1184" s="109">
        <v>2.7100549264825893</v>
      </c>
      <c r="I1184" s="121">
        <v>10.205857753753662</v>
      </c>
      <c r="J1184" s="121">
        <v>9.8974507163683061</v>
      </c>
      <c r="K1184" s="121">
        <v>0.30840703738535602</v>
      </c>
      <c r="L1184" s="130"/>
      <c r="M1184" s="109">
        <v>0.10205857753753662</v>
      </c>
      <c r="N1184" s="109">
        <v>9.8974507163683056E-2</v>
      </c>
      <c r="O1184" s="109">
        <v>3.08407037385356E-3</v>
      </c>
      <c r="P1184" s="130"/>
      <c r="Q1184" s="109">
        <v>1.42428</v>
      </c>
      <c r="R1184" s="107">
        <f t="shared" si="258"/>
        <v>0.14535999081516265</v>
      </c>
      <c r="S1184" s="109">
        <f t="shared" si="258"/>
        <v>0.14096741106309049</v>
      </c>
      <c r="T1184" s="110">
        <f t="shared" si="258"/>
        <v>4.3925797520721482E-3</v>
      </c>
      <c r="U1184" s="108">
        <f t="shared" si="259"/>
        <v>0.43607997244548802</v>
      </c>
      <c r="V1184" s="11">
        <f t="shared" si="259"/>
        <v>0.4229022331892715</v>
      </c>
      <c r="W1184" s="11">
        <f t="shared" si="259"/>
        <v>1.3177739256216445E-2</v>
      </c>
      <c r="X1184" s="92">
        <f t="shared" si="260"/>
        <v>4360.7997244548806</v>
      </c>
      <c r="Y1184" s="15">
        <f t="shared" si="261"/>
        <v>4229.0223318927146</v>
      </c>
      <c r="Z1184" s="15">
        <f t="shared" si="262"/>
        <v>131.77739256216444</v>
      </c>
      <c r="AA1184" s="111">
        <f t="shared" si="263"/>
        <v>43.607997244548805</v>
      </c>
      <c r="AB1184" s="87">
        <f t="shared" si="263"/>
        <v>42.290223318927147</v>
      </c>
      <c r="AC1184" s="127">
        <f t="shared" si="263"/>
        <v>1.3177739256216443</v>
      </c>
      <c r="AD1184" s="2"/>
      <c r="AE1184" s="2"/>
      <c r="AF1184" s="115"/>
    </row>
    <row r="1185" spans="1:32" x14ac:dyDescent="0.25">
      <c r="A1185" s="183" t="s">
        <v>54</v>
      </c>
      <c r="B1185" s="183" t="s">
        <v>38</v>
      </c>
      <c r="C1185" s="40" t="s">
        <v>975</v>
      </c>
      <c r="D1185" s="183">
        <v>2</v>
      </c>
      <c r="E1185" s="207" t="s">
        <v>490</v>
      </c>
      <c r="F1185" s="207">
        <v>3</v>
      </c>
      <c r="G1185" s="186"/>
      <c r="H1185" s="109">
        <v>2.7061855670102961</v>
      </c>
      <c r="I1185" s="121">
        <v>9.9729852676391602</v>
      </c>
      <c r="J1185" s="121">
        <v>9.8819903676042866</v>
      </c>
      <c r="K1185" s="121">
        <v>9.0994900034873538E-2</v>
      </c>
      <c r="L1185" s="130"/>
      <c r="M1185" s="109">
        <v>9.9729852676391603E-2</v>
      </c>
      <c r="N1185" s="109">
        <v>9.8819903676042861E-2</v>
      </c>
      <c r="O1185" s="109">
        <v>9.0994900034873543E-4</v>
      </c>
      <c r="P1185" s="130"/>
      <c r="Q1185" s="109">
        <v>1.43594</v>
      </c>
      <c r="R1185" s="107">
        <f t="shared" si="258"/>
        <v>0.14320608465213777</v>
      </c>
      <c r="S1185" s="109">
        <f t="shared" si="258"/>
        <v>0.141899452484577</v>
      </c>
      <c r="T1185" s="110">
        <f t="shared" si="258"/>
        <v>1.3066321675607631E-3</v>
      </c>
      <c r="U1185" s="108">
        <f t="shared" si="259"/>
        <v>0.42961825395641323</v>
      </c>
      <c r="V1185" s="11">
        <f t="shared" si="259"/>
        <v>0.42569835745373091</v>
      </c>
      <c r="W1185" s="11">
        <f t="shared" si="259"/>
        <v>3.919896502682289E-3</v>
      </c>
      <c r="X1185" s="92">
        <f t="shared" si="260"/>
        <v>4296.1825395641326</v>
      </c>
      <c r="Y1185" s="15">
        <f t="shared" si="261"/>
        <v>4256.9835745373093</v>
      </c>
      <c r="Z1185" s="15">
        <f t="shared" si="262"/>
        <v>39.19896502682289</v>
      </c>
      <c r="AA1185" s="111">
        <f t="shared" si="263"/>
        <v>42.961825395641327</v>
      </c>
      <c r="AB1185" s="87">
        <f t="shared" si="263"/>
        <v>42.569835745373091</v>
      </c>
      <c r="AC1185" s="127">
        <f t="shared" si="263"/>
        <v>0.39198965026822891</v>
      </c>
      <c r="AD1185" s="2"/>
      <c r="AE1185" s="2"/>
      <c r="AF1185" s="115"/>
    </row>
    <row r="1186" spans="1:32" x14ac:dyDescent="0.25">
      <c r="A1186" s="183" t="s">
        <v>54</v>
      </c>
      <c r="B1186" s="183" t="s">
        <v>38</v>
      </c>
      <c r="C1186" s="40" t="s">
        <v>975</v>
      </c>
      <c r="D1186" s="183">
        <v>2</v>
      </c>
      <c r="E1186" s="207" t="s">
        <v>508</v>
      </c>
      <c r="F1186" s="207">
        <v>3</v>
      </c>
      <c r="G1186" s="186"/>
      <c r="H1186" s="109">
        <v>2.5243531999579893</v>
      </c>
      <c r="I1186" s="121">
        <v>9.5968217849731445</v>
      </c>
      <c r="J1186" s="121">
        <v>9.3850261763751313</v>
      </c>
      <c r="K1186" s="121">
        <v>0.21179560859801327</v>
      </c>
      <c r="L1186" s="130"/>
      <c r="M1186" s="109">
        <v>9.5968217849731446E-2</v>
      </c>
      <c r="N1186" s="109">
        <v>9.3850261763751316E-2</v>
      </c>
      <c r="O1186" s="109">
        <v>2.1179560859801326E-3</v>
      </c>
      <c r="P1186" s="130"/>
      <c r="Q1186" s="109">
        <v>1.4237199999999999</v>
      </c>
      <c r="R1186" s="107">
        <f t="shared" si="258"/>
        <v>0.13663187111701963</v>
      </c>
      <c r="S1186" s="109">
        <f t="shared" si="258"/>
        <v>0.13361649467828801</v>
      </c>
      <c r="T1186" s="110">
        <f t="shared" si="258"/>
        <v>3.0153764387316341E-3</v>
      </c>
      <c r="U1186" s="108">
        <f t="shared" si="259"/>
        <v>0.40989561335105895</v>
      </c>
      <c r="V1186" s="11">
        <f t="shared" si="259"/>
        <v>0.40084948403486403</v>
      </c>
      <c r="W1186" s="11">
        <f t="shared" si="259"/>
        <v>9.0461293161949018E-3</v>
      </c>
      <c r="X1186" s="92">
        <f t="shared" si="260"/>
        <v>4098.9561335105891</v>
      </c>
      <c r="Y1186" s="15">
        <f t="shared" si="261"/>
        <v>4008.4948403486405</v>
      </c>
      <c r="Z1186" s="15">
        <f t="shared" si="262"/>
        <v>90.461293161949015</v>
      </c>
      <c r="AA1186" s="111">
        <f t="shared" si="263"/>
        <v>40.98956133510589</v>
      </c>
      <c r="AB1186" s="87">
        <f t="shared" si="263"/>
        <v>40.084948403486408</v>
      </c>
      <c r="AC1186" s="127">
        <f t="shared" si="263"/>
        <v>0.90461293161949019</v>
      </c>
      <c r="AD1186" s="2"/>
      <c r="AE1186" s="2"/>
      <c r="AF1186" s="115"/>
    </row>
    <row r="1187" spans="1:32" x14ac:dyDescent="0.25">
      <c r="A1187" s="183" t="s">
        <v>54</v>
      </c>
      <c r="B1187" s="183" t="s">
        <v>38</v>
      </c>
      <c r="C1187" s="40" t="s">
        <v>975</v>
      </c>
      <c r="D1187" s="183">
        <v>2</v>
      </c>
      <c r="E1187" s="207" t="s">
        <v>509</v>
      </c>
      <c r="F1187" s="207">
        <v>3</v>
      </c>
      <c r="G1187" s="186"/>
      <c r="H1187" s="109">
        <v>2.496234129546048</v>
      </c>
      <c r="I1187" s="121">
        <v>9.5365257263183594</v>
      </c>
      <c r="J1187" s="121">
        <v>8.9161470362722888</v>
      </c>
      <c r="K1187" s="121">
        <v>0.6203786900460706</v>
      </c>
      <c r="L1187" s="130"/>
      <c r="M1187" s="109">
        <v>9.5365257263183595E-2</v>
      </c>
      <c r="N1187" s="109">
        <v>8.9161470362722886E-2</v>
      </c>
      <c r="O1187" s="109">
        <v>6.2037869004607062E-3</v>
      </c>
      <c r="P1187" s="130"/>
      <c r="Q1187" s="109">
        <v>1.3751599999999999</v>
      </c>
      <c r="R1187" s="107">
        <f t="shared" si="258"/>
        <v>0.13114248717803956</v>
      </c>
      <c r="S1187" s="109">
        <f t="shared" si="258"/>
        <v>0.122611287584002</v>
      </c>
      <c r="T1187" s="110">
        <f t="shared" si="258"/>
        <v>8.5311995940375446E-3</v>
      </c>
      <c r="U1187" s="108">
        <f t="shared" si="259"/>
        <v>0.39342746153411867</v>
      </c>
      <c r="V1187" s="11">
        <f t="shared" si="259"/>
        <v>0.36783386275200602</v>
      </c>
      <c r="W1187" s="11">
        <f t="shared" si="259"/>
        <v>2.5593598782112634E-2</v>
      </c>
      <c r="X1187" s="92">
        <f t="shared" si="260"/>
        <v>3934.2746153411867</v>
      </c>
      <c r="Y1187" s="15">
        <f t="shared" si="261"/>
        <v>3678.3386275200601</v>
      </c>
      <c r="Z1187" s="15">
        <f t="shared" si="262"/>
        <v>255.93598782112633</v>
      </c>
      <c r="AA1187" s="111">
        <f t="shared" si="263"/>
        <v>39.342746153411866</v>
      </c>
      <c r="AB1187" s="87">
        <f t="shared" si="263"/>
        <v>36.783386275200598</v>
      </c>
      <c r="AC1187" s="127">
        <f t="shared" si="263"/>
        <v>2.5593598782112634</v>
      </c>
      <c r="AD1187" s="2"/>
      <c r="AE1187" s="2"/>
      <c r="AF1187" s="115"/>
    </row>
    <row r="1188" spans="1:32" x14ac:dyDescent="0.25">
      <c r="A1188" s="183" t="s">
        <v>54</v>
      </c>
      <c r="B1188" s="183" t="s">
        <v>38</v>
      </c>
      <c r="C1188" s="40" t="s">
        <v>975</v>
      </c>
      <c r="D1188" s="183">
        <v>2</v>
      </c>
      <c r="E1188" s="207" t="s">
        <v>510</v>
      </c>
      <c r="F1188" s="207">
        <v>3</v>
      </c>
      <c r="G1188" s="186"/>
      <c r="H1188" s="109">
        <v>2.4840764331208867</v>
      </c>
      <c r="I1188" s="121">
        <v>9.6578130722045898</v>
      </c>
      <c r="J1188" s="121">
        <v>9.1733494977282994</v>
      </c>
      <c r="K1188" s="121">
        <v>0.4844635744762904</v>
      </c>
      <c r="L1188" s="130"/>
      <c r="M1188" s="109">
        <v>9.6578130722045893E-2</v>
      </c>
      <c r="N1188" s="109">
        <v>9.1733494977282989E-2</v>
      </c>
      <c r="O1188" s="109">
        <v>4.844635744762904E-3</v>
      </c>
      <c r="P1188" s="130"/>
      <c r="Q1188" s="109">
        <v>1.4458599999999999</v>
      </c>
      <c r="R1188" s="107">
        <f t="shared" si="258"/>
        <v>0.13963845608577727</v>
      </c>
      <c r="S1188" s="109">
        <f t="shared" si="258"/>
        <v>0.13263379104785439</v>
      </c>
      <c r="T1188" s="110">
        <f t="shared" si="258"/>
        <v>7.0046650379228925E-3</v>
      </c>
      <c r="U1188" s="108">
        <f t="shared" si="259"/>
        <v>0.41891536825733178</v>
      </c>
      <c r="V1188" s="11">
        <f t="shared" si="259"/>
        <v>0.39790137314356311</v>
      </c>
      <c r="W1188" s="11">
        <f t="shared" si="259"/>
        <v>2.1013995113768676E-2</v>
      </c>
      <c r="X1188" s="92">
        <f t="shared" si="260"/>
        <v>4189.1536825733174</v>
      </c>
      <c r="Y1188" s="15">
        <f t="shared" si="261"/>
        <v>3979.0137314356311</v>
      </c>
      <c r="Z1188" s="15">
        <f t="shared" si="262"/>
        <v>210.13995113768675</v>
      </c>
      <c r="AA1188" s="111">
        <f t="shared" si="263"/>
        <v>41.891536825733176</v>
      </c>
      <c r="AB1188" s="87">
        <f t="shared" si="263"/>
        <v>39.790137314356315</v>
      </c>
      <c r="AC1188" s="127">
        <f t="shared" si="263"/>
        <v>2.1013995113768678</v>
      </c>
      <c r="AD1188" s="2"/>
      <c r="AE1188" s="2"/>
      <c r="AF1188" s="115"/>
    </row>
    <row r="1189" spans="1:32" x14ac:dyDescent="0.25">
      <c r="A1189" s="183" t="s">
        <v>54</v>
      </c>
      <c r="B1189" s="183" t="s">
        <v>38</v>
      </c>
      <c r="C1189" s="40" t="s">
        <v>975</v>
      </c>
      <c r="D1189" s="183">
        <v>2</v>
      </c>
      <c r="E1189" s="207" t="s">
        <v>511</v>
      </c>
      <c r="F1189" s="207">
        <v>3</v>
      </c>
      <c r="G1189" s="186"/>
      <c r="H1189" s="109">
        <v>2.4566768603464735</v>
      </c>
      <c r="I1189" s="121">
        <v>9.964113712310791</v>
      </c>
      <c r="J1189" s="121">
        <v>9.4203341357691066</v>
      </c>
      <c r="K1189" s="121">
        <v>0.54377957654168441</v>
      </c>
      <c r="L1189" s="130"/>
      <c r="M1189" s="109">
        <v>9.9641137123107903E-2</v>
      </c>
      <c r="N1189" s="109">
        <v>9.4203341357691067E-2</v>
      </c>
      <c r="O1189" s="109">
        <v>5.4377957654168441E-3</v>
      </c>
      <c r="P1189" s="130"/>
      <c r="Q1189" s="109">
        <v>1.41472</v>
      </c>
      <c r="R1189" s="107">
        <f t="shared" si="258"/>
        <v>0.14096430951080322</v>
      </c>
      <c r="S1189" s="109">
        <f t="shared" si="258"/>
        <v>0.13327135108555271</v>
      </c>
      <c r="T1189" s="110">
        <f t="shared" si="258"/>
        <v>7.6929584252505177E-3</v>
      </c>
      <c r="U1189" s="108">
        <f t="shared" si="259"/>
        <v>0.42289292853240962</v>
      </c>
      <c r="V1189" s="11">
        <f t="shared" si="259"/>
        <v>0.39981405325665814</v>
      </c>
      <c r="W1189" s="11">
        <f t="shared" si="259"/>
        <v>2.3078875275751552E-2</v>
      </c>
      <c r="X1189" s="92">
        <f t="shared" si="260"/>
        <v>4228.9292853240959</v>
      </c>
      <c r="Y1189" s="15">
        <f t="shared" si="261"/>
        <v>3998.1405325665814</v>
      </c>
      <c r="Z1189" s="15">
        <f t="shared" si="262"/>
        <v>230.78875275751551</v>
      </c>
      <c r="AA1189" s="111">
        <f t="shared" si="263"/>
        <v>42.289292853240958</v>
      </c>
      <c r="AB1189" s="87">
        <f t="shared" si="263"/>
        <v>39.981405325665818</v>
      </c>
      <c r="AC1189" s="127">
        <f t="shared" si="263"/>
        <v>2.3078875275751551</v>
      </c>
      <c r="AD1189" s="2"/>
      <c r="AE1189" s="2"/>
      <c r="AF1189" s="115"/>
    </row>
    <row r="1190" spans="1:32" x14ac:dyDescent="0.25">
      <c r="A1190" s="183" t="s">
        <v>54</v>
      </c>
      <c r="B1190" s="183" t="s">
        <v>38</v>
      </c>
      <c r="C1190" s="40" t="s">
        <v>975</v>
      </c>
      <c r="D1190" s="183">
        <v>2</v>
      </c>
      <c r="E1190" s="207" t="s">
        <v>577</v>
      </c>
      <c r="F1190" s="207">
        <v>6</v>
      </c>
      <c r="G1190" s="186"/>
      <c r="H1190" s="109">
        <v>2.5412541254124794</v>
      </c>
      <c r="I1190" s="121">
        <v>9.7092752456665039</v>
      </c>
      <c r="J1190" s="121">
        <v>9.2619082498078349</v>
      </c>
      <c r="K1190" s="121">
        <v>0.44736699585866901</v>
      </c>
      <c r="L1190" s="130"/>
      <c r="M1190" s="109">
        <v>9.7092752456665044E-2</v>
      </c>
      <c r="N1190" s="109">
        <v>9.2619082498078348E-2</v>
      </c>
      <c r="O1190" s="109">
        <v>4.4736699585866905E-3</v>
      </c>
      <c r="P1190" s="130"/>
      <c r="Q1190" s="109">
        <v>1.4025999999999998</v>
      </c>
      <c r="R1190" s="107">
        <f t="shared" si="258"/>
        <v>0.13618229459571837</v>
      </c>
      <c r="S1190" s="109">
        <f t="shared" si="258"/>
        <v>0.12990752511180467</v>
      </c>
      <c r="T1190" s="110">
        <f t="shared" si="258"/>
        <v>6.2747694839136916E-3</v>
      </c>
      <c r="U1190" s="108">
        <f t="shared" si="259"/>
        <v>0.81709376757431029</v>
      </c>
      <c r="V1190" s="11">
        <f t="shared" si="259"/>
        <v>0.77944515067082798</v>
      </c>
      <c r="W1190" s="11">
        <f t="shared" si="259"/>
        <v>3.7648616903482146E-2</v>
      </c>
      <c r="X1190" s="92">
        <f t="shared" si="260"/>
        <v>8170.9376757431028</v>
      </c>
      <c r="Y1190" s="15">
        <f t="shared" si="261"/>
        <v>7794.4515067082802</v>
      </c>
      <c r="Z1190" s="15">
        <f t="shared" si="262"/>
        <v>376.48616903482144</v>
      </c>
      <c r="AA1190" s="111">
        <f t="shared" si="263"/>
        <v>81.709376757431031</v>
      </c>
      <c r="AB1190" s="87">
        <f t="shared" si="263"/>
        <v>77.944515067082804</v>
      </c>
      <c r="AC1190" s="127">
        <f t="shared" si="263"/>
        <v>3.7648616903482144</v>
      </c>
      <c r="AD1190" s="2"/>
      <c r="AE1190" s="2"/>
      <c r="AF1190" s="115"/>
    </row>
    <row r="1191" spans="1:32" x14ac:dyDescent="0.25">
      <c r="A1191" s="183" t="s">
        <v>54</v>
      </c>
      <c r="B1191" s="183" t="s">
        <v>38</v>
      </c>
      <c r="C1191" s="40" t="s">
        <v>975</v>
      </c>
      <c r="D1191" s="183">
        <v>2</v>
      </c>
      <c r="E1191" s="207" t="s">
        <v>578</v>
      </c>
      <c r="F1191" s="207">
        <v>6</v>
      </c>
      <c r="G1191" s="186"/>
      <c r="H1191" s="109">
        <v>2.4489795918368626</v>
      </c>
      <c r="I1191" s="121">
        <v>9.8696279525756836</v>
      </c>
      <c r="J1191" s="121">
        <v>9.4098960020104112</v>
      </c>
      <c r="K1191" s="121">
        <v>0.45973195056527238</v>
      </c>
      <c r="L1191" s="130"/>
      <c r="M1191" s="109">
        <v>9.8696279525756839E-2</v>
      </c>
      <c r="N1191" s="109">
        <v>9.4098960020104108E-2</v>
      </c>
      <c r="O1191" s="109">
        <v>4.5973195056527236E-3</v>
      </c>
      <c r="P1191" s="130"/>
      <c r="Q1191" s="109">
        <v>1.3902999999999999</v>
      </c>
      <c r="R1191" s="107">
        <f t="shared" si="258"/>
        <v>0.13721743742465972</v>
      </c>
      <c r="S1191" s="109">
        <f t="shared" si="258"/>
        <v>0.13082578411595072</v>
      </c>
      <c r="T1191" s="110">
        <f t="shared" si="258"/>
        <v>6.3916533087089809E-3</v>
      </c>
      <c r="U1191" s="108">
        <f t="shared" si="259"/>
        <v>0.82330462454795839</v>
      </c>
      <c r="V1191" s="11">
        <f t="shared" si="259"/>
        <v>0.78495470469570439</v>
      </c>
      <c r="W1191" s="11">
        <f t="shared" si="259"/>
        <v>3.8349919852253889E-2</v>
      </c>
      <c r="X1191" s="92">
        <f t="shared" si="260"/>
        <v>8233.0462454795834</v>
      </c>
      <c r="Y1191" s="15">
        <f t="shared" si="261"/>
        <v>7849.5470469570437</v>
      </c>
      <c r="Z1191" s="15">
        <f t="shared" si="262"/>
        <v>383.4991985225389</v>
      </c>
      <c r="AA1191" s="111">
        <f t="shared" si="263"/>
        <v>82.330462454795835</v>
      </c>
      <c r="AB1191" s="87">
        <f t="shared" si="263"/>
        <v>78.495470469570435</v>
      </c>
      <c r="AC1191" s="127">
        <f t="shared" si="263"/>
        <v>3.8349919852253893</v>
      </c>
      <c r="AD1191" s="2"/>
      <c r="AE1191" s="2"/>
      <c r="AF1191" s="115"/>
    </row>
    <row r="1192" spans="1:32" x14ac:dyDescent="0.25">
      <c r="A1192" s="183" t="s">
        <v>54</v>
      </c>
      <c r="B1192" s="183" t="s">
        <v>38</v>
      </c>
      <c r="C1192" s="40" t="s">
        <v>975</v>
      </c>
      <c r="D1192" s="183">
        <v>2</v>
      </c>
      <c r="E1192" s="207" t="s">
        <v>579</v>
      </c>
      <c r="F1192" s="207">
        <v>6</v>
      </c>
      <c r="G1192" s="186"/>
      <c r="H1192" s="109">
        <v>2.732347468416481</v>
      </c>
      <c r="I1192" s="121">
        <v>10.259733200073242</v>
      </c>
      <c r="J1192" s="121">
        <v>9.8239766921227414</v>
      </c>
      <c r="K1192" s="121">
        <v>0.4357565079505008</v>
      </c>
      <c r="L1192" s="130"/>
      <c r="M1192" s="109">
        <v>0.10259733200073243</v>
      </c>
      <c r="N1192" s="109">
        <v>9.823976692122742E-2</v>
      </c>
      <c r="O1192" s="109">
        <v>4.3575650795050084E-3</v>
      </c>
      <c r="P1192" s="130"/>
      <c r="Q1192" s="109">
        <v>1.3902999999999999</v>
      </c>
      <c r="R1192" s="107">
        <f t="shared" si="258"/>
        <v>0.14264107068061829</v>
      </c>
      <c r="S1192" s="109">
        <f t="shared" si="258"/>
        <v>0.13658274795058248</v>
      </c>
      <c r="T1192" s="110">
        <f t="shared" si="258"/>
        <v>6.0583227300358127E-3</v>
      </c>
      <c r="U1192" s="108">
        <f t="shared" si="259"/>
        <v>0.85584642408370981</v>
      </c>
      <c r="V1192" s="11">
        <f t="shared" si="259"/>
        <v>0.81949648770349481</v>
      </c>
      <c r="W1192" s="11">
        <f t="shared" si="259"/>
        <v>3.634993638021488E-2</v>
      </c>
      <c r="X1192" s="92">
        <f t="shared" si="260"/>
        <v>8558.4642408370983</v>
      </c>
      <c r="Y1192" s="15">
        <f t="shared" si="261"/>
        <v>8194.9648770349486</v>
      </c>
      <c r="Z1192" s="15">
        <f t="shared" si="262"/>
        <v>363.49936380214882</v>
      </c>
      <c r="AA1192" s="111">
        <f t="shared" si="263"/>
        <v>85.584642408370982</v>
      </c>
      <c r="AB1192" s="87">
        <f t="shared" si="263"/>
        <v>81.949648770349484</v>
      </c>
      <c r="AC1192" s="127">
        <f t="shared" si="263"/>
        <v>3.6349936380214882</v>
      </c>
      <c r="AD1192" s="2"/>
      <c r="AE1192" s="2"/>
      <c r="AF1192" s="115"/>
    </row>
    <row r="1193" spans="1:32" x14ac:dyDescent="0.25">
      <c r="A1193" s="183" t="s">
        <v>54</v>
      </c>
      <c r="B1193" s="183" t="s">
        <v>38</v>
      </c>
      <c r="C1193" s="40" t="s">
        <v>975</v>
      </c>
      <c r="D1193" s="183">
        <v>2</v>
      </c>
      <c r="E1193" s="207" t="s">
        <v>580</v>
      </c>
      <c r="F1193" s="207">
        <v>6</v>
      </c>
      <c r="G1193" s="186"/>
      <c r="H1193" s="109">
        <v>2.8697979145518699</v>
      </c>
      <c r="I1193" s="121">
        <v>10.395547866821289</v>
      </c>
      <c r="J1193" s="121">
        <v>9.8117060485752674</v>
      </c>
      <c r="K1193" s="121">
        <v>0.58384181824602166</v>
      </c>
      <c r="L1193" s="130"/>
      <c r="M1193" s="109">
        <v>0.10395547866821289</v>
      </c>
      <c r="N1193" s="109">
        <v>9.811706048575268E-2</v>
      </c>
      <c r="O1193" s="109">
        <v>5.8384181824602168E-3</v>
      </c>
      <c r="P1193" s="130"/>
      <c r="Q1193" s="109">
        <v>1.43702</v>
      </c>
      <c r="R1193" s="107">
        <f t="shared" si="258"/>
        <v>0.1493861019557953</v>
      </c>
      <c r="S1193" s="109">
        <f t="shared" si="258"/>
        <v>0.14099617825923633</v>
      </c>
      <c r="T1193" s="110">
        <f t="shared" si="258"/>
        <v>8.3899236965589812E-3</v>
      </c>
      <c r="U1193" s="108">
        <f t="shared" si="259"/>
        <v>0.89631661173477184</v>
      </c>
      <c r="V1193" s="11">
        <f t="shared" si="259"/>
        <v>0.84597706955541785</v>
      </c>
      <c r="W1193" s="11">
        <f t="shared" si="259"/>
        <v>5.033954217935388E-2</v>
      </c>
      <c r="X1193" s="92">
        <f t="shared" si="260"/>
        <v>8963.1661173477187</v>
      </c>
      <c r="Y1193" s="15">
        <f t="shared" si="261"/>
        <v>8459.770695554178</v>
      </c>
      <c r="Z1193" s="15">
        <f t="shared" si="262"/>
        <v>503.39542179353879</v>
      </c>
      <c r="AA1193" s="111">
        <f t="shared" si="263"/>
        <v>89.631661173477184</v>
      </c>
      <c r="AB1193" s="87">
        <f t="shared" si="263"/>
        <v>84.597706955541781</v>
      </c>
      <c r="AC1193" s="127">
        <f t="shared" si="263"/>
        <v>5.0339542179353876</v>
      </c>
      <c r="AD1193" s="2"/>
      <c r="AE1193" s="2"/>
      <c r="AF1193" s="115"/>
    </row>
    <row r="1194" spans="1:32" x14ac:dyDescent="0.25">
      <c r="A1194" s="183" t="s">
        <v>54</v>
      </c>
      <c r="B1194" s="183" t="s">
        <v>38</v>
      </c>
      <c r="C1194" s="40" t="s">
        <v>975</v>
      </c>
      <c r="D1194" s="183">
        <v>2</v>
      </c>
      <c r="E1194" s="207" t="s">
        <v>581</v>
      </c>
      <c r="F1194" s="207">
        <v>6</v>
      </c>
      <c r="G1194" s="186"/>
      <c r="H1194" s="109">
        <v>2.6916467166111664</v>
      </c>
      <c r="I1194" s="121">
        <v>10.405891418457031</v>
      </c>
      <c r="J1194" s="121">
        <v>9.990355111119877</v>
      </c>
      <c r="K1194" s="121">
        <v>0.4155363073371543</v>
      </c>
      <c r="L1194" s="130"/>
      <c r="M1194" s="109">
        <v>0.10405891418457031</v>
      </c>
      <c r="N1194" s="109">
        <v>9.9903551111198766E-2</v>
      </c>
      <c r="O1194" s="109">
        <v>4.1553630733715428E-3</v>
      </c>
      <c r="P1194" s="130"/>
      <c r="Q1194" s="109">
        <v>1.4416199999999999</v>
      </c>
      <c r="R1194" s="107">
        <f t="shared" si="258"/>
        <v>0.15001341186676023</v>
      </c>
      <c r="S1194" s="109">
        <f t="shared" si="258"/>
        <v>0.14402295735292636</v>
      </c>
      <c r="T1194" s="110">
        <f t="shared" si="258"/>
        <v>5.9904545138338835E-3</v>
      </c>
      <c r="U1194" s="108">
        <f t="shared" si="259"/>
        <v>0.90008047120056145</v>
      </c>
      <c r="V1194" s="11">
        <f t="shared" si="259"/>
        <v>0.86413774411755817</v>
      </c>
      <c r="W1194" s="11">
        <f t="shared" si="259"/>
        <v>3.5942727083003299E-2</v>
      </c>
      <c r="X1194" s="92">
        <f t="shared" si="260"/>
        <v>9000.8047120056144</v>
      </c>
      <c r="Y1194" s="15">
        <f t="shared" si="261"/>
        <v>8641.3774411755821</v>
      </c>
      <c r="Z1194" s="15">
        <f t="shared" si="262"/>
        <v>359.42727083003297</v>
      </c>
      <c r="AA1194" s="111">
        <f t="shared" si="263"/>
        <v>90.008047120056148</v>
      </c>
      <c r="AB1194" s="87">
        <f t="shared" si="263"/>
        <v>86.413774411755824</v>
      </c>
      <c r="AC1194" s="127">
        <f t="shared" si="263"/>
        <v>3.5942727083003296</v>
      </c>
      <c r="AD1194" s="2"/>
      <c r="AE1194" s="2"/>
      <c r="AF1194" s="115"/>
    </row>
    <row r="1195" spans="1:32" x14ac:dyDescent="0.25">
      <c r="A1195" s="183" t="s">
        <v>54</v>
      </c>
      <c r="B1195" s="183" t="s">
        <v>38</v>
      </c>
      <c r="C1195" s="40" t="s">
        <v>975</v>
      </c>
      <c r="D1195" s="183">
        <v>2</v>
      </c>
      <c r="E1195" s="207" t="s">
        <v>582</v>
      </c>
      <c r="F1195" s="207">
        <v>6</v>
      </c>
      <c r="G1195" s="186"/>
      <c r="H1195" s="109">
        <v>2.5454545454545339</v>
      </c>
      <c r="I1195" s="121">
        <v>10.96077823638916</v>
      </c>
      <c r="J1195" s="121">
        <v>10.733828527277169</v>
      </c>
      <c r="K1195" s="121">
        <v>0.22694970911199164</v>
      </c>
      <c r="L1195" s="130"/>
      <c r="M1195" s="109">
        <v>0.1096077823638916</v>
      </c>
      <c r="N1195" s="109">
        <v>0.10733828527277169</v>
      </c>
      <c r="O1195" s="109">
        <v>2.2694970911199164E-3</v>
      </c>
      <c r="P1195" s="130"/>
      <c r="Q1195" s="109">
        <v>1.53748</v>
      </c>
      <c r="R1195" s="107">
        <f t="shared" si="258"/>
        <v>0.16851977322883605</v>
      </c>
      <c r="S1195" s="109">
        <f t="shared" si="258"/>
        <v>0.165030466841181</v>
      </c>
      <c r="T1195" s="110">
        <f t="shared" si="258"/>
        <v>3.4893063876550489E-3</v>
      </c>
      <c r="U1195" s="108">
        <f t="shared" si="259"/>
        <v>1.0111186393730165</v>
      </c>
      <c r="V1195" s="11">
        <f t="shared" si="259"/>
        <v>0.99018280104708611</v>
      </c>
      <c r="W1195" s="11">
        <f t="shared" si="259"/>
        <v>2.0935838325930295E-2</v>
      </c>
      <c r="X1195" s="92">
        <f t="shared" si="260"/>
        <v>10111.186393730164</v>
      </c>
      <c r="Y1195" s="15">
        <f t="shared" si="261"/>
        <v>9901.828010470861</v>
      </c>
      <c r="Z1195" s="15">
        <f t="shared" si="262"/>
        <v>209.35838325930294</v>
      </c>
      <c r="AA1195" s="111">
        <f t="shared" si="263"/>
        <v>101.11186393730165</v>
      </c>
      <c r="AB1195" s="87">
        <f t="shared" si="263"/>
        <v>99.018280104708609</v>
      </c>
      <c r="AC1195" s="127">
        <f t="shared" si="263"/>
        <v>2.0935838325930294</v>
      </c>
      <c r="AD1195" s="2"/>
      <c r="AE1195" s="2"/>
      <c r="AF1195" s="115"/>
    </row>
    <row r="1196" spans="1:32" x14ac:dyDescent="0.25">
      <c r="A1196" s="183" t="s">
        <v>54</v>
      </c>
      <c r="B1196" s="183" t="s">
        <v>38</v>
      </c>
      <c r="C1196" s="40" t="s">
        <v>975</v>
      </c>
      <c r="D1196" s="183">
        <v>2</v>
      </c>
      <c r="E1196" s="207" t="s">
        <v>583</v>
      </c>
      <c r="F1196" s="207">
        <v>6</v>
      </c>
      <c r="G1196" s="186"/>
      <c r="H1196" s="109">
        <v>2.5544079675395959</v>
      </c>
      <c r="I1196" s="121">
        <v>10.864626884460449</v>
      </c>
      <c r="J1196" s="121">
        <v>10.260856092305966</v>
      </c>
      <c r="K1196" s="121">
        <v>0.60377079215448326</v>
      </c>
      <c r="L1196" s="130"/>
      <c r="M1196" s="109">
        <v>0.10864626884460449</v>
      </c>
      <c r="N1196" s="109">
        <v>0.10260856092305966</v>
      </c>
      <c r="O1196" s="109">
        <v>6.0377079215448324E-3</v>
      </c>
      <c r="P1196" s="130"/>
      <c r="Q1196" s="109">
        <v>1.5929200000000001</v>
      </c>
      <c r="R1196" s="107">
        <f t="shared" si="258"/>
        <v>0.17306481456794739</v>
      </c>
      <c r="S1196" s="109">
        <f t="shared" si="258"/>
        <v>0.16344722886556021</v>
      </c>
      <c r="T1196" s="110">
        <f t="shared" si="258"/>
        <v>9.617585702387195E-3</v>
      </c>
      <c r="U1196" s="108">
        <f t="shared" si="259"/>
        <v>1.0383888874076843</v>
      </c>
      <c r="V1196" s="11">
        <f t="shared" si="259"/>
        <v>0.9806833731933613</v>
      </c>
      <c r="W1196" s="11">
        <f t="shared" si="259"/>
        <v>5.770551421432317E-2</v>
      </c>
      <c r="X1196" s="92">
        <f t="shared" si="260"/>
        <v>10383.888874076843</v>
      </c>
      <c r="Y1196" s="15">
        <f t="shared" si="261"/>
        <v>9806.8337319336133</v>
      </c>
      <c r="Z1196" s="15">
        <f t="shared" si="262"/>
        <v>577.05514214323171</v>
      </c>
      <c r="AA1196" s="111">
        <f t="shared" si="263"/>
        <v>103.83888874076844</v>
      </c>
      <c r="AB1196" s="87">
        <f t="shared" si="263"/>
        <v>98.068337319336138</v>
      </c>
      <c r="AC1196" s="127">
        <f t="shared" si="263"/>
        <v>5.7705514214323168</v>
      </c>
      <c r="AD1196" s="2"/>
      <c r="AE1196" s="2"/>
      <c r="AF1196" s="115"/>
    </row>
    <row r="1197" spans="1:32" x14ac:dyDescent="0.25">
      <c r="A1197" s="183" t="s">
        <v>54</v>
      </c>
      <c r="B1197" s="183" t="s">
        <v>38</v>
      </c>
      <c r="C1197" s="40" t="s">
        <v>975</v>
      </c>
      <c r="D1197" s="183">
        <v>2</v>
      </c>
      <c r="E1197" s="207" t="s">
        <v>584</v>
      </c>
      <c r="F1197" s="207">
        <v>6</v>
      </c>
      <c r="G1197" s="186"/>
      <c r="H1197" s="109">
        <v>2.4291497975709757</v>
      </c>
      <c r="I1197" s="121">
        <v>9.8404312133789063</v>
      </c>
      <c r="J1197" s="121">
        <v>9.2120352254705278</v>
      </c>
      <c r="K1197" s="121">
        <v>0.62839598790837847</v>
      </c>
      <c r="L1197" s="130"/>
      <c r="M1197" s="109">
        <v>9.8404312133789057E-2</v>
      </c>
      <c r="N1197" s="109">
        <v>9.2120352254705273E-2</v>
      </c>
      <c r="O1197" s="109">
        <v>6.2839598790837845E-3</v>
      </c>
      <c r="P1197" s="130"/>
      <c r="Q1197" s="109">
        <v>1.53176</v>
      </c>
      <c r="R1197" s="107">
        <f t="shared" si="258"/>
        <v>0.15073178915405272</v>
      </c>
      <c r="S1197" s="109">
        <f t="shared" si="258"/>
        <v>0.14110627076966736</v>
      </c>
      <c r="T1197" s="110">
        <f t="shared" si="258"/>
        <v>9.6255183843853773E-3</v>
      </c>
      <c r="U1197" s="108">
        <f t="shared" si="259"/>
        <v>0.90439073492431632</v>
      </c>
      <c r="V1197" s="11">
        <f t="shared" si="259"/>
        <v>0.84663762461800407</v>
      </c>
      <c r="W1197" s="11">
        <f t="shared" si="259"/>
        <v>5.7753110306312271E-2</v>
      </c>
      <c r="X1197" s="92">
        <f t="shared" si="260"/>
        <v>9043.9073492431635</v>
      </c>
      <c r="Y1197" s="15">
        <f t="shared" si="261"/>
        <v>8466.3762461800416</v>
      </c>
      <c r="Z1197" s="15">
        <f t="shared" si="262"/>
        <v>577.53110306312271</v>
      </c>
      <c r="AA1197" s="111">
        <f t="shared" si="263"/>
        <v>90.439073492431632</v>
      </c>
      <c r="AB1197" s="87">
        <f t="shared" si="263"/>
        <v>84.663762461800417</v>
      </c>
      <c r="AC1197" s="127">
        <f t="shared" si="263"/>
        <v>5.7753110306312276</v>
      </c>
      <c r="AD1197" s="2"/>
      <c r="AE1197" s="2"/>
      <c r="AF1197" s="115"/>
    </row>
    <row r="1198" spans="1:32" x14ac:dyDescent="0.25">
      <c r="A1198" s="183" t="s">
        <v>54</v>
      </c>
      <c r="B1198" s="183" t="s">
        <v>38</v>
      </c>
      <c r="C1198" s="40" t="s">
        <v>975</v>
      </c>
      <c r="D1198" s="183">
        <v>2</v>
      </c>
      <c r="E1198" s="207" t="s">
        <v>585</v>
      </c>
      <c r="F1198" s="207">
        <v>10.5</v>
      </c>
      <c r="G1198" s="186"/>
      <c r="H1198" s="109">
        <v>2.3026315789472815</v>
      </c>
      <c r="I1198" s="121">
        <v>8.9159431457519531</v>
      </c>
      <c r="J1198" s="121">
        <v>8.1725411728808837</v>
      </c>
      <c r="K1198" s="121">
        <v>0.74340197287106946</v>
      </c>
      <c r="L1198" s="130"/>
      <c r="M1198" s="109">
        <v>8.9159431457519533E-2</v>
      </c>
      <c r="N1198" s="109">
        <v>8.1725411728808831E-2</v>
      </c>
      <c r="O1198" s="109">
        <v>7.4340197287106943E-3</v>
      </c>
      <c r="P1198" s="130"/>
      <c r="Q1198" s="109">
        <v>1.5978799999999997</v>
      </c>
      <c r="R1198" s="107">
        <f t="shared" si="258"/>
        <v>0.14246607233734129</v>
      </c>
      <c r="S1198" s="109">
        <f t="shared" si="258"/>
        <v>0.13058740089322904</v>
      </c>
      <c r="T1198" s="110">
        <f t="shared" si="258"/>
        <v>1.1878671444112242E-2</v>
      </c>
      <c r="U1198" s="108">
        <f t="shared" si="259"/>
        <v>1.4958937595420836</v>
      </c>
      <c r="V1198" s="11">
        <f t="shared" si="259"/>
        <v>1.3711677093789048</v>
      </c>
      <c r="W1198" s="11">
        <f t="shared" si="259"/>
        <v>0.12472605016317855</v>
      </c>
      <c r="X1198" s="92">
        <f t="shared" si="260"/>
        <v>14958.937595420835</v>
      </c>
      <c r="Y1198" s="15">
        <f t="shared" si="261"/>
        <v>13711.677093789047</v>
      </c>
      <c r="Z1198" s="15">
        <f t="shared" si="262"/>
        <v>1247.2605016317855</v>
      </c>
      <c r="AA1198" s="111">
        <f t="shared" si="263"/>
        <v>149.58937595420835</v>
      </c>
      <c r="AB1198" s="87">
        <f t="shared" si="263"/>
        <v>137.11677093789046</v>
      </c>
      <c r="AC1198" s="127">
        <f t="shared" si="263"/>
        <v>12.472605016317855</v>
      </c>
      <c r="AD1198" s="2"/>
      <c r="AE1198" s="2"/>
      <c r="AF1198" s="115"/>
    </row>
    <row r="1199" spans="1:32" x14ac:dyDescent="0.25">
      <c r="A1199" s="183" t="s">
        <v>54</v>
      </c>
      <c r="B1199" s="183" t="s">
        <v>38</v>
      </c>
      <c r="C1199" s="40" t="s">
        <v>975</v>
      </c>
      <c r="D1199" s="183">
        <v>2</v>
      </c>
      <c r="E1199" s="207" t="s">
        <v>586</v>
      </c>
      <c r="F1199" s="207">
        <v>12</v>
      </c>
      <c r="G1199" s="186"/>
      <c r="H1199" s="109">
        <v>2.1781807983545858</v>
      </c>
      <c r="I1199" s="121">
        <v>9.3031435012817383</v>
      </c>
      <c r="J1199" s="121">
        <v>9.101920826920761</v>
      </c>
      <c r="K1199" s="121">
        <v>0.20122267436097729</v>
      </c>
      <c r="L1199" s="130"/>
      <c r="M1199" s="109">
        <v>9.3031435012817382E-2</v>
      </c>
      <c r="N1199" s="109">
        <v>9.1019208269207605E-2</v>
      </c>
      <c r="O1199" s="109">
        <v>2.0122267436097729E-3</v>
      </c>
      <c r="P1199" s="130"/>
      <c r="Q1199" s="109">
        <v>1.4908399999999999</v>
      </c>
      <c r="R1199" s="107">
        <f t="shared" si="258"/>
        <v>0.13869498457450866</v>
      </c>
      <c r="S1199" s="109">
        <f t="shared" si="258"/>
        <v>0.13569507645606546</v>
      </c>
      <c r="T1199" s="110">
        <f t="shared" si="258"/>
        <v>2.9999081184431935E-3</v>
      </c>
      <c r="U1199" s="108">
        <f t="shared" si="259"/>
        <v>1.6643398148941038</v>
      </c>
      <c r="V1199" s="11">
        <f t="shared" si="259"/>
        <v>1.6283409174727854</v>
      </c>
      <c r="W1199" s="11">
        <f t="shared" si="259"/>
        <v>3.5998897421318322E-2</v>
      </c>
      <c r="X1199" s="92">
        <f t="shared" si="260"/>
        <v>16643.398148941036</v>
      </c>
      <c r="Y1199" s="15">
        <f t="shared" si="261"/>
        <v>16283.409174727854</v>
      </c>
      <c r="Z1199" s="15">
        <f t="shared" si="262"/>
        <v>359.98897421318321</v>
      </c>
      <c r="AA1199" s="111">
        <f t="shared" si="263"/>
        <v>166.43398148941037</v>
      </c>
      <c r="AB1199" s="87">
        <f t="shared" si="263"/>
        <v>162.83409174727853</v>
      </c>
      <c r="AC1199" s="127">
        <f t="shared" si="263"/>
        <v>3.5998897421318321</v>
      </c>
      <c r="AD1199" s="2"/>
      <c r="AE1199" s="2"/>
      <c r="AF1199" s="115"/>
    </row>
    <row r="1200" spans="1:32" x14ac:dyDescent="0.25">
      <c r="A1200" s="183"/>
      <c r="B1200" s="183"/>
      <c r="C1200" s="183"/>
      <c r="D1200" s="183"/>
      <c r="E1200" s="207"/>
      <c r="F1200" s="186"/>
      <c r="G1200" s="183"/>
      <c r="L1200" s="121"/>
      <c r="M1200" s="121"/>
      <c r="N1200" s="121"/>
      <c r="O1200" s="121"/>
      <c r="P1200" s="121"/>
      <c r="Q1200" s="109"/>
      <c r="R1200" s="2"/>
      <c r="S1200" s="2"/>
      <c r="T1200" s="2"/>
      <c r="U1200" s="115"/>
      <c r="V1200" s="9"/>
      <c r="W1200" s="9"/>
      <c r="X1200" s="9"/>
      <c r="Y1200" s="9"/>
      <c r="Z1200" s="9"/>
      <c r="AA1200" s="9"/>
      <c r="AB1200" s="9"/>
      <c r="AC1200" s="9"/>
      <c r="AD1200" s="9"/>
    </row>
    <row r="1201" spans="1:30" x14ac:dyDescent="0.25">
      <c r="A1201" s="183"/>
      <c r="B1201" s="183"/>
      <c r="C1201" s="183"/>
      <c r="D1201" s="183"/>
      <c r="E1201" s="207"/>
      <c r="F1201" s="186"/>
      <c r="G1201" s="183"/>
      <c r="L1201" s="121"/>
      <c r="M1201" s="121"/>
      <c r="N1201" s="121"/>
      <c r="O1201" s="121"/>
      <c r="P1201" s="121"/>
      <c r="Q1201" s="109"/>
      <c r="R1201" s="2"/>
      <c r="S1201" s="2"/>
      <c r="T1201" s="2"/>
      <c r="U1201" s="115"/>
      <c r="V1201" s="9"/>
      <c r="W1201" s="9"/>
      <c r="X1201" s="9"/>
      <c r="Y1201" s="9"/>
      <c r="Z1201" s="9"/>
      <c r="AA1201" s="9"/>
      <c r="AB1201" s="9"/>
      <c r="AC1201" s="9"/>
      <c r="AD1201" s="9"/>
    </row>
    <row r="1202" spans="1:30" x14ac:dyDescent="0.25">
      <c r="A1202" s="183"/>
      <c r="B1202" s="183"/>
      <c r="C1202" s="183"/>
      <c r="D1202" s="183"/>
      <c r="E1202" s="207"/>
      <c r="F1202" s="186"/>
      <c r="G1202" s="183"/>
      <c r="L1202" s="121"/>
      <c r="M1202" s="121"/>
      <c r="N1202" s="121"/>
      <c r="O1202" s="121"/>
      <c r="P1202" s="121"/>
      <c r="Q1202" s="109"/>
      <c r="R1202" s="2"/>
      <c r="S1202" s="2"/>
      <c r="T1202" s="2"/>
      <c r="U1202" s="115"/>
      <c r="V1202" s="9"/>
      <c r="W1202" s="9"/>
      <c r="X1202" s="9"/>
      <c r="Y1202" s="9"/>
      <c r="Z1202" s="9"/>
      <c r="AA1202" s="9"/>
      <c r="AB1202" s="9"/>
      <c r="AC1202" s="9"/>
      <c r="AD1202" s="9"/>
    </row>
    <row r="1203" spans="1:30" x14ac:dyDescent="0.25">
      <c r="A1203" s="183"/>
      <c r="B1203" s="183"/>
      <c r="C1203" s="183"/>
      <c r="D1203" s="183"/>
      <c r="E1203" s="207"/>
      <c r="F1203" s="186"/>
      <c r="G1203" s="183"/>
      <c r="L1203" s="121"/>
      <c r="M1203" s="121"/>
      <c r="N1203" s="121"/>
      <c r="O1203" s="121"/>
      <c r="P1203" s="121"/>
      <c r="Q1203" s="109"/>
      <c r="R1203" s="2"/>
      <c r="S1203" s="2"/>
      <c r="T1203" s="2"/>
      <c r="U1203" s="115"/>
      <c r="V1203" s="9"/>
      <c r="W1203" s="9"/>
      <c r="X1203" s="9"/>
      <c r="Y1203" s="9"/>
      <c r="Z1203" s="9"/>
      <c r="AA1203" s="9"/>
      <c r="AB1203" s="9"/>
      <c r="AC1203" s="9"/>
      <c r="AD1203" s="9"/>
    </row>
    <row r="1204" spans="1:30" x14ac:dyDescent="0.25">
      <c r="A1204" s="183"/>
      <c r="B1204" s="183"/>
      <c r="C1204" s="183"/>
      <c r="D1204" s="183"/>
      <c r="E1204" s="207"/>
      <c r="F1204" s="186"/>
      <c r="G1204" s="183"/>
      <c r="L1204" s="121"/>
      <c r="M1204" s="121"/>
      <c r="N1204" s="121"/>
      <c r="O1204" s="121"/>
      <c r="P1204" s="121"/>
      <c r="Q1204" s="109"/>
      <c r="R1204" s="2"/>
      <c r="S1204" s="2"/>
      <c r="T1204" s="2"/>
      <c r="U1204" s="115"/>
      <c r="V1204" s="9"/>
      <c r="W1204" s="9"/>
      <c r="X1204" s="9"/>
      <c r="Y1204" s="9"/>
      <c r="Z1204" s="9"/>
      <c r="AA1204" s="9"/>
      <c r="AB1204" s="9"/>
      <c r="AC1204" s="9"/>
      <c r="AD1204" s="9"/>
    </row>
    <row r="1205" spans="1:30" x14ac:dyDescent="0.25">
      <c r="A1205" s="183"/>
      <c r="B1205" s="183"/>
      <c r="C1205" s="183"/>
      <c r="D1205" s="183"/>
      <c r="E1205" s="207"/>
      <c r="F1205" s="186"/>
      <c r="G1205" s="183"/>
      <c r="L1205" s="121"/>
      <c r="M1205" s="121"/>
      <c r="N1205" s="121"/>
      <c r="O1205" s="121"/>
      <c r="P1205" s="121"/>
      <c r="Q1205" s="109"/>
      <c r="R1205" s="2"/>
      <c r="S1205" s="2"/>
      <c r="T1205" s="2"/>
      <c r="U1205" s="115"/>
      <c r="V1205" s="9"/>
      <c r="W1205" s="9"/>
      <c r="X1205" s="9"/>
      <c r="Y1205" s="9"/>
      <c r="Z1205" s="9"/>
      <c r="AA1205" s="9"/>
      <c r="AB1205" s="9"/>
      <c r="AC1205" s="9"/>
      <c r="AD1205" s="9"/>
    </row>
    <row r="1206" spans="1:30" x14ac:dyDescent="0.25">
      <c r="A1206" s="183"/>
      <c r="B1206" s="183"/>
      <c r="C1206" s="183"/>
      <c r="D1206" s="183"/>
      <c r="E1206" s="207"/>
      <c r="F1206" s="186"/>
      <c r="G1206" s="183"/>
      <c r="L1206" s="121"/>
      <c r="M1206" s="121"/>
      <c r="N1206" s="121"/>
      <c r="O1206" s="121"/>
      <c r="P1206" s="121"/>
      <c r="Q1206" s="109"/>
      <c r="R1206" s="2"/>
      <c r="S1206" s="2"/>
      <c r="T1206" s="2"/>
      <c r="U1206" s="115"/>
      <c r="V1206" s="9"/>
      <c r="W1206" s="9"/>
      <c r="X1206" s="9"/>
      <c r="Y1206" s="9"/>
      <c r="Z1206" s="9"/>
      <c r="AA1206" s="9"/>
      <c r="AB1206" s="9"/>
      <c r="AC1206" s="9"/>
      <c r="AD1206" s="9"/>
    </row>
    <row r="1207" spans="1:30" x14ac:dyDescent="0.25">
      <c r="A1207" s="183"/>
      <c r="B1207" s="183"/>
      <c r="C1207" s="183"/>
      <c r="D1207" s="183"/>
      <c r="E1207" s="207"/>
      <c r="F1207" s="186"/>
      <c r="G1207" s="183"/>
      <c r="L1207" s="121"/>
      <c r="M1207" s="121"/>
      <c r="N1207" s="121"/>
      <c r="O1207" s="121"/>
      <c r="P1207" s="121"/>
      <c r="Q1207" s="109"/>
      <c r="R1207" s="2"/>
      <c r="S1207" s="2"/>
      <c r="T1207" s="2"/>
      <c r="U1207" s="115"/>
      <c r="V1207" s="9"/>
      <c r="W1207" s="9"/>
      <c r="X1207" s="9"/>
      <c r="Y1207" s="9"/>
      <c r="Z1207" s="9"/>
      <c r="AA1207" s="9"/>
      <c r="AB1207" s="9"/>
      <c r="AC1207" s="9"/>
      <c r="AD1207" s="9"/>
    </row>
    <row r="1208" spans="1:30" x14ac:dyDescent="0.25">
      <c r="A1208" s="183"/>
      <c r="B1208" s="183"/>
      <c r="C1208" s="183"/>
      <c r="D1208" s="183"/>
      <c r="E1208" s="207"/>
      <c r="F1208" s="186"/>
      <c r="G1208" s="183"/>
      <c r="L1208" s="121"/>
      <c r="M1208" s="121"/>
      <c r="N1208" s="121"/>
      <c r="O1208" s="121"/>
      <c r="P1208" s="121"/>
      <c r="Q1208" s="109"/>
      <c r="R1208" s="2"/>
      <c r="S1208" s="2"/>
      <c r="T1208" s="2"/>
      <c r="U1208" s="115"/>
      <c r="V1208" s="9"/>
      <c r="W1208" s="9"/>
      <c r="X1208" s="9"/>
      <c r="Y1208" s="9"/>
      <c r="Z1208" s="9"/>
      <c r="AA1208" s="9"/>
      <c r="AB1208" s="9"/>
      <c r="AC1208" s="9"/>
      <c r="AD1208" s="9"/>
    </row>
    <row r="1209" spans="1:30" x14ac:dyDescent="0.25">
      <c r="A1209" s="183"/>
      <c r="B1209" s="183"/>
      <c r="C1209" s="183"/>
      <c r="D1209" s="183"/>
      <c r="E1209" s="207"/>
      <c r="F1209" s="186"/>
      <c r="G1209" s="183"/>
      <c r="L1209" s="121"/>
      <c r="M1209" s="121"/>
      <c r="N1209" s="121"/>
      <c r="O1209" s="121"/>
      <c r="P1209" s="121"/>
      <c r="Q1209" s="109"/>
      <c r="R1209" s="2"/>
      <c r="S1209" s="2"/>
      <c r="T1209" s="2"/>
      <c r="U1209" s="115"/>
      <c r="V1209" s="9"/>
      <c r="W1209" s="9"/>
      <c r="X1209" s="9"/>
      <c r="Y1209" s="9"/>
      <c r="Z1209" s="9"/>
      <c r="AA1209" s="9"/>
      <c r="AB1209" s="9"/>
      <c r="AC1209" s="9"/>
      <c r="AD1209" s="9"/>
    </row>
    <row r="1210" spans="1:30" x14ac:dyDescent="0.25">
      <c r="A1210" s="183"/>
      <c r="B1210" s="183"/>
      <c r="C1210" s="183"/>
      <c r="D1210" s="183"/>
      <c r="E1210" s="207"/>
      <c r="F1210" s="186"/>
      <c r="G1210" s="183"/>
      <c r="L1210" s="121"/>
      <c r="M1210" s="121"/>
      <c r="N1210" s="121"/>
      <c r="O1210" s="121"/>
      <c r="P1210" s="121"/>
      <c r="Q1210" s="109"/>
      <c r="R1210" s="2"/>
      <c r="S1210" s="2"/>
      <c r="T1210" s="2"/>
      <c r="U1210" s="115"/>
      <c r="V1210" s="9"/>
      <c r="W1210" s="9"/>
      <c r="X1210" s="9"/>
      <c r="Y1210" s="9"/>
      <c r="Z1210" s="9"/>
      <c r="AA1210" s="9"/>
      <c r="AB1210" s="9"/>
      <c r="AC1210" s="9"/>
      <c r="AD1210" s="9"/>
    </row>
    <row r="1211" spans="1:30" x14ac:dyDescent="0.25">
      <c r="A1211" s="183"/>
      <c r="B1211" s="183"/>
      <c r="C1211" s="183"/>
      <c r="D1211" s="183"/>
      <c r="E1211" s="207"/>
      <c r="F1211" s="186"/>
      <c r="G1211" s="183"/>
      <c r="L1211" s="121"/>
      <c r="M1211" s="121"/>
      <c r="N1211" s="121"/>
      <c r="O1211" s="121"/>
      <c r="P1211" s="121"/>
      <c r="Q1211" s="109"/>
      <c r="R1211" s="2"/>
      <c r="S1211" s="2"/>
      <c r="T1211" s="2"/>
      <c r="U1211" s="115"/>
      <c r="V1211" s="9"/>
      <c r="W1211" s="9"/>
      <c r="X1211" s="9"/>
      <c r="Y1211" s="9"/>
      <c r="Z1211" s="9"/>
      <c r="AA1211" s="9"/>
      <c r="AB1211" s="9"/>
      <c r="AC1211" s="9"/>
      <c r="AD1211" s="9"/>
    </row>
    <row r="1212" spans="1:30" x14ac:dyDescent="0.25">
      <c r="A1212" s="183"/>
      <c r="B1212" s="183"/>
      <c r="C1212" s="183"/>
      <c r="D1212" s="183"/>
      <c r="E1212" s="207"/>
      <c r="F1212" s="186"/>
      <c r="G1212" s="183"/>
      <c r="L1212" s="121"/>
      <c r="M1212" s="121"/>
      <c r="N1212" s="121"/>
      <c r="O1212" s="121"/>
      <c r="P1212" s="121"/>
      <c r="Q1212" s="109"/>
      <c r="R1212" s="2"/>
      <c r="S1212" s="2"/>
      <c r="T1212" s="2"/>
      <c r="U1212" s="115"/>
      <c r="V1212" s="9"/>
      <c r="W1212" s="9"/>
      <c r="X1212" s="9"/>
      <c r="Y1212" s="9"/>
      <c r="Z1212" s="9"/>
      <c r="AA1212" s="9"/>
      <c r="AB1212" s="9"/>
      <c r="AC1212" s="9"/>
      <c r="AD1212" s="9"/>
    </row>
    <row r="1213" spans="1:30" x14ac:dyDescent="0.25">
      <c r="A1213" s="183"/>
      <c r="B1213" s="183"/>
      <c r="C1213" s="183"/>
      <c r="D1213" s="183"/>
      <c r="E1213" s="207"/>
      <c r="F1213" s="186"/>
      <c r="G1213" s="183"/>
      <c r="L1213" s="121"/>
      <c r="M1213" s="121"/>
      <c r="N1213" s="121"/>
      <c r="O1213" s="121"/>
      <c r="P1213" s="121"/>
      <c r="Q1213" s="109"/>
      <c r="R1213" s="2"/>
      <c r="S1213" s="2"/>
      <c r="T1213" s="2"/>
      <c r="U1213" s="115"/>
      <c r="V1213" s="9"/>
      <c r="W1213" s="9"/>
      <c r="X1213" s="9"/>
      <c r="Y1213" s="9"/>
      <c r="Z1213" s="9"/>
      <c r="AA1213" s="9"/>
      <c r="AB1213" s="9"/>
      <c r="AC1213" s="9"/>
      <c r="AD1213" s="9"/>
    </row>
    <row r="1214" spans="1:30" x14ac:dyDescent="0.25">
      <c r="A1214" s="183"/>
      <c r="B1214" s="183"/>
      <c r="C1214" s="183"/>
      <c r="D1214" s="183"/>
      <c r="E1214" s="207"/>
      <c r="F1214" s="186"/>
      <c r="G1214" s="183"/>
      <c r="L1214" s="121"/>
      <c r="M1214" s="121"/>
      <c r="N1214" s="121"/>
      <c r="O1214" s="121"/>
      <c r="P1214" s="121"/>
      <c r="Q1214" s="109"/>
      <c r="R1214" s="2"/>
      <c r="S1214" s="2"/>
      <c r="T1214" s="2"/>
      <c r="U1214" s="115"/>
      <c r="V1214" s="9"/>
      <c r="W1214" s="9"/>
      <c r="X1214" s="9"/>
      <c r="Y1214" s="9"/>
      <c r="Z1214" s="9"/>
      <c r="AA1214" s="9"/>
      <c r="AB1214" s="9"/>
      <c r="AC1214" s="9"/>
      <c r="AD1214" s="9"/>
    </row>
    <row r="1215" spans="1:30" x14ac:dyDescent="0.25">
      <c r="A1215" s="183"/>
      <c r="B1215" s="183"/>
      <c r="C1215" s="183"/>
      <c r="D1215" s="183"/>
      <c r="E1215" s="207"/>
      <c r="F1215" s="186"/>
      <c r="G1215" s="183"/>
      <c r="L1215" s="121"/>
      <c r="M1215" s="121"/>
      <c r="N1215" s="121"/>
      <c r="O1215" s="121"/>
      <c r="P1215" s="121"/>
      <c r="Q1215" s="109"/>
      <c r="R1215" s="2"/>
      <c r="S1215" s="2"/>
      <c r="T1215" s="2"/>
      <c r="U1215" s="115"/>
      <c r="V1215" s="9"/>
      <c r="W1215" s="9"/>
      <c r="X1215" s="9"/>
      <c r="Y1215" s="9"/>
      <c r="Z1215" s="9"/>
      <c r="AA1215" s="9"/>
      <c r="AB1215" s="9"/>
      <c r="AC1215" s="9"/>
      <c r="AD1215" s="9"/>
    </row>
    <row r="1216" spans="1:30" x14ac:dyDescent="0.25">
      <c r="A1216" s="183"/>
      <c r="B1216" s="183"/>
      <c r="C1216" s="183"/>
      <c r="D1216" s="183"/>
      <c r="E1216" s="207"/>
      <c r="F1216" s="186"/>
      <c r="G1216" s="183"/>
      <c r="L1216" s="121"/>
      <c r="M1216" s="121"/>
      <c r="N1216" s="121"/>
      <c r="O1216" s="121"/>
      <c r="P1216" s="121"/>
      <c r="Q1216" s="109"/>
      <c r="R1216" s="2"/>
      <c r="S1216" s="2"/>
      <c r="T1216" s="2"/>
      <c r="U1216" s="115"/>
      <c r="V1216" s="9"/>
      <c r="W1216" s="9"/>
      <c r="X1216" s="9"/>
      <c r="Y1216" s="9"/>
      <c r="Z1216" s="9"/>
      <c r="AA1216" s="9"/>
      <c r="AB1216" s="9"/>
      <c r="AC1216" s="9"/>
      <c r="AD1216" s="9"/>
    </row>
    <row r="1217" spans="1:30" x14ac:dyDescent="0.25">
      <c r="A1217" s="183"/>
      <c r="B1217" s="183"/>
      <c r="C1217" s="183"/>
      <c r="D1217" s="183"/>
      <c r="E1217" s="207"/>
      <c r="F1217" s="186"/>
      <c r="G1217" s="183"/>
      <c r="L1217" s="121"/>
      <c r="M1217" s="121"/>
      <c r="N1217" s="121"/>
      <c r="O1217" s="121"/>
      <c r="P1217" s="121"/>
      <c r="Q1217" s="109"/>
      <c r="R1217" s="2"/>
      <c r="S1217" s="2"/>
      <c r="T1217" s="2"/>
      <c r="U1217" s="115"/>
      <c r="V1217" s="9"/>
      <c r="W1217" s="9"/>
      <c r="X1217" s="9"/>
      <c r="Y1217" s="9"/>
      <c r="Z1217" s="9"/>
      <c r="AA1217" s="9"/>
      <c r="AB1217" s="9"/>
      <c r="AC1217" s="9"/>
      <c r="AD1217" s="9"/>
    </row>
    <row r="1218" spans="1:30" x14ac:dyDescent="0.25">
      <c r="A1218" s="183"/>
      <c r="B1218" s="183"/>
      <c r="C1218" s="183"/>
      <c r="D1218" s="183"/>
      <c r="E1218" s="207"/>
      <c r="F1218" s="186"/>
      <c r="G1218" s="183"/>
      <c r="L1218" s="121"/>
      <c r="M1218" s="121"/>
      <c r="N1218" s="121"/>
      <c r="O1218" s="121"/>
      <c r="P1218" s="121"/>
      <c r="Q1218" s="109"/>
      <c r="R1218" s="2"/>
      <c r="S1218" s="2"/>
      <c r="T1218" s="2"/>
      <c r="U1218" s="115"/>
      <c r="V1218" s="9"/>
      <c r="W1218" s="9"/>
      <c r="X1218" s="9"/>
      <c r="Y1218" s="9"/>
      <c r="Z1218" s="9"/>
      <c r="AA1218" s="9"/>
      <c r="AB1218" s="9"/>
      <c r="AC1218" s="9"/>
      <c r="AD1218" s="9"/>
    </row>
    <row r="1219" spans="1:30" x14ac:dyDescent="0.25">
      <c r="A1219" s="183"/>
      <c r="B1219" s="183"/>
      <c r="C1219" s="183"/>
      <c r="D1219" s="183"/>
      <c r="E1219" s="207"/>
      <c r="F1219" s="186"/>
      <c r="G1219" s="183"/>
      <c r="L1219" s="121"/>
      <c r="M1219" s="121"/>
      <c r="N1219" s="121"/>
      <c r="O1219" s="121"/>
      <c r="P1219" s="121"/>
      <c r="Q1219" s="109"/>
      <c r="R1219" s="2"/>
      <c r="S1219" s="2"/>
      <c r="T1219" s="2"/>
      <c r="U1219" s="115"/>
      <c r="V1219" s="9"/>
      <c r="W1219" s="9"/>
      <c r="X1219" s="9"/>
      <c r="Y1219" s="9"/>
      <c r="Z1219" s="9"/>
      <c r="AA1219" s="9"/>
      <c r="AB1219" s="9"/>
      <c r="AC1219" s="9"/>
      <c r="AD1219" s="9"/>
    </row>
    <row r="1220" spans="1:30" x14ac:dyDescent="0.25">
      <c r="A1220" s="183"/>
      <c r="B1220" s="183"/>
      <c r="C1220" s="183"/>
      <c r="D1220" s="183"/>
      <c r="E1220" s="207"/>
      <c r="F1220" s="186"/>
      <c r="G1220" s="183"/>
      <c r="L1220" s="121"/>
      <c r="M1220" s="121"/>
      <c r="N1220" s="121"/>
      <c r="O1220" s="121"/>
      <c r="P1220" s="121"/>
      <c r="Q1220" s="109"/>
      <c r="R1220" s="2"/>
      <c r="S1220" s="2"/>
      <c r="T1220" s="2"/>
      <c r="U1220" s="115"/>
      <c r="V1220" s="9"/>
      <c r="W1220" s="9"/>
      <c r="X1220" s="9"/>
      <c r="Y1220" s="9"/>
      <c r="Z1220" s="9"/>
      <c r="AA1220" s="9"/>
      <c r="AB1220" s="9"/>
      <c r="AC1220" s="9"/>
      <c r="AD1220" s="9"/>
    </row>
    <row r="1221" spans="1:30" x14ac:dyDescent="0.25">
      <c r="A1221" s="183"/>
      <c r="B1221" s="183"/>
      <c r="C1221" s="183"/>
      <c r="D1221" s="183"/>
      <c r="E1221" s="207"/>
      <c r="F1221" s="186"/>
      <c r="G1221" s="183"/>
      <c r="L1221" s="121"/>
      <c r="M1221" s="121"/>
      <c r="N1221" s="121"/>
      <c r="O1221" s="121"/>
      <c r="P1221" s="121"/>
      <c r="Q1221" s="109"/>
      <c r="R1221" s="2"/>
      <c r="S1221" s="2"/>
      <c r="T1221" s="2"/>
      <c r="U1221" s="115"/>
      <c r="V1221" s="9"/>
      <c r="W1221" s="9"/>
      <c r="X1221" s="9"/>
      <c r="Y1221" s="9"/>
      <c r="Z1221" s="9"/>
      <c r="AA1221" s="9"/>
      <c r="AB1221" s="9"/>
      <c r="AC1221" s="9"/>
      <c r="AD1221" s="9"/>
    </row>
    <row r="1222" spans="1:30" x14ac:dyDescent="0.25">
      <c r="A1222" s="183"/>
      <c r="B1222" s="183"/>
      <c r="C1222" s="183"/>
      <c r="D1222" s="183"/>
      <c r="E1222" s="207"/>
      <c r="F1222" s="186"/>
      <c r="G1222" s="183"/>
      <c r="L1222" s="121"/>
      <c r="M1222" s="121"/>
      <c r="N1222" s="121"/>
      <c r="O1222" s="121"/>
      <c r="P1222" s="121"/>
      <c r="Q1222" s="109"/>
      <c r="R1222" s="2"/>
      <c r="S1222" s="2"/>
      <c r="T1222" s="2"/>
      <c r="U1222" s="115"/>
      <c r="V1222" s="9"/>
      <c r="W1222" s="9"/>
      <c r="X1222" s="9"/>
      <c r="Y1222" s="9"/>
      <c r="Z1222" s="9"/>
      <c r="AA1222" s="9"/>
      <c r="AB1222" s="9"/>
      <c r="AC1222" s="9"/>
      <c r="AD1222" s="9"/>
    </row>
    <row r="1223" spans="1:30" x14ac:dyDescent="0.25">
      <c r="A1223" s="183"/>
      <c r="B1223" s="183"/>
      <c r="C1223" s="183"/>
      <c r="D1223" s="183"/>
      <c r="E1223" s="207"/>
      <c r="F1223" s="186"/>
      <c r="G1223" s="183"/>
      <c r="L1223" s="121"/>
      <c r="M1223" s="121"/>
      <c r="N1223" s="121"/>
      <c r="O1223" s="121"/>
      <c r="P1223" s="121"/>
      <c r="Q1223" s="109"/>
      <c r="R1223" s="2"/>
      <c r="S1223" s="2"/>
      <c r="T1223" s="2"/>
      <c r="U1223" s="115"/>
      <c r="V1223" s="9"/>
      <c r="W1223" s="9"/>
      <c r="X1223" s="9"/>
      <c r="Y1223" s="9"/>
      <c r="Z1223" s="9"/>
      <c r="AA1223" s="9"/>
      <c r="AB1223" s="9"/>
      <c r="AC1223" s="9"/>
      <c r="AD1223" s="9"/>
    </row>
    <row r="1224" spans="1:30" x14ac:dyDescent="0.25">
      <c r="A1224" s="183"/>
      <c r="B1224" s="183"/>
      <c r="C1224" s="183"/>
      <c r="D1224" s="183"/>
      <c r="E1224" s="207"/>
      <c r="F1224" s="186"/>
      <c r="G1224" s="183"/>
      <c r="L1224" s="121"/>
      <c r="M1224" s="121"/>
      <c r="N1224" s="121"/>
      <c r="O1224" s="121"/>
      <c r="P1224" s="121"/>
      <c r="Q1224" s="109"/>
      <c r="R1224" s="2"/>
      <c r="S1224" s="2"/>
      <c r="T1224" s="2"/>
      <c r="U1224" s="115"/>
      <c r="V1224" s="9"/>
      <c r="W1224" s="9"/>
      <c r="X1224" s="9"/>
      <c r="Y1224" s="9"/>
      <c r="Z1224" s="9"/>
      <c r="AA1224" s="9"/>
      <c r="AB1224" s="9"/>
      <c r="AC1224" s="9"/>
      <c r="AD1224" s="9"/>
    </row>
    <row r="1225" spans="1:30" x14ac:dyDescent="0.25">
      <c r="A1225" s="183"/>
      <c r="B1225" s="183"/>
      <c r="C1225" s="183"/>
      <c r="D1225" s="183"/>
      <c r="E1225" s="207"/>
      <c r="F1225" s="186"/>
      <c r="G1225" s="183"/>
      <c r="L1225" s="121"/>
      <c r="M1225" s="121"/>
      <c r="N1225" s="121"/>
      <c r="O1225" s="121"/>
      <c r="P1225" s="121"/>
      <c r="Q1225" s="109"/>
      <c r="R1225" s="2"/>
      <c r="S1225" s="2"/>
      <c r="T1225" s="2"/>
      <c r="U1225" s="115"/>
      <c r="V1225" s="9"/>
      <c r="W1225" s="9"/>
      <c r="X1225" s="9"/>
      <c r="Y1225" s="9"/>
      <c r="Z1225" s="9"/>
      <c r="AA1225" s="9"/>
      <c r="AB1225" s="9"/>
      <c r="AC1225" s="9"/>
      <c r="AD1225" s="9"/>
    </row>
    <row r="1226" spans="1:30" x14ac:dyDescent="0.25">
      <c r="A1226" s="183"/>
      <c r="B1226" s="183"/>
      <c r="C1226" s="183"/>
      <c r="D1226" s="183"/>
      <c r="E1226" s="207"/>
      <c r="F1226" s="186"/>
      <c r="G1226" s="183"/>
      <c r="L1226" s="121"/>
      <c r="M1226" s="121"/>
      <c r="N1226" s="121"/>
      <c r="O1226" s="121"/>
      <c r="P1226" s="121"/>
      <c r="Q1226" s="109"/>
      <c r="R1226" s="2"/>
      <c r="S1226" s="2"/>
      <c r="T1226" s="2"/>
      <c r="U1226" s="115"/>
      <c r="V1226" s="9"/>
      <c r="W1226" s="9"/>
      <c r="X1226" s="9"/>
      <c r="Y1226" s="9"/>
      <c r="Z1226" s="9"/>
      <c r="AA1226" s="9"/>
      <c r="AB1226" s="9"/>
      <c r="AC1226" s="9"/>
      <c r="AD1226" s="9"/>
    </row>
    <row r="1227" spans="1:30" x14ac:dyDescent="0.25">
      <c r="A1227" s="183"/>
      <c r="B1227" s="183"/>
      <c r="C1227" s="183"/>
      <c r="D1227" s="183"/>
      <c r="E1227" s="207"/>
      <c r="F1227" s="186"/>
      <c r="G1227" s="183"/>
      <c r="L1227" s="121"/>
      <c r="M1227" s="121"/>
      <c r="N1227" s="121"/>
      <c r="O1227" s="121"/>
      <c r="P1227" s="121"/>
      <c r="Q1227" s="109"/>
      <c r="R1227" s="2"/>
      <c r="S1227" s="2"/>
      <c r="T1227" s="2"/>
      <c r="U1227" s="115"/>
      <c r="V1227" s="9"/>
      <c r="W1227" s="9"/>
      <c r="X1227" s="9"/>
      <c r="Y1227" s="9"/>
      <c r="Z1227" s="9"/>
      <c r="AA1227" s="9"/>
      <c r="AB1227" s="9"/>
      <c r="AC1227" s="9"/>
      <c r="AD1227" s="9"/>
    </row>
    <row r="1228" spans="1:30" x14ac:dyDescent="0.25">
      <c r="A1228" s="183"/>
      <c r="B1228" s="183"/>
      <c r="C1228" s="183"/>
      <c r="D1228" s="183"/>
      <c r="E1228" s="207"/>
      <c r="F1228" s="186"/>
      <c r="G1228" s="183"/>
      <c r="L1228" s="121"/>
      <c r="M1228" s="121"/>
      <c r="N1228" s="121"/>
      <c r="O1228" s="121"/>
      <c r="P1228" s="121"/>
      <c r="Q1228" s="109"/>
      <c r="R1228" s="2"/>
      <c r="S1228" s="2"/>
      <c r="T1228" s="2"/>
      <c r="U1228" s="115"/>
      <c r="V1228" s="9"/>
      <c r="W1228" s="9"/>
      <c r="X1228" s="9"/>
      <c r="Y1228" s="9"/>
      <c r="Z1228" s="9"/>
      <c r="AA1228" s="9"/>
      <c r="AB1228" s="9"/>
      <c r="AC1228" s="9"/>
      <c r="AD1228" s="9"/>
    </row>
    <row r="1229" spans="1:30" x14ac:dyDescent="0.25">
      <c r="A1229" s="183"/>
      <c r="B1229" s="183"/>
      <c r="C1229" s="183"/>
      <c r="D1229" s="183"/>
      <c r="E1229" s="207"/>
      <c r="F1229" s="186"/>
      <c r="G1229" s="183"/>
      <c r="L1229" s="121"/>
      <c r="M1229" s="121"/>
      <c r="N1229" s="121"/>
      <c r="O1229" s="121"/>
      <c r="P1229" s="121"/>
      <c r="Q1229" s="109"/>
      <c r="R1229" s="2"/>
      <c r="S1229" s="2"/>
      <c r="T1229" s="2"/>
      <c r="U1229" s="115"/>
      <c r="V1229" s="9"/>
      <c r="W1229" s="9"/>
      <c r="X1229" s="9"/>
      <c r="Y1229" s="9"/>
      <c r="Z1229" s="9"/>
      <c r="AA1229" s="9"/>
      <c r="AB1229" s="9"/>
      <c r="AC1229" s="9"/>
      <c r="AD1229" s="9"/>
    </row>
    <row r="1230" spans="1:30" x14ac:dyDescent="0.25">
      <c r="A1230" s="183"/>
      <c r="B1230" s="183"/>
      <c r="C1230" s="183"/>
      <c r="D1230" s="183"/>
      <c r="E1230" s="207"/>
      <c r="F1230" s="186"/>
      <c r="G1230" s="183"/>
      <c r="L1230" s="121"/>
      <c r="M1230" s="121"/>
      <c r="N1230" s="121"/>
      <c r="O1230" s="121"/>
      <c r="P1230" s="121"/>
      <c r="Q1230" s="109"/>
      <c r="R1230" s="2"/>
      <c r="S1230" s="2"/>
      <c r="T1230" s="2"/>
      <c r="U1230" s="115"/>
      <c r="V1230" s="9"/>
      <c r="W1230" s="9"/>
      <c r="X1230" s="9"/>
      <c r="Y1230" s="9"/>
      <c r="Z1230" s="9"/>
      <c r="AA1230" s="9"/>
      <c r="AB1230" s="9"/>
      <c r="AC1230" s="9"/>
      <c r="AD1230" s="9"/>
    </row>
    <row r="1231" spans="1:30" x14ac:dyDescent="0.25">
      <c r="A1231" s="183"/>
      <c r="B1231" s="183"/>
      <c r="C1231" s="183"/>
      <c r="D1231" s="183"/>
      <c r="E1231" s="207"/>
      <c r="F1231" s="186"/>
      <c r="G1231" s="183"/>
      <c r="L1231" s="121"/>
      <c r="M1231" s="121"/>
      <c r="N1231" s="121"/>
      <c r="O1231" s="121"/>
      <c r="P1231" s="121"/>
      <c r="Q1231" s="109"/>
      <c r="R1231" s="2"/>
      <c r="S1231" s="2"/>
      <c r="T1231" s="2"/>
      <c r="U1231" s="115"/>
      <c r="V1231" s="9"/>
      <c r="W1231" s="9"/>
      <c r="X1231" s="9"/>
      <c r="Y1231" s="9"/>
      <c r="Z1231" s="9"/>
      <c r="AA1231" s="9"/>
      <c r="AB1231" s="9"/>
      <c r="AC1231" s="9"/>
      <c r="AD1231" s="9"/>
    </row>
    <row r="1232" spans="1:30" x14ac:dyDescent="0.25">
      <c r="A1232" s="183"/>
      <c r="B1232" s="183"/>
      <c r="C1232" s="183"/>
      <c r="D1232" s="183"/>
      <c r="E1232" s="207"/>
      <c r="F1232" s="186"/>
      <c r="G1232" s="183"/>
      <c r="N1232" s="122"/>
      <c r="P1232" s="109"/>
      <c r="Q1232" s="10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</row>
    <row r="1233" spans="1:30" x14ac:dyDescent="0.25">
      <c r="A1233" s="183"/>
      <c r="B1233" s="183"/>
      <c r="C1233" s="183"/>
      <c r="D1233" s="183"/>
      <c r="E1233" s="207"/>
      <c r="F1233" s="186"/>
      <c r="G1233" s="183"/>
      <c r="N1233" s="122"/>
      <c r="P1233" s="109"/>
      <c r="Q1233" s="10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</row>
    <row r="1234" spans="1:30" x14ac:dyDescent="0.25">
      <c r="A1234" s="183"/>
      <c r="B1234" s="183"/>
      <c r="C1234" s="183"/>
      <c r="D1234" s="183"/>
      <c r="E1234" s="207"/>
      <c r="F1234" s="186"/>
      <c r="G1234" s="183"/>
      <c r="N1234" s="122"/>
      <c r="P1234" s="109"/>
      <c r="Q1234" s="10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</row>
    <row r="1235" spans="1:30" x14ac:dyDescent="0.25">
      <c r="A1235" s="183"/>
      <c r="B1235" s="183"/>
      <c r="C1235" s="183"/>
      <c r="D1235" s="183"/>
      <c r="E1235" s="207"/>
      <c r="F1235" s="186"/>
      <c r="G1235" s="183"/>
      <c r="N1235" s="122"/>
      <c r="P1235" s="109"/>
      <c r="Q1235" s="10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</row>
    <row r="1236" spans="1:30" x14ac:dyDescent="0.25">
      <c r="A1236" s="183"/>
      <c r="B1236" s="183"/>
      <c r="C1236" s="183"/>
      <c r="D1236" s="183"/>
      <c r="E1236" s="207"/>
      <c r="F1236" s="186"/>
      <c r="G1236" s="183"/>
      <c r="N1236" s="122"/>
      <c r="P1236" s="109"/>
      <c r="Q1236" s="10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</row>
    <row r="1237" spans="1:30" x14ac:dyDescent="0.25">
      <c r="A1237" s="183"/>
      <c r="B1237" s="183"/>
      <c r="C1237" s="183"/>
      <c r="D1237" s="183"/>
      <c r="E1237" s="207"/>
      <c r="F1237" s="186"/>
      <c r="G1237" s="183"/>
      <c r="N1237" s="122"/>
      <c r="P1237" s="109"/>
      <c r="Q1237" s="10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</row>
    <row r="1238" spans="1:30" x14ac:dyDescent="0.25">
      <c r="A1238" s="183"/>
      <c r="B1238" s="183"/>
      <c r="C1238" s="183"/>
      <c r="D1238" s="183"/>
      <c r="E1238" s="207"/>
      <c r="F1238" s="186"/>
      <c r="G1238" s="183"/>
      <c r="N1238" s="122"/>
      <c r="P1238" s="109"/>
      <c r="Q1238" s="10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</row>
    <row r="1239" spans="1:30" x14ac:dyDescent="0.25">
      <c r="A1239" s="183"/>
      <c r="B1239" s="183"/>
      <c r="C1239" s="183"/>
      <c r="D1239" s="183"/>
      <c r="E1239" s="207"/>
      <c r="F1239" s="186"/>
      <c r="G1239" s="183"/>
      <c r="N1239" s="122"/>
      <c r="P1239" s="109"/>
      <c r="Q1239" s="10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</row>
    <row r="1240" spans="1:30" x14ac:dyDescent="0.25">
      <c r="A1240" s="183"/>
      <c r="B1240" s="183"/>
      <c r="C1240" s="183"/>
      <c r="D1240" s="183"/>
      <c r="E1240" s="207"/>
      <c r="F1240" s="186"/>
      <c r="G1240" s="183"/>
      <c r="N1240" s="122"/>
      <c r="P1240" s="109"/>
      <c r="Q1240" s="10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</row>
    <row r="1241" spans="1:30" x14ac:dyDescent="0.25">
      <c r="A1241" s="183"/>
      <c r="B1241" s="183"/>
      <c r="C1241" s="183"/>
      <c r="D1241" s="183"/>
      <c r="E1241" s="207"/>
      <c r="F1241" s="186"/>
      <c r="G1241" s="183"/>
      <c r="N1241" s="122"/>
      <c r="P1241" s="109"/>
      <c r="Q1241" s="10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</row>
    <row r="1242" spans="1:30" x14ac:dyDescent="0.25">
      <c r="A1242" s="183"/>
      <c r="B1242" s="183"/>
      <c r="C1242" s="183"/>
      <c r="D1242" s="183"/>
      <c r="E1242" s="207"/>
      <c r="F1242" s="186"/>
      <c r="G1242" s="183"/>
      <c r="Q1242" s="109"/>
      <c r="R1242" s="115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</row>
    <row r="1243" spans="1:30" x14ac:dyDescent="0.25">
      <c r="A1243" s="183"/>
      <c r="B1243" s="183"/>
      <c r="C1243" s="183"/>
      <c r="D1243" s="183"/>
      <c r="E1243" s="207"/>
      <c r="F1243" s="186"/>
      <c r="G1243" s="183"/>
      <c r="Q1243" s="109"/>
      <c r="R1243" s="115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</row>
    <row r="1244" spans="1:30" x14ac:dyDescent="0.25">
      <c r="A1244" s="183"/>
      <c r="B1244" s="183"/>
      <c r="C1244" s="183"/>
      <c r="D1244" s="183"/>
      <c r="E1244" s="207"/>
      <c r="F1244" s="186"/>
      <c r="G1244" s="183"/>
      <c r="Q1244" s="109"/>
      <c r="R1244" s="115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</row>
    <row r="1245" spans="1:30" x14ac:dyDescent="0.25">
      <c r="A1245" s="183"/>
      <c r="B1245" s="183"/>
      <c r="C1245" s="183"/>
      <c r="D1245" s="183"/>
      <c r="E1245" s="207"/>
      <c r="F1245" s="186"/>
      <c r="G1245" s="183"/>
      <c r="Q1245" s="109"/>
      <c r="R1245" s="115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</row>
    <row r="1246" spans="1:30" x14ac:dyDescent="0.25">
      <c r="A1246" s="183"/>
      <c r="B1246" s="183"/>
      <c r="C1246" s="183"/>
      <c r="D1246" s="183"/>
      <c r="E1246" s="207"/>
      <c r="F1246" s="186"/>
      <c r="G1246" s="183"/>
      <c r="Q1246" s="109"/>
      <c r="R1246" s="115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</row>
    <row r="1247" spans="1:30" x14ac:dyDescent="0.25">
      <c r="A1247" s="183"/>
      <c r="B1247" s="183"/>
      <c r="C1247" s="183"/>
      <c r="D1247" s="183"/>
      <c r="E1247" s="207"/>
      <c r="F1247" s="186"/>
      <c r="G1247" s="183"/>
      <c r="Q1247" s="109"/>
      <c r="R1247" s="115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</row>
    <row r="1248" spans="1:30" x14ac:dyDescent="0.25">
      <c r="A1248" s="183"/>
      <c r="B1248" s="183"/>
      <c r="C1248" s="183"/>
      <c r="D1248" s="183"/>
      <c r="E1248" s="207"/>
      <c r="F1248" s="186"/>
      <c r="G1248" s="183"/>
      <c r="Q1248" s="109"/>
      <c r="R1248" s="115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</row>
    <row r="1249" spans="1:30" x14ac:dyDescent="0.25">
      <c r="A1249" s="183"/>
      <c r="B1249" s="183"/>
      <c r="C1249" s="183"/>
      <c r="D1249" s="183"/>
      <c r="E1249" s="207"/>
      <c r="F1249" s="186"/>
      <c r="G1249" s="183"/>
      <c r="Q1249" s="109"/>
      <c r="R1249" s="115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</row>
    <row r="1250" spans="1:30" x14ac:dyDescent="0.25">
      <c r="A1250" s="183"/>
      <c r="B1250" s="183"/>
      <c r="C1250" s="183"/>
      <c r="D1250" s="183"/>
      <c r="E1250" s="207"/>
      <c r="F1250" s="186"/>
      <c r="G1250" s="183"/>
      <c r="Q1250" s="109"/>
      <c r="R1250" s="115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</row>
    <row r="1251" spans="1:30" x14ac:dyDescent="0.25">
      <c r="A1251" s="183"/>
      <c r="B1251" s="183"/>
      <c r="C1251" s="183"/>
      <c r="D1251" s="183"/>
      <c r="E1251" s="207"/>
      <c r="F1251" s="186"/>
      <c r="G1251" s="183"/>
      <c r="Q1251" s="109"/>
      <c r="R1251" s="115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</row>
    <row r="1252" spans="1:30" x14ac:dyDescent="0.25">
      <c r="A1252" s="183"/>
      <c r="B1252" s="183"/>
      <c r="C1252" s="183"/>
      <c r="D1252" s="183"/>
      <c r="E1252" s="207"/>
      <c r="F1252" s="186"/>
      <c r="G1252" s="183"/>
      <c r="Q1252" s="109"/>
      <c r="R1252" s="115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</row>
    <row r="1253" spans="1:30" x14ac:dyDescent="0.25">
      <c r="A1253" s="183"/>
      <c r="B1253" s="183"/>
      <c r="C1253" s="183"/>
      <c r="D1253" s="183"/>
      <c r="E1253" s="207"/>
      <c r="F1253" s="186"/>
      <c r="G1253" s="183"/>
      <c r="Q1253" s="109"/>
      <c r="R1253" s="115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</row>
    <row r="1254" spans="1:30" x14ac:dyDescent="0.25">
      <c r="A1254" s="183"/>
      <c r="B1254" s="183"/>
      <c r="C1254" s="183"/>
      <c r="D1254" s="183"/>
      <c r="E1254" s="207"/>
      <c r="F1254" s="186"/>
      <c r="G1254" s="183"/>
      <c r="Q1254" s="109"/>
      <c r="R1254" s="115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</row>
    <row r="1255" spans="1:30" x14ac:dyDescent="0.25">
      <c r="A1255" s="183"/>
      <c r="B1255" s="183"/>
      <c r="C1255" s="183"/>
      <c r="D1255" s="183"/>
      <c r="E1255" s="207"/>
      <c r="F1255" s="186"/>
      <c r="G1255" s="183"/>
      <c r="Q1255" s="109"/>
      <c r="R1255" s="115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</row>
    <row r="1256" spans="1:30" x14ac:dyDescent="0.25">
      <c r="A1256" s="183"/>
      <c r="B1256" s="183"/>
      <c r="C1256" s="183"/>
      <c r="D1256" s="183"/>
      <c r="E1256" s="207"/>
      <c r="F1256" s="186"/>
      <c r="G1256" s="183"/>
      <c r="Q1256" s="109"/>
      <c r="R1256" s="115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</row>
    <row r="1257" spans="1:30" x14ac:dyDescent="0.25">
      <c r="A1257" s="183"/>
      <c r="B1257" s="183"/>
      <c r="C1257" s="183"/>
      <c r="D1257" s="183"/>
      <c r="E1257" s="207"/>
      <c r="F1257" s="186"/>
      <c r="G1257" s="183"/>
      <c r="Q1257" s="109"/>
      <c r="R1257" s="115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</row>
    <row r="1258" spans="1:30" x14ac:dyDescent="0.25">
      <c r="A1258" s="183"/>
      <c r="B1258" s="183"/>
      <c r="C1258" s="183"/>
      <c r="D1258" s="183"/>
      <c r="E1258" s="207"/>
      <c r="F1258" s="186"/>
      <c r="G1258" s="183"/>
      <c r="Q1258" s="109"/>
      <c r="R1258" s="115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</row>
    <row r="1259" spans="1:30" x14ac:dyDescent="0.25">
      <c r="A1259" s="183"/>
      <c r="B1259" s="183"/>
      <c r="C1259" s="183"/>
      <c r="D1259" s="183"/>
      <c r="E1259" s="207"/>
      <c r="F1259" s="186"/>
      <c r="G1259" s="183"/>
      <c r="Q1259" s="109"/>
      <c r="R1259" s="115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</row>
    <row r="1260" spans="1:30" x14ac:dyDescent="0.25">
      <c r="A1260" s="183"/>
      <c r="B1260" s="183"/>
      <c r="C1260" s="183"/>
      <c r="D1260" s="183"/>
      <c r="E1260" s="207"/>
      <c r="F1260" s="186"/>
      <c r="G1260" s="183"/>
      <c r="Q1260" s="109"/>
      <c r="R1260" s="115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</row>
    <row r="1261" spans="1:30" x14ac:dyDescent="0.25">
      <c r="A1261" s="183"/>
      <c r="B1261" s="183"/>
      <c r="C1261" s="183"/>
      <c r="D1261" s="183"/>
      <c r="E1261" s="207"/>
      <c r="F1261" s="186"/>
      <c r="G1261" s="183"/>
      <c r="Q1261" s="109"/>
      <c r="R1261" s="115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</row>
    <row r="1262" spans="1:30" x14ac:dyDescent="0.25">
      <c r="A1262" s="183"/>
      <c r="B1262" s="183"/>
      <c r="C1262" s="183"/>
      <c r="D1262" s="183"/>
      <c r="E1262" s="207"/>
      <c r="F1262" s="186"/>
      <c r="G1262" s="183"/>
      <c r="Q1262" s="109"/>
      <c r="R1262" s="115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</row>
    <row r="1263" spans="1:30" x14ac:dyDescent="0.25">
      <c r="A1263" s="183"/>
      <c r="B1263" s="183"/>
      <c r="C1263" s="183"/>
      <c r="D1263" s="183"/>
      <c r="E1263" s="207"/>
      <c r="F1263" s="186"/>
      <c r="G1263" s="183"/>
      <c r="Q1263" s="109"/>
      <c r="R1263" s="115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</row>
    <row r="1264" spans="1:30" x14ac:dyDescent="0.25">
      <c r="A1264" s="183"/>
      <c r="B1264" s="183"/>
      <c r="C1264" s="183"/>
      <c r="D1264" s="183"/>
      <c r="E1264" s="207"/>
      <c r="F1264" s="186"/>
      <c r="G1264" s="183"/>
      <c r="Q1264" s="109"/>
      <c r="R1264" s="115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</row>
    <row r="1265" spans="1:30" x14ac:dyDescent="0.25">
      <c r="A1265" s="183"/>
      <c r="B1265" s="183"/>
      <c r="C1265" s="183"/>
      <c r="D1265" s="183"/>
      <c r="E1265" s="207"/>
      <c r="F1265" s="186"/>
      <c r="G1265" s="183"/>
      <c r="Q1265" s="109"/>
      <c r="R1265" s="115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</row>
    <row r="1266" spans="1:30" x14ac:dyDescent="0.25">
      <c r="A1266" s="183"/>
      <c r="B1266" s="183"/>
      <c r="C1266" s="183"/>
      <c r="D1266" s="183"/>
      <c r="E1266" s="207"/>
      <c r="F1266" s="186"/>
      <c r="G1266" s="183"/>
      <c r="Q1266" s="109"/>
      <c r="R1266" s="115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</row>
    <row r="1267" spans="1:30" x14ac:dyDescent="0.25">
      <c r="A1267" s="183"/>
      <c r="B1267" s="183"/>
      <c r="C1267" s="183"/>
      <c r="D1267" s="183"/>
      <c r="E1267" s="207"/>
      <c r="F1267" s="186"/>
      <c r="G1267" s="183"/>
      <c r="Q1267" s="109"/>
      <c r="R1267" s="115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</row>
    <row r="1268" spans="1:30" x14ac:dyDescent="0.25">
      <c r="A1268" s="183"/>
      <c r="B1268" s="183"/>
      <c r="C1268" s="183"/>
      <c r="D1268" s="183"/>
      <c r="E1268" s="207"/>
      <c r="F1268" s="186"/>
      <c r="G1268" s="183"/>
      <c r="Q1268" s="109"/>
      <c r="R1268" s="115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</row>
    <row r="1269" spans="1:30" x14ac:dyDescent="0.25">
      <c r="A1269" s="183"/>
      <c r="B1269" s="183"/>
      <c r="C1269" s="183"/>
      <c r="D1269" s="183"/>
      <c r="E1269" s="207"/>
      <c r="F1269" s="186"/>
      <c r="G1269" s="183"/>
      <c r="Q1269" s="109"/>
      <c r="R1269" s="115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</row>
    <row r="1270" spans="1:30" x14ac:dyDescent="0.25">
      <c r="A1270" s="183"/>
      <c r="B1270" s="183"/>
      <c r="C1270" s="183"/>
      <c r="D1270" s="183"/>
      <c r="E1270" s="207"/>
      <c r="F1270" s="186"/>
      <c r="G1270" s="183"/>
      <c r="Q1270" s="109"/>
      <c r="R1270" s="115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</row>
    <row r="1271" spans="1:30" x14ac:dyDescent="0.25">
      <c r="A1271" s="183"/>
      <c r="B1271" s="183"/>
      <c r="C1271" s="183"/>
      <c r="D1271" s="183"/>
      <c r="E1271" s="207"/>
      <c r="F1271" s="186"/>
      <c r="G1271" s="183"/>
      <c r="Q1271" s="109"/>
      <c r="R1271" s="115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</row>
    <row r="1272" spans="1:30" x14ac:dyDescent="0.25">
      <c r="A1272" s="183"/>
      <c r="B1272" s="183"/>
      <c r="C1272" s="183"/>
      <c r="D1272" s="183"/>
      <c r="E1272" s="207"/>
      <c r="F1272" s="186"/>
      <c r="G1272" s="183"/>
      <c r="Q1272" s="109"/>
      <c r="R1272" s="115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</row>
    <row r="1273" spans="1:30" x14ac:dyDescent="0.25">
      <c r="A1273" s="183"/>
      <c r="B1273" s="183"/>
      <c r="C1273" s="183"/>
      <c r="D1273" s="183"/>
      <c r="E1273" s="207"/>
      <c r="F1273" s="186"/>
      <c r="G1273" s="183"/>
      <c r="Q1273" s="109"/>
      <c r="R1273" s="115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</row>
    <row r="1274" spans="1:30" x14ac:dyDescent="0.25">
      <c r="A1274" s="183"/>
      <c r="B1274" s="183"/>
      <c r="C1274" s="183"/>
      <c r="D1274" s="183"/>
      <c r="E1274" s="207"/>
      <c r="F1274" s="186"/>
      <c r="G1274" s="183"/>
      <c r="Q1274" s="109"/>
      <c r="R1274" s="115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</row>
    <row r="1275" spans="1:30" x14ac:dyDescent="0.25">
      <c r="A1275" s="183"/>
      <c r="B1275" s="183"/>
      <c r="C1275" s="183"/>
      <c r="D1275" s="183"/>
      <c r="E1275" s="207"/>
      <c r="F1275" s="186"/>
      <c r="G1275" s="183"/>
      <c r="Q1275" s="109"/>
      <c r="R1275" s="115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</row>
    <row r="1276" spans="1:30" x14ac:dyDescent="0.25">
      <c r="A1276" s="183"/>
      <c r="B1276" s="183"/>
      <c r="C1276" s="183"/>
      <c r="D1276" s="183"/>
      <c r="E1276" s="207"/>
      <c r="F1276" s="186"/>
      <c r="G1276" s="183"/>
      <c r="Q1276" s="109"/>
      <c r="R1276" s="115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</row>
    <row r="1277" spans="1:30" x14ac:dyDescent="0.25">
      <c r="A1277" s="183"/>
      <c r="B1277" s="183"/>
      <c r="C1277" s="183"/>
      <c r="D1277" s="183"/>
      <c r="E1277" s="207"/>
      <c r="F1277" s="186"/>
      <c r="G1277" s="183"/>
      <c r="Q1277" s="109"/>
      <c r="R1277" s="115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</row>
    <row r="1278" spans="1:30" x14ac:dyDescent="0.25">
      <c r="A1278" s="183"/>
      <c r="B1278" s="183"/>
      <c r="C1278" s="183"/>
      <c r="D1278" s="183"/>
      <c r="E1278" s="207"/>
      <c r="F1278" s="186"/>
      <c r="G1278" s="183"/>
      <c r="Q1278" s="109"/>
      <c r="R1278" s="115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</row>
    <row r="1279" spans="1:30" x14ac:dyDescent="0.25">
      <c r="A1279" s="183"/>
      <c r="B1279" s="183"/>
      <c r="C1279" s="183"/>
      <c r="D1279" s="183"/>
      <c r="E1279" s="207"/>
      <c r="F1279" s="186"/>
      <c r="G1279" s="183"/>
      <c r="Q1279" s="109"/>
      <c r="R1279" s="115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</row>
    <row r="1280" spans="1:30" x14ac:dyDescent="0.25">
      <c r="A1280" s="183"/>
      <c r="B1280" s="183"/>
      <c r="C1280" s="183"/>
      <c r="D1280" s="183"/>
      <c r="E1280" s="207"/>
      <c r="F1280" s="186"/>
      <c r="G1280" s="183"/>
      <c r="Q1280" s="109"/>
      <c r="R1280" s="115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</row>
    <row r="1281" spans="1:30" x14ac:dyDescent="0.25">
      <c r="A1281" s="183"/>
      <c r="B1281" s="183"/>
      <c r="C1281" s="183"/>
      <c r="D1281" s="183"/>
      <c r="E1281" s="207"/>
      <c r="F1281" s="186"/>
      <c r="G1281" s="183"/>
      <c r="Q1281" s="109"/>
      <c r="R1281" s="115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</row>
    <row r="1282" spans="1:30" x14ac:dyDescent="0.25">
      <c r="A1282" s="183"/>
      <c r="B1282" s="183"/>
      <c r="C1282" s="183"/>
      <c r="D1282" s="183"/>
      <c r="E1282" s="207"/>
      <c r="F1282" s="186"/>
      <c r="G1282" s="183"/>
      <c r="Q1282" s="109"/>
      <c r="R1282" s="115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</row>
    <row r="1283" spans="1:30" x14ac:dyDescent="0.25">
      <c r="A1283" s="183"/>
      <c r="B1283" s="183"/>
      <c r="C1283" s="183"/>
      <c r="D1283" s="183"/>
      <c r="E1283" s="207"/>
      <c r="F1283" s="186"/>
      <c r="G1283" s="183"/>
      <c r="Q1283" s="109"/>
      <c r="R1283" s="115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</row>
    <row r="1284" spans="1:30" x14ac:dyDescent="0.25">
      <c r="A1284" s="183"/>
      <c r="B1284" s="183"/>
      <c r="C1284" s="183"/>
      <c r="D1284" s="183"/>
      <c r="E1284" s="207"/>
      <c r="F1284" s="186"/>
      <c r="G1284" s="183"/>
      <c r="Q1284" s="109"/>
      <c r="R1284" s="115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</row>
    <row r="1285" spans="1:30" x14ac:dyDescent="0.25">
      <c r="A1285" s="183"/>
      <c r="B1285" s="183"/>
      <c r="C1285" s="183"/>
      <c r="D1285" s="183"/>
      <c r="E1285" s="207"/>
      <c r="F1285" s="186"/>
      <c r="G1285" s="183"/>
      <c r="Q1285" s="109"/>
      <c r="R1285" s="115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</row>
    <row r="1286" spans="1:30" x14ac:dyDescent="0.25">
      <c r="A1286" s="183"/>
      <c r="B1286" s="183"/>
      <c r="C1286" s="183"/>
      <c r="D1286" s="183"/>
      <c r="E1286" s="207"/>
      <c r="F1286" s="186"/>
      <c r="G1286" s="183"/>
      <c r="Q1286" s="109"/>
      <c r="R1286" s="115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</row>
    <row r="1287" spans="1:30" x14ac:dyDescent="0.25">
      <c r="A1287" s="183"/>
      <c r="B1287" s="183"/>
      <c r="C1287" s="183"/>
      <c r="D1287" s="183"/>
      <c r="E1287" s="207"/>
      <c r="F1287" s="186"/>
      <c r="G1287" s="183"/>
      <c r="Q1287" s="109"/>
      <c r="R1287" s="115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</row>
    <row r="1288" spans="1:30" x14ac:dyDescent="0.25">
      <c r="A1288" s="183"/>
      <c r="B1288" s="183"/>
      <c r="C1288" s="183"/>
      <c r="D1288" s="183"/>
      <c r="E1288" s="207"/>
      <c r="F1288" s="186"/>
      <c r="G1288" s="183"/>
      <c r="Q1288" s="109"/>
      <c r="R1288" s="115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</row>
    <row r="1289" spans="1:30" x14ac:dyDescent="0.25">
      <c r="A1289" s="183"/>
      <c r="B1289" s="183"/>
      <c r="C1289" s="183"/>
      <c r="D1289" s="183"/>
      <c r="E1289" s="207"/>
      <c r="F1289" s="186"/>
      <c r="G1289" s="183"/>
      <c r="Q1289" s="109"/>
      <c r="R1289" s="115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</row>
    <row r="1290" spans="1:30" x14ac:dyDescent="0.25">
      <c r="A1290" s="183"/>
      <c r="B1290" s="183"/>
      <c r="C1290" s="183"/>
      <c r="D1290" s="183"/>
      <c r="E1290" s="207"/>
      <c r="F1290" s="186"/>
      <c r="G1290" s="183"/>
      <c r="Q1290" s="109"/>
      <c r="R1290" s="115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</row>
    <row r="1291" spans="1:30" x14ac:dyDescent="0.25">
      <c r="A1291" s="183"/>
      <c r="B1291" s="183"/>
      <c r="C1291" s="183"/>
      <c r="D1291" s="183"/>
      <c r="E1291" s="207"/>
      <c r="F1291" s="186"/>
      <c r="G1291" s="183"/>
      <c r="Q1291" s="109"/>
      <c r="R1291" s="115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</row>
    <row r="1292" spans="1:30" x14ac:dyDescent="0.25">
      <c r="A1292" s="183"/>
      <c r="B1292" s="183"/>
      <c r="C1292" s="183"/>
      <c r="D1292" s="183"/>
      <c r="E1292" s="207"/>
      <c r="F1292" s="186"/>
      <c r="G1292" s="183"/>
      <c r="Q1292" s="109"/>
      <c r="R1292" s="115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</row>
    <row r="1293" spans="1:30" x14ac:dyDescent="0.25">
      <c r="A1293" s="183"/>
      <c r="B1293" s="183"/>
      <c r="C1293" s="183"/>
      <c r="D1293" s="183"/>
      <c r="E1293" s="207"/>
      <c r="F1293" s="186"/>
      <c r="G1293" s="183"/>
      <c r="Q1293" s="109"/>
      <c r="R1293" s="115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</row>
    <row r="1294" spans="1:30" x14ac:dyDescent="0.25">
      <c r="A1294" s="183"/>
      <c r="B1294" s="183"/>
      <c r="C1294" s="183"/>
      <c r="D1294" s="183"/>
      <c r="E1294" s="207"/>
      <c r="F1294" s="186"/>
      <c r="G1294" s="183"/>
      <c r="Q1294" s="109"/>
      <c r="R1294" s="115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</row>
    <row r="1295" spans="1:30" x14ac:dyDescent="0.25">
      <c r="A1295" s="183"/>
      <c r="B1295" s="183"/>
      <c r="C1295" s="183"/>
      <c r="D1295" s="183"/>
      <c r="E1295" s="207"/>
      <c r="F1295" s="186"/>
      <c r="G1295" s="183"/>
      <c r="Q1295" s="109"/>
      <c r="R1295" s="115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</row>
    <row r="1296" spans="1:30" x14ac:dyDescent="0.25">
      <c r="A1296" s="183"/>
      <c r="B1296" s="183"/>
      <c r="C1296" s="183"/>
      <c r="D1296" s="183"/>
      <c r="E1296" s="207"/>
      <c r="F1296" s="186"/>
      <c r="G1296" s="183"/>
      <c r="Q1296" s="109"/>
      <c r="R1296" s="115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</row>
    <row r="1297" spans="1:30" x14ac:dyDescent="0.25">
      <c r="A1297" s="183"/>
      <c r="B1297" s="183"/>
      <c r="C1297" s="183"/>
      <c r="D1297" s="183"/>
      <c r="E1297" s="207"/>
      <c r="F1297" s="186"/>
      <c r="G1297" s="183"/>
      <c r="Q1297" s="109"/>
      <c r="R1297" s="115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</row>
    <row r="1298" spans="1:30" x14ac:dyDescent="0.25">
      <c r="A1298" s="183"/>
      <c r="B1298" s="183"/>
      <c r="C1298" s="183"/>
      <c r="D1298" s="183"/>
      <c r="E1298" s="207"/>
      <c r="F1298" s="186"/>
      <c r="G1298" s="183"/>
      <c r="Q1298" s="109"/>
      <c r="R1298" s="115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</row>
    <row r="1299" spans="1:30" x14ac:dyDescent="0.25">
      <c r="A1299" s="183"/>
      <c r="B1299" s="183"/>
      <c r="C1299" s="183"/>
      <c r="D1299" s="183"/>
      <c r="E1299" s="207"/>
      <c r="F1299" s="186"/>
      <c r="G1299" s="183"/>
      <c r="Q1299" s="109"/>
      <c r="R1299" s="115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</row>
    <row r="1300" spans="1:30" x14ac:dyDescent="0.25">
      <c r="A1300" s="183"/>
      <c r="B1300" s="183"/>
      <c r="C1300" s="183"/>
      <c r="D1300" s="183"/>
      <c r="E1300" s="207"/>
      <c r="F1300" s="186"/>
      <c r="G1300" s="183"/>
      <c r="Q1300" s="109"/>
      <c r="R1300" s="115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</row>
    <row r="1301" spans="1:30" x14ac:dyDescent="0.25">
      <c r="A1301" s="183"/>
      <c r="B1301" s="183"/>
      <c r="C1301" s="183"/>
      <c r="D1301" s="183"/>
      <c r="E1301" s="207"/>
      <c r="F1301" s="186"/>
      <c r="G1301" s="183"/>
      <c r="Q1301" s="109"/>
      <c r="R1301" s="115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</row>
    <row r="1302" spans="1:30" x14ac:dyDescent="0.25">
      <c r="A1302" s="183"/>
      <c r="B1302" s="183"/>
      <c r="C1302" s="183"/>
      <c r="D1302" s="183"/>
      <c r="E1302" s="207"/>
      <c r="F1302" s="186"/>
      <c r="G1302" s="183"/>
      <c r="Q1302" s="109"/>
      <c r="R1302" s="115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</row>
    <row r="1303" spans="1:30" x14ac:dyDescent="0.25">
      <c r="A1303" s="183"/>
      <c r="B1303" s="183"/>
      <c r="C1303" s="183"/>
      <c r="D1303" s="183"/>
      <c r="E1303" s="207"/>
      <c r="F1303" s="186"/>
      <c r="G1303" s="183"/>
      <c r="Q1303" s="109"/>
      <c r="R1303" s="115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</row>
    <row r="1304" spans="1:30" x14ac:dyDescent="0.25">
      <c r="A1304" s="183"/>
      <c r="B1304" s="183"/>
      <c r="C1304" s="183"/>
      <c r="D1304" s="183"/>
      <c r="E1304" s="207"/>
      <c r="F1304" s="186"/>
      <c r="G1304" s="183"/>
      <c r="Q1304" s="109"/>
      <c r="R1304" s="115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</row>
    <row r="1305" spans="1:30" x14ac:dyDescent="0.25">
      <c r="A1305" s="183"/>
      <c r="B1305" s="183"/>
      <c r="C1305" s="183"/>
      <c r="D1305" s="183"/>
      <c r="E1305" s="207"/>
      <c r="F1305" s="186"/>
      <c r="G1305" s="183"/>
      <c r="Q1305" s="109"/>
      <c r="R1305" s="115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</row>
    <row r="1306" spans="1:30" x14ac:dyDescent="0.25">
      <c r="A1306" s="183"/>
      <c r="B1306" s="183"/>
      <c r="C1306" s="183"/>
      <c r="D1306" s="183"/>
      <c r="E1306" s="207"/>
      <c r="F1306" s="186"/>
      <c r="G1306" s="183"/>
      <c r="Q1306" s="109"/>
      <c r="R1306" s="115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</row>
    <row r="1307" spans="1:30" x14ac:dyDescent="0.25">
      <c r="A1307" s="183"/>
      <c r="B1307" s="183"/>
      <c r="C1307" s="183"/>
      <c r="D1307" s="183"/>
      <c r="E1307" s="207"/>
      <c r="F1307" s="186"/>
      <c r="G1307" s="183"/>
      <c r="Q1307" s="109"/>
      <c r="R1307" s="115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</row>
    <row r="1308" spans="1:30" x14ac:dyDescent="0.25">
      <c r="A1308" s="183"/>
      <c r="B1308" s="183"/>
      <c r="C1308" s="183"/>
      <c r="D1308" s="183"/>
      <c r="E1308" s="207"/>
      <c r="F1308" s="186"/>
      <c r="G1308" s="183"/>
      <c r="Q1308" s="109"/>
      <c r="R1308" s="115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</row>
    <row r="1309" spans="1:30" x14ac:dyDescent="0.25">
      <c r="A1309" s="183"/>
      <c r="B1309" s="183"/>
      <c r="C1309" s="183"/>
      <c r="D1309" s="183"/>
      <c r="E1309" s="207"/>
      <c r="F1309" s="186"/>
      <c r="G1309" s="183"/>
      <c r="Q1309" s="109"/>
      <c r="R1309" s="115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</row>
    <row r="1310" spans="1:30" x14ac:dyDescent="0.25">
      <c r="A1310" s="183"/>
      <c r="B1310" s="183"/>
      <c r="C1310" s="183"/>
      <c r="D1310" s="183"/>
      <c r="E1310" s="207"/>
      <c r="F1310" s="186"/>
      <c r="G1310" s="183"/>
      <c r="Q1310" s="109"/>
      <c r="R1310" s="115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</row>
    <row r="1311" spans="1:30" x14ac:dyDescent="0.25">
      <c r="A1311" s="183"/>
      <c r="B1311" s="183"/>
      <c r="C1311" s="183"/>
      <c r="D1311" s="183"/>
      <c r="E1311" s="207"/>
      <c r="F1311" s="186"/>
      <c r="G1311" s="183"/>
      <c r="Q1311" s="109"/>
      <c r="R1311" s="115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</row>
    <row r="1312" spans="1:30" x14ac:dyDescent="0.25">
      <c r="A1312" s="183"/>
      <c r="B1312" s="183"/>
      <c r="C1312" s="183"/>
      <c r="D1312" s="183"/>
      <c r="E1312" s="207"/>
      <c r="F1312" s="186"/>
      <c r="G1312" s="183"/>
      <c r="Q1312" s="109"/>
      <c r="R1312" s="115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</row>
    <row r="1313" spans="1:30" x14ac:dyDescent="0.25">
      <c r="A1313" s="183"/>
      <c r="B1313" s="183"/>
      <c r="C1313" s="183"/>
      <c r="D1313" s="183"/>
      <c r="E1313" s="207"/>
      <c r="F1313" s="186"/>
      <c r="G1313" s="183"/>
      <c r="Q1313" s="109"/>
      <c r="R1313" s="115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</row>
    <row r="1314" spans="1:30" x14ac:dyDescent="0.25">
      <c r="A1314" s="183"/>
      <c r="B1314" s="183"/>
      <c r="C1314" s="183"/>
      <c r="D1314" s="183"/>
      <c r="E1314" s="207"/>
      <c r="F1314" s="186"/>
      <c r="G1314" s="183"/>
      <c r="Q1314" s="109"/>
      <c r="R1314" s="115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</row>
    <row r="1315" spans="1:30" x14ac:dyDescent="0.25">
      <c r="A1315" s="183"/>
      <c r="B1315" s="183"/>
      <c r="C1315" s="183"/>
      <c r="D1315" s="183"/>
      <c r="E1315" s="207"/>
      <c r="F1315" s="186"/>
      <c r="G1315" s="183"/>
      <c r="Q1315" s="109"/>
      <c r="R1315" s="115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</row>
    <row r="1316" spans="1:30" x14ac:dyDescent="0.25">
      <c r="A1316" s="183"/>
      <c r="B1316" s="183"/>
      <c r="C1316" s="183"/>
      <c r="D1316" s="183"/>
      <c r="E1316" s="207"/>
      <c r="F1316" s="186"/>
      <c r="G1316" s="183"/>
      <c r="Q1316" s="109"/>
      <c r="R1316" s="115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</row>
    <row r="1317" spans="1:30" x14ac:dyDescent="0.25">
      <c r="A1317" s="183"/>
      <c r="B1317" s="183"/>
      <c r="C1317" s="183"/>
      <c r="D1317" s="183"/>
      <c r="E1317" s="207"/>
      <c r="F1317" s="186"/>
      <c r="G1317" s="183"/>
      <c r="Q1317" s="109"/>
      <c r="R1317" s="115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</row>
    <row r="1318" spans="1:30" x14ac:dyDescent="0.25">
      <c r="A1318" s="183"/>
      <c r="B1318" s="183"/>
      <c r="C1318" s="183"/>
      <c r="D1318" s="183"/>
      <c r="E1318" s="207"/>
      <c r="F1318" s="186"/>
      <c r="G1318" s="183"/>
      <c r="Q1318" s="109"/>
      <c r="R1318" s="115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</row>
    <row r="1319" spans="1:30" x14ac:dyDescent="0.25">
      <c r="A1319" s="183"/>
      <c r="B1319" s="183"/>
      <c r="C1319" s="183"/>
      <c r="D1319" s="183"/>
      <c r="E1319" s="207"/>
      <c r="F1319" s="186"/>
      <c r="G1319" s="183"/>
      <c r="Q1319" s="109"/>
      <c r="R1319" s="115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</row>
    <row r="1320" spans="1:30" x14ac:dyDescent="0.25">
      <c r="A1320" s="183"/>
      <c r="B1320" s="183"/>
      <c r="C1320" s="183"/>
      <c r="D1320" s="183"/>
      <c r="E1320" s="207"/>
      <c r="F1320" s="186"/>
      <c r="G1320" s="183"/>
      <c r="Q1320" s="109"/>
      <c r="R1320" s="115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</row>
    <row r="1321" spans="1:30" x14ac:dyDescent="0.25">
      <c r="A1321" s="183"/>
      <c r="B1321" s="183"/>
      <c r="C1321" s="183"/>
      <c r="D1321" s="183"/>
      <c r="E1321" s="207"/>
      <c r="F1321" s="186"/>
      <c r="G1321" s="183"/>
      <c r="Q1321" s="109"/>
      <c r="R1321" s="115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</row>
    <row r="1322" spans="1:30" x14ac:dyDescent="0.25">
      <c r="A1322" s="183"/>
      <c r="B1322" s="183"/>
      <c r="C1322" s="183"/>
      <c r="D1322" s="183"/>
      <c r="E1322" s="207"/>
      <c r="F1322" s="186"/>
      <c r="G1322" s="183"/>
      <c r="Q1322" s="109"/>
      <c r="R1322" s="115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</row>
    <row r="1323" spans="1:30" x14ac:dyDescent="0.25">
      <c r="A1323" s="183"/>
      <c r="B1323" s="183"/>
      <c r="C1323" s="183"/>
      <c r="D1323" s="183"/>
      <c r="E1323" s="207"/>
      <c r="F1323" s="186"/>
      <c r="G1323" s="183"/>
      <c r="Q1323" s="109"/>
      <c r="R1323" s="115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</row>
    <row r="1324" spans="1:30" x14ac:dyDescent="0.25">
      <c r="A1324" s="183"/>
      <c r="B1324" s="183"/>
      <c r="C1324" s="183"/>
      <c r="D1324" s="183"/>
      <c r="E1324" s="207"/>
      <c r="F1324" s="186"/>
      <c r="G1324" s="183"/>
      <c r="Q1324" s="109"/>
      <c r="R1324" s="115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</row>
    <row r="1325" spans="1:30" x14ac:dyDescent="0.25">
      <c r="A1325" s="183"/>
      <c r="B1325" s="183"/>
      <c r="C1325" s="183"/>
      <c r="D1325" s="183"/>
      <c r="E1325" s="207"/>
      <c r="F1325" s="186"/>
      <c r="G1325" s="183"/>
      <c r="Q1325" s="109"/>
      <c r="R1325" s="115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</row>
    <row r="1326" spans="1:30" x14ac:dyDescent="0.25">
      <c r="A1326" s="183"/>
      <c r="B1326" s="183"/>
      <c r="C1326" s="183"/>
      <c r="D1326" s="183"/>
      <c r="E1326" s="207"/>
      <c r="F1326" s="186"/>
      <c r="G1326" s="183"/>
      <c r="Q1326" s="109"/>
      <c r="R1326" s="115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</row>
    <row r="1327" spans="1:30" x14ac:dyDescent="0.25">
      <c r="A1327" s="183"/>
      <c r="B1327" s="183"/>
      <c r="C1327" s="183"/>
      <c r="D1327" s="183"/>
      <c r="E1327" s="207"/>
      <c r="F1327" s="186"/>
      <c r="G1327" s="183"/>
      <c r="Q1327" s="109"/>
      <c r="R1327" s="115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</row>
    <row r="1328" spans="1:30" x14ac:dyDescent="0.25">
      <c r="A1328" s="183"/>
      <c r="B1328" s="183"/>
      <c r="C1328" s="183"/>
      <c r="D1328" s="183"/>
      <c r="E1328" s="207"/>
      <c r="F1328" s="186"/>
      <c r="G1328" s="183"/>
      <c r="Q1328" s="109"/>
      <c r="R1328" s="115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</row>
    <row r="1329" spans="1:30" x14ac:dyDescent="0.25">
      <c r="A1329" s="183"/>
      <c r="B1329" s="183"/>
      <c r="C1329" s="183"/>
      <c r="D1329" s="183"/>
      <c r="E1329" s="207"/>
      <c r="F1329" s="186"/>
      <c r="G1329" s="183"/>
      <c r="Q1329" s="109"/>
      <c r="R1329" s="115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</row>
    <row r="1330" spans="1:30" x14ac:dyDescent="0.25">
      <c r="A1330" s="183"/>
      <c r="B1330" s="183"/>
      <c r="C1330" s="183"/>
      <c r="D1330" s="183"/>
      <c r="E1330" s="207"/>
      <c r="F1330" s="186"/>
      <c r="G1330" s="183"/>
      <c r="Q1330" s="109"/>
      <c r="R1330" s="115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</row>
    <row r="1331" spans="1:30" x14ac:dyDescent="0.25">
      <c r="A1331" s="183"/>
      <c r="B1331" s="183"/>
      <c r="C1331" s="183"/>
      <c r="D1331" s="183"/>
      <c r="E1331" s="207"/>
      <c r="F1331" s="186"/>
      <c r="G1331" s="183"/>
      <c r="Q1331" s="109"/>
      <c r="R1331" s="115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</row>
    <row r="1332" spans="1:30" x14ac:dyDescent="0.25">
      <c r="A1332" s="183"/>
      <c r="B1332" s="183"/>
      <c r="C1332" s="183"/>
      <c r="D1332" s="183"/>
      <c r="E1332" s="207"/>
      <c r="F1332" s="186"/>
      <c r="G1332" s="183"/>
      <c r="Q1332" s="109"/>
      <c r="R1332" s="115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</row>
    <row r="1333" spans="1:30" x14ac:dyDescent="0.25">
      <c r="A1333" s="183"/>
      <c r="B1333" s="183"/>
      <c r="C1333" s="183"/>
      <c r="D1333" s="183"/>
      <c r="E1333" s="207"/>
      <c r="F1333" s="186"/>
      <c r="G1333" s="183"/>
      <c r="Q1333" s="109"/>
      <c r="R1333" s="115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</row>
    <row r="1334" spans="1:30" x14ac:dyDescent="0.25">
      <c r="A1334" s="183"/>
      <c r="B1334" s="183"/>
      <c r="C1334" s="183"/>
      <c r="D1334" s="183"/>
      <c r="E1334" s="207"/>
      <c r="F1334" s="186"/>
      <c r="G1334" s="183"/>
      <c r="Q1334" s="109"/>
      <c r="R1334" s="115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</row>
    <row r="1335" spans="1:30" x14ac:dyDescent="0.25">
      <c r="A1335" s="183"/>
      <c r="B1335" s="183"/>
      <c r="C1335" s="183"/>
      <c r="D1335" s="183"/>
      <c r="E1335" s="207"/>
      <c r="F1335" s="186"/>
      <c r="G1335" s="183"/>
      <c r="Q1335" s="109"/>
      <c r="R1335" s="115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</row>
    <row r="1336" spans="1:30" x14ac:dyDescent="0.25">
      <c r="A1336" s="183"/>
      <c r="B1336" s="183"/>
      <c r="C1336" s="183"/>
      <c r="D1336" s="183"/>
      <c r="E1336" s="207"/>
      <c r="F1336" s="186"/>
      <c r="G1336" s="183"/>
      <c r="Q1336" s="109"/>
      <c r="R1336" s="115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</row>
    <row r="1337" spans="1:30" x14ac:dyDescent="0.25">
      <c r="A1337" s="183"/>
      <c r="B1337" s="183"/>
      <c r="C1337" s="183"/>
      <c r="D1337" s="183"/>
      <c r="E1337" s="207"/>
      <c r="F1337" s="186"/>
      <c r="G1337" s="183"/>
      <c r="Q1337" s="109"/>
      <c r="R1337" s="115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</row>
    <row r="1338" spans="1:30" x14ac:dyDescent="0.25">
      <c r="A1338" s="183"/>
      <c r="B1338" s="183"/>
      <c r="C1338" s="183"/>
      <c r="D1338" s="183"/>
      <c r="E1338" s="207"/>
      <c r="F1338" s="186"/>
      <c r="G1338" s="183"/>
      <c r="Q1338" s="109"/>
      <c r="R1338" s="115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</row>
    <row r="1339" spans="1:30" x14ac:dyDescent="0.25">
      <c r="A1339" s="183"/>
      <c r="B1339" s="183"/>
      <c r="C1339" s="183"/>
      <c r="D1339" s="183"/>
      <c r="E1339" s="207"/>
      <c r="F1339" s="186"/>
      <c r="G1339" s="183"/>
      <c r="Q1339" s="109"/>
      <c r="R1339" s="115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</row>
    <row r="1340" spans="1:30" x14ac:dyDescent="0.25">
      <c r="A1340" s="183"/>
      <c r="B1340" s="183"/>
      <c r="C1340" s="183"/>
      <c r="D1340" s="183"/>
      <c r="E1340" s="207"/>
      <c r="F1340" s="186"/>
      <c r="G1340" s="183"/>
      <c r="Q1340" s="109"/>
      <c r="R1340" s="115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</row>
    <row r="1341" spans="1:30" x14ac:dyDescent="0.25">
      <c r="A1341" s="183"/>
      <c r="B1341" s="183"/>
      <c r="C1341" s="183"/>
      <c r="D1341" s="183"/>
      <c r="E1341" s="207"/>
      <c r="F1341" s="186"/>
      <c r="G1341" s="183"/>
      <c r="Q1341" s="109"/>
      <c r="R1341" s="115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</row>
    <row r="1342" spans="1:30" x14ac:dyDescent="0.25">
      <c r="A1342" s="183"/>
      <c r="B1342" s="183"/>
      <c r="C1342" s="183"/>
      <c r="D1342" s="183"/>
      <c r="E1342" s="207"/>
      <c r="F1342" s="186"/>
      <c r="G1342" s="183"/>
      <c r="Q1342" s="109"/>
      <c r="R1342" s="115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</row>
    <row r="1343" spans="1:30" x14ac:dyDescent="0.25">
      <c r="A1343" s="183"/>
      <c r="B1343" s="183"/>
      <c r="C1343" s="183"/>
      <c r="D1343" s="183"/>
      <c r="E1343" s="207"/>
      <c r="F1343" s="186"/>
      <c r="G1343" s="183"/>
      <c r="Q1343" s="109"/>
      <c r="R1343" s="115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</row>
    <row r="1344" spans="1:30" x14ac:dyDescent="0.25">
      <c r="A1344" s="183"/>
      <c r="B1344" s="183"/>
      <c r="C1344" s="183"/>
      <c r="D1344" s="183"/>
      <c r="E1344" s="207"/>
      <c r="F1344" s="186"/>
      <c r="G1344" s="183"/>
      <c r="Q1344" s="109"/>
      <c r="R1344" s="115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</row>
    <row r="1345" spans="1:30" x14ac:dyDescent="0.25">
      <c r="A1345" s="183"/>
      <c r="B1345" s="183"/>
      <c r="C1345" s="183"/>
      <c r="D1345" s="183"/>
      <c r="E1345" s="207"/>
      <c r="F1345" s="186"/>
      <c r="G1345" s="183"/>
      <c r="Q1345" s="109"/>
      <c r="R1345" s="115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</row>
    <row r="1346" spans="1:30" x14ac:dyDescent="0.25">
      <c r="A1346" s="183"/>
      <c r="B1346" s="183"/>
      <c r="C1346" s="183"/>
      <c r="D1346" s="183"/>
      <c r="E1346" s="207"/>
      <c r="F1346" s="186"/>
      <c r="G1346" s="183"/>
      <c r="Q1346" s="109"/>
      <c r="R1346" s="115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</row>
    <row r="1347" spans="1:30" x14ac:dyDescent="0.25">
      <c r="A1347" s="183"/>
      <c r="B1347" s="183"/>
      <c r="C1347" s="183"/>
      <c r="D1347" s="183"/>
      <c r="E1347" s="207"/>
      <c r="F1347" s="186"/>
      <c r="G1347" s="183"/>
      <c r="Q1347" s="109"/>
      <c r="R1347" s="115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</row>
    <row r="1348" spans="1:30" x14ac:dyDescent="0.25">
      <c r="A1348" s="183"/>
      <c r="B1348" s="183"/>
      <c r="C1348" s="183"/>
      <c r="D1348" s="183"/>
      <c r="E1348" s="207"/>
      <c r="F1348" s="186"/>
      <c r="G1348" s="183"/>
      <c r="Q1348" s="109"/>
      <c r="R1348" s="115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</row>
    <row r="1349" spans="1:30" x14ac:dyDescent="0.25">
      <c r="A1349" s="183"/>
      <c r="B1349" s="183"/>
      <c r="C1349" s="183"/>
      <c r="D1349" s="183"/>
      <c r="E1349" s="207"/>
      <c r="F1349" s="186"/>
      <c r="G1349" s="183"/>
      <c r="Q1349" s="109"/>
      <c r="R1349" s="115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</row>
    <row r="1350" spans="1:30" x14ac:dyDescent="0.25">
      <c r="A1350" s="183"/>
      <c r="B1350" s="183"/>
      <c r="C1350" s="183"/>
      <c r="D1350" s="183"/>
      <c r="E1350" s="207"/>
      <c r="F1350" s="186"/>
      <c r="G1350" s="183"/>
      <c r="Q1350" s="109"/>
      <c r="R1350" s="115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</row>
    <row r="1351" spans="1:30" x14ac:dyDescent="0.25">
      <c r="A1351" s="183"/>
      <c r="B1351" s="183"/>
      <c r="C1351" s="183"/>
      <c r="D1351" s="183"/>
      <c r="E1351" s="207"/>
      <c r="F1351" s="186"/>
      <c r="G1351" s="183"/>
      <c r="Q1351" s="109"/>
      <c r="R1351" s="115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</row>
    <row r="1352" spans="1:30" x14ac:dyDescent="0.25">
      <c r="A1352" s="183"/>
      <c r="B1352" s="183"/>
      <c r="C1352" s="183"/>
      <c r="D1352" s="183"/>
      <c r="E1352" s="207"/>
      <c r="F1352" s="186"/>
      <c r="G1352" s="183"/>
      <c r="Q1352" s="109"/>
      <c r="R1352" s="115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</row>
    <row r="1353" spans="1:30" x14ac:dyDescent="0.25">
      <c r="Q1353" s="109"/>
      <c r="R1353" s="115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</row>
    <row r="1354" spans="1:30" x14ac:dyDescent="0.25">
      <c r="Q1354" s="109"/>
      <c r="R1354" s="115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</row>
    <row r="1355" spans="1:30" x14ac:dyDescent="0.25">
      <c r="Q1355" s="109"/>
      <c r="R1355" s="115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</row>
    <row r="1356" spans="1:30" x14ac:dyDescent="0.25">
      <c r="Q1356" s="109"/>
      <c r="R1356" s="115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</row>
    <row r="1357" spans="1:30" x14ac:dyDescent="0.25">
      <c r="Q1357" s="109"/>
      <c r="R1357" s="115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</row>
    <row r="1358" spans="1:30" x14ac:dyDescent="0.25">
      <c r="Q1358" s="109"/>
      <c r="R1358" s="115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</row>
    <row r="1359" spans="1:30" x14ac:dyDescent="0.25">
      <c r="Q1359" s="109"/>
      <c r="R1359" s="115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</row>
    <row r="1360" spans="1:30" x14ac:dyDescent="0.25">
      <c r="Q1360" s="109"/>
      <c r="R1360" s="115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</row>
    <row r="1361" spans="17:30" x14ac:dyDescent="0.25">
      <c r="Q1361" s="109"/>
      <c r="R1361" s="115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</row>
    <row r="1362" spans="17:30" x14ac:dyDescent="0.25">
      <c r="Q1362" s="109"/>
      <c r="R1362" s="115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</row>
    <row r="1363" spans="17:30" x14ac:dyDescent="0.25">
      <c r="Q1363" s="109"/>
      <c r="R1363" s="115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</row>
    <row r="1364" spans="17:30" x14ac:dyDescent="0.25">
      <c r="Q1364" s="109"/>
      <c r="R1364" s="115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</row>
    <row r="1365" spans="17:30" x14ac:dyDescent="0.25">
      <c r="Q1365" s="109"/>
      <c r="R1365" s="115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</row>
    <row r="1366" spans="17:30" x14ac:dyDescent="0.25">
      <c r="Q1366" s="109"/>
      <c r="R1366" s="115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</row>
    <row r="1367" spans="17:30" x14ac:dyDescent="0.25">
      <c r="Q1367" s="109"/>
      <c r="R1367" s="115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</row>
    <row r="1368" spans="17:30" x14ac:dyDescent="0.25">
      <c r="Q1368" s="109"/>
      <c r="R1368" s="115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</row>
    <row r="1369" spans="17:30" x14ac:dyDescent="0.25">
      <c r="Q1369" s="109"/>
      <c r="R1369" s="115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</row>
    <row r="1370" spans="17:30" x14ac:dyDescent="0.25">
      <c r="Q1370" s="109"/>
      <c r="R1370" s="115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</row>
    <row r="1371" spans="17:30" x14ac:dyDescent="0.25">
      <c r="Q1371" s="109"/>
      <c r="R1371" s="115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</row>
    <row r="1372" spans="17:30" x14ac:dyDescent="0.25">
      <c r="Q1372" s="109"/>
      <c r="R1372" s="115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</row>
    <row r="1373" spans="17:30" x14ac:dyDescent="0.25">
      <c r="Q1373" s="109"/>
      <c r="R1373" s="115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</row>
    <row r="1374" spans="17:30" x14ac:dyDescent="0.25">
      <c r="Q1374" s="109"/>
      <c r="R1374" s="115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</row>
    <row r="1375" spans="17:30" x14ac:dyDescent="0.25">
      <c r="Q1375" s="109"/>
      <c r="R1375" s="115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</row>
    <row r="1376" spans="17:30" x14ac:dyDescent="0.25">
      <c r="Q1376" s="109"/>
      <c r="R1376" s="115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</row>
    <row r="1377" spans="17:30" x14ac:dyDescent="0.25">
      <c r="Q1377" s="109"/>
      <c r="R1377" s="115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</row>
    <row r="1378" spans="17:30" x14ac:dyDescent="0.25">
      <c r="Q1378" s="109"/>
      <c r="R1378" s="115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</row>
    <row r="1379" spans="17:30" x14ac:dyDescent="0.25">
      <c r="Q1379" s="109"/>
      <c r="R1379" s="115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</row>
    <row r="1380" spans="17:30" x14ac:dyDescent="0.25">
      <c r="Q1380" s="109"/>
      <c r="R1380" s="115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</row>
    <row r="1381" spans="17:30" x14ac:dyDescent="0.25">
      <c r="Q1381" s="109"/>
      <c r="R1381" s="115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</row>
    <row r="1382" spans="17:30" x14ac:dyDescent="0.25">
      <c r="Q1382" s="109"/>
      <c r="R1382" s="115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</row>
    <row r="1383" spans="17:30" x14ac:dyDescent="0.25">
      <c r="Q1383" s="109"/>
      <c r="R1383" s="115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</row>
    <row r="1384" spans="17:30" x14ac:dyDescent="0.25">
      <c r="Q1384" s="109"/>
      <c r="R1384" s="115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</row>
    <row r="1385" spans="17:30" x14ac:dyDescent="0.25">
      <c r="Q1385" s="109"/>
      <c r="R1385" s="115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</row>
    <row r="1386" spans="17:30" x14ac:dyDescent="0.25">
      <c r="Q1386" s="109"/>
      <c r="R1386" s="115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</row>
    <row r="1387" spans="17:30" x14ac:dyDescent="0.25">
      <c r="Q1387" s="109"/>
      <c r="R1387" s="115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</row>
    <row r="1388" spans="17:30" x14ac:dyDescent="0.25">
      <c r="Q1388" s="109"/>
      <c r="R1388" s="115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</row>
    <row r="1389" spans="17:30" x14ac:dyDescent="0.25">
      <c r="Q1389" s="109"/>
      <c r="R1389" s="115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</row>
    <row r="1390" spans="17:30" x14ac:dyDescent="0.25">
      <c r="Q1390" s="109"/>
      <c r="R1390" s="115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</row>
    <row r="1391" spans="17:30" x14ac:dyDescent="0.25">
      <c r="Q1391" s="109"/>
      <c r="R1391" s="115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</row>
    <row r="1392" spans="17:30" x14ac:dyDescent="0.25">
      <c r="R1392" s="115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</row>
    <row r="1393" spans="18:30" x14ac:dyDescent="0.25">
      <c r="R1393" s="115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</row>
    <row r="1394" spans="18:30" x14ac:dyDescent="0.25">
      <c r="R1394" s="115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</row>
    <row r="1395" spans="18:30" x14ac:dyDescent="0.25">
      <c r="R1395" s="115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</row>
    <row r="1396" spans="18:30" x14ac:dyDescent="0.25">
      <c r="R1396" s="115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</row>
    <row r="1397" spans="18:30" x14ac:dyDescent="0.25">
      <c r="R1397" s="115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</row>
    <row r="1398" spans="18:30" x14ac:dyDescent="0.25">
      <c r="R1398" s="115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</row>
    <row r="1399" spans="18:30" x14ac:dyDescent="0.25">
      <c r="R1399" s="115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</row>
    <row r="1400" spans="18:30" x14ac:dyDescent="0.25">
      <c r="R1400" s="115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</row>
    <row r="1401" spans="18:30" x14ac:dyDescent="0.25">
      <c r="R1401" s="115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</row>
    <row r="1402" spans="18:30" x14ac:dyDescent="0.25">
      <c r="R1402" s="115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</row>
    <row r="1403" spans="18:30" x14ac:dyDescent="0.25">
      <c r="R1403" s="115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</row>
    <row r="1404" spans="18:30" x14ac:dyDescent="0.25">
      <c r="R1404" s="115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</row>
    <row r="1405" spans="18:30" x14ac:dyDescent="0.25">
      <c r="R1405" s="115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</row>
    <row r="1406" spans="18:30" x14ac:dyDescent="0.25">
      <c r="R1406" s="115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</row>
    <row r="1407" spans="18:30" x14ac:dyDescent="0.25">
      <c r="R1407" s="115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</row>
    <row r="1408" spans="18:30" x14ac:dyDescent="0.25">
      <c r="R1408" s="115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</row>
    <row r="1409" spans="18:30" x14ac:dyDescent="0.25">
      <c r="R1409" s="115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</row>
    <row r="1410" spans="18:30" x14ac:dyDescent="0.25">
      <c r="R1410" s="115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</row>
    <row r="1411" spans="18:30" x14ac:dyDescent="0.25">
      <c r="R1411" s="115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</row>
    <row r="1412" spans="18:30" x14ac:dyDescent="0.25">
      <c r="R1412" s="115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</row>
    <row r="1413" spans="18:30" x14ac:dyDescent="0.25">
      <c r="R1413" s="115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</row>
    <row r="1414" spans="18:30" x14ac:dyDescent="0.25">
      <c r="R1414" s="115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</row>
    <row r="1415" spans="18:30" x14ac:dyDescent="0.25">
      <c r="R1415" s="115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</row>
    <row r="1416" spans="18:30" x14ac:dyDescent="0.25">
      <c r="R1416" s="115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</row>
    <row r="1417" spans="18:30" x14ac:dyDescent="0.25">
      <c r="R1417" s="115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</row>
    <row r="1418" spans="18:30" x14ac:dyDescent="0.25">
      <c r="R1418" s="115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</row>
    <row r="1419" spans="18:30" x14ac:dyDescent="0.25">
      <c r="R1419" s="115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</row>
    <row r="1420" spans="18:30" x14ac:dyDescent="0.25">
      <c r="R1420" s="115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</row>
    <row r="1421" spans="18:30" x14ac:dyDescent="0.25">
      <c r="R1421" s="115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</row>
    <row r="1422" spans="18:30" x14ac:dyDescent="0.25">
      <c r="R1422" s="115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</row>
    <row r="1423" spans="18:30" x14ac:dyDescent="0.25">
      <c r="R1423" s="115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</row>
    <row r="1424" spans="18:30" x14ac:dyDescent="0.25">
      <c r="R1424" s="115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</row>
    <row r="1425" spans="18:30" x14ac:dyDescent="0.25">
      <c r="R1425" s="115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</row>
    <row r="1426" spans="18:30" x14ac:dyDescent="0.25">
      <c r="R1426" s="115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</row>
    <row r="1427" spans="18:30" x14ac:dyDescent="0.25">
      <c r="R1427" s="115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</row>
    <row r="1428" spans="18:30" x14ac:dyDescent="0.25">
      <c r="R1428" s="115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</row>
    <row r="1429" spans="18:30" x14ac:dyDescent="0.25">
      <c r="R1429" s="115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</row>
    <row r="1430" spans="18:30" x14ac:dyDescent="0.25">
      <c r="R1430" s="115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</row>
    <row r="1431" spans="18:30" x14ac:dyDescent="0.25">
      <c r="R1431" s="115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</row>
    <row r="1432" spans="18:30" x14ac:dyDescent="0.25">
      <c r="R1432" s="115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</row>
    <row r="1433" spans="18:30" x14ac:dyDescent="0.25">
      <c r="R1433" s="115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</row>
    <row r="1434" spans="18:30" x14ac:dyDescent="0.25">
      <c r="R1434" s="115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</row>
    <row r="1435" spans="18:30" x14ac:dyDescent="0.25">
      <c r="R1435" s="115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</row>
    <row r="1436" spans="18:30" x14ac:dyDescent="0.25">
      <c r="R1436" s="115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</row>
    <row r="1437" spans="18:30" x14ac:dyDescent="0.25">
      <c r="R1437" s="115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</row>
    <row r="1438" spans="18:30" x14ac:dyDescent="0.25">
      <c r="R1438" s="115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</row>
    <row r="1439" spans="18:30" x14ac:dyDescent="0.25">
      <c r="R1439" s="115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</row>
    <row r="1440" spans="18:30" x14ac:dyDescent="0.25">
      <c r="R1440" s="115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</row>
    <row r="1441" spans="18:30" x14ac:dyDescent="0.25">
      <c r="R1441" s="115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</row>
  </sheetData>
  <sortState ref="O365:O723">
    <sortCondition ref="O723"/>
  </sortState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11"/>
  <sheetViews>
    <sheetView workbookViewId="0">
      <pane ySplit="1" topLeftCell="A2" activePane="bottomLeft" state="frozen"/>
      <selection pane="bottomLeft" activeCell="Z8" sqref="Z8"/>
    </sheetView>
  </sheetViews>
  <sheetFormatPr defaultRowHeight="15" x14ac:dyDescent="0.25"/>
  <cols>
    <col min="1" max="1" width="9.140625" style="3"/>
    <col min="2" max="2" width="21.85546875" style="4" bestFit="1" customWidth="1"/>
    <col min="3" max="3" width="17.42578125" style="4" bestFit="1" customWidth="1"/>
    <col min="4" max="4" width="4.5703125" style="4" bestFit="1" customWidth="1"/>
    <col min="5" max="5" width="8.85546875" style="33" bestFit="1" customWidth="1"/>
    <col min="6" max="6" width="9.85546875" style="33" bestFit="1" customWidth="1"/>
    <col min="7" max="7" width="10.85546875" style="4" customWidth="1"/>
    <col min="8" max="8" width="10.140625" style="4" customWidth="1"/>
    <col min="9" max="9" width="9.5703125" style="4" bestFit="1" customWidth="1"/>
    <col min="10" max="10" width="9.7109375" style="4" customWidth="1"/>
    <col min="11" max="11" width="9.28515625" style="4" customWidth="1"/>
    <col min="12" max="12" width="26.7109375" style="4" bestFit="1" customWidth="1"/>
    <col min="13" max="13" width="9.5703125" style="34" bestFit="1" customWidth="1"/>
    <col min="14" max="14" width="11.85546875" style="6" bestFit="1" customWidth="1"/>
    <col min="15" max="15" width="65.140625" bestFit="1" customWidth="1"/>
  </cols>
  <sheetData>
    <row r="1" spans="1:15" ht="32.25" x14ac:dyDescent="0.25">
      <c r="A1" s="46" t="s">
        <v>155</v>
      </c>
      <c r="B1" s="47" t="s">
        <v>62</v>
      </c>
      <c r="C1" s="47" t="s">
        <v>71</v>
      </c>
      <c r="D1" s="47" t="s">
        <v>64</v>
      </c>
      <c r="E1" s="48" t="s">
        <v>156</v>
      </c>
      <c r="F1" s="47" t="s">
        <v>157</v>
      </c>
      <c r="G1" s="20" t="s">
        <v>158</v>
      </c>
      <c r="H1" s="20" t="s">
        <v>159</v>
      </c>
      <c r="I1" s="47" t="s">
        <v>160</v>
      </c>
      <c r="J1" s="20" t="s">
        <v>161</v>
      </c>
      <c r="K1" s="20" t="s">
        <v>162</v>
      </c>
      <c r="L1" s="47" t="s">
        <v>163</v>
      </c>
      <c r="M1" s="49" t="s">
        <v>164</v>
      </c>
      <c r="N1" s="50" t="s">
        <v>165</v>
      </c>
      <c r="O1" s="47" t="s">
        <v>84</v>
      </c>
    </row>
    <row r="2" spans="1:15" x14ac:dyDescent="0.25">
      <c r="A2" s="51">
        <v>41301</v>
      </c>
      <c r="B2" s="179" t="s">
        <v>6</v>
      </c>
      <c r="C2" s="179" t="s">
        <v>867</v>
      </c>
      <c r="D2" s="5">
        <v>1</v>
      </c>
      <c r="E2" s="36" t="s">
        <v>166</v>
      </c>
      <c r="F2" s="179">
        <v>672</v>
      </c>
      <c r="G2" s="5"/>
      <c r="H2" s="179">
        <v>190.1</v>
      </c>
      <c r="I2" s="179">
        <v>38.4</v>
      </c>
      <c r="J2" s="179">
        <f t="shared" ref="J2:J65" si="0">H2-I2</f>
        <v>151.69999999999999</v>
      </c>
      <c r="K2" s="5"/>
      <c r="L2" s="5" t="s">
        <v>167</v>
      </c>
      <c r="M2" s="35">
        <v>162.32</v>
      </c>
      <c r="N2" s="41">
        <f t="shared" ref="N2:N65" si="1">J2/M2</f>
        <v>0.93457368161655985</v>
      </c>
      <c r="O2" s="22"/>
    </row>
    <row r="3" spans="1:15" x14ac:dyDescent="0.25">
      <c r="A3" s="51">
        <v>41301</v>
      </c>
      <c r="B3" s="179" t="s">
        <v>6</v>
      </c>
      <c r="C3" s="179" t="s">
        <v>867</v>
      </c>
      <c r="D3" s="5">
        <v>1</v>
      </c>
      <c r="E3" s="36" t="s">
        <v>168</v>
      </c>
      <c r="F3" s="179">
        <v>618</v>
      </c>
      <c r="G3" s="5"/>
      <c r="H3" s="179">
        <v>156.9</v>
      </c>
      <c r="I3" s="179">
        <v>39</v>
      </c>
      <c r="J3" s="179">
        <f t="shared" si="0"/>
        <v>117.9</v>
      </c>
      <c r="K3" s="5"/>
      <c r="L3" s="5" t="s">
        <v>169</v>
      </c>
      <c r="M3" s="5">
        <v>95.186499999999995</v>
      </c>
      <c r="N3" s="41">
        <f t="shared" si="1"/>
        <v>1.2386210229391774</v>
      </c>
      <c r="O3" s="22"/>
    </row>
    <row r="4" spans="1:15" x14ac:dyDescent="0.25">
      <c r="A4" s="51">
        <v>41301</v>
      </c>
      <c r="B4" s="179" t="s">
        <v>6</v>
      </c>
      <c r="C4" s="179" t="s">
        <v>867</v>
      </c>
      <c r="D4" s="5">
        <v>1</v>
      </c>
      <c r="E4" s="36" t="s">
        <v>170</v>
      </c>
      <c r="F4" s="179">
        <v>620</v>
      </c>
      <c r="G4" s="5"/>
      <c r="H4" s="179">
        <v>154.19999999999999</v>
      </c>
      <c r="I4" s="179">
        <v>39.1</v>
      </c>
      <c r="J4" s="179">
        <f t="shared" si="0"/>
        <v>115.1</v>
      </c>
      <c r="K4" s="5"/>
      <c r="L4" s="5" t="s">
        <v>169</v>
      </c>
      <c r="M4" s="5">
        <v>95.186499999999995</v>
      </c>
      <c r="N4" s="41">
        <f t="shared" si="1"/>
        <v>1.2092050868558042</v>
      </c>
      <c r="O4" s="22"/>
    </row>
    <row r="5" spans="1:15" x14ac:dyDescent="0.25">
      <c r="A5" s="51">
        <v>41301</v>
      </c>
      <c r="B5" s="179" t="s">
        <v>6</v>
      </c>
      <c r="C5" s="179" t="s">
        <v>867</v>
      </c>
      <c r="D5" s="5">
        <v>1</v>
      </c>
      <c r="E5" s="36" t="s">
        <v>171</v>
      </c>
      <c r="F5" s="179">
        <v>625</v>
      </c>
      <c r="G5" s="5"/>
      <c r="H5" s="179">
        <v>172.7</v>
      </c>
      <c r="I5" s="179">
        <v>39.6</v>
      </c>
      <c r="J5" s="179">
        <f t="shared" si="0"/>
        <v>133.1</v>
      </c>
      <c r="K5" s="5"/>
      <c r="L5" s="5" t="s">
        <v>169</v>
      </c>
      <c r="M5" s="5">
        <v>95.186499999999995</v>
      </c>
      <c r="N5" s="41">
        <f t="shared" si="1"/>
        <v>1.3983075331060602</v>
      </c>
      <c r="O5" s="22"/>
    </row>
    <row r="6" spans="1:15" x14ac:dyDescent="0.25">
      <c r="A6" s="51">
        <v>41301</v>
      </c>
      <c r="B6" s="179" t="s">
        <v>6</v>
      </c>
      <c r="C6" s="179" t="s">
        <v>867</v>
      </c>
      <c r="D6" s="5">
        <v>1</v>
      </c>
      <c r="E6" s="36" t="s">
        <v>172</v>
      </c>
      <c r="F6" s="179">
        <v>643</v>
      </c>
      <c r="G6" s="5"/>
      <c r="H6" s="40">
        <v>160.69</v>
      </c>
      <c r="I6" s="179">
        <v>39.25</v>
      </c>
      <c r="J6" s="179">
        <f t="shared" si="0"/>
        <v>121.44</v>
      </c>
      <c r="K6" s="5"/>
      <c r="L6" s="5" t="s">
        <v>169</v>
      </c>
      <c r="M6" s="5">
        <v>95.186499999999995</v>
      </c>
      <c r="N6" s="41">
        <f t="shared" si="1"/>
        <v>1.2758111707017277</v>
      </c>
      <c r="O6" s="22"/>
    </row>
    <row r="7" spans="1:15" x14ac:dyDescent="0.25">
      <c r="A7" s="51">
        <v>41301</v>
      </c>
      <c r="B7" s="179" t="s">
        <v>6</v>
      </c>
      <c r="C7" s="179" t="s">
        <v>867</v>
      </c>
      <c r="D7" s="5">
        <v>1</v>
      </c>
      <c r="E7" s="36" t="s">
        <v>173</v>
      </c>
      <c r="F7" s="179">
        <v>669</v>
      </c>
      <c r="G7" s="5"/>
      <c r="H7" s="179">
        <v>164.09</v>
      </c>
      <c r="I7" s="179">
        <v>38.69</v>
      </c>
      <c r="J7" s="179">
        <f t="shared" si="0"/>
        <v>125.4</v>
      </c>
      <c r="K7" s="5"/>
      <c r="L7" s="5" t="s">
        <v>169</v>
      </c>
      <c r="M7" s="5">
        <v>95.186499999999995</v>
      </c>
      <c r="N7" s="41">
        <f t="shared" si="1"/>
        <v>1.3174137088767841</v>
      </c>
      <c r="O7" s="22"/>
    </row>
    <row r="8" spans="1:15" x14ac:dyDescent="0.25">
      <c r="A8" s="51">
        <v>41301</v>
      </c>
      <c r="B8" s="179" t="s">
        <v>6</v>
      </c>
      <c r="C8" s="179" t="s">
        <v>867</v>
      </c>
      <c r="D8" s="5">
        <v>2</v>
      </c>
      <c r="E8" s="36" t="s">
        <v>166</v>
      </c>
      <c r="F8" s="179">
        <v>655</v>
      </c>
      <c r="G8" s="5"/>
      <c r="H8" s="179">
        <v>213.4</v>
      </c>
      <c r="I8" s="179">
        <v>39.299999999999997</v>
      </c>
      <c r="J8" s="179">
        <f t="shared" si="0"/>
        <v>174.10000000000002</v>
      </c>
      <c r="K8" s="5"/>
      <c r="L8" s="5" t="s">
        <v>167</v>
      </c>
      <c r="M8" s="35">
        <v>162.32</v>
      </c>
      <c r="N8" s="41">
        <f t="shared" si="1"/>
        <v>1.0725726959093151</v>
      </c>
      <c r="O8" s="22"/>
    </row>
    <row r="9" spans="1:15" x14ac:dyDescent="0.25">
      <c r="A9" s="51">
        <v>41301</v>
      </c>
      <c r="B9" s="179" t="s">
        <v>6</v>
      </c>
      <c r="C9" s="179" t="s">
        <v>867</v>
      </c>
      <c r="D9" s="5">
        <v>2</v>
      </c>
      <c r="E9" s="36" t="s">
        <v>174</v>
      </c>
      <c r="F9" s="179">
        <v>670</v>
      </c>
      <c r="G9" s="5"/>
      <c r="H9" s="179">
        <v>151.80000000000001</v>
      </c>
      <c r="I9" s="179">
        <v>39.200000000000003</v>
      </c>
      <c r="J9" s="179">
        <f t="shared" si="0"/>
        <v>112.60000000000001</v>
      </c>
      <c r="K9" s="5"/>
      <c r="L9" s="5" t="s">
        <v>169</v>
      </c>
      <c r="M9" s="5">
        <v>95.186499999999995</v>
      </c>
      <c r="N9" s="41">
        <f t="shared" si="1"/>
        <v>1.1829408582099354</v>
      </c>
      <c r="O9" s="22"/>
    </row>
    <row r="10" spans="1:15" x14ac:dyDescent="0.25">
      <c r="A10" s="51">
        <v>41301</v>
      </c>
      <c r="B10" s="179" t="s">
        <v>6</v>
      </c>
      <c r="C10" s="179" t="s">
        <v>867</v>
      </c>
      <c r="D10" s="5">
        <v>2</v>
      </c>
      <c r="E10" s="36" t="s">
        <v>170</v>
      </c>
      <c r="F10" s="179">
        <v>677</v>
      </c>
      <c r="G10" s="5"/>
      <c r="H10" s="179">
        <v>165.5</v>
      </c>
      <c r="I10" s="179">
        <v>39.299999999999997</v>
      </c>
      <c r="J10" s="179">
        <f t="shared" si="0"/>
        <v>126.2</v>
      </c>
      <c r="K10" s="5"/>
      <c r="L10" s="5" t="s">
        <v>169</v>
      </c>
      <c r="M10" s="5">
        <v>95.186499999999995</v>
      </c>
      <c r="N10" s="41">
        <f t="shared" si="1"/>
        <v>1.3258182620434622</v>
      </c>
      <c r="O10" s="52"/>
    </row>
    <row r="11" spans="1:15" x14ac:dyDescent="0.25">
      <c r="A11" s="51">
        <v>41301</v>
      </c>
      <c r="B11" s="179" t="s">
        <v>6</v>
      </c>
      <c r="C11" s="179" t="s">
        <v>867</v>
      </c>
      <c r="D11" s="5">
        <v>2</v>
      </c>
      <c r="E11" s="36" t="s">
        <v>171</v>
      </c>
      <c r="F11" s="179">
        <v>660</v>
      </c>
      <c r="G11" s="5"/>
      <c r="H11" s="179">
        <v>170.3</v>
      </c>
      <c r="I11" s="179">
        <v>39.200000000000003</v>
      </c>
      <c r="J11" s="179">
        <f t="shared" si="0"/>
        <v>131.10000000000002</v>
      </c>
      <c r="K11" s="5"/>
      <c r="L11" s="5" t="s">
        <v>169</v>
      </c>
      <c r="M11" s="5">
        <v>95.186499999999995</v>
      </c>
      <c r="N11" s="41">
        <f t="shared" si="1"/>
        <v>1.3772961501893655</v>
      </c>
      <c r="O11" s="22"/>
    </row>
    <row r="12" spans="1:15" x14ac:dyDescent="0.25">
      <c r="A12" s="51">
        <v>41301</v>
      </c>
      <c r="B12" s="179" t="s">
        <v>6</v>
      </c>
      <c r="C12" s="179" t="s">
        <v>867</v>
      </c>
      <c r="D12" s="5">
        <v>2</v>
      </c>
      <c r="E12" s="36" t="s">
        <v>172</v>
      </c>
      <c r="F12" s="179">
        <v>668</v>
      </c>
      <c r="G12" s="5"/>
      <c r="H12" s="179">
        <v>166.7</v>
      </c>
      <c r="I12" s="179">
        <v>38.9</v>
      </c>
      <c r="J12" s="179">
        <f t="shared" si="0"/>
        <v>127.79999999999998</v>
      </c>
      <c r="K12" s="5"/>
      <c r="L12" s="5" t="s">
        <v>169</v>
      </c>
      <c r="M12" s="5">
        <v>95.186499999999995</v>
      </c>
      <c r="N12" s="41">
        <f t="shared" si="1"/>
        <v>1.342627368376818</v>
      </c>
      <c r="O12" s="22"/>
    </row>
    <row r="13" spans="1:15" x14ac:dyDescent="0.25">
      <c r="A13" s="51">
        <v>41301</v>
      </c>
      <c r="B13" s="179" t="s">
        <v>6</v>
      </c>
      <c r="C13" s="179" t="s">
        <v>867</v>
      </c>
      <c r="D13" s="5">
        <v>2</v>
      </c>
      <c r="E13" s="36" t="s">
        <v>173</v>
      </c>
      <c r="F13" s="179">
        <v>673</v>
      </c>
      <c r="G13" s="5"/>
      <c r="H13" s="179">
        <v>169.7</v>
      </c>
      <c r="I13" s="179">
        <v>39.299999999999997</v>
      </c>
      <c r="J13" s="179">
        <f t="shared" si="0"/>
        <v>130.39999999999998</v>
      </c>
      <c r="K13" s="5"/>
      <c r="L13" s="5" t="s">
        <v>169</v>
      </c>
      <c r="M13" s="5">
        <v>95.186499999999995</v>
      </c>
      <c r="N13" s="41">
        <f t="shared" si="1"/>
        <v>1.3699421661685216</v>
      </c>
      <c r="O13" s="22"/>
    </row>
    <row r="14" spans="1:15" x14ac:dyDescent="0.25">
      <c r="A14" s="51">
        <v>41301</v>
      </c>
      <c r="B14" s="179" t="s">
        <v>6</v>
      </c>
      <c r="C14" s="179" t="s">
        <v>867</v>
      </c>
      <c r="D14" s="5">
        <v>3</v>
      </c>
      <c r="E14" s="36" t="s">
        <v>166</v>
      </c>
      <c r="F14" s="179">
        <v>676</v>
      </c>
      <c r="G14" s="5"/>
      <c r="H14" s="179">
        <v>145.80000000000001</v>
      </c>
      <c r="I14" s="179">
        <v>38.799999999999997</v>
      </c>
      <c r="J14" s="179">
        <f t="shared" si="0"/>
        <v>107.00000000000001</v>
      </c>
      <c r="K14" s="5"/>
      <c r="L14" s="5" t="s">
        <v>169</v>
      </c>
      <c r="M14" s="5">
        <v>95.186499999999995</v>
      </c>
      <c r="N14" s="41">
        <f t="shared" si="1"/>
        <v>1.1241089860431892</v>
      </c>
      <c r="O14" s="22"/>
    </row>
    <row r="15" spans="1:15" x14ac:dyDescent="0.25">
      <c r="A15" s="51">
        <v>41301</v>
      </c>
      <c r="B15" s="179" t="s">
        <v>6</v>
      </c>
      <c r="C15" s="179" t="s">
        <v>867</v>
      </c>
      <c r="D15" s="5">
        <v>3</v>
      </c>
      <c r="E15" s="36" t="s">
        <v>175</v>
      </c>
      <c r="F15" s="179">
        <v>648</v>
      </c>
      <c r="G15" s="5"/>
      <c r="H15" s="179">
        <v>152.19999999999999</v>
      </c>
      <c r="I15" s="179">
        <v>39.200000000000003</v>
      </c>
      <c r="J15" s="179">
        <f t="shared" si="0"/>
        <v>112.99999999999999</v>
      </c>
      <c r="K15" s="5"/>
      <c r="L15" s="5" t="s">
        <v>169</v>
      </c>
      <c r="M15" s="5">
        <v>95.186499999999995</v>
      </c>
      <c r="N15" s="41">
        <f t="shared" si="1"/>
        <v>1.1871431347932742</v>
      </c>
      <c r="O15" s="22"/>
    </row>
    <row r="16" spans="1:15" x14ac:dyDescent="0.25">
      <c r="A16" s="51">
        <v>41301</v>
      </c>
      <c r="B16" s="179" t="s">
        <v>6</v>
      </c>
      <c r="C16" s="179" t="s">
        <v>867</v>
      </c>
      <c r="D16" s="5">
        <v>3</v>
      </c>
      <c r="E16" s="36" t="s">
        <v>170</v>
      </c>
      <c r="F16" s="179">
        <v>1667</v>
      </c>
      <c r="G16" s="5"/>
      <c r="H16" s="179">
        <v>166.2</v>
      </c>
      <c r="I16" s="179">
        <v>39.1</v>
      </c>
      <c r="J16" s="179">
        <f t="shared" si="0"/>
        <v>127.1</v>
      </c>
      <c r="K16" s="5"/>
      <c r="L16" s="5" t="s">
        <v>169</v>
      </c>
      <c r="M16" s="5">
        <v>95.186499999999995</v>
      </c>
      <c r="N16" s="41">
        <f t="shared" si="1"/>
        <v>1.3352733843559748</v>
      </c>
      <c r="O16" s="22"/>
    </row>
    <row r="17" spans="1:15" x14ac:dyDescent="0.25">
      <c r="A17" s="51">
        <v>41301</v>
      </c>
      <c r="B17" s="179" t="s">
        <v>6</v>
      </c>
      <c r="C17" s="179" t="s">
        <v>867</v>
      </c>
      <c r="D17" s="5">
        <v>3</v>
      </c>
      <c r="E17" s="36" t="s">
        <v>171</v>
      </c>
      <c r="F17" s="179">
        <v>1609</v>
      </c>
      <c r="G17" s="5"/>
      <c r="H17" s="179">
        <v>165.7</v>
      </c>
      <c r="I17" s="179">
        <v>39.299999999999997</v>
      </c>
      <c r="J17" s="179">
        <f t="shared" si="0"/>
        <v>126.39999999999999</v>
      </c>
      <c r="K17" s="5"/>
      <c r="L17" s="5" t="s">
        <v>169</v>
      </c>
      <c r="M17" s="5">
        <v>95.186499999999995</v>
      </c>
      <c r="N17" s="41">
        <f t="shared" si="1"/>
        <v>1.3279194003351316</v>
      </c>
      <c r="O17" s="22"/>
    </row>
    <row r="18" spans="1:15" x14ac:dyDescent="0.25">
      <c r="A18" s="51">
        <v>41301</v>
      </c>
      <c r="B18" s="179" t="s">
        <v>6</v>
      </c>
      <c r="C18" s="179" t="s">
        <v>867</v>
      </c>
      <c r="D18" s="5">
        <v>3</v>
      </c>
      <c r="E18" s="36" t="s">
        <v>172</v>
      </c>
      <c r="F18" s="179">
        <v>1613</v>
      </c>
      <c r="G18" s="5"/>
      <c r="H18" s="40">
        <v>167.32</v>
      </c>
      <c r="I18" s="179">
        <v>38.99</v>
      </c>
      <c r="J18" s="179">
        <f t="shared" si="0"/>
        <v>128.32999999999998</v>
      </c>
      <c r="K18" s="5"/>
      <c r="L18" s="5" t="s">
        <v>169</v>
      </c>
      <c r="M18" s="5">
        <v>95.186499999999995</v>
      </c>
      <c r="N18" s="41">
        <f t="shared" si="1"/>
        <v>1.3481953848497423</v>
      </c>
      <c r="O18" s="22"/>
    </row>
    <row r="19" spans="1:15" x14ac:dyDescent="0.25">
      <c r="A19" s="51">
        <v>41301</v>
      </c>
      <c r="B19" s="179" t="s">
        <v>6</v>
      </c>
      <c r="C19" s="179" t="s">
        <v>867</v>
      </c>
      <c r="D19" s="5">
        <v>3</v>
      </c>
      <c r="E19" s="36" t="s">
        <v>173</v>
      </c>
      <c r="F19" s="179">
        <v>1607</v>
      </c>
      <c r="G19" s="5"/>
      <c r="H19" s="179">
        <v>161.6</v>
      </c>
      <c r="I19" s="179">
        <v>39.200000000000003</v>
      </c>
      <c r="J19" s="179">
        <f t="shared" si="0"/>
        <v>122.39999999999999</v>
      </c>
      <c r="K19" s="5"/>
      <c r="L19" s="5" t="s">
        <v>169</v>
      </c>
      <c r="M19" s="5">
        <v>95.186499999999995</v>
      </c>
      <c r="N19" s="41">
        <f t="shared" si="1"/>
        <v>1.2858966345017413</v>
      </c>
      <c r="O19" s="22"/>
    </row>
    <row r="20" spans="1:15" x14ac:dyDescent="0.25">
      <c r="A20" s="51">
        <v>41301</v>
      </c>
      <c r="B20" s="179" t="s">
        <v>6</v>
      </c>
      <c r="C20" s="179" t="s">
        <v>867</v>
      </c>
      <c r="D20" s="5">
        <v>4</v>
      </c>
      <c r="E20" s="36" t="s">
        <v>166</v>
      </c>
      <c r="F20" s="179">
        <v>657</v>
      </c>
      <c r="G20" s="5"/>
      <c r="H20" s="40">
        <v>199.77</v>
      </c>
      <c r="I20" s="179">
        <v>38.97</v>
      </c>
      <c r="J20" s="179">
        <f t="shared" si="0"/>
        <v>160.80000000000001</v>
      </c>
      <c r="K20" s="5"/>
      <c r="L20" s="5" t="s">
        <v>167</v>
      </c>
      <c r="M20" s="35">
        <v>162.32</v>
      </c>
      <c r="N20" s="41">
        <f t="shared" si="1"/>
        <v>0.99063578117299178</v>
      </c>
      <c r="O20" s="22"/>
    </row>
    <row r="21" spans="1:15" x14ac:dyDescent="0.25">
      <c r="A21" s="51">
        <v>41301</v>
      </c>
      <c r="B21" s="179" t="s">
        <v>6</v>
      </c>
      <c r="C21" s="179" t="s">
        <v>867</v>
      </c>
      <c r="D21" s="5">
        <v>4</v>
      </c>
      <c r="E21" s="36" t="s">
        <v>174</v>
      </c>
      <c r="F21" s="179">
        <v>1614</v>
      </c>
      <c r="G21" s="5"/>
      <c r="H21" s="179">
        <v>163.4</v>
      </c>
      <c r="I21" s="179">
        <v>39.299999999999997</v>
      </c>
      <c r="J21" s="179">
        <f t="shared" si="0"/>
        <v>124.10000000000001</v>
      </c>
      <c r="K21" s="5"/>
      <c r="L21" s="5" t="s">
        <v>169</v>
      </c>
      <c r="M21" s="5">
        <v>95.186499999999995</v>
      </c>
      <c r="N21" s="41">
        <f t="shared" si="1"/>
        <v>1.3037563099809324</v>
      </c>
      <c r="O21" s="22"/>
    </row>
    <row r="22" spans="1:15" x14ac:dyDescent="0.25">
      <c r="A22" s="51">
        <v>41301</v>
      </c>
      <c r="B22" s="179" t="s">
        <v>6</v>
      </c>
      <c r="C22" s="179" t="s">
        <v>867</v>
      </c>
      <c r="D22" s="5">
        <v>4</v>
      </c>
      <c r="E22" s="36" t="s">
        <v>170</v>
      </c>
      <c r="F22" s="179">
        <v>1641</v>
      </c>
      <c r="G22" s="5"/>
      <c r="H22" s="179">
        <v>145.30000000000001</v>
      </c>
      <c r="I22" s="179">
        <v>39.200000000000003</v>
      </c>
      <c r="J22" s="179">
        <f t="shared" si="0"/>
        <v>106.10000000000001</v>
      </c>
      <c r="K22" s="5"/>
      <c r="L22" s="5" t="s">
        <v>169</v>
      </c>
      <c r="M22" s="5">
        <v>95.186499999999995</v>
      </c>
      <c r="N22" s="41">
        <f t="shared" si="1"/>
        <v>1.1146538637306762</v>
      </c>
      <c r="O22" s="22"/>
    </row>
    <row r="23" spans="1:15" x14ac:dyDescent="0.25">
      <c r="A23" s="51">
        <v>41301</v>
      </c>
      <c r="B23" s="179" t="s">
        <v>6</v>
      </c>
      <c r="C23" s="179" t="s">
        <v>867</v>
      </c>
      <c r="D23" s="5">
        <v>4</v>
      </c>
      <c r="E23" s="36" t="s">
        <v>171</v>
      </c>
      <c r="F23" s="179">
        <v>1674</v>
      </c>
      <c r="G23" s="5"/>
      <c r="H23" s="179">
        <v>166</v>
      </c>
      <c r="I23" s="179">
        <v>39.200000000000003</v>
      </c>
      <c r="J23" s="179">
        <f t="shared" si="0"/>
        <v>126.8</v>
      </c>
      <c r="K23" s="5"/>
      <c r="L23" s="5" t="s">
        <v>169</v>
      </c>
      <c r="M23" s="5">
        <v>95.186499999999995</v>
      </c>
      <c r="N23" s="41">
        <f t="shared" si="1"/>
        <v>1.3321216769184707</v>
      </c>
      <c r="O23" s="22"/>
    </row>
    <row r="24" spans="1:15" x14ac:dyDescent="0.25">
      <c r="A24" s="51">
        <v>41301</v>
      </c>
      <c r="B24" s="179" t="s">
        <v>6</v>
      </c>
      <c r="C24" s="179" t="s">
        <v>867</v>
      </c>
      <c r="D24" s="5">
        <v>4</v>
      </c>
      <c r="E24" s="36" t="s">
        <v>172</v>
      </c>
      <c r="F24" s="179" t="s">
        <v>176</v>
      </c>
      <c r="G24" s="5"/>
      <c r="H24" s="40">
        <v>170.14</v>
      </c>
      <c r="I24" s="179">
        <v>39.07</v>
      </c>
      <c r="J24" s="179">
        <f t="shared" si="0"/>
        <v>131.07</v>
      </c>
      <c r="K24" s="5"/>
      <c r="L24" s="5" t="s">
        <v>169</v>
      </c>
      <c r="M24" s="5">
        <v>95.186499999999995</v>
      </c>
      <c r="N24" s="41">
        <f t="shared" si="1"/>
        <v>1.3769809794456147</v>
      </c>
      <c r="O24" s="22"/>
    </row>
    <row r="25" spans="1:15" x14ac:dyDescent="0.25">
      <c r="A25" s="51">
        <v>41301</v>
      </c>
      <c r="B25" s="179" t="s">
        <v>6</v>
      </c>
      <c r="C25" s="179" t="s">
        <v>867</v>
      </c>
      <c r="D25" s="5">
        <v>4</v>
      </c>
      <c r="E25" s="36" t="s">
        <v>173</v>
      </c>
      <c r="F25" s="179">
        <v>1649</v>
      </c>
      <c r="G25" s="5"/>
      <c r="H25" s="179">
        <v>146.9</v>
      </c>
      <c r="I25" s="179">
        <v>39.200000000000003</v>
      </c>
      <c r="J25" s="179">
        <f t="shared" si="0"/>
        <v>107.7</v>
      </c>
      <c r="K25" s="5"/>
      <c r="L25" s="5" t="s">
        <v>169</v>
      </c>
      <c r="M25" s="5">
        <v>95.186499999999995</v>
      </c>
      <c r="N25" s="41">
        <f t="shared" si="1"/>
        <v>1.1314629700640322</v>
      </c>
      <c r="O25" s="22"/>
    </row>
    <row r="26" spans="1:15" x14ac:dyDescent="0.25">
      <c r="A26" s="51">
        <v>41301</v>
      </c>
      <c r="B26" s="179" t="s">
        <v>6</v>
      </c>
      <c r="C26" s="179" t="s">
        <v>21</v>
      </c>
      <c r="D26" s="5">
        <v>1</v>
      </c>
      <c r="E26" s="36" t="s">
        <v>177</v>
      </c>
      <c r="F26" s="179">
        <v>1633</v>
      </c>
      <c r="G26" s="5"/>
      <c r="H26" s="179">
        <v>180.4</v>
      </c>
      <c r="I26" s="179">
        <v>39.200000000000003</v>
      </c>
      <c r="J26" s="179">
        <f t="shared" si="0"/>
        <v>141.19999999999999</v>
      </c>
      <c r="K26" s="5"/>
      <c r="L26" s="5" t="s">
        <v>169</v>
      </c>
      <c r="M26" s="5">
        <v>95.186499999999995</v>
      </c>
      <c r="N26" s="41">
        <f t="shared" si="1"/>
        <v>1.4834036339186754</v>
      </c>
      <c r="O26" s="22"/>
    </row>
    <row r="27" spans="1:15" x14ac:dyDescent="0.25">
      <c r="A27" s="51">
        <v>41301</v>
      </c>
      <c r="B27" s="179" t="s">
        <v>6</v>
      </c>
      <c r="C27" s="179" t="s">
        <v>21</v>
      </c>
      <c r="D27" s="5">
        <v>1</v>
      </c>
      <c r="E27" s="36" t="s">
        <v>170</v>
      </c>
      <c r="F27" s="179" t="s">
        <v>178</v>
      </c>
      <c r="G27" s="5"/>
      <c r="H27" s="179">
        <v>184.9</v>
      </c>
      <c r="I27" s="179">
        <v>39.1</v>
      </c>
      <c r="J27" s="179">
        <f t="shared" si="0"/>
        <v>145.80000000000001</v>
      </c>
      <c r="K27" s="5"/>
      <c r="L27" s="5" t="s">
        <v>169</v>
      </c>
      <c r="M27" s="5">
        <v>95.186499999999995</v>
      </c>
      <c r="N27" s="41">
        <f t="shared" si="1"/>
        <v>1.5317298146270744</v>
      </c>
      <c r="O27" s="22"/>
    </row>
    <row r="28" spans="1:15" x14ac:dyDescent="0.25">
      <c r="A28" s="51">
        <v>41301</v>
      </c>
      <c r="B28" s="179" t="s">
        <v>6</v>
      </c>
      <c r="C28" s="179" t="s">
        <v>21</v>
      </c>
      <c r="D28" s="5">
        <v>1</v>
      </c>
      <c r="E28" s="36" t="s">
        <v>171</v>
      </c>
      <c r="F28" s="179">
        <v>1646</v>
      </c>
      <c r="G28" s="5"/>
      <c r="H28" s="40">
        <v>203.26</v>
      </c>
      <c r="I28" s="179">
        <v>38.950000000000003</v>
      </c>
      <c r="J28" s="179">
        <f t="shared" si="0"/>
        <v>164.31</v>
      </c>
      <c r="K28" s="5"/>
      <c r="L28" s="5" t="s">
        <v>169</v>
      </c>
      <c r="M28" s="5">
        <v>95.186499999999995</v>
      </c>
      <c r="N28" s="41">
        <f t="shared" si="1"/>
        <v>1.7261901635210877</v>
      </c>
      <c r="O28" s="22"/>
    </row>
    <row r="29" spans="1:15" x14ac:dyDescent="0.25">
      <c r="A29" s="51">
        <v>41301</v>
      </c>
      <c r="B29" s="179" t="s">
        <v>6</v>
      </c>
      <c r="C29" s="179" t="s">
        <v>21</v>
      </c>
      <c r="D29" s="5">
        <v>2</v>
      </c>
      <c r="E29" s="36" t="s">
        <v>166</v>
      </c>
      <c r="F29" s="179">
        <v>1634</v>
      </c>
      <c r="G29" s="5"/>
      <c r="H29" s="179">
        <v>113.5</v>
      </c>
      <c r="I29" s="179">
        <v>39.200000000000003</v>
      </c>
      <c r="J29" s="179">
        <f t="shared" si="0"/>
        <v>74.3</v>
      </c>
      <c r="K29" s="5"/>
      <c r="L29" s="5" t="s">
        <v>169</v>
      </c>
      <c r="M29" s="5">
        <v>95.186499999999995</v>
      </c>
      <c r="N29" s="41">
        <f t="shared" si="1"/>
        <v>0.78057287535522368</v>
      </c>
      <c r="O29" s="22"/>
    </row>
    <row r="30" spans="1:15" x14ac:dyDescent="0.25">
      <c r="A30" s="51">
        <v>41301</v>
      </c>
      <c r="B30" s="179" t="s">
        <v>6</v>
      </c>
      <c r="C30" s="179" t="s">
        <v>21</v>
      </c>
      <c r="D30" s="5">
        <v>2</v>
      </c>
      <c r="E30" s="36" t="s">
        <v>168</v>
      </c>
      <c r="F30" s="179" t="s">
        <v>179</v>
      </c>
      <c r="G30" s="5"/>
      <c r="H30" s="179">
        <v>168.1</v>
      </c>
      <c r="I30" s="179">
        <v>39</v>
      </c>
      <c r="J30" s="179">
        <f t="shared" si="0"/>
        <v>129.1</v>
      </c>
      <c r="K30" s="5"/>
      <c r="L30" s="5" t="s">
        <v>169</v>
      </c>
      <c r="M30" s="5">
        <v>95.186499999999995</v>
      </c>
      <c r="N30" s="41">
        <f t="shared" si="1"/>
        <v>1.3562847672726699</v>
      </c>
      <c r="O30" s="22"/>
    </row>
    <row r="31" spans="1:15" x14ac:dyDescent="0.25">
      <c r="A31" s="51">
        <v>41301</v>
      </c>
      <c r="B31" s="179" t="s">
        <v>6</v>
      </c>
      <c r="C31" s="179" t="s">
        <v>21</v>
      </c>
      <c r="D31" s="5">
        <v>2</v>
      </c>
      <c r="E31" s="36" t="s">
        <v>170</v>
      </c>
      <c r="F31" s="179">
        <v>1627</v>
      </c>
      <c r="G31" s="5"/>
      <c r="H31" s="40">
        <v>183.01</v>
      </c>
      <c r="I31" s="179">
        <v>39.69</v>
      </c>
      <c r="J31" s="179">
        <f t="shared" si="0"/>
        <v>143.32</v>
      </c>
      <c r="K31" s="5"/>
      <c r="L31" s="5" t="s">
        <v>169</v>
      </c>
      <c r="M31" s="5">
        <v>95.186499999999995</v>
      </c>
      <c r="N31" s="41">
        <f t="shared" si="1"/>
        <v>1.5056756998103722</v>
      </c>
      <c r="O31" s="22"/>
    </row>
    <row r="32" spans="1:15" x14ac:dyDescent="0.25">
      <c r="A32" s="51">
        <v>41301</v>
      </c>
      <c r="B32" s="179" t="s">
        <v>6</v>
      </c>
      <c r="C32" s="179" t="s">
        <v>21</v>
      </c>
      <c r="D32" s="5">
        <v>3</v>
      </c>
      <c r="E32" s="36" t="s">
        <v>166</v>
      </c>
      <c r="F32" s="179">
        <v>1652</v>
      </c>
      <c r="G32" s="5"/>
      <c r="H32" s="179">
        <v>124.5</v>
      </c>
      <c r="I32" s="179">
        <v>39</v>
      </c>
      <c r="J32" s="179">
        <f t="shared" si="0"/>
        <v>85.5</v>
      </c>
      <c r="K32" s="5"/>
      <c r="L32" s="5" t="s">
        <v>169</v>
      </c>
      <c r="M32" s="5">
        <v>95.186499999999995</v>
      </c>
      <c r="N32" s="41">
        <f t="shared" si="1"/>
        <v>0.89823661968871638</v>
      </c>
      <c r="O32" s="22"/>
    </row>
    <row r="33" spans="1:15" x14ac:dyDescent="0.25">
      <c r="A33" s="51">
        <v>41301</v>
      </c>
      <c r="B33" s="179" t="s">
        <v>6</v>
      </c>
      <c r="C33" s="179" t="s">
        <v>21</v>
      </c>
      <c r="D33" s="5">
        <v>3</v>
      </c>
      <c r="E33" s="36" t="s">
        <v>180</v>
      </c>
      <c r="F33" s="179">
        <v>1571</v>
      </c>
      <c r="G33" s="5"/>
      <c r="H33" s="179">
        <v>168.6</v>
      </c>
      <c r="I33" s="179">
        <v>39</v>
      </c>
      <c r="J33" s="179">
        <f t="shared" si="0"/>
        <v>129.6</v>
      </c>
      <c r="K33" s="5"/>
      <c r="L33" s="5" t="s">
        <v>169</v>
      </c>
      <c r="M33" s="5">
        <v>95.186499999999995</v>
      </c>
      <c r="N33" s="41">
        <f t="shared" si="1"/>
        <v>1.3615376130018437</v>
      </c>
      <c r="O33" s="22"/>
    </row>
    <row r="34" spans="1:15" x14ac:dyDescent="0.25">
      <c r="A34" s="51">
        <v>41301</v>
      </c>
      <c r="B34" s="179" t="s">
        <v>6</v>
      </c>
      <c r="C34" s="179" t="s">
        <v>21</v>
      </c>
      <c r="D34" s="5">
        <v>3</v>
      </c>
      <c r="E34" s="36" t="s">
        <v>170</v>
      </c>
      <c r="F34" s="179" t="s">
        <v>181</v>
      </c>
      <c r="G34" s="5"/>
      <c r="H34" s="179">
        <v>194.3</v>
      </c>
      <c r="I34" s="179">
        <v>39.200000000000003</v>
      </c>
      <c r="J34" s="179">
        <f t="shared" si="0"/>
        <v>155.10000000000002</v>
      </c>
      <c r="K34" s="5"/>
      <c r="L34" s="5" t="s">
        <v>169</v>
      </c>
      <c r="M34" s="5">
        <v>95.186499999999995</v>
      </c>
      <c r="N34" s="41">
        <f t="shared" si="1"/>
        <v>1.6294327451897068</v>
      </c>
      <c r="O34" s="22"/>
    </row>
    <row r="35" spans="1:15" x14ac:dyDescent="0.25">
      <c r="A35" s="51">
        <v>41301</v>
      </c>
      <c r="B35" s="179" t="s">
        <v>6</v>
      </c>
      <c r="C35" s="179" t="s">
        <v>21</v>
      </c>
      <c r="D35" s="5">
        <v>4</v>
      </c>
      <c r="E35" s="36" t="s">
        <v>182</v>
      </c>
      <c r="F35" s="179" t="s">
        <v>183</v>
      </c>
      <c r="G35" s="5"/>
      <c r="H35" s="179">
        <v>133.4</v>
      </c>
      <c r="I35" s="179">
        <v>39.200000000000003</v>
      </c>
      <c r="J35" s="179">
        <f t="shared" si="0"/>
        <v>94.2</v>
      </c>
      <c r="K35" s="5"/>
      <c r="L35" s="5" t="s">
        <v>169</v>
      </c>
      <c r="M35" s="5">
        <v>95.186499999999995</v>
      </c>
      <c r="N35" s="41">
        <f t="shared" si="1"/>
        <v>0.98963613537634021</v>
      </c>
      <c r="O35" s="22"/>
    </row>
    <row r="36" spans="1:15" x14ac:dyDescent="0.25">
      <c r="A36" s="51">
        <v>41301</v>
      </c>
      <c r="B36" s="179" t="s">
        <v>6</v>
      </c>
      <c r="C36" s="179" t="s">
        <v>21</v>
      </c>
      <c r="D36" s="5">
        <v>4</v>
      </c>
      <c r="E36" s="36" t="s">
        <v>175</v>
      </c>
      <c r="F36" s="179" t="s">
        <v>184</v>
      </c>
      <c r="G36" s="5"/>
      <c r="H36" s="179">
        <v>193.1</v>
      </c>
      <c r="I36" s="179">
        <v>38.799999999999997</v>
      </c>
      <c r="J36" s="179">
        <f t="shared" si="0"/>
        <v>154.30000000000001</v>
      </c>
      <c r="K36" s="5"/>
      <c r="L36" s="5" t="s">
        <v>169</v>
      </c>
      <c r="M36" s="5">
        <v>95.186499999999995</v>
      </c>
      <c r="N36" s="41">
        <f t="shared" si="1"/>
        <v>1.6210281920230287</v>
      </c>
      <c r="O36" s="22"/>
    </row>
    <row r="37" spans="1:15" x14ac:dyDescent="0.25">
      <c r="A37" s="51">
        <v>41301</v>
      </c>
      <c r="B37" s="179" t="s">
        <v>6</v>
      </c>
      <c r="C37" s="179" t="s">
        <v>21</v>
      </c>
      <c r="D37" s="5">
        <v>4</v>
      </c>
      <c r="E37" s="36" t="s">
        <v>170</v>
      </c>
      <c r="F37" s="179">
        <v>1664</v>
      </c>
      <c r="G37" s="5"/>
      <c r="H37" s="179">
        <v>185.4</v>
      </c>
      <c r="I37" s="179">
        <v>38.9</v>
      </c>
      <c r="J37" s="179">
        <f t="shared" si="0"/>
        <v>146.5</v>
      </c>
      <c r="K37" s="5"/>
      <c r="L37" s="5" t="s">
        <v>169</v>
      </c>
      <c r="M37" s="5">
        <v>95.186499999999995</v>
      </c>
      <c r="N37" s="41">
        <f t="shared" si="1"/>
        <v>1.5390837986479176</v>
      </c>
      <c r="O37" s="22"/>
    </row>
    <row r="38" spans="1:15" x14ac:dyDescent="0.25">
      <c r="A38" s="51">
        <v>41301</v>
      </c>
      <c r="B38" s="179" t="s">
        <v>6</v>
      </c>
      <c r="C38" s="179" t="s">
        <v>19</v>
      </c>
      <c r="D38" s="5">
        <v>1</v>
      </c>
      <c r="E38" s="36" t="s">
        <v>177</v>
      </c>
      <c r="F38" s="179">
        <v>1640</v>
      </c>
      <c r="G38" s="5"/>
      <c r="H38" s="179">
        <v>147.19999999999999</v>
      </c>
      <c r="I38" s="179">
        <v>38.799999999999997</v>
      </c>
      <c r="J38" s="179">
        <f t="shared" si="0"/>
        <v>108.39999999999999</v>
      </c>
      <c r="K38" s="5"/>
      <c r="L38" s="5" t="s">
        <v>169</v>
      </c>
      <c r="M38" s="5">
        <v>95.186499999999995</v>
      </c>
      <c r="N38" s="41">
        <f t="shared" si="1"/>
        <v>1.1388169540848754</v>
      </c>
      <c r="O38" s="22"/>
    </row>
    <row r="39" spans="1:15" x14ac:dyDescent="0.25">
      <c r="A39" s="51">
        <v>41301</v>
      </c>
      <c r="B39" s="179" t="s">
        <v>6</v>
      </c>
      <c r="C39" s="179" t="s">
        <v>19</v>
      </c>
      <c r="D39" s="5">
        <v>1</v>
      </c>
      <c r="E39" s="36" t="s">
        <v>170</v>
      </c>
      <c r="F39" s="179">
        <v>1661</v>
      </c>
      <c r="G39" s="5"/>
      <c r="H39" s="179">
        <v>167.5</v>
      </c>
      <c r="I39" s="179">
        <v>39.200000000000003</v>
      </c>
      <c r="J39" s="179">
        <f t="shared" si="0"/>
        <v>128.30000000000001</v>
      </c>
      <c r="K39" s="5"/>
      <c r="L39" s="5" t="s">
        <v>169</v>
      </c>
      <c r="M39" s="5">
        <v>95.186499999999995</v>
      </c>
      <c r="N39" s="41">
        <f t="shared" si="1"/>
        <v>1.347880214105992</v>
      </c>
      <c r="O39" s="22"/>
    </row>
    <row r="40" spans="1:15" x14ac:dyDescent="0.25">
      <c r="A40" s="51">
        <v>41301</v>
      </c>
      <c r="B40" s="179" t="s">
        <v>6</v>
      </c>
      <c r="C40" s="179" t="s">
        <v>19</v>
      </c>
      <c r="D40" s="5">
        <v>2</v>
      </c>
      <c r="E40" s="36" t="s">
        <v>177</v>
      </c>
      <c r="F40" s="179">
        <v>1615</v>
      </c>
      <c r="G40" s="5"/>
      <c r="H40" s="179">
        <v>142.1</v>
      </c>
      <c r="I40" s="179">
        <v>39.5</v>
      </c>
      <c r="J40" s="179">
        <f t="shared" si="0"/>
        <v>102.6</v>
      </c>
      <c r="K40" s="5"/>
      <c r="L40" s="5" t="s">
        <v>169</v>
      </c>
      <c r="M40" s="5">
        <v>95.186499999999995</v>
      </c>
      <c r="N40" s="41">
        <f t="shared" si="1"/>
        <v>1.0778839436264596</v>
      </c>
      <c r="O40" s="22"/>
    </row>
    <row r="41" spans="1:15" x14ac:dyDescent="0.25">
      <c r="A41" s="51">
        <v>41301</v>
      </c>
      <c r="B41" s="179" t="s">
        <v>6</v>
      </c>
      <c r="C41" s="179" t="s">
        <v>19</v>
      </c>
      <c r="D41" s="5">
        <v>2</v>
      </c>
      <c r="E41" s="36" t="s">
        <v>170</v>
      </c>
      <c r="F41" s="179">
        <v>1628</v>
      </c>
      <c r="G41" s="5"/>
      <c r="H41" s="179">
        <v>176.9</v>
      </c>
      <c r="I41" s="179">
        <v>39.200000000000003</v>
      </c>
      <c r="J41" s="179">
        <f t="shared" si="0"/>
        <v>137.69999999999999</v>
      </c>
      <c r="K41" s="5"/>
      <c r="L41" s="5" t="s">
        <v>169</v>
      </c>
      <c r="M41" s="5">
        <v>95.186499999999995</v>
      </c>
      <c r="N41" s="41">
        <f t="shared" si="1"/>
        <v>1.4466337138144589</v>
      </c>
      <c r="O41" s="22"/>
    </row>
    <row r="42" spans="1:15" x14ac:dyDescent="0.25">
      <c r="A42" s="51">
        <v>41301</v>
      </c>
      <c r="B42" s="179" t="s">
        <v>6</v>
      </c>
      <c r="C42" s="179" t="s">
        <v>19</v>
      </c>
      <c r="D42" s="5">
        <v>3</v>
      </c>
      <c r="E42" s="36" t="s">
        <v>177</v>
      </c>
      <c r="F42" s="179" t="s">
        <v>185</v>
      </c>
      <c r="G42" s="5"/>
      <c r="H42" s="179">
        <v>155.30000000000001</v>
      </c>
      <c r="I42" s="179">
        <v>38.9</v>
      </c>
      <c r="J42" s="179">
        <f t="shared" si="0"/>
        <v>116.4</v>
      </c>
      <c r="K42" s="5"/>
      <c r="L42" s="5" t="s">
        <v>169</v>
      </c>
      <c r="M42" s="5">
        <v>95.186499999999995</v>
      </c>
      <c r="N42" s="41">
        <f t="shared" si="1"/>
        <v>1.2228624857516561</v>
      </c>
      <c r="O42" s="22"/>
    </row>
    <row r="43" spans="1:15" x14ac:dyDescent="0.25">
      <c r="A43" s="51">
        <v>41301</v>
      </c>
      <c r="B43" s="179" t="s">
        <v>6</v>
      </c>
      <c r="C43" s="179" t="s">
        <v>19</v>
      </c>
      <c r="D43" s="5">
        <v>3</v>
      </c>
      <c r="E43" s="36" t="s">
        <v>170</v>
      </c>
      <c r="F43" s="179">
        <v>1656</v>
      </c>
      <c r="G43" s="5"/>
      <c r="H43" s="179">
        <v>177.5</v>
      </c>
      <c r="I43" s="179">
        <v>39.5</v>
      </c>
      <c r="J43" s="179">
        <f t="shared" si="0"/>
        <v>138</v>
      </c>
      <c r="K43" s="5"/>
      <c r="L43" s="5" t="s">
        <v>169</v>
      </c>
      <c r="M43" s="5">
        <v>95.186499999999995</v>
      </c>
      <c r="N43" s="41">
        <f t="shared" si="1"/>
        <v>1.4497854212519634</v>
      </c>
      <c r="O43" s="22"/>
    </row>
    <row r="44" spans="1:15" x14ac:dyDescent="0.25">
      <c r="A44" s="51">
        <v>41301</v>
      </c>
      <c r="B44" s="179" t="s">
        <v>6</v>
      </c>
      <c r="C44" s="179" t="s">
        <v>19</v>
      </c>
      <c r="D44" s="5">
        <v>4</v>
      </c>
      <c r="E44" s="36" t="s">
        <v>177</v>
      </c>
      <c r="F44" s="179">
        <v>1631</v>
      </c>
      <c r="G44" s="5"/>
      <c r="H44" s="179">
        <v>144.5</v>
      </c>
      <c r="I44" s="179">
        <v>38.700000000000003</v>
      </c>
      <c r="J44" s="179">
        <f t="shared" si="0"/>
        <v>105.8</v>
      </c>
      <c r="K44" s="5"/>
      <c r="L44" s="5" t="s">
        <v>169</v>
      </c>
      <c r="M44" s="5">
        <v>95.186499999999995</v>
      </c>
      <c r="N44" s="41">
        <f t="shared" si="1"/>
        <v>1.111502156293172</v>
      </c>
      <c r="O44" s="22"/>
    </row>
    <row r="45" spans="1:15" x14ac:dyDescent="0.25">
      <c r="A45" s="51">
        <v>41301</v>
      </c>
      <c r="B45" s="179" t="s">
        <v>6</v>
      </c>
      <c r="C45" s="179" t="s">
        <v>19</v>
      </c>
      <c r="D45" s="5">
        <v>4</v>
      </c>
      <c r="E45" s="36" t="s">
        <v>170</v>
      </c>
      <c r="F45" s="179">
        <v>1671</v>
      </c>
      <c r="G45" s="5"/>
      <c r="H45" s="179">
        <v>172.2</v>
      </c>
      <c r="I45" s="179">
        <v>39.299999999999997</v>
      </c>
      <c r="J45" s="179">
        <f t="shared" si="0"/>
        <v>132.89999999999998</v>
      </c>
      <c r="K45" s="5"/>
      <c r="L45" s="5" t="s">
        <v>169</v>
      </c>
      <c r="M45" s="5">
        <v>95.186499999999995</v>
      </c>
      <c r="N45" s="41">
        <f t="shared" si="1"/>
        <v>1.3962063948143906</v>
      </c>
      <c r="O45" s="22"/>
    </row>
    <row r="46" spans="1:15" x14ac:dyDescent="0.25">
      <c r="A46" s="51">
        <v>41301</v>
      </c>
      <c r="B46" s="179" t="s">
        <v>6</v>
      </c>
      <c r="C46" s="179" t="s">
        <v>19</v>
      </c>
      <c r="D46" s="5">
        <v>5</v>
      </c>
      <c r="E46" s="36" t="s">
        <v>177</v>
      </c>
      <c r="F46" s="179">
        <v>1608</v>
      </c>
      <c r="G46" s="5"/>
      <c r="H46" s="179">
        <v>153.5</v>
      </c>
      <c r="I46" s="179">
        <v>38.700000000000003</v>
      </c>
      <c r="J46" s="179">
        <f t="shared" si="0"/>
        <v>114.8</v>
      </c>
      <c r="K46" s="5"/>
      <c r="L46" s="5" t="s">
        <v>169</v>
      </c>
      <c r="M46" s="5">
        <v>95.186499999999995</v>
      </c>
      <c r="N46" s="41">
        <f t="shared" si="1"/>
        <v>1.2060533794182999</v>
      </c>
      <c r="O46" s="22"/>
    </row>
    <row r="47" spans="1:15" x14ac:dyDescent="0.25">
      <c r="A47" s="51">
        <v>41301</v>
      </c>
      <c r="B47" s="179" t="s">
        <v>6</v>
      </c>
      <c r="C47" s="179" t="s">
        <v>19</v>
      </c>
      <c r="D47" s="5">
        <v>5</v>
      </c>
      <c r="E47" s="36" t="s">
        <v>170</v>
      </c>
      <c r="F47" s="179">
        <v>1637</v>
      </c>
      <c r="G47" s="5"/>
      <c r="H47" s="179">
        <v>170.5</v>
      </c>
      <c r="I47" s="179">
        <v>39.299999999999997</v>
      </c>
      <c r="J47" s="179">
        <f t="shared" si="0"/>
        <v>131.19999999999999</v>
      </c>
      <c r="K47" s="5"/>
      <c r="L47" s="5" t="s">
        <v>169</v>
      </c>
      <c r="M47" s="5">
        <v>95.186499999999995</v>
      </c>
      <c r="N47" s="41">
        <f t="shared" si="1"/>
        <v>1.3783467193351997</v>
      </c>
      <c r="O47" s="22"/>
    </row>
    <row r="48" spans="1:15" x14ac:dyDescent="0.25">
      <c r="A48" s="51">
        <v>41292</v>
      </c>
      <c r="B48" s="179" t="s">
        <v>6</v>
      </c>
      <c r="C48" s="179" t="s">
        <v>2</v>
      </c>
      <c r="D48" s="5">
        <v>1</v>
      </c>
      <c r="E48" s="36" t="s">
        <v>177</v>
      </c>
      <c r="F48" s="179">
        <v>150</v>
      </c>
      <c r="G48" s="5"/>
      <c r="H48" s="179">
        <v>127.5</v>
      </c>
      <c r="I48" s="179">
        <v>31.5</v>
      </c>
      <c r="J48" s="179">
        <f t="shared" si="0"/>
        <v>96</v>
      </c>
      <c r="K48" s="5"/>
      <c r="L48" s="5" t="s">
        <v>169</v>
      </c>
      <c r="M48" s="5">
        <v>84.418970000000002</v>
      </c>
      <c r="N48" s="41">
        <f t="shared" si="1"/>
        <v>1.1371851611077464</v>
      </c>
      <c r="O48" s="22"/>
    </row>
    <row r="49" spans="1:15" x14ac:dyDescent="0.25">
      <c r="A49" s="51">
        <v>41292</v>
      </c>
      <c r="B49" s="179" t="s">
        <v>6</v>
      </c>
      <c r="C49" s="179" t="s">
        <v>2</v>
      </c>
      <c r="D49" s="5">
        <v>1</v>
      </c>
      <c r="E49" s="36" t="s">
        <v>170</v>
      </c>
      <c r="F49" s="179">
        <v>151</v>
      </c>
      <c r="G49" s="5"/>
      <c r="H49" s="179">
        <v>145.6</v>
      </c>
      <c r="I49" s="179">
        <v>31.1</v>
      </c>
      <c r="J49" s="179">
        <f t="shared" si="0"/>
        <v>114.5</v>
      </c>
      <c r="K49" s="5"/>
      <c r="L49" s="5" t="s">
        <v>169</v>
      </c>
      <c r="M49" s="5">
        <v>84.418970000000002</v>
      </c>
      <c r="N49" s="41">
        <f t="shared" si="1"/>
        <v>1.3563302181962182</v>
      </c>
      <c r="O49" s="22"/>
    </row>
    <row r="50" spans="1:15" x14ac:dyDescent="0.25">
      <c r="A50" s="51">
        <v>41292</v>
      </c>
      <c r="B50" s="179" t="s">
        <v>6</v>
      </c>
      <c r="C50" s="179" t="s">
        <v>2</v>
      </c>
      <c r="D50" s="5">
        <v>1</v>
      </c>
      <c r="E50" s="36" t="s">
        <v>171</v>
      </c>
      <c r="F50" s="179">
        <v>152</v>
      </c>
      <c r="G50" s="5"/>
      <c r="H50" s="179">
        <v>144.9</v>
      </c>
      <c r="I50" s="179">
        <v>31.4</v>
      </c>
      <c r="J50" s="179">
        <f t="shared" si="0"/>
        <v>113.5</v>
      </c>
      <c r="K50" s="5"/>
      <c r="L50" s="5" t="s">
        <v>169</v>
      </c>
      <c r="M50" s="5">
        <v>84.418970000000002</v>
      </c>
      <c r="N50" s="41">
        <f t="shared" si="1"/>
        <v>1.3444845394346792</v>
      </c>
      <c r="O50" s="22"/>
    </row>
    <row r="51" spans="1:15" x14ac:dyDescent="0.25">
      <c r="A51" s="51">
        <v>41292</v>
      </c>
      <c r="B51" s="179" t="s">
        <v>6</v>
      </c>
      <c r="C51" s="179" t="s">
        <v>2</v>
      </c>
      <c r="D51" s="5">
        <v>1</v>
      </c>
      <c r="E51" s="36" t="s">
        <v>172</v>
      </c>
      <c r="F51" s="179">
        <v>153</v>
      </c>
      <c r="G51" s="5"/>
      <c r="H51" s="179">
        <v>125</v>
      </c>
      <c r="I51" s="179">
        <v>31.2</v>
      </c>
      <c r="J51" s="179">
        <f t="shared" si="0"/>
        <v>93.8</v>
      </c>
      <c r="K51" s="5"/>
      <c r="L51" s="5" t="s">
        <v>169</v>
      </c>
      <c r="M51" s="5">
        <v>84.418970000000002</v>
      </c>
      <c r="N51" s="41">
        <f t="shared" si="1"/>
        <v>1.1111246678323603</v>
      </c>
      <c r="O51" s="22"/>
    </row>
    <row r="52" spans="1:15" x14ac:dyDescent="0.25">
      <c r="A52" s="51">
        <v>41292</v>
      </c>
      <c r="B52" s="179" t="s">
        <v>6</v>
      </c>
      <c r="C52" s="179" t="s">
        <v>2</v>
      </c>
      <c r="D52" s="5">
        <v>2</v>
      </c>
      <c r="E52" s="36" t="s">
        <v>177</v>
      </c>
      <c r="F52" s="179">
        <v>154</v>
      </c>
      <c r="G52" s="5"/>
      <c r="H52" s="179">
        <v>124.8</v>
      </c>
      <c r="I52" s="179">
        <v>31.5</v>
      </c>
      <c r="J52" s="179">
        <f t="shared" si="0"/>
        <v>93.3</v>
      </c>
      <c r="K52" s="5"/>
      <c r="L52" s="5" t="s">
        <v>169</v>
      </c>
      <c r="M52" s="5">
        <v>84.418970000000002</v>
      </c>
      <c r="N52" s="41">
        <f t="shared" si="1"/>
        <v>1.1052018284515908</v>
      </c>
      <c r="O52" s="22"/>
    </row>
    <row r="53" spans="1:15" x14ac:dyDescent="0.25">
      <c r="A53" s="51">
        <v>41292</v>
      </c>
      <c r="B53" s="179" t="s">
        <v>6</v>
      </c>
      <c r="C53" s="179" t="s">
        <v>2</v>
      </c>
      <c r="D53" s="5">
        <v>2</v>
      </c>
      <c r="E53" s="36" t="s">
        <v>170</v>
      </c>
      <c r="F53" s="179">
        <v>155</v>
      </c>
      <c r="G53" s="5"/>
      <c r="H53" s="179">
        <v>130.1</v>
      </c>
      <c r="I53" s="179">
        <v>31.1</v>
      </c>
      <c r="J53" s="179">
        <f t="shared" si="0"/>
        <v>99</v>
      </c>
      <c r="K53" s="5"/>
      <c r="L53" s="5" t="s">
        <v>169</v>
      </c>
      <c r="M53" s="5">
        <v>84.418970000000002</v>
      </c>
      <c r="N53" s="41">
        <f t="shared" si="1"/>
        <v>1.1727221973923634</v>
      </c>
      <c r="O53" s="22"/>
    </row>
    <row r="54" spans="1:15" x14ac:dyDescent="0.25">
      <c r="A54" s="51">
        <v>41292</v>
      </c>
      <c r="B54" s="179" t="s">
        <v>6</v>
      </c>
      <c r="C54" s="179" t="s">
        <v>2</v>
      </c>
      <c r="D54" s="5">
        <v>2</v>
      </c>
      <c r="E54" s="36" t="s">
        <v>171</v>
      </c>
      <c r="F54" s="179">
        <v>156</v>
      </c>
      <c r="G54" s="5"/>
      <c r="H54" s="179">
        <v>143.30000000000001</v>
      </c>
      <c r="I54" s="179">
        <v>31.2</v>
      </c>
      <c r="J54" s="179">
        <f t="shared" si="0"/>
        <v>112.10000000000001</v>
      </c>
      <c r="K54" s="5"/>
      <c r="L54" s="5" t="s">
        <v>169</v>
      </c>
      <c r="M54" s="5">
        <v>84.418970000000002</v>
      </c>
      <c r="N54" s="41">
        <f t="shared" si="1"/>
        <v>1.3279005891685247</v>
      </c>
      <c r="O54" s="22"/>
    </row>
    <row r="55" spans="1:15" x14ac:dyDescent="0.25">
      <c r="A55" s="51">
        <v>41292</v>
      </c>
      <c r="B55" s="179" t="s">
        <v>6</v>
      </c>
      <c r="C55" s="179" t="s">
        <v>2</v>
      </c>
      <c r="D55" s="5">
        <v>2</v>
      </c>
      <c r="E55" s="36" t="s">
        <v>172</v>
      </c>
      <c r="F55" s="179">
        <v>157</v>
      </c>
      <c r="G55" s="5"/>
      <c r="H55" s="179">
        <v>148.19999999999999</v>
      </c>
      <c r="I55" s="179">
        <v>31.5</v>
      </c>
      <c r="J55" s="179">
        <f t="shared" si="0"/>
        <v>116.69999999999999</v>
      </c>
      <c r="K55" s="5"/>
      <c r="L55" s="5" t="s">
        <v>169</v>
      </c>
      <c r="M55" s="5">
        <v>84.418970000000002</v>
      </c>
      <c r="N55" s="41">
        <f t="shared" si="1"/>
        <v>1.3823907114716039</v>
      </c>
      <c r="O55" s="22"/>
    </row>
    <row r="56" spans="1:15" x14ac:dyDescent="0.25">
      <c r="A56" s="51">
        <v>41292</v>
      </c>
      <c r="B56" s="179" t="s">
        <v>6</v>
      </c>
      <c r="C56" s="179" t="s">
        <v>2</v>
      </c>
      <c r="D56" s="5">
        <v>3</v>
      </c>
      <c r="E56" s="36" t="s">
        <v>177</v>
      </c>
      <c r="F56" s="179">
        <v>158</v>
      </c>
      <c r="G56" s="5"/>
      <c r="H56" s="179">
        <v>139.80000000000001</v>
      </c>
      <c r="I56" s="179">
        <v>31.1</v>
      </c>
      <c r="J56" s="179">
        <f t="shared" si="0"/>
        <v>108.70000000000002</v>
      </c>
      <c r="K56" s="5"/>
      <c r="L56" s="5" t="s">
        <v>169</v>
      </c>
      <c r="M56" s="5">
        <v>84.418970000000002</v>
      </c>
      <c r="N56" s="41">
        <f t="shared" si="1"/>
        <v>1.2876252813792921</v>
      </c>
      <c r="O56" s="22"/>
    </row>
    <row r="57" spans="1:15" x14ac:dyDescent="0.25">
      <c r="A57" s="51">
        <v>41292</v>
      </c>
      <c r="B57" s="179" t="s">
        <v>6</v>
      </c>
      <c r="C57" s="179" t="s">
        <v>2</v>
      </c>
      <c r="D57" s="5">
        <v>3</v>
      </c>
      <c r="E57" s="36" t="s">
        <v>170</v>
      </c>
      <c r="F57" s="179">
        <v>159</v>
      </c>
      <c r="G57" s="5"/>
      <c r="H57" s="179">
        <v>145.69999999999999</v>
      </c>
      <c r="I57" s="179">
        <v>31.2</v>
      </c>
      <c r="J57" s="179">
        <f t="shared" si="0"/>
        <v>114.49999999999999</v>
      </c>
      <c r="K57" s="5"/>
      <c r="L57" s="5" t="s">
        <v>169</v>
      </c>
      <c r="M57" s="5">
        <v>84.418970000000002</v>
      </c>
      <c r="N57" s="41">
        <f t="shared" si="1"/>
        <v>1.356330218196218</v>
      </c>
      <c r="O57" s="22"/>
    </row>
    <row r="58" spans="1:15" x14ac:dyDescent="0.25">
      <c r="A58" s="51">
        <v>41292</v>
      </c>
      <c r="B58" s="179" t="s">
        <v>6</v>
      </c>
      <c r="C58" s="179" t="s">
        <v>2</v>
      </c>
      <c r="D58" s="5">
        <v>3</v>
      </c>
      <c r="E58" s="36" t="s">
        <v>171</v>
      </c>
      <c r="F58" s="179">
        <v>160</v>
      </c>
      <c r="G58" s="5"/>
      <c r="H58" s="179">
        <v>151.9</v>
      </c>
      <c r="I58" s="179">
        <v>31.4</v>
      </c>
      <c r="J58" s="179">
        <f t="shared" si="0"/>
        <v>120.5</v>
      </c>
      <c r="K58" s="5"/>
      <c r="L58" s="5" t="s">
        <v>169</v>
      </c>
      <c r="M58" s="5">
        <v>84.418970000000002</v>
      </c>
      <c r="N58" s="41">
        <f t="shared" si="1"/>
        <v>1.4274042907654523</v>
      </c>
      <c r="O58" s="22"/>
    </row>
    <row r="59" spans="1:15" x14ac:dyDescent="0.25">
      <c r="A59" s="51">
        <v>41292</v>
      </c>
      <c r="B59" s="179" t="s">
        <v>6</v>
      </c>
      <c r="C59" s="179" t="s">
        <v>2</v>
      </c>
      <c r="D59" s="5">
        <v>3</v>
      </c>
      <c r="E59" s="36" t="s">
        <v>172</v>
      </c>
      <c r="F59" s="179">
        <v>161</v>
      </c>
      <c r="G59" s="5"/>
      <c r="H59" s="179">
        <v>132.4</v>
      </c>
      <c r="I59" s="179">
        <v>32.4</v>
      </c>
      <c r="J59" s="179">
        <f t="shared" si="0"/>
        <v>100</v>
      </c>
      <c r="K59" s="5"/>
      <c r="L59" s="5" t="s">
        <v>169</v>
      </c>
      <c r="M59" s="5">
        <v>84.418970000000002</v>
      </c>
      <c r="N59" s="41">
        <f t="shared" si="1"/>
        <v>1.1845678761539022</v>
      </c>
      <c r="O59" s="22"/>
    </row>
    <row r="60" spans="1:15" x14ac:dyDescent="0.25">
      <c r="A60" s="51">
        <v>41292</v>
      </c>
      <c r="B60" s="179" t="s">
        <v>6</v>
      </c>
      <c r="C60" s="179" t="s">
        <v>2</v>
      </c>
      <c r="D60" s="5">
        <v>4</v>
      </c>
      <c r="E60" s="36" t="s">
        <v>177</v>
      </c>
      <c r="F60" s="179">
        <v>162</v>
      </c>
      <c r="G60" s="5"/>
      <c r="H60" s="179">
        <v>129.19999999999999</v>
      </c>
      <c r="I60" s="179">
        <v>31.4</v>
      </c>
      <c r="J60" s="179">
        <f t="shared" si="0"/>
        <v>97.799999999999983</v>
      </c>
      <c r="K60" s="5"/>
      <c r="L60" s="5" t="s">
        <v>169</v>
      </c>
      <c r="M60" s="5">
        <v>84.418970000000002</v>
      </c>
      <c r="N60" s="41">
        <f t="shared" si="1"/>
        <v>1.1585073828785164</v>
      </c>
      <c r="O60" s="22"/>
    </row>
    <row r="61" spans="1:15" x14ac:dyDescent="0.25">
      <c r="A61" s="51">
        <v>41292</v>
      </c>
      <c r="B61" s="179" t="s">
        <v>6</v>
      </c>
      <c r="C61" s="179" t="s">
        <v>2</v>
      </c>
      <c r="D61" s="5">
        <v>4</v>
      </c>
      <c r="E61" s="36" t="s">
        <v>170</v>
      </c>
      <c r="F61" s="179">
        <v>163</v>
      </c>
      <c r="G61" s="5"/>
      <c r="H61" s="179">
        <v>145.80000000000001</v>
      </c>
      <c r="I61" s="179">
        <v>31.5</v>
      </c>
      <c r="J61" s="179">
        <f t="shared" si="0"/>
        <v>114.30000000000001</v>
      </c>
      <c r="K61" s="5"/>
      <c r="L61" s="5" t="s">
        <v>169</v>
      </c>
      <c r="M61" s="5">
        <v>84.418970000000002</v>
      </c>
      <c r="N61" s="41">
        <f t="shared" si="1"/>
        <v>1.3539610824439106</v>
      </c>
      <c r="O61" s="22"/>
    </row>
    <row r="62" spans="1:15" x14ac:dyDescent="0.25">
      <c r="A62" s="51">
        <v>41292</v>
      </c>
      <c r="B62" s="179" t="s">
        <v>6</v>
      </c>
      <c r="C62" s="179" t="s">
        <v>2</v>
      </c>
      <c r="D62" s="5">
        <v>4</v>
      </c>
      <c r="E62" s="36" t="s">
        <v>171</v>
      </c>
      <c r="F62" s="179">
        <v>164</v>
      </c>
      <c r="G62" s="5"/>
      <c r="H62" s="179">
        <v>141.4</v>
      </c>
      <c r="I62" s="179">
        <v>31.5</v>
      </c>
      <c r="J62" s="179">
        <f t="shared" si="0"/>
        <v>109.9</v>
      </c>
      <c r="K62" s="5"/>
      <c r="L62" s="5" t="s">
        <v>169</v>
      </c>
      <c r="M62" s="5">
        <v>84.418970000000002</v>
      </c>
      <c r="N62" s="41">
        <f t="shared" si="1"/>
        <v>1.3018400958931386</v>
      </c>
      <c r="O62" s="22"/>
    </row>
    <row r="63" spans="1:15" x14ac:dyDescent="0.25">
      <c r="A63" s="51">
        <v>41292</v>
      </c>
      <c r="B63" s="179" t="s">
        <v>6</v>
      </c>
      <c r="C63" s="179" t="s">
        <v>2</v>
      </c>
      <c r="D63" s="5">
        <v>4</v>
      </c>
      <c r="E63" s="36" t="s">
        <v>186</v>
      </c>
      <c r="F63" s="179">
        <v>165</v>
      </c>
      <c r="G63" s="5"/>
      <c r="H63" s="179">
        <v>89.2</v>
      </c>
      <c r="I63" s="179">
        <v>31.4</v>
      </c>
      <c r="J63" s="179">
        <f t="shared" si="0"/>
        <v>57.800000000000004</v>
      </c>
      <c r="K63" s="5"/>
      <c r="L63" s="5" t="s">
        <v>169</v>
      </c>
      <c r="M63" s="5">
        <v>84.418970000000002</v>
      </c>
      <c r="N63" s="41">
        <f t="shared" si="1"/>
        <v>0.68468023241695564</v>
      </c>
      <c r="O63" s="22"/>
    </row>
    <row r="64" spans="1:15" x14ac:dyDescent="0.25">
      <c r="A64" s="51">
        <v>41292</v>
      </c>
      <c r="B64" s="179" t="s">
        <v>6</v>
      </c>
      <c r="C64" s="179" t="s">
        <v>2</v>
      </c>
      <c r="D64" s="5">
        <v>4</v>
      </c>
      <c r="E64" s="36" t="s">
        <v>187</v>
      </c>
      <c r="F64" s="179">
        <v>166</v>
      </c>
      <c r="G64" s="5"/>
      <c r="H64" s="179">
        <v>73.5</v>
      </c>
      <c r="I64" s="179">
        <v>31</v>
      </c>
      <c r="J64" s="179">
        <f t="shared" si="0"/>
        <v>42.5</v>
      </c>
      <c r="K64" s="5"/>
      <c r="L64" s="5" t="s">
        <v>169</v>
      </c>
      <c r="M64" s="5">
        <v>84.418970000000002</v>
      </c>
      <c r="N64" s="41">
        <f t="shared" si="1"/>
        <v>0.50344134736540846</v>
      </c>
      <c r="O64" s="22"/>
    </row>
    <row r="65" spans="1:15" x14ac:dyDescent="0.25">
      <c r="A65" s="51">
        <v>41292</v>
      </c>
      <c r="B65" s="179" t="s">
        <v>6</v>
      </c>
      <c r="C65" s="179" t="s">
        <v>2</v>
      </c>
      <c r="D65" s="5">
        <v>4</v>
      </c>
      <c r="E65" s="36" t="s">
        <v>188</v>
      </c>
      <c r="F65" s="179">
        <v>167</v>
      </c>
      <c r="G65" s="5"/>
      <c r="H65" s="179">
        <v>110.9</v>
      </c>
      <c r="I65" s="179">
        <v>31.4</v>
      </c>
      <c r="J65" s="179">
        <f t="shared" si="0"/>
        <v>79.5</v>
      </c>
      <c r="K65" s="5"/>
      <c r="L65" s="5" t="s">
        <v>169</v>
      </c>
      <c r="M65" s="5">
        <v>84.418970000000002</v>
      </c>
      <c r="N65" s="41">
        <f t="shared" si="1"/>
        <v>0.94173146154235232</v>
      </c>
      <c r="O65" s="22"/>
    </row>
    <row r="66" spans="1:15" x14ac:dyDescent="0.25">
      <c r="A66" s="51">
        <v>41292</v>
      </c>
      <c r="B66" s="179" t="s">
        <v>6</v>
      </c>
      <c r="C66" s="179" t="s">
        <v>2</v>
      </c>
      <c r="D66" s="5">
        <v>4</v>
      </c>
      <c r="E66" s="36" t="s">
        <v>173</v>
      </c>
      <c r="F66" s="179">
        <v>168</v>
      </c>
      <c r="G66" s="5"/>
      <c r="H66" s="179">
        <v>136</v>
      </c>
      <c r="I66" s="179">
        <v>31.2</v>
      </c>
      <c r="J66" s="179">
        <f t="shared" ref="J66:J129" si="2">H66-I66</f>
        <v>104.8</v>
      </c>
      <c r="K66" s="5"/>
      <c r="L66" s="5" t="s">
        <v>169</v>
      </c>
      <c r="M66" s="5">
        <v>84.418970000000002</v>
      </c>
      <c r="N66" s="41">
        <f t="shared" ref="N66:N129" si="3">J66/M66</f>
        <v>1.2414271342092897</v>
      </c>
      <c r="O66" s="22"/>
    </row>
    <row r="67" spans="1:15" x14ac:dyDescent="0.25">
      <c r="A67" s="51">
        <v>41292</v>
      </c>
      <c r="B67" s="179" t="s">
        <v>6</v>
      </c>
      <c r="C67" s="179" t="s">
        <v>2</v>
      </c>
      <c r="D67" s="5">
        <v>5</v>
      </c>
      <c r="E67" s="36" t="s">
        <v>177</v>
      </c>
      <c r="F67" s="179">
        <v>169</v>
      </c>
      <c r="G67" s="5"/>
      <c r="H67" s="179">
        <v>127.1</v>
      </c>
      <c r="I67" s="179">
        <v>31.5</v>
      </c>
      <c r="J67" s="179">
        <f t="shared" si="2"/>
        <v>95.6</v>
      </c>
      <c r="K67" s="5"/>
      <c r="L67" s="5" t="s">
        <v>169</v>
      </c>
      <c r="M67" s="5">
        <v>84.418970000000002</v>
      </c>
      <c r="N67" s="41">
        <f t="shared" si="3"/>
        <v>1.1324468896031306</v>
      </c>
      <c r="O67" s="22"/>
    </row>
    <row r="68" spans="1:15" x14ac:dyDescent="0.25">
      <c r="A68" s="51">
        <v>41292</v>
      </c>
      <c r="B68" s="179" t="s">
        <v>6</v>
      </c>
      <c r="C68" s="179" t="s">
        <v>2</v>
      </c>
      <c r="D68" s="5">
        <v>5</v>
      </c>
      <c r="E68" s="36" t="s">
        <v>170</v>
      </c>
      <c r="F68" s="179">
        <v>170</v>
      </c>
      <c r="G68" s="5"/>
      <c r="H68" s="179">
        <v>134.1</v>
      </c>
      <c r="I68" s="179">
        <v>31.4</v>
      </c>
      <c r="J68" s="179">
        <f t="shared" si="2"/>
        <v>102.69999999999999</v>
      </c>
      <c r="K68" s="5"/>
      <c r="L68" s="5" t="s">
        <v>169</v>
      </c>
      <c r="M68" s="5">
        <v>84.418970000000002</v>
      </c>
      <c r="N68" s="41">
        <f t="shared" si="3"/>
        <v>1.2165512088100576</v>
      </c>
      <c r="O68" s="22"/>
    </row>
    <row r="69" spans="1:15" x14ac:dyDescent="0.25">
      <c r="A69" s="51">
        <v>41292</v>
      </c>
      <c r="B69" s="179" t="s">
        <v>6</v>
      </c>
      <c r="C69" s="179" t="s">
        <v>2</v>
      </c>
      <c r="D69" s="5">
        <v>5</v>
      </c>
      <c r="E69" s="36" t="s">
        <v>189</v>
      </c>
      <c r="F69" s="179">
        <v>171</v>
      </c>
      <c r="G69" s="5"/>
      <c r="H69" s="179">
        <v>134.9</v>
      </c>
      <c r="I69" s="179">
        <v>31.5</v>
      </c>
      <c r="J69" s="179">
        <f t="shared" si="2"/>
        <v>103.4</v>
      </c>
      <c r="K69" s="5"/>
      <c r="L69" s="5" t="s">
        <v>169</v>
      </c>
      <c r="M69" s="5">
        <v>84.418970000000002</v>
      </c>
      <c r="N69" s="41">
        <f t="shared" si="3"/>
        <v>1.2248431839431351</v>
      </c>
      <c r="O69" s="22"/>
    </row>
    <row r="70" spans="1:15" x14ac:dyDescent="0.25">
      <c r="A70" s="51">
        <v>41292</v>
      </c>
      <c r="B70" s="179" t="s">
        <v>6</v>
      </c>
      <c r="C70" s="179" t="s">
        <v>2</v>
      </c>
      <c r="D70" s="5">
        <v>5</v>
      </c>
      <c r="E70" s="36" t="s">
        <v>190</v>
      </c>
      <c r="F70" s="179">
        <v>172</v>
      </c>
      <c r="G70" s="5"/>
      <c r="H70" s="179">
        <v>79.3</v>
      </c>
      <c r="I70" s="179">
        <v>31.2</v>
      </c>
      <c r="J70" s="179">
        <f t="shared" si="2"/>
        <v>48.099999999999994</v>
      </c>
      <c r="K70" s="5"/>
      <c r="L70" s="5" t="s">
        <v>191</v>
      </c>
      <c r="M70" s="35">
        <f>16.88397*2.5</f>
        <v>42.209925000000005</v>
      </c>
      <c r="N70" s="41">
        <f t="shared" si="3"/>
        <v>1.1395424180450449</v>
      </c>
      <c r="O70" s="22"/>
    </row>
    <row r="71" spans="1:15" x14ac:dyDescent="0.25">
      <c r="A71" s="51">
        <v>41292</v>
      </c>
      <c r="B71" s="179" t="s">
        <v>6</v>
      </c>
      <c r="C71" s="179" t="s">
        <v>2</v>
      </c>
      <c r="D71" s="5">
        <v>5</v>
      </c>
      <c r="E71" s="36" t="s">
        <v>172</v>
      </c>
      <c r="F71" s="179" t="s">
        <v>192</v>
      </c>
      <c r="G71" s="5"/>
      <c r="H71" s="179">
        <v>146.9</v>
      </c>
      <c r="I71" s="179">
        <v>38.700000000000003</v>
      </c>
      <c r="J71" s="179">
        <f t="shared" si="2"/>
        <v>108.2</v>
      </c>
      <c r="K71" s="5"/>
      <c r="L71" s="5" t="s">
        <v>169</v>
      </c>
      <c r="M71" s="5">
        <v>84.418970000000002</v>
      </c>
      <c r="N71" s="41">
        <f t="shared" si="3"/>
        <v>1.2817024419985223</v>
      </c>
      <c r="O71" s="22"/>
    </row>
    <row r="72" spans="1:15" x14ac:dyDescent="0.25">
      <c r="A72" s="51">
        <v>41292</v>
      </c>
      <c r="B72" s="179" t="s">
        <v>6</v>
      </c>
      <c r="C72" s="179" t="s">
        <v>2</v>
      </c>
      <c r="D72" s="5">
        <v>5</v>
      </c>
      <c r="E72" s="36" t="s">
        <v>193</v>
      </c>
      <c r="F72" s="179" t="s">
        <v>194</v>
      </c>
      <c r="G72" s="5"/>
      <c r="H72" s="179">
        <v>130.1</v>
      </c>
      <c r="I72" s="179">
        <v>38.700000000000003</v>
      </c>
      <c r="J72" s="179">
        <f t="shared" si="2"/>
        <v>91.399999999999991</v>
      </c>
      <c r="K72" s="5"/>
      <c r="L72" s="5" t="s">
        <v>169</v>
      </c>
      <c r="M72" s="5">
        <v>84.418970000000002</v>
      </c>
      <c r="N72" s="41">
        <f t="shared" si="3"/>
        <v>1.0826950388046666</v>
      </c>
      <c r="O72" s="22"/>
    </row>
    <row r="73" spans="1:15" x14ac:dyDescent="0.25">
      <c r="A73" s="51">
        <v>41292</v>
      </c>
      <c r="B73" s="179" t="s">
        <v>6</v>
      </c>
      <c r="C73" s="179" t="s">
        <v>2</v>
      </c>
      <c r="D73" s="5">
        <v>6</v>
      </c>
      <c r="E73" s="36" t="s">
        <v>177</v>
      </c>
      <c r="F73" s="179" t="s">
        <v>195</v>
      </c>
      <c r="G73" s="5"/>
      <c r="H73" s="179">
        <v>134.5</v>
      </c>
      <c r="I73" s="179">
        <v>39</v>
      </c>
      <c r="J73" s="179">
        <f t="shared" si="2"/>
        <v>95.5</v>
      </c>
      <c r="K73" s="5"/>
      <c r="L73" s="5" t="s">
        <v>169</v>
      </c>
      <c r="M73" s="5">
        <v>84.418970000000002</v>
      </c>
      <c r="N73" s="41">
        <f t="shared" si="3"/>
        <v>1.1312623217269768</v>
      </c>
      <c r="O73" s="22"/>
    </row>
    <row r="74" spans="1:15" x14ac:dyDescent="0.25">
      <c r="A74" s="51">
        <v>41292</v>
      </c>
      <c r="B74" s="179" t="s">
        <v>6</v>
      </c>
      <c r="C74" s="179" t="s">
        <v>2</v>
      </c>
      <c r="D74" s="5">
        <v>6</v>
      </c>
      <c r="E74" s="36" t="s">
        <v>170</v>
      </c>
      <c r="F74" s="179" t="s">
        <v>196</v>
      </c>
      <c r="G74" s="5"/>
      <c r="H74" s="179">
        <v>152.4</v>
      </c>
      <c r="I74" s="179">
        <v>39.1</v>
      </c>
      <c r="J74" s="179">
        <f t="shared" si="2"/>
        <v>113.30000000000001</v>
      </c>
      <c r="K74" s="5"/>
      <c r="L74" s="5" t="s">
        <v>169</v>
      </c>
      <c r="M74" s="5">
        <v>84.418970000000002</v>
      </c>
      <c r="N74" s="41">
        <f t="shared" si="3"/>
        <v>1.3421154036823715</v>
      </c>
      <c r="O74" s="22"/>
    </row>
    <row r="75" spans="1:15" x14ac:dyDescent="0.25">
      <c r="A75" s="51">
        <v>41292</v>
      </c>
      <c r="B75" s="179" t="s">
        <v>6</v>
      </c>
      <c r="C75" s="179" t="s">
        <v>2</v>
      </c>
      <c r="D75" s="5">
        <v>6</v>
      </c>
      <c r="E75" s="36" t="s">
        <v>171</v>
      </c>
      <c r="F75" s="179" t="s">
        <v>197</v>
      </c>
      <c r="G75" s="5"/>
      <c r="H75" s="179">
        <v>154.69999999999999</v>
      </c>
      <c r="I75" s="179">
        <v>39.200000000000003</v>
      </c>
      <c r="J75" s="179">
        <f t="shared" si="2"/>
        <v>115.49999999999999</v>
      </c>
      <c r="K75" s="5"/>
      <c r="L75" s="5" t="s">
        <v>169</v>
      </c>
      <c r="M75" s="5">
        <v>84.418970000000002</v>
      </c>
      <c r="N75" s="41">
        <f t="shared" si="3"/>
        <v>1.3681758969577571</v>
      </c>
      <c r="O75" s="22"/>
    </row>
    <row r="76" spans="1:15" x14ac:dyDescent="0.25">
      <c r="A76" s="51">
        <v>41292</v>
      </c>
      <c r="B76" s="179" t="s">
        <v>6</v>
      </c>
      <c r="C76" s="179" t="s">
        <v>2</v>
      </c>
      <c r="D76" s="5">
        <v>6</v>
      </c>
      <c r="E76" s="36" t="s">
        <v>198</v>
      </c>
      <c r="F76" s="179" t="s">
        <v>199</v>
      </c>
      <c r="G76" s="5"/>
      <c r="H76" s="179">
        <v>164.7</v>
      </c>
      <c r="I76" s="179">
        <v>39.1</v>
      </c>
      <c r="J76" s="179">
        <f t="shared" si="2"/>
        <v>125.6</v>
      </c>
      <c r="K76" s="5"/>
      <c r="L76" s="5" t="s">
        <v>169</v>
      </c>
      <c r="M76" s="5">
        <v>84.418970000000002</v>
      </c>
      <c r="N76" s="41">
        <f t="shared" si="3"/>
        <v>1.4878172524493012</v>
      </c>
      <c r="O76" s="22"/>
    </row>
    <row r="77" spans="1:15" x14ac:dyDescent="0.25">
      <c r="A77" s="51">
        <v>41296</v>
      </c>
      <c r="B77" s="179" t="s">
        <v>11</v>
      </c>
      <c r="C77" s="179" t="s">
        <v>867</v>
      </c>
      <c r="D77" s="5">
        <v>1</v>
      </c>
      <c r="E77" s="36" t="s">
        <v>200</v>
      </c>
      <c r="F77" s="179" t="s">
        <v>201</v>
      </c>
      <c r="G77" s="5"/>
      <c r="H77" s="179">
        <v>82.5</v>
      </c>
      <c r="I77" s="179">
        <v>39.200000000000003</v>
      </c>
      <c r="J77" s="179">
        <f t="shared" si="2"/>
        <v>43.3</v>
      </c>
      <c r="K77" s="5"/>
      <c r="L77" s="5" t="s">
        <v>202</v>
      </c>
      <c r="M77" s="35">
        <v>50.65137</v>
      </c>
      <c r="N77" s="41">
        <f t="shared" si="3"/>
        <v>0.85486335315313278</v>
      </c>
      <c r="O77" s="22"/>
    </row>
    <row r="78" spans="1:15" x14ac:dyDescent="0.25">
      <c r="A78" s="51">
        <v>41296</v>
      </c>
      <c r="B78" s="179" t="s">
        <v>11</v>
      </c>
      <c r="C78" s="179" t="s">
        <v>867</v>
      </c>
      <c r="D78" s="5">
        <v>1</v>
      </c>
      <c r="E78" s="36" t="s">
        <v>203</v>
      </c>
      <c r="F78" s="179" t="s">
        <v>204</v>
      </c>
      <c r="G78" s="5"/>
      <c r="H78" s="179">
        <v>102.8</v>
      </c>
      <c r="I78" s="179">
        <v>39</v>
      </c>
      <c r="J78" s="179">
        <f t="shared" si="2"/>
        <v>63.8</v>
      </c>
      <c r="K78" s="5"/>
      <c r="L78" s="5" t="s">
        <v>169</v>
      </c>
      <c r="M78" s="5">
        <v>84.418970000000002</v>
      </c>
      <c r="N78" s="41">
        <f t="shared" si="3"/>
        <v>0.75575430498618967</v>
      </c>
      <c r="O78" s="22"/>
    </row>
    <row r="79" spans="1:15" x14ac:dyDescent="0.25">
      <c r="A79" s="51">
        <v>41296</v>
      </c>
      <c r="B79" s="179" t="s">
        <v>11</v>
      </c>
      <c r="C79" s="179" t="s">
        <v>867</v>
      </c>
      <c r="D79" s="5">
        <v>1</v>
      </c>
      <c r="E79" s="36" t="s">
        <v>170</v>
      </c>
      <c r="F79" s="179" t="s">
        <v>205</v>
      </c>
      <c r="G79" s="5"/>
      <c r="H79" s="179">
        <v>112.9</v>
      </c>
      <c r="I79" s="179">
        <v>39</v>
      </c>
      <c r="J79" s="179">
        <f t="shared" si="2"/>
        <v>73.900000000000006</v>
      </c>
      <c r="K79" s="5"/>
      <c r="L79" s="5" t="s">
        <v>169</v>
      </c>
      <c r="M79" s="5">
        <v>84.418970000000002</v>
      </c>
      <c r="N79" s="41">
        <f t="shared" si="3"/>
        <v>0.87539566047773387</v>
      </c>
      <c r="O79" s="22"/>
    </row>
    <row r="80" spans="1:15" x14ac:dyDescent="0.25">
      <c r="A80" s="51">
        <v>41296</v>
      </c>
      <c r="B80" s="179" t="s">
        <v>11</v>
      </c>
      <c r="C80" s="179" t="s">
        <v>867</v>
      </c>
      <c r="D80" s="5">
        <v>1</v>
      </c>
      <c r="E80" s="36" t="s">
        <v>206</v>
      </c>
      <c r="F80" s="179" t="s">
        <v>207</v>
      </c>
      <c r="G80" s="5"/>
      <c r="H80" s="179">
        <v>117.9</v>
      </c>
      <c r="I80" s="179">
        <v>38.700000000000003</v>
      </c>
      <c r="J80" s="179">
        <f t="shared" si="2"/>
        <v>79.2</v>
      </c>
      <c r="K80" s="5"/>
      <c r="L80" s="5" t="s">
        <v>169</v>
      </c>
      <c r="M80" s="5">
        <v>84.418970000000002</v>
      </c>
      <c r="N80" s="41">
        <f t="shared" si="3"/>
        <v>0.93817775791389069</v>
      </c>
      <c r="O80" s="22"/>
    </row>
    <row r="81" spans="1:15" x14ac:dyDescent="0.25">
      <c r="A81" s="51">
        <v>41296</v>
      </c>
      <c r="B81" s="179" t="s">
        <v>11</v>
      </c>
      <c r="C81" s="179" t="s">
        <v>867</v>
      </c>
      <c r="D81" s="5">
        <v>2</v>
      </c>
      <c r="E81" s="36" t="s">
        <v>208</v>
      </c>
      <c r="F81" s="179" t="s">
        <v>209</v>
      </c>
      <c r="G81" s="5"/>
      <c r="H81" s="179">
        <v>90.1</v>
      </c>
      <c r="I81" s="179">
        <v>39.1</v>
      </c>
      <c r="J81" s="179">
        <f t="shared" si="2"/>
        <v>50.999999999999993</v>
      </c>
      <c r="K81" s="5"/>
      <c r="L81" s="5" t="s">
        <v>169</v>
      </c>
      <c r="M81" s="5">
        <v>84.418970000000002</v>
      </c>
      <c r="N81" s="41">
        <f t="shared" si="3"/>
        <v>0.60412961683849009</v>
      </c>
      <c r="O81" s="22"/>
    </row>
    <row r="82" spans="1:15" x14ac:dyDescent="0.25">
      <c r="A82" s="51">
        <v>41296</v>
      </c>
      <c r="B82" s="179" t="s">
        <v>11</v>
      </c>
      <c r="C82" s="179" t="s">
        <v>867</v>
      </c>
      <c r="D82" s="5">
        <v>2</v>
      </c>
      <c r="E82" s="36" t="s">
        <v>210</v>
      </c>
      <c r="F82" s="179" t="s">
        <v>211</v>
      </c>
      <c r="G82" s="5"/>
      <c r="H82" s="179">
        <v>101.6</v>
      </c>
      <c r="I82" s="179">
        <v>39.1</v>
      </c>
      <c r="J82" s="179">
        <f t="shared" si="2"/>
        <v>62.499999999999993</v>
      </c>
      <c r="K82" s="5"/>
      <c r="L82" s="5" t="s">
        <v>169</v>
      </c>
      <c r="M82" s="5">
        <v>84.418970000000002</v>
      </c>
      <c r="N82" s="41">
        <f t="shared" si="3"/>
        <v>0.74035492259618885</v>
      </c>
      <c r="O82" s="22"/>
    </row>
    <row r="83" spans="1:15" x14ac:dyDescent="0.25">
      <c r="A83" s="51">
        <v>41296</v>
      </c>
      <c r="B83" s="179" t="s">
        <v>11</v>
      </c>
      <c r="C83" s="179" t="s">
        <v>867</v>
      </c>
      <c r="D83" s="5">
        <v>2</v>
      </c>
      <c r="E83" s="36" t="s">
        <v>212</v>
      </c>
      <c r="F83" s="179" t="s">
        <v>213</v>
      </c>
      <c r="G83" s="5"/>
      <c r="H83" s="179">
        <v>144.9</v>
      </c>
      <c r="I83" s="179">
        <v>39.299999999999997</v>
      </c>
      <c r="J83" s="179">
        <f t="shared" si="2"/>
        <v>105.60000000000001</v>
      </c>
      <c r="K83" s="5"/>
      <c r="L83" s="5" t="s">
        <v>169</v>
      </c>
      <c r="M83" s="5">
        <v>84.418970000000002</v>
      </c>
      <c r="N83" s="41">
        <f t="shared" si="3"/>
        <v>1.2509036772185209</v>
      </c>
      <c r="O83" s="22"/>
    </row>
    <row r="84" spans="1:15" x14ac:dyDescent="0.25">
      <c r="A84" s="51">
        <v>41296</v>
      </c>
      <c r="B84" s="179" t="s">
        <v>11</v>
      </c>
      <c r="C84" s="179" t="s">
        <v>867</v>
      </c>
      <c r="D84" s="5">
        <v>3</v>
      </c>
      <c r="E84" s="36" t="s">
        <v>214</v>
      </c>
      <c r="F84" s="179">
        <v>576</v>
      </c>
      <c r="G84" s="5"/>
      <c r="H84" s="179">
        <v>77.3</v>
      </c>
      <c r="I84" s="179">
        <v>39.1</v>
      </c>
      <c r="J84" s="179">
        <f t="shared" si="2"/>
        <v>38.199999999999996</v>
      </c>
      <c r="K84" s="5"/>
      <c r="L84" s="5" t="s">
        <v>215</v>
      </c>
      <c r="M84" s="35">
        <v>67.535160000000005</v>
      </c>
      <c r="N84" s="41">
        <f t="shared" si="3"/>
        <v>0.56563129486922059</v>
      </c>
      <c r="O84" s="22"/>
    </row>
    <row r="85" spans="1:15" x14ac:dyDescent="0.25">
      <c r="A85" s="51">
        <v>41296</v>
      </c>
      <c r="B85" s="179" t="s">
        <v>11</v>
      </c>
      <c r="C85" s="179" t="s">
        <v>867</v>
      </c>
      <c r="D85" s="5">
        <v>3</v>
      </c>
      <c r="E85" s="36" t="s">
        <v>216</v>
      </c>
      <c r="F85" s="179" t="s">
        <v>217</v>
      </c>
      <c r="G85" s="5"/>
      <c r="H85" s="179">
        <v>91.5</v>
      </c>
      <c r="I85" s="179">
        <v>39.200000000000003</v>
      </c>
      <c r="J85" s="179">
        <f t="shared" si="2"/>
        <v>52.3</v>
      </c>
      <c r="K85" s="5"/>
      <c r="L85" s="5" t="s">
        <v>169</v>
      </c>
      <c r="M85" s="5">
        <v>84.418970000000002</v>
      </c>
      <c r="N85" s="41">
        <f t="shared" si="3"/>
        <v>0.61952899922849092</v>
      </c>
      <c r="O85" s="22"/>
    </row>
    <row r="86" spans="1:15" x14ac:dyDescent="0.25">
      <c r="A86" s="51">
        <v>41296</v>
      </c>
      <c r="B86" s="179" t="s">
        <v>11</v>
      </c>
      <c r="C86" s="179" t="s">
        <v>867</v>
      </c>
      <c r="D86" s="5">
        <v>3</v>
      </c>
      <c r="E86" s="36" t="s">
        <v>170</v>
      </c>
      <c r="F86" s="179">
        <v>571</v>
      </c>
      <c r="G86" s="5"/>
      <c r="H86" s="179">
        <v>107.1</v>
      </c>
      <c r="I86" s="179">
        <v>39</v>
      </c>
      <c r="J86" s="179">
        <f t="shared" si="2"/>
        <v>68.099999999999994</v>
      </c>
      <c r="K86" s="5"/>
      <c r="L86" s="5" t="s">
        <v>169</v>
      </c>
      <c r="M86" s="5">
        <v>84.418970000000002</v>
      </c>
      <c r="N86" s="41">
        <f t="shared" si="3"/>
        <v>0.80669072366080741</v>
      </c>
      <c r="O86" s="22"/>
    </row>
    <row r="87" spans="1:15" x14ac:dyDescent="0.25">
      <c r="A87" s="51">
        <v>41296</v>
      </c>
      <c r="B87" s="179" t="s">
        <v>11</v>
      </c>
      <c r="C87" s="179" t="s">
        <v>867</v>
      </c>
      <c r="D87" s="5">
        <v>3</v>
      </c>
      <c r="E87" s="36" t="s">
        <v>218</v>
      </c>
      <c r="F87" s="179" t="s">
        <v>219</v>
      </c>
      <c r="G87" s="5"/>
      <c r="H87" s="179">
        <v>146.6</v>
      </c>
      <c r="I87" s="179">
        <v>3.6</v>
      </c>
      <c r="J87" s="179">
        <f t="shared" si="2"/>
        <v>143</v>
      </c>
      <c r="K87" s="5"/>
      <c r="L87" s="5" t="s">
        <v>169</v>
      </c>
      <c r="M87" s="5">
        <v>84.418970000000002</v>
      </c>
      <c r="N87" s="41">
        <f t="shared" si="3"/>
        <v>1.6939320629000805</v>
      </c>
      <c r="O87" s="22" t="s">
        <v>220</v>
      </c>
    </row>
    <row r="88" spans="1:15" x14ac:dyDescent="0.25">
      <c r="A88" s="51">
        <v>41296</v>
      </c>
      <c r="B88" s="179" t="s">
        <v>11</v>
      </c>
      <c r="C88" s="179" t="s">
        <v>867</v>
      </c>
      <c r="D88" s="5">
        <v>4</v>
      </c>
      <c r="E88" s="36" t="s">
        <v>177</v>
      </c>
      <c r="F88" s="179">
        <v>674</v>
      </c>
      <c r="G88" s="5"/>
      <c r="H88" s="179">
        <v>88.7</v>
      </c>
      <c r="I88" s="179">
        <v>39.200000000000003</v>
      </c>
      <c r="J88" s="179">
        <f t="shared" si="2"/>
        <v>49.5</v>
      </c>
      <c r="K88" s="5"/>
      <c r="L88" s="5" t="s">
        <v>169</v>
      </c>
      <c r="M88" s="5">
        <v>84.418970000000002</v>
      </c>
      <c r="N88" s="41">
        <f t="shared" si="3"/>
        <v>0.58636109869618169</v>
      </c>
      <c r="O88" s="22"/>
    </row>
    <row r="89" spans="1:15" x14ac:dyDescent="0.25">
      <c r="A89" s="51">
        <v>41296</v>
      </c>
      <c r="B89" s="179" t="s">
        <v>11</v>
      </c>
      <c r="C89" s="179" t="s">
        <v>867</v>
      </c>
      <c r="D89" s="5">
        <v>4</v>
      </c>
      <c r="E89" s="36" t="s">
        <v>170</v>
      </c>
      <c r="F89" s="179">
        <v>649</v>
      </c>
      <c r="G89" s="5"/>
      <c r="H89" s="179">
        <v>97</v>
      </c>
      <c r="I89" s="179">
        <v>39.1</v>
      </c>
      <c r="J89" s="179">
        <f t="shared" si="2"/>
        <v>57.9</v>
      </c>
      <c r="K89" s="5"/>
      <c r="L89" s="5" t="s">
        <v>169</v>
      </c>
      <c r="M89" s="5">
        <v>84.418970000000002</v>
      </c>
      <c r="N89" s="41">
        <f t="shared" si="3"/>
        <v>0.68586480029310948</v>
      </c>
      <c r="O89" s="22"/>
    </row>
    <row r="90" spans="1:15" x14ac:dyDescent="0.25">
      <c r="A90" s="51">
        <v>41296</v>
      </c>
      <c r="B90" s="179" t="s">
        <v>11</v>
      </c>
      <c r="C90" s="179" t="s">
        <v>867</v>
      </c>
      <c r="D90" s="5">
        <v>4</v>
      </c>
      <c r="E90" s="36" t="s">
        <v>218</v>
      </c>
      <c r="F90" s="179">
        <v>671</v>
      </c>
      <c r="G90" s="5"/>
      <c r="H90" s="179">
        <v>128.1</v>
      </c>
      <c r="I90" s="179">
        <v>39.299999999999997</v>
      </c>
      <c r="J90" s="179">
        <f t="shared" si="2"/>
        <v>88.8</v>
      </c>
      <c r="K90" s="5"/>
      <c r="L90" s="5" t="s">
        <v>169</v>
      </c>
      <c r="M90" s="5">
        <v>84.418970000000002</v>
      </c>
      <c r="N90" s="41">
        <f t="shared" si="3"/>
        <v>1.0518962740246653</v>
      </c>
      <c r="O90" s="22"/>
    </row>
    <row r="91" spans="1:15" x14ac:dyDescent="0.25">
      <c r="A91" s="51">
        <v>41296</v>
      </c>
      <c r="B91" s="179" t="s">
        <v>11</v>
      </c>
      <c r="C91" s="179" t="s">
        <v>867</v>
      </c>
      <c r="D91" s="5">
        <v>5</v>
      </c>
      <c r="E91" s="36" t="s">
        <v>177</v>
      </c>
      <c r="F91" s="179">
        <v>661</v>
      </c>
      <c r="G91" s="5"/>
      <c r="H91" s="179">
        <v>91.4</v>
      </c>
      <c r="I91" s="179">
        <v>39.200000000000003</v>
      </c>
      <c r="J91" s="179">
        <f t="shared" si="2"/>
        <v>52.2</v>
      </c>
      <c r="K91" s="5"/>
      <c r="L91" s="5" t="s">
        <v>169</v>
      </c>
      <c r="M91" s="5">
        <v>84.418970000000002</v>
      </c>
      <c r="N91" s="41">
        <f t="shared" si="3"/>
        <v>0.61834443135233708</v>
      </c>
      <c r="O91" s="22"/>
    </row>
    <row r="92" spans="1:15" x14ac:dyDescent="0.25">
      <c r="A92" s="51">
        <v>41296</v>
      </c>
      <c r="B92" s="179" t="s">
        <v>11</v>
      </c>
      <c r="C92" s="179" t="s">
        <v>867</v>
      </c>
      <c r="D92" s="5">
        <v>5</v>
      </c>
      <c r="E92" s="36" t="s">
        <v>170</v>
      </c>
      <c r="F92" s="179">
        <v>664</v>
      </c>
      <c r="G92" s="5"/>
      <c r="H92" s="179">
        <v>94.1</v>
      </c>
      <c r="I92" s="179">
        <v>38.9</v>
      </c>
      <c r="J92" s="179">
        <f t="shared" si="2"/>
        <v>55.199999999999996</v>
      </c>
      <c r="K92" s="5"/>
      <c r="L92" s="5" t="s">
        <v>169</v>
      </c>
      <c r="M92" s="5">
        <v>84.418970000000002</v>
      </c>
      <c r="N92" s="41">
        <f t="shared" si="3"/>
        <v>0.65388146763695409</v>
      </c>
      <c r="O92" s="22"/>
    </row>
    <row r="93" spans="1:15" x14ac:dyDescent="0.25">
      <c r="A93" s="51">
        <v>41296</v>
      </c>
      <c r="B93" s="179" t="s">
        <v>11</v>
      </c>
      <c r="C93" s="179" t="s">
        <v>867</v>
      </c>
      <c r="D93" s="5">
        <v>5</v>
      </c>
      <c r="E93" s="36" t="s">
        <v>218</v>
      </c>
      <c r="F93" s="179">
        <v>652</v>
      </c>
      <c r="G93" s="5"/>
      <c r="H93" s="179">
        <v>117.4</v>
      </c>
      <c r="I93" s="179">
        <v>39</v>
      </c>
      <c r="J93" s="179">
        <f t="shared" si="2"/>
        <v>78.400000000000006</v>
      </c>
      <c r="K93" s="5"/>
      <c r="L93" s="5" t="s">
        <v>169</v>
      </c>
      <c r="M93" s="5">
        <v>84.418970000000002</v>
      </c>
      <c r="N93" s="41">
        <f t="shared" si="3"/>
        <v>0.92870121490465951</v>
      </c>
      <c r="O93" s="22"/>
    </row>
    <row r="94" spans="1:15" x14ac:dyDescent="0.25">
      <c r="A94" s="51">
        <v>41290</v>
      </c>
      <c r="B94" s="179" t="s">
        <v>4</v>
      </c>
      <c r="C94" s="179" t="s">
        <v>2</v>
      </c>
      <c r="D94" s="5">
        <v>1</v>
      </c>
      <c r="E94" s="36" t="s">
        <v>177</v>
      </c>
      <c r="F94" s="179">
        <v>123</v>
      </c>
      <c r="G94" s="5"/>
      <c r="H94" s="179">
        <v>124.24</v>
      </c>
      <c r="I94" s="179">
        <v>31.83</v>
      </c>
      <c r="J94" s="179">
        <f t="shared" si="2"/>
        <v>92.41</v>
      </c>
      <c r="K94" s="5"/>
      <c r="L94" s="5" t="s">
        <v>169</v>
      </c>
      <c r="M94" s="5">
        <v>84.418970000000002</v>
      </c>
      <c r="N94" s="41">
        <f t="shared" si="3"/>
        <v>1.0946591743538212</v>
      </c>
      <c r="O94" s="22"/>
    </row>
    <row r="95" spans="1:15" x14ac:dyDescent="0.25">
      <c r="A95" s="51">
        <v>41290</v>
      </c>
      <c r="B95" s="179" t="s">
        <v>4</v>
      </c>
      <c r="C95" s="179" t="s">
        <v>2</v>
      </c>
      <c r="D95" s="5">
        <v>1</v>
      </c>
      <c r="E95" s="36" t="s">
        <v>170</v>
      </c>
      <c r="F95" s="179">
        <v>122</v>
      </c>
      <c r="G95" s="5"/>
      <c r="H95" s="179">
        <v>145.80000000000001</v>
      </c>
      <c r="I95" s="179">
        <v>32.369999999999997</v>
      </c>
      <c r="J95" s="179">
        <f t="shared" si="2"/>
        <v>113.43</v>
      </c>
      <c r="K95" s="5"/>
      <c r="L95" s="5" t="s">
        <v>169</v>
      </c>
      <c r="M95" s="5">
        <v>84.418970000000002</v>
      </c>
      <c r="N95" s="41">
        <f t="shared" si="3"/>
        <v>1.3436553419213715</v>
      </c>
      <c r="O95" s="22"/>
    </row>
    <row r="96" spans="1:15" x14ac:dyDescent="0.25">
      <c r="A96" s="51">
        <v>41290</v>
      </c>
      <c r="B96" s="179" t="s">
        <v>4</v>
      </c>
      <c r="C96" s="179" t="s">
        <v>2</v>
      </c>
      <c r="D96" s="5">
        <v>1</v>
      </c>
      <c r="E96" s="36" t="s">
        <v>171</v>
      </c>
      <c r="F96" s="179">
        <v>121</v>
      </c>
      <c r="G96" s="5"/>
      <c r="H96" s="179">
        <v>146.52000000000001</v>
      </c>
      <c r="I96" s="179">
        <v>32.06</v>
      </c>
      <c r="J96" s="179">
        <f t="shared" si="2"/>
        <v>114.46000000000001</v>
      </c>
      <c r="K96" s="5"/>
      <c r="L96" s="5" t="s">
        <v>169</v>
      </c>
      <c r="M96" s="5">
        <v>84.418970000000002</v>
      </c>
      <c r="N96" s="41">
        <f t="shared" si="3"/>
        <v>1.3558563910457568</v>
      </c>
      <c r="O96" s="22"/>
    </row>
    <row r="97" spans="1:15" x14ac:dyDescent="0.25">
      <c r="A97" s="51">
        <v>41290</v>
      </c>
      <c r="B97" s="179" t="s">
        <v>4</v>
      </c>
      <c r="C97" s="179" t="s">
        <v>2</v>
      </c>
      <c r="D97" s="5">
        <v>1</v>
      </c>
      <c r="E97" s="36" t="s">
        <v>172</v>
      </c>
      <c r="F97" s="179">
        <v>114</v>
      </c>
      <c r="G97" s="5"/>
      <c r="H97" s="179">
        <v>156</v>
      </c>
      <c r="I97" s="179">
        <v>32.31</v>
      </c>
      <c r="J97" s="179">
        <f t="shared" si="2"/>
        <v>123.69</v>
      </c>
      <c r="K97" s="5"/>
      <c r="L97" s="5" t="s">
        <v>169</v>
      </c>
      <c r="M97" s="5">
        <v>84.418970000000002</v>
      </c>
      <c r="N97" s="41">
        <f t="shared" si="3"/>
        <v>1.4651920060147618</v>
      </c>
      <c r="O97" s="22"/>
    </row>
    <row r="98" spans="1:15" x14ac:dyDescent="0.25">
      <c r="A98" s="51">
        <v>41290</v>
      </c>
      <c r="B98" s="179" t="s">
        <v>4</v>
      </c>
      <c r="C98" s="179" t="s">
        <v>2</v>
      </c>
      <c r="D98" s="5">
        <v>2</v>
      </c>
      <c r="E98" s="36" t="s">
        <v>177</v>
      </c>
      <c r="F98" s="179">
        <v>117</v>
      </c>
      <c r="G98" s="5"/>
      <c r="H98" s="179">
        <v>113.82</v>
      </c>
      <c r="I98" s="179">
        <v>32.5</v>
      </c>
      <c r="J98" s="179">
        <f t="shared" si="2"/>
        <v>81.319999999999993</v>
      </c>
      <c r="K98" s="5"/>
      <c r="L98" s="5" t="s">
        <v>169</v>
      </c>
      <c r="M98" s="5">
        <v>84.418970000000002</v>
      </c>
      <c r="N98" s="41">
        <f t="shared" si="3"/>
        <v>0.96329059688835328</v>
      </c>
      <c r="O98" s="22"/>
    </row>
    <row r="99" spans="1:15" x14ac:dyDescent="0.25">
      <c r="A99" s="51">
        <v>41290</v>
      </c>
      <c r="B99" s="179" t="s">
        <v>4</v>
      </c>
      <c r="C99" s="179" t="s">
        <v>2</v>
      </c>
      <c r="D99" s="5">
        <v>2</v>
      </c>
      <c r="E99" s="36" t="s">
        <v>170</v>
      </c>
      <c r="F99" s="179">
        <v>118</v>
      </c>
      <c r="G99" s="5"/>
      <c r="H99" s="179">
        <v>138.51</v>
      </c>
      <c r="I99" s="179">
        <v>31.99</v>
      </c>
      <c r="J99" s="179">
        <f t="shared" si="2"/>
        <v>106.52</v>
      </c>
      <c r="K99" s="5"/>
      <c r="L99" s="5" t="s">
        <v>169</v>
      </c>
      <c r="M99" s="5">
        <v>84.418970000000002</v>
      </c>
      <c r="N99" s="41">
        <f t="shared" si="3"/>
        <v>1.2618017016791367</v>
      </c>
      <c r="O99" s="22"/>
    </row>
    <row r="100" spans="1:15" x14ac:dyDescent="0.25">
      <c r="A100" s="51">
        <v>41290</v>
      </c>
      <c r="B100" s="179" t="s">
        <v>4</v>
      </c>
      <c r="C100" s="179" t="s">
        <v>2</v>
      </c>
      <c r="D100" s="5">
        <v>2</v>
      </c>
      <c r="E100" s="36" t="s">
        <v>171</v>
      </c>
      <c r="F100" s="179">
        <v>119</v>
      </c>
      <c r="G100" s="5"/>
      <c r="H100" s="179">
        <v>150.03</v>
      </c>
      <c r="I100" s="179">
        <v>32.380000000000003</v>
      </c>
      <c r="J100" s="179">
        <f t="shared" si="2"/>
        <v>117.65</v>
      </c>
      <c r="K100" s="5"/>
      <c r="L100" s="5" t="s">
        <v>169</v>
      </c>
      <c r="M100" s="5">
        <v>84.418970000000002</v>
      </c>
      <c r="N100" s="41">
        <f t="shared" si="3"/>
        <v>1.3936441062950662</v>
      </c>
      <c r="O100" s="22"/>
    </row>
    <row r="101" spans="1:15" x14ac:dyDescent="0.25">
      <c r="A101" s="51">
        <v>41290</v>
      </c>
      <c r="B101" s="179" t="s">
        <v>4</v>
      </c>
      <c r="C101" s="179" t="s">
        <v>2</v>
      </c>
      <c r="D101" s="5">
        <v>2</v>
      </c>
      <c r="E101" s="36" t="s">
        <v>172</v>
      </c>
      <c r="F101" s="179">
        <v>116</v>
      </c>
      <c r="G101" s="5"/>
      <c r="H101" s="179">
        <v>154.94</v>
      </c>
      <c r="I101" s="179">
        <v>32.549999999999997</v>
      </c>
      <c r="J101" s="179">
        <f t="shared" si="2"/>
        <v>122.39</v>
      </c>
      <c r="K101" s="5"/>
      <c r="L101" s="5" t="s">
        <v>169</v>
      </c>
      <c r="M101" s="5">
        <v>84.418970000000002</v>
      </c>
      <c r="N101" s="41">
        <f t="shared" si="3"/>
        <v>1.4497926236247611</v>
      </c>
      <c r="O101" s="22"/>
    </row>
    <row r="102" spans="1:15" x14ac:dyDescent="0.25">
      <c r="A102" s="51">
        <v>41290</v>
      </c>
      <c r="B102" s="179" t="s">
        <v>4</v>
      </c>
      <c r="C102" s="179" t="s">
        <v>2</v>
      </c>
      <c r="D102" s="5">
        <v>2</v>
      </c>
      <c r="E102" s="36" t="s">
        <v>221</v>
      </c>
      <c r="F102" s="179">
        <v>126</v>
      </c>
      <c r="G102" s="5"/>
      <c r="H102" s="179">
        <v>158.12</v>
      </c>
      <c r="I102" s="179">
        <v>31.96</v>
      </c>
      <c r="J102" s="179">
        <f t="shared" si="2"/>
        <v>126.16</v>
      </c>
      <c r="K102" s="5"/>
      <c r="L102" s="5" t="s">
        <v>169</v>
      </c>
      <c r="M102" s="5">
        <v>84.418970000000002</v>
      </c>
      <c r="N102" s="41">
        <f t="shared" si="3"/>
        <v>1.4944508325557633</v>
      </c>
      <c r="O102" s="22"/>
    </row>
    <row r="103" spans="1:15" x14ac:dyDescent="0.25">
      <c r="A103" s="51">
        <v>41290</v>
      </c>
      <c r="B103" s="179" t="s">
        <v>4</v>
      </c>
      <c r="C103" s="179" t="s">
        <v>2</v>
      </c>
      <c r="D103" s="5">
        <v>3</v>
      </c>
      <c r="E103" s="36" t="s">
        <v>177</v>
      </c>
      <c r="F103" s="179">
        <v>120</v>
      </c>
      <c r="G103" s="5"/>
      <c r="H103" s="179">
        <v>127.22</v>
      </c>
      <c r="I103" s="179">
        <v>32.36</v>
      </c>
      <c r="J103" s="179">
        <f t="shared" si="2"/>
        <v>94.86</v>
      </c>
      <c r="K103" s="5"/>
      <c r="L103" s="5" t="s">
        <v>169</v>
      </c>
      <c r="M103" s="5">
        <v>84.418970000000002</v>
      </c>
      <c r="N103" s="41">
        <f t="shared" si="3"/>
        <v>1.1236810873195917</v>
      </c>
      <c r="O103" s="22"/>
    </row>
    <row r="104" spans="1:15" x14ac:dyDescent="0.25">
      <c r="A104" s="51">
        <v>41290</v>
      </c>
      <c r="B104" s="179" t="s">
        <v>4</v>
      </c>
      <c r="C104" s="179" t="s">
        <v>2</v>
      </c>
      <c r="D104" s="5">
        <v>3</v>
      </c>
      <c r="E104" s="36" t="s">
        <v>170</v>
      </c>
      <c r="F104" s="179">
        <v>124</v>
      </c>
      <c r="G104" s="5"/>
      <c r="H104" s="179">
        <v>141.28</v>
      </c>
      <c r="I104" s="179">
        <v>32.090000000000003</v>
      </c>
      <c r="J104" s="179">
        <f t="shared" si="2"/>
        <v>109.19</v>
      </c>
      <c r="K104" s="5"/>
      <c r="L104" s="5" t="s">
        <v>169</v>
      </c>
      <c r="M104" s="5">
        <v>84.418970000000002</v>
      </c>
      <c r="N104" s="41">
        <f t="shared" si="3"/>
        <v>1.2934296639724459</v>
      </c>
      <c r="O104" s="22"/>
    </row>
    <row r="105" spans="1:15" x14ac:dyDescent="0.25">
      <c r="A105" s="51">
        <v>41290</v>
      </c>
      <c r="B105" s="179" t="s">
        <v>4</v>
      </c>
      <c r="C105" s="179" t="s">
        <v>2</v>
      </c>
      <c r="D105" s="5">
        <v>3</v>
      </c>
      <c r="E105" s="36" t="s">
        <v>171</v>
      </c>
      <c r="F105" s="179">
        <v>125</v>
      </c>
      <c r="G105" s="5"/>
      <c r="H105" s="179">
        <v>153.16</v>
      </c>
      <c r="I105" s="179">
        <v>32.11</v>
      </c>
      <c r="J105" s="179">
        <f t="shared" si="2"/>
        <v>121.05</v>
      </c>
      <c r="K105" s="5"/>
      <c r="L105" s="5" t="s">
        <v>169</v>
      </c>
      <c r="M105" s="5">
        <v>84.418970000000002</v>
      </c>
      <c r="N105" s="41">
        <f t="shared" si="3"/>
        <v>1.4339194140842988</v>
      </c>
      <c r="O105" s="22"/>
    </row>
    <row r="106" spans="1:15" x14ac:dyDescent="0.25">
      <c r="A106" s="51">
        <v>41290</v>
      </c>
      <c r="B106" s="179" t="s">
        <v>4</v>
      </c>
      <c r="C106" s="179" t="s">
        <v>2</v>
      </c>
      <c r="D106" s="5">
        <v>3</v>
      </c>
      <c r="E106" s="36" t="s">
        <v>172</v>
      </c>
      <c r="F106" s="179">
        <v>128</v>
      </c>
      <c r="G106" s="5"/>
      <c r="H106" s="179">
        <v>166.27</v>
      </c>
      <c r="I106" s="179">
        <v>32.35</v>
      </c>
      <c r="J106" s="179">
        <f t="shared" si="2"/>
        <v>133.92000000000002</v>
      </c>
      <c r="K106" s="5"/>
      <c r="L106" s="5" t="s">
        <v>169</v>
      </c>
      <c r="M106" s="5">
        <v>84.418970000000002</v>
      </c>
      <c r="N106" s="41">
        <f t="shared" si="3"/>
        <v>1.5863732997453062</v>
      </c>
      <c r="O106" s="22"/>
    </row>
    <row r="107" spans="1:15" x14ac:dyDescent="0.25">
      <c r="A107" s="51">
        <v>41290</v>
      </c>
      <c r="B107" s="179" t="s">
        <v>4</v>
      </c>
      <c r="C107" s="179" t="s">
        <v>2</v>
      </c>
      <c r="D107" s="5">
        <v>4</v>
      </c>
      <c r="E107" s="36" t="s">
        <v>177</v>
      </c>
      <c r="F107" s="179">
        <v>127</v>
      </c>
      <c r="G107" s="5"/>
      <c r="H107" s="179">
        <v>120.13</v>
      </c>
      <c r="I107" s="179">
        <v>32.130000000000003</v>
      </c>
      <c r="J107" s="179">
        <f t="shared" si="2"/>
        <v>88</v>
      </c>
      <c r="K107" s="5"/>
      <c r="L107" s="5" t="s">
        <v>169</v>
      </c>
      <c r="M107" s="5">
        <v>84.418970000000002</v>
      </c>
      <c r="N107" s="41">
        <f t="shared" si="3"/>
        <v>1.0424197310154342</v>
      </c>
      <c r="O107" s="22"/>
    </row>
    <row r="108" spans="1:15" x14ac:dyDescent="0.25">
      <c r="A108" s="51">
        <v>41290</v>
      </c>
      <c r="B108" s="179" t="s">
        <v>4</v>
      </c>
      <c r="C108" s="179" t="s">
        <v>2</v>
      </c>
      <c r="D108" s="5">
        <v>4</v>
      </c>
      <c r="E108" s="36" t="s">
        <v>170</v>
      </c>
      <c r="F108" s="179">
        <v>129</v>
      </c>
      <c r="G108" s="5"/>
      <c r="H108" s="179">
        <v>135.41999999999999</v>
      </c>
      <c r="I108" s="179">
        <v>32.58</v>
      </c>
      <c r="J108" s="179">
        <f t="shared" si="2"/>
        <v>102.83999999999999</v>
      </c>
      <c r="K108" s="5"/>
      <c r="L108" s="5" t="s">
        <v>169</v>
      </c>
      <c r="M108" s="5">
        <v>84.418970000000002</v>
      </c>
      <c r="N108" s="41">
        <f t="shared" si="3"/>
        <v>1.218209603836673</v>
      </c>
      <c r="O108" s="22"/>
    </row>
    <row r="109" spans="1:15" x14ac:dyDescent="0.25">
      <c r="A109" s="51">
        <v>41290</v>
      </c>
      <c r="B109" s="179" t="s">
        <v>4</v>
      </c>
      <c r="C109" s="179" t="s">
        <v>2</v>
      </c>
      <c r="D109" s="5">
        <v>4</v>
      </c>
      <c r="E109" s="36" t="s">
        <v>171</v>
      </c>
      <c r="F109" s="179">
        <v>130</v>
      </c>
      <c r="G109" s="5"/>
      <c r="H109" s="179">
        <v>142.57</v>
      </c>
      <c r="I109" s="179">
        <v>32.090000000000003</v>
      </c>
      <c r="J109" s="179">
        <f t="shared" si="2"/>
        <v>110.47999999999999</v>
      </c>
      <c r="K109" s="5"/>
      <c r="L109" s="5" t="s">
        <v>169</v>
      </c>
      <c r="M109" s="5">
        <v>84.418970000000002</v>
      </c>
      <c r="N109" s="41">
        <f t="shared" si="3"/>
        <v>1.3087105895748312</v>
      </c>
      <c r="O109" s="22"/>
    </row>
    <row r="110" spans="1:15" x14ac:dyDescent="0.25">
      <c r="A110" s="51">
        <v>41290</v>
      </c>
      <c r="B110" s="179" t="s">
        <v>4</v>
      </c>
      <c r="C110" s="179" t="s">
        <v>2</v>
      </c>
      <c r="D110" s="5">
        <v>4</v>
      </c>
      <c r="E110" s="36" t="s">
        <v>172</v>
      </c>
      <c r="F110" s="179">
        <v>131</v>
      </c>
      <c r="G110" s="5"/>
      <c r="H110" s="179">
        <v>157.19999999999999</v>
      </c>
      <c r="I110" s="179">
        <v>32.270000000000003</v>
      </c>
      <c r="J110" s="179">
        <f t="shared" si="2"/>
        <v>124.92999999999998</v>
      </c>
      <c r="K110" s="5"/>
      <c r="L110" s="5" t="s">
        <v>169</v>
      </c>
      <c r="M110" s="5">
        <v>84.418970000000002</v>
      </c>
      <c r="N110" s="41">
        <f t="shared" si="3"/>
        <v>1.47988064767907</v>
      </c>
      <c r="O110" s="22"/>
    </row>
    <row r="111" spans="1:15" x14ac:dyDescent="0.25">
      <c r="A111" s="51">
        <v>41290</v>
      </c>
      <c r="B111" s="179" t="s">
        <v>4</v>
      </c>
      <c r="C111" s="179" t="s">
        <v>2</v>
      </c>
      <c r="D111" s="5">
        <v>4</v>
      </c>
      <c r="E111" s="36" t="s">
        <v>222</v>
      </c>
      <c r="F111" s="179">
        <v>132</v>
      </c>
      <c r="G111" s="5"/>
      <c r="H111" s="179">
        <v>168.28</v>
      </c>
      <c r="I111" s="179">
        <v>32.74</v>
      </c>
      <c r="J111" s="179">
        <f t="shared" si="2"/>
        <v>135.54</v>
      </c>
      <c r="K111" s="5"/>
      <c r="L111" s="5" t="s">
        <v>169</v>
      </c>
      <c r="M111" s="5">
        <v>84.418970000000002</v>
      </c>
      <c r="N111" s="41">
        <f t="shared" si="3"/>
        <v>1.6055632993389992</v>
      </c>
      <c r="O111" s="22"/>
    </row>
    <row r="112" spans="1:15" x14ac:dyDescent="0.25">
      <c r="A112" s="51">
        <v>41290</v>
      </c>
      <c r="B112" s="179" t="s">
        <v>4</v>
      </c>
      <c r="C112" s="179" t="s">
        <v>2</v>
      </c>
      <c r="D112" s="5">
        <v>5</v>
      </c>
      <c r="E112" s="36" t="s">
        <v>177</v>
      </c>
      <c r="F112" s="179">
        <v>556</v>
      </c>
      <c r="G112" s="5"/>
      <c r="H112" s="179">
        <v>137.54</v>
      </c>
      <c r="I112" s="179">
        <v>39.479999999999997</v>
      </c>
      <c r="J112" s="179">
        <f t="shared" si="2"/>
        <v>98.06</v>
      </c>
      <c r="K112" s="5"/>
      <c r="L112" s="5" t="s">
        <v>169</v>
      </c>
      <c r="M112" s="5">
        <v>84.418970000000002</v>
      </c>
      <c r="N112" s="41">
        <f t="shared" si="3"/>
        <v>1.1615872593565166</v>
      </c>
      <c r="O112" s="22"/>
    </row>
    <row r="113" spans="1:15" x14ac:dyDescent="0.25">
      <c r="A113" s="51">
        <v>41290</v>
      </c>
      <c r="B113" s="179" t="s">
        <v>4</v>
      </c>
      <c r="C113" s="179" t="s">
        <v>2</v>
      </c>
      <c r="D113" s="5">
        <v>5</v>
      </c>
      <c r="E113" s="36" t="s">
        <v>170</v>
      </c>
      <c r="F113" s="179">
        <v>554</v>
      </c>
      <c r="G113" s="5"/>
      <c r="H113" s="179">
        <v>150.37</v>
      </c>
      <c r="I113" s="179">
        <v>39.53</v>
      </c>
      <c r="J113" s="179">
        <f t="shared" si="2"/>
        <v>110.84</v>
      </c>
      <c r="K113" s="5"/>
      <c r="L113" s="5" t="s">
        <v>169</v>
      </c>
      <c r="M113" s="5">
        <v>84.418970000000002</v>
      </c>
      <c r="N113" s="41">
        <f t="shared" si="3"/>
        <v>1.3129750339289854</v>
      </c>
      <c r="O113" s="22"/>
    </row>
    <row r="114" spans="1:15" x14ac:dyDescent="0.25">
      <c r="A114" s="51">
        <v>41290</v>
      </c>
      <c r="B114" s="179" t="s">
        <v>4</v>
      </c>
      <c r="C114" s="179" t="s">
        <v>2</v>
      </c>
      <c r="D114" s="5">
        <v>5</v>
      </c>
      <c r="E114" s="36" t="s">
        <v>171</v>
      </c>
      <c r="F114" s="179">
        <v>555</v>
      </c>
      <c r="G114" s="5"/>
      <c r="H114" s="179">
        <v>141.91</v>
      </c>
      <c r="I114" s="179">
        <v>39.47</v>
      </c>
      <c r="J114" s="179">
        <f t="shared" si="2"/>
        <v>102.44</v>
      </c>
      <c r="K114" s="5"/>
      <c r="L114" s="5" t="s">
        <v>169</v>
      </c>
      <c r="M114" s="5">
        <v>84.418970000000002</v>
      </c>
      <c r="N114" s="41">
        <f t="shared" si="3"/>
        <v>1.2134713323320576</v>
      </c>
      <c r="O114" s="22"/>
    </row>
    <row r="115" spans="1:15" x14ac:dyDescent="0.25">
      <c r="A115" s="51">
        <v>41290</v>
      </c>
      <c r="B115" s="179" t="s">
        <v>4</v>
      </c>
      <c r="C115" s="179" t="s">
        <v>2</v>
      </c>
      <c r="D115" s="5">
        <v>5</v>
      </c>
      <c r="E115" s="36" t="s">
        <v>172</v>
      </c>
      <c r="F115" s="179">
        <v>548</v>
      </c>
      <c r="G115" s="5"/>
      <c r="H115" s="179">
        <v>146.53</v>
      </c>
      <c r="I115" s="179">
        <v>39.51</v>
      </c>
      <c r="J115" s="179">
        <f t="shared" si="2"/>
        <v>107.02000000000001</v>
      </c>
      <c r="K115" s="5"/>
      <c r="L115" s="5" t="s">
        <v>169</v>
      </c>
      <c r="M115" s="5">
        <v>84.418970000000002</v>
      </c>
      <c r="N115" s="41">
        <f t="shared" si="3"/>
        <v>1.2677245410599065</v>
      </c>
      <c r="O115" s="22"/>
    </row>
    <row r="116" spans="1:15" x14ac:dyDescent="0.25">
      <c r="A116" s="51">
        <v>41290</v>
      </c>
      <c r="B116" s="179" t="s">
        <v>4</v>
      </c>
      <c r="C116" s="179" t="s">
        <v>2</v>
      </c>
      <c r="D116" s="5">
        <v>5</v>
      </c>
      <c r="E116" s="36" t="s">
        <v>223</v>
      </c>
      <c r="F116" s="179">
        <v>553</v>
      </c>
      <c r="G116" s="5"/>
      <c r="H116" s="179">
        <v>161.91999999999999</v>
      </c>
      <c r="I116" s="179">
        <v>39.81</v>
      </c>
      <c r="J116" s="179">
        <f t="shared" si="2"/>
        <v>122.10999999999999</v>
      </c>
      <c r="K116" s="5"/>
      <c r="L116" s="5" t="s">
        <v>169</v>
      </c>
      <c r="M116" s="5">
        <v>84.418970000000002</v>
      </c>
      <c r="N116" s="41">
        <f t="shared" si="3"/>
        <v>1.44647583357153</v>
      </c>
      <c r="O116" s="22"/>
    </row>
    <row r="117" spans="1:15" x14ac:dyDescent="0.25">
      <c r="A117" s="51">
        <v>41290</v>
      </c>
      <c r="B117" s="179" t="s">
        <v>4</v>
      </c>
      <c r="C117" s="179" t="s">
        <v>2</v>
      </c>
      <c r="D117" s="5">
        <v>6</v>
      </c>
      <c r="E117" s="36" t="s">
        <v>177</v>
      </c>
      <c r="F117" s="179">
        <v>537</v>
      </c>
      <c r="G117" s="5"/>
      <c r="H117" s="179">
        <v>145.97999999999999</v>
      </c>
      <c r="I117" s="179">
        <v>39.43</v>
      </c>
      <c r="J117" s="179">
        <f t="shared" si="2"/>
        <v>106.54999999999998</v>
      </c>
      <c r="K117" s="5"/>
      <c r="L117" s="5" t="s">
        <v>169</v>
      </c>
      <c r="M117" s="5">
        <v>84.418970000000002</v>
      </c>
      <c r="N117" s="41">
        <f t="shared" si="3"/>
        <v>1.2621570720419828</v>
      </c>
      <c r="O117" s="22"/>
    </row>
    <row r="118" spans="1:15" x14ac:dyDescent="0.25">
      <c r="A118" s="51">
        <v>41290</v>
      </c>
      <c r="B118" s="179" t="s">
        <v>4</v>
      </c>
      <c r="C118" s="179" t="s">
        <v>2</v>
      </c>
      <c r="D118" s="5">
        <v>6</v>
      </c>
      <c r="E118" s="36" t="s">
        <v>170</v>
      </c>
      <c r="F118" s="179">
        <v>547</v>
      </c>
      <c r="G118" s="5"/>
      <c r="H118" s="179">
        <v>141.02000000000001</v>
      </c>
      <c r="I118" s="179">
        <v>39.61</v>
      </c>
      <c r="J118" s="179">
        <f t="shared" si="2"/>
        <v>101.41000000000001</v>
      </c>
      <c r="K118" s="5"/>
      <c r="L118" s="5" t="s">
        <v>169</v>
      </c>
      <c r="M118" s="5">
        <v>84.418970000000002</v>
      </c>
      <c r="N118" s="41">
        <f t="shared" si="3"/>
        <v>1.2012702832076725</v>
      </c>
      <c r="O118" s="22"/>
    </row>
    <row r="119" spans="1:15" x14ac:dyDescent="0.25">
      <c r="A119" s="51">
        <v>41290</v>
      </c>
      <c r="B119" s="179" t="s">
        <v>4</v>
      </c>
      <c r="C119" s="179" t="s">
        <v>2</v>
      </c>
      <c r="D119" s="5">
        <v>6</v>
      </c>
      <c r="E119" s="36" t="s">
        <v>171</v>
      </c>
      <c r="F119" s="179">
        <v>542</v>
      </c>
      <c r="G119" s="5"/>
      <c r="H119" s="179">
        <v>156.72999999999999</v>
      </c>
      <c r="I119" s="179">
        <v>38.28</v>
      </c>
      <c r="J119" s="179">
        <f t="shared" si="2"/>
        <v>118.44999999999999</v>
      </c>
      <c r="K119" s="5"/>
      <c r="L119" s="5" t="s">
        <v>169</v>
      </c>
      <c r="M119" s="5">
        <v>84.418970000000002</v>
      </c>
      <c r="N119" s="41">
        <f t="shared" si="3"/>
        <v>1.4031206493042971</v>
      </c>
      <c r="O119" s="22"/>
    </row>
    <row r="120" spans="1:15" x14ac:dyDescent="0.25">
      <c r="A120" s="51">
        <v>41290</v>
      </c>
      <c r="B120" s="179" t="s">
        <v>4</v>
      </c>
      <c r="C120" s="179" t="s">
        <v>2</v>
      </c>
      <c r="D120" s="5">
        <v>6</v>
      </c>
      <c r="E120" s="36" t="s">
        <v>172</v>
      </c>
      <c r="F120" s="179">
        <v>544</v>
      </c>
      <c r="G120" s="5"/>
      <c r="H120" s="179">
        <v>158.13</v>
      </c>
      <c r="I120" s="179">
        <v>38.92</v>
      </c>
      <c r="J120" s="179">
        <f t="shared" si="2"/>
        <v>119.21</v>
      </c>
      <c r="K120" s="5"/>
      <c r="L120" s="5" t="s">
        <v>169</v>
      </c>
      <c r="M120" s="5">
        <v>84.418970000000002</v>
      </c>
      <c r="N120" s="41">
        <f t="shared" si="3"/>
        <v>1.4121233651630669</v>
      </c>
      <c r="O120" s="22"/>
    </row>
    <row r="121" spans="1:15" x14ac:dyDescent="0.25">
      <c r="A121" s="51">
        <v>41290</v>
      </c>
      <c r="B121" s="179" t="s">
        <v>4</v>
      </c>
      <c r="C121" s="179" t="s">
        <v>2</v>
      </c>
      <c r="D121" s="5">
        <v>6</v>
      </c>
      <c r="E121" s="36" t="s">
        <v>222</v>
      </c>
      <c r="F121" s="179">
        <v>543</v>
      </c>
      <c r="G121" s="5"/>
      <c r="H121" s="179">
        <v>170.27</v>
      </c>
      <c r="I121" s="179">
        <v>39.67</v>
      </c>
      <c r="J121" s="179">
        <f t="shared" si="2"/>
        <v>130.60000000000002</v>
      </c>
      <c r="K121" s="5"/>
      <c r="L121" s="5" t="s">
        <v>169</v>
      </c>
      <c r="M121" s="5">
        <v>84.418970000000002</v>
      </c>
      <c r="N121" s="41">
        <f t="shared" si="3"/>
        <v>1.5470456462569968</v>
      </c>
      <c r="O121" s="22"/>
    </row>
    <row r="122" spans="1:15" x14ac:dyDescent="0.25">
      <c r="A122" s="51">
        <v>41289</v>
      </c>
      <c r="B122" s="179" t="s">
        <v>72</v>
      </c>
      <c r="C122" s="179" t="s">
        <v>2</v>
      </c>
      <c r="D122" s="5">
        <v>1</v>
      </c>
      <c r="E122" s="36" t="s">
        <v>177</v>
      </c>
      <c r="F122" s="179">
        <v>101</v>
      </c>
      <c r="G122" s="5"/>
      <c r="H122" s="179">
        <v>145</v>
      </c>
      <c r="I122" s="179">
        <v>32.08</v>
      </c>
      <c r="J122" s="179">
        <f t="shared" si="2"/>
        <v>112.92</v>
      </c>
      <c r="K122" s="5"/>
      <c r="L122" s="5" t="s">
        <v>169</v>
      </c>
      <c r="M122" s="5">
        <v>84.418970000000002</v>
      </c>
      <c r="N122" s="41">
        <f t="shared" si="3"/>
        <v>1.3376140457529866</v>
      </c>
      <c r="O122" s="22"/>
    </row>
    <row r="123" spans="1:15" x14ac:dyDescent="0.25">
      <c r="A123" s="51">
        <v>41289</v>
      </c>
      <c r="B123" s="179" t="s">
        <v>72</v>
      </c>
      <c r="C123" s="179" t="s">
        <v>2</v>
      </c>
      <c r="D123" s="5">
        <v>1</v>
      </c>
      <c r="E123" s="36" t="s">
        <v>170</v>
      </c>
      <c r="F123" s="179">
        <v>102</v>
      </c>
      <c r="G123" s="5"/>
      <c r="H123" s="179">
        <v>155.6</v>
      </c>
      <c r="I123" s="179">
        <v>32.24</v>
      </c>
      <c r="J123" s="179">
        <f t="shared" si="2"/>
        <v>123.35999999999999</v>
      </c>
      <c r="K123" s="5"/>
      <c r="L123" s="5" t="s">
        <v>169</v>
      </c>
      <c r="M123" s="5">
        <v>84.418970000000002</v>
      </c>
      <c r="N123" s="41">
        <f t="shared" si="3"/>
        <v>1.4612829320234537</v>
      </c>
      <c r="O123" s="22"/>
    </row>
    <row r="124" spans="1:15" x14ac:dyDescent="0.25">
      <c r="A124" s="51">
        <v>41289</v>
      </c>
      <c r="B124" s="179" t="s">
        <v>72</v>
      </c>
      <c r="C124" s="179" t="s">
        <v>2</v>
      </c>
      <c r="D124" s="5">
        <v>1</v>
      </c>
      <c r="E124" s="36" t="s">
        <v>171</v>
      </c>
      <c r="F124" s="179">
        <v>103</v>
      </c>
      <c r="G124" s="5"/>
      <c r="H124" s="179">
        <v>135.9</v>
      </c>
      <c r="I124" s="179">
        <v>32.28</v>
      </c>
      <c r="J124" s="179">
        <f t="shared" si="2"/>
        <v>103.62</v>
      </c>
      <c r="K124" s="5"/>
      <c r="L124" s="5" t="s">
        <v>169</v>
      </c>
      <c r="M124" s="5">
        <v>84.418970000000002</v>
      </c>
      <c r="N124" s="41">
        <f t="shared" si="3"/>
        <v>1.2274492332706737</v>
      </c>
      <c r="O124" s="22"/>
    </row>
    <row r="125" spans="1:15" x14ac:dyDescent="0.25">
      <c r="A125" s="51">
        <v>41289</v>
      </c>
      <c r="B125" s="179" t="s">
        <v>72</v>
      </c>
      <c r="C125" s="179" t="s">
        <v>2</v>
      </c>
      <c r="D125" s="5">
        <v>2</v>
      </c>
      <c r="E125" s="36" t="s">
        <v>177</v>
      </c>
      <c r="F125" s="179">
        <v>105</v>
      </c>
      <c r="G125" s="5"/>
      <c r="H125" s="179">
        <v>139.4</v>
      </c>
      <c r="I125" s="179">
        <v>32.200000000000003</v>
      </c>
      <c r="J125" s="179">
        <f t="shared" si="2"/>
        <v>107.2</v>
      </c>
      <c r="K125" s="5"/>
      <c r="L125" s="5" t="s">
        <v>169</v>
      </c>
      <c r="M125" s="5">
        <v>84.418970000000002</v>
      </c>
      <c r="N125" s="41">
        <f t="shared" si="3"/>
        <v>1.2698567632369833</v>
      </c>
      <c r="O125" s="22"/>
    </row>
    <row r="126" spans="1:15" x14ac:dyDescent="0.25">
      <c r="A126" s="51">
        <v>41289</v>
      </c>
      <c r="B126" s="179" t="s">
        <v>72</v>
      </c>
      <c r="C126" s="179" t="s">
        <v>2</v>
      </c>
      <c r="D126" s="5">
        <v>2</v>
      </c>
      <c r="E126" s="36" t="s">
        <v>170</v>
      </c>
      <c r="F126" s="179">
        <v>106</v>
      </c>
      <c r="G126" s="5"/>
      <c r="H126" s="179">
        <v>129.69999999999999</v>
      </c>
      <c r="I126" s="179">
        <v>32.270000000000003</v>
      </c>
      <c r="J126" s="179">
        <f t="shared" si="2"/>
        <v>97.429999999999978</v>
      </c>
      <c r="K126" s="5"/>
      <c r="L126" s="5" t="s">
        <v>169</v>
      </c>
      <c r="M126" s="5">
        <v>84.418970000000002</v>
      </c>
      <c r="N126" s="41">
        <f t="shared" si="3"/>
        <v>1.1541244817367469</v>
      </c>
      <c r="O126" s="22"/>
    </row>
    <row r="127" spans="1:15" x14ac:dyDescent="0.25">
      <c r="A127" s="51">
        <v>41289</v>
      </c>
      <c r="B127" s="179" t="s">
        <v>72</v>
      </c>
      <c r="C127" s="179" t="s">
        <v>2</v>
      </c>
      <c r="D127" s="5">
        <v>3</v>
      </c>
      <c r="E127" s="36" t="s">
        <v>177</v>
      </c>
      <c r="F127" s="179">
        <v>107</v>
      </c>
      <c r="G127" s="5"/>
      <c r="H127" s="179">
        <v>152</v>
      </c>
      <c r="I127" s="179">
        <v>32.01</v>
      </c>
      <c r="J127" s="179">
        <f t="shared" si="2"/>
        <v>119.99000000000001</v>
      </c>
      <c r="K127" s="5"/>
      <c r="L127" s="5" t="s">
        <v>169</v>
      </c>
      <c r="M127" s="5">
        <v>84.418970000000002</v>
      </c>
      <c r="N127" s="41">
        <f t="shared" si="3"/>
        <v>1.4213629945970676</v>
      </c>
      <c r="O127" s="22"/>
    </row>
    <row r="128" spans="1:15" x14ac:dyDescent="0.25">
      <c r="A128" s="51">
        <v>41289</v>
      </c>
      <c r="B128" s="179" t="s">
        <v>72</v>
      </c>
      <c r="C128" s="179" t="s">
        <v>2</v>
      </c>
      <c r="D128" s="5">
        <v>3</v>
      </c>
      <c r="E128" s="36" t="s">
        <v>170</v>
      </c>
      <c r="F128" s="179">
        <v>109</v>
      </c>
      <c r="G128" s="5"/>
      <c r="H128" s="179">
        <v>153.19999999999999</v>
      </c>
      <c r="I128" s="179">
        <v>32.14</v>
      </c>
      <c r="J128" s="179">
        <f t="shared" si="2"/>
        <v>121.05999999999999</v>
      </c>
      <c r="K128" s="5"/>
      <c r="L128" s="5" t="s">
        <v>169</v>
      </c>
      <c r="M128" s="5">
        <v>84.418970000000002</v>
      </c>
      <c r="N128" s="41">
        <f t="shared" si="3"/>
        <v>1.4340378708719141</v>
      </c>
      <c r="O128" s="22"/>
    </row>
    <row r="129" spans="1:15" x14ac:dyDescent="0.25">
      <c r="A129" s="51">
        <v>41289</v>
      </c>
      <c r="B129" s="179" t="s">
        <v>72</v>
      </c>
      <c r="C129" s="179" t="s">
        <v>2</v>
      </c>
      <c r="D129" s="5">
        <v>3</v>
      </c>
      <c r="E129" s="36" t="s">
        <v>171</v>
      </c>
      <c r="F129" s="179">
        <v>110</v>
      </c>
      <c r="G129" s="5"/>
      <c r="H129" s="179">
        <v>119.7</v>
      </c>
      <c r="I129" s="179">
        <v>32.19</v>
      </c>
      <c r="J129" s="179">
        <f t="shared" si="2"/>
        <v>87.51</v>
      </c>
      <c r="K129" s="5"/>
      <c r="L129" s="5" t="s">
        <v>169</v>
      </c>
      <c r="M129" s="5">
        <v>84.418970000000002</v>
      </c>
      <c r="N129" s="41">
        <f t="shared" si="3"/>
        <v>1.03661534842228</v>
      </c>
      <c r="O129" s="22"/>
    </row>
    <row r="130" spans="1:15" x14ac:dyDescent="0.25">
      <c r="A130" s="51">
        <v>41289</v>
      </c>
      <c r="B130" s="179" t="s">
        <v>72</v>
      </c>
      <c r="C130" s="179" t="s">
        <v>2</v>
      </c>
      <c r="D130" s="5">
        <v>4</v>
      </c>
      <c r="E130" s="36" t="s">
        <v>177</v>
      </c>
      <c r="F130" s="179">
        <v>108</v>
      </c>
      <c r="G130" s="5"/>
      <c r="H130" s="179">
        <v>132.30000000000001</v>
      </c>
      <c r="I130" s="179">
        <v>32.01</v>
      </c>
      <c r="J130" s="179">
        <f t="shared" ref="J130:J193" si="4">H130-I130</f>
        <v>100.29000000000002</v>
      </c>
      <c r="K130" s="5"/>
      <c r="L130" s="5" t="s">
        <v>169</v>
      </c>
      <c r="M130" s="5">
        <v>84.418970000000002</v>
      </c>
      <c r="N130" s="41">
        <f t="shared" ref="N130:N193" si="5">J130/M130</f>
        <v>1.188003122994749</v>
      </c>
      <c r="O130" s="22"/>
    </row>
    <row r="131" spans="1:15" x14ac:dyDescent="0.25">
      <c r="A131" s="51">
        <v>41289</v>
      </c>
      <c r="B131" s="179" t="s">
        <v>72</v>
      </c>
      <c r="C131" s="179" t="s">
        <v>2</v>
      </c>
      <c r="D131" s="5">
        <v>4</v>
      </c>
      <c r="E131" s="36" t="s">
        <v>170</v>
      </c>
      <c r="F131" s="179">
        <v>104</v>
      </c>
      <c r="G131" s="5"/>
      <c r="H131" s="179">
        <v>148.5</v>
      </c>
      <c r="I131" s="179">
        <v>32.53</v>
      </c>
      <c r="J131" s="179">
        <f t="shared" si="4"/>
        <v>115.97</v>
      </c>
      <c r="K131" s="5"/>
      <c r="L131" s="5" t="s">
        <v>169</v>
      </c>
      <c r="M131" s="5">
        <v>84.418970000000002</v>
      </c>
      <c r="N131" s="41">
        <f t="shared" si="5"/>
        <v>1.3737433659756806</v>
      </c>
      <c r="O131" s="22"/>
    </row>
    <row r="132" spans="1:15" x14ac:dyDescent="0.25">
      <c r="A132" s="51">
        <v>41289</v>
      </c>
      <c r="B132" s="179" t="s">
        <v>72</v>
      </c>
      <c r="C132" s="179" t="s">
        <v>2</v>
      </c>
      <c r="D132" s="5">
        <v>5</v>
      </c>
      <c r="E132" s="36" t="s">
        <v>177</v>
      </c>
      <c r="F132" s="179">
        <v>112</v>
      </c>
      <c r="G132" s="5"/>
      <c r="H132" s="179">
        <v>145.5</v>
      </c>
      <c r="I132" s="179">
        <v>32.11</v>
      </c>
      <c r="J132" s="179">
        <f t="shared" si="4"/>
        <v>113.39</v>
      </c>
      <c r="K132" s="5"/>
      <c r="L132" s="5" t="s">
        <v>169</v>
      </c>
      <c r="M132" s="5">
        <v>84.418970000000002</v>
      </c>
      <c r="N132" s="41">
        <f t="shared" si="5"/>
        <v>1.3431815147709099</v>
      </c>
      <c r="O132" s="22"/>
    </row>
    <row r="133" spans="1:15" x14ac:dyDescent="0.25">
      <c r="A133" s="51">
        <v>41289</v>
      </c>
      <c r="B133" s="179" t="s">
        <v>72</v>
      </c>
      <c r="C133" s="179" t="s">
        <v>2</v>
      </c>
      <c r="D133" s="5">
        <v>5</v>
      </c>
      <c r="E133" s="36" t="s">
        <v>170</v>
      </c>
      <c r="F133" s="179">
        <v>111</v>
      </c>
      <c r="G133" s="5"/>
      <c r="H133" s="179">
        <v>159.5</v>
      </c>
      <c r="I133" s="179">
        <v>32.479999999999997</v>
      </c>
      <c r="J133" s="179">
        <f t="shared" si="4"/>
        <v>127.02000000000001</v>
      </c>
      <c r="K133" s="5"/>
      <c r="L133" s="5" t="s">
        <v>169</v>
      </c>
      <c r="M133" s="5">
        <v>84.418970000000002</v>
      </c>
      <c r="N133" s="41">
        <f t="shared" si="5"/>
        <v>1.504638116290687</v>
      </c>
      <c r="O133" s="22"/>
    </row>
    <row r="134" spans="1:15" x14ac:dyDescent="0.25">
      <c r="A134" s="51">
        <v>41289</v>
      </c>
      <c r="B134" s="179" t="s">
        <v>72</v>
      </c>
      <c r="C134" s="179" t="s">
        <v>2</v>
      </c>
      <c r="D134" s="5">
        <v>6</v>
      </c>
      <c r="E134" s="36" t="s">
        <v>177</v>
      </c>
      <c r="F134" s="179">
        <v>115</v>
      </c>
      <c r="G134" s="5"/>
      <c r="H134" s="179">
        <v>168.9</v>
      </c>
      <c r="I134" s="179">
        <v>32.18</v>
      </c>
      <c r="J134" s="179">
        <f t="shared" si="4"/>
        <v>136.72</v>
      </c>
      <c r="K134" s="5"/>
      <c r="L134" s="5" t="s">
        <v>169</v>
      </c>
      <c r="M134" s="5">
        <v>84.418970000000002</v>
      </c>
      <c r="N134" s="41">
        <f t="shared" si="5"/>
        <v>1.6195412002776153</v>
      </c>
      <c r="O134" s="22"/>
    </row>
    <row r="135" spans="1:15" x14ac:dyDescent="0.25">
      <c r="A135" s="51">
        <v>41289</v>
      </c>
      <c r="B135" s="179" t="s">
        <v>72</v>
      </c>
      <c r="C135" s="179" t="s">
        <v>2</v>
      </c>
      <c r="D135" s="5">
        <v>6</v>
      </c>
      <c r="E135" s="36" t="s">
        <v>170</v>
      </c>
      <c r="F135" s="179">
        <v>113</v>
      </c>
      <c r="G135" s="5"/>
      <c r="H135" s="179">
        <v>170.3</v>
      </c>
      <c r="I135" s="179">
        <v>32.6</v>
      </c>
      <c r="J135" s="179">
        <f t="shared" si="4"/>
        <v>137.70000000000002</v>
      </c>
      <c r="K135" s="5"/>
      <c r="L135" s="5" t="s">
        <v>169</v>
      </c>
      <c r="M135" s="5">
        <v>84.418970000000002</v>
      </c>
      <c r="N135" s="41">
        <f t="shared" si="5"/>
        <v>1.6311499654639237</v>
      </c>
      <c r="O135" s="22"/>
    </row>
    <row r="136" spans="1:15" x14ac:dyDescent="0.25">
      <c r="A136" s="51">
        <v>41291</v>
      </c>
      <c r="B136" s="179" t="s">
        <v>74</v>
      </c>
      <c r="C136" s="179" t="s">
        <v>2</v>
      </c>
      <c r="D136" s="5">
        <v>1</v>
      </c>
      <c r="E136" s="36" t="s">
        <v>177</v>
      </c>
      <c r="F136" s="179">
        <v>134</v>
      </c>
      <c r="G136" s="5"/>
      <c r="H136" s="179">
        <v>129.38</v>
      </c>
      <c r="I136" s="179">
        <v>32.21</v>
      </c>
      <c r="J136" s="179">
        <f t="shared" si="4"/>
        <v>97.169999999999987</v>
      </c>
      <c r="K136" s="5"/>
      <c r="L136" s="5" t="s">
        <v>169</v>
      </c>
      <c r="M136" s="5">
        <v>84.418970000000002</v>
      </c>
      <c r="N136" s="41">
        <f t="shared" si="5"/>
        <v>1.1510446052587469</v>
      </c>
      <c r="O136" s="22"/>
    </row>
    <row r="137" spans="1:15" x14ac:dyDescent="0.25">
      <c r="A137" s="51">
        <v>41291</v>
      </c>
      <c r="B137" s="179" t="s">
        <v>74</v>
      </c>
      <c r="C137" s="179" t="s">
        <v>2</v>
      </c>
      <c r="D137" s="5">
        <v>1</v>
      </c>
      <c r="E137" s="36" t="s">
        <v>170</v>
      </c>
      <c r="F137" s="179">
        <v>135</v>
      </c>
      <c r="G137" s="5"/>
      <c r="H137" s="179">
        <v>141.13999999999999</v>
      </c>
      <c r="I137" s="179">
        <v>32.340000000000003</v>
      </c>
      <c r="J137" s="179">
        <f t="shared" si="4"/>
        <v>108.79999999999998</v>
      </c>
      <c r="K137" s="5"/>
      <c r="L137" s="5" t="s">
        <v>169</v>
      </c>
      <c r="M137" s="5">
        <v>84.418970000000002</v>
      </c>
      <c r="N137" s="41">
        <f t="shared" si="5"/>
        <v>1.2888098492554456</v>
      </c>
      <c r="O137" s="22"/>
    </row>
    <row r="138" spans="1:15" x14ac:dyDescent="0.25">
      <c r="A138" s="51">
        <v>41291</v>
      </c>
      <c r="B138" s="179" t="s">
        <v>74</v>
      </c>
      <c r="C138" s="179" t="s">
        <v>2</v>
      </c>
      <c r="D138" s="5">
        <v>1</v>
      </c>
      <c r="E138" s="36" t="s">
        <v>171</v>
      </c>
      <c r="F138" s="179">
        <v>133</v>
      </c>
      <c r="G138" s="5"/>
      <c r="H138" s="179">
        <v>132.9</v>
      </c>
      <c r="I138" s="179">
        <v>32.299999999999997</v>
      </c>
      <c r="J138" s="179">
        <f t="shared" si="4"/>
        <v>100.60000000000001</v>
      </c>
      <c r="K138" s="5"/>
      <c r="L138" s="5" t="s">
        <v>169</v>
      </c>
      <c r="M138" s="5">
        <v>84.418970000000002</v>
      </c>
      <c r="N138" s="41">
        <f t="shared" si="5"/>
        <v>1.191675283410826</v>
      </c>
      <c r="O138" s="22"/>
    </row>
    <row r="139" spans="1:15" x14ac:dyDescent="0.25">
      <c r="A139" s="51">
        <v>41291</v>
      </c>
      <c r="B139" s="179" t="s">
        <v>74</v>
      </c>
      <c r="C139" s="179" t="s">
        <v>2</v>
      </c>
      <c r="D139" s="5">
        <v>2</v>
      </c>
      <c r="E139" s="36" t="s">
        <v>177</v>
      </c>
      <c r="F139" s="179">
        <v>136</v>
      </c>
      <c r="G139" s="5"/>
      <c r="H139" s="179">
        <v>128.4</v>
      </c>
      <c r="I139" s="179">
        <v>32.299999999999997</v>
      </c>
      <c r="J139" s="179">
        <f t="shared" si="4"/>
        <v>96.100000000000009</v>
      </c>
      <c r="K139" s="5"/>
      <c r="L139" s="5" t="s">
        <v>169</v>
      </c>
      <c r="M139" s="5">
        <v>84.418970000000002</v>
      </c>
      <c r="N139" s="41">
        <f t="shared" si="5"/>
        <v>1.1383697289839003</v>
      </c>
      <c r="O139" s="22"/>
    </row>
    <row r="140" spans="1:15" x14ac:dyDescent="0.25">
      <c r="A140" s="51">
        <v>41291</v>
      </c>
      <c r="B140" s="179" t="s">
        <v>74</v>
      </c>
      <c r="C140" s="179" t="s">
        <v>2</v>
      </c>
      <c r="D140" s="5">
        <v>2</v>
      </c>
      <c r="E140" s="36" t="s">
        <v>170</v>
      </c>
      <c r="F140" s="179">
        <v>137</v>
      </c>
      <c r="G140" s="5"/>
      <c r="H140" s="179">
        <v>130.29</v>
      </c>
      <c r="I140" s="179">
        <v>31.65</v>
      </c>
      <c r="J140" s="179">
        <f t="shared" si="4"/>
        <v>98.639999999999986</v>
      </c>
      <c r="K140" s="5"/>
      <c r="L140" s="5" t="s">
        <v>169</v>
      </c>
      <c r="M140" s="5">
        <v>84.418970000000002</v>
      </c>
      <c r="N140" s="41">
        <f t="shared" si="5"/>
        <v>1.1684577530382092</v>
      </c>
      <c r="O140" s="22"/>
    </row>
    <row r="141" spans="1:15" x14ac:dyDescent="0.25">
      <c r="A141" s="51">
        <v>41291</v>
      </c>
      <c r="B141" s="179" t="s">
        <v>74</v>
      </c>
      <c r="C141" s="179" t="s">
        <v>2</v>
      </c>
      <c r="D141" s="5">
        <v>3</v>
      </c>
      <c r="E141" s="36" t="s">
        <v>177</v>
      </c>
      <c r="F141" s="179">
        <v>144</v>
      </c>
      <c r="G141" s="5"/>
      <c r="H141" s="179">
        <v>132.97999999999999</v>
      </c>
      <c r="I141" s="179">
        <v>31.65</v>
      </c>
      <c r="J141" s="179">
        <f t="shared" si="4"/>
        <v>101.32999999999998</v>
      </c>
      <c r="K141" s="5"/>
      <c r="L141" s="5" t="s">
        <v>169</v>
      </c>
      <c r="M141" s="5">
        <v>84.418970000000002</v>
      </c>
      <c r="N141" s="41">
        <f t="shared" si="5"/>
        <v>1.200322628906749</v>
      </c>
      <c r="O141" s="22"/>
    </row>
    <row r="142" spans="1:15" x14ac:dyDescent="0.25">
      <c r="A142" s="51">
        <v>41291</v>
      </c>
      <c r="B142" s="179" t="s">
        <v>74</v>
      </c>
      <c r="C142" s="179" t="s">
        <v>2</v>
      </c>
      <c r="D142" s="5">
        <v>3</v>
      </c>
      <c r="E142" s="36" t="s">
        <v>170</v>
      </c>
      <c r="F142" s="179">
        <v>145</v>
      </c>
      <c r="G142" s="5"/>
      <c r="H142" s="179">
        <v>129.07</v>
      </c>
      <c r="I142" s="179">
        <v>31.64</v>
      </c>
      <c r="J142" s="179">
        <f t="shared" si="4"/>
        <v>97.429999999999993</v>
      </c>
      <c r="K142" s="5"/>
      <c r="L142" s="5" t="s">
        <v>169</v>
      </c>
      <c r="M142" s="5">
        <v>84.418970000000002</v>
      </c>
      <c r="N142" s="41">
        <f t="shared" si="5"/>
        <v>1.1541244817367469</v>
      </c>
      <c r="O142" s="22"/>
    </row>
    <row r="143" spans="1:15" x14ac:dyDescent="0.25">
      <c r="A143" s="51">
        <v>41291</v>
      </c>
      <c r="B143" s="179" t="s">
        <v>74</v>
      </c>
      <c r="C143" s="179" t="s">
        <v>2</v>
      </c>
      <c r="D143" s="5">
        <v>3</v>
      </c>
      <c r="E143" s="36" t="s">
        <v>171</v>
      </c>
      <c r="F143" s="179">
        <v>142</v>
      </c>
      <c r="G143" s="5"/>
      <c r="H143" s="179">
        <v>117.73</v>
      </c>
      <c r="I143" s="179">
        <v>31.19</v>
      </c>
      <c r="J143" s="179">
        <f t="shared" si="4"/>
        <v>86.54</v>
      </c>
      <c r="K143" s="5"/>
      <c r="L143" s="5" t="s">
        <v>169</v>
      </c>
      <c r="M143" s="5">
        <v>84.418970000000002</v>
      </c>
      <c r="N143" s="41">
        <f t="shared" si="5"/>
        <v>1.0251250400235872</v>
      </c>
      <c r="O143" s="22"/>
    </row>
    <row r="144" spans="1:15" x14ac:dyDescent="0.25">
      <c r="A144" s="51">
        <v>41291</v>
      </c>
      <c r="B144" s="179" t="s">
        <v>74</v>
      </c>
      <c r="C144" s="179" t="s">
        <v>2</v>
      </c>
      <c r="D144" s="5">
        <v>4</v>
      </c>
      <c r="E144" s="36" t="s">
        <v>177</v>
      </c>
      <c r="F144" s="179">
        <v>140</v>
      </c>
      <c r="G144" s="5"/>
      <c r="H144" s="179">
        <v>131.97999999999999</v>
      </c>
      <c r="I144" s="179">
        <v>31.45</v>
      </c>
      <c r="J144" s="179">
        <f t="shared" si="4"/>
        <v>100.52999999999999</v>
      </c>
      <c r="K144" s="5"/>
      <c r="L144" s="5" t="s">
        <v>169</v>
      </c>
      <c r="M144" s="5">
        <v>84.418970000000002</v>
      </c>
      <c r="N144" s="41">
        <f t="shared" si="5"/>
        <v>1.1908460858975178</v>
      </c>
      <c r="O144" s="22"/>
    </row>
    <row r="145" spans="1:15" x14ac:dyDescent="0.25">
      <c r="A145" s="51">
        <v>41291</v>
      </c>
      <c r="B145" s="179" t="s">
        <v>74</v>
      </c>
      <c r="C145" s="179" t="s">
        <v>2</v>
      </c>
      <c r="D145" s="5">
        <v>4</v>
      </c>
      <c r="E145" s="36" t="s">
        <v>170</v>
      </c>
      <c r="F145" s="179">
        <v>143</v>
      </c>
      <c r="G145" s="5"/>
      <c r="H145" s="179">
        <v>124.25</v>
      </c>
      <c r="I145" s="179">
        <v>31.5</v>
      </c>
      <c r="J145" s="179">
        <f t="shared" si="4"/>
        <v>92.75</v>
      </c>
      <c r="K145" s="5"/>
      <c r="L145" s="5" t="s">
        <v>169</v>
      </c>
      <c r="M145" s="5">
        <v>84.418970000000002</v>
      </c>
      <c r="N145" s="41">
        <f t="shared" si="5"/>
        <v>1.0986867051327445</v>
      </c>
      <c r="O145" s="22"/>
    </row>
    <row r="146" spans="1:15" x14ac:dyDescent="0.25">
      <c r="A146" s="51">
        <v>41291</v>
      </c>
      <c r="B146" s="179" t="s">
        <v>74</v>
      </c>
      <c r="C146" s="179" t="s">
        <v>2</v>
      </c>
      <c r="D146" s="5">
        <v>4</v>
      </c>
      <c r="E146" s="36" t="s">
        <v>171</v>
      </c>
      <c r="F146" s="179">
        <v>141</v>
      </c>
      <c r="G146" s="5"/>
      <c r="H146" s="179">
        <v>139.18</v>
      </c>
      <c r="I146" s="179">
        <v>31.57</v>
      </c>
      <c r="J146" s="179">
        <f t="shared" si="4"/>
        <v>107.61000000000001</v>
      </c>
      <c r="K146" s="5"/>
      <c r="L146" s="5" t="s">
        <v>169</v>
      </c>
      <c r="M146" s="5">
        <v>84.418970000000002</v>
      </c>
      <c r="N146" s="41">
        <f t="shared" si="5"/>
        <v>1.2747134915292144</v>
      </c>
      <c r="O146" s="22"/>
    </row>
    <row r="147" spans="1:15" x14ac:dyDescent="0.25">
      <c r="A147" s="51">
        <v>41291</v>
      </c>
      <c r="B147" s="179" t="s">
        <v>74</v>
      </c>
      <c r="C147" s="179" t="s">
        <v>2</v>
      </c>
      <c r="D147" s="5">
        <v>5</v>
      </c>
      <c r="E147" s="36" t="s">
        <v>177</v>
      </c>
      <c r="F147" s="179">
        <v>146</v>
      </c>
      <c r="G147" s="5"/>
      <c r="H147" s="179">
        <v>122.47</v>
      </c>
      <c r="I147" s="179">
        <v>31.41</v>
      </c>
      <c r="J147" s="179">
        <f t="shared" si="4"/>
        <v>91.06</v>
      </c>
      <c r="K147" s="5"/>
      <c r="L147" s="5" t="s">
        <v>169</v>
      </c>
      <c r="M147" s="5">
        <v>84.418970000000002</v>
      </c>
      <c r="N147" s="41">
        <f t="shared" si="5"/>
        <v>1.0786675080257435</v>
      </c>
      <c r="O147" s="22"/>
    </row>
    <row r="148" spans="1:15" x14ac:dyDescent="0.25">
      <c r="A148" s="51">
        <v>41291</v>
      </c>
      <c r="B148" s="179" t="s">
        <v>74</v>
      </c>
      <c r="C148" s="179" t="s">
        <v>2</v>
      </c>
      <c r="D148" s="5">
        <v>5</v>
      </c>
      <c r="E148" s="36" t="s">
        <v>170</v>
      </c>
      <c r="F148" s="179">
        <v>147</v>
      </c>
      <c r="G148" s="5"/>
      <c r="H148" s="179">
        <v>130.74</v>
      </c>
      <c r="I148" s="179">
        <v>31.55</v>
      </c>
      <c r="J148" s="179">
        <f t="shared" si="4"/>
        <v>99.190000000000012</v>
      </c>
      <c r="K148" s="5"/>
      <c r="L148" s="5" t="s">
        <v>169</v>
      </c>
      <c r="M148" s="5">
        <v>84.418970000000002</v>
      </c>
      <c r="N148" s="41">
        <f t="shared" si="5"/>
        <v>1.1749728763570559</v>
      </c>
      <c r="O148" s="22"/>
    </row>
    <row r="149" spans="1:15" x14ac:dyDescent="0.25">
      <c r="A149" s="51">
        <v>41291</v>
      </c>
      <c r="B149" s="179" t="s">
        <v>74</v>
      </c>
      <c r="C149" s="179" t="s">
        <v>2</v>
      </c>
      <c r="D149" s="5">
        <v>5</v>
      </c>
      <c r="E149" s="36" t="s">
        <v>171</v>
      </c>
      <c r="F149" s="179">
        <v>148</v>
      </c>
      <c r="G149" s="5"/>
      <c r="H149" s="179">
        <v>121.21</v>
      </c>
      <c r="I149" s="179">
        <v>31.55</v>
      </c>
      <c r="J149" s="179">
        <f t="shared" si="4"/>
        <v>89.66</v>
      </c>
      <c r="K149" s="5"/>
      <c r="L149" s="5" t="s">
        <v>169</v>
      </c>
      <c r="M149" s="5">
        <v>84.418970000000002</v>
      </c>
      <c r="N149" s="41">
        <f t="shared" si="5"/>
        <v>1.0620835577595888</v>
      </c>
      <c r="O149" s="22"/>
    </row>
    <row r="150" spans="1:15" x14ac:dyDescent="0.25">
      <c r="A150" s="51">
        <v>41291</v>
      </c>
      <c r="B150" s="179" t="s">
        <v>74</v>
      </c>
      <c r="C150" s="179" t="s">
        <v>2</v>
      </c>
      <c r="D150" s="5">
        <v>6</v>
      </c>
      <c r="E150" s="36" t="s">
        <v>177</v>
      </c>
      <c r="F150" s="179">
        <v>138</v>
      </c>
      <c r="G150" s="5"/>
      <c r="H150" s="179">
        <v>132.91</v>
      </c>
      <c r="I150" s="179">
        <v>31.39</v>
      </c>
      <c r="J150" s="179">
        <f t="shared" si="4"/>
        <v>101.52</v>
      </c>
      <c r="K150" s="5"/>
      <c r="L150" s="5" t="s">
        <v>169</v>
      </c>
      <c r="M150" s="5">
        <v>84.418970000000002</v>
      </c>
      <c r="N150" s="41">
        <f t="shared" si="5"/>
        <v>1.2025733078714416</v>
      </c>
      <c r="O150" s="22"/>
    </row>
    <row r="151" spans="1:15" x14ac:dyDescent="0.25">
      <c r="A151" s="51">
        <v>41291</v>
      </c>
      <c r="B151" s="179" t="s">
        <v>74</v>
      </c>
      <c r="C151" s="179" t="s">
        <v>2</v>
      </c>
      <c r="D151" s="5">
        <v>6</v>
      </c>
      <c r="E151" s="36" t="s">
        <v>170</v>
      </c>
      <c r="F151" s="179">
        <v>139</v>
      </c>
      <c r="G151" s="5"/>
      <c r="H151" s="179">
        <v>131.63999999999999</v>
      </c>
      <c r="I151" s="179">
        <v>31.14</v>
      </c>
      <c r="J151" s="179">
        <f t="shared" si="4"/>
        <v>100.49999999999999</v>
      </c>
      <c r="K151" s="5"/>
      <c r="L151" s="5" t="s">
        <v>169</v>
      </c>
      <c r="M151" s="5">
        <v>84.418970000000002</v>
      </c>
      <c r="N151" s="41">
        <f t="shared" si="5"/>
        <v>1.1904907155346718</v>
      </c>
      <c r="O151" s="22"/>
    </row>
    <row r="152" spans="1:15" x14ac:dyDescent="0.25">
      <c r="A152" s="51">
        <v>41291</v>
      </c>
      <c r="B152" s="179" t="s">
        <v>74</v>
      </c>
      <c r="C152" s="179" t="s">
        <v>2</v>
      </c>
      <c r="D152" s="5">
        <v>6</v>
      </c>
      <c r="E152" s="36" t="s">
        <v>171</v>
      </c>
      <c r="F152" s="179">
        <v>149</v>
      </c>
      <c r="G152" s="5"/>
      <c r="H152" s="179">
        <v>118.32</v>
      </c>
      <c r="I152" s="179">
        <v>31.38</v>
      </c>
      <c r="J152" s="179">
        <f t="shared" si="4"/>
        <v>86.94</v>
      </c>
      <c r="K152" s="5"/>
      <c r="L152" s="5" t="s">
        <v>169</v>
      </c>
      <c r="M152" s="5">
        <v>84.418970000000002</v>
      </c>
      <c r="N152" s="41">
        <f t="shared" si="5"/>
        <v>1.0298633115282028</v>
      </c>
      <c r="O152" s="22"/>
    </row>
    <row r="153" spans="1:15" x14ac:dyDescent="0.25">
      <c r="A153" s="51">
        <v>41295</v>
      </c>
      <c r="B153" s="179" t="s">
        <v>75</v>
      </c>
      <c r="C153" s="179" t="s">
        <v>2</v>
      </c>
      <c r="D153" s="5">
        <v>1</v>
      </c>
      <c r="E153" s="36" t="s">
        <v>177</v>
      </c>
      <c r="F153" s="179" t="s">
        <v>224</v>
      </c>
      <c r="G153" s="5"/>
      <c r="H153" s="179">
        <v>141.69999999999999</v>
      </c>
      <c r="I153" s="179">
        <v>38.4</v>
      </c>
      <c r="J153" s="179">
        <f t="shared" si="4"/>
        <v>103.29999999999998</v>
      </c>
      <c r="K153" s="5"/>
      <c r="L153" s="5" t="s">
        <v>169</v>
      </c>
      <c r="M153" s="5">
        <v>84.418970000000002</v>
      </c>
      <c r="N153" s="41">
        <f t="shared" si="5"/>
        <v>1.2236586160669809</v>
      </c>
      <c r="O153" s="22"/>
    </row>
    <row r="154" spans="1:15" x14ac:dyDescent="0.25">
      <c r="A154" s="51">
        <v>41295</v>
      </c>
      <c r="B154" s="179" t="s">
        <v>75</v>
      </c>
      <c r="C154" s="179" t="s">
        <v>2</v>
      </c>
      <c r="D154" s="5">
        <v>2</v>
      </c>
      <c r="E154" s="36" t="s">
        <v>177</v>
      </c>
      <c r="F154" s="179" t="s">
        <v>225</v>
      </c>
      <c r="G154" s="5"/>
      <c r="H154" s="179">
        <v>155.30000000000001</v>
      </c>
      <c r="I154" s="179">
        <v>39.1</v>
      </c>
      <c r="J154" s="179">
        <f t="shared" si="4"/>
        <v>116.20000000000002</v>
      </c>
      <c r="K154" s="5"/>
      <c r="L154" s="5" t="s">
        <v>169</v>
      </c>
      <c r="M154" s="5">
        <v>84.418970000000002</v>
      </c>
      <c r="N154" s="41">
        <f t="shared" si="5"/>
        <v>1.3764678720908348</v>
      </c>
      <c r="O154" s="22"/>
    </row>
    <row r="155" spans="1:15" x14ac:dyDescent="0.25">
      <c r="A155" s="51">
        <v>41295</v>
      </c>
      <c r="B155" s="179" t="s">
        <v>75</v>
      </c>
      <c r="C155" s="179" t="s">
        <v>2</v>
      </c>
      <c r="D155" s="5">
        <v>3</v>
      </c>
      <c r="E155" s="36" t="s">
        <v>177</v>
      </c>
      <c r="F155" s="179" t="s">
        <v>226</v>
      </c>
      <c r="G155" s="5"/>
      <c r="H155" s="179">
        <v>164.4</v>
      </c>
      <c r="I155" s="179">
        <v>39</v>
      </c>
      <c r="J155" s="179">
        <f t="shared" si="4"/>
        <v>125.4</v>
      </c>
      <c r="K155" s="5"/>
      <c r="L155" s="5" t="s">
        <v>169</v>
      </c>
      <c r="M155" s="5">
        <v>84.418970000000002</v>
      </c>
      <c r="N155" s="41">
        <f t="shared" si="5"/>
        <v>1.4854481166969937</v>
      </c>
      <c r="O155" s="22"/>
    </row>
    <row r="156" spans="1:15" x14ac:dyDescent="0.25">
      <c r="A156" s="51">
        <v>41295</v>
      </c>
      <c r="B156" s="179" t="s">
        <v>75</v>
      </c>
      <c r="C156" s="179" t="s">
        <v>2</v>
      </c>
      <c r="D156" s="5">
        <v>3</v>
      </c>
      <c r="E156" s="36" t="s">
        <v>227</v>
      </c>
      <c r="F156" s="179" t="s">
        <v>228</v>
      </c>
      <c r="G156" s="5"/>
      <c r="H156" s="179">
        <v>164.5</v>
      </c>
      <c r="I156" s="179">
        <v>39</v>
      </c>
      <c r="J156" s="179">
        <f t="shared" si="4"/>
        <v>125.5</v>
      </c>
      <c r="K156" s="5"/>
      <c r="L156" s="5" t="s">
        <v>169</v>
      </c>
      <c r="M156" s="5">
        <v>84.418970000000002</v>
      </c>
      <c r="N156" s="41">
        <f t="shared" si="5"/>
        <v>1.4866326845731475</v>
      </c>
      <c r="O156" s="22"/>
    </row>
    <row r="157" spans="1:15" x14ac:dyDescent="0.25">
      <c r="A157" s="51">
        <v>41295</v>
      </c>
      <c r="B157" s="179" t="s">
        <v>75</v>
      </c>
      <c r="C157" s="179" t="s">
        <v>2</v>
      </c>
      <c r="D157" s="5">
        <v>4</v>
      </c>
      <c r="E157" s="36" t="s">
        <v>177</v>
      </c>
      <c r="F157" s="179" t="s">
        <v>229</v>
      </c>
      <c r="G157" s="5"/>
      <c r="H157" s="179">
        <v>169.2</v>
      </c>
      <c r="I157" s="179">
        <v>38.6</v>
      </c>
      <c r="J157" s="179">
        <f t="shared" si="4"/>
        <v>130.6</v>
      </c>
      <c r="K157" s="5"/>
      <c r="L157" s="5" t="s">
        <v>169</v>
      </c>
      <c r="M157" s="5">
        <v>84.418970000000002</v>
      </c>
      <c r="N157" s="41">
        <f t="shared" si="5"/>
        <v>1.5470456462569964</v>
      </c>
      <c r="O157" s="22"/>
    </row>
    <row r="158" spans="1:15" x14ac:dyDescent="0.25">
      <c r="A158" s="51">
        <v>41295</v>
      </c>
      <c r="B158" s="179" t="s">
        <v>75</v>
      </c>
      <c r="C158" s="179" t="s">
        <v>2</v>
      </c>
      <c r="D158" s="5">
        <v>4</v>
      </c>
      <c r="E158" s="36" t="s">
        <v>230</v>
      </c>
      <c r="F158" s="179" t="s">
        <v>231</v>
      </c>
      <c r="G158" s="5"/>
      <c r="H158" s="179">
        <v>183</v>
      </c>
      <c r="I158" s="179">
        <v>38.9</v>
      </c>
      <c r="J158" s="179">
        <f t="shared" si="4"/>
        <v>144.1</v>
      </c>
      <c r="K158" s="5"/>
      <c r="L158" s="5" t="s">
        <v>169</v>
      </c>
      <c r="M158" s="5">
        <v>84.418970000000002</v>
      </c>
      <c r="N158" s="41">
        <f t="shared" si="5"/>
        <v>1.7069623095377733</v>
      </c>
      <c r="O158" s="22"/>
    </row>
    <row r="159" spans="1:15" x14ac:dyDescent="0.25">
      <c r="A159" s="51">
        <v>41295</v>
      </c>
      <c r="B159" s="179" t="s">
        <v>75</v>
      </c>
      <c r="C159" s="179" t="s">
        <v>2</v>
      </c>
      <c r="D159" s="5">
        <v>5</v>
      </c>
      <c r="E159" s="36" t="s">
        <v>177</v>
      </c>
      <c r="F159" s="179" t="s">
        <v>232</v>
      </c>
      <c r="G159" s="5"/>
      <c r="H159" s="179">
        <v>154.30000000000001</v>
      </c>
      <c r="I159" s="179">
        <v>39.200000000000003</v>
      </c>
      <c r="J159" s="179">
        <f t="shared" si="4"/>
        <v>115.10000000000001</v>
      </c>
      <c r="K159" s="5"/>
      <c r="L159" s="5" t="s">
        <v>169</v>
      </c>
      <c r="M159" s="5">
        <v>84.418970000000002</v>
      </c>
      <c r="N159" s="41">
        <f t="shared" si="5"/>
        <v>1.3634376254531417</v>
      </c>
      <c r="O159" s="22"/>
    </row>
    <row r="160" spans="1:15" x14ac:dyDescent="0.25">
      <c r="A160" s="51">
        <v>41295</v>
      </c>
      <c r="B160" s="179" t="s">
        <v>75</v>
      </c>
      <c r="C160" s="179" t="s">
        <v>2</v>
      </c>
      <c r="D160" s="5">
        <v>6</v>
      </c>
      <c r="E160" s="36" t="s">
        <v>177</v>
      </c>
      <c r="F160" s="179" t="s">
        <v>233</v>
      </c>
      <c r="G160" s="5"/>
      <c r="H160" s="179">
        <v>179.5</v>
      </c>
      <c r="I160" s="179">
        <v>39.4</v>
      </c>
      <c r="J160" s="179">
        <f t="shared" si="4"/>
        <v>140.1</v>
      </c>
      <c r="K160" s="5"/>
      <c r="L160" s="5" t="s">
        <v>169</v>
      </c>
      <c r="M160" s="5">
        <v>84.418970000000002</v>
      </c>
      <c r="N160" s="41">
        <f t="shared" si="5"/>
        <v>1.6595795944916172</v>
      </c>
      <c r="O160" s="22"/>
    </row>
    <row r="161" spans="1:15" x14ac:dyDescent="0.25">
      <c r="A161" s="51">
        <v>41297</v>
      </c>
      <c r="B161" s="179" t="s">
        <v>234</v>
      </c>
      <c r="C161" s="179" t="s">
        <v>867</v>
      </c>
      <c r="D161" s="5">
        <v>1</v>
      </c>
      <c r="E161" s="36" t="s">
        <v>235</v>
      </c>
      <c r="F161" s="179">
        <v>609</v>
      </c>
      <c r="G161" s="5"/>
      <c r="H161" s="179">
        <v>57.8</v>
      </c>
      <c r="I161" s="179">
        <v>39.299999999999997</v>
      </c>
      <c r="J161" s="179">
        <f t="shared" si="4"/>
        <v>18.5</v>
      </c>
      <c r="K161" s="5"/>
      <c r="L161" s="5" t="s">
        <v>236</v>
      </c>
      <c r="M161" s="35">
        <v>16.883790000000001</v>
      </c>
      <c r="N161" s="41">
        <f t="shared" si="5"/>
        <v>1.0957255450346159</v>
      </c>
      <c r="O161" s="22"/>
    </row>
    <row r="162" spans="1:15" x14ac:dyDescent="0.25">
      <c r="A162" s="51">
        <v>41297</v>
      </c>
      <c r="B162" s="179" t="s">
        <v>234</v>
      </c>
      <c r="C162" s="179" t="s">
        <v>867</v>
      </c>
      <c r="D162" s="5">
        <v>1</v>
      </c>
      <c r="E162" s="36" t="s">
        <v>174</v>
      </c>
      <c r="F162" s="179">
        <v>614</v>
      </c>
      <c r="G162" s="5"/>
      <c r="H162" s="179">
        <v>156.69999999999999</v>
      </c>
      <c r="I162" s="179">
        <v>39.299999999999997</v>
      </c>
      <c r="J162" s="179">
        <f t="shared" si="4"/>
        <v>117.39999999999999</v>
      </c>
      <c r="K162" s="5"/>
      <c r="L162" s="5" t="s">
        <v>169</v>
      </c>
      <c r="M162" s="5">
        <v>84.418970000000002</v>
      </c>
      <c r="N162" s="41">
        <f t="shared" si="5"/>
        <v>1.3906826866046813</v>
      </c>
      <c r="O162" s="22"/>
    </row>
    <row r="163" spans="1:15" x14ac:dyDescent="0.25">
      <c r="A163" s="51">
        <v>41297</v>
      </c>
      <c r="B163" s="179" t="s">
        <v>234</v>
      </c>
      <c r="C163" s="179" t="s">
        <v>867</v>
      </c>
      <c r="D163" s="5">
        <v>2</v>
      </c>
      <c r="E163" s="36" t="s">
        <v>235</v>
      </c>
      <c r="F163" s="179">
        <v>613</v>
      </c>
      <c r="G163" s="5"/>
      <c r="H163" s="179">
        <v>65</v>
      </c>
      <c r="I163" s="179">
        <v>39</v>
      </c>
      <c r="J163" s="179">
        <f t="shared" si="4"/>
        <v>26</v>
      </c>
      <c r="K163" s="5"/>
      <c r="L163" s="5" t="s">
        <v>236</v>
      </c>
      <c r="M163" s="35">
        <v>16.883790000000001</v>
      </c>
      <c r="N163" s="41">
        <f t="shared" si="5"/>
        <v>1.5399386038324332</v>
      </c>
      <c r="O163" s="22"/>
    </row>
    <row r="164" spans="1:15" x14ac:dyDescent="0.25">
      <c r="A164" s="51">
        <v>41297</v>
      </c>
      <c r="B164" s="179" t="s">
        <v>234</v>
      </c>
      <c r="C164" s="179" t="s">
        <v>867</v>
      </c>
      <c r="D164" s="5">
        <v>2</v>
      </c>
      <c r="E164" s="36" t="s">
        <v>174</v>
      </c>
      <c r="F164" s="179">
        <v>615</v>
      </c>
      <c r="G164" s="5"/>
      <c r="H164" s="179">
        <v>152.30000000000001</v>
      </c>
      <c r="I164" s="179">
        <v>39.4</v>
      </c>
      <c r="J164" s="179">
        <f t="shared" si="4"/>
        <v>112.9</v>
      </c>
      <c r="K164" s="5"/>
      <c r="L164" s="5" t="s">
        <v>169</v>
      </c>
      <c r="M164" s="5">
        <v>84.418970000000002</v>
      </c>
      <c r="N164" s="41">
        <f t="shared" si="5"/>
        <v>1.3373771321777559</v>
      </c>
      <c r="O164" s="22"/>
    </row>
    <row r="165" spans="1:15" x14ac:dyDescent="0.25">
      <c r="A165" s="51">
        <v>41297</v>
      </c>
      <c r="B165" s="179" t="s">
        <v>234</v>
      </c>
      <c r="C165" s="179" t="s">
        <v>867</v>
      </c>
      <c r="D165" s="5">
        <v>3</v>
      </c>
      <c r="E165" s="36" t="s">
        <v>235</v>
      </c>
      <c r="F165" s="179">
        <v>627</v>
      </c>
      <c r="G165" s="5"/>
      <c r="H165" s="179">
        <v>62</v>
      </c>
      <c r="I165" s="179">
        <v>39.700000000000003</v>
      </c>
      <c r="J165" s="179">
        <f t="shared" si="4"/>
        <v>22.299999999999997</v>
      </c>
      <c r="K165" s="5"/>
      <c r="L165" s="5" t="s">
        <v>236</v>
      </c>
      <c r="M165" s="35">
        <v>16.883790000000001</v>
      </c>
      <c r="N165" s="41">
        <f t="shared" si="5"/>
        <v>1.3207934948255098</v>
      </c>
      <c r="O165" s="22"/>
    </row>
    <row r="166" spans="1:15" x14ac:dyDescent="0.25">
      <c r="A166" s="51">
        <v>41297</v>
      </c>
      <c r="B166" s="179" t="s">
        <v>234</v>
      </c>
      <c r="C166" s="179" t="s">
        <v>867</v>
      </c>
      <c r="D166" s="5">
        <v>3</v>
      </c>
      <c r="E166" s="36" t="s">
        <v>174</v>
      </c>
      <c r="F166" s="179">
        <v>606</v>
      </c>
      <c r="G166" s="5"/>
      <c r="H166" s="179">
        <v>143.9</v>
      </c>
      <c r="I166" s="179">
        <v>38.799999999999997</v>
      </c>
      <c r="J166" s="179">
        <f t="shared" si="4"/>
        <v>105.10000000000001</v>
      </c>
      <c r="K166" s="5"/>
      <c r="L166" s="5" t="s">
        <v>169</v>
      </c>
      <c r="M166" s="5">
        <v>84.418970000000002</v>
      </c>
      <c r="N166" s="41">
        <f t="shared" si="5"/>
        <v>1.2449808378377514</v>
      </c>
      <c r="O166" s="22"/>
    </row>
    <row r="167" spans="1:15" x14ac:dyDescent="0.25">
      <c r="A167" s="51">
        <v>41297</v>
      </c>
      <c r="B167" s="179" t="s">
        <v>234</v>
      </c>
      <c r="C167" s="179" t="s">
        <v>867</v>
      </c>
      <c r="D167" s="5">
        <v>4</v>
      </c>
      <c r="E167" s="36" t="s">
        <v>235</v>
      </c>
      <c r="F167" s="179">
        <v>607</v>
      </c>
      <c r="G167" s="5"/>
      <c r="H167" s="179">
        <v>66</v>
      </c>
      <c r="I167" s="179">
        <v>39.200000000000003</v>
      </c>
      <c r="J167" s="179">
        <f t="shared" si="4"/>
        <v>26.799999999999997</v>
      </c>
      <c r="K167" s="5"/>
      <c r="L167" s="5" t="s">
        <v>236</v>
      </c>
      <c r="M167" s="35">
        <v>16.883790000000001</v>
      </c>
      <c r="N167" s="41">
        <f t="shared" si="5"/>
        <v>1.5873213301042002</v>
      </c>
      <c r="O167" s="22"/>
    </row>
    <row r="168" spans="1:15" x14ac:dyDescent="0.25">
      <c r="A168" s="51">
        <v>41297</v>
      </c>
      <c r="B168" s="179" t="s">
        <v>234</v>
      </c>
      <c r="C168" s="179" t="s">
        <v>867</v>
      </c>
      <c r="D168" s="5">
        <v>4</v>
      </c>
      <c r="E168" s="36" t="s">
        <v>174</v>
      </c>
      <c r="F168" s="179">
        <v>608</v>
      </c>
      <c r="G168" s="5"/>
      <c r="H168" s="179">
        <v>152.80000000000001</v>
      </c>
      <c r="I168" s="179">
        <v>38.700000000000003</v>
      </c>
      <c r="J168" s="179">
        <f t="shared" si="4"/>
        <v>114.10000000000001</v>
      </c>
      <c r="K168" s="5"/>
      <c r="L168" s="5" t="s">
        <v>169</v>
      </c>
      <c r="M168" s="5">
        <v>84.418970000000002</v>
      </c>
      <c r="N168" s="41">
        <f t="shared" si="5"/>
        <v>1.3515919466916027</v>
      </c>
      <c r="O168" s="22"/>
    </row>
    <row r="169" spans="1:15" x14ac:dyDescent="0.25">
      <c r="A169" s="51">
        <v>41297</v>
      </c>
      <c r="B169" s="179" t="s">
        <v>234</v>
      </c>
      <c r="C169" s="179" t="s">
        <v>867</v>
      </c>
      <c r="D169" s="5">
        <v>5</v>
      </c>
      <c r="E169" s="36" t="s">
        <v>235</v>
      </c>
      <c r="F169" s="179">
        <v>610</v>
      </c>
      <c r="G169" s="5"/>
      <c r="H169" s="179">
        <v>58.2</v>
      </c>
      <c r="I169" s="179">
        <v>39.200000000000003</v>
      </c>
      <c r="J169" s="179">
        <f t="shared" si="4"/>
        <v>19</v>
      </c>
      <c r="K169" s="5"/>
      <c r="L169" s="5" t="s">
        <v>236</v>
      </c>
      <c r="M169" s="35">
        <v>16.883790000000001</v>
      </c>
      <c r="N169" s="41">
        <f t="shared" si="5"/>
        <v>1.1253397489544705</v>
      </c>
      <c r="O169" s="22"/>
    </row>
    <row r="170" spans="1:15" x14ac:dyDescent="0.25">
      <c r="A170" s="51">
        <v>41297</v>
      </c>
      <c r="B170" s="179" t="s">
        <v>234</v>
      </c>
      <c r="C170" s="179" t="s">
        <v>867</v>
      </c>
      <c r="D170" s="5">
        <v>5</v>
      </c>
      <c r="E170" s="36" t="s">
        <v>174</v>
      </c>
      <c r="F170" s="179">
        <v>628</v>
      </c>
      <c r="G170" s="5"/>
      <c r="H170" s="179">
        <v>159.4</v>
      </c>
      <c r="I170" s="179">
        <v>39.200000000000003</v>
      </c>
      <c r="J170" s="179">
        <f t="shared" si="4"/>
        <v>120.2</v>
      </c>
      <c r="K170" s="5"/>
      <c r="L170" s="5" t="s">
        <v>169</v>
      </c>
      <c r="M170" s="5">
        <v>84.418970000000002</v>
      </c>
      <c r="N170" s="41">
        <f t="shared" si="5"/>
        <v>1.4238505871369906</v>
      </c>
      <c r="O170" s="22"/>
    </row>
    <row r="171" spans="1:15" x14ac:dyDescent="0.25">
      <c r="A171" s="51">
        <v>41297</v>
      </c>
      <c r="B171" s="179" t="s">
        <v>18</v>
      </c>
      <c r="C171" s="179" t="s">
        <v>19</v>
      </c>
      <c r="D171" s="5">
        <v>1</v>
      </c>
      <c r="E171" s="36" t="s">
        <v>174</v>
      </c>
      <c r="F171" s="179">
        <v>632</v>
      </c>
      <c r="G171" s="5"/>
      <c r="H171" s="179">
        <v>169.7</v>
      </c>
      <c r="I171" s="179">
        <v>39.4</v>
      </c>
      <c r="J171" s="179">
        <f t="shared" si="4"/>
        <v>130.29999999999998</v>
      </c>
      <c r="K171" s="5"/>
      <c r="L171" s="5" t="s">
        <v>169</v>
      </c>
      <c r="M171" s="5">
        <v>84.418970000000002</v>
      </c>
      <c r="N171" s="41">
        <f t="shared" si="5"/>
        <v>1.5434919426285345</v>
      </c>
      <c r="O171" s="22"/>
    </row>
    <row r="172" spans="1:15" x14ac:dyDescent="0.25">
      <c r="A172" s="51">
        <v>41297</v>
      </c>
      <c r="B172" s="179" t="s">
        <v>18</v>
      </c>
      <c r="C172" s="179" t="s">
        <v>19</v>
      </c>
      <c r="D172" s="5">
        <v>1</v>
      </c>
      <c r="E172" s="36" t="s">
        <v>237</v>
      </c>
      <c r="F172" s="179">
        <v>631</v>
      </c>
      <c r="G172" s="5"/>
      <c r="H172" s="179">
        <v>147.30000000000001</v>
      </c>
      <c r="I172" s="179">
        <v>38.700000000000003</v>
      </c>
      <c r="J172" s="179">
        <f t="shared" si="4"/>
        <v>108.60000000000001</v>
      </c>
      <c r="K172" s="5"/>
      <c r="L172" s="5" t="s">
        <v>169</v>
      </c>
      <c r="M172" s="5">
        <v>84.418970000000002</v>
      </c>
      <c r="N172" s="41">
        <f t="shared" si="5"/>
        <v>1.2864407135031382</v>
      </c>
      <c r="O172" s="22"/>
    </row>
    <row r="173" spans="1:15" x14ac:dyDescent="0.25">
      <c r="A173" s="51">
        <v>41297</v>
      </c>
      <c r="B173" s="179" t="s">
        <v>18</v>
      </c>
      <c r="C173" s="179" t="s">
        <v>19</v>
      </c>
      <c r="D173" s="5">
        <v>1</v>
      </c>
      <c r="E173" s="36" t="s">
        <v>238</v>
      </c>
      <c r="F173" s="179">
        <v>626</v>
      </c>
      <c r="G173" s="5"/>
      <c r="H173" s="179">
        <v>121.3</v>
      </c>
      <c r="I173" s="179">
        <v>39.299999999999997</v>
      </c>
      <c r="J173" s="179">
        <f t="shared" si="4"/>
        <v>82</v>
      </c>
      <c r="K173" s="5"/>
      <c r="L173" s="5" t="s">
        <v>169</v>
      </c>
      <c r="M173" s="5">
        <v>84.418970000000002</v>
      </c>
      <c r="N173" s="41">
        <f t="shared" si="5"/>
        <v>0.97134565844619991</v>
      </c>
      <c r="O173" s="22"/>
    </row>
    <row r="174" spans="1:15" x14ac:dyDescent="0.25">
      <c r="A174" s="51">
        <v>41297</v>
      </c>
      <c r="B174" s="179" t="s">
        <v>18</v>
      </c>
      <c r="C174" s="179" t="s">
        <v>19</v>
      </c>
      <c r="D174" s="5">
        <v>1</v>
      </c>
      <c r="E174" s="36" t="s">
        <v>171</v>
      </c>
      <c r="F174" s="179">
        <v>635</v>
      </c>
      <c r="G174" s="5"/>
      <c r="H174" s="179">
        <v>124</v>
      </c>
      <c r="I174" s="179">
        <v>39.700000000000003</v>
      </c>
      <c r="J174" s="179">
        <f t="shared" si="4"/>
        <v>84.3</v>
      </c>
      <c r="K174" s="5"/>
      <c r="L174" s="5" t="s">
        <v>169</v>
      </c>
      <c r="M174" s="5">
        <v>84.418970000000002</v>
      </c>
      <c r="N174" s="41">
        <f t="shared" si="5"/>
        <v>0.9985907195977396</v>
      </c>
      <c r="O174" s="22"/>
    </row>
    <row r="175" spans="1:15" x14ac:dyDescent="0.25">
      <c r="A175" s="51">
        <v>41297</v>
      </c>
      <c r="B175" s="179" t="s">
        <v>18</v>
      </c>
      <c r="C175" s="179" t="s">
        <v>19</v>
      </c>
      <c r="D175" s="5">
        <v>2</v>
      </c>
      <c r="E175" s="36" t="s">
        <v>177</v>
      </c>
      <c r="F175" s="179">
        <v>634</v>
      </c>
      <c r="G175" s="5"/>
      <c r="H175" s="179">
        <v>182.2</v>
      </c>
      <c r="I175" s="179">
        <v>39.200000000000003</v>
      </c>
      <c r="J175" s="179">
        <f t="shared" si="4"/>
        <v>143</v>
      </c>
      <c r="K175" s="5"/>
      <c r="L175" s="5" t="s">
        <v>169</v>
      </c>
      <c r="M175" s="5">
        <v>84.418970000000002</v>
      </c>
      <c r="N175" s="41">
        <f t="shared" si="5"/>
        <v>1.6939320629000805</v>
      </c>
      <c r="O175" s="22"/>
    </row>
    <row r="176" spans="1:15" x14ac:dyDescent="0.25">
      <c r="A176" s="51">
        <v>41297</v>
      </c>
      <c r="B176" s="179" t="s">
        <v>18</v>
      </c>
      <c r="C176" s="179" t="s">
        <v>19</v>
      </c>
      <c r="D176" s="5">
        <v>2</v>
      </c>
      <c r="E176" s="36" t="s">
        <v>170</v>
      </c>
      <c r="F176" s="179">
        <v>633</v>
      </c>
      <c r="G176" s="5"/>
      <c r="H176" s="179">
        <v>126</v>
      </c>
      <c r="I176" s="179">
        <v>39.1</v>
      </c>
      <c r="J176" s="179">
        <f t="shared" si="4"/>
        <v>86.9</v>
      </c>
      <c r="K176" s="5"/>
      <c r="L176" s="5" t="s">
        <v>169</v>
      </c>
      <c r="M176" s="5">
        <v>84.418970000000002</v>
      </c>
      <c r="N176" s="41">
        <f t="shared" si="5"/>
        <v>1.0293894843777411</v>
      </c>
      <c r="O176" s="22"/>
    </row>
    <row r="177" spans="1:15" x14ac:dyDescent="0.25">
      <c r="A177" s="51">
        <v>41297</v>
      </c>
      <c r="B177" s="179" t="s">
        <v>18</v>
      </c>
      <c r="C177" s="179" t="s">
        <v>19</v>
      </c>
      <c r="D177" s="5">
        <v>3</v>
      </c>
      <c r="E177" s="36" t="s">
        <v>239</v>
      </c>
      <c r="F177" s="179">
        <v>638</v>
      </c>
      <c r="G177" s="5"/>
      <c r="H177" s="179">
        <v>162</v>
      </c>
      <c r="I177" s="179">
        <v>39.200000000000003</v>
      </c>
      <c r="J177" s="179">
        <f t="shared" si="4"/>
        <v>122.8</v>
      </c>
      <c r="K177" s="5"/>
      <c r="L177" s="5" t="s">
        <v>169</v>
      </c>
      <c r="M177" s="5">
        <v>84.418970000000002</v>
      </c>
      <c r="N177" s="41">
        <f t="shared" si="5"/>
        <v>1.4546493519169921</v>
      </c>
      <c r="O177" s="22"/>
    </row>
    <row r="178" spans="1:15" x14ac:dyDescent="0.25">
      <c r="A178" s="51">
        <v>41297</v>
      </c>
      <c r="B178" s="179" t="s">
        <v>18</v>
      </c>
      <c r="C178" s="179" t="s">
        <v>19</v>
      </c>
      <c r="D178" s="5">
        <v>3</v>
      </c>
      <c r="E178" s="36" t="s">
        <v>170</v>
      </c>
      <c r="F178" s="179">
        <v>637</v>
      </c>
      <c r="G178" s="5"/>
      <c r="H178" s="179">
        <v>143.19999999999999</v>
      </c>
      <c r="I178" s="179">
        <v>39.299999999999997</v>
      </c>
      <c r="J178" s="179">
        <f t="shared" si="4"/>
        <v>103.89999999999999</v>
      </c>
      <c r="K178" s="5"/>
      <c r="L178" s="5" t="s">
        <v>169</v>
      </c>
      <c r="M178" s="5">
        <v>84.418970000000002</v>
      </c>
      <c r="N178" s="41">
        <f t="shared" si="5"/>
        <v>1.2307660233239044</v>
      </c>
      <c r="O178" s="22"/>
    </row>
    <row r="179" spans="1:15" x14ac:dyDescent="0.25">
      <c r="A179" s="51">
        <v>41297</v>
      </c>
      <c r="B179" s="179" t="s">
        <v>18</v>
      </c>
      <c r="C179" s="179" t="s">
        <v>19</v>
      </c>
      <c r="D179" s="5">
        <v>3</v>
      </c>
      <c r="E179" s="36" t="s">
        <v>206</v>
      </c>
      <c r="F179" s="179">
        <v>636</v>
      </c>
      <c r="G179" s="5"/>
      <c r="H179" s="179">
        <v>165.2</v>
      </c>
      <c r="I179" s="179">
        <v>39.200000000000003</v>
      </c>
      <c r="J179" s="179">
        <f t="shared" si="4"/>
        <v>125.99999999999999</v>
      </c>
      <c r="K179" s="5"/>
      <c r="L179" s="5" t="s">
        <v>169</v>
      </c>
      <c r="M179" s="5">
        <v>84.418970000000002</v>
      </c>
      <c r="N179" s="41">
        <f t="shared" si="5"/>
        <v>1.4925555239539168</v>
      </c>
      <c r="O179" s="22"/>
    </row>
    <row r="180" spans="1:15" x14ac:dyDescent="0.25">
      <c r="A180" s="51">
        <v>41297</v>
      </c>
      <c r="B180" s="179" t="s">
        <v>18</v>
      </c>
      <c r="C180" s="179" t="s">
        <v>19</v>
      </c>
      <c r="D180" s="5">
        <v>4</v>
      </c>
      <c r="E180" s="36" t="s">
        <v>240</v>
      </c>
      <c r="F180" s="179" t="s">
        <v>241</v>
      </c>
      <c r="G180" s="5"/>
      <c r="H180" s="179">
        <v>155.69999999999999</v>
      </c>
      <c r="I180" s="179">
        <v>38.700000000000003</v>
      </c>
      <c r="J180" s="179">
        <f t="shared" si="4"/>
        <v>116.99999999999999</v>
      </c>
      <c r="K180" s="5"/>
      <c r="L180" s="5" t="s">
        <v>169</v>
      </c>
      <c r="M180" s="5">
        <v>84.418970000000002</v>
      </c>
      <c r="N180" s="41">
        <f t="shared" si="5"/>
        <v>1.3859444151000655</v>
      </c>
      <c r="O180" s="22"/>
    </row>
    <row r="181" spans="1:15" x14ac:dyDescent="0.25">
      <c r="A181" s="51">
        <v>41297</v>
      </c>
      <c r="B181" s="179" t="s">
        <v>18</v>
      </c>
      <c r="C181" s="179" t="s">
        <v>19</v>
      </c>
      <c r="D181" s="5">
        <v>4</v>
      </c>
      <c r="E181" s="36" t="s">
        <v>175</v>
      </c>
      <c r="F181" s="179">
        <v>639</v>
      </c>
      <c r="G181" s="5"/>
      <c r="H181" s="179">
        <v>142.30000000000001</v>
      </c>
      <c r="I181" s="179">
        <v>38.799999999999997</v>
      </c>
      <c r="J181" s="179">
        <f t="shared" si="4"/>
        <v>103.50000000000001</v>
      </c>
      <c r="K181" s="5"/>
      <c r="L181" s="5" t="s">
        <v>169</v>
      </c>
      <c r="M181" s="5">
        <v>84.418970000000002</v>
      </c>
      <c r="N181" s="41">
        <f t="shared" si="5"/>
        <v>1.226027751819289</v>
      </c>
      <c r="O181" s="22"/>
    </row>
    <row r="182" spans="1:15" x14ac:dyDescent="0.25">
      <c r="A182" s="51">
        <v>41297</v>
      </c>
      <c r="B182" s="179" t="s">
        <v>18</v>
      </c>
      <c r="C182" s="179" t="s">
        <v>19</v>
      </c>
      <c r="D182" s="5">
        <v>4</v>
      </c>
      <c r="E182" s="36" t="s">
        <v>170</v>
      </c>
      <c r="F182" s="179">
        <v>641</v>
      </c>
      <c r="G182" s="5"/>
      <c r="H182" s="179">
        <v>127.8</v>
      </c>
      <c r="I182" s="179">
        <v>39.1</v>
      </c>
      <c r="J182" s="179">
        <f t="shared" si="4"/>
        <v>88.699999999999989</v>
      </c>
      <c r="K182" s="5"/>
      <c r="L182" s="5" t="s">
        <v>169</v>
      </c>
      <c r="M182" s="5">
        <v>84.418970000000002</v>
      </c>
      <c r="N182" s="41">
        <f t="shared" si="5"/>
        <v>1.0507117061485112</v>
      </c>
      <c r="O182" s="22"/>
    </row>
    <row r="183" spans="1:15" x14ac:dyDescent="0.25">
      <c r="A183" s="51">
        <v>41297</v>
      </c>
      <c r="B183" s="179" t="s">
        <v>18</v>
      </c>
      <c r="C183" s="179" t="s">
        <v>19</v>
      </c>
      <c r="D183" s="5">
        <v>4</v>
      </c>
      <c r="E183" s="36" t="s">
        <v>242</v>
      </c>
      <c r="F183" s="179">
        <v>665</v>
      </c>
      <c r="G183" s="5"/>
      <c r="H183" s="179">
        <v>119.7</v>
      </c>
      <c r="I183" s="179">
        <v>38.799999999999997</v>
      </c>
      <c r="J183" s="179">
        <f t="shared" si="4"/>
        <v>80.900000000000006</v>
      </c>
      <c r="K183" s="5"/>
      <c r="L183" s="5" t="s">
        <v>169</v>
      </c>
      <c r="M183" s="5">
        <v>84.418970000000002</v>
      </c>
      <c r="N183" s="41">
        <f t="shared" si="5"/>
        <v>0.9583154118085071</v>
      </c>
      <c r="O183" s="22"/>
    </row>
    <row r="184" spans="1:15" x14ac:dyDescent="0.25">
      <c r="A184" s="51">
        <v>41297</v>
      </c>
      <c r="B184" s="179" t="s">
        <v>18</v>
      </c>
      <c r="C184" s="179" t="s">
        <v>19</v>
      </c>
      <c r="D184" s="5">
        <v>5</v>
      </c>
      <c r="E184" s="36" t="s">
        <v>177</v>
      </c>
      <c r="F184" s="179">
        <v>656</v>
      </c>
      <c r="G184" s="5"/>
      <c r="H184" s="179">
        <v>159.6</v>
      </c>
      <c r="I184" s="179">
        <v>39.5</v>
      </c>
      <c r="J184" s="179">
        <f t="shared" si="4"/>
        <v>120.1</v>
      </c>
      <c r="K184" s="5"/>
      <c r="L184" s="5" t="s">
        <v>169</v>
      </c>
      <c r="M184" s="5">
        <v>84.418970000000002</v>
      </c>
      <c r="N184" s="41">
        <f t="shared" si="5"/>
        <v>1.4226660192608367</v>
      </c>
      <c r="O184" s="22"/>
    </row>
    <row r="185" spans="1:15" x14ac:dyDescent="0.25">
      <c r="A185" s="51">
        <v>41297</v>
      </c>
      <c r="B185" s="179" t="s">
        <v>18</v>
      </c>
      <c r="C185" s="179" t="s">
        <v>19</v>
      </c>
      <c r="D185" s="5">
        <v>5</v>
      </c>
      <c r="E185" s="36" t="s">
        <v>170</v>
      </c>
      <c r="F185" s="179">
        <v>659</v>
      </c>
      <c r="G185" s="5"/>
      <c r="H185" s="179">
        <v>114.4</v>
      </c>
      <c r="I185" s="179">
        <v>39.299999999999997</v>
      </c>
      <c r="J185" s="179">
        <f t="shared" si="4"/>
        <v>75.100000000000009</v>
      </c>
      <c r="K185" s="5"/>
      <c r="L185" s="5" t="s">
        <v>169</v>
      </c>
      <c r="M185" s="5">
        <v>84.418970000000002</v>
      </c>
      <c r="N185" s="41">
        <f t="shared" si="5"/>
        <v>0.88961047499158075</v>
      </c>
      <c r="O185" s="22"/>
    </row>
    <row r="186" spans="1:15" x14ac:dyDescent="0.25">
      <c r="A186" s="51">
        <v>41297</v>
      </c>
      <c r="B186" s="179" t="s">
        <v>18</v>
      </c>
      <c r="C186" s="179" t="s">
        <v>19</v>
      </c>
      <c r="D186" s="5">
        <v>6</v>
      </c>
      <c r="E186" s="36" t="s">
        <v>177</v>
      </c>
      <c r="F186" s="179">
        <v>667</v>
      </c>
      <c r="G186" s="5"/>
      <c r="H186" s="179">
        <v>158</v>
      </c>
      <c r="I186" s="179">
        <v>39.200000000000003</v>
      </c>
      <c r="J186" s="179">
        <f t="shared" si="4"/>
        <v>118.8</v>
      </c>
      <c r="K186" s="5"/>
      <c r="L186" s="5" t="s">
        <v>169</v>
      </c>
      <c r="M186" s="5">
        <v>84.418970000000002</v>
      </c>
      <c r="N186" s="41">
        <f t="shared" si="5"/>
        <v>1.407266636870836</v>
      </c>
      <c r="O186" s="22"/>
    </row>
    <row r="187" spans="1:15" x14ac:dyDescent="0.25">
      <c r="A187" s="51">
        <v>41297</v>
      </c>
      <c r="B187" s="179" t="s">
        <v>18</v>
      </c>
      <c r="C187" s="179" t="s">
        <v>19</v>
      </c>
      <c r="D187" s="5">
        <v>6</v>
      </c>
      <c r="E187" s="36" t="s">
        <v>170</v>
      </c>
      <c r="F187" s="179">
        <v>646</v>
      </c>
      <c r="G187" s="5"/>
      <c r="H187" s="179">
        <v>138</v>
      </c>
      <c r="I187" s="179">
        <v>38.9</v>
      </c>
      <c r="J187" s="179">
        <f t="shared" si="4"/>
        <v>99.1</v>
      </c>
      <c r="K187" s="5"/>
      <c r="L187" s="5" t="s">
        <v>169</v>
      </c>
      <c r="M187" s="5">
        <v>84.418970000000002</v>
      </c>
      <c r="N187" s="41">
        <f t="shared" si="5"/>
        <v>1.1739067652685171</v>
      </c>
      <c r="O187" s="22"/>
    </row>
    <row r="188" spans="1:15" x14ac:dyDescent="0.25">
      <c r="A188" s="51">
        <v>41300</v>
      </c>
      <c r="B188" s="179" t="s">
        <v>82</v>
      </c>
      <c r="C188" s="179" t="s">
        <v>867</v>
      </c>
      <c r="D188" s="5">
        <v>1</v>
      </c>
      <c r="E188" s="36" t="s">
        <v>177</v>
      </c>
      <c r="F188" s="179">
        <v>619</v>
      </c>
      <c r="G188" s="5"/>
      <c r="H188" s="179">
        <v>165.9</v>
      </c>
      <c r="I188" s="179">
        <v>39.1</v>
      </c>
      <c r="J188" s="179">
        <f t="shared" si="4"/>
        <v>126.80000000000001</v>
      </c>
      <c r="K188" s="5"/>
      <c r="L188" s="5" t="s">
        <v>243</v>
      </c>
      <c r="M188" s="35">
        <f>3.75*5.5*5.5</f>
        <v>113.4375</v>
      </c>
      <c r="N188" s="41">
        <f t="shared" si="5"/>
        <v>1.1177961432506889</v>
      </c>
      <c r="O188" s="22"/>
    </row>
    <row r="189" spans="1:15" x14ac:dyDescent="0.25">
      <c r="A189" s="51">
        <v>41300</v>
      </c>
      <c r="B189" s="179" t="s">
        <v>82</v>
      </c>
      <c r="C189" s="179" t="s">
        <v>867</v>
      </c>
      <c r="D189" s="5">
        <v>1</v>
      </c>
      <c r="E189" s="36" t="s">
        <v>170</v>
      </c>
      <c r="F189" s="179">
        <v>626</v>
      </c>
      <c r="G189" s="5"/>
      <c r="H189" s="179">
        <v>196.1</v>
      </c>
      <c r="I189" s="179">
        <v>39.299999999999997</v>
      </c>
      <c r="J189" s="179">
        <f t="shared" si="4"/>
        <v>156.80000000000001</v>
      </c>
      <c r="K189" s="5"/>
      <c r="L189" s="5" t="s">
        <v>244</v>
      </c>
      <c r="M189" s="35">
        <f>4*4.75*5</f>
        <v>95</v>
      </c>
      <c r="N189" s="41">
        <f t="shared" si="5"/>
        <v>1.6505263157894738</v>
      </c>
      <c r="O189" s="22"/>
    </row>
    <row r="190" spans="1:15" x14ac:dyDescent="0.25">
      <c r="A190" s="51">
        <v>41300</v>
      </c>
      <c r="B190" s="179" t="s">
        <v>82</v>
      </c>
      <c r="C190" s="179" t="s">
        <v>867</v>
      </c>
      <c r="D190" s="5">
        <v>1</v>
      </c>
      <c r="E190" s="36" t="s">
        <v>245</v>
      </c>
      <c r="F190" s="179">
        <v>623</v>
      </c>
      <c r="G190" s="5"/>
      <c r="H190" s="179">
        <v>81.8</v>
      </c>
      <c r="I190" s="179">
        <v>39.1</v>
      </c>
      <c r="J190" s="179">
        <f t="shared" si="4"/>
        <v>42.699999999999996</v>
      </c>
      <c r="K190" s="5"/>
      <c r="L190" s="5" t="s">
        <v>246</v>
      </c>
      <c r="M190" s="35">
        <f>2.5*3.1*4.6</f>
        <v>35.65</v>
      </c>
      <c r="N190" s="41">
        <f t="shared" si="5"/>
        <v>1.1977559607293127</v>
      </c>
      <c r="O190" s="22"/>
    </row>
    <row r="191" spans="1:15" x14ac:dyDescent="0.25">
      <c r="A191" s="51">
        <v>41300</v>
      </c>
      <c r="B191" s="179" t="s">
        <v>82</v>
      </c>
      <c r="C191" s="179" t="s">
        <v>867</v>
      </c>
      <c r="D191" s="5">
        <v>2</v>
      </c>
      <c r="E191" s="36" t="s">
        <v>214</v>
      </c>
      <c r="F191" s="179">
        <v>622</v>
      </c>
      <c r="G191" s="5"/>
      <c r="H191" s="40">
        <v>173.44</v>
      </c>
      <c r="I191" s="179">
        <v>39.03</v>
      </c>
      <c r="J191" s="179">
        <f t="shared" si="4"/>
        <v>134.41</v>
      </c>
      <c r="K191" s="5"/>
      <c r="L191" s="5" t="s">
        <v>247</v>
      </c>
      <c r="M191" s="35">
        <f>4*39.5919</f>
        <v>158.36760000000001</v>
      </c>
      <c r="N191" s="41">
        <f t="shared" si="5"/>
        <v>0.84872158193974012</v>
      </c>
      <c r="O191" s="22"/>
    </row>
    <row r="192" spans="1:15" x14ac:dyDescent="0.25">
      <c r="A192" s="51">
        <v>41300</v>
      </c>
      <c r="B192" s="179" t="s">
        <v>82</v>
      </c>
      <c r="C192" s="179" t="s">
        <v>867</v>
      </c>
      <c r="D192" s="5">
        <v>2</v>
      </c>
      <c r="E192" s="36" t="s">
        <v>216</v>
      </c>
      <c r="F192" s="179">
        <v>621</v>
      </c>
      <c r="G192" s="5"/>
      <c r="H192" s="179">
        <v>124</v>
      </c>
      <c r="I192" s="179">
        <v>39.4</v>
      </c>
      <c r="J192" s="179">
        <f t="shared" si="4"/>
        <v>84.6</v>
      </c>
      <c r="K192" s="5"/>
      <c r="L192" s="5" t="s">
        <v>248</v>
      </c>
      <c r="M192" s="35">
        <f>5*4.2*5</f>
        <v>105</v>
      </c>
      <c r="N192" s="41">
        <f t="shared" si="5"/>
        <v>0.80571428571428561</v>
      </c>
      <c r="O192" s="22"/>
    </row>
    <row r="193" spans="1:15" x14ac:dyDescent="0.25">
      <c r="A193" s="51">
        <v>41300</v>
      </c>
      <c r="B193" s="179" t="s">
        <v>82</v>
      </c>
      <c r="C193" s="179" t="s">
        <v>867</v>
      </c>
      <c r="D193" s="5">
        <v>2</v>
      </c>
      <c r="E193" s="36" t="s">
        <v>170</v>
      </c>
      <c r="F193" s="179">
        <v>616</v>
      </c>
      <c r="G193" s="5"/>
      <c r="H193" s="40">
        <v>168.83</v>
      </c>
      <c r="I193" s="179">
        <v>38.75</v>
      </c>
      <c r="J193" s="179">
        <f t="shared" si="4"/>
        <v>130.08000000000001</v>
      </c>
      <c r="K193" s="5"/>
      <c r="L193" s="5" t="s">
        <v>249</v>
      </c>
      <c r="M193" s="35">
        <f>4*5*4.8</f>
        <v>96</v>
      </c>
      <c r="N193" s="41">
        <f t="shared" si="5"/>
        <v>1.3550000000000002</v>
      </c>
      <c r="O193" s="22"/>
    </row>
    <row r="194" spans="1:15" x14ac:dyDescent="0.25">
      <c r="A194" s="51">
        <v>41300</v>
      </c>
      <c r="B194" s="179" t="s">
        <v>82</v>
      </c>
      <c r="C194" s="179" t="s">
        <v>867</v>
      </c>
      <c r="D194" s="5">
        <v>3</v>
      </c>
      <c r="E194" s="36" t="s">
        <v>200</v>
      </c>
      <c r="F194" s="179">
        <v>617</v>
      </c>
      <c r="G194" s="5"/>
      <c r="H194" s="179">
        <v>124.6</v>
      </c>
      <c r="I194" s="179">
        <v>39.299999999999997</v>
      </c>
      <c r="J194" s="179">
        <f t="shared" ref="J194:J214" si="6">H194-I194</f>
        <v>85.3</v>
      </c>
      <c r="K194" s="5"/>
      <c r="L194" s="5" t="s">
        <v>250</v>
      </c>
      <c r="M194" s="35">
        <f>3*39.5919</f>
        <v>118.7757</v>
      </c>
      <c r="N194" s="41">
        <f t="shared" ref="N194:N214" si="7">J194/M194</f>
        <v>0.71816036445165132</v>
      </c>
      <c r="O194" s="22"/>
    </row>
    <row r="195" spans="1:15" x14ac:dyDescent="0.25">
      <c r="A195" s="51">
        <v>41300</v>
      </c>
      <c r="B195" s="179" t="s">
        <v>82</v>
      </c>
      <c r="C195" s="179" t="s">
        <v>867</v>
      </c>
      <c r="D195" s="5">
        <v>3</v>
      </c>
      <c r="E195" s="36" t="s">
        <v>251</v>
      </c>
      <c r="F195" s="179">
        <v>611</v>
      </c>
      <c r="G195" s="5"/>
      <c r="H195" s="179">
        <v>159.4</v>
      </c>
      <c r="I195" s="179">
        <v>39.299999999999997</v>
      </c>
      <c r="J195" s="179">
        <f t="shared" si="6"/>
        <v>120.10000000000001</v>
      </c>
      <c r="K195" s="5"/>
      <c r="L195" s="5" t="s">
        <v>252</v>
      </c>
      <c r="M195" s="35">
        <f>4.2*5*4.5</f>
        <v>94.5</v>
      </c>
      <c r="N195" s="41">
        <f t="shared" si="7"/>
        <v>1.270899470899471</v>
      </c>
      <c r="O195" s="22"/>
    </row>
    <row r="196" spans="1:15" x14ac:dyDescent="0.25">
      <c r="A196" s="51">
        <v>41300</v>
      </c>
      <c r="B196" s="179" t="s">
        <v>82</v>
      </c>
      <c r="C196" s="179" t="s">
        <v>867</v>
      </c>
      <c r="D196" s="5">
        <v>3</v>
      </c>
      <c r="E196" s="36" t="s">
        <v>170</v>
      </c>
      <c r="F196" s="179">
        <v>612</v>
      </c>
      <c r="G196" s="5"/>
      <c r="H196" s="179">
        <v>175.3</v>
      </c>
      <c r="I196" s="179">
        <v>39.6</v>
      </c>
      <c r="J196" s="179">
        <f t="shared" si="6"/>
        <v>135.70000000000002</v>
      </c>
      <c r="K196" s="5"/>
      <c r="L196" s="5" t="s">
        <v>253</v>
      </c>
      <c r="M196" s="35">
        <f>4.2*5.2*4.2</f>
        <v>91.728000000000023</v>
      </c>
      <c r="N196" s="41">
        <f t="shared" si="7"/>
        <v>1.479373800802372</v>
      </c>
      <c r="O196" s="22"/>
    </row>
    <row r="197" spans="1:15" x14ac:dyDescent="0.25">
      <c r="A197" s="51">
        <v>41300</v>
      </c>
      <c r="B197" s="179" t="s">
        <v>82</v>
      </c>
      <c r="C197" s="179" t="s">
        <v>21</v>
      </c>
      <c r="D197" s="5">
        <v>1</v>
      </c>
      <c r="E197" s="36" t="s">
        <v>177</v>
      </c>
      <c r="F197" s="179">
        <v>654</v>
      </c>
      <c r="G197" s="5"/>
      <c r="H197" s="179">
        <v>246.9</v>
      </c>
      <c r="I197" s="179">
        <v>39.200000000000003</v>
      </c>
      <c r="J197" s="179">
        <f t="shared" si="6"/>
        <v>207.7</v>
      </c>
      <c r="K197" s="5"/>
      <c r="L197" s="5" t="s">
        <v>167</v>
      </c>
      <c r="M197" s="35">
        <v>162.32</v>
      </c>
      <c r="N197" s="41">
        <f t="shared" si="7"/>
        <v>1.2795712173484475</v>
      </c>
      <c r="O197" s="22"/>
    </row>
    <row r="198" spans="1:15" x14ac:dyDescent="0.25">
      <c r="A198" s="51">
        <v>41300</v>
      </c>
      <c r="B198" s="179" t="s">
        <v>82</v>
      </c>
      <c r="C198" s="179" t="s">
        <v>21</v>
      </c>
      <c r="D198" s="5">
        <v>1</v>
      </c>
      <c r="E198" s="36" t="s">
        <v>170</v>
      </c>
      <c r="F198" s="179">
        <v>663</v>
      </c>
      <c r="G198" s="5"/>
      <c r="H198" s="179">
        <v>192.6</v>
      </c>
      <c r="I198" s="179">
        <v>39.4</v>
      </c>
      <c r="J198" s="179">
        <f t="shared" si="6"/>
        <v>153.19999999999999</v>
      </c>
      <c r="K198" s="5"/>
      <c r="L198" s="5" t="s">
        <v>167</v>
      </c>
      <c r="M198" s="35">
        <v>162.32</v>
      </c>
      <c r="N198" s="41">
        <f t="shared" si="7"/>
        <v>0.94381468703794968</v>
      </c>
      <c r="O198" s="22"/>
    </row>
    <row r="199" spans="1:15" x14ac:dyDescent="0.25">
      <c r="A199" s="51">
        <v>41300</v>
      </c>
      <c r="B199" s="179" t="s">
        <v>82</v>
      </c>
      <c r="C199" s="179" t="s">
        <v>21</v>
      </c>
      <c r="D199" s="5">
        <v>1</v>
      </c>
      <c r="E199" s="36" t="s">
        <v>171</v>
      </c>
      <c r="F199" s="179">
        <v>642</v>
      </c>
      <c r="G199" s="5"/>
      <c r="H199" s="179">
        <v>122.1</v>
      </c>
      <c r="I199" s="179">
        <v>39.200000000000003</v>
      </c>
      <c r="J199" s="179">
        <f t="shared" si="6"/>
        <v>82.899999999999991</v>
      </c>
      <c r="K199" s="5"/>
      <c r="L199" s="5" t="s">
        <v>254</v>
      </c>
      <c r="M199" s="35">
        <f>3.25*4.5*3.5</f>
        <v>51.1875</v>
      </c>
      <c r="N199" s="41">
        <f t="shared" si="7"/>
        <v>1.6195360195360193</v>
      </c>
      <c r="O199" s="22"/>
    </row>
    <row r="200" spans="1:15" x14ac:dyDescent="0.25">
      <c r="A200" s="51">
        <v>41300</v>
      </c>
      <c r="B200" s="179" t="s">
        <v>82</v>
      </c>
      <c r="C200" s="179" t="s">
        <v>21</v>
      </c>
      <c r="D200" s="5">
        <v>2</v>
      </c>
      <c r="E200" s="36" t="s">
        <v>177</v>
      </c>
      <c r="F200" s="179">
        <v>554</v>
      </c>
      <c r="G200" s="5"/>
      <c r="H200" s="179">
        <v>173.9</v>
      </c>
      <c r="I200" s="179">
        <v>39.5</v>
      </c>
      <c r="J200" s="179">
        <f t="shared" si="6"/>
        <v>134.4</v>
      </c>
      <c r="K200" s="5"/>
      <c r="L200" s="5" t="s">
        <v>167</v>
      </c>
      <c r="M200" s="35">
        <v>162.32</v>
      </c>
      <c r="N200" s="41">
        <f t="shared" si="7"/>
        <v>0.82799408575653033</v>
      </c>
      <c r="O200" s="22"/>
    </row>
    <row r="201" spans="1:15" x14ac:dyDescent="0.25">
      <c r="A201" s="51">
        <v>41300</v>
      </c>
      <c r="B201" s="179" t="s">
        <v>82</v>
      </c>
      <c r="C201" s="179" t="s">
        <v>21</v>
      </c>
      <c r="D201" s="5">
        <v>2</v>
      </c>
      <c r="E201" s="36" t="s">
        <v>170</v>
      </c>
      <c r="F201" s="179" t="s">
        <v>255</v>
      </c>
      <c r="G201" s="5"/>
      <c r="H201" s="179">
        <v>182.3</v>
      </c>
      <c r="I201" s="179">
        <v>39.700000000000003</v>
      </c>
      <c r="J201" s="179">
        <f t="shared" si="6"/>
        <v>142.60000000000002</v>
      </c>
      <c r="K201" s="5"/>
      <c r="L201" s="5" t="s">
        <v>256</v>
      </c>
      <c r="M201" s="35">
        <f>39.5919*(4.1-1.2)</f>
        <v>114.81650999999998</v>
      </c>
      <c r="N201" s="41">
        <f t="shared" si="7"/>
        <v>1.2419816627417088</v>
      </c>
      <c r="O201" s="22"/>
    </row>
    <row r="202" spans="1:15" x14ac:dyDescent="0.25">
      <c r="A202" s="51">
        <v>41300</v>
      </c>
      <c r="B202" s="179" t="s">
        <v>82</v>
      </c>
      <c r="C202" s="179" t="s">
        <v>21</v>
      </c>
      <c r="D202" s="5">
        <v>2</v>
      </c>
      <c r="E202" s="36" t="s">
        <v>170</v>
      </c>
      <c r="F202" s="179" t="s">
        <v>257</v>
      </c>
      <c r="G202" s="5"/>
      <c r="H202" s="179">
        <v>216</v>
      </c>
      <c r="I202" s="179">
        <v>39.1</v>
      </c>
      <c r="J202" s="179">
        <f t="shared" si="6"/>
        <v>176.9</v>
      </c>
      <c r="K202" s="5"/>
      <c r="L202" s="5" t="s">
        <v>167</v>
      </c>
      <c r="M202" s="35">
        <v>162.32</v>
      </c>
      <c r="N202" s="41">
        <f t="shared" si="7"/>
        <v>1.0898225726959094</v>
      </c>
      <c r="O202" s="22"/>
    </row>
    <row r="203" spans="1:15" x14ac:dyDescent="0.25">
      <c r="A203" s="51">
        <v>41300</v>
      </c>
      <c r="B203" s="179" t="s">
        <v>82</v>
      </c>
      <c r="C203" s="179" t="s">
        <v>21</v>
      </c>
      <c r="D203" s="5">
        <v>3</v>
      </c>
      <c r="E203" s="36" t="s">
        <v>177</v>
      </c>
      <c r="F203" s="179">
        <v>675</v>
      </c>
      <c r="G203" s="5"/>
      <c r="H203" s="179">
        <v>177.7</v>
      </c>
      <c r="I203" s="179">
        <v>39.5</v>
      </c>
      <c r="J203" s="179">
        <f t="shared" si="6"/>
        <v>138.19999999999999</v>
      </c>
      <c r="K203" s="5"/>
      <c r="L203" s="5" t="s">
        <v>167</v>
      </c>
      <c r="M203" s="35">
        <v>162.32</v>
      </c>
      <c r="N203" s="41">
        <f t="shared" si="7"/>
        <v>0.85140463282405121</v>
      </c>
      <c r="O203" s="22"/>
    </row>
    <row r="204" spans="1:15" x14ac:dyDescent="0.25">
      <c r="A204" s="51">
        <v>41300</v>
      </c>
      <c r="B204" s="179" t="s">
        <v>82</v>
      </c>
      <c r="C204" s="179" t="s">
        <v>21</v>
      </c>
      <c r="D204" s="5">
        <v>3</v>
      </c>
      <c r="E204" s="36" t="s">
        <v>170</v>
      </c>
      <c r="F204" s="179">
        <v>645</v>
      </c>
      <c r="G204" s="5"/>
      <c r="H204" s="179">
        <v>141.80000000000001</v>
      </c>
      <c r="I204" s="179">
        <v>39.200000000000003</v>
      </c>
      <c r="J204" s="179">
        <f t="shared" si="6"/>
        <v>102.60000000000001</v>
      </c>
      <c r="K204" s="5"/>
      <c r="L204" s="5" t="s">
        <v>258</v>
      </c>
      <c r="M204" s="35">
        <v>162.32</v>
      </c>
      <c r="N204" s="41">
        <f t="shared" si="7"/>
        <v>0.63208477082306558</v>
      </c>
      <c r="O204" s="22"/>
    </row>
    <row r="205" spans="1:15" x14ac:dyDescent="0.25">
      <c r="A205" s="51">
        <v>41300</v>
      </c>
      <c r="B205" s="179" t="s">
        <v>82</v>
      </c>
      <c r="C205" s="179" t="s">
        <v>21</v>
      </c>
      <c r="D205" s="5">
        <v>3</v>
      </c>
      <c r="E205" s="36" t="s">
        <v>171</v>
      </c>
      <c r="F205" s="179">
        <v>651</v>
      </c>
      <c r="G205" s="5"/>
      <c r="H205" s="179">
        <v>197.6</v>
      </c>
      <c r="I205" s="179">
        <v>38.6</v>
      </c>
      <c r="J205" s="179">
        <f t="shared" si="6"/>
        <v>159</v>
      </c>
      <c r="K205" s="5"/>
      <c r="L205" s="5" t="s">
        <v>259</v>
      </c>
      <c r="M205" s="35">
        <f>39.5919*3.1</f>
        <v>122.73489000000001</v>
      </c>
      <c r="N205" s="41">
        <f t="shared" si="7"/>
        <v>1.2954751497312622</v>
      </c>
      <c r="O205" s="22"/>
    </row>
    <row r="206" spans="1:15" x14ac:dyDescent="0.25">
      <c r="A206" s="51">
        <v>41300</v>
      </c>
      <c r="B206" s="179" t="s">
        <v>82</v>
      </c>
      <c r="C206" s="179" t="s">
        <v>19</v>
      </c>
      <c r="D206" s="5">
        <v>1</v>
      </c>
      <c r="E206" s="36" t="s">
        <v>177</v>
      </c>
      <c r="F206" s="179">
        <v>658</v>
      </c>
      <c r="G206" s="5"/>
      <c r="H206" s="179">
        <v>210.9</v>
      </c>
      <c r="I206" s="179">
        <v>38.9</v>
      </c>
      <c r="J206" s="179">
        <f t="shared" si="6"/>
        <v>172</v>
      </c>
      <c r="K206" s="5"/>
      <c r="L206" s="5" t="s">
        <v>260</v>
      </c>
      <c r="M206" s="35">
        <f>5.3*5.1*5</f>
        <v>135.14999999999998</v>
      </c>
      <c r="N206" s="41">
        <f t="shared" si="7"/>
        <v>1.2726600073991863</v>
      </c>
      <c r="O206" s="22"/>
    </row>
    <row r="207" spans="1:15" x14ac:dyDescent="0.25">
      <c r="A207" s="51">
        <v>41300</v>
      </c>
      <c r="B207" s="179" t="s">
        <v>82</v>
      </c>
      <c r="C207" s="179" t="s">
        <v>19</v>
      </c>
      <c r="D207" s="5">
        <v>1</v>
      </c>
      <c r="E207" s="36" t="s">
        <v>170</v>
      </c>
      <c r="F207" s="179">
        <v>647</v>
      </c>
      <c r="G207" s="5"/>
      <c r="H207" s="179">
        <v>228.1</v>
      </c>
      <c r="I207" s="179">
        <v>38.700000000000003</v>
      </c>
      <c r="J207" s="179">
        <f t="shared" si="6"/>
        <v>189.39999999999998</v>
      </c>
      <c r="K207" s="5"/>
      <c r="L207" s="5" t="s">
        <v>261</v>
      </c>
      <c r="M207" s="35">
        <f>4.8*5.2*5</f>
        <v>124.80000000000001</v>
      </c>
      <c r="N207" s="41">
        <f t="shared" si="7"/>
        <v>1.5176282051282048</v>
      </c>
      <c r="O207" s="22"/>
    </row>
    <row r="208" spans="1:15" x14ac:dyDescent="0.25">
      <c r="A208" s="51">
        <v>41300</v>
      </c>
      <c r="B208" s="179" t="s">
        <v>82</v>
      </c>
      <c r="C208" s="179" t="s">
        <v>19</v>
      </c>
      <c r="D208" s="5">
        <v>1</v>
      </c>
      <c r="E208" s="36" t="s">
        <v>171</v>
      </c>
      <c r="F208" s="179">
        <v>666</v>
      </c>
      <c r="G208" s="5"/>
      <c r="H208" s="40">
        <v>182.54</v>
      </c>
      <c r="I208" s="179">
        <v>3.5590000000000002</v>
      </c>
      <c r="J208" s="179">
        <f t="shared" si="6"/>
        <v>178.98099999999999</v>
      </c>
      <c r="K208" s="5"/>
      <c r="L208" s="5" t="s">
        <v>262</v>
      </c>
      <c r="M208" s="35">
        <f>4.5*5.5*4.75</f>
        <v>117.5625</v>
      </c>
      <c r="N208" s="41">
        <f t="shared" si="7"/>
        <v>1.5224327485380116</v>
      </c>
      <c r="O208" s="22" t="s">
        <v>587</v>
      </c>
    </row>
    <row r="209" spans="1:15" x14ac:dyDescent="0.25">
      <c r="A209" s="51">
        <v>41300</v>
      </c>
      <c r="B209" s="179" t="s">
        <v>82</v>
      </c>
      <c r="C209" s="179" t="s">
        <v>19</v>
      </c>
      <c r="D209" s="5">
        <v>2</v>
      </c>
      <c r="E209" s="36" t="s">
        <v>177</v>
      </c>
      <c r="F209" s="179">
        <v>629</v>
      </c>
      <c r="G209" s="5"/>
      <c r="H209" s="40">
        <f>155.25+105.75</f>
        <v>261</v>
      </c>
      <c r="I209" s="179">
        <f>39.18+3.565</f>
        <v>42.744999999999997</v>
      </c>
      <c r="J209" s="179">
        <f t="shared" si="6"/>
        <v>218.255</v>
      </c>
      <c r="K209" s="5"/>
      <c r="L209" s="5" t="s">
        <v>263</v>
      </c>
      <c r="M209" s="35">
        <f>5.1*5*5.25</f>
        <v>133.875</v>
      </c>
      <c r="N209" s="41">
        <f t="shared" si="7"/>
        <v>1.6302894491129785</v>
      </c>
      <c r="O209" s="22"/>
    </row>
    <row r="210" spans="1:15" x14ac:dyDescent="0.25">
      <c r="A210" s="51">
        <v>41300</v>
      </c>
      <c r="B210" s="179" t="s">
        <v>82</v>
      </c>
      <c r="C210" s="179" t="s">
        <v>19</v>
      </c>
      <c r="D210" s="5">
        <v>2</v>
      </c>
      <c r="E210" s="36" t="s">
        <v>170</v>
      </c>
      <c r="F210" s="179">
        <v>630</v>
      </c>
      <c r="G210" s="5"/>
      <c r="H210" s="179">
        <v>204</v>
      </c>
      <c r="I210" s="179">
        <v>39.6</v>
      </c>
      <c r="J210" s="179">
        <f t="shared" si="6"/>
        <v>164.4</v>
      </c>
      <c r="K210" s="5"/>
      <c r="L210" s="5" t="s">
        <v>264</v>
      </c>
      <c r="M210" s="35">
        <f>5*4.75*5</f>
        <v>118.75</v>
      </c>
      <c r="N210" s="41">
        <f t="shared" si="7"/>
        <v>1.384421052631579</v>
      </c>
      <c r="O210" s="22"/>
    </row>
    <row r="211" spans="1:15" x14ac:dyDescent="0.25">
      <c r="A211" s="51">
        <v>41300</v>
      </c>
      <c r="B211" s="179" t="s">
        <v>82</v>
      </c>
      <c r="C211" s="179" t="s">
        <v>19</v>
      </c>
      <c r="D211" s="5">
        <v>2</v>
      </c>
      <c r="E211" s="36" t="s">
        <v>171</v>
      </c>
      <c r="F211" s="179">
        <v>662</v>
      </c>
      <c r="G211" s="5"/>
      <c r="H211" s="40">
        <v>189.35</v>
      </c>
      <c r="I211" s="179">
        <v>39.4</v>
      </c>
      <c r="J211" s="179">
        <f t="shared" si="6"/>
        <v>149.94999999999999</v>
      </c>
      <c r="K211" s="5"/>
      <c r="L211" s="5" t="s">
        <v>265</v>
      </c>
      <c r="M211" s="35">
        <f>5.25*5*4</f>
        <v>105</v>
      </c>
      <c r="N211" s="41">
        <f t="shared" si="7"/>
        <v>1.4280952380952381</v>
      </c>
      <c r="O211" s="22"/>
    </row>
    <row r="212" spans="1:15" x14ac:dyDescent="0.25">
      <c r="A212" s="51">
        <v>41300</v>
      </c>
      <c r="B212" s="179" t="s">
        <v>82</v>
      </c>
      <c r="C212" s="179" t="s">
        <v>19</v>
      </c>
      <c r="D212" s="5">
        <v>3</v>
      </c>
      <c r="E212" s="36" t="s">
        <v>177</v>
      </c>
      <c r="F212" s="179">
        <v>653</v>
      </c>
      <c r="G212" s="5"/>
      <c r="H212" s="179">
        <v>164.3</v>
      </c>
      <c r="I212" s="179">
        <v>39.4</v>
      </c>
      <c r="J212" s="179">
        <f t="shared" si="6"/>
        <v>124.9</v>
      </c>
      <c r="K212" s="5"/>
      <c r="L212" s="5" t="s">
        <v>266</v>
      </c>
      <c r="M212" s="35">
        <f>4*5*5.4</f>
        <v>108</v>
      </c>
      <c r="N212" s="41">
        <f t="shared" si="7"/>
        <v>1.1564814814814814</v>
      </c>
      <c r="O212" s="22"/>
    </row>
    <row r="213" spans="1:15" x14ac:dyDescent="0.25">
      <c r="A213" s="51">
        <v>41300</v>
      </c>
      <c r="B213" s="179" t="s">
        <v>82</v>
      </c>
      <c r="C213" s="179" t="s">
        <v>19</v>
      </c>
      <c r="D213" s="5">
        <v>3</v>
      </c>
      <c r="E213" s="36" t="s">
        <v>170</v>
      </c>
      <c r="F213" s="179">
        <v>650</v>
      </c>
      <c r="G213" s="5"/>
      <c r="H213" s="179">
        <v>188.7</v>
      </c>
      <c r="I213" s="179">
        <v>39.5</v>
      </c>
      <c r="J213" s="179">
        <f t="shared" si="6"/>
        <v>149.19999999999999</v>
      </c>
      <c r="K213" s="5"/>
      <c r="L213" s="5" t="s">
        <v>267</v>
      </c>
      <c r="M213" s="35">
        <f>4.2*5*4.8</f>
        <v>100.8</v>
      </c>
      <c r="N213" s="41">
        <f t="shared" si="7"/>
        <v>1.48015873015873</v>
      </c>
      <c r="O213" s="22"/>
    </row>
    <row r="214" spans="1:15" x14ac:dyDescent="0.25">
      <c r="A214" s="51">
        <v>41300</v>
      </c>
      <c r="B214" s="179" t="s">
        <v>82</v>
      </c>
      <c r="C214" s="179" t="s">
        <v>19</v>
      </c>
      <c r="D214" s="5">
        <v>3</v>
      </c>
      <c r="E214" s="36" t="s">
        <v>171</v>
      </c>
      <c r="F214" s="179">
        <v>644</v>
      </c>
      <c r="G214" s="5"/>
      <c r="H214" s="179">
        <v>112.2</v>
      </c>
      <c r="I214" s="179">
        <v>39.200000000000003</v>
      </c>
      <c r="J214" s="179">
        <f t="shared" si="6"/>
        <v>73</v>
      </c>
      <c r="K214" s="5"/>
      <c r="L214" s="5" t="s">
        <v>268</v>
      </c>
      <c r="M214" s="35">
        <f>3.2*4*3.5</f>
        <v>44.800000000000004</v>
      </c>
      <c r="N214" s="41">
        <f t="shared" si="7"/>
        <v>1.6294642857142856</v>
      </c>
      <c r="O214" s="22"/>
    </row>
    <row r="215" spans="1:15" x14ac:dyDescent="0.25">
      <c r="A215" s="51">
        <v>41295</v>
      </c>
      <c r="B215" s="179" t="s">
        <v>75</v>
      </c>
      <c r="C215" s="179" t="s">
        <v>3</v>
      </c>
      <c r="D215" s="5">
        <v>1</v>
      </c>
      <c r="E215" s="179" t="s">
        <v>177</v>
      </c>
      <c r="F215" s="179" t="s">
        <v>271</v>
      </c>
      <c r="G215" s="5"/>
      <c r="H215" s="179">
        <v>108.5</v>
      </c>
      <c r="I215" s="179">
        <v>39.200000000000003</v>
      </c>
      <c r="J215" s="179">
        <f>+H215-I215</f>
        <v>69.3</v>
      </c>
      <c r="K215" s="5"/>
      <c r="L215" s="5" t="s">
        <v>169</v>
      </c>
      <c r="M215" s="22">
        <v>84.418970000000002</v>
      </c>
      <c r="N215" s="41">
        <f t="shared" ref="N215:N278" si="8">J215/M215</f>
        <v>0.82090553817465428</v>
      </c>
      <c r="O215" s="22"/>
    </row>
    <row r="216" spans="1:15" x14ac:dyDescent="0.25">
      <c r="A216" s="51">
        <v>41295</v>
      </c>
      <c r="B216" s="179" t="s">
        <v>75</v>
      </c>
      <c r="C216" s="179" t="s">
        <v>3</v>
      </c>
      <c r="D216" s="5">
        <v>1</v>
      </c>
      <c r="E216" s="179" t="s">
        <v>270</v>
      </c>
      <c r="F216" s="179" t="s">
        <v>272</v>
      </c>
      <c r="G216" s="5"/>
      <c r="H216" s="179">
        <v>90.9</v>
      </c>
      <c r="I216" s="179">
        <v>38.700000000000003</v>
      </c>
      <c r="J216" s="179">
        <f t="shared" ref="J216:J226" si="9">+H216-I216</f>
        <v>52.2</v>
      </c>
      <c r="K216" s="5"/>
      <c r="L216" s="5" t="s">
        <v>169</v>
      </c>
      <c r="M216" s="22">
        <v>84.418970000000002</v>
      </c>
      <c r="N216" s="41">
        <f t="shared" si="8"/>
        <v>0.61834443135233708</v>
      </c>
      <c r="O216" s="22"/>
    </row>
    <row r="217" spans="1:15" x14ac:dyDescent="0.25">
      <c r="A217" s="51">
        <v>41295</v>
      </c>
      <c r="B217" s="179" t="s">
        <v>75</v>
      </c>
      <c r="C217" s="179" t="s">
        <v>3</v>
      </c>
      <c r="D217" s="5">
        <v>2</v>
      </c>
      <c r="E217" s="179" t="s">
        <v>177</v>
      </c>
      <c r="F217" s="179" t="s">
        <v>273</v>
      </c>
      <c r="G217" s="5"/>
      <c r="H217" s="179">
        <v>145.80000000000001</v>
      </c>
      <c r="I217" s="179">
        <v>39.200000000000003</v>
      </c>
      <c r="J217" s="179">
        <f t="shared" si="9"/>
        <v>106.60000000000001</v>
      </c>
      <c r="K217" s="5"/>
      <c r="L217" s="5" t="s">
        <v>169</v>
      </c>
      <c r="M217" s="22">
        <v>84.418970000000002</v>
      </c>
      <c r="N217" s="41">
        <f t="shared" si="8"/>
        <v>1.26274935598006</v>
      </c>
      <c r="O217" s="22"/>
    </row>
    <row r="218" spans="1:15" x14ac:dyDescent="0.25">
      <c r="A218" s="51">
        <v>41295</v>
      </c>
      <c r="B218" s="179" t="s">
        <v>75</v>
      </c>
      <c r="C218" s="179" t="s">
        <v>3</v>
      </c>
      <c r="D218" s="5">
        <v>2</v>
      </c>
      <c r="E218" s="179" t="s">
        <v>274</v>
      </c>
      <c r="F218" s="179" t="s">
        <v>275</v>
      </c>
      <c r="G218" s="5"/>
      <c r="H218" s="179">
        <v>118</v>
      </c>
      <c r="I218" s="179">
        <v>39.200000000000003</v>
      </c>
      <c r="J218" s="179">
        <f t="shared" si="9"/>
        <v>78.8</v>
      </c>
      <c r="K218" s="5"/>
      <c r="L218" s="5" t="s">
        <v>169</v>
      </c>
      <c r="M218" s="22">
        <v>84.418970000000002</v>
      </c>
      <c r="N218" s="41">
        <f t="shared" si="8"/>
        <v>0.93343948640927499</v>
      </c>
      <c r="O218" s="22"/>
    </row>
    <row r="219" spans="1:15" x14ac:dyDescent="0.25">
      <c r="A219" s="51">
        <v>41295</v>
      </c>
      <c r="B219" s="179" t="s">
        <v>75</v>
      </c>
      <c r="C219" s="179" t="s">
        <v>3</v>
      </c>
      <c r="D219" s="5">
        <v>3</v>
      </c>
      <c r="E219" s="179" t="s">
        <v>177</v>
      </c>
      <c r="F219" s="179" t="s">
        <v>276</v>
      </c>
      <c r="G219" s="5"/>
      <c r="H219" s="179">
        <v>66</v>
      </c>
      <c r="I219" s="179">
        <v>39.200000000000003</v>
      </c>
      <c r="J219" s="179">
        <f t="shared" si="9"/>
        <v>26.799999999999997</v>
      </c>
      <c r="K219" s="5"/>
      <c r="L219" s="5" t="s">
        <v>169</v>
      </c>
      <c r="M219" s="22">
        <v>84.418970000000002</v>
      </c>
      <c r="N219" s="41">
        <f t="shared" si="8"/>
        <v>0.31746419080924582</v>
      </c>
      <c r="O219" s="22"/>
    </row>
    <row r="220" spans="1:15" x14ac:dyDescent="0.25">
      <c r="A220" s="51">
        <v>41295</v>
      </c>
      <c r="B220" s="179" t="s">
        <v>75</v>
      </c>
      <c r="C220" s="179" t="s">
        <v>3</v>
      </c>
      <c r="D220" s="5">
        <v>3</v>
      </c>
      <c r="E220" s="179" t="s">
        <v>270</v>
      </c>
      <c r="F220" s="179" t="s">
        <v>277</v>
      </c>
      <c r="G220" s="5"/>
      <c r="H220" s="179">
        <v>71</v>
      </c>
      <c r="I220" s="179">
        <v>39.299999999999997</v>
      </c>
      <c r="J220" s="179">
        <f t="shared" si="9"/>
        <v>31.700000000000003</v>
      </c>
      <c r="K220" s="5"/>
      <c r="L220" s="5" t="s">
        <v>169</v>
      </c>
      <c r="M220" s="22">
        <v>84.418970000000002</v>
      </c>
      <c r="N220" s="41">
        <f t="shared" si="8"/>
        <v>0.3755080167407871</v>
      </c>
      <c r="O220" s="22"/>
    </row>
    <row r="221" spans="1:15" x14ac:dyDescent="0.25">
      <c r="A221" s="51">
        <v>41295</v>
      </c>
      <c r="B221" s="179" t="s">
        <v>75</v>
      </c>
      <c r="C221" s="179" t="s">
        <v>3</v>
      </c>
      <c r="D221" s="5">
        <v>4</v>
      </c>
      <c r="E221" s="179" t="s">
        <v>177</v>
      </c>
      <c r="F221" s="179" t="s">
        <v>278</v>
      </c>
      <c r="G221" s="5"/>
      <c r="H221" s="179">
        <v>131.30000000000001</v>
      </c>
      <c r="I221" s="179">
        <v>38.9</v>
      </c>
      <c r="J221" s="179">
        <f t="shared" si="9"/>
        <v>92.4</v>
      </c>
      <c r="K221" s="5"/>
      <c r="L221" s="5" t="s">
        <v>169</v>
      </c>
      <c r="M221" s="22">
        <v>84.418970000000002</v>
      </c>
      <c r="N221" s="41">
        <f t="shared" si="8"/>
        <v>1.0945407175662059</v>
      </c>
      <c r="O221" s="22"/>
    </row>
    <row r="222" spans="1:15" x14ac:dyDescent="0.25">
      <c r="A222" s="51">
        <v>41295</v>
      </c>
      <c r="B222" s="179" t="s">
        <v>75</v>
      </c>
      <c r="C222" s="179" t="s">
        <v>3</v>
      </c>
      <c r="D222" s="5">
        <v>4</v>
      </c>
      <c r="E222" s="179" t="s">
        <v>279</v>
      </c>
      <c r="F222" s="179" t="s">
        <v>280</v>
      </c>
      <c r="G222" s="5"/>
      <c r="H222" s="179">
        <v>95.3</v>
      </c>
      <c r="I222" s="179">
        <v>38.5</v>
      </c>
      <c r="J222" s="179">
        <f t="shared" si="9"/>
        <v>56.8</v>
      </c>
      <c r="K222" s="5"/>
      <c r="L222" s="5" t="s">
        <v>169</v>
      </c>
      <c r="M222" s="22">
        <v>84.418970000000002</v>
      </c>
      <c r="N222" s="41">
        <f t="shared" si="8"/>
        <v>0.67283455365541656</v>
      </c>
      <c r="O222" s="22"/>
    </row>
    <row r="223" spans="1:15" x14ac:dyDescent="0.25">
      <c r="A223" s="51">
        <v>41295</v>
      </c>
      <c r="B223" s="179" t="s">
        <v>75</v>
      </c>
      <c r="C223" s="179" t="s">
        <v>3</v>
      </c>
      <c r="D223" s="5">
        <v>5</v>
      </c>
      <c r="E223" s="179" t="s">
        <v>177</v>
      </c>
      <c r="F223" s="179" t="s">
        <v>281</v>
      </c>
      <c r="G223" s="5"/>
      <c r="H223" s="179">
        <v>76.099999999999994</v>
      </c>
      <c r="I223" s="179">
        <v>39.4</v>
      </c>
      <c r="J223" s="179">
        <f t="shared" si="9"/>
        <v>36.699999999999996</v>
      </c>
      <c r="K223" s="5"/>
      <c r="L223" s="5" t="s">
        <v>169</v>
      </c>
      <c r="M223" s="22">
        <v>84.418970000000002</v>
      </c>
      <c r="N223" s="41">
        <f t="shared" si="8"/>
        <v>0.43473641054848211</v>
      </c>
      <c r="O223" s="22"/>
    </row>
    <row r="224" spans="1:15" x14ac:dyDescent="0.25">
      <c r="A224" s="51">
        <v>41295</v>
      </c>
      <c r="B224" s="179" t="s">
        <v>75</v>
      </c>
      <c r="C224" s="179" t="s">
        <v>3</v>
      </c>
      <c r="D224" s="5">
        <v>5</v>
      </c>
      <c r="E224" s="179" t="s">
        <v>282</v>
      </c>
      <c r="F224" s="179" t="s">
        <v>283</v>
      </c>
      <c r="G224" s="5"/>
      <c r="H224" s="179">
        <v>85.2</v>
      </c>
      <c r="I224" s="179">
        <v>39</v>
      </c>
      <c r="J224" s="179">
        <f t="shared" si="9"/>
        <v>46.2</v>
      </c>
      <c r="K224" s="5"/>
      <c r="L224" s="5" t="s">
        <v>169</v>
      </c>
      <c r="M224" s="22">
        <v>84.418970000000002</v>
      </c>
      <c r="N224" s="41">
        <f t="shared" si="8"/>
        <v>0.54727035878310293</v>
      </c>
      <c r="O224" s="22"/>
    </row>
    <row r="225" spans="1:15" x14ac:dyDescent="0.25">
      <c r="A225" s="51">
        <v>41295</v>
      </c>
      <c r="B225" s="179" t="s">
        <v>75</v>
      </c>
      <c r="C225" s="179" t="s">
        <v>3</v>
      </c>
      <c r="D225" s="5">
        <v>6</v>
      </c>
      <c r="E225" s="179" t="s">
        <v>177</v>
      </c>
      <c r="F225" s="179" t="s">
        <v>284</v>
      </c>
      <c r="G225" s="5"/>
      <c r="H225" s="179">
        <v>108.5</v>
      </c>
      <c r="I225" s="179">
        <v>39.200000000000003</v>
      </c>
      <c r="J225" s="179">
        <f t="shared" si="9"/>
        <v>69.3</v>
      </c>
      <c r="K225" s="5"/>
      <c r="L225" s="5" t="s">
        <v>169</v>
      </c>
      <c r="M225" s="22">
        <v>84.418970000000002</v>
      </c>
      <c r="N225" s="41">
        <f t="shared" si="8"/>
        <v>0.82090553817465428</v>
      </c>
      <c r="O225" s="22"/>
    </row>
    <row r="226" spans="1:15" x14ac:dyDescent="0.25">
      <c r="A226" s="51">
        <v>41295</v>
      </c>
      <c r="B226" s="179" t="s">
        <v>75</v>
      </c>
      <c r="C226" s="179" t="s">
        <v>3</v>
      </c>
      <c r="D226" s="5">
        <v>6</v>
      </c>
      <c r="E226" s="179" t="s">
        <v>230</v>
      </c>
      <c r="F226" s="179" t="s">
        <v>285</v>
      </c>
      <c r="G226" s="5"/>
      <c r="H226" s="179">
        <v>121.5</v>
      </c>
      <c r="I226" s="179">
        <v>39.200000000000003</v>
      </c>
      <c r="J226" s="179">
        <f t="shared" si="9"/>
        <v>82.3</v>
      </c>
      <c r="K226" s="5"/>
      <c r="L226" s="5" t="s">
        <v>169</v>
      </c>
      <c r="M226" s="22">
        <v>84.418970000000002</v>
      </c>
      <c r="N226" s="41">
        <f t="shared" si="8"/>
        <v>0.97489936207466166</v>
      </c>
      <c r="O226" s="22"/>
    </row>
    <row r="227" spans="1:15" x14ac:dyDescent="0.25">
      <c r="A227" s="51">
        <v>41294</v>
      </c>
      <c r="B227" s="179" t="s">
        <v>9</v>
      </c>
      <c r="C227" s="179" t="s">
        <v>3</v>
      </c>
      <c r="D227" s="5">
        <v>1</v>
      </c>
      <c r="E227" s="179" t="s">
        <v>177</v>
      </c>
      <c r="F227" s="179" t="s">
        <v>286</v>
      </c>
      <c r="G227" s="5"/>
      <c r="H227" s="179">
        <v>102.4</v>
      </c>
      <c r="I227" s="179">
        <v>39.4</v>
      </c>
      <c r="J227" s="179">
        <f>+H227-I227</f>
        <v>63.000000000000007</v>
      </c>
      <c r="K227" s="5"/>
      <c r="L227" s="5" t="s">
        <v>169</v>
      </c>
      <c r="M227" s="22">
        <v>84.418970000000002</v>
      </c>
      <c r="N227" s="41">
        <f t="shared" si="8"/>
        <v>0.74627776197695861</v>
      </c>
      <c r="O227" s="22"/>
    </row>
    <row r="228" spans="1:15" x14ac:dyDescent="0.25">
      <c r="A228" s="51">
        <v>41294</v>
      </c>
      <c r="B228" s="179" t="s">
        <v>9</v>
      </c>
      <c r="C228" s="179" t="s">
        <v>3</v>
      </c>
      <c r="D228" s="5">
        <v>1</v>
      </c>
      <c r="E228" s="179" t="s">
        <v>269</v>
      </c>
      <c r="F228" s="179" t="s">
        <v>287</v>
      </c>
      <c r="G228" s="5"/>
      <c r="H228" s="179">
        <v>151.4</v>
      </c>
      <c r="I228" s="179">
        <v>39.5</v>
      </c>
      <c r="J228" s="179">
        <f t="shared" ref="J228:J235" si="10">+H228-I228</f>
        <v>111.9</v>
      </c>
      <c r="K228" s="5"/>
      <c r="L228" s="5" t="s">
        <v>169</v>
      </c>
      <c r="M228" s="22">
        <v>84.418970000000002</v>
      </c>
      <c r="N228" s="41">
        <f t="shared" si="8"/>
        <v>1.3255314534162168</v>
      </c>
      <c r="O228" s="22"/>
    </row>
    <row r="229" spans="1:15" x14ac:dyDescent="0.25">
      <c r="A229" s="51">
        <v>41294</v>
      </c>
      <c r="B229" s="179" t="s">
        <v>9</v>
      </c>
      <c r="C229" s="179" t="s">
        <v>3</v>
      </c>
      <c r="D229" s="5">
        <v>2</v>
      </c>
      <c r="E229" s="179" t="s">
        <v>177</v>
      </c>
      <c r="F229" s="179" t="s">
        <v>288</v>
      </c>
      <c r="G229" s="5"/>
      <c r="H229" s="179">
        <v>129.6</v>
      </c>
      <c r="I229" s="179">
        <v>38.799999999999997</v>
      </c>
      <c r="J229" s="179">
        <f t="shared" si="10"/>
        <v>90.8</v>
      </c>
      <c r="K229" s="5"/>
      <c r="L229" s="5" t="s">
        <v>169</v>
      </c>
      <c r="M229" s="22">
        <v>84.418970000000002</v>
      </c>
      <c r="N229" s="41">
        <f t="shared" si="8"/>
        <v>1.0755876315477433</v>
      </c>
      <c r="O229" s="22"/>
    </row>
    <row r="230" spans="1:15" x14ac:dyDescent="0.25">
      <c r="A230" s="51">
        <v>41294</v>
      </c>
      <c r="B230" s="179" t="s">
        <v>9</v>
      </c>
      <c r="C230" s="179" t="s">
        <v>3</v>
      </c>
      <c r="D230" s="5">
        <v>2</v>
      </c>
      <c r="E230" s="179" t="s">
        <v>289</v>
      </c>
      <c r="F230" s="179" t="s">
        <v>290</v>
      </c>
      <c r="G230" s="5"/>
      <c r="H230" s="179">
        <v>99.8</v>
      </c>
      <c r="I230" s="179">
        <v>39.200000000000003</v>
      </c>
      <c r="J230" s="179">
        <f t="shared" si="10"/>
        <v>60.599999999999994</v>
      </c>
      <c r="K230" s="5"/>
      <c r="L230" s="5" t="s">
        <v>169</v>
      </c>
      <c r="M230" s="22">
        <v>84.418970000000002</v>
      </c>
      <c r="N230" s="41">
        <f t="shared" si="8"/>
        <v>0.71784813294926475</v>
      </c>
      <c r="O230" s="22"/>
    </row>
    <row r="231" spans="1:15" x14ac:dyDescent="0.25">
      <c r="A231" s="51">
        <v>41294</v>
      </c>
      <c r="B231" s="179" t="s">
        <v>9</v>
      </c>
      <c r="C231" s="179" t="s">
        <v>3</v>
      </c>
      <c r="D231" s="5">
        <v>3</v>
      </c>
      <c r="E231" s="179" t="s">
        <v>291</v>
      </c>
      <c r="F231" s="179" t="s">
        <v>292</v>
      </c>
      <c r="G231" s="5"/>
      <c r="H231" s="179">
        <v>81.5</v>
      </c>
      <c r="I231" s="179">
        <v>39.5</v>
      </c>
      <c r="J231" s="179">
        <f t="shared" si="10"/>
        <v>42</v>
      </c>
      <c r="K231" s="5"/>
      <c r="L231" s="5" t="s">
        <v>169</v>
      </c>
      <c r="M231" s="22">
        <v>84.418970000000002</v>
      </c>
      <c r="N231" s="41">
        <f t="shared" si="8"/>
        <v>0.49751850798463898</v>
      </c>
      <c r="O231" s="22"/>
    </row>
    <row r="232" spans="1:15" x14ac:dyDescent="0.25">
      <c r="A232" s="51">
        <v>41294</v>
      </c>
      <c r="B232" s="179" t="s">
        <v>9</v>
      </c>
      <c r="C232" s="179" t="s">
        <v>3</v>
      </c>
      <c r="D232" s="5">
        <v>4</v>
      </c>
      <c r="E232" s="179" t="s">
        <v>166</v>
      </c>
      <c r="F232" s="179" t="s">
        <v>293</v>
      </c>
      <c r="G232" s="5"/>
      <c r="H232" s="179">
        <v>78.5</v>
      </c>
      <c r="I232" s="179">
        <v>39.1</v>
      </c>
      <c r="J232" s="179">
        <f t="shared" si="10"/>
        <v>39.4</v>
      </c>
      <c r="K232" s="5"/>
      <c r="L232" s="5" t="s">
        <v>169</v>
      </c>
      <c r="M232" s="22">
        <v>84.418970000000002</v>
      </c>
      <c r="N232" s="41">
        <f t="shared" si="8"/>
        <v>0.46671974320463749</v>
      </c>
      <c r="O232" s="22"/>
    </row>
    <row r="233" spans="1:15" x14ac:dyDescent="0.25">
      <c r="A233" s="51">
        <v>41294</v>
      </c>
      <c r="B233" s="179" t="s">
        <v>9</v>
      </c>
      <c r="C233" s="179" t="s">
        <v>3</v>
      </c>
      <c r="D233" s="5">
        <v>4</v>
      </c>
      <c r="E233" s="36" t="s">
        <v>174</v>
      </c>
      <c r="F233" s="179" t="s">
        <v>294</v>
      </c>
      <c r="G233" s="5"/>
      <c r="H233" s="179">
        <v>135.19999999999999</v>
      </c>
      <c r="I233" s="179">
        <v>38.9</v>
      </c>
      <c r="J233" s="179">
        <f t="shared" si="10"/>
        <v>96.299999999999983</v>
      </c>
      <c r="K233" s="5"/>
      <c r="L233" s="5" t="s">
        <v>169</v>
      </c>
      <c r="M233" s="22">
        <v>84.418970000000002</v>
      </c>
      <c r="N233" s="41">
        <f t="shared" si="8"/>
        <v>1.1407388647362078</v>
      </c>
      <c r="O233" s="22"/>
    </row>
    <row r="234" spans="1:15" x14ac:dyDescent="0.25">
      <c r="A234" s="51">
        <v>41294</v>
      </c>
      <c r="B234" s="179" t="s">
        <v>9</v>
      </c>
      <c r="C234" s="179" t="s">
        <v>3</v>
      </c>
      <c r="D234" s="5">
        <v>5</v>
      </c>
      <c r="E234" s="179" t="s">
        <v>295</v>
      </c>
      <c r="F234" s="179" t="s">
        <v>296</v>
      </c>
      <c r="G234" s="5"/>
      <c r="H234" s="179">
        <v>98.7</v>
      </c>
      <c r="I234" s="179">
        <v>39.200000000000003</v>
      </c>
      <c r="J234" s="179">
        <f t="shared" si="10"/>
        <v>59.5</v>
      </c>
      <c r="K234" s="5"/>
      <c r="L234" s="5" t="s">
        <v>169</v>
      </c>
      <c r="M234" s="22">
        <v>84.418970000000002</v>
      </c>
      <c r="N234" s="41">
        <f t="shared" si="8"/>
        <v>0.70481788631157194</v>
      </c>
      <c r="O234" s="22"/>
    </row>
    <row r="235" spans="1:15" x14ac:dyDescent="0.25">
      <c r="A235" s="51">
        <v>41294</v>
      </c>
      <c r="B235" s="179" t="s">
        <v>9</v>
      </c>
      <c r="C235" s="179" t="s">
        <v>3</v>
      </c>
      <c r="D235" s="5">
        <v>6</v>
      </c>
      <c r="E235" s="179" t="s">
        <v>297</v>
      </c>
      <c r="F235" s="179" t="s">
        <v>298</v>
      </c>
      <c r="G235" s="5"/>
      <c r="H235" s="179">
        <v>130.19999999999999</v>
      </c>
      <c r="I235" s="179">
        <v>38.4</v>
      </c>
      <c r="J235" s="179">
        <f t="shared" si="10"/>
        <v>91.799999999999983</v>
      </c>
      <c r="K235" s="5"/>
      <c r="L235" s="5" t="s">
        <v>169</v>
      </c>
      <c r="M235" s="22">
        <v>84.418970000000002</v>
      </c>
      <c r="N235" s="41">
        <f t="shared" si="8"/>
        <v>1.0874333103092821</v>
      </c>
      <c r="O235" s="22"/>
    </row>
    <row r="236" spans="1:15" x14ac:dyDescent="0.25">
      <c r="A236" s="51">
        <v>41294</v>
      </c>
      <c r="B236" s="179" t="s">
        <v>8</v>
      </c>
      <c r="C236" s="179" t="s">
        <v>3</v>
      </c>
      <c r="D236" s="5">
        <v>1</v>
      </c>
      <c r="E236" s="179" t="s">
        <v>177</v>
      </c>
      <c r="F236" s="179">
        <v>570</v>
      </c>
      <c r="G236" s="5"/>
      <c r="H236" s="179">
        <v>50.6</v>
      </c>
      <c r="I236" s="179">
        <v>38.9</v>
      </c>
      <c r="J236" s="179">
        <f>+H236-I236</f>
        <v>11.700000000000003</v>
      </c>
      <c r="K236" s="5"/>
      <c r="L236" s="5" t="s">
        <v>169</v>
      </c>
      <c r="M236" s="22">
        <v>84.418970000000002</v>
      </c>
      <c r="N236" s="41">
        <f t="shared" si="8"/>
        <v>0.13859444151000661</v>
      </c>
      <c r="O236" s="22"/>
    </row>
    <row r="237" spans="1:15" x14ac:dyDescent="0.25">
      <c r="A237" s="51">
        <v>41294</v>
      </c>
      <c r="B237" s="179" t="s">
        <v>8</v>
      </c>
      <c r="C237" s="179" t="s">
        <v>3</v>
      </c>
      <c r="D237" s="5">
        <v>1</v>
      </c>
      <c r="E237" s="179" t="s">
        <v>237</v>
      </c>
      <c r="F237" s="179">
        <v>539</v>
      </c>
      <c r="G237" s="5"/>
      <c r="H237" s="179">
        <v>129.69999999999999</v>
      </c>
      <c r="I237" s="179">
        <v>38.6</v>
      </c>
      <c r="J237" s="179">
        <f t="shared" ref="J237:J247" si="11">+H237-I237</f>
        <v>91.1</v>
      </c>
      <c r="K237" s="5"/>
      <c r="L237" s="5" t="s">
        <v>169</v>
      </c>
      <c r="M237" s="22">
        <v>84.418970000000002</v>
      </c>
      <c r="N237" s="41">
        <f t="shared" si="8"/>
        <v>1.0791413351762049</v>
      </c>
      <c r="O237" s="22"/>
    </row>
    <row r="238" spans="1:15" x14ac:dyDescent="0.25">
      <c r="A238" s="51">
        <v>41294</v>
      </c>
      <c r="B238" s="179" t="s">
        <v>8</v>
      </c>
      <c r="C238" s="179" t="s">
        <v>3</v>
      </c>
      <c r="D238" s="5">
        <v>2</v>
      </c>
      <c r="E238" s="179" t="s">
        <v>177</v>
      </c>
      <c r="F238" s="179">
        <v>572</v>
      </c>
      <c r="G238" s="5"/>
      <c r="H238" s="179">
        <v>50.9</v>
      </c>
      <c r="I238" s="179">
        <v>39.299999999999997</v>
      </c>
      <c r="J238" s="179">
        <f t="shared" si="11"/>
        <v>11.600000000000001</v>
      </c>
      <c r="K238" s="5"/>
      <c r="L238" s="5" t="s">
        <v>169</v>
      </c>
      <c r="M238" s="22">
        <v>84.418970000000002</v>
      </c>
      <c r="N238" s="41">
        <f t="shared" si="8"/>
        <v>0.13740987363385268</v>
      </c>
      <c r="O238" s="22"/>
    </row>
    <row r="239" spans="1:15" x14ac:dyDescent="0.25">
      <c r="A239" s="51">
        <v>41294</v>
      </c>
      <c r="B239" s="179" t="s">
        <v>8</v>
      </c>
      <c r="C239" s="179" t="s">
        <v>3</v>
      </c>
      <c r="D239" s="5">
        <v>2</v>
      </c>
      <c r="E239" s="179" t="s">
        <v>274</v>
      </c>
      <c r="F239" s="179">
        <v>568</v>
      </c>
      <c r="G239" s="5"/>
      <c r="H239" s="179">
        <v>149.9</v>
      </c>
      <c r="I239" s="179">
        <v>39.4</v>
      </c>
      <c r="J239" s="179">
        <f t="shared" si="11"/>
        <v>110.5</v>
      </c>
      <c r="K239" s="5"/>
      <c r="L239" s="5" t="s">
        <v>169</v>
      </c>
      <c r="M239" s="22">
        <v>84.418970000000002</v>
      </c>
      <c r="N239" s="41">
        <f t="shared" si="8"/>
        <v>1.3089475031500621</v>
      </c>
      <c r="O239" s="22"/>
    </row>
    <row r="240" spans="1:15" x14ac:dyDescent="0.25">
      <c r="A240" s="51">
        <v>41294</v>
      </c>
      <c r="B240" s="179" t="s">
        <v>8</v>
      </c>
      <c r="C240" s="179" t="s">
        <v>3</v>
      </c>
      <c r="D240" s="5">
        <v>3</v>
      </c>
      <c r="E240" s="179" t="s">
        <v>177</v>
      </c>
      <c r="F240" s="179" t="s">
        <v>299</v>
      </c>
      <c r="G240" s="5"/>
      <c r="H240" s="179">
        <v>52.7</v>
      </c>
      <c r="I240" s="179">
        <v>39.5</v>
      </c>
      <c r="J240" s="179">
        <f t="shared" si="11"/>
        <v>13.200000000000003</v>
      </c>
      <c r="K240" s="5"/>
      <c r="L240" s="5" t="s">
        <v>169</v>
      </c>
      <c r="M240" s="22">
        <v>84.418970000000002</v>
      </c>
      <c r="N240" s="41">
        <f t="shared" si="8"/>
        <v>0.15636295965231514</v>
      </c>
      <c r="O240" s="22"/>
    </row>
    <row r="241" spans="1:15" x14ac:dyDescent="0.25">
      <c r="A241" s="51">
        <v>41294</v>
      </c>
      <c r="B241" s="179" t="s">
        <v>8</v>
      </c>
      <c r="C241" s="179" t="s">
        <v>3</v>
      </c>
      <c r="D241" s="5">
        <v>3</v>
      </c>
      <c r="E241" s="179" t="s">
        <v>300</v>
      </c>
      <c r="F241" s="179">
        <v>569</v>
      </c>
      <c r="G241" s="5"/>
      <c r="H241" s="179">
        <v>126.3</v>
      </c>
      <c r="I241" s="179">
        <v>39.200000000000003</v>
      </c>
      <c r="J241" s="179">
        <f t="shared" si="11"/>
        <v>87.1</v>
      </c>
      <c r="K241" s="5"/>
      <c r="L241" s="5" t="s">
        <v>169</v>
      </c>
      <c r="M241" s="22">
        <v>84.418970000000002</v>
      </c>
      <c r="N241" s="41">
        <f t="shared" si="8"/>
        <v>1.0317586201300488</v>
      </c>
      <c r="O241" s="22"/>
    </row>
    <row r="242" spans="1:15" x14ac:dyDescent="0.25">
      <c r="A242" s="51">
        <v>41294</v>
      </c>
      <c r="B242" s="179" t="s">
        <v>8</v>
      </c>
      <c r="C242" s="179" t="s">
        <v>3</v>
      </c>
      <c r="D242" s="5">
        <v>4</v>
      </c>
      <c r="E242" s="179" t="s">
        <v>177</v>
      </c>
      <c r="F242" s="179" t="s">
        <v>301</v>
      </c>
      <c r="G242" s="5"/>
      <c r="H242" s="179">
        <v>51.5</v>
      </c>
      <c r="I242" s="179">
        <v>39.299999999999997</v>
      </c>
      <c r="J242" s="179">
        <f t="shared" si="11"/>
        <v>12.200000000000003</v>
      </c>
      <c r="K242" s="5"/>
      <c r="L242" s="5" t="s">
        <v>169</v>
      </c>
      <c r="M242" s="22">
        <v>84.418970000000002</v>
      </c>
      <c r="N242" s="41">
        <f t="shared" si="8"/>
        <v>0.14451728089077612</v>
      </c>
      <c r="O242" s="22"/>
    </row>
    <row r="243" spans="1:15" x14ac:dyDescent="0.25">
      <c r="A243" s="51">
        <v>41294</v>
      </c>
      <c r="B243" s="179" t="s">
        <v>8</v>
      </c>
      <c r="C243" s="179" t="s">
        <v>3</v>
      </c>
      <c r="D243" s="5">
        <v>4</v>
      </c>
      <c r="E243" s="179" t="s">
        <v>270</v>
      </c>
      <c r="F243" s="179" t="s">
        <v>302</v>
      </c>
      <c r="G243" s="5"/>
      <c r="H243" s="179">
        <v>159.6</v>
      </c>
      <c r="I243" s="179">
        <v>39.1</v>
      </c>
      <c r="J243" s="179">
        <f t="shared" si="11"/>
        <v>120.5</v>
      </c>
      <c r="K243" s="5"/>
      <c r="L243" s="5" t="s">
        <v>169</v>
      </c>
      <c r="M243" s="22">
        <v>84.418970000000002</v>
      </c>
      <c r="N243" s="41">
        <f t="shared" si="8"/>
        <v>1.4274042907654523</v>
      </c>
      <c r="O243" s="22"/>
    </row>
    <row r="244" spans="1:15" x14ac:dyDescent="0.25">
      <c r="A244" s="51">
        <v>41294</v>
      </c>
      <c r="B244" s="179" t="s">
        <v>8</v>
      </c>
      <c r="C244" s="179" t="s">
        <v>3</v>
      </c>
      <c r="D244" s="5">
        <v>5</v>
      </c>
      <c r="E244" s="179" t="s">
        <v>166</v>
      </c>
      <c r="F244" s="179" t="s">
        <v>303</v>
      </c>
      <c r="G244" s="5"/>
      <c r="H244" s="179">
        <v>79.3</v>
      </c>
      <c r="I244" s="179">
        <v>39.200000000000003</v>
      </c>
      <c r="J244" s="179">
        <f t="shared" si="11"/>
        <v>40.099999999999994</v>
      </c>
      <c r="K244" s="5"/>
      <c r="L244" s="5" t="s">
        <v>169</v>
      </c>
      <c r="M244" s="22">
        <v>84.418970000000002</v>
      </c>
      <c r="N244" s="41">
        <f t="shared" si="8"/>
        <v>0.47501171833771477</v>
      </c>
      <c r="O244" s="22"/>
    </row>
    <row r="245" spans="1:15" x14ac:dyDescent="0.25">
      <c r="A245" s="51">
        <v>41294</v>
      </c>
      <c r="B245" s="179" t="s">
        <v>8</v>
      </c>
      <c r="C245" s="179" t="s">
        <v>3</v>
      </c>
      <c r="D245" s="5">
        <v>5</v>
      </c>
      <c r="E245" s="36" t="s">
        <v>304</v>
      </c>
      <c r="F245" s="179" t="s">
        <v>305</v>
      </c>
      <c r="G245" s="5"/>
      <c r="H245" s="179">
        <v>140.4</v>
      </c>
      <c r="I245" s="179">
        <v>39</v>
      </c>
      <c r="J245" s="179">
        <f t="shared" si="11"/>
        <v>101.4</v>
      </c>
      <c r="K245" s="5"/>
      <c r="L245" s="5" t="s">
        <v>169</v>
      </c>
      <c r="M245" s="22">
        <v>84.418970000000002</v>
      </c>
      <c r="N245" s="41">
        <f t="shared" si="8"/>
        <v>1.2011518264200571</v>
      </c>
      <c r="O245" s="22"/>
    </row>
    <row r="246" spans="1:15" x14ac:dyDescent="0.25">
      <c r="A246" s="51">
        <v>41294</v>
      </c>
      <c r="B246" s="179" t="s">
        <v>8</v>
      </c>
      <c r="C246" s="179" t="s">
        <v>3</v>
      </c>
      <c r="D246" s="5">
        <v>6</v>
      </c>
      <c r="E246" s="179" t="s">
        <v>177</v>
      </c>
      <c r="F246" s="179" t="s">
        <v>306</v>
      </c>
      <c r="G246" s="5"/>
      <c r="H246" s="179">
        <v>54.5</v>
      </c>
      <c r="I246" s="179">
        <v>39.4</v>
      </c>
      <c r="J246" s="179">
        <f t="shared" si="11"/>
        <v>15.100000000000001</v>
      </c>
      <c r="K246" s="5"/>
      <c r="L246" s="5" t="s">
        <v>169</v>
      </c>
      <c r="M246" s="22">
        <v>84.418970000000002</v>
      </c>
      <c r="N246" s="41">
        <f t="shared" si="8"/>
        <v>0.17886974929923927</v>
      </c>
      <c r="O246" s="22"/>
    </row>
    <row r="247" spans="1:15" x14ac:dyDescent="0.25">
      <c r="A247" s="51">
        <v>41294</v>
      </c>
      <c r="B247" s="179" t="s">
        <v>8</v>
      </c>
      <c r="C247" s="179" t="s">
        <v>3</v>
      </c>
      <c r="D247" s="5">
        <v>6</v>
      </c>
      <c r="E247" s="179" t="s">
        <v>289</v>
      </c>
      <c r="F247" s="179" t="s">
        <v>307</v>
      </c>
      <c r="G247" s="5"/>
      <c r="H247" s="179">
        <v>146.5</v>
      </c>
      <c r="I247" s="179">
        <v>39.5</v>
      </c>
      <c r="J247" s="179">
        <f t="shared" si="11"/>
        <v>107</v>
      </c>
      <c r="K247" s="5"/>
      <c r="L247" s="5" t="s">
        <v>169</v>
      </c>
      <c r="M247" s="22">
        <v>84.418970000000002</v>
      </c>
      <c r="N247" s="41">
        <f t="shared" si="8"/>
        <v>1.2674876274846756</v>
      </c>
      <c r="O247" s="22"/>
    </row>
    <row r="248" spans="1:15" x14ac:dyDescent="0.25">
      <c r="A248" s="51">
        <v>41301</v>
      </c>
      <c r="B248" s="179" t="s">
        <v>25</v>
      </c>
      <c r="C248" s="179" t="s">
        <v>13</v>
      </c>
      <c r="D248" s="5">
        <v>1</v>
      </c>
      <c r="E248" s="179" t="s">
        <v>177</v>
      </c>
      <c r="F248" s="179" t="s">
        <v>308</v>
      </c>
      <c r="G248" s="5"/>
      <c r="H248" s="179">
        <v>131.30000000000001</v>
      </c>
      <c r="I248" s="179">
        <v>39.1</v>
      </c>
      <c r="J248" s="179">
        <f>+H248-I248</f>
        <v>92.200000000000017</v>
      </c>
      <c r="K248" s="5"/>
      <c r="L248" s="5" t="s">
        <v>169</v>
      </c>
      <c r="M248" s="22">
        <v>84.418970000000002</v>
      </c>
      <c r="N248" s="41">
        <f t="shared" si="8"/>
        <v>1.0921715818138982</v>
      </c>
      <c r="O248" s="22"/>
    </row>
    <row r="249" spans="1:15" x14ac:dyDescent="0.25">
      <c r="A249" s="51">
        <v>41301</v>
      </c>
      <c r="B249" s="179" t="s">
        <v>25</v>
      </c>
      <c r="C249" s="179" t="s">
        <v>13</v>
      </c>
      <c r="D249" s="5">
        <v>1</v>
      </c>
      <c r="E249" s="179" t="s">
        <v>170</v>
      </c>
      <c r="F249" s="179" t="s">
        <v>309</v>
      </c>
      <c r="G249" s="5"/>
      <c r="H249" s="179">
        <v>151.9</v>
      </c>
      <c r="I249" s="179">
        <v>39.5</v>
      </c>
      <c r="J249" s="179">
        <f t="shared" ref="J249:J264" si="12">+H249-I249</f>
        <v>112.4</v>
      </c>
      <c r="K249" s="5"/>
      <c r="L249" s="5" t="s">
        <v>169</v>
      </c>
      <c r="M249" s="22">
        <v>84.418970000000002</v>
      </c>
      <c r="N249" s="41">
        <f t="shared" si="8"/>
        <v>1.3314542927969863</v>
      </c>
      <c r="O249" s="22"/>
    </row>
    <row r="250" spans="1:15" x14ac:dyDescent="0.25">
      <c r="A250" s="51">
        <v>41301</v>
      </c>
      <c r="B250" s="179" t="s">
        <v>25</v>
      </c>
      <c r="C250" s="179" t="s">
        <v>13</v>
      </c>
      <c r="D250" s="5">
        <v>1</v>
      </c>
      <c r="E250" s="179" t="s">
        <v>171</v>
      </c>
      <c r="F250" s="179" t="s">
        <v>310</v>
      </c>
      <c r="G250" s="5"/>
      <c r="H250" s="179">
        <v>133.30000000000001</v>
      </c>
      <c r="I250" s="179">
        <v>38.9</v>
      </c>
      <c r="J250" s="179">
        <f t="shared" si="12"/>
        <v>94.4</v>
      </c>
      <c r="K250" s="5"/>
      <c r="L250" s="5" t="s">
        <v>169</v>
      </c>
      <c r="M250" s="22">
        <v>84.418970000000002</v>
      </c>
      <c r="N250" s="41">
        <f t="shared" si="8"/>
        <v>1.1182320750892838</v>
      </c>
      <c r="O250" s="22"/>
    </row>
    <row r="251" spans="1:15" x14ac:dyDescent="0.25">
      <c r="A251" s="51">
        <v>41301</v>
      </c>
      <c r="B251" s="179" t="s">
        <v>25</v>
      </c>
      <c r="C251" s="179" t="s">
        <v>13</v>
      </c>
      <c r="D251" s="5">
        <v>1</v>
      </c>
      <c r="E251" s="179" t="s">
        <v>172</v>
      </c>
      <c r="F251" s="179" t="s">
        <v>311</v>
      </c>
      <c r="G251" s="5"/>
      <c r="H251" s="179">
        <v>132.69999999999999</v>
      </c>
      <c r="I251" s="179">
        <v>39.1</v>
      </c>
      <c r="J251" s="179">
        <f t="shared" si="12"/>
        <v>93.6</v>
      </c>
      <c r="K251" s="5"/>
      <c r="L251" s="5" t="s">
        <v>169</v>
      </c>
      <c r="M251" s="22">
        <v>84.418970000000002</v>
      </c>
      <c r="N251" s="41">
        <f t="shared" si="8"/>
        <v>1.1087555320800526</v>
      </c>
      <c r="O251" s="22"/>
    </row>
    <row r="252" spans="1:15" x14ac:dyDescent="0.25">
      <c r="A252" s="51">
        <v>41301</v>
      </c>
      <c r="B252" s="179" t="s">
        <v>25</v>
      </c>
      <c r="C252" s="179" t="s">
        <v>13</v>
      </c>
      <c r="D252" s="5">
        <v>2</v>
      </c>
      <c r="E252" s="179" t="s">
        <v>291</v>
      </c>
      <c r="F252" s="179" t="s">
        <v>312</v>
      </c>
      <c r="G252" s="5"/>
      <c r="H252" s="179">
        <v>156.6</v>
      </c>
      <c r="I252" s="179">
        <v>38.4</v>
      </c>
      <c r="J252" s="179">
        <f t="shared" si="12"/>
        <v>118.19999999999999</v>
      </c>
      <c r="K252" s="5"/>
      <c r="L252" s="5" t="s">
        <v>169</v>
      </c>
      <c r="M252" s="22">
        <v>84.418970000000002</v>
      </c>
      <c r="N252" s="41">
        <f t="shared" si="8"/>
        <v>1.4001592296139125</v>
      </c>
      <c r="O252" s="22"/>
    </row>
    <row r="253" spans="1:15" x14ac:dyDescent="0.25">
      <c r="A253" s="51">
        <v>41301</v>
      </c>
      <c r="B253" s="179" t="s">
        <v>25</v>
      </c>
      <c r="C253" s="179" t="s">
        <v>13</v>
      </c>
      <c r="D253" s="5">
        <v>3</v>
      </c>
      <c r="E253" s="179" t="s">
        <v>177</v>
      </c>
      <c r="F253" s="179" t="s">
        <v>313</v>
      </c>
      <c r="G253" s="5"/>
      <c r="H253" s="179">
        <v>161.1</v>
      </c>
      <c r="I253" s="179">
        <v>39.200000000000003</v>
      </c>
      <c r="J253" s="179">
        <f t="shared" si="12"/>
        <v>121.89999999999999</v>
      </c>
      <c r="K253" s="5"/>
      <c r="L253" s="5" t="s">
        <v>169</v>
      </c>
      <c r="M253" s="22">
        <v>84.418970000000002</v>
      </c>
      <c r="N253" s="41">
        <f t="shared" si="8"/>
        <v>1.4439882410316069</v>
      </c>
      <c r="O253" s="22"/>
    </row>
    <row r="254" spans="1:15" x14ac:dyDescent="0.25">
      <c r="A254" s="51">
        <v>41301</v>
      </c>
      <c r="B254" s="179" t="s">
        <v>25</v>
      </c>
      <c r="C254" s="179" t="s">
        <v>13</v>
      </c>
      <c r="D254" s="5">
        <v>3</v>
      </c>
      <c r="E254" s="179" t="s">
        <v>170</v>
      </c>
      <c r="F254" s="179" t="s">
        <v>314</v>
      </c>
      <c r="G254" s="5"/>
      <c r="H254" s="179">
        <v>162.30000000000001</v>
      </c>
      <c r="I254" s="179">
        <v>39</v>
      </c>
      <c r="J254" s="179">
        <f t="shared" si="12"/>
        <v>123.30000000000001</v>
      </c>
      <c r="K254" s="5"/>
      <c r="L254" s="5" t="s">
        <v>169</v>
      </c>
      <c r="M254" s="22">
        <v>84.418970000000002</v>
      </c>
      <c r="N254" s="41">
        <f t="shared" si="8"/>
        <v>1.4605721912977618</v>
      </c>
      <c r="O254" s="22"/>
    </row>
    <row r="255" spans="1:15" x14ac:dyDescent="0.25">
      <c r="A255" s="51">
        <v>41301</v>
      </c>
      <c r="B255" s="179" t="s">
        <v>25</v>
      </c>
      <c r="C255" s="179" t="s">
        <v>13</v>
      </c>
      <c r="D255" s="5">
        <v>3</v>
      </c>
      <c r="E255" s="179" t="s">
        <v>171</v>
      </c>
      <c r="F255" s="179" t="s">
        <v>315</v>
      </c>
      <c r="G255" s="5"/>
      <c r="H255" s="179">
        <v>154.30000000000001</v>
      </c>
      <c r="I255" s="179">
        <v>39</v>
      </c>
      <c r="J255" s="179">
        <f t="shared" si="12"/>
        <v>115.30000000000001</v>
      </c>
      <c r="K255" s="5"/>
      <c r="L255" s="5" t="s">
        <v>169</v>
      </c>
      <c r="M255" s="22">
        <v>84.418970000000002</v>
      </c>
      <c r="N255" s="41">
        <f t="shared" si="8"/>
        <v>1.3658067612054496</v>
      </c>
      <c r="O255" s="22"/>
    </row>
    <row r="256" spans="1:15" x14ac:dyDescent="0.25">
      <c r="A256" s="51">
        <v>41301</v>
      </c>
      <c r="B256" s="179" t="s">
        <v>25</v>
      </c>
      <c r="C256" s="179" t="s">
        <v>13</v>
      </c>
      <c r="D256" s="5">
        <v>3</v>
      </c>
      <c r="E256" s="179" t="s">
        <v>172</v>
      </c>
      <c r="F256" s="179" t="s">
        <v>316</v>
      </c>
      <c r="G256" s="5"/>
      <c r="H256" s="179">
        <v>132.19999999999999</v>
      </c>
      <c r="I256" s="179">
        <v>38.6</v>
      </c>
      <c r="J256" s="179">
        <f t="shared" si="12"/>
        <v>93.6</v>
      </c>
      <c r="K256" s="5"/>
      <c r="L256" s="5" t="s">
        <v>169</v>
      </c>
      <c r="M256" s="22">
        <v>84.418970000000002</v>
      </c>
      <c r="N256" s="41">
        <f t="shared" si="8"/>
        <v>1.1087555320800526</v>
      </c>
      <c r="O256" s="22"/>
    </row>
    <row r="257" spans="1:15" x14ac:dyDescent="0.25">
      <c r="A257" s="51">
        <v>41301</v>
      </c>
      <c r="B257" s="179" t="s">
        <v>25</v>
      </c>
      <c r="C257" s="179" t="s">
        <v>13</v>
      </c>
      <c r="D257" s="5">
        <v>4</v>
      </c>
      <c r="E257" s="179" t="s">
        <v>177</v>
      </c>
      <c r="F257" s="179">
        <v>1578</v>
      </c>
      <c r="G257" s="5"/>
      <c r="H257" s="179">
        <v>146</v>
      </c>
      <c r="I257" s="179">
        <v>38</v>
      </c>
      <c r="J257" s="179">
        <f t="shared" si="12"/>
        <v>108</v>
      </c>
      <c r="K257" s="5"/>
      <c r="L257" s="5" t="s">
        <v>169</v>
      </c>
      <c r="M257" s="22">
        <v>84.418970000000002</v>
      </c>
      <c r="N257" s="41">
        <f t="shared" si="8"/>
        <v>1.2793333062462144</v>
      </c>
      <c r="O257" s="22"/>
    </row>
    <row r="258" spans="1:15" x14ac:dyDescent="0.25">
      <c r="A258" s="51">
        <v>41301</v>
      </c>
      <c r="B258" s="179" t="s">
        <v>25</v>
      </c>
      <c r="C258" s="179" t="s">
        <v>13</v>
      </c>
      <c r="D258" s="5">
        <v>4</v>
      </c>
      <c r="E258" s="179" t="s">
        <v>170</v>
      </c>
      <c r="F258" s="179" t="s">
        <v>317</v>
      </c>
      <c r="G258" s="5"/>
      <c r="H258" s="179">
        <v>161.30000000000001</v>
      </c>
      <c r="I258" s="179">
        <v>39.299999999999997</v>
      </c>
      <c r="J258" s="179">
        <f t="shared" si="12"/>
        <v>122.00000000000001</v>
      </c>
      <c r="K258" s="5"/>
      <c r="L258" s="5" t="s">
        <v>169</v>
      </c>
      <c r="M258" s="22">
        <v>84.418970000000002</v>
      </c>
      <c r="N258" s="41">
        <f t="shared" si="8"/>
        <v>1.4451728089077611</v>
      </c>
      <c r="O258" s="22"/>
    </row>
    <row r="259" spans="1:15" x14ac:dyDescent="0.25">
      <c r="A259" s="51">
        <v>41301</v>
      </c>
      <c r="B259" s="179" t="s">
        <v>25</v>
      </c>
      <c r="C259" s="179" t="s">
        <v>13</v>
      </c>
      <c r="D259" s="5">
        <v>4</v>
      </c>
      <c r="E259" s="179" t="s">
        <v>171</v>
      </c>
      <c r="F259" s="179" t="s">
        <v>318</v>
      </c>
      <c r="G259" s="5"/>
      <c r="H259" s="179">
        <v>147.4</v>
      </c>
      <c r="I259" s="179">
        <v>38.799999999999997</v>
      </c>
      <c r="J259" s="179">
        <f t="shared" si="12"/>
        <v>108.60000000000001</v>
      </c>
      <c r="K259" s="5"/>
      <c r="L259" s="5" t="s">
        <v>169</v>
      </c>
      <c r="M259" s="22">
        <v>84.418970000000002</v>
      </c>
      <c r="N259" s="41">
        <f t="shared" si="8"/>
        <v>1.2864407135031382</v>
      </c>
      <c r="O259" s="22"/>
    </row>
    <row r="260" spans="1:15" x14ac:dyDescent="0.25">
      <c r="A260" s="51">
        <v>41301</v>
      </c>
      <c r="B260" s="179" t="s">
        <v>25</v>
      </c>
      <c r="C260" s="179" t="s">
        <v>13</v>
      </c>
      <c r="D260" s="5">
        <v>4</v>
      </c>
      <c r="E260" s="179" t="s">
        <v>172</v>
      </c>
      <c r="F260" s="179" t="s">
        <v>319</v>
      </c>
      <c r="G260" s="5"/>
      <c r="H260" s="179">
        <v>144.80000000000001</v>
      </c>
      <c r="I260" s="179">
        <v>39.4</v>
      </c>
      <c r="J260" s="179">
        <f t="shared" si="12"/>
        <v>105.4</v>
      </c>
      <c r="K260" s="5"/>
      <c r="L260" s="5" t="s">
        <v>169</v>
      </c>
      <c r="M260" s="22">
        <v>84.418970000000002</v>
      </c>
      <c r="N260" s="41">
        <f t="shared" si="8"/>
        <v>1.2485345414662132</v>
      </c>
      <c r="O260" s="22"/>
    </row>
    <row r="261" spans="1:15" x14ac:dyDescent="0.25">
      <c r="A261" s="51">
        <v>41301</v>
      </c>
      <c r="B261" s="179" t="s">
        <v>25</v>
      </c>
      <c r="C261" s="179" t="s">
        <v>13</v>
      </c>
      <c r="D261" s="5">
        <v>5</v>
      </c>
      <c r="E261" s="179" t="s">
        <v>177</v>
      </c>
      <c r="F261" s="179" t="s">
        <v>320</v>
      </c>
      <c r="G261" s="5"/>
      <c r="H261" s="179">
        <v>156.5</v>
      </c>
      <c r="I261" s="179">
        <v>39.200000000000003</v>
      </c>
      <c r="J261" s="179">
        <f t="shared" si="12"/>
        <v>117.3</v>
      </c>
      <c r="K261" s="5"/>
      <c r="L261" s="5" t="s">
        <v>169</v>
      </c>
      <c r="M261" s="22">
        <v>84.418970000000002</v>
      </c>
      <c r="N261" s="41">
        <f t="shared" si="8"/>
        <v>1.3894981187285274</v>
      </c>
      <c r="O261" s="22"/>
    </row>
    <row r="262" spans="1:15" x14ac:dyDescent="0.25">
      <c r="A262" s="51">
        <v>41301</v>
      </c>
      <c r="B262" s="179" t="s">
        <v>25</v>
      </c>
      <c r="C262" s="179" t="s">
        <v>13</v>
      </c>
      <c r="D262" s="5">
        <v>5</v>
      </c>
      <c r="E262" s="179" t="s">
        <v>170</v>
      </c>
      <c r="F262" s="179" t="s">
        <v>321</v>
      </c>
      <c r="G262" s="5"/>
      <c r="H262" s="179">
        <v>135.19999999999999</v>
      </c>
      <c r="I262" s="179">
        <v>39.200000000000003</v>
      </c>
      <c r="J262" s="179">
        <f t="shared" si="12"/>
        <v>95.999999999999986</v>
      </c>
      <c r="K262" s="5"/>
      <c r="L262" s="5" t="s">
        <v>169</v>
      </c>
      <c r="M262" s="22">
        <v>84.418970000000002</v>
      </c>
      <c r="N262" s="41">
        <f t="shared" si="8"/>
        <v>1.1371851611077461</v>
      </c>
      <c r="O262" s="22"/>
    </row>
    <row r="263" spans="1:15" x14ac:dyDescent="0.25">
      <c r="A263" s="51">
        <v>41301</v>
      </c>
      <c r="B263" s="179" t="s">
        <v>25</v>
      </c>
      <c r="C263" s="179" t="s">
        <v>13</v>
      </c>
      <c r="D263" s="5">
        <v>5</v>
      </c>
      <c r="E263" s="179" t="s">
        <v>171</v>
      </c>
      <c r="F263" s="179" t="s">
        <v>322</v>
      </c>
      <c r="G263" s="5"/>
      <c r="H263" s="179">
        <v>134.5</v>
      </c>
      <c r="I263" s="179">
        <v>39.299999999999997</v>
      </c>
      <c r="J263" s="179">
        <f t="shared" si="12"/>
        <v>95.2</v>
      </c>
      <c r="K263" s="5"/>
      <c r="L263" s="5" t="s">
        <v>169</v>
      </c>
      <c r="M263" s="22">
        <v>84.418970000000002</v>
      </c>
      <c r="N263" s="41">
        <f t="shared" si="8"/>
        <v>1.127708618098515</v>
      </c>
      <c r="O263" s="22"/>
    </row>
    <row r="264" spans="1:15" x14ac:dyDescent="0.25">
      <c r="A264" s="51">
        <v>41301</v>
      </c>
      <c r="B264" s="179" t="s">
        <v>25</v>
      </c>
      <c r="C264" s="179" t="s">
        <v>13</v>
      </c>
      <c r="D264" s="5">
        <v>5</v>
      </c>
      <c r="E264" s="179" t="s">
        <v>172</v>
      </c>
      <c r="F264" s="179" t="s">
        <v>323</v>
      </c>
      <c r="G264" s="5"/>
      <c r="H264" s="179">
        <v>130.4</v>
      </c>
      <c r="I264" s="179">
        <v>38.6</v>
      </c>
      <c r="J264" s="179">
        <f t="shared" si="12"/>
        <v>91.800000000000011</v>
      </c>
      <c r="K264" s="5"/>
      <c r="L264" s="5" t="s">
        <v>169</v>
      </c>
      <c r="M264" s="22">
        <v>84.418970000000002</v>
      </c>
      <c r="N264" s="41">
        <f t="shared" si="8"/>
        <v>1.0874333103092826</v>
      </c>
      <c r="O264" s="22"/>
    </row>
    <row r="265" spans="1:15" x14ac:dyDescent="0.25">
      <c r="A265" s="51">
        <v>41301</v>
      </c>
      <c r="B265" s="179" t="s">
        <v>24</v>
      </c>
      <c r="C265" s="179" t="s">
        <v>13</v>
      </c>
      <c r="D265" s="5">
        <v>1</v>
      </c>
      <c r="E265" s="179" t="s">
        <v>177</v>
      </c>
      <c r="F265" s="179" t="s">
        <v>324</v>
      </c>
      <c r="G265" s="5"/>
      <c r="H265" s="179">
        <v>136.9</v>
      </c>
      <c r="I265" s="179">
        <v>39.1</v>
      </c>
      <c r="J265" s="179">
        <f>+H265-I265</f>
        <v>97.800000000000011</v>
      </c>
      <c r="K265" s="5"/>
      <c r="L265" s="5" t="s">
        <v>169</v>
      </c>
      <c r="M265" s="22">
        <v>84.418970000000002</v>
      </c>
      <c r="N265" s="41">
        <f t="shared" si="8"/>
        <v>1.1585073828785166</v>
      </c>
      <c r="O265" s="22"/>
    </row>
    <row r="266" spans="1:15" x14ac:dyDescent="0.25">
      <c r="A266" s="51">
        <v>41301</v>
      </c>
      <c r="B266" s="179" t="s">
        <v>24</v>
      </c>
      <c r="C266" s="179" t="s">
        <v>13</v>
      </c>
      <c r="D266" s="5">
        <v>1</v>
      </c>
      <c r="E266" s="179" t="s">
        <v>170</v>
      </c>
      <c r="F266" s="179" t="s">
        <v>325</v>
      </c>
      <c r="G266" s="5"/>
      <c r="H266" s="179">
        <v>138.19999999999999</v>
      </c>
      <c r="I266" s="179">
        <v>38.9</v>
      </c>
      <c r="J266" s="179">
        <f t="shared" ref="J266:J303" si="13">+H266-I266</f>
        <v>99.299999999999983</v>
      </c>
      <c r="K266" s="5"/>
      <c r="L266" s="5" t="s">
        <v>169</v>
      </c>
      <c r="M266" s="22">
        <v>84.418970000000002</v>
      </c>
      <c r="N266" s="41">
        <f t="shared" si="8"/>
        <v>1.1762759010208248</v>
      </c>
      <c r="O266" s="22"/>
    </row>
    <row r="267" spans="1:15" x14ac:dyDescent="0.25">
      <c r="A267" s="51">
        <v>41301</v>
      </c>
      <c r="B267" s="179" t="s">
        <v>24</v>
      </c>
      <c r="C267" s="179" t="s">
        <v>13</v>
      </c>
      <c r="D267" s="5">
        <v>1</v>
      </c>
      <c r="E267" s="179" t="s">
        <v>171</v>
      </c>
      <c r="F267" s="179" t="s">
        <v>326</v>
      </c>
      <c r="G267" s="5"/>
      <c r="H267" s="179">
        <v>114.4</v>
      </c>
      <c r="I267" s="179">
        <v>39.200000000000003</v>
      </c>
      <c r="J267" s="179">
        <f t="shared" si="13"/>
        <v>75.2</v>
      </c>
      <c r="K267" s="5"/>
      <c r="L267" s="5" t="s">
        <v>169</v>
      </c>
      <c r="M267" s="22">
        <v>84.418970000000002</v>
      </c>
      <c r="N267" s="41">
        <f t="shared" si="8"/>
        <v>0.89079504286773459</v>
      </c>
      <c r="O267" s="22"/>
    </row>
    <row r="268" spans="1:15" x14ac:dyDescent="0.25">
      <c r="A268" s="51">
        <v>41301</v>
      </c>
      <c r="B268" s="179" t="s">
        <v>24</v>
      </c>
      <c r="C268" s="179" t="s">
        <v>13</v>
      </c>
      <c r="D268" s="5">
        <v>1</v>
      </c>
      <c r="E268" s="179" t="s">
        <v>172</v>
      </c>
      <c r="F268" s="179" t="s">
        <v>327</v>
      </c>
      <c r="G268" s="5"/>
      <c r="H268" s="179">
        <v>112.5</v>
      </c>
      <c r="I268" s="179">
        <v>39.299999999999997</v>
      </c>
      <c r="J268" s="179">
        <f t="shared" si="13"/>
        <v>73.2</v>
      </c>
      <c r="K268" s="5"/>
      <c r="L268" s="5" t="s">
        <v>169</v>
      </c>
      <c r="M268" s="22">
        <v>84.418970000000002</v>
      </c>
      <c r="N268" s="41">
        <f t="shared" si="8"/>
        <v>0.86710368534465654</v>
      </c>
      <c r="O268" s="22"/>
    </row>
    <row r="269" spans="1:15" x14ac:dyDescent="0.25">
      <c r="A269" s="51">
        <v>41301</v>
      </c>
      <c r="B269" s="179" t="s">
        <v>24</v>
      </c>
      <c r="C269" s="179" t="s">
        <v>13</v>
      </c>
      <c r="D269" s="5">
        <v>2</v>
      </c>
      <c r="E269" s="179" t="s">
        <v>177</v>
      </c>
      <c r="F269" s="179" t="s">
        <v>328</v>
      </c>
      <c r="G269" s="5"/>
      <c r="H269" s="179">
        <v>120.1</v>
      </c>
      <c r="I269" s="179">
        <v>39.1</v>
      </c>
      <c r="J269" s="179">
        <f t="shared" si="13"/>
        <v>81</v>
      </c>
      <c r="K269" s="5"/>
      <c r="L269" s="5" t="s">
        <v>169</v>
      </c>
      <c r="M269" s="22">
        <v>84.418970000000002</v>
      </c>
      <c r="N269" s="41">
        <f t="shared" si="8"/>
        <v>0.95949997968466094</v>
      </c>
      <c r="O269" s="22"/>
    </row>
    <row r="270" spans="1:15" x14ac:dyDescent="0.25">
      <c r="A270" s="51">
        <v>41301</v>
      </c>
      <c r="B270" s="179" t="s">
        <v>24</v>
      </c>
      <c r="C270" s="179" t="s">
        <v>13</v>
      </c>
      <c r="D270" s="5">
        <v>2</v>
      </c>
      <c r="E270" s="179" t="s">
        <v>170</v>
      </c>
      <c r="F270" s="179" t="s">
        <v>329</v>
      </c>
      <c r="G270" s="5"/>
      <c r="H270" s="179">
        <v>138.80000000000001</v>
      </c>
      <c r="I270" s="179">
        <v>39.6</v>
      </c>
      <c r="J270" s="179">
        <f t="shared" si="13"/>
        <v>99.200000000000017</v>
      </c>
      <c r="K270" s="5"/>
      <c r="L270" s="5" t="s">
        <v>169</v>
      </c>
      <c r="M270" s="22">
        <v>84.418970000000002</v>
      </c>
      <c r="N270" s="41">
        <f t="shared" si="8"/>
        <v>1.1750913331446713</v>
      </c>
      <c r="O270" s="22"/>
    </row>
    <row r="271" spans="1:15" x14ac:dyDescent="0.25">
      <c r="A271" s="51">
        <v>41301</v>
      </c>
      <c r="B271" s="179" t="s">
        <v>24</v>
      </c>
      <c r="C271" s="179" t="s">
        <v>13</v>
      </c>
      <c r="D271" s="5">
        <v>2</v>
      </c>
      <c r="E271" s="179" t="s">
        <v>171</v>
      </c>
      <c r="F271" s="179" t="s">
        <v>330</v>
      </c>
      <c r="G271" s="5"/>
      <c r="H271" s="179">
        <v>104.4</v>
      </c>
      <c r="I271" s="179">
        <v>39.4</v>
      </c>
      <c r="J271" s="179">
        <f t="shared" si="13"/>
        <v>65</v>
      </c>
      <c r="K271" s="5"/>
      <c r="L271" s="5" t="s">
        <v>169</v>
      </c>
      <c r="M271" s="22">
        <v>84.418970000000002</v>
      </c>
      <c r="N271" s="41">
        <f t="shared" si="8"/>
        <v>0.76996911950003655</v>
      </c>
      <c r="O271" s="22"/>
    </row>
    <row r="272" spans="1:15" x14ac:dyDescent="0.25">
      <c r="A272" s="51">
        <v>41301</v>
      </c>
      <c r="B272" s="179" t="s">
        <v>24</v>
      </c>
      <c r="C272" s="179" t="s">
        <v>13</v>
      </c>
      <c r="D272" s="5">
        <v>2</v>
      </c>
      <c r="E272" s="179" t="s">
        <v>172</v>
      </c>
      <c r="F272" s="179" t="s">
        <v>331</v>
      </c>
      <c r="G272" s="5"/>
      <c r="H272" s="179">
        <v>108.8</v>
      </c>
      <c r="I272" s="179">
        <v>38.9</v>
      </c>
      <c r="J272" s="179">
        <f t="shared" si="13"/>
        <v>69.900000000000006</v>
      </c>
      <c r="K272" s="5"/>
      <c r="L272" s="5" t="s">
        <v>169</v>
      </c>
      <c r="M272" s="22">
        <v>84.418970000000002</v>
      </c>
      <c r="N272" s="41">
        <f t="shared" si="8"/>
        <v>0.82801294543157777</v>
      </c>
      <c r="O272" s="22"/>
    </row>
    <row r="273" spans="1:15" x14ac:dyDescent="0.25">
      <c r="A273" s="51">
        <v>41301</v>
      </c>
      <c r="B273" s="179" t="s">
        <v>24</v>
      </c>
      <c r="C273" s="179" t="s">
        <v>13</v>
      </c>
      <c r="D273" s="5">
        <v>3</v>
      </c>
      <c r="E273" s="179" t="s">
        <v>177</v>
      </c>
      <c r="F273" s="179" t="s">
        <v>332</v>
      </c>
      <c r="G273" s="5"/>
      <c r="H273" s="179">
        <v>132</v>
      </c>
      <c r="I273" s="179">
        <v>39</v>
      </c>
      <c r="J273" s="179">
        <f t="shared" si="13"/>
        <v>93</v>
      </c>
      <c r="K273" s="5"/>
      <c r="L273" s="5" t="s">
        <v>169</v>
      </c>
      <c r="M273" s="22">
        <v>84.418970000000002</v>
      </c>
      <c r="N273" s="41">
        <f t="shared" si="8"/>
        <v>1.1016481248231291</v>
      </c>
      <c r="O273" s="22"/>
    </row>
    <row r="274" spans="1:15" x14ac:dyDescent="0.25">
      <c r="A274" s="51">
        <v>41301</v>
      </c>
      <c r="B274" s="179" t="s">
        <v>24</v>
      </c>
      <c r="C274" s="179" t="s">
        <v>13</v>
      </c>
      <c r="D274" s="5">
        <v>3</v>
      </c>
      <c r="E274" s="179" t="s">
        <v>170</v>
      </c>
      <c r="F274" s="179" t="s">
        <v>333</v>
      </c>
      <c r="G274" s="5"/>
      <c r="H274" s="179">
        <v>125.8</v>
      </c>
      <c r="I274" s="179">
        <v>39.299999999999997</v>
      </c>
      <c r="J274" s="179">
        <f t="shared" si="13"/>
        <v>86.5</v>
      </c>
      <c r="K274" s="5"/>
      <c r="L274" s="5" t="s">
        <v>169</v>
      </c>
      <c r="M274" s="22">
        <v>84.418970000000002</v>
      </c>
      <c r="N274" s="41">
        <f t="shared" si="8"/>
        <v>1.0246512128731255</v>
      </c>
      <c r="O274" s="22"/>
    </row>
    <row r="275" spans="1:15" x14ac:dyDescent="0.25">
      <c r="A275" s="51">
        <v>41301</v>
      </c>
      <c r="B275" s="179" t="s">
        <v>24</v>
      </c>
      <c r="C275" s="179" t="s">
        <v>13</v>
      </c>
      <c r="D275" s="5">
        <v>3</v>
      </c>
      <c r="E275" s="179" t="s">
        <v>171</v>
      </c>
      <c r="F275" s="179" t="s">
        <v>334</v>
      </c>
      <c r="G275" s="5"/>
      <c r="H275" s="179">
        <v>112.3</v>
      </c>
      <c r="I275" s="179">
        <v>39.200000000000003</v>
      </c>
      <c r="J275" s="179">
        <f t="shared" si="13"/>
        <v>73.099999999999994</v>
      </c>
      <c r="K275" s="5"/>
      <c r="L275" s="5" t="s">
        <v>169</v>
      </c>
      <c r="M275" s="22">
        <v>84.418970000000002</v>
      </c>
      <c r="N275" s="41">
        <f t="shared" si="8"/>
        <v>0.86591911746850259</v>
      </c>
      <c r="O275" s="22"/>
    </row>
    <row r="276" spans="1:15" x14ac:dyDescent="0.25">
      <c r="A276" s="51">
        <v>41301</v>
      </c>
      <c r="B276" s="179" t="s">
        <v>24</v>
      </c>
      <c r="C276" s="179" t="s">
        <v>13</v>
      </c>
      <c r="D276" s="5">
        <v>3</v>
      </c>
      <c r="E276" s="179" t="s">
        <v>172</v>
      </c>
      <c r="F276" s="179" t="s">
        <v>335</v>
      </c>
      <c r="G276" s="5"/>
      <c r="H276" s="179">
        <v>114.9</v>
      </c>
      <c r="I276" s="179">
        <v>39</v>
      </c>
      <c r="J276" s="179">
        <f t="shared" si="13"/>
        <v>75.900000000000006</v>
      </c>
      <c r="K276" s="5"/>
      <c r="L276" s="5" t="s">
        <v>169</v>
      </c>
      <c r="M276" s="22">
        <v>84.418970000000002</v>
      </c>
      <c r="N276" s="41">
        <f t="shared" si="8"/>
        <v>0.89908701800081192</v>
      </c>
      <c r="O276" s="22"/>
    </row>
    <row r="277" spans="1:15" x14ac:dyDescent="0.25">
      <c r="A277" s="51">
        <v>41301</v>
      </c>
      <c r="B277" s="179" t="s">
        <v>24</v>
      </c>
      <c r="C277" s="179" t="s">
        <v>13</v>
      </c>
      <c r="D277" s="5">
        <v>4</v>
      </c>
      <c r="E277" s="179" t="s">
        <v>177</v>
      </c>
      <c r="F277" s="179" t="s">
        <v>336</v>
      </c>
      <c r="G277" s="5"/>
      <c r="H277" s="179">
        <v>147.4</v>
      </c>
      <c r="I277" s="179">
        <v>39</v>
      </c>
      <c r="J277" s="179">
        <f t="shared" si="13"/>
        <v>108.4</v>
      </c>
      <c r="K277" s="5"/>
      <c r="L277" s="5" t="s">
        <v>169</v>
      </c>
      <c r="M277" s="22">
        <v>84.418970000000002</v>
      </c>
      <c r="N277" s="41">
        <f t="shared" si="8"/>
        <v>1.2840715777508303</v>
      </c>
      <c r="O277" s="22"/>
    </row>
    <row r="278" spans="1:15" x14ac:dyDescent="0.25">
      <c r="A278" s="51">
        <v>41301</v>
      </c>
      <c r="B278" s="179" t="s">
        <v>24</v>
      </c>
      <c r="C278" s="179" t="s">
        <v>13</v>
      </c>
      <c r="D278" s="5">
        <v>4</v>
      </c>
      <c r="E278" s="179" t="s">
        <v>170</v>
      </c>
      <c r="F278" s="179" t="s">
        <v>337</v>
      </c>
      <c r="G278" s="5"/>
      <c r="H278" s="179">
        <v>115.9</v>
      </c>
      <c r="I278" s="179">
        <v>39.299999999999997</v>
      </c>
      <c r="J278" s="179">
        <f t="shared" si="13"/>
        <v>76.600000000000009</v>
      </c>
      <c r="K278" s="5"/>
      <c r="L278" s="5" t="s">
        <v>169</v>
      </c>
      <c r="M278" s="22">
        <v>84.418970000000002</v>
      </c>
      <c r="N278" s="41">
        <f t="shared" si="8"/>
        <v>0.90737899313388926</v>
      </c>
      <c r="O278" s="22"/>
    </row>
    <row r="279" spans="1:15" x14ac:dyDescent="0.25">
      <c r="A279" s="51">
        <v>41301</v>
      </c>
      <c r="B279" s="179" t="s">
        <v>24</v>
      </c>
      <c r="C279" s="179" t="s">
        <v>13</v>
      </c>
      <c r="D279" s="5">
        <v>4</v>
      </c>
      <c r="E279" s="179" t="s">
        <v>171</v>
      </c>
      <c r="F279" s="179" t="s">
        <v>338</v>
      </c>
      <c r="G279" s="5"/>
      <c r="H279" s="179">
        <v>110.1</v>
      </c>
      <c r="I279" s="179">
        <v>38.9</v>
      </c>
      <c r="J279" s="179">
        <f t="shared" si="13"/>
        <v>71.199999999999989</v>
      </c>
      <c r="K279" s="5"/>
      <c r="L279" s="5" t="s">
        <v>169</v>
      </c>
      <c r="M279" s="22">
        <v>84.418970000000002</v>
      </c>
      <c r="N279" s="41">
        <f t="shared" ref="N279:N342" si="14">J279/M279</f>
        <v>0.84341232782157838</v>
      </c>
      <c r="O279" s="22"/>
    </row>
    <row r="280" spans="1:15" x14ac:dyDescent="0.25">
      <c r="A280" s="51">
        <v>41301</v>
      </c>
      <c r="B280" s="179" t="s">
        <v>24</v>
      </c>
      <c r="C280" s="179" t="s">
        <v>13</v>
      </c>
      <c r="D280" s="5">
        <v>4</v>
      </c>
      <c r="E280" s="179" t="s">
        <v>172</v>
      </c>
      <c r="F280" s="179" t="s">
        <v>339</v>
      </c>
      <c r="G280" s="5"/>
      <c r="H280" s="179">
        <v>115.1</v>
      </c>
      <c r="I280" s="179">
        <v>38.9</v>
      </c>
      <c r="J280" s="179">
        <f t="shared" si="13"/>
        <v>76.199999999999989</v>
      </c>
      <c r="K280" s="5"/>
      <c r="L280" s="5" t="s">
        <v>169</v>
      </c>
      <c r="M280" s="22">
        <v>84.418970000000002</v>
      </c>
      <c r="N280" s="41">
        <f t="shared" si="14"/>
        <v>0.90264072162927345</v>
      </c>
      <c r="O280" s="22"/>
    </row>
    <row r="281" spans="1:15" x14ac:dyDescent="0.25">
      <c r="A281" s="51">
        <v>41301</v>
      </c>
      <c r="B281" s="179" t="s">
        <v>24</v>
      </c>
      <c r="C281" s="179" t="s">
        <v>13</v>
      </c>
      <c r="D281" s="5">
        <v>5</v>
      </c>
      <c r="E281" s="179" t="s">
        <v>177</v>
      </c>
      <c r="F281" s="179" t="s">
        <v>340</v>
      </c>
      <c r="G281" s="5"/>
      <c r="H281" s="179">
        <v>147.80000000000001</v>
      </c>
      <c r="I281" s="179">
        <v>38.299999999999997</v>
      </c>
      <c r="J281" s="179">
        <f t="shared" si="13"/>
        <v>109.50000000000001</v>
      </c>
      <c r="K281" s="5"/>
      <c r="L281" s="5" t="s">
        <v>169</v>
      </c>
      <c r="M281" s="22">
        <v>84.418970000000002</v>
      </c>
      <c r="N281" s="41">
        <f t="shared" si="14"/>
        <v>1.2971018243885233</v>
      </c>
      <c r="O281" s="22"/>
    </row>
    <row r="282" spans="1:15" x14ac:dyDescent="0.25">
      <c r="A282" s="51">
        <v>41301</v>
      </c>
      <c r="B282" s="179" t="s">
        <v>24</v>
      </c>
      <c r="C282" s="179" t="s">
        <v>13</v>
      </c>
      <c r="D282" s="5">
        <v>5</v>
      </c>
      <c r="E282" s="179" t="s">
        <v>170</v>
      </c>
      <c r="F282" s="179" t="s">
        <v>341</v>
      </c>
      <c r="G282" s="5"/>
      <c r="H282" s="179">
        <v>133.5</v>
      </c>
      <c r="I282" s="179">
        <v>39.4</v>
      </c>
      <c r="J282" s="179">
        <f t="shared" si="13"/>
        <v>94.1</v>
      </c>
      <c r="K282" s="5"/>
      <c r="L282" s="5" t="s">
        <v>169</v>
      </c>
      <c r="M282" s="22">
        <v>84.418970000000002</v>
      </c>
      <c r="N282" s="41">
        <f t="shared" si="14"/>
        <v>1.1146783714608219</v>
      </c>
      <c r="O282" s="22"/>
    </row>
    <row r="283" spans="1:15" x14ac:dyDescent="0.25">
      <c r="A283" s="51">
        <v>41301</v>
      </c>
      <c r="B283" s="179" t="s">
        <v>24</v>
      </c>
      <c r="C283" s="179" t="s">
        <v>13</v>
      </c>
      <c r="D283" s="5">
        <v>5</v>
      </c>
      <c r="E283" s="179" t="s">
        <v>171</v>
      </c>
      <c r="F283" s="179" t="s">
        <v>342</v>
      </c>
      <c r="G283" s="5"/>
      <c r="H283" s="179">
        <v>113.1</v>
      </c>
      <c r="I283" s="179">
        <v>38.9</v>
      </c>
      <c r="J283" s="179">
        <f t="shared" si="13"/>
        <v>74.199999999999989</v>
      </c>
      <c r="K283" s="5"/>
      <c r="L283" s="5" t="s">
        <v>169</v>
      </c>
      <c r="M283" s="22">
        <v>84.418970000000002</v>
      </c>
      <c r="N283" s="41">
        <f t="shared" si="14"/>
        <v>0.8789493641061954</v>
      </c>
      <c r="O283" s="22"/>
    </row>
    <row r="284" spans="1:15" x14ac:dyDescent="0.25">
      <c r="A284" s="51">
        <v>41301</v>
      </c>
      <c r="B284" s="179" t="s">
        <v>24</v>
      </c>
      <c r="C284" s="179" t="s">
        <v>13</v>
      </c>
      <c r="D284" s="5">
        <v>5</v>
      </c>
      <c r="E284" s="179" t="s">
        <v>172</v>
      </c>
      <c r="F284" s="179" t="s">
        <v>343</v>
      </c>
      <c r="G284" s="5"/>
      <c r="H284" s="179">
        <v>112</v>
      </c>
      <c r="I284" s="179">
        <v>38.799999999999997</v>
      </c>
      <c r="J284" s="179">
        <f t="shared" si="13"/>
        <v>73.2</v>
      </c>
      <c r="K284" s="5"/>
      <c r="L284" s="5" t="s">
        <v>169</v>
      </c>
      <c r="M284" s="22">
        <v>84.418970000000002</v>
      </c>
      <c r="N284" s="41">
        <f t="shared" si="14"/>
        <v>0.86710368534465654</v>
      </c>
      <c r="O284" s="22"/>
    </row>
    <row r="285" spans="1:15" x14ac:dyDescent="0.25">
      <c r="A285" s="51">
        <v>41302</v>
      </c>
      <c r="B285" s="179" t="s">
        <v>23</v>
      </c>
      <c r="C285" s="179" t="s">
        <v>13</v>
      </c>
      <c r="D285" s="5">
        <v>1</v>
      </c>
      <c r="E285" s="179" t="s">
        <v>177</v>
      </c>
      <c r="F285" s="179">
        <v>9</v>
      </c>
      <c r="G285" s="5"/>
      <c r="H285" s="179">
        <v>130</v>
      </c>
      <c r="I285" s="179">
        <v>38.6</v>
      </c>
      <c r="J285" s="179">
        <f t="shared" si="13"/>
        <v>91.4</v>
      </c>
      <c r="K285" s="5"/>
      <c r="L285" s="5" t="s">
        <v>169</v>
      </c>
      <c r="M285" s="22">
        <v>84.418970000000002</v>
      </c>
      <c r="N285" s="41">
        <f t="shared" si="14"/>
        <v>1.0826950388046668</v>
      </c>
      <c r="O285" s="22"/>
    </row>
    <row r="286" spans="1:15" x14ac:dyDescent="0.25">
      <c r="A286" s="51">
        <v>41302</v>
      </c>
      <c r="B286" s="179" t="s">
        <v>23</v>
      </c>
      <c r="C286" s="179" t="s">
        <v>13</v>
      </c>
      <c r="D286" s="5">
        <v>1</v>
      </c>
      <c r="E286" s="179" t="s">
        <v>170</v>
      </c>
      <c r="F286" s="179" t="s">
        <v>344</v>
      </c>
      <c r="G286" s="5"/>
      <c r="H286" s="179">
        <v>145.9</v>
      </c>
      <c r="I286" s="179">
        <v>39.200000000000003</v>
      </c>
      <c r="J286" s="179">
        <f t="shared" si="13"/>
        <v>106.7</v>
      </c>
      <c r="K286" s="5"/>
      <c r="L286" s="5" t="s">
        <v>169</v>
      </c>
      <c r="M286" s="22">
        <v>84.418970000000002</v>
      </c>
      <c r="N286" s="41">
        <f t="shared" si="14"/>
        <v>1.2639339238562139</v>
      </c>
      <c r="O286" s="22"/>
    </row>
    <row r="287" spans="1:15" x14ac:dyDescent="0.25">
      <c r="A287" s="51">
        <v>41302</v>
      </c>
      <c r="B287" s="179" t="s">
        <v>23</v>
      </c>
      <c r="C287" s="179" t="s">
        <v>13</v>
      </c>
      <c r="D287" s="5">
        <v>1</v>
      </c>
      <c r="E287" s="179" t="s">
        <v>171</v>
      </c>
      <c r="F287" s="179" t="s">
        <v>345</v>
      </c>
      <c r="G287" s="5"/>
      <c r="H287" s="179">
        <v>147.6</v>
      </c>
      <c r="I287" s="179">
        <v>39.200000000000003</v>
      </c>
      <c r="J287" s="179">
        <f t="shared" si="13"/>
        <v>108.39999999999999</v>
      </c>
      <c r="K287" s="5"/>
      <c r="L287" s="5" t="s">
        <v>169</v>
      </c>
      <c r="M287" s="22">
        <v>84.418970000000002</v>
      </c>
      <c r="N287" s="41">
        <f t="shared" si="14"/>
        <v>1.28407157775083</v>
      </c>
      <c r="O287" s="22"/>
    </row>
    <row r="288" spans="1:15" x14ac:dyDescent="0.25">
      <c r="A288" s="51">
        <v>41302</v>
      </c>
      <c r="B288" s="179" t="s">
        <v>23</v>
      </c>
      <c r="C288" s="179" t="s">
        <v>13</v>
      </c>
      <c r="D288" s="5">
        <v>1</v>
      </c>
      <c r="E288" s="179" t="s">
        <v>172</v>
      </c>
      <c r="F288" s="179" t="s">
        <v>346</v>
      </c>
      <c r="G288" s="5"/>
      <c r="H288" s="179">
        <v>152.6</v>
      </c>
      <c r="I288" s="179">
        <v>38.5</v>
      </c>
      <c r="J288" s="179">
        <f t="shared" si="13"/>
        <v>114.1</v>
      </c>
      <c r="K288" s="5"/>
      <c r="L288" s="5" t="s">
        <v>169</v>
      </c>
      <c r="M288" s="22">
        <v>84.418970000000002</v>
      </c>
      <c r="N288" s="41">
        <f t="shared" si="14"/>
        <v>1.3515919466916024</v>
      </c>
      <c r="O288" s="22"/>
    </row>
    <row r="289" spans="1:15" x14ac:dyDescent="0.25">
      <c r="A289" s="51">
        <v>41302</v>
      </c>
      <c r="B289" s="179" t="s">
        <v>23</v>
      </c>
      <c r="C289" s="179" t="s">
        <v>13</v>
      </c>
      <c r="D289" s="5">
        <v>2</v>
      </c>
      <c r="E289" s="179" t="s">
        <v>177</v>
      </c>
      <c r="F289" s="179" t="s">
        <v>347</v>
      </c>
      <c r="G289" s="5"/>
      <c r="H289" s="179">
        <v>145.9</v>
      </c>
      <c r="I289" s="179">
        <v>39.4</v>
      </c>
      <c r="J289" s="179">
        <f t="shared" si="13"/>
        <v>106.5</v>
      </c>
      <c r="K289" s="5"/>
      <c r="L289" s="5" t="s">
        <v>169</v>
      </c>
      <c r="M289" s="22">
        <v>84.418970000000002</v>
      </c>
      <c r="N289" s="41">
        <f t="shared" si="14"/>
        <v>1.261564788103906</v>
      </c>
      <c r="O289" s="22"/>
    </row>
    <row r="290" spans="1:15" x14ac:dyDescent="0.25">
      <c r="A290" s="51">
        <v>41302</v>
      </c>
      <c r="B290" s="179" t="s">
        <v>23</v>
      </c>
      <c r="C290" s="179" t="s">
        <v>13</v>
      </c>
      <c r="D290" s="5">
        <v>2</v>
      </c>
      <c r="E290" s="179" t="s">
        <v>170</v>
      </c>
      <c r="F290" s="179" t="s">
        <v>348</v>
      </c>
      <c r="G290" s="5"/>
      <c r="H290" s="179">
        <v>151.5</v>
      </c>
      <c r="I290" s="179">
        <v>38.4</v>
      </c>
      <c r="J290" s="179">
        <f t="shared" si="13"/>
        <v>113.1</v>
      </c>
      <c r="K290" s="5"/>
      <c r="L290" s="5" t="s">
        <v>169</v>
      </c>
      <c r="M290" s="22">
        <v>84.418970000000002</v>
      </c>
      <c r="N290" s="41">
        <f t="shared" si="14"/>
        <v>1.3397462679300636</v>
      </c>
      <c r="O290" s="22"/>
    </row>
    <row r="291" spans="1:15" x14ac:dyDescent="0.25">
      <c r="A291" s="51">
        <v>41302</v>
      </c>
      <c r="B291" s="179" t="s">
        <v>23</v>
      </c>
      <c r="C291" s="179" t="s">
        <v>13</v>
      </c>
      <c r="D291" s="5">
        <v>2</v>
      </c>
      <c r="E291" s="179" t="s">
        <v>171</v>
      </c>
      <c r="F291" s="179" t="s">
        <v>349</v>
      </c>
      <c r="G291" s="5"/>
      <c r="H291" s="179">
        <v>138.19999999999999</v>
      </c>
      <c r="I291" s="179">
        <v>39.1</v>
      </c>
      <c r="J291" s="179">
        <f t="shared" si="13"/>
        <v>99.1</v>
      </c>
      <c r="K291" s="5"/>
      <c r="L291" s="5" t="s">
        <v>169</v>
      </c>
      <c r="M291" s="22">
        <v>84.418970000000002</v>
      </c>
      <c r="N291" s="41">
        <f t="shared" si="14"/>
        <v>1.1739067652685171</v>
      </c>
      <c r="O291" s="22"/>
    </row>
    <row r="292" spans="1:15" x14ac:dyDescent="0.25">
      <c r="A292" s="51">
        <v>41302</v>
      </c>
      <c r="B292" s="179" t="s">
        <v>23</v>
      </c>
      <c r="C292" s="179" t="s">
        <v>13</v>
      </c>
      <c r="D292" s="5">
        <v>2</v>
      </c>
      <c r="E292" s="179" t="s">
        <v>172</v>
      </c>
      <c r="F292" s="179">
        <v>3</v>
      </c>
      <c r="G292" s="5"/>
      <c r="H292" s="179">
        <v>159.6</v>
      </c>
      <c r="I292" s="179">
        <v>39.200000000000003</v>
      </c>
      <c r="J292" s="179">
        <f t="shared" si="13"/>
        <v>120.39999999999999</v>
      </c>
      <c r="K292" s="5"/>
      <c r="L292" s="5" t="s">
        <v>169</v>
      </c>
      <c r="M292" s="22">
        <v>84.418970000000002</v>
      </c>
      <c r="N292" s="41">
        <f t="shared" si="14"/>
        <v>1.4262197228892983</v>
      </c>
      <c r="O292" s="22"/>
    </row>
    <row r="293" spans="1:15" x14ac:dyDescent="0.25">
      <c r="A293" s="51">
        <v>41302</v>
      </c>
      <c r="B293" s="179" t="s">
        <v>23</v>
      </c>
      <c r="C293" s="179" t="s">
        <v>13</v>
      </c>
      <c r="D293" s="5">
        <v>3</v>
      </c>
      <c r="E293" s="179" t="s">
        <v>177</v>
      </c>
      <c r="F293" s="179" t="s">
        <v>350</v>
      </c>
      <c r="G293" s="5"/>
      <c r="H293" s="179">
        <v>135.1</v>
      </c>
      <c r="I293" s="179">
        <v>38.5</v>
      </c>
      <c r="J293" s="179">
        <f t="shared" si="13"/>
        <v>96.6</v>
      </c>
      <c r="K293" s="5"/>
      <c r="L293" s="5" t="s">
        <v>169</v>
      </c>
      <c r="M293" s="22">
        <v>84.418970000000002</v>
      </c>
      <c r="N293" s="41">
        <f t="shared" si="14"/>
        <v>1.1442925683646696</v>
      </c>
      <c r="O293" s="22"/>
    </row>
    <row r="294" spans="1:15" x14ac:dyDescent="0.25">
      <c r="A294" s="51">
        <v>41302</v>
      </c>
      <c r="B294" s="179" t="s">
        <v>23</v>
      </c>
      <c r="C294" s="179" t="s">
        <v>13</v>
      </c>
      <c r="D294" s="5">
        <v>3</v>
      </c>
      <c r="E294" s="179" t="s">
        <v>170</v>
      </c>
      <c r="F294" s="179">
        <v>4</v>
      </c>
      <c r="G294" s="5"/>
      <c r="H294" s="179">
        <v>152.1</v>
      </c>
      <c r="I294" s="179">
        <v>39.299999999999997</v>
      </c>
      <c r="J294" s="179">
        <f t="shared" si="13"/>
        <v>112.8</v>
      </c>
      <c r="K294" s="5"/>
      <c r="L294" s="5" t="s">
        <v>169</v>
      </c>
      <c r="M294" s="22">
        <v>84.418970000000002</v>
      </c>
      <c r="N294" s="41">
        <f t="shared" si="14"/>
        <v>1.3361925643016017</v>
      </c>
      <c r="O294" s="22"/>
    </row>
    <row r="295" spans="1:15" x14ac:dyDescent="0.25">
      <c r="A295" s="51">
        <v>41302</v>
      </c>
      <c r="B295" s="179" t="s">
        <v>23</v>
      </c>
      <c r="C295" s="179" t="s">
        <v>13</v>
      </c>
      <c r="D295" s="5">
        <v>3</v>
      </c>
      <c r="E295" s="179" t="s">
        <v>171</v>
      </c>
      <c r="F295" s="179" t="s">
        <v>351</v>
      </c>
      <c r="G295" s="5"/>
      <c r="H295" s="179">
        <v>165.3</v>
      </c>
      <c r="I295" s="179">
        <v>38.799999999999997</v>
      </c>
      <c r="J295" s="179">
        <f t="shared" si="13"/>
        <v>126.50000000000001</v>
      </c>
      <c r="K295" s="5"/>
      <c r="L295" s="5" t="s">
        <v>169</v>
      </c>
      <c r="M295" s="22">
        <v>84.418970000000002</v>
      </c>
      <c r="N295" s="41">
        <f t="shared" si="14"/>
        <v>1.4984783633346865</v>
      </c>
      <c r="O295" s="22"/>
    </row>
    <row r="296" spans="1:15" x14ac:dyDescent="0.25">
      <c r="A296" s="51">
        <v>41302</v>
      </c>
      <c r="B296" s="179" t="s">
        <v>23</v>
      </c>
      <c r="C296" s="179" t="s">
        <v>13</v>
      </c>
      <c r="D296" s="5">
        <v>3</v>
      </c>
      <c r="E296" s="179" t="s">
        <v>352</v>
      </c>
      <c r="F296" s="179" t="s">
        <v>353</v>
      </c>
      <c r="G296" s="5"/>
      <c r="H296" s="179">
        <v>155.4</v>
      </c>
      <c r="I296" s="179">
        <v>39.200000000000003</v>
      </c>
      <c r="J296" s="179">
        <f t="shared" si="13"/>
        <v>116.2</v>
      </c>
      <c r="K296" s="5"/>
      <c r="L296" s="5" t="s">
        <v>169</v>
      </c>
      <c r="M296" s="22">
        <v>84.418970000000002</v>
      </c>
      <c r="N296" s="41">
        <f t="shared" si="14"/>
        <v>1.3764678720908345</v>
      </c>
      <c r="O296" s="22"/>
    </row>
    <row r="297" spans="1:15" x14ac:dyDescent="0.25">
      <c r="A297" s="51">
        <v>41302</v>
      </c>
      <c r="B297" s="179" t="s">
        <v>23</v>
      </c>
      <c r="C297" s="179" t="s">
        <v>13</v>
      </c>
      <c r="D297" s="5">
        <v>4</v>
      </c>
      <c r="E297" s="179" t="s">
        <v>177</v>
      </c>
      <c r="F297" s="179" t="s">
        <v>354</v>
      </c>
      <c r="G297" s="5"/>
      <c r="H297" s="179">
        <v>143.9</v>
      </c>
      <c r="I297" s="179">
        <v>39.6</v>
      </c>
      <c r="J297" s="179">
        <f t="shared" si="13"/>
        <v>104.30000000000001</v>
      </c>
      <c r="K297" s="5"/>
      <c r="L297" s="5" t="s">
        <v>169</v>
      </c>
      <c r="M297" s="22">
        <v>84.418970000000002</v>
      </c>
      <c r="N297" s="41">
        <f t="shared" si="14"/>
        <v>1.2355042948285202</v>
      </c>
      <c r="O297" s="22"/>
    </row>
    <row r="298" spans="1:15" x14ac:dyDescent="0.25">
      <c r="A298" s="51">
        <v>41302</v>
      </c>
      <c r="B298" s="179" t="s">
        <v>23</v>
      </c>
      <c r="C298" s="179" t="s">
        <v>13</v>
      </c>
      <c r="D298" s="5">
        <v>4</v>
      </c>
      <c r="E298" s="179" t="s">
        <v>170</v>
      </c>
      <c r="F298" s="179" t="s">
        <v>355</v>
      </c>
      <c r="G298" s="5"/>
      <c r="H298" s="179">
        <v>158.4</v>
      </c>
      <c r="I298" s="179">
        <v>38.799999999999997</v>
      </c>
      <c r="J298" s="179">
        <f t="shared" si="13"/>
        <v>119.60000000000001</v>
      </c>
      <c r="K298" s="5"/>
      <c r="L298" s="5" t="s">
        <v>169</v>
      </c>
      <c r="M298" s="22">
        <v>84.418970000000002</v>
      </c>
      <c r="N298" s="41">
        <f t="shared" si="14"/>
        <v>1.4167431798800674</v>
      </c>
      <c r="O298" s="22"/>
    </row>
    <row r="299" spans="1:15" x14ac:dyDescent="0.25">
      <c r="A299" s="51">
        <v>41302</v>
      </c>
      <c r="B299" s="179" t="s">
        <v>23</v>
      </c>
      <c r="C299" s="179" t="s">
        <v>13</v>
      </c>
      <c r="D299" s="5">
        <v>4</v>
      </c>
      <c r="E299" s="179" t="s">
        <v>171</v>
      </c>
      <c r="F299" s="179" t="s">
        <v>356</v>
      </c>
      <c r="G299" s="5"/>
      <c r="H299" s="179">
        <v>158.4</v>
      </c>
      <c r="I299" s="179">
        <v>39.200000000000003</v>
      </c>
      <c r="J299" s="179">
        <f t="shared" si="13"/>
        <v>119.2</v>
      </c>
      <c r="K299" s="5"/>
      <c r="L299" s="5" t="s">
        <v>169</v>
      </c>
      <c r="M299" s="22">
        <v>84.418970000000002</v>
      </c>
      <c r="N299" s="41">
        <f t="shared" si="14"/>
        <v>1.4120049083754516</v>
      </c>
      <c r="O299" s="22"/>
    </row>
    <row r="300" spans="1:15" x14ac:dyDescent="0.25">
      <c r="A300" s="51">
        <v>41302</v>
      </c>
      <c r="B300" s="179" t="s">
        <v>23</v>
      </c>
      <c r="C300" s="179" t="s">
        <v>13</v>
      </c>
      <c r="D300" s="5">
        <v>4</v>
      </c>
      <c r="E300" s="179" t="s">
        <v>357</v>
      </c>
      <c r="F300" s="179" t="s">
        <v>358</v>
      </c>
      <c r="G300" s="5"/>
      <c r="H300" s="179">
        <v>160.19999999999999</v>
      </c>
      <c r="I300" s="179">
        <v>39.200000000000003</v>
      </c>
      <c r="J300" s="179">
        <f t="shared" si="13"/>
        <v>120.99999999999999</v>
      </c>
      <c r="K300" s="5"/>
      <c r="L300" s="5" t="s">
        <v>169</v>
      </c>
      <c r="M300" s="22">
        <v>84.418970000000002</v>
      </c>
      <c r="N300" s="41">
        <f t="shared" si="14"/>
        <v>1.4333271301462216</v>
      </c>
      <c r="O300" s="22"/>
    </row>
    <row r="301" spans="1:15" x14ac:dyDescent="0.25">
      <c r="A301" s="51">
        <v>41302</v>
      </c>
      <c r="B301" s="179" t="s">
        <v>23</v>
      </c>
      <c r="C301" s="179" t="s">
        <v>13</v>
      </c>
      <c r="D301" s="5">
        <v>5</v>
      </c>
      <c r="E301" s="179" t="s">
        <v>177</v>
      </c>
      <c r="F301" s="179">
        <v>6</v>
      </c>
      <c r="G301" s="5"/>
      <c r="H301" s="179">
        <v>136.69999999999999</v>
      </c>
      <c r="I301" s="179">
        <v>39.4</v>
      </c>
      <c r="J301" s="179">
        <f t="shared" si="13"/>
        <v>97.299999999999983</v>
      </c>
      <c r="K301" s="5"/>
      <c r="L301" s="5" t="s">
        <v>169</v>
      </c>
      <c r="M301" s="22">
        <v>84.418970000000002</v>
      </c>
      <c r="N301" s="41">
        <f t="shared" si="14"/>
        <v>1.1525845434977469</v>
      </c>
      <c r="O301" s="22"/>
    </row>
    <row r="302" spans="1:15" x14ac:dyDescent="0.25">
      <c r="A302" s="51">
        <v>41302</v>
      </c>
      <c r="B302" s="179" t="s">
        <v>23</v>
      </c>
      <c r="C302" s="179" t="s">
        <v>13</v>
      </c>
      <c r="D302" s="5">
        <v>5</v>
      </c>
      <c r="E302" s="179" t="s">
        <v>170</v>
      </c>
      <c r="F302" s="179">
        <v>10</v>
      </c>
      <c r="G302" s="5"/>
      <c r="H302" s="179">
        <v>148.6</v>
      </c>
      <c r="I302" s="179">
        <v>39</v>
      </c>
      <c r="J302" s="179">
        <f t="shared" si="13"/>
        <v>109.6</v>
      </c>
      <c r="K302" s="5"/>
      <c r="L302" s="5" t="s">
        <v>169</v>
      </c>
      <c r="M302" s="22">
        <v>84.418970000000002</v>
      </c>
      <c r="N302" s="41">
        <f t="shared" si="14"/>
        <v>1.298286392264677</v>
      </c>
      <c r="O302" s="22"/>
    </row>
    <row r="303" spans="1:15" x14ac:dyDescent="0.25">
      <c r="A303" s="51">
        <v>41302</v>
      </c>
      <c r="B303" s="179" t="s">
        <v>23</v>
      </c>
      <c r="C303" s="179" t="s">
        <v>13</v>
      </c>
      <c r="D303" s="5">
        <v>5</v>
      </c>
      <c r="E303" s="179" t="s">
        <v>359</v>
      </c>
      <c r="F303" s="179">
        <v>2</v>
      </c>
      <c r="G303" s="5"/>
      <c r="H303" s="179">
        <v>159.6</v>
      </c>
      <c r="I303" s="179">
        <v>39.1</v>
      </c>
      <c r="J303" s="179">
        <f t="shared" si="13"/>
        <v>120.5</v>
      </c>
      <c r="K303" s="5"/>
      <c r="L303" s="5" t="s">
        <v>169</v>
      </c>
      <c r="M303" s="22">
        <v>84.418970000000002</v>
      </c>
      <c r="N303" s="41">
        <f t="shared" si="14"/>
        <v>1.4274042907654523</v>
      </c>
      <c r="O303" s="22"/>
    </row>
    <row r="304" spans="1:15" x14ac:dyDescent="0.25">
      <c r="A304" s="51">
        <v>41296</v>
      </c>
      <c r="B304" s="179" t="s">
        <v>14</v>
      </c>
      <c r="C304" s="179" t="s">
        <v>13</v>
      </c>
      <c r="D304" s="5">
        <v>1</v>
      </c>
      <c r="E304" s="179" t="s">
        <v>360</v>
      </c>
      <c r="F304" s="179" t="s">
        <v>361</v>
      </c>
      <c r="G304" s="5"/>
      <c r="H304" s="179">
        <v>138.19999999999999</v>
      </c>
      <c r="I304" s="179">
        <v>39</v>
      </c>
      <c r="J304" s="179">
        <f>+H304-I304</f>
        <v>99.199999999999989</v>
      </c>
      <c r="K304" s="5"/>
      <c r="L304" s="5" t="s">
        <v>169</v>
      </c>
      <c r="M304" s="22">
        <v>84.418970000000002</v>
      </c>
      <c r="N304" s="41">
        <f t="shared" si="14"/>
        <v>1.1750913331446711</v>
      </c>
      <c r="O304" s="22"/>
    </row>
    <row r="305" spans="1:15" x14ac:dyDescent="0.25">
      <c r="A305" s="51">
        <v>41296</v>
      </c>
      <c r="B305" s="179" t="s">
        <v>14</v>
      </c>
      <c r="C305" s="179" t="s">
        <v>13</v>
      </c>
      <c r="D305" s="5">
        <v>1</v>
      </c>
      <c r="E305" s="36" t="s">
        <v>362</v>
      </c>
      <c r="F305" s="179" t="s">
        <v>363</v>
      </c>
      <c r="G305" s="5"/>
      <c r="H305" s="179">
        <v>135.19999999999999</v>
      </c>
      <c r="I305" s="179">
        <v>39.4</v>
      </c>
      <c r="J305" s="179">
        <f t="shared" ref="J305:J313" si="15">+H305-I305</f>
        <v>95.799999999999983</v>
      </c>
      <c r="K305" s="5"/>
      <c r="L305" s="5" t="s">
        <v>169</v>
      </c>
      <c r="M305" s="22">
        <v>84.418970000000002</v>
      </c>
      <c r="N305" s="41">
        <f t="shared" si="14"/>
        <v>1.1348160253554382</v>
      </c>
      <c r="O305" s="22"/>
    </row>
    <row r="306" spans="1:15" x14ac:dyDescent="0.25">
      <c r="A306" s="51">
        <v>41296</v>
      </c>
      <c r="B306" s="179" t="s">
        <v>14</v>
      </c>
      <c r="C306" s="179" t="s">
        <v>13</v>
      </c>
      <c r="D306" s="5">
        <v>2</v>
      </c>
      <c r="E306" s="36" t="s">
        <v>360</v>
      </c>
      <c r="F306" s="179" t="s">
        <v>364</v>
      </c>
      <c r="G306" s="5"/>
      <c r="H306" s="179">
        <v>141.1</v>
      </c>
      <c r="I306" s="179">
        <v>38.6</v>
      </c>
      <c r="J306" s="179">
        <f t="shared" si="15"/>
        <v>102.5</v>
      </c>
      <c r="K306" s="5"/>
      <c r="L306" s="5" t="s">
        <v>169</v>
      </c>
      <c r="M306" s="22">
        <v>84.418970000000002</v>
      </c>
      <c r="N306" s="41">
        <f t="shared" si="14"/>
        <v>1.2141820730577499</v>
      </c>
      <c r="O306" s="22"/>
    </row>
    <row r="307" spans="1:15" x14ac:dyDescent="0.25">
      <c r="A307" s="51">
        <v>41296</v>
      </c>
      <c r="B307" s="179" t="s">
        <v>14</v>
      </c>
      <c r="C307" s="179" t="s">
        <v>13</v>
      </c>
      <c r="D307" s="5">
        <v>2</v>
      </c>
      <c r="E307" s="36" t="s">
        <v>365</v>
      </c>
      <c r="F307" s="179" t="s">
        <v>366</v>
      </c>
      <c r="G307" s="5"/>
      <c r="H307" s="179">
        <v>166.4</v>
      </c>
      <c r="I307" s="179">
        <v>38.9</v>
      </c>
      <c r="J307" s="179">
        <f t="shared" si="15"/>
        <v>127.5</v>
      </c>
      <c r="K307" s="5"/>
      <c r="L307" s="5" t="s">
        <v>169</v>
      </c>
      <c r="M307" s="22">
        <v>84.418970000000002</v>
      </c>
      <c r="N307" s="41">
        <f t="shared" si="14"/>
        <v>1.5103240420962254</v>
      </c>
      <c r="O307" s="22"/>
    </row>
    <row r="308" spans="1:15" x14ac:dyDescent="0.25">
      <c r="A308" s="51">
        <v>41296</v>
      </c>
      <c r="B308" s="179" t="s">
        <v>14</v>
      </c>
      <c r="C308" s="179" t="s">
        <v>13</v>
      </c>
      <c r="D308" s="5">
        <v>3</v>
      </c>
      <c r="E308" s="36" t="s">
        <v>291</v>
      </c>
      <c r="F308" s="179" t="s">
        <v>367</v>
      </c>
      <c r="G308" s="5"/>
      <c r="H308" s="179">
        <v>160</v>
      </c>
      <c r="I308" s="179">
        <v>9.3000000000000007</v>
      </c>
      <c r="J308" s="179">
        <f t="shared" si="15"/>
        <v>150.69999999999999</v>
      </c>
      <c r="K308" s="5"/>
      <c r="L308" s="5" t="s">
        <v>169</v>
      </c>
      <c r="M308" s="22">
        <v>84.418970000000002</v>
      </c>
      <c r="N308" s="41">
        <f t="shared" si="14"/>
        <v>1.7851437893639308</v>
      </c>
      <c r="O308" s="22"/>
    </row>
    <row r="309" spans="1:15" x14ac:dyDescent="0.25">
      <c r="A309" s="51">
        <v>41296</v>
      </c>
      <c r="B309" s="179" t="s">
        <v>14</v>
      </c>
      <c r="C309" s="179" t="s">
        <v>13</v>
      </c>
      <c r="D309" s="5">
        <v>3</v>
      </c>
      <c r="E309" s="36" t="s">
        <v>368</v>
      </c>
      <c r="F309" s="179" t="s">
        <v>369</v>
      </c>
      <c r="G309" s="5"/>
      <c r="H309" s="179">
        <v>169.1</v>
      </c>
      <c r="I309" s="179">
        <v>39.1</v>
      </c>
      <c r="J309" s="179">
        <f t="shared" si="15"/>
        <v>130</v>
      </c>
      <c r="K309" s="5"/>
      <c r="L309" s="5" t="s">
        <v>169</v>
      </c>
      <c r="M309" s="22">
        <v>84.418970000000002</v>
      </c>
      <c r="N309" s="41">
        <f t="shared" si="14"/>
        <v>1.5399382390000731</v>
      </c>
      <c r="O309" s="22"/>
    </row>
    <row r="310" spans="1:15" x14ac:dyDescent="0.25">
      <c r="A310" s="51">
        <v>41296</v>
      </c>
      <c r="B310" s="179" t="s">
        <v>14</v>
      </c>
      <c r="C310" s="179" t="s">
        <v>13</v>
      </c>
      <c r="D310" s="5">
        <v>4</v>
      </c>
      <c r="E310" s="36" t="s">
        <v>208</v>
      </c>
      <c r="F310" s="179" t="s">
        <v>370</v>
      </c>
      <c r="G310" s="5"/>
      <c r="H310" s="179">
        <v>159.9</v>
      </c>
      <c r="I310" s="179">
        <v>38.5</v>
      </c>
      <c r="J310" s="179">
        <f t="shared" si="15"/>
        <v>121.4</v>
      </c>
      <c r="K310" s="5"/>
      <c r="L310" s="5" t="s">
        <v>169</v>
      </c>
      <c r="M310" s="22">
        <v>84.418970000000002</v>
      </c>
      <c r="N310" s="41">
        <f t="shared" si="14"/>
        <v>1.4380654016508376</v>
      </c>
      <c r="O310" s="22"/>
    </row>
    <row r="311" spans="1:15" x14ac:dyDescent="0.25">
      <c r="A311" s="51">
        <v>41296</v>
      </c>
      <c r="B311" s="179" t="s">
        <v>14</v>
      </c>
      <c r="C311" s="179" t="s">
        <v>13</v>
      </c>
      <c r="D311" s="5">
        <v>4</v>
      </c>
      <c r="E311" s="36" t="s">
        <v>371</v>
      </c>
      <c r="F311" s="179" t="s">
        <v>372</v>
      </c>
      <c r="G311" s="5"/>
      <c r="H311" s="179">
        <v>174.3</v>
      </c>
      <c r="I311" s="179">
        <v>39.299999999999997</v>
      </c>
      <c r="J311" s="179">
        <f t="shared" si="15"/>
        <v>135</v>
      </c>
      <c r="K311" s="5"/>
      <c r="L311" s="5" t="s">
        <v>169</v>
      </c>
      <c r="M311" s="22">
        <v>84.418970000000002</v>
      </c>
      <c r="N311" s="41">
        <f t="shared" si="14"/>
        <v>1.5991666328077683</v>
      </c>
      <c r="O311" s="22"/>
    </row>
    <row r="312" spans="1:15" x14ac:dyDescent="0.25">
      <c r="A312" s="51">
        <v>41296</v>
      </c>
      <c r="B312" s="179" t="s">
        <v>14</v>
      </c>
      <c r="C312" s="179" t="s">
        <v>13</v>
      </c>
      <c r="D312" s="5">
        <v>5</v>
      </c>
      <c r="E312" s="36" t="s">
        <v>373</v>
      </c>
      <c r="F312" s="179" t="s">
        <v>374</v>
      </c>
      <c r="G312" s="5"/>
      <c r="H312" s="179">
        <v>167.3</v>
      </c>
      <c r="I312" s="179">
        <v>39.5</v>
      </c>
      <c r="J312" s="179">
        <f t="shared" si="15"/>
        <v>127.80000000000001</v>
      </c>
      <c r="K312" s="5"/>
      <c r="L312" s="5" t="s">
        <v>169</v>
      </c>
      <c r="M312" s="22">
        <v>84.418970000000002</v>
      </c>
      <c r="N312" s="41">
        <f t="shared" si="14"/>
        <v>1.5138777457246873</v>
      </c>
      <c r="O312" s="22"/>
    </row>
    <row r="313" spans="1:15" x14ac:dyDescent="0.25">
      <c r="A313" s="51">
        <v>41296</v>
      </c>
      <c r="B313" s="179" t="s">
        <v>14</v>
      </c>
      <c r="C313" s="179" t="s">
        <v>13</v>
      </c>
      <c r="D313" s="5">
        <v>5</v>
      </c>
      <c r="E313" s="36" t="s">
        <v>375</v>
      </c>
      <c r="F313" s="179" t="s">
        <v>376</v>
      </c>
      <c r="G313" s="5"/>
      <c r="H313" s="179">
        <v>150.30000000000001</v>
      </c>
      <c r="I313" s="179">
        <v>39.1</v>
      </c>
      <c r="J313" s="179">
        <f t="shared" si="15"/>
        <v>111.20000000000002</v>
      </c>
      <c r="K313" s="5"/>
      <c r="L313" s="5" t="s">
        <v>169</v>
      </c>
      <c r="M313" s="22">
        <v>84.418970000000002</v>
      </c>
      <c r="N313" s="41">
        <f t="shared" si="14"/>
        <v>1.3172394782831396</v>
      </c>
      <c r="O313" s="22"/>
    </row>
    <row r="314" spans="1:15" x14ac:dyDescent="0.25">
      <c r="A314" s="51">
        <v>41296</v>
      </c>
      <c r="B314" s="179" t="s">
        <v>15</v>
      </c>
      <c r="C314" s="179" t="s">
        <v>13</v>
      </c>
      <c r="D314" s="5">
        <v>1</v>
      </c>
      <c r="E314" s="36" t="s">
        <v>177</v>
      </c>
      <c r="F314" s="179" t="s">
        <v>377</v>
      </c>
      <c r="G314" s="5"/>
      <c r="H314" s="179">
        <v>176.5</v>
      </c>
      <c r="I314" s="179">
        <v>39.1</v>
      </c>
      <c r="J314" s="179">
        <f>+H314-I314</f>
        <v>137.4</v>
      </c>
      <c r="K314" s="5"/>
      <c r="L314" s="5" t="s">
        <v>169</v>
      </c>
      <c r="M314" s="22">
        <v>84.418970000000002</v>
      </c>
      <c r="N314" s="41">
        <f t="shared" si="14"/>
        <v>1.6275962618354618</v>
      </c>
      <c r="O314" s="22"/>
    </row>
    <row r="315" spans="1:15" x14ac:dyDescent="0.25">
      <c r="A315" s="51">
        <v>41296</v>
      </c>
      <c r="B315" s="179" t="s">
        <v>15</v>
      </c>
      <c r="C315" s="179" t="s">
        <v>13</v>
      </c>
      <c r="D315" s="5">
        <v>1</v>
      </c>
      <c r="E315" s="36" t="s">
        <v>230</v>
      </c>
      <c r="F315" s="179" t="s">
        <v>378</v>
      </c>
      <c r="G315" s="5"/>
      <c r="H315" s="179">
        <v>181.2</v>
      </c>
      <c r="I315" s="179">
        <v>39.1</v>
      </c>
      <c r="J315" s="179">
        <f t="shared" ref="J315:J322" si="16">+H315-I315</f>
        <v>142.1</v>
      </c>
      <c r="K315" s="5"/>
      <c r="L315" s="5" t="s">
        <v>169</v>
      </c>
      <c r="M315" s="22">
        <v>84.418970000000002</v>
      </c>
      <c r="N315" s="41">
        <f t="shared" si="14"/>
        <v>1.6832709520146951</v>
      </c>
      <c r="O315" s="22"/>
    </row>
    <row r="316" spans="1:15" x14ac:dyDescent="0.25">
      <c r="A316" s="51">
        <v>41296</v>
      </c>
      <c r="B316" s="179" t="s">
        <v>15</v>
      </c>
      <c r="C316" s="179" t="s">
        <v>13</v>
      </c>
      <c r="D316" s="5">
        <v>2</v>
      </c>
      <c r="E316" s="36" t="s">
        <v>177</v>
      </c>
      <c r="F316" s="179" t="s">
        <v>379</v>
      </c>
      <c r="G316" s="5"/>
      <c r="H316" s="179">
        <v>164.5</v>
      </c>
      <c r="I316" s="179">
        <v>39.6</v>
      </c>
      <c r="J316" s="179">
        <f t="shared" si="16"/>
        <v>124.9</v>
      </c>
      <c r="K316" s="5"/>
      <c r="L316" s="5" t="s">
        <v>169</v>
      </c>
      <c r="M316" s="22">
        <v>84.418970000000002</v>
      </c>
      <c r="N316" s="41">
        <f t="shared" si="14"/>
        <v>1.4795252773162242</v>
      </c>
      <c r="O316" s="22"/>
    </row>
    <row r="317" spans="1:15" x14ac:dyDescent="0.25">
      <c r="A317" s="51">
        <v>41296</v>
      </c>
      <c r="B317" s="179" t="s">
        <v>15</v>
      </c>
      <c r="C317" s="179" t="s">
        <v>13</v>
      </c>
      <c r="D317" s="5">
        <v>2</v>
      </c>
      <c r="E317" s="36" t="s">
        <v>380</v>
      </c>
      <c r="F317" s="179" t="s">
        <v>381</v>
      </c>
      <c r="G317" s="5"/>
      <c r="H317" s="179">
        <v>171.2</v>
      </c>
      <c r="I317" s="179">
        <v>39</v>
      </c>
      <c r="J317" s="179">
        <f t="shared" si="16"/>
        <v>132.19999999999999</v>
      </c>
      <c r="K317" s="5"/>
      <c r="L317" s="5" t="s">
        <v>169</v>
      </c>
      <c r="M317" s="22">
        <v>84.418970000000002</v>
      </c>
      <c r="N317" s="41">
        <f t="shared" si="14"/>
        <v>1.5659987322754587</v>
      </c>
      <c r="O317" s="22"/>
    </row>
    <row r="318" spans="1:15" x14ac:dyDescent="0.25">
      <c r="A318" s="51">
        <v>41296</v>
      </c>
      <c r="B318" s="179" t="s">
        <v>15</v>
      </c>
      <c r="C318" s="179" t="s">
        <v>13</v>
      </c>
      <c r="D318" s="5">
        <v>3</v>
      </c>
      <c r="E318" s="36" t="s">
        <v>177</v>
      </c>
      <c r="F318" s="179" t="s">
        <v>382</v>
      </c>
      <c r="G318" s="5"/>
      <c r="H318" s="179">
        <v>163.9</v>
      </c>
      <c r="I318" s="179">
        <v>39.4</v>
      </c>
      <c r="J318" s="179">
        <f t="shared" si="16"/>
        <v>124.5</v>
      </c>
      <c r="K318" s="5"/>
      <c r="L318" s="5" t="s">
        <v>169</v>
      </c>
      <c r="M318" s="22">
        <v>84.418970000000002</v>
      </c>
      <c r="N318" s="41">
        <f t="shared" si="14"/>
        <v>1.4747870058116084</v>
      </c>
      <c r="O318" s="22"/>
    </row>
    <row r="319" spans="1:15" x14ac:dyDescent="0.25">
      <c r="A319" s="51">
        <v>41296</v>
      </c>
      <c r="B319" s="179" t="s">
        <v>15</v>
      </c>
      <c r="C319" s="179" t="s">
        <v>13</v>
      </c>
      <c r="D319" s="5">
        <v>3</v>
      </c>
      <c r="E319" s="36" t="s">
        <v>383</v>
      </c>
      <c r="F319" s="179" t="s">
        <v>384</v>
      </c>
      <c r="G319" s="5"/>
      <c r="H319" s="179">
        <v>177.6</v>
      </c>
      <c r="I319" s="179">
        <v>39.200000000000003</v>
      </c>
      <c r="J319" s="179">
        <f t="shared" si="16"/>
        <v>138.39999999999998</v>
      </c>
      <c r="K319" s="5"/>
      <c r="L319" s="5" t="s">
        <v>169</v>
      </c>
      <c r="M319" s="22">
        <v>84.418970000000002</v>
      </c>
      <c r="N319" s="41">
        <f t="shared" si="14"/>
        <v>1.6394419405970007</v>
      </c>
      <c r="O319" s="22"/>
    </row>
    <row r="320" spans="1:15" x14ac:dyDescent="0.25">
      <c r="A320" s="51">
        <v>41296</v>
      </c>
      <c r="B320" s="179" t="s">
        <v>15</v>
      </c>
      <c r="C320" s="179" t="s">
        <v>13</v>
      </c>
      <c r="D320" s="5">
        <v>4</v>
      </c>
      <c r="E320" s="36" t="s">
        <v>385</v>
      </c>
      <c r="F320" s="179" t="s">
        <v>386</v>
      </c>
      <c r="G320" s="5"/>
      <c r="H320" s="179">
        <v>164</v>
      </c>
      <c r="I320" s="179">
        <v>38.700000000000003</v>
      </c>
      <c r="J320" s="179">
        <f t="shared" si="16"/>
        <v>125.3</v>
      </c>
      <c r="K320" s="5"/>
      <c r="L320" s="5" t="s">
        <v>169</v>
      </c>
      <c r="M320" s="22">
        <v>84.418970000000002</v>
      </c>
      <c r="N320" s="41">
        <f t="shared" si="14"/>
        <v>1.4842635488208396</v>
      </c>
      <c r="O320" s="22"/>
    </row>
    <row r="321" spans="1:15" x14ac:dyDescent="0.25">
      <c r="A321" s="51">
        <v>41296</v>
      </c>
      <c r="B321" s="179" t="s">
        <v>15</v>
      </c>
      <c r="C321" s="179" t="s">
        <v>13</v>
      </c>
      <c r="D321" s="5">
        <v>5</v>
      </c>
      <c r="E321" s="36" t="s">
        <v>177</v>
      </c>
      <c r="F321" s="179" t="s">
        <v>387</v>
      </c>
      <c r="G321" s="5"/>
      <c r="H321" s="179">
        <v>162.30000000000001</v>
      </c>
      <c r="I321" s="179">
        <v>38.6</v>
      </c>
      <c r="J321" s="179">
        <f t="shared" si="16"/>
        <v>123.70000000000002</v>
      </c>
      <c r="K321" s="5"/>
      <c r="L321" s="5" t="s">
        <v>169</v>
      </c>
      <c r="M321" s="22">
        <v>84.418970000000002</v>
      </c>
      <c r="N321" s="41">
        <f t="shared" si="14"/>
        <v>1.4653104628023774</v>
      </c>
      <c r="O321" s="22"/>
    </row>
    <row r="322" spans="1:15" x14ac:dyDescent="0.25">
      <c r="A322" s="51">
        <v>41296</v>
      </c>
      <c r="B322" s="179" t="s">
        <v>15</v>
      </c>
      <c r="C322" s="179" t="s">
        <v>13</v>
      </c>
      <c r="D322" s="5">
        <v>5</v>
      </c>
      <c r="E322" s="36" t="s">
        <v>282</v>
      </c>
      <c r="F322" s="179" t="s">
        <v>388</v>
      </c>
      <c r="G322" s="5"/>
      <c r="H322" s="179">
        <v>147.69999999999999</v>
      </c>
      <c r="I322" s="179">
        <v>39</v>
      </c>
      <c r="J322" s="179">
        <f t="shared" si="16"/>
        <v>108.69999999999999</v>
      </c>
      <c r="K322" s="5"/>
      <c r="L322" s="5" t="s">
        <v>169</v>
      </c>
      <c r="M322" s="22">
        <v>84.418970000000002</v>
      </c>
      <c r="N322" s="41">
        <f t="shared" si="14"/>
        <v>1.2876252813792917</v>
      </c>
      <c r="O322" s="22"/>
    </row>
    <row r="323" spans="1:15" x14ac:dyDescent="0.25">
      <c r="A323" s="51">
        <v>41296</v>
      </c>
      <c r="B323" s="179" t="s">
        <v>12</v>
      </c>
      <c r="C323" s="179" t="s">
        <v>13</v>
      </c>
      <c r="D323" s="5">
        <v>1</v>
      </c>
      <c r="E323" s="36" t="s">
        <v>177</v>
      </c>
      <c r="F323" s="179" t="s">
        <v>389</v>
      </c>
      <c r="G323" s="5"/>
      <c r="H323" s="179">
        <v>167.4</v>
      </c>
      <c r="I323" s="179">
        <v>39.5</v>
      </c>
      <c r="J323" s="179">
        <f>+H323-I323</f>
        <v>127.9</v>
      </c>
      <c r="K323" s="5"/>
      <c r="L323" s="5" t="s">
        <v>169</v>
      </c>
      <c r="M323" s="22">
        <v>84.418970000000002</v>
      </c>
      <c r="N323" s="41">
        <f t="shared" si="14"/>
        <v>1.5150623136008412</v>
      </c>
      <c r="O323" s="22"/>
    </row>
    <row r="324" spans="1:15" x14ac:dyDescent="0.25">
      <c r="A324" s="51">
        <v>41296</v>
      </c>
      <c r="B324" s="179" t="s">
        <v>12</v>
      </c>
      <c r="C324" s="179" t="s">
        <v>13</v>
      </c>
      <c r="D324" s="5">
        <v>1</v>
      </c>
      <c r="E324" s="36" t="s">
        <v>170</v>
      </c>
      <c r="F324" s="179" t="s">
        <v>390</v>
      </c>
      <c r="G324" s="5"/>
      <c r="H324" s="179">
        <v>194</v>
      </c>
      <c r="I324" s="179">
        <v>39.1</v>
      </c>
      <c r="J324" s="179">
        <f t="shared" ref="J324:J340" si="17">+H324-I324</f>
        <v>154.9</v>
      </c>
      <c r="K324" s="5"/>
      <c r="L324" s="5" t="s">
        <v>169</v>
      </c>
      <c r="M324" s="22">
        <v>84.418970000000002</v>
      </c>
      <c r="N324" s="41">
        <f t="shared" si="14"/>
        <v>1.8348956401623948</v>
      </c>
      <c r="O324" s="22"/>
    </row>
    <row r="325" spans="1:15" x14ac:dyDescent="0.25">
      <c r="A325" s="51">
        <v>41296</v>
      </c>
      <c r="B325" s="179" t="s">
        <v>12</v>
      </c>
      <c r="C325" s="179" t="s">
        <v>13</v>
      </c>
      <c r="D325" s="5">
        <v>1</v>
      </c>
      <c r="E325" s="36" t="s">
        <v>391</v>
      </c>
      <c r="F325" s="179" t="s">
        <v>392</v>
      </c>
      <c r="G325" s="5"/>
      <c r="H325" s="179">
        <v>192.2</v>
      </c>
      <c r="I325" s="179">
        <v>38.5</v>
      </c>
      <c r="J325" s="179">
        <f t="shared" si="17"/>
        <v>153.69999999999999</v>
      </c>
      <c r="K325" s="5"/>
      <c r="L325" s="5" t="s">
        <v>169</v>
      </c>
      <c r="M325" s="22">
        <v>84.418970000000002</v>
      </c>
      <c r="N325" s="41">
        <f t="shared" si="14"/>
        <v>1.8206808256485478</v>
      </c>
      <c r="O325" s="22"/>
    </row>
    <row r="326" spans="1:15" x14ac:dyDescent="0.25">
      <c r="A326" s="51">
        <v>41296</v>
      </c>
      <c r="B326" s="179" t="s">
        <v>12</v>
      </c>
      <c r="C326" s="179" t="s">
        <v>13</v>
      </c>
      <c r="D326" s="5">
        <v>2</v>
      </c>
      <c r="E326" s="36" t="s">
        <v>177</v>
      </c>
      <c r="F326" s="179" t="s">
        <v>393</v>
      </c>
      <c r="G326" s="5"/>
      <c r="H326" s="179">
        <v>171.3</v>
      </c>
      <c r="I326" s="179">
        <v>39.299999999999997</v>
      </c>
      <c r="J326" s="179">
        <f t="shared" si="17"/>
        <v>132</v>
      </c>
      <c r="K326" s="5"/>
      <c r="L326" s="5" t="s">
        <v>169</v>
      </c>
      <c r="M326" s="22">
        <v>84.418970000000002</v>
      </c>
      <c r="N326" s="41">
        <f t="shared" si="14"/>
        <v>1.563629596523151</v>
      </c>
      <c r="O326" s="22"/>
    </row>
    <row r="327" spans="1:15" x14ac:dyDescent="0.25">
      <c r="A327" s="51">
        <v>41296</v>
      </c>
      <c r="B327" s="179" t="s">
        <v>12</v>
      </c>
      <c r="C327" s="179" t="s">
        <v>13</v>
      </c>
      <c r="D327" s="5">
        <v>2</v>
      </c>
      <c r="E327" s="36" t="s">
        <v>170</v>
      </c>
      <c r="F327" s="179" t="s">
        <v>394</v>
      </c>
      <c r="G327" s="5"/>
      <c r="H327" s="179">
        <v>194.5</v>
      </c>
      <c r="I327" s="179">
        <v>39.200000000000003</v>
      </c>
      <c r="J327" s="179">
        <f t="shared" si="17"/>
        <v>155.30000000000001</v>
      </c>
      <c r="K327" s="5"/>
      <c r="L327" s="5" t="s">
        <v>169</v>
      </c>
      <c r="M327" s="22">
        <v>84.418970000000002</v>
      </c>
      <c r="N327" s="41">
        <f t="shared" si="14"/>
        <v>1.8396339116670104</v>
      </c>
      <c r="O327" s="22"/>
    </row>
    <row r="328" spans="1:15" x14ac:dyDescent="0.25">
      <c r="A328" s="51">
        <v>41296</v>
      </c>
      <c r="B328" s="179" t="s">
        <v>12</v>
      </c>
      <c r="C328" s="179" t="s">
        <v>13</v>
      </c>
      <c r="D328" s="5">
        <v>2</v>
      </c>
      <c r="E328" s="36" t="s">
        <v>395</v>
      </c>
      <c r="F328" s="179" t="s">
        <v>396</v>
      </c>
      <c r="G328" s="5"/>
      <c r="H328" s="179">
        <v>166.9</v>
      </c>
      <c r="I328" s="179">
        <v>38.799999999999997</v>
      </c>
      <c r="J328" s="179">
        <f t="shared" si="17"/>
        <v>128.10000000000002</v>
      </c>
      <c r="K328" s="5"/>
      <c r="L328" s="5" t="s">
        <v>169</v>
      </c>
      <c r="M328" s="22">
        <v>84.418970000000002</v>
      </c>
      <c r="N328" s="41">
        <f t="shared" si="14"/>
        <v>1.5174314493531491</v>
      </c>
      <c r="O328" s="22"/>
    </row>
    <row r="329" spans="1:15" x14ac:dyDescent="0.25">
      <c r="A329" s="51">
        <v>41296</v>
      </c>
      <c r="B329" s="179" t="s">
        <v>12</v>
      </c>
      <c r="C329" s="179" t="s">
        <v>13</v>
      </c>
      <c r="D329" s="5">
        <v>3</v>
      </c>
      <c r="E329" s="36" t="s">
        <v>177</v>
      </c>
      <c r="F329" s="179" t="s">
        <v>397</v>
      </c>
      <c r="G329" s="5"/>
      <c r="H329" s="179">
        <v>163.1</v>
      </c>
      <c r="I329" s="179">
        <v>39.299999999999997</v>
      </c>
      <c r="J329" s="179">
        <f t="shared" si="17"/>
        <v>123.8</v>
      </c>
      <c r="K329" s="5"/>
      <c r="L329" s="5" t="s">
        <v>169</v>
      </c>
      <c r="M329" s="22">
        <v>84.418970000000002</v>
      </c>
      <c r="N329" s="41">
        <f t="shared" si="14"/>
        <v>1.4664950306785312</v>
      </c>
      <c r="O329" s="22"/>
    </row>
    <row r="330" spans="1:15" x14ac:dyDescent="0.25">
      <c r="A330" s="51">
        <v>41296</v>
      </c>
      <c r="B330" s="179" t="s">
        <v>12</v>
      </c>
      <c r="C330" s="179" t="s">
        <v>13</v>
      </c>
      <c r="D330" s="5">
        <v>3</v>
      </c>
      <c r="E330" s="36" t="s">
        <v>170</v>
      </c>
      <c r="F330" s="179" t="s">
        <v>398</v>
      </c>
      <c r="G330" s="5"/>
      <c r="H330" s="179">
        <v>175.3</v>
      </c>
      <c r="I330" s="179">
        <v>39.299999999999997</v>
      </c>
      <c r="J330" s="179">
        <f t="shared" si="17"/>
        <v>136</v>
      </c>
      <c r="K330" s="5"/>
      <c r="L330" s="5" t="s">
        <v>169</v>
      </c>
      <c r="M330" s="22">
        <v>84.418970000000002</v>
      </c>
      <c r="N330" s="41">
        <f t="shared" si="14"/>
        <v>1.6110123115693071</v>
      </c>
      <c r="O330" s="22"/>
    </row>
    <row r="331" spans="1:15" x14ac:dyDescent="0.25">
      <c r="A331" s="51">
        <v>41296</v>
      </c>
      <c r="B331" s="179" t="s">
        <v>12</v>
      </c>
      <c r="C331" s="179" t="s">
        <v>13</v>
      </c>
      <c r="D331" s="5">
        <v>3</v>
      </c>
      <c r="E331" s="36" t="s">
        <v>171</v>
      </c>
      <c r="F331" s="179" t="s">
        <v>399</v>
      </c>
      <c r="G331" s="5"/>
      <c r="H331" s="179">
        <v>177.6</v>
      </c>
      <c r="I331" s="179">
        <v>39</v>
      </c>
      <c r="J331" s="179">
        <f t="shared" si="17"/>
        <v>138.6</v>
      </c>
      <c r="K331" s="5"/>
      <c r="L331" s="5" t="s">
        <v>169</v>
      </c>
      <c r="M331" s="22">
        <v>84.418970000000002</v>
      </c>
      <c r="N331" s="41">
        <f t="shared" si="14"/>
        <v>1.6418110763493086</v>
      </c>
      <c r="O331" s="22"/>
    </row>
    <row r="332" spans="1:15" x14ac:dyDescent="0.25">
      <c r="A332" s="51">
        <v>41296</v>
      </c>
      <c r="B332" s="179" t="s">
        <v>12</v>
      </c>
      <c r="C332" s="179" t="s">
        <v>13</v>
      </c>
      <c r="D332" s="5">
        <v>3</v>
      </c>
      <c r="E332" s="36" t="s">
        <v>400</v>
      </c>
      <c r="F332" s="179" t="s">
        <v>401</v>
      </c>
      <c r="G332" s="5"/>
      <c r="H332" s="179">
        <v>182.1</v>
      </c>
      <c r="I332" s="179">
        <v>39.5</v>
      </c>
      <c r="J332" s="179">
        <f t="shared" si="17"/>
        <v>142.6</v>
      </c>
      <c r="K332" s="5"/>
      <c r="L332" s="5" t="s">
        <v>169</v>
      </c>
      <c r="M332" s="22">
        <v>84.418970000000002</v>
      </c>
      <c r="N332" s="41">
        <f t="shared" si="14"/>
        <v>1.6891937913954647</v>
      </c>
      <c r="O332" s="22"/>
    </row>
    <row r="333" spans="1:15" x14ac:dyDescent="0.25">
      <c r="A333" s="51">
        <v>41296</v>
      </c>
      <c r="B333" s="179" t="s">
        <v>12</v>
      </c>
      <c r="C333" s="179" t="s">
        <v>13</v>
      </c>
      <c r="D333" s="5">
        <v>4</v>
      </c>
      <c r="E333" s="36" t="s">
        <v>177</v>
      </c>
      <c r="F333" s="179">
        <v>542</v>
      </c>
      <c r="G333" s="5"/>
      <c r="H333" s="179">
        <v>157.5</v>
      </c>
      <c r="I333" s="179">
        <v>38.299999999999997</v>
      </c>
      <c r="J333" s="179">
        <f t="shared" si="17"/>
        <v>119.2</v>
      </c>
      <c r="K333" s="5"/>
      <c r="L333" s="5" t="s">
        <v>169</v>
      </c>
      <c r="M333" s="22">
        <v>84.418970000000002</v>
      </c>
      <c r="N333" s="41">
        <f t="shared" si="14"/>
        <v>1.4120049083754516</v>
      </c>
      <c r="O333" s="22"/>
    </row>
    <row r="334" spans="1:15" x14ac:dyDescent="0.25">
      <c r="A334" s="51">
        <v>41296</v>
      </c>
      <c r="B334" s="179" t="s">
        <v>12</v>
      </c>
      <c r="C334" s="179" t="s">
        <v>13</v>
      </c>
      <c r="D334" s="5">
        <v>4</v>
      </c>
      <c r="E334" s="36" t="s">
        <v>170</v>
      </c>
      <c r="F334" s="179" t="s">
        <v>402</v>
      </c>
      <c r="G334" s="5"/>
      <c r="H334" s="179">
        <v>134.6</v>
      </c>
      <c r="I334" s="179">
        <v>39.299999999999997</v>
      </c>
      <c r="J334" s="179">
        <f t="shared" si="17"/>
        <v>95.3</v>
      </c>
      <c r="K334" s="5"/>
      <c r="L334" s="5" t="s">
        <v>169</v>
      </c>
      <c r="M334" s="22">
        <v>84.418970000000002</v>
      </c>
      <c r="N334" s="41">
        <f t="shared" si="14"/>
        <v>1.1288931859746689</v>
      </c>
      <c r="O334" s="22"/>
    </row>
    <row r="335" spans="1:15" x14ac:dyDescent="0.25">
      <c r="A335" s="51">
        <v>41296</v>
      </c>
      <c r="B335" s="179" t="s">
        <v>12</v>
      </c>
      <c r="C335" s="179" t="s">
        <v>13</v>
      </c>
      <c r="D335" s="5">
        <v>4</v>
      </c>
      <c r="E335" s="36" t="s">
        <v>171</v>
      </c>
      <c r="F335" s="179" t="s">
        <v>403</v>
      </c>
      <c r="G335" s="5"/>
      <c r="H335" s="179">
        <v>169.1</v>
      </c>
      <c r="I335" s="179">
        <v>38.9</v>
      </c>
      <c r="J335" s="179">
        <f t="shared" si="17"/>
        <v>130.19999999999999</v>
      </c>
      <c r="K335" s="5"/>
      <c r="L335" s="5" t="s">
        <v>169</v>
      </c>
      <c r="M335" s="22">
        <v>84.418970000000002</v>
      </c>
      <c r="N335" s="41">
        <f t="shared" si="14"/>
        <v>1.5423073747523808</v>
      </c>
      <c r="O335" s="22"/>
    </row>
    <row r="336" spans="1:15" x14ac:dyDescent="0.25">
      <c r="A336" s="51">
        <v>41296</v>
      </c>
      <c r="B336" s="179" t="s">
        <v>12</v>
      </c>
      <c r="C336" s="179" t="s">
        <v>13</v>
      </c>
      <c r="D336" s="5">
        <v>4</v>
      </c>
      <c r="E336" s="36" t="s">
        <v>404</v>
      </c>
      <c r="F336" s="179" t="s">
        <v>405</v>
      </c>
      <c r="G336" s="5"/>
      <c r="H336" s="179">
        <v>171.7</v>
      </c>
      <c r="I336" s="179">
        <v>38.700000000000003</v>
      </c>
      <c r="J336" s="179">
        <f t="shared" si="17"/>
        <v>133</v>
      </c>
      <c r="K336" s="5"/>
      <c r="L336" s="5" t="s">
        <v>169</v>
      </c>
      <c r="M336" s="22">
        <v>84.418970000000002</v>
      </c>
      <c r="N336" s="41">
        <f t="shared" si="14"/>
        <v>1.5754752752846901</v>
      </c>
      <c r="O336" s="22"/>
    </row>
    <row r="337" spans="1:15" x14ac:dyDescent="0.25">
      <c r="A337" s="51">
        <v>41296</v>
      </c>
      <c r="B337" s="179" t="s">
        <v>12</v>
      </c>
      <c r="C337" s="179" t="s">
        <v>13</v>
      </c>
      <c r="D337" s="5">
        <v>5</v>
      </c>
      <c r="E337" s="36" t="s">
        <v>177</v>
      </c>
      <c r="F337" s="179" t="s">
        <v>406</v>
      </c>
      <c r="G337" s="5"/>
      <c r="H337" s="179">
        <v>146.80000000000001</v>
      </c>
      <c r="I337" s="179">
        <v>39.5</v>
      </c>
      <c r="J337" s="179">
        <f t="shared" si="17"/>
        <v>107.30000000000001</v>
      </c>
      <c r="K337" s="5"/>
      <c r="L337" s="5" t="s">
        <v>169</v>
      </c>
      <c r="M337" s="22">
        <v>84.418970000000002</v>
      </c>
      <c r="N337" s="41">
        <f t="shared" si="14"/>
        <v>1.2710413311131374</v>
      </c>
      <c r="O337" s="22"/>
    </row>
    <row r="338" spans="1:15" x14ac:dyDescent="0.25">
      <c r="A338" s="51">
        <v>41296</v>
      </c>
      <c r="B338" s="179" t="s">
        <v>12</v>
      </c>
      <c r="C338" s="179" t="s">
        <v>13</v>
      </c>
      <c r="D338" s="5">
        <v>5</v>
      </c>
      <c r="E338" s="36" t="s">
        <v>170</v>
      </c>
      <c r="F338" s="179" t="s">
        <v>407</v>
      </c>
      <c r="G338" s="5"/>
      <c r="H338" s="179">
        <v>164.4</v>
      </c>
      <c r="I338" s="179">
        <v>38.9</v>
      </c>
      <c r="J338" s="179">
        <f t="shared" si="17"/>
        <v>125.5</v>
      </c>
      <c r="K338" s="5"/>
      <c r="L338" s="5" t="s">
        <v>169</v>
      </c>
      <c r="M338" s="22">
        <v>84.418970000000002</v>
      </c>
      <c r="N338" s="41">
        <f t="shared" si="14"/>
        <v>1.4866326845731475</v>
      </c>
      <c r="O338" s="22"/>
    </row>
    <row r="339" spans="1:15" x14ac:dyDescent="0.25">
      <c r="A339" s="51">
        <v>41296</v>
      </c>
      <c r="B339" s="179" t="s">
        <v>12</v>
      </c>
      <c r="C339" s="179" t="s">
        <v>13</v>
      </c>
      <c r="D339" s="5">
        <v>5</v>
      </c>
      <c r="E339" s="36" t="s">
        <v>171</v>
      </c>
      <c r="F339" s="179" t="s">
        <v>408</v>
      </c>
      <c r="G339" s="5"/>
      <c r="H339" s="179">
        <v>158.9</v>
      </c>
      <c r="I339" s="179">
        <v>39.200000000000003</v>
      </c>
      <c r="J339" s="179">
        <f t="shared" si="17"/>
        <v>119.7</v>
      </c>
      <c r="K339" s="5"/>
      <c r="L339" s="5" t="s">
        <v>169</v>
      </c>
      <c r="M339" s="22">
        <v>84.418970000000002</v>
      </c>
      <c r="N339" s="41">
        <f t="shared" si="14"/>
        <v>1.4179277477562211</v>
      </c>
      <c r="O339" s="22"/>
    </row>
    <row r="340" spans="1:15" x14ac:dyDescent="0.25">
      <c r="A340" s="51">
        <v>41296</v>
      </c>
      <c r="B340" s="179" t="s">
        <v>12</v>
      </c>
      <c r="C340" s="179" t="s">
        <v>13</v>
      </c>
      <c r="D340" s="5">
        <v>5</v>
      </c>
      <c r="E340" s="36" t="s">
        <v>409</v>
      </c>
      <c r="F340" s="179" t="s">
        <v>410</v>
      </c>
      <c r="G340" s="5"/>
      <c r="H340" s="179">
        <v>169.8</v>
      </c>
      <c r="I340" s="179">
        <v>39.200000000000003</v>
      </c>
      <c r="J340" s="179">
        <f t="shared" si="17"/>
        <v>130.60000000000002</v>
      </c>
      <c r="K340" s="5"/>
      <c r="L340" s="5" t="s">
        <v>169</v>
      </c>
      <c r="M340" s="22">
        <v>84.418970000000002</v>
      </c>
      <c r="N340" s="41">
        <f t="shared" si="14"/>
        <v>1.5470456462569968</v>
      </c>
      <c r="O340" s="22"/>
    </row>
    <row r="341" spans="1:15" x14ac:dyDescent="0.25">
      <c r="A341" s="51">
        <v>41300</v>
      </c>
      <c r="B341" s="179" t="s">
        <v>22</v>
      </c>
      <c r="C341" s="179" t="s">
        <v>3</v>
      </c>
      <c r="D341" s="5">
        <v>1</v>
      </c>
      <c r="E341" s="36" t="s">
        <v>177</v>
      </c>
      <c r="F341" s="179" t="s">
        <v>411</v>
      </c>
      <c r="G341" s="5"/>
      <c r="H341" s="179">
        <v>119</v>
      </c>
      <c r="I341" s="179">
        <v>39.200000000000003</v>
      </c>
      <c r="J341" s="179">
        <f>+H341-I341</f>
        <v>79.8</v>
      </c>
      <c r="K341" s="5"/>
      <c r="L341" s="5" t="s">
        <v>169</v>
      </c>
      <c r="M341" s="22">
        <v>84.418970000000002</v>
      </c>
      <c r="N341" s="41">
        <f t="shared" si="14"/>
        <v>0.94528516517081407</v>
      </c>
      <c r="O341" s="22"/>
    </row>
    <row r="342" spans="1:15" x14ac:dyDescent="0.25">
      <c r="A342" s="51">
        <v>41300</v>
      </c>
      <c r="B342" s="179" t="s">
        <v>22</v>
      </c>
      <c r="C342" s="179" t="s">
        <v>3</v>
      </c>
      <c r="D342" s="5">
        <v>1</v>
      </c>
      <c r="E342" s="36" t="s">
        <v>170</v>
      </c>
      <c r="F342" s="179" t="s">
        <v>412</v>
      </c>
      <c r="G342" s="5"/>
      <c r="H342" s="179">
        <v>163</v>
      </c>
      <c r="I342" s="179">
        <v>39.4</v>
      </c>
      <c r="J342" s="179">
        <f t="shared" ref="J342:J366" si="18">+H342-I342</f>
        <v>123.6</v>
      </c>
      <c r="K342" s="5"/>
      <c r="L342" s="5" t="s">
        <v>169</v>
      </c>
      <c r="M342" s="22">
        <v>84.418970000000002</v>
      </c>
      <c r="N342" s="41">
        <f t="shared" si="14"/>
        <v>1.4641258949262232</v>
      </c>
      <c r="O342" s="22"/>
    </row>
    <row r="343" spans="1:15" x14ac:dyDescent="0.25">
      <c r="A343" s="51">
        <v>41300</v>
      </c>
      <c r="B343" s="179" t="s">
        <v>22</v>
      </c>
      <c r="C343" s="179" t="s">
        <v>3</v>
      </c>
      <c r="D343" s="5">
        <v>1</v>
      </c>
      <c r="E343" s="36" t="s">
        <v>171</v>
      </c>
      <c r="F343" s="179" t="s">
        <v>413</v>
      </c>
      <c r="G343" s="5"/>
      <c r="H343" s="179">
        <v>156.6</v>
      </c>
      <c r="I343" s="179">
        <v>39.6</v>
      </c>
      <c r="J343" s="179">
        <f t="shared" si="18"/>
        <v>117</v>
      </c>
      <c r="K343" s="5"/>
      <c r="L343" s="5" t="s">
        <v>169</v>
      </c>
      <c r="M343" s="22">
        <v>84.418970000000002</v>
      </c>
      <c r="N343" s="41">
        <f t="shared" ref="N343:N406" si="19">J343/M343</f>
        <v>1.3859444151000657</v>
      </c>
      <c r="O343" s="22"/>
    </row>
    <row r="344" spans="1:15" x14ac:dyDescent="0.25">
      <c r="A344" s="51">
        <v>41300</v>
      </c>
      <c r="B344" s="179" t="s">
        <v>22</v>
      </c>
      <c r="C344" s="179" t="s">
        <v>3</v>
      </c>
      <c r="D344" s="5">
        <v>1</v>
      </c>
      <c r="E344" s="36" t="s">
        <v>172</v>
      </c>
      <c r="F344" s="179" t="s">
        <v>414</v>
      </c>
      <c r="G344" s="5"/>
      <c r="H344" s="179">
        <v>147</v>
      </c>
      <c r="I344" s="179">
        <v>39.200000000000003</v>
      </c>
      <c r="J344" s="179">
        <f t="shared" si="18"/>
        <v>107.8</v>
      </c>
      <c r="K344" s="5"/>
      <c r="L344" s="5" t="s">
        <v>169</v>
      </c>
      <c r="M344" s="22">
        <v>84.418970000000002</v>
      </c>
      <c r="N344" s="41">
        <f t="shared" si="19"/>
        <v>1.2769641704939068</v>
      </c>
      <c r="O344" s="22"/>
    </row>
    <row r="345" spans="1:15" x14ac:dyDescent="0.25">
      <c r="A345" s="51">
        <v>41300</v>
      </c>
      <c r="B345" s="179" t="s">
        <v>22</v>
      </c>
      <c r="C345" s="179" t="s">
        <v>3</v>
      </c>
      <c r="D345" s="5">
        <v>1</v>
      </c>
      <c r="E345" s="36" t="s">
        <v>415</v>
      </c>
      <c r="F345" s="179" t="s">
        <v>416</v>
      </c>
      <c r="G345" s="5"/>
      <c r="H345" s="179">
        <v>139.5</v>
      </c>
      <c r="I345" s="179">
        <v>39.4</v>
      </c>
      <c r="J345" s="179">
        <f t="shared" si="18"/>
        <v>100.1</v>
      </c>
      <c r="K345" s="5"/>
      <c r="L345" s="5" t="s">
        <v>169</v>
      </c>
      <c r="M345" s="22">
        <v>84.418970000000002</v>
      </c>
      <c r="N345" s="41">
        <f t="shared" si="19"/>
        <v>1.1857524440300562</v>
      </c>
      <c r="O345" s="22"/>
    </row>
    <row r="346" spans="1:15" x14ac:dyDescent="0.25">
      <c r="A346" s="51">
        <v>41300</v>
      </c>
      <c r="B346" s="179" t="s">
        <v>22</v>
      </c>
      <c r="C346" s="179" t="s">
        <v>3</v>
      </c>
      <c r="D346" s="5">
        <v>2</v>
      </c>
      <c r="E346" s="36" t="s">
        <v>177</v>
      </c>
      <c r="F346" s="179" t="s">
        <v>417</v>
      </c>
      <c r="G346" s="5"/>
      <c r="H346" s="179">
        <v>122.4</v>
      </c>
      <c r="I346" s="179">
        <v>39.5</v>
      </c>
      <c r="J346" s="179">
        <f t="shared" si="18"/>
        <v>82.9</v>
      </c>
      <c r="K346" s="5"/>
      <c r="L346" s="5" t="s">
        <v>169</v>
      </c>
      <c r="M346" s="22">
        <v>84.418970000000002</v>
      </c>
      <c r="N346" s="41">
        <f t="shared" si="19"/>
        <v>0.98200676933158515</v>
      </c>
      <c r="O346" s="22"/>
    </row>
    <row r="347" spans="1:15" x14ac:dyDescent="0.25">
      <c r="A347" s="51">
        <v>41300</v>
      </c>
      <c r="B347" s="179" t="s">
        <v>22</v>
      </c>
      <c r="C347" s="179" t="s">
        <v>3</v>
      </c>
      <c r="D347" s="5">
        <v>2</v>
      </c>
      <c r="E347" s="36" t="s">
        <v>170</v>
      </c>
      <c r="F347" s="179" t="s">
        <v>418</v>
      </c>
      <c r="G347" s="5"/>
      <c r="H347" s="179">
        <v>171</v>
      </c>
      <c r="I347" s="179">
        <v>39.1</v>
      </c>
      <c r="J347" s="179">
        <f t="shared" si="18"/>
        <v>131.9</v>
      </c>
      <c r="K347" s="5"/>
      <c r="L347" s="5" t="s">
        <v>169</v>
      </c>
      <c r="M347" s="22">
        <v>84.418970000000002</v>
      </c>
      <c r="N347" s="41">
        <f t="shared" si="19"/>
        <v>1.5624450286469973</v>
      </c>
      <c r="O347" s="22"/>
    </row>
    <row r="348" spans="1:15" x14ac:dyDescent="0.25">
      <c r="A348" s="51">
        <v>41300</v>
      </c>
      <c r="B348" s="179" t="s">
        <v>22</v>
      </c>
      <c r="C348" s="179" t="s">
        <v>3</v>
      </c>
      <c r="D348" s="5">
        <v>2</v>
      </c>
      <c r="E348" s="36" t="s">
        <v>419</v>
      </c>
      <c r="F348" s="179" t="s">
        <v>420</v>
      </c>
      <c r="G348" s="5"/>
      <c r="H348" s="179">
        <v>153</v>
      </c>
      <c r="I348" s="179">
        <v>38.4</v>
      </c>
      <c r="J348" s="179">
        <f t="shared" si="18"/>
        <v>114.6</v>
      </c>
      <c r="K348" s="5"/>
      <c r="L348" s="5" t="s">
        <v>169</v>
      </c>
      <c r="M348" s="22">
        <v>84.418970000000002</v>
      </c>
      <c r="N348" s="41">
        <f t="shared" si="19"/>
        <v>1.357514786072372</v>
      </c>
      <c r="O348" s="22"/>
    </row>
    <row r="349" spans="1:15" x14ac:dyDescent="0.25">
      <c r="A349" s="51">
        <v>41300</v>
      </c>
      <c r="B349" s="179" t="s">
        <v>22</v>
      </c>
      <c r="C349" s="179" t="s">
        <v>3</v>
      </c>
      <c r="D349" s="5">
        <v>3</v>
      </c>
      <c r="E349" s="36" t="s">
        <v>177</v>
      </c>
      <c r="F349" s="179" t="s">
        <v>421</v>
      </c>
      <c r="G349" s="5"/>
      <c r="H349" s="179">
        <v>119.4</v>
      </c>
      <c r="I349" s="179">
        <v>39.1</v>
      </c>
      <c r="J349" s="179">
        <f t="shared" si="18"/>
        <v>80.300000000000011</v>
      </c>
      <c r="K349" s="5"/>
      <c r="L349" s="5" t="s">
        <v>169</v>
      </c>
      <c r="M349" s="22">
        <v>84.418970000000002</v>
      </c>
      <c r="N349" s="41">
        <f t="shared" si="19"/>
        <v>0.95120800455158372</v>
      </c>
      <c r="O349" s="22"/>
    </row>
    <row r="350" spans="1:15" x14ac:dyDescent="0.25">
      <c r="A350" s="51">
        <v>41300</v>
      </c>
      <c r="B350" s="179" t="s">
        <v>22</v>
      </c>
      <c r="C350" s="179" t="s">
        <v>3</v>
      </c>
      <c r="D350" s="5">
        <v>3</v>
      </c>
      <c r="E350" s="36" t="s">
        <v>170</v>
      </c>
      <c r="F350" s="179" t="s">
        <v>422</v>
      </c>
      <c r="G350" s="5"/>
      <c r="H350" s="179">
        <v>164.8</v>
      </c>
      <c r="I350" s="179">
        <v>39.6</v>
      </c>
      <c r="J350" s="179">
        <f t="shared" si="18"/>
        <v>125.20000000000002</v>
      </c>
      <c r="K350" s="5"/>
      <c r="L350" s="5" t="s">
        <v>169</v>
      </c>
      <c r="M350" s="22">
        <v>84.418970000000002</v>
      </c>
      <c r="N350" s="41">
        <f t="shared" si="19"/>
        <v>1.483078980944686</v>
      </c>
      <c r="O350" s="22"/>
    </row>
    <row r="351" spans="1:15" x14ac:dyDescent="0.25">
      <c r="A351" s="51">
        <v>41300</v>
      </c>
      <c r="B351" s="179" t="s">
        <v>22</v>
      </c>
      <c r="C351" s="179" t="s">
        <v>3</v>
      </c>
      <c r="D351" s="5">
        <v>3</v>
      </c>
      <c r="E351" s="36" t="s">
        <v>423</v>
      </c>
      <c r="F351" s="179">
        <v>1568</v>
      </c>
      <c r="G351" s="5"/>
      <c r="H351" s="179">
        <v>149.30000000000001</v>
      </c>
      <c r="I351" s="179">
        <v>39.5</v>
      </c>
      <c r="J351" s="179">
        <f t="shared" si="18"/>
        <v>109.80000000000001</v>
      </c>
      <c r="K351" s="5"/>
      <c r="L351" s="5" t="s">
        <v>169</v>
      </c>
      <c r="M351" s="22">
        <v>84.418970000000002</v>
      </c>
      <c r="N351" s="41">
        <f t="shared" si="19"/>
        <v>1.3006555280169849</v>
      </c>
      <c r="O351" s="22"/>
    </row>
    <row r="352" spans="1:15" x14ac:dyDescent="0.25">
      <c r="A352" s="51">
        <v>41300</v>
      </c>
      <c r="B352" s="179" t="s">
        <v>22</v>
      </c>
      <c r="C352" s="179" t="s">
        <v>3</v>
      </c>
      <c r="D352" s="5">
        <v>4</v>
      </c>
      <c r="E352" s="36" t="s">
        <v>424</v>
      </c>
      <c r="F352" s="179" t="s">
        <v>425</v>
      </c>
      <c r="G352" s="5"/>
      <c r="H352" s="179">
        <v>82.6</v>
      </c>
      <c r="I352" s="179">
        <v>38.9</v>
      </c>
      <c r="J352" s="179">
        <f t="shared" si="18"/>
        <v>43.699999999999996</v>
      </c>
      <c r="K352" s="5"/>
      <c r="L352" s="5" t="s">
        <v>169</v>
      </c>
      <c r="M352" s="22">
        <v>84.418970000000002</v>
      </c>
      <c r="N352" s="41">
        <f t="shared" si="19"/>
        <v>0.51765616187925523</v>
      </c>
      <c r="O352" s="22"/>
    </row>
    <row r="353" spans="1:15" x14ac:dyDescent="0.25">
      <c r="A353" s="51">
        <v>41300</v>
      </c>
      <c r="B353" s="179" t="s">
        <v>22</v>
      </c>
      <c r="C353" s="179" t="s">
        <v>3</v>
      </c>
      <c r="D353" s="5">
        <v>4</v>
      </c>
      <c r="E353" s="36" t="s">
        <v>426</v>
      </c>
      <c r="F353" s="179" t="s">
        <v>427</v>
      </c>
      <c r="G353" s="5"/>
      <c r="H353" s="179">
        <v>155.6</v>
      </c>
      <c r="I353" s="179">
        <v>39.5</v>
      </c>
      <c r="J353" s="179">
        <f t="shared" si="18"/>
        <v>116.1</v>
      </c>
      <c r="K353" s="5"/>
      <c r="L353" s="5" t="s">
        <v>169</v>
      </c>
      <c r="M353" s="22">
        <v>84.418970000000002</v>
      </c>
      <c r="N353" s="41">
        <f t="shared" si="19"/>
        <v>1.3752833042146806</v>
      </c>
      <c r="O353" s="22"/>
    </row>
    <row r="354" spans="1:15" x14ac:dyDescent="0.25">
      <c r="A354" s="51">
        <v>41300</v>
      </c>
      <c r="B354" s="179" t="s">
        <v>22</v>
      </c>
      <c r="C354" s="179" t="s">
        <v>3</v>
      </c>
      <c r="D354" s="5">
        <v>4</v>
      </c>
      <c r="E354" s="36" t="s">
        <v>171</v>
      </c>
      <c r="F354" s="179" t="s">
        <v>428</v>
      </c>
      <c r="G354" s="5"/>
      <c r="H354" s="179">
        <v>157.80000000000001</v>
      </c>
      <c r="I354" s="179">
        <v>39.5</v>
      </c>
      <c r="J354" s="179">
        <f t="shared" si="18"/>
        <v>118.30000000000001</v>
      </c>
      <c r="K354" s="5"/>
      <c r="L354" s="5" t="s">
        <v>169</v>
      </c>
      <c r="M354" s="22">
        <v>84.418970000000002</v>
      </c>
      <c r="N354" s="41">
        <f t="shared" si="19"/>
        <v>1.4013437974900667</v>
      </c>
      <c r="O354" s="22"/>
    </row>
    <row r="355" spans="1:15" x14ac:dyDescent="0.25">
      <c r="A355" s="51">
        <v>41300</v>
      </c>
      <c r="B355" s="179" t="s">
        <v>22</v>
      </c>
      <c r="C355" s="179" t="s">
        <v>3</v>
      </c>
      <c r="D355" s="5">
        <v>4</v>
      </c>
      <c r="E355" s="36" t="s">
        <v>172</v>
      </c>
      <c r="F355" s="179" t="s">
        <v>429</v>
      </c>
      <c r="G355" s="5"/>
      <c r="H355" s="179">
        <v>153.69999999999999</v>
      </c>
      <c r="I355" s="179">
        <v>39</v>
      </c>
      <c r="J355" s="179">
        <f t="shared" si="18"/>
        <v>114.69999999999999</v>
      </c>
      <c r="K355" s="5"/>
      <c r="L355" s="5" t="s">
        <v>169</v>
      </c>
      <c r="M355" s="22">
        <v>84.418970000000002</v>
      </c>
      <c r="N355" s="41">
        <f t="shared" si="19"/>
        <v>1.3586993539485259</v>
      </c>
      <c r="O355" s="22"/>
    </row>
    <row r="356" spans="1:15" x14ac:dyDescent="0.25">
      <c r="A356" s="51">
        <v>41300</v>
      </c>
      <c r="B356" s="179" t="s">
        <v>22</v>
      </c>
      <c r="C356" s="179" t="s">
        <v>3</v>
      </c>
      <c r="D356" s="5">
        <v>4</v>
      </c>
      <c r="E356" s="36" t="s">
        <v>415</v>
      </c>
      <c r="F356" s="179">
        <v>1569</v>
      </c>
      <c r="G356" s="5"/>
      <c r="H356" s="179">
        <v>136.4</v>
      </c>
      <c r="I356" s="179">
        <v>39.200000000000003</v>
      </c>
      <c r="J356" s="179">
        <f t="shared" si="18"/>
        <v>97.2</v>
      </c>
      <c r="K356" s="5"/>
      <c r="L356" s="5" t="s">
        <v>169</v>
      </c>
      <c r="M356" s="22">
        <v>84.418970000000002</v>
      </c>
      <c r="N356" s="41">
        <f t="shared" si="19"/>
        <v>1.1513999756215931</v>
      </c>
      <c r="O356" s="22"/>
    </row>
    <row r="357" spans="1:15" x14ac:dyDescent="0.25">
      <c r="A357" s="51">
        <v>41300</v>
      </c>
      <c r="B357" s="179" t="s">
        <v>22</v>
      </c>
      <c r="C357" s="179" t="s">
        <v>3</v>
      </c>
      <c r="D357" s="5">
        <v>5</v>
      </c>
      <c r="E357" s="36" t="s">
        <v>430</v>
      </c>
      <c r="F357" s="179" t="s">
        <v>431</v>
      </c>
      <c r="G357" s="5"/>
      <c r="H357" s="179">
        <v>88.8</v>
      </c>
      <c r="I357" s="179">
        <v>39.200000000000003</v>
      </c>
      <c r="J357" s="179">
        <f t="shared" si="18"/>
        <v>49.599999999999994</v>
      </c>
      <c r="K357" s="5"/>
      <c r="L357" s="5" t="s">
        <v>169</v>
      </c>
      <c r="M357" s="22">
        <v>84.418970000000002</v>
      </c>
      <c r="N357" s="41">
        <f t="shared" si="19"/>
        <v>0.58754566657233553</v>
      </c>
      <c r="O357" s="22"/>
    </row>
    <row r="358" spans="1:15" x14ac:dyDescent="0.25">
      <c r="A358" s="51">
        <v>41300</v>
      </c>
      <c r="B358" s="179" t="s">
        <v>22</v>
      </c>
      <c r="C358" s="179" t="s">
        <v>3</v>
      </c>
      <c r="D358" s="5">
        <v>5</v>
      </c>
      <c r="E358" s="36" t="s">
        <v>432</v>
      </c>
      <c r="F358" s="179" t="s">
        <v>433</v>
      </c>
      <c r="G358" s="5"/>
      <c r="H358" s="179">
        <v>165.7</v>
      </c>
      <c r="I358" s="179">
        <v>39.6</v>
      </c>
      <c r="J358" s="179">
        <f t="shared" si="18"/>
        <v>126.1</v>
      </c>
      <c r="K358" s="5"/>
      <c r="L358" s="5" t="s">
        <v>169</v>
      </c>
      <c r="M358" s="22">
        <v>84.418970000000002</v>
      </c>
      <c r="N358" s="41">
        <f t="shared" si="19"/>
        <v>1.4937400918300707</v>
      </c>
      <c r="O358" s="22"/>
    </row>
    <row r="359" spans="1:15" x14ac:dyDescent="0.25">
      <c r="A359" s="51">
        <v>41300</v>
      </c>
      <c r="B359" s="179" t="s">
        <v>22</v>
      </c>
      <c r="C359" s="179" t="s">
        <v>3</v>
      </c>
      <c r="D359" s="5">
        <v>5</v>
      </c>
      <c r="E359" s="36" t="s">
        <v>171</v>
      </c>
      <c r="F359" s="179">
        <v>1539</v>
      </c>
      <c r="G359" s="5"/>
      <c r="H359" s="179">
        <v>166.7</v>
      </c>
      <c r="I359" s="179">
        <v>38.700000000000003</v>
      </c>
      <c r="J359" s="179">
        <f t="shared" si="18"/>
        <v>127.99999999999999</v>
      </c>
      <c r="K359" s="5"/>
      <c r="L359" s="5" t="s">
        <v>169</v>
      </c>
      <c r="M359" s="22">
        <v>84.418970000000002</v>
      </c>
      <c r="N359" s="41">
        <f t="shared" si="19"/>
        <v>1.5162468814769949</v>
      </c>
      <c r="O359" s="22"/>
    </row>
    <row r="360" spans="1:15" x14ac:dyDescent="0.25">
      <c r="A360" s="51">
        <v>41300</v>
      </c>
      <c r="B360" s="179" t="s">
        <v>22</v>
      </c>
      <c r="C360" s="179" t="s">
        <v>3</v>
      </c>
      <c r="D360" s="5">
        <v>5</v>
      </c>
      <c r="E360" s="36" t="s">
        <v>172</v>
      </c>
      <c r="F360" s="179">
        <v>1572</v>
      </c>
      <c r="G360" s="5"/>
      <c r="H360" s="179">
        <v>155.30000000000001</v>
      </c>
      <c r="I360" s="179">
        <v>39.299999999999997</v>
      </c>
      <c r="J360" s="179">
        <f t="shared" si="18"/>
        <v>116.00000000000001</v>
      </c>
      <c r="K360" s="5"/>
      <c r="L360" s="5" t="s">
        <v>169</v>
      </c>
      <c r="M360" s="22">
        <v>84.418970000000002</v>
      </c>
      <c r="N360" s="41">
        <f t="shared" si="19"/>
        <v>1.3740987363385269</v>
      </c>
      <c r="O360" s="22"/>
    </row>
    <row r="361" spans="1:15" x14ac:dyDescent="0.25">
      <c r="A361" s="51">
        <v>41300</v>
      </c>
      <c r="B361" s="179" t="s">
        <v>22</v>
      </c>
      <c r="C361" s="179" t="s">
        <v>3</v>
      </c>
      <c r="D361" s="5">
        <v>5</v>
      </c>
      <c r="E361" s="36" t="s">
        <v>415</v>
      </c>
      <c r="F361" s="179" t="s">
        <v>434</v>
      </c>
      <c r="G361" s="5"/>
      <c r="H361" s="179">
        <v>137.19999999999999</v>
      </c>
      <c r="I361" s="179">
        <v>39.5</v>
      </c>
      <c r="J361" s="179">
        <f t="shared" si="18"/>
        <v>97.699999999999989</v>
      </c>
      <c r="K361" s="5"/>
      <c r="L361" s="5" t="s">
        <v>169</v>
      </c>
      <c r="M361" s="22">
        <v>84.418970000000002</v>
      </c>
      <c r="N361" s="41">
        <f t="shared" si="19"/>
        <v>1.1573228150023624</v>
      </c>
      <c r="O361" s="22"/>
    </row>
    <row r="362" spans="1:15" x14ac:dyDescent="0.25">
      <c r="A362" s="51">
        <v>41300</v>
      </c>
      <c r="B362" s="179" t="s">
        <v>22</v>
      </c>
      <c r="C362" s="179" t="s">
        <v>3</v>
      </c>
      <c r="D362" s="5">
        <v>6</v>
      </c>
      <c r="E362" s="36" t="s">
        <v>424</v>
      </c>
      <c r="F362" s="179" t="s">
        <v>435</v>
      </c>
      <c r="G362" s="5"/>
      <c r="H362" s="179">
        <v>88.1</v>
      </c>
      <c r="I362" s="179">
        <v>39.5</v>
      </c>
      <c r="J362" s="179">
        <f t="shared" si="18"/>
        <v>48.599999999999994</v>
      </c>
      <c r="K362" s="5"/>
      <c r="L362" s="5" t="s">
        <v>169</v>
      </c>
      <c r="M362" s="22">
        <v>84.418970000000002</v>
      </c>
      <c r="N362" s="41">
        <f t="shared" si="19"/>
        <v>0.57569998781079645</v>
      </c>
      <c r="O362" s="22"/>
    </row>
    <row r="363" spans="1:15" x14ac:dyDescent="0.25">
      <c r="A363" s="51">
        <v>41300</v>
      </c>
      <c r="B363" s="179" t="s">
        <v>22</v>
      </c>
      <c r="C363" s="179" t="s">
        <v>3</v>
      </c>
      <c r="D363" s="5">
        <v>6</v>
      </c>
      <c r="E363" s="36" t="s">
        <v>426</v>
      </c>
      <c r="F363" s="179" t="s">
        <v>436</v>
      </c>
      <c r="G363" s="5"/>
      <c r="H363" s="179">
        <v>168.2</v>
      </c>
      <c r="I363" s="179">
        <v>38.9</v>
      </c>
      <c r="J363" s="179">
        <f t="shared" si="18"/>
        <v>129.29999999999998</v>
      </c>
      <c r="K363" s="5"/>
      <c r="L363" s="5" t="s">
        <v>169</v>
      </c>
      <c r="M363" s="22">
        <v>84.418970000000002</v>
      </c>
      <c r="N363" s="41">
        <f t="shared" si="19"/>
        <v>1.5316462638669956</v>
      </c>
      <c r="O363" s="22"/>
    </row>
    <row r="364" spans="1:15" x14ac:dyDescent="0.25">
      <c r="A364" s="51">
        <v>41300</v>
      </c>
      <c r="B364" s="179" t="s">
        <v>22</v>
      </c>
      <c r="C364" s="179" t="s">
        <v>3</v>
      </c>
      <c r="D364" s="5">
        <v>6</v>
      </c>
      <c r="E364" s="36" t="s">
        <v>171</v>
      </c>
      <c r="F364" s="179">
        <v>1570</v>
      </c>
      <c r="G364" s="5"/>
      <c r="H364" s="179">
        <v>162.1</v>
      </c>
      <c r="I364" s="179">
        <v>39</v>
      </c>
      <c r="J364" s="179">
        <f t="shared" si="18"/>
        <v>123.1</v>
      </c>
      <c r="K364" s="5"/>
      <c r="L364" s="5" t="s">
        <v>169</v>
      </c>
      <c r="M364" s="22">
        <v>84.418970000000002</v>
      </c>
      <c r="N364" s="41">
        <f t="shared" si="19"/>
        <v>1.4582030555454537</v>
      </c>
      <c r="O364" s="22"/>
    </row>
    <row r="365" spans="1:15" x14ac:dyDescent="0.25">
      <c r="A365" s="51">
        <v>41300</v>
      </c>
      <c r="B365" s="179" t="s">
        <v>22</v>
      </c>
      <c r="C365" s="179" t="s">
        <v>3</v>
      </c>
      <c r="D365" s="5">
        <v>6</v>
      </c>
      <c r="E365" s="36" t="s">
        <v>172</v>
      </c>
      <c r="F365" s="179" t="s">
        <v>437</v>
      </c>
      <c r="G365" s="5"/>
      <c r="H365" s="179">
        <v>152.6</v>
      </c>
      <c r="I365" s="179">
        <v>38.6</v>
      </c>
      <c r="J365" s="179">
        <f t="shared" si="18"/>
        <v>114</v>
      </c>
      <c r="K365" s="5"/>
      <c r="L365" s="5" t="s">
        <v>169</v>
      </c>
      <c r="M365" s="22">
        <v>84.418970000000002</v>
      </c>
      <c r="N365" s="41">
        <f t="shared" si="19"/>
        <v>1.3504073788154487</v>
      </c>
      <c r="O365" s="22"/>
    </row>
    <row r="366" spans="1:15" x14ac:dyDescent="0.25">
      <c r="A366" s="51">
        <v>41300</v>
      </c>
      <c r="B366" s="179" t="s">
        <v>22</v>
      </c>
      <c r="C366" s="179" t="s">
        <v>3</v>
      </c>
      <c r="D366" s="5">
        <v>6</v>
      </c>
      <c r="E366" s="36" t="s">
        <v>415</v>
      </c>
      <c r="F366" s="179" t="s">
        <v>438</v>
      </c>
      <c r="G366" s="5"/>
      <c r="H366" s="179">
        <v>140</v>
      </c>
      <c r="I366" s="179">
        <v>39.200000000000003</v>
      </c>
      <c r="J366" s="179">
        <f t="shared" si="18"/>
        <v>100.8</v>
      </c>
      <c r="K366" s="5"/>
      <c r="L366" s="5" t="s">
        <v>169</v>
      </c>
      <c r="M366" s="22">
        <v>84.418970000000002</v>
      </c>
      <c r="N366" s="41">
        <f t="shared" si="19"/>
        <v>1.1940444191631336</v>
      </c>
      <c r="O366" s="22"/>
    </row>
    <row r="367" spans="1:15" x14ac:dyDescent="0.25">
      <c r="A367" s="51">
        <v>41289</v>
      </c>
      <c r="B367" s="179" t="s">
        <v>72</v>
      </c>
      <c r="C367" s="179" t="s">
        <v>3</v>
      </c>
      <c r="D367" s="5">
        <v>1</v>
      </c>
      <c r="E367" s="36" t="s">
        <v>177</v>
      </c>
      <c r="F367" s="179">
        <v>510</v>
      </c>
      <c r="G367" s="5"/>
      <c r="H367" s="179">
        <v>135.1</v>
      </c>
      <c r="I367" s="179">
        <v>39</v>
      </c>
      <c r="J367" s="179">
        <f>+H367-I367</f>
        <v>96.1</v>
      </c>
      <c r="K367" s="5"/>
      <c r="L367" s="5" t="s">
        <v>169</v>
      </c>
      <c r="M367" s="22">
        <v>84.418970000000002</v>
      </c>
      <c r="N367" s="41">
        <f t="shared" si="19"/>
        <v>1.1383697289839001</v>
      </c>
      <c r="O367" s="22"/>
    </row>
    <row r="368" spans="1:15" x14ac:dyDescent="0.25">
      <c r="A368" s="51">
        <v>41289</v>
      </c>
      <c r="B368" s="179" t="s">
        <v>72</v>
      </c>
      <c r="C368" s="179" t="s">
        <v>3</v>
      </c>
      <c r="D368" s="5">
        <v>1</v>
      </c>
      <c r="E368" s="36" t="s">
        <v>170</v>
      </c>
      <c r="F368" s="179">
        <v>524</v>
      </c>
      <c r="G368" s="5"/>
      <c r="H368" s="179">
        <v>157.9</v>
      </c>
      <c r="I368" s="179">
        <v>39.4</v>
      </c>
      <c r="J368" s="179">
        <f t="shared" ref="J368:J396" si="20">+H368-I368</f>
        <v>118.5</v>
      </c>
      <c r="K368" s="5"/>
      <c r="L368" s="5" t="s">
        <v>169</v>
      </c>
      <c r="M368" s="22">
        <v>84.418970000000002</v>
      </c>
      <c r="N368" s="41">
        <f t="shared" si="19"/>
        <v>1.4037129332423743</v>
      </c>
      <c r="O368" s="22"/>
    </row>
    <row r="369" spans="1:15" x14ac:dyDescent="0.25">
      <c r="A369" s="51">
        <v>41289</v>
      </c>
      <c r="B369" s="179" t="s">
        <v>72</v>
      </c>
      <c r="C369" s="179" t="s">
        <v>3</v>
      </c>
      <c r="D369" s="5">
        <v>1</v>
      </c>
      <c r="E369" s="36" t="s">
        <v>171</v>
      </c>
      <c r="F369" s="179">
        <v>503</v>
      </c>
      <c r="G369" s="5"/>
      <c r="H369" s="179">
        <v>154.30000000000001</v>
      </c>
      <c r="I369" s="179">
        <v>39.200000000000003</v>
      </c>
      <c r="J369" s="179">
        <f t="shared" si="20"/>
        <v>115.10000000000001</v>
      </c>
      <c r="K369" s="5"/>
      <c r="L369" s="5" t="s">
        <v>169</v>
      </c>
      <c r="M369" s="22">
        <v>84.418970000000002</v>
      </c>
      <c r="N369" s="41">
        <f t="shared" si="19"/>
        <v>1.3634376254531417</v>
      </c>
      <c r="O369" s="22"/>
    </row>
    <row r="370" spans="1:15" x14ac:dyDescent="0.25">
      <c r="A370" s="51">
        <v>41289</v>
      </c>
      <c r="B370" s="179" t="s">
        <v>72</v>
      </c>
      <c r="C370" s="179" t="s">
        <v>3</v>
      </c>
      <c r="D370" s="5">
        <v>1</v>
      </c>
      <c r="E370" s="36" t="s">
        <v>172</v>
      </c>
      <c r="F370" s="179">
        <v>507</v>
      </c>
      <c r="G370" s="5"/>
      <c r="H370" s="179">
        <v>138.4</v>
      </c>
      <c r="I370" s="179">
        <v>39.299999999999997</v>
      </c>
      <c r="J370" s="179">
        <f t="shared" si="20"/>
        <v>99.100000000000009</v>
      </c>
      <c r="K370" s="5"/>
      <c r="L370" s="5" t="s">
        <v>169</v>
      </c>
      <c r="M370" s="22">
        <v>84.418970000000002</v>
      </c>
      <c r="N370" s="41">
        <f t="shared" si="19"/>
        <v>1.1739067652685173</v>
      </c>
      <c r="O370" s="22"/>
    </row>
    <row r="371" spans="1:15" x14ac:dyDescent="0.25">
      <c r="A371" s="51">
        <v>41289</v>
      </c>
      <c r="B371" s="179" t="s">
        <v>72</v>
      </c>
      <c r="C371" s="179" t="s">
        <v>3</v>
      </c>
      <c r="D371" s="5">
        <v>1</v>
      </c>
      <c r="E371" s="36" t="s">
        <v>173</v>
      </c>
      <c r="F371" s="179">
        <v>530</v>
      </c>
      <c r="G371" s="5"/>
      <c r="H371" s="179">
        <v>129.4</v>
      </c>
      <c r="I371" s="179">
        <v>39.4</v>
      </c>
      <c r="J371" s="179">
        <f t="shared" si="20"/>
        <v>90</v>
      </c>
      <c r="K371" s="5"/>
      <c r="L371" s="5" t="s">
        <v>169</v>
      </c>
      <c r="M371" s="22">
        <v>84.418970000000002</v>
      </c>
      <c r="N371" s="41">
        <f t="shared" si="19"/>
        <v>1.0661110885385121</v>
      </c>
      <c r="O371" s="22"/>
    </row>
    <row r="372" spans="1:15" x14ac:dyDescent="0.25">
      <c r="A372" s="51">
        <v>41289</v>
      </c>
      <c r="B372" s="179" t="s">
        <v>72</v>
      </c>
      <c r="C372" s="179" t="s">
        <v>3</v>
      </c>
      <c r="D372" s="5">
        <v>2</v>
      </c>
      <c r="E372" s="36" t="s">
        <v>177</v>
      </c>
      <c r="F372" s="179">
        <v>527</v>
      </c>
      <c r="G372" s="5"/>
      <c r="H372" s="179">
        <v>119.3</v>
      </c>
      <c r="I372" s="179">
        <v>39.5</v>
      </c>
      <c r="J372" s="179">
        <f t="shared" si="20"/>
        <v>79.8</v>
      </c>
      <c r="K372" s="5"/>
      <c r="L372" s="5" t="s">
        <v>169</v>
      </c>
      <c r="M372" s="22">
        <v>84.418970000000002</v>
      </c>
      <c r="N372" s="41">
        <f t="shared" si="19"/>
        <v>0.94528516517081407</v>
      </c>
      <c r="O372" s="22"/>
    </row>
    <row r="373" spans="1:15" x14ac:dyDescent="0.25">
      <c r="A373" s="51">
        <v>41289</v>
      </c>
      <c r="B373" s="179" t="s">
        <v>72</v>
      </c>
      <c r="C373" s="179" t="s">
        <v>3</v>
      </c>
      <c r="D373" s="5">
        <v>2</v>
      </c>
      <c r="E373" s="36" t="s">
        <v>170</v>
      </c>
      <c r="F373" s="179">
        <v>525</v>
      </c>
      <c r="G373" s="5"/>
      <c r="H373" s="179">
        <v>152.30000000000001</v>
      </c>
      <c r="I373" s="179">
        <v>38.700000000000003</v>
      </c>
      <c r="J373" s="179">
        <f t="shared" si="20"/>
        <v>113.60000000000001</v>
      </c>
      <c r="K373" s="5"/>
      <c r="L373" s="5" t="s">
        <v>169</v>
      </c>
      <c r="M373" s="22">
        <v>84.418970000000002</v>
      </c>
      <c r="N373" s="41">
        <f t="shared" si="19"/>
        <v>1.3456691073108331</v>
      </c>
      <c r="O373" s="22"/>
    </row>
    <row r="374" spans="1:15" x14ac:dyDescent="0.25">
      <c r="A374" s="51">
        <v>41289</v>
      </c>
      <c r="B374" s="179" t="s">
        <v>72</v>
      </c>
      <c r="C374" s="179" t="s">
        <v>3</v>
      </c>
      <c r="D374" s="5">
        <v>2</v>
      </c>
      <c r="E374" s="36" t="s">
        <v>171</v>
      </c>
      <c r="F374" s="179">
        <v>526</v>
      </c>
      <c r="G374" s="5"/>
      <c r="H374" s="179">
        <v>131.6</v>
      </c>
      <c r="I374" s="179">
        <v>39.5</v>
      </c>
      <c r="J374" s="179">
        <f t="shared" si="20"/>
        <v>92.1</v>
      </c>
      <c r="K374" s="5"/>
      <c r="L374" s="5" t="s">
        <v>169</v>
      </c>
      <c r="M374" s="22">
        <v>84.418970000000002</v>
      </c>
      <c r="N374" s="41">
        <f t="shared" si="19"/>
        <v>1.090987013937744</v>
      </c>
      <c r="O374" s="22"/>
    </row>
    <row r="375" spans="1:15" x14ac:dyDescent="0.25">
      <c r="A375" s="51">
        <v>41289</v>
      </c>
      <c r="B375" s="179" t="s">
        <v>72</v>
      </c>
      <c r="C375" s="179" t="s">
        <v>3</v>
      </c>
      <c r="D375" s="5">
        <v>2</v>
      </c>
      <c r="E375" s="36" t="s">
        <v>172</v>
      </c>
      <c r="F375" s="179">
        <v>501</v>
      </c>
      <c r="G375" s="5"/>
      <c r="H375" s="179">
        <v>131.9</v>
      </c>
      <c r="I375" s="179">
        <v>39.799999999999997</v>
      </c>
      <c r="J375" s="179">
        <f t="shared" si="20"/>
        <v>92.100000000000009</v>
      </c>
      <c r="K375" s="5"/>
      <c r="L375" s="5" t="s">
        <v>169</v>
      </c>
      <c r="M375" s="22">
        <v>84.418970000000002</v>
      </c>
      <c r="N375" s="41">
        <f t="shared" si="19"/>
        <v>1.0909870139377442</v>
      </c>
      <c r="O375" s="22"/>
    </row>
    <row r="376" spans="1:15" x14ac:dyDescent="0.25">
      <c r="A376" s="51">
        <v>41289</v>
      </c>
      <c r="B376" s="179" t="s">
        <v>72</v>
      </c>
      <c r="C376" s="179" t="s">
        <v>3</v>
      </c>
      <c r="D376" s="5">
        <v>2</v>
      </c>
      <c r="E376" s="36" t="s">
        <v>173</v>
      </c>
      <c r="F376" s="179">
        <v>528</v>
      </c>
      <c r="G376" s="5"/>
      <c r="H376" s="179">
        <v>131.1</v>
      </c>
      <c r="I376" s="179">
        <v>39.4</v>
      </c>
      <c r="J376" s="179">
        <f t="shared" si="20"/>
        <v>91.699999999999989</v>
      </c>
      <c r="K376" s="5"/>
      <c r="L376" s="5" t="s">
        <v>169</v>
      </c>
      <c r="M376" s="22">
        <v>84.418970000000002</v>
      </c>
      <c r="N376" s="41">
        <f t="shared" si="19"/>
        <v>1.0862487424331284</v>
      </c>
      <c r="O376" s="22"/>
    </row>
    <row r="377" spans="1:15" x14ac:dyDescent="0.25">
      <c r="A377" s="51">
        <v>41289</v>
      </c>
      <c r="B377" s="179" t="s">
        <v>72</v>
      </c>
      <c r="C377" s="179" t="s">
        <v>3</v>
      </c>
      <c r="D377" s="5">
        <v>3</v>
      </c>
      <c r="E377" s="36" t="s">
        <v>177</v>
      </c>
      <c r="F377" s="179">
        <v>522</v>
      </c>
      <c r="G377" s="5"/>
      <c r="H377" s="179">
        <v>131.9</v>
      </c>
      <c r="I377" s="179">
        <v>38.700000000000003</v>
      </c>
      <c r="J377" s="179">
        <f t="shared" si="20"/>
        <v>93.2</v>
      </c>
      <c r="K377" s="5"/>
      <c r="L377" s="5" t="s">
        <v>169</v>
      </c>
      <c r="M377" s="22">
        <v>84.418970000000002</v>
      </c>
      <c r="N377" s="41">
        <f t="shared" si="19"/>
        <v>1.104017260575437</v>
      </c>
      <c r="O377" s="22"/>
    </row>
    <row r="378" spans="1:15" x14ac:dyDescent="0.25">
      <c r="A378" s="51">
        <v>41289</v>
      </c>
      <c r="B378" s="179" t="s">
        <v>72</v>
      </c>
      <c r="C378" s="179" t="s">
        <v>3</v>
      </c>
      <c r="D378" s="5">
        <v>3</v>
      </c>
      <c r="E378" s="36" t="s">
        <v>170</v>
      </c>
      <c r="F378" s="179">
        <v>529</v>
      </c>
      <c r="G378" s="5"/>
      <c r="H378" s="179">
        <v>143.30000000000001</v>
      </c>
      <c r="I378" s="179">
        <v>39.4</v>
      </c>
      <c r="J378" s="179">
        <f t="shared" si="20"/>
        <v>103.9</v>
      </c>
      <c r="K378" s="5"/>
      <c r="L378" s="5" t="s">
        <v>169</v>
      </c>
      <c r="M378" s="22">
        <v>84.418970000000002</v>
      </c>
      <c r="N378" s="41">
        <f t="shared" si="19"/>
        <v>1.2307660233239046</v>
      </c>
      <c r="O378" s="22"/>
    </row>
    <row r="379" spans="1:15" x14ac:dyDescent="0.25">
      <c r="A379" s="51">
        <v>41289</v>
      </c>
      <c r="B379" s="179" t="s">
        <v>72</v>
      </c>
      <c r="C379" s="179" t="s">
        <v>3</v>
      </c>
      <c r="D379" s="5">
        <v>3</v>
      </c>
      <c r="E379" s="36" t="s">
        <v>171</v>
      </c>
      <c r="F379" s="179">
        <v>511</v>
      </c>
      <c r="G379" s="5"/>
      <c r="H379" s="179">
        <v>146.80000000000001</v>
      </c>
      <c r="I379" s="179">
        <v>39.200000000000003</v>
      </c>
      <c r="J379" s="179">
        <f t="shared" si="20"/>
        <v>107.60000000000001</v>
      </c>
      <c r="K379" s="5"/>
      <c r="L379" s="5" t="s">
        <v>169</v>
      </c>
      <c r="M379" s="22">
        <v>84.418970000000002</v>
      </c>
      <c r="N379" s="41">
        <f t="shared" si="19"/>
        <v>1.2745950347415991</v>
      </c>
      <c r="O379" s="22"/>
    </row>
    <row r="380" spans="1:15" x14ac:dyDescent="0.25">
      <c r="A380" s="51">
        <v>41289</v>
      </c>
      <c r="B380" s="179" t="s">
        <v>72</v>
      </c>
      <c r="C380" s="179" t="s">
        <v>3</v>
      </c>
      <c r="D380" s="5">
        <v>3</v>
      </c>
      <c r="E380" s="36" t="s">
        <v>172</v>
      </c>
      <c r="F380" s="179">
        <v>500</v>
      </c>
      <c r="G380" s="5"/>
      <c r="H380" s="179">
        <v>154</v>
      </c>
      <c r="I380" s="179">
        <v>39</v>
      </c>
      <c r="J380" s="179">
        <f t="shared" si="20"/>
        <v>115</v>
      </c>
      <c r="K380" s="5"/>
      <c r="L380" s="5" t="s">
        <v>169</v>
      </c>
      <c r="M380" s="22">
        <v>84.418970000000002</v>
      </c>
      <c r="N380" s="41">
        <f t="shared" si="19"/>
        <v>1.3622530575769878</v>
      </c>
      <c r="O380" s="22"/>
    </row>
    <row r="381" spans="1:15" x14ac:dyDescent="0.25">
      <c r="A381" s="51">
        <v>41289</v>
      </c>
      <c r="B381" s="179" t="s">
        <v>72</v>
      </c>
      <c r="C381" s="179" t="s">
        <v>3</v>
      </c>
      <c r="D381" s="5">
        <v>3</v>
      </c>
      <c r="E381" s="36" t="s">
        <v>173</v>
      </c>
      <c r="F381" s="179">
        <v>512</v>
      </c>
      <c r="G381" s="5"/>
      <c r="H381" s="179">
        <v>141.5</v>
      </c>
      <c r="I381" s="179">
        <v>39.200000000000003</v>
      </c>
      <c r="J381" s="179">
        <f t="shared" si="20"/>
        <v>102.3</v>
      </c>
      <c r="K381" s="5"/>
      <c r="L381" s="5" t="s">
        <v>169</v>
      </c>
      <c r="M381" s="22">
        <v>84.418970000000002</v>
      </c>
      <c r="N381" s="41">
        <f t="shared" si="19"/>
        <v>1.211812937305442</v>
      </c>
      <c r="O381" s="22"/>
    </row>
    <row r="382" spans="1:15" x14ac:dyDescent="0.25">
      <c r="A382" s="51">
        <v>41289</v>
      </c>
      <c r="B382" s="179" t="s">
        <v>72</v>
      </c>
      <c r="C382" s="179" t="s">
        <v>3</v>
      </c>
      <c r="D382" s="5">
        <v>4</v>
      </c>
      <c r="E382" s="36" t="s">
        <v>177</v>
      </c>
      <c r="F382" s="179">
        <v>506</v>
      </c>
      <c r="G382" s="5"/>
      <c r="H382" s="179">
        <v>139.30000000000001</v>
      </c>
      <c r="I382" s="179">
        <v>39.1</v>
      </c>
      <c r="J382" s="179">
        <f t="shared" si="20"/>
        <v>100.20000000000002</v>
      </c>
      <c r="K382" s="5"/>
      <c r="L382" s="5" t="s">
        <v>169</v>
      </c>
      <c r="M382" s="22">
        <v>84.418970000000002</v>
      </c>
      <c r="N382" s="41">
        <f t="shared" si="19"/>
        <v>1.1869370119062104</v>
      </c>
      <c r="O382" s="22"/>
    </row>
    <row r="383" spans="1:15" x14ac:dyDescent="0.25">
      <c r="A383" s="51">
        <v>41289</v>
      </c>
      <c r="B383" s="179" t="s">
        <v>72</v>
      </c>
      <c r="C383" s="179" t="s">
        <v>3</v>
      </c>
      <c r="D383" s="5">
        <v>4</v>
      </c>
      <c r="E383" s="36" t="s">
        <v>170</v>
      </c>
      <c r="F383" s="179">
        <v>521</v>
      </c>
      <c r="G383" s="5"/>
      <c r="H383" s="179">
        <v>156.5</v>
      </c>
      <c r="I383" s="179">
        <v>39</v>
      </c>
      <c r="J383" s="179">
        <f t="shared" si="20"/>
        <v>117.5</v>
      </c>
      <c r="K383" s="5"/>
      <c r="L383" s="5" t="s">
        <v>169</v>
      </c>
      <c r="M383" s="22">
        <v>84.418970000000002</v>
      </c>
      <c r="N383" s="41">
        <f t="shared" si="19"/>
        <v>1.3918672544808353</v>
      </c>
      <c r="O383" s="22"/>
    </row>
    <row r="384" spans="1:15" x14ac:dyDescent="0.25">
      <c r="A384" s="51">
        <v>41289</v>
      </c>
      <c r="B384" s="179" t="s">
        <v>72</v>
      </c>
      <c r="C384" s="179" t="s">
        <v>3</v>
      </c>
      <c r="D384" s="5">
        <v>4</v>
      </c>
      <c r="E384" s="36" t="s">
        <v>171</v>
      </c>
      <c r="F384" s="179">
        <v>523</v>
      </c>
      <c r="G384" s="5"/>
      <c r="H384" s="179">
        <v>142.19999999999999</v>
      </c>
      <c r="I384" s="179">
        <v>39.6</v>
      </c>
      <c r="J384" s="179">
        <f t="shared" si="20"/>
        <v>102.6</v>
      </c>
      <c r="K384" s="5"/>
      <c r="L384" s="5" t="s">
        <v>169</v>
      </c>
      <c r="M384" s="22">
        <v>84.418970000000002</v>
      </c>
      <c r="N384" s="41">
        <f t="shared" si="19"/>
        <v>1.2153666409339037</v>
      </c>
      <c r="O384" s="22"/>
    </row>
    <row r="385" spans="1:15" x14ac:dyDescent="0.25">
      <c r="A385" s="51">
        <v>41289</v>
      </c>
      <c r="B385" s="179" t="s">
        <v>72</v>
      </c>
      <c r="C385" s="179" t="s">
        <v>3</v>
      </c>
      <c r="D385" s="5">
        <v>4</v>
      </c>
      <c r="E385" s="36" t="s">
        <v>172</v>
      </c>
      <c r="F385" s="179">
        <v>515</v>
      </c>
      <c r="G385" s="5"/>
      <c r="H385" s="179">
        <v>146.19999999999999</v>
      </c>
      <c r="I385" s="179">
        <v>38.6</v>
      </c>
      <c r="J385" s="179">
        <f t="shared" si="20"/>
        <v>107.6</v>
      </c>
      <c r="K385" s="5"/>
      <c r="L385" s="5" t="s">
        <v>169</v>
      </c>
      <c r="M385" s="22">
        <v>84.418970000000002</v>
      </c>
      <c r="N385" s="41">
        <f t="shared" si="19"/>
        <v>1.2745950347415989</v>
      </c>
      <c r="O385" s="22"/>
    </row>
    <row r="386" spans="1:15" x14ac:dyDescent="0.25">
      <c r="A386" s="51">
        <v>41289</v>
      </c>
      <c r="B386" s="179" t="s">
        <v>72</v>
      </c>
      <c r="C386" s="179" t="s">
        <v>3</v>
      </c>
      <c r="D386" s="5">
        <v>4</v>
      </c>
      <c r="E386" s="36" t="s">
        <v>173</v>
      </c>
      <c r="F386" s="179">
        <v>517</v>
      </c>
      <c r="G386" s="5"/>
      <c r="H386" s="179">
        <v>154.1</v>
      </c>
      <c r="I386" s="179">
        <v>39.5</v>
      </c>
      <c r="J386" s="179">
        <f t="shared" si="20"/>
        <v>114.6</v>
      </c>
      <c r="K386" s="5"/>
      <c r="L386" s="5" t="s">
        <v>169</v>
      </c>
      <c r="M386" s="22">
        <v>84.418970000000002</v>
      </c>
      <c r="N386" s="41">
        <f t="shared" si="19"/>
        <v>1.357514786072372</v>
      </c>
      <c r="O386" s="22"/>
    </row>
    <row r="387" spans="1:15" x14ac:dyDescent="0.25">
      <c r="A387" s="51">
        <v>41289</v>
      </c>
      <c r="B387" s="179" t="s">
        <v>72</v>
      </c>
      <c r="C387" s="179" t="s">
        <v>3</v>
      </c>
      <c r="D387" s="5">
        <v>5</v>
      </c>
      <c r="E387" s="36" t="s">
        <v>177</v>
      </c>
      <c r="F387" s="179">
        <v>519</v>
      </c>
      <c r="G387" s="5"/>
      <c r="H387" s="179">
        <v>141.9</v>
      </c>
      <c r="I387" s="179">
        <v>39.200000000000003</v>
      </c>
      <c r="J387" s="179">
        <f t="shared" si="20"/>
        <v>102.7</v>
      </c>
      <c r="K387" s="5"/>
      <c r="L387" s="5" t="s">
        <v>169</v>
      </c>
      <c r="M387" s="22">
        <v>84.418970000000002</v>
      </c>
      <c r="N387" s="41">
        <f t="shared" si="19"/>
        <v>1.2165512088100578</v>
      </c>
      <c r="O387" s="22"/>
    </row>
    <row r="388" spans="1:15" x14ac:dyDescent="0.25">
      <c r="A388" s="51">
        <v>41289</v>
      </c>
      <c r="B388" s="179" t="s">
        <v>72</v>
      </c>
      <c r="C388" s="179" t="s">
        <v>3</v>
      </c>
      <c r="D388" s="5">
        <v>5</v>
      </c>
      <c r="E388" s="36" t="s">
        <v>170</v>
      </c>
      <c r="F388" s="179">
        <v>514</v>
      </c>
      <c r="G388" s="5"/>
      <c r="H388" s="179">
        <v>138.6</v>
      </c>
      <c r="I388" s="179">
        <v>39.299999999999997</v>
      </c>
      <c r="J388" s="179">
        <f t="shared" si="20"/>
        <v>99.3</v>
      </c>
      <c r="K388" s="5"/>
      <c r="L388" s="5" t="s">
        <v>169</v>
      </c>
      <c r="M388" s="22">
        <v>84.418970000000002</v>
      </c>
      <c r="N388" s="41">
        <f t="shared" si="19"/>
        <v>1.176275901020825</v>
      </c>
      <c r="O388" s="22"/>
    </row>
    <row r="389" spans="1:15" x14ac:dyDescent="0.25">
      <c r="A389" s="51">
        <v>41289</v>
      </c>
      <c r="B389" s="179" t="s">
        <v>72</v>
      </c>
      <c r="C389" s="179" t="s">
        <v>3</v>
      </c>
      <c r="D389" s="5">
        <v>5</v>
      </c>
      <c r="E389" s="36" t="s">
        <v>171</v>
      </c>
      <c r="F389" s="179">
        <v>504</v>
      </c>
      <c r="G389" s="5"/>
      <c r="H389" s="179">
        <v>147.1</v>
      </c>
      <c r="I389" s="179">
        <v>39.200000000000003</v>
      </c>
      <c r="J389" s="179">
        <f t="shared" si="20"/>
        <v>107.89999999999999</v>
      </c>
      <c r="K389" s="5"/>
      <c r="L389" s="5" t="s">
        <v>169</v>
      </c>
      <c r="M389" s="22">
        <v>84.418970000000002</v>
      </c>
      <c r="N389" s="41">
        <f t="shared" si="19"/>
        <v>1.2781487383700605</v>
      </c>
      <c r="O389" s="22"/>
    </row>
    <row r="390" spans="1:15" x14ac:dyDescent="0.25">
      <c r="A390" s="51">
        <v>41289</v>
      </c>
      <c r="B390" s="179" t="s">
        <v>72</v>
      </c>
      <c r="C390" s="179" t="s">
        <v>3</v>
      </c>
      <c r="D390" s="5">
        <v>5</v>
      </c>
      <c r="E390" s="36" t="s">
        <v>172</v>
      </c>
      <c r="F390" s="179">
        <v>509</v>
      </c>
      <c r="G390" s="5"/>
      <c r="H390" s="179">
        <v>147.9</v>
      </c>
      <c r="I390" s="179">
        <v>39.4</v>
      </c>
      <c r="J390" s="179">
        <f t="shared" si="20"/>
        <v>108.5</v>
      </c>
      <c r="K390" s="5"/>
      <c r="L390" s="5" t="s">
        <v>169</v>
      </c>
      <c r="M390" s="22">
        <v>84.418970000000002</v>
      </c>
      <c r="N390" s="41">
        <f t="shared" si="19"/>
        <v>1.285256145626984</v>
      </c>
      <c r="O390" s="22"/>
    </row>
    <row r="391" spans="1:15" x14ac:dyDescent="0.25">
      <c r="A391" s="51">
        <v>41289</v>
      </c>
      <c r="B391" s="179" t="s">
        <v>72</v>
      </c>
      <c r="C391" s="179" t="s">
        <v>3</v>
      </c>
      <c r="D391" s="5">
        <v>5</v>
      </c>
      <c r="E391" s="36" t="s">
        <v>173</v>
      </c>
      <c r="F391" s="179">
        <v>520</v>
      </c>
      <c r="G391" s="5"/>
      <c r="H391" s="179">
        <v>150</v>
      </c>
      <c r="I391" s="179">
        <v>38.4</v>
      </c>
      <c r="J391" s="179">
        <f t="shared" si="20"/>
        <v>111.6</v>
      </c>
      <c r="K391" s="5"/>
      <c r="L391" s="5" t="s">
        <v>169</v>
      </c>
      <c r="M391" s="22">
        <v>84.418970000000002</v>
      </c>
      <c r="N391" s="41">
        <f t="shared" si="19"/>
        <v>1.321977749787755</v>
      </c>
      <c r="O391" s="22"/>
    </row>
    <row r="392" spans="1:15" x14ac:dyDescent="0.25">
      <c r="A392" s="51">
        <v>41289</v>
      </c>
      <c r="B392" s="179" t="s">
        <v>72</v>
      </c>
      <c r="C392" s="179" t="s">
        <v>3</v>
      </c>
      <c r="D392" s="5">
        <v>6</v>
      </c>
      <c r="E392" s="36" t="s">
        <v>177</v>
      </c>
      <c r="F392" s="179">
        <v>508</v>
      </c>
      <c r="G392" s="5"/>
      <c r="H392" s="179">
        <v>140.6</v>
      </c>
      <c r="I392" s="179">
        <v>38.700000000000003</v>
      </c>
      <c r="J392" s="179">
        <f t="shared" si="20"/>
        <v>101.89999999999999</v>
      </c>
      <c r="K392" s="5"/>
      <c r="L392" s="5" t="s">
        <v>169</v>
      </c>
      <c r="M392" s="22">
        <v>84.418970000000002</v>
      </c>
      <c r="N392" s="41">
        <f t="shared" si="19"/>
        <v>1.2070746658008265</v>
      </c>
      <c r="O392" s="22"/>
    </row>
    <row r="393" spans="1:15" x14ac:dyDescent="0.25">
      <c r="A393" s="51">
        <v>41289</v>
      </c>
      <c r="B393" s="179" t="s">
        <v>72</v>
      </c>
      <c r="C393" s="179" t="s">
        <v>3</v>
      </c>
      <c r="D393" s="5">
        <v>6</v>
      </c>
      <c r="E393" s="36" t="s">
        <v>170</v>
      </c>
      <c r="F393" s="179">
        <v>505</v>
      </c>
      <c r="G393" s="5"/>
      <c r="H393" s="179">
        <v>149.9</v>
      </c>
      <c r="I393" s="179">
        <v>38.799999999999997</v>
      </c>
      <c r="J393" s="179">
        <f t="shared" si="20"/>
        <v>111.10000000000001</v>
      </c>
      <c r="K393" s="5"/>
      <c r="L393" s="5" t="s">
        <v>169</v>
      </c>
      <c r="M393" s="22">
        <v>84.418970000000002</v>
      </c>
      <c r="N393" s="41">
        <f t="shared" si="19"/>
        <v>1.3160549104069856</v>
      </c>
      <c r="O393" s="22"/>
    </row>
    <row r="394" spans="1:15" x14ac:dyDescent="0.25">
      <c r="A394" s="51">
        <v>41289</v>
      </c>
      <c r="B394" s="179" t="s">
        <v>72</v>
      </c>
      <c r="C394" s="179" t="s">
        <v>3</v>
      </c>
      <c r="D394" s="5">
        <v>6</v>
      </c>
      <c r="E394" s="36" t="s">
        <v>171</v>
      </c>
      <c r="F394" s="179">
        <v>516</v>
      </c>
      <c r="G394" s="5"/>
      <c r="H394" s="179">
        <v>141.6</v>
      </c>
      <c r="I394" s="179">
        <v>39.299999999999997</v>
      </c>
      <c r="J394" s="179">
        <f t="shared" si="20"/>
        <v>102.3</v>
      </c>
      <c r="K394" s="5"/>
      <c r="L394" s="5" t="s">
        <v>169</v>
      </c>
      <c r="M394" s="22">
        <v>84.418970000000002</v>
      </c>
      <c r="N394" s="41">
        <f t="shared" si="19"/>
        <v>1.211812937305442</v>
      </c>
      <c r="O394" s="22"/>
    </row>
    <row r="395" spans="1:15" x14ac:dyDescent="0.25">
      <c r="A395" s="51">
        <v>41289</v>
      </c>
      <c r="B395" s="179" t="s">
        <v>72</v>
      </c>
      <c r="C395" s="179" t="s">
        <v>3</v>
      </c>
      <c r="D395" s="5">
        <v>6</v>
      </c>
      <c r="E395" s="36" t="s">
        <v>172</v>
      </c>
      <c r="F395" s="179">
        <v>518</v>
      </c>
      <c r="G395" s="5"/>
      <c r="H395" s="179">
        <v>129.1</v>
      </c>
      <c r="I395" s="179">
        <v>38.799999999999997</v>
      </c>
      <c r="J395" s="179">
        <f t="shared" si="20"/>
        <v>90.3</v>
      </c>
      <c r="K395" s="5"/>
      <c r="L395" s="5" t="s">
        <v>169</v>
      </c>
      <c r="M395" s="22">
        <v>84.418970000000002</v>
      </c>
      <c r="N395" s="41">
        <f t="shared" si="19"/>
        <v>1.0696647921669737</v>
      </c>
      <c r="O395" s="22"/>
    </row>
    <row r="396" spans="1:15" x14ac:dyDescent="0.25">
      <c r="A396" s="51">
        <v>41289</v>
      </c>
      <c r="B396" s="179" t="s">
        <v>72</v>
      </c>
      <c r="C396" s="179" t="s">
        <v>3</v>
      </c>
      <c r="D396" s="5">
        <v>6</v>
      </c>
      <c r="E396" s="36" t="s">
        <v>173</v>
      </c>
      <c r="F396" s="179">
        <v>513</v>
      </c>
      <c r="G396" s="5"/>
      <c r="H396" s="179">
        <v>146.19999999999999</v>
      </c>
      <c r="I396" s="179">
        <v>38.9</v>
      </c>
      <c r="J396" s="179">
        <f t="shared" si="20"/>
        <v>107.29999999999998</v>
      </c>
      <c r="K396" s="5"/>
      <c r="L396" s="5" t="s">
        <v>169</v>
      </c>
      <c r="M396" s="22">
        <v>84.418970000000002</v>
      </c>
      <c r="N396" s="41">
        <f t="shared" si="19"/>
        <v>1.271041331113137</v>
      </c>
      <c r="O396" s="22"/>
    </row>
    <row r="397" spans="1:15" x14ac:dyDescent="0.25">
      <c r="A397" s="51">
        <v>41290</v>
      </c>
      <c r="B397" s="179" t="s">
        <v>4</v>
      </c>
      <c r="C397" s="179" t="s">
        <v>3</v>
      </c>
      <c r="D397" s="5">
        <v>1</v>
      </c>
      <c r="E397" s="36" t="s">
        <v>166</v>
      </c>
      <c r="F397" s="179">
        <v>545</v>
      </c>
      <c r="G397" s="5"/>
      <c r="H397" s="179">
        <v>93.4</v>
      </c>
      <c r="I397" s="179">
        <v>39.6</v>
      </c>
      <c r="J397" s="179">
        <f>+H397-I397</f>
        <v>53.800000000000004</v>
      </c>
      <c r="K397" s="5"/>
      <c r="L397" s="5" t="s">
        <v>169</v>
      </c>
      <c r="M397" s="22">
        <v>84.418970000000002</v>
      </c>
      <c r="N397" s="41">
        <f t="shared" si="19"/>
        <v>0.63729751737079954</v>
      </c>
      <c r="O397" s="22"/>
    </row>
    <row r="398" spans="1:15" x14ac:dyDescent="0.25">
      <c r="A398" s="51">
        <v>41290</v>
      </c>
      <c r="B398" s="179" t="s">
        <v>4</v>
      </c>
      <c r="C398" s="179" t="s">
        <v>3</v>
      </c>
      <c r="D398" s="5">
        <v>1</v>
      </c>
      <c r="E398" s="53" t="s">
        <v>439</v>
      </c>
      <c r="F398" s="179">
        <v>546</v>
      </c>
      <c r="G398" s="5"/>
      <c r="H398" s="179">
        <v>154.80000000000001</v>
      </c>
      <c r="I398" s="179">
        <v>39.4</v>
      </c>
      <c r="J398" s="179">
        <f t="shared" ref="J398:J426" si="21">+H398-I398</f>
        <v>115.4</v>
      </c>
      <c r="K398" s="5"/>
      <c r="L398" s="5" t="s">
        <v>169</v>
      </c>
      <c r="M398" s="22">
        <v>84.418970000000002</v>
      </c>
      <c r="N398" s="41">
        <f t="shared" si="19"/>
        <v>1.3669913290816034</v>
      </c>
      <c r="O398" s="22"/>
    </row>
    <row r="399" spans="1:15" x14ac:dyDescent="0.25">
      <c r="A399" s="51">
        <v>41290</v>
      </c>
      <c r="B399" s="179" t="s">
        <v>4</v>
      </c>
      <c r="C399" s="179" t="s">
        <v>3</v>
      </c>
      <c r="D399" s="5">
        <v>2</v>
      </c>
      <c r="E399" s="36" t="s">
        <v>360</v>
      </c>
      <c r="F399" s="179">
        <v>551</v>
      </c>
      <c r="G399" s="5"/>
      <c r="H399" s="179">
        <v>112.9</v>
      </c>
      <c r="I399" s="179">
        <v>39.1</v>
      </c>
      <c r="J399" s="179">
        <f t="shared" si="21"/>
        <v>73.800000000000011</v>
      </c>
      <c r="K399" s="5"/>
      <c r="L399" s="5" t="s">
        <v>169</v>
      </c>
      <c r="M399" s="22">
        <v>84.418970000000002</v>
      </c>
      <c r="N399" s="41">
        <f t="shared" si="19"/>
        <v>0.87421109260158003</v>
      </c>
      <c r="O399" s="22"/>
    </row>
    <row r="400" spans="1:15" x14ac:dyDescent="0.25">
      <c r="A400" s="51">
        <v>41290</v>
      </c>
      <c r="B400" s="179" t="s">
        <v>4</v>
      </c>
      <c r="C400" s="179" t="s">
        <v>3</v>
      </c>
      <c r="D400" s="5">
        <v>2</v>
      </c>
      <c r="E400" s="53" t="s">
        <v>440</v>
      </c>
      <c r="F400" s="179">
        <v>535</v>
      </c>
      <c r="G400" s="5"/>
      <c r="H400" s="179">
        <v>158.1</v>
      </c>
      <c r="I400" s="179">
        <v>39</v>
      </c>
      <c r="J400" s="179">
        <f t="shared" si="21"/>
        <v>119.1</v>
      </c>
      <c r="K400" s="5"/>
      <c r="L400" s="5" t="s">
        <v>169</v>
      </c>
      <c r="M400" s="22">
        <v>84.418970000000002</v>
      </c>
      <c r="N400" s="41">
        <f t="shared" si="19"/>
        <v>1.4108203404992976</v>
      </c>
      <c r="O400" s="22"/>
    </row>
    <row r="401" spans="1:15" x14ac:dyDescent="0.25">
      <c r="A401" s="51">
        <v>41290</v>
      </c>
      <c r="B401" s="179" t="s">
        <v>4</v>
      </c>
      <c r="C401" s="179" t="s">
        <v>3</v>
      </c>
      <c r="D401" s="5">
        <v>3</v>
      </c>
      <c r="E401" s="36" t="s">
        <v>166</v>
      </c>
      <c r="F401" s="179">
        <v>540</v>
      </c>
      <c r="G401" s="5"/>
      <c r="H401" s="179">
        <v>86</v>
      </c>
      <c r="I401" s="179">
        <v>39</v>
      </c>
      <c r="J401" s="179">
        <f t="shared" si="21"/>
        <v>47</v>
      </c>
      <c r="K401" s="5"/>
      <c r="L401" s="5" t="s">
        <v>169</v>
      </c>
      <c r="M401" s="22">
        <v>84.418970000000002</v>
      </c>
      <c r="N401" s="41">
        <f t="shared" si="19"/>
        <v>0.5567469017923341</v>
      </c>
      <c r="O401" s="22"/>
    </row>
    <row r="402" spans="1:15" x14ac:dyDescent="0.25">
      <c r="A402" s="51">
        <v>41290</v>
      </c>
      <c r="B402" s="179" t="s">
        <v>4</v>
      </c>
      <c r="C402" s="179" t="s">
        <v>3</v>
      </c>
      <c r="D402" s="5">
        <v>3</v>
      </c>
      <c r="E402" s="53" t="s">
        <v>441</v>
      </c>
      <c r="F402" s="179">
        <v>550</v>
      </c>
      <c r="G402" s="5"/>
      <c r="H402" s="179">
        <v>150.9</v>
      </c>
      <c r="I402" s="179">
        <v>39.1</v>
      </c>
      <c r="J402" s="179">
        <f t="shared" si="21"/>
        <v>111.80000000000001</v>
      </c>
      <c r="K402" s="5"/>
      <c r="L402" s="5" t="s">
        <v>169</v>
      </c>
      <c r="M402" s="22">
        <v>84.418970000000002</v>
      </c>
      <c r="N402" s="41">
        <f t="shared" si="19"/>
        <v>1.3243468855400629</v>
      </c>
      <c r="O402" s="22"/>
    </row>
    <row r="403" spans="1:15" x14ac:dyDescent="0.25">
      <c r="A403" s="51">
        <v>41290</v>
      </c>
      <c r="B403" s="179" t="s">
        <v>4</v>
      </c>
      <c r="C403" s="179" t="s">
        <v>3</v>
      </c>
      <c r="D403" s="5">
        <v>4</v>
      </c>
      <c r="E403" s="36" t="s">
        <v>424</v>
      </c>
      <c r="F403" s="179">
        <v>541</v>
      </c>
      <c r="G403" s="5"/>
      <c r="H403" s="179">
        <v>71.3</v>
      </c>
      <c r="I403" s="179">
        <v>39</v>
      </c>
      <c r="J403" s="179">
        <f t="shared" si="21"/>
        <v>32.299999999999997</v>
      </c>
      <c r="K403" s="5"/>
      <c r="L403" s="5" t="s">
        <v>169</v>
      </c>
      <c r="M403" s="22">
        <v>84.418970000000002</v>
      </c>
      <c r="N403" s="41">
        <f t="shared" si="19"/>
        <v>0.38261542399771042</v>
      </c>
      <c r="O403" s="22"/>
    </row>
    <row r="404" spans="1:15" x14ac:dyDescent="0.25">
      <c r="A404" s="51">
        <v>41290</v>
      </c>
      <c r="B404" s="179" t="s">
        <v>4</v>
      </c>
      <c r="C404" s="179" t="s">
        <v>3</v>
      </c>
      <c r="D404" s="5">
        <v>4</v>
      </c>
      <c r="E404" s="53" t="s">
        <v>442</v>
      </c>
      <c r="F404" s="179">
        <v>536</v>
      </c>
      <c r="G404" s="5"/>
      <c r="H404" s="179">
        <v>140.4</v>
      </c>
      <c r="I404" s="179">
        <v>39.299999999999997</v>
      </c>
      <c r="J404" s="179">
        <f t="shared" si="21"/>
        <v>101.10000000000001</v>
      </c>
      <c r="K404" s="5"/>
      <c r="L404" s="5" t="s">
        <v>169</v>
      </c>
      <c r="M404" s="22">
        <v>84.418970000000002</v>
      </c>
      <c r="N404" s="41">
        <f t="shared" si="19"/>
        <v>1.1975981227915953</v>
      </c>
      <c r="O404" s="22"/>
    </row>
    <row r="405" spans="1:15" x14ac:dyDescent="0.25">
      <c r="A405" s="51">
        <v>41290</v>
      </c>
      <c r="B405" s="179" t="s">
        <v>4</v>
      </c>
      <c r="C405" s="179" t="s">
        <v>3</v>
      </c>
      <c r="D405" s="5">
        <v>5</v>
      </c>
      <c r="E405" s="36" t="s">
        <v>240</v>
      </c>
      <c r="F405" s="179">
        <v>531</v>
      </c>
      <c r="G405" s="5"/>
      <c r="H405" s="179">
        <v>54.2</v>
      </c>
      <c r="I405" s="179">
        <v>39.4</v>
      </c>
      <c r="J405" s="179">
        <f t="shared" si="21"/>
        <v>14.800000000000004</v>
      </c>
      <c r="K405" s="5"/>
      <c r="L405" s="5" t="s">
        <v>169</v>
      </c>
      <c r="M405" s="22">
        <v>84.418970000000002</v>
      </c>
      <c r="N405" s="41">
        <f t="shared" si="19"/>
        <v>0.1753160456707776</v>
      </c>
      <c r="O405" s="22"/>
    </row>
    <row r="406" spans="1:15" x14ac:dyDescent="0.25">
      <c r="A406" s="51">
        <v>41290</v>
      </c>
      <c r="B406" s="179" t="s">
        <v>4</v>
      </c>
      <c r="C406" s="179" t="s">
        <v>3</v>
      </c>
      <c r="D406" s="5">
        <v>5</v>
      </c>
      <c r="E406" s="53" t="s">
        <v>443</v>
      </c>
      <c r="F406" s="179">
        <v>532</v>
      </c>
      <c r="G406" s="5"/>
      <c r="H406" s="179">
        <v>143.6</v>
      </c>
      <c r="I406" s="179">
        <v>39.799999999999997</v>
      </c>
      <c r="J406" s="179">
        <f t="shared" si="21"/>
        <v>103.8</v>
      </c>
      <c r="K406" s="5"/>
      <c r="L406" s="5" t="s">
        <v>169</v>
      </c>
      <c r="M406" s="22">
        <v>84.418970000000002</v>
      </c>
      <c r="N406" s="41">
        <f t="shared" si="19"/>
        <v>1.2295814554477507</v>
      </c>
      <c r="O406" s="22"/>
    </row>
    <row r="407" spans="1:15" x14ac:dyDescent="0.25">
      <c r="A407" s="51">
        <v>41290</v>
      </c>
      <c r="B407" s="179" t="s">
        <v>4</v>
      </c>
      <c r="C407" s="179" t="s">
        <v>3</v>
      </c>
      <c r="D407" s="5">
        <v>6</v>
      </c>
      <c r="E407" s="36" t="s">
        <v>291</v>
      </c>
      <c r="F407" s="179">
        <v>533</v>
      </c>
      <c r="G407" s="5"/>
      <c r="H407" s="179">
        <v>55.4</v>
      </c>
      <c r="I407" s="179">
        <v>39.1</v>
      </c>
      <c r="J407" s="179">
        <f t="shared" si="21"/>
        <v>16.299999999999997</v>
      </c>
      <c r="K407" s="5"/>
      <c r="L407" s="5" t="s">
        <v>169</v>
      </c>
      <c r="M407" s="22">
        <v>84.418970000000002</v>
      </c>
      <c r="N407" s="41">
        <f t="shared" ref="N407:N470" si="22">J407/M407</f>
        <v>0.19308456381308606</v>
      </c>
      <c r="O407" s="22"/>
    </row>
    <row r="408" spans="1:15" x14ac:dyDescent="0.25">
      <c r="A408" s="51">
        <v>41290</v>
      </c>
      <c r="B408" s="179" t="s">
        <v>4</v>
      </c>
      <c r="C408" s="179" t="s">
        <v>3</v>
      </c>
      <c r="D408" s="5">
        <v>6</v>
      </c>
      <c r="E408" s="53" t="s">
        <v>444</v>
      </c>
      <c r="F408" s="179">
        <v>534</v>
      </c>
      <c r="G408" s="5"/>
      <c r="H408" s="179">
        <v>132.6</v>
      </c>
      <c r="I408" s="179">
        <v>39.1</v>
      </c>
      <c r="J408" s="179">
        <f t="shared" si="21"/>
        <v>93.5</v>
      </c>
      <c r="K408" s="5"/>
      <c r="L408" s="5" t="s">
        <v>169</v>
      </c>
      <c r="M408" s="22">
        <v>84.418970000000002</v>
      </c>
      <c r="N408" s="41">
        <f t="shared" si="22"/>
        <v>1.1075709642038987</v>
      </c>
      <c r="O408" s="22"/>
    </row>
    <row r="409" spans="1:15" x14ac:dyDescent="0.25">
      <c r="A409" s="51">
        <v>41291</v>
      </c>
      <c r="B409" s="179" t="s">
        <v>74</v>
      </c>
      <c r="C409" s="179" t="s">
        <v>3</v>
      </c>
      <c r="D409" s="5">
        <v>1</v>
      </c>
      <c r="E409" s="36" t="s">
        <v>177</v>
      </c>
      <c r="F409" s="179">
        <v>579</v>
      </c>
      <c r="G409" s="5"/>
      <c r="H409" s="179">
        <v>77.099999999999994</v>
      </c>
      <c r="I409" s="179">
        <v>38.9</v>
      </c>
      <c r="J409" s="179">
        <f t="shared" si="21"/>
        <v>38.199999999999996</v>
      </c>
      <c r="K409" s="5"/>
      <c r="L409" s="5" t="s">
        <v>169</v>
      </c>
      <c r="M409" s="22">
        <v>84.418970000000002</v>
      </c>
      <c r="N409" s="41">
        <f t="shared" si="22"/>
        <v>0.45250492869079068</v>
      </c>
      <c r="O409" s="22"/>
    </row>
    <row r="410" spans="1:15" x14ac:dyDescent="0.25">
      <c r="A410" s="51">
        <v>41291</v>
      </c>
      <c r="B410" s="179" t="s">
        <v>74</v>
      </c>
      <c r="C410" s="179" t="s">
        <v>3</v>
      </c>
      <c r="D410" s="5">
        <v>1</v>
      </c>
      <c r="E410" s="36" t="s">
        <v>170</v>
      </c>
      <c r="F410" s="179">
        <v>574</v>
      </c>
      <c r="G410" s="5"/>
      <c r="H410" s="179">
        <v>137.80000000000001</v>
      </c>
      <c r="I410" s="179">
        <v>39.5</v>
      </c>
      <c r="J410" s="179">
        <f t="shared" si="21"/>
        <v>98.300000000000011</v>
      </c>
      <c r="K410" s="5"/>
      <c r="L410" s="5" t="s">
        <v>169</v>
      </c>
      <c r="M410" s="22">
        <v>84.418970000000002</v>
      </c>
      <c r="N410" s="41">
        <f t="shared" si="22"/>
        <v>1.1644302222592862</v>
      </c>
      <c r="O410" s="22"/>
    </row>
    <row r="411" spans="1:15" x14ac:dyDescent="0.25">
      <c r="A411" s="51">
        <v>41291</v>
      </c>
      <c r="B411" s="179" t="s">
        <v>74</v>
      </c>
      <c r="C411" s="179" t="s">
        <v>3</v>
      </c>
      <c r="D411" s="5">
        <v>1</v>
      </c>
      <c r="E411" s="36" t="s">
        <v>445</v>
      </c>
      <c r="F411" s="179">
        <v>573</v>
      </c>
      <c r="G411" s="5"/>
      <c r="H411" s="179">
        <v>135.1</v>
      </c>
      <c r="I411" s="179">
        <v>39.299999999999997</v>
      </c>
      <c r="J411" s="179">
        <f t="shared" si="21"/>
        <v>95.8</v>
      </c>
      <c r="K411" s="5"/>
      <c r="L411" s="5" t="s">
        <v>169</v>
      </c>
      <c r="M411" s="22">
        <v>84.418970000000002</v>
      </c>
      <c r="N411" s="41">
        <f t="shared" si="22"/>
        <v>1.1348160253554385</v>
      </c>
      <c r="O411" s="22"/>
    </row>
    <row r="412" spans="1:15" x14ac:dyDescent="0.25">
      <c r="A412" s="51">
        <v>41291</v>
      </c>
      <c r="B412" s="179" t="s">
        <v>74</v>
      </c>
      <c r="C412" s="179" t="s">
        <v>3</v>
      </c>
      <c r="D412" s="5">
        <v>2</v>
      </c>
      <c r="E412" s="36" t="s">
        <v>177</v>
      </c>
      <c r="F412" s="179">
        <v>587</v>
      </c>
      <c r="G412" s="5"/>
      <c r="H412" s="179">
        <v>93.4</v>
      </c>
      <c r="I412" s="179">
        <v>39.1</v>
      </c>
      <c r="J412" s="179">
        <f t="shared" si="21"/>
        <v>54.300000000000004</v>
      </c>
      <c r="K412" s="5"/>
      <c r="L412" s="5" t="s">
        <v>169</v>
      </c>
      <c r="M412" s="22">
        <v>84.418970000000002</v>
      </c>
      <c r="N412" s="41">
        <f t="shared" si="22"/>
        <v>0.64322035675156908</v>
      </c>
      <c r="O412" s="22"/>
    </row>
    <row r="413" spans="1:15" x14ac:dyDescent="0.25">
      <c r="A413" s="51">
        <v>41291</v>
      </c>
      <c r="B413" s="179" t="s">
        <v>74</v>
      </c>
      <c r="C413" s="179" t="s">
        <v>3</v>
      </c>
      <c r="D413" s="5">
        <v>2</v>
      </c>
      <c r="E413" s="36" t="s">
        <v>170</v>
      </c>
      <c r="F413" s="179">
        <v>606</v>
      </c>
      <c r="G413" s="5"/>
      <c r="H413" s="179">
        <v>163.9</v>
      </c>
      <c r="I413" s="179">
        <v>39.1</v>
      </c>
      <c r="J413" s="179">
        <f t="shared" si="21"/>
        <v>124.80000000000001</v>
      </c>
      <c r="K413" s="5"/>
      <c r="L413" s="5" t="s">
        <v>169</v>
      </c>
      <c r="M413" s="22">
        <v>84.418970000000002</v>
      </c>
      <c r="N413" s="41">
        <f t="shared" si="22"/>
        <v>1.4783407094400702</v>
      </c>
      <c r="O413" s="22"/>
    </row>
    <row r="414" spans="1:15" x14ac:dyDescent="0.25">
      <c r="A414" s="51">
        <v>41291</v>
      </c>
      <c r="B414" s="179" t="s">
        <v>74</v>
      </c>
      <c r="C414" s="179" t="s">
        <v>3</v>
      </c>
      <c r="D414" s="5">
        <v>2</v>
      </c>
      <c r="E414" s="36" t="s">
        <v>359</v>
      </c>
      <c r="F414" s="179">
        <v>575</v>
      </c>
      <c r="G414" s="5"/>
      <c r="H414" s="179">
        <v>169</v>
      </c>
      <c r="I414" s="179">
        <v>39.299999999999997</v>
      </c>
      <c r="J414" s="179">
        <f t="shared" si="21"/>
        <v>129.69999999999999</v>
      </c>
      <c r="K414" s="5"/>
      <c r="L414" s="5" t="s">
        <v>169</v>
      </c>
      <c r="M414" s="22">
        <v>84.418970000000002</v>
      </c>
      <c r="N414" s="41">
        <f t="shared" si="22"/>
        <v>1.5363845353716112</v>
      </c>
      <c r="O414" s="22"/>
    </row>
    <row r="415" spans="1:15" x14ac:dyDescent="0.25">
      <c r="A415" s="51">
        <v>41291</v>
      </c>
      <c r="B415" s="179" t="s">
        <v>74</v>
      </c>
      <c r="C415" s="179" t="s">
        <v>3</v>
      </c>
      <c r="D415" s="5">
        <v>3</v>
      </c>
      <c r="E415" s="36" t="s">
        <v>177</v>
      </c>
      <c r="F415" s="179">
        <v>598</v>
      </c>
      <c r="G415" s="5"/>
      <c r="H415" s="179">
        <v>101.1</v>
      </c>
      <c r="I415" s="179">
        <v>38.9</v>
      </c>
      <c r="J415" s="179">
        <f t="shared" si="21"/>
        <v>62.199999999999996</v>
      </c>
      <c r="K415" s="5"/>
      <c r="L415" s="5" t="s">
        <v>169</v>
      </c>
      <c r="M415" s="22">
        <v>84.418970000000002</v>
      </c>
      <c r="N415" s="41">
        <f t="shared" si="22"/>
        <v>0.73680121896772721</v>
      </c>
      <c r="O415" s="22"/>
    </row>
    <row r="416" spans="1:15" x14ac:dyDescent="0.25">
      <c r="A416" s="51">
        <v>41291</v>
      </c>
      <c r="B416" s="179" t="s">
        <v>74</v>
      </c>
      <c r="C416" s="179" t="s">
        <v>3</v>
      </c>
      <c r="D416" s="5">
        <v>3</v>
      </c>
      <c r="E416" s="36" t="s">
        <v>170</v>
      </c>
      <c r="F416" s="179">
        <v>588</v>
      </c>
      <c r="G416" s="5"/>
      <c r="H416" s="179">
        <v>144.19999999999999</v>
      </c>
      <c r="I416" s="179">
        <v>39</v>
      </c>
      <c r="J416" s="179">
        <f t="shared" si="21"/>
        <v>105.19999999999999</v>
      </c>
      <c r="K416" s="5"/>
      <c r="L416" s="5" t="s">
        <v>169</v>
      </c>
      <c r="M416" s="22">
        <v>84.418970000000002</v>
      </c>
      <c r="N416" s="41">
        <f t="shared" si="22"/>
        <v>1.2461654057139051</v>
      </c>
      <c r="O416" s="22"/>
    </row>
    <row r="417" spans="1:15" x14ac:dyDescent="0.25">
      <c r="A417" s="51">
        <v>41291</v>
      </c>
      <c r="B417" s="179" t="s">
        <v>74</v>
      </c>
      <c r="C417" s="179" t="s">
        <v>3</v>
      </c>
      <c r="D417" s="5">
        <v>3</v>
      </c>
      <c r="E417" s="36" t="s">
        <v>445</v>
      </c>
      <c r="F417" s="179">
        <v>595</v>
      </c>
      <c r="G417" s="5"/>
      <c r="H417" s="179">
        <v>157.4</v>
      </c>
      <c r="I417" s="179">
        <v>39.299999999999997</v>
      </c>
      <c r="J417" s="179">
        <f t="shared" si="21"/>
        <v>118.10000000000001</v>
      </c>
      <c r="K417" s="5"/>
      <c r="L417" s="5" t="s">
        <v>169</v>
      </c>
      <c r="M417" s="22">
        <v>84.418970000000002</v>
      </c>
      <c r="N417" s="41">
        <f t="shared" si="22"/>
        <v>1.3989746617377588</v>
      </c>
      <c r="O417" s="22"/>
    </row>
    <row r="418" spans="1:15" x14ac:dyDescent="0.25">
      <c r="A418" s="51">
        <v>41291</v>
      </c>
      <c r="B418" s="179" t="s">
        <v>74</v>
      </c>
      <c r="C418" s="179" t="s">
        <v>3</v>
      </c>
      <c r="D418" s="5">
        <v>4</v>
      </c>
      <c r="E418" s="36" t="s">
        <v>177</v>
      </c>
      <c r="F418" s="179">
        <v>596</v>
      </c>
      <c r="G418" s="5"/>
      <c r="H418" s="179">
        <v>114.3</v>
      </c>
      <c r="I418" s="179">
        <v>38.4</v>
      </c>
      <c r="J418" s="179">
        <f t="shared" si="21"/>
        <v>75.900000000000006</v>
      </c>
      <c r="K418" s="5"/>
      <c r="L418" s="5" t="s">
        <v>169</v>
      </c>
      <c r="M418" s="22">
        <v>84.418970000000002</v>
      </c>
      <c r="N418" s="41">
        <f t="shared" si="22"/>
        <v>0.89908701800081192</v>
      </c>
      <c r="O418" s="22"/>
    </row>
    <row r="419" spans="1:15" x14ac:dyDescent="0.25">
      <c r="A419" s="51">
        <v>41291</v>
      </c>
      <c r="B419" s="179" t="s">
        <v>74</v>
      </c>
      <c r="C419" s="179" t="s">
        <v>3</v>
      </c>
      <c r="D419" s="5">
        <v>4</v>
      </c>
      <c r="E419" s="36" t="s">
        <v>170</v>
      </c>
      <c r="F419" s="179">
        <v>597</v>
      </c>
      <c r="G419" s="5"/>
      <c r="H419" s="179">
        <v>155.80000000000001</v>
      </c>
      <c r="I419" s="179">
        <v>38.799999999999997</v>
      </c>
      <c r="J419" s="179">
        <f t="shared" si="21"/>
        <v>117.00000000000001</v>
      </c>
      <c r="K419" s="5"/>
      <c r="L419" s="5" t="s">
        <v>169</v>
      </c>
      <c r="M419" s="22">
        <v>84.418970000000002</v>
      </c>
      <c r="N419" s="41">
        <f t="shared" si="22"/>
        <v>1.3859444151000659</v>
      </c>
      <c r="O419" s="22"/>
    </row>
    <row r="420" spans="1:15" x14ac:dyDescent="0.25">
      <c r="A420" s="51">
        <v>41291</v>
      </c>
      <c r="B420" s="179" t="s">
        <v>74</v>
      </c>
      <c r="C420" s="179" t="s">
        <v>3</v>
      </c>
      <c r="D420" s="5">
        <v>4</v>
      </c>
      <c r="E420" s="36" t="s">
        <v>446</v>
      </c>
      <c r="F420" s="179">
        <v>586</v>
      </c>
      <c r="G420" s="5"/>
      <c r="H420" s="179">
        <v>155.6</v>
      </c>
      <c r="I420" s="179">
        <v>39.200000000000003</v>
      </c>
      <c r="J420" s="179">
        <f t="shared" si="21"/>
        <v>116.39999999999999</v>
      </c>
      <c r="K420" s="5"/>
      <c r="L420" s="5" t="s">
        <v>169</v>
      </c>
      <c r="M420" s="22">
        <v>84.418970000000002</v>
      </c>
      <c r="N420" s="41">
        <f t="shared" si="22"/>
        <v>1.3788370078431422</v>
      </c>
      <c r="O420" s="22"/>
    </row>
    <row r="421" spans="1:15" x14ac:dyDescent="0.25">
      <c r="A421" s="51">
        <v>41291</v>
      </c>
      <c r="B421" s="179" t="s">
        <v>74</v>
      </c>
      <c r="C421" s="179" t="s">
        <v>3</v>
      </c>
      <c r="D421" s="5">
        <v>5</v>
      </c>
      <c r="E421" s="36" t="s">
        <v>177</v>
      </c>
      <c r="F421" s="179">
        <v>585</v>
      </c>
      <c r="G421" s="5"/>
      <c r="H421" s="179">
        <v>139.69999999999999</v>
      </c>
      <c r="I421" s="179">
        <v>38.4</v>
      </c>
      <c r="J421" s="179">
        <f t="shared" si="21"/>
        <v>101.29999999999998</v>
      </c>
      <c r="K421" s="5"/>
      <c r="L421" s="5" t="s">
        <v>169</v>
      </c>
      <c r="M421" s="22">
        <v>84.418970000000002</v>
      </c>
      <c r="N421" s="41">
        <f t="shared" si="22"/>
        <v>1.199967258543903</v>
      </c>
      <c r="O421" s="22"/>
    </row>
    <row r="422" spans="1:15" x14ac:dyDescent="0.25">
      <c r="A422" s="51">
        <v>41291</v>
      </c>
      <c r="B422" s="179" t="s">
        <v>74</v>
      </c>
      <c r="C422" s="179" t="s">
        <v>3</v>
      </c>
      <c r="D422" s="5">
        <v>5</v>
      </c>
      <c r="E422" s="36" t="s">
        <v>170</v>
      </c>
      <c r="F422" s="179">
        <v>583</v>
      </c>
      <c r="G422" s="5"/>
      <c r="H422" s="179">
        <v>152.6</v>
      </c>
      <c r="I422" s="179">
        <v>39.1</v>
      </c>
      <c r="J422" s="179">
        <f t="shared" si="21"/>
        <v>113.5</v>
      </c>
      <c r="K422" s="5"/>
      <c r="L422" s="5" t="s">
        <v>169</v>
      </c>
      <c r="M422" s="22">
        <v>84.418970000000002</v>
      </c>
      <c r="N422" s="41">
        <f t="shared" si="22"/>
        <v>1.3444845394346792</v>
      </c>
      <c r="O422" s="22"/>
    </row>
    <row r="423" spans="1:15" x14ac:dyDescent="0.25">
      <c r="A423" s="51">
        <v>41291</v>
      </c>
      <c r="B423" s="179" t="s">
        <v>74</v>
      </c>
      <c r="C423" s="179" t="s">
        <v>3</v>
      </c>
      <c r="D423" s="5">
        <v>5</v>
      </c>
      <c r="E423" s="36" t="s">
        <v>359</v>
      </c>
      <c r="F423" s="179">
        <v>584</v>
      </c>
      <c r="G423" s="5"/>
      <c r="H423" s="179">
        <v>141.4</v>
      </c>
      <c r="I423" s="179">
        <v>38.6</v>
      </c>
      <c r="J423" s="179">
        <f t="shared" si="21"/>
        <v>102.80000000000001</v>
      </c>
      <c r="K423" s="5"/>
      <c r="L423" s="5" t="s">
        <v>169</v>
      </c>
      <c r="M423" s="22">
        <v>84.418970000000002</v>
      </c>
      <c r="N423" s="41">
        <f t="shared" si="22"/>
        <v>1.2177357766862118</v>
      </c>
      <c r="O423" s="22"/>
    </row>
    <row r="424" spans="1:15" x14ac:dyDescent="0.25">
      <c r="A424" s="51">
        <v>41291</v>
      </c>
      <c r="B424" s="179" t="s">
        <v>74</v>
      </c>
      <c r="C424" s="179" t="s">
        <v>3</v>
      </c>
      <c r="D424" s="5">
        <v>6</v>
      </c>
      <c r="E424" s="36" t="s">
        <v>177</v>
      </c>
      <c r="F424" s="179">
        <v>549</v>
      </c>
      <c r="G424" s="5"/>
      <c r="H424" s="179">
        <v>138.4</v>
      </c>
      <c r="I424" s="179">
        <v>39.4</v>
      </c>
      <c r="J424" s="179">
        <f t="shared" si="21"/>
        <v>99</v>
      </c>
      <c r="K424" s="5"/>
      <c r="L424" s="5" t="s">
        <v>169</v>
      </c>
      <c r="M424" s="22">
        <v>84.418970000000002</v>
      </c>
      <c r="N424" s="41">
        <f t="shared" si="22"/>
        <v>1.1727221973923634</v>
      </c>
      <c r="O424" s="22"/>
    </row>
    <row r="425" spans="1:15" x14ac:dyDescent="0.25">
      <c r="A425" s="51">
        <v>41291</v>
      </c>
      <c r="B425" s="179" t="s">
        <v>74</v>
      </c>
      <c r="C425" s="179" t="s">
        <v>3</v>
      </c>
      <c r="D425" s="5">
        <v>6</v>
      </c>
      <c r="E425" s="36" t="s">
        <v>170</v>
      </c>
      <c r="F425" s="179">
        <v>538</v>
      </c>
      <c r="G425" s="5"/>
      <c r="H425" s="179">
        <v>114.6</v>
      </c>
      <c r="I425" s="179">
        <v>38.700000000000003</v>
      </c>
      <c r="J425" s="179">
        <f t="shared" si="21"/>
        <v>75.899999999999991</v>
      </c>
      <c r="K425" s="5"/>
      <c r="L425" s="5" t="s">
        <v>169</v>
      </c>
      <c r="M425" s="22">
        <v>84.418970000000002</v>
      </c>
      <c r="N425" s="41">
        <f t="shared" si="22"/>
        <v>0.89908701800081181</v>
      </c>
      <c r="O425" s="22"/>
    </row>
    <row r="426" spans="1:15" x14ac:dyDescent="0.25">
      <c r="A426" s="51">
        <v>41291</v>
      </c>
      <c r="B426" s="179" t="s">
        <v>74</v>
      </c>
      <c r="C426" s="179" t="s">
        <v>3</v>
      </c>
      <c r="D426" s="5">
        <v>6</v>
      </c>
      <c r="E426" s="36" t="s">
        <v>447</v>
      </c>
      <c r="F426" s="179">
        <v>582</v>
      </c>
      <c r="G426" s="5"/>
      <c r="H426" s="179">
        <v>138.5</v>
      </c>
      <c r="I426" s="179">
        <v>39.299999999999997</v>
      </c>
      <c r="J426" s="179">
        <f t="shared" si="21"/>
        <v>99.2</v>
      </c>
      <c r="K426" s="5"/>
      <c r="L426" s="5" t="s">
        <v>169</v>
      </c>
      <c r="M426" s="22">
        <v>84.418970000000002</v>
      </c>
      <c r="N426" s="41">
        <f t="shared" si="22"/>
        <v>1.1750913331446711</v>
      </c>
      <c r="O426" s="22"/>
    </row>
    <row r="427" spans="1:15" x14ac:dyDescent="0.25">
      <c r="A427" s="51">
        <v>41292</v>
      </c>
      <c r="B427" s="179" t="s">
        <v>7</v>
      </c>
      <c r="C427" s="179" t="s">
        <v>3</v>
      </c>
      <c r="D427" s="5">
        <v>1</v>
      </c>
      <c r="E427" s="36" t="s">
        <v>240</v>
      </c>
      <c r="F427" s="179">
        <v>558</v>
      </c>
      <c r="G427" s="5"/>
      <c r="H427" s="179">
        <v>73.2</v>
      </c>
      <c r="I427" s="179">
        <v>39.1</v>
      </c>
      <c r="J427" s="179">
        <f>+H427-I427</f>
        <v>34.1</v>
      </c>
      <c r="K427" s="5"/>
      <c r="L427" s="5" t="s">
        <v>169</v>
      </c>
      <c r="M427" s="22">
        <v>84.418970000000002</v>
      </c>
      <c r="N427" s="41">
        <f t="shared" si="22"/>
        <v>0.40393764576848074</v>
      </c>
      <c r="O427" s="22"/>
    </row>
    <row r="428" spans="1:15" x14ac:dyDescent="0.25">
      <c r="A428" s="51">
        <v>41292</v>
      </c>
      <c r="B428" s="179" t="s">
        <v>7</v>
      </c>
      <c r="C428" s="179" t="s">
        <v>3</v>
      </c>
      <c r="D428" s="5">
        <v>1</v>
      </c>
      <c r="E428" s="36" t="s">
        <v>448</v>
      </c>
      <c r="F428" s="179">
        <v>566</v>
      </c>
      <c r="G428" s="5"/>
      <c r="H428" s="179">
        <v>133.80000000000001</v>
      </c>
      <c r="I428" s="179">
        <v>39.299999999999997</v>
      </c>
      <c r="J428" s="179">
        <f t="shared" ref="J428:J491" si="23">+H428-I428</f>
        <v>94.500000000000014</v>
      </c>
      <c r="K428" s="5"/>
      <c r="L428" s="5" t="s">
        <v>169</v>
      </c>
      <c r="M428" s="22">
        <v>84.418970000000002</v>
      </c>
      <c r="N428" s="41">
        <f t="shared" si="22"/>
        <v>1.119416642965438</v>
      </c>
      <c r="O428" s="22"/>
    </row>
    <row r="429" spans="1:15" x14ac:dyDescent="0.25">
      <c r="A429" s="51">
        <v>41292</v>
      </c>
      <c r="B429" s="179" t="s">
        <v>7</v>
      </c>
      <c r="C429" s="179" t="s">
        <v>3</v>
      </c>
      <c r="D429" s="5">
        <v>1</v>
      </c>
      <c r="E429" s="36" t="s">
        <v>171</v>
      </c>
      <c r="F429" s="179">
        <v>567</v>
      </c>
      <c r="G429" s="5"/>
      <c r="H429" s="179">
        <v>158.69999999999999</v>
      </c>
      <c r="I429" s="179">
        <v>39.1</v>
      </c>
      <c r="J429" s="179">
        <f t="shared" si="23"/>
        <v>119.6</v>
      </c>
      <c r="K429" s="5"/>
      <c r="L429" s="5" t="s">
        <v>169</v>
      </c>
      <c r="M429" s="22">
        <v>84.418970000000002</v>
      </c>
      <c r="N429" s="41">
        <f t="shared" si="22"/>
        <v>1.4167431798800671</v>
      </c>
      <c r="O429" s="22"/>
    </row>
    <row r="430" spans="1:15" x14ac:dyDescent="0.25">
      <c r="A430" s="51">
        <v>41292</v>
      </c>
      <c r="B430" s="179" t="s">
        <v>7</v>
      </c>
      <c r="C430" s="179" t="s">
        <v>3</v>
      </c>
      <c r="D430" s="5">
        <v>1</v>
      </c>
      <c r="E430" s="36" t="s">
        <v>172</v>
      </c>
      <c r="F430" s="179">
        <v>557</v>
      </c>
      <c r="G430" s="5"/>
      <c r="H430" s="179">
        <v>143.4</v>
      </c>
      <c r="I430" s="179">
        <v>39.1</v>
      </c>
      <c r="J430" s="179">
        <f t="shared" si="23"/>
        <v>104.30000000000001</v>
      </c>
      <c r="K430" s="5"/>
      <c r="L430" s="5" t="s">
        <v>169</v>
      </c>
      <c r="M430" s="22">
        <v>84.418970000000002</v>
      </c>
      <c r="N430" s="41">
        <f t="shared" si="22"/>
        <v>1.2355042948285202</v>
      </c>
      <c r="O430" s="22"/>
    </row>
    <row r="431" spans="1:15" x14ac:dyDescent="0.25">
      <c r="A431" s="51">
        <v>41292</v>
      </c>
      <c r="B431" s="179" t="s">
        <v>7</v>
      </c>
      <c r="C431" s="179" t="s">
        <v>3</v>
      </c>
      <c r="D431" s="5">
        <v>1</v>
      </c>
      <c r="E431" s="36" t="s">
        <v>415</v>
      </c>
      <c r="F431" s="179">
        <v>560</v>
      </c>
      <c r="G431" s="5"/>
      <c r="H431" s="179">
        <v>140.69999999999999</v>
      </c>
      <c r="I431" s="179">
        <v>39.5</v>
      </c>
      <c r="J431" s="179">
        <f t="shared" si="23"/>
        <v>101.19999999999999</v>
      </c>
      <c r="K431" s="5"/>
      <c r="L431" s="5" t="s">
        <v>169</v>
      </c>
      <c r="M431" s="22">
        <v>84.418970000000002</v>
      </c>
      <c r="N431" s="41">
        <f t="shared" si="22"/>
        <v>1.198782690667749</v>
      </c>
      <c r="O431" s="22"/>
    </row>
    <row r="432" spans="1:15" x14ac:dyDescent="0.25">
      <c r="A432" s="51">
        <v>41292</v>
      </c>
      <c r="B432" s="179" t="s">
        <v>7</v>
      </c>
      <c r="C432" s="179" t="s">
        <v>3</v>
      </c>
      <c r="D432" s="5">
        <v>2</v>
      </c>
      <c r="E432" s="36" t="s">
        <v>177</v>
      </c>
      <c r="F432" s="179">
        <v>559</v>
      </c>
      <c r="G432" s="5"/>
      <c r="H432" s="179">
        <v>116.2</v>
      </c>
      <c r="I432" s="179">
        <v>39.299999999999997</v>
      </c>
      <c r="J432" s="179">
        <f t="shared" si="23"/>
        <v>76.900000000000006</v>
      </c>
      <c r="K432" s="5"/>
      <c r="L432" s="5" t="s">
        <v>169</v>
      </c>
      <c r="M432" s="22">
        <v>84.418970000000002</v>
      </c>
      <c r="N432" s="41">
        <f t="shared" si="22"/>
        <v>0.910932696762351</v>
      </c>
      <c r="O432" s="22"/>
    </row>
    <row r="433" spans="1:15" x14ac:dyDescent="0.25">
      <c r="A433" s="51">
        <v>41292</v>
      </c>
      <c r="B433" s="179" t="s">
        <v>7</v>
      </c>
      <c r="C433" s="179" t="s">
        <v>3</v>
      </c>
      <c r="D433" s="5">
        <v>2</v>
      </c>
      <c r="E433" s="36" t="s">
        <v>170</v>
      </c>
      <c r="F433" s="179">
        <v>565</v>
      </c>
      <c r="G433" s="5"/>
      <c r="H433" s="179">
        <v>152.9</v>
      </c>
      <c r="I433" s="179">
        <v>39.1</v>
      </c>
      <c r="J433" s="179">
        <f t="shared" si="23"/>
        <v>113.80000000000001</v>
      </c>
      <c r="K433" s="5"/>
      <c r="L433" s="5" t="s">
        <v>169</v>
      </c>
      <c r="M433" s="22">
        <v>84.418970000000002</v>
      </c>
      <c r="N433" s="41">
        <f t="shared" si="22"/>
        <v>1.348038243063141</v>
      </c>
      <c r="O433" s="22"/>
    </row>
    <row r="434" spans="1:15" x14ac:dyDescent="0.25">
      <c r="A434" s="51">
        <v>41292</v>
      </c>
      <c r="B434" s="179" t="s">
        <v>7</v>
      </c>
      <c r="C434" s="179" t="s">
        <v>3</v>
      </c>
      <c r="D434" s="5">
        <v>2</v>
      </c>
      <c r="E434" s="36" t="s">
        <v>171</v>
      </c>
      <c r="F434" s="179">
        <v>564</v>
      </c>
      <c r="G434" s="5"/>
      <c r="H434" s="179">
        <v>137.30000000000001</v>
      </c>
      <c r="I434" s="179">
        <v>39.1</v>
      </c>
      <c r="J434" s="179">
        <f t="shared" si="23"/>
        <v>98.200000000000017</v>
      </c>
      <c r="K434" s="5"/>
      <c r="L434" s="5" t="s">
        <v>169</v>
      </c>
      <c r="M434" s="22">
        <v>84.418970000000002</v>
      </c>
      <c r="N434" s="41">
        <f t="shared" si="22"/>
        <v>1.1632456543831322</v>
      </c>
      <c r="O434" s="22"/>
    </row>
    <row r="435" spans="1:15" x14ac:dyDescent="0.25">
      <c r="A435" s="51">
        <v>41292</v>
      </c>
      <c r="B435" s="179" t="s">
        <v>7</v>
      </c>
      <c r="C435" s="179" t="s">
        <v>3</v>
      </c>
      <c r="D435" s="5">
        <v>2</v>
      </c>
      <c r="E435" s="36" t="s">
        <v>172</v>
      </c>
      <c r="F435" s="179">
        <v>562</v>
      </c>
      <c r="G435" s="5"/>
      <c r="H435" s="179">
        <v>143.30000000000001</v>
      </c>
      <c r="I435" s="179">
        <v>39.5</v>
      </c>
      <c r="J435" s="179">
        <f t="shared" si="23"/>
        <v>103.80000000000001</v>
      </c>
      <c r="K435" s="5"/>
      <c r="L435" s="5" t="s">
        <v>169</v>
      </c>
      <c r="M435" s="22">
        <v>84.418970000000002</v>
      </c>
      <c r="N435" s="41">
        <f t="shared" si="22"/>
        <v>1.2295814554477509</v>
      </c>
      <c r="O435" s="22"/>
    </row>
    <row r="436" spans="1:15" x14ac:dyDescent="0.25">
      <c r="A436" s="51">
        <v>41292</v>
      </c>
      <c r="B436" s="179" t="s">
        <v>7</v>
      </c>
      <c r="C436" s="179" t="s">
        <v>3</v>
      </c>
      <c r="D436" s="5">
        <v>2</v>
      </c>
      <c r="E436" s="36" t="s">
        <v>415</v>
      </c>
      <c r="F436" s="179">
        <v>563</v>
      </c>
      <c r="G436" s="5"/>
      <c r="H436" s="179">
        <v>151.9</v>
      </c>
      <c r="I436" s="179">
        <v>39.200000000000003</v>
      </c>
      <c r="J436" s="179">
        <f t="shared" si="23"/>
        <v>112.7</v>
      </c>
      <c r="K436" s="5"/>
      <c r="L436" s="5" t="s">
        <v>169</v>
      </c>
      <c r="M436" s="22">
        <v>84.418970000000002</v>
      </c>
      <c r="N436" s="41">
        <f t="shared" si="22"/>
        <v>1.335007996425448</v>
      </c>
      <c r="O436" s="22"/>
    </row>
    <row r="437" spans="1:15" x14ac:dyDescent="0.25">
      <c r="A437" s="51">
        <v>41292</v>
      </c>
      <c r="B437" s="179" t="s">
        <v>7</v>
      </c>
      <c r="C437" s="179" t="s">
        <v>3</v>
      </c>
      <c r="D437" s="5">
        <v>3</v>
      </c>
      <c r="E437" s="36" t="s">
        <v>449</v>
      </c>
      <c r="F437" s="179">
        <v>552</v>
      </c>
      <c r="G437" s="5"/>
      <c r="H437" s="179">
        <v>93.6</v>
      </c>
      <c r="I437" s="179">
        <v>39.200000000000003</v>
      </c>
      <c r="J437" s="179">
        <f t="shared" si="23"/>
        <v>54.399999999999991</v>
      </c>
      <c r="K437" s="5"/>
      <c r="L437" s="5" t="s">
        <v>169</v>
      </c>
      <c r="M437" s="22">
        <v>84.418970000000002</v>
      </c>
      <c r="N437" s="41">
        <f t="shared" si="22"/>
        <v>0.64440492462772281</v>
      </c>
      <c r="O437" s="22"/>
    </row>
    <row r="438" spans="1:15" x14ac:dyDescent="0.25">
      <c r="A438" s="51">
        <v>41292</v>
      </c>
      <c r="B438" s="179" t="s">
        <v>7</v>
      </c>
      <c r="C438" s="179" t="s">
        <v>3</v>
      </c>
      <c r="D438" s="5">
        <v>3</v>
      </c>
      <c r="E438" s="53" t="s">
        <v>450</v>
      </c>
      <c r="F438" s="179">
        <v>561</v>
      </c>
      <c r="G438" s="5"/>
      <c r="H438" s="179">
        <v>163.19999999999999</v>
      </c>
      <c r="I438" s="179">
        <v>39.4</v>
      </c>
      <c r="J438" s="179">
        <f t="shared" si="23"/>
        <v>123.79999999999998</v>
      </c>
      <c r="K438" s="5"/>
      <c r="L438" s="5" t="s">
        <v>169</v>
      </c>
      <c r="M438" s="22">
        <v>84.418970000000002</v>
      </c>
      <c r="N438" s="41">
        <f t="shared" si="22"/>
        <v>1.4664950306785309</v>
      </c>
      <c r="O438" s="22"/>
    </row>
    <row r="439" spans="1:15" x14ac:dyDescent="0.25">
      <c r="A439" s="51">
        <v>41292</v>
      </c>
      <c r="B439" s="179" t="s">
        <v>7</v>
      </c>
      <c r="C439" s="179" t="s">
        <v>3</v>
      </c>
      <c r="D439" s="5">
        <v>3</v>
      </c>
      <c r="E439" s="36" t="s">
        <v>171</v>
      </c>
      <c r="F439" s="179">
        <v>599</v>
      </c>
      <c r="G439" s="5"/>
      <c r="H439" s="179">
        <v>128.19999999999999</v>
      </c>
      <c r="I439" s="179">
        <v>39.1</v>
      </c>
      <c r="J439" s="179">
        <f t="shared" si="23"/>
        <v>89.1</v>
      </c>
      <c r="K439" s="5"/>
      <c r="L439" s="5" t="s">
        <v>169</v>
      </c>
      <c r="M439" s="22">
        <v>84.418970000000002</v>
      </c>
      <c r="N439" s="41">
        <f t="shared" si="22"/>
        <v>1.055449977653127</v>
      </c>
      <c r="O439" s="22"/>
    </row>
    <row r="440" spans="1:15" x14ac:dyDescent="0.25">
      <c r="A440" s="51">
        <v>41292</v>
      </c>
      <c r="B440" s="179" t="s">
        <v>7</v>
      </c>
      <c r="C440" s="179" t="s">
        <v>3</v>
      </c>
      <c r="D440" s="5">
        <v>3</v>
      </c>
      <c r="E440" s="36" t="s">
        <v>172</v>
      </c>
      <c r="F440" s="179">
        <v>600</v>
      </c>
      <c r="G440" s="5"/>
      <c r="H440" s="179">
        <v>142</v>
      </c>
      <c r="I440" s="179">
        <v>39.200000000000003</v>
      </c>
      <c r="J440" s="179">
        <f t="shared" si="23"/>
        <v>102.8</v>
      </c>
      <c r="K440" s="5"/>
      <c r="L440" s="5" t="s">
        <v>169</v>
      </c>
      <c r="M440" s="22">
        <v>84.418970000000002</v>
      </c>
      <c r="N440" s="41">
        <f t="shared" si="22"/>
        <v>1.2177357766862116</v>
      </c>
      <c r="O440" s="22"/>
    </row>
    <row r="441" spans="1:15" x14ac:dyDescent="0.25">
      <c r="A441" s="51">
        <v>41292</v>
      </c>
      <c r="B441" s="179" t="s">
        <v>7</v>
      </c>
      <c r="C441" s="179" t="s">
        <v>3</v>
      </c>
      <c r="D441" s="5">
        <v>3</v>
      </c>
      <c r="E441" s="36" t="s">
        <v>451</v>
      </c>
      <c r="F441" s="179">
        <v>589</v>
      </c>
      <c r="G441" s="5"/>
      <c r="H441" s="179">
        <v>151.4</v>
      </c>
      <c r="I441" s="179">
        <v>38.799999999999997</v>
      </c>
      <c r="J441" s="179">
        <f t="shared" si="23"/>
        <v>112.60000000000001</v>
      </c>
      <c r="K441" s="5"/>
      <c r="L441" s="5" t="s">
        <v>169</v>
      </c>
      <c r="M441" s="22">
        <v>84.418970000000002</v>
      </c>
      <c r="N441" s="41">
        <f t="shared" si="22"/>
        <v>1.3338234285492943</v>
      </c>
      <c r="O441" s="22"/>
    </row>
    <row r="442" spans="1:15" x14ac:dyDescent="0.25">
      <c r="A442" s="51">
        <v>41292</v>
      </c>
      <c r="B442" s="179" t="s">
        <v>7</v>
      </c>
      <c r="C442" s="179" t="s">
        <v>3</v>
      </c>
      <c r="D442" s="5">
        <v>4</v>
      </c>
      <c r="E442" s="36" t="s">
        <v>430</v>
      </c>
      <c r="F442" s="179">
        <v>590</v>
      </c>
      <c r="G442" s="5"/>
      <c r="H442" s="179">
        <v>82.1</v>
      </c>
      <c r="I442" s="179">
        <v>39.200000000000003</v>
      </c>
      <c r="J442" s="179">
        <f t="shared" si="23"/>
        <v>42.899999999999991</v>
      </c>
      <c r="K442" s="5"/>
      <c r="L442" s="5" t="s">
        <v>169</v>
      </c>
      <c r="M442" s="22">
        <v>84.418970000000002</v>
      </c>
      <c r="N442" s="41">
        <f t="shared" si="22"/>
        <v>0.50817961887002405</v>
      </c>
      <c r="O442" s="22"/>
    </row>
    <row r="443" spans="1:15" x14ac:dyDescent="0.25">
      <c r="A443" s="51">
        <v>41292</v>
      </c>
      <c r="B443" s="179" t="s">
        <v>7</v>
      </c>
      <c r="C443" s="179" t="s">
        <v>3</v>
      </c>
      <c r="D443" s="5">
        <v>4</v>
      </c>
      <c r="E443" s="53" t="s">
        <v>432</v>
      </c>
      <c r="F443" s="179">
        <v>607</v>
      </c>
      <c r="G443" s="5"/>
      <c r="H443" s="179">
        <v>145.6</v>
      </c>
      <c r="I443" s="179">
        <v>39.1</v>
      </c>
      <c r="J443" s="179">
        <f t="shared" si="23"/>
        <v>106.5</v>
      </c>
      <c r="K443" s="5"/>
      <c r="L443" s="5" t="s">
        <v>169</v>
      </c>
      <c r="M443" s="22">
        <v>84.418970000000002</v>
      </c>
      <c r="N443" s="41">
        <f t="shared" si="22"/>
        <v>1.261564788103906</v>
      </c>
      <c r="O443" s="22"/>
    </row>
    <row r="444" spans="1:15" x14ac:dyDescent="0.25">
      <c r="A444" s="51">
        <v>41292</v>
      </c>
      <c r="B444" s="179" t="s">
        <v>7</v>
      </c>
      <c r="C444" s="179" t="s">
        <v>3</v>
      </c>
      <c r="D444" s="5">
        <v>4</v>
      </c>
      <c r="E444" s="36" t="s">
        <v>171</v>
      </c>
      <c r="F444" s="179">
        <v>602</v>
      </c>
      <c r="G444" s="5"/>
      <c r="H444" s="179">
        <v>121.7</v>
      </c>
      <c r="I444" s="179">
        <v>38.9</v>
      </c>
      <c r="J444" s="179">
        <f t="shared" si="23"/>
        <v>82.800000000000011</v>
      </c>
      <c r="K444" s="5"/>
      <c r="L444" s="5" t="s">
        <v>169</v>
      </c>
      <c r="M444" s="22">
        <v>84.418970000000002</v>
      </c>
      <c r="N444" s="41">
        <f t="shared" si="22"/>
        <v>0.98082220145543131</v>
      </c>
      <c r="O444" s="22"/>
    </row>
    <row r="445" spans="1:15" x14ac:dyDescent="0.25">
      <c r="A445" s="51">
        <v>41292</v>
      </c>
      <c r="B445" s="179" t="s">
        <v>7</v>
      </c>
      <c r="C445" s="179" t="s">
        <v>3</v>
      </c>
      <c r="D445" s="5">
        <v>4</v>
      </c>
      <c r="E445" s="36" t="s">
        <v>172</v>
      </c>
      <c r="F445" s="179">
        <v>608</v>
      </c>
      <c r="G445" s="5"/>
      <c r="H445" s="179">
        <v>135</v>
      </c>
      <c r="I445" s="179">
        <v>39.1</v>
      </c>
      <c r="J445" s="179">
        <f t="shared" si="23"/>
        <v>95.9</v>
      </c>
      <c r="K445" s="5"/>
      <c r="L445" s="5" t="s">
        <v>169</v>
      </c>
      <c r="M445" s="22">
        <v>84.418970000000002</v>
      </c>
      <c r="N445" s="41">
        <f t="shared" si="22"/>
        <v>1.1360005932315924</v>
      </c>
      <c r="O445" s="22"/>
    </row>
    <row r="446" spans="1:15" x14ac:dyDescent="0.25">
      <c r="A446" s="51">
        <v>41292</v>
      </c>
      <c r="B446" s="179" t="s">
        <v>7</v>
      </c>
      <c r="C446" s="179" t="s">
        <v>3</v>
      </c>
      <c r="D446" s="5">
        <v>4</v>
      </c>
      <c r="E446" s="36" t="s">
        <v>451</v>
      </c>
      <c r="F446" s="179">
        <v>601</v>
      </c>
      <c r="G446" s="5"/>
      <c r="H446" s="179">
        <v>145.4</v>
      </c>
      <c r="I446" s="179">
        <v>38.9</v>
      </c>
      <c r="J446" s="179">
        <f t="shared" si="23"/>
        <v>106.5</v>
      </c>
      <c r="K446" s="5"/>
      <c r="L446" s="5" t="s">
        <v>169</v>
      </c>
      <c r="M446" s="22">
        <v>84.418970000000002</v>
      </c>
      <c r="N446" s="41">
        <f t="shared" si="22"/>
        <v>1.261564788103906</v>
      </c>
      <c r="O446" s="22"/>
    </row>
    <row r="447" spans="1:15" x14ac:dyDescent="0.25">
      <c r="A447" s="51">
        <v>41292</v>
      </c>
      <c r="B447" s="179" t="s">
        <v>7</v>
      </c>
      <c r="C447" s="179" t="s">
        <v>3</v>
      </c>
      <c r="D447" s="5">
        <v>5</v>
      </c>
      <c r="E447" s="36" t="s">
        <v>177</v>
      </c>
      <c r="F447" s="179">
        <v>609</v>
      </c>
      <c r="G447" s="5"/>
      <c r="H447" s="179">
        <v>104.8</v>
      </c>
      <c r="I447" s="179">
        <v>38.700000000000003</v>
      </c>
      <c r="J447" s="179">
        <f t="shared" si="23"/>
        <v>66.099999999999994</v>
      </c>
      <c r="K447" s="5"/>
      <c r="L447" s="5" t="s">
        <v>169</v>
      </c>
      <c r="M447" s="22">
        <v>84.418970000000002</v>
      </c>
      <c r="N447" s="41">
        <f t="shared" si="22"/>
        <v>0.78299936613772936</v>
      </c>
      <c r="O447" s="22"/>
    </row>
    <row r="448" spans="1:15" x14ac:dyDescent="0.25">
      <c r="A448" s="51">
        <v>41292</v>
      </c>
      <c r="B448" s="179" t="s">
        <v>7</v>
      </c>
      <c r="C448" s="179" t="s">
        <v>3</v>
      </c>
      <c r="D448" s="5">
        <v>5</v>
      </c>
      <c r="E448" s="36" t="s">
        <v>170</v>
      </c>
      <c r="F448" s="179">
        <v>603</v>
      </c>
      <c r="G448" s="5"/>
      <c r="H448" s="179">
        <v>148.80000000000001</v>
      </c>
      <c r="I448" s="179">
        <v>38.299999999999997</v>
      </c>
      <c r="J448" s="179">
        <f t="shared" si="23"/>
        <v>110.50000000000001</v>
      </c>
      <c r="K448" s="5"/>
      <c r="L448" s="5" t="s">
        <v>169</v>
      </c>
      <c r="M448" s="22">
        <v>84.418970000000002</v>
      </c>
      <c r="N448" s="41">
        <f t="shared" si="22"/>
        <v>1.3089475031500624</v>
      </c>
      <c r="O448" s="22"/>
    </row>
    <row r="449" spans="1:16" x14ac:dyDescent="0.25">
      <c r="A449" s="51">
        <v>41292</v>
      </c>
      <c r="B449" s="179" t="s">
        <v>7</v>
      </c>
      <c r="C449" s="179" t="s">
        <v>3</v>
      </c>
      <c r="D449" s="5">
        <v>5</v>
      </c>
      <c r="E449" s="36" t="s">
        <v>171</v>
      </c>
      <c r="F449" s="179">
        <v>605</v>
      </c>
      <c r="G449" s="5"/>
      <c r="H449" s="179">
        <v>135.1</v>
      </c>
      <c r="I449" s="179">
        <v>39</v>
      </c>
      <c r="J449" s="179">
        <f t="shared" si="23"/>
        <v>96.1</v>
      </c>
      <c r="K449" s="5"/>
      <c r="L449" s="5" t="s">
        <v>169</v>
      </c>
      <c r="M449" s="22">
        <v>84.418970000000002</v>
      </c>
      <c r="N449" s="41">
        <f t="shared" si="22"/>
        <v>1.1383697289839001</v>
      </c>
      <c r="O449" s="22"/>
    </row>
    <row r="450" spans="1:16" x14ac:dyDescent="0.25">
      <c r="A450" s="51">
        <v>41292</v>
      </c>
      <c r="B450" s="179" t="s">
        <v>7</v>
      </c>
      <c r="C450" s="179" t="s">
        <v>3</v>
      </c>
      <c r="D450" s="5">
        <v>5</v>
      </c>
      <c r="E450" s="36" t="s">
        <v>172</v>
      </c>
      <c r="F450" s="179">
        <v>604</v>
      </c>
      <c r="G450" s="5"/>
      <c r="H450" s="179">
        <v>147.1</v>
      </c>
      <c r="I450" s="179">
        <v>38.799999999999997</v>
      </c>
      <c r="J450" s="179">
        <f t="shared" si="23"/>
        <v>108.3</v>
      </c>
      <c r="K450" s="5"/>
      <c r="L450" s="5" t="s">
        <v>169</v>
      </c>
      <c r="M450" s="22">
        <v>84.418970000000002</v>
      </c>
      <c r="N450" s="41">
        <f t="shared" si="22"/>
        <v>1.2828870098746763</v>
      </c>
      <c r="O450" s="22"/>
    </row>
    <row r="451" spans="1:16" x14ac:dyDescent="0.25">
      <c r="A451" s="51">
        <v>41292</v>
      </c>
      <c r="B451" s="179" t="s">
        <v>7</v>
      </c>
      <c r="C451" s="179" t="s">
        <v>3</v>
      </c>
      <c r="D451" s="5">
        <v>5</v>
      </c>
      <c r="E451" s="36" t="s">
        <v>452</v>
      </c>
      <c r="F451" s="179">
        <v>593</v>
      </c>
      <c r="G451" s="5"/>
      <c r="H451" s="179">
        <v>132.1</v>
      </c>
      <c r="I451" s="179">
        <v>38.700000000000003</v>
      </c>
      <c r="J451" s="179">
        <f t="shared" si="23"/>
        <v>93.399999999999991</v>
      </c>
      <c r="K451" s="5"/>
      <c r="L451" s="5" t="s">
        <v>169</v>
      </c>
      <c r="M451" s="22">
        <v>84.418970000000002</v>
      </c>
      <c r="N451" s="41">
        <f t="shared" si="22"/>
        <v>1.1063863963277447</v>
      </c>
      <c r="O451" s="22"/>
    </row>
    <row r="452" spans="1:16" x14ac:dyDescent="0.25">
      <c r="A452" s="51">
        <v>41292</v>
      </c>
      <c r="B452" s="179" t="s">
        <v>7</v>
      </c>
      <c r="C452" s="179" t="s">
        <v>3</v>
      </c>
      <c r="D452" s="5">
        <v>6</v>
      </c>
      <c r="E452" s="36" t="s">
        <v>430</v>
      </c>
      <c r="F452" s="179">
        <v>591</v>
      </c>
      <c r="G452" s="5"/>
      <c r="H452" s="179">
        <v>79.400000000000006</v>
      </c>
      <c r="I452" s="179">
        <v>39.1</v>
      </c>
      <c r="J452" s="179">
        <f t="shared" si="23"/>
        <v>40.300000000000004</v>
      </c>
      <c r="K452" s="5"/>
      <c r="L452" s="5" t="s">
        <v>169</v>
      </c>
      <c r="M452" s="22">
        <v>84.418970000000002</v>
      </c>
      <c r="N452" s="41">
        <f t="shared" si="22"/>
        <v>0.47738085409002268</v>
      </c>
      <c r="O452" s="22"/>
    </row>
    <row r="453" spans="1:16" x14ac:dyDescent="0.25">
      <c r="A453" s="51">
        <v>41292</v>
      </c>
      <c r="B453" s="179" t="s">
        <v>7</v>
      </c>
      <c r="C453" s="179" t="s">
        <v>3</v>
      </c>
      <c r="D453" s="5">
        <v>6</v>
      </c>
      <c r="E453" s="53" t="s">
        <v>432</v>
      </c>
      <c r="F453" s="179">
        <v>592</v>
      </c>
      <c r="G453" s="5"/>
      <c r="H453" s="179">
        <v>153.30000000000001</v>
      </c>
      <c r="I453" s="179">
        <v>39.299999999999997</v>
      </c>
      <c r="J453" s="179">
        <f t="shared" si="23"/>
        <v>114.00000000000001</v>
      </c>
      <c r="K453" s="5"/>
      <c r="L453" s="5" t="s">
        <v>169</v>
      </c>
      <c r="M453" s="22">
        <v>84.418970000000002</v>
      </c>
      <c r="N453" s="41">
        <f t="shared" si="22"/>
        <v>1.3504073788154489</v>
      </c>
      <c r="O453" s="22"/>
    </row>
    <row r="454" spans="1:16" x14ac:dyDescent="0.25">
      <c r="A454" s="51">
        <v>41292</v>
      </c>
      <c r="B454" s="179" t="s">
        <v>7</v>
      </c>
      <c r="C454" s="179" t="s">
        <v>3</v>
      </c>
      <c r="D454" s="5">
        <v>6</v>
      </c>
      <c r="E454" s="36" t="s">
        <v>171</v>
      </c>
      <c r="F454" s="179">
        <v>581</v>
      </c>
      <c r="G454" s="5"/>
      <c r="H454" s="179">
        <v>135.80000000000001</v>
      </c>
      <c r="I454" s="179">
        <v>39</v>
      </c>
      <c r="J454" s="179">
        <f t="shared" si="23"/>
        <v>96.800000000000011</v>
      </c>
      <c r="K454" s="5"/>
      <c r="L454" s="5" t="s">
        <v>169</v>
      </c>
      <c r="M454" s="22">
        <v>84.418970000000002</v>
      </c>
      <c r="N454" s="41">
        <f t="shared" si="22"/>
        <v>1.1466617041169775</v>
      </c>
      <c r="O454" s="22"/>
    </row>
    <row r="455" spans="1:16" x14ac:dyDescent="0.25">
      <c r="A455" s="51">
        <v>41292</v>
      </c>
      <c r="B455" s="179" t="s">
        <v>7</v>
      </c>
      <c r="C455" s="179" t="s">
        <v>3</v>
      </c>
      <c r="D455" s="5">
        <v>6</v>
      </c>
      <c r="E455" s="36" t="s">
        <v>172</v>
      </c>
      <c r="F455" s="179">
        <v>580</v>
      </c>
      <c r="G455" s="5"/>
      <c r="H455" s="179">
        <v>134.9</v>
      </c>
      <c r="I455" s="179">
        <v>38.9</v>
      </c>
      <c r="J455" s="179">
        <f t="shared" si="23"/>
        <v>96</v>
      </c>
      <c r="K455" s="5"/>
      <c r="L455" s="5" t="s">
        <v>169</v>
      </c>
      <c r="M455" s="22">
        <v>84.418970000000002</v>
      </c>
      <c r="N455" s="41">
        <f t="shared" si="22"/>
        <v>1.1371851611077464</v>
      </c>
      <c r="O455" s="22"/>
    </row>
    <row r="456" spans="1:16" x14ac:dyDescent="0.25">
      <c r="A456" s="51">
        <v>41292</v>
      </c>
      <c r="B456" s="179" t="s">
        <v>7</v>
      </c>
      <c r="C456" s="179" t="s">
        <v>3</v>
      </c>
      <c r="D456" s="5">
        <v>6</v>
      </c>
      <c r="E456" s="36" t="s">
        <v>451</v>
      </c>
      <c r="F456" s="179">
        <v>594</v>
      </c>
      <c r="G456" s="5"/>
      <c r="H456" s="179">
        <v>153.9</v>
      </c>
      <c r="I456" s="179">
        <v>39.299999999999997</v>
      </c>
      <c r="J456" s="179">
        <f t="shared" si="23"/>
        <v>114.60000000000001</v>
      </c>
      <c r="K456" s="5"/>
      <c r="L456" s="5" t="s">
        <v>169</v>
      </c>
      <c r="M456" s="22">
        <v>84.418970000000002</v>
      </c>
      <c r="N456" s="41">
        <f t="shared" si="22"/>
        <v>1.3575147860723722</v>
      </c>
      <c r="O456" s="22"/>
    </row>
    <row r="457" spans="1:16" x14ac:dyDescent="0.25">
      <c r="A457" s="54">
        <v>41392</v>
      </c>
      <c r="B457" s="40" t="s">
        <v>37</v>
      </c>
      <c r="C457" s="179" t="s">
        <v>38</v>
      </c>
      <c r="D457" s="5">
        <v>1</v>
      </c>
      <c r="E457" s="179" t="s">
        <v>453</v>
      </c>
      <c r="F457" s="179"/>
      <c r="G457" s="40">
        <v>13.268599999999999</v>
      </c>
      <c r="H457" s="40">
        <v>11.039400000000001</v>
      </c>
      <c r="I457" s="40">
        <v>4.4169</v>
      </c>
      <c r="J457" s="179">
        <f t="shared" si="23"/>
        <v>6.6225000000000005</v>
      </c>
      <c r="K457" s="55">
        <f t="shared" ref="K457:K504" si="24">100*(G457-H457)/M457</f>
        <v>44.583999999999975</v>
      </c>
      <c r="L457" s="55"/>
      <c r="M457" s="40">
        <v>5</v>
      </c>
      <c r="N457" s="41">
        <f t="shared" si="22"/>
        <v>1.3245</v>
      </c>
      <c r="O457" s="35"/>
      <c r="P457" s="6"/>
    </row>
    <row r="458" spans="1:16" x14ac:dyDescent="0.25">
      <c r="A458" s="54">
        <v>41392</v>
      </c>
      <c r="B458" s="40" t="s">
        <v>37</v>
      </c>
      <c r="C458" s="179" t="s">
        <v>38</v>
      </c>
      <c r="D458" s="5">
        <v>1</v>
      </c>
      <c r="E458" s="179" t="s">
        <v>454</v>
      </c>
      <c r="F458" s="179"/>
      <c r="G458" s="40">
        <v>14.274900000000001</v>
      </c>
      <c r="H458" s="40">
        <v>11.95</v>
      </c>
      <c r="I458" s="40">
        <v>4.4645999999999999</v>
      </c>
      <c r="J458" s="179">
        <f t="shared" si="23"/>
        <v>7.4853999999999994</v>
      </c>
      <c r="K458" s="55">
        <f t="shared" si="24"/>
        <v>46.498000000000026</v>
      </c>
      <c r="L458" s="55"/>
      <c r="M458" s="40">
        <v>5</v>
      </c>
      <c r="N458" s="41">
        <f t="shared" si="22"/>
        <v>1.49708</v>
      </c>
      <c r="O458" s="35"/>
      <c r="P458" s="6"/>
    </row>
    <row r="459" spans="1:16" x14ac:dyDescent="0.25">
      <c r="A459" s="54">
        <v>41392</v>
      </c>
      <c r="B459" s="40" t="s">
        <v>37</v>
      </c>
      <c r="C459" s="179" t="s">
        <v>38</v>
      </c>
      <c r="D459" s="5">
        <v>1</v>
      </c>
      <c r="E459" s="179" t="s">
        <v>455</v>
      </c>
      <c r="F459" s="179"/>
      <c r="G459" s="40">
        <v>13.7468</v>
      </c>
      <c r="H459" s="40">
        <v>11.767200000000001</v>
      </c>
      <c r="I459" s="40">
        <v>4.3891</v>
      </c>
      <c r="J459" s="179">
        <f t="shared" si="23"/>
        <v>7.3781000000000008</v>
      </c>
      <c r="K459" s="55">
        <f t="shared" si="24"/>
        <v>39.591999999999992</v>
      </c>
      <c r="L459" s="55"/>
      <c r="M459" s="40">
        <v>5</v>
      </c>
      <c r="N459" s="41">
        <f t="shared" si="22"/>
        <v>1.4756200000000002</v>
      </c>
      <c r="O459" s="35"/>
      <c r="P459" s="6"/>
    </row>
    <row r="460" spans="1:16" x14ac:dyDescent="0.25">
      <c r="A460" s="54">
        <v>41392</v>
      </c>
      <c r="B460" s="40" t="s">
        <v>39</v>
      </c>
      <c r="C460" s="179" t="s">
        <v>38</v>
      </c>
      <c r="D460" s="5">
        <v>1</v>
      </c>
      <c r="E460" s="179" t="s">
        <v>456</v>
      </c>
      <c r="F460" s="179"/>
      <c r="G460" s="40">
        <v>13.7645</v>
      </c>
      <c r="H460" s="40">
        <v>11.520799999999999</v>
      </c>
      <c r="I460" s="40">
        <v>4.3971</v>
      </c>
      <c r="J460" s="179">
        <f t="shared" si="23"/>
        <v>7.1236999999999995</v>
      </c>
      <c r="K460" s="55">
        <f t="shared" si="24"/>
        <v>44.874000000000009</v>
      </c>
      <c r="L460" s="55"/>
      <c r="M460" s="40">
        <v>5</v>
      </c>
      <c r="N460" s="41">
        <f t="shared" si="22"/>
        <v>1.4247399999999999</v>
      </c>
      <c r="O460" s="35"/>
      <c r="P460" s="6"/>
    </row>
    <row r="461" spans="1:16" x14ac:dyDescent="0.25">
      <c r="A461" s="54">
        <v>41392</v>
      </c>
      <c r="B461" s="40" t="s">
        <v>39</v>
      </c>
      <c r="C461" s="179" t="s">
        <v>38</v>
      </c>
      <c r="D461" s="5">
        <v>1</v>
      </c>
      <c r="E461" s="179" t="s">
        <v>457</v>
      </c>
      <c r="F461" s="179"/>
      <c r="G461" s="40">
        <v>14.614000000000001</v>
      </c>
      <c r="H461" s="40">
        <v>12.307700000000001</v>
      </c>
      <c r="I461" s="40">
        <v>4.4261999999999997</v>
      </c>
      <c r="J461" s="179">
        <f t="shared" si="23"/>
        <v>7.8815000000000008</v>
      </c>
      <c r="K461" s="55">
        <f t="shared" si="24"/>
        <v>46.126000000000005</v>
      </c>
      <c r="L461" s="55"/>
      <c r="M461" s="40">
        <v>5</v>
      </c>
      <c r="N461" s="41">
        <f t="shared" si="22"/>
        <v>1.5763000000000003</v>
      </c>
      <c r="O461" s="35"/>
      <c r="P461" s="6"/>
    </row>
    <row r="462" spans="1:16" x14ac:dyDescent="0.25">
      <c r="A462" s="54">
        <v>41392</v>
      </c>
      <c r="B462" s="40" t="s">
        <v>39</v>
      </c>
      <c r="C462" s="179" t="s">
        <v>38</v>
      </c>
      <c r="D462" s="5">
        <v>1</v>
      </c>
      <c r="E462" s="179" t="s">
        <v>458</v>
      </c>
      <c r="F462" s="179"/>
      <c r="G462" s="40">
        <v>13.7636</v>
      </c>
      <c r="H462" s="40">
        <v>12.0229</v>
      </c>
      <c r="I462" s="40">
        <v>4.5012999999999996</v>
      </c>
      <c r="J462" s="179">
        <f t="shared" si="23"/>
        <v>7.5216000000000003</v>
      </c>
      <c r="K462" s="55">
        <f t="shared" si="24"/>
        <v>34.814000000000007</v>
      </c>
      <c r="L462" s="55"/>
      <c r="M462" s="40">
        <v>5</v>
      </c>
      <c r="N462" s="41">
        <f t="shared" si="22"/>
        <v>1.5043200000000001</v>
      </c>
      <c r="O462" s="35"/>
      <c r="P462" s="6"/>
    </row>
    <row r="463" spans="1:16" x14ac:dyDescent="0.25">
      <c r="A463" s="54">
        <v>41392</v>
      </c>
      <c r="B463" s="40" t="s">
        <v>39</v>
      </c>
      <c r="C463" s="179" t="s">
        <v>38</v>
      </c>
      <c r="D463" s="5">
        <v>1</v>
      </c>
      <c r="E463" s="179" t="s">
        <v>459</v>
      </c>
      <c r="F463" s="179"/>
      <c r="G463" s="40">
        <v>14.100099999999999</v>
      </c>
      <c r="H463" s="40">
        <v>12.2334</v>
      </c>
      <c r="I463" s="40">
        <v>4.4038000000000004</v>
      </c>
      <c r="J463" s="179">
        <f t="shared" si="23"/>
        <v>7.8295999999999992</v>
      </c>
      <c r="K463" s="55">
        <f t="shared" si="24"/>
        <v>37.333999999999996</v>
      </c>
      <c r="L463" s="55"/>
      <c r="M463" s="40">
        <v>5</v>
      </c>
      <c r="N463" s="41">
        <f t="shared" si="22"/>
        <v>1.5659199999999998</v>
      </c>
      <c r="O463" s="35"/>
      <c r="P463" s="6"/>
    </row>
    <row r="464" spans="1:16" x14ac:dyDescent="0.25">
      <c r="A464" s="54">
        <v>41392</v>
      </c>
      <c r="B464" s="40" t="s">
        <v>39</v>
      </c>
      <c r="C464" s="179" t="s">
        <v>38</v>
      </c>
      <c r="D464" s="5">
        <v>1</v>
      </c>
      <c r="E464" s="179" t="s">
        <v>460</v>
      </c>
      <c r="F464" s="179"/>
      <c r="G464" s="40">
        <v>12.209300000000001</v>
      </c>
      <c r="H464" s="40">
        <v>10.8529</v>
      </c>
      <c r="I464" s="40">
        <v>4.4112999999999998</v>
      </c>
      <c r="J464" s="179">
        <f t="shared" si="23"/>
        <v>6.4416000000000002</v>
      </c>
      <c r="K464" s="55">
        <f t="shared" si="24"/>
        <v>27.128000000000014</v>
      </c>
      <c r="L464" s="55"/>
      <c r="M464" s="40">
        <v>5</v>
      </c>
      <c r="N464" s="41">
        <f t="shared" si="22"/>
        <v>1.2883200000000001</v>
      </c>
      <c r="O464" s="35"/>
      <c r="P464" s="6"/>
    </row>
    <row r="465" spans="1:16" x14ac:dyDescent="0.25">
      <c r="A465" s="54">
        <v>41392</v>
      </c>
      <c r="B465" s="40" t="s">
        <v>39</v>
      </c>
      <c r="C465" s="179" t="s">
        <v>38</v>
      </c>
      <c r="D465" s="5">
        <v>1</v>
      </c>
      <c r="E465" s="179" t="s">
        <v>461</v>
      </c>
      <c r="F465" s="179"/>
      <c r="G465" s="40">
        <v>13.1632</v>
      </c>
      <c r="H465" s="40">
        <v>11.7159</v>
      </c>
      <c r="I465" s="40">
        <v>4.4545000000000003</v>
      </c>
      <c r="J465" s="179">
        <f t="shared" si="23"/>
        <v>7.2613999999999992</v>
      </c>
      <c r="K465" s="55">
        <f t="shared" si="24"/>
        <v>28.946000000000005</v>
      </c>
      <c r="L465" s="55"/>
      <c r="M465" s="40">
        <v>5</v>
      </c>
      <c r="N465" s="41">
        <f t="shared" si="22"/>
        <v>1.4522799999999998</v>
      </c>
      <c r="O465" s="35"/>
      <c r="P465" s="6"/>
    </row>
    <row r="466" spans="1:16" x14ac:dyDescent="0.25">
      <c r="A466" s="54">
        <v>41392</v>
      </c>
      <c r="B466" s="40" t="s">
        <v>39</v>
      </c>
      <c r="C466" s="179" t="s">
        <v>38</v>
      </c>
      <c r="D466" s="5">
        <v>1</v>
      </c>
      <c r="E466" s="179" t="s">
        <v>462</v>
      </c>
      <c r="F466" s="179"/>
      <c r="G466" s="40">
        <v>13.596299999999999</v>
      </c>
      <c r="H466" s="40">
        <v>11.7805</v>
      </c>
      <c r="I466" s="40">
        <v>4.4938000000000002</v>
      </c>
      <c r="J466" s="179">
        <f t="shared" si="23"/>
        <v>7.2866999999999997</v>
      </c>
      <c r="K466" s="55">
        <f t="shared" si="24"/>
        <v>36.315999999999988</v>
      </c>
      <c r="L466" s="55"/>
      <c r="M466" s="40">
        <v>5</v>
      </c>
      <c r="N466" s="41">
        <f t="shared" si="22"/>
        <v>1.4573399999999999</v>
      </c>
      <c r="O466" s="35"/>
      <c r="P466" s="6"/>
    </row>
    <row r="467" spans="1:16" x14ac:dyDescent="0.25">
      <c r="A467" s="54">
        <v>41392</v>
      </c>
      <c r="B467" s="40" t="s">
        <v>39</v>
      </c>
      <c r="C467" s="179" t="s">
        <v>38</v>
      </c>
      <c r="D467" s="5">
        <v>1</v>
      </c>
      <c r="E467" s="179" t="s">
        <v>463</v>
      </c>
      <c r="F467" s="179"/>
      <c r="G467" s="40">
        <v>14.489800000000001</v>
      </c>
      <c r="H467" s="40">
        <v>12.4541</v>
      </c>
      <c r="I467" s="40">
        <v>4.3974000000000002</v>
      </c>
      <c r="J467" s="179">
        <f t="shared" si="23"/>
        <v>8.0566999999999993</v>
      </c>
      <c r="K467" s="55">
        <f t="shared" si="24"/>
        <v>40.714000000000006</v>
      </c>
      <c r="L467" s="55"/>
      <c r="M467" s="40">
        <v>5</v>
      </c>
      <c r="N467" s="41">
        <f t="shared" si="22"/>
        <v>1.6113399999999998</v>
      </c>
      <c r="O467" s="35"/>
      <c r="P467" s="6"/>
    </row>
    <row r="468" spans="1:16" x14ac:dyDescent="0.25">
      <c r="A468" s="54">
        <v>41392</v>
      </c>
      <c r="B468" s="40" t="s">
        <v>39</v>
      </c>
      <c r="C468" s="179" t="s">
        <v>38</v>
      </c>
      <c r="D468" s="5">
        <v>1</v>
      </c>
      <c r="E468" s="179" t="s">
        <v>464</v>
      </c>
      <c r="F468" s="179"/>
      <c r="G468" s="40">
        <v>14.0884</v>
      </c>
      <c r="H468" s="40">
        <v>12.065</v>
      </c>
      <c r="I468" s="40">
        <v>4.3944000000000001</v>
      </c>
      <c r="J468" s="179">
        <f t="shared" si="23"/>
        <v>7.6705999999999994</v>
      </c>
      <c r="K468" s="55">
        <f t="shared" si="24"/>
        <v>40.468000000000011</v>
      </c>
      <c r="L468" s="55"/>
      <c r="M468" s="40">
        <v>5</v>
      </c>
      <c r="N468" s="41">
        <f t="shared" si="22"/>
        <v>1.5341199999999999</v>
      </c>
      <c r="O468" s="35"/>
      <c r="P468" s="6"/>
    </row>
    <row r="469" spans="1:16" x14ac:dyDescent="0.25">
      <c r="A469" s="54">
        <v>41392</v>
      </c>
      <c r="B469" s="40" t="s">
        <v>39</v>
      </c>
      <c r="C469" s="179" t="s">
        <v>38</v>
      </c>
      <c r="D469" s="5">
        <v>2</v>
      </c>
      <c r="E469" s="179" t="s">
        <v>453</v>
      </c>
      <c r="F469" s="179"/>
      <c r="G469" s="40">
        <v>14.4329</v>
      </c>
      <c r="H469" s="40">
        <v>11.9579</v>
      </c>
      <c r="I469" s="40">
        <v>4.4470000000000001</v>
      </c>
      <c r="J469" s="179">
        <f t="shared" si="23"/>
        <v>7.5109000000000004</v>
      </c>
      <c r="K469" s="55">
        <f t="shared" si="24"/>
        <v>49.499999999999993</v>
      </c>
      <c r="L469" s="55"/>
      <c r="M469" s="40">
        <v>5</v>
      </c>
      <c r="N469" s="41">
        <f t="shared" si="22"/>
        <v>1.5021800000000001</v>
      </c>
      <c r="O469" s="35"/>
      <c r="P469" s="6"/>
    </row>
    <row r="470" spans="1:16" x14ac:dyDescent="0.25">
      <c r="A470" s="54">
        <v>41392</v>
      </c>
      <c r="B470" s="40" t="s">
        <v>39</v>
      </c>
      <c r="C470" s="179" t="s">
        <v>38</v>
      </c>
      <c r="D470" s="5">
        <v>2</v>
      </c>
      <c r="E470" s="179" t="s">
        <v>454</v>
      </c>
      <c r="F470" s="179"/>
      <c r="G470" s="40">
        <v>13.219099999999999</v>
      </c>
      <c r="H470" s="40">
        <v>11.285299999999999</v>
      </c>
      <c r="I470" s="40">
        <v>4.4019000000000004</v>
      </c>
      <c r="J470" s="179">
        <f t="shared" si="23"/>
        <v>6.8833999999999991</v>
      </c>
      <c r="K470" s="55">
        <f t="shared" si="24"/>
        <v>38.675999999999995</v>
      </c>
      <c r="L470" s="55"/>
      <c r="M470" s="40">
        <v>5</v>
      </c>
      <c r="N470" s="41">
        <f t="shared" si="22"/>
        <v>1.3766799999999999</v>
      </c>
      <c r="O470" s="35"/>
      <c r="P470" s="6"/>
    </row>
    <row r="471" spans="1:16" x14ac:dyDescent="0.25">
      <c r="A471" s="54">
        <v>41392</v>
      </c>
      <c r="B471" s="40" t="s">
        <v>39</v>
      </c>
      <c r="C471" s="179" t="s">
        <v>38</v>
      </c>
      <c r="D471" s="5">
        <v>2</v>
      </c>
      <c r="E471" s="179" t="s">
        <v>455</v>
      </c>
      <c r="F471" s="179"/>
      <c r="G471" s="40">
        <v>13.5025</v>
      </c>
      <c r="H471" s="40">
        <v>11.641500000000001</v>
      </c>
      <c r="I471" s="40">
        <v>4.4683000000000002</v>
      </c>
      <c r="J471" s="179">
        <f t="shared" si="23"/>
        <v>7.1732000000000005</v>
      </c>
      <c r="K471" s="55">
        <f t="shared" si="24"/>
        <v>37.219999999999978</v>
      </c>
      <c r="L471" s="55"/>
      <c r="M471" s="40">
        <v>5</v>
      </c>
      <c r="N471" s="41">
        <f t="shared" ref="N471:N534" si="25">J471/M471</f>
        <v>1.4346400000000001</v>
      </c>
      <c r="O471" s="35"/>
      <c r="P471" s="6"/>
    </row>
    <row r="472" spans="1:16" x14ac:dyDescent="0.25">
      <c r="A472" s="54">
        <v>41392</v>
      </c>
      <c r="B472" s="40" t="s">
        <v>39</v>
      </c>
      <c r="C472" s="179" t="s">
        <v>38</v>
      </c>
      <c r="D472" s="5">
        <v>2</v>
      </c>
      <c r="E472" s="179" t="s">
        <v>465</v>
      </c>
      <c r="F472" s="179"/>
      <c r="G472" s="40">
        <v>12.766500000000001</v>
      </c>
      <c r="H472" s="40">
        <v>10.829599999999999</v>
      </c>
      <c r="I472" s="40">
        <v>4.4237000000000002</v>
      </c>
      <c r="J472" s="179">
        <f t="shared" si="23"/>
        <v>6.405899999999999</v>
      </c>
      <c r="K472" s="55">
        <f t="shared" si="24"/>
        <v>38.738000000000028</v>
      </c>
      <c r="L472" s="55"/>
      <c r="M472" s="40">
        <v>5</v>
      </c>
      <c r="N472" s="41">
        <f t="shared" si="25"/>
        <v>1.2811799999999998</v>
      </c>
      <c r="O472" s="35"/>
      <c r="P472" s="6"/>
    </row>
    <row r="473" spans="1:16" x14ac:dyDescent="0.25">
      <c r="A473" s="54">
        <v>41392</v>
      </c>
      <c r="B473" s="40" t="s">
        <v>39</v>
      </c>
      <c r="C473" s="179" t="s">
        <v>38</v>
      </c>
      <c r="D473" s="5">
        <v>2</v>
      </c>
      <c r="E473" s="179" t="s">
        <v>466</v>
      </c>
      <c r="F473" s="179"/>
      <c r="G473" s="40">
        <v>13.8803</v>
      </c>
      <c r="H473" s="40">
        <v>11.8809</v>
      </c>
      <c r="I473" s="40">
        <v>4.4090999999999996</v>
      </c>
      <c r="J473" s="179">
        <f t="shared" si="23"/>
        <v>7.4718000000000009</v>
      </c>
      <c r="K473" s="55">
        <f t="shared" si="24"/>
        <v>39.987999999999992</v>
      </c>
      <c r="L473" s="55"/>
      <c r="M473" s="40">
        <v>5</v>
      </c>
      <c r="N473" s="41">
        <f t="shared" si="25"/>
        <v>1.4943600000000001</v>
      </c>
      <c r="O473" s="35"/>
      <c r="P473" s="6"/>
    </row>
    <row r="474" spans="1:16" x14ac:dyDescent="0.25">
      <c r="A474" s="54">
        <v>41392</v>
      </c>
      <c r="B474" s="40" t="s">
        <v>39</v>
      </c>
      <c r="C474" s="179" t="s">
        <v>38</v>
      </c>
      <c r="D474" s="5">
        <v>2</v>
      </c>
      <c r="E474" s="179" t="s">
        <v>467</v>
      </c>
      <c r="F474" s="179"/>
      <c r="G474" s="40">
        <v>13.462199999999999</v>
      </c>
      <c r="H474" s="40">
        <v>11.499700000000001</v>
      </c>
      <c r="I474" s="40">
        <v>4.4534000000000002</v>
      </c>
      <c r="J474" s="179">
        <f t="shared" si="23"/>
        <v>7.0463000000000005</v>
      </c>
      <c r="K474" s="55">
        <f t="shared" si="24"/>
        <v>39.249999999999972</v>
      </c>
      <c r="L474" s="55"/>
      <c r="M474" s="40">
        <v>5</v>
      </c>
      <c r="N474" s="41">
        <f t="shared" si="25"/>
        <v>1.4092600000000002</v>
      </c>
      <c r="O474" s="35"/>
      <c r="P474" s="6"/>
    </row>
    <row r="475" spans="1:16" x14ac:dyDescent="0.25">
      <c r="A475" s="54">
        <v>41392</v>
      </c>
      <c r="B475" s="40" t="s">
        <v>39</v>
      </c>
      <c r="C475" s="179" t="s">
        <v>38</v>
      </c>
      <c r="D475" s="5">
        <v>2</v>
      </c>
      <c r="E475" s="179" t="s">
        <v>468</v>
      </c>
      <c r="F475" s="179"/>
      <c r="G475" s="40">
        <v>14.228999999999999</v>
      </c>
      <c r="H475" s="40">
        <v>12.277900000000001</v>
      </c>
      <c r="I475" s="40">
        <v>4.4570999999999996</v>
      </c>
      <c r="J475" s="179">
        <f t="shared" si="23"/>
        <v>7.8208000000000011</v>
      </c>
      <c r="K475" s="55">
        <f t="shared" si="24"/>
        <v>39.02199999999997</v>
      </c>
      <c r="L475" s="55"/>
      <c r="M475" s="40">
        <v>5</v>
      </c>
      <c r="N475" s="41">
        <f t="shared" si="25"/>
        <v>1.5641600000000002</v>
      </c>
      <c r="O475" s="35"/>
      <c r="P475" s="6"/>
    </row>
    <row r="476" spans="1:16" x14ac:dyDescent="0.25">
      <c r="A476" s="54">
        <v>41392</v>
      </c>
      <c r="B476" s="40" t="s">
        <v>39</v>
      </c>
      <c r="C476" s="179" t="s">
        <v>38</v>
      </c>
      <c r="D476" s="5">
        <v>2</v>
      </c>
      <c r="E476" s="179" t="s">
        <v>469</v>
      </c>
      <c r="F476" s="179"/>
      <c r="G476" s="40">
        <v>13.992100000000001</v>
      </c>
      <c r="H476" s="40">
        <v>12.0823</v>
      </c>
      <c r="I476" s="40">
        <v>4.4999000000000002</v>
      </c>
      <c r="J476" s="179">
        <f t="shared" si="23"/>
        <v>7.5823999999999998</v>
      </c>
      <c r="K476" s="55">
        <f t="shared" si="24"/>
        <v>38.196000000000012</v>
      </c>
      <c r="L476" s="55"/>
      <c r="M476" s="40">
        <v>5</v>
      </c>
      <c r="N476" s="41">
        <f t="shared" si="25"/>
        <v>1.5164800000000001</v>
      </c>
      <c r="O476" s="35"/>
      <c r="P476" s="6"/>
    </row>
    <row r="477" spans="1:16" x14ac:dyDescent="0.25">
      <c r="A477" s="54">
        <v>41392</v>
      </c>
      <c r="B477" s="40" t="s">
        <v>40</v>
      </c>
      <c r="C477" s="179" t="s">
        <v>38</v>
      </c>
      <c r="D477" s="5">
        <v>1</v>
      </c>
      <c r="E477" s="179" t="s">
        <v>456</v>
      </c>
      <c r="F477" s="179"/>
      <c r="G477" s="40">
        <v>13.5807</v>
      </c>
      <c r="H477" s="40">
        <v>11.369199999999999</v>
      </c>
      <c r="I477" s="40">
        <v>4.4527999999999999</v>
      </c>
      <c r="J477" s="179">
        <f t="shared" si="23"/>
        <v>6.9163999999999994</v>
      </c>
      <c r="K477" s="55">
        <f t="shared" si="24"/>
        <v>44.230000000000018</v>
      </c>
      <c r="L477" s="55"/>
      <c r="M477" s="40">
        <v>5</v>
      </c>
      <c r="N477" s="41">
        <f t="shared" si="25"/>
        <v>1.3832799999999998</v>
      </c>
      <c r="O477" s="35"/>
      <c r="P477" s="6"/>
    </row>
    <row r="478" spans="1:16" x14ac:dyDescent="0.25">
      <c r="A478" s="54">
        <v>41392</v>
      </c>
      <c r="B478" s="40" t="s">
        <v>40</v>
      </c>
      <c r="C478" s="179" t="s">
        <v>38</v>
      </c>
      <c r="D478" s="179">
        <v>1</v>
      </c>
      <c r="E478" s="179" t="s">
        <v>457</v>
      </c>
      <c r="F478" s="179"/>
      <c r="G478" s="40">
        <v>13.436199999999999</v>
      </c>
      <c r="H478" s="40">
        <v>11.232699999999999</v>
      </c>
      <c r="I478" s="40">
        <v>4.4112</v>
      </c>
      <c r="J478" s="179">
        <f t="shared" si="23"/>
        <v>6.8214999999999995</v>
      </c>
      <c r="K478" s="55">
        <f t="shared" si="24"/>
        <v>44.07</v>
      </c>
      <c r="L478" s="55"/>
      <c r="M478" s="40">
        <v>5</v>
      </c>
      <c r="N478" s="41">
        <f t="shared" si="25"/>
        <v>1.3642999999999998</v>
      </c>
      <c r="O478" s="35"/>
      <c r="P478" s="6"/>
    </row>
    <row r="479" spans="1:16" x14ac:dyDescent="0.25">
      <c r="A479" s="54">
        <v>41392</v>
      </c>
      <c r="B479" s="40" t="s">
        <v>40</v>
      </c>
      <c r="C479" s="179" t="s">
        <v>38</v>
      </c>
      <c r="D479" s="179">
        <v>1</v>
      </c>
      <c r="E479" s="179" t="s">
        <v>470</v>
      </c>
      <c r="F479" s="179"/>
      <c r="G479" s="40">
        <v>13.7685</v>
      </c>
      <c r="H479" s="40">
        <v>11.4834</v>
      </c>
      <c r="I479" s="40">
        <v>4.3973000000000004</v>
      </c>
      <c r="J479" s="179">
        <f t="shared" si="23"/>
        <v>7.0860999999999992</v>
      </c>
      <c r="K479" s="55">
        <f t="shared" si="24"/>
        <v>45.701999999999998</v>
      </c>
      <c r="L479" s="55"/>
      <c r="M479" s="40">
        <v>5</v>
      </c>
      <c r="N479" s="41">
        <f t="shared" si="25"/>
        <v>1.4172199999999999</v>
      </c>
      <c r="O479" s="35"/>
      <c r="P479" s="6"/>
    </row>
    <row r="480" spans="1:16" x14ac:dyDescent="0.25">
      <c r="A480" s="54">
        <v>41392</v>
      </c>
      <c r="B480" s="40" t="s">
        <v>40</v>
      </c>
      <c r="C480" s="179" t="s">
        <v>38</v>
      </c>
      <c r="D480" s="179">
        <v>1</v>
      </c>
      <c r="E480" s="179" t="s">
        <v>471</v>
      </c>
      <c r="F480" s="179"/>
      <c r="G480" s="40">
        <v>13.8116</v>
      </c>
      <c r="H480" s="40">
        <v>11.5533</v>
      </c>
      <c r="I480" s="40">
        <v>4.4002999999999997</v>
      </c>
      <c r="J480" s="179">
        <f t="shared" si="23"/>
        <v>7.1530000000000005</v>
      </c>
      <c r="K480" s="55">
        <f t="shared" si="24"/>
        <v>45.166000000000004</v>
      </c>
      <c r="L480" s="55"/>
      <c r="M480" s="40">
        <v>5</v>
      </c>
      <c r="N480" s="41">
        <f t="shared" si="25"/>
        <v>1.4306000000000001</v>
      </c>
      <c r="O480" s="35"/>
      <c r="P480" s="6"/>
    </row>
    <row r="481" spans="1:16" x14ac:dyDescent="0.25">
      <c r="A481" s="54">
        <v>41392</v>
      </c>
      <c r="B481" s="40" t="s">
        <v>40</v>
      </c>
      <c r="C481" s="179" t="s">
        <v>38</v>
      </c>
      <c r="D481" s="179">
        <v>1</v>
      </c>
      <c r="E481" s="179" t="s">
        <v>472</v>
      </c>
      <c r="F481" s="179"/>
      <c r="G481" s="40">
        <v>14.029199999999999</v>
      </c>
      <c r="H481" s="40">
        <v>11.6805</v>
      </c>
      <c r="I481" s="40">
        <v>4.3963999999999999</v>
      </c>
      <c r="J481" s="179">
        <f t="shared" si="23"/>
        <v>7.2841000000000005</v>
      </c>
      <c r="K481" s="55">
        <f t="shared" si="24"/>
        <v>46.973999999999982</v>
      </c>
      <c r="L481" s="55"/>
      <c r="M481" s="40">
        <v>5</v>
      </c>
      <c r="N481" s="41">
        <f t="shared" si="25"/>
        <v>1.45682</v>
      </c>
      <c r="O481" s="35"/>
      <c r="P481" s="6"/>
    </row>
    <row r="482" spans="1:16" x14ac:dyDescent="0.25">
      <c r="A482" s="54">
        <v>41392</v>
      </c>
      <c r="B482" s="40" t="s">
        <v>40</v>
      </c>
      <c r="C482" s="179" t="s">
        <v>38</v>
      </c>
      <c r="D482" s="179">
        <v>1</v>
      </c>
      <c r="E482" s="179" t="s">
        <v>460</v>
      </c>
      <c r="F482" s="179"/>
      <c r="G482" s="40">
        <v>13.710900000000001</v>
      </c>
      <c r="H482" s="40">
        <v>11.4122</v>
      </c>
      <c r="I482" s="40">
        <v>4.3907999999999996</v>
      </c>
      <c r="J482" s="179">
        <f t="shared" si="23"/>
        <v>7.0214000000000008</v>
      </c>
      <c r="K482" s="55">
        <f t="shared" si="24"/>
        <v>45.974000000000004</v>
      </c>
      <c r="L482" s="55"/>
      <c r="M482" s="40">
        <v>5</v>
      </c>
      <c r="N482" s="41">
        <f t="shared" si="25"/>
        <v>1.4042800000000002</v>
      </c>
      <c r="O482" s="35"/>
      <c r="P482" s="6"/>
    </row>
    <row r="483" spans="1:16" x14ac:dyDescent="0.25">
      <c r="A483" s="54">
        <v>41392</v>
      </c>
      <c r="B483" s="40" t="s">
        <v>40</v>
      </c>
      <c r="C483" s="179" t="s">
        <v>38</v>
      </c>
      <c r="D483" s="179">
        <v>1</v>
      </c>
      <c r="E483" s="179" t="s">
        <v>473</v>
      </c>
      <c r="F483" s="179"/>
      <c r="G483" s="40">
        <v>14.052099999999999</v>
      </c>
      <c r="H483" s="40">
        <v>11.8058</v>
      </c>
      <c r="I483" s="40">
        <v>4.3909000000000002</v>
      </c>
      <c r="J483" s="179">
        <f t="shared" si="23"/>
        <v>7.4148999999999994</v>
      </c>
      <c r="K483" s="55">
        <f t="shared" si="24"/>
        <v>44.925999999999995</v>
      </c>
      <c r="L483" s="55"/>
      <c r="M483" s="40">
        <v>5</v>
      </c>
      <c r="N483" s="41">
        <f t="shared" si="25"/>
        <v>1.48298</v>
      </c>
      <c r="O483" s="35"/>
      <c r="P483" s="6"/>
    </row>
    <row r="484" spans="1:16" x14ac:dyDescent="0.25">
      <c r="A484" s="54">
        <v>41392</v>
      </c>
      <c r="B484" s="40" t="s">
        <v>40</v>
      </c>
      <c r="C484" s="179" t="s">
        <v>38</v>
      </c>
      <c r="D484" s="5">
        <v>2</v>
      </c>
      <c r="E484" s="179" t="s">
        <v>453</v>
      </c>
      <c r="F484" s="179"/>
      <c r="G484" s="40">
        <v>14.0397</v>
      </c>
      <c r="H484" s="40">
        <v>11.595800000000001</v>
      </c>
      <c r="I484" s="40">
        <v>4.3887999999999998</v>
      </c>
      <c r="J484" s="179">
        <f t="shared" si="23"/>
        <v>7.2070000000000007</v>
      </c>
      <c r="K484" s="55">
        <f t="shared" si="24"/>
        <v>48.877999999999986</v>
      </c>
      <c r="L484" s="55"/>
      <c r="M484" s="40">
        <v>5</v>
      </c>
      <c r="N484" s="41">
        <f t="shared" si="25"/>
        <v>1.4414000000000002</v>
      </c>
      <c r="O484" s="35"/>
      <c r="P484" s="6"/>
    </row>
    <row r="485" spans="1:16" x14ac:dyDescent="0.25">
      <c r="A485" s="54">
        <v>41392</v>
      </c>
      <c r="B485" s="40" t="s">
        <v>40</v>
      </c>
      <c r="C485" s="179" t="s">
        <v>38</v>
      </c>
      <c r="D485" s="5">
        <v>2</v>
      </c>
      <c r="E485" s="179" t="s">
        <v>454</v>
      </c>
      <c r="F485" s="179"/>
      <c r="G485" s="40">
        <v>13.563599999999999</v>
      </c>
      <c r="H485" s="40">
        <v>11.2841</v>
      </c>
      <c r="I485" s="40">
        <v>4.3616999999999999</v>
      </c>
      <c r="J485" s="179">
        <f t="shared" si="23"/>
        <v>6.9224000000000006</v>
      </c>
      <c r="K485" s="55">
        <f t="shared" si="24"/>
        <v>45.589999999999975</v>
      </c>
      <c r="L485" s="55"/>
      <c r="M485" s="40">
        <v>5</v>
      </c>
      <c r="N485" s="41">
        <f t="shared" si="25"/>
        <v>1.3844800000000002</v>
      </c>
      <c r="O485" s="35"/>
      <c r="P485" s="6"/>
    </row>
    <row r="486" spans="1:16" x14ac:dyDescent="0.25">
      <c r="A486" s="54">
        <v>41392</v>
      </c>
      <c r="B486" s="40" t="s">
        <v>40</v>
      </c>
      <c r="C486" s="179" t="s">
        <v>38</v>
      </c>
      <c r="D486" s="5">
        <v>2</v>
      </c>
      <c r="E486" s="179" t="s">
        <v>455</v>
      </c>
      <c r="F486" s="179"/>
      <c r="G486" s="40">
        <v>13.2936</v>
      </c>
      <c r="H486" s="40">
        <v>11.3628</v>
      </c>
      <c r="I486" s="40">
        <v>4.4440999999999997</v>
      </c>
      <c r="J486" s="179">
        <f t="shared" si="23"/>
        <v>6.9187000000000003</v>
      </c>
      <c r="K486" s="55">
        <f t="shared" si="24"/>
        <v>38.615999999999993</v>
      </c>
      <c r="L486" s="55"/>
      <c r="M486" s="40">
        <v>5</v>
      </c>
      <c r="N486" s="41">
        <f t="shared" si="25"/>
        <v>1.38374</v>
      </c>
      <c r="O486" s="35"/>
      <c r="P486" s="6"/>
    </row>
    <row r="487" spans="1:16" x14ac:dyDescent="0.25">
      <c r="A487" s="54">
        <v>41392</v>
      </c>
      <c r="B487" s="40" t="s">
        <v>40</v>
      </c>
      <c r="C487" s="179" t="s">
        <v>38</v>
      </c>
      <c r="D487" s="5">
        <v>2</v>
      </c>
      <c r="E487" s="179" t="s">
        <v>465</v>
      </c>
      <c r="F487" s="179"/>
      <c r="G487" s="40">
        <v>13.3368</v>
      </c>
      <c r="H487" s="40">
        <v>11.4856</v>
      </c>
      <c r="I487" s="40">
        <v>4.4737</v>
      </c>
      <c r="J487" s="179">
        <f t="shared" si="23"/>
        <v>7.0118999999999998</v>
      </c>
      <c r="K487" s="55">
        <f t="shared" si="24"/>
        <v>37.024000000000008</v>
      </c>
      <c r="L487" s="55"/>
      <c r="M487" s="40">
        <v>5</v>
      </c>
      <c r="N487" s="41">
        <f t="shared" si="25"/>
        <v>1.40238</v>
      </c>
      <c r="O487" s="35"/>
      <c r="P487" s="6"/>
    </row>
    <row r="488" spans="1:16" x14ac:dyDescent="0.25">
      <c r="A488" s="54">
        <v>41392</v>
      </c>
      <c r="B488" s="40" t="s">
        <v>40</v>
      </c>
      <c r="C488" s="179" t="s">
        <v>38</v>
      </c>
      <c r="D488" s="5">
        <v>2</v>
      </c>
      <c r="E488" s="179" t="s">
        <v>466</v>
      </c>
      <c r="F488" s="179"/>
      <c r="G488" s="40">
        <v>13.3344</v>
      </c>
      <c r="H488" s="40">
        <v>11.4657</v>
      </c>
      <c r="I488" s="40">
        <v>4.3826000000000001</v>
      </c>
      <c r="J488" s="179">
        <f t="shared" si="23"/>
        <v>7.0831</v>
      </c>
      <c r="K488" s="55">
        <f t="shared" si="24"/>
        <v>37.374000000000009</v>
      </c>
      <c r="L488" s="55"/>
      <c r="M488" s="40">
        <v>5</v>
      </c>
      <c r="N488" s="41">
        <f t="shared" si="25"/>
        <v>1.41662</v>
      </c>
      <c r="O488" s="35"/>
      <c r="P488" s="6"/>
    </row>
    <row r="489" spans="1:16" x14ac:dyDescent="0.25">
      <c r="A489" s="54">
        <v>41392</v>
      </c>
      <c r="B489" s="40" t="s">
        <v>40</v>
      </c>
      <c r="C489" s="179" t="s">
        <v>38</v>
      </c>
      <c r="D489" s="5">
        <v>2</v>
      </c>
      <c r="E489" s="179" t="s">
        <v>467</v>
      </c>
      <c r="F489" s="179"/>
      <c r="G489" s="40">
        <v>13.251300000000001</v>
      </c>
      <c r="H489" s="40">
        <v>11.368</v>
      </c>
      <c r="I489" s="40">
        <v>4.4950999999999999</v>
      </c>
      <c r="J489" s="179">
        <f t="shared" si="23"/>
        <v>6.8729000000000005</v>
      </c>
      <c r="K489" s="55">
        <f t="shared" si="24"/>
        <v>37.666000000000004</v>
      </c>
      <c r="L489" s="55"/>
      <c r="M489" s="40">
        <v>5</v>
      </c>
      <c r="N489" s="41">
        <f t="shared" si="25"/>
        <v>1.3745800000000001</v>
      </c>
      <c r="O489" s="35"/>
      <c r="P489" s="6"/>
    </row>
    <row r="490" spans="1:16" x14ac:dyDescent="0.25">
      <c r="A490" s="54">
        <v>41392</v>
      </c>
      <c r="B490" s="40" t="s">
        <v>40</v>
      </c>
      <c r="C490" s="179" t="s">
        <v>38</v>
      </c>
      <c r="D490" s="5">
        <v>2</v>
      </c>
      <c r="E490" s="179" t="s">
        <v>474</v>
      </c>
      <c r="F490" s="179"/>
      <c r="G490" s="40">
        <v>13.4941</v>
      </c>
      <c r="H490" s="40">
        <v>11.304</v>
      </c>
      <c r="I490" s="40">
        <v>4.4175000000000004</v>
      </c>
      <c r="J490" s="179">
        <f t="shared" si="23"/>
        <v>6.8864999999999998</v>
      </c>
      <c r="K490" s="55">
        <f t="shared" si="24"/>
        <v>43.801999999999985</v>
      </c>
      <c r="L490" s="55"/>
      <c r="M490" s="40">
        <v>5</v>
      </c>
      <c r="N490" s="41">
        <f t="shared" si="25"/>
        <v>1.3773</v>
      </c>
      <c r="O490" s="35"/>
      <c r="P490" s="6"/>
    </row>
    <row r="491" spans="1:16" x14ac:dyDescent="0.25">
      <c r="A491" s="54">
        <v>41392</v>
      </c>
      <c r="B491" s="40" t="s">
        <v>40</v>
      </c>
      <c r="C491" s="179" t="s">
        <v>38</v>
      </c>
      <c r="D491" s="5">
        <v>2</v>
      </c>
      <c r="E491" s="179" t="s">
        <v>475</v>
      </c>
      <c r="F491" s="179"/>
      <c r="G491" s="40">
        <v>14.070600000000001</v>
      </c>
      <c r="H491" s="40">
        <v>12.2912</v>
      </c>
      <c r="I491" s="40">
        <v>4.3895</v>
      </c>
      <c r="J491" s="179">
        <f t="shared" si="23"/>
        <v>7.9016999999999999</v>
      </c>
      <c r="K491" s="55">
        <f t="shared" si="24"/>
        <v>35.588000000000015</v>
      </c>
      <c r="L491" s="55"/>
      <c r="M491" s="40">
        <v>5</v>
      </c>
      <c r="N491" s="41">
        <f t="shared" si="25"/>
        <v>1.5803400000000001</v>
      </c>
      <c r="O491" s="35"/>
      <c r="P491" s="6"/>
    </row>
    <row r="492" spans="1:16" x14ac:dyDescent="0.25">
      <c r="A492" s="54">
        <v>41393</v>
      </c>
      <c r="B492" s="40" t="s">
        <v>41</v>
      </c>
      <c r="C492" s="179" t="s">
        <v>38</v>
      </c>
      <c r="D492" s="5">
        <v>1</v>
      </c>
      <c r="E492" s="179" t="s">
        <v>453</v>
      </c>
      <c r="F492" s="179"/>
      <c r="G492" s="40">
        <v>13.0137</v>
      </c>
      <c r="H492" s="40">
        <v>10.6831</v>
      </c>
      <c r="I492" s="40">
        <v>4.3592000000000004</v>
      </c>
      <c r="J492" s="179">
        <f t="shared" ref="J492:J555" si="26">+H492-I492</f>
        <v>6.3238999999999992</v>
      </c>
      <c r="K492" s="55">
        <f t="shared" si="24"/>
        <v>46.612000000000009</v>
      </c>
      <c r="L492" s="55"/>
      <c r="M492" s="40">
        <v>5</v>
      </c>
      <c r="N492" s="41">
        <f t="shared" si="25"/>
        <v>1.2647799999999998</v>
      </c>
      <c r="O492" s="35"/>
      <c r="P492" s="6"/>
    </row>
    <row r="493" spans="1:16" x14ac:dyDescent="0.25">
      <c r="A493" s="54">
        <v>41393</v>
      </c>
      <c r="B493" s="40" t="s">
        <v>41</v>
      </c>
      <c r="C493" s="179" t="s">
        <v>38</v>
      </c>
      <c r="D493" s="5">
        <v>1</v>
      </c>
      <c r="E493" s="179" t="s">
        <v>454</v>
      </c>
      <c r="F493" s="179"/>
      <c r="G493" s="40">
        <v>13.368600000000001</v>
      </c>
      <c r="H493" s="40">
        <v>10.781000000000001</v>
      </c>
      <c r="I493" s="40">
        <v>4.4042000000000003</v>
      </c>
      <c r="J493" s="179">
        <f t="shared" si="26"/>
        <v>6.3768000000000002</v>
      </c>
      <c r="K493" s="55">
        <f t="shared" si="24"/>
        <v>51.751999999999995</v>
      </c>
      <c r="L493" s="55"/>
      <c r="M493" s="40">
        <v>5</v>
      </c>
      <c r="N493" s="41">
        <f t="shared" si="25"/>
        <v>1.27536</v>
      </c>
      <c r="O493" s="35"/>
      <c r="P493" s="6"/>
    </row>
    <row r="494" spans="1:16" x14ac:dyDescent="0.25">
      <c r="A494" s="54">
        <v>41393</v>
      </c>
      <c r="B494" s="40" t="s">
        <v>41</v>
      </c>
      <c r="C494" s="179" t="s">
        <v>38</v>
      </c>
      <c r="D494" s="5">
        <v>1</v>
      </c>
      <c r="E494" s="179" t="s">
        <v>476</v>
      </c>
      <c r="F494" s="179"/>
      <c r="G494" s="40">
        <v>13.234500000000001</v>
      </c>
      <c r="H494" s="40">
        <v>10.600199999999999</v>
      </c>
      <c r="I494" s="40">
        <v>4.4947999999999997</v>
      </c>
      <c r="J494" s="179">
        <f t="shared" si="26"/>
        <v>6.1053999999999995</v>
      </c>
      <c r="K494" s="55">
        <f t="shared" si="24"/>
        <v>52.686000000000021</v>
      </c>
      <c r="L494" s="55"/>
      <c r="M494" s="40">
        <v>5</v>
      </c>
      <c r="N494" s="41">
        <f t="shared" si="25"/>
        <v>1.2210799999999999</v>
      </c>
      <c r="O494" s="35"/>
      <c r="P494" s="6"/>
    </row>
    <row r="495" spans="1:16" x14ac:dyDescent="0.25">
      <c r="A495" s="54">
        <v>41393</v>
      </c>
      <c r="B495" s="40" t="s">
        <v>41</v>
      </c>
      <c r="C495" s="179" t="s">
        <v>38</v>
      </c>
      <c r="D495" s="5">
        <v>1</v>
      </c>
      <c r="E495" s="179" t="s">
        <v>477</v>
      </c>
      <c r="F495" s="179"/>
      <c r="G495" s="40">
        <v>12.8184</v>
      </c>
      <c r="H495" s="40">
        <v>10.329000000000001</v>
      </c>
      <c r="I495" s="40">
        <v>4.4028999999999998</v>
      </c>
      <c r="J495" s="179">
        <f t="shared" si="26"/>
        <v>5.9261000000000008</v>
      </c>
      <c r="K495" s="55">
        <f t="shared" si="24"/>
        <v>49.787999999999997</v>
      </c>
      <c r="L495" s="55"/>
      <c r="M495" s="40">
        <v>5</v>
      </c>
      <c r="N495" s="41">
        <f t="shared" si="25"/>
        <v>1.1852200000000002</v>
      </c>
      <c r="O495" s="35"/>
      <c r="P495" s="6"/>
    </row>
    <row r="496" spans="1:16" x14ac:dyDescent="0.25">
      <c r="A496" s="54">
        <v>41393</v>
      </c>
      <c r="B496" s="40" t="s">
        <v>41</v>
      </c>
      <c r="C496" s="179" t="s">
        <v>38</v>
      </c>
      <c r="D496" s="5">
        <v>1</v>
      </c>
      <c r="E496" s="179" t="s">
        <v>478</v>
      </c>
      <c r="F496" s="179"/>
      <c r="G496" s="40">
        <v>13.553000000000001</v>
      </c>
      <c r="H496" s="40">
        <v>11.195</v>
      </c>
      <c r="I496" s="40">
        <v>4.3937999999999997</v>
      </c>
      <c r="J496" s="179">
        <f t="shared" si="26"/>
        <v>6.8012000000000006</v>
      </c>
      <c r="K496" s="55">
        <f t="shared" si="24"/>
        <v>47.160000000000011</v>
      </c>
      <c r="L496" s="55"/>
      <c r="M496" s="40">
        <v>5</v>
      </c>
      <c r="N496" s="41">
        <f t="shared" si="25"/>
        <v>1.3602400000000001</v>
      </c>
      <c r="O496" s="35"/>
      <c r="P496" s="6"/>
    </row>
    <row r="497" spans="1:16" x14ac:dyDescent="0.25">
      <c r="A497" s="54">
        <v>41393</v>
      </c>
      <c r="B497" s="40" t="s">
        <v>41</v>
      </c>
      <c r="C497" s="179" t="s">
        <v>38</v>
      </c>
      <c r="D497" s="5">
        <v>1</v>
      </c>
      <c r="E497" s="179" t="s">
        <v>479</v>
      </c>
      <c r="F497" s="179"/>
      <c r="G497" s="40">
        <v>13.805999999999999</v>
      </c>
      <c r="H497" s="40">
        <v>11.575100000000001</v>
      </c>
      <c r="I497" s="40">
        <v>4.4722999999999997</v>
      </c>
      <c r="J497" s="179">
        <f t="shared" si="26"/>
        <v>7.1028000000000011</v>
      </c>
      <c r="K497" s="55">
        <f t="shared" si="24"/>
        <v>44.617999999999967</v>
      </c>
      <c r="L497" s="55"/>
      <c r="M497" s="40">
        <v>5</v>
      </c>
      <c r="N497" s="41">
        <f t="shared" si="25"/>
        <v>1.4205600000000003</v>
      </c>
      <c r="O497" s="35"/>
      <c r="P497" s="6"/>
    </row>
    <row r="498" spans="1:16" x14ac:dyDescent="0.25">
      <c r="A498" s="54">
        <v>41393</v>
      </c>
      <c r="B498" s="40" t="s">
        <v>41</v>
      </c>
      <c r="C498" s="179" t="s">
        <v>38</v>
      </c>
      <c r="D498" s="5">
        <v>1</v>
      </c>
      <c r="E498" s="179" t="s">
        <v>480</v>
      </c>
      <c r="F498" s="179"/>
      <c r="G498" s="40">
        <v>13.639099999999999</v>
      </c>
      <c r="H498" s="40">
        <v>11.2447</v>
      </c>
      <c r="I498" s="40">
        <v>4.3956</v>
      </c>
      <c r="J498" s="179">
        <f t="shared" si="26"/>
        <v>6.8491</v>
      </c>
      <c r="K498" s="55">
        <f t="shared" si="24"/>
        <v>47.887999999999984</v>
      </c>
      <c r="L498" s="55"/>
      <c r="M498" s="40">
        <v>5</v>
      </c>
      <c r="N498" s="41">
        <f t="shared" si="25"/>
        <v>1.36982</v>
      </c>
      <c r="O498" s="35"/>
      <c r="P498" s="6"/>
    </row>
    <row r="499" spans="1:16" x14ac:dyDescent="0.25">
      <c r="A499" s="54">
        <v>41393</v>
      </c>
      <c r="B499" s="40" t="s">
        <v>41</v>
      </c>
      <c r="C499" s="179" t="s">
        <v>38</v>
      </c>
      <c r="D499" s="5">
        <v>1</v>
      </c>
      <c r="E499" s="179" t="s">
        <v>481</v>
      </c>
      <c r="F499" s="179"/>
      <c r="G499" s="40">
        <v>14.469200000000001</v>
      </c>
      <c r="H499" s="40">
        <v>12.3599</v>
      </c>
      <c r="I499" s="40">
        <v>4.4923000000000002</v>
      </c>
      <c r="J499" s="179">
        <f t="shared" si="26"/>
        <v>7.8675999999999995</v>
      </c>
      <c r="K499" s="55">
        <f t="shared" si="24"/>
        <v>42.186000000000021</v>
      </c>
      <c r="L499" s="55"/>
      <c r="M499" s="40">
        <v>5</v>
      </c>
      <c r="N499" s="41">
        <f t="shared" si="25"/>
        <v>1.5735199999999998</v>
      </c>
      <c r="O499" s="35"/>
      <c r="P499" s="6"/>
    </row>
    <row r="500" spans="1:16" x14ac:dyDescent="0.25">
      <c r="A500" s="54">
        <v>41393</v>
      </c>
      <c r="B500" s="40" t="s">
        <v>41</v>
      </c>
      <c r="C500" s="179" t="s">
        <v>38</v>
      </c>
      <c r="D500" s="5">
        <v>1</v>
      </c>
      <c r="E500" s="179" t="s">
        <v>482</v>
      </c>
      <c r="F500" s="179"/>
      <c r="G500" s="40">
        <v>14.367599999999999</v>
      </c>
      <c r="H500" s="40">
        <v>12.264900000000001</v>
      </c>
      <c r="I500" s="40">
        <v>4.4439000000000002</v>
      </c>
      <c r="J500" s="179">
        <f t="shared" si="26"/>
        <v>7.8210000000000006</v>
      </c>
      <c r="K500" s="55">
        <f t="shared" si="24"/>
        <v>42.053999999999974</v>
      </c>
      <c r="L500" s="55"/>
      <c r="M500" s="40">
        <v>5</v>
      </c>
      <c r="N500" s="41">
        <f t="shared" si="25"/>
        <v>1.5642</v>
      </c>
      <c r="O500" s="35"/>
      <c r="P500" s="6"/>
    </row>
    <row r="501" spans="1:16" x14ac:dyDescent="0.25">
      <c r="A501" s="54">
        <v>41393</v>
      </c>
      <c r="B501" s="40" t="s">
        <v>41</v>
      </c>
      <c r="C501" s="179" t="s">
        <v>38</v>
      </c>
      <c r="D501" s="5">
        <v>1</v>
      </c>
      <c r="E501" s="179" t="s">
        <v>483</v>
      </c>
      <c r="F501" s="179"/>
      <c r="G501" s="40">
        <v>14.3744</v>
      </c>
      <c r="H501" s="40">
        <v>12.3536</v>
      </c>
      <c r="I501" s="40">
        <v>4.3986999999999998</v>
      </c>
      <c r="J501" s="179">
        <f t="shared" si="26"/>
        <v>7.9549000000000003</v>
      </c>
      <c r="K501" s="55">
        <f t="shared" si="24"/>
        <v>40.41599999999999</v>
      </c>
      <c r="L501" s="55"/>
      <c r="M501" s="40">
        <v>5</v>
      </c>
      <c r="N501" s="41">
        <f t="shared" si="25"/>
        <v>1.5909800000000001</v>
      </c>
      <c r="O501" s="35"/>
      <c r="P501" s="6"/>
    </row>
    <row r="502" spans="1:16" x14ac:dyDescent="0.25">
      <c r="A502" s="54">
        <v>41393</v>
      </c>
      <c r="B502" s="40" t="s">
        <v>41</v>
      </c>
      <c r="C502" s="179" t="s">
        <v>38</v>
      </c>
      <c r="D502" s="5">
        <v>1</v>
      </c>
      <c r="E502" s="179" t="s">
        <v>484</v>
      </c>
      <c r="F502" s="179"/>
      <c r="G502" s="40">
        <v>14.0939</v>
      </c>
      <c r="H502" s="40">
        <v>12.089399999999999</v>
      </c>
      <c r="I502" s="40">
        <v>4.4714</v>
      </c>
      <c r="J502" s="179">
        <f t="shared" si="26"/>
        <v>7.6179999999999994</v>
      </c>
      <c r="K502" s="55">
        <f t="shared" si="24"/>
        <v>40.090000000000003</v>
      </c>
      <c r="L502" s="55"/>
      <c r="M502" s="40">
        <v>5</v>
      </c>
      <c r="N502" s="41">
        <f t="shared" si="25"/>
        <v>1.5235999999999998</v>
      </c>
      <c r="O502" s="35"/>
      <c r="P502" s="6"/>
    </row>
    <row r="503" spans="1:16" x14ac:dyDescent="0.25">
      <c r="A503" s="54">
        <v>41393</v>
      </c>
      <c r="B503" s="40" t="s">
        <v>41</v>
      </c>
      <c r="C503" s="179" t="s">
        <v>38</v>
      </c>
      <c r="D503" s="5">
        <v>1</v>
      </c>
      <c r="E503" s="179" t="s">
        <v>485</v>
      </c>
      <c r="F503" s="179"/>
      <c r="G503" s="40">
        <v>14.369899999999999</v>
      </c>
      <c r="H503" s="40">
        <v>12.5367</v>
      </c>
      <c r="I503" s="40">
        <v>4.4650999999999996</v>
      </c>
      <c r="J503" s="179">
        <f t="shared" si="26"/>
        <v>8.0716000000000001</v>
      </c>
      <c r="K503" s="55">
        <f t="shared" si="24"/>
        <v>36.663999999999994</v>
      </c>
      <c r="L503" s="55"/>
      <c r="M503" s="40">
        <v>5</v>
      </c>
      <c r="N503" s="41">
        <f t="shared" si="25"/>
        <v>1.61432</v>
      </c>
      <c r="O503" s="35"/>
      <c r="P503" s="6"/>
    </row>
    <row r="504" spans="1:16" x14ac:dyDescent="0.25">
      <c r="A504" s="54">
        <v>41393</v>
      </c>
      <c r="B504" s="40" t="s">
        <v>41</v>
      </c>
      <c r="C504" s="179" t="s">
        <v>38</v>
      </c>
      <c r="D504" s="5">
        <v>1</v>
      </c>
      <c r="E504" s="179" t="s">
        <v>486</v>
      </c>
      <c r="F504" s="179"/>
      <c r="G504" s="40">
        <v>14.023099999999999</v>
      </c>
      <c r="H504" s="40">
        <v>12.1547</v>
      </c>
      <c r="I504" s="40">
        <v>4.4023000000000003</v>
      </c>
      <c r="J504" s="179">
        <f t="shared" si="26"/>
        <v>7.7523999999999997</v>
      </c>
      <c r="K504" s="55">
        <f t="shared" si="24"/>
        <v>37.367999999999988</v>
      </c>
      <c r="L504" s="55"/>
      <c r="M504" s="40">
        <v>5</v>
      </c>
      <c r="N504" s="41">
        <f t="shared" si="25"/>
        <v>1.5504799999999999</v>
      </c>
      <c r="O504" s="35"/>
      <c r="P504" s="6"/>
    </row>
    <row r="505" spans="1:16" x14ac:dyDescent="0.25">
      <c r="A505" s="54">
        <v>41393</v>
      </c>
      <c r="B505" s="40" t="s">
        <v>41</v>
      </c>
      <c r="C505" s="179" t="s">
        <v>38</v>
      </c>
      <c r="D505" s="5">
        <v>1</v>
      </c>
      <c r="E505" s="179" t="s">
        <v>487</v>
      </c>
      <c r="F505" s="179"/>
      <c r="G505" s="42" t="s">
        <v>32</v>
      </c>
      <c r="H505" s="42" t="s">
        <v>32</v>
      </c>
      <c r="I505" s="42" t="s">
        <v>32</v>
      </c>
      <c r="J505" s="42" t="s">
        <v>32</v>
      </c>
      <c r="K505" s="42" t="s">
        <v>32</v>
      </c>
      <c r="L505" s="39"/>
      <c r="M505" s="38"/>
      <c r="N505" s="42" t="s">
        <v>32</v>
      </c>
      <c r="O505" s="35"/>
      <c r="P505" s="6"/>
    </row>
    <row r="506" spans="1:16" x14ac:dyDescent="0.25">
      <c r="A506" s="54">
        <v>41393</v>
      </c>
      <c r="B506" s="40" t="s">
        <v>41</v>
      </c>
      <c r="C506" s="179" t="s">
        <v>38</v>
      </c>
      <c r="D506" s="5">
        <v>1</v>
      </c>
      <c r="E506" s="179" t="s">
        <v>488</v>
      </c>
      <c r="F506" s="179"/>
      <c r="G506" s="40">
        <v>14.3927</v>
      </c>
      <c r="H506" s="40">
        <v>12.476599999999999</v>
      </c>
      <c r="I506" s="40">
        <v>4.3967999999999998</v>
      </c>
      <c r="J506" s="179">
        <f t="shared" si="26"/>
        <v>8.0797999999999988</v>
      </c>
      <c r="K506" s="55">
        <f t="shared" ref="K506:K532" si="27">100*(G506-H506)/M506</f>
        <v>38.322000000000003</v>
      </c>
      <c r="L506" s="55"/>
      <c r="M506" s="40">
        <v>5</v>
      </c>
      <c r="N506" s="41">
        <f t="shared" si="25"/>
        <v>1.6159599999999998</v>
      </c>
      <c r="O506" s="35"/>
      <c r="P506" s="6"/>
    </row>
    <row r="507" spans="1:16" x14ac:dyDescent="0.25">
      <c r="A507" s="54">
        <v>41393</v>
      </c>
      <c r="B507" s="40" t="s">
        <v>41</v>
      </c>
      <c r="C507" s="179" t="s">
        <v>38</v>
      </c>
      <c r="D507" s="5">
        <v>1</v>
      </c>
      <c r="E507" s="179" t="s">
        <v>489</v>
      </c>
      <c r="F507" s="179"/>
      <c r="G507" s="40">
        <v>12.965999999999999</v>
      </c>
      <c r="H507" s="40">
        <v>11.4831</v>
      </c>
      <c r="I507" s="40">
        <v>4.4618000000000002</v>
      </c>
      <c r="J507" s="179">
        <f t="shared" si="26"/>
        <v>7.0213000000000001</v>
      </c>
      <c r="K507" s="55">
        <f t="shared" si="27"/>
        <v>29.65799999999998</v>
      </c>
      <c r="L507" s="55"/>
      <c r="M507" s="40">
        <v>5</v>
      </c>
      <c r="N507" s="41">
        <f t="shared" si="25"/>
        <v>1.4042600000000001</v>
      </c>
      <c r="O507" s="35"/>
      <c r="P507" s="6"/>
    </row>
    <row r="508" spans="1:16" x14ac:dyDescent="0.25">
      <c r="A508" s="54">
        <v>41393</v>
      </c>
      <c r="B508" s="40" t="s">
        <v>41</v>
      </c>
      <c r="C508" s="179" t="s">
        <v>38</v>
      </c>
      <c r="D508" s="5">
        <v>2</v>
      </c>
      <c r="E508" s="179" t="s">
        <v>453</v>
      </c>
      <c r="F508" s="179"/>
      <c r="G508" s="40">
        <v>12.440300000000001</v>
      </c>
      <c r="H508" s="40">
        <v>10.091699999999999</v>
      </c>
      <c r="I508" s="40">
        <v>4.3907999999999996</v>
      </c>
      <c r="J508" s="179">
        <f t="shared" si="26"/>
        <v>5.7008999999999999</v>
      </c>
      <c r="K508" s="55">
        <f t="shared" si="27"/>
        <v>46.972000000000023</v>
      </c>
      <c r="L508" s="55"/>
      <c r="M508" s="40">
        <v>5</v>
      </c>
      <c r="N508" s="41">
        <f t="shared" si="25"/>
        <v>1.14018</v>
      </c>
      <c r="O508" s="35"/>
      <c r="P508" s="6"/>
    </row>
    <row r="509" spans="1:16" x14ac:dyDescent="0.25">
      <c r="A509" s="54">
        <v>41393</v>
      </c>
      <c r="B509" s="40" t="s">
        <v>41</v>
      </c>
      <c r="C509" s="179" t="s">
        <v>38</v>
      </c>
      <c r="D509" s="5">
        <v>2</v>
      </c>
      <c r="E509" s="179" t="s">
        <v>454</v>
      </c>
      <c r="F509" s="179"/>
      <c r="G509" s="40">
        <v>13.4969</v>
      </c>
      <c r="H509" s="40">
        <v>11.1151</v>
      </c>
      <c r="I509" s="40">
        <v>4.4992999999999999</v>
      </c>
      <c r="J509" s="179">
        <f t="shared" si="26"/>
        <v>6.6158000000000001</v>
      </c>
      <c r="K509" s="55">
        <f t="shared" si="27"/>
        <v>47.636000000000003</v>
      </c>
      <c r="L509" s="55"/>
      <c r="M509" s="40">
        <v>5</v>
      </c>
      <c r="N509" s="41">
        <f t="shared" si="25"/>
        <v>1.3231600000000001</v>
      </c>
      <c r="O509" s="35"/>
      <c r="P509" s="6"/>
    </row>
    <row r="510" spans="1:16" x14ac:dyDescent="0.25">
      <c r="A510" s="54">
        <v>41393</v>
      </c>
      <c r="B510" s="40" t="s">
        <v>41</v>
      </c>
      <c r="C510" s="179" t="s">
        <v>38</v>
      </c>
      <c r="D510" s="5">
        <v>2</v>
      </c>
      <c r="E510" s="179" t="s">
        <v>455</v>
      </c>
      <c r="F510" s="179"/>
      <c r="G510" s="40">
        <v>14.3988</v>
      </c>
      <c r="H510" s="40">
        <v>12.1348</v>
      </c>
      <c r="I510" s="40">
        <v>4.4256000000000002</v>
      </c>
      <c r="J510" s="179">
        <f t="shared" si="26"/>
        <v>7.7092000000000001</v>
      </c>
      <c r="K510" s="55">
        <f t="shared" si="27"/>
        <v>45.279999999999987</v>
      </c>
      <c r="L510" s="55"/>
      <c r="M510" s="40">
        <v>5</v>
      </c>
      <c r="N510" s="41">
        <f t="shared" si="25"/>
        <v>1.5418400000000001</v>
      </c>
      <c r="O510" s="35"/>
      <c r="P510" s="6"/>
    </row>
    <row r="511" spans="1:16" x14ac:dyDescent="0.25">
      <c r="A511" s="54">
        <v>41393</v>
      </c>
      <c r="B511" s="40" t="s">
        <v>41</v>
      </c>
      <c r="C511" s="179" t="s">
        <v>38</v>
      </c>
      <c r="D511" s="5">
        <v>2</v>
      </c>
      <c r="E511" s="179" t="s">
        <v>465</v>
      </c>
      <c r="F511" s="179"/>
      <c r="G511" s="40">
        <v>14.390700000000001</v>
      </c>
      <c r="H511" s="40">
        <v>12.2967</v>
      </c>
      <c r="I511" s="40">
        <v>4.3959999999999999</v>
      </c>
      <c r="J511" s="179">
        <f t="shared" si="26"/>
        <v>7.9006999999999996</v>
      </c>
      <c r="K511" s="55">
        <f t="shared" si="27"/>
        <v>41.880000000000024</v>
      </c>
      <c r="L511" s="55"/>
      <c r="M511" s="40">
        <v>5</v>
      </c>
      <c r="N511" s="41">
        <f t="shared" si="25"/>
        <v>1.5801399999999999</v>
      </c>
      <c r="O511" s="35"/>
      <c r="P511" s="6"/>
    </row>
    <row r="512" spans="1:16" x14ac:dyDescent="0.25">
      <c r="A512" s="54">
        <v>41393</v>
      </c>
      <c r="B512" s="40" t="s">
        <v>41</v>
      </c>
      <c r="C512" s="179" t="s">
        <v>38</v>
      </c>
      <c r="D512" s="5">
        <v>2</v>
      </c>
      <c r="E512" s="179" t="s">
        <v>466</v>
      </c>
      <c r="F512" s="179"/>
      <c r="G512" s="40">
        <v>14.143599999999999</v>
      </c>
      <c r="H512" s="40">
        <v>12.104799999999999</v>
      </c>
      <c r="I512" s="40">
        <v>4.3943000000000003</v>
      </c>
      <c r="J512" s="179">
        <f t="shared" si="26"/>
        <v>7.7104999999999988</v>
      </c>
      <c r="K512" s="55">
        <f t="shared" si="27"/>
        <v>40.776000000000003</v>
      </c>
      <c r="L512" s="55"/>
      <c r="M512" s="40">
        <v>5</v>
      </c>
      <c r="N512" s="41">
        <f t="shared" si="25"/>
        <v>1.5420999999999998</v>
      </c>
      <c r="O512" s="35"/>
      <c r="P512" s="6"/>
    </row>
    <row r="513" spans="1:16" x14ac:dyDescent="0.25">
      <c r="A513" s="54">
        <v>41393</v>
      </c>
      <c r="B513" s="40" t="s">
        <v>41</v>
      </c>
      <c r="C513" s="179" t="s">
        <v>38</v>
      </c>
      <c r="D513" s="5">
        <v>2</v>
      </c>
      <c r="E513" s="179" t="s">
        <v>490</v>
      </c>
      <c r="F513" s="179"/>
      <c r="G513" s="40">
        <v>14.0364</v>
      </c>
      <c r="H513" s="40">
        <v>12.023199999999999</v>
      </c>
      <c r="I513" s="40">
        <v>4.4621000000000004</v>
      </c>
      <c r="J513" s="179">
        <f t="shared" si="26"/>
        <v>7.5610999999999988</v>
      </c>
      <c r="K513" s="55">
        <f t="shared" si="27"/>
        <v>40.264000000000024</v>
      </c>
      <c r="L513" s="55"/>
      <c r="M513" s="40">
        <v>5</v>
      </c>
      <c r="N513" s="41">
        <f t="shared" si="25"/>
        <v>1.5122199999999997</v>
      </c>
      <c r="O513" s="35"/>
      <c r="P513" s="6"/>
    </row>
    <row r="514" spans="1:16" x14ac:dyDescent="0.25">
      <c r="A514" s="54">
        <v>41393</v>
      </c>
      <c r="B514" s="40" t="s">
        <v>41</v>
      </c>
      <c r="C514" s="179" t="s">
        <v>38</v>
      </c>
      <c r="D514" s="5">
        <v>2</v>
      </c>
      <c r="E514" s="179" t="s">
        <v>478</v>
      </c>
      <c r="F514" s="179"/>
      <c r="G514" s="40">
        <v>15.9313</v>
      </c>
      <c r="H514" s="40">
        <v>13.559699999999999</v>
      </c>
      <c r="I514" s="40">
        <v>4.4414999999999996</v>
      </c>
      <c r="J514" s="179">
        <f t="shared" si="26"/>
        <v>9.1181999999999999</v>
      </c>
      <c r="K514" s="55">
        <f t="shared" si="27"/>
        <v>47.432000000000016</v>
      </c>
      <c r="L514" s="55"/>
      <c r="M514" s="40">
        <v>5</v>
      </c>
      <c r="N514" s="41">
        <f t="shared" si="25"/>
        <v>1.8236399999999999</v>
      </c>
      <c r="O514" s="35"/>
      <c r="P514" s="6"/>
    </row>
    <row r="515" spans="1:16" x14ac:dyDescent="0.25">
      <c r="A515" s="54">
        <v>41393</v>
      </c>
      <c r="B515" s="40" t="s">
        <v>41</v>
      </c>
      <c r="C515" s="179" t="s">
        <v>38</v>
      </c>
      <c r="D515" s="5">
        <v>2</v>
      </c>
      <c r="E515" s="179" t="s">
        <v>479</v>
      </c>
      <c r="F515" s="179"/>
      <c r="G515" s="40">
        <v>13.2751</v>
      </c>
      <c r="H515" s="40">
        <v>11.561199999999999</v>
      </c>
      <c r="I515" s="40">
        <v>4.4103000000000003</v>
      </c>
      <c r="J515" s="179">
        <f t="shared" si="26"/>
        <v>7.1508999999999991</v>
      </c>
      <c r="K515" s="55">
        <f t="shared" si="27"/>
        <v>34.278000000000013</v>
      </c>
      <c r="L515" s="55"/>
      <c r="M515" s="40">
        <v>5</v>
      </c>
      <c r="N515" s="41">
        <f t="shared" si="25"/>
        <v>1.4301799999999998</v>
      </c>
      <c r="O515" s="35"/>
      <c r="P515" s="6"/>
    </row>
    <row r="516" spans="1:16" x14ac:dyDescent="0.25">
      <c r="A516" s="54">
        <v>41393</v>
      </c>
      <c r="B516" s="40" t="s">
        <v>41</v>
      </c>
      <c r="C516" s="179" t="s">
        <v>38</v>
      </c>
      <c r="D516" s="5">
        <v>2</v>
      </c>
      <c r="E516" s="179" t="s">
        <v>480</v>
      </c>
      <c r="F516" s="179"/>
      <c r="G516" s="40">
        <v>13.9276</v>
      </c>
      <c r="H516" s="40">
        <v>12.1168</v>
      </c>
      <c r="I516" s="40">
        <v>4.4069000000000003</v>
      </c>
      <c r="J516" s="179">
        <f t="shared" si="26"/>
        <v>7.7098999999999993</v>
      </c>
      <c r="K516" s="55">
        <f t="shared" si="27"/>
        <v>36.216000000000008</v>
      </c>
      <c r="L516" s="55"/>
      <c r="M516" s="40">
        <v>5</v>
      </c>
      <c r="N516" s="41">
        <f t="shared" si="25"/>
        <v>1.5419799999999999</v>
      </c>
      <c r="O516" s="35"/>
      <c r="P516" s="6"/>
    </row>
    <row r="517" spans="1:16" x14ac:dyDescent="0.25">
      <c r="A517" s="54">
        <v>41393</v>
      </c>
      <c r="B517" s="40" t="s">
        <v>41</v>
      </c>
      <c r="C517" s="179" t="s">
        <v>38</v>
      </c>
      <c r="D517" s="5">
        <v>2</v>
      </c>
      <c r="E517" s="179" t="s">
        <v>481</v>
      </c>
      <c r="F517" s="179"/>
      <c r="G517" s="40">
        <v>12.4369</v>
      </c>
      <c r="H517" s="40">
        <v>11.692299999999999</v>
      </c>
      <c r="I517" s="40">
        <v>4.4310999999999998</v>
      </c>
      <c r="J517" s="179">
        <f t="shared" si="26"/>
        <v>7.2611999999999997</v>
      </c>
      <c r="K517" s="55">
        <f t="shared" si="27"/>
        <v>14.892000000000001</v>
      </c>
      <c r="L517" s="55"/>
      <c r="M517" s="40">
        <v>5</v>
      </c>
      <c r="N517" s="41">
        <f t="shared" si="25"/>
        <v>1.45224</v>
      </c>
      <c r="O517" s="35"/>
      <c r="P517" s="6"/>
    </row>
    <row r="518" spans="1:16" x14ac:dyDescent="0.25">
      <c r="A518" s="54">
        <v>41393</v>
      </c>
      <c r="B518" s="40" t="s">
        <v>41</v>
      </c>
      <c r="C518" s="179" t="s">
        <v>38</v>
      </c>
      <c r="D518" s="5">
        <v>2</v>
      </c>
      <c r="E518" s="179" t="s">
        <v>482</v>
      </c>
      <c r="F518" s="179"/>
      <c r="G518" s="40">
        <v>13.9384</v>
      </c>
      <c r="H518" s="40">
        <v>12.1843</v>
      </c>
      <c r="I518" s="40">
        <v>4.5016999999999996</v>
      </c>
      <c r="J518" s="179">
        <f t="shared" si="26"/>
        <v>7.6826000000000008</v>
      </c>
      <c r="K518" s="55">
        <f t="shared" si="27"/>
        <v>35.081999999999987</v>
      </c>
      <c r="L518" s="55"/>
      <c r="M518" s="40">
        <v>5</v>
      </c>
      <c r="N518" s="41">
        <f t="shared" si="25"/>
        <v>1.5365200000000001</v>
      </c>
      <c r="O518" s="35"/>
      <c r="P518" s="6"/>
    </row>
    <row r="519" spans="1:16" x14ac:dyDescent="0.25">
      <c r="A519" s="54">
        <v>41393</v>
      </c>
      <c r="B519" s="40" t="s">
        <v>41</v>
      </c>
      <c r="C519" s="179" t="s">
        <v>38</v>
      </c>
      <c r="D519" s="5">
        <v>2</v>
      </c>
      <c r="E519" s="179" t="s">
        <v>483</v>
      </c>
      <c r="F519" s="179"/>
      <c r="G519" s="40">
        <v>12.8249</v>
      </c>
      <c r="H519" s="40">
        <v>11.263400000000001</v>
      </c>
      <c r="I519" s="40">
        <v>4.4215999999999998</v>
      </c>
      <c r="J519" s="179">
        <f t="shared" si="26"/>
        <v>6.841800000000001</v>
      </c>
      <c r="K519" s="55">
        <f t="shared" si="27"/>
        <v>31.229999999999972</v>
      </c>
      <c r="L519" s="55"/>
      <c r="M519" s="40">
        <v>5</v>
      </c>
      <c r="N519" s="41">
        <f t="shared" si="25"/>
        <v>1.3683600000000002</v>
      </c>
      <c r="O519" s="35"/>
      <c r="P519" s="6"/>
    </row>
    <row r="520" spans="1:16" x14ac:dyDescent="0.25">
      <c r="A520" s="54">
        <v>41393</v>
      </c>
      <c r="B520" s="40" t="s">
        <v>42</v>
      </c>
      <c r="C520" s="179" t="s">
        <v>38</v>
      </c>
      <c r="D520" s="5">
        <v>1</v>
      </c>
      <c r="E520" s="179" t="s">
        <v>456</v>
      </c>
      <c r="F520" s="179"/>
      <c r="G520" s="40">
        <v>12.4831</v>
      </c>
      <c r="H520" s="40">
        <v>10.128299999999999</v>
      </c>
      <c r="I520" s="40">
        <v>4.4588999999999999</v>
      </c>
      <c r="J520" s="179">
        <f t="shared" si="26"/>
        <v>5.6693999999999996</v>
      </c>
      <c r="K520" s="55">
        <f t="shared" si="27"/>
        <v>47.096000000000018</v>
      </c>
      <c r="L520" s="55"/>
      <c r="M520" s="40">
        <v>5</v>
      </c>
      <c r="N520" s="41">
        <f t="shared" si="25"/>
        <v>1.13388</v>
      </c>
      <c r="O520" s="35"/>
      <c r="P520" s="6"/>
    </row>
    <row r="521" spans="1:16" x14ac:dyDescent="0.25">
      <c r="A521" s="54">
        <v>41393</v>
      </c>
      <c r="B521" s="40" t="s">
        <v>42</v>
      </c>
      <c r="C521" s="179" t="s">
        <v>38</v>
      </c>
      <c r="D521" s="5">
        <v>1</v>
      </c>
      <c r="E521" s="179" t="s">
        <v>457</v>
      </c>
      <c r="F521" s="179"/>
      <c r="G521" s="40">
        <v>13.3155</v>
      </c>
      <c r="H521" s="40">
        <v>11.282400000000001</v>
      </c>
      <c r="I521" s="40">
        <v>4.4490999999999996</v>
      </c>
      <c r="J521" s="179">
        <f t="shared" si="26"/>
        <v>6.8333000000000013</v>
      </c>
      <c r="K521" s="55">
        <f t="shared" si="27"/>
        <v>40.661999999999985</v>
      </c>
      <c r="L521" s="55"/>
      <c r="M521" s="40">
        <v>5</v>
      </c>
      <c r="N521" s="41">
        <f t="shared" si="25"/>
        <v>1.3666600000000002</v>
      </c>
      <c r="O521" s="35"/>
      <c r="P521" s="6"/>
    </row>
    <row r="522" spans="1:16" x14ac:dyDescent="0.25">
      <c r="A522" s="54">
        <v>41393</v>
      </c>
      <c r="B522" s="40" t="s">
        <v>42</v>
      </c>
      <c r="C522" s="179" t="s">
        <v>38</v>
      </c>
      <c r="D522" s="5">
        <v>1</v>
      </c>
      <c r="E522" s="179" t="s">
        <v>470</v>
      </c>
      <c r="F522" s="179"/>
      <c r="G522" s="40">
        <v>13.5396</v>
      </c>
      <c r="H522" s="40">
        <v>11.120699999999999</v>
      </c>
      <c r="I522" s="40">
        <v>4.3940999999999999</v>
      </c>
      <c r="J522" s="179">
        <f t="shared" si="26"/>
        <v>6.7265999999999995</v>
      </c>
      <c r="K522" s="55">
        <f t="shared" si="27"/>
        <v>48.378000000000014</v>
      </c>
      <c r="L522" s="55"/>
      <c r="M522" s="40">
        <v>5</v>
      </c>
      <c r="N522" s="41">
        <f t="shared" si="25"/>
        <v>1.3453199999999998</v>
      </c>
      <c r="O522" s="35"/>
      <c r="P522" s="6"/>
    </row>
    <row r="523" spans="1:16" x14ac:dyDescent="0.25">
      <c r="A523" s="54">
        <v>41393</v>
      </c>
      <c r="B523" s="40" t="s">
        <v>42</v>
      </c>
      <c r="C523" s="179" t="s">
        <v>38</v>
      </c>
      <c r="D523" s="5">
        <v>1</v>
      </c>
      <c r="E523" s="179" t="s">
        <v>471</v>
      </c>
      <c r="F523" s="179"/>
      <c r="G523" s="40">
        <v>13.579599999999999</v>
      </c>
      <c r="H523" s="40">
        <v>11.286</v>
      </c>
      <c r="I523" s="40">
        <v>4.3971999999999998</v>
      </c>
      <c r="J523" s="179">
        <f t="shared" si="26"/>
        <v>6.8887999999999998</v>
      </c>
      <c r="K523" s="55">
        <f t="shared" si="27"/>
        <v>45.871999999999993</v>
      </c>
      <c r="L523" s="55"/>
      <c r="M523" s="40">
        <v>5</v>
      </c>
      <c r="N523" s="41">
        <f t="shared" si="25"/>
        <v>1.3777599999999999</v>
      </c>
      <c r="O523" s="35"/>
      <c r="P523" s="6"/>
    </row>
    <row r="524" spans="1:16" x14ac:dyDescent="0.25">
      <c r="A524" s="54">
        <v>41393</v>
      </c>
      <c r="B524" s="40" t="s">
        <v>42</v>
      </c>
      <c r="C524" s="179" t="s">
        <v>38</v>
      </c>
      <c r="D524" s="5">
        <v>1</v>
      </c>
      <c r="E524" s="179" t="s">
        <v>472</v>
      </c>
      <c r="F524" s="179"/>
      <c r="G524" s="40">
        <v>14.341200000000001</v>
      </c>
      <c r="H524" s="40">
        <v>12.1708</v>
      </c>
      <c r="I524" s="40">
        <v>4.3882000000000003</v>
      </c>
      <c r="J524" s="179">
        <f t="shared" si="26"/>
        <v>7.7825999999999995</v>
      </c>
      <c r="K524" s="55">
        <f t="shared" si="27"/>
        <v>43.408000000000015</v>
      </c>
      <c r="L524" s="55"/>
      <c r="M524" s="40">
        <v>5</v>
      </c>
      <c r="N524" s="41">
        <f t="shared" si="25"/>
        <v>1.5565199999999999</v>
      </c>
      <c r="O524" s="35"/>
      <c r="P524" s="6"/>
    </row>
    <row r="525" spans="1:16" x14ac:dyDescent="0.25">
      <c r="A525" s="54">
        <v>41393</v>
      </c>
      <c r="B525" s="40" t="s">
        <v>42</v>
      </c>
      <c r="C525" s="179" t="s">
        <v>38</v>
      </c>
      <c r="D525" s="5">
        <v>1</v>
      </c>
      <c r="E525" s="179" t="s">
        <v>460</v>
      </c>
      <c r="F525" s="179"/>
      <c r="G525" s="40">
        <v>14.0055</v>
      </c>
      <c r="H525" s="40">
        <v>11.940899999999999</v>
      </c>
      <c r="I525" s="40">
        <v>4.4176000000000002</v>
      </c>
      <c r="J525" s="179">
        <f t="shared" si="26"/>
        <v>7.523299999999999</v>
      </c>
      <c r="K525" s="55">
        <f t="shared" si="27"/>
        <v>41.292000000000009</v>
      </c>
      <c r="L525" s="55"/>
      <c r="M525" s="40">
        <v>5</v>
      </c>
      <c r="N525" s="41">
        <f t="shared" si="25"/>
        <v>1.5046599999999999</v>
      </c>
      <c r="O525" s="35"/>
      <c r="P525" s="6"/>
    </row>
    <row r="526" spans="1:16" x14ac:dyDescent="0.25">
      <c r="A526" s="54">
        <v>41393</v>
      </c>
      <c r="B526" s="40" t="s">
        <v>42</v>
      </c>
      <c r="C526" s="179" t="s">
        <v>38</v>
      </c>
      <c r="D526" s="5">
        <v>1</v>
      </c>
      <c r="E526" s="179" t="s">
        <v>473</v>
      </c>
      <c r="F526" s="179"/>
      <c r="G526" s="40">
        <v>13.552199999999999</v>
      </c>
      <c r="H526" s="40">
        <v>11.6557</v>
      </c>
      <c r="I526" s="40">
        <v>4.3602999999999996</v>
      </c>
      <c r="J526" s="179">
        <f t="shared" si="26"/>
        <v>7.2953999999999999</v>
      </c>
      <c r="K526" s="55">
        <f t="shared" si="27"/>
        <v>37.929999999999993</v>
      </c>
      <c r="L526" s="55"/>
      <c r="M526" s="40">
        <v>5</v>
      </c>
      <c r="N526" s="41">
        <f t="shared" si="25"/>
        <v>1.4590799999999999</v>
      </c>
      <c r="O526" s="35"/>
      <c r="P526" s="6"/>
    </row>
    <row r="527" spans="1:16" x14ac:dyDescent="0.25">
      <c r="A527" s="54">
        <v>41393</v>
      </c>
      <c r="B527" s="40" t="s">
        <v>42</v>
      </c>
      <c r="C527" s="179" t="s">
        <v>38</v>
      </c>
      <c r="D527" s="5">
        <v>1</v>
      </c>
      <c r="E527" s="179" t="s">
        <v>491</v>
      </c>
      <c r="F527" s="179"/>
      <c r="G527" s="40">
        <v>13.7226</v>
      </c>
      <c r="H527" s="40">
        <v>11.9076</v>
      </c>
      <c r="I527" s="40">
        <v>4.3884999999999996</v>
      </c>
      <c r="J527" s="179">
        <f t="shared" si="26"/>
        <v>7.5191000000000008</v>
      </c>
      <c r="K527" s="55">
        <f t="shared" si="27"/>
        <v>36.29999999999999</v>
      </c>
      <c r="L527" s="55"/>
      <c r="M527" s="40">
        <v>5</v>
      </c>
      <c r="N527" s="41">
        <f t="shared" si="25"/>
        <v>1.5038200000000002</v>
      </c>
      <c r="O527" s="35"/>
      <c r="P527" s="6"/>
    </row>
    <row r="528" spans="1:16" x14ac:dyDescent="0.25">
      <c r="A528" s="54">
        <v>41393</v>
      </c>
      <c r="B528" s="40" t="s">
        <v>42</v>
      </c>
      <c r="C528" s="179" t="s">
        <v>38</v>
      </c>
      <c r="D528" s="5">
        <v>1</v>
      </c>
      <c r="E528" s="179" t="s">
        <v>492</v>
      </c>
      <c r="F528" s="179"/>
      <c r="G528" s="40">
        <v>13.7483</v>
      </c>
      <c r="H528" s="40">
        <v>12.0608</v>
      </c>
      <c r="I528" s="40">
        <v>4.4603000000000002</v>
      </c>
      <c r="J528" s="179">
        <f t="shared" si="26"/>
        <v>7.6005000000000003</v>
      </c>
      <c r="K528" s="55">
        <f t="shared" si="27"/>
        <v>33.75</v>
      </c>
      <c r="L528" s="55"/>
      <c r="M528" s="40">
        <v>5</v>
      </c>
      <c r="N528" s="41">
        <f t="shared" si="25"/>
        <v>1.5201</v>
      </c>
      <c r="O528" s="35"/>
      <c r="P528" s="6"/>
    </row>
    <row r="529" spans="1:16" x14ac:dyDescent="0.25">
      <c r="A529" s="54">
        <v>41393</v>
      </c>
      <c r="B529" s="40" t="s">
        <v>42</v>
      </c>
      <c r="C529" s="179" t="s">
        <v>38</v>
      </c>
      <c r="D529" s="5">
        <v>1</v>
      </c>
      <c r="E529" s="179" t="s">
        <v>462</v>
      </c>
      <c r="F529" s="179"/>
      <c r="G529" s="40">
        <v>14.8285</v>
      </c>
      <c r="H529" s="40">
        <v>12.941800000000001</v>
      </c>
      <c r="I529" s="40">
        <v>4.4268000000000001</v>
      </c>
      <c r="J529" s="179">
        <f t="shared" si="26"/>
        <v>8.5150000000000006</v>
      </c>
      <c r="K529" s="55">
        <f t="shared" si="27"/>
        <v>37.733999999999988</v>
      </c>
      <c r="L529" s="55"/>
      <c r="M529" s="40">
        <v>5</v>
      </c>
      <c r="N529" s="41">
        <f t="shared" si="25"/>
        <v>1.7030000000000001</v>
      </c>
      <c r="O529" s="35"/>
      <c r="P529" s="6"/>
    </row>
    <row r="530" spans="1:16" x14ac:dyDescent="0.25">
      <c r="A530" s="54">
        <v>41393</v>
      </c>
      <c r="B530" s="40" t="s">
        <v>42</v>
      </c>
      <c r="C530" s="179" t="s">
        <v>38</v>
      </c>
      <c r="D530" s="5">
        <v>1</v>
      </c>
      <c r="E530" s="179" t="s">
        <v>493</v>
      </c>
      <c r="F530" s="179"/>
      <c r="G530" s="40">
        <v>13.8935</v>
      </c>
      <c r="H530" s="40">
        <v>12.1157</v>
      </c>
      <c r="I530" s="40">
        <v>4.3676000000000004</v>
      </c>
      <c r="J530" s="179">
        <f t="shared" si="26"/>
        <v>7.7481</v>
      </c>
      <c r="K530" s="55">
        <f t="shared" si="27"/>
        <v>35.555999999999983</v>
      </c>
      <c r="L530" s="55"/>
      <c r="M530" s="40">
        <v>5</v>
      </c>
      <c r="N530" s="41">
        <f t="shared" si="25"/>
        <v>1.54962</v>
      </c>
      <c r="O530" s="35"/>
      <c r="P530" s="6"/>
    </row>
    <row r="531" spans="1:16" x14ac:dyDescent="0.25">
      <c r="A531" s="54">
        <v>41393</v>
      </c>
      <c r="B531" s="40" t="s">
        <v>42</v>
      </c>
      <c r="C531" s="179" t="s">
        <v>38</v>
      </c>
      <c r="D531" s="5">
        <v>1</v>
      </c>
      <c r="E531" s="179" t="s">
        <v>494</v>
      </c>
      <c r="F531" s="179"/>
      <c r="G531" s="40">
        <v>13.8619</v>
      </c>
      <c r="H531" s="40">
        <v>12.1441</v>
      </c>
      <c r="I531" s="40">
        <v>4.3924000000000003</v>
      </c>
      <c r="J531" s="179">
        <f t="shared" si="26"/>
        <v>7.7516999999999996</v>
      </c>
      <c r="K531" s="55">
        <f t="shared" si="27"/>
        <v>34.356000000000009</v>
      </c>
      <c r="L531" s="55"/>
      <c r="M531" s="40">
        <v>5</v>
      </c>
      <c r="N531" s="41">
        <f t="shared" si="25"/>
        <v>1.5503399999999998</v>
      </c>
      <c r="O531" s="35"/>
      <c r="P531" s="6"/>
    </row>
    <row r="532" spans="1:16" x14ac:dyDescent="0.25">
      <c r="A532" s="54">
        <v>41393</v>
      </c>
      <c r="B532" s="40" t="s">
        <v>42</v>
      </c>
      <c r="C532" s="179" t="s">
        <v>38</v>
      </c>
      <c r="D532" s="5">
        <v>1</v>
      </c>
      <c r="E532" s="179" t="s">
        <v>464</v>
      </c>
      <c r="F532" s="179"/>
      <c r="G532" s="40">
        <v>13.7951</v>
      </c>
      <c r="H532" s="40">
        <v>12.1111</v>
      </c>
      <c r="I532" s="40">
        <v>4.4492000000000003</v>
      </c>
      <c r="J532" s="179">
        <f t="shared" si="26"/>
        <v>7.6619000000000002</v>
      </c>
      <c r="K532" s="55">
        <f t="shared" si="27"/>
        <v>33.679999999999986</v>
      </c>
      <c r="L532" s="55"/>
      <c r="M532" s="40">
        <v>5</v>
      </c>
      <c r="N532" s="41">
        <f t="shared" si="25"/>
        <v>1.5323800000000001</v>
      </c>
      <c r="O532" s="35"/>
      <c r="P532" s="6"/>
    </row>
    <row r="533" spans="1:16" x14ac:dyDescent="0.25">
      <c r="A533" s="54">
        <v>41393</v>
      </c>
      <c r="B533" s="40" t="s">
        <v>42</v>
      </c>
      <c r="C533" s="179" t="s">
        <v>38</v>
      </c>
      <c r="D533" s="5">
        <v>1</v>
      </c>
      <c r="E533" s="179" t="s">
        <v>720</v>
      </c>
      <c r="F533" s="179"/>
      <c r="G533" s="42" t="s">
        <v>32</v>
      </c>
      <c r="H533" s="42" t="s">
        <v>32</v>
      </c>
      <c r="I533" s="42" t="s">
        <v>32</v>
      </c>
      <c r="J533" s="42" t="s">
        <v>32</v>
      </c>
      <c r="K533" s="42" t="s">
        <v>32</v>
      </c>
      <c r="L533" s="39"/>
      <c r="M533" s="38"/>
      <c r="N533" s="42" t="s">
        <v>32</v>
      </c>
      <c r="O533" s="35"/>
      <c r="P533" s="6"/>
    </row>
    <row r="534" spans="1:16" x14ac:dyDescent="0.25">
      <c r="A534" s="54">
        <v>41393</v>
      </c>
      <c r="B534" s="40" t="s">
        <v>42</v>
      </c>
      <c r="C534" s="179" t="s">
        <v>38</v>
      </c>
      <c r="D534" s="5">
        <v>2</v>
      </c>
      <c r="E534" s="179" t="s">
        <v>453</v>
      </c>
      <c r="F534" s="179"/>
      <c r="G534" s="40">
        <v>11.9748</v>
      </c>
      <c r="H534" s="40">
        <v>9.6036000000000001</v>
      </c>
      <c r="I534" s="40">
        <v>4.4404000000000003</v>
      </c>
      <c r="J534" s="179">
        <f t="shared" si="26"/>
        <v>5.1631999999999998</v>
      </c>
      <c r="K534" s="55">
        <f t="shared" ref="K534:K565" si="28">100*(G534-H534)/M534</f>
        <v>47.423999999999999</v>
      </c>
      <c r="L534" s="55"/>
      <c r="M534" s="40">
        <v>5</v>
      </c>
      <c r="N534" s="41">
        <f t="shared" si="25"/>
        <v>1.03264</v>
      </c>
      <c r="O534" s="35"/>
      <c r="P534" s="6"/>
    </row>
    <row r="535" spans="1:16" x14ac:dyDescent="0.25">
      <c r="A535" s="54">
        <v>41393</v>
      </c>
      <c r="B535" s="40" t="s">
        <v>42</v>
      </c>
      <c r="C535" s="179" t="s">
        <v>38</v>
      </c>
      <c r="D535" s="5">
        <v>2</v>
      </c>
      <c r="E535" s="179" t="s">
        <v>454</v>
      </c>
      <c r="F535" s="179"/>
      <c r="G535" s="40">
        <v>12.7517</v>
      </c>
      <c r="H535" s="40">
        <v>10.476000000000001</v>
      </c>
      <c r="I535" s="40">
        <v>4.4217000000000004</v>
      </c>
      <c r="J535" s="179">
        <f t="shared" si="26"/>
        <v>6.0543000000000005</v>
      </c>
      <c r="K535" s="55">
        <f t="shared" si="28"/>
        <v>45.513999999999974</v>
      </c>
      <c r="L535" s="55"/>
      <c r="M535" s="40">
        <v>5</v>
      </c>
      <c r="N535" s="41">
        <f t="shared" ref="N535:N598" si="29">J535/M535</f>
        <v>1.21086</v>
      </c>
      <c r="O535" s="35"/>
      <c r="P535" s="6"/>
    </row>
    <row r="536" spans="1:16" x14ac:dyDescent="0.25">
      <c r="A536" s="54">
        <v>41393</v>
      </c>
      <c r="B536" s="40" t="s">
        <v>42</v>
      </c>
      <c r="C536" s="179" t="s">
        <v>38</v>
      </c>
      <c r="D536" s="5">
        <v>2</v>
      </c>
      <c r="E536" s="179" t="s">
        <v>455</v>
      </c>
      <c r="F536" s="179"/>
      <c r="G536" s="40">
        <v>13.308199999999999</v>
      </c>
      <c r="H536" s="40">
        <v>11.1777</v>
      </c>
      <c r="I536" s="40">
        <v>4.4859999999999998</v>
      </c>
      <c r="J536" s="179">
        <f t="shared" si="26"/>
        <v>6.6917</v>
      </c>
      <c r="K536" s="55">
        <f t="shared" si="28"/>
        <v>42.609999999999992</v>
      </c>
      <c r="L536" s="55"/>
      <c r="M536" s="40">
        <v>5</v>
      </c>
      <c r="N536" s="41">
        <f t="shared" si="29"/>
        <v>1.3383400000000001</v>
      </c>
      <c r="O536" s="35"/>
      <c r="P536" s="6"/>
    </row>
    <row r="537" spans="1:16" x14ac:dyDescent="0.25">
      <c r="A537" s="54">
        <v>41393</v>
      </c>
      <c r="B537" s="40" t="s">
        <v>42</v>
      </c>
      <c r="C537" s="179" t="s">
        <v>38</v>
      </c>
      <c r="D537" s="5">
        <v>2</v>
      </c>
      <c r="E537" s="179" t="s">
        <v>495</v>
      </c>
      <c r="F537" s="179"/>
      <c r="G537" s="40">
        <v>13.397600000000001</v>
      </c>
      <c r="H537" s="40">
        <v>11.4053</v>
      </c>
      <c r="I537" s="40">
        <v>4.4036999999999997</v>
      </c>
      <c r="J537" s="179">
        <f t="shared" si="26"/>
        <v>7.0016000000000007</v>
      </c>
      <c r="K537" s="55">
        <f t="shared" si="28"/>
        <v>39.846000000000004</v>
      </c>
      <c r="L537" s="55"/>
      <c r="M537" s="40">
        <v>5</v>
      </c>
      <c r="N537" s="41">
        <f t="shared" si="29"/>
        <v>1.4003200000000002</v>
      </c>
      <c r="O537" s="35"/>
      <c r="P537" s="6"/>
    </row>
    <row r="538" spans="1:16" x14ac:dyDescent="0.25">
      <c r="A538" s="54">
        <v>41393</v>
      </c>
      <c r="B538" s="40" t="s">
        <v>42</v>
      </c>
      <c r="C538" s="179" t="s">
        <v>38</v>
      </c>
      <c r="D538" s="5">
        <v>2</v>
      </c>
      <c r="E538" s="179" t="s">
        <v>472</v>
      </c>
      <c r="F538" s="179"/>
      <c r="G538" s="40">
        <v>13.408899999999999</v>
      </c>
      <c r="H538" s="40">
        <v>11.6532</v>
      </c>
      <c r="I538" s="40">
        <v>4.4429999999999996</v>
      </c>
      <c r="J538" s="179">
        <f t="shared" si="26"/>
        <v>7.2102000000000004</v>
      </c>
      <c r="K538" s="55">
        <f t="shared" si="28"/>
        <v>35.113999999999983</v>
      </c>
      <c r="L538" s="55"/>
      <c r="M538" s="40">
        <v>5</v>
      </c>
      <c r="N538" s="41">
        <f t="shared" si="29"/>
        <v>1.44204</v>
      </c>
      <c r="O538" s="35"/>
      <c r="P538" s="6"/>
    </row>
    <row r="539" spans="1:16" x14ac:dyDescent="0.25">
      <c r="A539" s="54">
        <v>41393</v>
      </c>
      <c r="B539" s="40" t="s">
        <v>42</v>
      </c>
      <c r="C539" s="179" t="s">
        <v>38</v>
      </c>
      <c r="D539" s="5">
        <v>2</v>
      </c>
      <c r="E539" s="179" t="s">
        <v>460</v>
      </c>
      <c r="F539" s="179"/>
      <c r="G539" s="40">
        <v>13.698700000000001</v>
      </c>
      <c r="H539" s="40">
        <v>11.9612</v>
      </c>
      <c r="I539" s="40">
        <v>4.4191000000000003</v>
      </c>
      <c r="J539" s="179">
        <f t="shared" si="26"/>
        <v>7.5420999999999996</v>
      </c>
      <c r="K539" s="55">
        <f t="shared" si="28"/>
        <v>34.750000000000014</v>
      </c>
      <c r="L539" s="55"/>
      <c r="M539" s="40">
        <v>5</v>
      </c>
      <c r="N539" s="41">
        <f t="shared" si="29"/>
        <v>1.5084199999999999</v>
      </c>
      <c r="O539" s="35"/>
      <c r="P539" s="6"/>
    </row>
    <row r="540" spans="1:16" x14ac:dyDescent="0.25">
      <c r="A540" s="54">
        <v>41394</v>
      </c>
      <c r="B540" s="40" t="s">
        <v>43</v>
      </c>
      <c r="C540" s="179" t="s">
        <v>38</v>
      </c>
      <c r="D540" s="5">
        <v>1</v>
      </c>
      <c r="E540" s="179" t="s">
        <v>453</v>
      </c>
      <c r="F540" s="179"/>
      <c r="G540" s="40">
        <v>12.404400000000001</v>
      </c>
      <c r="H540" s="40">
        <v>9.3537999999999997</v>
      </c>
      <c r="I540" s="40">
        <v>4.4428000000000001</v>
      </c>
      <c r="J540" s="179">
        <f t="shared" si="26"/>
        <v>4.9109999999999996</v>
      </c>
      <c r="K540" s="55">
        <f t="shared" si="28"/>
        <v>61.012000000000022</v>
      </c>
      <c r="L540" s="55"/>
      <c r="M540" s="40">
        <v>5</v>
      </c>
      <c r="N540" s="41">
        <f t="shared" si="29"/>
        <v>0.98219999999999996</v>
      </c>
      <c r="O540" s="35"/>
      <c r="P540" s="6"/>
    </row>
    <row r="541" spans="1:16" x14ac:dyDescent="0.25">
      <c r="A541" s="54">
        <v>41394</v>
      </c>
      <c r="B541" s="40" t="s">
        <v>43</v>
      </c>
      <c r="C541" s="179" t="s">
        <v>38</v>
      </c>
      <c r="D541" s="5">
        <v>1</v>
      </c>
      <c r="E541" s="179" t="s">
        <v>454</v>
      </c>
      <c r="F541" s="179"/>
      <c r="G541" s="40">
        <v>12.2394</v>
      </c>
      <c r="H541" s="40">
        <v>9.2294</v>
      </c>
      <c r="I541" s="40">
        <v>4.4474999999999998</v>
      </c>
      <c r="J541" s="179">
        <f t="shared" si="26"/>
        <v>4.7819000000000003</v>
      </c>
      <c r="K541" s="55">
        <f t="shared" si="28"/>
        <v>60.2</v>
      </c>
      <c r="L541" s="55"/>
      <c r="M541" s="40">
        <v>5</v>
      </c>
      <c r="N541" s="41">
        <f t="shared" si="29"/>
        <v>0.95638000000000001</v>
      </c>
      <c r="O541" s="35"/>
      <c r="P541" s="6"/>
    </row>
    <row r="542" spans="1:16" x14ac:dyDescent="0.25">
      <c r="A542" s="54">
        <v>41394</v>
      </c>
      <c r="B542" s="40" t="s">
        <v>43</v>
      </c>
      <c r="C542" s="179" t="s">
        <v>38</v>
      </c>
      <c r="D542" s="5">
        <v>1</v>
      </c>
      <c r="E542" s="179" t="s">
        <v>455</v>
      </c>
      <c r="F542" s="179"/>
      <c r="G542" s="40">
        <v>12.697699999999999</v>
      </c>
      <c r="H542" s="40">
        <v>10.0008</v>
      </c>
      <c r="I542" s="40">
        <v>4.3929999999999998</v>
      </c>
      <c r="J542" s="179">
        <f t="shared" si="26"/>
        <v>5.6078000000000001</v>
      </c>
      <c r="K542" s="55">
        <f t="shared" si="28"/>
        <v>53.937999999999988</v>
      </c>
      <c r="L542" s="55"/>
      <c r="M542" s="40">
        <v>5</v>
      </c>
      <c r="N542" s="41">
        <f t="shared" si="29"/>
        <v>1.1215600000000001</v>
      </c>
      <c r="O542" s="35"/>
      <c r="P542" s="6"/>
    </row>
    <row r="543" spans="1:16" x14ac:dyDescent="0.25">
      <c r="A543" s="54">
        <v>41394</v>
      </c>
      <c r="B543" s="40" t="s">
        <v>43</v>
      </c>
      <c r="C543" s="179" t="s">
        <v>38</v>
      </c>
      <c r="D543" s="5">
        <v>1</v>
      </c>
      <c r="E543" s="179" t="s">
        <v>465</v>
      </c>
      <c r="F543" s="179"/>
      <c r="G543" s="40">
        <v>12.3605</v>
      </c>
      <c r="H543" s="40">
        <v>9.6948000000000008</v>
      </c>
      <c r="I543" s="40">
        <v>4.4954999999999998</v>
      </c>
      <c r="J543" s="179">
        <f t="shared" si="26"/>
        <v>5.1993000000000009</v>
      </c>
      <c r="K543" s="55">
        <f t="shared" si="28"/>
        <v>53.313999999999986</v>
      </c>
      <c r="L543" s="55"/>
      <c r="M543" s="40">
        <v>5</v>
      </c>
      <c r="N543" s="41">
        <f t="shared" si="29"/>
        <v>1.0398600000000002</v>
      </c>
      <c r="O543" s="35"/>
      <c r="P543" s="6"/>
    </row>
    <row r="544" spans="1:16" x14ac:dyDescent="0.25">
      <c r="A544" s="54">
        <v>41394</v>
      </c>
      <c r="B544" s="40" t="s">
        <v>43</v>
      </c>
      <c r="C544" s="179" t="s">
        <v>38</v>
      </c>
      <c r="D544" s="5">
        <v>1</v>
      </c>
      <c r="E544" s="179" t="s">
        <v>466</v>
      </c>
      <c r="F544" s="179"/>
      <c r="G544" s="40">
        <v>12.9053</v>
      </c>
      <c r="H544" s="40">
        <v>10.2727</v>
      </c>
      <c r="I544" s="40">
        <v>4.4663000000000004</v>
      </c>
      <c r="J544" s="179">
        <f t="shared" si="26"/>
        <v>5.8064</v>
      </c>
      <c r="K544" s="55">
        <f t="shared" si="28"/>
        <v>52.652000000000001</v>
      </c>
      <c r="L544" s="55"/>
      <c r="M544" s="40">
        <v>5</v>
      </c>
      <c r="N544" s="41">
        <f t="shared" si="29"/>
        <v>1.1612800000000001</v>
      </c>
      <c r="O544" s="35"/>
      <c r="P544" s="6"/>
    </row>
    <row r="545" spans="1:16" x14ac:dyDescent="0.25">
      <c r="A545" s="54">
        <v>41394</v>
      </c>
      <c r="B545" s="40" t="s">
        <v>43</v>
      </c>
      <c r="C545" s="179" t="s">
        <v>38</v>
      </c>
      <c r="D545" s="5">
        <v>1</v>
      </c>
      <c r="E545" s="179" t="s">
        <v>496</v>
      </c>
      <c r="F545" s="179"/>
      <c r="G545" s="40">
        <v>12.7616</v>
      </c>
      <c r="H545" s="40">
        <v>9.8328000000000007</v>
      </c>
      <c r="I545" s="40">
        <v>4.4607000000000001</v>
      </c>
      <c r="J545" s="179">
        <f t="shared" si="26"/>
        <v>5.3721000000000005</v>
      </c>
      <c r="K545" s="55">
        <f t="shared" si="28"/>
        <v>58.575999999999979</v>
      </c>
      <c r="L545" s="55"/>
      <c r="M545" s="40">
        <v>5</v>
      </c>
      <c r="N545" s="41">
        <f t="shared" si="29"/>
        <v>1.0744200000000002</v>
      </c>
      <c r="O545" s="35"/>
      <c r="P545" s="6"/>
    </row>
    <row r="546" spans="1:16" x14ac:dyDescent="0.25">
      <c r="A546" s="54">
        <v>41394</v>
      </c>
      <c r="B546" s="40" t="s">
        <v>43</v>
      </c>
      <c r="C546" s="179" t="s">
        <v>38</v>
      </c>
      <c r="D546" s="5">
        <v>1</v>
      </c>
      <c r="E546" s="179" t="s">
        <v>497</v>
      </c>
      <c r="F546" s="179"/>
      <c r="G546" s="40">
        <v>12.1839</v>
      </c>
      <c r="H546" s="40">
        <v>9.4772999999999996</v>
      </c>
      <c r="I546" s="40">
        <v>4.3686999999999996</v>
      </c>
      <c r="J546" s="179">
        <f t="shared" si="26"/>
        <v>5.1086</v>
      </c>
      <c r="K546" s="55">
        <f t="shared" si="28"/>
        <v>54.131999999999991</v>
      </c>
      <c r="L546" s="55"/>
      <c r="M546" s="40">
        <v>5</v>
      </c>
      <c r="N546" s="41">
        <f t="shared" si="29"/>
        <v>1.02172</v>
      </c>
      <c r="O546" s="35"/>
      <c r="P546" s="6"/>
    </row>
    <row r="547" spans="1:16" x14ac:dyDescent="0.25">
      <c r="A547" s="54">
        <v>41394</v>
      </c>
      <c r="B547" s="40" t="s">
        <v>43</v>
      </c>
      <c r="C547" s="179" t="s">
        <v>38</v>
      </c>
      <c r="D547" s="5">
        <v>1</v>
      </c>
      <c r="E547" s="179" t="s">
        <v>498</v>
      </c>
      <c r="F547" s="179"/>
      <c r="G547" s="40">
        <v>12.517799999999999</v>
      </c>
      <c r="H547" s="40">
        <v>9.8117999999999999</v>
      </c>
      <c r="I547" s="40">
        <v>4.4622999999999999</v>
      </c>
      <c r="J547" s="179">
        <f t="shared" si="26"/>
        <v>5.3494999999999999</v>
      </c>
      <c r="K547" s="55">
        <f t="shared" si="28"/>
        <v>54.11999999999999</v>
      </c>
      <c r="L547" s="55"/>
      <c r="M547" s="40">
        <v>5</v>
      </c>
      <c r="N547" s="41">
        <f t="shared" si="29"/>
        <v>1.0699000000000001</v>
      </c>
      <c r="O547" s="35"/>
      <c r="P547" s="6"/>
    </row>
    <row r="548" spans="1:16" x14ac:dyDescent="0.25">
      <c r="A548" s="54">
        <v>41394</v>
      </c>
      <c r="B548" s="40" t="s">
        <v>43</v>
      </c>
      <c r="C548" s="179" t="s">
        <v>38</v>
      </c>
      <c r="D548" s="5">
        <v>1</v>
      </c>
      <c r="E548" s="179" t="s">
        <v>481</v>
      </c>
      <c r="F548" s="179"/>
      <c r="G548" s="40">
        <v>12.833600000000001</v>
      </c>
      <c r="H548" s="40">
        <v>10.141</v>
      </c>
      <c r="I548" s="40">
        <v>4.4059999999999997</v>
      </c>
      <c r="J548" s="179">
        <f t="shared" si="26"/>
        <v>5.7350000000000003</v>
      </c>
      <c r="K548" s="55">
        <f t="shared" si="28"/>
        <v>53.852000000000011</v>
      </c>
      <c r="L548" s="55"/>
      <c r="M548" s="40">
        <v>5</v>
      </c>
      <c r="N548" s="41">
        <f t="shared" si="29"/>
        <v>1.147</v>
      </c>
      <c r="O548" s="35"/>
      <c r="P548" s="6"/>
    </row>
    <row r="549" spans="1:16" x14ac:dyDescent="0.25">
      <c r="A549" s="54">
        <v>41394</v>
      </c>
      <c r="B549" s="40" t="s">
        <v>43</v>
      </c>
      <c r="C549" s="179" t="s">
        <v>38</v>
      </c>
      <c r="D549" s="5">
        <v>1</v>
      </c>
      <c r="E549" s="179" t="s">
        <v>482</v>
      </c>
      <c r="F549" s="179"/>
      <c r="G549" s="40">
        <v>12.5139</v>
      </c>
      <c r="H549" s="40">
        <v>10.015599999999999</v>
      </c>
      <c r="I549" s="40">
        <v>4.4210000000000003</v>
      </c>
      <c r="J549" s="179">
        <f t="shared" si="26"/>
        <v>5.5945999999999989</v>
      </c>
      <c r="K549" s="55">
        <f t="shared" si="28"/>
        <v>49.966000000000008</v>
      </c>
      <c r="L549" s="55"/>
      <c r="M549" s="40">
        <v>5</v>
      </c>
      <c r="N549" s="41">
        <f t="shared" si="29"/>
        <v>1.1189199999999997</v>
      </c>
      <c r="O549" s="35"/>
      <c r="P549" s="6"/>
    </row>
    <row r="550" spans="1:16" x14ac:dyDescent="0.25">
      <c r="A550" s="54">
        <v>41394</v>
      </c>
      <c r="B550" s="40" t="s">
        <v>43</v>
      </c>
      <c r="C550" s="179" t="s">
        <v>38</v>
      </c>
      <c r="D550" s="5">
        <v>1</v>
      </c>
      <c r="E550" s="179" t="s">
        <v>483</v>
      </c>
      <c r="F550" s="179"/>
      <c r="G550" s="40">
        <v>12.6844</v>
      </c>
      <c r="H550" s="40">
        <v>10.2653</v>
      </c>
      <c r="I550" s="40">
        <v>4.4936999999999996</v>
      </c>
      <c r="J550" s="179">
        <f t="shared" si="26"/>
        <v>5.7716000000000003</v>
      </c>
      <c r="K550" s="55">
        <f t="shared" si="28"/>
        <v>48.382000000000005</v>
      </c>
      <c r="L550" s="55"/>
      <c r="M550" s="40">
        <v>5</v>
      </c>
      <c r="N550" s="41">
        <f t="shared" si="29"/>
        <v>1.15432</v>
      </c>
      <c r="O550" s="35"/>
      <c r="P550" s="6"/>
    </row>
    <row r="551" spans="1:16" x14ac:dyDescent="0.25">
      <c r="A551" s="54">
        <v>41394</v>
      </c>
      <c r="B551" s="40" t="s">
        <v>43</v>
      </c>
      <c r="C551" s="179" t="s">
        <v>38</v>
      </c>
      <c r="D551" s="5">
        <v>1</v>
      </c>
      <c r="E551" s="179" t="s">
        <v>484</v>
      </c>
      <c r="F551" s="179"/>
      <c r="G551" s="40">
        <v>12.881600000000001</v>
      </c>
      <c r="H551" s="40">
        <v>10.4452</v>
      </c>
      <c r="I551" s="40">
        <v>4.4238999999999997</v>
      </c>
      <c r="J551" s="179">
        <f t="shared" si="26"/>
        <v>6.0213000000000001</v>
      </c>
      <c r="K551" s="55">
        <f t="shared" si="28"/>
        <v>48.728000000000016</v>
      </c>
      <c r="L551" s="55"/>
      <c r="M551" s="40">
        <v>5</v>
      </c>
      <c r="N551" s="41">
        <f t="shared" si="29"/>
        <v>1.2042600000000001</v>
      </c>
      <c r="O551" s="35"/>
      <c r="P551" s="6"/>
    </row>
    <row r="552" spans="1:16" x14ac:dyDescent="0.25">
      <c r="A552" s="54">
        <v>41394</v>
      </c>
      <c r="B552" s="40" t="s">
        <v>43</v>
      </c>
      <c r="C552" s="179" t="s">
        <v>38</v>
      </c>
      <c r="D552" s="5">
        <v>1</v>
      </c>
      <c r="E552" s="179" t="s">
        <v>485</v>
      </c>
      <c r="F552" s="179"/>
      <c r="G552" s="40">
        <v>13.551600000000001</v>
      </c>
      <c r="H552" s="40">
        <v>11.0901</v>
      </c>
      <c r="I552" s="40">
        <v>4.4547999999999996</v>
      </c>
      <c r="J552" s="179">
        <f t="shared" si="26"/>
        <v>6.6353</v>
      </c>
      <c r="K552" s="55">
        <f t="shared" si="28"/>
        <v>49.230000000000018</v>
      </c>
      <c r="L552" s="55"/>
      <c r="M552" s="40">
        <v>5</v>
      </c>
      <c r="N552" s="41">
        <f t="shared" si="29"/>
        <v>1.3270599999999999</v>
      </c>
      <c r="O552" s="35"/>
      <c r="P552" s="6"/>
    </row>
    <row r="553" spans="1:16" x14ac:dyDescent="0.25">
      <c r="A553" s="54">
        <v>41394</v>
      </c>
      <c r="B553" s="40" t="s">
        <v>43</v>
      </c>
      <c r="C553" s="179" t="s">
        <v>38</v>
      </c>
      <c r="D553" s="5">
        <v>1</v>
      </c>
      <c r="E553" s="179" t="s">
        <v>486</v>
      </c>
      <c r="F553" s="179"/>
      <c r="G553" s="40">
        <v>13.745200000000001</v>
      </c>
      <c r="H553" s="40">
        <v>11.527799999999999</v>
      </c>
      <c r="I553" s="40">
        <v>4.4428000000000001</v>
      </c>
      <c r="J553" s="179">
        <f t="shared" si="26"/>
        <v>7.0849999999999991</v>
      </c>
      <c r="K553" s="55">
        <f t="shared" si="28"/>
        <v>44.348000000000027</v>
      </c>
      <c r="L553" s="55"/>
      <c r="M553" s="40">
        <v>5</v>
      </c>
      <c r="N553" s="41">
        <f t="shared" si="29"/>
        <v>1.4169999999999998</v>
      </c>
      <c r="O553" s="35"/>
      <c r="P553" s="6"/>
    </row>
    <row r="554" spans="1:16" x14ac:dyDescent="0.25">
      <c r="A554" s="54">
        <v>41394</v>
      </c>
      <c r="B554" s="40" t="s">
        <v>43</v>
      </c>
      <c r="C554" s="179" t="s">
        <v>38</v>
      </c>
      <c r="D554" s="5">
        <v>1</v>
      </c>
      <c r="E554" s="179" t="s">
        <v>487</v>
      </c>
      <c r="F554" s="179"/>
      <c r="G554" s="40">
        <v>13.6214</v>
      </c>
      <c r="H554" s="40">
        <v>11.2356</v>
      </c>
      <c r="I554" s="40">
        <v>4.4074999999999998</v>
      </c>
      <c r="J554" s="179">
        <f t="shared" si="26"/>
        <v>6.8281000000000001</v>
      </c>
      <c r="K554" s="55">
        <f t="shared" si="28"/>
        <v>47.715999999999994</v>
      </c>
      <c r="L554" s="55"/>
      <c r="M554" s="40">
        <v>5</v>
      </c>
      <c r="N554" s="41">
        <f t="shared" si="29"/>
        <v>1.3656200000000001</v>
      </c>
      <c r="O554" s="35"/>
      <c r="P554" s="6"/>
    </row>
    <row r="555" spans="1:16" x14ac:dyDescent="0.25">
      <c r="A555" s="54">
        <v>41394</v>
      </c>
      <c r="B555" s="40" t="s">
        <v>43</v>
      </c>
      <c r="C555" s="179" t="s">
        <v>38</v>
      </c>
      <c r="D555" s="5">
        <v>1</v>
      </c>
      <c r="E555" s="179" t="s">
        <v>488</v>
      </c>
      <c r="F555" s="179"/>
      <c r="G555" s="40">
        <v>14.7575</v>
      </c>
      <c r="H555" s="40">
        <v>12.0078</v>
      </c>
      <c r="I555" s="40">
        <v>4.4546999999999999</v>
      </c>
      <c r="J555" s="179">
        <f t="shared" si="26"/>
        <v>7.5530999999999997</v>
      </c>
      <c r="K555" s="55">
        <f t="shared" si="28"/>
        <v>54.994000000000014</v>
      </c>
      <c r="L555" s="55"/>
      <c r="M555" s="40">
        <v>5</v>
      </c>
      <c r="N555" s="41">
        <f t="shared" si="29"/>
        <v>1.5106199999999999</v>
      </c>
      <c r="O555" s="35"/>
      <c r="P555" s="6"/>
    </row>
    <row r="556" spans="1:16" x14ac:dyDescent="0.25">
      <c r="A556" s="54">
        <v>41394</v>
      </c>
      <c r="B556" s="40" t="s">
        <v>43</v>
      </c>
      <c r="C556" s="179" t="s">
        <v>38</v>
      </c>
      <c r="D556" s="5">
        <v>1</v>
      </c>
      <c r="E556" s="179" t="s">
        <v>489</v>
      </c>
      <c r="F556" s="179"/>
      <c r="G556" s="40">
        <v>13.584099999999999</v>
      </c>
      <c r="H556" s="40">
        <v>11.158899999999999</v>
      </c>
      <c r="I556" s="40">
        <v>4.3918999999999997</v>
      </c>
      <c r="J556" s="179">
        <f t="shared" ref="J556:J619" si="30">+H556-I556</f>
        <v>6.7669999999999995</v>
      </c>
      <c r="K556" s="55">
        <f t="shared" si="28"/>
        <v>48.504000000000005</v>
      </c>
      <c r="L556" s="55"/>
      <c r="M556" s="40">
        <v>5</v>
      </c>
      <c r="N556" s="41">
        <f t="shared" si="29"/>
        <v>1.3533999999999999</v>
      </c>
      <c r="O556" s="35"/>
      <c r="P556" s="6"/>
    </row>
    <row r="557" spans="1:16" x14ac:dyDescent="0.25">
      <c r="A557" s="54">
        <v>41394</v>
      </c>
      <c r="B557" s="40" t="s">
        <v>43</v>
      </c>
      <c r="C557" s="179" t="s">
        <v>38</v>
      </c>
      <c r="D557" s="5">
        <v>1</v>
      </c>
      <c r="E557" s="179" t="s">
        <v>499</v>
      </c>
      <c r="F557" s="179"/>
      <c r="G557" s="40">
        <v>13.139699999999999</v>
      </c>
      <c r="H557" s="40">
        <v>10.870799999999999</v>
      </c>
      <c r="I557" s="40">
        <v>4.3921000000000001</v>
      </c>
      <c r="J557" s="179">
        <f t="shared" si="30"/>
        <v>6.478699999999999</v>
      </c>
      <c r="K557" s="55">
        <f t="shared" si="28"/>
        <v>45.378000000000007</v>
      </c>
      <c r="L557" s="55"/>
      <c r="M557" s="40">
        <v>5</v>
      </c>
      <c r="N557" s="41">
        <f t="shared" si="29"/>
        <v>1.2957399999999999</v>
      </c>
      <c r="O557" s="35"/>
      <c r="P557" s="6"/>
    </row>
    <row r="558" spans="1:16" x14ac:dyDescent="0.25">
      <c r="A558" s="54">
        <v>41394</v>
      </c>
      <c r="B558" s="40" t="s">
        <v>43</v>
      </c>
      <c r="C558" s="179" t="s">
        <v>38</v>
      </c>
      <c r="D558" s="5">
        <v>1</v>
      </c>
      <c r="E558" s="179" t="s">
        <v>500</v>
      </c>
      <c r="F558" s="179"/>
      <c r="G558" s="40">
        <v>12.4368</v>
      </c>
      <c r="H558" s="40">
        <v>10.565300000000001</v>
      </c>
      <c r="I558" s="40">
        <v>4.4420000000000002</v>
      </c>
      <c r="J558" s="179">
        <f t="shared" si="30"/>
        <v>6.1233000000000004</v>
      </c>
      <c r="K558" s="55">
        <f t="shared" si="28"/>
        <v>37.429999999999986</v>
      </c>
      <c r="L558" s="55"/>
      <c r="M558" s="40">
        <v>5</v>
      </c>
      <c r="N558" s="41">
        <f t="shared" si="29"/>
        <v>1.2246600000000001</v>
      </c>
      <c r="O558" s="35"/>
      <c r="P558" s="6"/>
    </row>
    <row r="559" spans="1:16" x14ac:dyDescent="0.25">
      <c r="A559" s="54">
        <v>41394</v>
      </c>
      <c r="B559" s="40" t="s">
        <v>43</v>
      </c>
      <c r="C559" s="179" t="s">
        <v>38</v>
      </c>
      <c r="D559" s="5">
        <v>2</v>
      </c>
      <c r="E559" s="179" t="s">
        <v>456</v>
      </c>
      <c r="F559" s="179"/>
      <c r="G559" s="40">
        <v>11.8773</v>
      </c>
      <c r="H559" s="40">
        <v>9.0709</v>
      </c>
      <c r="I559" s="40">
        <v>4.3985000000000003</v>
      </c>
      <c r="J559" s="179">
        <f t="shared" si="30"/>
        <v>4.6723999999999997</v>
      </c>
      <c r="K559" s="55">
        <f t="shared" si="28"/>
        <v>56.128</v>
      </c>
      <c r="L559" s="55"/>
      <c r="M559" s="40">
        <v>5</v>
      </c>
      <c r="N559" s="41">
        <f t="shared" si="29"/>
        <v>0.93447999999999998</v>
      </c>
      <c r="O559" s="35"/>
      <c r="P559" s="6"/>
    </row>
    <row r="560" spans="1:16" x14ac:dyDescent="0.25">
      <c r="A560" s="54">
        <v>41394</v>
      </c>
      <c r="B560" s="40" t="s">
        <v>43</v>
      </c>
      <c r="C560" s="179" t="s">
        <v>38</v>
      </c>
      <c r="D560" s="5">
        <v>2</v>
      </c>
      <c r="E560" s="179" t="s">
        <v>457</v>
      </c>
      <c r="F560" s="179"/>
      <c r="G560" s="40">
        <v>12.193099999999999</v>
      </c>
      <c r="H560" s="40">
        <v>9.3170000000000002</v>
      </c>
      <c r="I560" s="40">
        <v>4.4244000000000003</v>
      </c>
      <c r="J560" s="179">
        <f t="shared" si="30"/>
        <v>4.8925999999999998</v>
      </c>
      <c r="K560" s="55">
        <f t="shared" si="28"/>
        <v>57.521999999999977</v>
      </c>
      <c r="L560" s="55"/>
      <c r="M560" s="40">
        <v>5</v>
      </c>
      <c r="N560" s="41">
        <f t="shared" si="29"/>
        <v>0.97851999999999995</v>
      </c>
      <c r="O560" s="35"/>
      <c r="P560" s="6"/>
    </row>
    <row r="561" spans="1:16" x14ac:dyDescent="0.25">
      <c r="A561" s="54">
        <v>41394</v>
      </c>
      <c r="B561" s="40" t="s">
        <v>43</v>
      </c>
      <c r="C561" s="179" t="s">
        <v>38</v>
      </c>
      <c r="D561" s="5">
        <v>2</v>
      </c>
      <c r="E561" s="179" t="s">
        <v>470</v>
      </c>
      <c r="F561" s="179"/>
      <c r="G561" s="40">
        <v>12.5397</v>
      </c>
      <c r="H561" s="40">
        <v>9.8614999999999995</v>
      </c>
      <c r="I561" s="40">
        <v>4.4646999999999997</v>
      </c>
      <c r="J561" s="179">
        <f t="shared" si="30"/>
        <v>5.3967999999999998</v>
      </c>
      <c r="K561" s="55">
        <f t="shared" si="28"/>
        <v>53.564000000000007</v>
      </c>
      <c r="L561" s="55"/>
      <c r="M561" s="40">
        <v>5</v>
      </c>
      <c r="N561" s="41">
        <f t="shared" si="29"/>
        <v>1.0793599999999999</v>
      </c>
      <c r="O561" s="35"/>
      <c r="P561" s="6"/>
    </row>
    <row r="562" spans="1:16" x14ac:dyDescent="0.25">
      <c r="A562" s="54">
        <v>41394</v>
      </c>
      <c r="B562" s="40" t="s">
        <v>43</v>
      </c>
      <c r="C562" s="179" t="s">
        <v>38</v>
      </c>
      <c r="D562" s="5">
        <v>2</v>
      </c>
      <c r="E562" s="179" t="s">
        <v>471</v>
      </c>
      <c r="F562" s="179"/>
      <c r="G562" s="40">
        <v>12.658799999999999</v>
      </c>
      <c r="H562" s="40">
        <v>9.8862000000000005</v>
      </c>
      <c r="I562" s="40">
        <v>4.3932000000000002</v>
      </c>
      <c r="J562" s="179">
        <f t="shared" si="30"/>
        <v>5.4930000000000003</v>
      </c>
      <c r="K562" s="55">
        <f t="shared" si="28"/>
        <v>55.451999999999977</v>
      </c>
      <c r="L562" s="55"/>
      <c r="M562" s="40">
        <v>5</v>
      </c>
      <c r="N562" s="41">
        <f t="shared" si="29"/>
        <v>1.0986</v>
      </c>
      <c r="O562" s="35"/>
      <c r="P562" s="6"/>
    </row>
    <row r="563" spans="1:16" x14ac:dyDescent="0.25">
      <c r="A563" s="54">
        <v>41394</v>
      </c>
      <c r="B563" s="40" t="s">
        <v>43</v>
      </c>
      <c r="C563" s="179" t="s">
        <v>38</v>
      </c>
      <c r="D563" s="5">
        <v>2</v>
      </c>
      <c r="E563" s="179" t="s">
        <v>472</v>
      </c>
      <c r="F563" s="179"/>
      <c r="G563" s="40">
        <v>12.5235</v>
      </c>
      <c r="H563" s="40">
        <v>10.0762</v>
      </c>
      <c r="I563" s="40">
        <v>4.4071999999999996</v>
      </c>
      <c r="J563" s="179">
        <f t="shared" si="30"/>
        <v>5.6690000000000005</v>
      </c>
      <c r="K563" s="55">
        <f t="shared" si="28"/>
        <v>48.946000000000005</v>
      </c>
      <c r="L563" s="55"/>
      <c r="M563" s="40">
        <v>5</v>
      </c>
      <c r="N563" s="41">
        <f t="shared" si="29"/>
        <v>1.1338000000000001</v>
      </c>
      <c r="O563" s="35"/>
      <c r="P563" s="6"/>
    </row>
    <row r="564" spans="1:16" x14ac:dyDescent="0.25">
      <c r="A564" s="54">
        <v>41394</v>
      </c>
      <c r="B564" s="40" t="s">
        <v>43</v>
      </c>
      <c r="C564" s="179" t="s">
        <v>38</v>
      </c>
      <c r="D564" s="5">
        <v>2</v>
      </c>
      <c r="E564" s="179" t="s">
        <v>460</v>
      </c>
      <c r="F564" s="179"/>
      <c r="G564" s="40">
        <v>12.8073</v>
      </c>
      <c r="H564" s="40">
        <v>10.2621</v>
      </c>
      <c r="I564" s="40">
        <v>4.3974000000000002</v>
      </c>
      <c r="J564" s="179">
        <f t="shared" si="30"/>
        <v>5.8647</v>
      </c>
      <c r="K564" s="55">
        <f t="shared" si="28"/>
        <v>50.903999999999989</v>
      </c>
      <c r="L564" s="55"/>
      <c r="M564" s="40">
        <v>5</v>
      </c>
      <c r="N564" s="41">
        <f t="shared" si="29"/>
        <v>1.1729400000000001</v>
      </c>
      <c r="O564" s="35"/>
      <c r="P564" s="6"/>
    </row>
    <row r="565" spans="1:16" x14ac:dyDescent="0.25">
      <c r="A565" s="54">
        <v>41394</v>
      </c>
      <c r="B565" s="40" t="s">
        <v>43</v>
      </c>
      <c r="C565" s="179" t="s">
        <v>38</v>
      </c>
      <c r="D565" s="5">
        <v>2</v>
      </c>
      <c r="E565" s="179" t="s">
        <v>473</v>
      </c>
      <c r="F565" s="179"/>
      <c r="G565" s="40">
        <v>12.7875</v>
      </c>
      <c r="H565" s="40">
        <v>10.3688</v>
      </c>
      <c r="I565" s="40">
        <v>4.4673999999999996</v>
      </c>
      <c r="J565" s="179">
        <f t="shared" si="30"/>
        <v>5.9014000000000006</v>
      </c>
      <c r="K565" s="55">
        <f t="shared" si="28"/>
        <v>48.373999999999988</v>
      </c>
      <c r="L565" s="55"/>
      <c r="M565" s="40">
        <v>5</v>
      </c>
      <c r="N565" s="41">
        <f t="shared" si="29"/>
        <v>1.1802800000000002</v>
      </c>
      <c r="O565" s="35"/>
      <c r="P565" s="6"/>
    </row>
    <row r="566" spans="1:16" x14ac:dyDescent="0.25">
      <c r="A566" s="54">
        <v>41394</v>
      </c>
      <c r="B566" s="40" t="s">
        <v>43</v>
      </c>
      <c r="C566" s="179" t="s">
        <v>38</v>
      </c>
      <c r="D566" s="5">
        <v>2</v>
      </c>
      <c r="E566" s="179" t="s">
        <v>491</v>
      </c>
      <c r="F566" s="179"/>
      <c r="G566" s="40">
        <v>12.6754</v>
      </c>
      <c r="H566" s="40">
        <v>10.273099999999999</v>
      </c>
      <c r="I566" s="40">
        <v>4.3925000000000001</v>
      </c>
      <c r="J566" s="179">
        <f t="shared" si="30"/>
        <v>5.8805999999999994</v>
      </c>
      <c r="K566" s="55">
        <f t="shared" ref="K566:K597" si="31">100*(G566-H566)/M566</f>
        <v>48.046000000000006</v>
      </c>
      <c r="L566" s="55"/>
      <c r="M566" s="40">
        <v>5</v>
      </c>
      <c r="N566" s="41">
        <f t="shared" si="29"/>
        <v>1.1761199999999998</v>
      </c>
      <c r="O566" s="35"/>
      <c r="P566" s="6"/>
    </row>
    <row r="567" spans="1:16" x14ac:dyDescent="0.25">
      <c r="A567" s="54">
        <v>41394</v>
      </c>
      <c r="B567" s="40" t="s">
        <v>43</v>
      </c>
      <c r="C567" s="179" t="s">
        <v>38</v>
      </c>
      <c r="D567" s="5">
        <v>2</v>
      </c>
      <c r="E567" s="179" t="s">
        <v>501</v>
      </c>
      <c r="F567" s="179"/>
      <c r="G567" s="40">
        <v>13.07</v>
      </c>
      <c r="H567" s="40">
        <v>10.820499999999999</v>
      </c>
      <c r="I567" s="40">
        <v>4.4526000000000003</v>
      </c>
      <c r="J567" s="179">
        <f t="shared" si="30"/>
        <v>6.3678999999999988</v>
      </c>
      <c r="K567" s="55">
        <f t="shared" si="31"/>
        <v>44.990000000000023</v>
      </c>
      <c r="L567" s="55"/>
      <c r="M567" s="40">
        <v>5</v>
      </c>
      <c r="N567" s="41">
        <f t="shared" si="29"/>
        <v>1.2735799999999997</v>
      </c>
      <c r="O567" s="35"/>
      <c r="P567" s="6"/>
    </row>
    <row r="568" spans="1:16" x14ac:dyDescent="0.25">
      <c r="A568" s="54">
        <v>41394</v>
      </c>
      <c r="B568" s="40" t="s">
        <v>43</v>
      </c>
      <c r="C568" s="179" t="s">
        <v>38</v>
      </c>
      <c r="D568" s="5">
        <v>2</v>
      </c>
      <c r="E568" s="179" t="s">
        <v>502</v>
      </c>
      <c r="F568" s="179"/>
      <c r="G568" s="40">
        <v>13.0945</v>
      </c>
      <c r="H568" s="40">
        <v>10.766400000000001</v>
      </c>
      <c r="I568" s="40">
        <v>4.4474999999999998</v>
      </c>
      <c r="J568" s="179">
        <f t="shared" si="30"/>
        <v>6.3189000000000011</v>
      </c>
      <c r="K568" s="55">
        <f t="shared" si="31"/>
        <v>46.561999999999983</v>
      </c>
      <c r="L568" s="55"/>
      <c r="M568" s="40">
        <v>5</v>
      </c>
      <c r="N568" s="41">
        <f t="shared" si="29"/>
        <v>1.2637800000000001</v>
      </c>
      <c r="O568" s="35"/>
      <c r="P568" s="6"/>
    </row>
    <row r="569" spans="1:16" x14ac:dyDescent="0.25">
      <c r="A569" s="54">
        <v>41394</v>
      </c>
      <c r="B569" s="40" t="s">
        <v>43</v>
      </c>
      <c r="C569" s="179" t="s">
        <v>38</v>
      </c>
      <c r="D569" s="5">
        <v>2</v>
      </c>
      <c r="E569" s="179" t="s">
        <v>503</v>
      </c>
      <c r="F569" s="179"/>
      <c r="G569" s="40">
        <v>13.56</v>
      </c>
      <c r="H569" s="40">
        <v>11.4437</v>
      </c>
      <c r="I569" s="40">
        <v>4.4875999999999996</v>
      </c>
      <c r="J569" s="179">
        <f t="shared" si="30"/>
        <v>6.9561000000000002</v>
      </c>
      <c r="K569" s="55">
        <f t="shared" si="31"/>
        <v>42.326000000000015</v>
      </c>
      <c r="L569" s="55"/>
      <c r="M569" s="40">
        <v>5</v>
      </c>
      <c r="N569" s="41">
        <f t="shared" si="29"/>
        <v>1.3912200000000001</v>
      </c>
      <c r="O569" s="35"/>
      <c r="P569" s="6"/>
    </row>
    <row r="570" spans="1:16" x14ac:dyDescent="0.25">
      <c r="A570" s="54">
        <v>41394</v>
      </c>
      <c r="B570" s="40" t="s">
        <v>43</v>
      </c>
      <c r="C570" s="179" t="s">
        <v>38</v>
      </c>
      <c r="D570" s="5">
        <v>2</v>
      </c>
      <c r="E570" s="179" t="s">
        <v>504</v>
      </c>
      <c r="F570" s="179"/>
      <c r="G570" s="40">
        <v>13.3675</v>
      </c>
      <c r="H570" s="40">
        <v>11.1937</v>
      </c>
      <c r="I570" s="40">
        <v>4.3955000000000002</v>
      </c>
      <c r="J570" s="179">
        <f t="shared" si="30"/>
        <v>6.7981999999999996</v>
      </c>
      <c r="K570" s="55">
        <f t="shared" si="31"/>
        <v>43.475999999999999</v>
      </c>
      <c r="L570" s="55"/>
      <c r="M570" s="40">
        <v>5</v>
      </c>
      <c r="N570" s="41">
        <f t="shared" si="29"/>
        <v>1.35964</v>
      </c>
      <c r="O570" s="35"/>
      <c r="P570" s="6"/>
    </row>
    <row r="571" spans="1:16" x14ac:dyDescent="0.25">
      <c r="A571" s="54">
        <v>41394</v>
      </c>
      <c r="B571" s="40" t="s">
        <v>43</v>
      </c>
      <c r="C571" s="179" t="s">
        <v>38</v>
      </c>
      <c r="D571" s="5">
        <v>2</v>
      </c>
      <c r="E571" s="179" t="s">
        <v>505</v>
      </c>
      <c r="F571" s="179"/>
      <c r="G571" s="40">
        <v>13.651199999999999</v>
      </c>
      <c r="H571" s="40">
        <v>11.4857</v>
      </c>
      <c r="I571" s="40">
        <v>4.3947000000000003</v>
      </c>
      <c r="J571" s="179">
        <f t="shared" si="30"/>
        <v>7.0909999999999993</v>
      </c>
      <c r="K571" s="55">
        <f t="shared" si="31"/>
        <v>43.309999999999995</v>
      </c>
      <c r="L571" s="55"/>
      <c r="M571" s="40">
        <v>5</v>
      </c>
      <c r="N571" s="41">
        <f t="shared" si="29"/>
        <v>1.4181999999999999</v>
      </c>
      <c r="O571" s="35"/>
      <c r="P571" s="6"/>
    </row>
    <row r="572" spans="1:16" x14ac:dyDescent="0.25">
      <c r="A572" s="54">
        <v>41394</v>
      </c>
      <c r="B572" s="40" t="s">
        <v>43</v>
      </c>
      <c r="C572" s="179" t="s">
        <v>38</v>
      </c>
      <c r="D572" s="5">
        <v>2</v>
      </c>
      <c r="E572" s="179" t="s">
        <v>506</v>
      </c>
      <c r="F572" s="179"/>
      <c r="G572" s="40">
        <v>13.412800000000001</v>
      </c>
      <c r="H572" s="40">
        <v>11.2216</v>
      </c>
      <c r="I572" s="40">
        <v>4.4955999999999996</v>
      </c>
      <c r="J572" s="179">
        <f t="shared" si="30"/>
        <v>6.7260000000000009</v>
      </c>
      <c r="K572" s="55">
        <f t="shared" si="31"/>
        <v>43.824000000000005</v>
      </c>
      <c r="L572" s="55"/>
      <c r="M572" s="40">
        <v>5</v>
      </c>
      <c r="N572" s="41">
        <f t="shared" si="29"/>
        <v>1.3452000000000002</v>
      </c>
      <c r="O572" s="35"/>
      <c r="P572" s="6"/>
    </row>
    <row r="573" spans="1:16" x14ac:dyDescent="0.25">
      <c r="A573" s="54">
        <v>41394</v>
      </c>
      <c r="B573" s="40" t="s">
        <v>43</v>
      </c>
      <c r="C573" s="179" t="s">
        <v>38</v>
      </c>
      <c r="D573" s="5">
        <v>2</v>
      </c>
      <c r="E573" s="179" t="s">
        <v>507</v>
      </c>
      <c r="F573" s="179"/>
      <c r="G573" s="40">
        <v>12.777699999999999</v>
      </c>
      <c r="H573" s="40">
        <v>11.1119</v>
      </c>
      <c r="I573" s="40">
        <v>4.4255000000000004</v>
      </c>
      <c r="J573" s="179">
        <f t="shared" si="30"/>
        <v>6.6863999999999999</v>
      </c>
      <c r="K573" s="55">
        <f t="shared" si="31"/>
        <v>33.315999999999981</v>
      </c>
      <c r="L573" s="55"/>
      <c r="M573" s="40">
        <v>5</v>
      </c>
      <c r="N573" s="41">
        <f t="shared" si="29"/>
        <v>1.33728</v>
      </c>
      <c r="O573" s="35"/>
      <c r="P573" s="6"/>
    </row>
    <row r="574" spans="1:16" x14ac:dyDescent="0.25">
      <c r="A574" s="54">
        <v>41394</v>
      </c>
      <c r="B574" s="40" t="s">
        <v>44</v>
      </c>
      <c r="C574" s="179" t="s">
        <v>38</v>
      </c>
      <c r="D574" s="5">
        <v>1</v>
      </c>
      <c r="E574" s="179" t="s">
        <v>453</v>
      </c>
      <c r="F574" s="179"/>
      <c r="G574" s="40">
        <v>11.3279</v>
      </c>
      <c r="H574" s="40">
        <v>7.6814</v>
      </c>
      <c r="I574" s="40">
        <v>4.4036</v>
      </c>
      <c r="J574" s="179">
        <f t="shared" si="30"/>
        <v>3.2778</v>
      </c>
      <c r="K574" s="55">
        <f t="shared" si="31"/>
        <v>72.929999999999993</v>
      </c>
      <c r="L574" s="55"/>
      <c r="M574" s="40">
        <v>5</v>
      </c>
      <c r="N574" s="41">
        <f t="shared" si="29"/>
        <v>0.65556000000000003</v>
      </c>
      <c r="O574" s="35"/>
      <c r="P574" s="6"/>
    </row>
    <row r="575" spans="1:16" x14ac:dyDescent="0.25">
      <c r="A575" s="54">
        <v>41394</v>
      </c>
      <c r="B575" s="40" t="s">
        <v>44</v>
      </c>
      <c r="C575" s="179" t="s">
        <v>38</v>
      </c>
      <c r="D575" s="5">
        <v>1</v>
      </c>
      <c r="E575" s="179" t="s">
        <v>454</v>
      </c>
      <c r="F575" s="179"/>
      <c r="G575" s="40">
        <v>13.4579</v>
      </c>
      <c r="H575" s="40">
        <v>11.086</v>
      </c>
      <c r="I575" s="40">
        <v>4.4066000000000001</v>
      </c>
      <c r="J575" s="179">
        <f t="shared" si="30"/>
        <v>6.6794000000000002</v>
      </c>
      <c r="K575" s="55">
        <f t="shared" si="31"/>
        <v>47.438000000000002</v>
      </c>
      <c r="L575" s="55"/>
      <c r="M575" s="40">
        <v>5</v>
      </c>
      <c r="N575" s="41">
        <f t="shared" si="29"/>
        <v>1.33588</v>
      </c>
      <c r="O575" s="35"/>
      <c r="P575" s="6"/>
    </row>
    <row r="576" spans="1:16" x14ac:dyDescent="0.25">
      <c r="A576" s="54">
        <v>41394</v>
      </c>
      <c r="B576" s="40" t="s">
        <v>44</v>
      </c>
      <c r="C576" s="179" t="s">
        <v>38</v>
      </c>
      <c r="D576" s="5">
        <v>1</v>
      </c>
      <c r="E576" s="179" t="s">
        <v>455</v>
      </c>
      <c r="F576" s="179"/>
      <c r="G576" s="40">
        <v>14.4217</v>
      </c>
      <c r="H576" s="40">
        <v>12.200699999999999</v>
      </c>
      <c r="I576" s="40">
        <v>4.4028</v>
      </c>
      <c r="J576" s="179">
        <f t="shared" si="30"/>
        <v>7.7978999999999994</v>
      </c>
      <c r="K576" s="55">
        <f t="shared" si="31"/>
        <v>44.42</v>
      </c>
      <c r="L576" s="55"/>
      <c r="M576" s="40">
        <v>5</v>
      </c>
      <c r="N576" s="41">
        <f t="shared" si="29"/>
        <v>1.55958</v>
      </c>
      <c r="O576" s="35"/>
      <c r="P576" s="6"/>
    </row>
    <row r="577" spans="1:16" x14ac:dyDescent="0.25">
      <c r="A577" s="54">
        <v>41394</v>
      </c>
      <c r="B577" s="40" t="s">
        <v>44</v>
      </c>
      <c r="C577" s="179" t="s">
        <v>38</v>
      </c>
      <c r="D577" s="5">
        <v>1</v>
      </c>
      <c r="E577" s="179" t="s">
        <v>465</v>
      </c>
      <c r="F577" s="179"/>
      <c r="G577" s="40">
        <v>14.098699999999999</v>
      </c>
      <c r="H577" s="40">
        <v>12.119</v>
      </c>
      <c r="I577" s="40">
        <v>4.4009</v>
      </c>
      <c r="J577" s="179">
        <f t="shared" si="30"/>
        <v>7.7180999999999997</v>
      </c>
      <c r="K577" s="55">
        <f t="shared" si="31"/>
        <v>39.593999999999987</v>
      </c>
      <c r="L577" s="55"/>
      <c r="M577" s="40">
        <v>5</v>
      </c>
      <c r="N577" s="41">
        <f t="shared" si="29"/>
        <v>1.54362</v>
      </c>
      <c r="O577" s="35"/>
      <c r="P577" s="6"/>
    </row>
    <row r="578" spans="1:16" x14ac:dyDescent="0.25">
      <c r="A578" s="54">
        <v>41394</v>
      </c>
      <c r="B578" s="40" t="s">
        <v>44</v>
      </c>
      <c r="C578" s="179" t="s">
        <v>38</v>
      </c>
      <c r="D578" s="5">
        <v>1</v>
      </c>
      <c r="E578" s="179" t="s">
        <v>466</v>
      </c>
      <c r="F578" s="179"/>
      <c r="G578" s="40">
        <v>14.807</v>
      </c>
      <c r="H578" s="40">
        <v>12.838699999999999</v>
      </c>
      <c r="I578" s="40">
        <v>4.4306999999999999</v>
      </c>
      <c r="J578" s="179">
        <f t="shared" si="30"/>
        <v>8.4079999999999995</v>
      </c>
      <c r="K578" s="55">
        <f t="shared" si="31"/>
        <v>39.366000000000021</v>
      </c>
      <c r="L578" s="55"/>
      <c r="M578" s="40">
        <v>5</v>
      </c>
      <c r="N578" s="41">
        <f t="shared" si="29"/>
        <v>1.6816</v>
      </c>
      <c r="O578" s="35"/>
      <c r="P578" s="6"/>
    </row>
    <row r="579" spans="1:16" x14ac:dyDescent="0.25">
      <c r="A579" s="54">
        <v>41394</v>
      </c>
      <c r="B579" s="40" t="s">
        <v>44</v>
      </c>
      <c r="C579" s="179" t="s">
        <v>38</v>
      </c>
      <c r="D579" s="5">
        <v>1</v>
      </c>
      <c r="E579" s="179" t="s">
        <v>490</v>
      </c>
      <c r="F579" s="179"/>
      <c r="G579" s="40">
        <v>14.5962</v>
      </c>
      <c r="H579" s="40">
        <v>12.420199999999999</v>
      </c>
      <c r="I579" s="40">
        <v>4.4592000000000001</v>
      </c>
      <c r="J579" s="179">
        <f t="shared" si="30"/>
        <v>7.9609999999999994</v>
      </c>
      <c r="K579" s="55">
        <f t="shared" si="31"/>
        <v>43.52</v>
      </c>
      <c r="L579" s="55"/>
      <c r="M579" s="40">
        <v>5</v>
      </c>
      <c r="N579" s="41">
        <f t="shared" si="29"/>
        <v>1.5921999999999998</v>
      </c>
      <c r="O579" s="35"/>
      <c r="P579" s="6"/>
    </row>
    <row r="580" spans="1:16" x14ac:dyDescent="0.25">
      <c r="A580" s="54">
        <v>41394</v>
      </c>
      <c r="B580" s="40" t="s">
        <v>44</v>
      </c>
      <c r="C580" s="179" t="s">
        <v>38</v>
      </c>
      <c r="D580" s="5">
        <v>1</v>
      </c>
      <c r="E580" s="179" t="s">
        <v>508</v>
      </c>
      <c r="F580" s="179"/>
      <c r="G580" s="40">
        <v>14.426500000000001</v>
      </c>
      <c r="H580" s="40">
        <v>12.483499999999999</v>
      </c>
      <c r="I580" s="40">
        <v>4.4855999999999998</v>
      </c>
      <c r="J580" s="179">
        <f t="shared" si="30"/>
        <v>7.9978999999999996</v>
      </c>
      <c r="K580" s="55">
        <f t="shared" si="31"/>
        <v>38.860000000000028</v>
      </c>
      <c r="L580" s="55"/>
      <c r="M580" s="40">
        <v>5</v>
      </c>
      <c r="N580" s="41">
        <f t="shared" si="29"/>
        <v>1.59958</v>
      </c>
      <c r="O580" s="35"/>
      <c r="P580" s="6"/>
    </row>
    <row r="581" spans="1:16" x14ac:dyDescent="0.25">
      <c r="A581" s="54">
        <v>41394</v>
      </c>
      <c r="B581" s="40" t="s">
        <v>44</v>
      </c>
      <c r="C581" s="179" t="s">
        <v>38</v>
      </c>
      <c r="D581" s="5">
        <v>1</v>
      </c>
      <c r="E581" s="179" t="s">
        <v>509</v>
      </c>
      <c r="F581" s="179"/>
      <c r="G581" s="40">
        <v>13.032</v>
      </c>
      <c r="H581" s="40">
        <v>11.6632</v>
      </c>
      <c r="I581" s="40">
        <v>4.4020000000000001</v>
      </c>
      <c r="J581" s="179">
        <f t="shared" si="30"/>
        <v>7.2611999999999997</v>
      </c>
      <c r="K581" s="55">
        <f t="shared" si="31"/>
        <v>27.376000000000005</v>
      </c>
      <c r="L581" s="55"/>
      <c r="M581" s="40">
        <v>5</v>
      </c>
      <c r="N581" s="41">
        <f t="shared" si="29"/>
        <v>1.45224</v>
      </c>
      <c r="O581" s="35"/>
      <c r="P581" s="6"/>
    </row>
    <row r="582" spans="1:16" x14ac:dyDescent="0.25">
      <c r="A582" s="54">
        <v>41394</v>
      </c>
      <c r="B582" s="40" t="s">
        <v>44</v>
      </c>
      <c r="C582" s="179" t="s">
        <v>38</v>
      </c>
      <c r="D582" s="5">
        <v>2</v>
      </c>
      <c r="E582" s="179" t="s">
        <v>453</v>
      </c>
      <c r="F582" s="179"/>
      <c r="G582" s="40">
        <v>13.8375</v>
      </c>
      <c r="H582" s="40">
        <v>11.3447</v>
      </c>
      <c r="I582" s="40">
        <v>4.4157999999999999</v>
      </c>
      <c r="J582" s="179">
        <f t="shared" si="30"/>
        <v>6.9288999999999996</v>
      </c>
      <c r="K582" s="55">
        <f t="shared" si="31"/>
        <v>49.856000000000016</v>
      </c>
      <c r="L582" s="55"/>
      <c r="M582" s="40">
        <v>5</v>
      </c>
      <c r="N582" s="41">
        <f t="shared" si="29"/>
        <v>1.38578</v>
      </c>
      <c r="O582" s="35"/>
      <c r="P582" s="6"/>
    </row>
    <row r="583" spans="1:16" x14ac:dyDescent="0.25">
      <c r="A583" s="54">
        <v>41394</v>
      </c>
      <c r="B583" s="40" t="s">
        <v>44</v>
      </c>
      <c r="C583" s="179" t="s">
        <v>38</v>
      </c>
      <c r="D583" s="5">
        <v>2</v>
      </c>
      <c r="E583" s="179" t="s">
        <v>454</v>
      </c>
      <c r="F583" s="179"/>
      <c r="G583" s="40">
        <v>13.113799999999999</v>
      </c>
      <c r="H583" s="40">
        <v>10.5931</v>
      </c>
      <c r="I583" s="40">
        <v>4.4145000000000003</v>
      </c>
      <c r="J583" s="179">
        <f t="shared" si="30"/>
        <v>6.1785999999999994</v>
      </c>
      <c r="K583" s="55">
        <f t="shared" si="31"/>
        <v>50.413999999999994</v>
      </c>
      <c r="L583" s="55"/>
      <c r="M583" s="40">
        <v>5</v>
      </c>
      <c r="N583" s="41">
        <f t="shared" si="29"/>
        <v>1.2357199999999999</v>
      </c>
      <c r="O583" s="35"/>
      <c r="P583" s="6"/>
    </row>
    <row r="584" spans="1:16" x14ac:dyDescent="0.25">
      <c r="A584" s="54">
        <v>41394</v>
      </c>
      <c r="B584" s="40" t="s">
        <v>44</v>
      </c>
      <c r="C584" s="179" t="s">
        <v>38</v>
      </c>
      <c r="D584" s="5">
        <v>2</v>
      </c>
      <c r="E584" s="179" t="s">
        <v>455</v>
      </c>
      <c r="F584" s="179"/>
      <c r="G584" s="40">
        <v>14.3552</v>
      </c>
      <c r="H584" s="40">
        <v>12.154500000000001</v>
      </c>
      <c r="I584" s="40">
        <v>4.4382000000000001</v>
      </c>
      <c r="J584" s="179">
        <f t="shared" si="30"/>
        <v>7.7163000000000004</v>
      </c>
      <c r="K584" s="55">
        <f t="shared" si="31"/>
        <v>44.013999999999989</v>
      </c>
      <c r="L584" s="55"/>
      <c r="M584" s="40">
        <v>5</v>
      </c>
      <c r="N584" s="41">
        <f t="shared" si="29"/>
        <v>1.5432600000000001</v>
      </c>
      <c r="O584" s="35"/>
      <c r="P584" s="6"/>
    </row>
    <row r="585" spans="1:16" x14ac:dyDescent="0.25">
      <c r="A585" s="54">
        <v>41394</v>
      </c>
      <c r="B585" s="40" t="s">
        <v>44</v>
      </c>
      <c r="C585" s="179" t="s">
        <v>38</v>
      </c>
      <c r="D585" s="5">
        <v>2</v>
      </c>
      <c r="E585" s="179" t="s">
        <v>465</v>
      </c>
      <c r="F585" s="179"/>
      <c r="G585" s="40">
        <v>15.140499999999999</v>
      </c>
      <c r="H585" s="40">
        <v>12.9757</v>
      </c>
      <c r="I585" s="40">
        <v>4.3936999999999999</v>
      </c>
      <c r="J585" s="179">
        <f t="shared" si="30"/>
        <v>8.5820000000000007</v>
      </c>
      <c r="K585" s="55">
        <f t="shared" si="31"/>
        <v>43.295999999999992</v>
      </c>
      <c r="L585" s="55"/>
      <c r="M585" s="40">
        <v>5</v>
      </c>
      <c r="N585" s="41">
        <f t="shared" si="29"/>
        <v>1.7164000000000001</v>
      </c>
      <c r="O585" s="35"/>
      <c r="P585" s="6"/>
    </row>
    <row r="586" spans="1:16" x14ac:dyDescent="0.25">
      <c r="A586" s="54">
        <v>41394</v>
      </c>
      <c r="B586" s="40" t="s">
        <v>44</v>
      </c>
      <c r="C586" s="179" t="s">
        <v>38</v>
      </c>
      <c r="D586" s="5">
        <v>2</v>
      </c>
      <c r="E586" s="179" t="s">
        <v>466</v>
      </c>
      <c r="F586" s="179"/>
      <c r="G586" s="40">
        <v>15.4946</v>
      </c>
      <c r="H586" s="40">
        <v>13.400700000000001</v>
      </c>
      <c r="I586" s="40">
        <v>4.4474999999999998</v>
      </c>
      <c r="J586" s="179">
        <f t="shared" si="30"/>
        <v>8.9532000000000007</v>
      </c>
      <c r="K586" s="55">
        <f t="shared" si="31"/>
        <v>41.877999999999993</v>
      </c>
      <c r="L586" s="55"/>
      <c r="M586" s="40">
        <v>5</v>
      </c>
      <c r="N586" s="41">
        <f t="shared" si="29"/>
        <v>1.7906400000000002</v>
      </c>
      <c r="O586" s="35"/>
      <c r="P586" s="6"/>
    </row>
    <row r="587" spans="1:16" x14ac:dyDescent="0.25">
      <c r="A587" s="54">
        <v>41394</v>
      </c>
      <c r="B587" s="40" t="s">
        <v>44</v>
      </c>
      <c r="C587" s="179" t="s">
        <v>38</v>
      </c>
      <c r="D587" s="5">
        <v>2</v>
      </c>
      <c r="E587" s="179" t="s">
        <v>490</v>
      </c>
      <c r="F587" s="179"/>
      <c r="G587" s="40">
        <v>15.119199999999999</v>
      </c>
      <c r="H587" s="40">
        <v>13.1769</v>
      </c>
      <c r="I587" s="40">
        <v>4.4413999999999998</v>
      </c>
      <c r="J587" s="179">
        <f t="shared" si="30"/>
        <v>8.7355</v>
      </c>
      <c r="K587" s="55">
        <f t="shared" si="31"/>
        <v>38.845999999999989</v>
      </c>
      <c r="L587" s="55"/>
      <c r="M587" s="40">
        <v>5</v>
      </c>
      <c r="N587" s="41">
        <f t="shared" si="29"/>
        <v>1.7471000000000001</v>
      </c>
      <c r="O587" s="35"/>
      <c r="P587" s="6"/>
    </row>
    <row r="588" spans="1:16" x14ac:dyDescent="0.25">
      <c r="A588" s="54">
        <v>41394</v>
      </c>
      <c r="B588" s="40" t="s">
        <v>44</v>
      </c>
      <c r="C588" s="179" t="s">
        <v>38</v>
      </c>
      <c r="D588" s="5">
        <v>2</v>
      </c>
      <c r="E588" s="179" t="s">
        <v>508</v>
      </c>
      <c r="F588" s="179"/>
      <c r="G588" s="40">
        <v>15.027900000000001</v>
      </c>
      <c r="H588" s="40">
        <v>13.132199999999999</v>
      </c>
      <c r="I588" s="40">
        <v>4.4600999999999997</v>
      </c>
      <c r="J588" s="179">
        <f t="shared" si="30"/>
        <v>8.6721000000000004</v>
      </c>
      <c r="K588" s="55">
        <f t="shared" si="31"/>
        <v>37.91400000000003</v>
      </c>
      <c r="L588" s="55"/>
      <c r="M588" s="40">
        <v>5</v>
      </c>
      <c r="N588" s="41">
        <f t="shared" si="29"/>
        <v>1.7344200000000001</v>
      </c>
      <c r="O588" s="35"/>
      <c r="P588" s="6"/>
    </row>
    <row r="589" spans="1:16" x14ac:dyDescent="0.25">
      <c r="A589" s="54">
        <v>41394</v>
      </c>
      <c r="B589" s="40" t="s">
        <v>44</v>
      </c>
      <c r="C589" s="179" t="s">
        <v>38</v>
      </c>
      <c r="D589" s="5">
        <v>2</v>
      </c>
      <c r="E589" s="179" t="s">
        <v>509</v>
      </c>
      <c r="F589" s="179"/>
      <c r="G589" s="40">
        <v>13.404400000000001</v>
      </c>
      <c r="H589" s="40">
        <v>11.677</v>
      </c>
      <c r="I589" s="40">
        <v>4.4641000000000002</v>
      </c>
      <c r="J589" s="179">
        <f t="shared" si="30"/>
        <v>7.2128999999999994</v>
      </c>
      <c r="K589" s="55">
        <f t="shared" si="31"/>
        <v>34.548000000000023</v>
      </c>
      <c r="L589" s="55"/>
      <c r="M589" s="40">
        <v>5</v>
      </c>
      <c r="N589" s="41">
        <f t="shared" si="29"/>
        <v>1.44258</v>
      </c>
      <c r="O589" s="35"/>
      <c r="P589" s="6"/>
    </row>
    <row r="590" spans="1:16" x14ac:dyDescent="0.25">
      <c r="A590" s="54">
        <v>41394</v>
      </c>
      <c r="B590" s="40" t="s">
        <v>44</v>
      </c>
      <c r="C590" s="179" t="s">
        <v>38</v>
      </c>
      <c r="D590" s="5">
        <v>2</v>
      </c>
      <c r="E590" s="179" t="s">
        <v>510</v>
      </c>
      <c r="F590" s="179"/>
      <c r="G590" s="40">
        <v>14.600899999999999</v>
      </c>
      <c r="H590" s="40">
        <v>12.756399999999999</v>
      </c>
      <c r="I590" s="40">
        <v>4.4516999999999998</v>
      </c>
      <c r="J590" s="179">
        <f t="shared" si="30"/>
        <v>8.3047000000000004</v>
      </c>
      <c r="K590" s="55">
        <f t="shared" si="31"/>
        <v>36.89</v>
      </c>
      <c r="L590" s="55"/>
      <c r="M590" s="40">
        <v>5</v>
      </c>
      <c r="N590" s="41">
        <f t="shared" si="29"/>
        <v>1.6609400000000001</v>
      </c>
      <c r="O590" s="35"/>
      <c r="P590" s="6"/>
    </row>
    <row r="591" spans="1:16" x14ac:dyDescent="0.25">
      <c r="A591" s="54">
        <v>41394</v>
      </c>
      <c r="B591" s="40" t="s">
        <v>44</v>
      </c>
      <c r="C591" s="179" t="s">
        <v>38</v>
      </c>
      <c r="D591" s="5">
        <v>2</v>
      </c>
      <c r="E591" s="179" t="s">
        <v>511</v>
      </c>
      <c r="F591" s="179"/>
      <c r="G591" s="40">
        <v>15.1525</v>
      </c>
      <c r="H591" s="40">
        <v>13.1905</v>
      </c>
      <c r="I591" s="40">
        <v>4.4901999999999997</v>
      </c>
      <c r="J591" s="179">
        <f t="shared" si="30"/>
        <v>8.7003000000000004</v>
      </c>
      <c r="K591" s="55">
        <f t="shared" si="31"/>
        <v>39.239999999999995</v>
      </c>
      <c r="L591" s="55"/>
      <c r="M591" s="40">
        <v>5</v>
      </c>
      <c r="N591" s="41">
        <f t="shared" si="29"/>
        <v>1.7400600000000002</v>
      </c>
      <c r="O591" s="35"/>
      <c r="P591" s="6"/>
    </row>
    <row r="592" spans="1:16" x14ac:dyDescent="0.25">
      <c r="A592" s="54">
        <v>41394</v>
      </c>
      <c r="B592" s="40" t="s">
        <v>44</v>
      </c>
      <c r="C592" s="179" t="s">
        <v>38</v>
      </c>
      <c r="D592" s="5">
        <v>2</v>
      </c>
      <c r="E592" s="179" t="s">
        <v>512</v>
      </c>
      <c r="F592" s="179"/>
      <c r="G592" s="40">
        <v>14.189299999999999</v>
      </c>
      <c r="H592" s="40">
        <v>12.416600000000001</v>
      </c>
      <c r="I592" s="40">
        <v>4.4185999999999996</v>
      </c>
      <c r="J592" s="179">
        <f t="shared" si="30"/>
        <v>7.9980000000000011</v>
      </c>
      <c r="K592" s="55">
        <f t="shared" si="31"/>
        <v>35.453999999999972</v>
      </c>
      <c r="L592" s="55"/>
      <c r="M592" s="40">
        <v>5</v>
      </c>
      <c r="N592" s="41">
        <f t="shared" si="29"/>
        <v>1.5996000000000001</v>
      </c>
      <c r="O592" s="35"/>
      <c r="P592" s="6"/>
    </row>
    <row r="593" spans="1:16" x14ac:dyDescent="0.25">
      <c r="A593" s="54">
        <v>41394</v>
      </c>
      <c r="B593" s="40" t="s">
        <v>44</v>
      </c>
      <c r="C593" s="179" t="s">
        <v>38</v>
      </c>
      <c r="D593" s="5">
        <v>2</v>
      </c>
      <c r="E593" s="179" t="s">
        <v>513</v>
      </c>
      <c r="F593" s="179"/>
      <c r="G593" s="40">
        <v>14.796200000000001</v>
      </c>
      <c r="H593" s="40">
        <v>12.9407</v>
      </c>
      <c r="I593" s="40">
        <v>4.4488000000000003</v>
      </c>
      <c r="J593" s="179">
        <f t="shared" si="30"/>
        <v>8.4918999999999993</v>
      </c>
      <c r="K593" s="55">
        <f t="shared" si="31"/>
        <v>37.110000000000021</v>
      </c>
      <c r="L593" s="55"/>
      <c r="M593" s="40">
        <v>5</v>
      </c>
      <c r="N593" s="41">
        <f t="shared" si="29"/>
        <v>1.6983799999999998</v>
      </c>
      <c r="O593" s="35"/>
      <c r="P593" s="6"/>
    </row>
    <row r="594" spans="1:16" x14ac:dyDescent="0.25">
      <c r="A594" s="54">
        <v>41394</v>
      </c>
      <c r="B594" s="40" t="s">
        <v>44</v>
      </c>
      <c r="C594" s="179" t="s">
        <v>38</v>
      </c>
      <c r="D594" s="5">
        <v>2</v>
      </c>
      <c r="E594" s="179" t="s">
        <v>514</v>
      </c>
      <c r="F594" s="179"/>
      <c r="G594" s="40">
        <v>14.2219</v>
      </c>
      <c r="H594" s="40">
        <v>12.4953</v>
      </c>
      <c r="I594" s="40">
        <v>4.4630999999999998</v>
      </c>
      <c r="J594" s="179">
        <f t="shared" si="30"/>
        <v>8.0321999999999996</v>
      </c>
      <c r="K594" s="55">
        <f t="shared" si="31"/>
        <v>34.531999999999989</v>
      </c>
      <c r="L594" s="55"/>
      <c r="M594" s="40">
        <v>5</v>
      </c>
      <c r="N594" s="41">
        <f t="shared" si="29"/>
        <v>1.6064399999999999</v>
      </c>
      <c r="O594" s="35"/>
      <c r="P594" s="6"/>
    </row>
    <row r="595" spans="1:16" x14ac:dyDescent="0.25">
      <c r="A595" s="54">
        <v>41394</v>
      </c>
      <c r="B595" s="40" t="s">
        <v>44</v>
      </c>
      <c r="C595" s="179" t="s">
        <v>38</v>
      </c>
      <c r="D595" s="5">
        <v>2</v>
      </c>
      <c r="E595" s="179" t="s">
        <v>515</v>
      </c>
      <c r="F595" s="179"/>
      <c r="G595" s="40">
        <v>15.024699999999999</v>
      </c>
      <c r="H595" s="40">
        <v>13.0626</v>
      </c>
      <c r="I595" s="40">
        <v>4.4523999999999999</v>
      </c>
      <c r="J595" s="179">
        <f t="shared" si="30"/>
        <v>8.610199999999999</v>
      </c>
      <c r="K595" s="55">
        <f t="shared" si="31"/>
        <v>39.24199999999999</v>
      </c>
      <c r="L595" s="55"/>
      <c r="M595" s="40">
        <v>5</v>
      </c>
      <c r="N595" s="41">
        <f t="shared" si="29"/>
        <v>1.7220399999999998</v>
      </c>
      <c r="O595" s="35"/>
      <c r="P595" s="6"/>
    </row>
    <row r="596" spans="1:16" x14ac:dyDescent="0.25">
      <c r="A596" s="54">
        <v>41394</v>
      </c>
      <c r="B596" s="40" t="s">
        <v>44</v>
      </c>
      <c r="C596" s="179" t="s">
        <v>38</v>
      </c>
      <c r="D596" s="5">
        <v>2</v>
      </c>
      <c r="E596" s="179" t="s">
        <v>516</v>
      </c>
      <c r="F596" s="179"/>
      <c r="G596" s="40">
        <v>14.994300000000001</v>
      </c>
      <c r="H596" s="40">
        <v>13.011799999999999</v>
      </c>
      <c r="I596" s="40">
        <v>4.4428999999999998</v>
      </c>
      <c r="J596" s="179">
        <f t="shared" si="30"/>
        <v>8.5688999999999993</v>
      </c>
      <c r="K596" s="55">
        <f t="shared" si="31"/>
        <v>39.650000000000034</v>
      </c>
      <c r="L596" s="55"/>
      <c r="M596" s="40">
        <v>5</v>
      </c>
      <c r="N596" s="41">
        <f t="shared" si="29"/>
        <v>1.7137799999999999</v>
      </c>
      <c r="O596" s="35"/>
      <c r="P596" s="6"/>
    </row>
    <row r="597" spans="1:16" x14ac:dyDescent="0.25">
      <c r="A597" s="54">
        <v>41394</v>
      </c>
      <c r="B597" s="40" t="s">
        <v>44</v>
      </c>
      <c r="C597" s="179" t="s">
        <v>38</v>
      </c>
      <c r="D597" s="5">
        <v>2</v>
      </c>
      <c r="E597" s="179" t="s">
        <v>517</v>
      </c>
      <c r="F597" s="179"/>
      <c r="G597" s="40">
        <v>14.9824</v>
      </c>
      <c r="H597" s="40">
        <v>13.011799999999999</v>
      </c>
      <c r="I597" s="40">
        <v>4.3982999999999999</v>
      </c>
      <c r="J597" s="179">
        <f t="shared" si="30"/>
        <v>8.6134999999999984</v>
      </c>
      <c r="K597" s="55">
        <f t="shared" si="31"/>
        <v>39.41200000000002</v>
      </c>
      <c r="L597" s="55"/>
      <c r="M597" s="40">
        <v>5</v>
      </c>
      <c r="N597" s="41">
        <f t="shared" si="29"/>
        <v>1.7226999999999997</v>
      </c>
      <c r="O597" s="35"/>
      <c r="P597" s="6"/>
    </row>
    <row r="598" spans="1:16" x14ac:dyDescent="0.25">
      <c r="A598" s="54">
        <v>41394</v>
      </c>
      <c r="B598" s="40" t="s">
        <v>44</v>
      </c>
      <c r="C598" s="179" t="s">
        <v>38</v>
      </c>
      <c r="D598" s="5">
        <v>2</v>
      </c>
      <c r="E598" s="179" t="s">
        <v>518</v>
      </c>
      <c r="F598" s="179"/>
      <c r="G598" s="40">
        <v>14.763999999999999</v>
      </c>
      <c r="H598" s="40">
        <v>12.831</v>
      </c>
      <c r="I598" s="40">
        <v>4.4691999999999998</v>
      </c>
      <c r="J598" s="179">
        <f t="shared" si="30"/>
        <v>8.3617999999999988</v>
      </c>
      <c r="K598" s="55">
        <f t="shared" ref="K598:K613" si="32">100*(G598-H598)/M598</f>
        <v>38.659999999999997</v>
      </c>
      <c r="L598" s="55"/>
      <c r="M598" s="40">
        <v>5</v>
      </c>
      <c r="N598" s="41">
        <f t="shared" si="29"/>
        <v>1.6723599999999998</v>
      </c>
      <c r="O598" s="35"/>
      <c r="P598" s="6"/>
    </row>
    <row r="599" spans="1:16" x14ac:dyDescent="0.25">
      <c r="A599" s="54">
        <v>41394</v>
      </c>
      <c r="B599" s="40" t="s">
        <v>44</v>
      </c>
      <c r="C599" s="179" t="s">
        <v>38</v>
      </c>
      <c r="D599" s="5">
        <v>2</v>
      </c>
      <c r="E599" s="179" t="s">
        <v>519</v>
      </c>
      <c r="F599" s="179"/>
      <c r="G599" s="40">
        <v>13.478999999999999</v>
      </c>
      <c r="H599" s="40">
        <v>12.131399999999999</v>
      </c>
      <c r="I599" s="40">
        <v>4.4236000000000004</v>
      </c>
      <c r="J599" s="179">
        <f t="shared" si="30"/>
        <v>7.7077999999999989</v>
      </c>
      <c r="K599" s="55">
        <f t="shared" si="32"/>
        <v>26.951999999999998</v>
      </c>
      <c r="L599" s="55"/>
      <c r="M599" s="40">
        <v>5</v>
      </c>
      <c r="N599" s="41">
        <f t="shared" ref="N599:N662" si="33">J599/M599</f>
        <v>1.5415599999999998</v>
      </c>
      <c r="O599" s="35"/>
      <c r="P599" s="6"/>
    </row>
    <row r="600" spans="1:16" x14ac:dyDescent="0.25">
      <c r="A600" s="54">
        <v>41396</v>
      </c>
      <c r="B600" s="40" t="s">
        <v>45</v>
      </c>
      <c r="C600" s="179" t="s">
        <v>38</v>
      </c>
      <c r="D600" s="5">
        <v>1</v>
      </c>
      <c r="E600" s="179" t="s">
        <v>456</v>
      </c>
      <c r="F600" s="179"/>
      <c r="G600" s="40">
        <v>13.1487</v>
      </c>
      <c r="H600" s="40">
        <v>10.648</v>
      </c>
      <c r="I600" s="40">
        <v>4.4233000000000002</v>
      </c>
      <c r="J600" s="179">
        <f t="shared" si="30"/>
        <v>6.2246999999999995</v>
      </c>
      <c r="K600" s="55">
        <f t="shared" si="32"/>
        <v>50.014000000000003</v>
      </c>
      <c r="L600" s="55"/>
      <c r="M600" s="40">
        <v>5</v>
      </c>
      <c r="N600" s="41">
        <f t="shared" si="33"/>
        <v>1.2449399999999999</v>
      </c>
      <c r="O600" s="35"/>
      <c r="P600" s="6"/>
    </row>
    <row r="601" spans="1:16" x14ac:dyDescent="0.25">
      <c r="A601" s="54">
        <v>41396</v>
      </c>
      <c r="B601" s="40" t="s">
        <v>45</v>
      </c>
      <c r="C601" s="179" t="s">
        <v>38</v>
      </c>
      <c r="D601" s="5">
        <v>1</v>
      </c>
      <c r="E601" s="179" t="s">
        <v>457</v>
      </c>
      <c r="F601" s="179"/>
      <c r="G601" s="40">
        <v>13.6822</v>
      </c>
      <c r="H601" s="40">
        <v>11.444900000000001</v>
      </c>
      <c r="I601" s="40">
        <v>4.4112</v>
      </c>
      <c r="J601" s="179">
        <f t="shared" si="30"/>
        <v>7.0337000000000005</v>
      </c>
      <c r="K601" s="55">
        <f t="shared" si="32"/>
        <v>44.745999999999988</v>
      </c>
      <c r="L601" s="55"/>
      <c r="M601" s="40">
        <v>5</v>
      </c>
      <c r="N601" s="41">
        <f t="shared" si="33"/>
        <v>1.4067400000000001</v>
      </c>
      <c r="O601" s="35"/>
      <c r="P601" s="6"/>
    </row>
    <row r="602" spans="1:16" x14ac:dyDescent="0.25">
      <c r="A602" s="54">
        <v>41396</v>
      </c>
      <c r="B602" s="40" t="s">
        <v>45</v>
      </c>
      <c r="C602" s="179" t="s">
        <v>38</v>
      </c>
      <c r="D602" s="5">
        <v>1</v>
      </c>
      <c r="E602" s="179" t="s">
        <v>470</v>
      </c>
      <c r="F602" s="179"/>
      <c r="G602" s="40">
        <v>13.602600000000001</v>
      </c>
      <c r="H602" s="40">
        <v>11.4467</v>
      </c>
      <c r="I602" s="40">
        <v>4.4023000000000003</v>
      </c>
      <c r="J602" s="179">
        <f t="shared" si="30"/>
        <v>7.0443999999999996</v>
      </c>
      <c r="K602" s="55">
        <f t="shared" si="32"/>
        <v>43.118000000000016</v>
      </c>
      <c r="L602" s="55"/>
      <c r="M602" s="40">
        <v>5</v>
      </c>
      <c r="N602" s="41">
        <f t="shared" si="33"/>
        <v>1.4088799999999999</v>
      </c>
      <c r="O602" s="35"/>
      <c r="P602" s="6"/>
    </row>
    <row r="603" spans="1:16" x14ac:dyDescent="0.25">
      <c r="A603" s="54">
        <v>41396</v>
      </c>
      <c r="B603" s="40" t="s">
        <v>45</v>
      </c>
      <c r="C603" s="179" t="s">
        <v>38</v>
      </c>
      <c r="D603" s="5">
        <v>1</v>
      </c>
      <c r="E603" s="179" t="s">
        <v>471</v>
      </c>
      <c r="F603" s="179"/>
      <c r="G603" s="40">
        <v>13.828799999999999</v>
      </c>
      <c r="H603" s="40">
        <v>11.649800000000001</v>
      </c>
      <c r="I603" s="40">
        <v>4.4608999999999996</v>
      </c>
      <c r="J603" s="179">
        <f t="shared" si="30"/>
        <v>7.1889000000000012</v>
      </c>
      <c r="K603" s="55">
        <f t="shared" si="32"/>
        <v>43.57999999999997</v>
      </c>
      <c r="L603" s="55"/>
      <c r="M603" s="40">
        <v>5</v>
      </c>
      <c r="N603" s="41">
        <f t="shared" si="33"/>
        <v>1.4377800000000003</v>
      </c>
      <c r="O603" s="35"/>
      <c r="P603" s="6"/>
    </row>
    <row r="604" spans="1:16" x14ac:dyDescent="0.25">
      <c r="A604" s="54">
        <v>41396</v>
      </c>
      <c r="B604" s="40" t="s">
        <v>45</v>
      </c>
      <c r="C604" s="179" t="s">
        <v>38</v>
      </c>
      <c r="D604" s="5">
        <v>1</v>
      </c>
      <c r="E604" s="179" t="s">
        <v>472</v>
      </c>
      <c r="F604" s="179"/>
      <c r="G604" s="40">
        <v>13.362</v>
      </c>
      <c r="H604" s="40">
        <v>11.2842</v>
      </c>
      <c r="I604" s="40">
        <v>4.4013999999999998</v>
      </c>
      <c r="J604" s="179">
        <f t="shared" si="30"/>
        <v>6.8828000000000005</v>
      </c>
      <c r="K604" s="55">
        <f t="shared" si="32"/>
        <v>41.555999999999997</v>
      </c>
      <c r="L604" s="55"/>
      <c r="M604" s="40">
        <v>5</v>
      </c>
      <c r="N604" s="41">
        <f t="shared" si="33"/>
        <v>1.37656</v>
      </c>
      <c r="O604" s="35"/>
      <c r="P604" s="6"/>
    </row>
    <row r="605" spans="1:16" x14ac:dyDescent="0.25">
      <c r="A605" s="54">
        <v>41396</v>
      </c>
      <c r="B605" s="40" t="s">
        <v>45</v>
      </c>
      <c r="C605" s="179" t="s">
        <v>38</v>
      </c>
      <c r="D605" s="5">
        <v>1</v>
      </c>
      <c r="E605" s="179" t="s">
        <v>460</v>
      </c>
      <c r="F605" s="179"/>
      <c r="G605" s="40">
        <v>13.696199999999999</v>
      </c>
      <c r="H605" s="40">
        <v>11.5022</v>
      </c>
      <c r="I605" s="40">
        <v>4.4206000000000003</v>
      </c>
      <c r="J605" s="179">
        <f t="shared" si="30"/>
        <v>7.0815999999999999</v>
      </c>
      <c r="K605" s="55">
        <f t="shared" si="32"/>
        <v>43.879999999999981</v>
      </c>
      <c r="L605" s="55"/>
      <c r="M605" s="40">
        <v>5</v>
      </c>
      <c r="N605" s="41">
        <f t="shared" si="33"/>
        <v>1.41632</v>
      </c>
      <c r="O605" s="35"/>
      <c r="P605" s="6"/>
    </row>
    <row r="606" spans="1:16" x14ac:dyDescent="0.25">
      <c r="A606" s="54">
        <v>41396</v>
      </c>
      <c r="B606" s="40" t="s">
        <v>45</v>
      </c>
      <c r="C606" s="179" t="s">
        <v>38</v>
      </c>
      <c r="D606" s="5">
        <v>1</v>
      </c>
      <c r="E606" s="179" t="s">
        <v>473</v>
      </c>
      <c r="F606" s="179"/>
      <c r="G606" s="40">
        <v>13.9986</v>
      </c>
      <c r="H606" s="40">
        <v>11.7897</v>
      </c>
      <c r="I606" s="40">
        <v>4.3982999999999999</v>
      </c>
      <c r="J606" s="179">
        <f t="shared" si="30"/>
        <v>7.3914</v>
      </c>
      <c r="K606" s="55">
        <f t="shared" si="32"/>
        <v>44.177999999999997</v>
      </c>
      <c r="L606" s="55"/>
      <c r="M606" s="40">
        <v>5</v>
      </c>
      <c r="N606" s="41">
        <f t="shared" si="33"/>
        <v>1.47828</v>
      </c>
      <c r="O606" s="35"/>
      <c r="P606" s="6"/>
    </row>
    <row r="607" spans="1:16" x14ac:dyDescent="0.25">
      <c r="A607" s="54">
        <v>41396</v>
      </c>
      <c r="B607" s="40" t="s">
        <v>45</v>
      </c>
      <c r="C607" s="179" t="s">
        <v>38</v>
      </c>
      <c r="D607" s="5">
        <v>1</v>
      </c>
      <c r="E607" s="179" t="s">
        <v>491</v>
      </c>
      <c r="F607" s="179"/>
      <c r="G607" s="40">
        <v>13.4975</v>
      </c>
      <c r="H607" s="40">
        <v>11.470700000000001</v>
      </c>
      <c r="I607" s="40">
        <v>4.4606000000000003</v>
      </c>
      <c r="J607" s="179">
        <f t="shared" si="30"/>
        <v>7.0101000000000004</v>
      </c>
      <c r="K607" s="55">
        <f t="shared" si="32"/>
        <v>40.535999999999994</v>
      </c>
      <c r="L607" s="55"/>
      <c r="M607" s="40">
        <v>5</v>
      </c>
      <c r="N607" s="41">
        <f t="shared" si="33"/>
        <v>1.40202</v>
      </c>
      <c r="O607" s="35"/>
      <c r="P607" s="6"/>
    </row>
    <row r="608" spans="1:16" x14ac:dyDescent="0.25">
      <c r="A608" s="54">
        <v>41396</v>
      </c>
      <c r="B608" s="40" t="s">
        <v>45</v>
      </c>
      <c r="C608" s="179" t="s">
        <v>38</v>
      </c>
      <c r="D608" s="5">
        <v>1</v>
      </c>
      <c r="E608" s="179" t="s">
        <v>492</v>
      </c>
      <c r="F608" s="179"/>
      <c r="G608" s="40">
        <v>23.8277</v>
      </c>
      <c r="H608" s="40">
        <v>11.712</v>
      </c>
      <c r="I608" s="40">
        <v>4.4884000000000004</v>
      </c>
      <c r="J608" s="179">
        <f t="shared" si="30"/>
        <v>7.2235999999999994</v>
      </c>
      <c r="K608" s="55">
        <f t="shared" si="32"/>
        <v>242.31399999999999</v>
      </c>
      <c r="L608" s="55"/>
      <c r="M608" s="40">
        <v>5</v>
      </c>
      <c r="N608" s="41">
        <f t="shared" si="33"/>
        <v>1.4447199999999998</v>
      </c>
      <c r="O608" s="35"/>
      <c r="P608" s="6"/>
    </row>
    <row r="609" spans="1:16" x14ac:dyDescent="0.25">
      <c r="A609" s="54">
        <v>41396</v>
      </c>
      <c r="B609" s="40" t="s">
        <v>45</v>
      </c>
      <c r="C609" s="179" t="s">
        <v>38</v>
      </c>
      <c r="D609" s="5">
        <v>1</v>
      </c>
      <c r="E609" s="179" t="s">
        <v>520</v>
      </c>
      <c r="F609" s="179"/>
      <c r="G609" s="40">
        <v>23.951599999999999</v>
      </c>
      <c r="H609" s="40">
        <v>11.948499999999999</v>
      </c>
      <c r="I609" s="40">
        <v>4.4865000000000004</v>
      </c>
      <c r="J609" s="179">
        <f t="shared" si="30"/>
        <v>7.4619999999999989</v>
      </c>
      <c r="K609" s="55">
        <f t="shared" si="32"/>
        <v>240.06199999999998</v>
      </c>
      <c r="L609" s="55"/>
      <c r="M609" s="40">
        <v>5</v>
      </c>
      <c r="N609" s="41">
        <f t="shared" si="33"/>
        <v>1.4923999999999997</v>
      </c>
      <c r="O609" s="35"/>
      <c r="P609" s="6"/>
    </row>
    <row r="610" spans="1:16" x14ac:dyDescent="0.25">
      <c r="A610" s="54">
        <v>41396</v>
      </c>
      <c r="B610" s="40" t="s">
        <v>45</v>
      </c>
      <c r="C610" s="179" t="s">
        <v>38</v>
      </c>
      <c r="D610" s="5">
        <v>1</v>
      </c>
      <c r="E610" s="179" t="s">
        <v>502</v>
      </c>
      <c r="F610" s="179"/>
      <c r="G610" s="40">
        <v>13.548</v>
      </c>
      <c r="H610" s="40">
        <v>11.573499999999999</v>
      </c>
      <c r="I610" s="40">
        <v>4.4645999999999999</v>
      </c>
      <c r="J610" s="179">
        <f t="shared" si="30"/>
        <v>7.1088999999999993</v>
      </c>
      <c r="K610" s="55">
        <f t="shared" si="32"/>
        <v>39.490000000000016</v>
      </c>
      <c r="L610" s="55"/>
      <c r="M610" s="40">
        <v>5</v>
      </c>
      <c r="N610" s="41">
        <f t="shared" si="33"/>
        <v>1.4217799999999998</v>
      </c>
      <c r="O610" s="35"/>
      <c r="P610" s="6"/>
    </row>
    <row r="611" spans="1:16" x14ac:dyDescent="0.25">
      <c r="A611" s="54">
        <v>41396</v>
      </c>
      <c r="B611" s="40" t="s">
        <v>45</v>
      </c>
      <c r="C611" s="179" t="s">
        <v>38</v>
      </c>
      <c r="D611" s="5">
        <v>1</v>
      </c>
      <c r="E611" s="179" t="s">
        <v>503</v>
      </c>
      <c r="F611" s="179"/>
      <c r="G611" s="40">
        <v>14.117800000000001</v>
      </c>
      <c r="H611" s="40">
        <v>11.972799999999999</v>
      </c>
      <c r="I611" s="40">
        <v>4.4824000000000002</v>
      </c>
      <c r="J611" s="179">
        <f t="shared" si="30"/>
        <v>7.4903999999999993</v>
      </c>
      <c r="K611" s="55">
        <f t="shared" si="32"/>
        <v>42.900000000000027</v>
      </c>
      <c r="L611" s="55"/>
      <c r="M611" s="40">
        <v>5</v>
      </c>
      <c r="N611" s="41">
        <f t="shared" si="33"/>
        <v>1.4980799999999999</v>
      </c>
      <c r="O611" s="35"/>
      <c r="P611" s="6"/>
    </row>
    <row r="612" spans="1:16" x14ac:dyDescent="0.25">
      <c r="A612" s="54">
        <v>41396</v>
      </c>
      <c r="B612" s="40" t="s">
        <v>45</v>
      </c>
      <c r="C612" s="179" t="s">
        <v>38</v>
      </c>
      <c r="D612" s="5">
        <v>1</v>
      </c>
      <c r="E612" s="179" t="s">
        <v>504</v>
      </c>
      <c r="F612" s="179"/>
      <c r="G612" s="40">
        <v>13.3817</v>
      </c>
      <c r="H612" s="40">
        <v>11.3871</v>
      </c>
      <c r="I612" s="40">
        <v>4.4966999999999997</v>
      </c>
      <c r="J612" s="179">
        <f t="shared" si="30"/>
        <v>6.8904000000000005</v>
      </c>
      <c r="K612" s="55">
        <f t="shared" si="32"/>
        <v>39.892000000000003</v>
      </c>
      <c r="L612" s="55"/>
      <c r="M612" s="40">
        <v>5</v>
      </c>
      <c r="N612" s="41">
        <f t="shared" si="33"/>
        <v>1.3780800000000002</v>
      </c>
      <c r="O612" s="35"/>
      <c r="P612" s="6"/>
    </row>
    <row r="613" spans="1:16" x14ac:dyDescent="0.25">
      <c r="A613" s="54">
        <v>41396</v>
      </c>
      <c r="B613" s="40" t="s">
        <v>45</v>
      </c>
      <c r="C613" s="179" t="s">
        <v>38</v>
      </c>
      <c r="D613" s="5">
        <v>1</v>
      </c>
      <c r="E613" s="179" t="s">
        <v>505</v>
      </c>
      <c r="F613" s="179"/>
      <c r="G613" s="40">
        <v>14.390599999999999</v>
      </c>
      <c r="H613" s="40">
        <v>12.0753</v>
      </c>
      <c r="I613" s="40">
        <v>4.3973000000000004</v>
      </c>
      <c r="J613" s="179">
        <f t="shared" si="30"/>
        <v>7.6779999999999999</v>
      </c>
      <c r="K613" s="55">
        <f t="shared" si="32"/>
        <v>46.305999999999976</v>
      </c>
      <c r="L613" s="55"/>
      <c r="M613" s="40">
        <v>5</v>
      </c>
      <c r="N613" s="41">
        <f t="shared" si="33"/>
        <v>1.5356000000000001</v>
      </c>
      <c r="O613" s="35"/>
      <c r="P613" s="6"/>
    </row>
    <row r="614" spans="1:16" x14ac:dyDescent="0.25">
      <c r="A614" s="54">
        <v>41396</v>
      </c>
      <c r="B614" s="40" t="s">
        <v>45</v>
      </c>
      <c r="C614" s="179" t="s">
        <v>38</v>
      </c>
      <c r="D614" s="5">
        <v>1</v>
      </c>
      <c r="E614" s="179" t="s">
        <v>506</v>
      </c>
      <c r="F614" s="179"/>
      <c r="G614" s="42" t="s">
        <v>32</v>
      </c>
      <c r="H614" s="42" t="s">
        <v>32</v>
      </c>
      <c r="I614" s="42" t="s">
        <v>32</v>
      </c>
      <c r="J614" s="42" t="s">
        <v>32</v>
      </c>
      <c r="K614" s="42" t="s">
        <v>32</v>
      </c>
      <c r="L614" s="39"/>
      <c r="M614" s="38"/>
      <c r="N614" s="42" t="s">
        <v>32</v>
      </c>
      <c r="O614" s="35"/>
      <c r="P614" s="6"/>
    </row>
    <row r="615" spans="1:16" x14ac:dyDescent="0.25">
      <c r="A615" s="54">
        <v>41396</v>
      </c>
      <c r="B615" s="40" t="s">
        <v>45</v>
      </c>
      <c r="C615" s="179" t="s">
        <v>38</v>
      </c>
      <c r="D615" s="5">
        <v>2</v>
      </c>
      <c r="E615" s="179" t="s">
        <v>521</v>
      </c>
      <c r="F615" s="179"/>
      <c r="G615" s="40">
        <v>13.888199999999999</v>
      </c>
      <c r="H615" s="40">
        <v>11.5456</v>
      </c>
      <c r="I615" s="40">
        <v>4.4130000000000003</v>
      </c>
      <c r="J615" s="179">
        <f t="shared" si="30"/>
        <v>7.1326000000000001</v>
      </c>
      <c r="K615" s="55">
        <f t="shared" ref="K615:K646" si="34">100*(G615-H615)/M615</f>
        <v>46.851999999999983</v>
      </c>
      <c r="L615" s="55"/>
      <c r="M615" s="40">
        <v>5</v>
      </c>
      <c r="N615" s="41">
        <f t="shared" si="33"/>
        <v>1.42652</v>
      </c>
      <c r="O615" s="35"/>
      <c r="P615" s="6"/>
    </row>
    <row r="616" spans="1:16" x14ac:dyDescent="0.25">
      <c r="A616" s="54">
        <v>41396</v>
      </c>
      <c r="B616" s="40" t="s">
        <v>45</v>
      </c>
      <c r="C616" s="179" t="s">
        <v>38</v>
      </c>
      <c r="D616" s="5">
        <v>2</v>
      </c>
      <c r="E616" s="179" t="s">
        <v>522</v>
      </c>
      <c r="F616" s="179"/>
      <c r="G616" s="40">
        <v>13.4284</v>
      </c>
      <c r="H616" s="40">
        <v>11.2014</v>
      </c>
      <c r="I616" s="40">
        <v>4.4451999999999998</v>
      </c>
      <c r="J616" s="179">
        <f t="shared" si="30"/>
        <v>6.7561999999999998</v>
      </c>
      <c r="K616" s="55">
        <f t="shared" si="34"/>
        <v>44.540000000000006</v>
      </c>
      <c r="L616" s="55"/>
      <c r="M616" s="40">
        <v>5</v>
      </c>
      <c r="N616" s="41">
        <f t="shared" si="33"/>
        <v>1.35124</v>
      </c>
      <c r="O616" s="35"/>
      <c r="P616" s="6"/>
    </row>
    <row r="617" spans="1:16" x14ac:dyDescent="0.25">
      <c r="A617" s="54">
        <v>41396</v>
      </c>
      <c r="B617" s="40" t="s">
        <v>45</v>
      </c>
      <c r="C617" s="179" t="s">
        <v>38</v>
      </c>
      <c r="D617" s="5">
        <v>2</v>
      </c>
      <c r="E617" s="179" t="s">
        <v>523</v>
      </c>
      <c r="F617" s="179"/>
      <c r="G617" s="40">
        <v>13.686199999999999</v>
      </c>
      <c r="H617" s="40">
        <v>11.479699999999999</v>
      </c>
      <c r="I617" s="40">
        <v>4.5007000000000001</v>
      </c>
      <c r="J617" s="179">
        <f t="shared" si="30"/>
        <v>6.9789999999999992</v>
      </c>
      <c r="K617" s="55">
        <f t="shared" si="34"/>
        <v>44.13</v>
      </c>
      <c r="L617" s="55"/>
      <c r="M617" s="40">
        <v>5</v>
      </c>
      <c r="N617" s="41">
        <f t="shared" si="33"/>
        <v>1.3957999999999999</v>
      </c>
      <c r="O617" s="35"/>
      <c r="P617" s="6"/>
    </row>
    <row r="618" spans="1:16" x14ac:dyDescent="0.25">
      <c r="A618" s="54">
        <v>41396</v>
      </c>
      <c r="B618" s="40" t="s">
        <v>45</v>
      </c>
      <c r="C618" s="179" t="s">
        <v>38</v>
      </c>
      <c r="D618" s="5">
        <v>2</v>
      </c>
      <c r="E618" s="179" t="s">
        <v>524</v>
      </c>
      <c r="F618" s="179"/>
      <c r="G618" s="40">
        <v>13.6785</v>
      </c>
      <c r="H618" s="40">
        <v>11.4314</v>
      </c>
      <c r="I618" s="40">
        <v>4.4222000000000001</v>
      </c>
      <c r="J618" s="179">
        <f t="shared" si="30"/>
        <v>7.0091999999999999</v>
      </c>
      <c r="K618" s="55">
        <f t="shared" si="34"/>
        <v>44.941999999999993</v>
      </c>
      <c r="L618" s="55"/>
      <c r="M618" s="40">
        <v>5</v>
      </c>
      <c r="N618" s="41">
        <f t="shared" si="33"/>
        <v>1.40184</v>
      </c>
      <c r="O618" s="35"/>
      <c r="P618" s="6"/>
    </row>
    <row r="619" spans="1:16" x14ac:dyDescent="0.25">
      <c r="A619" s="54">
        <v>41396</v>
      </c>
      <c r="B619" s="40" t="s">
        <v>45</v>
      </c>
      <c r="C619" s="179" t="s">
        <v>38</v>
      </c>
      <c r="D619" s="5">
        <v>2</v>
      </c>
      <c r="E619" s="179" t="s">
        <v>525</v>
      </c>
      <c r="F619" s="179"/>
      <c r="G619" s="40">
        <v>13.7941</v>
      </c>
      <c r="H619" s="40">
        <v>11.628</v>
      </c>
      <c r="I619" s="56">
        <v>4.3967999999999998</v>
      </c>
      <c r="J619" s="179">
        <f t="shared" si="30"/>
        <v>7.2312000000000003</v>
      </c>
      <c r="K619" s="55">
        <f t="shared" si="34"/>
        <v>43.322000000000003</v>
      </c>
      <c r="L619" s="55"/>
      <c r="M619" s="40">
        <v>5</v>
      </c>
      <c r="N619" s="41">
        <f t="shared" si="33"/>
        <v>1.44624</v>
      </c>
      <c r="O619" s="35"/>
      <c r="P619" s="6"/>
    </row>
    <row r="620" spans="1:16" x14ac:dyDescent="0.25">
      <c r="A620" s="54">
        <v>41396</v>
      </c>
      <c r="B620" s="40" t="s">
        <v>45</v>
      </c>
      <c r="C620" s="179" t="s">
        <v>38</v>
      </c>
      <c r="D620" s="5">
        <v>2</v>
      </c>
      <c r="E620" s="179" t="s">
        <v>526</v>
      </c>
      <c r="F620" s="179"/>
      <c r="G620" s="40">
        <v>13.4299</v>
      </c>
      <c r="H620" s="40">
        <v>11.298</v>
      </c>
      <c r="I620" s="40">
        <v>4.3648999999999996</v>
      </c>
      <c r="J620" s="179">
        <f t="shared" ref="J620:J683" si="35">+H620-I620</f>
        <v>6.9331000000000005</v>
      </c>
      <c r="K620" s="55">
        <f t="shared" si="34"/>
        <v>42.637999999999998</v>
      </c>
      <c r="L620" s="55"/>
      <c r="M620" s="40">
        <v>5</v>
      </c>
      <c r="N620" s="41">
        <f t="shared" si="33"/>
        <v>1.3866200000000002</v>
      </c>
      <c r="O620" s="35"/>
      <c r="P620" s="6"/>
    </row>
    <row r="621" spans="1:16" x14ac:dyDescent="0.25">
      <c r="A621" s="54">
        <v>41396</v>
      </c>
      <c r="B621" s="40" t="s">
        <v>45</v>
      </c>
      <c r="C621" s="179" t="s">
        <v>38</v>
      </c>
      <c r="D621" s="5">
        <v>2</v>
      </c>
      <c r="E621" s="179" t="s">
        <v>527</v>
      </c>
      <c r="F621" s="179"/>
      <c r="G621" s="40">
        <v>13.5619</v>
      </c>
      <c r="H621" s="40">
        <v>11.488200000000001</v>
      </c>
      <c r="I621" s="40">
        <v>4.4222000000000001</v>
      </c>
      <c r="J621" s="179">
        <f t="shared" si="35"/>
        <v>7.0660000000000007</v>
      </c>
      <c r="K621" s="55">
        <f t="shared" si="34"/>
        <v>41.473999999999975</v>
      </c>
      <c r="L621" s="55"/>
      <c r="M621" s="40">
        <v>5</v>
      </c>
      <c r="N621" s="41">
        <f t="shared" si="33"/>
        <v>1.4132000000000002</v>
      </c>
      <c r="O621" s="35"/>
      <c r="P621" s="6"/>
    </row>
    <row r="622" spans="1:16" x14ac:dyDescent="0.25">
      <c r="A622" s="54">
        <v>41396</v>
      </c>
      <c r="B622" s="40" t="s">
        <v>45</v>
      </c>
      <c r="C622" s="179" t="s">
        <v>38</v>
      </c>
      <c r="D622" s="5">
        <v>2</v>
      </c>
      <c r="E622" s="179" t="s">
        <v>528</v>
      </c>
      <c r="F622" s="179"/>
      <c r="G622" s="40">
        <v>13.7448</v>
      </c>
      <c r="H622" s="40">
        <v>11.9603</v>
      </c>
      <c r="I622" s="40">
        <v>4.3891999999999998</v>
      </c>
      <c r="J622" s="179">
        <f t="shared" si="35"/>
        <v>7.5711000000000004</v>
      </c>
      <c r="K622" s="55">
        <f t="shared" si="34"/>
        <v>35.689999999999991</v>
      </c>
      <c r="L622" s="55"/>
      <c r="M622" s="40">
        <v>5</v>
      </c>
      <c r="N622" s="41">
        <f t="shared" si="33"/>
        <v>1.5142200000000001</v>
      </c>
      <c r="O622" s="35"/>
      <c r="P622" s="6"/>
    </row>
    <row r="623" spans="1:16" x14ac:dyDescent="0.25">
      <c r="A623" s="54">
        <v>41396</v>
      </c>
      <c r="B623" s="40" t="s">
        <v>45</v>
      </c>
      <c r="C623" s="179" t="s">
        <v>38</v>
      </c>
      <c r="D623" s="5">
        <v>2</v>
      </c>
      <c r="E623" s="179" t="s">
        <v>529</v>
      </c>
      <c r="F623" s="179"/>
      <c r="G623" s="40">
        <v>14.0219</v>
      </c>
      <c r="H623" s="40">
        <v>11.872999999999999</v>
      </c>
      <c r="I623" s="40">
        <v>4.4954999999999998</v>
      </c>
      <c r="J623" s="179">
        <f t="shared" si="35"/>
        <v>7.3774999999999995</v>
      </c>
      <c r="K623" s="55">
        <f t="shared" si="34"/>
        <v>42.978000000000023</v>
      </c>
      <c r="L623" s="55"/>
      <c r="M623" s="40">
        <v>5</v>
      </c>
      <c r="N623" s="41">
        <f t="shared" si="33"/>
        <v>1.4754999999999998</v>
      </c>
      <c r="O623" s="35"/>
      <c r="P623" s="6"/>
    </row>
    <row r="624" spans="1:16" x14ac:dyDescent="0.25">
      <c r="A624" s="54">
        <v>41396</v>
      </c>
      <c r="B624" s="40" t="s">
        <v>45</v>
      </c>
      <c r="C624" s="179" t="s">
        <v>38</v>
      </c>
      <c r="D624" s="5">
        <v>2</v>
      </c>
      <c r="E624" s="179" t="s">
        <v>530</v>
      </c>
      <c r="F624" s="179"/>
      <c r="G624" s="40">
        <v>14.0237</v>
      </c>
      <c r="H624" s="40">
        <v>11.9216</v>
      </c>
      <c r="I624" s="40">
        <v>4.3654000000000002</v>
      </c>
      <c r="J624" s="179">
        <f t="shared" si="35"/>
        <v>7.5561999999999996</v>
      </c>
      <c r="K624" s="55">
        <f t="shared" si="34"/>
        <v>42.042000000000002</v>
      </c>
      <c r="L624" s="55"/>
      <c r="M624" s="40">
        <v>5</v>
      </c>
      <c r="N624" s="41">
        <f t="shared" si="33"/>
        <v>1.5112399999999999</v>
      </c>
      <c r="O624" s="35"/>
      <c r="P624" s="6"/>
    </row>
    <row r="625" spans="1:16" x14ac:dyDescent="0.25">
      <c r="A625" s="54">
        <v>41396</v>
      </c>
      <c r="B625" s="40" t="s">
        <v>45</v>
      </c>
      <c r="C625" s="179" t="s">
        <v>38</v>
      </c>
      <c r="D625" s="5">
        <v>2</v>
      </c>
      <c r="E625" s="179" t="s">
        <v>531</v>
      </c>
      <c r="F625" s="179"/>
      <c r="G625" s="40">
        <v>14.084899999999999</v>
      </c>
      <c r="H625" s="40">
        <v>11.943300000000001</v>
      </c>
      <c r="I625" s="40">
        <v>4.4522000000000004</v>
      </c>
      <c r="J625" s="179">
        <f t="shared" si="35"/>
        <v>7.4911000000000003</v>
      </c>
      <c r="K625" s="55">
        <f t="shared" si="34"/>
        <v>42.831999999999972</v>
      </c>
      <c r="L625" s="55"/>
      <c r="M625" s="40">
        <v>5</v>
      </c>
      <c r="N625" s="41">
        <f t="shared" si="33"/>
        <v>1.4982200000000001</v>
      </c>
      <c r="O625" s="35"/>
      <c r="P625" s="6"/>
    </row>
    <row r="626" spans="1:16" x14ac:dyDescent="0.25">
      <c r="A626" s="54">
        <v>41396</v>
      </c>
      <c r="B626" s="40" t="s">
        <v>45</v>
      </c>
      <c r="C626" s="179" t="s">
        <v>38</v>
      </c>
      <c r="D626" s="5">
        <v>2</v>
      </c>
      <c r="E626" s="179" t="s">
        <v>532</v>
      </c>
      <c r="F626" s="179"/>
      <c r="G626" s="40">
        <v>13.963800000000001</v>
      </c>
      <c r="H626" s="40">
        <v>11.885899999999999</v>
      </c>
      <c r="I626" s="40">
        <v>4.4607000000000001</v>
      </c>
      <c r="J626" s="179">
        <f t="shared" si="35"/>
        <v>7.4251999999999994</v>
      </c>
      <c r="K626" s="55">
        <f t="shared" si="34"/>
        <v>41.558000000000028</v>
      </c>
      <c r="L626" s="55"/>
      <c r="M626" s="40">
        <v>5</v>
      </c>
      <c r="N626" s="41">
        <f t="shared" si="33"/>
        <v>1.4850399999999999</v>
      </c>
      <c r="O626" s="35"/>
      <c r="P626" s="6"/>
    </row>
    <row r="627" spans="1:16" x14ac:dyDescent="0.25">
      <c r="A627" s="54">
        <v>41396</v>
      </c>
      <c r="B627" s="40" t="s">
        <v>45</v>
      </c>
      <c r="C627" s="179" t="s">
        <v>38</v>
      </c>
      <c r="D627" s="5">
        <v>3</v>
      </c>
      <c r="E627" s="179" t="s">
        <v>456</v>
      </c>
      <c r="F627" s="179"/>
      <c r="G627" s="40">
        <v>13.2714</v>
      </c>
      <c r="H627" s="40">
        <v>11.1373</v>
      </c>
      <c r="I627" s="40">
        <v>4.4204999999999997</v>
      </c>
      <c r="J627" s="179">
        <f t="shared" si="35"/>
        <v>6.7168000000000001</v>
      </c>
      <c r="K627" s="55">
        <f t="shared" si="34"/>
        <v>42.682000000000002</v>
      </c>
      <c r="L627" s="55"/>
      <c r="M627" s="40">
        <v>5</v>
      </c>
      <c r="N627" s="41">
        <f t="shared" si="33"/>
        <v>1.3433600000000001</v>
      </c>
      <c r="O627" s="35"/>
      <c r="P627" s="6"/>
    </row>
    <row r="628" spans="1:16" x14ac:dyDescent="0.25">
      <c r="A628" s="54">
        <v>41396</v>
      </c>
      <c r="B628" s="40" t="s">
        <v>45</v>
      </c>
      <c r="C628" s="179" t="s">
        <v>38</v>
      </c>
      <c r="D628" s="5">
        <v>3</v>
      </c>
      <c r="E628" s="179" t="s">
        <v>457</v>
      </c>
      <c r="F628" s="179"/>
      <c r="G628" s="40">
        <v>13.0685</v>
      </c>
      <c r="H628" s="40">
        <v>11.101599999999999</v>
      </c>
      <c r="I628" s="40">
        <v>4.4611999999999998</v>
      </c>
      <c r="J628" s="179">
        <f t="shared" si="35"/>
        <v>6.6403999999999996</v>
      </c>
      <c r="K628" s="55">
        <f t="shared" si="34"/>
        <v>39.338000000000015</v>
      </c>
      <c r="L628" s="55"/>
      <c r="M628" s="40">
        <v>5</v>
      </c>
      <c r="N628" s="41">
        <f t="shared" si="33"/>
        <v>1.3280799999999999</v>
      </c>
      <c r="O628" s="35"/>
      <c r="P628" s="6"/>
    </row>
    <row r="629" spans="1:16" x14ac:dyDescent="0.25">
      <c r="A629" s="54">
        <v>41396</v>
      </c>
      <c r="B629" s="40" t="s">
        <v>45</v>
      </c>
      <c r="C629" s="179" t="s">
        <v>38</v>
      </c>
      <c r="D629" s="5">
        <v>3</v>
      </c>
      <c r="E629" s="179" t="s">
        <v>470</v>
      </c>
      <c r="F629" s="179"/>
      <c r="G629" s="40">
        <v>13.074199999999999</v>
      </c>
      <c r="H629" s="40">
        <v>11.009600000000001</v>
      </c>
      <c r="I629" s="40">
        <v>4.4034000000000004</v>
      </c>
      <c r="J629" s="179">
        <f t="shared" si="35"/>
        <v>6.6062000000000003</v>
      </c>
      <c r="K629" s="55">
        <f t="shared" si="34"/>
        <v>41.291999999999973</v>
      </c>
      <c r="L629" s="55"/>
      <c r="M629" s="40">
        <v>5</v>
      </c>
      <c r="N629" s="41">
        <f t="shared" si="33"/>
        <v>1.32124</v>
      </c>
      <c r="O629" s="35"/>
      <c r="P629" s="6"/>
    </row>
    <row r="630" spans="1:16" x14ac:dyDescent="0.25">
      <c r="A630" s="54">
        <v>41396</v>
      </c>
      <c r="B630" s="40" t="s">
        <v>45</v>
      </c>
      <c r="C630" s="179" t="s">
        <v>38</v>
      </c>
      <c r="D630" s="5">
        <v>3</v>
      </c>
      <c r="E630" s="179" t="s">
        <v>471</v>
      </c>
      <c r="F630" s="179"/>
      <c r="G630" s="40">
        <v>13.5662</v>
      </c>
      <c r="H630" s="40">
        <v>11.494899999999999</v>
      </c>
      <c r="I630" s="40">
        <v>4.49</v>
      </c>
      <c r="J630" s="179">
        <f t="shared" si="35"/>
        <v>7.0048999999999992</v>
      </c>
      <c r="K630" s="55">
        <f t="shared" si="34"/>
        <v>41.426000000000016</v>
      </c>
      <c r="L630" s="55"/>
      <c r="M630" s="40">
        <v>5</v>
      </c>
      <c r="N630" s="41">
        <f t="shared" si="33"/>
        <v>1.4009799999999999</v>
      </c>
      <c r="O630" s="35"/>
      <c r="P630" s="6"/>
    </row>
    <row r="631" spans="1:16" x14ac:dyDescent="0.25">
      <c r="A631" s="54">
        <v>41396</v>
      </c>
      <c r="B631" s="40" t="s">
        <v>45</v>
      </c>
      <c r="C631" s="179" t="s">
        <v>38</v>
      </c>
      <c r="D631" s="5">
        <v>3</v>
      </c>
      <c r="E631" s="179" t="s">
        <v>472</v>
      </c>
      <c r="F631" s="179"/>
      <c r="G631" s="40">
        <v>13.0997</v>
      </c>
      <c r="H631" s="40">
        <v>11.1492</v>
      </c>
      <c r="I631" s="40">
        <v>4.4635999999999996</v>
      </c>
      <c r="J631" s="179">
        <f t="shared" si="35"/>
        <v>6.6856000000000009</v>
      </c>
      <c r="K631" s="55">
        <f t="shared" si="34"/>
        <v>39.01</v>
      </c>
      <c r="L631" s="55"/>
      <c r="M631" s="40">
        <v>5</v>
      </c>
      <c r="N631" s="41">
        <f t="shared" si="33"/>
        <v>1.3371200000000001</v>
      </c>
      <c r="O631" s="35"/>
      <c r="P631" s="6"/>
    </row>
    <row r="632" spans="1:16" x14ac:dyDescent="0.25">
      <c r="A632" s="54">
        <v>41396</v>
      </c>
      <c r="B632" s="40" t="s">
        <v>45</v>
      </c>
      <c r="C632" s="179" t="s">
        <v>38</v>
      </c>
      <c r="D632" s="5">
        <v>3</v>
      </c>
      <c r="E632" s="179" t="s">
        <v>460</v>
      </c>
      <c r="F632" s="179"/>
      <c r="G632" s="40">
        <v>13.739100000000001</v>
      </c>
      <c r="H632" s="40">
        <v>11.5593</v>
      </c>
      <c r="I632" s="40">
        <v>4.4047000000000001</v>
      </c>
      <c r="J632" s="179">
        <f t="shared" si="35"/>
        <v>7.1546000000000003</v>
      </c>
      <c r="K632" s="55">
        <f t="shared" si="34"/>
        <v>43.596000000000004</v>
      </c>
      <c r="L632" s="55"/>
      <c r="M632" s="40">
        <v>5</v>
      </c>
      <c r="N632" s="41">
        <f t="shared" si="33"/>
        <v>1.43092</v>
      </c>
      <c r="O632" s="35"/>
      <c r="P632" s="6"/>
    </row>
    <row r="633" spans="1:16" x14ac:dyDescent="0.25">
      <c r="A633" s="54">
        <v>41396</v>
      </c>
      <c r="B633" s="40" t="s">
        <v>45</v>
      </c>
      <c r="C633" s="179" t="s">
        <v>38</v>
      </c>
      <c r="D633" s="5">
        <v>3</v>
      </c>
      <c r="E633" s="179" t="s">
        <v>473</v>
      </c>
      <c r="F633" s="179"/>
      <c r="G633" s="40">
        <v>13.547499999999999</v>
      </c>
      <c r="H633" s="40">
        <v>11.5305</v>
      </c>
      <c r="I633" s="40">
        <v>4.4081000000000001</v>
      </c>
      <c r="J633" s="179">
        <f t="shared" si="35"/>
        <v>7.1223999999999998</v>
      </c>
      <c r="K633" s="55">
        <f t="shared" si="34"/>
        <v>40.339999999999989</v>
      </c>
      <c r="L633" s="55"/>
      <c r="M633" s="40">
        <v>5</v>
      </c>
      <c r="N633" s="41">
        <f t="shared" si="33"/>
        <v>1.42448</v>
      </c>
      <c r="O633" s="35"/>
      <c r="P633" s="6"/>
    </row>
    <row r="634" spans="1:16" x14ac:dyDescent="0.25">
      <c r="A634" s="54">
        <v>41396</v>
      </c>
      <c r="B634" s="40" t="s">
        <v>45</v>
      </c>
      <c r="C634" s="179" t="s">
        <v>38</v>
      </c>
      <c r="D634" s="5">
        <v>3</v>
      </c>
      <c r="E634" s="179" t="s">
        <v>491</v>
      </c>
      <c r="F634" s="179"/>
      <c r="G634" s="40">
        <v>13.3109</v>
      </c>
      <c r="H634" s="40">
        <v>11.363099999999999</v>
      </c>
      <c r="I634" s="40">
        <v>4.3996000000000004</v>
      </c>
      <c r="J634" s="179">
        <f t="shared" si="35"/>
        <v>6.9634999999999989</v>
      </c>
      <c r="K634" s="55">
        <f t="shared" si="34"/>
        <v>38.956000000000017</v>
      </c>
      <c r="L634" s="55"/>
      <c r="M634" s="40">
        <v>5</v>
      </c>
      <c r="N634" s="41">
        <f t="shared" si="33"/>
        <v>1.3926999999999998</v>
      </c>
      <c r="O634" s="35"/>
      <c r="P634" s="6"/>
    </row>
    <row r="635" spans="1:16" x14ac:dyDescent="0.25">
      <c r="A635" s="54">
        <v>41396</v>
      </c>
      <c r="B635" s="40" t="s">
        <v>45</v>
      </c>
      <c r="C635" s="179" t="s">
        <v>38</v>
      </c>
      <c r="D635" s="5">
        <v>3</v>
      </c>
      <c r="E635" s="179" t="s">
        <v>492</v>
      </c>
      <c r="F635" s="179"/>
      <c r="G635" s="40">
        <v>13.336499999999999</v>
      </c>
      <c r="H635" s="40">
        <v>11.3285</v>
      </c>
      <c r="I635" s="40">
        <v>4.4715999999999996</v>
      </c>
      <c r="J635" s="179">
        <f t="shared" si="35"/>
        <v>6.8569000000000004</v>
      </c>
      <c r="K635" s="55">
        <f t="shared" si="34"/>
        <v>40.159999999999982</v>
      </c>
      <c r="L635" s="55"/>
      <c r="M635" s="40">
        <v>5</v>
      </c>
      <c r="N635" s="41">
        <f t="shared" si="33"/>
        <v>1.37138</v>
      </c>
      <c r="O635" s="35"/>
      <c r="P635" s="6"/>
    </row>
    <row r="636" spans="1:16" x14ac:dyDescent="0.25">
      <c r="A636" s="54">
        <v>41396</v>
      </c>
      <c r="B636" s="40" t="s">
        <v>45</v>
      </c>
      <c r="C636" s="179" t="s">
        <v>38</v>
      </c>
      <c r="D636" s="5">
        <v>3</v>
      </c>
      <c r="E636" s="179" t="s">
        <v>462</v>
      </c>
      <c r="F636" s="179"/>
      <c r="G636" s="40">
        <v>13.7835</v>
      </c>
      <c r="H636" s="40">
        <v>11.7624</v>
      </c>
      <c r="I636" s="40">
        <v>4.3933999999999997</v>
      </c>
      <c r="J636" s="179">
        <f t="shared" si="35"/>
        <v>7.3689999999999998</v>
      </c>
      <c r="K636" s="55">
        <f t="shared" si="34"/>
        <v>40.422000000000011</v>
      </c>
      <c r="L636" s="55"/>
      <c r="M636" s="40">
        <v>5</v>
      </c>
      <c r="N636" s="41">
        <f t="shared" si="33"/>
        <v>1.4738</v>
      </c>
      <c r="O636" s="35"/>
      <c r="P636" s="6"/>
    </row>
    <row r="637" spans="1:16" x14ac:dyDescent="0.25">
      <c r="A637" s="54">
        <v>41396</v>
      </c>
      <c r="B637" s="40" t="s">
        <v>45</v>
      </c>
      <c r="C637" s="179" t="s">
        <v>38</v>
      </c>
      <c r="D637" s="5">
        <v>3</v>
      </c>
      <c r="E637" s="179" t="s">
        <v>493</v>
      </c>
      <c r="F637" s="179"/>
      <c r="G637" s="40">
        <v>13.9086</v>
      </c>
      <c r="H637" s="40">
        <v>11.774100000000001</v>
      </c>
      <c r="I637" s="40">
        <v>4.5076999999999998</v>
      </c>
      <c r="J637" s="179">
        <f t="shared" si="35"/>
        <v>7.2664000000000009</v>
      </c>
      <c r="K637" s="55">
        <f t="shared" si="34"/>
        <v>42.689999999999984</v>
      </c>
      <c r="L637" s="55"/>
      <c r="M637" s="40">
        <v>5</v>
      </c>
      <c r="N637" s="41">
        <f t="shared" si="33"/>
        <v>1.4532800000000001</v>
      </c>
      <c r="O637" s="35"/>
      <c r="P637" s="6"/>
    </row>
    <row r="638" spans="1:16" x14ac:dyDescent="0.25">
      <c r="A638" s="54">
        <v>41396</v>
      </c>
      <c r="B638" s="40" t="s">
        <v>45</v>
      </c>
      <c r="C638" s="179" t="s">
        <v>38</v>
      </c>
      <c r="D638" s="5">
        <v>3</v>
      </c>
      <c r="E638" s="179" t="s">
        <v>494</v>
      </c>
      <c r="F638" s="179"/>
      <c r="G638" s="40">
        <v>13.9885</v>
      </c>
      <c r="H638" s="40">
        <v>11.8165</v>
      </c>
      <c r="I638" s="40">
        <v>4.4706000000000001</v>
      </c>
      <c r="J638" s="179">
        <f t="shared" si="35"/>
        <v>7.3458999999999994</v>
      </c>
      <c r="K638" s="55">
        <f t="shared" si="34"/>
        <v>43.440000000000012</v>
      </c>
      <c r="L638" s="55"/>
      <c r="M638" s="40">
        <v>5</v>
      </c>
      <c r="N638" s="41">
        <f t="shared" si="33"/>
        <v>1.4691799999999999</v>
      </c>
      <c r="O638" s="35"/>
      <c r="P638" s="6"/>
    </row>
    <row r="639" spans="1:16" x14ac:dyDescent="0.25">
      <c r="A639" s="54">
        <v>41396</v>
      </c>
      <c r="B639" s="40" t="s">
        <v>45</v>
      </c>
      <c r="C639" s="179" t="s">
        <v>38</v>
      </c>
      <c r="D639" s="5">
        <v>3</v>
      </c>
      <c r="E639" s="179" t="s">
        <v>464</v>
      </c>
      <c r="F639" s="179"/>
      <c r="G639" s="40">
        <v>13.744400000000001</v>
      </c>
      <c r="H639" s="40">
        <v>11.680899999999999</v>
      </c>
      <c r="I639" s="40">
        <v>4.4626000000000001</v>
      </c>
      <c r="J639" s="179">
        <f t="shared" si="35"/>
        <v>7.2182999999999993</v>
      </c>
      <c r="K639" s="55">
        <f t="shared" si="34"/>
        <v>41.270000000000024</v>
      </c>
      <c r="L639" s="55"/>
      <c r="M639" s="40">
        <v>5</v>
      </c>
      <c r="N639" s="41">
        <f t="shared" si="33"/>
        <v>1.4436599999999999</v>
      </c>
      <c r="O639" s="35"/>
      <c r="P639" s="6"/>
    </row>
    <row r="640" spans="1:16" x14ac:dyDescent="0.25">
      <c r="A640" s="54">
        <v>41396</v>
      </c>
      <c r="B640" s="40" t="s">
        <v>46</v>
      </c>
      <c r="C640" s="179" t="s">
        <v>38</v>
      </c>
      <c r="D640" s="5">
        <v>1</v>
      </c>
      <c r="E640" s="179" t="s">
        <v>521</v>
      </c>
      <c r="F640" s="179"/>
      <c r="G640" s="40">
        <v>13.5251</v>
      </c>
      <c r="H640" s="40">
        <v>11.3833</v>
      </c>
      <c r="I640" s="40">
        <v>4.4001999999999999</v>
      </c>
      <c r="J640" s="179">
        <f t="shared" si="35"/>
        <v>6.9831000000000003</v>
      </c>
      <c r="K640" s="55">
        <f t="shared" si="34"/>
        <v>42.835999999999999</v>
      </c>
      <c r="L640" s="55"/>
      <c r="M640" s="40">
        <v>5</v>
      </c>
      <c r="N640" s="41">
        <f t="shared" si="33"/>
        <v>1.39662</v>
      </c>
      <c r="O640" s="35"/>
      <c r="P640" s="6"/>
    </row>
    <row r="641" spans="1:16" x14ac:dyDescent="0.25">
      <c r="A641" s="54">
        <v>41396</v>
      </c>
      <c r="B641" s="40" t="s">
        <v>46</v>
      </c>
      <c r="C641" s="179" t="s">
        <v>38</v>
      </c>
      <c r="D641" s="5">
        <v>1</v>
      </c>
      <c r="E641" s="179" t="s">
        <v>522</v>
      </c>
      <c r="F641" s="179"/>
      <c r="G641" s="40">
        <v>13.8857</v>
      </c>
      <c r="H641" s="40">
        <v>11.913399999999999</v>
      </c>
      <c r="I641" s="40">
        <v>4.4583000000000004</v>
      </c>
      <c r="J641" s="179">
        <f t="shared" si="35"/>
        <v>7.4550999999999989</v>
      </c>
      <c r="K641" s="55">
        <f t="shared" si="34"/>
        <v>39.446000000000012</v>
      </c>
      <c r="L641" s="55"/>
      <c r="M641" s="40">
        <v>5</v>
      </c>
      <c r="N641" s="41">
        <f t="shared" si="33"/>
        <v>1.4910199999999998</v>
      </c>
      <c r="O641" s="35"/>
      <c r="P641" s="6"/>
    </row>
    <row r="642" spans="1:16" x14ac:dyDescent="0.25">
      <c r="A642" s="54">
        <v>41396</v>
      </c>
      <c r="B642" s="40" t="s">
        <v>46</v>
      </c>
      <c r="C642" s="179" t="s">
        <v>38</v>
      </c>
      <c r="D642" s="5">
        <v>1</v>
      </c>
      <c r="E642" s="179" t="s">
        <v>523</v>
      </c>
      <c r="F642" s="179"/>
      <c r="G642" s="40">
        <v>14.2445</v>
      </c>
      <c r="H642" s="40">
        <v>12.135400000000001</v>
      </c>
      <c r="I642" s="40">
        <v>4.4020999999999999</v>
      </c>
      <c r="J642" s="179">
        <f t="shared" si="35"/>
        <v>7.7333000000000007</v>
      </c>
      <c r="K642" s="55">
        <f t="shared" si="34"/>
        <v>42.181999999999995</v>
      </c>
      <c r="L642" s="55"/>
      <c r="M642" s="40">
        <v>5</v>
      </c>
      <c r="N642" s="41">
        <f t="shared" si="33"/>
        <v>1.5466600000000001</v>
      </c>
      <c r="O642" s="35"/>
      <c r="P642" s="6"/>
    </row>
    <row r="643" spans="1:16" x14ac:dyDescent="0.25">
      <c r="A643" s="54">
        <v>41396</v>
      </c>
      <c r="B643" s="40" t="s">
        <v>46</v>
      </c>
      <c r="C643" s="179" t="s">
        <v>38</v>
      </c>
      <c r="D643" s="5">
        <v>1</v>
      </c>
      <c r="E643" s="179" t="s">
        <v>524</v>
      </c>
      <c r="F643" s="179"/>
      <c r="G643" s="40">
        <v>14.2697</v>
      </c>
      <c r="H643" s="40">
        <v>12.158300000000001</v>
      </c>
      <c r="I643" s="40">
        <v>4.3985000000000003</v>
      </c>
      <c r="J643" s="179">
        <f t="shared" si="35"/>
        <v>7.7598000000000003</v>
      </c>
      <c r="K643" s="55">
        <f t="shared" si="34"/>
        <v>42.227999999999994</v>
      </c>
      <c r="L643" s="55"/>
      <c r="M643" s="40">
        <v>5</v>
      </c>
      <c r="N643" s="41">
        <f t="shared" si="33"/>
        <v>1.55196</v>
      </c>
      <c r="O643" s="35"/>
      <c r="P643" s="6"/>
    </row>
    <row r="644" spans="1:16" x14ac:dyDescent="0.25">
      <c r="A644" s="54">
        <v>41396</v>
      </c>
      <c r="B644" s="40" t="s">
        <v>46</v>
      </c>
      <c r="C644" s="179" t="s">
        <v>38</v>
      </c>
      <c r="D644" s="5">
        <v>1</v>
      </c>
      <c r="E644" s="179" t="s">
        <v>525</v>
      </c>
      <c r="F644" s="179"/>
      <c r="G644" s="40">
        <v>14.020300000000001</v>
      </c>
      <c r="H644" s="40">
        <v>11.973699999999999</v>
      </c>
      <c r="I644" s="40">
        <v>4.4977999999999998</v>
      </c>
      <c r="J644" s="179">
        <f t="shared" si="35"/>
        <v>7.4758999999999993</v>
      </c>
      <c r="K644" s="55">
        <f t="shared" si="34"/>
        <v>40.932000000000031</v>
      </c>
      <c r="L644" s="55"/>
      <c r="M644" s="40">
        <v>5</v>
      </c>
      <c r="N644" s="41">
        <f t="shared" si="33"/>
        <v>1.49518</v>
      </c>
      <c r="O644" s="35"/>
      <c r="P644" s="6"/>
    </row>
    <row r="645" spans="1:16" x14ac:dyDescent="0.25">
      <c r="A645" s="54">
        <v>41396</v>
      </c>
      <c r="B645" s="40" t="s">
        <v>46</v>
      </c>
      <c r="C645" s="179" t="s">
        <v>38</v>
      </c>
      <c r="D645" s="5">
        <v>1</v>
      </c>
      <c r="E645" s="179" t="s">
        <v>526</v>
      </c>
      <c r="F645" s="179"/>
      <c r="G645" s="40">
        <v>14.0555</v>
      </c>
      <c r="H645" s="40">
        <v>11.9262</v>
      </c>
      <c r="I645" s="40">
        <v>4.5039999999999996</v>
      </c>
      <c r="J645" s="179">
        <f t="shared" si="35"/>
        <v>7.4222000000000001</v>
      </c>
      <c r="K645" s="55">
        <f t="shared" si="34"/>
        <v>42.586000000000013</v>
      </c>
      <c r="L645" s="55"/>
      <c r="M645" s="40">
        <v>5</v>
      </c>
      <c r="N645" s="41">
        <f t="shared" si="33"/>
        <v>1.48444</v>
      </c>
      <c r="O645" s="35"/>
      <c r="P645" s="6"/>
    </row>
    <row r="646" spans="1:16" x14ac:dyDescent="0.25">
      <c r="A646" s="54">
        <v>41396</v>
      </c>
      <c r="B646" s="40" t="s">
        <v>46</v>
      </c>
      <c r="C646" s="179" t="s">
        <v>38</v>
      </c>
      <c r="D646" s="5">
        <v>2</v>
      </c>
      <c r="E646" s="179" t="s">
        <v>521</v>
      </c>
      <c r="F646" s="179"/>
      <c r="G646" s="40">
        <v>13.695600000000001</v>
      </c>
      <c r="H646" s="40">
        <v>11.280099999999999</v>
      </c>
      <c r="I646" s="40">
        <v>4.4047000000000001</v>
      </c>
      <c r="J646" s="179">
        <f t="shared" si="35"/>
        <v>6.8753999999999991</v>
      </c>
      <c r="K646" s="55">
        <f t="shared" si="34"/>
        <v>48.310000000000031</v>
      </c>
      <c r="L646" s="55"/>
      <c r="M646" s="40">
        <v>5</v>
      </c>
      <c r="N646" s="41">
        <f t="shared" si="33"/>
        <v>1.3750799999999999</v>
      </c>
      <c r="O646" s="35"/>
      <c r="P646" s="6"/>
    </row>
    <row r="647" spans="1:16" x14ac:dyDescent="0.25">
      <c r="A647" s="54">
        <v>41396</v>
      </c>
      <c r="B647" s="40" t="s">
        <v>46</v>
      </c>
      <c r="C647" s="179" t="s">
        <v>38</v>
      </c>
      <c r="D647" s="5">
        <v>2</v>
      </c>
      <c r="E647" s="179" t="s">
        <v>522</v>
      </c>
      <c r="F647" s="179"/>
      <c r="G647" s="40">
        <v>14.0015</v>
      </c>
      <c r="H647" s="40">
        <v>11.6218</v>
      </c>
      <c r="I647" s="40">
        <v>4.4307999999999996</v>
      </c>
      <c r="J647" s="179">
        <f t="shared" si="35"/>
        <v>7.1910000000000007</v>
      </c>
      <c r="K647" s="55">
        <f t="shared" ref="K647:K678" si="36">100*(G647-H647)/M647</f>
        <v>47.593999999999994</v>
      </c>
      <c r="L647" s="55"/>
      <c r="M647" s="40">
        <v>5</v>
      </c>
      <c r="N647" s="41">
        <f t="shared" si="33"/>
        <v>1.4382000000000001</v>
      </c>
      <c r="O647" s="35"/>
      <c r="P647" s="6"/>
    </row>
    <row r="648" spans="1:16" x14ac:dyDescent="0.25">
      <c r="A648" s="54">
        <v>41396</v>
      </c>
      <c r="B648" s="40" t="s">
        <v>46</v>
      </c>
      <c r="C648" s="179" t="s">
        <v>38</v>
      </c>
      <c r="D648" s="5">
        <v>2</v>
      </c>
      <c r="E648" s="179" t="s">
        <v>523</v>
      </c>
      <c r="F648" s="179"/>
      <c r="G648" s="40">
        <v>14.3529</v>
      </c>
      <c r="H648" s="40">
        <v>11.8569</v>
      </c>
      <c r="I648" s="40">
        <v>4.4234999999999998</v>
      </c>
      <c r="J648" s="179">
        <f t="shared" si="35"/>
        <v>7.4333999999999998</v>
      </c>
      <c r="K648" s="55">
        <f t="shared" si="36"/>
        <v>49.920000000000009</v>
      </c>
      <c r="L648" s="55"/>
      <c r="M648" s="40">
        <v>5</v>
      </c>
      <c r="N648" s="41">
        <f t="shared" si="33"/>
        <v>1.48668</v>
      </c>
      <c r="O648" s="35"/>
      <c r="P648" s="6"/>
    </row>
    <row r="649" spans="1:16" x14ac:dyDescent="0.25">
      <c r="A649" s="54">
        <v>41396</v>
      </c>
      <c r="B649" s="40" t="s">
        <v>46</v>
      </c>
      <c r="C649" s="179" t="s">
        <v>38</v>
      </c>
      <c r="D649" s="5">
        <v>2</v>
      </c>
      <c r="E649" s="179" t="s">
        <v>524</v>
      </c>
      <c r="F649" s="179"/>
      <c r="G649" s="40">
        <v>14.093400000000001</v>
      </c>
      <c r="H649" s="40">
        <v>11.7682</v>
      </c>
      <c r="I649" s="40">
        <v>4.4436999999999998</v>
      </c>
      <c r="J649" s="179">
        <f t="shared" si="35"/>
        <v>7.3245000000000005</v>
      </c>
      <c r="K649" s="55">
        <f t="shared" si="36"/>
        <v>46.504000000000012</v>
      </c>
      <c r="L649" s="55"/>
      <c r="M649" s="40">
        <v>5</v>
      </c>
      <c r="N649" s="41">
        <f t="shared" si="33"/>
        <v>1.4649000000000001</v>
      </c>
      <c r="O649" s="35"/>
      <c r="P649" s="6"/>
    </row>
    <row r="650" spans="1:16" x14ac:dyDescent="0.25">
      <c r="A650" s="54">
        <v>41396</v>
      </c>
      <c r="B650" s="40" t="s">
        <v>46</v>
      </c>
      <c r="C650" s="179" t="s">
        <v>38</v>
      </c>
      <c r="D650" s="5">
        <v>2</v>
      </c>
      <c r="E650" s="179" t="s">
        <v>525</v>
      </c>
      <c r="F650" s="179"/>
      <c r="G650" s="40">
        <v>14.2744</v>
      </c>
      <c r="H650" s="40">
        <v>11.926500000000001</v>
      </c>
      <c r="I650" s="40">
        <v>4.4158999999999997</v>
      </c>
      <c r="J650" s="179">
        <f t="shared" si="35"/>
        <v>7.5106000000000011</v>
      </c>
      <c r="K650" s="55">
        <f t="shared" si="36"/>
        <v>46.957999999999984</v>
      </c>
      <c r="L650" s="55"/>
      <c r="M650" s="40">
        <v>5</v>
      </c>
      <c r="N650" s="41">
        <f t="shared" si="33"/>
        <v>1.5021200000000001</v>
      </c>
      <c r="O650" s="35"/>
      <c r="P650" s="6"/>
    </row>
    <row r="651" spans="1:16" x14ac:dyDescent="0.25">
      <c r="A651" s="54">
        <v>41396</v>
      </c>
      <c r="B651" s="40" t="s">
        <v>46</v>
      </c>
      <c r="C651" s="179" t="s">
        <v>38</v>
      </c>
      <c r="D651" s="5">
        <v>2</v>
      </c>
      <c r="E651" s="179" t="s">
        <v>526</v>
      </c>
      <c r="F651" s="179"/>
      <c r="G651" s="40">
        <v>14.129</v>
      </c>
      <c r="H651" s="40">
        <v>12.5075</v>
      </c>
      <c r="I651" s="40">
        <v>4.4884000000000004</v>
      </c>
      <c r="J651" s="179">
        <f t="shared" si="35"/>
        <v>8.0190999999999999</v>
      </c>
      <c r="K651" s="55">
        <f t="shared" si="36"/>
        <v>32.429999999999986</v>
      </c>
      <c r="L651" s="55"/>
      <c r="M651" s="40">
        <v>5</v>
      </c>
      <c r="N651" s="41">
        <f t="shared" si="33"/>
        <v>1.60382</v>
      </c>
      <c r="O651" s="35"/>
      <c r="P651" s="6"/>
    </row>
    <row r="652" spans="1:16" x14ac:dyDescent="0.25">
      <c r="A652" s="54">
        <v>41396</v>
      </c>
      <c r="B652" s="40" t="s">
        <v>46</v>
      </c>
      <c r="C652" s="179" t="s">
        <v>38</v>
      </c>
      <c r="D652" s="5">
        <v>3</v>
      </c>
      <c r="E652" s="179" t="s">
        <v>456</v>
      </c>
      <c r="F652" s="179"/>
      <c r="G652" s="40">
        <v>14.1137</v>
      </c>
      <c r="H652" s="40">
        <v>11.8931</v>
      </c>
      <c r="I652" s="40">
        <v>4.4531999999999998</v>
      </c>
      <c r="J652" s="179">
        <f t="shared" si="35"/>
        <v>7.4399000000000006</v>
      </c>
      <c r="K652" s="55">
        <f t="shared" si="36"/>
        <v>44.411999999999985</v>
      </c>
      <c r="L652" s="55"/>
      <c r="M652" s="40">
        <v>5</v>
      </c>
      <c r="N652" s="41">
        <f t="shared" si="33"/>
        <v>1.4879800000000001</v>
      </c>
      <c r="O652" s="35"/>
      <c r="P652" s="6"/>
    </row>
    <row r="653" spans="1:16" x14ac:dyDescent="0.25">
      <c r="A653" s="54">
        <v>41396</v>
      </c>
      <c r="B653" s="40" t="s">
        <v>46</v>
      </c>
      <c r="C653" s="179" t="s">
        <v>38</v>
      </c>
      <c r="D653" s="5">
        <v>3</v>
      </c>
      <c r="E653" s="179" t="s">
        <v>457</v>
      </c>
      <c r="F653" s="179"/>
      <c r="G653" s="40">
        <v>13.9261</v>
      </c>
      <c r="H653" s="40">
        <v>11.684200000000001</v>
      </c>
      <c r="I653" s="40">
        <v>4.4188000000000001</v>
      </c>
      <c r="J653" s="179">
        <f t="shared" si="35"/>
        <v>7.2654000000000005</v>
      </c>
      <c r="K653" s="55">
        <f t="shared" si="36"/>
        <v>44.837999999999987</v>
      </c>
      <c r="L653" s="55"/>
      <c r="M653" s="40">
        <v>5</v>
      </c>
      <c r="N653" s="41">
        <f t="shared" si="33"/>
        <v>1.4530800000000001</v>
      </c>
      <c r="O653" s="35"/>
      <c r="P653" s="6"/>
    </row>
    <row r="654" spans="1:16" x14ac:dyDescent="0.25">
      <c r="A654" s="54">
        <v>41396</v>
      </c>
      <c r="B654" s="40" t="s">
        <v>46</v>
      </c>
      <c r="C654" s="179" t="s">
        <v>38</v>
      </c>
      <c r="D654" s="5">
        <v>3</v>
      </c>
      <c r="E654" s="179" t="s">
        <v>470</v>
      </c>
      <c r="F654" s="179"/>
      <c r="G654" s="40">
        <v>14.2195</v>
      </c>
      <c r="H654" s="40">
        <v>12.015700000000001</v>
      </c>
      <c r="I654" s="40">
        <v>4.4962999999999997</v>
      </c>
      <c r="J654" s="179">
        <f t="shared" si="35"/>
        <v>7.519400000000001</v>
      </c>
      <c r="K654" s="55">
        <f t="shared" si="36"/>
        <v>44.075999999999986</v>
      </c>
      <c r="L654" s="55"/>
      <c r="M654" s="40">
        <v>5</v>
      </c>
      <c r="N654" s="41">
        <f t="shared" si="33"/>
        <v>1.5038800000000001</v>
      </c>
      <c r="O654" s="35"/>
      <c r="P654" s="6"/>
    </row>
    <row r="655" spans="1:16" x14ac:dyDescent="0.25">
      <c r="A655" s="54">
        <v>41396</v>
      </c>
      <c r="B655" s="40" t="s">
        <v>46</v>
      </c>
      <c r="C655" s="179" t="s">
        <v>38</v>
      </c>
      <c r="D655" s="5">
        <v>3</v>
      </c>
      <c r="E655" s="179" t="s">
        <v>471</v>
      </c>
      <c r="F655" s="179"/>
      <c r="G655" s="40">
        <v>13.910500000000001</v>
      </c>
      <c r="H655" s="40">
        <v>11.7827</v>
      </c>
      <c r="I655" s="40">
        <v>4.4149000000000003</v>
      </c>
      <c r="J655" s="179">
        <f t="shared" si="35"/>
        <v>7.3677999999999999</v>
      </c>
      <c r="K655" s="55">
        <f t="shared" si="36"/>
        <v>42.556000000000012</v>
      </c>
      <c r="L655" s="55"/>
      <c r="M655" s="40">
        <v>5</v>
      </c>
      <c r="N655" s="41">
        <f t="shared" si="33"/>
        <v>1.47356</v>
      </c>
      <c r="O655" s="35"/>
      <c r="P655" s="6"/>
    </row>
    <row r="656" spans="1:16" x14ac:dyDescent="0.25">
      <c r="A656" s="54">
        <v>41396</v>
      </c>
      <c r="B656" s="40" t="s">
        <v>46</v>
      </c>
      <c r="C656" s="179" t="s">
        <v>38</v>
      </c>
      <c r="D656" s="5">
        <v>3</v>
      </c>
      <c r="E656" s="179" t="s">
        <v>472</v>
      </c>
      <c r="F656" s="179"/>
      <c r="G656" s="40">
        <v>13.824299999999999</v>
      </c>
      <c r="H656" s="40">
        <v>11.6823</v>
      </c>
      <c r="I656" s="40">
        <v>4.4002999999999997</v>
      </c>
      <c r="J656" s="179">
        <f t="shared" si="35"/>
        <v>7.282</v>
      </c>
      <c r="K656" s="55">
        <f t="shared" si="36"/>
        <v>42.839999999999989</v>
      </c>
      <c r="L656" s="55"/>
      <c r="M656" s="40">
        <v>5</v>
      </c>
      <c r="N656" s="41">
        <f t="shared" si="33"/>
        <v>1.4563999999999999</v>
      </c>
      <c r="O656" s="35"/>
      <c r="P656" s="6"/>
    </row>
    <row r="657" spans="1:16" x14ac:dyDescent="0.25">
      <c r="A657" s="54">
        <v>41399</v>
      </c>
      <c r="B657" s="40" t="s">
        <v>47</v>
      </c>
      <c r="C657" s="179" t="s">
        <v>38</v>
      </c>
      <c r="D657" s="5">
        <v>1</v>
      </c>
      <c r="E657" s="179" t="s">
        <v>456</v>
      </c>
      <c r="F657" s="179"/>
      <c r="G657" s="40">
        <v>12.957700000000001</v>
      </c>
      <c r="H657" s="40">
        <v>9.2742000000000004</v>
      </c>
      <c r="I657" s="40">
        <v>4.4034000000000004</v>
      </c>
      <c r="J657" s="179">
        <f t="shared" si="35"/>
        <v>4.8708</v>
      </c>
      <c r="K657" s="55">
        <f t="shared" si="36"/>
        <v>73.67</v>
      </c>
      <c r="L657" s="55"/>
      <c r="M657" s="40">
        <v>5</v>
      </c>
      <c r="N657" s="41">
        <f t="shared" si="33"/>
        <v>0.97416000000000003</v>
      </c>
      <c r="O657" s="35"/>
      <c r="P657" s="6"/>
    </row>
    <row r="658" spans="1:16" x14ac:dyDescent="0.25">
      <c r="A658" s="54">
        <v>41399</v>
      </c>
      <c r="B658" s="40" t="s">
        <v>47</v>
      </c>
      <c r="C658" s="179" t="s">
        <v>38</v>
      </c>
      <c r="D658" s="5">
        <v>1</v>
      </c>
      <c r="E658" s="179" t="s">
        <v>457</v>
      </c>
      <c r="F658" s="179"/>
      <c r="G658" s="40">
        <v>11.576700000000001</v>
      </c>
      <c r="H658" s="40">
        <v>8.9442000000000004</v>
      </c>
      <c r="I658" s="40">
        <v>4.4199000000000002</v>
      </c>
      <c r="J658" s="179">
        <f t="shared" si="35"/>
        <v>4.5243000000000002</v>
      </c>
      <c r="K658" s="55">
        <f t="shared" si="36"/>
        <v>52.65</v>
      </c>
      <c r="L658" s="55"/>
      <c r="M658" s="40">
        <v>5</v>
      </c>
      <c r="N658" s="41">
        <f t="shared" si="33"/>
        <v>0.90486</v>
      </c>
      <c r="O658" s="35"/>
      <c r="P658" s="6"/>
    </row>
    <row r="659" spans="1:16" x14ac:dyDescent="0.25">
      <c r="A659" s="54">
        <v>41399</v>
      </c>
      <c r="B659" s="40" t="s">
        <v>47</v>
      </c>
      <c r="C659" s="179" t="s">
        <v>38</v>
      </c>
      <c r="D659" s="5">
        <v>1</v>
      </c>
      <c r="E659" s="179" t="s">
        <v>470</v>
      </c>
      <c r="F659" s="179"/>
      <c r="G659" s="40">
        <v>11.397</v>
      </c>
      <c r="H659" s="40">
        <v>8.3632000000000009</v>
      </c>
      <c r="I659" s="40">
        <v>4.4188999999999998</v>
      </c>
      <c r="J659" s="179">
        <f t="shared" si="35"/>
        <v>3.944300000000001</v>
      </c>
      <c r="K659" s="55">
        <f t="shared" si="36"/>
        <v>60.675999999999988</v>
      </c>
      <c r="L659" s="55"/>
      <c r="M659" s="40">
        <v>5</v>
      </c>
      <c r="N659" s="41">
        <f t="shared" si="33"/>
        <v>0.78886000000000023</v>
      </c>
      <c r="O659" s="35"/>
      <c r="P659" s="6"/>
    </row>
    <row r="660" spans="1:16" x14ac:dyDescent="0.25">
      <c r="A660" s="54">
        <v>41399</v>
      </c>
      <c r="B660" s="40" t="s">
        <v>47</v>
      </c>
      <c r="C660" s="179" t="s">
        <v>38</v>
      </c>
      <c r="D660" s="5">
        <v>1</v>
      </c>
      <c r="E660" s="179" t="s">
        <v>471</v>
      </c>
      <c r="F660" s="179"/>
      <c r="G660" s="40">
        <v>11.9992</v>
      </c>
      <c r="H660" s="40">
        <v>8.9917999999999996</v>
      </c>
      <c r="I660" s="40">
        <v>4.4077000000000002</v>
      </c>
      <c r="J660" s="179">
        <f t="shared" si="35"/>
        <v>4.5840999999999994</v>
      </c>
      <c r="K660" s="55">
        <f t="shared" si="36"/>
        <v>60.14800000000001</v>
      </c>
      <c r="L660" s="55"/>
      <c r="M660" s="40">
        <v>5</v>
      </c>
      <c r="N660" s="41">
        <f t="shared" si="33"/>
        <v>0.91681999999999986</v>
      </c>
      <c r="O660" s="35"/>
      <c r="P660" s="6"/>
    </row>
    <row r="661" spans="1:16" x14ac:dyDescent="0.25">
      <c r="A661" s="54">
        <v>41399</v>
      </c>
      <c r="B661" s="40" t="s">
        <v>47</v>
      </c>
      <c r="C661" s="179" t="s">
        <v>38</v>
      </c>
      <c r="D661" s="5">
        <v>1</v>
      </c>
      <c r="E661" s="179" t="s">
        <v>472</v>
      </c>
      <c r="F661" s="179"/>
      <c r="G661" s="40">
        <v>12.773199999999999</v>
      </c>
      <c r="H661" s="40">
        <v>9.7405000000000008</v>
      </c>
      <c r="I661" s="40">
        <v>4.3917999999999999</v>
      </c>
      <c r="J661" s="179">
        <f t="shared" si="35"/>
        <v>5.3487000000000009</v>
      </c>
      <c r="K661" s="55">
        <f t="shared" si="36"/>
        <v>60.653999999999975</v>
      </c>
      <c r="L661" s="55"/>
      <c r="M661" s="40">
        <v>5</v>
      </c>
      <c r="N661" s="41">
        <f t="shared" si="33"/>
        <v>1.0697400000000001</v>
      </c>
      <c r="O661" s="35"/>
      <c r="P661" s="6"/>
    </row>
    <row r="662" spans="1:16" x14ac:dyDescent="0.25">
      <c r="A662" s="54">
        <v>41399</v>
      </c>
      <c r="B662" s="40" t="s">
        <v>47</v>
      </c>
      <c r="C662" s="179" t="s">
        <v>38</v>
      </c>
      <c r="D662" s="5">
        <v>1</v>
      </c>
      <c r="E662" s="179" t="s">
        <v>460</v>
      </c>
      <c r="F662" s="179"/>
      <c r="G662" s="40">
        <v>12.730399999999999</v>
      </c>
      <c r="H662" s="40">
        <v>9.9159000000000006</v>
      </c>
      <c r="I662" s="40">
        <v>4.4179000000000004</v>
      </c>
      <c r="J662" s="179">
        <f t="shared" si="35"/>
        <v>5.4980000000000002</v>
      </c>
      <c r="K662" s="55">
        <f t="shared" si="36"/>
        <v>56.289999999999978</v>
      </c>
      <c r="L662" s="55"/>
      <c r="M662" s="40">
        <v>5</v>
      </c>
      <c r="N662" s="41">
        <f t="shared" si="33"/>
        <v>1.0996000000000001</v>
      </c>
      <c r="O662" s="35"/>
      <c r="P662" s="6"/>
    </row>
    <row r="663" spans="1:16" x14ac:dyDescent="0.25">
      <c r="A663" s="54">
        <v>41399</v>
      </c>
      <c r="B663" s="40" t="s">
        <v>47</v>
      </c>
      <c r="C663" s="179" t="s">
        <v>38</v>
      </c>
      <c r="D663" s="5">
        <v>1</v>
      </c>
      <c r="E663" s="179" t="s">
        <v>473</v>
      </c>
      <c r="F663" s="179"/>
      <c r="G663" s="40">
        <v>12.505599999999999</v>
      </c>
      <c r="H663" s="40">
        <v>9.5803999999999991</v>
      </c>
      <c r="I663" s="40">
        <v>4.4095000000000004</v>
      </c>
      <c r="J663" s="179">
        <f t="shared" si="35"/>
        <v>5.1708999999999987</v>
      </c>
      <c r="K663" s="55">
        <f t="shared" si="36"/>
        <v>58.504000000000005</v>
      </c>
      <c r="L663" s="55"/>
      <c r="M663" s="40">
        <v>5</v>
      </c>
      <c r="N663" s="41">
        <f t="shared" ref="N663:N726" si="37">J663/M663</f>
        <v>1.0341799999999997</v>
      </c>
      <c r="O663" s="35"/>
      <c r="P663" s="6"/>
    </row>
    <row r="664" spans="1:16" x14ac:dyDescent="0.25">
      <c r="A664" s="54">
        <v>41399</v>
      </c>
      <c r="B664" s="40" t="s">
        <v>47</v>
      </c>
      <c r="C664" s="179" t="s">
        <v>38</v>
      </c>
      <c r="D664" s="5">
        <v>1</v>
      </c>
      <c r="E664" s="179" t="s">
        <v>491</v>
      </c>
      <c r="F664" s="179"/>
      <c r="G664" s="40">
        <v>12.6051</v>
      </c>
      <c r="H664" s="40">
        <v>9.7702000000000009</v>
      </c>
      <c r="I664" s="40">
        <v>4.4657999999999998</v>
      </c>
      <c r="J664" s="179">
        <f t="shared" si="35"/>
        <v>5.3044000000000011</v>
      </c>
      <c r="K664" s="55">
        <f t="shared" si="36"/>
        <v>56.697999999999993</v>
      </c>
      <c r="L664" s="55"/>
      <c r="M664" s="40">
        <v>5</v>
      </c>
      <c r="N664" s="41">
        <f t="shared" si="37"/>
        <v>1.0608800000000003</v>
      </c>
      <c r="O664" s="35"/>
      <c r="P664" s="6"/>
    </row>
    <row r="665" spans="1:16" x14ac:dyDescent="0.25">
      <c r="A665" s="54">
        <v>41399</v>
      </c>
      <c r="B665" s="40" t="s">
        <v>47</v>
      </c>
      <c r="C665" s="179" t="s">
        <v>38</v>
      </c>
      <c r="D665" s="5">
        <v>1</v>
      </c>
      <c r="E665" s="179" t="s">
        <v>533</v>
      </c>
      <c r="F665" s="179"/>
      <c r="G665" s="40">
        <v>12.9457</v>
      </c>
      <c r="H665" s="40">
        <v>10.2447</v>
      </c>
      <c r="I665" s="40">
        <v>4.3876999999999997</v>
      </c>
      <c r="J665" s="179">
        <f t="shared" si="35"/>
        <v>5.8570000000000002</v>
      </c>
      <c r="K665" s="55">
        <f t="shared" si="36"/>
        <v>54.02</v>
      </c>
      <c r="L665" s="55"/>
      <c r="M665" s="40">
        <v>5</v>
      </c>
      <c r="N665" s="41">
        <f t="shared" si="37"/>
        <v>1.1714</v>
      </c>
      <c r="O665" s="35"/>
      <c r="P665" s="6"/>
    </row>
    <row r="666" spans="1:16" x14ac:dyDescent="0.25">
      <c r="A666" s="54">
        <v>41399</v>
      </c>
      <c r="B666" s="40" t="s">
        <v>47</v>
      </c>
      <c r="C666" s="179" t="s">
        <v>38</v>
      </c>
      <c r="D666" s="5">
        <v>1</v>
      </c>
      <c r="E666" s="179" t="s">
        <v>534</v>
      </c>
      <c r="F666" s="179"/>
      <c r="G666" s="40">
        <v>12.924099999999999</v>
      </c>
      <c r="H666" s="40">
        <v>10.0459</v>
      </c>
      <c r="I666" s="40">
        <v>4.4248000000000003</v>
      </c>
      <c r="J666" s="179">
        <f t="shared" si="35"/>
        <v>5.6210999999999993</v>
      </c>
      <c r="K666" s="55">
        <f t="shared" si="36"/>
        <v>57.563999999999986</v>
      </c>
      <c r="L666" s="55"/>
      <c r="M666" s="40">
        <v>5</v>
      </c>
      <c r="N666" s="41">
        <f t="shared" si="37"/>
        <v>1.1242199999999998</v>
      </c>
      <c r="O666" s="35"/>
      <c r="P666" s="6"/>
    </row>
    <row r="667" spans="1:16" x14ac:dyDescent="0.25">
      <c r="A667" s="54">
        <v>41399</v>
      </c>
      <c r="B667" s="40" t="s">
        <v>47</v>
      </c>
      <c r="C667" s="179" t="s">
        <v>38</v>
      </c>
      <c r="D667" s="5">
        <v>1</v>
      </c>
      <c r="E667" s="179" t="s">
        <v>535</v>
      </c>
      <c r="F667" s="179"/>
      <c r="G667" s="40">
        <v>13.165699999999999</v>
      </c>
      <c r="H667" s="40">
        <v>10.43</v>
      </c>
      <c r="I667" s="40">
        <v>4.4718999999999998</v>
      </c>
      <c r="J667" s="179">
        <f t="shared" si="35"/>
        <v>5.9581</v>
      </c>
      <c r="K667" s="55">
        <f t="shared" si="36"/>
        <v>54.713999999999984</v>
      </c>
      <c r="L667" s="55"/>
      <c r="M667" s="40">
        <v>5</v>
      </c>
      <c r="N667" s="41">
        <f t="shared" si="37"/>
        <v>1.1916199999999999</v>
      </c>
      <c r="O667" s="35"/>
      <c r="P667" s="6"/>
    </row>
    <row r="668" spans="1:16" x14ac:dyDescent="0.25">
      <c r="A668" s="54">
        <v>41399</v>
      </c>
      <c r="B668" s="40" t="s">
        <v>47</v>
      </c>
      <c r="C668" s="179" t="s">
        <v>38</v>
      </c>
      <c r="D668" s="5">
        <v>1</v>
      </c>
      <c r="E668" s="179" t="s">
        <v>536</v>
      </c>
      <c r="F668" s="179"/>
      <c r="G668" s="40">
        <v>13.2905</v>
      </c>
      <c r="H668" s="40">
        <v>10.610900000000001</v>
      </c>
      <c r="I668" s="40">
        <v>4.4543999999999997</v>
      </c>
      <c r="J668" s="179">
        <f t="shared" si="35"/>
        <v>6.1565000000000012</v>
      </c>
      <c r="K668" s="55">
        <f t="shared" si="36"/>
        <v>53.59199999999997</v>
      </c>
      <c r="L668" s="55"/>
      <c r="M668" s="40">
        <v>5</v>
      </c>
      <c r="N668" s="41">
        <f t="shared" si="37"/>
        <v>1.2313000000000003</v>
      </c>
      <c r="O668" s="35"/>
      <c r="P668" s="6"/>
    </row>
    <row r="669" spans="1:16" x14ac:dyDescent="0.25">
      <c r="A669" s="54">
        <v>41399</v>
      </c>
      <c r="B669" s="40" t="s">
        <v>47</v>
      </c>
      <c r="C669" s="179" t="s">
        <v>38</v>
      </c>
      <c r="D669" s="5">
        <v>1</v>
      </c>
      <c r="E669" s="179" t="s">
        <v>537</v>
      </c>
      <c r="F669" s="179"/>
      <c r="G669" s="40">
        <v>13.5809</v>
      </c>
      <c r="H669" s="40">
        <v>10.842700000000001</v>
      </c>
      <c r="I669" s="40">
        <v>4.4298999999999999</v>
      </c>
      <c r="J669" s="179">
        <f t="shared" si="35"/>
        <v>6.4128000000000007</v>
      </c>
      <c r="K669" s="55">
        <f t="shared" si="36"/>
        <v>54.763999999999989</v>
      </c>
      <c r="L669" s="55"/>
      <c r="M669" s="40">
        <v>5</v>
      </c>
      <c r="N669" s="41">
        <f t="shared" si="37"/>
        <v>1.2825600000000001</v>
      </c>
      <c r="O669" s="35"/>
      <c r="P669" s="6"/>
    </row>
    <row r="670" spans="1:16" x14ac:dyDescent="0.25">
      <c r="A670" s="54">
        <v>41399</v>
      </c>
      <c r="B670" s="40" t="s">
        <v>47</v>
      </c>
      <c r="C670" s="179" t="s">
        <v>38</v>
      </c>
      <c r="D670" s="5">
        <v>1</v>
      </c>
      <c r="E670" s="179" t="s">
        <v>538</v>
      </c>
      <c r="F670" s="179"/>
      <c r="G670" s="40">
        <v>13.252800000000001</v>
      </c>
      <c r="H670" s="40">
        <v>10.8673</v>
      </c>
      <c r="I670" s="40">
        <v>4.4085999999999999</v>
      </c>
      <c r="J670" s="179">
        <f t="shared" si="35"/>
        <v>6.4587000000000003</v>
      </c>
      <c r="K670" s="55">
        <f t="shared" si="36"/>
        <v>47.710000000000008</v>
      </c>
      <c r="L670" s="55"/>
      <c r="M670" s="40">
        <v>5</v>
      </c>
      <c r="N670" s="41">
        <f t="shared" si="37"/>
        <v>1.2917400000000001</v>
      </c>
      <c r="O670" s="35"/>
      <c r="P670" s="6"/>
    </row>
    <row r="671" spans="1:16" x14ac:dyDescent="0.25">
      <c r="A671" s="54">
        <v>41399</v>
      </c>
      <c r="B671" s="40" t="s">
        <v>47</v>
      </c>
      <c r="C671" s="179" t="s">
        <v>38</v>
      </c>
      <c r="D671" s="5">
        <v>2</v>
      </c>
      <c r="E671" s="179" t="s">
        <v>521</v>
      </c>
      <c r="F671" s="179"/>
      <c r="G671" s="40">
        <v>10.7316</v>
      </c>
      <c r="H671" s="40">
        <v>6.9737</v>
      </c>
      <c r="I671" s="40">
        <v>4.5000999999999998</v>
      </c>
      <c r="J671" s="179">
        <f t="shared" si="35"/>
        <v>2.4736000000000002</v>
      </c>
      <c r="K671" s="55">
        <f t="shared" si="36"/>
        <v>75.158000000000001</v>
      </c>
      <c r="L671" s="55"/>
      <c r="M671" s="40">
        <v>5</v>
      </c>
      <c r="N671" s="41">
        <f t="shared" si="37"/>
        <v>0.49472000000000005</v>
      </c>
      <c r="O671" s="35"/>
      <c r="P671" s="6"/>
    </row>
    <row r="672" spans="1:16" x14ac:dyDescent="0.25">
      <c r="A672" s="54">
        <v>41399</v>
      </c>
      <c r="B672" s="40" t="s">
        <v>47</v>
      </c>
      <c r="C672" s="179" t="s">
        <v>38</v>
      </c>
      <c r="D672" s="5">
        <v>2</v>
      </c>
      <c r="E672" s="179" t="s">
        <v>522</v>
      </c>
      <c r="F672" s="179"/>
      <c r="G672" s="40">
        <v>11.287800000000001</v>
      </c>
      <c r="H672" s="40">
        <v>8.3188999999999993</v>
      </c>
      <c r="I672" s="40">
        <v>4.4173999999999998</v>
      </c>
      <c r="J672" s="179">
        <f t="shared" si="35"/>
        <v>3.9014999999999995</v>
      </c>
      <c r="K672" s="55">
        <f t="shared" si="36"/>
        <v>59.378000000000029</v>
      </c>
      <c r="L672" s="55"/>
      <c r="M672" s="40">
        <v>5</v>
      </c>
      <c r="N672" s="41">
        <f t="shared" si="37"/>
        <v>0.78029999999999988</v>
      </c>
      <c r="O672" s="35"/>
      <c r="P672" s="6"/>
    </row>
    <row r="673" spans="1:16" x14ac:dyDescent="0.25">
      <c r="A673" s="54">
        <v>41399</v>
      </c>
      <c r="B673" s="40" t="s">
        <v>47</v>
      </c>
      <c r="C673" s="179" t="s">
        <v>38</v>
      </c>
      <c r="D673" s="5">
        <v>2</v>
      </c>
      <c r="E673" s="179" t="s">
        <v>523</v>
      </c>
      <c r="F673" s="179"/>
      <c r="G673" s="40">
        <v>12.724</v>
      </c>
      <c r="H673" s="40">
        <v>9.7780000000000005</v>
      </c>
      <c r="I673" s="40">
        <v>4.5</v>
      </c>
      <c r="J673" s="179">
        <f t="shared" si="35"/>
        <v>5.2780000000000005</v>
      </c>
      <c r="K673" s="55">
        <f t="shared" si="36"/>
        <v>58.919999999999995</v>
      </c>
      <c r="L673" s="55"/>
      <c r="M673" s="40">
        <v>5</v>
      </c>
      <c r="N673" s="41">
        <f t="shared" si="37"/>
        <v>1.0556000000000001</v>
      </c>
      <c r="O673" s="35"/>
      <c r="P673" s="6"/>
    </row>
    <row r="674" spans="1:16" x14ac:dyDescent="0.25">
      <c r="A674" s="54">
        <v>41399</v>
      </c>
      <c r="B674" s="40" t="s">
        <v>47</v>
      </c>
      <c r="C674" s="179" t="s">
        <v>38</v>
      </c>
      <c r="D674" s="5">
        <v>2</v>
      </c>
      <c r="E674" s="179" t="s">
        <v>524</v>
      </c>
      <c r="F674" s="179"/>
      <c r="G674" s="40">
        <v>11.0146</v>
      </c>
      <c r="H674" s="40">
        <v>8.6019000000000005</v>
      </c>
      <c r="I674" s="40">
        <v>4.5091999999999999</v>
      </c>
      <c r="J674" s="179">
        <f t="shared" si="35"/>
        <v>4.0927000000000007</v>
      </c>
      <c r="K674" s="55">
        <f t="shared" si="36"/>
        <v>48.253999999999984</v>
      </c>
      <c r="L674" s="55"/>
      <c r="M674" s="40">
        <v>5</v>
      </c>
      <c r="N674" s="41">
        <f t="shared" si="37"/>
        <v>0.81854000000000016</v>
      </c>
      <c r="O674" s="35"/>
      <c r="P674" s="6"/>
    </row>
    <row r="675" spans="1:16" x14ac:dyDescent="0.25">
      <c r="A675" s="54">
        <v>41399</v>
      </c>
      <c r="B675" s="40" t="s">
        <v>47</v>
      </c>
      <c r="C675" s="179" t="s">
        <v>38</v>
      </c>
      <c r="D675" s="5">
        <v>2</v>
      </c>
      <c r="E675" s="179" t="s">
        <v>525</v>
      </c>
      <c r="F675" s="179"/>
      <c r="G675" s="40">
        <v>12.872400000000001</v>
      </c>
      <c r="H675" s="40">
        <v>10.063599999999999</v>
      </c>
      <c r="I675" s="40">
        <v>4.5045999999999999</v>
      </c>
      <c r="J675" s="179">
        <f t="shared" si="35"/>
        <v>5.5589999999999993</v>
      </c>
      <c r="K675" s="55">
        <f t="shared" si="36"/>
        <v>56.17600000000003</v>
      </c>
      <c r="L675" s="55"/>
      <c r="M675" s="40">
        <v>5</v>
      </c>
      <c r="N675" s="41">
        <f t="shared" si="37"/>
        <v>1.1117999999999999</v>
      </c>
      <c r="O675" s="35"/>
      <c r="P675" s="6"/>
    </row>
    <row r="676" spans="1:16" x14ac:dyDescent="0.25">
      <c r="A676" s="54">
        <v>41399</v>
      </c>
      <c r="B676" s="40" t="s">
        <v>47</v>
      </c>
      <c r="C676" s="179" t="s">
        <v>38</v>
      </c>
      <c r="D676" s="5">
        <v>2</v>
      </c>
      <c r="E676" s="179" t="s">
        <v>526</v>
      </c>
      <c r="F676" s="179"/>
      <c r="G676" s="40">
        <v>12.1516</v>
      </c>
      <c r="H676" s="40">
        <v>9.4227000000000007</v>
      </c>
      <c r="I676" s="40">
        <v>4.4904999999999999</v>
      </c>
      <c r="J676" s="179">
        <f t="shared" si="35"/>
        <v>4.9322000000000008</v>
      </c>
      <c r="K676" s="55">
        <f t="shared" si="36"/>
        <v>54.577999999999989</v>
      </c>
      <c r="L676" s="55"/>
      <c r="M676" s="40">
        <v>5</v>
      </c>
      <c r="N676" s="41">
        <f t="shared" si="37"/>
        <v>0.98644000000000021</v>
      </c>
      <c r="O676" s="35"/>
      <c r="P676" s="6"/>
    </row>
    <row r="677" spans="1:16" x14ac:dyDescent="0.25">
      <c r="A677" s="54">
        <v>41399</v>
      </c>
      <c r="B677" s="40" t="s">
        <v>47</v>
      </c>
      <c r="C677" s="179" t="s">
        <v>38</v>
      </c>
      <c r="D677" s="5">
        <v>2</v>
      </c>
      <c r="E677" s="179" t="s">
        <v>527</v>
      </c>
      <c r="F677" s="179"/>
      <c r="G677" s="40">
        <v>12.8947</v>
      </c>
      <c r="H677" s="40">
        <v>10.1548</v>
      </c>
      <c r="I677" s="40">
        <v>4.4035000000000002</v>
      </c>
      <c r="J677" s="179">
        <f t="shared" si="35"/>
        <v>5.7512999999999996</v>
      </c>
      <c r="K677" s="55">
        <f t="shared" si="36"/>
        <v>54.798000000000016</v>
      </c>
      <c r="L677" s="55"/>
      <c r="M677" s="40">
        <v>5</v>
      </c>
      <c r="N677" s="41">
        <f t="shared" si="37"/>
        <v>1.1502599999999998</v>
      </c>
      <c r="O677" s="35"/>
      <c r="P677" s="6"/>
    </row>
    <row r="678" spans="1:16" x14ac:dyDescent="0.25">
      <c r="A678" s="54">
        <v>41399</v>
      </c>
      <c r="B678" s="40" t="s">
        <v>47</v>
      </c>
      <c r="C678" s="179" t="s">
        <v>38</v>
      </c>
      <c r="D678" s="5">
        <v>2</v>
      </c>
      <c r="E678" s="179" t="s">
        <v>528</v>
      </c>
      <c r="F678" s="179"/>
      <c r="G678" s="40">
        <v>13.6297</v>
      </c>
      <c r="H678" s="40">
        <v>10.9573</v>
      </c>
      <c r="I678" s="40">
        <v>4.3906999999999998</v>
      </c>
      <c r="J678" s="179">
        <f t="shared" si="35"/>
        <v>6.5666000000000002</v>
      </c>
      <c r="K678" s="55">
        <f t="shared" si="36"/>
        <v>53.447999999999993</v>
      </c>
      <c r="L678" s="55"/>
      <c r="M678" s="40">
        <v>5</v>
      </c>
      <c r="N678" s="41">
        <f t="shared" si="37"/>
        <v>1.31332</v>
      </c>
      <c r="O678" s="35"/>
      <c r="P678" s="6"/>
    </row>
    <row r="679" spans="1:16" x14ac:dyDescent="0.25">
      <c r="A679" s="54">
        <v>41399</v>
      </c>
      <c r="B679" s="40" t="s">
        <v>47</v>
      </c>
      <c r="C679" s="179" t="s">
        <v>38</v>
      </c>
      <c r="D679" s="5">
        <v>2</v>
      </c>
      <c r="E679" s="179" t="s">
        <v>539</v>
      </c>
      <c r="F679" s="179"/>
      <c r="G679" s="40">
        <v>12.581200000000001</v>
      </c>
      <c r="H679" s="40">
        <v>9.8023000000000007</v>
      </c>
      <c r="I679" s="40">
        <v>4.4226000000000001</v>
      </c>
      <c r="J679" s="179">
        <f t="shared" si="35"/>
        <v>5.3797000000000006</v>
      </c>
      <c r="K679" s="55">
        <f t="shared" ref="K679:K710" si="38">100*(G679-H679)/M679</f>
        <v>55.577999999999996</v>
      </c>
      <c r="L679" s="55"/>
      <c r="M679" s="40">
        <v>5</v>
      </c>
      <c r="N679" s="41">
        <f t="shared" si="37"/>
        <v>1.0759400000000001</v>
      </c>
      <c r="O679" s="35"/>
      <c r="P679" s="6"/>
    </row>
    <row r="680" spans="1:16" x14ac:dyDescent="0.25">
      <c r="A680" s="54">
        <v>41399</v>
      </c>
      <c r="B680" s="40" t="s">
        <v>47</v>
      </c>
      <c r="C680" s="179" t="s">
        <v>38</v>
      </c>
      <c r="D680" s="5">
        <v>2</v>
      </c>
      <c r="E680" s="179" t="s">
        <v>540</v>
      </c>
      <c r="F680" s="179"/>
      <c r="G680" s="40">
        <v>13.8352</v>
      </c>
      <c r="H680" s="40">
        <v>11.166700000000001</v>
      </c>
      <c r="I680" s="40">
        <v>4.4687999999999999</v>
      </c>
      <c r="J680" s="179">
        <f t="shared" si="35"/>
        <v>6.6979000000000006</v>
      </c>
      <c r="K680" s="55">
        <f t="shared" si="38"/>
        <v>53.36999999999999</v>
      </c>
      <c r="L680" s="55"/>
      <c r="M680" s="40">
        <v>5</v>
      </c>
      <c r="N680" s="41">
        <f t="shared" si="37"/>
        <v>1.3395800000000002</v>
      </c>
      <c r="O680" s="35"/>
      <c r="P680" s="6"/>
    </row>
    <row r="681" spans="1:16" x14ac:dyDescent="0.25">
      <c r="A681" s="54">
        <v>41399</v>
      </c>
      <c r="B681" s="40" t="s">
        <v>47</v>
      </c>
      <c r="C681" s="179" t="s">
        <v>38</v>
      </c>
      <c r="D681" s="5">
        <v>2</v>
      </c>
      <c r="E681" s="179" t="s">
        <v>541</v>
      </c>
      <c r="F681" s="179"/>
      <c r="G681" s="40">
        <v>13.703900000000001</v>
      </c>
      <c r="H681" s="40">
        <v>10.6313</v>
      </c>
      <c r="I681" s="40">
        <v>4.4665999999999997</v>
      </c>
      <c r="J681" s="179">
        <f t="shared" si="35"/>
        <v>6.1646999999999998</v>
      </c>
      <c r="K681" s="55">
        <f t="shared" si="38"/>
        <v>61.452000000000019</v>
      </c>
      <c r="L681" s="55"/>
      <c r="M681" s="40">
        <v>5</v>
      </c>
      <c r="N681" s="41">
        <f t="shared" si="37"/>
        <v>1.2329399999999999</v>
      </c>
      <c r="O681" s="35"/>
      <c r="P681" s="6"/>
    </row>
    <row r="682" spans="1:16" x14ac:dyDescent="0.25">
      <c r="A682" s="54">
        <v>41399</v>
      </c>
      <c r="B682" s="40" t="s">
        <v>47</v>
      </c>
      <c r="C682" s="179" t="s">
        <v>38</v>
      </c>
      <c r="D682" s="5">
        <v>2</v>
      </c>
      <c r="E682" s="179" t="s">
        <v>542</v>
      </c>
      <c r="F682" s="179"/>
      <c r="G682" s="40">
        <v>13.144</v>
      </c>
      <c r="H682" s="40">
        <v>10.4192</v>
      </c>
      <c r="I682" s="40">
        <v>4.4580000000000002</v>
      </c>
      <c r="J682" s="179">
        <f t="shared" si="35"/>
        <v>5.9611999999999998</v>
      </c>
      <c r="K682" s="55">
        <f t="shared" si="38"/>
        <v>54.496000000000002</v>
      </c>
      <c r="L682" s="55"/>
      <c r="M682" s="40">
        <v>5</v>
      </c>
      <c r="N682" s="41">
        <f t="shared" si="37"/>
        <v>1.19224</v>
      </c>
      <c r="O682" s="35"/>
      <c r="P682" s="6"/>
    </row>
    <row r="683" spans="1:16" x14ac:dyDescent="0.25">
      <c r="A683" s="54">
        <v>41399</v>
      </c>
      <c r="B683" s="40" t="s">
        <v>47</v>
      </c>
      <c r="C683" s="179" t="s">
        <v>38</v>
      </c>
      <c r="D683" s="5">
        <v>2</v>
      </c>
      <c r="E683" s="179" t="s">
        <v>543</v>
      </c>
      <c r="F683" s="179"/>
      <c r="G683" s="40">
        <v>14.754300000000001</v>
      </c>
      <c r="H683" s="40">
        <v>11.651300000000001</v>
      </c>
      <c r="I683" s="40">
        <v>4.4035000000000002</v>
      </c>
      <c r="J683" s="179">
        <f t="shared" si="35"/>
        <v>7.2478000000000007</v>
      </c>
      <c r="K683" s="55">
        <f t="shared" si="38"/>
        <v>62.059999999999988</v>
      </c>
      <c r="L683" s="55"/>
      <c r="M683" s="40">
        <v>5</v>
      </c>
      <c r="N683" s="41">
        <f t="shared" si="37"/>
        <v>1.4495600000000002</v>
      </c>
      <c r="O683" s="35"/>
      <c r="P683" s="6"/>
    </row>
    <row r="684" spans="1:16" x14ac:dyDescent="0.25">
      <c r="A684" s="54">
        <v>41399</v>
      </c>
      <c r="B684" s="40" t="s">
        <v>47</v>
      </c>
      <c r="C684" s="179" t="s">
        <v>38</v>
      </c>
      <c r="D684" s="5">
        <v>3</v>
      </c>
      <c r="E684" s="179" t="s">
        <v>521</v>
      </c>
      <c r="F684" s="179"/>
      <c r="G684" s="40">
        <v>12.2576</v>
      </c>
      <c r="H684" s="40">
        <v>9.1265000000000001</v>
      </c>
      <c r="I684" s="40">
        <v>4.3879999999999999</v>
      </c>
      <c r="J684" s="179">
        <f t="shared" ref="J684:J747" si="39">+H684-I684</f>
        <v>4.7385000000000002</v>
      </c>
      <c r="K684" s="55">
        <f t="shared" si="38"/>
        <v>62.622</v>
      </c>
      <c r="L684" s="55"/>
      <c r="M684" s="40">
        <v>5</v>
      </c>
      <c r="N684" s="41">
        <f t="shared" si="37"/>
        <v>0.94769999999999999</v>
      </c>
      <c r="O684" s="35"/>
      <c r="P684" s="6"/>
    </row>
    <row r="685" spans="1:16" x14ac:dyDescent="0.25">
      <c r="A685" s="54">
        <v>41399</v>
      </c>
      <c r="B685" s="40" t="s">
        <v>47</v>
      </c>
      <c r="C685" s="179" t="s">
        <v>38</v>
      </c>
      <c r="D685" s="5">
        <v>3</v>
      </c>
      <c r="E685" s="179" t="s">
        <v>522</v>
      </c>
      <c r="F685" s="179"/>
      <c r="G685" s="40">
        <v>13.3879</v>
      </c>
      <c r="H685" s="40">
        <v>10.5436</v>
      </c>
      <c r="I685" s="40">
        <v>4.3993000000000002</v>
      </c>
      <c r="J685" s="179">
        <f t="shared" si="39"/>
        <v>6.1442999999999994</v>
      </c>
      <c r="K685" s="55">
        <f t="shared" si="38"/>
        <v>56.88600000000001</v>
      </c>
      <c r="L685" s="55"/>
      <c r="M685" s="40">
        <v>5</v>
      </c>
      <c r="N685" s="41">
        <f t="shared" si="37"/>
        <v>1.2288599999999998</v>
      </c>
      <c r="O685" s="35"/>
      <c r="P685" s="6"/>
    </row>
    <row r="686" spans="1:16" x14ac:dyDescent="0.25">
      <c r="A686" s="54">
        <v>41399</v>
      </c>
      <c r="B686" s="40" t="s">
        <v>47</v>
      </c>
      <c r="C686" s="179" t="s">
        <v>38</v>
      </c>
      <c r="D686" s="5">
        <v>3</v>
      </c>
      <c r="E686" s="179" t="s">
        <v>523</v>
      </c>
      <c r="F686" s="179"/>
      <c r="G686" s="40">
        <v>13.1029</v>
      </c>
      <c r="H686" s="40">
        <v>10.2163</v>
      </c>
      <c r="I686" s="40">
        <v>4.4077999999999999</v>
      </c>
      <c r="J686" s="179">
        <f t="shared" si="39"/>
        <v>5.8085000000000004</v>
      </c>
      <c r="K686" s="55">
        <f t="shared" si="38"/>
        <v>57.731999999999992</v>
      </c>
      <c r="L686" s="55"/>
      <c r="M686" s="40">
        <v>5</v>
      </c>
      <c r="N686" s="41">
        <f t="shared" si="37"/>
        <v>1.1617000000000002</v>
      </c>
      <c r="O686" s="35"/>
      <c r="P686" s="6"/>
    </row>
    <row r="687" spans="1:16" x14ac:dyDescent="0.25">
      <c r="A687" s="54">
        <v>41399</v>
      </c>
      <c r="B687" s="40" t="s">
        <v>47</v>
      </c>
      <c r="C687" s="179" t="s">
        <v>38</v>
      </c>
      <c r="D687" s="5">
        <v>3</v>
      </c>
      <c r="E687" s="179" t="s">
        <v>524</v>
      </c>
      <c r="F687" s="179"/>
      <c r="G687" s="40">
        <v>13.224299999999999</v>
      </c>
      <c r="H687" s="40">
        <v>10.1656</v>
      </c>
      <c r="I687" s="40">
        <v>4.4702999999999999</v>
      </c>
      <c r="J687" s="179">
        <f t="shared" si="39"/>
        <v>5.6952999999999996</v>
      </c>
      <c r="K687" s="55">
        <f t="shared" si="38"/>
        <v>61.173999999999999</v>
      </c>
      <c r="L687" s="55"/>
      <c r="M687" s="40">
        <v>5</v>
      </c>
      <c r="N687" s="41">
        <f t="shared" si="37"/>
        <v>1.13906</v>
      </c>
      <c r="O687" s="35"/>
      <c r="P687" s="6"/>
    </row>
    <row r="688" spans="1:16" x14ac:dyDescent="0.25">
      <c r="A688" s="54">
        <v>41399</v>
      </c>
      <c r="B688" s="40" t="s">
        <v>47</v>
      </c>
      <c r="C688" s="179" t="s">
        <v>38</v>
      </c>
      <c r="D688" s="5">
        <v>3</v>
      </c>
      <c r="E688" s="179" t="s">
        <v>525</v>
      </c>
      <c r="F688" s="179"/>
      <c r="G688" s="40">
        <v>13.1732</v>
      </c>
      <c r="H688" s="40">
        <v>10.261799999999999</v>
      </c>
      <c r="I688" s="40">
        <v>4.4153000000000002</v>
      </c>
      <c r="J688" s="179">
        <f t="shared" si="39"/>
        <v>5.8464999999999989</v>
      </c>
      <c r="K688" s="55">
        <f t="shared" si="38"/>
        <v>58.228000000000009</v>
      </c>
      <c r="L688" s="55"/>
      <c r="M688" s="40">
        <v>5</v>
      </c>
      <c r="N688" s="41">
        <f t="shared" si="37"/>
        <v>1.1692999999999998</v>
      </c>
      <c r="O688" s="35"/>
      <c r="P688" s="6"/>
    </row>
    <row r="689" spans="1:16" x14ac:dyDescent="0.25">
      <c r="A689" s="54">
        <v>41399</v>
      </c>
      <c r="B689" s="40" t="s">
        <v>47</v>
      </c>
      <c r="C689" s="179" t="s">
        <v>38</v>
      </c>
      <c r="D689" s="5">
        <v>3</v>
      </c>
      <c r="E689" s="179" t="s">
        <v>526</v>
      </c>
      <c r="F689" s="179"/>
      <c r="G689" s="40">
        <v>13.751799999999999</v>
      </c>
      <c r="H689" s="40">
        <v>11.014799999999999</v>
      </c>
      <c r="I689" s="40">
        <v>4.4470999999999998</v>
      </c>
      <c r="J689" s="179">
        <f t="shared" si="39"/>
        <v>6.5676999999999994</v>
      </c>
      <c r="K689" s="55">
        <f t="shared" si="38"/>
        <v>54.739999999999995</v>
      </c>
      <c r="L689" s="55"/>
      <c r="M689" s="40">
        <v>5</v>
      </c>
      <c r="N689" s="41">
        <f t="shared" si="37"/>
        <v>1.3135399999999999</v>
      </c>
      <c r="O689" s="35"/>
      <c r="P689" s="6"/>
    </row>
    <row r="690" spans="1:16" x14ac:dyDescent="0.25">
      <c r="A690" s="54">
        <v>41399</v>
      </c>
      <c r="B690" s="40" t="s">
        <v>47</v>
      </c>
      <c r="C690" s="179" t="s">
        <v>38</v>
      </c>
      <c r="D690" s="5">
        <v>3</v>
      </c>
      <c r="E690" s="179" t="s">
        <v>527</v>
      </c>
      <c r="F690" s="179"/>
      <c r="G690" s="40">
        <v>14.0543</v>
      </c>
      <c r="H690" s="40">
        <v>11.2194</v>
      </c>
      <c r="I690" s="40">
        <v>4.4489999999999998</v>
      </c>
      <c r="J690" s="179">
        <f t="shared" si="39"/>
        <v>6.7704000000000004</v>
      </c>
      <c r="K690" s="55">
        <f t="shared" si="38"/>
        <v>56.697999999999993</v>
      </c>
      <c r="L690" s="55"/>
      <c r="M690" s="40">
        <v>5</v>
      </c>
      <c r="N690" s="41">
        <f t="shared" si="37"/>
        <v>1.3540800000000002</v>
      </c>
      <c r="O690" s="35"/>
      <c r="P690" s="6"/>
    </row>
    <row r="691" spans="1:16" x14ac:dyDescent="0.25">
      <c r="A691" s="54">
        <v>41399</v>
      </c>
      <c r="B691" s="40" t="s">
        <v>47</v>
      </c>
      <c r="C691" s="179" t="s">
        <v>38</v>
      </c>
      <c r="D691" s="5">
        <v>3</v>
      </c>
      <c r="E691" s="179" t="s">
        <v>528</v>
      </c>
      <c r="F691" s="179"/>
      <c r="G691" s="40">
        <v>13.7798</v>
      </c>
      <c r="H691" s="40">
        <v>10.926500000000001</v>
      </c>
      <c r="I691" s="40">
        <v>4.4273999999999996</v>
      </c>
      <c r="J691" s="179">
        <f t="shared" si="39"/>
        <v>6.4991000000000012</v>
      </c>
      <c r="K691" s="55">
        <f t="shared" si="38"/>
        <v>57.065999999999988</v>
      </c>
      <c r="L691" s="55"/>
      <c r="M691" s="40">
        <v>5</v>
      </c>
      <c r="N691" s="41">
        <f t="shared" si="37"/>
        <v>1.2998200000000002</v>
      </c>
      <c r="O691" s="35"/>
      <c r="P691" s="6"/>
    </row>
    <row r="692" spans="1:16" x14ac:dyDescent="0.25">
      <c r="A692" s="54">
        <v>41399</v>
      </c>
      <c r="B692" s="40" t="s">
        <v>544</v>
      </c>
      <c r="C692" s="179" t="s">
        <v>38</v>
      </c>
      <c r="D692" s="5">
        <v>1</v>
      </c>
      <c r="E692" s="179" t="s">
        <v>453</v>
      </c>
      <c r="F692" s="179"/>
      <c r="G692" s="40">
        <v>13.0497</v>
      </c>
      <c r="H692" s="40">
        <v>10.462899999999999</v>
      </c>
      <c r="I692" s="40">
        <v>4.3601000000000001</v>
      </c>
      <c r="J692" s="179">
        <f t="shared" si="39"/>
        <v>6.1027999999999993</v>
      </c>
      <c r="K692" s="55">
        <f t="shared" si="38"/>
        <v>51.736000000000004</v>
      </c>
      <c r="L692" s="55"/>
      <c r="M692" s="40">
        <v>5</v>
      </c>
      <c r="N692" s="41">
        <f t="shared" si="37"/>
        <v>1.2205599999999999</v>
      </c>
      <c r="O692" s="35"/>
      <c r="P692" s="6"/>
    </row>
    <row r="693" spans="1:16" x14ac:dyDescent="0.25">
      <c r="A693" s="54">
        <v>41399</v>
      </c>
      <c r="B693" s="40" t="s">
        <v>544</v>
      </c>
      <c r="C693" s="179" t="s">
        <v>38</v>
      </c>
      <c r="D693" s="5">
        <v>1</v>
      </c>
      <c r="E693" s="179" t="s">
        <v>454</v>
      </c>
      <c r="F693" s="179"/>
      <c r="G693" s="40">
        <v>13.504200000000001</v>
      </c>
      <c r="H693" s="40">
        <v>10.7722</v>
      </c>
      <c r="I693" s="40">
        <v>4.5039999999999996</v>
      </c>
      <c r="J693" s="179">
        <f t="shared" si="39"/>
        <v>6.2682000000000002</v>
      </c>
      <c r="K693" s="55">
        <f t="shared" si="38"/>
        <v>54.640000000000022</v>
      </c>
      <c r="L693" s="55"/>
      <c r="M693" s="40">
        <v>5</v>
      </c>
      <c r="N693" s="41">
        <f t="shared" si="37"/>
        <v>1.2536400000000001</v>
      </c>
      <c r="O693" s="35"/>
      <c r="P693" s="6"/>
    </row>
    <row r="694" spans="1:16" x14ac:dyDescent="0.25">
      <c r="A694" s="54">
        <v>41399</v>
      </c>
      <c r="B694" s="40" t="s">
        <v>544</v>
      </c>
      <c r="C694" s="179" t="s">
        <v>38</v>
      </c>
      <c r="D694" s="5">
        <v>1</v>
      </c>
      <c r="E694" s="179" t="s">
        <v>455</v>
      </c>
      <c r="F694" s="179"/>
      <c r="G694" s="40">
        <v>13.7614</v>
      </c>
      <c r="H694" s="40">
        <v>11.288399999999999</v>
      </c>
      <c r="I694" s="40">
        <v>4.4085000000000001</v>
      </c>
      <c r="J694" s="179">
        <f t="shared" si="39"/>
        <v>6.8798999999999992</v>
      </c>
      <c r="K694" s="55">
        <f t="shared" si="38"/>
        <v>49.460000000000015</v>
      </c>
      <c r="L694" s="55"/>
      <c r="M694" s="40">
        <v>5</v>
      </c>
      <c r="N694" s="41">
        <f t="shared" si="37"/>
        <v>1.3759799999999998</v>
      </c>
      <c r="O694" s="35"/>
      <c r="P694" s="6"/>
    </row>
    <row r="695" spans="1:16" x14ac:dyDescent="0.25">
      <c r="A695" s="54">
        <v>41399</v>
      </c>
      <c r="B695" s="40" t="s">
        <v>544</v>
      </c>
      <c r="C695" s="179" t="s">
        <v>38</v>
      </c>
      <c r="D695" s="5">
        <v>1</v>
      </c>
      <c r="E695" s="179" t="s">
        <v>465</v>
      </c>
      <c r="F695" s="179"/>
      <c r="G695" s="40">
        <v>13.199199999999999</v>
      </c>
      <c r="H695" s="40">
        <v>11.1692</v>
      </c>
      <c r="I695" s="40">
        <v>4.3632999999999997</v>
      </c>
      <c r="J695" s="179">
        <f t="shared" si="39"/>
        <v>6.8059000000000003</v>
      </c>
      <c r="K695" s="55">
        <f t="shared" si="38"/>
        <v>40.599999999999987</v>
      </c>
      <c r="L695" s="55"/>
      <c r="M695" s="40">
        <v>5</v>
      </c>
      <c r="N695" s="41">
        <f t="shared" si="37"/>
        <v>1.3611800000000001</v>
      </c>
      <c r="O695" s="35"/>
      <c r="P695" s="6"/>
    </row>
    <row r="696" spans="1:16" x14ac:dyDescent="0.25">
      <c r="A696" s="54">
        <v>41399</v>
      </c>
      <c r="B696" s="40" t="s">
        <v>544</v>
      </c>
      <c r="C696" s="179" t="s">
        <v>38</v>
      </c>
      <c r="D696" s="5">
        <v>1</v>
      </c>
      <c r="E696" s="179" t="s">
        <v>466</v>
      </c>
      <c r="F696" s="179"/>
      <c r="G696" s="40">
        <v>13.702500000000001</v>
      </c>
      <c r="H696" s="40">
        <v>11.596</v>
      </c>
      <c r="I696" s="40">
        <v>4.4421999999999997</v>
      </c>
      <c r="J696" s="179">
        <f t="shared" si="39"/>
        <v>7.1538000000000004</v>
      </c>
      <c r="K696" s="55">
        <f t="shared" si="38"/>
        <v>42.13000000000001</v>
      </c>
      <c r="L696" s="55"/>
      <c r="M696" s="40">
        <v>5</v>
      </c>
      <c r="N696" s="41">
        <f t="shared" si="37"/>
        <v>1.43076</v>
      </c>
      <c r="O696" s="35"/>
      <c r="P696" s="6"/>
    </row>
    <row r="697" spans="1:16" x14ac:dyDescent="0.25">
      <c r="A697" s="54">
        <v>41399</v>
      </c>
      <c r="B697" s="40" t="s">
        <v>544</v>
      </c>
      <c r="C697" s="179" t="s">
        <v>38</v>
      </c>
      <c r="D697" s="5">
        <v>1</v>
      </c>
      <c r="E697" s="179" t="s">
        <v>490</v>
      </c>
      <c r="F697" s="179"/>
      <c r="G697" s="40">
        <v>13.222300000000001</v>
      </c>
      <c r="H697" s="40">
        <v>11.3139</v>
      </c>
      <c r="I697" s="40">
        <v>4.3970000000000002</v>
      </c>
      <c r="J697" s="179">
        <f t="shared" si="39"/>
        <v>6.9169</v>
      </c>
      <c r="K697" s="55">
        <f t="shared" si="38"/>
        <v>38.168000000000006</v>
      </c>
      <c r="L697" s="55"/>
      <c r="M697" s="40">
        <v>5</v>
      </c>
      <c r="N697" s="41">
        <f t="shared" si="37"/>
        <v>1.3833800000000001</v>
      </c>
      <c r="O697" s="35"/>
      <c r="P697" s="6"/>
    </row>
    <row r="698" spans="1:16" x14ac:dyDescent="0.25">
      <c r="A698" s="54">
        <v>41399</v>
      </c>
      <c r="B698" s="40" t="s">
        <v>544</v>
      </c>
      <c r="C698" s="179" t="s">
        <v>38</v>
      </c>
      <c r="D698" s="5">
        <v>1</v>
      </c>
      <c r="E698" s="179" t="s">
        <v>508</v>
      </c>
      <c r="F698" s="179"/>
      <c r="G698" s="40">
        <v>12.617100000000001</v>
      </c>
      <c r="H698" s="40">
        <v>11.0738</v>
      </c>
      <c r="I698" s="40">
        <v>4.3947000000000003</v>
      </c>
      <c r="J698" s="179">
        <f t="shared" si="39"/>
        <v>6.6791</v>
      </c>
      <c r="K698" s="55">
        <f t="shared" si="38"/>
        <v>30.866000000000007</v>
      </c>
      <c r="L698" s="55"/>
      <c r="M698" s="40">
        <v>5</v>
      </c>
      <c r="N698" s="41">
        <f t="shared" si="37"/>
        <v>1.33582</v>
      </c>
      <c r="O698" s="35"/>
      <c r="P698" s="6"/>
    </row>
    <row r="699" spans="1:16" x14ac:dyDescent="0.25">
      <c r="A699" s="54">
        <v>41399</v>
      </c>
      <c r="B699" s="40" t="s">
        <v>544</v>
      </c>
      <c r="C699" s="179" t="s">
        <v>38</v>
      </c>
      <c r="D699" s="5">
        <v>1</v>
      </c>
      <c r="E699" s="179" t="s">
        <v>509</v>
      </c>
      <c r="F699" s="179"/>
      <c r="G699" s="40">
        <v>13.0273</v>
      </c>
      <c r="H699" s="40">
        <v>11.274800000000001</v>
      </c>
      <c r="I699" s="40">
        <v>4.4023000000000003</v>
      </c>
      <c r="J699" s="179">
        <f t="shared" si="39"/>
        <v>6.8725000000000005</v>
      </c>
      <c r="K699" s="55">
        <f t="shared" si="38"/>
        <v>35.04999999999999</v>
      </c>
      <c r="L699" s="55"/>
      <c r="M699" s="40">
        <v>5</v>
      </c>
      <c r="N699" s="41">
        <f t="shared" si="37"/>
        <v>1.3745000000000001</v>
      </c>
      <c r="O699" s="35"/>
      <c r="P699" s="6"/>
    </row>
    <row r="700" spans="1:16" x14ac:dyDescent="0.25">
      <c r="A700" s="54">
        <v>41399</v>
      </c>
      <c r="B700" s="40" t="s">
        <v>544</v>
      </c>
      <c r="C700" s="179" t="s">
        <v>38</v>
      </c>
      <c r="D700" s="5">
        <v>1</v>
      </c>
      <c r="E700" s="179" t="s">
        <v>510</v>
      </c>
      <c r="F700" s="179"/>
      <c r="G700" s="40">
        <v>12.757999999999999</v>
      </c>
      <c r="H700" s="40">
        <v>11.259499999999999</v>
      </c>
      <c r="I700" s="40">
        <v>4.4522000000000004</v>
      </c>
      <c r="J700" s="179">
        <f t="shared" si="39"/>
        <v>6.8072999999999988</v>
      </c>
      <c r="K700" s="55">
        <f t="shared" si="38"/>
        <v>29.97</v>
      </c>
      <c r="L700" s="55"/>
      <c r="M700" s="40">
        <v>5</v>
      </c>
      <c r="N700" s="41">
        <f t="shared" si="37"/>
        <v>1.3614599999999997</v>
      </c>
      <c r="O700" s="35"/>
      <c r="P700" s="6"/>
    </row>
    <row r="701" spans="1:16" x14ac:dyDescent="0.25">
      <c r="A701" s="54">
        <v>41399</v>
      </c>
      <c r="B701" s="40" t="s">
        <v>544</v>
      </c>
      <c r="C701" s="179" t="s">
        <v>38</v>
      </c>
      <c r="D701" s="5">
        <v>1</v>
      </c>
      <c r="E701" s="179" t="s">
        <v>511</v>
      </c>
      <c r="F701" s="179"/>
      <c r="G701" s="40">
        <v>12.7875</v>
      </c>
      <c r="H701" s="40">
        <v>11.1165</v>
      </c>
      <c r="I701" s="40">
        <v>4.4630000000000001</v>
      </c>
      <c r="J701" s="179">
        <f t="shared" si="39"/>
        <v>6.6535000000000002</v>
      </c>
      <c r="K701" s="55">
        <f t="shared" si="38"/>
        <v>33.419999999999987</v>
      </c>
      <c r="L701" s="55"/>
      <c r="M701" s="40">
        <v>5</v>
      </c>
      <c r="N701" s="41">
        <f t="shared" si="37"/>
        <v>1.3307</v>
      </c>
      <c r="O701" s="35"/>
      <c r="P701" s="6"/>
    </row>
    <row r="702" spans="1:16" x14ac:dyDescent="0.25">
      <c r="A702" s="54">
        <v>41399</v>
      </c>
      <c r="B702" s="40" t="s">
        <v>544</v>
      </c>
      <c r="C702" s="179" t="s">
        <v>38</v>
      </c>
      <c r="D702" s="5">
        <v>1</v>
      </c>
      <c r="E702" s="179" t="s">
        <v>512</v>
      </c>
      <c r="F702" s="179"/>
      <c r="G702" s="40">
        <v>13.143800000000001</v>
      </c>
      <c r="H702" s="40">
        <v>11.4026</v>
      </c>
      <c r="I702" s="40">
        <v>4.4867999999999997</v>
      </c>
      <c r="J702" s="179">
        <f t="shared" si="39"/>
        <v>6.9157999999999999</v>
      </c>
      <c r="K702" s="55">
        <f t="shared" si="38"/>
        <v>34.824000000000019</v>
      </c>
      <c r="L702" s="55"/>
      <c r="M702" s="40">
        <v>5</v>
      </c>
      <c r="N702" s="41">
        <f t="shared" si="37"/>
        <v>1.3831599999999999</v>
      </c>
      <c r="O702" s="35"/>
      <c r="P702" s="6"/>
    </row>
    <row r="703" spans="1:16" x14ac:dyDescent="0.25">
      <c r="A703" s="54">
        <v>41399</v>
      </c>
      <c r="B703" s="40" t="s">
        <v>544</v>
      </c>
      <c r="C703" s="179" t="s">
        <v>38</v>
      </c>
      <c r="D703" s="5">
        <v>1</v>
      </c>
      <c r="E703" s="179" t="s">
        <v>545</v>
      </c>
      <c r="F703" s="179"/>
      <c r="G703" s="40">
        <v>12.536300000000001</v>
      </c>
      <c r="H703" s="40">
        <v>10.761900000000001</v>
      </c>
      <c r="I703" s="40">
        <v>4.4085999999999999</v>
      </c>
      <c r="J703" s="179">
        <f t="shared" si="39"/>
        <v>6.3533000000000008</v>
      </c>
      <c r="K703" s="55">
        <f t="shared" si="38"/>
        <v>35.488</v>
      </c>
      <c r="L703" s="55"/>
      <c r="M703" s="40">
        <v>5</v>
      </c>
      <c r="N703" s="41">
        <f t="shared" si="37"/>
        <v>1.2706600000000001</v>
      </c>
      <c r="O703" s="35"/>
      <c r="P703" s="6"/>
    </row>
    <row r="704" spans="1:16" x14ac:dyDescent="0.25">
      <c r="A704" s="54">
        <v>41399</v>
      </c>
      <c r="B704" s="40" t="s">
        <v>544</v>
      </c>
      <c r="C704" s="179" t="s">
        <v>38</v>
      </c>
      <c r="D704" s="5">
        <v>1</v>
      </c>
      <c r="E704" s="179" t="s">
        <v>546</v>
      </c>
      <c r="F704" s="179"/>
      <c r="G704" s="40">
        <v>12.2525</v>
      </c>
      <c r="H704" s="40">
        <v>10.6767</v>
      </c>
      <c r="I704" s="40">
        <v>4.399</v>
      </c>
      <c r="J704" s="179">
        <f t="shared" si="39"/>
        <v>6.2777000000000003</v>
      </c>
      <c r="K704" s="55">
        <f t="shared" si="38"/>
        <v>31.515999999999984</v>
      </c>
      <c r="L704" s="55"/>
      <c r="M704" s="40">
        <v>5</v>
      </c>
      <c r="N704" s="41">
        <f t="shared" si="37"/>
        <v>1.2555400000000001</v>
      </c>
      <c r="O704" s="35"/>
      <c r="P704" s="6"/>
    </row>
    <row r="705" spans="1:16" x14ac:dyDescent="0.25">
      <c r="A705" s="54">
        <v>41399</v>
      </c>
      <c r="B705" s="40" t="s">
        <v>544</v>
      </c>
      <c r="C705" s="179" t="s">
        <v>38</v>
      </c>
      <c r="D705" s="5">
        <v>1</v>
      </c>
      <c r="E705" s="179" t="s">
        <v>482</v>
      </c>
      <c r="F705" s="179"/>
      <c r="G705" s="40">
        <v>12.921799999999999</v>
      </c>
      <c r="H705" s="40">
        <v>10.8476</v>
      </c>
      <c r="I705" s="40">
        <v>4.3628</v>
      </c>
      <c r="J705" s="179">
        <f t="shared" si="39"/>
        <v>6.4847999999999999</v>
      </c>
      <c r="K705" s="55">
        <f t="shared" si="38"/>
        <v>41.483999999999988</v>
      </c>
      <c r="L705" s="55"/>
      <c r="M705" s="40">
        <v>5</v>
      </c>
      <c r="N705" s="41">
        <f t="shared" si="37"/>
        <v>1.2969599999999999</v>
      </c>
      <c r="O705" s="35"/>
      <c r="P705" s="6"/>
    </row>
    <row r="706" spans="1:16" x14ac:dyDescent="0.25">
      <c r="A706" s="54">
        <v>41399</v>
      </c>
      <c r="B706" s="40" t="s">
        <v>544</v>
      </c>
      <c r="C706" s="179" t="s">
        <v>38</v>
      </c>
      <c r="D706" s="5">
        <v>1</v>
      </c>
      <c r="E706" s="179" t="s">
        <v>483</v>
      </c>
      <c r="F706" s="179"/>
      <c r="G706" s="40">
        <v>13.2964</v>
      </c>
      <c r="H706" s="40">
        <v>11.0456</v>
      </c>
      <c r="I706" s="40">
        <v>4.3890000000000002</v>
      </c>
      <c r="J706" s="179">
        <f t="shared" si="39"/>
        <v>6.6566000000000001</v>
      </c>
      <c r="K706" s="55">
        <f t="shared" si="38"/>
        <v>45.015999999999998</v>
      </c>
      <c r="L706" s="55"/>
      <c r="M706" s="40">
        <v>5</v>
      </c>
      <c r="N706" s="41">
        <f t="shared" si="37"/>
        <v>1.3313200000000001</v>
      </c>
      <c r="O706" s="35"/>
      <c r="P706" s="6"/>
    </row>
    <row r="707" spans="1:16" x14ac:dyDescent="0.25">
      <c r="A707" s="54">
        <v>41399</v>
      </c>
      <c r="B707" s="40" t="s">
        <v>544</v>
      </c>
      <c r="C707" s="179" t="s">
        <v>38</v>
      </c>
      <c r="D707" s="5">
        <v>1</v>
      </c>
      <c r="E707" s="179" t="s">
        <v>484</v>
      </c>
      <c r="F707" s="179"/>
      <c r="G707" s="40">
        <v>12.963200000000001</v>
      </c>
      <c r="H707" s="40">
        <v>10.762499999999999</v>
      </c>
      <c r="I707" s="40">
        <v>4.4965999999999999</v>
      </c>
      <c r="J707" s="179">
        <f t="shared" si="39"/>
        <v>6.2658999999999994</v>
      </c>
      <c r="K707" s="55">
        <f t="shared" si="38"/>
        <v>44.014000000000024</v>
      </c>
      <c r="L707" s="55"/>
      <c r="M707" s="40">
        <v>5</v>
      </c>
      <c r="N707" s="41">
        <f t="shared" si="37"/>
        <v>1.25318</v>
      </c>
      <c r="O707" s="35"/>
      <c r="P707" s="6"/>
    </row>
    <row r="708" spans="1:16" x14ac:dyDescent="0.25">
      <c r="A708" s="54">
        <v>41399</v>
      </c>
      <c r="B708" s="40" t="s">
        <v>544</v>
      </c>
      <c r="C708" s="179" t="s">
        <v>38</v>
      </c>
      <c r="D708" s="5">
        <v>1</v>
      </c>
      <c r="E708" s="179" t="s">
        <v>485</v>
      </c>
      <c r="F708" s="179"/>
      <c r="G708" s="40">
        <v>12.9626</v>
      </c>
      <c r="H708" s="40">
        <v>10.693300000000001</v>
      </c>
      <c r="I708" s="40">
        <v>4.4020999999999999</v>
      </c>
      <c r="J708" s="179">
        <f t="shared" si="39"/>
        <v>6.2912000000000008</v>
      </c>
      <c r="K708" s="55">
        <f t="shared" si="38"/>
        <v>45.385999999999989</v>
      </c>
      <c r="L708" s="55"/>
      <c r="M708" s="40">
        <v>5</v>
      </c>
      <c r="N708" s="41">
        <f t="shared" si="37"/>
        <v>1.2582400000000002</v>
      </c>
      <c r="O708" s="35"/>
      <c r="P708" s="6"/>
    </row>
    <row r="709" spans="1:16" x14ac:dyDescent="0.25">
      <c r="A709" s="54">
        <v>41399</v>
      </c>
      <c r="B709" s="40" t="s">
        <v>544</v>
      </c>
      <c r="C709" s="179" t="s">
        <v>38</v>
      </c>
      <c r="D709" s="5">
        <v>1</v>
      </c>
      <c r="E709" s="179" t="s">
        <v>486</v>
      </c>
      <c r="F709" s="179"/>
      <c r="G709" s="40">
        <v>13.4129</v>
      </c>
      <c r="H709" s="40">
        <v>10.9208</v>
      </c>
      <c r="I709" s="40">
        <v>4.4417</v>
      </c>
      <c r="J709" s="179">
        <f t="shared" si="39"/>
        <v>6.4790999999999999</v>
      </c>
      <c r="K709" s="55">
        <f t="shared" si="38"/>
        <v>49.842000000000013</v>
      </c>
      <c r="L709" s="55"/>
      <c r="M709" s="40">
        <v>5</v>
      </c>
      <c r="N709" s="41">
        <f t="shared" si="37"/>
        <v>1.29582</v>
      </c>
      <c r="O709" s="35"/>
      <c r="P709" s="6"/>
    </row>
    <row r="710" spans="1:16" x14ac:dyDescent="0.25">
      <c r="A710" s="54">
        <v>41399</v>
      </c>
      <c r="B710" s="40" t="s">
        <v>544</v>
      </c>
      <c r="C710" s="179" t="s">
        <v>38</v>
      </c>
      <c r="D710" s="5">
        <v>2</v>
      </c>
      <c r="E710" s="179" t="s">
        <v>547</v>
      </c>
      <c r="F710" s="179"/>
      <c r="G710" s="40">
        <v>14.0702</v>
      </c>
      <c r="H710" s="40">
        <v>11.102</v>
      </c>
      <c r="I710" s="40">
        <v>4.3608000000000002</v>
      </c>
      <c r="J710" s="179">
        <f t="shared" si="39"/>
        <v>6.7412000000000001</v>
      </c>
      <c r="K710" s="55">
        <f t="shared" si="38"/>
        <v>59.36399999999999</v>
      </c>
      <c r="L710" s="55"/>
      <c r="M710" s="40">
        <v>5</v>
      </c>
      <c r="N710" s="41">
        <f t="shared" si="37"/>
        <v>1.3482400000000001</v>
      </c>
      <c r="O710" s="35"/>
      <c r="P710" s="6"/>
    </row>
    <row r="711" spans="1:16" x14ac:dyDescent="0.25">
      <c r="A711" s="54">
        <v>41399</v>
      </c>
      <c r="B711" s="40" t="s">
        <v>544</v>
      </c>
      <c r="C711" s="179" t="s">
        <v>38</v>
      </c>
      <c r="D711" s="5">
        <v>2</v>
      </c>
      <c r="E711" s="179" t="s">
        <v>523</v>
      </c>
      <c r="F711" s="179"/>
      <c r="G711" s="40">
        <v>13.4604</v>
      </c>
      <c r="H711" s="40">
        <v>11.032500000000001</v>
      </c>
      <c r="I711" s="40">
        <v>4.4012000000000002</v>
      </c>
      <c r="J711" s="179">
        <f t="shared" si="39"/>
        <v>6.6313000000000004</v>
      </c>
      <c r="K711" s="55">
        <f t="shared" ref="K711:K742" si="40">100*(G711-H711)/M711</f>
        <v>48.557999999999986</v>
      </c>
      <c r="L711" s="55"/>
      <c r="M711" s="40">
        <v>5</v>
      </c>
      <c r="N711" s="41">
        <f t="shared" si="37"/>
        <v>1.32626</v>
      </c>
      <c r="O711" s="35"/>
      <c r="P711" s="6"/>
    </row>
    <row r="712" spans="1:16" x14ac:dyDescent="0.25">
      <c r="A712" s="54">
        <v>41399</v>
      </c>
      <c r="B712" s="40" t="s">
        <v>544</v>
      </c>
      <c r="C712" s="179" t="s">
        <v>38</v>
      </c>
      <c r="D712" s="5">
        <v>2</v>
      </c>
      <c r="E712" s="179" t="s">
        <v>524</v>
      </c>
      <c r="F712" s="179"/>
      <c r="G712" s="40">
        <v>13.485300000000001</v>
      </c>
      <c r="H712" s="40">
        <v>11.340199999999999</v>
      </c>
      <c r="I712" s="40">
        <v>4.4092000000000002</v>
      </c>
      <c r="J712" s="179">
        <f t="shared" si="39"/>
        <v>6.9309999999999992</v>
      </c>
      <c r="K712" s="55">
        <f t="shared" si="40"/>
        <v>42.902000000000022</v>
      </c>
      <c r="L712" s="55"/>
      <c r="M712" s="40">
        <v>5</v>
      </c>
      <c r="N712" s="41">
        <f t="shared" si="37"/>
        <v>1.3861999999999999</v>
      </c>
      <c r="O712" s="35"/>
      <c r="P712" s="6"/>
    </row>
    <row r="713" spans="1:16" x14ac:dyDescent="0.25">
      <c r="A713" s="54">
        <v>41399</v>
      </c>
      <c r="B713" s="40" t="s">
        <v>544</v>
      </c>
      <c r="C713" s="179" t="s">
        <v>38</v>
      </c>
      <c r="D713" s="5">
        <v>2</v>
      </c>
      <c r="E713" s="179" t="s">
        <v>525</v>
      </c>
      <c r="F713" s="179"/>
      <c r="G713" s="40">
        <v>13.3194</v>
      </c>
      <c r="H713" s="40">
        <v>11.2803</v>
      </c>
      <c r="I713" s="40">
        <v>4.4955999999999996</v>
      </c>
      <c r="J713" s="179">
        <f t="shared" si="39"/>
        <v>6.7847000000000008</v>
      </c>
      <c r="K713" s="55">
        <f t="shared" si="40"/>
        <v>40.781999999999989</v>
      </c>
      <c r="L713" s="55"/>
      <c r="M713" s="40">
        <v>5</v>
      </c>
      <c r="N713" s="41">
        <f t="shared" si="37"/>
        <v>1.3569400000000003</v>
      </c>
      <c r="O713" s="35"/>
      <c r="P713" s="6"/>
    </row>
    <row r="714" spans="1:16" x14ac:dyDescent="0.25">
      <c r="A714" s="54">
        <v>41399</v>
      </c>
      <c r="B714" s="40" t="s">
        <v>544</v>
      </c>
      <c r="C714" s="179" t="s">
        <v>38</v>
      </c>
      <c r="D714" s="5">
        <v>2</v>
      </c>
      <c r="E714" s="179" t="s">
        <v>526</v>
      </c>
      <c r="F714" s="179"/>
      <c r="G714" s="40">
        <v>13.3703</v>
      </c>
      <c r="H714" s="40">
        <v>11.4132</v>
      </c>
      <c r="I714" s="40">
        <v>4.3925999999999998</v>
      </c>
      <c r="J714" s="179">
        <f t="shared" si="39"/>
        <v>7.0206</v>
      </c>
      <c r="K714" s="55">
        <f t="shared" si="40"/>
        <v>39.14200000000001</v>
      </c>
      <c r="L714" s="55"/>
      <c r="M714" s="40">
        <v>5</v>
      </c>
      <c r="N714" s="41">
        <f t="shared" si="37"/>
        <v>1.40412</v>
      </c>
      <c r="O714" s="35"/>
      <c r="P714" s="6"/>
    </row>
    <row r="715" spans="1:16" x14ac:dyDescent="0.25">
      <c r="A715" s="54">
        <v>41399</v>
      </c>
      <c r="B715" s="40" t="s">
        <v>544</v>
      </c>
      <c r="C715" s="179" t="s">
        <v>38</v>
      </c>
      <c r="D715" s="5">
        <v>2</v>
      </c>
      <c r="E715" s="179" t="s">
        <v>527</v>
      </c>
      <c r="F715" s="179"/>
      <c r="G715" s="40">
        <v>13.2203</v>
      </c>
      <c r="H715" s="40">
        <v>11.327</v>
      </c>
      <c r="I715" s="40">
        <v>4.4623999999999997</v>
      </c>
      <c r="J715" s="179">
        <f t="shared" si="39"/>
        <v>6.8646000000000003</v>
      </c>
      <c r="K715" s="55">
        <f t="shared" si="40"/>
        <v>37.866</v>
      </c>
      <c r="L715" s="55"/>
      <c r="M715" s="40">
        <v>5</v>
      </c>
      <c r="N715" s="41">
        <f t="shared" si="37"/>
        <v>1.3729200000000001</v>
      </c>
      <c r="O715" s="35"/>
      <c r="P715" s="6"/>
    </row>
    <row r="716" spans="1:16" x14ac:dyDescent="0.25">
      <c r="A716" s="54">
        <v>41399</v>
      </c>
      <c r="B716" s="40" t="s">
        <v>544</v>
      </c>
      <c r="C716" s="179" t="s">
        <v>38</v>
      </c>
      <c r="D716" s="5">
        <v>2</v>
      </c>
      <c r="E716" s="179" t="s">
        <v>528</v>
      </c>
      <c r="F716" s="179"/>
      <c r="G716" s="40">
        <v>13.097899999999999</v>
      </c>
      <c r="H716" s="40">
        <v>11.2881</v>
      </c>
      <c r="I716" s="40">
        <v>4.3916000000000004</v>
      </c>
      <c r="J716" s="179">
        <f t="shared" si="39"/>
        <v>6.8964999999999996</v>
      </c>
      <c r="K716" s="55">
        <f t="shared" si="40"/>
        <v>36.195999999999984</v>
      </c>
      <c r="L716" s="55"/>
      <c r="M716" s="40">
        <v>5</v>
      </c>
      <c r="N716" s="41">
        <f t="shared" si="37"/>
        <v>1.3793</v>
      </c>
      <c r="O716" s="35"/>
      <c r="P716" s="6"/>
    </row>
    <row r="717" spans="1:16" x14ac:dyDescent="0.25">
      <c r="A717" s="54">
        <v>41399</v>
      </c>
      <c r="B717" s="40" t="s">
        <v>544</v>
      </c>
      <c r="C717" s="179" t="s">
        <v>38</v>
      </c>
      <c r="D717" s="5">
        <v>2</v>
      </c>
      <c r="E717" s="179" t="s">
        <v>529</v>
      </c>
      <c r="F717" s="179"/>
      <c r="G717" s="40">
        <v>12.9383</v>
      </c>
      <c r="H717" s="40">
        <v>11.1739</v>
      </c>
      <c r="I717" s="57">
        <v>4.3695000000000004</v>
      </c>
      <c r="J717" s="179">
        <f t="shared" si="39"/>
        <v>6.8043999999999993</v>
      </c>
      <c r="K717" s="55">
        <f t="shared" si="40"/>
        <v>35.288000000000004</v>
      </c>
      <c r="L717" s="55"/>
      <c r="M717" s="40">
        <v>5</v>
      </c>
      <c r="N717" s="41">
        <f t="shared" si="37"/>
        <v>1.3608799999999999</v>
      </c>
      <c r="O717" s="35"/>
      <c r="P717" s="6"/>
    </row>
    <row r="718" spans="1:16" x14ac:dyDescent="0.25">
      <c r="A718" s="54">
        <v>41399</v>
      </c>
      <c r="B718" s="40" t="s">
        <v>544</v>
      </c>
      <c r="C718" s="179" t="s">
        <v>38</v>
      </c>
      <c r="D718" s="5">
        <v>2</v>
      </c>
      <c r="E718" s="179" t="s">
        <v>530</v>
      </c>
      <c r="F718" s="179"/>
      <c r="G718" s="40">
        <v>12.851000000000001</v>
      </c>
      <c r="H718" s="40">
        <v>11.115600000000001</v>
      </c>
      <c r="I718" s="40">
        <v>4.4579000000000004</v>
      </c>
      <c r="J718" s="179">
        <f t="shared" si="39"/>
        <v>6.6577000000000002</v>
      </c>
      <c r="K718" s="55">
        <f t="shared" si="40"/>
        <v>34.708000000000006</v>
      </c>
      <c r="L718" s="55"/>
      <c r="M718" s="40">
        <v>5</v>
      </c>
      <c r="N718" s="41">
        <f t="shared" si="37"/>
        <v>1.3315399999999999</v>
      </c>
      <c r="O718" s="35"/>
      <c r="P718" s="6"/>
    </row>
    <row r="719" spans="1:16" x14ac:dyDescent="0.25">
      <c r="A719" s="54">
        <v>41399</v>
      </c>
      <c r="B719" s="40" t="s">
        <v>544</v>
      </c>
      <c r="C719" s="179" t="s">
        <v>38</v>
      </c>
      <c r="D719" s="5">
        <v>2</v>
      </c>
      <c r="E719" s="179" t="s">
        <v>548</v>
      </c>
      <c r="F719" s="179"/>
      <c r="G719" s="40">
        <v>13.6602</v>
      </c>
      <c r="H719" s="40">
        <v>11.5816</v>
      </c>
      <c r="I719" s="40">
        <v>4.4059999999999997</v>
      </c>
      <c r="J719" s="179">
        <f t="shared" si="39"/>
        <v>7.1756000000000002</v>
      </c>
      <c r="K719" s="55">
        <f t="shared" si="40"/>
        <v>41.571999999999996</v>
      </c>
      <c r="L719" s="55"/>
      <c r="M719" s="40">
        <v>5</v>
      </c>
      <c r="N719" s="41">
        <f t="shared" si="37"/>
        <v>1.43512</v>
      </c>
      <c r="O719" s="35"/>
      <c r="P719" s="6"/>
    </row>
    <row r="720" spans="1:16" x14ac:dyDescent="0.25">
      <c r="A720" s="54">
        <v>41399</v>
      </c>
      <c r="B720" s="40" t="s">
        <v>544</v>
      </c>
      <c r="C720" s="179" t="s">
        <v>38</v>
      </c>
      <c r="D720" s="5">
        <v>2</v>
      </c>
      <c r="E720" s="179" t="s">
        <v>541</v>
      </c>
      <c r="F720" s="179"/>
      <c r="G720" s="40">
        <v>14.2615</v>
      </c>
      <c r="H720" s="40">
        <v>11.850099999999999</v>
      </c>
      <c r="I720" s="40">
        <v>4.423</v>
      </c>
      <c r="J720" s="179">
        <f t="shared" si="39"/>
        <v>7.4270999999999994</v>
      </c>
      <c r="K720" s="55">
        <f t="shared" si="40"/>
        <v>48.228000000000009</v>
      </c>
      <c r="L720" s="55"/>
      <c r="M720" s="40">
        <v>5</v>
      </c>
      <c r="N720" s="41">
        <f t="shared" si="37"/>
        <v>1.48542</v>
      </c>
      <c r="O720" s="35"/>
      <c r="P720" s="6"/>
    </row>
    <row r="721" spans="1:16" x14ac:dyDescent="0.25">
      <c r="A721" s="54">
        <v>41399</v>
      </c>
      <c r="B721" s="40" t="s">
        <v>544</v>
      </c>
      <c r="C721" s="179" t="s">
        <v>38</v>
      </c>
      <c r="D721" s="5">
        <v>2</v>
      </c>
      <c r="E721" s="179" t="s">
        <v>542</v>
      </c>
      <c r="F721" s="179"/>
      <c r="G721" s="40">
        <v>14.145799999999999</v>
      </c>
      <c r="H721" s="40">
        <v>11.6875</v>
      </c>
      <c r="I721" s="40">
        <v>4.4233000000000002</v>
      </c>
      <c r="J721" s="179">
        <f t="shared" si="39"/>
        <v>7.2641999999999998</v>
      </c>
      <c r="K721" s="55">
        <f t="shared" si="40"/>
        <v>49.16599999999999</v>
      </c>
      <c r="L721" s="55"/>
      <c r="M721" s="40">
        <v>5</v>
      </c>
      <c r="N721" s="41">
        <f t="shared" si="37"/>
        <v>1.4528399999999999</v>
      </c>
      <c r="O721" s="35"/>
      <c r="P721" s="6"/>
    </row>
    <row r="722" spans="1:16" x14ac:dyDescent="0.25">
      <c r="A722" s="54">
        <v>41399</v>
      </c>
      <c r="B722" s="40" t="s">
        <v>544</v>
      </c>
      <c r="C722" s="179" t="s">
        <v>38</v>
      </c>
      <c r="D722" s="5">
        <v>2</v>
      </c>
      <c r="E722" s="179" t="s">
        <v>543</v>
      </c>
      <c r="F722" s="179"/>
      <c r="G722" s="40">
        <v>14.1043</v>
      </c>
      <c r="H722" s="40">
        <v>11.4876</v>
      </c>
      <c r="I722" s="40">
        <v>4.3910999999999998</v>
      </c>
      <c r="J722" s="179">
        <f t="shared" si="39"/>
        <v>7.0965000000000007</v>
      </c>
      <c r="K722" s="55">
        <f t="shared" si="40"/>
        <v>52.333999999999989</v>
      </c>
      <c r="L722" s="55"/>
      <c r="M722" s="40">
        <v>5</v>
      </c>
      <c r="N722" s="41">
        <f t="shared" si="37"/>
        <v>1.4193000000000002</v>
      </c>
      <c r="O722" s="35"/>
      <c r="P722" s="6"/>
    </row>
    <row r="723" spans="1:16" x14ac:dyDescent="0.25">
      <c r="A723" s="54">
        <v>41399</v>
      </c>
      <c r="B723" s="40" t="s">
        <v>544</v>
      </c>
      <c r="C723" s="179" t="s">
        <v>38</v>
      </c>
      <c r="D723" s="5">
        <v>2</v>
      </c>
      <c r="E723" s="179" t="s">
        <v>549</v>
      </c>
      <c r="F723" s="179"/>
      <c r="G723" s="40">
        <v>13.8368</v>
      </c>
      <c r="H723" s="40">
        <v>11.2653</v>
      </c>
      <c r="I723" s="40">
        <v>4.4706000000000001</v>
      </c>
      <c r="J723" s="179">
        <f t="shared" si="39"/>
        <v>6.7946999999999997</v>
      </c>
      <c r="K723" s="55">
        <f t="shared" si="40"/>
        <v>51.430000000000007</v>
      </c>
      <c r="L723" s="55"/>
      <c r="M723" s="40">
        <v>5</v>
      </c>
      <c r="N723" s="41">
        <f t="shared" si="37"/>
        <v>1.35894</v>
      </c>
      <c r="O723" s="35"/>
      <c r="P723" s="6"/>
    </row>
    <row r="724" spans="1:16" x14ac:dyDescent="0.25">
      <c r="A724" s="54">
        <v>41399</v>
      </c>
      <c r="B724" s="40" t="s">
        <v>544</v>
      </c>
      <c r="C724" s="179" t="s">
        <v>38</v>
      </c>
      <c r="D724" s="5">
        <v>2</v>
      </c>
      <c r="E724" s="179" t="s">
        <v>550</v>
      </c>
      <c r="F724" s="179"/>
      <c r="G724" s="40">
        <v>14.0632</v>
      </c>
      <c r="H724" s="40">
        <v>11.474299999999999</v>
      </c>
      <c r="I724" s="40">
        <v>4.4086999999999996</v>
      </c>
      <c r="J724" s="179">
        <f t="shared" si="39"/>
        <v>7.0655999999999999</v>
      </c>
      <c r="K724" s="55">
        <f t="shared" si="40"/>
        <v>51.778000000000006</v>
      </c>
      <c r="L724" s="55"/>
      <c r="M724" s="40">
        <v>5</v>
      </c>
      <c r="N724" s="41">
        <f t="shared" si="37"/>
        <v>1.4131199999999999</v>
      </c>
      <c r="O724" s="35"/>
      <c r="P724" s="6"/>
    </row>
    <row r="725" spans="1:16" x14ac:dyDescent="0.25">
      <c r="A725" s="54">
        <v>41399</v>
      </c>
      <c r="B725" s="40" t="s">
        <v>544</v>
      </c>
      <c r="C725" s="179" t="s">
        <v>38</v>
      </c>
      <c r="D725" s="5">
        <v>2</v>
      </c>
      <c r="E725" s="179" t="s">
        <v>551</v>
      </c>
      <c r="F725" s="179"/>
      <c r="G725" s="40">
        <v>13.928599999999999</v>
      </c>
      <c r="H725" s="40">
        <v>11.426500000000001</v>
      </c>
      <c r="I725" s="40">
        <v>4.3963999999999999</v>
      </c>
      <c r="J725" s="179">
        <f t="shared" si="39"/>
        <v>7.0301000000000009</v>
      </c>
      <c r="K725" s="55">
        <f t="shared" si="40"/>
        <v>50.041999999999973</v>
      </c>
      <c r="L725" s="55"/>
      <c r="M725" s="40">
        <v>5</v>
      </c>
      <c r="N725" s="41">
        <f t="shared" si="37"/>
        <v>1.4060200000000003</v>
      </c>
      <c r="O725" s="35"/>
      <c r="P725" s="6"/>
    </row>
    <row r="726" spans="1:16" x14ac:dyDescent="0.25">
      <c r="A726" s="54">
        <v>41399</v>
      </c>
      <c r="B726" s="40" t="s">
        <v>48</v>
      </c>
      <c r="C726" s="179" t="s">
        <v>38</v>
      </c>
      <c r="D726" s="5">
        <v>1</v>
      </c>
      <c r="E726" s="179" t="s">
        <v>456</v>
      </c>
      <c r="F726" s="179"/>
      <c r="G726" s="40">
        <v>13.5151</v>
      </c>
      <c r="H726" s="40">
        <v>10.9382</v>
      </c>
      <c r="I726" s="40">
        <v>4.3917999999999999</v>
      </c>
      <c r="J726" s="179">
        <f t="shared" si="39"/>
        <v>6.5464000000000002</v>
      </c>
      <c r="K726" s="55">
        <f t="shared" si="40"/>
        <v>51.537999999999997</v>
      </c>
      <c r="L726" s="55"/>
      <c r="M726" s="40">
        <v>5</v>
      </c>
      <c r="N726" s="41">
        <f t="shared" si="37"/>
        <v>1.30928</v>
      </c>
      <c r="O726" s="35"/>
      <c r="P726" s="6"/>
    </row>
    <row r="727" spans="1:16" x14ac:dyDescent="0.25">
      <c r="A727" s="54">
        <v>41399</v>
      </c>
      <c r="B727" s="40" t="s">
        <v>48</v>
      </c>
      <c r="C727" s="179" t="s">
        <v>38</v>
      </c>
      <c r="D727" s="5">
        <v>1</v>
      </c>
      <c r="E727" s="179" t="s">
        <v>457</v>
      </c>
      <c r="F727" s="179"/>
      <c r="G727" s="40">
        <v>13.416600000000001</v>
      </c>
      <c r="H727" s="40">
        <v>11.0318</v>
      </c>
      <c r="I727" s="40">
        <v>4.4379999999999997</v>
      </c>
      <c r="J727" s="179">
        <f t="shared" si="39"/>
        <v>6.5938000000000008</v>
      </c>
      <c r="K727" s="55">
        <f t="shared" si="40"/>
        <v>47.696000000000005</v>
      </c>
      <c r="L727" s="55"/>
      <c r="M727" s="40">
        <v>5</v>
      </c>
      <c r="N727" s="41">
        <f t="shared" ref="N727:N790" si="41">J727/M727</f>
        <v>1.3187600000000002</v>
      </c>
      <c r="O727" s="35"/>
      <c r="P727" s="6"/>
    </row>
    <row r="728" spans="1:16" x14ac:dyDescent="0.25">
      <c r="A728" s="54">
        <v>41399</v>
      </c>
      <c r="B728" s="40" t="s">
        <v>48</v>
      </c>
      <c r="C728" s="179" t="s">
        <v>38</v>
      </c>
      <c r="D728" s="5">
        <v>1</v>
      </c>
      <c r="E728" s="179" t="s">
        <v>470</v>
      </c>
      <c r="F728" s="179"/>
      <c r="G728" s="40">
        <v>13.5204</v>
      </c>
      <c r="H728" s="40">
        <v>11.227399999999999</v>
      </c>
      <c r="I728" s="40">
        <v>4.4298999999999999</v>
      </c>
      <c r="J728" s="179">
        <f t="shared" si="39"/>
        <v>6.7974999999999994</v>
      </c>
      <c r="K728" s="55">
        <f t="shared" si="40"/>
        <v>45.860000000000021</v>
      </c>
      <c r="L728" s="55"/>
      <c r="M728" s="40">
        <v>5</v>
      </c>
      <c r="N728" s="41">
        <f t="shared" si="41"/>
        <v>1.3594999999999999</v>
      </c>
      <c r="O728" s="35"/>
      <c r="P728" s="6"/>
    </row>
    <row r="729" spans="1:16" x14ac:dyDescent="0.25">
      <c r="A729" s="54">
        <v>41399</v>
      </c>
      <c r="B729" s="40" t="s">
        <v>48</v>
      </c>
      <c r="C729" s="179" t="s">
        <v>38</v>
      </c>
      <c r="D729" s="5">
        <v>1</v>
      </c>
      <c r="E729" s="179" t="s">
        <v>471</v>
      </c>
      <c r="F729" s="179"/>
      <c r="G729" s="40">
        <v>13.754899999999999</v>
      </c>
      <c r="H729" s="40">
        <v>11.517899999999999</v>
      </c>
      <c r="I729" s="40">
        <v>4.4852999999999996</v>
      </c>
      <c r="J729" s="179">
        <f t="shared" si="39"/>
        <v>7.0325999999999995</v>
      </c>
      <c r="K729" s="55">
        <f t="shared" si="40"/>
        <v>44.74</v>
      </c>
      <c r="L729" s="55"/>
      <c r="M729" s="40">
        <v>5</v>
      </c>
      <c r="N729" s="41">
        <f t="shared" si="41"/>
        <v>1.40652</v>
      </c>
      <c r="O729" s="35"/>
      <c r="P729" s="6"/>
    </row>
    <row r="730" spans="1:16" x14ac:dyDescent="0.25">
      <c r="A730" s="54">
        <v>41399</v>
      </c>
      <c r="B730" s="40" t="s">
        <v>48</v>
      </c>
      <c r="C730" s="179" t="s">
        <v>38</v>
      </c>
      <c r="D730" s="5">
        <v>1</v>
      </c>
      <c r="E730" s="179" t="s">
        <v>472</v>
      </c>
      <c r="F730" s="179"/>
      <c r="G730" s="40">
        <v>13.966100000000001</v>
      </c>
      <c r="H730" s="40">
        <v>11.7217</v>
      </c>
      <c r="I730" s="40">
        <v>4.4405999999999999</v>
      </c>
      <c r="J730" s="179">
        <f t="shared" si="39"/>
        <v>7.2811000000000003</v>
      </c>
      <c r="K730" s="55">
        <f t="shared" si="40"/>
        <v>44.888000000000012</v>
      </c>
      <c r="L730" s="55"/>
      <c r="M730" s="40">
        <v>5</v>
      </c>
      <c r="N730" s="41">
        <f t="shared" si="41"/>
        <v>1.4562200000000001</v>
      </c>
      <c r="O730" s="35"/>
      <c r="P730" s="6"/>
    </row>
    <row r="731" spans="1:16" x14ac:dyDescent="0.25">
      <c r="A731" s="54">
        <v>41399</v>
      </c>
      <c r="B731" s="40" t="s">
        <v>48</v>
      </c>
      <c r="C731" s="179" t="s">
        <v>38</v>
      </c>
      <c r="D731" s="5">
        <v>1</v>
      </c>
      <c r="E731" s="179" t="s">
        <v>460</v>
      </c>
      <c r="F731" s="179"/>
      <c r="G731" s="40">
        <v>13.824400000000001</v>
      </c>
      <c r="H731" s="40">
        <v>11.6555</v>
      </c>
      <c r="I731" s="40">
        <v>4.4980000000000002</v>
      </c>
      <c r="J731" s="179">
        <f t="shared" si="39"/>
        <v>7.1574999999999998</v>
      </c>
      <c r="K731" s="55">
        <f t="shared" si="40"/>
        <v>43.378000000000014</v>
      </c>
      <c r="L731" s="55"/>
      <c r="M731" s="40">
        <v>5</v>
      </c>
      <c r="N731" s="41">
        <f t="shared" si="41"/>
        <v>1.4315</v>
      </c>
      <c r="O731" s="35"/>
      <c r="P731" s="6"/>
    </row>
    <row r="732" spans="1:16" x14ac:dyDescent="0.25">
      <c r="A732" s="54">
        <v>41399</v>
      </c>
      <c r="B732" s="40" t="s">
        <v>48</v>
      </c>
      <c r="C732" s="179" t="s">
        <v>38</v>
      </c>
      <c r="D732" s="5">
        <v>1</v>
      </c>
      <c r="E732" s="179" t="s">
        <v>473</v>
      </c>
      <c r="F732" s="179"/>
      <c r="G732" s="40">
        <v>13.660500000000001</v>
      </c>
      <c r="H732" s="40">
        <v>11.6122</v>
      </c>
      <c r="I732" s="40">
        <v>4.4637000000000002</v>
      </c>
      <c r="J732" s="179">
        <f t="shared" si="39"/>
        <v>7.1484999999999994</v>
      </c>
      <c r="K732" s="55">
        <f t="shared" si="40"/>
        <v>40.966000000000022</v>
      </c>
      <c r="L732" s="55"/>
      <c r="M732" s="40">
        <v>5</v>
      </c>
      <c r="N732" s="41">
        <f t="shared" si="41"/>
        <v>1.4297</v>
      </c>
      <c r="O732" s="35"/>
      <c r="P732" s="6"/>
    </row>
    <row r="733" spans="1:16" x14ac:dyDescent="0.25">
      <c r="A733" s="54">
        <v>41399</v>
      </c>
      <c r="B733" s="40" t="s">
        <v>48</v>
      </c>
      <c r="C733" s="179" t="s">
        <v>38</v>
      </c>
      <c r="D733" s="5">
        <v>1</v>
      </c>
      <c r="E733" s="179" t="s">
        <v>491</v>
      </c>
      <c r="F733" s="179"/>
      <c r="G733" s="40">
        <v>13.7895</v>
      </c>
      <c r="H733" s="40">
        <v>11.555099999999999</v>
      </c>
      <c r="I733" s="40">
        <v>4.4443000000000001</v>
      </c>
      <c r="J733" s="179">
        <f t="shared" si="39"/>
        <v>7.1107999999999993</v>
      </c>
      <c r="K733" s="55">
        <f t="shared" si="40"/>
        <v>44.688000000000017</v>
      </c>
      <c r="L733" s="55"/>
      <c r="M733" s="40">
        <v>5</v>
      </c>
      <c r="N733" s="41">
        <f t="shared" si="41"/>
        <v>1.4221599999999999</v>
      </c>
      <c r="O733" s="35"/>
      <c r="P733" s="6"/>
    </row>
    <row r="734" spans="1:16" x14ac:dyDescent="0.25">
      <c r="A734" s="54">
        <v>41399</v>
      </c>
      <c r="B734" s="40" t="s">
        <v>48</v>
      </c>
      <c r="C734" s="179" t="s">
        <v>38</v>
      </c>
      <c r="D734" s="5">
        <v>1</v>
      </c>
      <c r="E734" s="179" t="s">
        <v>492</v>
      </c>
      <c r="F734" s="179"/>
      <c r="G734" s="40">
        <v>13.5716</v>
      </c>
      <c r="H734" s="40">
        <v>11.369300000000001</v>
      </c>
      <c r="I734" s="40">
        <v>4.4482999999999997</v>
      </c>
      <c r="J734" s="179">
        <f t="shared" si="39"/>
        <v>6.9210000000000012</v>
      </c>
      <c r="K734" s="55">
        <f t="shared" si="40"/>
        <v>44.045999999999985</v>
      </c>
      <c r="L734" s="55"/>
      <c r="M734" s="40">
        <v>5</v>
      </c>
      <c r="N734" s="41">
        <f t="shared" si="41"/>
        <v>1.3842000000000003</v>
      </c>
      <c r="O734" s="35"/>
      <c r="P734" s="6"/>
    </row>
    <row r="735" spans="1:16" x14ac:dyDescent="0.25">
      <c r="A735" s="54">
        <v>41399</v>
      </c>
      <c r="B735" s="40" t="s">
        <v>48</v>
      </c>
      <c r="C735" s="179" t="s">
        <v>38</v>
      </c>
      <c r="D735" s="5">
        <v>1</v>
      </c>
      <c r="E735" s="179" t="s">
        <v>462</v>
      </c>
      <c r="F735" s="179"/>
      <c r="G735" s="40">
        <v>13.539</v>
      </c>
      <c r="H735" s="40">
        <v>11.154500000000001</v>
      </c>
      <c r="I735" s="40">
        <v>4.4450000000000003</v>
      </c>
      <c r="J735" s="179">
        <f t="shared" si="39"/>
        <v>6.7095000000000002</v>
      </c>
      <c r="K735" s="55">
        <f t="shared" si="40"/>
        <v>47.689999999999984</v>
      </c>
      <c r="L735" s="55"/>
      <c r="M735" s="40">
        <v>5</v>
      </c>
      <c r="N735" s="41">
        <f t="shared" si="41"/>
        <v>1.3419000000000001</v>
      </c>
      <c r="O735" s="35"/>
      <c r="P735" s="6"/>
    </row>
    <row r="736" spans="1:16" x14ac:dyDescent="0.25">
      <c r="A736" s="54">
        <v>41399</v>
      </c>
      <c r="B736" s="40" t="s">
        <v>48</v>
      </c>
      <c r="C736" s="179" t="s">
        <v>38</v>
      </c>
      <c r="D736" s="5">
        <v>1</v>
      </c>
      <c r="E736" s="179" t="s">
        <v>552</v>
      </c>
      <c r="F736" s="179"/>
      <c r="G736" s="40">
        <v>14.2224</v>
      </c>
      <c r="H736" s="40">
        <v>11.8398</v>
      </c>
      <c r="I736" s="40">
        <v>4.4581</v>
      </c>
      <c r="J736" s="179">
        <f t="shared" si="39"/>
        <v>7.3817000000000004</v>
      </c>
      <c r="K736" s="55">
        <f t="shared" si="40"/>
        <v>47.652000000000001</v>
      </c>
      <c r="L736" s="55"/>
      <c r="M736" s="40">
        <v>5</v>
      </c>
      <c r="N736" s="41">
        <f t="shared" si="41"/>
        <v>1.47634</v>
      </c>
      <c r="O736" s="35"/>
      <c r="P736" s="6"/>
    </row>
    <row r="737" spans="1:16" x14ac:dyDescent="0.25">
      <c r="A737" s="54">
        <v>41399</v>
      </c>
      <c r="B737" s="40" t="s">
        <v>48</v>
      </c>
      <c r="C737" s="179" t="s">
        <v>38</v>
      </c>
      <c r="D737" s="5">
        <v>1</v>
      </c>
      <c r="E737" s="179" t="s">
        <v>535</v>
      </c>
      <c r="F737" s="179"/>
      <c r="G737" s="40">
        <v>14.0733</v>
      </c>
      <c r="H737" s="40">
        <v>11.617000000000001</v>
      </c>
      <c r="I737" s="40">
        <v>4.3933</v>
      </c>
      <c r="J737" s="179">
        <f t="shared" si="39"/>
        <v>7.2237000000000009</v>
      </c>
      <c r="K737" s="55">
        <f t="shared" si="40"/>
        <v>49.125999999999976</v>
      </c>
      <c r="L737" s="55"/>
      <c r="M737" s="40">
        <v>5</v>
      </c>
      <c r="N737" s="41">
        <f t="shared" si="41"/>
        <v>1.4447400000000001</v>
      </c>
      <c r="O737" s="35"/>
      <c r="P737" s="6"/>
    </row>
    <row r="738" spans="1:16" x14ac:dyDescent="0.25">
      <c r="A738" s="54">
        <v>41399</v>
      </c>
      <c r="B738" s="40" t="s">
        <v>48</v>
      </c>
      <c r="C738" s="179" t="s">
        <v>38</v>
      </c>
      <c r="D738" s="5">
        <v>1</v>
      </c>
      <c r="E738" s="179" t="s">
        <v>536</v>
      </c>
      <c r="F738" s="179"/>
      <c r="G738" s="40">
        <v>14.1493</v>
      </c>
      <c r="H738" s="40">
        <v>11.825900000000001</v>
      </c>
      <c r="I738" s="40">
        <v>4.3914999999999997</v>
      </c>
      <c r="J738" s="179">
        <f t="shared" si="39"/>
        <v>7.434400000000001</v>
      </c>
      <c r="K738" s="55">
        <f t="shared" si="40"/>
        <v>46.467999999999989</v>
      </c>
      <c r="L738" s="55"/>
      <c r="M738" s="40">
        <v>5</v>
      </c>
      <c r="N738" s="41">
        <f t="shared" si="41"/>
        <v>1.4868800000000002</v>
      </c>
      <c r="O738" s="35"/>
      <c r="P738" s="6"/>
    </row>
    <row r="739" spans="1:16" x14ac:dyDescent="0.25">
      <c r="A739" s="54">
        <v>41399</v>
      </c>
      <c r="B739" s="40" t="s">
        <v>48</v>
      </c>
      <c r="C739" s="179" t="s">
        <v>38</v>
      </c>
      <c r="D739" s="5">
        <v>1</v>
      </c>
      <c r="E739" s="179" t="s">
        <v>537</v>
      </c>
      <c r="F739" s="179"/>
      <c r="G739" s="40">
        <v>14.174300000000001</v>
      </c>
      <c r="H739" s="40">
        <v>11.619199999999999</v>
      </c>
      <c r="I739" s="40">
        <v>4.4034000000000004</v>
      </c>
      <c r="J739" s="179">
        <f t="shared" si="39"/>
        <v>7.2157999999999989</v>
      </c>
      <c r="K739" s="55">
        <f t="shared" si="40"/>
        <v>51.102000000000025</v>
      </c>
      <c r="L739" s="55"/>
      <c r="M739" s="40">
        <v>5</v>
      </c>
      <c r="N739" s="41">
        <f t="shared" si="41"/>
        <v>1.4431599999999998</v>
      </c>
      <c r="O739" s="35"/>
      <c r="P739" s="6"/>
    </row>
    <row r="740" spans="1:16" x14ac:dyDescent="0.25">
      <c r="A740" s="54">
        <v>41399</v>
      </c>
      <c r="B740" s="40" t="s">
        <v>48</v>
      </c>
      <c r="C740" s="179" t="s">
        <v>38</v>
      </c>
      <c r="D740" s="5">
        <v>1</v>
      </c>
      <c r="E740" s="179" t="s">
        <v>538</v>
      </c>
      <c r="F740" s="179"/>
      <c r="G740" s="40">
        <v>13.988200000000001</v>
      </c>
      <c r="H740" s="40">
        <v>11.6317</v>
      </c>
      <c r="I740" s="40">
        <v>4.4591000000000003</v>
      </c>
      <c r="J740" s="179">
        <f t="shared" si="39"/>
        <v>7.1726000000000001</v>
      </c>
      <c r="K740" s="55">
        <f t="shared" si="40"/>
        <v>47.13000000000001</v>
      </c>
      <c r="L740" s="55"/>
      <c r="M740" s="40">
        <v>5</v>
      </c>
      <c r="N740" s="41">
        <f t="shared" si="41"/>
        <v>1.43452</v>
      </c>
      <c r="O740" s="35"/>
      <c r="P740" s="6"/>
    </row>
    <row r="741" spans="1:16" x14ac:dyDescent="0.25">
      <c r="A741" s="54">
        <v>41399</v>
      </c>
      <c r="B741" s="40" t="s">
        <v>48</v>
      </c>
      <c r="C741" s="179" t="s">
        <v>38</v>
      </c>
      <c r="D741" s="5">
        <v>1</v>
      </c>
      <c r="E741" s="179" t="s">
        <v>553</v>
      </c>
      <c r="F741" s="179"/>
      <c r="G741" s="40">
        <v>14.2036</v>
      </c>
      <c r="H741" s="40">
        <v>11.851100000000001</v>
      </c>
      <c r="I741" s="40">
        <v>4.5034999999999998</v>
      </c>
      <c r="J741" s="179">
        <f t="shared" si="39"/>
        <v>7.3476000000000008</v>
      </c>
      <c r="K741" s="55">
        <f t="shared" si="40"/>
        <v>47.049999999999983</v>
      </c>
      <c r="L741" s="55"/>
      <c r="M741" s="40">
        <v>5</v>
      </c>
      <c r="N741" s="41">
        <f t="shared" si="41"/>
        <v>1.4695200000000002</v>
      </c>
      <c r="O741" s="35"/>
      <c r="P741" s="6"/>
    </row>
    <row r="742" spans="1:16" x14ac:dyDescent="0.25">
      <c r="A742" s="54">
        <v>41399</v>
      </c>
      <c r="B742" s="40" t="s">
        <v>48</v>
      </c>
      <c r="C742" s="179" t="s">
        <v>38</v>
      </c>
      <c r="D742" s="5">
        <v>1</v>
      </c>
      <c r="E742" s="179" t="s">
        <v>554</v>
      </c>
      <c r="F742" s="179"/>
      <c r="G742" s="40">
        <v>14.050800000000001</v>
      </c>
      <c r="H742" s="40">
        <v>11.7437</v>
      </c>
      <c r="I742" s="40">
        <v>4.4606000000000003</v>
      </c>
      <c r="J742" s="179">
        <f t="shared" si="39"/>
        <v>7.2831000000000001</v>
      </c>
      <c r="K742" s="55">
        <f t="shared" si="40"/>
        <v>46.142000000000003</v>
      </c>
      <c r="L742" s="55"/>
      <c r="M742" s="40">
        <v>5</v>
      </c>
      <c r="N742" s="41">
        <f t="shared" si="41"/>
        <v>1.45662</v>
      </c>
      <c r="O742" s="35"/>
      <c r="P742" s="6"/>
    </row>
    <row r="743" spans="1:16" x14ac:dyDescent="0.25">
      <c r="A743" s="54">
        <v>41399</v>
      </c>
      <c r="B743" s="40" t="s">
        <v>48</v>
      </c>
      <c r="C743" s="179" t="s">
        <v>38</v>
      </c>
      <c r="D743" s="5">
        <v>1</v>
      </c>
      <c r="E743" s="179" t="s">
        <v>555</v>
      </c>
      <c r="F743" s="179"/>
      <c r="G743" s="40">
        <v>14.3691</v>
      </c>
      <c r="H743" s="40">
        <v>12.1515</v>
      </c>
      <c r="I743" s="40">
        <v>4.4173</v>
      </c>
      <c r="J743" s="179">
        <f t="shared" si="39"/>
        <v>7.7342000000000004</v>
      </c>
      <c r="K743" s="55">
        <f t="shared" ref="K743:K762" si="42">100*(G743-H743)/M743</f>
        <v>44.351999999999983</v>
      </c>
      <c r="L743" s="55"/>
      <c r="M743" s="40">
        <v>5</v>
      </c>
      <c r="N743" s="41">
        <f t="shared" si="41"/>
        <v>1.54684</v>
      </c>
      <c r="O743" s="35"/>
      <c r="P743" s="6"/>
    </row>
    <row r="744" spans="1:16" x14ac:dyDescent="0.25">
      <c r="A744" s="54">
        <v>41399</v>
      </c>
      <c r="B744" s="40" t="s">
        <v>48</v>
      </c>
      <c r="C744" s="179" t="s">
        <v>38</v>
      </c>
      <c r="D744" s="5">
        <v>1</v>
      </c>
      <c r="E744" s="179" t="s">
        <v>556</v>
      </c>
      <c r="F744" s="179"/>
      <c r="G744" s="40">
        <v>14.266299999999999</v>
      </c>
      <c r="H744" s="40">
        <v>11.9727</v>
      </c>
      <c r="I744" s="40">
        <v>4.3906999999999998</v>
      </c>
      <c r="J744" s="179">
        <f t="shared" si="39"/>
        <v>7.5819999999999999</v>
      </c>
      <c r="K744" s="55">
        <f t="shared" si="42"/>
        <v>45.871999999999993</v>
      </c>
      <c r="L744" s="55"/>
      <c r="M744" s="40">
        <v>5</v>
      </c>
      <c r="N744" s="41">
        <f t="shared" si="41"/>
        <v>1.5164</v>
      </c>
      <c r="O744" s="35"/>
      <c r="P744" s="6"/>
    </row>
    <row r="745" spans="1:16" x14ac:dyDescent="0.25">
      <c r="A745" s="54">
        <v>41399</v>
      </c>
      <c r="B745" s="40" t="s">
        <v>48</v>
      </c>
      <c r="C745" s="179" t="s">
        <v>38</v>
      </c>
      <c r="D745" s="5">
        <v>1</v>
      </c>
      <c r="E745" s="179" t="s">
        <v>557</v>
      </c>
      <c r="F745" s="179"/>
      <c r="G745" s="40">
        <v>13.277100000000001</v>
      </c>
      <c r="H745" s="40">
        <v>11.5748</v>
      </c>
      <c r="I745" s="40">
        <v>4.4089999999999998</v>
      </c>
      <c r="J745" s="179">
        <f t="shared" si="39"/>
        <v>7.1657999999999999</v>
      </c>
      <c r="K745" s="55">
        <f t="shared" si="42"/>
        <v>34.046000000000021</v>
      </c>
      <c r="L745" s="55"/>
      <c r="M745" s="40">
        <v>5</v>
      </c>
      <c r="N745" s="41">
        <f t="shared" si="41"/>
        <v>1.43316</v>
      </c>
      <c r="O745" s="35"/>
      <c r="P745" s="6"/>
    </row>
    <row r="746" spans="1:16" x14ac:dyDescent="0.25">
      <c r="A746" s="54">
        <v>41399</v>
      </c>
      <c r="B746" s="40" t="s">
        <v>48</v>
      </c>
      <c r="C746" s="179" t="s">
        <v>38</v>
      </c>
      <c r="D746" s="5">
        <v>2</v>
      </c>
      <c r="E746" s="179" t="s">
        <v>453</v>
      </c>
      <c r="F746" s="179"/>
      <c r="G746" s="40">
        <v>13.303100000000001</v>
      </c>
      <c r="H746" s="40">
        <v>10.8042</v>
      </c>
      <c r="I746" s="40">
        <v>4.4063999999999997</v>
      </c>
      <c r="J746" s="179">
        <f t="shared" si="39"/>
        <v>6.3978000000000002</v>
      </c>
      <c r="K746" s="55">
        <f t="shared" si="42"/>
        <v>49.978000000000016</v>
      </c>
      <c r="L746" s="55"/>
      <c r="M746" s="40">
        <v>5</v>
      </c>
      <c r="N746" s="41">
        <f t="shared" si="41"/>
        <v>1.27956</v>
      </c>
      <c r="O746" s="35"/>
      <c r="P746" s="6"/>
    </row>
    <row r="747" spans="1:16" x14ac:dyDescent="0.25">
      <c r="A747" s="54">
        <v>41399</v>
      </c>
      <c r="B747" s="40" t="s">
        <v>48</v>
      </c>
      <c r="C747" s="179" t="s">
        <v>38</v>
      </c>
      <c r="D747" s="5">
        <v>2</v>
      </c>
      <c r="E747" s="179" t="s">
        <v>454</v>
      </c>
      <c r="F747" s="179"/>
      <c r="G747" s="40">
        <v>13.2943</v>
      </c>
      <c r="H747" s="40">
        <v>10.797700000000001</v>
      </c>
      <c r="I747" s="40">
        <v>4.4664000000000001</v>
      </c>
      <c r="J747" s="179">
        <f t="shared" si="39"/>
        <v>6.3313000000000006</v>
      </c>
      <c r="K747" s="55">
        <f t="shared" si="42"/>
        <v>49.931999999999981</v>
      </c>
      <c r="L747" s="55"/>
      <c r="M747" s="40">
        <v>5</v>
      </c>
      <c r="N747" s="41">
        <f t="shared" si="41"/>
        <v>1.2662600000000002</v>
      </c>
      <c r="O747" s="35"/>
      <c r="P747" s="6"/>
    </row>
    <row r="748" spans="1:16" x14ac:dyDescent="0.25">
      <c r="A748" s="54">
        <v>41399</v>
      </c>
      <c r="B748" s="40" t="s">
        <v>48</v>
      </c>
      <c r="C748" s="179" t="s">
        <v>38</v>
      </c>
      <c r="D748" s="5">
        <v>2</v>
      </c>
      <c r="E748" s="179" t="s">
        <v>455</v>
      </c>
      <c r="F748" s="179"/>
      <c r="G748" s="40">
        <v>13.811999999999999</v>
      </c>
      <c r="H748" s="40">
        <v>11.435</v>
      </c>
      <c r="I748" s="40">
        <v>4.4916</v>
      </c>
      <c r="J748" s="179">
        <f t="shared" ref="J748:J811" si="43">+H748-I748</f>
        <v>6.9434000000000005</v>
      </c>
      <c r="K748" s="55">
        <f t="shared" si="42"/>
        <v>47.539999999999978</v>
      </c>
      <c r="L748" s="55"/>
      <c r="M748" s="40">
        <v>5</v>
      </c>
      <c r="N748" s="41">
        <f t="shared" si="41"/>
        <v>1.3886800000000001</v>
      </c>
      <c r="O748" s="35"/>
      <c r="P748" s="6"/>
    </row>
    <row r="749" spans="1:16" x14ac:dyDescent="0.25">
      <c r="A749" s="54">
        <v>41399</v>
      </c>
      <c r="B749" s="40" t="s">
        <v>48</v>
      </c>
      <c r="C749" s="179" t="s">
        <v>38</v>
      </c>
      <c r="D749" s="5">
        <v>2</v>
      </c>
      <c r="E749" s="179" t="s">
        <v>465</v>
      </c>
      <c r="F749" s="179"/>
      <c r="G749" s="40">
        <v>13.873799999999999</v>
      </c>
      <c r="H749" s="40">
        <v>11.3842</v>
      </c>
      <c r="I749" s="40">
        <v>4.444</v>
      </c>
      <c r="J749" s="179">
        <f t="shared" si="43"/>
        <v>6.9401999999999999</v>
      </c>
      <c r="K749" s="55">
        <f t="shared" si="42"/>
        <v>49.791999999999987</v>
      </c>
      <c r="L749" s="55"/>
      <c r="M749" s="40">
        <v>5</v>
      </c>
      <c r="N749" s="41">
        <f t="shared" si="41"/>
        <v>1.3880399999999999</v>
      </c>
      <c r="O749" s="35"/>
      <c r="P749" s="6"/>
    </row>
    <row r="750" spans="1:16" x14ac:dyDescent="0.25">
      <c r="A750" s="54">
        <v>41399</v>
      </c>
      <c r="B750" s="40" t="s">
        <v>48</v>
      </c>
      <c r="C750" s="179" t="s">
        <v>38</v>
      </c>
      <c r="D750" s="5">
        <v>2</v>
      </c>
      <c r="E750" s="179" t="s">
        <v>466</v>
      </c>
      <c r="F750" s="179"/>
      <c r="G750" s="40">
        <v>13.8879</v>
      </c>
      <c r="H750" s="40">
        <v>11.5709</v>
      </c>
      <c r="I750" s="40">
        <v>4.4663000000000004</v>
      </c>
      <c r="J750" s="179">
        <f t="shared" si="43"/>
        <v>7.1045999999999996</v>
      </c>
      <c r="K750" s="55">
        <f t="shared" si="42"/>
        <v>46.34</v>
      </c>
      <c r="L750" s="55"/>
      <c r="M750" s="40">
        <v>5</v>
      </c>
      <c r="N750" s="41">
        <f t="shared" si="41"/>
        <v>1.42092</v>
      </c>
      <c r="O750" s="35"/>
      <c r="P750" s="6"/>
    </row>
    <row r="751" spans="1:16" x14ac:dyDescent="0.25">
      <c r="A751" s="54">
        <v>41399</v>
      </c>
      <c r="B751" s="40" t="s">
        <v>48</v>
      </c>
      <c r="C751" s="179" t="s">
        <v>38</v>
      </c>
      <c r="D751" s="5">
        <v>2</v>
      </c>
      <c r="E751" s="179" t="s">
        <v>490</v>
      </c>
      <c r="F751" s="179"/>
      <c r="G751" s="40">
        <v>14.009399999999999</v>
      </c>
      <c r="H751" s="40">
        <v>11.6828</v>
      </c>
      <c r="I751" s="40">
        <v>4.4222000000000001</v>
      </c>
      <c r="J751" s="179">
        <f t="shared" si="43"/>
        <v>7.2606000000000002</v>
      </c>
      <c r="K751" s="55">
        <f t="shared" si="42"/>
        <v>46.531999999999982</v>
      </c>
      <c r="L751" s="55"/>
      <c r="M751" s="40">
        <v>5</v>
      </c>
      <c r="N751" s="41">
        <f t="shared" si="41"/>
        <v>1.4521200000000001</v>
      </c>
      <c r="O751" s="35"/>
      <c r="P751" s="6"/>
    </row>
    <row r="752" spans="1:16" x14ac:dyDescent="0.25">
      <c r="A752" s="54">
        <v>41399</v>
      </c>
      <c r="B752" s="40" t="s">
        <v>48</v>
      </c>
      <c r="C752" s="179" t="s">
        <v>38</v>
      </c>
      <c r="D752" s="5">
        <v>2</v>
      </c>
      <c r="E752" s="179" t="s">
        <v>508</v>
      </c>
      <c r="F752" s="179"/>
      <c r="G752" s="40">
        <v>13.925700000000001</v>
      </c>
      <c r="H752" s="40">
        <v>11.763</v>
      </c>
      <c r="I752" s="40">
        <v>4.4176000000000002</v>
      </c>
      <c r="J752" s="179">
        <f t="shared" si="43"/>
        <v>7.3453999999999997</v>
      </c>
      <c r="K752" s="55">
        <f t="shared" si="42"/>
        <v>43.254000000000019</v>
      </c>
      <c r="L752" s="55"/>
      <c r="M752" s="40">
        <v>5</v>
      </c>
      <c r="N752" s="41">
        <f t="shared" si="41"/>
        <v>1.4690799999999999</v>
      </c>
      <c r="O752" s="35"/>
      <c r="P752" s="6"/>
    </row>
    <row r="753" spans="1:16" x14ac:dyDescent="0.25">
      <c r="A753" s="54">
        <v>41399</v>
      </c>
      <c r="B753" s="40" t="s">
        <v>48</v>
      </c>
      <c r="C753" s="179" t="s">
        <v>38</v>
      </c>
      <c r="D753" s="5">
        <v>2</v>
      </c>
      <c r="E753" s="179" t="s">
        <v>509</v>
      </c>
      <c r="F753" s="179"/>
      <c r="G753" s="40">
        <v>13.632099999999999</v>
      </c>
      <c r="H753" s="40">
        <v>11.451700000000001</v>
      </c>
      <c r="I753" s="40">
        <v>4.4603999999999999</v>
      </c>
      <c r="J753" s="179">
        <f t="shared" si="43"/>
        <v>6.9913000000000007</v>
      </c>
      <c r="K753" s="55">
        <f t="shared" si="42"/>
        <v>43.607999999999976</v>
      </c>
      <c r="L753" s="55"/>
      <c r="M753" s="40">
        <v>5</v>
      </c>
      <c r="N753" s="41">
        <f t="shared" si="41"/>
        <v>1.3982600000000001</v>
      </c>
      <c r="O753" s="35"/>
      <c r="P753" s="6"/>
    </row>
    <row r="754" spans="1:16" x14ac:dyDescent="0.25">
      <c r="A754" s="54">
        <v>41399</v>
      </c>
      <c r="B754" s="40" t="s">
        <v>48</v>
      </c>
      <c r="C754" s="179" t="s">
        <v>38</v>
      </c>
      <c r="D754" s="5">
        <v>2</v>
      </c>
      <c r="E754" s="179" t="s">
        <v>510</v>
      </c>
      <c r="F754" s="179"/>
      <c r="G754" s="40">
        <v>14.168699999999999</v>
      </c>
      <c r="H754" s="40">
        <v>11.9702</v>
      </c>
      <c r="I754" s="40">
        <v>4.4886999999999997</v>
      </c>
      <c r="J754" s="179">
        <f t="shared" si="43"/>
        <v>7.4815000000000005</v>
      </c>
      <c r="K754" s="55">
        <f t="shared" si="42"/>
        <v>43.969999999999985</v>
      </c>
      <c r="L754" s="55"/>
      <c r="M754" s="40">
        <v>5</v>
      </c>
      <c r="N754" s="41">
        <f t="shared" si="41"/>
        <v>1.4963000000000002</v>
      </c>
      <c r="O754" s="35"/>
      <c r="P754" s="6"/>
    </row>
    <row r="755" spans="1:16" x14ac:dyDescent="0.25">
      <c r="A755" s="54">
        <v>41399</v>
      </c>
      <c r="B755" s="40" t="s">
        <v>48</v>
      </c>
      <c r="C755" s="179" t="s">
        <v>38</v>
      </c>
      <c r="D755" s="5">
        <v>2</v>
      </c>
      <c r="E755" s="179" t="s">
        <v>511</v>
      </c>
      <c r="F755" s="179"/>
      <c r="G755" s="40">
        <v>13.588100000000001</v>
      </c>
      <c r="H755" s="40">
        <v>11.3018</v>
      </c>
      <c r="I755" s="40">
        <v>4.4196999999999997</v>
      </c>
      <c r="J755" s="179">
        <f t="shared" si="43"/>
        <v>6.8821000000000003</v>
      </c>
      <c r="K755" s="55">
        <f t="shared" si="42"/>
        <v>45.726000000000013</v>
      </c>
      <c r="L755" s="55"/>
      <c r="M755" s="40">
        <v>5</v>
      </c>
      <c r="N755" s="41">
        <f t="shared" si="41"/>
        <v>1.37642</v>
      </c>
      <c r="O755" s="35"/>
      <c r="P755" s="6"/>
    </row>
    <row r="756" spans="1:16" x14ac:dyDescent="0.25">
      <c r="A756" s="54">
        <v>41399</v>
      </c>
      <c r="B756" s="40" t="s">
        <v>48</v>
      </c>
      <c r="C756" s="179" t="s">
        <v>38</v>
      </c>
      <c r="D756" s="5">
        <v>2</v>
      </c>
      <c r="E756" s="179" t="s">
        <v>558</v>
      </c>
      <c r="F756" s="179"/>
      <c r="G756" s="40">
        <v>14.1496</v>
      </c>
      <c r="H756" s="40">
        <v>11.8863</v>
      </c>
      <c r="I756" s="40">
        <v>4.4168000000000003</v>
      </c>
      <c r="J756" s="179">
        <f t="shared" si="43"/>
        <v>7.4695</v>
      </c>
      <c r="K756" s="55">
        <f t="shared" si="42"/>
        <v>45.265999999999984</v>
      </c>
      <c r="L756" s="55"/>
      <c r="M756" s="40">
        <v>5</v>
      </c>
      <c r="N756" s="41">
        <f t="shared" si="41"/>
        <v>1.4939</v>
      </c>
      <c r="O756" s="35"/>
      <c r="P756" s="6"/>
    </row>
    <row r="757" spans="1:16" x14ac:dyDescent="0.25">
      <c r="A757" s="54">
        <v>41399</v>
      </c>
      <c r="B757" s="40" t="s">
        <v>48</v>
      </c>
      <c r="C757" s="179" t="s">
        <v>38</v>
      </c>
      <c r="D757" s="5">
        <v>2</v>
      </c>
      <c r="E757" s="179" t="s">
        <v>481</v>
      </c>
      <c r="F757" s="179"/>
      <c r="G757" s="40">
        <v>13.9307</v>
      </c>
      <c r="H757" s="40">
        <v>11.856199999999999</v>
      </c>
      <c r="I757" s="40">
        <v>4.4493</v>
      </c>
      <c r="J757" s="179">
        <f t="shared" si="43"/>
        <v>7.4068999999999994</v>
      </c>
      <c r="K757" s="55">
        <f t="shared" si="42"/>
        <v>41.490000000000009</v>
      </c>
      <c r="L757" s="55"/>
      <c r="M757" s="40">
        <v>5</v>
      </c>
      <c r="N757" s="41">
        <f t="shared" si="41"/>
        <v>1.4813799999999999</v>
      </c>
      <c r="O757" s="35"/>
      <c r="P757" s="6"/>
    </row>
    <row r="758" spans="1:16" x14ac:dyDescent="0.25">
      <c r="A758" s="54">
        <v>41399</v>
      </c>
      <c r="B758" s="40" t="s">
        <v>48</v>
      </c>
      <c r="C758" s="179" t="s">
        <v>38</v>
      </c>
      <c r="D758" s="5">
        <v>2</v>
      </c>
      <c r="E758" s="179" t="s">
        <v>482</v>
      </c>
      <c r="F758" s="179"/>
      <c r="G758" s="40">
        <v>14.0185</v>
      </c>
      <c r="H758" s="40">
        <v>11.8247</v>
      </c>
      <c r="I758" s="40">
        <v>4.3997999999999999</v>
      </c>
      <c r="J758" s="179">
        <f t="shared" si="43"/>
        <v>7.4249000000000001</v>
      </c>
      <c r="K758" s="55">
        <f t="shared" si="42"/>
        <v>43.875999999999991</v>
      </c>
      <c r="L758" s="55"/>
      <c r="M758" s="40">
        <v>5</v>
      </c>
      <c r="N758" s="41">
        <f t="shared" si="41"/>
        <v>1.48498</v>
      </c>
      <c r="O758" s="35"/>
      <c r="P758" s="6"/>
    </row>
    <row r="759" spans="1:16" x14ac:dyDescent="0.25">
      <c r="A759" s="54">
        <v>41399</v>
      </c>
      <c r="B759" s="40" t="s">
        <v>48</v>
      </c>
      <c r="C759" s="179" t="s">
        <v>38</v>
      </c>
      <c r="D759" s="5">
        <v>2</v>
      </c>
      <c r="E759" s="179" t="s">
        <v>483</v>
      </c>
      <c r="F759" s="179"/>
      <c r="G759" s="40">
        <v>14.1372</v>
      </c>
      <c r="H759" s="40">
        <v>11.910399999999999</v>
      </c>
      <c r="I759" s="40">
        <v>4.4458000000000002</v>
      </c>
      <c r="J759" s="179">
        <f t="shared" si="43"/>
        <v>7.464599999999999</v>
      </c>
      <c r="K759" s="55">
        <f t="shared" si="42"/>
        <v>44.536000000000016</v>
      </c>
      <c r="L759" s="55"/>
      <c r="M759" s="40">
        <v>5</v>
      </c>
      <c r="N759" s="41">
        <f t="shared" si="41"/>
        <v>1.4929199999999998</v>
      </c>
      <c r="O759" s="35"/>
      <c r="P759" s="6"/>
    </row>
    <row r="760" spans="1:16" x14ac:dyDescent="0.25">
      <c r="A760" s="54">
        <v>41399</v>
      </c>
      <c r="B760" s="40" t="s">
        <v>48</v>
      </c>
      <c r="C760" s="179" t="s">
        <v>38</v>
      </c>
      <c r="D760" s="5">
        <v>2</v>
      </c>
      <c r="E760" s="179" t="s">
        <v>484</v>
      </c>
      <c r="F760" s="179"/>
      <c r="G760" s="40">
        <v>13.991</v>
      </c>
      <c r="H760" s="40">
        <v>11.809200000000001</v>
      </c>
      <c r="I760" s="40">
        <v>4.4028</v>
      </c>
      <c r="J760" s="179">
        <f t="shared" si="43"/>
        <v>7.4064000000000005</v>
      </c>
      <c r="K760" s="55">
        <f t="shared" si="42"/>
        <v>43.635999999999981</v>
      </c>
      <c r="L760" s="55"/>
      <c r="M760" s="40">
        <v>5</v>
      </c>
      <c r="N760" s="41">
        <f t="shared" si="41"/>
        <v>1.4812800000000002</v>
      </c>
      <c r="O760" s="35"/>
      <c r="P760" s="6"/>
    </row>
    <row r="761" spans="1:16" x14ac:dyDescent="0.25">
      <c r="A761" s="54">
        <v>41399</v>
      </c>
      <c r="B761" s="40" t="s">
        <v>48</v>
      </c>
      <c r="C761" s="179" t="s">
        <v>38</v>
      </c>
      <c r="D761" s="5">
        <v>2</v>
      </c>
      <c r="E761" s="179" t="s">
        <v>485</v>
      </c>
      <c r="F761" s="179"/>
      <c r="G761" s="40">
        <v>14.0776</v>
      </c>
      <c r="H761" s="40">
        <v>11.7195</v>
      </c>
      <c r="I761" s="40">
        <v>4.3597000000000001</v>
      </c>
      <c r="J761" s="179">
        <f t="shared" si="43"/>
        <v>7.3597999999999999</v>
      </c>
      <c r="K761" s="55">
        <f t="shared" si="42"/>
        <v>47.162000000000006</v>
      </c>
      <c r="L761" s="55"/>
      <c r="M761" s="40">
        <v>5</v>
      </c>
      <c r="N761" s="41">
        <f t="shared" si="41"/>
        <v>1.4719599999999999</v>
      </c>
      <c r="O761" s="35"/>
      <c r="P761" s="6"/>
    </row>
    <row r="762" spans="1:16" x14ac:dyDescent="0.25">
      <c r="A762" s="54">
        <v>41399</v>
      </c>
      <c r="B762" s="40" t="s">
        <v>48</v>
      </c>
      <c r="C762" s="179" t="s">
        <v>38</v>
      </c>
      <c r="D762" s="5">
        <v>2</v>
      </c>
      <c r="E762" s="179" t="s">
        <v>486</v>
      </c>
      <c r="F762" s="179"/>
      <c r="G762" s="40">
        <v>13.4109</v>
      </c>
      <c r="H762" s="40">
        <v>11.0159</v>
      </c>
      <c r="I762" s="40">
        <v>4.4036999999999997</v>
      </c>
      <c r="J762" s="179">
        <f t="shared" si="43"/>
        <v>6.6122000000000005</v>
      </c>
      <c r="K762" s="55">
        <f t="shared" si="42"/>
        <v>47.899999999999991</v>
      </c>
      <c r="L762" s="55"/>
      <c r="M762" s="40">
        <v>5</v>
      </c>
      <c r="N762" s="41">
        <f t="shared" si="41"/>
        <v>1.3224400000000001</v>
      </c>
      <c r="O762" s="35"/>
      <c r="P762" s="6"/>
    </row>
    <row r="763" spans="1:16" x14ac:dyDescent="0.25">
      <c r="A763" s="54">
        <v>41399</v>
      </c>
      <c r="B763" s="40" t="s">
        <v>48</v>
      </c>
      <c r="C763" s="179" t="s">
        <v>38</v>
      </c>
      <c r="D763" s="5">
        <v>2</v>
      </c>
      <c r="E763" s="179" t="s">
        <v>487</v>
      </c>
      <c r="F763" s="179"/>
      <c r="G763" s="42" t="s">
        <v>32</v>
      </c>
      <c r="H763" s="42" t="s">
        <v>32</v>
      </c>
      <c r="I763" s="42" t="s">
        <v>32</v>
      </c>
      <c r="J763" s="42" t="s">
        <v>32</v>
      </c>
      <c r="K763" s="42" t="s">
        <v>32</v>
      </c>
      <c r="L763" s="39"/>
      <c r="M763" s="38"/>
      <c r="N763" s="42" t="s">
        <v>32</v>
      </c>
      <c r="O763" s="35"/>
      <c r="P763" s="6"/>
    </row>
    <row r="764" spans="1:16" x14ac:dyDescent="0.25">
      <c r="A764" s="54">
        <v>41399</v>
      </c>
      <c r="B764" s="40" t="s">
        <v>48</v>
      </c>
      <c r="C764" s="179" t="s">
        <v>38</v>
      </c>
      <c r="D764" s="5">
        <v>2</v>
      </c>
      <c r="E764" s="179" t="s">
        <v>488</v>
      </c>
      <c r="F764" s="179"/>
      <c r="G764" s="40">
        <v>14.5669</v>
      </c>
      <c r="H764" s="40">
        <v>12.4802</v>
      </c>
      <c r="I764" s="40">
        <v>4.4932999999999996</v>
      </c>
      <c r="J764" s="179">
        <f t="shared" si="43"/>
        <v>7.9869000000000003</v>
      </c>
      <c r="K764" s="55">
        <f t="shared" ref="K764:K795" si="44">100*(G764-H764)/M764</f>
        <v>41.734000000000009</v>
      </c>
      <c r="L764" s="55"/>
      <c r="M764" s="40">
        <v>5</v>
      </c>
      <c r="N764" s="41">
        <f t="shared" si="41"/>
        <v>1.59738</v>
      </c>
      <c r="O764" s="35"/>
      <c r="P764" s="6"/>
    </row>
    <row r="765" spans="1:16" x14ac:dyDescent="0.25">
      <c r="A765" s="54">
        <v>41399</v>
      </c>
      <c r="B765" s="40" t="s">
        <v>48</v>
      </c>
      <c r="C765" s="179" t="s">
        <v>38</v>
      </c>
      <c r="D765" s="5">
        <v>2</v>
      </c>
      <c r="E765" s="179" t="s">
        <v>489</v>
      </c>
      <c r="F765" s="179"/>
      <c r="G765" s="40">
        <v>13.475199999999999</v>
      </c>
      <c r="H765" s="40">
        <v>11.3796</v>
      </c>
      <c r="I765" s="40">
        <v>4.4828000000000001</v>
      </c>
      <c r="J765" s="179">
        <f t="shared" si="43"/>
        <v>6.8967999999999998</v>
      </c>
      <c r="K765" s="55">
        <f t="shared" si="44"/>
        <v>41.911999999999985</v>
      </c>
      <c r="L765" s="55"/>
      <c r="M765" s="40">
        <v>5</v>
      </c>
      <c r="N765" s="41">
        <f t="shared" si="41"/>
        <v>1.3793599999999999</v>
      </c>
      <c r="O765" s="35"/>
      <c r="P765" s="6"/>
    </row>
    <row r="766" spans="1:16" x14ac:dyDescent="0.25">
      <c r="A766" s="54">
        <v>41400</v>
      </c>
      <c r="B766" s="40" t="s">
        <v>49</v>
      </c>
      <c r="C766" s="179" t="s">
        <v>38</v>
      </c>
      <c r="D766" s="5">
        <v>1</v>
      </c>
      <c r="E766" s="179" t="s">
        <v>453</v>
      </c>
      <c r="F766" s="179"/>
      <c r="G766" s="40">
        <v>13.858499999999999</v>
      </c>
      <c r="H766" s="40">
        <v>11.1416</v>
      </c>
      <c r="I766" s="40">
        <v>4.4318</v>
      </c>
      <c r="J766" s="179">
        <f t="shared" si="43"/>
        <v>6.7098000000000004</v>
      </c>
      <c r="K766" s="55">
        <f t="shared" si="44"/>
        <v>54.33799999999998</v>
      </c>
      <c r="L766" s="55"/>
      <c r="M766" s="40">
        <v>5</v>
      </c>
      <c r="N766" s="41">
        <f t="shared" si="41"/>
        <v>1.34196</v>
      </c>
      <c r="O766" s="35"/>
      <c r="P766" s="6"/>
    </row>
    <row r="767" spans="1:16" x14ac:dyDescent="0.25">
      <c r="A767" s="54">
        <v>41400</v>
      </c>
      <c r="B767" s="40" t="s">
        <v>49</v>
      </c>
      <c r="C767" s="179" t="s">
        <v>38</v>
      </c>
      <c r="D767" s="5">
        <v>1</v>
      </c>
      <c r="E767" s="179" t="s">
        <v>454</v>
      </c>
      <c r="F767" s="179"/>
      <c r="G767" s="40">
        <v>13.597200000000001</v>
      </c>
      <c r="H767" s="40">
        <v>10.3856</v>
      </c>
      <c r="I767" s="40">
        <v>4.4021999999999997</v>
      </c>
      <c r="J767" s="179">
        <f t="shared" si="43"/>
        <v>5.9834000000000005</v>
      </c>
      <c r="K767" s="55">
        <f t="shared" si="44"/>
        <v>64.232000000000014</v>
      </c>
      <c r="L767" s="55"/>
      <c r="M767" s="40">
        <v>5</v>
      </c>
      <c r="N767" s="41">
        <f t="shared" si="41"/>
        <v>1.1966800000000002</v>
      </c>
      <c r="O767" s="35"/>
      <c r="P767" s="6"/>
    </row>
    <row r="768" spans="1:16" x14ac:dyDescent="0.25">
      <c r="A768" s="54">
        <v>41400</v>
      </c>
      <c r="B768" s="40" t="s">
        <v>49</v>
      </c>
      <c r="C768" s="179" t="s">
        <v>38</v>
      </c>
      <c r="D768" s="5">
        <v>1</v>
      </c>
      <c r="E768" s="179" t="s">
        <v>455</v>
      </c>
      <c r="F768" s="179"/>
      <c r="G768" s="40">
        <v>13.2464</v>
      </c>
      <c r="H768" s="40">
        <v>10.360799999999999</v>
      </c>
      <c r="I768" s="40">
        <v>4.4177999999999997</v>
      </c>
      <c r="J768" s="179">
        <f t="shared" si="43"/>
        <v>5.9429999999999996</v>
      </c>
      <c r="K768" s="55">
        <f t="shared" si="44"/>
        <v>57.712000000000003</v>
      </c>
      <c r="L768" s="55"/>
      <c r="M768" s="40">
        <v>5</v>
      </c>
      <c r="N768" s="41">
        <f t="shared" si="41"/>
        <v>1.1885999999999999</v>
      </c>
      <c r="O768" s="35"/>
      <c r="P768" s="6"/>
    </row>
    <row r="769" spans="1:16" x14ac:dyDescent="0.25">
      <c r="A769" s="54">
        <v>41400</v>
      </c>
      <c r="B769" s="40" t="s">
        <v>49</v>
      </c>
      <c r="C769" s="179" t="s">
        <v>38</v>
      </c>
      <c r="D769" s="5">
        <v>1</v>
      </c>
      <c r="E769" s="179" t="s">
        <v>465</v>
      </c>
      <c r="F769" s="179"/>
      <c r="G769" s="40">
        <v>13.7537</v>
      </c>
      <c r="H769" s="40">
        <v>10.8583</v>
      </c>
      <c r="I769" s="40">
        <v>4.4550999999999998</v>
      </c>
      <c r="J769" s="179">
        <f t="shared" si="43"/>
        <v>6.4032</v>
      </c>
      <c r="K769" s="55">
        <f t="shared" si="44"/>
        <v>57.908000000000001</v>
      </c>
      <c r="L769" s="55"/>
      <c r="M769" s="40">
        <v>5</v>
      </c>
      <c r="N769" s="41">
        <f t="shared" si="41"/>
        <v>1.28064</v>
      </c>
      <c r="O769" s="35"/>
      <c r="P769" s="6"/>
    </row>
    <row r="770" spans="1:16" x14ac:dyDescent="0.25">
      <c r="A770" s="54">
        <v>41400</v>
      </c>
      <c r="B770" s="40" t="s">
        <v>49</v>
      </c>
      <c r="C770" s="179" t="s">
        <v>38</v>
      </c>
      <c r="D770" s="5">
        <v>1</v>
      </c>
      <c r="E770" s="179" t="s">
        <v>466</v>
      </c>
      <c r="F770" s="179"/>
      <c r="G770" s="40">
        <v>13.6797</v>
      </c>
      <c r="H770" s="40">
        <v>11.039899999999999</v>
      </c>
      <c r="I770" s="40">
        <v>4.4008000000000003</v>
      </c>
      <c r="J770" s="179">
        <f t="shared" si="43"/>
        <v>6.6390999999999991</v>
      </c>
      <c r="K770" s="55">
        <f t="shared" si="44"/>
        <v>52.796000000000028</v>
      </c>
      <c r="L770" s="55"/>
      <c r="M770" s="40">
        <v>5</v>
      </c>
      <c r="N770" s="41">
        <f t="shared" si="41"/>
        <v>1.3278199999999998</v>
      </c>
      <c r="O770" s="35"/>
      <c r="P770" s="6"/>
    </row>
    <row r="771" spans="1:16" x14ac:dyDescent="0.25">
      <c r="A771" s="54">
        <v>41400</v>
      </c>
      <c r="B771" s="40" t="s">
        <v>49</v>
      </c>
      <c r="C771" s="179" t="s">
        <v>38</v>
      </c>
      <c r="D771" s="5">
        <v>1</v>
      </c>
      <c r="E771" s="179" t="s">
        <v>490</v>
      </c>
      <c r="F771" s="179"/>
      <c r="G771" s="40">
        <v>13.849</v>
      </c>
      <c r="H771" s="40">
        <v>11.192500000000001</v>
      </c>
      <c r="I771" s="40">
        <v>4.4577999999999998</v>
      </c>
      <c r="J771" s="179">
        <f t="shared" si="43"/>
        <v>6.734700000000001</v>
      </c>
      <c r="K771" s="55">
        <f t="shared" si="44"/>
        <v>53.129999999999981</v>
      </c>
      <c r="L771" s="55"/>
      <c r="M771" s="40">
        <v>5</v>
      </c>
      <c r="N771" s="41">
        <f t="shared" si="41"/>
        <v>1.3469400000000002</v>
      </c>
      <c r="O771" s="35"/>
      <c r="P771" s="6"/>
    </row>
    <row r="772" spans="1:16" x14ac:dyDescent="0.25">
      <c r="A772" s="54">
        <v>41400</v>
      </c>
      <c r="B772" s="40" t="s">
        <v>49</v>
      </c>
      <c r="C772" s="179" t="s">
        <v>38</v>
      </c>
      <c r="D772" s="5">
        <v>1</v>
      </c>
      <c r="E772" s="179" t="s">
        <v>508</v>
      </c>
      <c r="F772" s="179"/>
      <c r="G772" s="40">
        <v>13.4094</v>
      </c>
      <c r="H772" s="40">
        <v>10.735799999999999</v>
      </c>
      <c r="I772" s="40">
        <v>4.4188999999999998</v>
      </c>
      <c r="J772" s="179">
        <f t="shared" si="43"/>
        <v>6.3168999999999995</v>
      </c>
      <c r="K772" s="55">
        <f t="shared" si="44"/>
        <v>53.472000000000001</v>
      </c>
      <c r="L772" s="55"/>
      <c r="M772" s="40">
        <v>5</v>
      </c>
      <c r="N772" s="41">
        <f t="shared" si="41"/>
        <v>1.2633799999999999</v>
      </c>
      <c r="O772" s="35"/>
      <c r="P772" s="6"/>
    </row>
    <row r="773" spans="1:16" x14ac:dyDescent="0.25">
      <c r="A773" s="54">
        <v>41400</v>
      </c>
      <c r="B773" s="40" t="s">
        <v>49</v>
      </c>
      <c r="C773" s="179" t="s">
        <v>38</v>
      </c>
      <c r="D773" s="5">
        <v>1</v>
      </c>
      <c r="E773" s="179" t="s">
        <v>509</v>
      </c>
      <c r="F773" s="179"/>
      <c r="G773" s="40">
        <v>13.7759</v>
      </c>
      <c r="H773" s="40">
        <v>11.0169</v>
      </c>
      <c r="I773" s="40">
        <v>4.4583000000000004</v>
      </c>
      <c r="J773" s="179">
        <f t="shared" si="43"/>
        <v>6.5585999999999993</v>
      </c>
      <c r="K773" s="55">
        <f t="shared" si="44"/>
        <v>55.180000000000007</v>
      </c>
      <c r="L773" s="55"/>
      <c r="M773" s="40">
        <v>5</v>
      </c>
      <c r="N773" s="41">
        <f t="shared" si="41"/>
        <v>1.3117199999999998</v>
      </c>
      <c r="O773" s="35"/>
      <c r="P773" s="6"/>
    </row>
    <row r="774" spans="1:16" x14ac:dyDescent="0.25">
      <c r="A774" s="54">
        <v>41400</v>
      </c>
      <c r="B774" s="40" t="s">
        <v>49</v>
      </c>
      <c r="C774" s="179" t="s">
        <v>38</v>
      </c>
      <c r="D774" s="5">
        <v>1</v>
      </c>
      <c r="E774" s="179" t="s">
        <v>510</v>
      </c>
      <c r="F774" s="179"/>
      <c r="G774" s="40">
        <v>13.641400000000001</v>
      </c>
      <c r="H774" s="40">
        <v>10.821099999999999</v>
      </c>
      <c r="I774" s="40">
        <v>4.4484000000000004</v>
      </c>
      <c r="J774" s="179">
        <f t="shared" si="43"/>
        <v>6.3726999999999991</v>
      </c>
      <c r="K774" s="55">
        <f t="shared" si="44"/>
        <v>56.406000000000027</v>
      </c>
      <c r="L774" s="55"/>
      <c r="M774" s="40">
        <v>5</v>
      </c>
      <c r="N774" s="41">
        <f t="shared" si="41"/>
        <v>1.2745399999999998</v>
      </c>
      <c r="O774" s="35"/>
      <c r="P774" s="6"/>
    </row>
    <row r="775" spans="1:16" x14ac:dyDescent="0.25">
      <c r="A775" s="54">
        <v>41400</v>
      </c>
      <c r="B775" s="40" t="s">
        <v>49</v>
      </c>
      <c r="C775" s="179" t="s">
        <v>38</v>
      </c>
      <c r="D775" s="5">
        <v>1</v>
      </c>
      <c r="E775" s="179" t="s">
        <v>511</v>
      </c>
      <c r="F775" s="179"/>
      <c r="G775" s="40">
        <v>13.8024</v>
      </c>
      <c r="H775" s="40">
        <v>11.105</v>
      </c>
      <c r="I775" s="40">
        <v>4.4851000000000001</v>
      </c>
      <c r="J775" s="179">
        <f t="shared" si="43"/>
        <v>6.6199000000000003</v>
      </c>
      <c r="K775" s="55">
        <f t="shared" si="44"/>
        <v>53.948</v>
      </c>
      <c r="L775" s="55"/>
      <c r="M775" s="40">
        <v>5</v>
      </c>
      <c r="N775" s="41">
        <f t="shared" si="41"/>
        <v>1.3239800000000002</v>
      </c>
      <c r="O775" s="35"/>
      <c r="P775" s="6"/>
    </row>
    <row r="776" spans="1:16" x14ac:dyDescent="0.25">
      <c r="A776" s="54">
        <v>41400</v>
      </c>
      <c r="B776" s="40" t="s">
        <v>49</v>
      </c>
      <c r="C776" s="179" t="s">
        <v>38</v>
      </c>
      <c r="D776" s="5">
        <v>1</v>
      </c>
      <c r="E776" s="179" t="s">
        <v>512</v>
      </c>
      <c r="F776" s="179"/>
      <c r="G776" s="40">
        <v>14.553599999999999</v>
      </c>
      <c r="H776" s="40">
        <v>11.9558</v>
      </c>
      <c r="I776" s="40">
        <v>4.4042000000000003</v>
      </c>
      <c r="J776" s="179">
        <f t="shared" si="43"/>
        <v>7.5515999999999996</v>
      </c>
      <c r="K776" s="55">
        <f t="shared" si="44"/>
        <v>51.955999999999996</v>
      </c>
      <c r="L776" s="55"/>
      <c r="M776" s="40">
        <v>5</v>
      </c>
      <c r="N776" s="41">
        <f t="shared" si="41"/>
        <v>1.5103199999999999</v>
      </c>
      <c r="O776" s="35"/>
      <c r="P776" s="6"/>
    </row>
    <row r="777" spans="1:16" x14ac:dyDescent="0.25">
      <c r="A777" s="54">
        <v>41400</v>
      </c>
      <c r="B777" s="40" t="s">
        <v>49</v>
      </c>
      <c r="C777" s="179" t="s">
        <v>38</v>
      </c>
      <c r="D777" s="5">
        <v>1</v>
      </c>
      <c r="E777" s="179" t="s">
        <v>545</v>
      </c>
      <c r="F777" s="179"/>
      <c r="G777" s="40">
        <v>13.508699999999999</v>
      </c>
      <c r="H777" s="40">
        <v>10.738200000000001</v>
      </c>
      <c r="I777" s="40">
        <v>4.4500999999999999</v>
      </c>
      <c r="J777" s="179">
        <f t="shared" si="43"/>
        <v>6.2881000000000009</v>
      </c>
      <c r="K777" s="55">
        <f t="shared" si="44"/>
        <v>55.409999999999968</v>
      </c>
      <c r="L777" s="55"/>
      <c r="M777" s="40">
        <v>5</v>
      </c>
      <c r="N777" s="41">
        <f t="shared" si="41"/>
        <v>1.2576200000000002</v>
      </c>
      <c r="O777" s="35"/>
      <c r="P777" s="6"/>
    </row>
    <row r="778" spans="1:16" x14ac:dyDescent="0.25">
      <c r="A778" s="54">
        <v>41400</v>
      </c>
      <c r="B778" s="40" t="s">
        <v>49</v>
      </c>
      <c r="C778" s="179" t="s">
        <v>38</v>
      </c>
      <c r="D778" s="5">
        <v>1</v>
      </c>
      <c r="E778" s="179" t="s">
        <v>559</v>
      </c>
      <c r="F778" s="179"/>
      <c r="G778" s="40">
        <v>13.705500000000001</v>
      </c>
      <c r="H778" s="40">
        <v>11.1153</v>
      </c>
      <c r="I778" s="40">
        <v>4.4089999999999998</v>
      </c>
      <c r="J778" s="179">
        <f t="shared" si="43"/>
        <v>6.7062999999999997</v>
      </c>
      <c r="K778" s="55">
        <f t="shared" si="44"/>
        <v>51.804000000000016</v>
      </c>
      <c r="L778" s="55"/>
      <c r="M778" s="40">
        <v>5</v>
      </c>
      <c r="N778" s="41">
        <f t="shared" si="41"/>
        <v>1.3412599999999999</v>
      </c>
      <c r="O778" s="35"/>
      <c r="P778" s="6"/>
    </row>
    <row r="779" spans="1:16" x14ac:dyDescent="0.25">
      <c r="A779" s="54">
        <v>41400</v>
      </c>
      <c r="B779" s="40" t="s">
        <v>49</v>
      </c>
      <c r="C779" s="179" t="s">
        <v>38</v>
      </c>
      <c r="D779" s="5">
        <v>1</v>
      </c>
      <c r="E779" s="179" t="s">
        <v>560</v>
      </c>
      <c r="F779" s="179"/>
      <c r="G779" s="40">
        <v>14.348699999999999</v>
      </c>
      <c r="H779" s="40">
        <v>11.9793</v>
      </c>
      <c r="I779" s="40">
        <v>4.3973000000000004</v>
      </c>
      <c r="J779" s="179">
        <f t="shared" si="43"/>
        <v>7.5819999999999999</v>
      </c>
      <c r="K779" s="55">
        <f t="shared" si="44"/>
        <v>47.387999999999977</v>
      </c>
      <c r="L779" s="55"/>
      <c r="M779" s="40">
        <v>5</v>
      </c>
      <c r="N779" s="41">
        <f t="shared" si="41"/>
        <v>1.5164</v>
      </c>
      <c r="O779" s="35"/>
      <c r="P779" s="6"/>
    </row>
    <row r="780" spans="1:16" x14ac:dyDescent="0.25">
      <c r="A780" s="54">
        <v>41400</v>
      </c>
      <c r="B780" s="40" t="s">
        <v>49</v>
      </c>
      <c r="C780" s="179" t="s">
        <v>38</v>
      </c>
      <c r="D780" s="5">
        <v>2</v>
      </c>
      <c r="E780" s="179" t="s">
        <v>521</v>
      </c>
      <c r="F780" s="179"/>
      <c r="G780" s="40">
        <v>12.9214</v>
      </c>
      <c r="H780" s="40">
        <v>9.9984000000000002</v>
      </c>
      <c r="I780" s="40">
        <v>4.4470000000000001</v>
      </c>
      <c r="J780" s="179">
        <f t="shared" si="43"/>
        <v>5.5514000000000001</v>
      </c>
      <c r="K780" s="55">
        <f t="shared" si="44"/>
        <v>58.46</v>
      </c>
      <c r="L780" s="55"/>
      <c r="M780" s="40">
        <v>5</v>
      </c>
      <c r="N780" s="41">
        <f t="shared" si="41"/>
        <v>1.1102799999999999</v>
      </c>
      <c r="O780" s="35"/>
      <c r="P780" s="6"/>
    </row>
    <row r="781" spans="1:16" x14ac:dyDescent="0.25">
      <c r="A781" s="54">
        <v>41400</v>
      </c>
      <c r="B781" s="40" t="s">
        <v>49</v>
      </c>
      <c r="C781" s="179" t="s">
        <v>38</v>
      </c>
      <c r="D781" s="5">
        <v>2</v>
      </c>
      <c r="E781" s="179" t="s">
        <v>522</v>
      </c>
      <c r="F781" s="179"/>
      <c r="G781" s="40">
        <v>13.3291</v>
      </c>
      <c r="H781" s="40">
        <v>10.6104</v>
      </c>
      <c r="I781" s="40">
        <v>4.3651999999999997</v>
      </c>
      <c r="J781" s="179">
        <f t="shared" si="43"/>
        <v>6.2452000000000005</v>
      </c>
      <c r="K781" s="55">
        <f t="shared" si="44"/>
        <v>54.374000000000002</v>
      </c>
      <c r="L781" s="55"/>
      <c r="M781" s="40">
        <v>5</v>
      </c>
      <c r="N781" s="41">
        <f t="shared" si="41"/>
        <v>1.2490400000000002</v>
      </c>
      <c r="O781" s="35"/>
      <c r="P781" s="6"/>
    </row>
    <row r="782" spans="1:16" x14ac:dyDescent="0.25">
      <c r="A782" s="54">
        <v>41400</v>
      </c>
      <c r="B782" s="40" t="s">
        <v>49</v>
      </c>
      <c r="C782" s="179" t="s">
        <v>38</v>
      </c>
      <c r="D782" s="5">
        <v>2</v>
      </c>
      <c r="E782" s="179" t="s">
        <v>523</v>
      </c>
      <c r="F782" s="179"/>
      <c r="G782" s="40">
        <v>13.7142</v>
      </c>
      <c r="H782" s="40">
        <v>10.965299999999999</v>
      </c>
      <c r="I782" s="40">
        <v>4.4226999999999999</v>
      </c>
      <c r="J782" s="179">
        <f t="shared" si="43"/>
        <v>6.5425999999999993</v>
      </c>
      <c r="K782" s="55">
        <f t="shared" si="44"/>
        <v>54.978000000000023</v>
      </c>
      <c r="L782" s="55"/>
      <c r="M782" s="40">
        <v>5</v>
      </c>
      <c r="N782" s="41">
        <f t="shared" si="41"/>
        <v>1.3085199999999999</v>
      </c>
      <c r="O782" s="35"/>
      <c r="P782" s="6"/>
    </row>
    <row r="783" spans="1:16" x14ac:dyDescent="0.25">
      <c r="A783" s="54">
        <v>41400</v>
      </c>
      <c r="B783" s="40" t="s">
        <v>49</v>
      </c>
      <c r="C783" s="179" t="s">
        <v>38</v>
      </c>
      <c r="D783" s="5">
        <v>2</v>
      </c>
      <c r="E783" s="179" t="s">
        <v>524</v>
      </c>
      <c r="F783" s="179"/>
      <c r="G783" s="40">
        <v>13.8788</v>
      </c>
      <c r="H783" s="40">
        <v>11.148400000000001</v>
      </c>
      <c r="I783" s="40">
        <v>4.4337999999999997</v>
      </c>
      <c r="J783" s="179">
        <f t="shared" si="43"/>
        <v>6.7146000000000008</v>
      </c>
      <c r="K783" s="55">
        <f t="shared" si="44"/>
        <v>54.60799999999999</v>
      </c>
      <c r="L783" s="55"/>
      <c r="M783" s="40">
        <v>5</v>
      </c>
      <c r="N783" s="41">
        <f t="shared" si="41"/>
        <v>1.3429200000000001</v>
      </c>
      <c r="O783" s="35"/>
      <c r="P783" s="6"/>
    </row>
    <row r="784" spans="1:16" x14ac:dyDescent="0.25">
      <c r="A784" s="54">
        <v>41400</v>
      </c>
      <c r="B784" s="40" t="s">
        <v>49</v>
      </c>
      <c r="C784" s="179" t="s">
        <v>38</v>
      </c>
      <c r="D784" s="5">
        <v>2</v>
      </c>
      <c r="E784" s="179" t="s">
        <v>525</v>
      </c>
      <c r="F784" s="179"/>
      <c r="G784" s="40">
        <v>13.948399999999999</v>
      </c>
      <c r="H784" s="40">
        <v>11.139900000000001</v>
      </c>
      <c r="I784" s="40">
        <v>4.3971</v>
      </c>
      <c r="J784" s="179">
        <f t="shared" si="43"/>
        <v>6.7428000000000008</v>
      </c>
      <c r="K784" s="55">
        <f t="shared" si="44"/>
        <v>56.169999999999973</v>
      </c>
      <c r="L784" s="55"/>
      <c r="M784" s="40">
        <v>5</v>
      </c>
      <c r="N784" s="41">
        <f t="shared" si="41"/>
        <v>1.3485600000000002</v>
      </c>
      <c r="O784" s="35"/>
      <c r="P784" s="6"/>
    </row>
    <row r="785" spans="1:16" x14ac:dyDescent="0.25">
      <c r="A785" s="54">
        <v>41400</v>
      </c>
      <c r="B785" s="40" t="s">
        <v>49</v>
      </c>
      <c r="C785" s="179" t="s">
        <v>38</v>
      </c>
      <c r="D785" s="5">
        <v>2</v>
      </c>
      <c r="E785" s="179" t="s">
        <v>526</v>
      </c>
      <c r="F785" s="179"/>
      <c r="G785" s="40">
        <v>13.915900000000001</v>
      </c>
      <c r="H785" s="40">
        <v>11.4346</v>
      </c>
      <c r="I785" s="40">
        <v>4.4225000000000003</v>
      </c>
      <c r="J785" s="179">
        <f t="shared" si="43"/>
        <v>7.0120999999999993</v>
      </c>
      <c r="K785" s="55">
        <f t="shared" si="44"/>
        <v>49.626000000000019</v>
      </c>
      <c r="L785" s="55"/>
      <c r="M785" s="40">
        <v>5</v>
      </c>
      <c r="N785" s="41">
        <f t="shared" si="41"/>
        <v>1.4024199999999998</v>
      </c>
      <c r="O785" s="35"/>
      <c r="P785" s="6"/>
    </row>
    <row r="786" spans="1:16" x14ac:dyDescent="0.25">
      <c r="A786" s="54">
        <v>41400</v>
      </c>
      <c r="B786" s="40" t="s">
        <v>49</v>
      </c>
      <c r="C786" s="179" t="s">
        <v>38</v>
      </c>
      <c r="D786" s="5">
        <v>2</v>
      </c>
      <c r="E786" s="179" t="s">
        <v>527</v>
      </c>
      <c r="F786" s="179"/>
      <c r="G786" s="40">
        <v>14.3187</v>
      </c>
      <c r="H786" s="40">
        <v>11.936500000000001</v>
      </c>
      <c r="I786" s="40">
        <v>4.4511000000000003</v>
      </c>
      <c r="J786" s="179">
        <f t="shared" si="43"/>
        <v>7.4854000000000003</v>
      </c>
      <c r="K786" s="55">
        <f t="shared" si="44"/>
        <v>47.643999999999984</v>
      </c>
      <c r="L786" s="55"/>
      <c r="M786" s="40">
        <v>5</v>
      </c>
      <c r="N786" s="41">
        <f t="shared" si="41"/>
        <v>1.49708</v>
      </c>
      <c r="O786" s="35"/>
      <c r="P786" s="6"/>
    </row>
    <row r="787" spans="1:16" x14ac:dyDescent="0.25">
      <c r="A787" s="54">
        <v>41400</v>
      </c>
      <c r="B787" s="40" t="s">
        <v>49</v>
      </c>
      <c r="C787" s="179" t="s">
        <v>38</v>
      </c>
      <c r="D787" s="5">
        <v>2</v>
      </c>
      <c r="E787" s="179" t="s">
        <v>528</v>
      </c>
      <c r="F787" s="179"/>
      <c r="G787" s="40">
        <v>13.855399999999999</v>
      </c>
      <c r="H787" s="40">
        <v>11.287800000000001</v>
      </c>
      <c r="I787" s="40">
        <v>4.4414999999999996</v>
      </c>
      <c r="J787" s="179">
        <f t="shared" si="43"/>
        <v>6.8463000000000012</v>
      </c>
      <c r="K787" s="55">
        <f t="shared" si="44"/>
        <v>51.351999999999975</v>
      </c>
      <c r="L787" s="55"/>
      <c r="M787" s="40">
        <v>5</v>
      </c>
      <c r="N787" s="41">
        <f t="shared" si="41"/>
        <v>1.3692600000000001</v>
      </c>
      <c r="O787" s="35"/>
      <c r="P787" s="6"/>
    </row>
    <row r="788" spans="1:16" x14ac:dyDescent="0.25">
      <c r="A788" s="54">
        <v>41400</v>
      </c>
      <c r="B788" s="40" t="s">
        <v>49</v>
      </c>
      <c r="C788" s="179" t="s">
        <v>38</v>
      </c>
      <c r="D788" s="5">
        <v>2</v>
      </c>
      <c r="E788" s="179" t="s">
        <v>529</v>
      </c>
      <c r="F788" s="179"/>
      <c r="G788" s="40">
        <v>13.723000000000001</v>
      </c>
      <c r="H788" s="40">
        <v>11.142300000000001</v>
      </c>
      <c r="I788" s="40">
        <v>4.4894999999999996</v>
      </c>
      <c r="J788" s="179">
        <f t="shared" si="43"/>
        <v>6.6528000000000009</v>
      </c>
      <c r="K788" s="55">
        <f t="shared" si="44"/>
        <v>51.614000000000011</v>
      </c>
      <c r="L788" s="55"/>
      <c r="M788" s="40">
        <v>5</v>
      </c>
      <c r="N788" s="41">
        <f t="shared" si="41"/>
        <v>1.3305600000000002</v>
      </c>
      <c r="O788" s="35"/>
      <c r="P788" s="6"/>
    </row>
    <row r="789" spans="1:16" x14ac:dyDescent="0.25">
      <c r="A789" s="54">
        <v>41400</v>
      </c>
      <c r="B789" s="40" t="s">
        <v>49</v>
      </c>
      <c r="C789" s="179" t="s">
        <v>38</v>
      </c>
      <c r="D789" s="5">
        <v>2</v>
      </c>
      <c r="E789" s="179" t="s">
        <v>530</v>
      </c>
      <c r="F789" s="179"/>
      <c r="G789" s="40">
        <v>14.0091</v>
      </c>
      <c r="H789" s="40">
        <v>11.2903</v>
      </c>
      <c r="I789" s="40">
        <v>4.4618000000000002</v>
      </c>
      <c r="J789" s="179">
        <f t="shared" si="43"/>
        <v>6.8285</v>
      </c>
      <c r="K789" s="55">
        <f t="shared" si="44"/>
        <v>54.375999999999998</v>
      </c>
      <c r="L789" s="55"/>
      <c r="M789" s="40">
        <v>5</v>
      </c>
      <c r="N789" s="41">
        <f t="shared" si="41"/>
        <v>1.3656999999999999</v>
      </c>
      <c r="O789" s="35"/>
      <c r="P789" s="6"/>
    </row>
    <row r="790" spans="1:16" x14ac:dyDescent="0.25">
      <c r="A790" s="54">
        <v>41400</v>
      </c>
      <c r="B790" s="40" t="s">
        <v>50</v>
      </c>
      <c r="C790" s="179" t="s">
        <v>38</v>
      </c>
      <c r="D790" s="5">
        <v>1</v>
      </c>
      <c r="E790" s="179" t="s">
        <v>453</v>
      </c>
      <c r="F790" s="179"/>
      <c r="G790" s="40">
        <v>13.752800000000001</v>
      </c>
      <c r="H790" s="40">
        <v>10.757</v>
      </c>
      <c r="I790" s="40">
        <v>4.4006999999999996</v>
      </c>
      <c r="J790" s="179">
        <f t="shared" si="43"/>
        <v>6.3563000000000001</v>
      </c>
      <c r="K790" s="55">
        <f t="shared" si="44"/>
        <v>59.916000000000018</v>
      </c>
      <c r="L790" s="55"/>
      <c r="M790" s="40">
        <v>5</v>
      </c>
      <c r="N790" s="41">
        <f t="shared" si="41"/>
        <v>1.2712600000000001</v>
      </c>
      <c r="O790" s="35"/>
      <c r="P790" s="6"/>
    </row>
    <row r="791" spans="1:16" x14ac:dyDescent="0.25">
      <c r="A791" s="54">
        <v>41400</v>
      </c>
      <c r="B791" s="40" t="s">
        <v>50</v>
      </c>
      <c r="C791" s="179" t="s">
        <v>38</v>
      </c>
      <c r="D791" s="5">
        <v>1</v>
      </c>
      <c r="E791" s="179" t="s">
        <v>454</v>
      </c>
      <c r="F791" s="179"/>
      <c r="G791" s="40">
        <v>13.299099999999999</v>
      </c>
      <c r="H791" s="40">
        <v>10.3523</v>
      </c>
      <c r="I791" s="40">
        <v>4.4635999999999996</v>
      </c>
      <c r="J791" s="179">
        <f t="shared" si="43"/>
        <v>5.8887</v>
      </c>
      <c r="K791" s="55">
        <f t="shared" si="44"/>
        <v>58.935999999999993</v>
      </c>
      <c r="L791" s="55"/>
      <c r="M791" s="40">
        <v>5</v>
      </c>
      <c r="N791" s="41">
        <f t="shared" ref="N791:N856" si="45">J791/M791</f>
        <v>1.17774</v>
      </c>
      <c r="O791" s="35"/>
      <c r="P791" s="6"/>
    </row>
    <row r="792" spans="1:16" x14ac:dyDescent="0.25">
      <c r="A792" s="54">
        <v>41400</v>
      </c>
      <c r="B792" s="40" t="s">
        <v>50</v>
      </c>
      <c r="C792" s="179" t="s">
        <v>38</v>
      </c>
      <c r="D792" s="5">
        <v>1</v>
      </c>
      <c r="E792" s="179" t="s">
        <v>455</v>
      </c>
      <c r="F792" s="179"/>
      <c r="G792" s="40">
        <v>13.5334</v>
      </c>
      <c r="H792" s="40">
        <v>10.788500000000001</v>
      </c>
      <c r="I792" s="40">
        <v>4.4869000000000003</v>
      </c>
      <c r="J792" s="179">
        <f t="shared" si="43"/>
        <v>6.3016000000000005</v>
      </c>
      <c r="K792" s="55">
        <f t="shared" si="44"/>
        <v>54.897999999999989</v>
      </c>
      <c r="L792" s="55"/>
      <c r="M792" s="40">
        <v>5</v>
      </c>
      <c r="N792" s="41">
        <f t="shared" si="45"/>
        <v>1.2603200000000001</v>
      </c>
      <c r="O792" s="35"/>
      <c r="P792" s="6"/>
    </row>
    <row r="793" spans="1:16" x14ac:dyDescent="0.25">
      <c r="A793" s="54">
        <v>41400</v>
      </c>
      <c r="B793" s="40" t="s">
        <v>50</v>
      </c>
      <c r="C793" s="179" t="s">
        <v>38</v>
      </c>
      <c r="D793" s="5">
        <v>1</v>
      </c>
      <c r="E793" s="179" t="s">
        <v>465</v>
      </c>
      <c r="F793" s="179"/>
      <c r="G793" s="40">
        <v>14.1478</v>
      </c>
      <c r="H793" s="40">
        <v>11.163500000000001</v>
      </c>
      <c r="I793" s="40">
        <v>4.4668000000000001</v>
      </c>
      <c r="J793" s="179">
        <f t="shared" si="43"/>
        <v>6.6967000000000008</v>
      </c>
      <c r="K793" s="55">
        <f t="shared" si="44"/>
        <v>59.685999999999993</v>
      </c>
      <c r="L793" s="55"/>
      <c r="M793" s="40">
        <v>5</v>
      </c>
      <c r="N793" s="41">
        <f t="shared" si="45"/>
        <v>1.3393400000000002</v>
      </c>
      <c r="O793" s="35"/>
      <c r="P793" s="6"/>
    </row>
    <row r="794" spans="1:16" x14ac:dyDescent="0.25">
      <c r="A794" s="54">
        <v>41400</v>
      </c>
      <c r="B794" s="40" t="s">
        <v>50</v>
      </c>
      <c r="C794" s="179" t="s">
        <v>38</v>
      </c>
      <c r="D794" s="5">
        <v>1</v>
      </c>
      <c r="E794" s="179" t="s">
        <v>466</v>
      </c>
      <c r="F794" s="179"/>
      <c r="G794" s="40">
        <v>13.2553</v>
      </c>
      <c r="H794" s="40">
        <v>10.486800000000001</v>
      </c>
      <c r="I794" s="40">
        <v>4.4713000000000003</v>
      </c>
      <c r="J794" s="179">
        <f t="shared" si="43"/>
        <v>6.0155000000000003</v>
      </c>
      <c r="K794" s="55">
        <f t="shared" si="44"/>
        <v>55.36999999999999</v>
      </c>
      <c r="L794" s="55"/>
      <c r="M794" s="40">
        <v>5</v>
      </c>
      <c r="N794" s="41">
        <f t="shared" si="45"/>
        <v>1.2031000000000001</v>
      </c>
      <c r="O794" s="35"/>
      <c r="P794" s="6"/>
    </row>
    <row r="795" spans="1:16" x14ac:dyDescent="0.25">
      <c r="A795" s="54">
        <v>41400</v>
      </c>
      <c r="B795" s="40" t="s">
        <v>50</v>
      </c>
      <c r="C795" s="179" t="s">
        <v>38</v>
      </c>
      <c r="D795" s="5">
        <v>1</v>
      </c>
      <c r="E795" s="179" t="s">
        <v>490</v>
      </c>
      <c r="F795" s="179"/>
      <c r="G795" s="40">
        <v>13.3759</v>
      </c>
      <c r="H795" s="40">
        <v>10.482100000000001</v>
      </c>
      <c r="I795" s="40">
        <v>4.4034000000000004</v>
      </c>
      <c r="J795" s="179">
        <f t="shared" si="43"/>
        <v>6.0787000000000004</v>
      </c>
      <c r="K795" s="55">
        <f t="shared" si="44"/>
        <v>57.875999999999976</v>
      </c>
      <c r="L795" s="55"/>
      <c r="M795" s="40">
        <v>5</v>
      </c>
      <c r="N795" s="41">
        <f t="shared" si="45"/>
        <v>1.21574</v>
      </c>
      <c r="O795" s="35"/>
      <c r="P795" s="6"/>
    </row>
    <row r="796" spans="1:16" x14ac:dyDescent="0.25">
      <c r="A796" s="54">
        <v>41400</v>
      </c>
      <c r="B796" s="40" t="s">
        <v>50</v>
      </c>
      <c r="C796" s="179" t="s">
        <v>38</v>
      </c>
      <c r="D796" s="5">
        <v>1</v>
      </c>
      <c r="E796" s="179" t="s">
        <v>508</v>
      </c>
      <c r="F796" s="179"/>
      <c r="G796" s="40">
        <v>13.523999999999999</v>
      </c>
      <c r="H796" s="40">
        <v>10.551299999999999</v>
      </c>
      <c r="I796" s="40">
        <v>4.4936999999999996</v>
      </c>
      <c r="J796" s="179">
        <f t="shared" si="43"/>
        <v>6.0575999999999999</v>
      </c>
      <c r="K796" s="55">
        <f t="shared" ref="K796:K827" si="46">100*(G796-H796)/M796</f>
        <v>59.453999999999994</v>
      </c>
      <c r="L796" s="55"/>
      <c r="M796" s="40">
        <v>5</v>
      </c>
      <c r="N796" s="41">
        <f t="shared" si="45"/>
        <v>1.2115199999999999</v>
      </c>
      <c r="O796" s="35"/>
      <c r="P796" s="6"/>
    </row>
    <row r="797" spans="1:16" x14ac:dyDescent="0.25">
      <c r="A797" s="54">
        <v>41400</v>
      </c>
      <c r="B797" s="40" t="s">
        <v>50</v>
      </c>
      <c r="C797" s="179" t="s">
        <v>38</v>
      </c>
      <c r="D797" s="5">
        <v>1</v>
      </c>
      <c r="E797" s="179" t="s">
        <v>509</v>
      </c>
      <c r="F797" s="179"/>
      <c r="G797" s="40">
        <v>13.5161</v>
      </c>
      <c r="H797" s="40">
        <v>10.708</v>
      </c>
      <c r="I797" s="40">
        <v>4.4871999999999996</v>
      </c>
      <c r="J797" s="179">
        <f t="shared" si="43"/>
        <v>6.2208000000000006</v>
      </c>
      <c r="K797" s="55">
        <f t="shared" si="46"/>
        <v>56.161999999999992</v>
      </c>
      <c r="L797" s="55"/>
      <c r="M797" s="40">
        <v>5</v>
      </c>
      <c r="N797" s="41">
        <f t="shared" si="45"/>
        <v>1.2441600000000002</v>
      </c>
      <c r="O797" s="35"/>
      <c r="P797" s="6"/>
    </row>
    <row r="798" spans="1:16" x14ac:dyDescent="0.25">
      <c r="A798" s="54">
        <v>41400</v>
      </c>
      <c r="B798" s="40" t="s">
        <v>50</v>
      </c>
      <c r="C798" s="179" t="s">
        <v>38</v>
      </c>
      <c r="D798" s="5">
        <v>1</v>
      </c>
      <c r="E798" s="179" t="s">
        <v>510</v>
      </c>
      <c r="F798" s="179"/>
      <c r="G798" s="40">
        <v>13.526999999999999</v>
      </c>
      <c r="H798" s="40">
        <v>10.7043</v>
      </c>
      <c r="I798" s="40">
        <v>4.3955000000000002</v>
      </c>
      <c r="J798" s="179">
        <f t="shared" si="43"/>
        <v>6.3087999999999997</v>
      </c>
      <c r="K798" s="55">
        <f t="shared" si="46"/>
        <v>56.453999999999986</v>
      </c>
      <c r="L798" s="55"/>
      <c r="M798" s="40">
        <v>5</v>
      </c>
      <c r="N798" s="41">
        <f t="shared" si="45"/>
        <v>1.26176</v>
      </c>
      <c r="O798" s="35"/>
      <c r="P798" s="6"/>
    </row>
    <row r="799" spans="1:16" x14ac:dyDescent="0.25">
      <c r="A799" s="54">
        <v>41400</v>
      </c>
      <c r="B799" s="40" t="s">
        <v>50</v>
      </c>
      <c r="C799" s="179" t="s">
        <v>38</v>
      </c>
      <c r="D799" s="5">
        <v>1</v>
      </c>
      <c r="E799" s="179" t="s">
        <v>511</v>
      </c>
      <c r="F799" s="179"/>
      <c r="G799" s="40">
        <v>13.3667</v>
      </c>
      <c r="H799" s="40">
        <v>10.399699999999999</v>
      </c>
      <c r="I799" s="40">
        <v>4.3952</v>
      </c>
      <c r="J799" s="179">
        <f t="shared" si="43"/>
        <v>6.0044999999999993</v>
      </c>
      <c r="K799" s="55">
        <f t="shared" si="46"/>
        <v>59.340000000000011</v>
      </c>
      <c r="L799" s="55"/>
      <c r="M799" s="40">
        <v>5</v>
      </c>
      <c r="N799" s="41">
        <f t="shared" si="45"/>
        <v>1.2008999999999999</v>
      </c>
      <c r="O799" s="35"/>
      <c r="P799" s="6"/>
    </row>
    <row r="800" spans="1:16" x14ac:dyDescent="0.25">
      <c r="A800" s="54">
        <v>41400</v>
      </c>
      <c r="B800" s="40" t="s">
        <v>50</v>
      </c>
      <c r="C800" s="179" t="s">
        <v>38</v>
      </c>
      <c r="D800" s="5">
        <v>1</v>
      </c>
      <c r="E800" s="179" t="s">
        <v>558</v>
      </c>
      <c r="F800" s="179"/>
      <c r="G800" s="40">
        <v>13.9375</v>
      </c>
      <c r="H800" s="40">
        <v>10.9613</v>
      </c>
      <c r="I800" s="40">
        <v>4.4020000000000001</v>
      </c>
      <c r="J800" s="179">
        <f t="shared" si="43"/>
        <v>6.5592999999999995</v>
      </c>
      <c r="K800" s="55">
        <f t="shared" si="46"/>
        <v>59.524000000000015</v>
      </c>
      <c r="L800" s="55"/>
      <c r="M800" s="40">
        <v>5</v>
      </c>
      <c r="N800" s="41">
        <f t="shared" si="45"/>
        <v>1.3118599999999998</v>
      </c>
      <c r="O800" s="35"/>
      <c r="P800" s="6"/>
    </row>
    <row r="801" spans="1:16" x14ac:dyDescent="0.25">
      <c r="A801" s="54">
        <v>41400</v>
      </c>
      <c r="B801" s="40" t="s">
        <v>50</v>
      </c>
      <c r="C801" s="179" t="s">
        <v>38</v>
      </c>
      <c r="D801" s="5">
        <v>1</v>
      </c>
      <c r="E801" s="179" t="s">
        <v>481</v>
      </c>
      <c r="F801" s="179"/>
      <c r="G801" s="40">
        <v>13.4314</v>
      </c>
      <c r="H801" s="40">
        <v>10.4915</v>
      </c>
      <c r="I801" s="40">
        <v>4.4019000000000004</v>
      </c>
      <c r="J801" s="179">
        <f t="shared" si="43"/>
        <v>6.0895999999999999</v>
      </c>
      <c r="K801" s="55">
        <f t="shared" si="46"/>
        <v>58.797999999999988</v>
      </c>
      <c r="L801" s="55"/>
      <c r="M801" s="40">
        <v>5</v>
      </c>
      <c r="N801" s="41">
        <f t="shared" si="45"/>
        <v>1.2179199999999999</v>
      </c>
      <c r="O801" s="35"/>
      <c r="P801" s="6"/>
    </row>
    <row r="802" spans="1:16" x14ac:dyDescent="0.25">
      <c r="A802" s="54">
        <v>41400</v>
      </c>
      <c r="B802" s="40" t="s">
        <v>50</v>
      </c>
      <c r="C802" s="179" t="s">
        <v>38</v>
      </c>
      <c r="D802" s="5">
        <v>1</v>
      </c>
      <c r="E802" s="179" t="s">
        <v>482</v>
      </c>
      <c r="F802" s="179"/>
      <c r="G802" s="40">
        <v>13.9511</v>
      </c>
      <c r="H802" s="40">
        <v>11.2059</v>
      </c>
      <c r="I802" s="40">
        <v>4.4184000000000001</v>
      </c>
      <c r="J802" s="179">
        <f t="shared" si="43"/>
        <v>6.7874999999999996</v>
      </c>
      <c r="K802" s="55">
        <f t="shared" si="46"/>
        <v>54.904000000000011</v>
      </c>
      <c r="L802" s="55"/>
      <c r="M802" s="40">
        <v>5</v>
      </c>
      <c r="N802" s="41">
        <f t="shared" si="45"/>
        <v>1.3574999999999999</v>
      </c>
      <c r="O802" s="35"/>
      <c r="P802" s="6"/>
    </row>
    <row r="803" spans="1:16" x14ac:dyDescent="0.25">
      <c r="A803" s="54">
        <v>41400</v>
      </c>
      <c r="B803" s="40" t="s">
        <v>50</v>
      </c>
      <c r="C803" s="179" t="s">
        <v>38</v>
      </c>
      <c r="D803" s="5">
        <v>1</v>
      </c>
      <c r="E803" s="179" t="s">
        <v>483</v>
      </c>
      <c r="F803" s="179"/>
      <c r="G803" s="40">
        <v>13.840999999999999</v>
      </c>
      <c r="H803" s="40">
        <v>11.1434</v>
      </c>
      <c r="I803" s="40">
        <v>4.4013999999999998</v>
      </c>
      <c r="J803" s="179">
        <f t="shared" si="43"/>
        <v>6.742</v>
      </c>
      <c r="K803" s="55">
        <f t="shared" si="46"/>
        <v>53.951999999999984</v>
      </c>
      <c r="L803" s="55"/>
      <c r="M803" s="40">
        <v>5</v>
      </c>
      <c r="N803" s="41">
        <f t="shared" si="45"/>
        <v>1.3484</v>
      </c>
      <c r="O803" s="35"/>
      <c r="P803" s="6"/>
    </row>
    <row r="804" spans="1:16" x14ac:dyDescent="0.25">
      <c r="A804" s="54">
        <v>41400</v>
      </c>
      <c r="B804" s="40" t="s">
        <v>50</v>
      </c>
      <c r="C804" s="179" t="s">
        <v>38</v>
      </c>
      <c r="D804" s="5">
        <v>1</v>
      </c>
      <c r="E804" s="179" t="s">
        <v>484</v>
      </c>
      <c r="F804" s="179"/>
      <c r="G804" s="40">
        <v>13.516400000000001</v>
      </c>
      <c r="H804" s="40">
        <v>10.7849</v>
      </c>
      <c r="I804" s="40">
        <v>4.4314999999999998</v>
      </c>
      <c r="J804" s="179">
        <f t="shared" si="43"/>
        <v>6.3534000000000006</v>
      </c>
      <c r="K804" s="55">
        <f t="shared" si="46"/>
        <v>54.63000000000001</v>
      </c>
      <c r="L804" s="55"/>
      <c r="M804" s="40">
        <v>5</v>
      </c>
      <c r="N804" s="41">
        <f t="shared" si="45"/>
        <v>1.27068</v>
      </c>
      <c r="O804" s="35"/>
      <c r="P804" s="6"/>
    </row>
    <row r="805" spans="1:16" x14ac:dyDescent="0.25">
      <c r="A805" s="54">
        <v>41400</v>
      </c>
      <c r="B805" s="40" t="s">
        <v>50</v>
      </c>
      <c r="C805" s="179" t="s">
        <v>38</v>
      </c>
      <c r="D805" s="5">
        <v>1</v>
      </c>
      <c r="E805" s="179" t="s">
        <v>485</v>
      </c>
      <c r="F805" s="179"/>
      <c r="G805" s="40">
        <v>14.376099999999999</v>
      </c>
      <c r="H805" s="40">
        <v>11.857100000000001</v>
      </c>
      <c r="I805" s="40">
        <v>4.3996000000000004</v>
      </c>
      <c r="J805" s="179">
        <f t="shared" si="43"/>
        <v>7.4575000000000005</v>
      </c>
      <c r="K805" s="55">
        <f t="shared" si="46"/>
        <v>50.379999999999967</v>
      </c>
      <c r="L805" s="55"/>
      <c r="M805" s="40">
        <v>5</v>
      </c>
      <c r="N805" s="41">
        <f t="shared" si="45"/>
        <v>1.4915</v>
      </c>
      <c r="O805" s="35"/>
      <c r="P805" s="6"/>
    </row>
    <row r="806" spans="1:16" x14ac:dyDescent="0.25">
      <c r="A806" s="54">
        <v>41400</v>
      </c>
      <c r="B806" s="40" t="s">
        <v>50</v>
      </c>
      <c r="C806" s="179" t="s">
        <v>38</v>
      </c>
      <c r="D806" s="5">
        <v>1</v>
      </c>
      <c r="E806" s="179" t="s">
        <v>486</v>
      </c>
      <c r="F806" s="179"/>
      <c r="G806" s="40">
        <v>14.316000000000001</v>
      </c>
      <c r="H806" s="40">
        <v>11.6662</v>
      </c>
      <c r="I806" s="40">
        <v>4.3906000000000001</v>
      </c>
      <c r="J806" s="179">
        <f t="shared" si="43"/>
        <v>7.2755999999999998</v>
      </c>
      <c r="K806" s="55">
        <f t="shared" si="46"/>
        <v>52.996000000000016</v>
      </c>
      <c r="L806" s="55"/>
      <c r="M806" s="40">
        <v>5</v>
      </c>
      <c r="N806" s="41">
        <f t="shared" si="45"/>
        <v>1.45512</v>
      </c>
      <c r="O806" s="35"/>
      <c r="P806" s="6"/>
    </row>
    <row r="807" spans="1:16" x14ac:dyDescent="0.25">
      <c r="A807" s="54">
        <v>41400</v>
      </c>
      <c r="B807" s="40" t="s">
        <v>50</v>
      </c>
      <c r="C807" s="179" t="s">
        <v>38</v>
      </c>
      <c r="D807" s="5">
        <v>1</v>
      </c>
      <c r="E807" s="179" t="s">
        <v>487</v>
      </c>
      <c r="F807" s="179"/>
      <c r="G807" s="40">
        <v>14.3042</v>
      </c>
      <c r="H807" s="40">
        <v>11.728199999999999</v>
      </c>
      <c r="I807" s="40">
        <v>4.4146000000000001</v>
      </c>
      <c r="J807" s="179">
        <f t="shared" si="43"/>
        <v>7.3135999999999992</v>
      </c>
      <c r="K807" s="55">
        <f t="shared" si="46"/>
        <v>51.52</v>
      </c>
      <c r="L807" s="55"/>
      <c r="M807" s="40">
        <v>5</v>
      </c>
      <c r="N807" s="41">
        <f t="shared" si="45"/>
        <v>1.4627199999999998</v>
      </c>
      <c r="O807" s="35"/>
      <c r="P807" s="6"/>
    </row>
    <row r="808" spans="1:16" x14ac:dyDescent="0.25">
      <c r="A808" s="54">
        <v>41400</v>
      </c>
      <c r="B808" s="40" t="s">
        <v>50</v>
      </c>
      <c r="C808" s="179" t="s">
        <v>38</v>
      </c>
      <c r="D808" s="5">
        <v>1</v>
      </c>
      <c r="E808" s="179" t="s">
        <v>488</v>
      </c>
      <c r="F808" s="179"/>
      <c r="G808" s="40">
        <v>13.6563</v>
      </c>
      <c r="H808" s="40">
        <v>11.2324</v>
      </c>
      <c r="I808" s="40">
        <v>4.4112</v>
      </c>
      <c r="J808" s="179">
        <f t="shared" si="43"/>
        <v>6.8212000000000002</v>
      </c>
      <c r="K808" s="55">
        <f t="shared" si="46"/>
        <v>48.477999999999994</v>
      </c>
      <c r="L808" s="55"/>
      <c r="M808" s="40">
        <v>5</v>
      </c>
      <c r="N808" s="41">
        <f t="shared" si="45"/>
        <v>1.3642400000000001</v>
      </c>
      <c r="O808" s="35"/>
      <c r="P808" s="6"/>
    </row>
    <row r="809" spans="1:16" x14ac:dyDescent="0.25">
      <c r="A809" s="54">
        <v>41400</v>
      </c>
      <c r="B809" s="40" t="s">
        <v>50</v>
      </c>
      <c r="C809" s="179" t="s">
        <v>38</v>
      </c>
      <c r="D809" s="5">
        <v>1</v>
      </c>
      <c r="E809" s="179" t="s">
        <v>489</v>
      </c>
      <c r="F809" s="179"/>
      <c r="G809" s="40">
        <v>13.6951</v>
      </c>
      <c r="H809" s="40">
        <v>11.213800000000001</v>
      </c>
      <c r="I809" s="40">
        <v>4.4645999999999999</v>
      </c>
      <c r="J809" s="179">
        <f t="shared" si="43"/>
        <v>6.749200000000001</v>
      </c>
      <c r="K809" s="55">
        <f t="shared" si="46"/>
        <v>49.625999999999983</v>
      </c>
      <c r="L809" s="55"/>
      <c r="M809" s="40">
        <v>5</v>
      </c>
      <c r="N809" s="41">
        <f t="shared" si="45"/>
        <v>1.3498400000000002</v>
      </c>
      <c r="O809" s="35"/>
      <c r="P809" s="6"/>
    </row>
    <row r="810" spans="1:16" x14ac:dyDescent="0.25">
      <c r="A810" s="54">
        <v>41400</v>
      </c>
      <c r="B810" s="40" t="s">
        <v>50</v>
      </c>
      <c r="C810" s="179" t="s">
        <v>38</v>
      </c>
      <c r="D810" s="5">
        <v>1</v>
      </c>
      <c r="E810" s="179" t="s">
        <v>561</v>
      </c>
      <c r="F810" s="179"/>
      <c r="G810" s="40">
        <v>14.8635</v>
      </c>
      <c r="H810" s="40">
        <v>12.6564</v>
      </c>
      <c r="I810" s="40">
        <v>4.4535999999999998</v>
      </c>
      <c r="J810" s="179">
        <f t="shared" si="43"/>
        <v>8.2027999999999999</v>
      </c>
      <c r="K810" s="55">
        <f t="shared" si="46"/>
        <v>44.14200000000001</v>
      </c>
      <c r="L810" s="55"/>
      <c r="M810" s="40">
        <v>5</v>
      </c>
      <c r="N810" s="41">
        <f t="shared" si="45"/>
        <v>1.64056</v>
      </c>
      <c r="O810" s="35"/>
      <c r="P810" s="6"/>
    </row>
    <row r="811" spans="1:16" x14ac:dyDescent="0.25">
      <c r="A811" s="54">
        <v>41400</v>
      </c>
      <c r="B811" s="40" t="s">
        <v>50</v>
      </c>
      <c r="C811" s="179" t="s">
        <v>38</v>
      </c>
      <c r="D811" s="5">
        <v>1</v>
      </c>
      <c r="E811" s="179" t="s">
        <v>562</v>
      </c>
      <c r="F811" s="179"/>
      <c r="G811" s="40">
        <v>14.6937</v>
      </c>
      <c r="H811" s="40">
        <v>12.5968</v>
      </c>
      <c r="I811" s="40">
        <v>4.4657</v>
      </c>
      <c r="J811" s="179">
        <f t="shared" si="43"/>
        <v>8.1311</v>
      </c>
      <c r="K811" s="55">
        <f t="shared" si="46"/>
        <v>41.937999999999995</v>
      </c>
      <c r="L811" s="55"/>
      <c r="M811" s="40">
        <v>5</v>
      </c>
      <c r="N811" s="41">
        <f t="shared" si="45"/>
        <v>1.62622</v>
      </c>
      <c r="O811" s="35"/>
      <c r="P811" s="6"/>
    </row>
    <row r="812" spans="1:16" x14ac:dyDescent="0.25">
      <c r="A812" s="54">
        <v>41400</v>
      </c>
      <c r="B812" s="40" t="s">
        <v>50</v>
      </c>
      <c r="C812" s="179" t="s">
        <v>38</v>
      </c>
      <c r="D812" s="5">
        <v>2</v>
      </c>
      <c r="E812" s="179" t="s">
        <v>453</v>
      </c>
      <c r="F812" s="179"/>
      <c r="G812" s="40">
        <v>13.0398</v>
      </c>
      <c r="H812" s="40">
        <v>10.1538</v>
      </c>
      <c r="I812" s="40">
        <v>4.4955999999999996</v>
      </c>
      <c r="J812" s="179">
        <f t="shared" ref="J812:J839" si="47">+H812-I812</f>
        <v>5.6582000000000008</v>
      </c>
      <c r="K812" s="55">
        <f t="shared" si="46"/>
        <v>57.719999999999985</v>
      </c>
      <c r="L812" s="55"/>
      <c r="M812" s="40">
        <v>5</v>
      </c>
      <c r="N812" s="41">
        <f t="shared" si="45"/>
        <v>1.1316400000000002</v>
      </c>
      <c r="O812" s="35"/>
      <c r="P812" s="6"/>
    </row>
    <row r="813" spans="1:16" x14ac:dyDescent="0.25">
      <c r="A813" s="54">
        <v>41400</v>
      </c>
      <c r="B813" s="40" t="s">
        <v>50</v>
      </c>
      <c r="C813" s="179" t="s">
        <v>38</v>
      </c>
      <c r="D813" s="5">
        <v>2</v>
      </c>
      <c r="E813" s="179" t="s">
        <v>454</v>
      </c>
      <c r="F813" s="179"/>
      <c r="G813" s="40">
        <v>13.698700000000001</v>
      </c>
      <c r="H813" s="40">
        <v>10.8751</v>
      </c>
      <c r="I813" s="40">
        <v>4.3742999999999999</v>
      </c>
      <c r="J813" s="179">
        <f t="shared" si="47"/>
        <v>6.5007999999999999</v>
      </c>
      <c r="K813" s="55">
        <f t="shared" si="46"/>
        <v>56.472000000000016</v>
      </c>
      <c r="L813" s="55"/>
      <c r="M813" s="40">
        <v>5</v>
      </c>
      <c r="N813" s="41">
        <f t="shared" si="45"/>
        <v>1.30016</v>
      </c>
      <c r="O813" s="35"/>
      <c r="P813" s="6"/>
    </row>
    <row r="814" spans="1:16" x14ac:dyDescent="0.25">
      <c r="A814" s="54">
        <v>41400</v>
      </c>
      <c r="B814" s="40" t="s">
        <v>50</v>
      </c>
      <c r="C814" s="179" t="s">
        <v>38</v>
      </c>
      <c r="D814" s="5">
        <v>2</v>
      </c>
      <c r="E814" s="179" t="s">
        <v>455</v>
      </c>
      <c r="F814" s="179"/>
      <c r="G814" s="40">
        <v>13.259600000000001</v>
      </c>
      <c r="H814" s="40">
        <v>10.276899999999999</v>
      </c>
      <c r="I814" s="40">
        <v>4.4135999999999997</v>
      </c>
      <c r="J814" s="179">
        <f t="shared" si="47"/>
        <v>5.8632999999999997</v>
      </c>
      <c r="K814" s="55">
        <f t="shared" si="46"/>
        <v>59.654000000000018</v>
      </c>
      <c r="L814" s="55"/>
      <c r="M814" s="40">
        <v>5</v>
      </c>
      <c r="N814" s="41">
        <f t="shared" si="45"/>
        <v>1.17266</v>
      </c>
      <c r="O814" s="35"/>
      <c r="P814" s="6"/>
    </row>
    <row r="815" spans="1:16" x14ac:dyDescent="0.25">
      <c r="A815" s="54">
        <v>41400</v>
      </c>
      <c r="B815" s="40" t="s">
        <v>50</v>
      </c>
      <c r="C815" s="179" t="s">
        <v>38</v>
      </c>
      <c r="D815" s="5">
        <v>2</v>
      </c>
      <c r="E815" s="179" t="s">
        <v>465</v>
      </c>
      <c r="F815" s="179"/>
      <c r="G815" s="40">
        <v>13.783899999999999</v>
      </c>
      <c r="H815" s="40">
        <v>10.9916</v>
      </c>
      <c r="I815" s="40">
        <v>4.4637000000000002</v>
      </c>
      <c r="J815" s="179">
        <f t="shared" si="47"/>
        <v>6.5278999999999998</v>
      </c>
      <c r="K815" s="55">
        <f t="shared" si="46"/>
        <v>55.845999999999982</v>
      </c>
      <c r="L815" s="55"/>
      <c r="M815" s="40">
        <v>5</v>
      </c>
      <c r="N815" s="41">
        <f t="shared" si="45"/>
        <v>1.30558</v>
      </c>
      <c r="O815" s="35"/>
      <c r="P815" s="6"/>
    </row>
    <row r="816" spans="1:16" x14ac:dyDescent="0.25">
      <c r="A816" s="54">
        <v>41400</v>
      </c>
      <c r="B816" s="40" t="s">
        <v>50</v>
      </c>
      <c r="C816" s="179" t="s">
        <v>38</v>
      </c>
      <c r="D816" s="5">
        <v>2</v>
      </c>
      <c r="E816" s="179" t="s">
        <v>466</v>
      </c>
      <c r="F816" s="179"/>
      <c r="G816" s="40">
        <v>13.3827</v>
      </c>
      <c r="H816" s="40">
        <v>10.685600000000001</v>
      </c>
      <c r="I816" s="40">
        <v>4.3990999999999998</v>
      </c>
      <c r="J816" s="179">
        <f t="shared" si="47"/>
        <v>6.2865000000000011</v>
      </c>
      <c r="K816" s="55">
        <f t="shared" si="46"/>
        <v>53.941999999999986</v>
      </c>
      <c r="L816" s="55"/>
      <c r="M816" s="40">
        <v>5</v>
      </c>
      <c r="N816" s="41">
        <f t="shared" si="45"/>
        <v>1.2573000000000003</v>
      </c>
      <c r="O816" s="35"/>
      <c r="P816" s="6"/>
    </row>
    <row r="817" spans="1:16" x14ac:dyDescent="0.25">
      <c r="A817" s="54">
        <v>41400</v>
      </c>
      <c r="B817" s="40" t="s">
        <v>50</v>
      </c>
      <c r="C817" s="179" t="s">
        <v>38</v>
      </c>
      <c r="D817" s="5">
        <v>2</v>
      </c>
      <c r="E817" s="179" t="s">
        <v>490</v>
      </c>
      <c r="F817" s="179"/>
      <c r="G817" s="40">
        <v>13.6896</v>
      </c>
      <c r="H817" s="40">
        <v>10.990600000000001</v>
      </c>
      <c r="I817" s="40">
        <v>4.4664000000000001</v>
      </c>
      <c r="J817" s="179">
        <f t="shared" si="47"/>
        <v>6.5242000000000004</v>
      </c>
      <c r="K817" s="55">
        <f t="shared" si="46"/>
        <v>53.98</v>
      </c>
      <c r="L817" s="55"/>
      <c r="M817" s="40">
        <v>5</v>
      </c>
      <c r="N817" s="41">
        <f t="shared" si="45"/>
        <v>1.30484</v>
      </c>
      <c r="O817" s="35"/>
      <c r="P817" s="6"/>
    </row>
    <row r="818" spans="1:16" x14ac:dyDescent="0.25">
      <c r="A818" s="54">
        <v>41400</v>
      </c>
      <c r="B818" s="40" t="s">
        <v>50</v>
      </c>
      <c r="C818" s="179" t="s">
        <v>38</v>
      </c>
      <c r="D818" s="5">
        <v>2</v>
      </c>
      <c r="E818" s="179" t="s">
        <v>508</v>
      </c>
      <c r="F818" s="179"/>
      <c r="G818" s="40">
        <v>12.9422</v>
      </c>
      <c r="H818" s="40">
        <v>9.9175000000000004</v>
      </c>
      <c r="I818" s="40">
        <v>4.3966000000000003</v>
      </c>
      <c r="J818" s="179">
        <f t="shared" si="47"/>
        <v>5.5209000000000001</v>
      </c>
      <c r="K818" s="55">
        <f t="shared" si="46"/>
        <v>60.493999999999986</v>
      </c>
      <c r="L818" s="55"/>
      <c r="M818" s="40">
        <v>5</v>
      </c>
      <c r="N818" s="41">
        <f t="shared" si="45"/>
        <v>1.1041799999999999</v>
      </c>
      <c r="O818" s="35"/>
      <c r="P818" s="6"/>
    </row>
    <row r="819" spans="1:16" x14ac:dyDescent="0.25">
      <c r="A819" s="54">
        <v>41400</v>
      </c>
      <c r="B819" s="40" t="s">
        <v>50</v>
      </c>
      <c r="C819" s="179" t="s">
        <v>38</v>
      </c>
      <c r="D819" s="5">
        <v>2</v>
      </c>
      <c r="E819" s="179" t="s">
        <v>509</v>
      </c>
      <c r="F819" s="179"/>
      <c r="G819" s="40">
        <v>13.516400000000001</v>
      </c>
      <c r="H819" s="40">
        <v>10.7318</v>
      </c>
      <c r="I819" s="40">
        <v>4.4025999999999996</v>
      </c>
      <c r="J819" s="179">
        <f t="shared" si="47"/>
        <v>6.3292000000000002</v>
      </c>
      <c r="K819" s="55">
        <f t="shared" si="46"/>
        <v>55.692000000000021</v>
      </c>
      <c r="L819" s="55"/>
      <c r="M819" s="40">
        <v>5</v>
      </c>
      <c r="N819" s="41">
        <f t="shared" si="45"/>
        <v>1.2658400000000001</v>
      </c>
      <c r="O819" s="35"/>
      <c r="P819" s="6"/>
    </row>
    <row r="820" spans="1:16" x14ac:dyDescent="0.25">
      <c r="A820" s="54">
        <v>41400</v>
      </c>
      <c r="B820" s="40" t="s">
        <v>50</v>
      </c>
      <c r="C820" s="179" t="s">
        <v>38</v>
      </c>
      <c r="D820" s="5">
        <v>2</v>
      </c>
      <c r="E820" s="179" t="s">
        <v>510</v>
      </c>
      <c r="F820" s="179"/>
      <c r="G820" s="40">
        <v>13.659599999999999</v>
      </c>
      <c r="H820" s="40">
        <v>10.675599999999999</v>
      </c>
      <c r="I820" s="40">
        <v>4.4397000000000002</v>
      </c>
      <c r="J820" s="179">
        <f t="shared" si="47"/>
        <v>6.2358999999999991</v>
      </c>
      <c r="K820" s="55">
        <f t="shared" si="46"/>
        <v>59.679999999999993</v>
      </c>
      <c r="L820" s="55"/>
      <c r="M820" s="40">
        <v>5</v>
      </c>
      <c r="N820" s="41">
        <f t="shared" si="45"/>
        <v>1.2471799999999997</v>
      </c>
      <c r="O820" s="35"/>
      <c r="P820" s="6"/>
    </row>
    <row r="821" spans="1:16" x14ac:dyDescent="0.25">
      <c r="A821" s="54">
        <v>41400</v>
      </c>
      <c r="B821" s="40" t="s">
        <v>50</v>
      </c>
      <c r="C821" s="179" t="s">
        <v>38</v>
      </c>
      <c r="D821" s="5">
        <v>2</v>
      </c>
      <c r="E821" s="179" t="s">
        <v>511</v>
      </c>
      <c r="F821" s="179"/>
      <c r="G821" s="40">
        <v>13.7134</v>
      </c>
      <c r="H821" s="40">
        <v>11.0862</v>
      </c>
      <c r="I821" s="40">
        <v>4.3944999999999999</v>
      </c>
      <c r="J821" s="179">
        <f t="shared" si="47"/>
        <v>6.6917</v>
      </c>
      <c r="K821" s="55">
        <f t="shared" si="46"/>
        <v>52.544000000000004</v>
      </c>
      <c r="L821" s="55"/>
      <c r="M821" s="40">
        <v>5</v>
      </c>
      <c r="N821" s="41">
        <f t="shared" si="45"/>
        <v>1.3383400000000001</v>
      </c>
      <c r="O821" s="35"/>
      <c r="P821" s="6"/>
    </row>
    <row r="822" spans="1:16" x14ac:dyDescent="0.25">
      <c r="A822" s="54">
        <v>41400</v>
      </c>
      <c r="B822" s="40" t="s">
        <v>50</v>
      </c>
      <c r="C822" s="179" t="s">
        <v>38</v>
      </c>
      <c r="D822" s="5">
        <v>2</v>
      </c>
      <c r="E822" s="179" t="s">
        <v>558</v>
      </c>
      <c r="F822" s="179"/>
      <c r="G822" s="40">
        <v>13.898</v>
      </c>
      <c r="H822" s="40">
        <v>10.978</v>
      </c>
      <c r="I822" s="40">
        <v>4.4428000000000001</v>
      </c>
      <c r="J822" s="179">
        <f t="shared" si="47"/>
        <v>6.5351999999999997</v>
      </c>
      <c r="K822" s="55">
        <f t="shared" si="46"/>
        <v>58.4</v>
      </c>
      <c r="L822" s="55"/>
      <c r="M822" s="40">
        <v>5</v>
      </c>
      <c r="N822" s="41">
        <f t="shared" si="45"/>
        <v>1.30704</v>
      </c>
      <c r="O822" s="35"/>
      <c r="P822" s="6"/>
    </row>
    <row r="823" spans="1:16" x14ac:dyDescent="0.25">
      <c r="A823" s="54">
        <v>41400</v>
      </c>
      <c r="B823" s="40" t="s">
        <v>50</v>
      </c>
      <c r="C823" s="179" t="s">
        <v>38</v>
      </c>
      <c r="D823" s="5">
        <v>2</v>
      </c>
      <c r="E823" s="179" t="s">
        <v>481</v>
      </c>
      <c r="F823" s="179"/>
      <c r="G823" s="40">
        <v>14.3962</v>
      </c>
      <c r="H823" s="40">
        <v>11.526400000000001</v>
      </c>
      <c r="I823" s="40">
        <v>4.4584000000000001</v>
      </c>
      <c r="J823" s="179">
        <f t="shared" si="47"/>
        <v>7.0680000000000005</v>
      </c>
      <c r="K823" s="55">
        <f t="shared" si="46"/>
        <v>57.395999999999994</v>
      </c>
      <c r="L823" s="55"/>
      <c r="M823" s="40">
        <v>5</v>
      </c>
      <c r="N823" s="41">
        <f t="shared" si="45"/>
        <v>1.4136000000000002</v>
      </c>
      <c r="O823" s="35"/>
      <c r="P823" s="6"/>
    </row>
    <row r="824" spans="1:16" x14ac:dyDescent="0.25">
      <c r="A824" s="54">
        <v>41400</v>
      </c>
      <c r="B824" s="40" t="s">
        <v>50</v>
      </c>
      <c r="C824" s="179" t="s">
        <v>38</v>
      </c>
      <c r="D824" s="5">
        <v>2</v>
      </c>
      <c r="E824" s="179" t="s">
        <v>482</v>
      </c>
      <c r="F824" s="179"/>
      <c r="G824" s="40">
        <v>13.858700000000001</v>
      </c>
      <c r="H824" s="40">
        <v>11.0815</v>
      </c>
      <c r="I824" s="40">
        <v>4.4992999999999999</v>
      </c>
      <c r="J824" s="179">
        <f t="shared" si="47"/>
        <v>6.5822000000000003</v>
      </c>
      <c r="K824" s="55">
        <f t="shared" si="46"/>
        <v>55.544000000000004</v>
      </c>
      <c r="L824" s="55"/>
      <c r="M824" s="40">
        <v>5</v>
      </c>
      <c r="N824" s="41">
        <f t="shared" si="45"/>
        <v>1.3164400000000001</v>
      </c>
      <c r="O824" s="35"/>
      <c r="P824" s="6"/>
    </row>
    <row r="825" spans="1:16" x14ac:dyDescent="0.25">
      <c r="A825" s="54">
        <v>41400</v>
      </c>
      <c r="B825" s="40" t="s">
        <v>50</v>
      </c>
      <c r="C825" s="179" t="s">
        <v>38</v>
      </c>
      <c r="D825" s="5">
        <v>2</v>
      </c>
      <c r="E825" s="179" t="s">
        <v>483</v>
      </c>
      <c r="F825" s="179"/>
      <c r="G825" s="40">
        <v>13.9575</v>
      </c>
      <c r="H825" s="40">
        <v>11.225</v>
      </c>
      <c r="I825" s="40">
        <v>4.4028</v>
      </c>
      <c r="J825" s="179">
        <f t="shared" si="47"/>
        <v>6.8221999999999996</v>
      </c>
      <c r="K825" s="55">
        <f t="shared" si="46"/>
        <v>54.65</v>
      </c>
      <c r="L825" s="55"/>
      <c r="M825" s="40">
        <v>5</v>
      </c>
      <c r="N825" s="41">
        <f t="shared" si="45"/>
        <v>1.3644399999999999</v>
      </c>
      <c r="O825" s="35"/>
      <c r="P825" s="6"/>
    </row>
    <row r="826" spans="1:16" x14ac:dyDescent="0.25">
      <c r="A826" s="54">
        <v>41400</v>
      </c>
      <c r="B826" s="40" t="s">
        <v>50</v>
      </c>
      <c r="C826" s="179" t="s">
        <v>38</v>
      </c>
      <c r="D826" s="5">
        <v>2</v>
      </c>
      <c r="E826" s="179" t="s">
        <v>484</v>
      </c>
      <c r="F826" s="179"/>
      <c r="G826" s="40">
        <v>13.267099999999999</v>
      </c>
      <c r="H826" s="40">
        <v>10.701000000000001</v>
      </c>
      <c r="I826" s="40">
        <v>4.4027000000000003</v>
      </c>
      <c r="J826" s="179">
        <f t="shared" si="47"/>
        <v>6.2983000000000002</v>
      </c>
      <c r="K826" s="55">
        <f t="shared" si="46"/>
        <v>51.321999999999981</v>
      </c>
      <c r="L826" s="55"/>
      <c r="M826" s="40">
        <v>5</v>
      </c>
      <c r="N826" s="41">
        <f t="shared" si="45"/>
        <v>1.25966</v>
      </c>
      <c r="O826" s="35"/>
      <c r="P826" s="6"/>
    </row>
    <row r="827" spans="1:16" x14ac:dyDescent="0.25">
      <c r="A827" s="54">
        <v>41400</v>
      </c>
      <c r="B827" s="40" t="s">
        <v>50</v>
      </c>
      <c r="C827" s="179" t="s">
        <v>38</v>
      </c>
      <c r="D827" s="5">
        <v>2</v>
      </c>
      <c r="E827" s="179" t="s">
        <v>485</v>
      </c>
      <c r="F827" s="179"/>
      <c r="G827" s="40">
        <v>14.360200000000001</v>
      </c>
      <c r="H827" s="40">
        <v>11.6343</v>
      </c>
      <c r="I827" s="40">
        <v>4.4218999999999999</v>
      </c>
      <c r="J827" s="179">
        <f t="shared" si="47"/>
        <v>7.2123999999999997</v>
      </c>
      <c r="K827" s="55">
        <f t="shared" si="46"/>
        <v>54.518000000000015</v>
      </c>
      <c r="L827" s="55"/>
      <c r="M827" s="40">
        <v>5</v>
      </c>
      <c r="N827" s="41">
        <f t="shared" si="45"/>
        <v>1.44248</v>
      </c>
      <c r="O827" s="35"/>
      <c r="P827" s="6"/>
    </row>
    <row r="828" spans="1:16" x14ac:dyDescent="0.25">
      <c r="A828" s="54">
        <v>41400</v>
      </c>
      <c r="B828" s="40" t="s">
        <v>50</v>
      </c>
      <c r="C828" s="179" t="s">
        <v>38</v>
      </c>
      <c r="D828" s="5">
        <v>2</v>
      </c>
      <c r="E828" s="179" t="s">
        <v>486</v>
      </c>
      <c r="F828" s="179"/>
      <c r="G828" s="40">
        <v>14.0976</v>
      </c>
      <c r="H828" s="40">
        <v>11.2475</v>
      </c>
      <c r="I828" s="40">
        <v>4.3956</v>
      </c>
      <c r="J828" s="179">
        <f t="shared" si="47"/>
        <v>6.8519000000000005</v>
      </c>
      <c r="K828" s="55">
        <f t="shared" ref="K828:K839" si="48">100*(G828-H828)/M828</f>
        <v>57.001999999999988</v>
      </c>
      <c r="L828" s="55"/>
      <c r="M828" s="40">
        <v>5</v>
      </c>
      <c r="N828" s="41">
        <f t="shared" si="45"/>
        <v>1.3703800000000002</v>
      </c>
      <c r="O828" s="35"/>
      <c r="P828" s="6"/>
    </row>
    <row r="829" spans="1:16" x14ac:dyDescent="0.25">
      <c r="A829" s="54">
        <v>41400</v>
      </c>
      <c r="B829" s="40" t="s">
        <v>50</v>
      </c>
      <c r="C829" s="179" t="s">
        <v>38</v>
      </c>
      <c r="D829" s="5">
        <v>2</v>
      </c>
      <c r="E829" s="179" t="s">
        <v>487</v>
      </c>
      <c r="F829" s="179"/>
      <c r="G829" s="40">
        <v>14.1165</v>
      </c>
      <c r="H829" s="40">
        <v>11.5062</v>
      </c>
      <c r="I829" s="40">
        <v>4.3967000000000001</v>
      </c>
      <c r="J829" s="179">
        <f t="shared" si="47"/>
        <v>7.1094999999999997</v>
      </c>
      <c r="K829" s="55">
        <f t="shared" si="48"/>
        <v>52.206000000000003</v>
      </c>
      <c r="L829" s="55"/>
      <c r="M829" s="40">
        <v>5</v>
      </c>
      <c r="N829" s="41">
        <f t="shared" si="45"/>
        <v>1.4218999999999999</v>
      </c>
      <c r="O829" s="35"/>
      <c r="P829" s="6"/>
    </row>
    <row r="830" spans="1:16" x14ac:dyDescent="0.25">
      <c r="A830" s="54">
        <v>41400</v>
      </c>
      <c r="B830" s="40" t="s">
        <v>50</v>
      </c>
      <c r="C830" s="179" t="s">
        <v>38</v>
      </c>
      <c r="D830" s="5">
        <v>2</v>
      </c>
      <c r="E830" s="179" t="s">
        <v>488</v>
      </c>
      <c r="F830" s="179"/>
      <c r="G830" s="40">
        <v>13.886799999999999</v>
      </c>
      <c r="H830" s="40">
        <v>11.401300000000001</v>
      </c>
      <c r="I830" s="40">
        <v>4.4013999999999998</v>
      </c>
      <c r="J830" s="179">
        <f t="shared" si="47"/>
        <v>6.9999000000000011</v>
      </c>
      <c r="K830" s="55">
        <f t="shared" si="48"/>
        <v>49.709999999999965</v>
      </c>
      <c r="L830" s="55"/>
      <c r="M830" s="40">
        <v>5</v>
      </c>
      <c r="N830" s="41">
        <f t="shared" si="45"/>
        <v>1.3999800000000002</v>
      </c>
      <c r="O830" s="35"/>
      <c r="P830" s="6"/>
    </row>
    <row r="831" spans="1:16" x14ac:dyDescent="0.25">
      <c r="A831" s="54">
        <v>41400</v>
      </c>
      <c r="B831" s="40" t="s">
        <v>50</v>
      </c>
      <c r="C831" s="179" t="s">
        <v>38</v>
      </c>
      <c r="D831" s="5">
        <v>2</v>
      </c>
      <c r="E831" s="179" t="s">
        <v>489</v>
      </c>
      <c r="F831" s="179"/>
      <c r="G831" s="40">
        <v>14.2339</v>
      </c>
      <c r="H831" s="40">
        <v>11.9056</v>
      </c>
      <c r="I831" s="40">
        <v>4.4398999999999997</v>
      </c>
      <c r="J831" s="179">
        <f t="shared" si="47"/>
        <v>7.4657</v>
      </c>
      <c r="K831" s="55">
        <f t="shared" si="48"/>
        <v>46.56600000000001</v>
      </c>
      <c r="L831" s="55"/>
      <c r="M831" s="40">
        <v>5</v>
      </c>
      <c r="N831" s="41">
        <f t="shared" si="45"/>
        <v>1.4931399999999999</v>
      </c>
      <c r="O831" s="35"/>
      <c r="P831" s="6"/>
    </row>
    <row r="832" spans="1:16" x14ac:dyDescent="0.25">
      <c r="A832" s="54">
        <v>41400</v>
      </c>
      <c r="B832" s="40" t="s">
        <v>50</v>
      </c>
      <c r="C832" s="179" t="s">
        <v>38</v>
      </c>
      <c r="D832" s="5">
        <v>2</v>
      </c>
      <c r="E832" s="179" t="s">
        <v>499</v>
      </c>
      <c r="F832" s="179"/>
      <c r="G832" s="40">
        <v>15.576700000000001</v>
      </c>
      <c r="H832" s="40">
        <v>13.064399999999999</v>
      </c>
      <c r="I832" s="40">
        <v>4.4652000000000003</v>
      </c>
      <c r="J832" s="179">
        <f t="shared" si="47"/>
        <v>8.5991999999999997</v>
      </c>
      <c r="K832" s="55">
        <f t="shared" si="48"/>
        <v>50.246000000000031</v>
      </c>
      <c r="L832" s="55"/>
      <c r="M832" s="40">
        <v>5</v>
      </c>
      <c r="N832" s="41">
        <f t="shared" si="45"/>
        <v>1.71984</v>
      </c>
      <c r="O832" s="35"/>
      <c r="P832" s="6"/>
    </row>
    <row r="833" spans="1:16" x14ac:dyDescent="0.25">
      <c r="A833" s="54">
        <v>41400</v>
      </c>
      <c r="B833" s="40" t="s">
        <v>50</v>
      </c>
      <c r="C833" s="179" t="s">
        <v>38</v>
      </c>
      <c r="D833" s="5">
        <v>2</v>
      </c>
      <c r="E833" s="179" t="s">
        <v>500</v>
      </c>
      <c r="F833" s="179"/>
      <c r="G833" s="40">
        <v>13.8392</v>
      </c>
      <c r="H833" s="40">
        <v>11.572100000000001</v>
      </c>
      <c r="I833" s="40">
        <v>4.4611999999999998</v>
      </c>
      <c r="J833" s="179">
        <f t="shared" si="47"/>
        <v>7.1109000000000009</v>
      </c>
      <c r="K833" s="55">
        <f t="shared" si="48"/>
        <v>45.341999999999985</v>
      </c>
      <c r="L833" s="55"/>
      <c r="M833" s="40">
        <v>5</v>
      </c>
      <c r="N833" s="41">
        <f t="shared" si="45"/>
        <v>1.4221800000000002</v>
      </c>
      <c r="O833" s="35"/>
      <c r="P833" s="6"/>
    </row>
    <row r="834" spans="1:16" x14ac:dyDescent="0.25">
      <c r="A834" s="54">
        <v>41400</v>
      </c>
      <c r="B834" s="40" t="s">
        <v>51</v>
      </c>
      <c r="C834" s="179" t="s">
        <v>38</v>
      </c>
      <c r="D834" s="5">
        <v>1</v>
      </c>
      <c r="E834" s="179" t="s">
        <v>521</v>
      </c>
      <c r="F834" s="179"/>
      <c r="G834" s="40">
        <v>14.132</v>
      </c>
      <c r="H834" s="40">
        <v>11.3535</v>
      </c>
      <c r="I834" s="40">
        <v>4.4085999999999999</v>
      </c>
      <c r="J834" s="179">
        <f t="shared" si="47"/>
        <v>6.9449000000000005</v>
      </c>
      <c r="K834" s="55">
        <f t="shared" si="48"/>
        <v>55.569999999999979</v>
      </c>
      <c r="L834" s="55"/>
      <c r="M834" s="40">
        <v>5</v>
      </c>
      <c r="N834" s="41">
        <f t="shared" si="45"/>
        <v>1.3889800000000001</v>
      </c>
      <c r="O834" s="35"/>
      <c r="P834" s="6"/>
    </row>
    <row r="835" spans="1:16" x14ac:dyDescent="0.25">
      <c r="A835" s="54">
        <v>41400</v>
      </c>
      <c r="B835" s="40" t="s">
        <v>51</v>
      </c>
      <c r="C835" s="179" t="s">
        <v>38</v>
      </c>
      <c r="D835" s="5">
        <v>1</v>
      </c>
      <c r="E835" s="179" t="s">
        <v>522</v>
      </c>
      <c r="F835" s="179"/>
      <c r="G835" s="40">
        <v>13.8818</v>
      </c>
      <c r="H835" s="40">
        <v>11.140599999999999</v>
      </c>
      <c r="I835" s="40">
        <v>4.4423000000000004</v>
      </c>
      <c r="J835" s="179">
        <f t="shared" si="47"/>
        <v>6.6982999999999988</v>
      </c>
      <c r="K835" s="55">
        <f t="shared" si="48"/>
        <v>54.824000000000026</v>
      </c>
      <c r="L835" s="55"/>
      <c r="M835" s="40">
        <v>5</v>
      </c>
      <c r="N835" s="41">
        <f t="shared" si="45"/>
        <v>1.3396599999999999</v>
      </c>
      <c r="O835" s="35"/>
      <c r="P835" s="6"/>
    </row>
    <row r="836" spans="1:16" x14ac:dyDescent="0.25">
      <c r="A836" s="54">
        <v>41400</v>
      </c>
      <c r="B836" s="40" t="s">
        <v>51</v>
      </c>
      <c r="C836" s="179" t="s">
        <v>38</v>
      </c>
      <c r="D836" s="5">
        <v>1</v>
      </c>
      <c r="E836" s="179" t="s">
        <v>523</v>
      </c>
      <c r="F836" s="179"/>
      <c r="G836" s="40">
        <v>13.7273</v>
      </c>
      <c r="H836" s="40">
        <v>11.1676</v>
      </c>
      <c r="I836" s="40">
        <v>4.4640000000000004</v>
      </c>
      <c r="J836" s="179">
        <f t="shared" si="47"/>
        <v>6.7035999999999998</v>
      </c>
      <c r="K836" s="55">
        <f t="shared" si="48"/>
        <v>51.193999999999988</v>
      </c>
      <c r="L836" s="55"/>
      <c r="M836" s="40">
        <v>5</v>
      </c>
      <c r="N836" s="41">
        <f t="shared" si="45"/>
        <v>1.3407199999999999</v>
      </c>
      <c r="O836" s="35"/>
      <c r="P836" s="6"/>
    </row>
    <row r="837" spans="1:16" x14ac:dyDescent="0.25">
      <c r="A837" s="54">
        <v>41400</v>
      </c>
      <c r="B837" s="40" t="s">
        <v>51</v>
      </c>
      <c r="C837" s="179" t="s">
        <v>38</v>
      </c>
      <c r="D837" s="5">
        <v>1</v>
      </c>
      <c r="E837" s="179" t="s">
        <v>524</v>
      </c>
      <c r="F837" s="179"/>
      <c r="G837" s="40">
        <v>13.9938</v>
      </c>
      <c r="H837" s="40">
        <v>11.5098</v>
      </c>
      <c r="I837" s="40">
        <v>4.4473000000000003</v>
      </c>
      <c r="J837" s="179">
        <f t="shared" si="47"/>
        <v>7.0625</v>
      </c>
      <c r="K837" s="55">
        <f t="shared" si="48"/>
        <v>49.68</v>
      </c>
      <c r="L837" s="55"/>
      <c r="M837" s="40">
        <v>5</v>
      </c>
      <c r="N837" s="41">
        <f t="shared" si="45"/>
        <v>1.4125000000000001</v>
      </c>
      <c r="O837" s="35"/>
      <c r="P837" s="6"/>
    </row>
    <row r="838" spans="1:16" x14ac:dyDescent="0.25">
      <c r="A838" s="54">
        <v>41400</v>
      </c>
      <c r="B838" s="40" t="s">
        <v>51</v>
      </c>
      <c r="C838" s="179" t="s">
        <v>38</v>
      </c>
      <c r="D838" s="5">
        <v>1</v>
      </c>
      <c r="E838" s="179" t="s">
        <v>525</v>
      </c>
      <c r="F838" s="179"/>
      <c r="G838" s="40">
        <v>13.334300000000001</v>
      </c>
      <c r="H838" s="40">
        <v>11.1272</v>
      </c>
      <c r="I838" s="40">
        <v>4.3989000000000003</v>
      </c>
      <c r="J838" s="179">
        <f t="shared" si="47"/>
        <v>6.7282999999999999</v>
      </c>
      <c r="K838" s="55">
        <f t="shared" si="48"/>
        <v>44.14200000000001</v>
      </c>
      <c r="L838" s="55"/>
      <c r="M838" s="40">
        <v>5</v>
      </c>
      <c r="N838" s="41">
        <f t="shared" si="45"/>
        <v>1.3456600000000001</v>
      </c>
      <c r="O838" s="35"/>
      <c r="P838" s="6"/>
    </row>
    <row r="839" spans="1:16" x14ac:dyDescent="0.25">
      <c r="A839" s="54">
        <v>41400</v>
      </c>
      <c r="B839" s="40" t="s">
        <v>51</v>
      </c>
      <c r="C839" s="179" t="s">
        <v>38</v>
      </c>
      <c r="D839" s="5">
        <v>1</v>
      </c>
      <c r="E839" s="179" t="s">
        <v>526</v>
      </c>
      <c r="F839" s="179"/>
      <c r="G839" s="40">
        <v>13.595599999999999</v>
      </c>
      <c r="H839" s="40">
        <v>11.256600000000001</v>
      </c>
      <c r="I839" s="40">
        <v>4.4526000000000003</v>
      </c>
      <c r="J839" s="179">
        <f t="shared" si="47"/>
        <v>6.8040000000000003</v>
      </c>
      <c r="K839" s="55">
        <f t="shared" si="48"/>
        <v>46.779999999999973</v>
      </c>
      <c r="L839" s="55"/>
      <c r="M839" s="40">
        <v>5</v>
      </c>
      <c r="N839" s="41">
        <f t="shared" si="45"/>
        <v>1.3608</v>
      </c>
      <c r="O839" s="35"/>
      <c r="P839" s="6"/>
    </row>
    <row r="840" spans="1:16" x14ac:dyDescent="0.25">
      <c r="A840" s="54">
        <v>41400</v>
      </c>
      <c r="B840" s="40" t="s">
        <v>51</v>
      </c>
      <c r="C840" s="179" t="s">
        <v>38</v>
      </c>
      <c r="D840" s="5">
        <v>1</v>
      </c>
      <c r="E840" s="179" t="s">
        <v>527</v>
      </c>
      <c r="F840" s="179"/>
      <c r="G840" s="42" t="s">
        <v>32</v>
      </c>
      <c r="H840" s="42" t="s">
        <v>32</v>
      </c>
      <c r="I840" s="42" t="s">
        <v>32</v>
      </c>
      <c r="J840" s="42" t="s">
        <v>32</v>
      </c>
      <c r="K840" s="42" t="s">
        <v>32</v>
      </c>
      <c r="L840" s="39"/>
      <c r="M840" s="38"/>
      <c r="N840" s="42" t="s">
        <v>32</v>
      </c>
      <c r="O840" s="35"/>
      <c r="P840" s="6"/>
    </row>
    <row r="841" spans="1:16" x14ac:dyDescent="0.25">
      <c r="A841" s="54">
        <v>41400</v>
      </c>
      <c r="B841" s="40" t="s">
        <v>51</v>
      </c>
      <c r="C841" s="179" t="s">
        <v>38</v>
      </c>
      <c r="D841" s="5">
        <v>1</v>
      </c>
      <c r="E841" s="179" t="s">
        <v>528</v>
      </c>
      <c r="F841" s="179"/>
      <c r="G841" s="40">
        <v>14.2774</v>
      </c>
      <c r="H841" s="40">
        <v>11.7804</v>
      </c>
      <c r="I841" s="40">
        <v>4.4692999999999996</v>
      </c>
      <c r="J841" s="179">
        <f t="shared" ref="J841:J904" si="49">+H841-I841</f>
        <v>7.3111000000000006</v>
      </c>
      <c r="K841" s="55">
        <f t="shared" ref="K841:K872" si="50">100*(G841-H841)/M841</f>
        <v>49.94</v>
      </c>
      <c r="L841" s="55"/>
      <c r="M841" s="40">
        <v>5</v>
      </c>
      <c r="N841" s="41">
        <f t="shared" si="45"/>
        <v>1.4622200000000001</v>
      </c>
      <c r="O841" s="35"/>
      <c r="P841" s="6"/>
    </row>
    <row r="842" spans="1:16" x14ac:dyDescent="0.25">
      <c r="A842" s="54">
        <v>41400</v>
      </c>
      <c r="B842" s="40" t="s">
        <v>51</v>
      </c>
      <c r="C842" s="179" t="s">
        <v>38</v>
      </c>
      <c r="D842" s="5">
        <v>1</v>
      </c>
      <c r="E842" s="179" t="s">
        <v>529</v>
      </c>
      <c r="F842" s="179"/>
      <c r="G842" s="40">
        <v>13.990399999999999</v>
      </c>
      <c r="H842" s="40">
        <v>11.6996</v>
      </c>
      <c r="I842" s="40">
        <v>4.3956999999999997</v>
      </c>
      <c r="J842" s="179">
        <f t="shared" si="49"/>
        <v>7.3039000000000005</v>
      </c>
      <c r="K842" s="55">
        <f t="shared" si="50"/>
        <v>45.815999999999981</v>
      </c>
      <c r="L842" s="55"/>
      <c r="M842" s="40">
        <v>5</v>
      </c>
      <c r="N842" s="41">
        <f t="shared" si="45"/>
        <v>1.4607800000000002</v>
      </c>
      <c r="O842" s="35"/>
      <c r="P842" s="6"/>
    </row>
    <row r="843" spans="1:16" x14ac:dyDescent="0.25">
      <c r="A843" s="54">
        <v>41400</v>
      </c>
      <c r="B843" s="40" t="s">
        <v>51</v>
      </c>
      <c r="C843" s="179" t="s">
        <v>38</v>
      </c>
      <c r="D843" s="5">
        <v>1</v>
      </c>
      <c r="E843" s="179" t="s">
        <v>530</v>
      </c>
      <c r="F843" s="179"/>
      <c r="G843" s="40">
        <v>14.146699999999999</v>
      </c>
      <c r="H843" s="40">
        <v>11.779199999999999</v>
      </c>
      <c r="I843" s="40">
        <v>4.4141000000000004</v>
      </c>
      <c r="J843" s="179">
        <f t="shared" si="49"/>
        <v>7.3650999999999991</v>
      </c>
      <c r="K843" s="55">
        <f t="shared" si="50"/>
        <v>47.349999999999994</v>
      </c>
      <c r="L843" s="55"/>
      <c r="M843" s="40">
        <v>5</v>
      </c>
      <c r="N843" s="41">
        <f t="shared" si="45"/>
        <v>1.4730199999999998</v>
      </c>
      <c r="O843" s="35"/>
      <c r="P843" s="6"/>
    </row>
    <row r="844" spans="1:16" x14ac:dyDescent="0.25">
      <c r="A844" s="54">
        <v>41400</v>
      </c>
      <c r="B844" s="40" t="s">
        <v>51</v>
      </c>
      <c r="C844" s="179" t="s">
        <v>38</v>
      </c>
      <c r="D844" s="5">
        <v>1</v>
      </c>
      <c r="E844" s="179" t="s">
        <v>548</v>
      </c>
      <c r="F844" s="179"/>
      <c r="G844" s="40">
        <v>14.5541</v>
      </c>
      <c r="H844" s="40">
        <v>12.0002</v>
      </c>
      <c r="I844" s="40">
        <v>4.3987999999999996</v>
      </c>
      <c r="J844" s="179">
        <f t="shared" si="49"/>
        <v>7.6013999999999999</v>
      </c>
      <c r="K844" s="55">
        <f t="shared" si="50"/>
        <v>51.07800000000001</v>
      </c>
      <c r="L844" s="55"/>
      <c r="M844" s="40">
        <v>5</v>
      </c>
      <c r="N844" s="41">
        <f t="shared" si="45"/>
        <v>1.5202800000000001</v>
      </c>
      <c r="O844" s="35"/>
      <c r="P844" s="6"/>
    </row>
    <row r="845" spans="1:16" x14ac:dyDescent="0.25">
      <c r="A845" s="54">
        <v>41400</v>
      </c>
      <c r="B845" s="40" t="s">
        <v>51</v>
      </c>
      <c r="C845" s="179" t="s">
        <v>38</v>
      </c>
      <c r="D845" s="5">
        <v>1</v>
      </c>
      <c r="E845" s="179" t="s">
        <v>541</v>
      </c>
      <c r="F845" s="179"/>
      <c r="G845" s="40">
        <v>13.486800000000001</v>
      </c>
      <c r="H845" s="40">
        <v>11.1325</v>
      </c>
      <c r="I845" s="40">
        <v>4.4078999999999997</v>
      </c>
      <c r="J845" s="179">
        <f t="shared" si="49"/>
        <v>6.7246000000000006</v>
      </c>
      <c r="K845" s="55">
        <f t="shared" si="50"/>
        <v>47.086000000000006</v>
      </c>
      <c r="L845" s="55"/>
      <c r="M845" s="40">
        <v>5</v>
      </c>
      <c r="N845" s="41">
        <f t="shared" si="45"/>
        <v>1.3449200000000001</v>
      </c>
      <c r="O845" s="35"/>
      <c r="P845" s="6"/>
    </row>
    <row r="846" spans="1:16" x14ac:dyDescent="0.25">
      <c r="A846" s="54">
        <v>41400</v>
      </c>
      <c r="B846" s="40" t="s">
        <v>51</v>
      </c>
      <c r="C846" s="179" t="s">
        <v>38</v>
      </c>
      <c r="D846" s="5">
        <v>1</v>
      </c>
      <c r="E846" s="179" t="s">
        <v>542</v>
      </c>
      <c r="F846" s="179"/>
      <c r="G846" s="40">
        <v>14.301299999999999</v>
      </c>
      <c r="H846" s="40">
        <v>11.837899999999999</v>
      </c>
      <c r="I846" s="40">
        <v>4.4851000000000001</v>
      </c>
      <c r="J846" s="179">
        <f t="shared" si="49"/>
        <v>7.3527999999999993</v>
      </c>
      <c r="K846" s="55">
        <f t="shared" si="50"/>
        <v>49.268000000000001</v>
      </c>
      <c r="L846" s="55"/>
      <c r="M846" s="40">
        <v>5</v>
      </c>
      <c r="N846" s="41">
        <f t="shared" si="45"/>
        <v>1.4705599999999999</v>
      </c>
      <c r="O846" s="35"/>
      <c r="P846" s="6"/>
    </row>
    <row r="847" spans="1:16" x14ac:dyDescent="0.25">
      <c r="A847" s="54">
        <v>41400</v>
      </c>
      <c r="B847" s="40" t="s">
        <v>51</v>
      </c>
      <c r="C847" s="179" t="s">
        <v>38</v>
      </c>
      <c r="D847" s="5">
        <v>1</v>
      </c>
      <c r="E847" s="179" t="s">
        <v>563</v>
      </c>
      <c r="F847" s="179"/>
      <c r="G847" s="40">
        <v>13.726900000000001</v>
      </c>
      <c r="H847" s="40">
        <v>11.294499999999999</v>
      </c>
      <c r="I847" s="40">
        <v>4.3979999999999997</v>
      </c>
      <c r="J847" s="179">
        <f t="shared" si="49"/>
        <v>6.8964999999999996</v>
      </c>
      <c r="K847" s="55">
        <f t="shared" si="50"/>
        <v>48.648000000000025</v>
      </c>
      <c r="L847" s="55"/>
      <c r="M847" s="40">
        <v>5</v>
      </c>
      <c r="N847" s="41">
        <f t="shared" si="45"/>
        <v>1.3793</v>
      </c>
      <c r="O847" s="35"/>
      <c r="P847" s="6"/>
    </row>
    <row r="848" spans="1:16" x14ac:dyDescent="0.25">
      <c r="A848" s="54">
        <v>41400</v>
      </c>
      <c r="B848" s="40" t="s">
        <v>51</v>
      </c>
      <c r="C848" s="179" t="s">
        <v>38</v>
      </c>
      <c r="D848" s="5">
        <v>1</v>
      </c>
      <c r="E848" s="179" t="s">
        <v>564</v>
      </c>
      <c r="F848" s="179"/>
      <c r="G848" s="40">
        <v>14.08</v>
      </c>
      <c r="H848" s="40">
        <v>11.968</v>
      </c>
      <c r="I848" s="40">
        <v>4.4169999999999998</v>
      </c>
      <c r="J848" s="179">
        <f t="shared" si="49"/>
        <v>7.5510000000000002</v>
      </c>
      <c r="K848" s="55">
        <f t="shared" si="50"/>
        <v>42.24</v>
      </c>
      <c r="L848" s="55"/>
      <c r="M848" s="40">
        <v>5</v>
      </c>
      <c r="N848" s="41">
        <f t="shared" si="45"/>
        <v>1.5102</v>
      </c>
      <c r="O848" s="35"/>
      <c r="P848" s="6"/>
    </row>
    <row r="849" spans="1:16" x14ac:dyDescent="0.25">
      <c r="A849" s="54">
        <v>41400</v>
      </c>
      <c r="B849" s="40" t="s">
        <v>51</v>
      </c>
      <c r="C849" s="179" t="s">
        <v>38</v>
      </c>
      <c r="D849" s="5">
        <v>2</v>
      </c>
      <c r="E849" s="179" t="s">
        <v>521</v>
      </c>
      <c r="F849" s="179"/>
      <c r="G849" s="40">
        <v>12.842599999999999</v>
      </c>
      <c r="H849" s="40">
        <v>10.3528</v>
      </c>
      <c r="I849" s="40">
        <v>4.4264000000000001</v>
      </c>
      <c r="J849" s="179">
        <f t="shared" si="49"/>
        <v>5.9264000000000001</v>
      </c>
      <c r="K849" s="55">
        <f t="shared" si="50"/>
        <v>49.795999999999978</v>
      </c>
      <c r="L849" s="55"/>
      <c r="M849" s="40">
        <v>5</v>
      </c>
      <c r="N849" s="41">
        <f t="shared" si="45"/>
        <v>1.1852800000000001</v>
      </c>
      <c r="O849" s="35"/>
      <c r="P849" s="6"/>
    </row>
    <row r="850" spans="1:16" x14ac:dyDescent="0.25">
      <c r="A850" s="54">
        <v>41400</v>
      </c>
      <c r="B850" s="40" t="s">
        <v>51</v>
      </c>
      <c r="C850" s="179" t="s">
        <v>38</v>
      </c>
      <c r="D850" s="5">
        <v>2</v>
      </c>
      <c r="E850" s="179" t="s">
        <v>522</v>
      </c>
      <c r="F850" s="179"/>
      <c r="G850" s="40">
        <v>13.564299999999999</v>
      </c>
      <c r="H850" s="40">
        <v>10.996600000000001</v>
      </c>
      <c r="I850" s="40">
        <v>4.4120999999999997</v>
      </c>
      <c r="J850" s="179">
        <f t="shared" si="49"/>
        <v>6.5845000000000011</v>
      </c>
      <c r="K850" s="55">
        <f t="shared" si="50"/>
        <v>51.353999999999971</v>
      </c>
      <c r="L850" s="55"/>
      <c r="M850" s="40">
        <v>5</v>
      </c>
      <c r="N850" s="41">
        <f t="shared" si="45"/>
        <v>1.3169000000000002</v>
      </c>
      <c r="O850" s="35"/>
      <c r="P850" s="6"/>
    </row>
    <row r="851" spans="1:16" x14ac:dyDescent="0.25">
      <c r="A851" s="54">
        <v>41400</v>
      </c>
      <c r="B851" s="40" t="s">
        <v>51</v>
      </c>
      <c r="C851" s="179" t="s">
        <v>38</v>
      </c>
      <c r="D851" s="5">
        <v>2</v>
      </c>
      <c r="E851" s="179" t="s">
        <v>523</v>
      </c>
      <c r="F851" s="179"/>
      <c r="G851" s="40">
        <v>13.6266</v>
      </c>
      <c r="H851" s="40">
        <v>11.0328</v>
      </c>
      <c r="I851" s="40">
        <v>4.46</v>
      </c>
      <c r="J851" s="179">
        <f t="shared" si="49"/>
        <v>6.5728</v>
      </c>
      <c r="K851" s="55">
        <f t="shared" si="50"/>
        <v>51.875999999999998</v>
      </c>
      <c r="L851" s="55"/>
      <c r="M851" s="40">
        <v>5</v>
      </c>
      <c r="N851" s="41">
        <f t="shared" si="45"/>
        <v>1.31456</v>
      </c>
      <c r="O851" s="35"/>
      <c r="P851" s="6"/>
    </row>
    <row r="852" spans="1:16" x14ac:dyDescent="0.25">
      <c r="A852" s="54">
        <v>41400</v>
      </c>
      <c r="B852" s="40" t="s">
        <v>51</v>
      </c>
      <c r="C852" s="179" t="s">
        <v>38</v>
      </c>
      <c r="D852" s="5">
        <v>2</v>
      </c>
      <c r="E852" s="179" t="s">
        <v>524</v>
      </c>
      <c r="F852" s="179"/>
      <c r="G852" s="40">
        <v>13.207000000000001</v>
      </c>
      <c r="H852" s="40">
        <v>10.8088</v>
      </c>
      <c r="I852" s="40">
        <v>4.4702000000000002</v>
      </c>
      <c r="J852" s="179">
        <f t="shared" si="49"/>
        <v>6.3385999999999996</v>
      </c>
      <c r="K852" s="55">
        <f t="shared" si="50"/>
        <v>47.96400000000002</v>
      </c>
      <c r="L852" s="55"/>
      <c r="M852" s="40">
        <v>5</v>
      </c>
      <c r="N852" s="41">
        <f t="shared" si="45"/>
        <v>1.26772</v>
      </c>
      <c r="O852" s="35"/>
      <c r="P852" s="6"/>
    </row>
    <row r="853" spans="1:16" x14ac:dyDescent="0.25">
      <c r="A853" s="54">
        <v>41400</v>
      </c>
      <c r="B853" s="40" t="s">
        <v>51</v>
      </c>
      <c r="C853" s="179" t="s">
        <v>38</v>
      </c>
      <c r="D853" s="5">
        <v>2</v>
      </c>
      <c r="E853" s="179" t="s">
        <v>525</v>
      </c>
      <c r="F853" s="179"/>
      <c r="G853" s="40">
        <v>13.7186</v>
      </c>
      <c r="H853" s="40">
        <v>11.329800000000001</v>
      </c>
      <c r="I853" s="40">
        <v>4.4038000000000004</v>
      </c>
      <c r="J853" s="179">
        <f t="shared" si="49"/>
        <v>6.9260000000000002</v>
      </c>
      <c r="K853" s="55">
        <f t="shared" si="50"/>
        <v>47.775999999999996</v>
      </c>
      <c r="L853" s="55"/>
      <c r="M853" s="40">
        <v>5</v>
      </c>
      <c r="N853" s="41">
        <f t="shared" si="45"/>
        <v>1.3852</v>
      </c>
      <c r="O853" s="35"/>
      <c r="P853" s="6"/>
    </row>
    <row r="854" spans="1:16" x14ac:dyDescent="0.25">
      <c r="A854" s="54">
        <v>41400</v>
      </c>
      <c r="B854" s="40" t="s">
        <v>51</v>
      </c>
      <c r="C854" s="179" t="s">
        <v>38</v>
      </c>
      <c r="D854" s="5">
        <v>2</v>
      </c>
      <c r="E854" s="179" t="s">
        <v>526</v>
      </c>
      <c r="F854" s="179"/>
      <c r="G854" s="40">
        <v>12.777100000000001</v>
      </c>
      <c r="H854" s="40">
        <v>10.768000000000001</v>
      </c>
      <c r="I854" s="40">
        <v>4.4013</v>
      </c>
      <c r="J854" s="179">
        <f t="shared" si="49"/>
        <v>6.3667000000000007</v>
      </c>
      <c r="K854" s="55">
        <f t="shared" si="50"/>
        <v>40.182000000000002</v>
      </c>
      <c r="L854" s="55"/>
      <c r="M854" s="40">
        <v>5</v>
      </c>
      <c r="N854" s="41">
        <f t="shared" si="45"/>
        <v>1.2733400000000001</v>
      </c>
      <c r="O854" s="35"/>
      <c r="P854" s="6"/>
    </row>
    <row r="855" spans="1:16" x14ac:dyDescent="0.25">
      <c r="A855" s="54">
        <v>41400</v>
      </c>
      <c r="B855" s="40" t="s">
        <v>51</v>
      </c>
      <c r="C855" s="179" t="s">
        <v>38</v>
      </c>
      <c r="D855" s="5">
        <v>2</v>
      </c>
      <c r="E855" s="179" t="s">
        <v>527</v>
      </c>
      <c r="F855" s="179"/>
      <c r="G855" s="40">
        <v>13.561</v>
      </c>
      <c r="H855" s="40">
        <v>11.1753</v>
      </c>
      <c r="I855" s="40">
        <v>4.3898999999999999</v>
      </c>
      <c r="J855" s="179">
        <f t="shared" si="49"/>
        <v>6.7854000000000001</v>
      </c>
      <c r="K855" s="55">
        <f t="shared" si="50"/>
        <v>47.713999999999999</v>
      </c>
      <c r="L855" s="55"/>
      <c r="M855" s="40">
        <v>5</v>
      </c>
      <c r="N855" s="41">
        <f t="shared" si="45"/>
        <v>1.3570800000000001</v>
      </c>
      <c r="O855" s="35"/>
      <c r="P855" s="6"/>
    </row>
    <row r="856" spans="1:16" x14ac:dyDescent="0.25">
      <c r="A856" s="54">
        <v>41400</v>
      </c>
      <c r="B856" s="40" t="s">
        <v>51</v>
      </c>
      <c r="C856" s="179" t="s">
        <v>38</v>
      </c>
      <c r="D856" s="5">
        <v>2</v>
      </c>
      <c r="E856" s="179" t="s">
        <v>528</v>
      </c>
      <c r="F856" s="179"/>
      <c r="G856" s="40">
        <v>13.601100000000001</v>
      </c>
      <c r="H856" s="40">
        <v>11.418200000000001</v>
      </c>
      <c r="I856" s="40">
        <v>4.4560000000000004</v>
      </c>
      <c r="J856" s="179">
        <f t="shared" si="49"/>
        <v>6.9622000000000002</v>
      </c>
      <c r="K856" s="55">
        <f t="shared" si="50"/>
        <v>43.658000000000001</v>
      </c>
      <c r="L856" s="55"/>
      <c r="M856" s="40">
        <v>5</v>
      </c>
      <c r="N856" s="41">
        <f t="shared" si="45"/>
        <v>1.3924400000000001</v>
      </c>
      <c r="O856" s="35"/>
      <c r="P856" s="6"/>
    </row>
    <row r="857" spans="1:16" x14ac:dyDescent="0.25">
      <c r="A857" s="54">
        <v>41400</v>
      </c>
      <c r="B857" s="40" t="s">
        <v>51</v>
      </c>
      <c r="C857" s="179" t="s">
        <v>38</v>
      </c>
      <c r="D857" s="5">
        <v>2</v>
      </c>
      <c r="E857" s="179" t="s">
        <v>529</v>
      </c>
      <c r="F857" s="179"/>
      <c r="G857" s="40">
        <v>13.6739</v>
      </c>
      <c r="H857" s="40">
        <v>11.370799999999999</v>
      </c>
      <c r="I857" s="40">
        <v>4.4471999999999996</v>
      </c>
      <c r="J857" s="179">
        <f t="shared" si="49"/>
        <v>6.9235999999999995</v>
      </c>
      <c r="K857" s="55">
        <f t="shared" si="50"/>
        <v>46.062000000000012</v>
      </c>
      <c r="L857" s="55"/>
      <c r="M857" s="40">
        <v>5</v>
      </c>
      <c r="N857" s="41">
        <f t="shared" ref="N857:N920" si="51">J857/M857</f>
        <v>1.38472</v>
      </c>
      <c r="O857" s="35"/>
      <c r="P857" s="6"/>
    </row>
    <row r="858" spans="1:16" x14ac:dyDescent="0.25">
      <c r="A858" s="54">
        <v>41400</v>
      </c>
      <c r="B858" s="40" t="s">
        <v>51</v>
      </c>
      <c r="C858" s="179" t="s">
        <v>38</v>
      </c>
      <c r="D858" s="5">
        <v>2</v>
      </c>
      <c r="E858" s="179" t="s">
        <v>530</v>
      </c>
      <c r="F858" s="179"/>
      <c r="G858" s="40">
        <v>13.807700000000001</v>
      </c>
      <c r="H858" s="40">
        <v>11.406499999999999</v>
      </c>
      <c r="I858" s="40">
        <v>4.4898999999999996</v>
      </c>
      <c r="J858" s="179">
        <f t="shared" si="49"/>
        <v>6.9165999999999999</v>
      </c>
      <c r="K858" s="55">
        <f t="shared" si="50"/>
        <v>48.024000000000022</v>
      </c>
      <c r="L858" s="55"/>
      <c r="M858" s="40">
        <v>5</v>
      </c>
      <c r="N858" s="41">
        <f t="shared" si="51"/>
        <v>1.3833199999999999</v>
      </c>
      <c r="O858" s="35"/>
      <c r="P858" s="6"/>
    </row>
    <row r="859" spans="1:16" x14ac:dyDescent="0.25">
      <c r="A859" s="54">
        <v>41400</v>
      </c>
      <c r="B859" s="40" t="s">
        <v>51</v>
      </c>
      <c r="C859" s="179" t="s">
        <v>38</v>
      </c>
      <c r="D859" s="5">
        <v>2</v>
      </c>
      <c r="E859" s="179" t="s">
        <v>565</v>
      </c>
      <c r="F859" s="179"/>
      <c r="G859" s="40">
        <v>14.0266</v>
      </c>
      <c r="H859" s="40">
        <v>11.6258</v>
      </c>
      <c r="I859" s="40">
        <v>4.4212999999999996</v>
      </c>
      <c r="J859" s="179">
        <f t="shared" si="49"/>
        <v>7.2045000000000003</v>
      </c>
      <c r="K859" s="55">
        <f t="shared" si="50"/>
        <v>48.016000000000005</v>
      </c>
      <c r="L859" s="55"/>
      <c r="M859" s="40">
        <v>5</v>
      </c>
      <c r="N859" s="41">
        <f t="shared" si="51"/>
        <v>1.4409000000000001</v>
      </c>
      <c r="O859" s="35"/>
      <c r="P859" s="6"/>
    </row>
    <row r="860" spans="1:16" x14ac:dyDescent="0.25">
      <c r="A860" s="54">
        <v>41400</v>
      </c>
      <c r="B860" s="40" t="s">
        <v>51</v>
      </c>
      <c r="C860" s="179" t="s">
        <v>38</v>
      </c>
      <c r="D860" s="5">
        <v>2</v>
      </c>
      <c r="E860" s="179" t="s">
        <v>481</v>
      </c>
      <c r="F860" s="179"/>
      <c r="G860" s="40">
        <v>14.639200000000001</v>
      </c>
      <c r="H860" s="40">
        <v>12.1684</v>
      </c>
      <c r="I860" s="40">
        <v>4.4513999999999996</v>
      </c>
      <c r="J860" s="179">
        <f t="shared" si="49"/>
        <v>7.7170000000000005</v>
      </c>
      <c r="K860" s="55">
        <f t="shared" si="50"/>
        <v>49.416000000000011</v>
      </c>
      <c r="L860" s="55"/>
      <c r="M860" s="40">
        <v>5</v>
      </c>
      <c r="N860" s="41">
        <f t="shared" si="51"/>
        <v>1.5434000000000001</v>
      </c>
      <c r="O860" s="35"/>
      <c r="P860" s="6"/>
    </row>
    <row r="861" spans="1:16" x14ac:dyDescent="0.25">
      <c r="A861" s="54">
        <v>41400</v>
      </c>
      <c r="B861" s="40" t="s">
        <v>51</v>
      </c>
      <c r="C861" s="179" t="s">
        <v>38</v>
      </c>
      <c r="D861" s="5">
        <v>2</v>
      </c>
      <c r="E861" s="179" t="s">
        <v>482</v>
      </c>
      <c r="F861" s="179"/>
      <c r="G861" s="40">
        <v>13.9877</v>
      </c>
      <c r="H861" s="40">
        <v>11.989699999999999</v>
      </c>
      <c r="I861" s="40">
        <v>4.4665999999999997</v>
      </c>
      <c r="J861" s="179">
        <f t="shared" si="49"/>
        <v>7.5230999999999995</v>
      </c>
      <c r="K861" s="55">
        <f t="shared" si="50"/>
        <v>39.960000000000022</v>
      </c>
      <c r="L861" s="55"/>
      <c r="M861" s="40">
        <v>5</v>
      </c>
      <c r="N861" s="41">
        <f t="shared" si="51"/>
        <v>1.5046199999999998</v>
      </c>
      <c r="O861" s="35"/>
      <c r="P861" s="6"/>
    </row>
    <row r="862" spans="1:16" x14ac:dyDescent="0.25">
      <c r="A862" s="54">
        <v>41401</v>
      </c>
      <c r="B862" s="40" t="s">
        <v>52</v>
      </c>
      <c r="C862" s="179" t="s">
        <v>38</v>
      </c>
      <c r="D862" s="5">
        <v>1</v>
      </c>
      <c r="E862" s="179" t="s">
        <v>456</v>
      </c>
      <c r="F862" s="179"/>
      <c r="G862" s="40">
        <v>13.238300000000001</v>
      </c>
      <c r="H862" s="40">
        <v>10.927199999999999</v>
      </c>
      <c r="I862" s="40">
        <v>4.391</v>
      </c>
      <c r="J862" s="179">
        <f t="shared" si="49"/>
        <v>6.5361999999999991</v>
      </c>
      <c r="K862" s="55">
        <f t="shared" si="50"/>
        <v>46.22200000000003</v>
      </c>
      <c r="L862" s="55"/>
      <c r="M862" s="40">
        <v>5</v>
      </c>
      <c r="N862" s="41">
        <f t="shared" si="51"/>
        <v>1.3072399999999997</v>
      </c>
      <c r="O862" s="35"/>
      <c r="P862" s="6"/>
    </row>
    <row r="863" spans="1:16" x14ac:dyDescent="0.25">
      <c r="A863" s="54">
        <v>41401</v>
      </c>
      <c r="B863" s="40" t="s">
        <v>52</v>
      </c>
      <c r="C863" s="179" t="s">
        <v>38</v>
      </c>
      <c r="D863" s="5">
        <v>1</v>
      </c>
      <c r="E863" s="179" t="s">
        <v>457</v>
      </c>
      <c r="F863" s="179"/>
      <c r="G863" s="57">
        <v>13.552199999999999</v>
      </c>
      <c r="H863" s="40">
        <v>11.2636</v>
      </c>
      <c r="I863" s="40">
        <v>4.3982000000000001</v>
      </c>
      <c r="J863" s="179">
        <f t="shared" si="49"/>
        <v>6.8654000000000002</v>
      </c>
      <c r="K863" s="55">
        <f t="shared" si="50"/>
        <v>45.771999999999977</v>
      </c>
      <c r="L863" s="55"/>
      <c r="M863" s="40">
        <v>5</v>
      </c>
      <c r="N863" s="41">
        <f t="shared" si="51"/>
        <v>1.3730800000000001</v>
      </c>
      <c r="O863" s="35"/>
      <c r="P863" s="6"/>
    </row>
    <row r="864" spans="1:16" x14ac:dyDescent="0.25">
      <c r="A864" s="54">
        <v>41401</v>
      </c>
      <c r="B864" s="40" t="s">
        <v>52</v>
      </c>
      <c r="C864" s="179" t="s">
        <v>38</v>
      </c>
      <c r="D864" s="5">
        <v>1</v>
      </c>
      <c r="E864" s="179" t="s">
        <v>470</v>
      </c>
      <c r="F864" s="179"/>
      <c r="G864" s="40">
        <v>13.5708</v>
      </c>
      <c r="H864" s="40">
        <v>11.356999999999999</v>
      </c>
      <c r="I864" s="40">
        <v>4.4509999999999996</v>
      </c>
      <c r="J864" s="179">
        <f t="shared" si="49"/>
        <v>6.9059999999999997</v>
      </c>
      <c r="K864" s="55">
        <f t="shared" si="50"/>
        <v>44.276000000000018</v>
      </c>
      <c r="L864" s="55"/>
      <c r="M864" s="40">
        <v>5</v>
      </c>
      <c r="N864" s="41">
        <f t="shared" si="51"/>
        <v>1.3812</v>
      </c>
      <c r="O864" s="35"/>
      <c r="P864" s="6"/>
    </row>
    <row r="865" spans="1:16" x14ac:dyDescent="0.25">
      <c r="A865" s="54">
        <v>41401</v>
      </c>
      <c r="B865" s="40" t="s">
        <v>52</v>
      </c>
      <c r="C865" s="179" t="s">
        <v>38</v>
      </c>
      <c r="D865" s="5">
        <v>2</v>
      </c>
      <c r="E865" s="179" t="s">
        <v>547</v>
      </c>
      <c r="F865" s="179"/>
      <c r="G865" s="40">
        <v>13.680099999999999</v>
      </c>
      <c r="H865" s="40">
        <v>11.162000000000001</v>
      </c>
      <c r="I865" s="40">
        <v>4.4836999999999998</v>
      </c>
      <c r="J865" s="179">
        <f t="shared" si="49"/>
        <v>6.678300000000001</v>
      </c>
      <c r="K865" s="55">
        <f t="shared" si="50"/>
        <v>50.361999999999973</v>
      </c>
      <c r="L865" s="55"/>
      <c r="M865" s="40">
        <v>5</v>
      </c>
      <c r="N865" s="41">
        <f t="shared" si="51"/>
        <v>1.3356600000000003</v>
      </c>
      <c r="O865" s="35"/>
      <c r="P865" s="6"/>
    </row>
    <row r="866" spans="1:16" x14ac:dyDescent="0.25">
      <c r="A866" s="54">
        <v>41401</v>
      </c>
      <c r="B866" s="40" t="s">
        <v>52</v>
      </c>
      <c r="C866" s="179" t="s">
        <v>38</v>
      </c>
      <c r="D866" s="5">
        <v>2</v>
      </c>
      <c r="E866" s="179" t="s">
        <v>523</v>
      </c>
      <c r="F866" s="179"/>
      <c r="G866" s="40">
        <v>13.8653</v>
      </c>
      <c r="H866" s="40">
        <v>11.484400000000001</v>
      </c>
      <c r="I866" s="40">
        <v>4.4771000000000001</v>
      </c>
      <c r="J866" s="179">
        <f t="shared" si="49"/>
        <v>7.0073000000000008</v>
      </c>
      <c r="K866" s="55">
        <f t="shared" si="50"/>
        <v>47.617999999999974</v>
      </c>
      <c r="L866" s="55"/>
      <c r="M866" s="40">
        <v>5</v>
      </c>
      <c r="N866" s="41">
        <f t="shared" si="51"/>
        <v>1.4014600000000002</v>
      </c>
      <c r="O866" s="35"/>
      <c r="P866" s="6"/>
    </row>
    <row r="867" spans="1:16" x14ac:dyDescent="0.25">
      <c r="A867" s="54">
        <v>41401</v>
      </c>
      <c r="B867" s="40" t="s">
        <v>53</v>
      </c>
      <c r="C867" s="179" t="s">
        <v>38</v>
      </c>
      <c r="D867" s="5">
        <v>1</v>
      </c>
      <c r="E867" s="179" t="s">
        <v>521</v>
      </c>
      <c r="F867" s="179"/>
      <c r="G867" s="40">
        <v>13.8733</v>
      </c>
      <c r="H867" s="40">
        <v>11.0785</v>
      </c>
      <c r="I867" s="40">
        <v>4.4238</v>
      </c>
      <c r="J867" s="179">
        <f t="shared" si="49"/>
        <v>6.6547000000000001</v>
      </c>
      <c r="K867" s="55">
        <f t="shared" si="50"/>
        <v>55.896000000000001</v>
      </c>
      <c r="L867" s="55"/>
      <c r="M867" s="40">
        <v>5</v>
      </c>
      <c r="N867" s="41">
        <f t="shared" si="51"/>
        <v>1.33094</v>
      </c>
      <c r="O867" s="35"/>
      <c r="P867" s="6"/>
    </row>
    <row r="868" spans="1:16" x14ac:dyDescent="0.25">
      <c r="A868" s="54">
        <v>41401</v>
      </c>
      <c r="B868" s="40" t="s">
        <v>53</v>
      </c>
      <c r="C868" s="179" t="s">
        <v>38</v>
      </c>
      <c r="D868" s="5">
        <v>1</v>
      </c>
      <c r="E868" s="179" t="s">
        <v>522</v>
      </c>
      <c r="F868" s="179"/>
      <c r="G868" s="42">
        <v>13.7865</v>
      </c>
      <c r="H868" s="43">
        <v>11.206200000000001</v>
      </c>
      <c r="I868" s="42">
        <v>4.4172000000000002</v>
      </c>
      <c r="J868" s="43">
        <f t="shared" si="49"/>
        <v>6.7890000000000006</v>
      </c>
      <c r="K868" s="44">
        <f t="shared" si="50"/>
        <v>51.60599999999998</v>
      </c>
      <c r="L868" s="44"/>
      <c r="M868" s="42">
        <v>5</v>
      </c>
      <c r="N868" s="45">
        <f t="shared" si="51"/>
        <v>1.3578000000000001</v>
      </c>
      <c r="O868" s="35"/>
      <c r="P868" s="6"/>
    </row>
    <row r="869" spans="1:16" x14ac:dyDescent="0.25">
      <c r="A869" s="54">
        <v>41401</v>
      </c>
      <c r="B869" s="40" t="s">
        <v>53</v>
      </c>
      <c r="C869" s="179" t="s">
        <v>38</v>
      </c>
      <c r="D869" s="5">
        <v>1</v>
      </c>
      <c r="E869" s="179" t="s">
        <v>523</v>
      </c>
      <c r="F869" s="179"/>
      <c r="G869" s="40">
        <v>13.9514</v>
      </c>
      <c r="H869" s="40">
        <v>11.370200000000001</v>
      </c>
      <c r="I869" s="40">
        <v>4.4946999999999999</v>
      </c>
      <c r="J869" s="179">
        <f t="shared" si="49"/>
        <v>6.8755000000000006</v>
      </c>
      <c r="K869" s="55">
        <f t="shared" si="50"/>
        <v>51.623999999999981</v>
      </c>
      <c r="L869" s="55"/>
      <c r="M869" s="40">
        <v>5</v>
      </c>
      <c r="N869" s="41">
        <f t="shared" si="51"/>
        <v>1.3751000000000002</v>
      </c>
      <c r="O869" s="35"/>
      <c r="P869" s="6"/>
    </row>
    <row r="870" spans="1:16" x14ac:dyDescent="0.25">
      <c r="A870" s="54">
        <v>41401</v>
      </c>
      <c r="B870" s="40" t="s">
        <v>53</v>
      </c>
      <c r="C870" s="179" t="s">
        <v>38</v>
      </c>
      <c r="D870" s="5">
        <v>1</v>
      </c>
      <c r="E870" s="179" t="s">
        <v>524</v>
      </c>
      <c r="F870" s="179"/>
      <c r="G870" s="40">
        <v>13.824400000000001</v>
      </c>
      <c r="H870" s="40">
        <v>11.517899999999999</v>
      </c>
      <c r="I870" s="40">
        <v>4.3714000000000004</v>
      </c>
      <c r="J870" s="179">
        <f t="shared" si="49"/>
        <v>7.1464999999999987</v>
      </c>
      <c r="K870" s="55">
        <f t="shared" si="50"/>
        <v>46.130000000000031</v>
      </c>
      <c r="L870" s="55"/>
      <c r="M870" s="40">
        <v>5</v>
      </c>
      <c r="N870" s="41">
        <f t="shared" si="51"/>
        <v>1.4292999999999998</v>
      </c>
      <c r="O870" s="35"/>
      <c r="P870" s="6"/>
    </row>
    <row r="871" spans="1:16" x14ac:dyDescent="0.25">
      <c r="A871" s="54">
        <v>41401</v>
      </c>
      <c r="B871" s="40" t="s">
        <v>53</v>
      </c>
      <c r="C871" s="179" t="s">
        <v>38</v>
      </c>
      <c r="D871" s="5">
        <v>1</v>
      </c>
      <c r="E871" s="179" t="s">
        <v>525</v>
      </c>
      <c r="F871" s="179"/>
      <c r="G871" s="40">
        <v>13.1516</v>
      </c>
      <c r="H871" s="40">
        <v>10.8507</v>
      </c>
      <c r="I871" s="40">
        <v>4.4538000000000002</v>
      </c>
      <c r="J871" s="179">
        <f t="shared" si="49"/>
        <v>6.3968999999999996</v>
      </c>
      <c r="K871" s="55">
        <f t="shared" si="50"/>
        <v>46.018000000000008</v>
      </c>
      <c r="L871" s="55"/>
      <c r="M871" s="40">
        <v>5</v>
      </c>
      <c r="N871" s="41">
        <f t="shared" si="51"/>
        <v>1.27938</v>
      </c>
      <c r="O871" s="35"/>
      <c r="P871" s="6"/>
    </row>
    <row r="872" spans="1:16" x14ac:dyDescent="0.25">
      <c r="A872" s="54">
        <v>41401</v>
      </c>
      <c r="B872" s="40" t="s">
        <v>53</v>
      </c>
      <c r="C872" s="179" t="s">
        <v>38</v>
      </c>
      <c r="D872" s="5">
        <v>1</v>
      </c>
      <c r="E872" s="179" t="s">
        <v>526</v>
      </c>
      <c r="F872" s="179"/>
      <c r="G872" s="40">
        <v>13.158200000000001</v>
      </c>
      <c r="H872" s="40">
        <v>10.9681</v>
      </c>
      <c r="I872" s="40">
        <v>4.3933</v>
      </c>
      <c r="J872" s="179">
        <f t="shared" si="49"/>
        <v>6.5747999999999998</v>
      </c>
      <c r="K872" s="55">
        <f t="shared" si="50"/>
        <v>43.802000000000021</v>
      </c>
      <c r="L872" s="55"/>
      <c r="M872" s="40">
        <v>5</v>
      </c>
      <c r="N872" s="41">
        <f t="shared" si="51"/>
        <v>1.3149599999999999</v>
      </c>
      <c r="O872" s="35"/>
      <c r="P872" s="6"/>
    </row>
    <row r="873" spans="1:16" x14ac:dyDescent="0.25">
      <c r="A873" s="54">
        <v>41401</v>
      </c>
      <c r="B873" s="40" t="s">
        <v>53</v>
      </c>
      <c r="C873" s="179" t="s">
        <v>38</v>
      </c>
      <c r="D873" s="5">
        <v>1</v>
      </c>
      <c r="E873" s="179" t="s">
        <v>527</v>
      </c>
      <c r="F873" s="179"/>
      <c r="G873" s="40">
        <v>13.156700000000001</v>
      </c>
      <c r="H873" s="40">
        <v>11.034599999999999</v>
      </c>
      <c r="I873" s="40">
        <v>4.4938000000000002</v>
      </c>
      <c r="J873" s="179">
        <f t="shared" si="49"/>
        <v>6.5407999999999991</v>
      </c>
      <c r="K873" s="55">
        <f t="shared" ref="K873:K904" si="52">100*(G873-H873)/M873</f>
        <v>42.442000000000029</v>
      </c>
      <c r="L873" s="55"/>
      <c r="M873" s="40">
        <v>5</v>
      </c>
      <c r="N873" s="41">
        <f t="shared" si="51"/>
        <v>1.3081599999999998</v>
      </c>
      <c r="O873" s="35"/>
      <c r="P873" s="6"/>
    </row>
    <row r="874" spans="1:16" x14ac:dyDescent="0.25">
      <c r="A874" s="54">
        <v>41401</v>
      </c>
      <c r="B874" s="40" t="s">
        <v>53</v>
      </c>
      <c r="C874" s="179" t="s">
        <v>38</v>
      </c>
      <c r="D874" s="5">
        <v>1</v>
      </c>
      <c r="E874" s="179" t="s">
        <v>528</v>
      </c>
      <c r="F874" s="179"/>
      <c r="G874" s="40">
        <v>13.4595</v>
      </c>
      <c r="H874" s="40">
        <v>11.341900000000001</v>
      </c>
      <c r="I874" s="40">
        <v>4.3944000000000001</v>
      </c>
      <c r="J874" s="179">
        <f t="shared" si="49"/>
        <v>6.9475000000000007</v>
      </c>
      <c r="K874" s="55">
        <f t="shared" si="52"/>
        <v>42.35199999999999</v>
      </c>
      <c r="L874" s="55"/>
      <c r="M874" s="40">
        <v>5</v>
      </c>
      <c r="N874" s="41">
        <f t="shared" si="51"/>
        <v>1.3895000000000002</v>
      </c>
      <c r="O874" s="35"/>
      <c r="P874" s="6"/>
    </row>
    <row r="875" spans="1:16" x14ac:dyDescent="0.25">
      <c r="A875" s="54">
        <v>41401</v>
      </c>
      <c r="B875" s="40" t="s">
        <v>53</v>
      </c>
      <c r="C875" s="179" t="s">
        <v>38</v>
      </c>
      <c r="D875" s="5">
        <v>1</v>
      </c>
      <c r="E875" s="179" t="s">
        <v>529</v>
      </c>
      <c r="F875" s="179"/>
      <c r="G875" s="40">
        <v>13.693099999999999</v>
      </c>
      <c r="H875" s="40">
        <v>11.638999999999999</v>
      </c>
      <c r="I875" s="40">
        <v>4.4642999999999997</v>
      </c>
      <c r="J875" s="179">
        <f t="shared" si="49"/>
        <v>7.1746999999999996</v>
      </c>
      <c r="K875" s="55">
        <f t="shared" si="52"/>
        <v>41.082000000000001</v>
      </c>
      <c r="L875" s="55"/>
      <c r="M875" s="40">
        <v>5</v>
      </c>
      <c r="N875" s="41">
        <f t="shared" si="51"/>
        <v>1.4349399999999999</v>
      </c>
      <c r="O875" s="35"/>
      <c r="P875" s="6"/>
    </row>
    <row r="876" spans="1:16" x14ac:dyDescent="0.25">
      <c r="A876" s="54">
        <v>41401</v>
      </c>
      <c r="B876" s="40" t="s">
        <v>53</v>
      </c>
      <c r="C876" s="179" t="s">
        <v>38</v>
      </c>
      <c r="D876" s="5">
        <v>1</v>
      </c>
      <c r="E876" s="179" t="s">
        <v>530</v>
      </c>
      <c r="F876" s="179"/>
      <c r="G876" s="40">
        <v>12.9146</v>
      </c>
      <c r="H876" s="40">
        <v>10.9655</v>
      </c>
      <c r="I876" s="40">
        <v>4.4734999999999996</v>
      </c>
      <c r="J876" s="179">
        <f t="shared" si="49"/>
        <v>6.4920000000000009</v>
      </c>
      <c r="K876" s="55">
        <f t="shared" si="52"/>
        <v>38.981999999999992</v>
      </c>
      <c r="L876" s="55"/>
      <c r="M876" s="40">
        <v>5</v>
      </c>
      <c r="N876" s="41">
        <f t="shared" si="51"/>
        <v>1.2984000000000002</v>
      </c>
      <c r="O876" s="35"/>
      <c r="P876" s="6"/>
    </row>
    <row r="877" spans="1:16" x14ac:dyDescent="0.25">
      <c r="A877" s="54">
        <v>41401</v>
      </c>
      <c r="B877" s="40" t="s">
        <v>53</v>
      </c>
      <c r="C877" s="179" t="s">
        <v>38</v>
      </c>
      <c r="D877" s="5">
        <v>1</v>
      </c>
      <c r="E877" s="179" t="s">
        <v>548</v>
      </c>
      <c r="F877" s="179"/>
      <c r="G877" s="40">
        <v>13.2879</v>
      </c>
      <c r="H877" s="40">
        <v>11.5144</v>
      </c>
      <c r="I877" s="40">
        <v>4.4973999999999998</v>
      </c>
      <c r="J877" s="179">
        <f t="shared" si="49"/>
        <v>7.0170000000000003</v>
      </c>
      <c r="K877" s="55">
        <f t="shared" si="52"/>
        <v>35.470000000000006</v>
      </c>
      <c r="L877" s="55"/>
      <c r="M877" s="40">
        <v>5</v>
      </c>
      <c r="N877" s="41">
        <f t="shared" si="51"/>
        <v>1.4034</v>
      </c>
      <c r="O877" s="35"/>
      <c r="P877" s="6"/>
    </row>
    <row r="878" spans="1:16" x14ac:dyDescent="0.25">
      <c r="A878" s="54">
        <v>41401</v>
      </c>
      <c r="B878" s="40" t="s">
        <v>53</v>
      </c>
      <c r="C878" s="179" t="s">
        <v>38</v>
      </c>
      <c r="D878" s="5">
        <v>1</v>
      </c>
      <c r="E878" s="179" t="s">
        <v>541</v>
      </c>
      <c r="F878" s="179"/>
      <c r="G878" s="40">
        <v>13.4438</v>
      </c>
      <c r="H878" s="40">
        <v>11.8428</v>
      </c>
      <c r="I878" s="40">
        <v>4.4637000000000002</v>
      </c>
      <c r="J878" s="179">
        <f t="shared" si="49"/>
        <v>7.3791000000000002</v>
      </c>
      <c r="K878" s="55">
        <f t="shared" si="52"/>
        <v>32.019999999999982</v>
      </c>
      <c r="L878" s="55"/>
      <c r="M878" s="40">
        <v>5</v>
      </c>
      <c r="N878" s="41">
        <f t="shared" si="51"/>
        <v>1.4758200000000001</v>
      </c>
      <c r="O878" s="35"/>
      <c r="P878" s="6"/>
    </row>
    <row r="879" spans="1:16" x14ac:dyDescent="0.25">
      <c r="A879" s="54">
        <v>41401</v>
      </c>
      <c r="B879" s="40" t="s">
        <v>53</v>
      </c>
      <c r="C879" s="179" t="s">
        <v>38</v>
      </c>
      <c r="D879" s="5">
        <v>2</v>
      </c>
      <c r="E879" s="179" t="s">
        <v>521</v>
      </c>
      <c r="F879" s="179"/>
      <c r="G879" s="40">
        <v>13.4091</v>
      </c>
      <c r="H879" s="40">
        <v>10.573499999999999</v>
      </c>
      <c r="I879" s="40">
        <v>4.4767000000000001</v>
      </c>
      <c r="J879" s="179">
        <f t="shared" si="49"/>
        <v>6.0967999999999991</v>
      </c>
      <c r="K879" s="55">
        <f t="shared" si="52"/>
        <v>56.712000000000025</v>
      </c>
      <c r="L879" s="55"/>
      <c r="M879" s="40">
        <v>5</v>
      </c>
      <c r="N879" s="41">
        <f t="shared" si="51"/>
        <v>1.2193599999999998</v>
      </c>
      <c r="O879" s="35"/>
      <c r="P879" s="6"/>
    </row>
    <row r="880" spans="1:16" x14ac:dyDescent="0.25">
      <c r="A880" s="54">
        <v>41401</v>
      </c>
      <c r="B880" s="40" t="s">
        <v>53</v>
      </c>
      <c r="C880" s="179" t="s">
        <v>38</v>
      </c>
      <c r="D880" s="5">
        <v>2</v>
      </c>
      <c r="E880" s="179" t="s">
        <v>522</v>
      </c>
      <c r="F880" s="179"/>
      <c r="G880" s="40">
        <v>13.622199999999999</v>
      </c>
      <c r="H880" s="40">
        <v>11.129099999999999</v>
      </c>
      <c r="I880" s="40">
        <v>4.4004000000000003</v>
      </c>
      <c r="J880" s="179">
        <f t="shared" si="49"/>
        <v>6.728699999999999</v>
      </c>
      <c r="K880" s="55">
        <f t="shared" si="52"/>
        <v>49.862000000000002</v>
      </c>
      <c r="L880" s="55"/>
      <c r="M880" s="40">
        <v>5</v>
      </c>
      <c r="N880" s="41">
        <f t="shared" si="51"/>
        <v>1.3457399999999997</v>
      </c>
      <c r="O880" s="35"/>
      <c r="P880" s="6"/>
    </row>
    <row r="881" spans="1:16" x14ac:dyDescent="0.25">
      <c r="A881" s="54">
        <v>41401</v>
      </c>
      <c r="B881" s="40" t="s">
        <v>53</v>
      </c>
      <c r="C881" s="179" t="s">
        <v>38</v>
      </c>
      <c r="D881" s="5">
        <v>2</v>
      </c>
      <c r="E881" s="179" t="s">
        <v>523</v>
      </c>
      <c r="F881" s="179"/>
      <c r="G881" s="40">
        <v>13.4658</v>
      </c>
      <c r="H881" s="40">
        <v>11.129</v>
      </c>
      <c r="I881" s="40">
        <v>4.4450000000000003</v>
      </c>
      <c r="J881" s="179">
        <f t="shared" si="49"/>
        <v>6.6839999999999993</v>
      </c>
      <c r="K881" s="55">
        <f t="shared" si="52"/>
        <v>46.736000000000004</v>
      </c>
      <c r="L881" s="55"/>
      <c r="M881" s="40">
        <v>5</v>
      </c>
      <c r="N881" s="41">
        <f t="shared" si="51"/>
        <v>1.3367999999999998</v>
      </c>
      <c r="O881" s="35"/>
      <c r="P881" s="6"/>
    </row>
    <row r="882" spans="1:16" x14ac:dyDescent="0.25">
      <c r="A882" s="54">
        <v>41401</v>
      </c>
      <c r="B882" s="40" t="s">
        <v>53</v>
      </c>
      <c r="C882" s="179" t="s">
        <v>38</v>
      </c>
      <c r="D882" s="5">
        <v>2</v>
      </c>
      <c r="E882" s="179" t="s">
        <v>524</v>
      </c>
      <c r="F882" s="179"/>
      <c r="G882" s="40">
        <v>13.7559</v>
      </c>
      <c r="H882" s="40">
        <v>11.204599999999999</v>
      </c>
      <c r="I882" s="40">
        <v>4.5087000000000002</v>
      </c>
      <c r="J882" s="179">
        <f t="shared" si="49"/>
        <v>6.6958999999999991</v>
      </c>
      <c r="K882" s="55">
        <f t="shared" si="52"/>
        <v>51.026000000000025</v>
      </c>
      <c r="L882" s="55"/>
      <c r="M882" s="40">
        <v>5</v>
      </c>
      <c r="N882" s="41">
        <f t="shared" si="51"/>
        <v>1.3391799999999998</v>
      </c>
      <c r="O882" s="35"/>
      <c r="P882" s="6"/>
    </row>
    <row r="883" spans="1:16" x14ac:dyDescent="0.25">
      <c r="A883" s="54">
        <v>41401</v>
      </c>
      <c r="B883" s="40" t="s">
        <v>53</v>
      </c>
      <c r="C883" s="179" t="s">
        <v>38</v>
      </c>
      <c r="D883" s="5">
        <v>2</v>
      </c>
      <c r="E883" s="179" t="s">
        <v>525</v>
      </c>
      <c r="F883" s="179"/>
      <c r="G883" s="40">
        <v>13.859</v>
      </c>
      <c r="H883" s="40">
        <v>11.451000000000001</v>
      </c>
      <c r="I883" s="40">
        <v>4.4973999999999998</v>
      </c>
      <c r="J883" s="179">
        <f t="shared" si="49"/>
        <v>6.9536000000000007</v>
      </c>
      <c r="K883" s="55">
        <f t="shared" si="52"/>
        <v>48.159999999999989</v>
      </c>
      <c r="L883" s="55"/>
      <c r="M883" s="40">
        <v>5</v>
      </c>
      <c r="N883" s="41">
        <f t="shared" si="51"/>
        <v>1.3907200000000002</v>
      </c>
      <c r="O883" s="35"/>
      <c r="P883" s="6"/>
    </row>
    <row r="884" spans="1:16" x14ac:dyDescent="0.25">
      <c r="A884" s="54">
        <v>41401</v>
      </c>
      <c r="B884" s="40" t="s">
        <v>53</v>
      </c>
      <c r="C884" s="179" t="s">
        <v>38</v>
      </c>
      <c r="D884" s="5">
        <v>2</v>
      </c>
      <c r="E884" s="179" t="s">
        <v>526</v>
      </c>
      <c r="F884" s="179"/>
      <c r="G884" s="40">
        <v>13.631500000000001</v>
      </c>
      <c r="H884" s="40">
        <v>11.4886</v>
      </c>
      <c r="I884" s="40">
        <v>4.4480000000000004</v>
      </c>
      <c r="J884" s="179">
        <f t="shared" si="49"/>
        <v>7.0405999999999995</v>
      </c>
      <c r="K884" s="55">
        <f t="shared" si="52"/>
        <v>42.858000000000018</v>
      </c>
      <c r="L884" s="55"/>
      <c r="M884" s="40">
        <v>5</v>
      </c>
      <c r="N884" s="41">
        <f t="shared" si="51"/>
        <v>1.4081199999999998</v>
      </c>
      <c r="O884" s="35"/>
      <c r="P884" s="6"/>
    </row>
    <row r="885" spans="1:16" x14ac:dyDescent="0.25">
      <c r="A885" s="54">
        <v>41401</v>
      </c>
      <c r="B885" s="40" t="s">
        <v>53</v>
      </c>
      <c r="C885" s="179" t="s">
        <v>38</v>
      </c>
      <c r="D885" s="5">
        <v>2</v>
      </c>
      <c r="E885" s="179" t="s">
        <v>527</v>
      </c>
      <c r="F885" s="179"/>
      <c r="G885" s="40">
        <v>13.5924</v>
      </c>
      <c r="H885" s="40">
        <v>11.4941</v>
      </c>
      <c r="I885" s="40">
        <v>4.4222999999999999</v>
      </c>
      <c r="J885" s="179">
        <f t="shared" si="49"/>
        <v>7.0717999999999996</v>
      </c>
      <c r="K885" s="55">
        <f t="shared" si="52"/>
        <v>41.966000000000001</v>
      </c>
      <c r="L885" s="55"/>
      <c r="M885" s="40">
        <v>5</v>
      </c>
      <c r="N885" s="41">
        <f t="shared" si="51"/>
        <v>1.4143599999999998</v>
      </c>
      <c r="O885" s="35"/>
      <c r="P885" s="6"/>
    </row>
    <row r="886" spans="1:16" x14ac:dyDescent="0.25">
      <c r="A886" s="54">
        <v>41401</v>
      </c>
      <c r="B886" s="40" t="s">
        <v>53</v>
      </c>
      <c r="C886" s="179" t="s">
        <v>38</v>
      </c>
      <c r="D886" s="5">
        <v>2</v>
      </c>
      <c r="E886" s="179" t="s">
        <v>566</v>
      </c>
      <c r="F886" s="179"/>
      <c r="G886" s="40">
        <v>13.0906</v>
      </c>
      <c r="H886" s="40">
        <v>11.129799999999999</v>
      </c>
      <c r="I886" s="40">
        <v>4.5118999999999998</v>
      </c>
      <c r="J886" s="179">
        <f t="shared" si="49"/>
        <v>6.6178999999999997</v>
      </c>
      <c r="K886" s="55">
        <f t="shared" si="52"/>
        <v>39.216000000000015</v>
      </c>
      <c r="L886" s="55"/>
      <c r="M886" s="40">
        <v>5</v>
      </c>
      <c r="N886" s="41">
        <f t="shared" si="51"/>
        <v>1.32358</v>
      </c>
      <c r="O886" s="35"/>
      <c r="P886" s="6"/>
    </row>
    <row r="887" spans="1:16" x14ac:dyDescent="0.25">
      <c r="A887" s="54">
        <v>41401</v>
      </c>
      <c r="B887" s="40" t="s">
        <v>53</v>
      </c>
      <c r="C887" s="179" t="s">
        <v>38</v>
      </c>
      <c r="D887" s="5">
        <v>2</v>
      </c>
      <c r="E887" s="179" t="s">
        <v>567</v>
      </c>
      <c r="F887" s="179"/>
      <c r="G887" s="40">
        <v>13.882300000000001</v>
      </c>
      <c r="H887" s="40">
        <v>11.7319</v>
      </c>
      <c r="I887" s="40">
        <v>4.4442000000000004</v>
      </c>
      <c r="J887" s="179">
        <f t="shared" si="49"/>
        <v>7.2876999999999992</v>
      </c>
      <c r="K887" s="55">
        <f t="shared" si="52"/>
        <v>43.008000000000024</v>
      </c>
      <c r="L887" s="55"/>
      <c r="M887" s="40">
        <v>5</v>
      </c>
      <c r="N887" s="41">
        <f t="shared" si="51"/>
        <v>1.4575399999999998</v>
      </c>
      <c r="O887" s="35"/>
      <c r="P887" s="6"/>
    </row>
    <row r="888" spans="1:16" x14ac:dyDescent="0.25">
      <c r="A888" s="54">
        <v>41401</v>
      </c>
      <c r="B888" s="40" t="s">
        <v>54</v>
      </c>
      <c r="C888" s="179" t="s">
        <v>38</v>
      </c>
      <c r="D888" s="5">
        <v>1</v>
      </c>
      <c r="E888" s="179" t="s">
        <v>521</v>
      </c>
      <c r="F888" s="179"/>
      <c r="G888" s="40">
        <v>13.9274</v>
      </c>
      <c r="H888" s="40">
        <v>11.3742</v>
      </c>
      <c r="I888" s="40">
        <v>4.4101999999999997</v>
      </c>
      <c r="J888" s="179">
        <f t="shared" si="49"/>
        <v>6.9640000000000004</v>
      </c>
      <c r="K888" s="55">
        <f t="shared" si="52"/>
        <v>51.064000000000007</v>
      </c>
      <c r="L888" s="55"/>
      <c r="M888" s="40">
        <v>5</v>
      </c>
      <c r="N888" s="41">
        <f t="shared" si="51"/>
        <v>1.3928</v>
      </c>
      <c r="O888" s="35"/>
      <c r="P888" s="6"/>
    </row>
    <row r="889" spans="1:16" x14ac:dyDescent="0.25">
      <c r="A889" s="54">
        <v>41401</v>
      </c>
      <c r="B889" s="40" t="s">
        <v>54</v>
      </c>
      <c r="C889" s="179" t="s">
        <v>38</v>
      </c>
      <c r="D889" s="5">
        <v>1</v>
      </c>
      <c r="E889" s="179" t="s">
        <v>522</v>
      </c>
      <c r="F889" s="179"/>
      <c r="G889" s="40">
        <v>14.017799999999999</v>
      </c>
      <c r="H889" s="40">
        <v>11.500999999999999</v>
      </c>
      <c r="I889" s="40">
        <v>4.4471999999999996</v>
      </c>
      <c r="J889" s="179">
        <f t="shared" si="49"/>
        <v>7.0537999999999998</v>
      </c>
      <c r="K889" s="55">
        <f t="shared" si="52"/>
        <v>50.335999999999999</v>
      </c>
      <c r="L889" s="55"/>
      <c r="M889" s="40">
        <v>5</v>
      </c>
      <c r="N889" s="41">
        <f t="shared" si="51"/>
        <v>1.41076</v>
      </c>
      <c r="O889" s="35"/>
      <c r="P889" s="6"/>
    </row>
    <row r="890" spans="1:16" x14ac:dyDescent="0.25">
      <c r="A890" s="54">
        <v>41401</v>
      </c>
      <c r="B890" s="40" t="s">
        <v>54</v>
      </c>
      <c r="C890" s="179" t="s">
        <v>38</v>
      </c>
      <c r="D890" s="5">
        <v>1</v>
      </c>
      <c r="E890" s="179" t="s">
        <v>523</v>
      </c>
      <c r="F890" s="179"/>
      <c r="G890" s="40">
        <v>13.7531</v>
      </c>
      <c r="H890" s="40">
        <v>11.1729</v>
      </c>
      <c r="I890" s="40">
        <v>4.3613999999999997</v>
      </c>
      <c r="J890" s="179">
        <f t="shared" si="49"/>
        <v>6.8115000000000006</v>
      </c>
      <c r="K890" s="55">
        <f t="shared" si="52"/>
        <v>51.603999999999999</v>
      </c>
      <c r="L890" s="55"/>
      <c r="M890" s="40">
        <v>5</v>
      </c>
      <c r="N890" s="41">
        <f t="shared" si="51"/>
        <v>1.3623000000000001</v>
      </c>
      <c r="O890" s="35"/>
      <c r="P890" s="6"/>
    </row>
    <row r="891" spans="1:16" x14ac:dyDescent="0.25">
      <c r="A891" s="54">
        <v>41401</v>
      </c>
      <c r="B891" s="40" t="s">
        <v>54</v>
      </c>
      <c r="C891" s="179" t="s">
        <v>38</v>
      </c>
      <c r="D891" s="5">
        <v>1</v>
      </c>
      <c r="E891" s="179" t="s">
        <v>524</v>
      </c>
      <c r="F891" s="179"/>
      <c r="G891" s="40">
        <v>14.108499999999999</v>
      </c>
      <c r="H891" s="40">
        <v>11.564500000000001</v>
      </c>
      <c r="I891" s="40">
        <v>4.3940999999999999</v>
      </c>
      <c r="J891" s="179">
        <f t="shared" si="49"/>
        <v>7.1704000000000008</v>
      </c>
      <c r="K891" s="55">
        <f t="shared" si="52"/>
        <v>50.879999999999974</v>
      </c>
      <c r="L891" s="55"/>
      <c r="M891" s="40">
        <v>5</v>
      </c>
      <c r="N891" s="41">
        <f t="shared" si="51"/>
        <v>1.4340800000000002</v>
      </c>
      <c r="O891" s="35"/>
      <c r="P891" s="6"/>
    </row>
    <row r="892" spans="1:16" x14ac:dyDescent="0.25">
      <c r="A892" s="54">
        <v>41401</v>
      </c>
      <c r="B892" s="40" t="s">
        <v>54</v>
      </c>
      <c r="C892" s="179" t="s">
        <v>38</v>
      </c>
      <c r="D892" s="5">
        <v>1</v>
      </c>
      <c r="E892" s="179" t="s">
        <v>525</v>
      </c>
      <c r="F892" s="179"/>
      <c r="G892" s="40">
        <v>14.4026</v>
      </c>
      <c r="H892" s="40">
        <v>11.9125</v>
      </c>
      <c r="I892" s="40">
        <v>4.4009</v>
      </c>
      <c r="J892" s="179">
        <f t="shared" si="49"/>
        <v>7.5115999999999996</v>
      </c>
      <c r="K892" s="55">
        <f t="shared" si="52"/>
        <v>49.802</v>
      </c>
      <c r="L892" s="55"/>
      <c r="M892" s="40">
        <v>5</v>
      </c>
      <c r="N892" s="41">
        <f t="shared" si="51"/>
        <v>1.5023199999999999</v>
      </c>
      <c r="O892" s="35"/>
      <c r="P892" s="6"/>
    </row>
    <row r="893" spans="1:16" x14ac:dyDescent="0.25">
      <c r="A893" s="54">
        <v>41401</v>
      </c>
      <c r="B893" s="40" t="s">
        <v>54</v>
      </c>
      <c r="C893" s="179" t="s">
        <v>38</v>
      </c>
      <c r="D893" s="5">
        <v>1</v>
      </c>
      <c r="E893" s="179" t="s">
        <v>526</v>
      </c>
      <c r="F893" s="179"/>
      <c r="G893" s="40">
        <v>13.892799999999999</v>
      </c>
      <c r="H893" s="40">
        <v>11.367900000000001</v>
      </c>
      <c r="I893" s="40">
        <v>4.4181999999999997</v>
      </c>
      <c r="J893" s="179">
        <f t="shared" si="49"/>
        <v>6.9497000000000009</v>
      </c>
      <c r="K893" s="55">
        <f t="shared" si="52"/>
        <v>50.497999999999976</v>
      </c>
      <c r="L893" s="55"/>
      <c r="M893" s="40">
        <v>5</v>
      </c>
      <c r="N893" s="41">
        <f t="shared" si="51"/>
        <v>1.3899400000000002</v>
      </c>
      <c r="O893" s="35"/>
      <c r="P893" s="6"/>
    </row>
    <row r="894" spans="1:16" x14ac:dyDescent="0.25">
      <c r="A894" s="54">
        <v>41401</v>
      </c>
      <c r="B894" s="40" t="s">
        <v>54</v>
      </c>
      <c r="C894" s="179" t="s">
        <v>38</v>
      </c>
      <c r="D894" s="5">
        <v>1</v>
      </c>
      <c r="E894" s="179" t="s">
        <v>527</v>
      </c>
      <c r="F894" s="179"/>
      <c r="G894" s="40">
        <v>13.966900000000001</v>
      </c>
      <c r="H894" s="40">
        <v>11.3241</v>
      </c>
      <c r="I894" s="40">
        <v>4.4904999999999999</v>
      </c>
      <c r="J894" s="179">
        <f t="shared" si="49"/>
        <v>6.8335999999999997</v>
      </c>
      <c r="K894" s="55">
        <f t="shared" si="52"/>
        <v>52.856000000000016</v>
      </c>
      <c r="L894" s="55"/>
      <c r="M894" s="40">
        <v>5</v>
      </c>
      <c r="N894" s="41">
        <f t="shared" si="51"/>
        <v>1.3667199999999999</v>
      </c>
      <c r="O894" s="35"/>
      <c r="P894" s="6"/>
    </row>
    <row r="895" spans="1:16" x14ac:dyDescent="0.25">
      <c r="A895" s="54">
        <v>41401</v>
      </c>
      <c r="B895" s="40" t="s">
        <v>54</v>
      </c>
      <c r="C895" s="179" t="s">
        <v>38</v>
      </c>
      <c r="D895" s="5">
        <v>1</v>
      </c>
      <c r="E895" s="179" t="s">
        <v>528</v>
      </c>
      <c r="F895" s="179"/>
      <c r="G895" s="40">
        <v>13.669600000000001</v>
      </c>
      <c r="H895" s="40">
        <v>11.210699999999999</v>
      </c>
      <c r="I895" s="40">
        <v>4.4847999999999999</v>
      </c>
      <c r="J895" s="179">
        <f t="shared" si="49"/>
        <v>6.7258999999999993</v>
      </c>
      <c r="K895" s="55">
        <f t="shared" si="52"/>
        <v>49.178000000000033</v>
      </c>
      <c r="L895" s="55"/>
      <c r="M895" s="40">
        <v>5</v>
      </c>
      <c r="N895" s="41">
        <f t="shared" si="51"/>
        <v>1.3451799999999998</v>
      </c>
      <c r="O895" s="35"/>
      <c r="P895" s="6"/>
    </row>
    <row r="896" spans="1:16" x14ac:dyDescent="0.25">
      <c r="A896" s="54">
        <v>41401</v>
      </c>
      <c r="B896" s="40" t="s">
        <v>54</v>
      </c>
      <c r="C896" s="179" t="s">
        <v>38</v>
      </c>
      <c r="D896" s="5">
        <v>1</v>
      </c>
      <c r="E896" s="179" t="s">
        <v>529</v>
      </c>
      <c r="F896" s="179"/>
      <c r="G896" s="40">
        <v>14.2812</v>
      </c>
      <c r="H896" s="40">
        <v>11.663600000000001</v>
      </c>
      <c r="I896" s="40">
        <v>4.4036999999999997</v>
      </c>
      <c r="J896" s="179">
        <f t="shared" si="49"/>
        <v>7.2599000000000009</v>
      </c>
      <c r="K896" s="55">
        <f t="shared" si="52"/>
        <v>52.35199999999999</v>
      </c>
      <c r="L896" s="55"/>
      <c r="M896" s="40">
        <v>5</v>
      </c>
      <c r="N896" s="41">
        <f t="shared" si="51"/>
        <v>1.4519800000000003</v>
      </c>
      <c r="O896" s="35"/>
      <c r="P896" s="6"/>
    </row>
    <row r="897" spans="1:16" x14ac:dyDescent="0.25">
      <c r="A897" s="54">
        <v>41401</v>
      </c>
      <c r="B897" s="40" t="s">
        <v>54</v>
      </c>
      <c r="C897" s="179" t="s">
        <v>38</v>
      </c>
      <c r="D897" s="5">
        <v>1</v>
      </c>
      <c r="E897" s="179" t="s">
        <v>530</v>
      </c>
      <c r="F897" s="179"/>
      <c r="G897" s="40">
        <v>14.2003</v>
      </c>
      <c r="H897" s="40">
        <v>11.5815</v>
      </c>
      <c r="I897" s="40">
        <v>4.3901000000000003</v>
      </c>
      <c r="J897" s="179">
        <f t="shared" si="49"/>
        <v>7.1913999999999998</v>
      </c>
      <c r="K897" s="55">
        <f t="shared" si="52"/>
        <v>52.375999999999998</v>
      </c>
      <c r="L897" s="55"/>
      <c r="M897" s="40">
        <v>5</v>
      </c>
      <c r="N897" s="41">
        <f t="shared" si="51"/>
        <v>1.43828</v>
      </c>
      <c r="O897" s="35"/>
      <c r="P897" s="6"/>
    </row>
    <row r="898" spans="1:16" x14ac:dyDescent="0.25">
      <c r="A898" s="54">
        <v>41401</v>
      </c>
      <c r="B898" s="40" t="s">
        <v>54</v>
      </c>
      <c r="C898" s="179" t="s">
        <v>38</v>
      </c>
      <c r="D898" s="5">
        <v>1</v>
      </c>
      <c r="E898" s="179" t="s">
        <v>531</v>
      </c>
      <c r="F898" s="179"/>
      <c r="G898" s="40">
        <v>13.8247</v>
      </c>
      <c r="H898" s="40">
        <v>11.366899999999999</v>
      </c>
      <c r="I898" s="40">
        <v>4.4249999999999998</v>
      </c>
      <c r="J898" s="179">
        <f t="shared" si="49"/>
        <v>6.9418999999999995</v>
      </c>
      <c r="K898" s="55">
        <f t="shared" si="52"/>
        <v>49.156000000000013</v>
      </c>
      <c r="L898" s="55"/>
      <c r="M898" s="40">
        <v>5</v>
      </c>
      <c r="N898" s="41">
        <f t="shared" si="51"/>
        <v>1.3883799999999999</v>
      </c>
      <c r="O898" s="35"/>
      <c r="P898" s="6"/>
    </row>
    <row r="899" spans="1:16" x14ac:dyDescent="0.25">
      <c r="A899" s="54">
        <v>41401</v>
      </c>
      <c r="B899" s="40" t="s">
        <v>54</v>
      </c>
      <c r="C899" s="179" t="s">
        <v>38</v>
      </c>
      <c r="D899" s="5">
        <v>1</v>
      </c>
      <c r="E899" s="179" t="s">
        <v>532</v>
      </c>
      <c r="F899" s="179"/>
      <c r="G899" s="40">
        <v>14.0792</v>
      </c>
      <c r="H899" s="40">
        <v>11.438800000000001</v>
      </c>
      <c r="I899" s="40">
        <v>4.3654999999999999</v>
      </c>
      <c r="J899" s="179">
        <f t="shared" si="49"/>
        <v>7.0733000000000006</v>
      </c>
      <c r="K899" s="55">
        <f t="shared" si="52"/>
        <v>52.807999999999993</v>
      </c>
      <c r="L899" s="55"/>
      <c r="M899" s="40">
        <v>5</v>
      </c>
      <c r="N899" s="41">
        <f t="shared" si="51"/>
        <v>1.41466</v>
      </c>
      <c r="O899" s="35"/>
      <c r="P899" s="6"/>
    </row>
    <row r="900" spans="1:16" x14ac:dyDescent="0.25">
      <c r="A900" s="54">
        <v>41401</v>
      </c>
      <c r="B900" s="40" t="s">
        <v>54</v>
      </c>
      <c r="C900" s="179" t="s">
        <v>38</v>
      </c>
      <c r="D900" s="5">
        <v>1</v>
      </c>
      <c r="E900" s="179" t="s">
        <v>568</v>
      </c>
      <c r="F900" s="179"/>
      <c r="G900" s="40">
        <v>14.228899999999999</v>
      </c>
      <c r="H900" s="40">
        <v>11.6035</v>
      </c>
      <c r="I900" s="40">
        <v>4.4307999999999996</v>
      </c>
      <c r="J900" s="179">
        <f t="shared" si="49"/>
        <v>7.1727000000000007</v>
      </c>
      <c r="K900" s="55">
        <f t="shared" si="52"/>
        <v>52.507999999999981</v>
      </c>
      <c r="L900" s="55"/>
      <c r="M900" s="40">
        <v>5</v>
      </c>
      <c r="N900" s="41">
        <f t="shared" si="51"/>
        <v>1.4345400000000001</v>
      </c>
      <c r="O900" s="35"/>
      <c r="P900" s="6"/>
    </row>
    <row r="901" spans="1:16" x14ac:dyDescent="0.25">
      <c r="A901" s="54">
        <v>41401</v>
      </c>
      <c r="B901" s="40" t="s">
        <v>54</v>
      </c>
      <c r="C901" s="179" t="s">
        <v>38</v>
      </c>
      <c r="D901" s="5">
        <v>1</v>
      </c>
      <c r="E901" s="179" t="s">
        <v>569</v>
      </c>
      <c r="F901" s="179"/>
      <c r="G901" s="40">
        <v>13.8446</v>
      </c>
      <c r="H901" s="40">
        <v>11.2585</v>
      </c>
      <c r="I901" s="40">
        <v>4.4005000000000001</v>
      </c>
      <c r="J901" s="179">
        <f t="shared" si="49"/>
        <v>6.8579999999999997</v>
      </c>
      <c r="K901" s="55">
        <f t="shared" si="52"/>
        <v>51.722000000000001</v>
      </c>
      <c r="L901" s="55"/>
      <c r="M901" s="40">
        <v>5</v>
      </c>
      <c r="N901" s="41">
        <f t="shared" si="51"/>
        <v>1.3715999999999999</v>
      </c>
      <c r="O901" s="35"/>
      <c r="P901" s="6"/>
    </row>
    <row r="902" spans="1:16" x14ac:dyDescent="0.25">
      <c r="A902" s="54">
        <v>41401</v>
      </c>
      <c r="B902" s="40" t="s">
        <v>54</v>
      </c>
      <c r="C902" s="179" t="s">
        <v>38</v>
      </c>
      <c r="D902" s="5">
        <v>1</v>
      </c>
      <c r="E902" s="179" t="s">
        <v>570</v>
      </c>
      <c r="F902" s="179"/>
      <c r="G902" s="40">
        <v>14.137700000000001</v>
      </c>
      <c r="H902" s="40">
        <v>11.4892</v>
      </c>
      <c r="I902" s="40">
        <v>4.4196</v>
      </c>
      <c r="J902" s="179">
        <f t="shared" si="49"/>
        <v>7.0696000000000003</v>
      </c>
      <c r="K902" s="55">
        <f t="shared" si="52"/>
        <v>52.970000000000006</v>
      </c>
      <c r="L902" s="55"/>
      <c r="M902" s="40">
        <v>5</v>
      </c>
      <c r="N902" s="41">
        <f t="shared" si="51"/>
        <v>1.4139200000000001</v>
      </c>
      <c r="O902" s="35"/>
      <c r="P902" s="6"/>
    </row>
    <row r="903" spans="1:16" x14ac:dyDescent="0.25">
      <c r="A903" s="54">
        <v>41401</v>
      </c>
      <c r="B903" s="40" t="s">
        <v>54</v>
      </c>
      <c r="C903" s="179" t="s">
        <v>38</v>
      </c>
      <c r="D903" s="5">
        <v>1</v>
      </c>
      <c r="E903" s="179" t="s">
        <v>571</v>
      </c>
      <c r="F903" s="179"/>
      <c r="G903" s="40">
        <v>14.2532</v>
      </c>
      <c r="H903" s="40">
        <v>11.6067</v>
      </c>
      <c r="I903" s="40">
        <v>4.4157999999999999</v>
      </c>
      <c r="J903" s="179">
        <f t="shared" si="49"/>
        <v>7.1909000000000001</v>
      </c>
      <c r="K903" s="55">
        <f t="shared" si="52"/>
        <v>52.929999999999993</v>
      </c>
      <c r="L903" s="55"/>
      <c r="M903" s="40">
        <v>5</v>
      </c>
      <c r="N903" s="41">
        <f t="shared" si="51"/>
        <v>1.43818</v>
      </c>
      <c r="O903" s="35"/>
      <c r="P903" s="6"/>
    </row>
    <row r="904" spans="1:16" x14ac:dyDescent="0.25">
      <c r="A904" s="54">
        <v>41401</v>
      </c>
      <c r="B904" s="40" t="s">
        <v>54</v>
      </c>
      <c r="C904" s="179" t="s">
        <v>38</v>
      </c>
      <c r="D904" s="5">
        <v>1</v>
      </c>
      <c r="E904" s="179" t="s">
        <v>572</v>
      </c>
      <c r="F904" s="179"/>
      <c r="G904" s="40">
        <v>13.8711</v>
      </c>
      <c r="H904" s="40">
        <v>11.3436</v>
      </c>
      <c r="I904" s="40">
        <v>4.3902000000000001</v>
      </c>
      <c r="J904" s="179">
        <f t="shared" si="49"/>
        <v>6.9534000000000002</v>
      </c>
      <c r="K904" s="55">
        <f t="shared" si="52"/>
        <v>50.55</v>
      </c>
      <c r="L904" s="55"/>
      <c r="M904" s="40">
        <v>5</v>
      </c>
      <c r="N904" s="41">
        <f t="shared" si="51"/>
        <v>1.3906800000000001</v>
      </c>
      <c r="O904" s="35"/>
      <c r="P904" s="6"/>
    </row>
    <row r="905" spans="1:16" x14ac:dyDescent="0.25">
      <c r="A905" s="54">
        <v>41401</v>
      </c>
      <c r="B905" s="40" t="s">
        <v>54</v>
      </c>
      <c r="C905" s="179" t="s">
        <v>38</v>
      </c>
      <c r="D905" s="5">
        <v>1</v>
      </c>
      <c r="E905" s="179" t="s">
        <v>549</v>
      </c>
      <c r="F905" s="179"/>
      <c r="G905" s="40">
        <v>14.173299999999999</v>
      </c>
      <c r="H905" s="40">
        <v>11.519500000000001</v>
      </c>
      <c r="I905" s="40">
        <v>4.4752999999999998</v>
      </c>
      <c r="J905" s="179">
        <f t="shared" ref="J905:J931" si="53">+H905-I905</f>
        <v>7.0442000000000009</v>
      </c>
      <c r="K905" s="55">
        <f t="shared" ref="K905:K931" si="54">100*(G905-H905)/M905</f>
        <v>53.075999999999979</v>
      </c>
      <c r="L905" s="55"/>
      <c r="M905" s="40">
        <v>5</v>
      </c>
      <c r="N905" s="41">
        <f t="shared" si="51"/>
        <v>1.4088400000000001</v>
      </c>
      <c r="O905" s="35"/>
      <c r="P905" s="6"/>
    </row>
    <row r="906" spans="1:16" x14ac:dyDescent="0.25">
      <c r="A906" s="54">
        <v>41401</v>
      </c>
      <c r="B906" s="40" t="s">
        <v>54</v>
      </c>
      <c r="C906" s="179" t="s">
        <v>38</v>
      </c>
      <c r="D906" s="5">
        <v>1</v>
      </c>
      <c r="E906" s="179" t="s">
        <v>550</v>
      </c>
      <c r="F906" s="179"/>
      <c r="G906" s="40">
        <v>13.745799999999999</v>
      </c>
      <c r="H906" s="40">
        <v>11.2294</v>
      </c>
      <c r="I906" s="40">
        <v>4.3874000000000004</v>
      </c>
      <c r="J906" s="179">
        <f t="shared" si="53"/>
        <v>6.8419999999999996</v>
      </c>
      <c r="K906" s="55">
        <f t="shared" si="54"/>
        <v>50.327999999999982</v>
      </c>
      <c r="L906" s="55"/>
      <c r="M906" s="40">
        <v>5</v>
      </c>
      <c r="N906" s="41">
        <f t="shared" si="51"/>
        <v>1.3683999999999998</v>
      </c>
      <c r="O906" s="35"/>
      <c r="P906" s="6"/>
    </row>
    <row r="907" spans="1:16" x14ac:dyDescent="0.25">
      <c r="A907" s="54">
        <v>41401</v>
      </c>
      <c r="B907" s="40" t="s">
        <v>54</v>
      </c>
      <c r="C907" s="179" t="s">
        <v>38</v>
      </c>
      <c r="D907" s="5">
        <v>1</v>
      </c>
      <c r="E907" s="179" t="s">
        <v>551</v>
      </c>
      <c r="F907" s="179"/>
      <c r="G907" s="40">
        <v>13.6021</v>
      </c>
      <c r="H907" s="40">
        <v>11.048299999999999</v>
      </c>
      <c r="I907" s="40">
        <v>4.4547999999999996</v>
      </c>
      <c r="J907" s="179">
        <f t="shared" si="53"/>
        <v>6.5934999999999997</v>
      </c>
      <c r="K907" s="55">
        <f t="shared" si="54"/>
        <v>51.076000000000015</v>
      </c>
      <c r="L907" s="55"/>
      <c r="M907" s="40">
        <v>5</v>
      </c>
      <c r="N907" s="41">
        <f t="shared" si="51"/>
        <v>1.3187</v>
      </c>
      <c r="O907" s="35"/>
      <c r="P907" s="6"/>
    </row>
    <row r="908" spans="1:16" x14ac:dyDescent="0.25">
      <c r="A908" s="54">
        <v>41401</v>
      </c>
      <c r="B908" s="40" t="s">
        <v>54</v>
      </c>
      <c r="C908" s="179" t="s">
        <v>38</v>
      </c>
      <c r="D908" s="5">
        <v>1</v>
      </c>
      <c r="E908" s="179" t="s">
        <v>573</v>
      </c>
      <c r="F908" s="179"/>
      <c r="G908" s="40">
        <v>13.6426</v>
      </c>
      <c r="H908" s="40">
        <v>11.1655</v>
      </c>
      <c r="I908" s="40">
        <v>4.4538000000000002</v>
      </c>
      <c r="J908" s="179">
        <f t="shared" si="53"/>
        <v>6.7116999999999996</v>
      </c>
      <c r="K908" s="55">
        <f t="shared" si="54"/>
        <v>49.542000000000002</v>
      </c>
      <c r="L908" s="55"/>
      <c r="M908" s="40">
        <v>5</v>
      </c>
      <c r="N908" s="41">
        <f t="shared" si="51"/>
        <v>1.3423399999999999</v>
      </c>
      <c r="O908" s="35"/>
      <c r="P908" s="6"/>
    </row>
    <row r="909" spans="1:16" x14ac:dyDescent="0.25">
      <c r="A909" s="54">
        <v>41401</v>
      </c>
      <c r="B909" s="40" t="s">
        <v>54</v>
      </c>
      <c r="C909" s="179" t="s">
        <v>38</v>
      </c>
      <c r="D909" s="5">
        <v>1</v>
      </c>
      <c r="E909" s="179" t="s">
        <v>574</v>
      </c>
      <c r="F909" s="179"/>
      <c r="G909" s="40">
        <v>13.936500000000001</v>
      </c>
      <c r="H909" s="40">
        <v>11.5535</v>
      </c>
      <c r="I909" s="40">
        <v>4.4561000000000002</v>
      </c>
      <c r="J909" s="179">
        <f t="shared" si="53"/>
        <v>7.0973999999999995</v>
      </c>
      <c r="K909" s="55">
        <f t="shared" si="54"/>
        <v>47.660000000000018</v>
      </c>
      <c r="L909" s="55"/>
      <c r="M909" s="40">
        <v>5</v>
      </c>
      <c r="N909" s="41">
        <f t="shared" si="51"/>
        <v>1.4194799999999999</v>
      </c>
      <c r="O909" s="35"/>
      <c r="P909" s="6"/>
    </row>
    <row r="910" spans="1:16" x14ac:dyDescent="0.25">
      <c r="A910" s="54">
        <v>41401</v>
      </c>
      <c r="B910" s="40" t="s">
        <v>54</v>
      </c>
      <c r="C910" s="179" t="s">
        <v>38</v>
      </c>
      <c r="D910" s="5">
        <v>1</v>
      </c>
      <c r="E910" s="179" t="s">
        <v>575</v>
      </c>
      <c r="F910" s="179"/>
      <c r="G910" s="40">
        <v>13.9727</v>
      </c>
      <c r="H910" s="40">
        <v>11.5304</v>
      </c>
      <c r="I910" s="40">
        <v>4.4116999999999997</v>
      </c>
      <c r="J910" s="179">
        <f t="shared" si="53"/>
        <v>7.1187000000000005</v>
      </c>
      <c r="K910" s="55">
        <f t="shared" si="54"/>
        <v>48.845999999999989</v>
      </c>
      <c r="L910" s="55"/>
      <c r="M910" s="40">
        <v>5</v>
      </c>
      <c r="N910" s="41">
        <f t="shared" si="51"/>
        <v>1.42374</v>
      </c>
      <c r="O910" s="35"/>
      <c r="P910" s="6"/>
    </row>
    <row r="911" spans="1:16" x14ac:dyDescent="0.25">
      <c r="A911" s="54">
        <v>41401</v>
      </c>
      <c r="B911" s="40" t="s">
        <v>54</v>
      </c>
      <c r="C911" s="179" t="s">
        <v>38</v>
      </c>
      <c r="D911" s="5">
        <v>1</v>
      </c>
      <c r="E911" s="179" t="s">
        <v>576</v>
      </c>
      <c r="F911" s="179"/>
      <c r="G911" s="40">
        <v>13.5052</v>
      </c>
      <c r="H911" s="40">
        <v>11.188499999999999</v>
      </c>
      <c r="I911" s="40">
        <v>4.3998999999999997</v>
      </c>
      <c r="J911" s="179">
        <f t="shared" si="53"/>
        <v>6.7885999999999997</v>
      </c>
      <c r="K911" s="55">
        <f t="shared" si="54"/>
        <v>46.334000000000017</v>
      </c>
      <c r="L911" s="55"/>
      <c r="M911" s="40">
        <v>5</v>
      </c>
      <c r="N911" s="41">
        <f t="shared" si="51"/>
        <v>1.35772</v>
      </c>
      <c r="O911" s="35"/>
      <c r="P911" s="6"/>
    </row>
    <row r="912" spans="1:16" x14ac:dyDescent="0.25">
      <c r="A912" s="54">
        <v>41401</v>
      </c>
      <c r="B912" s="40" t="s">
        <v>54</v>
      </c>
      <c r="C912" s="179" t="s">
        <v>38</v>
      </c>
      <c r="D912" s="5">
        <v>2</v>
      </c>
      <c r="E912" s="179" t="s">
        <v>453</v>
      </c>
      <c r="F912" s="179"/>
      <c r="G912" s="40">
        <v>13.682</v>
      </c>
      <c r="H912" s="40">
        <v>11.201499999999999</v>
      </c>
      <c r="I912" s="40">
        <v>4.3617999999999997</v>
      </c>
      <c r="J912" s="179">
        <f t="shared" si="53"/>
        <v>6.8396999999999997</v>
      </c>
      <c r="K912" s="55">
        <f t="shared" si="54"/>
        <v>49.610000000000021</v>
      </c>
      <c r="L912" s="55"/>
      <c r="M912" s="40">
        <v>5</v>
      </c>
      <c r="N912" s="41">
        <f t="shared" si="51"/>
        <v>1.3679399999999999</v>
      </c>
      <c r="O912" s="35"/>
      <c r="P912" s="6"/>
    </row>
    <row r="913" spans="1:16" x14ac:dyDescent="0.25">
      <c r="A913" s="54">
        <v>41401</v>
      </c>
      <c r="B913" s="40" t="s">
        <v>54</v>
      </c>
      <c r="C913" s="179" t="s">
        <v>38</v>
      </c>
      <c r="D913" s="5">
        <v>2</v>
      </c>
      <c r="E913" s="179" t="s">
        <v>454</v>
      </c>
      <c r="F913" s="179"/>
      <c r="G913" s="40">
        <v>13.702999999999999</v>
      </c>
      <c r="H913" s="40">
        <v>11.443</v>
      </c>
      <c r="I913" s="40">
        <v>4.4036</v>
      </c>
      <c r="J913" s="179">
        <f t="shared" si="53"/>
        <v>7.0393999999999997</v>
      </c>
      <c r="K913" s="55">
        <f t="shared" si="54"/>
        <v>45.199999999999996</v>
      </c>
      <c r="L913" s="55"/>
      <c r="M913" s="40">
        <v>5</v>
      </c>
      <c r="N913" s="41">
        <f t="shared" si="51"/>
        <v>1.40788</v>
      </c>
      <c r="O913" s="35"/>
      <c r="P913" s="6"/>
    </row>
    <row r="914" spans="1:16" x14ac:dyDescent="0.25">
      <c r="A914" s="54">
        <v>41401</v>
      </c>
      <c r="B914" s="40" t="s">
        <v>54</v>
      </c>
      <c r="C914" s="179" t="s">
        <v>38</v>
      </c>
      <c r="D914" s="5">
        <v>2</v>
      </c>
      <c r="E914" s="179" t="s">
        <v>455</v>
      </c>
      <c r="F914" s="179"/>
      <c r="G914" s="40">
        <v>13.652100000000001</v>
      </c>
      <c r="H914" s="40">
        <v>11.476000000000001</v>
      </c>
      <c r="I914" s="40">
        <v>4.3723999999999998</v>
      </c>
      <c r="J914" s="179">
        <f t="shared" si="53"/>
        <v>7.103600000000001</v>
      </c>
      <c r="K914" s="55">
        <f t="shared" si="54"/>
        <v>43.521999999999998</v>
      </c>
      <c r="L914" s="55"/>
      <c r="M914" s="40">
        <v>5</v>
      </c>
      <c r="N914" s="41">
        <f t="shared" si="51"/>
        <v>1.4207200000000002</v>
      </c>
      <c r="O914" s="35"/>
      <c r="P914" s="6"/>
    </row>
    <row r="915" spans="1:16" x14ac:dyDescent="0.25">
      <c r="A915" s="54">
        <v>41401</v>
      </c>
      <c r="B915" s="40" t="s">
        <v>54</v>
      </c>
      <c r="C915" s="179" t="s">
        <v>38</v>
      </c>
      <c r="D915" s="5">
        <v>2</v>
      </c>
      <c r="E915" s="179" t="s">
        <v>465</v>
      </c>
      <c r="F915" s="179"/>
      <c r="G915" s="40">
        <v>13.923299999999999</v>
      </c>
      <c r="H915" s="40">
        <v>11.6145</v>
      </c>
      <c r="I915" s="40">
        <v>4.4702000000000002</v>
      </c>
      <c r="J915" s="179">
        <f t="shared" si="53"/>
        <v>7.1442999999999994</v>
      </c>
      <c r="K915" s="55">
        <f t="shared" si="54"/>
        <v>46.175999999999995</v>
      </c>
      <c r="L915" s="55"/>
      <c r="M915" s="40">
        <v>5</v>
      </c>
      <c r="N915" s="41">
        <f t="shared" si="51"/>
        <v>1.4288599999999998</v>
      </c>
      <c r="O915" s="35"/>
      <c r="P915" s="6"/>
    </row>
    <row r="916" spans="1:16" x14ac:dyDescent="0.25">
      <c r="A916" s="54">
        <v>41401</v>
      </c>
      <c r="B916" s="40" t="s">
        <v>54</v>
      </c>
      <c r="C916" s="179" t="s">
        <v>38</v>
      </c>
      <c r="D916" s="5">
        <v>2</v>
      </c>
      <c r="E916" s="179" t="s">
        <v>466</v>
      </c>
      <c r="F916" s="179"/>
      <c r="G916" s="40">
        <v>13.839</v>
      </c>
      <c r="H916" s="40">
        <v>11.6107</v>
      </c>
      <c r="I916" s="40">
        <v>4.4893000000000001</v>
      </c>
      <c r="J916" s="179">
        <f t="shared" si="53"/>
        <v>7.1213999999999995</v>
      </c>
      <c r="K916" s="55">
        <f t="shared" si="54"/>
        <v>44.566000000000017</v>
      </c>
      <c r="L916" s="55"/>
      <c r="M916" s="40">
        <v>5</v>
      </c>
      <c r="N916" s="41">
        <f t="shared" si="51"/>
        <v>1.42428</v>
      </c>
      <c r="O916" s="35"/>
      <c r="P916" s="6"/>
    </row>
    <row r="917" spans="1:16" x14ac:dyDescent="0.25">
      <c r="A917" s="54">
        <v>41401</v>
      </c>
      <c r="B917" s="40" t="s">
        <v>54</v>
      </c>
      <c r="C917" s="179" t="s">
        <v>38</v>
      </c>
      <c r="D917" s="5">
        <v>2</v>
      </c>
      <c r="E917" s="179" t="s">
        <v>490</v>
      </c>
      <c r="F917" s="179"/>
      <c r="G917" s="40">
        <v>13.693199999999999</v>
      </c>
      <c r="H917" s="40">
        <v>11.6022</v>
      </c>
      <c r="I917" s="40">
        <v>4.4225000000000003</v>
      </c>
      <c r="J917" s="179">
        <f t="shared" si="53"/>
        <v>7.1796999999999995</v>
      </c>
      <c r="K917" s="55">
        <f t="shared" si="54"/>
        <v>41.819999999999986</v>
      </c>
      <c r="L917" s="55"/>
      <c r="M917" s="40">
        <v>5</v>
      </c>
      <c r="N917" s="41">
        <f t="shared" si="51"/>
        <v>1.43594</v>
      </c>
      <c r="O917" s="35"/>
      <c r="P917" s="6"/>
    </row>
    <row r="918" spans="1:16" x14ac:dyDescent="0.25">
      <c r="A918" s="54">
        <v>41401</v>
      </c>
      <c r="B918" s="40" t="s">
        <v>54</v>
      </c>
      <c r="C918" s="179" t="s">
        <v>38</v>
      </c>
      <c r="D918" s="5">
        <v>2</v>
      </c>
      <c r="E918" s="179" t="s">
        <v>508</v>
      </c>
      <c r="F918" s="179"/>
      <c r="G918" s="40">
        <v>13.7645</v>
      </c>
      <c r="H918" s="40">
        <v>11.565</v>
      </c>
      <c r="I918" s="40">
        <v>4.4463999999999997</v>
      </c>
      <c r="J918" s="179">
        <f t="shared" si="53"/>
        <v>7.1185999999999998</v>
      </c>
      <c r="K918" s="55">
        <f t="shared" si="54"/>
        <v>43.990000000000009</v>
      </c>
      <c r="L918" s="55"/>
      <c r="M918" s="40">
        <v>5</v>
      </c>
      <c r="N918" s="41">
        <f t="shared" si="51"/>
        <v>1.4237199999999999</v>
      </c>
      <c r="O918" s="35"/>
      <c r="P918" s="6"/>
    </row>
    <row r="919" spans="1:16" x14ac:dyDescent="0.25">
      <c r="A919" s="54">
        <v>41401</v>
      </c>
      <c r="B919" s="40" t="s">
        <v>54</v>
      </c>
      <c r="C919" s="179" t="s">
        <v>38</v>
      </c>
      <c r="D919" s="5">
        <v>2</v>
      </c>
      <c r="E919" s="179" t="s">
        <v>509</v>
      </c>
      <c r="F919" s="179"/>
      <c r="G919" s="40">
        <v>13.309100000000001</v>
      </c>
      <c r="H919" s="40">
        <v>11.272</v>
      </c>
      <c r="I919" s="40">
        <v>4.3962000000000003</v>
      </c>
      <c r="J919" s="179">
        <f t="shared" si="53"/>
        <v>6.8757999999999999</v>
      </c>
      <c r="K919" s="55">
        <f t="shared" si="54"/>
        <v>40.742000000000012</v>
      </c>
      <c r="L919" s="55"/>
      <c r="M919" s="40">
        <v>5</v>
      </c>
      <c r="N919" s="41">
        <f t="shared" si="51"/>
        <v>1.3751599999999999</v>
      </c>
      <c r="O919" s="35"/>
      <c r="P919" s="6"/>
    </row>
    <row r="920" spans="1:16" x14ac:dyDescent="0.25">
      <c r="A920" s="54">
        <v>41401</v>
      </c>
      <c r="B920" s="40" t="s">
        <v>54</v>
      </c>
      <c r="C920" s="179" t="s">
        <v>38</v>
      </c>
      <c r="D920" s="5">
        <v>2</v>
      </c>
      <c r="E920" s="179" t="s">
        <v>510</v>
      </c>
      <c r="F920" s="179"/>
      <c r="G920" s="40">
        <v>13.9642</v>
      </c>
      <c r="H920" s="56">
        <v>11.7265</v>
      </c>
      <c r="I920" s="40">
        <v>4.4972000000000003</v>
      </c>
      <c r="J920" s="179">
        <f t="shared" si="53"/>
        <v>7.2292999999999994</v>
      </c>
      <c r="K920" s="55">
        <f t="shared" si="54"/>
        <v>44.754000000000005</v>
      </c>
      <c r="L920" s="55"/>
      <c r="M920" s="40">
        <v>5</v>
      </c>
      <c r="N920" s="41">
        <f t="shared" si="51"/>
        <v>1.4458599999999999</v>
      </c>
      <c r="O920" s="35"/>
      <c r="P920" s="6"/>
    </row>
    <row r="921" spans="1:16" x14ac:dyDescent="0.25">
      <c r="A921" s="54">
        <v>41401</v>
      </c>
      <c r="B921" s="40" t="s">
        <v>54</v>
      </c>
      <c r="C921" s="179" t="s">
        <v>38</v>
      </c>
      <c r="D921" s="5">
        <v>2</v>
      </c>
      <c r="E921" s="179" t="s">
        <v>511</v>
      </c>
      <c r="F921" s="179"/>
      <c r="G921" s="40">
        <v>13.7546</v>
      </c>
      <c r="H921" s="40">
        <v>11.5267</v>
      </c>
      <c r="I921" s="40">
        <v>4.4531000000000001</v>
      </c>
      <c r="J921" s="179">
        <f t="shared" si="53"/>
        <v>7.0735999999999999</v>
      </c>
      <c r="K921" s="55">
        <f t="shared" si="54"/>
        <v>44.558</v>
      </c>
      <c r="L921" s="55"/>
      <c r="M921" s="40">
        <v>5</v>
      </c>
      <c r="N921" s="41">
        <f t="shared" ref="N921:N984" si="55">J921/M921</f>
        <v>1.41472</v>
      </c>
      <c r="O921" s="35"/>
      <c r="P921" s="6"/>
    </row>
    <row r="922" spans="1:16" x14ac:dyDescent="0.25">
      <c r="A922" s="54">
        <v>41401</v>
      </c>
      <c r="B922" s="40" t="s">
        <v>54</v>
      </c>
      <c r="C922" s="179" t="s">
        <v>38</v>
      </c>
      <c r="D922" s="5">
        <v>2</v>
      </c>
      <c r="E922" s="179" t="s">
        <v>577</v>
      </c>
      <c r="F922" s="179"/>
      <c r="G922" s="40">
        <v>13.809699999999999</v>
      </c>
      <c r="H922" s="40">
        <v>11.424799999999999</v>
      </c>
      <c r="I922" s="40">
        <v>4.4118000000000004</v>
      </c>
      <c r="J922" s="179">
        <f t="shared" si="53"/>
        <v>7.012999999999999</v>
      </c>
      <c r="K922" s="55">
        <f t="shared" si="54"/>
        <v>47.698</v>
      </c>
      <c r="L922" s="55"/>
      <c r="M922" s="40">
        <v>5</v>
      </c>
      <c r="N922" s="41">
        <f t="shared" si="55"/>
        <v>1.4025999999999998</v>
      </c>
      <c r="O922" s="35"/>
      <c r="P922" s="6"/>
    </row>
    <row r="923" spans="1:16" x14ac:dyDescent="0.25">
      <c r="A923" s="54">
        <v>41401</v>
      </c>
      <c r="B923" s="40" t="s">
        <v>54</v>
      </c>
      <c r="C923" s="179" t="s">
        <v>38</v>
      </c>
      <c r="D923" s="5">
        <v>2</v>
      </c>
      <c r="E923" s="179" t="s">
        <v>578</v>
      </c>
      <c r="F923" s="179"/>
      <c r="G923" s="40">
        <v>13.76</v>
      </c>
      <c r="H923" s="40">
        <v>11.3538</v>
      </c>
      <c r="I923" s="40">
        <v>4.4023000000000003</v>
      </c>
      <c r="J923" s="179">
        <f t="shared" si="53"/>
        <v>6.9514999999999993</v>
      </c>
      <c r="K923" s="55">
        <f t="shared" si="54"/>
        <v>48.124000000000002</v>
      </c>
      <c r="L923" s="55"/>
      <c r="M923" s="40">
        <v>5</v>
      </c>
      <c r="N923" s="41">
        <f t="shared" si="55"/>
        <v>1.3902999999999999</v>
      </c>
      <c r="O923" s="35"/>
      <c r="P923" s="6"/>
    </row>
    <row r="924" spans="1:16" x14ac:dyDescent="0.25">
      <c r="A924" s="54">
        <v>41401</v>
      </c>
      <c r="B924" s="40" t="s">
        <v>54</v>
      </c>
      <c r="C924" s="179" t="s">
        <v>38</v>
      </c>
      <c r="D924" s="5">
        <v>2</v>
      </c>
      <c r="E924" s="179" t="s">
        <v>579</v>
      </c>
      <c r="F924" s="179"/>
      <c r="G924" s="40">
        <v>13.9367</v>
      </c>
      <c r="H924" s="40">
        <v>11.4224</v>
      </c>
      <c r="I924" s="40">
        <v>4.4709000000000003</v>
      </c>
      <c r="J924" s="179">
        <f t="shared" si="53"/>
        <v>6.9514999999999993</v>
      </c>
      <c r="K924" s="55">
        <f t="shared" si="54"/>
        <v>50.286000000000008</v>
      </c>
      <c r="L924" s="55"/>
      <c r="M924" s="40">
        <v>5</v>
      </c>
      <c r="N924" s="41">
        <f t="shared" si="55"/>
        <v>1.3902999999999999</v>
      </c>
      <c r="O924" s="35"/>
      <c r="P924" s="6"/>
    </row>
    <row r="925" spans="1:16" x14ac:dyDescent="0.25">
      <c r="A925" s="54">
        <v>41401</v>
      </c>
      <c r="B925" s="40" t="s">
        <v>54</v>
      </c>
      <c r="C925" s="179" t="s">
        <v>38</v>
      </c>
      <c r="D925" s="5">
        <v>2</v>
      </c>
      <c r="E925" s="179" t="s">
        <v>580</v>
      </c>
      <c r="F925" s="179"/>
      <c r="G925" s="40">
        <v>14.1982</v>
      </c>
      <c r="H925" s="40">
        <v>11.6492</v>
      </c>
      <c r="I925" s="40">
        <v>4.4641000000000002</v>
      </c>
      <c r="J925" s="179">
        <f t="shared" si="53"/>
        <v>7.1851000000000003</v>
      </c>
      <c r="K925" s="55">
        <f t="shared" si="54"/>
        <v>50.97999999999999</v>
      </c>
      <c r="L925" s="55"/>
      <c r="M925" s="40">
        <v>5</v>
      </c>
      <c r="N925" s="41">
        <f t="shared" si="55"/>
        <v>1.43702</v>
      </c>
      <c r="O925" s="35"/>
      <c r="P925" s="6"/>
    </row>
    <row r="926" spans="1:16" x14ac:dyDescent="0.25">
      <c r="A926" s="54">
        <v>41401</v>
      </c>
      <c r="B926" s="40" t="s">
        <v>54</v>
      </c>
      <c r="C926" s="179" t="s">
        <v>38</v>
      </c>
      <c r="D926" s="5">
        <v>2</v>
      </c>
      <c r="E926" s="179" t="s">
        <v>581</v>
      </c>
      <c r="F926" s="179"/>
      <c r="G926" s="40">
        <v>14.0825</v>
      </c>
      <c r="H926" s="40">
        <v>11.6601</v>
      </c>
      <c r="I926" s="40">
        <v>4.452</v>
      </c>
      <c r="J926" s="179">
        <f t="shared" si="53"/>
        <v>7.2081</v>
      </c>
      <c r="K926" s="55">
        <f t="shared" si="54"/>
        <v>48.447999999999993</v>
      </c>
      <c r="L926" s="55"/>
      <c r="M926" s="40">
        <v>5</v>
      </c>
      <c r="N926" s="41">
        <f t="shared" si="55"/>
        <v>1.4416199999999999</v>
      </c>
      <c r="O926" s="35"/>
      <c r="P926" s="6"/>
    </row>
    <row r="927" spans="1:16" x14ac:dyDescent="0.25">
      <c r="A927" s="54">
        <v>41401</v>
      </c>
      <c r="B927" s="40" t="s">
        <v>54</v>
      </c>
      <c r="C927" s="179" t="s">
        <v>38</v>
      </c>
      <c r="D927" s="5">
        <v>2</v>
      </c>
      <c r="E927" s="179" t="s">
        <v>582</v>
      </c>
      <c r="F927" s="179"/>
      <c r="G927" s="40">
        <v>14.4725</v>
      </c>
      <c r="H927" s="40">
        <v>12.1402</v>
      </c>
      <c r="I927" s="40">
        <v>4.4527999999999999</v>
      </c>
      <c r="J927" s="179">
        <f t="shared" si="53"/>
        <v>7.6874000000000002</v>
      </c>
      <c r="K927" s="55">
        <f t="shared" si="54"/>
        <v>46.646000000000001</v>
      </c>
      <c r="L927" s="55"/>
      <c r="M927" s="40">
        <v>5</v>
      </c>
      <c r="N927" s="41">
        <f t="shared" si="55"/>
        <v>1.53748</v>
      </c>
      <c r="O927" s="35"/>
      <c r="P927" s="6"/>
    </row>
    <row r="928" spans="1:16" x14ac:dyDescent="0.25">
      <c r="A928" s="54">
        <v>41401</v>
      </c>
      <c r="B928" s="40" t="s">
        <v>54</v>
      </c>
      <c r="C928" s="179" t="s">
        <v>38</v>
      </c>
      <c r="D928" s="5">
        <v>2</v>
      </c>
      <c r="E928" s="179" t="s">
        <v>583</v>
      </c>
      <c r="F928" s="179"/>
      <c r="G928" s="40">
        <v>14.665699999999999</v>
      </c>
      <c r="H928" s="40">
        <v>12.387</v>
      </c>
      <c r="I928" s="40">
        <v>4.4223999999999997</v>
      </c>
      <c r="J928" s="179">
        <f t="shared" si="53"/>
        <v>7.9646000000000008</v>
      </c>
      <c r="K928" s="55">
        <f t="shared" si="54"/>
        <v>45.573999999999977</v>
      </c>
      <c r="L928" s="55"/>
      <c r="M928" s="40">
        <v>5</v>
      </c>
      <c r="N928" s="41">
        <f t="shared" si="55"/>
        <v>1.5929200000000001</v>
      </c>
      <c r="O928" s="35"/>
      <c r="P928" s="6"/>
    </row>
    <row r="929" spans="1:16" x14ac:dyDescent="0.25">
      <c r="A929" s="54">
        <v>41401</v>
      </c>
      <c r="B929" s="40" t="s">
        <v>54</v>
      </c>
      <c r="C929" s="179" t="s">
        <v>38</v>
      </c>
      <c r="D929" s="5">
        <v>2</v>
      </c>
      <c r="E929" s="179" t="s">
        <v>584</v>
      </c>
      <c r="F929" s="179"/>
      <c r="G929" s="40">
        <v>14.247199999999999</v>
      </c>
      <c r="H929" s="40">
        <v>12.058400000000001</v>
      </c>
      <c r="I929" s="40">
        <v>4.3996000000000004</v>
      </c>
      <c r="J929" s="179">
        <f t="shared" si="53"/>
        <v>7.6588000000000003</v>
      </c>
      <c r="K929" s="55">
        <f t="shared" si="54"/>
        <v>43.775999999999975</v>
      </c>
      <c r="L929" s="55"/>
      <c r="M929" s="40">
        <v>5</v>
      </c>
      <c r="N929" s="41">
        <f t="shared" si="55"/>
        <v>1.53176</v>
      </c>
      <c r="O929" s="35"/>
      <c r="P929" s="6"/>
    </row>
    <row r="930" spans="1:16" x14ac:dyDescent="0.25">
      <c r="A930" s="54">
        <v>41401</v>
      </c>
      <c r="B930" s="40" t="s">
        <v>54</v>
      </c>
      <c r="C930" s="179" t="s">
        <v>38</v>
      </c>
      <c r="D930" s="5">
        <v>2</v>
      </c>
      <c r="E930" s="179" t="s">
        <v>585</v>
      </c>
      <c r="F930" s="179"/>
      <c r="G930" s="40">
        <v>14.5809</v>
      </c>
      <c r="H930" s="40">
        <v>12.494199999999999</v>
      </c>
      <c r="I930" s="40">
        <v>4.5048000000000004</v>
      </c>
      <c r="J930" s="179">
        <f t="shared" si="53"/>
        <v>7.9893999999999989</v>
      </c>
      <c r="K930" s="55">
        <f t="shared" si="54"/>
        <v>41.734000000000009</v>
      </c>
      <c r="L930" s="55"/>
      <c r="M930" s="40">
        <v>5</v>
      </c>
      <c r="N930" s="41">
        <f t="shared" si="55"/>
        <v>1.5978799999999997</v>
      </c>
      <c r="O930" s="35"/>
      <c r="P930" s="6"/>
    </row>
    <row r="931" spans="1:16" x14ac:dyDescent="0.25">
      <c r="A931" s="54">
        <v>41401</v>
      </c>
      <c r="B931" s="40" t="s">
        <v>54</v>
      </c>
      <c r="C931" s="179" t="s">
        <v>38</v>
      </c>
      <c r="D931" s="5">
        <v>2</v>
      </c>
      <c r="E931" s="179" t="s">
        <v>586</v>
      </c>
      <c r="F931" s="179"/>
      <c r="G931" s="40">
        <v>13.6355</v>
      </c>
      <c r="H931" s="40">
        <v>11.9024</v>
      </c>
      <c r="I931" s="40">
        <v>4.4481999999999999</v>
      </c>
      <c r="J931" s="179">
        <f t="shared" si="53"/>
        <v>7.4542000000000002</v>
      </c>
      <c r="K931" s="55">
        <f t="shared" si="54"/>
        <v>34.662000000000006</v>
      </c>
      <c r="L931" s="55"/>
      <c r="M931" s="40">
        <v>5</v>
      </c>
      <c r="N931" s="41">
        <f t="shared" si="55"/>
        <v>1.4908399999999999</v>
      </c>
      <c r="O931" s="35"/>
      <c r="P931" s="6"/>
    </row>
    <row r="932" spans="1:16" x14ac:dyDescent="0.25">
      <c r="B932" s="198" t="s">
        <v>866</v>
      </c>
      <c r="C932" s="198" t="s">
        <v>3</v>
      </c>
      <c r="D932" s="198">
        <v>1</v>
      </c>
      <c r="E932" s="198" t="s">
        <v>177</v>
      </c>
      <c r="F932" s="198">
        <v>444</v>
      </c>
      <c r="G932" s="197"/>
      <c r="H932" s="198">
        <v>99.9</v>
      </c>
      <c r="I932" s="200">
        <v>4.5999999999999996</v>
      </c>
      <c r="J932" s="4">
        <v>95.300000000000011</v>
      </c>
      <c r="K932" s="55"/>
      <c r="L932" s="179" t="s">
        <v>169</v>
      </c>
      <c r="M932" s="40">
        <v>114.74</v>
      </c>
      <c r="N932" s="41">
        <f t="shared" si="55"/>
        <v>0.83057347045494179</v>
      </c>
      <c r="O932" s="4"/>
      <c r="P932" s="4"/>
    </row>
    <row r="933" spans="1:16" x14ac:dyDescent="0.25">
      <c r="B933" s="198" t="s">
        <v>866</v>
      </c>
      <c r="C933" s="198" t="s">
        <v>3</v>
      </c>
      <c r="D933" s="198">
        <v>1</v>
      </c>
      <c r="E933" s="198" t="s">
        <v>170</v>
      </c>
      <c r="F933" s="198">
        <v>789</v>
      </c>
      <c r="G933" s="197"/>
      <c r="H933" s="198">
        <v>147.9</v>
      </c>
      <c r="I933" s="200">
        <v>4.5999999999999996</v>
      </c>
      <c r="J933" s="4">
        <v>143.30000000000001</v>
      </c>
      <c r="K933"/>
      <c r="L933" s="179" t="s">
        <v>169</v>
      </c>
      <c r="M933" s="40">
        <v>114.74</v>
      </c>
      <c r="N933" s="41">
        <f t="shared" si="55"/>
        <v>1.2489105804427403</v>
      </c>
      <c r="O933" s="4"/>
      <c r="P933" s="4"/>
    </row>
    <row r="934" spans="1:16" x14ac:dyDescent="0.25">
      <c r="B934" s="198" t="s">
        <v>866</v>
      </c>
      <c r="C934" s="198" t="s">
        <v>3</v>
      </c>
      <c r="D934" s="198">
        <v>1</v>
      </c>
      <c r="E934" s="198" t="s">
        <v>171</v>
      </c>
      <c r="F934" s="198">
        <v>54</v>
      </c>
      <c r="G934" s="197"/>
      <c r="H934" s="198">
        <v>172</v>
      </c>
      <c r="I934" s="200">
        <v>4.5999999999999996</v>
      </c>
      <c r="J934" s="4">
        <v>167.4</v>
      </c>
      <c r="K934"/>
      <c r="L934" s="179" t="s">
        <v>169</v>
      </c>
      <c r="M934" s="40">
        <v>114.74</v>
      </c>
      <c r="N934" s="41">
        <f t="shared" si="55"/>
        <v>1.4589506710824474</v>
      </c>
      <c r="O934" s="4"/>
      <c r="P934" s="4"/>
    </row>
    <row r="935" spans="1:16" x14ac:dyDescent="0.25">
      <c r="B935" s="198" t="s">
        <v>866</v>
      </c>
      <c r="C935" s="198" t="s">
        <v>3</v>
      </c>
      <c r="D935" s="198">
        <v>1</v>
      </c>
      <c r="E935" s="198" t="s">
        <v>172</v>
      </c>
      <c r="F935" s="198">
        <v>61</v>
      </c>
      <c r="G935" s="197"/>
      <c r="H935" s="198">
        <v>160.1</v>
      </c>
      <c r="I935" s="200">
        <v>4.5999999999999996</v>
      </c>
      <c r="J935" s="4">
        <v>155.5</v>
      </c>
      <c r="K935"/>
      <c r="L935" s="179" t="s">
        <v>169</v>
      </c>
      <c r="M935" s="40">
        <v>114.74</v>
      </c>
      <c r="N935" s="41">
        <f t="shared" si="55"/>
        <v>1.3552379292313057</v>
      </c>
      <c r="O935" s="4"/>
      <c r="P935" s="4"/>
    </row>
    <row r="936" spans="1:16" x14ac:dyDescent="0.25">
      <c r="B936" s="198" t="s">
        <v>866</v>
      </c>
      <c r="C936" s="198" t="s">
        <v>3</v>
      </c>
      <c r="D936" s="198">
        <v>1</v>
      </c>
      <c r="E936" s="198" t="s">
        <v>879</v>
      </c>
      <c r="F936" s="198">
        <v>56</v>
      </c>
      <c r="G936" s="197"/>
      <c r="H936" s="198">
        <v>153.30000000000001</v>
      </c>
      <c r="I936" s="200">
        <v>4.5999999999999996</v>
      </c>
      <c r="J936" s="4">
        <v>148.70000000000002</v>
      </c>
      <c r="K936"/>
      <c r="L936" s="179" t="s">
        <v>169</v>
      </c>
      <c r="M936" s="40">
        <v>114.74</v>
      </c>
      <c r="N936" s="41">
        <f t="shared" si="55"/>
        <v>1.2959735053163677</v>
      </c>
      <c r="O936" s="4"/>
      <c r="P936" s="4"/>
    </row>
    <row r="937" spans="1:16" x14ac:dyDescent="0.25">
      <c r="B937" s="198" t="s">
        <v>866</v>
      </c>
      <c r="C937" s="198" t="s">
        <v>3</v>
      </c>
      <c r="D937" s="198">
        <v>2</v>
      </c>
      <c r="E937" s="198" t="s">
        <v>177</v>
      </c>
      <c r="F937" s="198">
        <v>53</v>
      </c>
      <c r="G937" s="197"/>
      <c r="H937" s="198">
        <v>70.3</v>
      </c>
      <c r="I937" s="200">
        <v>4.5999999999999996</v>
      </c>
      <c r="J937" s="4">
        <v>65.7</v>
      </c>
      <c r="K937"/>
      <c r="L937" s="179" t="s">
        <v>169</v>
      </c>
      <c r="M937" s="40">
        <v>114.74</v>
      </c>
      <c r="N937" s="41">
        <f t="shared" si="55"/>
        <v>0.5725989192957992</v>
      </c>
      <c r="O937" s="4"/>
      <c r="P937" s="4"/>
    </row>
    <row r="938" spans="1:16" x14ac:dyDescent="0.25">
      <c r="B938" s="198" t="s">
        <v>866</v>
      </c>
      <c r="C938" s="198" t="s">
        <v>3</v>
      </c>
      <c r="D938" s="198">
        <v>2</v>
      </c>
      <c r="E938" s="198" t="s">
        <v>170</v>
      </c>
      <c r="F938" s="198">
        <v>668</v>
      </c>
      <c r="G938" s="197"/>
      <c r="H938" s="198">
        <v>148.5</v>
      </c>
      <c r="I938" s="200">
        <v>4.5999999999999996</v>
      </c>
      <c r="J938" s="4">
        <v>143.9</v>
      </c>
      <c r="K938"/>
      <c r="L938" s="179" t="s">
        <v>169</v>
      </c>
      <c r="M938" s="40">
        <v>114.74</v>
      </c>
      <c r="N938" s="41">
        <f t="shared" si="55"/>
        <v>1.2541397943175876</v>
      </c>
      <c r="O938" s="4"/>
      <c r="P938" s="4"/>
    </row>
    <row r="939" spans="1:16" x14ac:dyDescent="0.25">
      <c r="B939" s="198" t="s">
        <v>866</v>
      </c>
      <c r="C939" s="198" t="s">
        <v>3</v>
      </c>
      <c r="D939" s="198">
        <v>2</v>
      </c>
      <c r="E939" s="198" t="s">
        <v>171</v>
      </c>
      <c r="F939" s="198">
        <v>334</v>
      </c>
      <c r="G939" s="197"/>
      <c r="H939" s="198">
        <v>193.9</v>
      </c>
      <c r="I939" s="200">
        <v>4.5999999999999996</v>
      </c>
      <c r="J939" s="4">
        <v>189.3</v>
      </c>
      <c r="K939"/>
      <c r="L939" s="179" t="s">
        <v>169</v>
      </c>
      <c r="M939" s="40">
        <v>114.74</v>
      </c>
      <c r="N939" s="41">
        <f t="shared" si="55"/>
        <v>1.6498169775143805</v>
      </c>
      <c r="O939" s="4"/>
      <c r="P939" s="4"/>
    </row>
    <row r="940" spans="1:16" x14ac:dyDescent="0.25">
      <c r="B940" s="198" t="s">
        <v>866</v>
      </c>
      <c r="C940" s="198" t="s">
        <v>3</v>
      </c>
      <c r="D940" s="198">
        <v>2</v>
      </c>
      <c r="E940" s="198" t="s">
        <v>172</v>
      </c>
      <c r="F940" s="198">
        <v>667</v>
      </c>
      <c r="G940" s="197"/>
      <c r="H940" s="198">
        <v>155.6</v>
      </c>
      <c r="I940" s="200">
        <v>4.5999999999999996</v>
      </c>
      <c r="J940" s="4">
        <v>151</v>
      </c>
      <c r="K940"/>
      <c r="L940" s="179" t="s">
        <v>169</v>
      </c>
      <c r="M940" s="40">
        <v>114.74</v>
      </c>
      <c r="N940" s="41">
        <f t="shared" si="55"/>
        <v>1.3160188251699496</v>
      </c>
      <c r="O940" s="4"/>
      <c r="P940" s="4"/>
    </row>
    <row r="941" spans="1:16" x14ac:dyDescent="0.25">
      <c r="B941" s="198" t="s">
        <v>866</v>
      </c>
      <c r="C941" s="198" t="s">
        <v>3</v>
      </c>
      <c r="D941" s="198">
        <v>2</v>
      </c>
      <c r="E941" s="198" t="s">
        <v>879</v>
      </c>
      <c r="F941" s="198">
        <v>333</v>
      </c>
      <c r="G941" s="197"/>
      <c r="H941" s="198">
        <v>167.3</v>
      </c>
      <c r="I941" s="200">
        <v>4.5999999999999996</v>
      </c>
      <c r="J941" s="4">
        <v>162.70000000000002</v>
      </c>
      <c r="K941"/>
      <c r="L941" s="179" t="s">
        <v>169</v>
      </c>
      <c r="M941" s="40">
        <v>114.74</v>
      </c>
      <c r="N941" s="41">
        <f t="shared" si="55"/>
        <v>1.4179884957294755</v>
      </c>
      <c r="O941" s="4"/>
      <c r="P941" s="4"/>
    </row>
    <row r="942" spans="1:16" x14ac:dyDescent="0.25">
      <c r="B942" s="198" t="s">
        <v>866</v>
      </c>
      <c r="C942" s="198" t="s">
        <v>3</v>
      </c>
      <c r="D942" s="198">
        <v>3</v>
      </c>
      <c r="E942" s="198" t="s">
        <v>177</v>
      </c>
      <c r="F942" s="198">
        <v>62</v>
      </c>
      <c r="G942" s="197"/>
      <c r="H942" s="198">
        <v>100</v>
      </c>
      <c r="I942" s="200">
        <v>4.5999999999999996</v>
      </c>
      <c r="J942" s="4">
        <v>95.4</v>
      </c>
      <c r="K942"/>
      <c r="L942" s="179" t="s">
        <v>169</v>
      </c>
      <c r="M942" s="40">
        <v>114.74</v>
      </c>
      <c r="N942" s="41">
        <f t="shared" si="55"/>
        <v>0.83144500610074956</v>
      </c>
      <c r="O942" s="4"/>
      <c r="P942" s="4"/>
    </row>
    <row r="943" spans="1:16" x14ac:dyDescent="0.25">
      <c r="B943" s="198" t="s">
        <v>866</v>
      </c>
      <c r="C943" s="198" t="s">
        <v>3</v>
      </c>
      <c r="D943" s="198">
        <v>3</v>
      </c>
      <c r="E943" s="198" t="s">
        <v>170</v>
      </c>
      <c r="F943" s="198">
        <v>888</v>
      </c>
      <c r="G943" s="197"/>
      <c r="H943" s="198">
        <v>152</v>
      </c>
      <c r="I943" s="200">
        <v>4.5999999999999996</v>
      </c>
      <c r="J943" s="4">
        <v>147.4</v>
      </c>
      <c r="K943"/>
      <c r="L943" s="179" t="s">
        <v>169</v>
      </c>
      <c r="M943" s="40">
        <v>114.74</v>
      </c>
      <c r="N943" s="41">
        <f t="shared" si="55"/>
        <v>1.2846435419208646</v>
      </c>
      <c r="O943" s="4"/>
      <c r="P943" s="4"/>
    </row>
    <row r="944" spans="1:16" x14ac:dyDescent="0.25">
      <c r="B944" s="198" t="s">
        <v>866</v>
      </c>
      <c r="C944" s="198" t="s">
        <v>3</v>
      </c>
      <c r="D944" s="198">
        <v>3</v>
      </c>
      <c r="E944" s="198" t="s">
        <v>171</v>
      </c>
      <c r="F944" s="198">
        <v>666</v>
      </c>
      <c r="G944" s="197"/>
      <c r="H944" s="198">
        <v>170.7</v>
      </c>
      <c r="I944" s="200">
        <v>4.5999999999999996</v>
      </c>
      <c r="J944" s="4">
        <v>166.1</v>
      </c>
      <c r="K944"/>
      <c r="L944" s="179" t="s">
        <v>169</v>
      </c>
      <c r="M944" s="40">
        <v>114.74</v>
      </c>
      <c r="N944" s="41">
        <f t="shared" si="55"/>
        <v>1.4476207076869445</v>
      </c>
      <c r="O944" s="4"/>
      <c r="P944" s="4"/>
    </row>
    <row r="945" spans="2:16" x14ac:dyDescent="0.25">
      <c r="B945" s="198" t="s">
        <v>866</v>
      </c>
      <c r="C945" s="198" t="s">
        <v>3</v>
      </c>
      <c r="D945" s="198">
        <v>3</v>
      </c>
      <c r="E945" s="198" t="s">
        <v>172</v>
      </c>
      <c r="F945" s="198">
        <v>678</v>
      </c>
      <c r="G945" s="197"/>
      <c r="H945" s="198">
        <v>196.5</v>
      </c>
      <c r="I945" s="200">
        <v>4.5999999999999996</v>
      </c>
      <c r="J945" s="4">
        <v>191.9</v>
      </c>
      <c r="K945"/>
      <c r="L945" s="179" t="s">
        <v>169</v>
      </c>
      <c r="M945" s="40">
        <v>114.74</v>
      </c>
      <c r="N945" s="41">
        <f t="shared" si="55"/>
        <v>1.6724769043053862</v>
      </c>
      <c r="O945" s="4"/>
      <c r="P945" s="4"/>
    </row>
    <row r="946" spans="2:16" x14ac:dyDescent="0.25">
      <c r="B946" s="198" t="s">
        <v>866</v>
      </c>
      <c r="C946" s="198" t="s">
        <v>3</v>
      </c>
      <c r="D946" s="198">
        <v>3</v>
      </c>
      <c r="E946" s="198" t="s">
        <v>879</v>
      </c>
      <c r="F946" s="198">
        <v>57</v>
      </c>
      <c r="G946" s="197"/>
      <c r="H946" s="198">
        <v>169.6</v>
      </c>
      <c r="I946" s="200">
        <v>4.5999999999999996</v>
      </c>
      <c r="J946" s="4">
        <v>165</v>
      </c>
      <c r="K946"/>
      <c r="L946" s="179" t="s">
        <v>169</v>
      </c>
      <c r="M946" s="40">
        <v>114.74</v>
      </c>
      <c r="N946" s="41">
        <f t="shared" si="55"/>
        <v>1.4380338155830574</v>
      </c>
      <c r="O946" s="4"/>
      <c r="P946" s="4"/>
    </row>
    <row r="947" spans="2:16" x14ac:dyDescent="0.25">
      <c r="B947" s="198" t="s">
        <v>866</v>
      </c>
      <c r="C947" s="198" t="s">
        <v>3</v>
      </c>
      <c r="D947" s="198">
        <v>4</v>
      </c>
      <c r="E947" s="198" t="s">
        <v>177</v>
      </c>
      <c r="F947" s="198">
        <v>1639</v>
      </c>
      <c r="G947" s="197"/>
      <c r="H947" s="200">
        <v>69.7</v>
      </c>
      <c r="I947" s="200">
        <v>4.5999999999999996</v>
      </c>
      <c r="J947" s="4">
        <v>65.100000000000009</v>
      </c>
      <c r="K947"/>
      <c r="L947" s="179" t="s">
        <v>169</v>
      </c>
      <c r="M947" s="40">
        <v>114.74</v>
      </c>
      <c r="N947" s="41">
        <f t="shared" si="55"/>
        <v>0.56736970542095178</v>
      </c>
      <c r="O947" s="4"/>
      <c r="P947" s="4"/>
    </row>
    <row r="948" spans="2:16" x14ac:dyDescent="0.25">
      <c r="B948" s="198" t="s">
        <v>866</v>
      </c>
      <c r="C948" s="198" t="s">
        <v>3</v>
      </c>
      <c r="D948" s="198">
        <v>4</v>
      </c>
      <c r="E948" s="198" t="s">
        <v>170</v>
      </c>
      <c r="F948" s="198">
        <v>669</v>
      </c>
      <c r="G948" s="197"/>
      <c r="H948" s="200">
        <v>154.6</v>
      </c>
      <c r="I948" s="200">
        <v>4.5999999999999996</v>
      </c>
      <c r="J948" s="4">
        <v>150</v>
      </c>
      <c r="K948"/>
      <c r="L948" s="179" t="s">
        <v>169</v>
      </c>
      <c r="M948" s="40">
        <v>114.74</v>
      </c>
      <c r="N948" s="41">
        <f t="shared" si="55"/>
        <v>1.3073034687118703</v>
      </c>
      <c r="O948" s="4"/>
      <c r="P948" s="4"/>
    </row>
    <row r="949" spans="2:16" x14ac:dyDescent="0.25">
      <c r="B949" s="198" t="s">
        <v>866</v>
      </c>
      <c r="C949" s="198" t="s">
        <v>3</v>
      </c>
      <c r="D949" s="198">
        <v>4</v>
      </c>
      <c r="E949" s="198" t="s">
        <v>171</v>
      </c>
      <c r="F949" s="198">
        <v>999</v>
      </c>
      <c r="G949" s="197"/>
      <c r="H949" s="200">
        <v>190.4</v>
      </c>
      <c r="I949" s="200">
        <v>4.5999999999999996</v>
      </c>
      <c r="J949" s="4">
        <v>185.8</v>
      </c>
      <c r="K949"/>
      <c r="L949" s="179" t="s">
        <v>169</v>
      </c>
      <c r="M949" s="40">
        <v>114.74</v>
      </c>
      <c r="N949" s="41">
        <f t="shared" si="55"/>
        <v>1.6193132299111035</v>
      </c>
      <c r="O949" s="4"/>
      <c r="P949" s="4"/>
    </row>
    <row r="950" spans="2:16" x14ac:dyDescent="0.25">
      <c r="B950" s="198" t="s">
        <v>866</v>
      </c>
      <c r="C950" s="198" t="s">
        <v>3</v>
      </c>
      <c r="D950" s="198">
        <v>4</v>
      </c>
      <c r="E950" s="198" t="s">
        <v>172</v>
      </c>
      <c r="F950" s="198">
        <v>555</v>
      </c>
      <c r="G950" s="197"/>
      <c r="H950" s="200">
        <v>172.9</v>
      </c>
      <c r="I950" s="200">
        <v>4.5999999999999996</v>
      </c>
      <c r="J950" s="4">
        <v>168.3</v>
      </c>
      <c r="K950"/>
      <c r="L950" s="179" t="s">
        <v>169</v>
      </c>
      <c r="M950" s="40">
        <v>114.74</v>
      </c>
      <c r="N950" s="41">
        <f t="shared" si="55"/>
        <v>1.4667944918947187</v>
      </c>
      <c r="O950" s="4"/>
      <c r="P950" s="4"/>
    </row>
    <row r="951" spans="2:16" x14ac:dyDescent="0.25">
      <c r="B951" s="198" t="s">
        <v>866</v>
      </c>
      <c r="C951" s="198" t="s">
        <v>3</v>
      </c>
      <c r="D951" s="198">
        <v>4</v>
      </c>
      <c r="E951" s="198" t="s">
        <v>879</v>
      </c>
      <c r="F951" s="198">
        <v>1313</v>
      </c>
      <c r="G951" s="197"/>
      <c r="H951" s="198">
        <v>176.4</v>
      </c>
      <c r="I951" s="200">
        <v>4.5999999999999996</v>
      </c>
      <c r="J951" s="4">
        <v>171.8</v>
      </c>
      <c r="K951"/>
      <c r="L951" s="179" t="s">
        <v>169</v>
      </c>
      <c r="M951" s="40">
        <v>114.74</v>
      </c>
      <c r="N951" s="41">
        <f t="shared" si="55"/>
        <v>1.4972982394979957</v>
      </c>
      <c r="O951" s="4"/>
      <c r="P951" s="4"/>
    </row>
    <row r="952" spans="2:16" x14ac:dyDescent="0.25">
      <c r="B952" s="198" t="s">
        <v>866</v>
      </c>
      <c r="C952" s="198" t="s">
        <v>3</v>
      </c>
      <c r="D952" s="198">
        <v>5</v>
      </c>
      <c r="E952" s="198" t="s">
        <v>177</v>
      </c>
      <c r="F952" s="198">
        <v>679</v>
      </c>
      <c r="G952" s="197"/>
      <c r="H952" s="198">
        <v>135.6</v>
      </c>
      <c r="I952" s="200">
        <v>4.5999999999999996</v>
      </c>
      <c r="J952" s="4">
        <v>131</v>
      </c>
      <c r="K952"/>
      <c r="L952" s="179" t="s">
        <v>169</v>
      </c>
      <c r="M952" s="40">
        <v>114.74</v>
      </c>
      <c r="N952" s="41">
        <f t="shared" si="55"/>
        <v>1.1417116960083669</v>
      </c>
      <c r="O952" s="4"/>
      <c r="P952" s="4"/>
    </row>
    <row r="953" spans="2:16" x14ac:dyDescent="0.25">
      <c r="B953" s="198" t="s">
        <v>866</v>
      </c>
      <c r="C953" s="198" t="s">
        <v>3</v>
      </c>
      <c r="D953" s="198">
        <v>5</v>
      </c>
      <c r="E953" s="198" t="s">
        <v>170</v>
      </c>
      <c r="F953" s="198">
        <v>51</v>
      </c>
      <c r="G953" s="197"/>
      <c r="H953" s="198">
        <v>169.9</v>
      </c>
      <c r="I953" s="200">
        <v>4.5999999999999996</v>
      </c>
      <c r="J953" s="4">
        <v>165.3</v>
      </c>
      <c r="K953"/>
      <c r="L953" s="179" t="s">
        <v>169</v>
      </c>
      <c r="M953" s="40">
        <v>114.74</v>
      </c>
      <c r="N953" s="41">
        <f t="shared" si="55"/>
        <v>1.4406484225204812</v>
      </c>
      <c r="O953" s="4"/>
      <c r="P953" s="4"/>
    </row>
    <row r="954" spans="2:16" x14ac:dyDescent="0.25">
      <c r="B954" s="198" t="s">
        <v>866</v>
      </c>
      <c r="C954" s="198" t="s">
        <v>3</v>
      </c>
      <c r="D954" s="198">
        <v>5</v>
      </c>
      <c r="E954" s="198" t="s">
        <v>171</v>
      </c>
      <c r="F954" s="198">
        <v>42</v>
      </c>
      <c r="G954" s="197"/>
      <c r="H954" s="198">
        <v>172.4</v>
      </c>
      <c r="I954" s="200">
        <v>4.5999999999999996</v>
      </c>
      <c r="J954" s="4">
        <v>167.8</v>
      </c>
      <c r="K954"/>
      <c r="L954" s="179" t="s">
        <v>169</v>
      </c>
      <c r="M954" s="40">
        <v>114.74</v>
      </c>
      <c r="N954" s="41">
        <f t="shared" si="55"/>
        <v>1.4624368136656791</v>
      </c>
      <c r="O954" s="4"/>
      <c r="P954" s="4"/>
    </row>
    <row r="955" spans="2:16" x14ac:dyDescent="0.25">
      <c r="B955" s="198" t="s">
        <v>866</v>
      </c>
      <c r="C955" s="198" t="s">
        <v>3</v>
      </c>
      <c r="D955" s="198">
        <v>5</v>
      </c>
      <c r="E955" s="198" t="s">
        <v>172</v>
      </c>
      <c r="F955" s="198">
        <v>64</v>
      </c>
      <c r="G955" s="197"/>
      <c r="H955" s="198">
        <v>166.3</v>
      </c>
      <c r="I955" s="200">
        <v>4.5999999999999996</v>
      </c>
      <c r="J955" s="4">
        <v>161.70000000000002</v>
      </c>
      <c r="K955"/>
      <c r="L955" s="179" t="s">
        <v>169</v>
      </c>
      <c r="M955" s="40">
        <v>114.74</v>
      </c>
      <c r="N955" s="41">
        <f t="shared" si="55"/>
        <v>1.4092731392713964</v>
      </c>
      <c r="O955" s="4"/>
      <c r="P955" s="4"/>
    </row>
    <row r="956" spans="2:16" x14ac:dyDescent="0.25">
      <c r="B956" s="198" t="s">
        <v>866</v>
      </c>
      <c r="C956" s="198" t="s">
        <v>3</v>
      </c>
      <c r="D956" s="198">
        <v>5</v>
      </c>
      <c r="E956" s="198" t="s">
        <v>879</v>
      </c>
      <c r="F956" s="198">
        <v>982</v>
      </c>
      <c r="G956" s="197"/>
      <c r="H956" s="198">
        <v>186.6</v>
      </c>
      <c r="I956" s="200">
        <v>4.5999999999999996</v>
      </c>
      <c r="J956" s="4">
        <v>182</v>
      </c>
      <c r="K956"/>
      <c r="L956" s="179" t="s">
        <v>169</v>
      </c>
      <c r="M956" s="40">
        <v>114.74</v>
      </c>
      <c r="N956" s="41">
        <f t="shared" si="55"/>
        <v>1.5861948753704027</v>
      </c>
      <c r="O956" s="4"/>
      <c r="P956" s="4"/>
    </row>
    <row r="957" spans="2:16" x14ac:dyDescent="0.25">
      <c r="B957" s="198" t="s">
        <v>866</v>
      </c>
      <c r="C957" s="198" t="s">
        <v>3</v>
      </c>
      <c r="D957" s="198">
        <v>6</v>
      </c>
      <c r="E957" s="198" t="s">
        <v>177</v>
      </c>
      <c r="F957" s="198">
        <v>43</v>
      </c>
      <c r="G957" s="197"/>
      <c r="H957" s="198">
        <v>82.4</v>
      </c>
      <c r="I957" s="200">
        <v>4.5999999999999996</v>
      </c>
      <c r="J957" s="4">
        <v>77.800000000000011</v>
      </c>
      <c r="K957"/>
      <c r="L957" s="179" t="s">
        <v>169</v>
      </c>
      <c r="M957" s="40">
        <v>114.74</v>
      </c>
      <c r="N957" s="41">
        <f t="shared" si="55"/>
        <v>0.67805473243855685</v>
      </c>
      <c r="O957" s="4"/>
      <c r="P957" s="4"/>
    </row>
    <row r="958" spans="2:16" x14ac:dyDescent="0.25">
      <c r="B958" s="198" t="s">
        <v>866</v>
      </c>
      <c r="C958" s="198" t="s">
        <v>3</v>
      </c>
      <c r="D958" s="198">
        <v>6</v>
      </c>
      <c r="E958" s="198" t="s">
        <v>170</v>
      </c>
      <c r="F958" s="198">
        <v>65</v>
      </c>
      <c r="G958" s="197"/>
      <c r="H958" s="198">
        <v>172</v>
      </c>
      <c r="I958" s="200">
        <v>4.5999999999999996</v>
      </c>
      <c r="J958" s="4">
        <v>167.4</v>
      </c>
      <c r="K958"/>
      <c r="L958" s="179" t="s">
        <v>169</v>
      </c>
      <c r="M958" s="40">
        <v>114.74</v>
      </c>
      <c r="N958" s="41">
        <f t="shared" si="55"/>
        <v>1.4589506710824474</v>
      </c>
      <c r="O958" s="4"/>
      <c r="P958" s="4"/>
    </row>
    <row r="959" spans="2:16" x14ac:dyDescent="0.25">
      <c r="B959" s="198" t="s">
        <v>866</v>
      </c>
      <c r="C959" s="198" t="s">
        <v>3</v>
      </c>
      <c r="D959" s="198">
        <v>6</v>
      </c>
      <c r="E959" s="198" t="s">
        <v>171</v>
      </c>
      <c r="F959" s="198" t="s">
        <v>880</v>
      </c>
      <c r="G959" s="197"/>
      <c r="H959" s="198">
        <v>179.9</v>
      </c>
      <c r="I959" s="200">
        <v>4.5999999999999996</v>
      </c>
      <c r="J959" s="4">
        <v>175.3</v>
      </c>
      <c r="K959"/>
      <c r="L959" s="179" t="s">
        <v>169</v>
      </c>
      <c r="M959" s="40">
        <v>114.74</v>
      </c>
      <c r="N959" s="41">
        <f t="shared" si="55"/>
        <v>1.5278019871012727</v>
      </c>
      <c r="O959" s="4"/>
      <c r="P959" s="4"/>
    </row>
    <row r="960" spans="2:16" x14ac:dyDescent="0.25">
      <c r="B960" s="198" t="s">
        <v>866</v>
      </c>
      <c r="C960" s="198" t="s">
        <v>3</v>
      </c>
      <c r="D960" s="198">
        <v>6</v>
      </c>
      <c r="E960" s="198" t="s">
        <v>172</v>
      </c>
      <c r="F960" s="198">
        <v>777</v>
      </c>
      <c r="G960" s="197"/>
      <c r="H960" s="198">
        <v>160.1</v>
      </c>
      <c r="I960" s="200">
        <v>4.5999999999999996</v>
      </c>
      <c r="J960" s="4">
        <v>155.5</v>
      </c>
      <c r="K960"/>
      <c r="L960" s="179" t="s">
        <v>169</v>
      </c>
      <c r="M960" s="40">
        <v>114.74</v>
      </c>
      <c r="N960" s="41">
        <f t="shared" si="55"/>
        <v>1.3552379292313057</v>
      </c>
      <c r="O960" s="4"/>
      <c r="P960" s="4"/>
    </row>
    <row r="961" spans="2:16" x14ac:dyDescent="0.25">
      <c r="B961" s="198" t="s">
        <v>866</v>
      </c>
      <c r="C961" s="198" t="s">
        <v>3</v>
      </c>
      <c r="D961" s="198">
        <v>6</v>
      </c>
      <c r="E961" s="198" t="s">
        <v>879</v>
      </c>
      <c r="F961" s="198">
        <v>37</v>
      </c>
      <c r="G961" s="197"/>
      <c r="H961" s="198">
        <v>159.5</v>
      </c>
      <c r="I961" s="200">
        <v>4.5999999999999996</v>
      </c>
      <c r="J961" s="4">
        <v>154.9</v>
      </c>
      <c r="K961"/>
      <c r="L961" s="179" t="s">
        <v>169</v>
      </c>
      <c r="M961" s="40">
        <v>114.74</v>
      </c>
      <c r="N961" s="41">
        <f t="shared" si="55"/>
        <v>1.3500087153564582</v>
      </c>
      <c r="O961" s="4"/>
      <c r="P961" s="4"/>
    </row>
    <row r="962" spans="2:16" x14ac:dyDescent="0.25">
      <c r="B962" s="198" t="s">
        <v>871</v>
      </c>
      <c r="C962" s="198" t="s">
        <v>3</v>
      </c>
      <c r="D962" s="198">
        <v>1</v>
      </c>
      <c r="E962" s="198" t="s">
        <v>177</v>
      </c>
      <c r="F962" s="198">
        <v>9045</v>
      </c>
      <c r="G962" s="197"/>
      <c r="H962" s="198">
        <v>51.2</v>
      </c>
      <c r="I962" s="200">
        <v>4.5999999999999996</v>
      </c>
      <c r="J962" s="4">
        <v>46.6</v>
      </c>
      <c r="K962"/>
      <c r="L962" s="179" t="s">
        <v>169</v>
      </c>
      <c r="M962" s="40">
        <v>114.74</v>
      </c>
      <c r="N962" s="41">
        <f t="shared" si="55"/>
        <v>0.40613561094648776</v>
      </c>
      <c r="O962" s="4"/>
      <c r="P962" s="4"/>
    </row>
    <row r="963" spans="2:16" x14ac:dyDescent="0.25">
      <c r="B963" s="198" t="s">
        <v>871</v>
      </c>
      <c r="C963" s="198" t="s">
        <v>3</v>
      </c>
      <c r="D963" s="198">
        <v>1</v>
      </c>
      <c r="E963" s="198" t="s">
        <v>170</v>
      </c>
      <c r="F963" s="198" t="s">
        <v>881</v>
      </c>
      <c r="G963" s="197"/>
      <c r="H963" s="198">
        <v>180.4</v>
      </c>
      <c r="I963" s="200">
        <v>4.5999999999999996</v>
      </c>
      <c r="J963" s="4">
        <v>175.8</v>
      </c>
      <c r="K963"/>
      <c r="L963" s="179" t="s">
        <v>169</v>
      </c>
      <c r="M963" s="40">
        <v>114.74</v>
      </c>
      <c r="N963" s="41">
        <f t="shared" si="55"/>
        <v>1.5321596653303122</v>
      </c>
      <c r="O963" s="4"/>
      <c r="P963" s="4"/>
    </row>
    <row r="964" spans="2:16" x14ac:dyDescent="0.25">
      <c r="B964" s="198" t="s">
        <v>871</v>
      </c>
      <c r="C964" s="198" t="s">
        <v>3</v>
      </c>
      <c r="D964" s="198">
        <v>2</v>
      </c>
      <c r="E964" s="198" t="s">
        <v>177</v>
      </c>
      <c r="F964" s="198" t="s">
        <v>882</v>
      </c>
      <c r="G964" s="197"/>
      <c r="H964" s="198">
        <v>31.4</v>
      </c>
      <c r="I964" s="4">
        <v>4.5999999999999996</v>
      </c>
      <c r="J964" s="4">
        <v>26.799999999999997</v>
      </c>
      <c r="K964"/>
      <c r="L964" s="179" t="s">
        <v>169</v>
      </c>
      <c r="M964" s="40">
        <v>114.74</v>
      </c>
      <c r="N964" s="41">
        <f t="shared" si="55"/>
        <v>0.2335715530765208</v>
      </c>
      <c r="O964" s="4"/>
      <c r="P964" s="4"/>
    </row>
    <row r="965" spans="2:16" x14ac:dyDescent="0.25">
      <c r="B965" s="198" t="s">
        <v>871</v>
      </c>
      <c r="C965" s="198" t="s">
        <v>3</v>
      </c>
      <c r="D965" s="198">
        <v>2</v>
      </c>
      <c r="E965" s="198" t="s">
        <v>170</v>
      </c>
      <c r="F965" s="198">
        <v>9041</v>
      </c>
      <c r="G965" s="197"/>
      <c r="H965" s="198">
        <v>169.5</v>
      </c>
      <c r="I965" s="200">
        <v>4.5999999999999996</v>
      </c>
      <c r="J965" s="4">
        <v>164.9</v>
      </c>
      <c r="K965"/>
      <c r="L965" s="179" t="s">
        <v>169</v>
      </c>
      <c r="M965" s="40">
        <v>114.74</v>
      </c>
      <c r="N965" s="41">
        <f t="shared" si="55"/>
        <v>1.4371622799372497</v>
      </c>
      <c r="O965" s="4"/>
      <c r="P965" s="4"/>
    </row>
    <row r="966" spans="2:16" x14ac:dyDescent="0.25">
      <c r="B966" s="198" t="s">
        <v>871</v>
      </c>
      <c r="C966" s="198" t="s">
        <v>3</v>
      </c>
      <c r="D966" s="198">
        <v>2</v>
      </c>
      <c r="E966" s="198" t="s">
        <v>171</v>
      </c>
      <c r="F966" s="198">
        <v>4204</v>
      </c>
      <c r="G966" s="197"/>
      <c r="H966" s="198">
        <v>156</v>
      </c>
      <c r="I966" s="200">
        <v>4.5999999999999996</v>
      </c>
      <c r="J966" s="4">
        <v>151.4</v>
      </c>
      <c r="K966"/>
      <c r="L966" s="179" t="s">
        <v>169</v>
      </c>
      <c r="M966" s="40">
        <v>114.74</v>
      </c>
      <c r="N966" s="41">
        <f t="shared" si="55"/>
        <v>1.3195049677531812</v>
      </c>
      <c r="O966" s="4"/>
      <c r="P966" s="4"/>
    </row>
    <row r="967" spans="2:16" x14ac:dyDescent="0.25">
      <c r="B967" s="198" t="s">
        <v>871</v>
      </c>
      <c r="C967" s="198" t="s">
        <v>3</v>
      </c>
      <c r="D967" s="198">
        <v>3</v>
      </c>
      <c r="E967" s="198" t="s">
        <v>177</v>
      </c>
      <c r="F967" s="198">
        <v>9200</v>
      </c>
      <c r="G967" s="197"/>
      <c r="H967" s="198">
        <v>34.6</v>
      </c>
      <c r="I967" s="200">
        <v>4.5999999999999996</v>
      </c>
      <c r="J967" s="4">
        <v>30</v>
      </c>
      <c r="K967"/>
      <c r="L967" s="179" t="s">
        <v>169</v>
      </c>
      <c r="M967" s="40">
        <v>114.74</v>
      </c>
      <c r="N967" s="41">
        <f t="shared" si="55"/>
        <v>0.26146069374237407</v>
      </c>
      <c r="O967" s="4"/>
      <c r="P967" s="4"/>
    </row>
    <row r="968" spans="2:16" x14ac:dyDescent="0.25">
      <c r="B968" s="198" t="s">
        <v>871</v>
      </c>
      <c r="C968" s="198" t="s">
        <v>3</v>
      </c>
      <c r="D968" s="198">
        <v>3</v>
      </c>
      <c r="E968" s="198" t="s">
        <v>170</v>
      </c>
      <c r="F968" s="198">
        <v>977</v>
      </c>
      <c r="G968" s="197"/>
      <c r="H968" s="198">
        <v>93.9</v>
      </c>
      <c r="I968" s="200">
        <v>4.5999999999999996</v>
      </c>
      <c r="J968" s="4">
        <v>89.300000000000011</v>
      </c>
      <c r="K968"/>
      <c r="L968" s="179" t="s">
        <v>169</v>
      </c>
      <c r="M968" s="40">
        <v>114.74</v>
      </c>
      <c r="N968" s="41">
        <f t="shared" si="55"/>
        <v>0.77828133170646696</v>
      </c>
      <c r="O968" s="4"/>
      <c r="P968" s="4"/>
    </row>
    <row r="969" spans="2:16" x14ac:dyDescent="0.25">
      <c r="B969" s="198" t="s">
        <v>871</v>
      </c>
      <c r="C969" s="198" t="s">
        <v>3</v>
      </c>
      <c r="D969" s="198">
        <v>3</v>
      </c>
      <c r="E969" s="198" t="s">
        <v>171</v>
      </c>
      <c r="F969" s="198">
        <v>9038</v>
      </c>
      <c r="G969" s="197"/>
      <c r="H969" s="198">
        <v>196.8</v>
      </c>
      <c r="I969" s="200">
        <v>4.5999999999999996</v>
      </c>
      <c r="J969" s="4">
        <v>192.20000000000002</v>
      </c>
      <c r="K969"/>
      <c r="L969" s="179" t="s">
        <v>169</v>
      </c>
      <c r="M969" s="40">
        <v>114.74</v>
      </c>
      <c r="N969" s="41">
        <f t="shared" si="55"/>
        <v>1.67509151124281</v>
      </c>
      <c r="O969" s="4"/>
      <c r="P969" s="4"/>
    </row>
    <row r="970" spans="2:16" x14ac:dyDescent="0.25">
      <c r="B970" s="198" t="s">
        <v>871</v>
      </c>
      <c r="C970" s="198" t="s">
        <v>3</v>
      </c>
      <c r="D970" s="198">
        <v>4</v>
      </c>
      <c r="E970" s="198" t="s">
        <v>177</v>
      </c>
      <c r="F970" s="198" t="s">
        <v>883</v>
      </c>
      <c r="G970" s="197"/>
      <c r="H970" s="198">
        <v>43.7</v>
      </c>
      <c r="I970" s="4">
        <v>4.5999999999999996</v>
      </c>
      <c r="J970" s="4">
        <v>39.1</v>
      </c>
      <c r="K970"/>
      <c r="L970" s="179" t="s">
        <v>169</v>
      </c>
      <c r="M970" s="40">
        <v>114.74</v>
      </c>
      <c r="N970" s="41">
        <f t="shared" si="55"/>
        <v>0.3407704375108942</v>
      </c>
      <c r="O970" s="4"/>
      <c r="P970" s="4"/>
    </row>
    <row r="971" spans="2:16" x14ac:dyDescent="0.25">
      <c r="B971" s="198" t="s">
        <v>871</v>
      </c>
      <c r="C971" s="198" t="s">
        <v>3</v>
      </c>
      <c r="D971" s="198">
        <v>4</v>
      </c>
      <c r="E971" s="198" t="s">
        <v>170</v>
      </c>
      <c r="F971" s="198">
        <v>983</v>
      </c>
      <c r="G971" s="197"/>
      <c r="H971" s="198">
        <v>165.4</v>
      </c>
      <c r="I971" s="200">
        <v>4.5999999999999996</v>
      </c>
      <c r="J971" s="4">
        <v>160.80000000000001</v>
      </c>
      <c r="K971"/>
      <c r="L971" s="179" t="s">
        <v>169</v>
      </c>
      <c r="M971" s="40">
        <v>114.74</v>
      </c>
      <c r="N971" s="41">
        <f t="shared" si="55"/>
        <v>1.4014293184591251</v>
      </c>
      <c r="O971" s="4"/>
      <c r="P971" s="4"/>
    </row>
    <row r="972" spans="2:16" x14ac:dyDescent="0.25">
      <c r="B972" s="198" t="s">
        <v>871</v>
      </c>
      <c r="C972" s="198" t="s">
        <v>3</v>
      </c>
      <c r="D972" s="198">
        <v>5</v>
      </c>
      <c r="E972" s="198" t="s">
        <v>177</v>
      </c>
      <c r="F972" s="198">
        <v>989</v>
      </c>
      <c r="G972" s="197"/>
      <c r="H972" s="198">
        <v>38.700000000000003</v>
      </c>
      <c r="I972" s="200">
        <v>4.5999999999999996</v>
      </c>
      <c r="J972" s="4">
        <v>34.1</v>
      </c>
      <c r="K972"/>
      <c r="L972" s="179" t="s">
        <v>169</v>
      </c>
      <c r="M972" s="40">
        <v>114.74</v>
      </c>
      <c r="N972" s="41">
        <f t="shared" si="55"/>
        <v>0.29719365522049856</v>
      </c>
      <c r="O972" s="4"/>
      <c r="P972" s="4"/>
    </row>
    <row r="973" spans="2:16" x14ac:dyDescent="0.25">
      <c r="B973" s="198" t="s">
        <v>871</v>
      </c>
      <c r="C973" s="198" t="s">
        <v>3</v>
      </c>
      <c r="D973" s="198">
        <v>5</v>
      </c>
      <c r="E973" s="198" t="s">
        <v>170</v>
      </c>
      <c r="F973" s="198">
        <v>995</v>
      </c>
      <c r="G973" s="197"/>
      <c r="H973" s="198">
        <v>173.6</v>
      </c>
      <c r="I973" s="200">
        <v>4.5999999999999996</v>
      </c>
      <c r="J973" s="4">
        <v>169</v>
      </c>
      <c r="K973"/>
      <c r="L973" s="179" t="s">
        <v>169</v>
      </c>
      <c r="M973" s="40">
        <v>114.74</v>
      </c>
      <c r="N973" s="41">
        <f t="shared" si="55"/>
        <v>1.472895241415374</v>
      </c>
      <c r="O973" s="4"/>
      <c r="P973" s="4"/>
    </row>
    <row r="974" spans="2:16" x14ac:dyDescent="0.25">
      <c r="B974" s="198" t="s">
        <v>871</v>
      </c>
      <c r="C974" s="198" t="s">
        <v>3</v>
      </c>
      <c r="D974" s="198">
        <v>5</v>
      </c>
      <c r="E974" s="198" t="s">
        <v>171</v>
      </c>
      <c r="F974" s="198" t="s">
        <v>884</v>
      </c>
      <c r="G974" s="197"/>
      <c r="H974" s="198">
        <v>184.3</v>
      </c>
      <c r="I974" s="4">
        <v>4.5999999999999996</v>
      </c>
      <c r="J974" s="4">
        <v>179.70000000000002</v>
      </c>
      <c r="K974"/>
      <c r="L974" s="179" t="s">
        <v>169</v>
      </c>
      <c r="M974" s="40">
        <v>114.74</v>
      </c>
      <c r="N974" s="41">
        <f t="shared" si="55"/>
        <v>1.5661495555168208</v>
      </c>
      <c r="O974" s="4"/>
      <c r="P974" s="4"/>
    </row>
    <row r="975" spans="2:16" x14ac:dyDescent="0.25">
      <c r="B975" s="198" t="s">
        <v>871</v>
      </c>
      <c r="C975" s="198" t="s">
        <v>3</v>
      </c>
      <c r="D975" s="198">
        <v>6</v>
      </c>
      <c r="E975" s="198" t="s">
        <v>177</v>
      </c>
      <c r="F975" s="198">
        <v>988</v>
      </c>
      <c r="G975" s="197"/>
      <c r="H975" s="198">
        <v>91.4</v>
      </c>
      <c r="I975" s="200">
        <v>4.5999999999999996</v>
      </c>
      <c r="J975" s="4">
        <v>86.800000000000011</v>
      </c>
      <c r="K975"/>
      <c r="L975" s="179" t="s">
        <v>169</v>
      </c>
      <c r="M975" s="40">
        <v>114.74</v>
      </c>
      <c r="N975" s="41">
        <f t="shared" si="55"/>
        <v>0.75649294056126903</v>
      </c>
      <c r="O975" s="4"/>
      <c r="P975" s="4"/>
    </row>
    <row r="976" spans="2:16" x14ac:dyDescent="0.25">
      <c r="B976" s="198" t="s">
        <v>871</v>
      </c>
      <c r="C976" s="198" t="s">
        <v>3</v>
      </c>
      <c r="D976" s="198">
        <v>6</v>
      </c>
      <c r="E976" s="198" t="s">
        <v>170</v>
      </c>
      <c r="F976" s="198" t="s">
        <v>885</v>
      </c>
      <c r="G976" s="197"/>
      <c r="H976" s="198">
        <v>128.80000000000001</v>
      </c>
      <c r="I976" s="4">
        <v>4.5999999999999996</v>
      </c>
      <c r="J976" s="4">
        <v>124.20000000000002</v>
      </c>
      <c r="K976"/>
      <c r="L976" s="179" t="s">
        <v>169</v>
      </c>
      <c r="M976" s="40">
        <v>114.74</v>
      </c>
      <c r="N976" s="41">
        <f t="shared" si="55"/>
        <v>1.0824472720934288</v>
      </c>
      <c r="O976" s="4"/>
      <c r="P976" s="4"/>
    </row>
    <row r="977" spans="2:16" x14ac:dyDescent="0.25">
      <c r="B977" s="198" t="s">
        <v>972</v>
      </c>
      <c r="C977" s="198" t="s">
        <v>3</v>
      </c>
      <c r="D977" s="198">
        <v>1</v>
      </c>
      <c r="E977" s="198" t="s">
        <v>177</v>
      </c>
      <c r="F977" s="198" t="s">
        <v>886</v>
      </c>
      <c r="G977" s="197"/>
      <c r="H977" s="198">
        <v>163.30000000000001</v>
      </c>
      <c r="I977" s="4">
        <v>4.5999999999999996</v>
      </c>
      <c r="J977" s="4">
        <v>158.70000000000002</v>
      </c>
      <c r="K977"/>
      <c r="L977" s="179" t="s">
        <v>169</v>
      </c>
      <c r="M977" s="40">
        <v>114.74</v>
      </c>
      <c r="N977" s="41">
        <f t="shared" si="55"/>
        <v>1.3831270698971589</v>
      </c>
      <c r="O977" s="4"/>
      <c r="P977" s="4"/>
    </row>
    <row r="978" spans="2:16" x14ac:dyDescent="0.25">
      <c r="B978" s="198" t="s">
        <v>972</v>
      </c>
      <c r="C978" s="198" t="s">
        <v>3</v>
      </c>
      <c r="D978" s="198">
        <v>1</v>
      </c>
      <c r="E978" s="198" t="s">
        <v>170</v>
      </c>
      <c r="F978" s="198" t="s">
        <v>887</v>
      </c>
      <c r="G978" s="197"/>
      <c r="H978" s="198">
        <v>187</v>
      </c>
      <c r="I978" s="4">
        <v>4.5999999999999996</v>
      </c>
      <c r="J978" s="4">
        <v>182.4</v>
      </c>
      <c r="K978"/>
      <c r="L978" s="179" t="s">
        <v>169</v>
      </c>
      <c r="M978" s="40">
        <v>114.74</v>
      </c>
      <c r="N978" s="41">
        <f t="shared" si="55"/>
        <v>1.5896810179536345</v>
      </c>
      <c r="O978" s="4"/>
      <c r="P978" s="4"/>
    </row>
    <row r="979" spans="2:16" x14ac:dyDescent="0.25">
      <c r="B979" s="198" t="s">
        <v>972</v>
      </c>
      <c r="C979" s="198" t="s">
        <v>3</v>
      </c>
      <c r="D979" s="198">
        <v>2</v>
      </c>
      <c r="E979" s="198" t="s">
        <v>177</v>
      </c>
      <c r="F979" s="198" t="s">
        <v>888</v>
      </c>
      <c r="G979" s="197"/>
      <c r="H979" s="4">
        <v>122.8</v>
      </c>
      <c r="I979" s="4">
        <v>4.5999999999999996</v>
      </c>
      <c r="J979" s="4">
        <v>118.2</v>
      </c>
      <c r="K979"/>
      <c r="L979" s="179" t="s">
        <v>169</v>
      </c>
      <c r="M979" s="40">
        <v>114.74</v>
      </c>
      <c r="N979" s="41">
        <f t="shared" si="55"/>
        <v>1.0301551333449539</v>
      </c>
      <c r="O979" s="4"/>
      <c r="P979" s="4"/>
    </row>
    <row r="980" spans="2:16" x14ac:dyDescent="0.25">
      <c r="B980" s="198" t="s">
        <v>972</v>
      </c>
      <c r="C980" s="198" t="s">
        <v>3</v>
      </c>
      <c r="D980" s="198">
        <v>2</v>
      </c>
      <c r="E980" s="198" t="s">
        <v>170</v>
      </c>
      <c r="F980" s="198" t="s">
        <v>889</v>
      </c>
      <c r="G980" s="197"/>
      <c r="H980" s="4">
        <v>187.5</v>
      </c>
      <c r="I980" s="4">
        <v>4.5999999999999996</v>
      </c>
      <c r="J980" s="4">
        <v>182.9</v>
      </c>
      <c r="K980"/>
      <c r="L980" s="179" t="s">
        <v>169</v>
      </c>
      <c r="M980" s="40">
        <v>114.74</v>
      </c>
      <c r="N980" s="41">
        <f t="shared" si="55"/>
        <v>1.594038696182674</v>
      </c>
      <c r="O980" s="4"/>
      <c r="P980" s="4"/>
    </row>
    <row r="981" spans="2:16" x14ac:dyDescent="0.25">
      <c r="B981" s="198" t="s">
        <v>972</v>
      </c>
      <c r="C981" s="198" t="s">
        <v>3</v>
      </c>
      <c r="D981" s="198">
        <v>3</v>
      </c>
      <c r="E981" s="198" t="s">
        <v>177</v>
      </c>
      <c r="F981" s="198" t="s">
        <v>890</v>
      </c>
      <c r="G981" s="197"/>
      <c r="H981" s="198">
        <v>152</v>
      </c>
      <c r="I981" s="4">
        <v>4.5999999999999996</v>
      </c>
      <c r="J981" s="4">
        <v>147.4</v>
      </c>
      <c r="K981"/>
      <c r="L981" s="179" t="s">
        <v>169</v>
      </c>
      <c r="M981" s="40">
        <v>114.74</v>
      </c>
      <c r="N981" s="41">
        <f t="shared" si="55"/>
        <v>1.2846435419208646</v>
      </c>
      <c r="O981" s="4"/>
      <c r="P981" s="4"/>
    </row>
    <row r="982" spans="2:16" x14ac:dyDescent="0.25">
      <c r="B982" s="198" t="s">
        <v>972</v>
      </c>
      <c r="C982" s="198" t="s">
        <v>3</v>
      </c>
      <c r="D982" s="198">
        <v>3</v>
      </c>
      <c r="E982" s="198" t="s">
        <v>170</v>
      </c>
      <c r="F982" s="198" t="s">
        <v>891</v>
      </c>
      <c r="G982" s="197"/>
      <c r="H982" s="198">
        <v>208.4</v>
      </c>
      <c r="I982" s="4">
        <v>4.5999999999999996</v>
      </c>
      <c r="J982" s="4">
        <v>203.8</v>
      </c>
      <c r="K982"/>
      <c r="L982" s="179" t="s">
        <v>169</v>
      </c>
      <c r="M982" s="40">
        <v>114.74</v>
      </c>
      <c r="N982" s="41">
        <f t="shared" si="55"/>
        <v>1.7761896461565281</v>
      </c>
      <c r="O982" s="4"/>
      <c r="P982" s="4"/>
    </row>
    <row r="983" spans="2:16" x14ac:dyDescent="0.25">
      <c r="B983" s="198" t="s">
        <v>972</v>
      </c>
      <c r="C983" s="198" t="s">
        <v>3</v>
      </c>
      <c r="D983" s="198">
        <v>3</v>
      </c>
      <c r="E983" s="198" t="s">
        <v>171</v>
      </c>
      <c r="F983" s="198">
        <v>78</v>
      </c>
      <c r="G983" s="197"/>
      <c r="H983" s="198">
        <v>192.6</v>
      </c>
      <c r="I983" s="200">
        <v>4.5999999999999996</v>
      </c>
      <c r="J983" s="4">
        <v>188</v>
      </c>
      <c r="K983"/>
      <c r="L983" s="179" t="s">
        <v>169</v>
      </c>
      <c r="M983" s="40">
        <v>114.74</v>
      </c>
      <c r="N983" s="41">
        <f t="shared" si="55"/>
        <v>1.6384870141188774</v>
      </c>
      <c r="O983" s="4"/>
      <c r="P983" s="4"/>
    </row>
    <row r="984" spans="2:16" x14ac:dyDescent="0.25">
      <c r="B984" s="198" t="s">
        <v>972</v>
      </c>
      <c r="C984" s="198" t="s">
        <v>3</v>
      </c>
      <c r="D984" s="198">
        <v>4</v>
      </c>
      <c r="E984" s="198" t="s">
        <v>177</v>
      </c>
      <c r="F984" s="198" t="s">
        <v>892</v>
      </c>
      <c r="G984" s="197"/>
      <c r="H984" s="198">
        <v>131.5</v>
      </c>
      <c r="I984" s="4">
        <v>4.5999999999999996</v>
      </c>
      <c r="J984" s="4">
        <v>126.9</v>
      </c>
      <c r="K984"/>
      <c r="L984" s="179" t="s">
        <v>169</v>
      </c>
      <c r="M984" s="40">
        <v>114.74</v>
      </c>
      <c r="N984" s="41">
        <f t="shared" si="55"/>
        <v>1.1059787345302423</v>
      </c>
      <c r="O984" s="4"/>
      <c r="P984" s="4"/>
    </row>
    <row r="985" spans="2:16" x14ac:dyDescent="0.25">
      <c r="B985" s="198" t="s">
        <v>972</v>
      </c>
      <c r="C985" s="198" t="s">
        <v>3</v>
      </c>
      <c r="D985" s="198">
        <v>4</v>
      </c>
      <c r="E985" s="198" t="s">
        <v>170</v>
      </c>
      <c r="F985" s="198" t="s">
        <v>893</v>
      </c>
      <c r="G985" s="197"/>
      <c r="H985" s="198">
        <v>204.4</v>
      </c>
      <c r="I985" s="4">
        <v>4.5999999999999996</v>
      </c>
      <c r="J985" s="4">
        <v>199.8</v>
      </c>
      <c r="K985"/>
      <c r="L985" s="179" t="s">
        <v>169</v>
      </c>
      <c r="M985" s="40">
        <v>114.74</v>
      </c>
      <c r="N985" s="41">
        <f t="shared" ref="N985:N1048" si="56">J985/M985</f>
        <v>1.7413282203242115</v>
      </c>
      <c r="O985" s="4"/>
      <c r="P985" s="4"/>
    </row>
    <row r="986" spans="2:16" x14ac:dyDescent="0.25">
      <c r="B986" s="198" t="s">
        <v>972</v>
      </c>
      <c r="C986" s="198" t="s">
        <v>3</v>
      </c>
      <c r="D986" s="198">
        <v>4</v>
      </c>
      <c r="E986" s="198" t="s">
        <v>171</v>
      </c>
      <c r="F986" s="198" t="s">
        <v>894</v>
      </c>
      <c r="G986" s="197"/>
      <c r="H986" s="198">
        <v>229.2</v>
      </c>
      <c r="I986" s="4">
        <v>4.5999999999999996</v>
      </c>
      <c r="J986" s="4">
        <v>224.6</v>
      </c>
      <c r="K986"/>
      <c r="L986" s="179" t="s">
        <v>169</v>
      </c>
      <c r="M986" s="40">
        <v>114.74</v>
      </c>
      <c r="N986" s="41">
        <f t="shared" si="56"/>
        <v>1.9574690604845739</v>
      </c>
      <c r="O986" s="4"/>
      <c r="P986" s="4"/>
    </row>
    <row r="987" spans="2:16" x14ac:dyDescent="0.25">
      <c r="B987" s="198" t="s">
        <v>972</v>
      </c>
      <c r="C987" s="198" t="s">
        <v>3</v>
      </c>
      <c r="D987" s="198">
        <v>4</v>
      </c>
      <c r="E987" s="198" t="s">
        <v>172</v>
      </c>
      <c r="F987" s="198" t="s">
        <v>895</v>
      </c>
      <c r="G987" s="197"/>
      <c r="H987" s="198">
        <v>155.19999999999999</v>
      </c>
      <c r="I987" s="4">
        <v>4.5999999999999996</v>
      </c>
      <c r="J987" s="4">
        <v>150.6</v>
      </c>
      <c r="K987"/>
      <c r="L987" s="179" t="s">
        <v>169</v>
      </c>
      <c r="M987" s="40">
        <v>114.74</v>
      </c>
      <c r="N987" s="41">
        <f t="shared" si="56"/>
        <v>1.3125326825867178</v>
      </c>
      <c r="O987" s="4"/>
      <c r="P987" s="4"/>
    </row>
    <row r="988" spans="2:16" x14ac:dyDescent="0.25">
      <c r="B988" s="198" t="s">
        <v>972</v>
      </c>
      <c r="C988" s="198" t="s">
        <v>3</v>
      </c>
      <c r="D988" s="198">
        <v>5</v>
      </c>
      <c r="E988" s="198" t="s">
        <v>177</v>
      </c>
      <c r="F988" s="198" t="s">
        <v>896</v>
      </c>
      <c r="G988" s="197"/>
      <c r="H988" s="198">
        <v>167.1</v>
      </c>
      <c r="I988" s="4">
        <v>4.5999999999999996</v>
      </c>
      <c r="J988" s="4">
        <v>162.5</v>
      </c>
      <c r="K988"/>
      <c r="L988" s="179" t="s">
        <v>169</v>
      </c>
      <c r="M988" s="40">
        <v>114.74</v>
      </c>
      <c r="N988" s="41">
        <f t="shared" si="56"/>
        <v>1.4162454244378595</v>
      </c>
      <c r="O988" s="4"/>
      <c r="P988" s="4"/>
    </row>
    <row r="989" spans="2:16" x14ac:dyDescent="0.25">
      <c r="B989" s="198" t="s">
        <v>972</v>
      </c>
      <c r="C989" s="198" t="s">
        <v>3</v>
      </c>
      <c r="D989" s="198">
        <v>5</v>
      </c>
      <c r="E989" s="198" t="s">
        <v>170</v>
      </c>
      <c r="F989" s="198" t="s">
        <v>888</v>
      </c>
      <c r="G989" s="197"/>
      <c r="H989" s="198">
        <v>204.4</v>
      </c>
      <c r="I989" s="4">
        <v>4.5999999999999996</v>
      </c>
      <c r="J989" s="4">
        <v>199.8</v>
      </c>
      <c r="K989"/>
      <c r="L989" s="179" t="s">
        <v>169</v>
      </c>
      <c r="M989" s="40">
        <v>114.74</v>
      </c>
      <c r="N989" s="41">
        <f t="shared" si="56"/>
        <v>1.7413282203242115</v>
      </c>
      <c r="O989" s="4"/>
      <c r="P989" s="4"/>
    </row>
    <row r="990" spans="2:16" x14ac:dyDescent="0.25">
      <c r="B990" s="198" t="s">
        <v>972</v>
      </c>
      <c r="C990" s="198" t="s">
        <v>3</v>
      </c>
      <c r="D990" s="198">
        <v>5</v>
      </c>
      <c r="E990" s="198" t="s">
        <v>171</v>
      </c>
      <c r="F990" s="198">
        <v>60</v>
      </c>
      <c r="G990" s="197"/>
      <c r="H990" s="198">
        <v>105.5</v>
      </c>
      <c r="I990" s="200">
        <v>4.5999999999999996</v>
      </c>
      <c r="J990" s="4">
        <v>100.9</v>
      </c>
      <c r="K990"/>
      <c r="L990" s="179" t="s">
        <v>169</v>
      </c>
      <c r="M990" s="40">
        <v>114.74</v>
      </c>
      <c r="N990" s="41">
        <f t="shared" si="56"/>
        <v>0.87937946662018485</v>
      </c>
      <c r="O990" s="4"/>
      <c r="P990" s="4"/>
    </row>
    <row r="991" spans="2:16" x14ac:dyDescent="0.25">
      <c r="B991" s="198" t="s">
        <v>972</v>
      </c>
      <c r="C991" s="198" t="s">
        <v>3</v>
      </c>
      <c r="D991" s="198">
        <v>6</v>
      </c>
      <c r="E991" s="198" t="s">
        <v>177</v>
      </c>
      <c r="F991" s="198" t="s">
        <v>897</v>
      </c>
      <c r="G991" s="197"/>
      <c r="H991" s="198">
        <v>120.2</v>
      </c>
      <c r="I991" s="4">
        <v>4.5999999999999996</v>
      </c>
      <c r="J991" s="4">
        <v>115.60000000000001</v>
      </c>
      <c r="K991"/>
      <c r="L991" s="179" t="s">
        <v>169</v>
      </c>
      <c r="M991" s="40">
        <v>114.74</v>
      </c>
      <c r="N991" s="41">
        <f t="shared" si="56"/>
        <v>1.0074952065539482</v>
      </c>
      <c r="O991" s="4"/>
      <c r="P991" s="4"/>
    </row>
    <row r="992" spans="2:16" x14ac:dyDescent="0.25">
      <c r="B992" s="198" t="s">
        <v>972</v>
      </c>
      <c r="C992" s="198" t="s">
        <v>3</v>
      </c>
      <c r="D992" s="198">
        <v>6</v>
      </c>
      <c r="E992" s="198" t="s">
        <v>170</v>
      </c>
      <c r="F992" s="198" t="s">
        <v>898</v>
      </c>
      <c r="G992" s="197"/>
      <c r="H992" s="198">
        <v>197.5</v>
      </c>
      <c r="I992" s="4">
        <v>4.5999999999999996</v>
      </c>
      <c r="J992" s="4">
        <v>192.9</v>
      </c>
      <c r="K992"/>
      <c r="L992" s="179" t="s">
        <v>169</v>
      </c>
      <c r="M992" s="40">
        <v>114.74</v>
      </c>
      <c r="N992" s="41">
        <f t="shared" si="56"/>
        <v>1.6811922607634653</v>
      </c>
      <c r="O992" s="4"/>
      <c r="P992" s="4"/>
    </row>
    <row r="993" spans="2:16" x14ac:dyDescent="0.25">
      <c r="B993" s="198" t="s">
        <v>869</v>
      </c>
      <c r="C993" s="198" t="s">
        <v>3</v>
      </c>
      <c r="D993" s="198">
        <v>1</v>
      </c>
      <c r="E993" s="198" t="s">
        <v>177</v>
      </c>
      <c r="F993" s="198">
        <v>44</v>
      </c>
      <c r="G993" s="197"/>
      <c r="H993" s="198">
        <v>143.19999999999999</v>
      </c>
      <c r="I993" s="200">
        <v>4.5999999999999996</v>
      </c>
      <c r="J993" s="4">
        <v>138.6</v>
      </c>
      <c r="K993"/>
      <c r="L993" s="179" t="s">
        <v>169</v>
      </c>
      <c r="M993" s="40">
        <v>114.74</v>
      </c>
      <c r="N993" s="41">
        <f t="shared" si="56"/>
        <v>1.2079484050897682</v>
      </c>
      <c r="O993" s="4"/>
      <c r="P993" s="4"/>
    </row>
    <row r="994" spans="2:16" x14ac:dyDescent="0.25">
      <c r="B994" s="198" t="s">
        <v>869</v>
      </c>
      <c r="C994" s="198" t="s">
        <v>3</v>
      </c>
      <c r="D994" s="198">
        <v>1</v>
      </c>
      <c r="E994" s="198" t="s">
        <v>170</v>
      </c>
      <c r="F994" s="198">
        <v>70</v>
      </c>
      <c r="G994" s="197"/>
      <c r="H994" s="198">
        <v>179.8</v>
      </c>
      <c r="I994" s="200">
        <v>4.5999999999999996</v>
      </c>
      <c r="J994" s="4">
        <v>175.20000000000002</v>
      </c>
      <c r="K994"/>
      <c r="L994" s="179" t="s">
        <v>169</v>
      </c>
      <c r="M994" s="40">
        <v>114.74</v>
      </c>
      <c r="N994" s="41">
        <f t="shared" si="56"/>
        <v>1.5269304514554647</v>
      </c>
      <c r="O994" s="4"/>
      <c r="P994" s="4"/>
    </row>
    <row r="995" spans="2:16" x14ac:dyDescent="0.25">
      <c r="B995" s="198" t="s">
        <v>869</v>
      </c>
      <c r="C995" s="198" t="s">
        <v>3</v>
      </c>
      <c r="D995" s="198">
        <v>1</v>
      </c>
      <c r="E995" s="198" t="s">
        <v>171</v>
      </c>
      <c r="F995" s="198" t="s">
        <v>899</v>
      </c>
      <c r="G995" s="197"/>
      <c r="H995" s="198">
        <v>189.7</v>
      </c>
      <c r="I995" s="4">
        <v>4.5999999999999996</v>
      </c>
      <c r="J995" s="4">
        <v>185.1</v>
      </c>
      <c r="K995"/>
      <c r="L995" s="179" t="s">
        <v>169</v>
      </c>
      <c r="M995" s="40">
        <v>114.74</v>
      </c>
      <c r="N995" s="41">
        <f t="shared" si="56"/>
        <v>1.613212480390448</v>
      </c>
      <c r="O995" s="4"/>
      <c r="P995" s="4"/>
    </row>
    <row r="996" spans="2:16" x14ac:dyDescent="0.25">
      <c r="B996" s="198" t="s">
        <v>869</v>
      </c>
      <c r="C996" s="198" t="s">
        <v>3</v>
      </c>
      <c r="D996" s="198">
        <v>1</v>
      </c>
      <c r="E996" s="198" t="s">
        <v>172</v>
      </c>
      <c r="F996" s="198" t="s">
        <v>900</v>
      </c>
      <c r="G996" s="197"/>
      <c r="H996" s="198">
        <v>169.3</v>
      </c>
      <c r="I996" s="4">
        <v>4.5999999999999996</v>
      </c>
      <c r="J996" s="4">
        <v>164.70000000000002</v>
      </c>
      <c r="K996"/>
      <c r="L996" s="179" t="s">
        <v>169</v>
      </c>
      <c r="M996" s="40">
        <v>114.74</v>
      </c>
      <c r="N996" s="41">
        <f t="shared" si="56"/>
        <v>1.4354192086456339</v>
      </c>
      <c r="O996" s="4"/>
      <c r="P996" s="4"/>
    </row>
    <row r="997" spans="2:16" x14ac:dyDescent="0.25">
      <c r="B997" s="198" t="s">
        <v>869</v>
      </c>
      <c r="C997" s="198" t="s">
        <v>3</v>
      </c>
      <c r="D997" s="198">
        <v>2</v>
      </c>
      <c r="E997" s="198" t="s">
        <v>177</v>
      </c>
      <c r="F997" s="198" t="s">
        <v>901</v>
      </c>
      <c r="G997" s="197"/>
      <c r="H997" s="198">
        <v>182.1</v>
      </c>
      <c r="I997" s="200">
        <v>4.5999999999999996</v>
      </c>
      <c r="J997" s="4">
        <v>177.5</v>
      </c>
      <c r="K997"/>
      <c r="L997" s="179" t="s">
        <v>169</v>
      </c>
      <c r="M997" s="40">
        <v>114.74</v>
      </c>
      <c r="N997" s="41">
        <f t="shared" si="56"/>
        <v>1.5469757713090466</v>
      </c>
      <c r="O997" s="4"/>
      <c r="P997" s="4"/>
    </row>
    <row r="998" spans="2:16" x14ac:dyDescent="0.25">
      <c r="B998" s="198" t="s">
        <v>869</v>
      </c>
      <c r="C998" s="198" t="s">
        <v>3</v>
      </c>
      <c r="D998" s="198">
        <v>2</v>
      </c>
      <c r="E998" s="198" t="s">
        <v>170</v>
      </c>
      <c r="F998" s="198" t="s">
        <v>902</v>
      </c>
      <c r="G998" s="197"/>
      <c r="H998" s="198">
        <v>155.19999999999999</v>
      </c>
      <c r="I998" s="200">
        <v>4.5999999999999996</v>
      </c>
      <c r="J998" s="4">
        <v>150.6</v>
      </c>
      <c r="K998"/>
      <c r="L998" s="179" t="s">
        <v>169</v>
      </c>
      <c r="M998" s="40">
        <v>114.74</v>
      </c>
      <c r="N998" s="41">
        <f t="shared" si="56"/>
        <v>1.3125326825867178</v>
      </c>
      <c r="O998" s="4"/>
      <c r="P998" s="4"/>
    </row>
    <row r="999" spans="2:16" x14ac:dyDescent="0.25">
      <c r="B999" s="198" t="s">
        <v>869</v>
      </c>
      <c r="C999" s="198" t="s">
        <v>3</v>
      </c>
      <c r="D999" s="198">
        <v>2</v>
      </c>
      <c r="E999" s="198" t="s">
        <v>171</v>
      </c>
      <c r="F999" s="198" t="s">
        <v>903</v>
      </c>
      <c r="G999" s="197"/>
      <c r="H999" s="198">
        <v>181.3</v>
      </c>
      <c r="I999" s="4">
        <v>4.5999999999999996</v>
      </c>
      <c r="J999" s="4">
        <v>176.70000000000002</v>
      </c>
      <c r="K999"/>
      <c r="L999" s="179" t="s">
        <v>169</v>
      </c>
      <c r="M999" s="40">
        <v>114.74</v>
      </c>
      <c r="N999" s="41">
        <f t="shared" si="56"/>
        <v>1.5400034861425835</v>
      </c>
      <c r="O999" s="4"/>
      <c r="P999" s="4"/>
    </row>
    <row r="1000" spans="2:16" x14ac:dyDescent="0.25">
      <c r="B1000" s="198" t="s">
        <v>869</v>
      </c>
      <c r="C1000" s="198" t="s">
        <v>3</v>
      </c>
      <c r="D1000" s="198">
        <v>2</v>
      </c>
      <c r="E1000" s="198" t="s">
        <v>172</v>
      </c>
      <c r="F1000" s="198" t="s">
        <v>904</v>
      </c>
      <c r="G1000" s="197"/>
      <c r="H1000" s="198">
        <v>166.5</v>
      </c>
      <c r="I1000" s="4">
        <v>4.5999999999999996</v>
      </c>
      <c r="J1000" s="4">
        <v>161.9</v>
      </c>
      <c r="K1000"/>
      <c r="L1000" s="179" t="s">
        <v>169</v>
      </c>
      <c r="M1000" s="40">
        <v>114.74</v>
      </c>
      <c r="N1000" s="41">
        <f t="shared" si="56"/>
        <v>1.4110162105630122</v>
      </c>
      <c r="O1000" s="4"/>
      <c r="P1000" s="4"/>
    </row>
    <row r="1001" spans="2:16" x14ac:dyDescent="0.25">
      <c r="B1001" s="198" t="s">
        <v>869</v>
      </c>
      <c r="C1001" s="198" t="s">
        <v>3</v>
      </c>
      <c r="D1001" s="198">
        <v>3</v>
      </c>
      <c r="E1001" s="198" t="s">
        <v>177</v>
      </c>
      <c r="F1001" s="198" t="s">
        <v>905</v>
      </c>
      <c r="G1001" s="197"/>
      <c r="H1001" s="198">
        <v>131.69999999999999</v>
      </c>
      <c r="I1001" s="200">
        <v>4.5999999999999996</v>
      </c>
      <c r="J1001" s="4">
        <v>127.1</v>
      </c>
      <c r="K1001"/>
      <c r="L1001" s="179" t="s">
        <v>169</v>
      </c>
      <c r="M1001" s="40">
        <v>114.74</v>
      </c>
      <c r="N1001" s="41">
        <f t="shared" si="56"/>
        <v>1.1077218058218581</v>
      </c>
      <c r="O1001" s="4"/>
      <c r="P1001" s="4"/>
    </row>
    <row r="1002" spans="2:16" x14ac:dyDescent="0.25">
      <c r="B1002" s="198" t="s">
        <v>869</v>
      </c>
      <c r="C1002" s="198" t="s">
        <v>3</v>
      </c>
      <c r="D1002" s="198">
        <v>3</v>
      </c>
      <c r="E1002" s="198" t="s">
        <v>170</v>
      </c>
      <c r="F1002" s="198" t="s">
        <v>906</v>
      </c>
      <c r="G1002" s="197"/>
      <c r="H1002" s="198">
        <v>189.4</v>
      </c>
      <c r="I1002" s="200">
        <v>4.5999999999999996</v>
      </c>
      <c r="J1002" s="4">
        <v>184.8</v>
      </c>
      <c r="K1002"/>
      <c r="L1002" s="179" t="s">
        <v>169</v>
      </c>
      <c r="M1002" s="40">
        <v>114.74</v>
      </c>
      <c r="N1002" s="41">
        <f t="shared" si="56"/>
        <v>1.6105978734530244</v>
      </c>
      <c r="O1002" s="4"/>
      <c r="P1002" s="4"/>
    </row>
    <row r="1003" spans="2:16" x14ac:dyDescent="0.25">
      <c r="B1003" s="198" t="s">
        <v>869</v>
      </c>
      <c r="C1003" s="198" t="s">
        <v>3</v>
      </c>
      <c r="D1003" s="198">
        <v>3</v>
      </c>
      <c r="E1003" s="198" t="s">
        <v>171</v>
      </c>
      <c r="F1003" s="198" t="s">
        <v>907</v>
      </c>
      <c r="G1003" s="197"/>
      <c r="H1003" s="198">
        <v>181.1</v>
      </c>
      <c r="I1003" s="4">
        <v>4.5999999999999996</v>
      </c>
      <c r="J1003" s="4">
        <v>176.5</v>
      </c>
      <c r="K1003"/>
      <c r="L1003" s="179" t="s">
        <v>169</v>
      </c>
      <c r="M1003" s="40">
        <v>114.74</v>
      </c>
      <c r="N1003" s="41">
        <f t="shared" si="56"/>
        <v>1.5382604148509675</v>
      </c>
      <c r="O1003" s="4"/>
      <c r="P1003" s="4"/>
    </row>
    <row r="1004" spans="2:16" x14ac:dyDescent="0.25">
      <c r="B1004" s="198" t="s">
        <v>869</v>
      </c>
      <c r="C1004" s="198" t="s">
        <v>3</v>
      </c>
      <c r="D1004" s="198">
        <v>3</v>
      </c>
      <c r="E1004" s="198" t="s">
        <v>172</v>
      </c>
      <c r="F1004" s="198">
        <v>67</v>
      </c>
      <c r="G1004" s="197"/>
      <c r="H1004" s="198">
        <v>157.80000000000001</v>
      </c>
      <c r="I1004" s="4">
        <v>4.5999999999999996</v>
      </c>
      <c r="J1004" s="4">
        <v>153.20000000000002</v>
      </c>
      <c r="K1004"/>
      <c r="L1004" s="179" t="s">
        <v>169</v>
      </c>
      <c r="M1004" s="40">
        <v>114.74</v>
      </c>
      <c r="N1004" s="41">
        <f t="shared" si="56"/>
        <v>1.3351926093777238</v>
      </c>
      <c r="O1004" s="4"/>
      <c r="P1004" s="4"/>
    </row>
    <row r="1005" spans="2:16" x14ac:dyDescent="0.25">
      <c r="B1005" s="198" t="s">
        <v>869</v>
      </c>
      <c r="C1005" s="198" t="s">
        <v>3</v>
      </c>
      <c r="D1005" s="198">
        <v>4</v>
      </c>
      <c r="E1005" s="198" t="s">
        <v>177</v>
      </c>
      <c r="F1005" s="198" t="s">
        <v>908</v>
      </c>
      <c r="G1005" s="197"/>
      <c r="H1005" s="198">
        <v>109.7</v>
      </c>
      <c r="I1005" s="200">
        <v>4.5999999999999996</v>
      </c>
      <c r="J1005" s="4">
        <v>105.10000000000001</v>
      </c>
      <c r="K1005"/>
      <c r="L1005" s="179" t="s">
        <v>169</v>
      </c>
      <c r="M1005" s="40">
        <v>114.74</v>
      </c>
      <c r="N1005" s="41">
        <f t="shared" si="56"/>
        <v>0.91598396374411728</v>
      </c>
      <c r="O1005" s="4"/>
      <c r="P1005" s="4"/>
    </row>
    <row r="1006" spans="2:16" x14ac:dyDescent="0.25">
      <c r="B1006" s="198" t="s">
        <v>869</v>
      </c>
      <c r="C1006" s="198" t="s">
        <v>3</v>
      </c>
      <c r="D1006" s="198">
        <v>4</v>
      </c>
      <c r="E1006" s="198" t="s">
        <v>170</v>
      </c>
      <c r="F1006" s="198" t="s">
        <v>909</v>
      </c>
      <c r="G1006" s="197"/>
      <c r="H1006" s="198">
        <v>150.80000000000001</v>
      </c>
      <c r="I1006" s="200">
        <v>4.5999999999999996</v>
      </c>
      <c r="J1006" s="4">
        <v>146.20000000000002</v>
      </c>
      <c r="K1006"/>
      <c r="L1006" s="179" t="s">
        <v>169</v>
      </c>
      <c r="M1006" s="40">
        <v>114.74</v>
      </c>
      <c r="N1006" s="41">
        <f t="shared" si="56"/>
        <v>1.2741851141711698</v>
      </c>
      <c r="O1006" s="4"/>
      <c r="P1006" s="4"/>
    </row>
    <row r="1007" spans="2:16" x14ac:dyDescent="0.25">
      <c r="B1007" s="198" t="s">
        <v>869</v>
      </c>
      <c r="C1007" s="198" t="s">
        <v>3</v>
      </c>
      <c r="D1007" s="198">
        <v>4</v>
      </c>
      <c r="E1007" s="198" t="s">
        <v>171</v>
      </c>
      <c r="F1007" s="198" t="s">
        <v>910</v>
      </c>
      <c r="G1007" s="197"/>
      <c r="H1007" s="198">
        <v>191.2</v>
      </c>
      <c r="I1007" s="4">
        <v>4.5999999999999996</v>
      </c>
      <c r="J1007" s="4">
        <v>186.6</v>
      </c>
      <c r="K1007"/>
      <c r="L1007" s="179" t="s">
        <v>169</v>
      </c>
      <c r="M1007" s="40">
        <v>114.74</v>
      </c>
      <c r="N1007" s="41">
        <f t="shared" si="56"/>
        <v>1.6262855150775668</v>
      </c>
      <c r="O1007" s="4"/>
      <c r="P1007" s="4"/>
    </row>
    <row r="1008" spans="2:16" x14ac:dyDescent="0.25">
      <c r="B1008" s="198" t="s">
        <v>869</v>
      </c>
      <c r="C1008" s="198" t="s">
        <v>3</v>
      </c>
      <c r="D1008" s="198">
        <v>4</v>
      </c>
      <c r="E1008" s="198" t="s">
        <v>172</v>
      </c>
      <c r="F1008" s="198" t="s">
        <v>911</v>
      </c>
      <c r="G1008" s="197"/>
      <c r="H1008" s="198">
        <v>182.2</v>
      </c>
      <c r="I1008" s="4">
        <v>4.5999999999999996</v>
      </c>
      <c r="J1008" s="4">
        <v>177.6</v>
      </c>
      <c r="K1008"/>
      <c r="L1008" s="179" t="s">
        <v>169</v>
      </c>
      <c r="M1008" s="40">
        <v>114.74</v>
      </c>
      <c r="N1008" s="41">
        <f t="shared" si="56"/>
        <v>1.5478473069548544</v>
      </c>
      <c r="O1008" s="4"/>
      <c r="P1008" s="4"/>
    </row>
    <row r="1009" spans="2:16" x14ac:dyDescent="0.25">
      <c r="B1009" s="198" t="s">
        <v>869</v>
      </c>
      <c r="C1009" s="198" t="s">
        <v>3</v>
      </c>
      <c r="D1009" s="198">
        <v>5</v>
      </c>
      <c r="E1009" s="198" t="s">
        <v>177</v>
      </c>
      <c r="F1009" s="198" t="s">
        <v>912</v>
      </c>
      <c r="G1009" s="197"/>
      <c r="H1009" s="198">
        <v>149.19999999999999</v>
      </c>
      <c r="I1009" s="200">
        <v>4.5999999999999996</v>
      </c>
      <c r="J1009" s="4">
        <v>144.6</v>
      </c>
      <c r="K1009"/>
      <c r="L1009" s="179" t="s">
        <v>169</v>
      </c>
      <c r="M1009" s="40">
        <v>114.74</v>
      </c>
      <c r="N1009" s="41">
        <f t="shared" si="56"/>
        <v>1.2602405438382429</v>
      </c>
      <c r="O1009" s="4"/>
      <c r="P1009" s="4"/>
    </row>
    <row r="1010" spans="2:16" x14ac:dyDescent="0.25">
      <c r="B1010" s="198" t="s">
        <v>869</v>
      </c>
      <c r="C1010" s="198" t="s">
        <v>3</v>
      </c>
      <c r="D1010" s="198">
        <v>5</v>
      </c>
      <c r="E1010" s="198" t="s">
        <v>170</v>
      </c>
      <c r="F1010" s="198">
        <v>69</v>
      </c>
      <c r="G1010" s="197"/>
      <c r="H1010" s="198">
        <v>167.1</v>
      </c>
      <c r="I1010" s="200">
        <v>4.5999999999999996</v>
      </c>
      <c r="J1010" s="4">
        <v>162.5</v>
      </c>
      <c r="K1010"/>
      <c r="L1010" s="179" t="s">
        <v>169</v>
      </c>
      <c r="M1010" s="40">
        <v>114.74</v>
      </c>
      <c r="N1010" s="41">
        <f t="shared" si="56"/>
        <v>1.4162454244378595</v>
      </c>
      <c r="O1010" s="4"/>
      <c r="P1010" s="4"/>
    </row>
    <row r="1011" spans="2:16" x14ac:dyDescent="0.25">
      <c r="B1011" s="198" t="s">
        <v>869</v>
      </c>
      <c r="C1011" s="198" t="s">
        <v>3</v>
      </c>
      <c r="D1011" s="198">
        <v>5</v>
      </c>
      <c r="E1011" s="198" t="s">
        <v>171</v>
      </c>
      <c r="F1011" s="198" t="s">
        <v>913</v>
      </c>
      <c r="G1011" s="197"/>
      <c r="H1011" s="198">
        <v>175.2</v>
      </c>
      <c r="I1011" s="4">
        <v>4.5999999999999996</v>
      </c>
      <c r="J1011" s="4">
        <v>170.6</v>
      </c>
      <c r="K1011"/>
      <c r="L1011" s="179" t="s">
        <v>169</v>
      </c>
      <c r="M1011" s="40">
        <v>114.74</v>
      </c>
      <c r="N1011" s="41">
        <f t="shared" si="56"/>
        <v>1.4868398117483006</v>
      </c>
      <c r="O1011" s="4"/>
      <c r="P1011" s="4"/>
    </row>
    <row r="1012" spans="2:16" x14ac:dyDescent="0.25">
      <c r="B1012" s="198" t="s">
        <v>869</v>
      </c>
      <c r="C1012" s="198" t="s">
        <v>3</v>
      </c>
      <c r="D1012" s="198">
        <v>5</v>
      </c>
      <c r="E1012" s="198" t="s">
        <v>172</v>
      </c>
      <c r="F1012" s="198" t="s">
        <v>914</v>
      </c>
      <c r="G1012" s="197"/>
      <c r="H1012" s="198">
        <v>182.1</v>
      </c>
      <c r="I1012" s="4">
        <v>4.5999999999999996</v>
      </c>
      <c r="J1012" s="4">
        <v>177.5</v>
      </c>
      <c r="K1012"/>
      <c r="L1012" s="179" t="s">
        <v>169</v>
      </c>
      <c r="M1012" s="40">
        <v>114.74</v>
      </c>
      <c r="N1012" s="41">
        <f t="shared" si="56"/>
        <v>1.5469757713090466</v>
      </c>
      <c r="O1012" s="4"/>
      <c r="P1012" s="4"/>
    </row>
    <row r="1013" spans="2:16" x14ac:dyDescent="0.25">
      <c r="B1013" s="198" t="s">
        <v>869</v>
      </c>
      <c r="C1013" s="198" t="s">
        <v>3</v>
      </c>
      <c r="D1013" s="198">
        <v>6</v>
      </c>
      <c r="E1013" s="198" t="s">
        <v>177</v>
      </c>
      <c r="F1013" s="198" t="s">
        <v>915</v>
      </c>
      <c r="G1013" s="197"/>
      <c r="H1013" s="198">
        <v>128</v>
      </c>
      <c r="I1013" s="200">
        <v>4.5999999999999996</v>
      </c>
      <c r="J1013" s="4">
        <v>123.4</v>
      </c>
      <c r="K1013"/>
      <c r="L1013" s="179" t="s">
        <v>169</v>
      </c>
      <c r="M1013" s="40">
        <v>114.74</v>
      </c>
      <c r="N1013" s="41">
        <f t="shared" si="56"/>
        <v>1.0754749869269653</v>
      </c>
      <c r="O1013" s="4"/>
      <c r="P1013" s="4"/>
    </row>
    <row r="1014" spans="2:16" x14ac:dyDescent="0.25">
      <c r="B1014" s="198" t="s">
        <v>869</v>
      </c>
      <c r="C1014" s="198" t="s">
        <v>3</v>
      </c>
      <c r="D1014" s="198">
        <v>6</v>
      </c>
      <c r="E1014" s="198" t="s">
        <v>170</v>
      </c>
      <c r="F1014" s="198" t="s">
        <v>916</v>
      </c>
      <c r="G1014" s="197"/>
      <c r="H1014" s="198">
        <v>181.7</v>
      </c>
      <c r="I1014" s="200">
        <v>4.5999999999999996</v>
      </c>
      <c r="J1014" s="4">
        <v>177.1</v>
      </c>
      <c r="K1014"/>
      <c r="L1014" s="179" t="s">
        <v>169</v>
      </c>
      <c r="M1014" s="40">
        <v>114.74</v>
      </c>
      <c r="N1014" s="41">
        <f t="shared" si="56"/>
        <v>1.5434896287258149</v>
      </c>
      <c r="O1014" s="4"/>
      <c r="P1014" s="4"/>
    </row>
    <row r="1015" spans="2:16" x14ac:dyDescent="0.25">
      <c r="B1015" s="198" t="s">
        <v>869</v>
      </c>
      <c r="C1015" s="198" t="s">
        <v>3</v>
      </c>
      <c r="D1015" s="198">
        <v>6</v>
      </c>
      <c r="E1015" s="198" t="s">
        <v>171</v>
      </c>
      <c r="F1015" s="198">
        <v>43</v>
      </c>
      <c r="G1015" s="197"/>
      <c r="H1015" s="198">
        <v>178.4</v>
      </c>
      <c r="I1015" s="4">
        <v>4.5999999999999996</v>
      </c>
      <c r="J1015" s="4">
        <v>173.8</v>
      </c>
      <c r="K1015"/>
      <c r="L1015" s="179" t="s">
        <v>169</v>
      </c>
      <c r="M1015" s="40">
        <v>114.74</v>
      </c>
      <c r="N1015" s="41">
        <f t="shared" si="56"/>
        <v>1.5147289524141538</v>
      </c>
      <c r="O1015" s="4"/>
      <c r="P1015" s="4"/>
    </row>
    <row r="1016" spans="2:16" x14ac:dyDescent="0.25">
      <c r="B1016" s="198" t="s">
        <v>869</v>
      </c>
      <c r="C1016" s="198" t="s">
        <v>3</v>
      </c>
      <c r="D1016" s="198">
        <v>6</v>
      </c>
      <c r="E1016" s="198" t="s">
        <v>172</v>
      </c>
      <c r="F1016" s="198" t="s">
        <v>917</v>
      </c>
      <c r="G1016" s="197"/>
      <c r="H1016" s="198">
        <v>162.80000000000001</v>
      </c>
      <c r="I1016" s="4">
        <v>4.5999999999999996</v>
      </c>
      <c r="J1016" s="4">
        <v>158.20000000000002</v>
      </c>
      <c r="K1016"/>
      <c r="L1016" s="179" t="s">
        <v>169</v>
      </c>
      <c r="M1016" s="40">
        <v>114.74</v>
      </c>
      <c r="N1016" s="41">
        <f t="shared" si="56"/>
        <v>1.3787693916681194</v>
      </c>
      <c r="O1016" s="4"/>
      <c r="P1016" s="4"/>
    </row>
    <row r="1017" spans="2:16" x14ac:dyDescent="0.25">
      <c r="B1017" s="198" t="s">
        <v>872</v>
      </c>
      <c r="C1017" s="198" t="s">
        <v>3</v>
      </c>
      <c r="D1017" s="198">
        <v>1</v>
      </c>
      <c r="E1017" s="198" t="s">
        <v>177</v>
      </c>
      <c r="F1017" s="198" t="s">
        <v>918</v>
      </c>
      <c r="G1017" s="197"/>
      <c r="H1017" s="198">
        <v>99.1</v>
      </c>
      <c r="I1017" s="200">
        <v>4.5999999999999996</v>
      </c>
      <c r="J1017" s="4">
        <v>94.5</v>
      </c>
      <c r="K1017"/>
      <c r="L1017" s="179" t="s">
        <v>169</v>
      </c>
      <c r="M1017" s="40">
        <v>114.74</v>
      </c>
      <c r="N1017" s="41">
        <f t="shared" si="56"/>
        <v>0.82360118528847837</v>
      </c>
      <c r="O1017" s="4"/>
      <c r="P1017" s="4"/>
    </row>
    <row r="1018" spans="2:16" x14ac:dyDescent="0.25">
      <c r="B1018" s="198" t="s">
        <v>872</v>
      </c>
      <c r="C1018" s="198" t="s">
        <v>3</v>
      </c>
      <c r="D1018" s="198">
        <v>1</v>
      </c>
      <c r="E1018" s="198" t="s">
        <v>170</v>
      </c>
      <c r="F1018" s="198">
        <v>114</v>
      </c>
      <c r="G1018" s="197"/>
      <c r="H1018" s="198">
        <v>96.2</v>
      </c>
      <c r="I1018" s="200">
        <v>4.5999999999999996</v>
      </c>
      <c r="J1018" s="4">
        <v>91.600000000000009</v>
      </c>
      <c r="K1018"/>
      <c r="L1018" s="179" t="s">
        <v>169</v>
      </c>
      <c r="M1018" s="40">
        <v>114.74</v>
      </c>
      <c r="N1018" s="41">
        <f t="shared" si="56"/>
        <v>0.79832665156004889</v>
      </c>
      <c r="O1018" s="4"/>
      <c r="P1018" s="4"/>
    </row>
    <row r="1019" spans="2:16" x14ac:dyDescent="0.25">
      <c r="B1019" s="198" t="s">
        <v>872</v>
      </c>
      <c r="C1019" s="198" t="s">
        <v>3</v>
      </c>
      <c r="D1019" s="198">
        <v>1</v>
      </c>
      <c r="E1019" s="198" t="s">
        <v>171</v>
      </c>
      <c r="F1019" s="198">
        <v>110</v>
      </c>
      <c r="G1019" s="197"/>
      <c r="H1019" s="198">
        <v>143.19999999999999</v>
      </c>
      <c r="I1019" s="4">
        <v>4.5999999999999996</v>
      </c>
      <c r="J1019" s="4">
        <v>138.6</v>
      </c>
      <c r="K1019"/>
      <c r="L1019" s="179" t="s">
        <v>169</v>
      </c>
      <c r="M1019" s="40">
        <v>114.74</v>
      </c>
      <c r="N1019" s="41">
        <f t="shared" si="56"/>
        <v>1.2079484050897682</v>
      </c>
      <c r="O1019" s="4"/>
      <c r="P1019" s="4"/>
    </row>
    <row r="1020" spans="2:16" x14ac:dyDescent="0.25">
      <c r="B1020" s="198" t="s">
        <v>872</v>
      </c>
      <c r="C1020" s="198" t="s">
        <v>3</v>
      </c>
      <c r="D1020" s="198">
        <v>1</v>
      </c>
      <c r="E1020" s="198" t="s">
        <v>172</v>
      </c>
      <c r="F1020" s="198">
        <v>111</v>
      </c>
      <c r="G1020" s="197"/>
      <c r="H1020" s="198">
        <v>123.9</v>
      </c>
      <c r="I1020" s="4">
        <v>4.5999999999999996</v>
      </c>
      <c r="J1020" s="4">
        <v>119.30000000000001</v>
      </c>
      <c r="K1020"/>
      <c r="L1020" s="179" t="s">
        <v>169</v>
      </c>
      <c r="M1020" s="40">
        <v>114.74</v>
      </c>
      <c r="N1020" s="41">
        <f t="shared" si="56"/>
        <v>1.039742025448841</v>
      </c>
      <c r="O1020" s="4"/>
      <c r="P1020" s="4"/>
    </row>
    <row r="1021" spans="2:16" x14ac:dyDescent="0.25">
      <c r="B1021" s="198" t="s">
        <v>872</v>
      </c>
      <c r="C1021" s="198" t="s">
        <v>3</v>
      </c>
      <c r="D1021" s="198">
        <v>1</v>
      </c>
      <c r="E1021" s="198" t="s">
        <v>879</v>
      </c>
      <c r="F1021" s="198">
        <v>122</v>
      </c>
      <c r="G1021" s="197"/>
      <c r="H1021" s="198">
        <v>181.5</v>
      </c>
      <c r="I1021" s="200">
        <v>4.5999999999999996</v>
      </c>
      <c r="J1021" s="4">
        <v>176.9</v>
      </c>
      <c r="K1021"/>
      <c r="L1021" s="179" t="s">
        <v>169</v>
      </c>
      <c r="M1021" s="40">
        <v>114.74</v>
      </c>
      <c r="N1021" s="41">
        <f t="shared" si="56"/>
        <v>1.5417465574341991</v>
      </c>
      <c r="O1021" s="4"/>
      <c r="P1021" s="4"/>
    </row>
    <row r="1022" spans="2:16" x14ac:dyDescent="0.25">
      <c r="B1022" s="198" t="s">
        <v>872</v>
      </c>
      <c r="C1022" s="198" t="s">
        <v>3</v>
      </c>
      <c r="D1022" s="198">
        <v>2</v>
      </c>
      <c r="E1022" s="198" t="s">
        <v>177</v>
      </c>
      <c r="F1022" s="198" t="s">
        <v>919</v>
      </c>
      <c r="G1022" s="197"/>
      <c r="H1022" s="198">
        <v>88.5</v>
      </c>
      <c r="I1022" s="200">
        <v>4.5999999999999996</v>
      </c>
      <c r="J1022" s="4">
        <v>83.9</v>
      </c>
      <c r="K1022"/>
      <c r="L1022" s="179" t="s">
        <v>169</v>
      </c>
      <c r="M1022" s="40">
        <v>114.74</v>
      </c>
      <c r="N1022" s="41">
        <f t="shared" si="56"/>
        <v>0.73121840683283956</v>
      </c>
      <c r="O1022" s="4"/>
      <c r="P1022" s="4"/>
    </row>
    <row r="1023" spans="2:16" x14ac:dyDescent="0.25">
      <c r="B1023" s="198" t="s">
        <v>872</v>
      </c>
      <c r="C1023" s="198" t="s">
        <v>3</v>
      </c>
      <c r="D1023" s="198">
        <v>2</v>
      </c>
      <c r="E1023" s="198" t="s">
        <v>170</v>
      </c>
      <c r="F1023" s="198" t="s">
        <v>920</v>
      </c>
      <c r="G1023" s="197"/>
      <c r="H1023" s="198">
        <v>90.2</v>
      </c>
      <c r="I1023" s="200">
        <v>4.5999999999999996</v>
      </c>
      <c r="J1023" s="4">
        <v>85.600000000000009</v>
      </c>
      <c r="K1023"/>
      <c r="L1023" s="179" t="s">
        <v>169</v>
      </c>
      <c r="M1023" s="40">
        <v>114.74</v>
      </c>
      <c r="N1023" s="41">
        <f t="shared" si="56"/>
        <v>0.74603451281157407</v>
      </c>
      <c r="O1023" s="4"/>
      <c r="P1023" s="4"/>
    </row>
    <row r="1024" spans="2:16" x14ac:dyDescent="0.25">
      <c r="B1024" s="198" t="s">
        <v>872</v>
      </c>
      <c r="C1024" s="198" t="s">
        <v>3</v>
      </c>
      <c r="D1024" s="198">
        <v>2</v>
      </c>
      <c r="E1024" s="198" t="s">
        <v>171</v>
      </c>
      <c r="F1024" s="198">
        <v>117</v>
      </c>
      <c r="G1024" s="197"/>
      <c r="H1024" s="198">
        <v>119.1</v>
      </c>
      <c r="I1024" s="4">
        <v>4.5999999999999996</v>
      </c>
      <c r="J1024" s="4">
        <v>114.5</v>
      </c>
      <c r="K1024"/>
      <c r="L1024" s="179" t="s">
        <v>169</v>
      </c>
      <c r="M1024" s="40">
        <v>114.74</v>
      </c>
      <c r="N1024" s="41">
        <f t="shared" si="56"/>
        <v>0.99790831445006101</v>
      </c>
      <c r="O1024" s="4"/>
      <c r="P1024" s="4"/>
    </row>
    <row r="1025" spans="2:16" x14ac:dyDescent="0.25">
      <c r="B1025" s="198" t="s">
        <v>872</v>
      </c>
      <c r="C1025" s="198" t="s">
        <v>3</v>
      </c>
      <c r="D1025" s="198">
        <v>2</v>
      </c>
      <c r="E1025" s="198" t="s">
        <v>172</v>
      </c>
      <c r="F1025" s="198">
        <v>107</v>
      </c>
      <c r="G1025" s="197"/>
      <c r="H1025" s="198">
        <v>112.3</v>
      </c>
      <c r="I1025" s="4">
        <v>4.5999999999999996</v>
      </c>
      <c r="J1025" s="4">
        <v>107.7</v>
      </c>
      <c r="K1025"/>
      <c r="L1025" s="179" t="s">
        <v>169</v>
      </c>
      <c r="M1025" s="40">
        <v>114.74</v>
      </c>
      <c r="N1025" s="41">
        <f t="shared" si="56"/>
        <v>0.93864389053512298</v>
      </c>
      <c r="O1025" s="4"/>
      <c r="P1025" s="4"/>
    </row>
    <row r="1026" spans="2:16" x14ac:dyDescent="0.25">
      <c r="B1026" s="198" t="s">
        <v>872</v>
      </c>
      <c r="C1026" s="198" t="s">
        <v>3</v>
      </c>
      <c r="D1026" s="198">
        <v>3</v>
      </c>
      <c r="E1026" s="198" t="s">
        <v>177</v>
      </c>
      <c r="F1026" s="198">
        <v>109</v>
      </c>
      <c r="G1026" s="197"/>
      <c r="H1026" s="198">
        <v>93.2</v>
      </c>
      <c r="I1026" s="200">
        <v>4.5999999999999996</v>
      </c>
      <c r="J1026" s="4">
        <v>88.600000000000009</v>
      </c>
      <c r="K1026"/>
      <c r="L1026" s="179" t="s">
        <v>169</v>
      </c>
      <c r="M1026" s="40">
        <v>114.74</v>
      </c>
      <c r="N1026" s="41">
        <f t="shared" si="56"/>
        <v>0.77218058218581154</v>
      </c>
      <c r="O1026" s="4"/>
      <c r="P1026" s="4"/>
    </row>
    <row r="1027" spans="2:16" x14ac:dyDescent="0.25">
      <c r="B1027" s="198" t="s">
        <v>872</v>
      </c>
      <c r="C1027" s="198" t="s">
        <v>3</v>
      </c>
      <c r="D1027" s="198">
        <v>3</v>
      </c>
      <c r="E1027" s="198" t="s">
        <v>170</v>
      </c>
      <c r="F1027" s="198" t="s">
        <v>921</v>
      </c>
      <c r="G1027" s="197"/>
      <c r="H1027" s="198">
        <v>116.6</v>
      </c>
      <c r="I1027" s="200">
        <v>4.5999999999999996</v>
      </c>
      <c r="J1027" s="4">
        <v>112</v>
      </c>
      <c r="K1027"/>
      <c r="L1027" s="179" t="s">
        <v>169</v>
      </c>
      <c r="M1027" s="40">
        <v>114.74</v>
      </c>
      <c r="N1027" s="41">
        <f t="shared" si="56"/>
        <v>0.97611992330486319</v>
      </c>
      <c r="O1027" s="4"/>
      <c r="P1027" s="4"/>
    </row>
    <row r="1028" spans="2:16" x14ac:dyDescent="0.25">
      <c r="B1028" s="198" t="s">
        <v>872</v>
      </c>
      <c r="C1028" s="198" t="s">
        <v>3</v>
      </c>
      <c r="D1028" s="198">
        <v>3</v>
      </c>
      <c r="E1028" s="198" t="s">
        <v>171</v>
      </c>
      <c r="F1028" s="198">
        <v>132</v>
      </c>
      <c r="G1028" s="197"/>
      <c r="H1028" s="198">
        <v>110.3</v>
      </c>
      <c r="I1028" s="4">
        <v>4.5999999999999996</v>
      </c>
      <c r="J1028" s="4">
        <v>105.7</v>
      </c>
      <c r="K1028"/>
      <c r="L1028" s="179" t="s">
        <v>169</v>
      </c>
      <c r="M1028" s="40">
        <v>114.74</v>
      </c>
      <c r="N1028" s="41">
        <f t="shared" si="56"/>
        <v>0.92121317761896471</v>
      </c>
      <c r="O1028" s="4"/>
      <c r="P1028" s="4"/>
    </row>
    <row r="1029" spans="2:16" x14ac:dyDescent="0.25">
      <c r="B1029" s="198" t="s">
        <v>872</v>
      </c>
      <c r="C1029" s="198" t="s">
        <v>3</v>
      </c>
      <c r="D1029" s="198">
        <v>3</v>
      </c>
      <c r="E1029" s="198" t="s">
        <v>172</v>
      </c>
      <c r="F1029" s="198">
        <v>121</v>
      </c>
      <c r="G1029" s="197"/>
      <c r="H1029" s="198">
        <v>140.69999999999999</v>
      </c>
      <c r="I1029" s="4">
        <v>4.5999999999999996</v>
      </c>
      <c r="J1029" s="4">
        <v>136.1</v>
      </c>
      <c r="K1029"/>
      <c r="L1029" s="179" t="s">
        <v>169</v>
      </c>
      <c r="M1029" s="40">
        <v>114.74</v>
      </c>
      <c r="N1029" s="41">
        <f t="shared" si="56"/>
        <v>1.1861600139445703</v>
      </c>
      <c r="O1029" s="4"/>
      <c r="P1029" s="4"/>
    </row>
    <row r="1030" spans="2:16" x14ac:dyDescent="0.25">
      <c r="B1030" s="198" t="s">
        <v>872</v>
      </c>
      <c r="C1030" s="198" t="s">
        <v>3</v>
      </c>
      <c r="D1030" s="198">
        <v>4</v>
      </c>
      <c r="E1030" s="198" t="s">
        <v>177</v>
      </c>
      <c r="F1030" s="198">
        <v>103</v>
      </c>
      <c r="G1030" s="197"/>
      <c r="H1030" s="198">
        <v>107.3</v>
      </c>
      <c r="I1030" s="200">
        <v>4.5999999999999996</v>
      </c>
      <c r="J1030" s="4">
        <v>102.7</v>
      </c>
      <c r="K1030"/>
      <c r="L1030" s="179" t="s">
        <v>169</v>
      </c>
      <c r="M1030" s="40">
        <v>114.74</v>
      </c>
      <c r="N1030" s="41">
        <f t="shared" si="56"/>
        <v>0.89506710824472724</v>
      </c>
      <c r="O1030" s="4"/>
      <c r="P1030" s="4"/>
    </row>
    <row r="1031" spans="2:16" x14ac:dyDescent="0.25">
      <c r="B1031" s="198" t="s">
        <v>872</v>
      </c>
      <c r="C1031" s="198" t="s">
        <v>3</v>
      </c>
      <c r="D1031" s="198">
        <v>4</v>
      </c>
      <c r="E1031" s="198" t="s">
        <v>170</v>
      </c>
      <c r="F1031" s="198" t="s">
        <v>922</v>
      </c>
      <c r="G1031" s="197"/>
      <c r="H1031" s="198">
        <v>115.1</v>
      </c>
      <c r="I1031" s="200">
        <v>4.5999999999999996</v>
      </c>
      <c r="J1031" s="4">
        <v>110.5</v>
      </c>
      <c r="K1031"/>
      <c r="L1031" s="179" t="s">
        <v>169</v>
      </c>
      <c r="M1031" s="40">
        <v>114.74</v>
      </c>
      <c r="N1031" s="41">
        <f t="shared" si="56"/>
        <v>0.96304688861774446</v>
      </c>
      <c r="O1031" s="4"/>
      <c r="P1031" s="4"/>
    </row>
    <row r="1032" spans="2:16" x14ac:dyDescent="0.25">
      <c r="B1032" s="198" t="s">
        <v>872</v>
      </c>
      <c r="C1032" s="198" t="s">
        <v>3</v>
      </c>
      <c r="D1032" s="198">
        <v>4</v>
      </c>
      <c r="E1032" s="198" t="s">
        <v>171</v>
      </c>
      <c r="F1032" s="198">
        <v>127</v>
      </c>
      <c r="G1032" s="197"/>
      <c r="H1032" s="198">
        <v>150.1</v>
      </c>
      <c r="I1032" s="4">
        <v>4.5999999999999996</v>
      </c>
      <c r="J1032" s="4">
        <v>145.5</v>
      </c>
      <c r="K1032"/>
      <c r="L1032" s="179" t="s">
        <v>169</v>
      </c>
      <c r="M1032" s="40">
        <v>114.74</v>
      </c>
      <c r="N1032" s="41">
        <f t="shared" si="56"/>
        <v>1.2680843646505142</v>
      </c>
      <c r="O1032" s="4"/>
      <c r="P1032" s="4"/>
    </row>
    <row r="1033" spans="2:16" x14ac:dyDescent="0.25">
      <c r="B1033" s="198" t="s">
        <v>872</v>
      </c>
      <c r="C1033" s="198" t="s">
        <v>3</v>
      </c>
      <c r="D1033" s="198">
        <v>4</v>
      </c>
      <c r="E1033" s="198" t="s">
        <v>172</v>
      </c>
      <c r="F1033" s="198">
        <v>115</v>
      </c>
      <c r="G1033" s="197"/>
      <c r="H1033" s="198">
        <v>135.69999999999999</v>
      </c>
      <c r="I1033" s="4">
        <v>4.5999999999999996</v>
      </c>
      <c r="J1033" s="4">
        <v>131.1</v>
      </c>
      <c r="K1033"/>
      <c r="L1033" s="179" t="s">
        <v>169</v>
      </c>
      <c r="M1033" s="40">
        <v>114.74</v>
      </c>
      <c r="N1033" s="41">
        <f t="shared" si="56"/>
        <v>1.1425832316541746</v>
      </c>
      <c r="O1033" s="4"/>
      <c r="P1033" s="4"/>
    </row>
    <row r="1034" spans="2:16" x14ac:dyDescent="0.25">
      <c r="B1034" s="198" t="s">
        <v>872</v>
      </c>
      <c r="C1034" s="198" t="s">
        <v>3</v>
      </c>
      <c r="D1034" s="198">
        <v>5</v>
      </c>
      <c r="E1034" s="198" t="s">
        <v>177</v>
      </c>
      <c r="F1034" s="198">
        <v>113</v>
      </c>
      <c r="G1034" s="197"/>
      <c r="H1034" s="198">
        <v>107.6</v>
      </c>
      <c r="I1034" s="200">
        <v>4.5999999999999996</v>
      </c>
      <c r="J1034" s="4">
        <v>103</v>
      </c>
      <c r="K1034"/>
      <c r="L1034" s="179" t="s">
        <v>169</v>
      </c>
      <c r="M1034" s="40">
        <v>114.74</v>
      </c>
      <c r="N1034" s="41">
        <f t="shared" si="56"/>
        <v>0.89768171518215101</v>
      </c>
      <c r="O1034" s="4"/>
      <c r="P1034" s="4"/>
    </row>
    <row r="1035" spans="2:16" x14ac:dyDescent="0.25">
      <c r="B1035" s="198" t="s">
        <v>872</v>
      </c>
      <c r="C1035" s="198" t="s">
        <v>3</v>
      </c>
      <c r="D1035" s="198">
        <v>5</v>
      </c>
      <c r="E1035" s="198" t="s">
        <v>170</v>
      </c>
      <c r="F1035" s="198">
        <v>131</v>
      </c>
      <c r="G1035" s="197"/>
      <c r="H1035" s="198">
        <v>150.5</v>
      </c>
      <c r="I1035" s="200">
        <v>4.5999999999999996</v>
      </c>
      <c r="J1035" s="4">
        <v>145.9</v>
      </c>
      <c r="K1035"/>
      <c r="L1035" s="179" t="s">
        <v>169</v>
      </c>
      <c r="M1035" s="40">
        <v>114.74</v>
      </c>
      <c r="N1035" s="41">
        <f t="shared" si="56"/>
        <v>1.271570507233746</v>
      </c>
      <c r="O1035" s="4"/>
      <c r="P1035" s="4"/>
    </row>
    <row r="1036" spans="2:16" x14ac:dyDescent="0.25">
      <c r="B1036" s="198" t="s">
        <v>872</v>
      </c>
      <c r="C1036" s="198" t="s">
        <v>3</v>
      </c>
      <c r="D1036" s="198">
        <v>5</v>
      </c>
      <c r="E1036" s="198" t="s">
        <v>171</v>
      </c>
      <c r="F1036" s="198">
        <v>108</v>
      </c>
      <c r="G1036" s="197"/>
      <c r="H1036" s="198">
        <v>136.9</v>
      </c>
      <c r="I1036" s="4">
        <v>4.5999999999999996</v>
      </c>
      <c r="J1036" s="4">
        <v>132.30000000000001</v>
      </c>
      <c r="K1036"/>
      <c r="L1036" s="179" t="s">
        <v>169</v>
      </c>
      <c r="M1036" s="40">
        <v>114.74</v>
      </c>
      <c r="N1036" s="41">
        <f t="shared" si="56"/>
        <v>1.1530416594038697</v>
      </c>
      <c r="O1036" s="4"/>
      <c r="P1036" s="4"/>
    </row>
    <row r="1037" spans="2:16" x14ac:dyDescent="0.25">
      <c r="B1037" s="198" t="s">
        <v>872</v>
      </c>
      <c r="C1037" s="198" t="s">
        <v>3</v>
      </c>
      <c r="D1037" s="198">
        <v>5</v>
      </c>
      <c r="E1037" s="198" t="s">
        <v>172</v>
      </c>
      <c r="F1037" s="198">
        <v>128</v>
      </c>
      <c r="G1037" s="197"/>
      <c r="H1037" s="198">
        <v>154</v>
      </c>
      <c r="I1037" s="4">
        <v>4.5999999999999996</v>
      </c>
      <c r="J1037" s="4">
        <v>149.4</v>
      </c>
      <c r="K1037"/>
      <c r="L1037" s="179" t="s">
        <v>169</v>
      </c>
      <c r="M1037" s="40">
        <v>114.74</v>
      </c>
      <c r="N1037" s="41">
        <f t="shared" si="56"/>
        <v>1.302074254837023</v>
      </c>
      <c r="O1037" s="4"/>
      <c r="P1037" s="4"/>
    </row>
    <row r="1038" spans="2:16" x14ac:dyDescent="0.25">
      <c r="B1038" s="198" t="s">
        <v>872</v>
      </c>
      <c r="C1038" s="198" t="s">
        <v>3</v>
      </c>
      <c r="D1038" s="198">
        <v>6</v>
      </c>
      <c r="E1038" s="198" t="s">
        <v>177</v>
      </c>
      <c r="F1038" s="198">
        <v>133</v>
      </c>
      <c r="G1038" s="197"/>
      <c r="H1038" s="198">
        <v>152.6</v>
      </c>
      <c r="I1038" s="200">
        <v>4.5999999999999996</v>
      </c>
      <c r="J1038" s="4">
        <v>148</v>
      </c>
      <c r="K1038"/>
      <c r="L1038" s="179" t="s">
        <v>169</v>
      </c>
      <c r="M1038" s="40">
        <v>114.74</v>
      </c>
      <c r="N1038" s="41">
        <f t="shared" si="56"/>
        <v>1.2898727557957121</v>
      </c>
      <c r="O1038" s="4"/>
      <c r="P1038" s="4"/>
    </row>
    <row r="1039" spans="2:16" x14ac:dyDescent="0.25">
      <c r="B1039" s="198" t="s">
        <v>872</v>
      </c>
      <c r="C1039" s="198" t="s">
        <v>3</v>
      </c>
      <c r="D1039" s="198">
        <v>6</v>
      </c>
      <c r="E1039" s="198" t="s">
        <v>170</v>
      </c>
      <c r="F1039" s="198">
        <v>126</v>
      </c>
      <c r="G1039" s="197"/>
      <c r="H1039" s="198">
        <v>133.69999999999999</v>
      </c>
      <c r="I1039" s="200">
        <v>4.5999999999999996</v>
      </c>
      <c r="J1039" s="4">
        <v>129.1</v>
      </c>
      <c r="K1039"/>
      <c r="L1039" s="179" t="s">
        <v>169</v>
      </c>
      <c r="M1039" s="40">
        <v>114.74</v>
      </c>
      <c r="N1039" s="41">
        <f t="shared" si="56"/>
        <v>1.1251525187380165</v>
      </c>
      <c r="O1039" s="4"/>
      <c r="P1039" s="4"/>
    </row>
    <row r="1040" spans="2:16" x14ac:dyDescent="0.25">
      <c r="B1040" s="198" t="s">
        <v>872</v>
      </c>
      <c r="C1040" s="198" t="s">
        <v>3</v>
      </c>
      <c r="D1040" s="198">
        <v>6</v>
      </c>
      <c r="E1040" s="198" t="s">
        <v>171</v>
      </c>
      <c r="F1040" s="198">
        <v>123</v>
      </c>
      <c r="G1040" s="197"/>
      <c r="H1040" s="198">
        <v>154.6</v>
      </c>
      <c r="I1040" s="4">
        <v>4.5999999999999996</v>
      </c>
      <c r="J1040" s="4">
        <v>150</v>
      </c>
      <c r="K1040"/>
      <c r="L1040" s="179" t="s">
        <v>169</v>
      </c>
      <c r="M1040" s="40">
        <v>114.74</v>
      </c>
      <c r="N1040" s="41">
        <f t="shared" si="56"/>
        <v>1.3073034687118703</v>
      </c>
      <c r="O1040" s="4"/>
      <c r="P1040" s="4"/>
    </row>
    <row r="1041" spans="2:16" x14ac:dyDescent="0.25">
      <c r="B1041" s="198" t="s">
        <v>872</v>
      </c>
      <c r="C1041" s="198" t="s">
        <v>3</v>
      </c>
      <c r="D1041" s="198">
        <v>6</v>
      </c>
      <c r="E1041" s="198" t="s">
        <v>172</v>
      </c>
      <c r="F1041" s="198">
        <v>104</v>
      </c>
      <c r="G1041" s="197"/>
      <c r="H1041" s="198">
        <v>191</v>
      </c>
      <c r="I1041" s="4">
        <v>4.5999999999999996</v>
      </c>
      <c r="J1041" s="4">
        <v>186.4</v>
      </c>
      <c r="K1041"/>
      <c r="L1041" s="179" t="s">
        <v>169</v>
      </c>
      <c r="M1041" s="40">
        <v>114.74</v>
      </c>
      <c r="N1041" s="41">
        <f t="shared" si="56"/>
        <v>1.624542443785951</v>
      </c>
      <c r="O1041" s="4"/>
      <c r="P1041" s="4"/>
    </row>
    <row r="1042" spans="2:16" x14ac:dyDescent="0.25">
      <c r="B1042" s="198" t="s">
        <v>873</v>
      </c>
      <c r="C1042" s="198" t="s">
        <v>3</v>
      </c>
      <c r="D1042" s="198">
        <v>1</v>
      </c>
      <c r="E1042" s="198" t="s">
        <v>177</v>
      </c>
      <c r="F1042" s="198">
        <v>105</v>
      </c>
      <c r="G1042" s="197"/>
      <c r="H1042" s="198">
        <v>114.1</v>
      </c>
      <c r="I1042" s="200">
        <v>4.5999999999999996</v>
      </c>
      <c r="J1042" s="4">
        <v>109.5</v>
      </c>
      <c r="K1042"/>
      <c r="L1042" s="179" t="s">
        <v>169</v>
      </c>
      <c r="M1042" s="40">
        <v>114.74</v>
      </c>
      <c r="N1042" s="41">
        <f t="shared" si="56"/>
        <v>0.95433153215966537</v>
      </c>
      <c r="O1042" s="4"/>
      <c r="P1042" s="4"/>
    </row>
    <row r="1043" spans="2:16" x14ac:dyDescent="0.25">
      <c r="B1043" s="198" t="s">
        <v>873</v>
      </c>
      <c r="C1043" s="198" t="s">
        <v>3</v>
      </c>
      <c r="D1043" s="198">
        <v>1</v>
      </c>
      <c r="E1043" s="198" t="s">
        <v>170</v>
      </c>
      <c r="F1043" s="198">
        <v>34</v>
      </c>
      <c r="G1043" s="197"/>
      <c r="H1043" s="198">
        <v>130.9</v>
      </c>
      <c r="I1043" s="200">
        <v>4.5999999999999996</v>
      </c>
      <c r="J1043" s="4">
        <v>126.30000000000001</v>
      </c>
      <c r="K1043"/>
      <c r="L1043" s="179" t="s">
        <v>169</v>
      </c>
      <c r="M1043" s="40">
        <v>114.74</v>
      </c>
      <c r="N1043" s="41">
        <f t="shared" si="56"/>
        <v>1.100749520655395</v>
      </c>
      <c r="O1043" s="4"/>
      <c r="P1043" s="4"/>
    </row>
    <row r="1044" spans="2:16" x14ac:dyDescent="0.25">
      <c r="B1044" s="198" t="s">
        <v>873</v>
      </c>
      <c r="C1044" s="198" t="s">
        <v>3</v>
      </c>
      <c r="D1044" s="198">
        <v>1</v>
      </c>
      <c r="E1044" s="198" t="s">
        <v>171</v>
      </c>
      <c r="F1044" s="198">
        <v>106</v>
      </c>
      <c r="G1044" s="197"/>
      <c r="H1044" s="198">
        <v>178.2</v>
      </c>
      <c r="I1044" s="200">
        <v>4.5999999999999996</v>
      </c>
      <c r="J1044" s="4">
        <v>173.6</v>
      </c>
      <c r="K1044"/>
      <c r="L1044" s="179" t="s">
        <v>169</v>
      </c>
      <c r="M1044" s="40">
        <v>114.74</v>
      </c>
      <c r="N1044" s="41">
        <f t="shared" si="56"/>
        <v>1.5129858811225378</v>
      </c>
      <c r="O1044" s="4"/>
      <c r="P1044" s="4"/>
    </row>
    <row r="1045" spans="2:16" x14ac:dyDescent="0.25">
      <c r="B1045" s="198" t="s">
        <v>873</v>
      </c>
      <c r="C1045" s="198" t="s">
        <v>3</v>
      </c>
      <c r="D1045" s="198">
        <v>1</v>
      </c>
      <c r="E1045" s="198" t="s">
        <v>172</v>
      </c>
      <c r="F1045" s="198">
        <v>125</v>
      </c>
      <c r="G1045" s="197"/>
      <c r="H1045" s="198">
        <v>172.3</v>
      </c>
      <c r="I1045" s="200">
        <v>4.5999999999999996</v>
      </c>
      <c r="J1045" s="4">
        <v>167.70000000000002</v>
      </c>
      <c r="K1045"/>
      <c r="L1045" s="179" t="s">
        <v>169</v>
      </c>
      <c r="M1045" s="40">
        <v>114.74</v>
      </c>
      <c r="N1045" s="41">
        <f t="shared" si="56"/>
        <v>1.4615652780198711</v>
      </c>
      <c r="O1045" s="4"/>
      <c r="P1045" s="4"/>
    </row>
    <row r="1046" spans="2:16" x14ac:dyDescent="0.25">
      <c r="B1046" s="198" t="s">
        <v>873</v>
      </c>
      <c r="C1046" s="198" t="s">
        <v>3</v>
      </c>
      <c r="D1046" s="198">
        <v>1</v>
      </c>
      <c r="E1046" s="198" t="s">
        <v>879</v>
      </c>
      <c r="F1046" s="198">
        <v>18</v>
      </c>
      <c r="G1046" s="197"/>
      <c r="H1046" s="198">
        <v>143.30000000000001</v>
      </c>
      <c r="I1046" s="200">
        <v>4.5999999999999996</v>
      </c>
      <c r="J1046" s="4">
        <v>138.70000000000002</v>
      </c>
      <c r="K1046"/>
      <c r="L1046" s="179" t="s">
        <v>169</v>
      </c>
      <c r="M1046" s="40">
        <v>114.74</v>
      </c>
      <c r="N1046" s="41">
        <f t="shared" si="56"/>
        <v>1.2088199407355762</v>
      </c>
      <c r="O1046" s="4"/>
      <c r="P1046" s="4"/>
    </row>
    <row r="1047" spans="2:16" x14ac:dyDescent="0.25">
      <c r="B1047" s="198" t="s">
        <v>873</v>
      </c>
      <c r="C1047" s="198" t="s">
        <v>3</v>
      </c>
      <c r="D1047" s="198">
        <v>2</v>
      </c>
      <c r="E1047" s="198" t="s">
        <v>177</v>
      </c>
      <c r="F1047" s="198">
        <v>27</v>
      </c>
      <c r="G1047" s="197"/>
      <c r="H1047" s="198">
        <v>76.900000000000006</v>
      </c>
      <c r="I1047" s="200">
        <v>4.5999999999999996</v>
      </c>
      <c r="J1047" s="4">
        <v>72.300000000000011</v>
      </c>
      <c r="K1047"/>
      <c r="L1047" s="179" t="s">
        <v>169</v>
      </c>
      <c r="M1047" s="40">
        <v>114.74</v>
      </c>
      <c r="N1047" s="41">
        <f t="shared" si="56"/>
        <v>0.63012027191912157</v>
      </c>
      <c r="O1047" s="4"/>
      <c r="P1047" s="4"/>
    </row>
    <row r="1048" spans="2:16" x14ac:dyDescent="0.25">
      <c r="B1048" s="198" t="s">
        <v>873</v>
      </c>
      <c r="C1048" s="198" t="s">
        <v>3</v>
      </c>
      <c r="D1048" s="198">
        <v>2</v>
      </c>
      <c r="E1048" s="198" t="s">
        <v>170</v>
      </c>
      <c r="F1048" s="198">
        <v>102</v>
      </c>
      <c r="G1048" s="197"/>
      <c r="H1048" s="198">
        <v>93.2</v>
      </c>
      <c r="I1048" s="200">
        <v>4.5999999999999996</v>
      </c>
      <c r="J1048" s="4">
        <v>88.600000000000009</v>
      </c>
      <c r="K1048"/>
      <c r="L1048" s="179" t="s">
        <v>169</v>
      </c>
      <c r="M1048" s="40">
        <v>114.74</v>
      </c>
      <c r="N1048" s="41">
        <f t="shared" si="56"/>
        <v>0.77218058218581154</v>
      </c>
      <c r="O1048" s="4"/>
      <c r="P1048" s="4"/>
    </row>
    <row r="1049" spans="2:16" x14ac:dyDescent="0.25">
      <c r="B1049" s="198" t="s">
        <v>873</v>
      </c>
      <c r="C1049" s="198" t="s">
        <v>3</v>
      </c>
      <c r="D1049" s="198">
        <v>2</v>
      </c>
      <c r="E1049" s="198" t="s">
        <v>171</v>
      </c>
      <c r="F1049" s="198">
        <v>21</v>
      </c>
      <c r="G1049" s="197"/>
      <c r="H1049" s="198">
        <v>135.6</v>
      </c>
      <c r="I1049" s="200">
        <v>4.5999999999999996</v>
      </c>
      <c r="J1049" s="4">
        <v>131</v>
      </c>
      <c r="K1049"/>
      <c r="L1049" s="179" t="s">
        <v>169</v>
      </c>
      <c r="M1049" s="40">
        <v>114.74</v>
      </c>
      <c r="N1049" s="41">
        <f t="shared" ref="N1049:N1112" si="57">J1049/M1049</f>
        <v>1.1417116960083669</v>
      </c>
      <c r="O1049" s="4"/>
      <c r="P1049" s="4"/>
    </row>
    <row r="1050" spans="2:16" x14ac:dyDescent="0.25">
      <c r="B1050" s="198" t="s">
        <v>873</v>
      </c>
      <c r="C1050" s="198" t="s">
        <v>3</v>
      </c>
      <c r="D1050" s="198">
        <v>2</v>
      </c>
      <c r="E1050" s="198" t="s">
        <v>172</v>
      </c>
      <c r="F1050" s="198">
        <v>100</v>
      </c>
      <c r="G1050" s="197"/>
      <c r="H1050" s="198">
        <v>191.9</v>
      </c>
      <c r="I1050" s="200">
        <v>4.5999999999999996</v>
      </c>
      <c r="J1050" s="4">
        <v>187.3</v>
      </c>
      <c r="K1050"/>
      <c r="L1050" s="179" t="s">
        <v>169</v>
      </c>
      <c r="M1050" s="40">
        <v>114.74</v>
      </c>
      <c r="N1050" s="41">
        <f t="shared" si="57"/>
        <v>1.6323862645982223</v>
      </c>
      <c r="O1050" s="4"/>
      <c r="P1050" s="4"/>
    </row>
    <row r="1051" spans="2:16" x14ac:dyDescent="0.25">
      <c r="B1051" s="198" t="s">
        <v>873</v>
      </c>
      <c r="C1051" s="198" t="s">
        <v>3</v>
      </c>
      <c r="D1051" s="198">
        <v>2</v>
      </c>
      <c r="E1051" s="198" t="s">
        <v>879</v>
      </c>
      <c r="F1051" s="198">
        <v>23</v>
      </c>
      <c r="G1051" s="197"/>
      <c r="H1051" s="198">
        <v>177.4</v>
      </c>
      <c r="I1051" s="200">
        <v>4.5999999999999996</v>
      </c>
      <c r="J1051" s="4">
        <v>172.8</v>
      </c>
      <c r="K1051"/>
      <c r="L1051" s="179" t="s">
        <v>169</v>
      </c>
      <c r="M1051" s="40">
        <v>114.74</v>
      </c>
      <c r="N1051" s="41">
        <f t="shared" si="57"/>
        <v>1.5060135959560748</v>
      </c>
      <c r="O1051" s="4"/>
      <c r="P1051" s="4"/>
    </row>
    <row r="1052" spans="2:16" x14ac:dyDescent="0.25">
      <c r="B1052" s="198" t="s">
        <v>873</v>
      </c>
      <c r="C1052" s="198" t="s">
        <v>3</v>
      </c>
      <c r="D1052" s="198">
        <v>3</v>
      </c>
      <c r="E1052" s="198" t="s">
        <v>177</v>
      </c>
      <c r="F1052" s="198">
        <v>129</v>
      </c>
      <c r="G1052" s="197"/>
      <c r="H1052" s="198">
        <v>103.7</v>
      </c>
      <c r="I1052" s="200">
        <v>4.5999999999999996</v>
      </c>
      <c r="J1052" s="4">
        <v>99.100000000000009</v>
      </c>
      <c r="K1052"/>
      <c r="L1052" s="179" t="s">
        <v>169</v>
      </c>
      <c r="M1052" s="40">
        <v>114.74</v>
      </c>
      <c r="N1052" s="41">
        <f t="shared" si="57"/>
        <v>0.86369182499564245</v>
      </c>
      <c r="O1052" s="4"/>
      <c r="P1052" s="4"/>
    </row>
    <row r="1053" spans="2:16" x14ac:dyDescent="0.25">
      <c r="B1053" s="198" t="s">
        <v>873</v>
      </c>
      <c r="C1053" s="198" t="s">
        <v>3</v>
      </c>
      <c r="D1053" s="198">
        <v>3</v>
      </c>
      <c r="E1053" s="198" t="s">
        <v>170</v>
      </c>
      <c r="F1053" s="198">
        <v>134</v>
      </c>
      <c r="G1053" s="197"/>
      <c r="H1053" s="198">
        <v>103</v>
      </c>
      <c r="I1053" s="200">
        <v>4.5999999999999996</v>
      </c>
      <c r="J1053" s="4">
        <v>98.4</v>
      </c>
      <c r="K1053"/>
      <c r="L1053" s="179" t="s">
        <v>169</v>
      </c>
      <c r="M1053" s="40">
        <v>114.74</v>
      </c>
      <c r="N1053" s="41">
        <f t="shared" si="57"/>
        <v>0.85759107547498703</v>
      </c>
      <c r="O1053" s="4"/>
      <c r="P1053" s="4"/>
    </row>
    <row r="1054" spans="2:16" x14ac:dyDescent="0.25">
      <c r="B1054" s="198" t="s">
        <v>873</v>
      </c>
      <c r="C1054" s="198" t="s">
        <v>3</v>
      </c>
      <c r="D1054" s="198">
        <v>3</v>
      </c>
      <c r="E1054" s="198" t="s">
        <v>171</v>
      </c>
      <c r="F1054" s="198">
        <v>112</v>
      </c>
      <c r="G1054" s="197"/>
      <c r="H1054" s="198">
        <v>129.9</v>
      </c>
      <c r="I1054" s="200">
        <v>4.5999999999999996</v>
      </c>
      <c r="J1054" s="4">
        <v>125.30000000000001</v>
      </c>
      <c r="K1054"/>
      <c r="L1054" s="179" t="s">
        <v>169</v>
      </c>
      <c r="M1054" s="40">
        <v>114.74</v>
      </c>
      <c r="N1054" s="41">
        <f t="shared" si="57"/>
        <v>1.0920341641973159</v>
      </c>
      <c r="O1054" s="4"/>
      <c r="P1054" s="4"/>
    </row>
    <row r="1055" spans="2:16" x14ac:dyDescent="0.25">
      <c r="B1055" s="198" t="s">
        <v>873</v>
      </c>
      <c r="C1055" s="198" t="s">
        <v>3</v>
      </c>
      <c r="D1055" s="198">
        <v>3</v>
      </c>
      <c r="E1055" s="198" t="s">
        <v>172</v>
      </c>
      <c r="F1055" s="198">
        <v>9</v>
      </c>
      <c r="G1055" s="197"/>
      <c r="H1055" s="198">
        <v>113.5</v>
      </c>
      <c r="I1055" s="200">
        <v>4.5999999999999996</v>
      </c>
      <c r="J1055" s="4">
        <v>108.9</v>
      </c>
      <c r="K1055"/>
      <c r="L1055" s="179" t="s">
        <v>169</v>
      </c>
      <c r="M1055" s="40">
        <v>114.74</v>
      </c>
      <c r="N1055" s="41">
        <f t="shared" si="57"/>
        <v>0.94910231828481795</v>
      </c>
      <c r="O1055" s="4"/>
      <c r="P1055" s="4"/>
    </row>
    <row r="1056" spans="2:16" x14ac:dyDescent="0.25">
      <c r="B1056" s="198" t="s">
        <v>873</v>
      </c>
      <c r="C1056" s="198" t="s">
        <v>3</v>
      </c>
      <c r="D1056" s="198">
        <v>3</v>
      </c>
      <c r="E1056" s="198" t="s">
        <v>879</v>
      </c>
      <c r="F1056" s="198">
        <v>32</v>
      </c>
      <c r="G1056" s="197"/>
      <c r="H1056" s="198">
        <v>118.1</v>
      </c>
      <c r="I1056" s="200">
        <v>4.5999999999999996</v>
      </c>
      <c r="J1056" s="4">
        <v>113.5</v>
      </c>
      <c r="K1056"/>
      <c r="L1056" s="179" t="s">
        <v>169</v>
      </c>
      <c r="M1056" s="40">
        <v>114.74</v>
      </c>
      <c r="N1056" s="41">
        <f t="shared" si="57"/>
        <v>0.98919295799198192</v>
      </c>
      <c r="O1056" s="4"/>
      <c r="P1056" s="4"/>
    </row>
    <row r="1057" spans="2:16" x14ac:dyDescent="0.25">
      <c r="B1057" s="198" t="s">
        <v>873</v>
      </c>
      <c r="C1057" s="198" t="s">
        <v>3</v>
      </c>
      <c r="D1057" s="198">
        <v>4</v>
      </c>
      <c r="E1057" s="198" t="s">
        <v>177</v>
      </c>
      <c r="F1057" s="198">
        <v>135</v>
      </c>
      <c r="G1057" s="197"/>
      <c r="H1057" s="198">
        <v>93.6</v>
      </c>
      <c r="I1057" s="200">
        <v>4.5999999999999996</v>
      </c>
      <c r="J1057" s="4">
        <v>89</v>
      </c>
      <c r="K1057"/>
      <c r="L1057" s="179" t="s">
        <v>169</v>
      </c>
      <c r="M1057" s="40">
        <v>114.74</v>
      </c>
      <c r="N1057" s="41">
        <f t="shared" si="57"/>
        <v>0.77566672476904308</v>
      </c>
      <c r="O1057" s="4"/>
      <c r="P1057" s="4"/>
    </row>
    <row r="1058" spans="2:16" x14ac:dyDescent="0.25">
      <c r="B1058" s="198" t="s">
        <v>873</v>
      </c>
      <c r="C1058" s="198" t="s">
        <v>3</v>
      </c>
      <c r="D1058" s="198">
        <v>4</v>
      </c>
      <c r="E1058" s="198" t="s">
        <v>170</v>
      </c>
      <c r="F1058" s="198">
        <v>20</v>
      </c>
      <c r="G1058" s="197"/>
      <c r="H1058" s="198">
        <v>123.2</v>
      </c>
      <c r="I1058" s="200">
        <v>4.5999999999999996</v>
      </c>
      <c r="J1058" s="4">
        <v>118.60000000000001</v>
      </c>
      <c r="K1058"/>
      <c r="L1058" s="179" t="s">
        <v>169</v>
      </c>
      <c r="M1058" s="40">
        <v>114.74</v>
      </c>
      <c r="N1058" s="41">
        <f t="shared" si="57"/>
        <v>1.0336412759281857</v>
      </c>
      <c r="O1058" s="4"/>
      <c r="P1058" s="4"/>
    </row>
    <row r="1059" spans="2:16" x14ac:dyDescent="0.25">
      <c r="B1059" s="198" t="s">
        <v>873</v>
      </c>
      <c r="C1059" s="198" t="s">
        <v>3</v>
      </c>
      <c r="D1059" s="198">
        <v>4</v>
      </c>
      <c r="E1059" s="198" t="s">
        <v>171</v>
      </c>
      <c r="F1059" s="198">
        <v>101</v>
      </c>
      <c r="G1059" s="197"/>
      <c r="H1059" s="198">
        <v>107.7</v>
      </c>
      <c r="I1059" s="200">
        <v>4.5999999999999996</v>
      </c>
      <c r="J1059" s="4">
        <v>103.10000000000001</v>
      </c>
      <c r="K1059"/>
      <c r="L1059" s="179" t="s">
        <v>169</v>
      </c>
      <c r="M1059" s="40">
        <v>114.74</v>
      </c>
      <c r="N1059" s="41">
        <f t="shared" si="57"/>
        <v>0.898553250827959</v>
      </c>
      <c r="O1059" s="4"/>
      <c r="P1059" s="4"/>
    </row>
    <row r="1060" spans="2:16" x14ac:dyDescent="0.25">
      <c r="B1060" s="198" t="s">
        <v>873</v>
      </c>
      <c r="C1060" s="198" t="s">
        <v>3</v>
      </c>
      <c r="D1060" s="198">
        <v>4</v>
      </c>
      <c r="E1060" s="198" t="s">
        <v>172</v>
      </c>
      <c r="F1060" s="198">
        <v>17</v>
      </c>
      <c r="G1060" s="197"/>
      <c r="H1060" s="198">
        <v>158</v>
      </c>
      <c r="I1060" s="200">
        <v>4.5999999999999996</v>
      </c>
      <c r="J1060" s="4">
        <v>153.4</v>
      </c>
      <c r="K1060"/>
      <c r="L1060" s="179" t="s">
        <v>169</v>
      </c>
      <c r="M1060" s="40">
        <v>114.74</v>
      </c>
      <c r="N1060" s="41">
        <f t="shared" si="57"/>
        <v>1.3369356806693395</v>
      </c>
      <c r="O1060" s="4"/>
      <c r="P1060" s="4"/>
    </row>
    <row r="1061" spans="2:16" x14ac:dyDescent="0.25">
      <c r="B1061" s="198" t="s">
        <v>873</v>
      </c>
      <c r="C1061" s="198" t="s">
        <v>3</v>
      </c>
      <c r="D1061" s="198">
        <v>4</v>
      </c>
      <c r="E1061" s="198" t="s">
        <v>879</v>
      </c>
      <c r="F1061" s="198">
        <v>4</v>
      </c>
      <c r="G1061" s="197"/>
      <c r="H1061" s="198">
        <v>174.8</v>
      </c>
      <c r="I1061" s="200">
        <v>4.5999999999999996</v>
      </c>
      <c r="J1061" s="4">
        <v>170.20000000000002</v>
      </c>
      <c r="K1061"/>
      <c r="L1061" s="179" t="s">
        <v>169</v>
      </c>
      <c r="M1061" s="40">
        <v>114.74</v>
      </c>
      <c r="N1061" s="41">
        <f t="shared" si="57"/>
        <v>1.4833536691650691</v>
      </c>
      <c r="O1061" s="4"/>
      <c r="P1061" s="4"/>
    </row>
    <row r="1062" spans="2:16" x14ac:dyDescent="0.25">
      <c r="B1062" s="198" t="s">
        <v>873</v>
      </c>
      <c r="C1062" s="198" t="s">
        <v>3</v>
      </c>
      <c r="D1062" s="198">
        <v>5</v>
      </c>
      <c r="E1062" s="198" t="s">
        <v>177</v>
      </c>
      <c r="F1062" s="198">
        <v>3</v>
      </c>
      <c r="G1062" s="197"/>
      <c r="H1062" s="198">
        <v>88.2</v>
      </c>
      <c r="I1062" s="200">
        <v>4.5999999999999996</v>
      </c>
      <c r="J1062" s="4">
        <v>83.600000000000009</v>
      </c>
      <c r="K1062"/>
      <c r="L1062" s="179" t="s">
        <v>169</v>
      </c>
      <c r="M1062" s="40">
        <v>114.74</v>
      </c>
      <c r="N1062" s="41">
        <f t="shared" si="57"/>
        <v>0.72860379989541579</v>
      </c>
      <c r="O1062" s="4"/>
      <c r="P1062" s="4"/>
    </row>
    <row r="1063" spans="2:16" x14ac:dyDescent="0.25">
      <c r="B1063" s="198" t="s">
        <v>873</v>
      </c>
      <c r="C1063" s="198" t="s">
        <v>3</v>
      </c>
      <c r="D1063" s="198">
        <v>5</v>
      </c>
      <c r="E1063" s="198" t="s">
        <v>170</v>
      </c>
      <c r="F1063" s="198">
        <v>116</v>
      </c>
      <c r="G1063" s="197"/>
      <c r="H1063" s="198">
        <v>92.3</v>
      </c>
      <c r="I1063" s="200">
        <v>4.5999999999999996</v>
      </c>
      <c r="J1063" s="4">
        <v>87.7</v>
      </c>
      <c r="K1063"/>
      <c r="L1063" s="179" t="s">
        <v>169</v>
      </c>
      <c r="M1063" s="40">
        <v>114.74</v>
      </c>
      <c r="N1063" s="41">
        <f t="shared" si="57"/>
        <v>0.76433676137354023</v>
      </c>
      <c r="O1063" s="4"/>
      <c r="P1063" s="4"/>
    </row>
    <row r="1064" spans="2:16" x14ac:dyDescent="0.25">
      <c r="B1064" s="198" t="s">
        <v>873</v>
      </c>
      <c r="C1064" s="198" t="s">
        <v>3</v>
      </c>
      <c r="D1064" s="198">
        <v>5</v>
      </c>
      <c r="E1064" s="198" t="s">
        <v>171</v>
      </c>
      <c r="F1064" s="198">
        <v>119</v>
      </c>
      <c r="G1064" s="197"/>
      <c r="H1064" s="198">
        <v>86.2</v>
      </c>
      <c r="I1064" s="200">
        <v>4.5999999999999996</v>
      </c>
      <c r="J1064" s="4">
        <v>81.600000000000009</v>
      </c>
      <c r="K1064"/>
      <c r="L1064" s="179" t="s">
        <v>169</v>
      </c>
      <c r="M1064" s="40">
        <v>114.74</v>
      </c>
      <c r="N1064" s="41">
        <f t="shared" si="57"/>
        <v>0.71117308697925752</v>
      </c>
      <c r="O1064" s="4"/>
      <c r="P1064" s="4"/>
    </row>
    <row r="1065" spans="2:16" x14ac:dyDescent="0.25">
      <c r="B1065" s="198" t="s">
        <v>873</v>
      </c>
      <c r="C1065" s="198" t="s">
        <v>3</v>
      </c>
      <c r="D1065" s="198">
        <v>5</v>
      </c>
      <c r="E1065" s="198" t="s">
        <v>172</v>
      </c>
      <c r="F1065" s="198">
        <v>7</v>
      </c>
      <c r="G1065" s="197"/>
      <c r="H1065" s="198">
        <v>172</v>
      </c>
      <c r="I1065" s="200">
        <v>4.5999999999999996</v>
      </c>
      <c r="J1065" s="4">
        <v>167.4</v>
      </c>
      <c r="K1065"/>
      <c r="L1065" s="179" t="s">
        <v>169</v>
      </c>
      <c r="M1065" s="40">
        <v>114.74</v>
      </c>
      <c r="N1065" s="41">
        <f t="shared" si="57"/>
        <v>1.4589506710824474</v>
      </c>
      <c r="O1065" s="4"/>
      <c r="P1065" s="4"/>
    </row>
    <row r="1066" spans="2:16" x14ac:dyDescent="0.25">
      <c r="B1066" s="198" t="s">
        <v>873</v>
      </c>
      <c r="C1066" s="198" t="s">
        <v>3</v>
      </c>
      <c r="D1066" s="198">
        <v>5</v>
      </c>
      <c r="E1066" s="198" t="s">
        <v>879</v>
      </c>
      <c r="F1066" s="198">
        <v>8</v>
      </c>
      <c r="G1066" s="197"/>
      <c r="H1066" s="198">
        <v>161.19999999999999</v>
      </c>
      <c r="I1066" s="200">
        <v>4.5999999999999996</v>
      </c>
      <c r="J1066" s="4">
        <v>156.6</v>
      </c>
      <c r="K1066"/>
      <c r="L1066" s="179" t="s">
        <v>169</v>
      </c>
      <c r="M1066" s="40">
        <v>114.74</v>
      </c>
      <c r="N1066" s="41">
        <f t="shared" si="57"/>
        <v>1.3648248213351926</v>
      </c>
      <c r="O1066" s="4"/>
      <c r="P1066" s="4"/>
    </row>
    <row r="1067" spans="2:16" x14ac:dyDescent="0.25">
      <c r="B1067" s="198" t="s">
        <v>873</v>
      </c>
      <c r="C1067" s="198" t="s">
        <v>3</v>
      </c>
      <c r="D1067" s="198">
        <v>6</v>
      </c>
      <c r="E1067" s="198" t="s">
        <v>177</v>
      </c>
      <c r="F1067" s="198">
        <v>29</v>
      </c>
      <c r="G1067" s="197"/>
      <c r="H1067" s="198">
        <v>96.6</v>
      </c>
      <c r="I1067" s="200">
        <v>4.5999999999999996</v>
      </c>
      <c r="J1067" s="4">
        <v>92</v>
      </c>
      <c r="K1067"/>
      <c r="L1067" s="179" t="s">
        <v>169</v>
      </c>
      <c r="M1067" s="40">
        <v>114.74</v>
      </c>
      <c r="N1067" s="41">
        <f t="shared" si="57"/>
        <v>0.80181279414328055</v>
      </c>
      <c r="O1067" s="4"/>
      <c r="P1067" s="4"/>
    </row>
    <row r="1068" spans="2:16" x14ac:dyDescent="0.25">
      <c r="B1068" s="198" t="s">
        <v>873</v>
      </c>
      <c r="C1068" s="198" t="s">
        <v>3</v>
      </c>
      <c r="D1068" s="198">
        <v>6</v>
      </c>
      <c r="E1068" s="198" t="s">
        <v>170</v>
      </c>
      <c r="F1068" s="198">
        <v>28</v>
      </c>
      <c r="G1068" s="197"/>
      <c r="H1068" s="198">
        <v>81.7</v>
      </c>
      <c r="I1068" s="200">
        <v>4.5999999999999996</v>
      </c>
      <c r="J1068" s="4">
        <v>77.100000000000009</v>
      </c>
      <c r="K1068"/>
      <c r="L1068" s="179" t="s">
        <v>169</v>
      </c>
      <c r="M1068" s="40">
        <v>114.74</v>
      </c>
      <c r="N1068" s="41">
        <f t="shared" si="57"/>
        <v>0.67195398291790143</v>
      </c>
      <c r="O1068" s="4"/>
      <c r="P1068" s="4"/>
    </row>
    <row r="1069" spans="2:16" x14ac:dyDescent="0.25">
      <c r="B1069" s="198" t="s">
        <v>873</v>
      </c>
      <c r="C1069" s="198" t="s">
        <v>3</v>
      </c>
      <c r="D1069" s="198">
        <v>6</v>
      </c>
      <c r="E1069" s="198" t="s">
        <v>171</v>
      </c>
      <c r="F1069" s="198">
        <v>120</v>
      </c>
      <c r="G1069" s="197"/>
      <c r="H1069" s="198">
        <v>92.1</v>
      </c>
      <c r="I1069" s="200">
        <v>4.5999999999999996</v>
      </c>
      <c r="J1069" s="4">
        <v>87.5</v>
      </c>
      <c r="K1069"/>
      <c r="L1069" s="179" t="s">
        <v>169</v>
      </c>
      <c r="M1069" s="40">
        <v>114.74</v>
      </c>
      <c r="N1069" s="41">
        <f t="shared" si="57"/>
        <v>0.76259369008192435</v>
      </c>
      <c r="O1069" s="4"/>
      <c r="P1069" s="4"/>
    </row>
    <row r="1070" spans="2:16" x14ac:dyDescent="0.25">
      <c r="B1070" s="198" t="s">
        <v>873</v>
      </c>
      <c r="C1070" s="198" t="s">
        <v>3</v>
      </c>
      <c r="D1070" s="198">
        <v>6</v>
      </c>
      <c r="E1070" s="198" t="s">
        <v>172</v>
      </c>
      <c r="F1070" s="198">
        <v>14</v>
      </c>
      <c r="G1070" s="197"/>
      <c r="H1070" s="198">
        <v>176.4</v>
      </c>
      <c r="I1070" s="200">
        <v>4.5999999999999996</v>
      </c>
      <c r="J1070" s="4">
        <v>171.8</v>
      </c>
      <c r="K1070"/>
      <c r="L1070" s="179" t="s">
        <v>169</v>
      </c>
      <c r="M1070" s="40">
        <v>114.74</v>
      </c>
      <c r="N1070" s="41">
        <f t="shared" si="57"/>
        <v>1.4972982394979957</v>
      </c>
      <c r="O1070" s="4"/>
      <c r="P1070" s="4"/>
    </row>
    <row r="1071" spans="2:16" x14ac:dyDescent="0.25">
      <c r="B1071" s="198" t="s">
        <v>873</v>
      </c>
      <c r="C1071" s="198" t="s">
        <v>3</v>
      </c>
      <c r="D1071" s="198">
        <v>6</v>
      </c>
      <c r="E1071" s="198" t="s">
        <v>879</v>
      </c>
      <c r="F1071" s="198">
        <v>118</v>
      </c>
      <c r="G1071" s="197"/>
      <c r="H1071" s="198">
        <v>161</v>
      </c>
      <c r="I1071" s="200">
        <v>4.5999999999999996</v>
      </c>
      <c r="J1071" s="4">
        <v>156.4</v>
      </c>
      <c r="K1071"/>
      <c r="L1071" s="179" t="s">
        <v>169</v>
      </c>
      <c r="M1071" s="40">
        <v>114.74</v>
      </c>
      <c r="N1071" s="41">
        <f t="shared" si="57"/>
        <v>1.3630817500435768</v>
      </c>
      <c r="O1071" s="4"/>
      <c r="P1071" s="4"/>
    </row>
    <row r="1072" spans="2:16" x14ac:dyDescent="0.25">
      <c r="B1072" s="198" t="s">
        <v>874</v>
      </c>
      <c r="C1072" s="198" t="s">
        <v>3</v>
      </c>
      <c r="D1072" s="198">
        <v>1</v>
      </c>
      <c r="E1072" s="198" t="s">
        <v>177</v>
      </c>
      <c r="F1072" s="198">
        <v>33</v>
      </c>
      <c r="G1072" s="197"/>
      <c r="H1072" s="198">
        <v>81.7</v>
      </c>
      <c r="I1072" s="200">
        <v>4.5999999999999996</v>
      </c>
      <c r="J1072" s="4">
        <v>77.100000000000009</v>
      </c>
      <c r="K1072"/>
      <c r="L1072" s="179" t="s">
        <v>169</v>
      </c>
      <c r="M1072" s="40">
        <v>114.74</v>
      </c>
      <c r="N1072" s="41">
        <f t="shared" si="57"/>
        <v>0.67195398291790143</v>
      </c>
      <c r="O1072" s="4"/>
      <c r="P1072" s="4"/>
    </row>
    <row r="1073" spans="2:16" x14ac:dyDescent="0.25">
      <c r="B1073" s="198" t="s">
        <v>874</v>
      </c>
      <c r="C1073" s="198" t="s">
        <v>3</v>
      </c>
      <c r="D1073" s="198">
        <v>1</v>
      </c>
      <c r="E1073" s="198" t="s">
        <v>170</v>
      </c>
      <c r="F1073" s="198">
        <v>26</v>
      </c>
      <c r="G1073" s="197"/>
      <c r="H1073" s="198">
        <v>112.7</v>
      </c>
      <c r="I1073" s="200">
        <v>4.5999999999999996</v>
      </c>
      <c r="J1073" s="4">
        <v>108.10000000000001</v>
      </c>
      <c r="K1073"/>
      <c r="L1073" s="179" t="s">
        <v>169</v>
      </c>
      <c r="M1073" s="40">
        <v>114.74</v>
      </c>
      <c r="N1073" s="41">
        <f t="shared" si="57"/>
        <v>0.94213003311835464</v>
      </c>
      <c r="O1073" s="4"/>
      <c r="P1073" s="4"/>
    </row>
    <row r="1074" spans="2:16" x14ac:dyDescent="0.25">
      <c r="B1074" s="198" t="s">
        <v>874</v>
      </c>
      <c r="C1074" s="198" t="s">
        <v>3</v>
      </c>
      <c r="D1074" s="198">
        <v>1</v>
      </c>
      <c r="E1074" s="198" t="s">
        <v>171</v>
      </c>
      <c r="F1074" s="198">
        <v>25</v>
      </c>
      <c r="G1074" s="197"/>
      <c r="H1074" s="198">
        <v>127.3</v>
      </c>
      <c r="I1074" s="200">
        <v>4.5999999999999996</v>
      </c>
      <c r="J1074" s="4">
        <v>122.7</v>
      </c>
      <c r="K1074"/>
      <c r="L1074" s="179" t="s">
        <v>169</v>
      </c>
      <c r="M1074" s="40">
        <v>114.74</v>
      </c>
      <c r="N1074" s="41">
        <f t="shared" si="57"/>
        <v>1.06937423740631</v>
      </c>
      <c r="O1074" s="4"/>
      <c r="P1074" s="4"/>
    </row>
    <row r="1075" spans="2:16" x14ac:dyDescent="0.25">
      <c r="B1075" s="198" t="s">
        <v>874</v>
      </c>
      <c r="C1075" s="198" t="s">
        <v>3</v>
      </c>
      <c r="D1075" s="198">
        <v>1</v>
      </c>
      <c r="E1075" s="198" t="s">
        <v>172</v>
      </c>
      <c r="F1075" s="198">
        <v>80</v>
      </c>
      <c r="G1075" s="197"/>
      <c r="H1075" s="198">
        <v>168.4</v>
      </c>
      <c r="I1075" s="200">
        <v>4.5999999999999996</v>
      </c>
      <c r="J1075" s="4">
        <v>163.80000000000001</v>
      </c>
      <c r="K1075"/>
      <c r="L1075" s="179" t="s">
        <v>169</v>
      </c>
      <c r="M1075" s="40">
        <v>114.74</v>
      </c>
      <c r="N1075" s="41">
        <f t="shared" si="57"/>
        <v>1.4275753878333626</v>
      </c>
      <c r="O1075" s="4"/>
      <c r="P1075" s="4"/>
    </row>
    <row r="1076" spans="2:16" x14ac:dyDescent="0.25">
      <c r="B1076" s="198" t="s">
        <v>874</v>
      </c>
      <c r="C1076" s="198" t="s">
        <v>3</v>
      </c>
      <c r="D1076" s="198">
        <v>1</v>
      </c>
      <c r="E1076" s="198" t="s">
        <v>879</v>
      </c>
      <c r="F1076" s="198">
        <v>31</v>
      </c>
      <c r="G1076" s="197"/>
      <c r="H1076" s="198">
        <v>112.3</v>
      </c>
      <c r="I1076" s="200">
        <v>4.5999999999999996</v>
      </c>
      <c r="J1076" s="4">
        <v>107.7</v>
      </c>
      <c r="K1076"/>
      <c r="L1076" s="179" t="s">
        <v>169</v>
      </c>
      <c r="M1076" s="40">
        <v>114.74</v>
      </c>
      <c r="N1076" s="41">
        <f t="shared" si="57"/>
        <v>0.93864389053512298</v>
      </c>
      <c r="O1076" s="4"/>
      <c r="P1076" s="4"/>
    </row>
    <row r="1077" spans="2:16" x14ac:dyDescent="0.25">
      <c r="B1077" s="198" t="s">
        <v>874</v>
      </c>
      <c r="C1077" s="198" t="s">
        <v>3</v>
      </c>
      <c r="D1077" s="198">
        <v>2</v>
      </c>
      <c r="E1077" s="198" t="s">
        <v>177</v>
      </c>
      <c r="F1077" s="198">
        <v>10</v>
      </c>
      <c r="G1077" s="197"/>
      <c r="H1077" s="198">
        <v>134.9</v>
      </c>
      <c r="I1077" s="200">
        <v>4.5999999999999996</v>
      </c>
      <c r="J1077" s="4">
        <v>130.30000000000001</v>
      </c>
      <c r="K1077"/>
      <c r="L1077" s="179" t="s">
        <v>169</v>
      </c>
      <c r="M1077" s="40">
        <v>114.74</v>
      </c>
      <c r="N1077" s="41">
        <f t="shared" si="57"/>
        <v>1.1356109464877115</v>
      </c>
      <c r="O1077" s="4"/>
      <c r="P1077" s="4"/>
    </row>
    <row r="1078" spans="2:16" x14ac:dyDescent="0.25">
      <c r="B1078" s="198" t="s">
        <v>874</v>
      </c>
      <c r="C1078" s="198" t="s">
        <v>3</v>
      </c>
      <c r="D1078" s="198">
        <v>2</v>
      </c>
      <c r="E1078" s="198" t="s">
        <v>170</v>
      </c>
      <c r="F1078" s="198">
        <v>201</v>
      </c>
      <c r="G1078" s="197"/>
      <c r="H1078" s="198">
        <v>123.6</v>
      </c>
      <c r="I1078" s="200">
        <v>4.5999999999999996</v>
      </c>
      <c r="J1078" s="4">
        <v>119</v>
      </c>
      <c r="K1078"/>
      <c r="L1078" s="179" t="s">
        <v>169</v>
      </c>
      <c r="M1078" s="40">
        <v>114.74</v>
      </c>
      <c r="N1078" s="41">
        <f t="shared" si="57"/>
        <v>1.0371274185114172</v>
      </c>
      <c r="O1078" s="4"/>
      <c r="P1078" s="4"/>
    </row>
    <row r="1079" spans="2:16" x14ac:dyDescent="0.25">
      <c r="B1079" s="198" t="s">
        <v>874</v>
      </c>
      <c r="C1079" s="198" t="s">
        <v>3</v>
      </c>
      <c r="D1079" s="198">
        <v>2</v>
      </c>
      <c r="E1079" s="198" t="s">
        <v>171</v>
      </c>
      <c r="F1079" s="198">
        <v>2</v>
      </c>
      <c r="G1079" s="197"/>
      <c r="H1079" s="198">
        <v>139.69999999999999</v>
      </c>
      <c r="I1079" s="200">
        <v>4.5999999999999996</v>
      </c>
      <c r="J1079" s="4">
        <v>135.1</v>
      </c>
      <c r="K1079"/>
      <c r="L1079" s="179" t="s">
        <v>169</v>
      </c>
      <c r="M1079" s="40">
        <v>114.74</v>
      </c>
      <c r="N1079" s="41">
        <f t="shared" si="57"/>
        <v>1.1774446574864912</v>
      </c>
      <c r="O1079" s="4"/>
      <c r="P1079" s="4"/>
    </row>
    <row r="1080" spans="2:16" x14ac:dyDescent="0.25">
      <c r="B1080" s="198" t="s">
        <v>874</v>
      </c>
      <c r="C1080" s="198" t="s">
        <v>3</v>
      </c>
      <c r="D1080" s="198">
        <v>2</v>
      </c>
      <c r="E1080" s="198" t="s">
        <v>172</v>
      </c>
      <c r="F1080" s="198">
        <v>207</v>
      </c>
      <c r="G1080" s="197"/>
      <c r="H1080" s="198">
        <v>132.5</v>
      </c>
      <c r="I1080" s="200">
        <v>4.5999999999999996</v>
      </c>
      <c r="J1080" s="4">
        <v>127.9</v>
      </c>
      <c r="K1080"/>
      <c r="L1080" s="179" t="s">
        <v>169</v>
      </c>
      <c r="M1080" s="40">
        <v>114.74</v>
      </c>
      <c r="N1080" s="41">
        <f t="shared" si="57"/>
        <v>1.1146940909883216</v>
      </c>
      <c r="O1080" s="4"/>
      <c r="P1080" s="4"/>
    </row>
    <row r="1081" spans="2:16" x14ac:dyDescent="0.25">
      <c r="B1081" s="198" t="s">
        <v>874</v>
      </c>
      <c r="C1081" s="198" t="s">
        <v>3</v>
      </c>
      <c r="D1081" s="198">
        <v>2</v>
      </c>
      <c r="E1081" s="198" t="s">
        <v>879</v>
      </c>
      <c r="F1081" s="198">
        <v>13</v>
      </c>
      <c r="G1081" s="197"/>
      <c r="H1081" s="198">
        <v>165.8</v>
      </c>
      <c r="I1081" s="200">
        <v>4.5999999999999996</v>
      </c>
      <c r="J1081" s="4">
        <v>161.20000000000002</v>
      </c>
      <c r="K1081"/>
      <c r="L1081" s="179" t="s">
        <v>169</v>
      </c>
      <c r="M1081" s="40">
        <v>114.74</v>
      </c>
      <c r="N1081" s="41">
        <f t="shared" si="57"/>
        <v>1.4049154610423569</v>
      </c>
      <c r="O1081" s="4"/>
      <c r="P1081" s="4"/>
    </row>
    <row r="1082" spans="2:16" x14ac:dyDescent="0.25">
      <c r="B1082" s="198" t="s">
        <v>874</v>
      </c>
      <c r="C1082" s="198" t="s">
        <v>3</v>
      </c>
      <c r="D1082" s="198">
        <v>3</v>
      </c>
      <c r="E1082" s="198" t="s">
        <v>177</v>
      </c>
      <c r="F1082" s="198">
        <v>98</v>
      </c>
      <c r="G1082" s="197"/>
      <c r="H1082" s="198">
        <v>93.9</v>
      </c>
      <c r="I1082" s="200">
        <v>4.5999999999999996</v>
      </c>
      <c r="J1082" s="4">
        <v>89.300000000000011</v>
      </c>
      <c r="K1082"/>
      <c r="L1082" s="179" t="s">
        <v>169</v>
      </c>
      <c r="M1082" s="40">
        <v>114.74</v>
      </c>
      <c r="N1082" s="41">
        <f t="shared" si="57"/>
        <v>0.77828133170646696</v>
      </c>
      <c r="O1082" s="4"/>
      <c r="P1082" s="4"/>
    </row>
    <row r="1083" spans="2:16" x14ac:dyDescent="0.25">
      <c r="B1083" s="198" t="s">
        <v>874</v>
      </c>
      <c r="C1083" s="198" t="s">
        <v>3</v>
      </c>
      <c r="D1083" s="198">
        <v>3</v>
      </c>
      <c r="E1083" s="198" t="s">
        <v>170</v>
      </c>
      <c r="F1083" s="198">
        <v>19</v>
      </c>
      <c r="G1083" s="197"/>
      <c r="H1083" s="198">
        <v>117.7</v>
      </c>
      <c r="I1083" s="200">
        <v>4.5999999999999996</v>
      </c>
      <c r="J1083" s="4">
        <v>113.10000000000001</v>
      </c>
      <c r="K1083"/>
      <c r="L1083" s="179" t="s">
        <v>169</v>
      </c>
      <c r="M1083" s="40">
        <v>114.74</v>
      </c>
      <c r="N1083" s="41">
        <f t="shared" si="57"/>
        <v>0.98570681540875038</v>
      </c>
      <c r="O1083" s="4"/>
      <c r="P1083" s="4"/>
    </row>
    <row r="1084" spans="2:16" x14ac:dyDescent="0.25">
      <c r="B1084" s="198" t="s">
        <v>874</v>
      </c>
      <c r="C1084" s="198" t="s">
        <v>3</v>
      </c>
      <c r="D1084" s="198">
        <v>3</v>
      </c>
      <c r="E1084" s="198" t="s">
        <v>171</v>
      </c>
      <c r="F1084" s="198">
        <v>111</v>
      </c>
      <c r="G1084" s="197"/>
      <c r="H1084" s="198">
        <v>127.6</v>
      </c>
      <c r="I1084" s="200">
        <v>4.5999999999999996</v>
      </c>
      <c r="J1084" s="4">
        <v>123</v>
      </c>
      <c r="K1084"/>
      <c r="L1084" s="179" t="s">
        <v>169</v>
      </c>
      <c r="M1084" s="40">
        <v>114.74</v>
      </c>
      <c r="N1084" s="41">
        <f t="shared" si="57"/>
        <v>1.0719888443437338</v>
      </c>
      <c r="O1084" s="4"/>
      <c r="P1084" s="4"/>
    </row>
    <row r="1085" spans="2:16" x14ac:dyDescent="0.25">
      <c r="B1085" s="198" t="s">
        <v>874</v>
      </c>
      <c r="C1085" s="198" t="s">
        <v>3</v>
      </c>
      <c r="D1085" s="198">
        <v>3</v>
      </c>
      <c r="E1085" s="198" t="s">
        <v>172</v>
      </c>
      <c r="F1085" s="198">
        <v>208</v>
      </c>
      <c r="G1085" s="197"/>
      <c r="H1085" s="198">
        <v>121.7</v>
      </c>
      <c r="I1085" s="200">
        <v>4.5999999999999996</v>
      </c>
      <c r="J1085" s="4">
        <v>117.10000000000001</v>
      </c>
      <c r="K1085"/>
      <c r="L1085" s="179" t="s">
        <v>169</v>
      </c>
      <c r="M1085" s="40">
        <v>114.74</v>
      </c>
      <c r="N1085" s="41">
        <f t="shared" si="57"/>
        <v>1.0205682412410668</v>
      </c>
      <c r="O1085" s="4"/>
      <c r="P1085" s="4"/>
    </row>
    <row r="1086" spans="2:16" x14ac:dyDescent="0.25">
      <c r="B1086" s="198" t="s">
        <v>874</v>
      </c>
      <c r="C1086" s="198" t="s">
        <v>3</v>
      </c>
      <c r="D1086" s="198">
        <v>4</v>
      </c>
      <c r="E1086" s="198" t="s">
        <v>177</v>
      </c>
      <c r="F1086" s="198">
        <v>81</v>
      </c>
      <c r="G1086" s="197"/>
      <c r="H1086" s="198">
        <v>142.80000000000001</v>
      </c>
      <c r="I1086" s="200">
        <v>4.5999999999999996</v>
      </c>
      <c r="J1086" s="4">
        <v>138.20000000000002</v>
      </c>
      <c r="K1086"/>
      <c r="L1086" s="179" t="s">
        <v>169</v>
      </c>
      <c r="M1086" s="40">
        <v>114.74</v>
      </c>
      <c r="N1086" s="41">
        <f t="shared" si="57"/>
        <v>1.2044622625065367</v>
      </c>
      <c r="O1086" s="4"/>
      <c r="P1086" s="4"/>
    </row>
    <row r="1087" spans="2:16" x14ac:dyDescent="0.25">
      <c r="B1087" s="198" t="s">
        <v>874</v>
      </c>
      <c r="C1087" s="198" t="s">
        <v>3</v>
      </c>
      <c r="D1087" s="198">
        <v>4</v>
      </c>
      <c r="E1087" s="198" t="s">
        <v>170</v>
      </c>
      <c r="F1087" s="198">
        <v>99</v>
      </c>
      <c r="G1087" s="197"/>
      <c r="H1087" s="198">
        <v>114.2</v>
      </c>
      <c r="I1087" s="200">
        <v>4.5999999999999996</v>
      </c>
      <c r="J1087" s="4">
        <v>109.60000000000001</v>
      </c>
      <c r="K1087"/>
      <c r="L1087" s="179" t="s">
        <v>169</v>
      </c>
      <c r="M1087" s="40">
        <v>114.74</v>
      </c>
      <c r="N1087" s="41">
        <f t="shared" si="57"/>
        <v>0.95520306780547337</v>
      </c>
      <c r="O1087" s="4"/>
      <c r="P1087" s="4"/>
    </row>
    <row r="1088" spans="2:16" x14ac:dyDescent="0.25">
      <c r="B1088" s="198" t="s">
        <v>874</v>
      </c>
      <c r="C1088" s="198" t="s">
        <v>3</v>
      </c>
      <c r="D1088" s="198">
        <v>4</v>
      </c>
      <c r="E1088" s="198" t="s">
        <v>171</v>
      </c>
      <c r="F1088" s="198">
        <v>79</v>
      </c>
      <c r="G1088" s="197"/>
      <c r="H1088" s="198">
        <v>122.4</v>
      </c>
      <c r="I1088" s="200">
        <v>4.5999999999999996</v>
      </c>
      <c r="J1088" s="4">
        <v>117.80000000000001</v>
      </c>
      <c r="K1088"/>
      <c r="L1088" s="179" t="s">
        <v>169</v>
      </c>
      <c r="M1088" s="40">
        <v>114.74</v>
      </c>
      <c r="N1088" s="41">
        <f t="shared" si="57"/>
        <v>1.0266689907617224</v>
      </c>
      <c r="O1088" s="4"/>
      <c r="P1088" s="4"/>
    </row>
    <row r="1089" spans="2:16" x14ac:dyDescent="0.25">
      <c r="B1089" s="198" t="s">
        <v>874</v>
      </c>
      <c r="C1089" s="198" t="s">
        <v>3</v>
      </c>
      <c r="D1089" s="198">
        <v>4</v>
      </c>
      <c r="E1089" s="198" t="s">
        <v>172</v>
      </c>
      <c r="F1089" s="198">
        <v>36</v>
      </c>
      <c r="G1089" s="197"/>
      <c r="H1089" s="198">
        <v>156.1</v>
      </c>
      <c r="I1089" s="200">
        <v>4.5999999999999996</v>
      </c>
      <c r="J1089" s="4">
        <v>151.5</v>
      </c>
      <c r="K1089"/>
      <c r="L1089" s="179" t="s">
        <v>169</v>
      </c>
      <c r="M1089" s="40">
        <v>114.74</v>
      </c>
      <c r="N1089" s="41">
        <f t="shared" si="57"/>
        <v>1.3203765033989892</v>
      </c>
      <c r="O1089" s="4"/>
      <c r="P1089" s="4"/>
    </row>
    <row r="1090" spans="2:16" x14ac:dyDescent="0.25">
      <c r="B1090" s="198" t="s">
        <v>874</v>
      </c>
      <c r="C1090" s="198" t="s">
        <v>3</v>
      </c>
      <c r="D1090" s="198">
        <v>5</v>
      </c>
      <c r="E1090" s="198" t="s">
        <v>177</v>
      </c>
      <c r="F1090" s="198">
        <v>35</v>
      </c>
      <c r="G1090" s="197"/>
      <c r="H1090" s="198">
        <v>118</v>
      </c>
      <c r="I1090" s="200">
        <v>4.5999999999999996</v>
      </c>
      <c r="J1090" s="4">
        <v>113.4</v>
      </c>
      <c r="K1090"/>
      <c r="L1090" s="179" t="s">
        <v>169</v>
      </c>
      <c r="M1090" s="40">
        <v>114.74</v>
      </c>
      <c r="N1090" s="41">
        <f t="shared" si="57"/>
        <v>0.98832142234617404</v>
      </c>
      <c r="O1090" s="4"/>
      <c r="P1090" s="4"/>
    </row>
    <row r="1091" spans="2:16" x14ac:dyDescent="0.25">
      <c r="B1091" s="198" t="s">
        <v>874</v>
      </c>
      <c r="C1091" s="198" t="s">
        <v>3</v>
      </c>
      <c r="D1091" s="198">
        <v>5</v>
      </c>
      <c r="E1091" s="198" t="s">
        <v>170</v>
      </c>
      <c r="F1091" s="198">
        <v>87</v>
      </c>
      <c r="G1091" s="197"/>
      <c r="H1091" s="198">
        <v>108.8</v>
      </c>
      <c r="I1091" s="200">
        <v>4.5999999999999996</v>
      </c>
      <c r="J1091" s="4">
        <v>104.2</v>
      </c>
      <c r="K1091"/>
      <c r="L1091" s="179" t="s">
        <v>169</v>
      </c>
      <c r="M1091" s="40">
        <v>114.74</v>
      </c>
      <c r="N1091" s="41">
        <f t="shared" si="57"/>
        <v>0.90814014293184597</v>
      </c>
      <c r="O1091" s="4"/>
      <c r="P1091" s="4"/>
    </row>
    <row r="1092" spans="2:16" x14ac:dyDescent="0.25">
      <c r="B1092" s="198" t="s">
        <v>874</v>
      </c>
      <c r="C1092" s="198" t="s">
        <v>3</v>
      </c>
      <c r="D1092" s="198">
        <v>5</v>
      </c>
      <c r="E1092" s="198" t="s">
        <v>171</v>
      </c>
      <c r="F1092" s="198">
        <v>30</v>
      </c>
      <c r="G1092" s="197"/>
      <c r="H1092" s="198">
        <v>136.19999999999999</v>
      </c>
      <c r="I1092" s="200">
        <v>4.5999999999999996</v>
      </c>
      <c r="J1092" s="4">
        <v>131.6</v>
      </c>
      <c r="K1092"/>
      <c r="L1092" s="179" t="s">
        <v>169</v>
      </c>
      <c r="M1092" s="40">
        <v>114.74</v>
      </c>
      <c r="N1092" s="41">
        <f t="shared" si="57"/>
        <v>1.1469409098832142</v>
      </c>
      <c r="O1092" s="4"/>
      <c r="P1092" s="4"/>
    </row>
    <row r="1093" spans="2:16" x14ac:dyDescent="0.25">
      <c r="B1093" s="198" t="s">
        <v>874</v>
      </c>
      <c r="C1093" s="198" t="s">
        <v>3</v>
      </c>
      <c r="D1093" s="198">
        <v>5</v>
      </c>
      <c r="E1093" s="198" t="s">
        <v>172</v>
      </c>
      <c r="F1093" s="198">
        <v>6</v>
      </c>
      <c r="G1093" s="197"/>
      <c r="H1093" s="198">
        <v>109.3</v>
      </c>
      <c r="I1093" s="200">
        <v>4.5999999999999996</v>
      </c>
      <c r="J1093" s="4">
        <v>104.7</v>
      </c>
      <c r="K1093"/>
      <c r="L1093" s="179" t="s">
        <v>169</v>
      </c>
      <c r="M1093" s="40">
        <v>114.74</v>
      </c>
      <c r="N1093" s="41">
        <f t="shared" si="57"/>
        <v>0.91249782116088551</v>
      </c>
      <c r="O1093" s="4"/>
      <c r="P1093" s="4"/>
    </row>
    <row r="1094" spans="2:16" x14ac:dyDescent="0.25">
      <c r="B1094" s="198" t="s">
        <v>874</v>
      </c>
      <c r="C1094" s="198" t="s">
        <v>3</v>
      </c>
      <c r="D1094" s="198">
        <v>6</v>
      </c>
      <c r="E1094" s="198" t="s">
        <v>177</v>
      </c>
      <c r="F1094" s="198">
        <v>12</v>
      </c>
      <c r="G1094" s="197"/>
      <c r="H1094" s="198">
        <v>135.4</v>
      </c>
      <c r="I1094" s="200">
        <v>4.5999999999999996</v>
      </c>
      <c r="J1094" s="4">
        <v>130.80000000000001</v>
      </c>
      <c r="K1094"/>
      <c r="L1094" s="179" t="s">
        <v>169</v>
      </c>
      <c r="M1094" s="40">
        <v>114.74</v>
      </c>
      <c r="N1094" s="41">
        <f t="shared" si="57"/>
        <v>1.1399686247167511</v>
      </c>
      <c r="O1094" s="4"/>
      <c r="P1094" s="4"/>
    </row>
    <row r="1095" spans="2:16" x14ac:dyDescent="0.25">
      <c r="B1095" s="198" t="s">
        <v>874</v>
      </c>
      <c r="C1095" s="198" t="s">
        <v>3</v>
      </c>
      <c r="D1095" s="198">
        <v>6</v>
      </c>
      <c r="E1095" s="198" t="s">
        <v>170</v>
      </c>
      <c r="F1095" s="198">
        <v>22</v>
      </c>
      <c r="G1095" s="197"/>
      <c r="H1095" s="198">
        <v>119.9</v>
      </c>
      <c r="I1095" s="200">
        <v>4.5999999999999996</v>
      </c>
      <c r="J1095" s="4">
        <v>115.30000000000001</v>
      </c>
      <c r="K1095"/>
      <c r="L1095" s="179" t="s">
        <v>169</v>
      </c>
      <c r="M1095" s="40">
        <v>114.74</v>
      </c>
      <c r="N1095" s="41">
        <f t="shared" si="57"/>
        <v>1.0048805996165244</v>
      </c>
      <c r="O1095" s="4"/>
      <c r="P1095" s="4"/>
    </row>
    <row r="1096" spans="2:16" x14ac:dyDescent="0.25">
      <c r="B1096" s="198" t="s">
        <v>874</v>
      </c>
      <c r="C1096" s="198" t="s">
        <v>3</v>
      </c>
      <c r="D1096" s="198">
        <v>6</v>
      </c>
      <c r="E1096" s="198" t="s">
        <v>171</v>
      </c>
      <c r="F1096" s="198">
        <v>1</v>
      </c>
      <c r="G1096" s="197"/>
      <c r="H1096" s="198">
        <v>99.2</v>
      </c>
      <c r="I1096" s="200">
        <v>4.5999999999999996</v>
      </c>
      <c r="J1096" s="4">
        <v>94.600000000000009</v>
      </c>
      <c r="K1096"/>
      <c r="L1096" s="179" t="s">
        <v>169</v>
      </c>
      <c r="M1096" s="40">
        <v>114.74</v>
      </c>
      <c r="N1096" s="41">
        <f t="shared" si="57"/>
        <v>0.82447272093428636</v>
      </c>
      <c r="O1096" s="4"/>
      <c r="P1096" s="4"/>
    </row>
    <row r="1097" spans="2:16" x14ac:dyDescent="0.25">
      <c r="B1097" s="198" t="s">
        <v>874</v>
      </c>
      <c r="C1097" s="198" t="s">
        <v>3</v>
      </c>
      <c r="D1097" s="198">
        <v>6</v>
      </c>
      <c r="E1097" s="198" t="s">
        <v>172</v>
      </c>
      <c r="F1097" s="198">
        <v>16</v>
      </c>
      <c r="G1097" s="197"/>
      <c r="H1097" s="198">
        <v>125</v>
      </c>
      <c r="I1097" s="200">
        <v>4.5999999999999996</v>
      </c>
      <c r="J1097" s="4">
        <v>120.4</v>
      </c>
      <c r="K1097"/>
      <c r="L1097" s="179" t="s">
        <v>169</v>
      </c>
      <c r="M1097" s="40">
        <v>114.74</v>
      </c>
      <c r="N1097" s="41">
        <f t="shared" si="57"/>
        <v>1.0493289175527281</v>
      </c>
      <c r="O1097" s="4"/>
      <c r="P1097" s="4"/>
    </row>
    <row r="1098" spans="2:16" x14ac:dyDescent="0.25">
      <c r="B1098" s="198" t="s">
        <v>875</v>
      </c>
      <c r="C1098" s="198" t="s">
        <v>3</v>
      </c>
      <c r="D1098" s="198">
        <v>1</v>
      </c>
      <c r="E1098" s="198" t="s">
        <v>177</v>
      </c>
      <c r="F1098" s="198">
        <v>202</v>
      </c>
      <c r="G1098" s="197"/>
      <c r="H1098" s="198">
        <v>91.5</v>
      </c>
      <c r="I1098" s="200">
        <v>4.5999999999999996</v>
      </c>
      <c r="J1098" s="4">
        <v>86.9</v>
      </c>
      <c r="K1098"/>
      <c r="L1098" s="179" t="s">
        <v>169</v>
      </c>
      <c r="M1098" s="40">
        <v>114.74</v>
      </c>
      <c r="N1098" s="41">
        <f t="shared" si="57"/>
        <v>0.75736447620707692</v>
      </c>
      <c r="O1098" s="4"/>
      <c r="P1098" s="4"/>
    </row>
    <row r="1099" spans="2:16" x14ac:dyDescent="0.25">
      <c r="B1099" s="198" t="s">
        <v>875</v>
      </c>
      <c r="C1099" s="198" t="s">
        <v>3</v>
      </c>
      <c r="D1099" s="198">
        <v>1</v>
      </c>
      <c r="E1099" s="198" t="s">
        <v>170</v>
      </c>
      <c r="F1099" s="198">
        <v>24</v>
      </c>
      <c r="G1099" s="197"/>
      <c r="H1099" s="198">
        <v>132.80000000000001</v>
      </c>
      <c r="I1099" s="200">
        <v>4.5999999999999996</v>
      </c>
      <c r="J1099" s="4">
        <v>128.20000000000002</v>
      </c>
      <c r="K1099"/>
      <c r="L1099" s="179" t="s">
        <v>169</v>
      </c>
      <c r="M1099" s="40">
        <v>114.74</v>
      </c>
      <c r="N1099" s="41">
        <f t="shared" si="57"/>
        <v>1.1173086979257454</v>
      </c>
      <c r="O1099" s="4"/>
      <c r="P1099" s="4"/>
    </row>
    <row r="1100" spans="2:16" x14ac:dyDescent="0.25">
      <c r="B1100" s="198" t="s">
        <v>875</v>
      </c>
      <c r="C1100" s="198" t="s">
        <v>3</v>
      </c>
      <c r="D1100" s="198">
        <v>1</v>
      </c>
      <c r="E1100" s="198" t="s">
        <v>171</v>
      </c>
      <c r="F1100" s="198">
        <v>924</v>
      </c>
      <c r="G1100" s="197"/>
      <c r="H1100" s="198">
        <v>159.5</v>
      </c>
      <c r="I1100" s="200">
        <v>4.5999999999999996</v>
      </c>
      <c r="J1100" s="4">
        <v>154.9</v>
      </c>
      <c r="K1100"/>
      <c r="L1100" s="179" t="s">
        <v>169</v>
      </c>
      <c r="M1100" s="40">
        <v>114.74</v>
      </c>
      <c r="N1100" s="41">
        <f t="shared" si="57"/>
        <v>1.3500087153564582</v>
      </c>
      <c r="O1100" s="4"/>
      <c r="P1100" s="4"/>
    </row>
    <row r="1101" spans="2:16" x14ac:dyDescent="0.25">
      <c r="B1101" s="198" t="s">
        <v>875</v>
      </c>
      <c r="C1101" s="198" t="s">
        <v>3</v>
      </c>
      <c r="D1101" s="198">
        <v>1</v>
      </c>
      <c r="E1101" s="198" t="s">
        <v>172</v>
      </c>
      <c r="F1101" s="198" t="s">
        <v>923</v>
      </c>
      <c r="G1101" s="197"/>
      <c r="H1101" s="198">
        <v>160.9</v>
      </c>
      <c r="I1101" s="200">
        <v>4.5999999999999996</v>
      </c>
      <c r="J1101" s="4">
        <v>156.30000000000001</v>
      </c>
      <c r="K1101"/>
      <c r="L1101" s="179" t="s">
        <v>169</v>
      </c>
      <c r="M1101" s="40">
        <v>114.74</v>
      </c>
      <c r="N1101" s="41">
        <f t="shared" si="57"/>
        <v>1.362210214397769</v>
      </c>
      <c r="O1101" s="4"/>
      <c r="P1101" s="4"/>
    </row>
    <row r="1102" spans="2:16" x14ac:dyDescent="0.25">
      <c r="B1102" s="198" t="s">
        <v>875</v>
      </c>
      <c r="C1102" s="198" t="s">
        <v>3</v>
      </c>
      <c r="D1102" s="198">
        <v>2</v>
      </c>
      <c r="E1102" s="198" t="s">
        <v>177</v>
      </c>
      <c r="F1102" s="198">
        <v>74</v>
      </c>
      <c r="G1102" s="197"/>
      <c r="H1102" s="198">
        <v>99.7</v>
      </c>
      <c r="I1102" s="200">
        <v>4.5999999999999996</v>
      </c>
      <c r="J1102" s="4">
        <v>95.100000000000009</v>
      </c>
      <c r="K1102"/>
      <c r="L1102" s="179" t="s">
        <v>169</v>
      </c>
      <c r="M1102" s="40">
        <v>114.74</v>
      </c>
      <c r="N1102" s="41">
        <f t="shared" si="57"/>
        <v>0.8288303991633259</v>
      </c>
      <c r="O1102" s="4"/>
      <c r="P1102" s="4"/>
    </row>
    <row r="1103" spans="2:16" x14ac:dyDescent="0.25">
      <c r="B1103" s="198" t="s">
        <v>875</v>
      </c>
      <c r="C1103" s="198" t="s">
        <v>3</v>
      </c>
      <c r="D1103" s="198">
        <v>2</v>
      </c>
      <c r="E1103" s="198" t="s">
        <v>170</v>
      </c>
      <c r="F1103" s="198" t="s">
        <v>924</v>
      </c>
      <c r="G1103" s="197"/>
      <c r="H1103" s="198">
        <v>142.9</v>
      </c>
      <c r="I1103" s="200">
        <v>4.5999999999999996</v>
      </c>
      <c r="J1103" s="4">
        <v>138.30000000000001</v>
      </c>
      <c r="K1103"/>
      <c r="L1103" s="179" t="s">
        <v>169</v>
      </c>
      <c r="M1103" s="40">
        <v>114.74</v>
      </c>
      <c r="N1103" s="41">
        <f t="shared" si="57"/>
        <v>1.2053337981523446</v>
      </c>
      <c r="O1103" s="4"/>
      <c r="P1103" s="4"/>
    </row>
    <row r="1104" spans="2:16" x14ac:dyDescent="0.25">
      <c r="B1104" s="198" t="s">
        <v>875</v>
      </c>
      <c r="C1104" s="198" t="s">
        <v>3</v>
      </c>
      <c r="D1104" s="198">
        <v>2</v>
      </c>
      <c r="E1104" s="198" t="s">
        <v>171</v>
      </c>
      <c r="F1104" s="198">
        <v>73</v>
      </c>
      <c r="G1104" s="197"/>
      <c r="H1104" s="198">
        <v>128</v>
      </c>
      <c r="I1104" s="200">
        <v>4.5999999999999996</v>
      </c>
      <c r="J1104" s="4">
        <v>123.4</v>
      </c>
      <c r="K1104"/>
      <c r="L1104" s="179" t="s">
        <v>169</v>
      </c>
      <c r="M1104" s="40">
        <v>114.74</v>
      </c>
      <c r="N1104" s="41">
        <f t="shared" si="57"/>
        <v>1.0754749869269653</v>
      </c>
      <c r="O1104" s="4"/>
      <c r="P1104" s="4"/>
    </row>
    <row r="1105" spans="2:16" x14ac:dyDescent="0.25">
      <c r="B1105" s="198" t="s">
        <v>875</v>
      </c>
      <c r="C1105" s="198" t="s">
        <v>3</v>
      </c>
      <c r="D1105" s="198">
        <v>2</v>
      </c>
      <c r="E1105" s="198" t="s">
        <v>172</v>
      </c>
      <c r="F1105" s="198">
        <v>82</v>
      </c>
      <c r="G1105" s="197"/>
      <c r="H1105" s="198">
        <v>142.6</v>
      </c>
      <c r="I1105" s="200">
        <v>4.5999999999999996</v>
      </c>
      <c r="J1105" s="4">
        <v>138</v>
      </c>
      <c r="K1105"/>
      <c r="L1105" s="179" t="s">
        <v>169</v>
      </c>
      <c r="M1105" s="40">
        <v>114.74</v>
      </c>
      <c r="N1105" s="41">
        <f t="shared" si="57"/>
        <v>1.2027191912149207</v>
      </c>
      <c r="O1105" s="4"/>
      <c r="P1105" s="4"/>
    </row>
    <row r="1106" spans="2:16" x14ac:dyDescent="0.25">
      <c r="B1106" s="198" t="s">
        <v>875</v>
      </c>
      <c r="C1106" s="198" t="s">
        <v>3</v>
      </c>
      <c r="D1106" s="198">
        <v>3</v>
      </c>
      <c r="E1106" s="198" t="s">
        <v>177</v>
      </c>
      <c r="F1106" s="198">
        <v>83</v>
      </c>
      <c r="G1106" s="197"/>
      <c r="H1106" s="198">
        <v>91.7</v>
      </c>
      <c r="I1106" s="200">
        <v>4.5999999999999996</v>
      </c>
      <c r="J1106" s="4">
        <v>87.100000000000009</v>
      </c>
      <c r="K1106"/>
      <c r="L1106" s="179" t="s">
        <v>169</v>
      </c>
      <c r="M1106" s="40">
        <v>114.74</v>
      </c>
      <c r="N1106" s="41">
        <f t="shared" si="57"/>
        <v>0.7591075474986928</v>
      </c>
      <c r="O1106" s="4"/>
      <c r="P1106" s="4"/>
    </row>
    <row r="1107" spans="2:16" x14ac:dyDescent="0.25">
      <c r="B1107" s="198" t="s">
        <v>875</v>
      </c>
      <c r="C1107" s="198" t="s">
        <v>3</v>
      </c>
      <c r="D1107" s="198">
        <v>3</v>
      </c>
      <c r="E1107" s="198" t="s">
        <v>170</v>
      </c>
      <c r="F1107" s="198">
        <v>205</v>
      </c>
      <c r="G1107" s="197"/>
      <c r="H1107" s="198">
        <v>134.1</v>
      </c>
      <c r="I1107" s="200">
        <v>4.5999999999999996</v>
      </c>
      <c r="J1107" s="4">
        <v>129.5</v>
      </c>
      <c r="K1107"/>
      <c r="L1107" s="179" t="s">
        <v>169</v>
      </c>
      <c r="M1107" s="40">
        <v>114.74</v>
      </c>
      <c r="N1107" s="41">
        <f t="shared" si="57"/>
        <v>1.128638661321248</v>
      </c>
      <c r="O1107" s="4"/>
      <c r="P1107" s="4"/>
    </row>
    <row r="1108" spans="2:16" x14ac:dyDescent="0.25">
      <c r="B1108" s="198" t="s">
        <v>875</v>
      </c>
      <c r="C1108" s="198" t="s">
        <v>3</v>
      </c>
      <c r="D1108" s="198">
        <v>3</v>
      </c>
      <c r="E1108" s="198" t="s">
        <v>171</v>
      </c>
      <c r="F1108" s="198">
        <v>200</v>
      </c>
      <c r="G1108" s="197"/>
      <c r="H1108" s="198">
        <v>149.69999999999999</v>
      </c>
      <c r="I1108" s="200">
        <v>4.5999999999999996</v>
      </c>
      <c r="J1108" s="4">
        <v>145.1</v>
      </c>
      <c r="K1108"/>
      <c r="L1108" s="179" t="s">
        <v>169</v>
      </c>
      <c r="M1108" s="40">
        <v>114.74</v>
      </c>
      <c r="N1108" s="41">
        <f t="shared" si="57"/>
        <v>1.2645982220672825</v>
      </c>
      <c r="O1108" s="4"/>
      <c r="P1108" s="4"/>
    </row>
    <row r="1109" spans="2:16" x14ac:dyDescent="0.25">
      <c r="B1109" s="198" t="s">
        <v>875</v>
      </c>
      <c r="C1109" s="198" t="s">
        <v>3</v>
      </c>
      <c r="D1109" s="198">
        <v>3</v>
      </c>
      <c r="E1109" s="198" t="s">
        <v>172</v>
      </c>
      <c r="F1109" s="198">
        <v>88</v>
      </c>
      <c r="G1109" s="197"/>
      <c r="H1109" s="198">
        <v>163.30000000000001</v>
      </c>
      <c r="I1109" s="200">
        <v>4.5999999999999996</v>
      </c>
      <c r="J1109" s="4">
        <v>158.70000000000002</v>
      </c>
      <c r="K1109"/>
      <c r="L1109" s="179" t="s">
        <v>169</v>
      </c>
      <c r="M1109" s="40">
        <v>114.74</v>
      </c>
      <c r="N1109" s="41">
        <f t="shared" si="57"/>
        <v>1.3831270698971589</v>
      </c>
      <c r="O1109" s="4"/>
      <c r="P1109" s="4"/>
    </row>
    <row r="1110" spans="2:16" x14ac:dyDescent="0.25">
      <c r="B1110" s="198" t="s">
        <v>875</v>
      </c>
      <c r="C1110" s="198" t="s">
        <v>3</v>
      </c>
      <c r="D1110" s="198">
        <v>4</v>
      </c>
      <c r="E1110" s="198" t="s">
        <v>177</v>
      </c>
      <c r="F1110" s="198">
        <v>15</v>
      </c>
      <c r="G1110" s="197"/>
      <c r="H1110" s="198">
        <v>93.4</v>
      </c>
      <c r="I1110" s="200">
        <v>4.5999999999999996</v>
      </c>
      <c r="J1110" s="4">
        <v>88.800000000000011</v>
      </c>
      <c r="K1110"/>
      <c r="L1110" s="179" t="s">
        <v>169</v>
      </c>
      <c r="M1110" s="40">
        <v>114.74</v>
      </c>
      <c r="N1110" s="41">
        <f t="shared" si="57"/>
        <v>0.77392365347742731</v>
      </c>
      <c r="O1110" s="4"/>
      <c r="P1110" s="4"/>
    </row>
    <row r="1111" spans="2:16" x14ac:dyDescent="0.25">
      <c r="B1111" s="198" t="s">
        <v>875</v>
      </c>
      <c r="C1111" s="198" t="s">
        <v>3</v>
      </c>
      <c r="D1111" s="198">
        <v>4</v>
      </c>
      <c r="E1111" s="198" t="s">
        <v>170</v>
      </c>
      <c r="F1111" s="198">
        <v>96</v>
      </c>
      <c r="G1111" s="197"/>
      <c r="H1111" s="198">
        <v>104.7</v>
      </c>
      <c r="I1111" s="200">
        <v>4.5999999999999996</v>
      </c>
      <c r="J1111" s="4">
        <v>100.10000000000001</v>
      </c>
      <c r="K1111"/>
      <c r="L1111" s="179" t="s">
        <v>169</v>
      </c>
      <c r="M1111" s="40">
        <v>114.74</v>
      </c>
      <c r="N1111" s="41">
        <f t="shared" si="57"/>
        <v>0.87240718145372154</v>
      </c>
      <c r="O1111" s="4"/>
      <c r="P1111" s="4"/>
    </row>
    <row r="1112" spans="2:16" x14ac:dyDescent="0.25">
      <c r="B1112" s="198" t="s">
        <v>875</v>
      </c>
      <c r="C1112" s="198" t="s">
        <v>3</v>
      </c>
      <c r="D1112" s="198">
        <v>4</v>
      </c>
      <c r="E1112" s="198" t="s">
        <v>171</v>
      </c>
      <c r="F1112" s="198">
        <v>95</v>
      </c>
      <c r="G1112" s="197"/>
      <c r="H1112" s="198">
        <v>123</v>
      </c>
      <c r="I1112" s="200">
        <v>4.5999999999999996</v>
      </c>
      <c r="J1112" s="4">
        <v>118.4</v>
      </c>
      <c r="K1112"/>
      <c r="L1112" s="179" t="s">
        <v>169</v>
      </c>
      <c r="M1112" s="40">
        <v>114.74</v>
      </c>
      <c r="N1112" s="41">
        <f t="shared" si="57"/>
        <v>1.0318982046365697</v>
      </c>
      <c r="O1112" s="4"/>
      <c r="P1112" s="4"/>
    </row>
    <row r="1113" spans="2:16" x14ac:dyDescent="0.25">
      <c r="B1113" s="198" t="s">
        <v>875</v>
      </c>
      <c r="C1113" s="198" t="s">
        <v>3</v>
      </c>
      <c r="D1113" s="198">
        <v>4</v>
      </c>
      <c r="E1113" s="198" t="s">
        <v>172</v>
      </c>
      <c r="F1113" s="198">
        <v>89</v>
      </c>
      <c r="G1113" s="197"/>
      <c r="H1113" s="198">
        <v>188.2</v>
      </c>
      <c r="I1113" s="200">
        <v>4.5999999999999996</v>
      </c>
      <c r="J1113" s="4">
        <v>183.6</v>
      </c>
      <c r="K1113"/>
      <c r="L1113" s="179" t="s">
        <v>169</v>
      </c>
      <c r="M1113" s="40">
        <v>114.74</v>
      </c>
      <c r="N1113" s="41">
        <f t="shared" ref="N1113:N1176" si="58">J1113/M1113</f>
        <v>1.6001394457033293</v>
      </c>
      <c r="O1113" s="4"/>
      <c r="P1113" s="4"/>
    </row>
    <row r="1114" spans="2:16" x14ac:dyDescent="0.25">
      <c r="B1114" s="198" t="s">
        <v>875</v>
      </c>
      <c r="C1114" s="198" t="s">
        <v>3</v>
      </c>
      <c r="D1114" s="198">
        <v>5</v>
      </c>
      <c r="E1114" s="198" t="s">
        <v>177</v>
      </c>
      <c r="F1114" s="198">
        <v>75</v>
      </c>
      <c r="G1114" s="197"/>
      <c r="H1114" s="198">
        <v>76.2</v>
      </c>
      <c r="I1114" s="200">
        <v>4.5999999999999996</v>
      </c>
      <c r="J1114" s="4">
        <v>71.600000000000009</v>
      </c>
      <c r="K1114"/>
      <c r="L1114" s="179" t="s">
        <v>169</v>
      </c>
      <c r="M1114" s="40">
        <v>114.74</v>
      </c>
      <c r="N1114" s="41">
        <f t="shared" si="58"/>
        <v>0.62401952239846625</v>
      </c>
      <c r="O1114" s="4"/>
      <c r="P1114" s="4"/>
    </row>
    <row r="1115" spans="2:16" x14ac:dyDescent="0.25">
      <c r="B1115" s="198" t="s">
        <v>875</v>
      </c>
      <c r="C1115" s="198" t="s">
        <v>3</v>
      </c>
      <c r="D1115" s="198">
        <v>5</v>
      </c>
      <c r="E1115" s="198" t="s">
        <v>170</v>
      </c>
      <c r="F1115" s="198">
        <v>5</v>
      </c>
      <c r="G1115" s="197"/>
      <c r="H1115" s="198">
        <v>128.19999999999999</v>
      </c>
      <c r="I1115" s="200">
        <v>4.5999999999999996</v>
      </c>
      <c r="J1115" s="4">
        <v>123.6</v>
      </c>
      <c r="K1115"/>
      <c r="L1115" s="179" t="s">
        <v>169</v>
      </c>
      <c r="M1115" s="40">
        <v>114.74</v>
      </c>
      <c r="N1115" s="41">
        <f t="shared" si="58"/>
        <v>1.0772180582185811</v>
      </c>
      <c r="O1115" s="4"/>
      <c r="P1115" s="4"/>
    </row>
    <row r="1116" spans="2:16" x14ac:dyDescent="0.25">
      <c r="B1116" s="198" t="s">
        <v>875</v>
      </c>
      <c r="C1116" s="198" t="s">
        <v>3</v>
      </c>
      <c r="D1116" s="198">
        <v>5</v>
      </c>
      <c r="E1116" s="198" t="s">
        <v>171</v>
      </c>
      <c r="F1116" s="198">
        <v>76</v>
      </c>
      <c r="G1116" s="197"/>
      <c r="H1116" s="198">
        <v>132.9</v>
      </c>
      <c r="I1116" s="200">
        <v>4.5999999999999996</v>
      </c>
      <c r="J1116" s="4">
        <v>128.30000000000001</v>
      </c>
      <c r="K1116"/>
      <c r="L1116" s="179" t="s">
        <v>169</v>
      </c>
      <c r="M1116" s="40">
        <v>114.74</v>
      </c>
      <c r="N1116" s="41">
        <f t="shared" si="58"/>
        <v>1.1181802335715532</v>
      </c>
      <c r="O1116" s="4"/>
      <c r="P1116" s="4"/>
    </row>
    <row r="1117" spans="2:16" x14ac:dyDescent="0.25">
      <c r="B1117" s="198" t="s">
        <v>875</v>
      </c>
      <c r="C1117" s="198" t="s">
        <v>3</v>
      </c>
      <c r="D1117" s="198">
        <v>5</v>
      </c>
      <c r="E1117" s="198" t="s">
        <v>172</v>
      </c>
      <c r="F1117" s="198">
        <v>90</v>
      </c>
      <c r="G1117" s="197"/>
      <c r="H1117" s="198">
        <v>125.2</v>
      </c>
      <c r="I1117" s="200">
        <v>4.5999999999999996</v>
      </c>
      <c r="J1117" s="4">
        <v>120.60000000000001</v>
      </c>
      <c r="K1117"/>
      <c r="L1117" s="179" t="s">
        <v>169</v>
      </c>
      <c r="M1117" s="40">
        <v>114.74</v>
      </c>
      <c r="N1117" s="41">
        <f t="shared" si="58"/>
        <v>1.0510719888443438</v>
      </c>
      <c r="O1117" s="4"/>
      <c r="P1117" s="4"/>
    </row>
    <row r="1118" spans="2:16" x14ac:dyDescent="0.25">
      <c r="B1118" s="198" t="s">
        <v>875</v>
      </c>
      <c r="C1118" s="198" t="s">
        <v>3</v>
      </c>
      <c r="D1118" s="198">
        <v>5</v>
      </c>
      <c r="E1118" s="198" t="s">
        <v>879</v>
      </c>
      <c r="F1118" s="198">
        <v>206</v>
      </c>
      <c r="G1118" s="197"/>
      <c r="H1118" s="198">
        <v>188.9</v>
      </c>
      <c r="I1118" s="200">
        <v>4.5999999999999996</v>
      </c>
      <c r="J1118" s="4">
        <v>184.3</v>
      </c>
      <c r="K1118"/>
      <c r="L1118" s="179" t="s">
        <v>169</v>
      </c>
      <c r="M1118" s="40">
        <v>114.74</v>
      </c>
      <c r="N1118" s="41">
        <f t="shared" si="58"/>
        <v>1.6062401952239849</v>
      </c>
      <c r="O1118" s="4"/>
      <c r="P1118" s="4"/>
    </row>
    <row r="1119" spans="2:16" x14ac:dyDescent="0.25">
      <c r="B1119" s="198" t="s">
        <v>875</v>
      </c>
      <c r="C1119" s="198" t="s">
        <v>3</v>
      </c>
      <c r="D1119" s="198">
        <v>6</v>
      </c>
      <c r="E1119" s="198" t="s">
        <v>177</v>
      </c>
      <c r="F1119" s="198">
        <v>204</v>
      </c>
      <c r="G1119" s="197"/>
      <c r="H1119" s="198">
        <v>92.4</v>
      </c>
      <c r="I1119" s="200">
        <v>4.5999999999999996</v>
      </c>
      <c r="J1119" s="4">
        <v>87.800000000000011</v>
      </c>
      <c r="K1119"/>
      <c r="L1119" s="179" t="s">
        <v>169</v>
      </c>
      <c r="M1119" s="40">
        <v>114.74</v>
      </c>
      <c r="N1119" s="41">
        <f t="shared" si="58"/>
        <v>0.76520829701934823</v>
      </c>
      <c r="O1119" s="4"/>
      <c r="P1119" s="4"/>
    </row>
    <row r="1120" spans="2:16" x14ac:dyDescent="0.25">
      <c r="B1120" s="198" t="s">
        <v>875</v>
      </c>
      <c r="C1120" s="198" t="s">
        <v>3</v>
      </c>
      <c r="D1120" s="198">
        <v>6</v>
      </c>
      <c r="E1120" s="198" t="s">
        <v>170</v>
      </c>
      <c r="F1120" s="198">
        <v>86</v>
      </c>
      <c r="G1120" s="197"/>
      <c r="H1120" s="198">
        <v>116</v>
      </c>
      <c r="I1120" s="200">
        <v>4.5999999999999996</v>
      </c>
      <c r="J1120" s="4">
        <v>111.4</v>
      </c>
      <c r="K1120"/>
      <c r="L1120" s="179" t="s">
        <v>169</v>
      </c>
      <c r="M1120" s="40">
        <v>114.74</v>
      </c>
      <c r="N1120" s="41">
        <f t="shared" si="58"/>
        <v>0.97089070943001576</v>
      </c>
      <c r="O1120" s="4"/>
      <c r="P1120" s="4"/>
    </row>
    <row r="1121" spans="2:16" x14ac:dyDescent="0.25">
      <c r="B1121" s="198" t="s">
        <v>875</v>
      </c>
      <c r="C1121" s="198" t="s">
        <v>3</v>
      </c>
      <c r="D1121" s="198">
        <v>6</v>
      </c>
      <c r="E1121" s="198" t="s">
        <v>171</v>
      </c>
      <c r="F1121" s="198">
        <v>97</v>
      </c>
      <c r="G1121" s="197"/>
      <c r="H1121" s="198">
        <v>113</v>
      </c>
      <c r="I1121" s="200">
        <v>4.5999999999999996</v>
      </c>
      <c r="J1121" s="4">
        <v>108.4</v>
      </c>
      <c r="K1121"/>
      <c r="L1121" s="179" t="s">
        <v>169</v>
      </c>
      <c r="M1121" s="40">
        <v>114.74</v>
      </c>
      <c r="N1121" s="41">
        <f t="shared" si="58"/>
        <v>0.94474464005577841</v>
      </c>
      <c r="O1121" s="4"/>
      <c r="P1121" s="4"/>
    </row>
    <row r="1122" spans="2:16" x14ac:dyDescent="0.25">
      <c r="B1122" s="198" t="s">
        <v>875</v>
      </c>
      <c r="C1122" s="198" t="s">
        <v>3</v>
      </c>
      <c r="D1122" s="198">
        <v>6</v>
      </c>
      <c r="E1122" s="198" t="s">
        <v>172</v>
      </c>
      <c r="F1122" s="198">
        <v>77</v>
      </c>
      <c r="G1122" s="197"/>
      <c r="H1122" s="198">
        <v>182</v>
      </c>
      <c r="I1122" s="200">
        <v>4.5999999999999996</v>
      </c>
      <c r="J1122" s="4">
        <v>177.4</v>
      </c>
      <c r="K1122"/>
      <c r="L1122" s="179" t="s">
        <v>169</v>
      </c>
      <c r="M1122" s="40">
        <v>114.74</v>
      </c>
      <c r="N1122" s="41">
        <f t="shared" si="58"/>
        <v>1.5461042356632388</v>
      </c>
      <c r="O1122" s="4"/>
      <c r="P1122" s="4"/>
    </row>
    <row r="1123" spans="2:16" x14ac:dyDescent="0.25">
      <c r="B1123" s="198" t="s">
        <v>875</v>
      </c>
      <c r="C1123" s="198" t="s">
        <v>3</v>
      </c>
      <c r="D1123" s="198">
        <v>6</v>
      </c>
      <c r="E1123" s="198" t="s">
        <v>879</v>
      </c>
      <c r="F1123" s="198">
        <v>84</v>
      </c>
      <c r="G1123" s="197"/>
      <c r="H1123" s="198">
        <v>130.1</v>
      </c>
      <c r="I1123" s="200">
        <v>4.5999999999999996</v>
      </c>
      <c r="J1123" s="4">
        <v>125.5</v>
      </c>
      <c r="K1123"/>
      <c r="L1123" s="179" t="s">
        <v>169</v>
      </c>
      <c r="M1123" s="40">
        <v>114.74</v>
      </c>
      <c r="N1123" s="41">
        <f t="shared" si="58"/>
        <v>1.0937772354889315</v>
      </c>
      <c r="O1123" s="4"/>
      <c r="P1123" s="4"/>
    </row>
    <row r="1124" spans="2:16" x14ac:dyDescent="0.25">
      <c r="B1124" s="198" t="s">
        <v>865</v>
      </c>
      <c r="C1124" s="198" t="s">
        <v>3</v>
      </c>
      <c r="D1124" s="198">
        <v>1</v>
      </c>
      <c r="E1124" s="198" t="s">
        <v>177</v>
      </c>
      <c r="F1124" s="198" t="s">
        <v>925</v>
      </c>
      <c r="G1124" s="197"/>
      <c r="H1124" s="198">
        <v>93.3</v>
      </c>
      <c r="I1124" s="200">
        <v>4.5999999999999996</v>
      </c>
      <c r="J1124" s="4">
        <v>88.7</v>
      </c>
      <c r="K1124"/>
      <c r="L1124" s="179" t="s">
        <v>169</v>
      </c>
      <c r="M1124" s="40">
        <v>114.74</v>
      </c>
      <c r="N1124" s="41">
        <f t="shared" si="58"/>
        <v>0.77305211783161942</v>
      </c>
      <c r="O1124" s="4"/>
      <c r="P1124" s="4"/>
    </row>
    <row r="1125" spans="2:16" x14ac:dyDescent="0.25">
      <c r="B1125" s="198" t="s">
        <v>865</v>
      </c>
      <c r="C1125" s="198" t="s">
        <v>3</v>
      </c>
      <c r="D1125" s="198">
        <v>1</v>
      </c>
      <c r="E1125" s="198" t="s">
        <v>170</v>
      </c>
      <c r="F1125" s="198" t="s">
        <v>926</v>
      </c>
      <c r="G1125" s="197"/>
      <c r="H1125" s="198">
        <v>192.5</v>
      </c>
      <c r="I1125" s="200">
        <v>4.5999999999999996</v>
      </c>
      <c r="J1125" s="4">
        <v>187.9</v>
      </c>
      <c r="K1125"/>
      <c r="L1125" s="179" t="s">
        <v>169</v>
      </c>
      <c r="M1125" s="40">
        <v>114.74</v>
      </c>
      <c r="N1125" s="41">
        <f t="shared" si="58"/>
        <v>1.6376154784730697</v>
      </c>
      <c r="O1125" s="4"/>
      <c r="P1125" s="4"/>
    </row>
    <row r="1126" spans="2:16" x14ac:dyDescent="0.25">
      <c r="B1126" s="198" t="s">
        <v>865</v>
      </c>
      <c r="C1126" s="198" t="s">
        <v>3</v>
      </c>
      <c r="D1126" s="198">
        <v>1</v>
      </c>
      <c r="E1126" s="198" t="s">
        <v>171</v>
      </c>
      <c r="F1126" s="198" t="s">
        <v>927</v>
      </c>
      <c r="G1126" s="197"/>
      <c r="H1126" s="198">
        <v>177.6</v>
      </c>
      <c r="I1126" s="200">
        <v>4.5999999999999996</v>
      </c>
      <c r="J1126" s="4">
        <v>173</v>
      </c>
      <c r="K1126"/>
      <c r="L1126" s="179" t="s">
        <v>169</v>
      </c>
      <c r="M1126" s="40">
        <v>114.74</v>
      </c>
      <c r="N1126" s="41">
        <f t="shared" si="58"/>
        <v>1.5077566672476905</v>
      </c>
      <c r="O1126" s="4"/>
      <c r="P1126" s="4"/>
    </row>
    <row r="1127" spans="2:16" x14ac:dyDescent="0.25">
      <c r="B1127" s="198" t="s">
        <v>865</v>
      </c>
      <c r="C1127" s="198" t="s">
        <v>3</v>
      </c>
      <c r="D1127" s="198">
        <v>1</v>
      </c>
      <c r="E1127" s="198" t="s">
        <v>172</v>
      </c>
      <c r="F1127" s="198" t="s">
        <v>928</v>
      </c>
      <c r="G1127" s="197"/>
      <c r="H1127" s="198">
        <v>178</v>
      </c>
      <c r="I1127" s="200">
        <v>4.5999999999999996</v>
      </c>
      <c r="J1127" s="4">
        <v>173.4</v>
      </c>
      <c r="K1127"/>
      <c r="L1127" s="179" t="s">
        <v>169</v>
      </c>
      <c r="M1127" s="40">
        <v>114.74</v>
      </c>
      <c r="N1127" s="41">
        <f t="shared" si="58"/>
        <v>1.5112428098309223</v>
      </c>
      <c r="O1127" s="4"/>
      <c r="P1127" s="4"/>
    </row>
    <row r="1128" spans="2:16" x14ac:dyDescent="0.25">
      <c r="B1128" s="198" t="s">
        <v>865</v>
      </c>
      <c r="C1128" s="198" t="s">
        <v>3</v>
      </c>
      <c r="D1128" s="198">
        <v>1</v>
      </c>
      <c r="E1128" s="198" t="s">
        <v>879</v>
      </c>
      <c r="F1128" s="198" t="s">
        <v>929</v>
      </c>
      <c r="G1128" s="197"/>
      <c r="H1128" s="198">
        <v>182.8</v>
      </c>
      <c r="I1128" s="200">
        <v>4.5999999999999996</v>
      </c>
      <c r="J1128" s="4">
        <v>178.20000000000002</v>
      </c>
      <c r="K1128"/>
      <c r="L1128" s="179" t="s">
        <v>169</v>
      </c>
      <c r="M1128" s="40">
        <v>114.74</v>
      </c>
      <c r="N1128" s="41">
        <f t="shared" si="58"/>
        <v>1.5530765208297022</v>
      </c>
      <c r="O1128" s="4"/>
      <c r="P1128" s="4"/>
    </row>
    <row r="1129" spans="2:16" x14ac:dyDescent="0.25">
      <c r="B1129" s="198" t="s">
        <v>865</v>
      </c>
      <c r="C1129" s="198" t="s">
        <v>3</v>
      </c>
      <c r="D1129" s="198">
        <v>2</v>
      </c>
      <c r="E1129" s="198" t="s">
        <v>177</v>
      </c>
      <c r="F1129" s="198" t="s">
        <v>930</v>
      </c>
      <c r="G1129" s="197"/>
      <c r="H1129" s="198">
        <v>55.6</v>
      </c>
      <c r="I1129" s="200">
        <v>4.5999999999999996</v>
      </c>
      <c r="J1129" s="4">
        <v>51</v>
      </c>
      <c r="K1129"/>
      <c r="L1129" s="179" t="s">
        <v>169</v>
      </c>
      <c r="M1129" s="40">
        <v>114.74</v>
      </c>
      <c r="N1129" s="41">
        <f t="shared" si="58"/>
        <v>0.44448317936203591</v>
      </c>
      <c r="O1129" s="4"/>
      <c r="P1129" s="4"/>
    </row>
    <row r="1130" spans="2:16" x14ac:dyDescent="0.25">
      <c r="B1130" s="198" t="s">
        <v>865</v>
      </c>
      <c r="C1130" s="198" t="s">
        <v>3</v>
      </c>
      <c r="D1130" s="198">
        <v>2</v>
      </c>
      <c r="E1130" s="198" t="s">
        <v>170</v>
      </c>
      <c r="F1130" s="198" t="s">
        <v>931</v>
      </c>
      <c r="G1130" s="197"/>
      <c r="H1130" s="198">
        <v>194.5</v>
      </c>
      <c r="I1130" s="200">
        <v>4.5999999999999996</v>
      </c>
      <c r="J1130" s="4">
        <v>189.9</v>
      </c>
      <c r="K1130"/>
      <c r="L1130" s="179" t="s">
        <v>169</v>
      </c>
      <c r="M1130" s="40">
        <v>114.74</v>
      </c>
      <c r="N1130" s="41">
        <f t="shared" si="58"/>
        <v>1.655046191389228</v>
      </c>
      <c r="O1130" s="4"/>
      <c r="P1130" s="4"/>
    </row>
    <row r="1131" spans="2:16" x14ac:dyDescent="0.25">
      <c r="B1131" s="198" t="s">
        <v>865</v>
      </c>
      <c r="C1131" s="198" t="s">
        <v>3</v>
      </c>
      <c r="D1131" s="198">
        <v>2</v>
      </c>
      <c r="E1131" s="198" t="s">
        <v>171</v>
      </c>
      <c r="F1131" s="198" t="s">
        <v>918</v>
      </c>
      <c r="G1131" s="197"/>
      <c r="H1131" s="198">
        <v>184</v>
      </c>
      <c r="I1131" s="200">
        <v>4.5999999999999996</v>
      </c>
      <c r="J1131" s="4">
        <v>179.4</v>
      </c>
      <c r="K1131"/>
      <c r="L1131" s="179" t="s">
        <v>169</v>
      </c>
      <c r="M1131" s="40">
        <v>114.74</v>
      </c>
      <c r="N1131" s="41">
        <f t="shared" si="58"/>
        <v>1.563534948579397</v>
      </c>
      <c r="O1131" s="4"/>
      <c r="P1131" s="4"/>
    </row>
    <row r="1132" spans="2:16" x14ac:dyDescent="0.25">
      <c r="B1132" s="198" t="s">
        <v>865</v>
      </c>
      <c r="C1132" s="198" t="s">
        <v>3</v>
      </c>
      <c r="D1132" s="198">
        <v>2</v>
      </c>
      <c r="E1132" s="198" t="s">
        <v>172</v>
      </c>
      <c r="F1132" s="198" t="s">
        <v>932</v>
      </c>
      <c r="G1132" s="197"/>
      <c r="H1132" s="198">
        <v>178.1</v>
      </c>
      <c r="I1132" s="200">
        <v>4.5999999999999996</v>
      </c>
      <c r="J1132" s="4">
        <v>173.5</v>
      </c>
      <c r="K1132"/>
      <c r="L1132" s="179" t="s">
        <v>169</v>
      </c>
      <c r="M1132" s="40">
        <v>114.74</v>
      </c>
      <c r="N1132" s="41">
        <f t="shared" si="58"/>
        <v>1.5121143454767301</v>
      </c>
      <c r="O1132" s="4"/>
      <c r="P1132" s="4"/>
    </row>
    <row r="1133" spans="2:16" x14ac:dyDescent="0.25">
      <c r="B1133" s="198" t="s">
        <v>865</v>
      </c>
      <c r="C1133" s="198" t="s">
        <v>3</v>
      </c>
      <c r="D1133" s="198">
        <v>2</v>
      </c>
      <c r="E1133" s="198" t="s">
        <v>879</v>
      </c>
      <c r="F1133" s="198" t="s">
        <v>933</v>
      </c>
      <c r="G1133" s="197"/>
      <c r="H1133" s="198">
        <v>158.5</v>
      </c>
      <c r="I1133" s="200">
        <v>4.5999999999999996</v>
      </c>
      <c r="J1133" s="4">
        <v>153.9</v>
      </c>
      <c r="K1133"/>
      <c r="L1133" s="179" t="s">
        <v>169</v>
      </c>
      <c r="M1133" s="40">
        <v>114.74</v>
      </c>
      <c r="N1133" s="41">
        <f t="shared" si="58"/>
        <v>1.3412933588983791</v>
      </c>
      <c r="O1133" s="4"/>
      <c r="P1133" s="4"/>
    </row>
    <row r="1134" spans="2:16" x14ac:dyDescent="0.25">
      <c r="B1134" s="198" t="s">
        <v>865</v>
      </c>
      <c r="C1134" s="198" t="s">
        <v>3</v>
      </c>
      <c r="D1134" s="198">
        <v>3</v>
      </c>
      <c r="E1134" s="198" t="s">
        <v>177</v>
      </c>
      <c r="F1134" s="198" t="s">
        <v>934</v>
      </c>
      <c r="G1134" s="197"/>
      <c r="H1134" s="198">
        <v>60.2</v>
      </c>
      <c r="I1134" s="200">
        <v>4.5999999999999996</v>
      </c>
      <c r="J1134" s="4">
        <v>55.6</v>
      </c>
      <c r="K1134"/>
      <c r="L1134" s="179" t="s">
        <v>169</v>
      </c>
      <c r="M1134" s="40">
        <v>114.74</v>
      </c>
      <c r="N1134" s="41">
        <f t="shared" si="58"/>
        <v>0.48457381906919994</v>
      </c>
      <c r="O1134" s="4"/>
      <c r="P1134" s="4"/>
    </row>
    <row r="1135" spans="2:16" x14ac:dyDescent="0.25">
      <c r="B1135" s="198" t="s">
        <v>865</v>
      </c>
      <c r="C1135" s="198" t="s">
        <v>3</v>
      </c>
      <c r="D1135" s="198">
        <v>3</v>
      </c>
      <c r="E1135" s="198" t="s">
        <v>170</v>
      </c>
      <c r="F1135" s="198" t="s">
        <v>935</v>
      </c>
      <c r="G1135" s="197"/>
      <c r="H1135" s="198">
        <v>158.6</v>
      </c>
      <c r="I1135" s="200">
        <v>4.5999999999999996</v>
      </c>
      <c r="J1135" s="4">
        <v>154</v>
      </c>
      <c r="K1135"/>
      <c r="L1135" s="179" t="s">
        <v>169</v>
      </c>
      <c r="M1135" s="40">
        <v>114.74</v>
      </c>
      <c r="N1135" s="41">
        <f t="shared" si="58"/>
        <v>1.3421648945441869</v>
      </c>
      <c r="O1135" s="4"/>
      <c r="P1135" s="4"/>
    </row>
    <row r="1136" spans="2:16" x14ac:dyDescent="0.25">
      <c r="B1136" s="198" t="s">
        <v>865</v>
      </c>
      <c r="C1136" s="198" t="s">
        <v>3</v>
      </c>
      <c r="D1136" s="198">
        <v>3</v>
      </c>
      <c r="E1136" s="198" t="s">
        <v>171</v>
      </c>
      <c r="F1136" s="198" t="s">
        <v>936</v>
      </c>
      <c r="G1136" s="197"/>
      <c r="H1136" s="198">
        <v>209.3</v>
      </c>
      <c r="I1136" s="200">
        <v>4.5999999999999996</v>
      </c>
      <c r="J1136" s="4">
        <v>204.70000000000002</v>
      </c>
      <c r="K1136"/>
      <c r="L1136" s="179" t="s">
        <v>169</v>
      </c>
      <c r="M1136" s="40">
        <v>114.74</v>
      </c>
      <c r="N1136" s="41">
        <f t="shared" si="58"/>
        <v>1.7840334669687992</v>
      </c>
      <c r="O1136" s="4"/>
      <c r="P1136" s="4"/>
    </row>
    <row r="1137" spans="2:16" x14ac:dyDescent="0.25">
      <c r="B1137" s="198" t="s">
        <v>865</v>
      </c>
      <c r="C1137" s="198" t="s">
        <v>3</v>
      </c>
      <c r="D1137" s="198">
        <v>3</v>
      </c>
      <c r="E1137" s="198" t="s">
        <v>172</v>
      </c>
      <c r="F1137" s="198" t="s">
        <v>937</v>
      </c>
      <c r="G1137" s="197"/>
      <c r="H1137" s="198">
        <v>181.9</v>
      </c>
      <c r="I1137" s="200">
        <v>4.5999999999999996</v>
      </c>
      <c r="J1137" s="4">
        <v>177.3</v>
      </c>
      <c r="K1137"/>
      <c r="L1137" s="179" t="s">
        <v>169</v>
      </c>
      <c r="M1137" s="40">
        <v>114.74</v>
      </c>
      <c r="N1137" s="41">
        <f t="shared" si="58"/>
        <v>1.5452327000174308</v>
      </c>
      <c r="O1137" s="4"/>
      <c r="P1137" s="4"/>
    </row>
    <row r="1138" spans="2:16" x14ac:dyDescent="0.25">
      <c r="B1138" s="198" t="s">
        <v>865</v>
      </c>
      <c r="C1138" s="198" t="s">
        <v>3</v>
      </c>
      <c r="D1138" s="198">
        <v>3</v>
      </c>
      <c r="E1138" s="198" t="s">
        <v>879</v>
      </c>
      <c r="F1138" s="198" t="s">
        <v>938</v>
      </c>
      <c r="G1138" s="197"/>
      <c r="H1138" s="198">
        <v>192.5</v>
      </c>
      <c r="I1138" s="200">
        <v>4.5999999999999996</v>
      </c>
      <c r="J1138" s="4">
        <v>187.9</v>
      </c>
      <c r="K1138"/>
      <c r="L1138" s="179" t="s">
        <v>169</v>
      </c>
      <c r="M1138" s="40">
        <v>114.74</v>
      </c>
      <c r="N1138" s="41">
        <f t="shared" si="58"/>
        <v>1.6376154784730697</v>
      </c>
      <c r="O1138" s="4"/>
      <c r="P1138" s="4"/>
    </row>
    <row r="1139" spans="2:16" x14ac:dyDescent="0.25">
      <c r="B1139" s="198" t="s">
        <v>865</v>
      </c>
      <c r="C1139" s="198" t="s">
        <v>3</v>
      </c>
      <c r="D1139" s="198">
        <v>4</v>
      </c>
      <c r="E1139" s="198" t="s">
        <v>177</v>
      </c>
      <c r="F1139" s="198">
        <v>91</v>
      </c>
      <c r="G1139" s="197"/>
      <c r="H1139" s="198">
        <v>47.2</v>
      </c>
      <c r="I1139" s="200">
        <v>4.5999999999999996</v>
      </c>
      <c r="J1139" s="4">
        <v>42.6</v>
      </c>
      <c r="K1139"/>
      <c r="L1139" s="179" t="s">
        <v>169</v>
      </c>
      <c r="M1139" s="40">
        <v>114.74</v>
      </c>
      <c r="N1139" s="41">
        <f t="shared" si="58"/>
        <v>0.37127418511417121</v>
      </c>
      <c r="O1139" s="4"/>
      <c r="P1139" s="4"/>
    </row>
    <row r="1140" spans="2:16" x14ac:dyDescent="0.25">
      <c r="B1140" s="198" t="s">
        <v>865</v>
      </c>
      <c r="C1140" s="198" t="s">
        <v>3</v>
      </c>
      <c r="D1140" s="198">
        <v>4</v>
      </c>
      <c r="E1140" s="198" t="s">
        <v>170</v>
      </c>
      <c r="F1140" s="198" t="s">
        <v>939</v>
      </c>
      <c r="G1140" s="197"/>
      <c r="H1140" s="198">
        <v>194.5</v>
      </c>
      <c r="I1140" s="200">
        <v>4.5999999999999996</v>
      </c>
      <c r="J1140" s="4">
        <v>189.9</v>
      </c>
      <c r="K1140"/>
      <c r="L1140" s="179" t="s">
        <v>169</v>
      </c>
      <c r="M1140" s="40">
        <v>114.74</v>
      </c>
      <c r="N1140" s="41">
        <f t="shared" si="58"/>
        <v>1.655046191389228</v>
      </c>
      <c r="O1140" s="4"/>
      <c r="P1140" s="4"/>
    </row>
    <row r="1141" spans="2:16" x14ac:dyDescent="0.25">
      <c r="B1141" s="198" t="s">
        <v>865</v>
      </c>
      <c r="C1141" s="198" t="s">
        <v>3</v>
      </c>
      <c r="D1141" s="198">
        <v>4</v>
      </c>
      <c r="E1141" s="198" t="s">
        <v>171</v>
      </c>
      <c r="F1141" s="198" t="s">
        <v>940</v>
      </c>
      <c r="G1141" s="197"/>
      <c r="H1141" s="198">
        <v>202.2</v>
      </c>
      <c r="I1141" s="200">
        <v>4.5999999999999996</v>
      </c>
      <c r="J1141" s="4">
        <v>197.6</v>
      </c>
      <c r="K1141"/>
      <c r="L1141" s="179" t="s">
        <v>169</v>
      </c>
      <c r="M1141" s="40">
        <v>114.74</v>
      </c>
      <c r="N1141" s="41">
        <f t="shared" si="58"/>
        <v>1.7221544361164371</v>
      </c>
      <c r="O1141" s="4"/>
      <c r="P1141" s="4"/>
    </row>
    <row r="1142" spans="2:16" x14ac:dyDescent="0.25">
      <c r="B1142" s="198" t="s">
        <v>865</v>
      </c>
      <c r="C1142" s="198" t="s">
        <v>3</v>
      </c>
      <c r="D1142" s="198">
        <v>4</v>
      </c>
      <c r="E1142" s="198" t="s">
        <v>172</v>
      </c>
      <c r="F1142" s="198" t="s">
        <v>941</v>
      </c>
      <c r="G1142" s="197"/>
      <c r="H1142" s="198">
        <v>183.6</v>
      </c>
      <c r="I1142" s="200">
        <v>4.5999999999999996</v>
      </c>
      <c r="J1142" s="4">
        <v>179</v>
      </c>
      <c r="K1142"/>
      <c r="L1142" s="179" t="s">
        <v>169</v>
      </c>
      <c r="M1142" s="40">
        <v>114.74</v>
      </c>
      <c r="N1142" s="41">
        <f t="shared" si="58"/>
        <v>1.5600488059961652</v>
      </c>
      <c r="O1142" s="4"/>
      <c r="P1142" s="4"/>
    </row>
    <row r="1143" spans="2:16" x14ac:dyDescent="0.25">
      <c r="B1143" s="198" t="s">
        <v>865</v>
      </c>
      <c r="C1143" s="198" t="s">
        <v>3</v>
      </c>
      <c r="D1143" s="198">
        <v>4</v>
      </c>
      <c r="E1143" s="198" t="s">
        <v>879</v>
      </c>
      <c r="F1143" s="198" t="s">
        <v>918</v>
      </c>
      <c r="G1143" s="197"/>
      <c r="H1143" s="198">
        <v>188.5</v>
      </c>
      <c r="I1143" s="200">
        <v>4.5999999999999996</v>
      </c>
      <c r="J1143" s="4">
        <v>183.9</v>
      </c>
      <c r="K1143"/>
      <c r="L1143" s="179" t="s">
        <v>169</v>
      </c>
      <c r="M1143" s="40">
        <v>114.74</v>
      </c>
      <c r="N1143" s="41">
        <f t="shared" si="58"/>
        <v>1.6027540526407531</v>
      </c>
      <c r="O1143" s="4"/>
      <c r="P1143" s="4"/>
    </row>
    <row r="1144" spans="2:16" x14ac:dyDescent="0.25">
      <c r="B1144" s="198" t="s">
        <v>865</v>
      </c>
      <c r="C1144" s="198" t="s">
        <v>3</v>
      </c>
      <c r="D1144" s="198">
        <v>5</v>
      </c>
      <c r="E1144" s="198" t="s">
        <v>177</v>
      </c>
      <c r="F1144" s="198">
        <v>203</v>
      </c>
      <c r="G1144" s="197"/>
      <c r="H1144" s="198">
        <v>47</v>
      </c>
      <c r="I1144" s="200">
        <v>4.5999999999999996</v>
      </c>
      <c r="J1144" s="4">
        <v>42.4</v>
      </c>
      <c r="K1144"/>
      <c r="L1144" s="179" t="s">
        <v>169</v>
      </c>
      <c r="M1144" s="40">
        <v>114.74</v>
      </c>
      <c r="N1144" s="41">
        <f t="shared" si="58"/>
        <v>0.36953111382255532</v>
      </c>
      <c r="O1144" s="4"/>
      <c r="P1144" s="4"/>
    </row>
    <row r="1145" spans="2:16" x14ac:dyDescent="0.25">
      <c r="B1145" s="198" t="s">
        <v>865</v>
      </c>
      <c r="C1145" s="198" t="s">
        <v>3</v>
      </c>
      <c r="D1145" s="198">
        <v>5</v>
      </c>
      <c r="E1145" s="198" t="s">
        <v>170</v>
      </c>
      <c r="F1145" s="198" t="s">
        <v>942</v>
      </c>
      <c r="G1145" s="197"/>
      <c r="H1145" s="198">
        <v>164.9</v>
      </c>
      <c r="I1145" s="200">
        <v>4.5999999999999996</v>
      </c>
      <c r="J1145" s="4">
        <v>160.30000000000001</v>
      </c>
      <c r="K1145"/>
      <c r="L1145" s="179" t="s">
        <v>169</v>
      </c>
      <c r="M1145" s="40">
        <v>114.74</v>
      </c>
      <c r="N1145" s="41">
        <f t="shared" si="58"/>
        <v>1.3970716402300856</v>
      </c>
      <c r="O1145" s="4"/>
      <c r="P1145" s="4"/>
    </row>
    <row r="1146" spans="2:16" x14ac:dyDescent="0.25">
      <c r="B1146" s="198" t="s">
        <v>865</v>
      </c>
      <c r="C1146" s="198" t="s">
        <v>3</v>
      </c>
      <c r="D1146" s="198">
        <v>5</v>
      </c>
      <c r="E1146" s="198" t="s">
        <v>171</v>
      </c>
      <c r="F1146" s="198" t="s">
        <v>943</v>
      </c>
      <c r="G1146" s="197"/>
      <c r="H1146" s="198">
        <v>181.7</v>
      </c>
      <c r="I1146" s="200">
        <v>4.5999999999999996</v>
      </c>
      <c r="J1146" s="4">
        <v>177.1</v>
      </c>
      <c r="K1146"/>
      <c r="L1146" s="179" t="s">
        <v>169</v>
      </c>
      <c r="M1146" s="40">
        <v>114.74</v>
      </c>
      <c r="N1146" s="41">
        <f t="shared" si="58"/>
        <v>1.5434896287258149</v>
      </c>
      <c r="O1146" s="4"/>
      <c r="P1146" s="4"/>
    </row>
    <row r="1147" spans="2:16" x14ac:dyDescent="0.25">
      <c r="B1147" s="198" t="s">
        <v>865</v>
      </c>
      <c r="C1147" s="198" t="s">
        <v>3</v>
      </c>
      <c r="D1147" s="198">
        <v>5</v>
      </c>
      <c r="E1147" s="198" t="s">
        <v>172</v>
      </c>
      <c r="F1147" s="198">
        <v>85</v>
      </c>
      <c r="G1147" s="197"/>
      <c r="H1147" s="198">
        <v>168.8</v>
      </c>
      <c r="I1147" s="200">
        <v>4.5999999999999996</v>
      </c>
      <c r="J1147" s="4">
        <v>164.20000000000002</v>
      </c>
      <c r="K1147"/>
      <c r="L1147" s="179" t="s">
        <v>169</v>
      </c>
      <c r="M1147" s="40">
        <v>114.74</v>
      </c>
      <c r="N1147" s="41">
        <f t="shared" si="58"/>
        <v>1.4310615304165943</v>
      </c>
      <c r="O1147" s="4"/>
      <c r="P1147" s="4"/>
    </row>
    <row r="1148" spans="2:16" x14ac:dyDescent="0.25">
      <c r="B1148" s="198" t="s">
        <v>865</v>
      </c>
      <c r="C1148" s="198" t="s">
        <v>3</v>
      </c>
      <c r="D1148" s="198">
        <v>5</v>
      </c>
      <c r="E1148" s="198" t="s">
        <v>879</v>
      </c>
      <c r="F1148" s="198" t="s">
        <v>944</v>
      </c>
      <c r="G1148" s="197"/>
      <c r="H1148" s="198">
        <v>151.9</v>
      </c>
      <c r="I1148" s="200">
        <v>4.5999999999999996</v>
      </c>
      <c r="J1148" s="4">
        <v>147.30000000000001</v>
      </c>
      <c r="K1148"/>
      <c r="L1148" s="179" t="s">
        <v>169</v>
      </c>
      <c r="M1148" s="40">
        <v>114.74</v>
      </c>
      <c r="N1148" s="41">
        <f t="shared" si="58"/>
        <v>1.2837720062750568</v>
      </c>
      <c r="O1148" s="4"/>
      <c r="P1148" s="4"/>
    </row>
    <row r="1149" spans="2:16" x14ac:dyDescent="0.25">
      <c r="B1149" s="198" t="s">
        <v>865</v>
      </c>
      <c r="C1149" s="198" t="s">
        <v>3</v>
      </c>
      <c r="D1149" s="198">
        <v>6</v>
      </c>
      <c r="E1149" s="198" t="s">
        <v>177</v>
      </c>
      <c r="F1149" s="198" t="s">
        <v>945</v>
      </c>
      <c r="G1149" s="197"/>
      <c r="H1149" s="198">
        <v>40</v>
      </c>
      <c r="I1149" s="200">
        <v>4.5999999999999996</v>
      </c>
      <c r="J1149" s="4">
        <v>35.4</v>
      </c>
      <c r="K1149"/>
      <c r="L1149" s="179" t="s">
        <v>169</v>
      </c>
      <c r="M1149" s="40">
        <v>114.74</v>
      </c>
      <c r="N1149" s="41">
        <f t="shared" si="58"/>
        <v>0.30852361861600142</v>
      </c>
      <c r="O1149" s="4"/>
      <c r="P1149" s="4"/>
    </row>
    <row r="1150" spans="2:16" x14ac:dyDescent="0.25">
      <c r="B1150" s="198" t="s">
        <v>865</v>
      </c>
      <c r="C1150" s="198" t="s">
        <v>3</v>
      </c>
      <c r="D1150" s="198">
        <v>6</v>
      </c>
      <c r="E1150" s="198" t="s">
        <v>170</v>
      </c>
      <c r="F1150" s="198">
        <v>92</v>
      </c>
      <c r="G1150" s="197"/>
      <c r="H1150" s="198">
        <v>159.9</v>
      </c>
      <c r="I1150" s="200">
        <v>4.5999999999999996</v>
      </c>
      <c r="J1150" s="4">
        <v>155.30000000000001</v>
      </c>
      <c r="K1150"/>
      <c r="L1150" s="179" t="s">
        <v>169</v>
      </c>
      <c r="M1150" s="40">
        <v>114.74</v>
      </c>
      <c r="N1150" s="41">
        <f t="shared" si="58"/>
        <v>1.3534948579396899</v>
      </c>
      <c r="O1150" s="4"/>
      <c r="P1150" s="4"/>
    </row>
    <row r="1151" spans="2:16" x14ac:dyDescent="0.25">
      <c r="B1151" s="198" t="s">
        <v>865</v>
      </c>
      <c r="C1151" s="198" t="s">
        <v>3</v>
      </c>
      <c r="D1151" s="198">
        <v>6</v>
      </c>
      <c r="E1151" s="198" t="s">
        <v>171</v>
      </c>
      <c r="F1151" s="198" t="s">
        <v>946</v>
      </c>
      <c r="G1151" s="197"/>
      <c r="H1151" s="198">
        <v>173</v>
      </c>
      <c r="I1151" s="200">
        <v>4.5999999999999996</v>
      </c>
      <c r="J1151" s="4">
        <v>168.4</v>
      </c>
      <c r="K1151"/>
      <c r="L1151" s="179" t="s">
        <v>169</v>
      </c>
      <c r="M1151" s="40">
        <v>114.74</v>
      </c>
      <c r="N1151" s="41">
        <f t="shared" si="58"/>
        <v>1.4676660275405264</v>
      </c>
      <c r="O1151" s="4"/>
      <c r="P1151" s="4"/>
    </row>
    <row r="1152" spans="2:16" x14ac:dyDescent="0.25">
      <c r="B1152" s="198" t="s">
        <v>865</v>
      </c>
      <c r="C1152" s="198" t="s">
        <v>3</v>
      </c>
      <c r="D1152" s="198">
        <v>6</v>
      </c>
      <c r="E1152" s="198" t="s">
        <v>172</v>
      </c>
      <c r="F1152" s="198" t="s">
        <v>947</v>
      </c>
      <c r="G1152" s="197"/>
      <c r="H1152" s="198">
        <v>169.7</v>
      </c>
      <c r="I1152" s="200">
        <v>4.5999999999999996</v>
      </c>
      <c r="J1152" s="4">
        <v>165.1</v>
      </c>
      <c r="K1152"/>
      <c r="L1152" s="179" t="s">
        <v>169</v>
      </c>
      <c r="M1152" s="40">
        <v>114.74</v>
      </c>
      <c r="N1152" s="41">
        <f t="shared" si="58"/>
        <v>1.4389053512288652</v>
      </c>
      <c r="O1152" s="4"/>
      <c r="P1152" s="4"/>
    </row>
    <row r="1153" spans="2:16" x14ac:dyDescent="0.25">
      <c r="B1153" s="198" t="s">
        <v>865</v>
      </c>
      <c r="C1153" s="198" t="s">
        <v>3</v>
      </c>
      <c r="D1153" s="198">
        <v>6</v>
      </c>
      <c r="E1153" s="198" t="s">
        <v>879</v>
      </c>
      <c r="F1153" s="198">
        <v>94</v>
      </c>
      <c r="G1153" s="197"/>
      <c r="H1153" s="198">
        <v>179.8</v>
      </c>
      <c r="I1153" s="200">
        <v>4.5999999999999996</v>
      </c>
      <c r="J1153" s="4">
        <v>175.20000000000002</v>
      </c>
      <c r="K1153"/>
      <c r="L1153" s="179" t="s">
        <v>169</v>
      </c>
      <c r="M1153" s="40">
        <v>114.74</v>
      </c>
      <c r="N1153" s="41">
        <f t="shared" si="58"/>
        <v>1.5269304514554647</v>
      </c>
      <c r="O1153" s="4"/>
      <c r="P1153" s="4"/>
    </row>
    <row r="1154" spans="2:16" x14ac:dyDescent="0.25">
      <c r="B1154" s="198" t="s">
        <v>864</v>
      </c>
      <c r="C1154" s="198" t="s">
        <v>3</v>
      </c>
      <c r="D1154" s="198">
        <v>1</v>
      </c>
      <c r="E1154" s="198" t="s">
        <v>177</v>
      </c>
      <c r="F1154" s="198">
        <v>63</v>
      </c>
      <c r="G1154" s="197"/>
      <c r="H1154" s="198">
        <v>124.2</v>
      </c>
      <c r="I1154" s="200">
        <v>4.5999999999999996</v>
      </c>
      <c r="J1154" s="4">
        <v>119.60000000000001</v>
      </c>
      <c r="K1154"/>
      <c r="L1154" s="179" t="s">
        <v>169</v>
      </c>
      <c r="M1154" s="40">
        <v>114.74</v>
      </c>
      <c r="N1154" s="41">
        <f t="shared" si="58"/>
        <v>1.0423566323862647</v>
      </c>
      <c r="O1154" s="4"/>
      <c r="P1154" s="4"/>
    </row>
    <row r="1155" spans="2:16" x14ac:dyDescent="0.25">
      <c r="B1155" s="198" t="s">
        <v>864</v>
      </c>
      <c r="C1155" s="198" t="s">
        <v>3</v>
      </c>
      <c r="D1155" s="198">
        <v>1</v>
      </c>
      <c r="E1155" s="198" t="s">
        <v>170</v>
      </c>
      <c r="F1155" s="198">
        <v>41</v>
      </c>
      <c r="G1155" s="197"/>
      <c r="H1155" s="198">
        <v>177.8</v>
      </c>
      <c r="I1155" s="200">
        <v>4.5999999999999996</v>
      </c>
      <c r="J1155" s="4">
        <v>173.20000000000002</v>
      </c>
      <c r="K1155"/>
      <c r="L1155" s="179" t="s">
        <v>169</v>
      </c>
      <c r="M1155" s="40">
        <v>114.74</v>
      </c>
      <c r="N1155" s="41">
        <f t="shared" si="58"/>
        <v>1.5094997385393065</v>
      </c>
      <c r="O1155" s="4"/>
      <c r="P1155" s="4"/>
    </row>
    <row r="1156" spans="2:16" x14ac:dyDescent="0.25">
      <c r="B1156" s="198" t="s">
        <v>864</v>
      </c>
      <c r="C1156" s="198" t="s">
        <v>3</v>
      </c>
      <c r="D1156" s="198">
        <v>1</v>
      </c>
      <c r="E1156" s="198" t="s">
        <v>171</v>
      </c>
      <c r="F1156" s="198">
        <v>55</v>
      </c>
      <c r="G1156" s="197"/>
      <c r="H1156" s="198">
        <v>195.4</v>
      </c>
      <c r="I1156" s="200">
        <v>4.5999999999999996</v>
      </c>
      <c r="J1156" s="4">
        <v>190.8</v>
      </c>
      <c r="K1156"/>
      <c r="L1156" s="179" t="s">
        <v>169</v>
      </c>
      <c r="M1156" s="40">
        <v>114.74</v>
      </c>
      <c r="N1156" s="41">
        <f t="shared" si="58"/>
        <v>1.6628900122014991</v>
      </c>
      <c r="O1156" s="4"/>
      <c r="P1156" s="4"/>
    </row>
    <row r="1157" spans="2:16" x14ac:dyDescent="0.25">
      <c r="B1157" s="198" t="s">
        <v>864</v>
      </c>
      <c r="C1157" s="198" t="s">
        <v>3</v>
      </c>
      <c r="D1157" s="198">
        <v>2</v>
      </c>
      <c r="E1157" s="198" t="s">
        <v>177</v>
      </c>
      <c r="F1157" s="198">
        <v>46</v>
      </c>
      <c r="G1157" s="197"/>
      <c r="H1157" s="198">
        <v>89.6</v>
      </c>
      <c r="I1157" s="200">
        <v>4.5999999999999996</v>
      </c>
      <c r="J1157" s="4">
        <v>85</v>
      </c>
      <c r="K1157"/>
      <c r="L1157" s="179" t="s">
        <v>169</v>
      </c>
      <c r="M1157" s="40">
        <v>114.74</v>
      </c>
      <c r="N1157" s="41">
        <f t="shared" si="58"/>
        <v>0.74080529893672653</v>
      </c>
      <c r="O1157" s="4"/>
      <c r="P1157" s="4"/>
    </row>
    <row r="1158" spans="2:16" x14ac:dyDescent="0.25">
      <c r="B1158" s="198" t="s">
        <v>864</v>
      </c>
      <c r="C1158" s="198" t="s">
        <v>3</v>
      </c>
      <c r="D1158" s="198">
        <v>2</v>
      </c>
      <c r="E1158" s="198" t="s">
        <v>170</v>
      </c>
      <c r="F1158" s="198">
        <v>47</v>
      </c>
      <c r="G1158" s="197"/>
      <c r="H1158" s="198">
        <v>197.1</v>
      </c>
      <c r="I1158" s="200">
        <v>4.5999999999999996</v>
      </c>
      <c r="J1158" s="4">
        <v>192.5</v>
      </c>
      <c r="K1158"/>
      <c r="L1158" s="179" t="s">
        <v>169</v>
      </c>
      <c r="M1158" s="40">
        <v>114.74</v>
      </c>
      <c r="N1158" s="41">
        <f t="shared" si="58"/>
        <v>1.6777061181802337</v>
      </c>
      <c r="O1158" s="4"/>
      <c r="P1158" s="4"/>
    </row>
    <row r="1159" spans="2:16" x14ac:dyDescent="0.25">
      <c r="B1159" s="198" t="s">
        <v>864</v>
      </c>
      <c r="C1159" s="198" t="s">
        <v>3</v>
      </c>
      <c r="D1159" s="198">
        <v>3</v>
      </c>
      <c r="E1159" s="198" t="s">
        <v>177</v>
      </c>
      <c r="F1159" s="198">
        <v>50</v>
      </c>
      <c r="G1159" s="197"/>
      <c r="H1159" s="198">
        <v>65.099999999999994</v>
      </c>
      <c r="I1159" s="200">
        <v>4.5999999999999996</v>
      </c>
      <c r="J1159" s="4">
        <v>60.499999999999993</v>
      </c>
      <c r="K1159"/>
      <c r="L1159" s="179" t="s">
        <v>169</v>
      </c>
      <c r="M1159" s="40">
        <v>114.74</v>
      </c>
      <c r="N1159" s="41">
        <f t="shared" si="58"/>
        <v>0.52727906571378769</v>
      </c>
      <c r="O1159" s="4"/>
      <c r="P1159" s="4"/>
    </row>
    <row r="1160" spans="2:16" x14ac:dyDescent="0.25">
      <c r="B1160" s="198" t="s">
        <v>864</v>
      </c>
      <c r="C1160" s="198" t="s">
        <v>3</v>
      </c>
      <c r="D1160" s="198">
        <v>3</v>
      </c>
      <c r="E1160" s="198" t="s">
        <v>170</v>
      </c>
      <c r="F1160" s="198">
        <v>58</v>
      </c>
      <c r="G1160" s="197"/>
      <c r="H1160" s="198">
        <v>153</v>
      </c>
      <c r="I1160" s="200">
        <v>4.5999999999999996</v>
      </c>
      <c r="J1160" s="4">
        <v>148.4</v>
      </c>
      <c r="K1160"/>
      <c r="L1160" s="179" t="s">
        <v>169</v>
      </c>
      <c r="M1160" s="40">
        <v>114.74</v>
      </c>
      <c r="N1160" s="41">
        <f t="shared" si="58"/>
        <v>1.2933588983789439</v>
      </c>
      <c r="O1160" s="4"/>
      <c r="P1160" s="4"/>
    </row>
    <row r="1161" spans="2:16" x14ac:dyDescent="0.25">
      <c r="B1161" s="198" t="s">
        <v>864</v>
      </c>
      <c r="C1161" s="198" t="s">
        <v>3</v>
      </c>
      <c r="D1161" s="198">
        <v>3</v>
      </c>
      <c r="E1161" s="198" t="s">
        <v>171</v>
      </c>
      <c r="F1161" s="198">
        <v>72</v>
      </c>
      <c r="G1161" s="197"/>
      <c r="H1161" s="198">
        <v>187.8</v>
      </c>
      <c r="I1161" s="200">
        <v>4.5999999999999996</v>
      </c>
      <c r="J1161" s="4">
        <v>183.20000000000002</v>
      </c>
      <c r="K1161"/>
      <c r="L1161" s="179" t="s">
        <v>169</v>
      </c>
      <c r="M1161" s="40">
        <v>114.74</v>
      </c>
      <c r="N1161" s="41">
        <f t="shared" si="58"/>
        <v>1.5966533031200978</v>
      </c>
      <c r="O1161" s="4"/>
      <c r="P1161" s="4"/>
    </row>
    <row r="1162" spans="2:16" x14ac:dyDescent="0.25">
      <c r="B1162" s="198" t="s">
        <v>864</v>
      </c>
      <c r="C1162" s="198" t="s">
        <v>3</v>
      </c>
      <c r="D1162" s="198">
        <v>4</v>
      </c>
      <c r="E1162" s="198" t="s">
        <v>177</v>
      </c>
      <c r="F1162" s="198">
        <v>49</v>
      </c>
      <c r="G1162" s="197"/>
      <c r="H1162" s="198">
        <v>59.3</v>
      </c>
      <c r="I1162" s="200">
        <v>4.5999999999999996</v>
      </c>
      <c r="J1162" s="4">
        <v>54.699999999999996</v>
      </c>
      <c r="K1162"/>
      <c r="L1162" s="179" t="s">
        <v>169</v>
      </c>
      <c r="M1162" s="40">
        <v>114.74</v>
      </c>
      <c r="N1162" s="41">
        <f t="shared" si="58"/>
        <v>0.47672999825692869</v>
      </c>
      <c r="O1162" s="4"/>
      <c r="P1162" s="4"/>
    </row>
    <row r="1163" spans="2:16" x14ac:dyDescent="0.25">
      <c r="B1163" s="198" t="s">
        <v>864</v>
      </c>
      <c r="C1163" s="198" t="s">
        <v>3</v>
      </c>
      <c r="D1163" s="198">
        <v>4</v>
      </c>
      <c r="E1163" s="198" t="s">
        <v>170</v>
      </c>
      <c r="F1163" s="198">
        <v>66</v>
      </c>
      <c r="G1163" s="197"/>
      <c r="H1163" s="198">
        <v>146.4</v>
      </c>
      <c r="I1163" s="200">
        <v>4.5999999999999996</v>
      </c>
      <c r="J1163" s="4">
        <v>141.80000000000001</v>
      </c>
      <c r="K1163"/>
      <c r="L1163" s="179" t="s">
        <v>169</v>
      </c>
      <c r="M1163" s="40">
        <v>114.74</v>
      </c>
      <c r="N1163" s="41">
        <f t="shared" si="58"/>
        <v>1.2358375457556217</v>
      </c>
      <c r="O1163" s="4"/>
      <c r="P1163" s="4"/>
    </row>
    <row r="1164" spans="2:16" x14ac:dyDescent="0.25">
      <c r="B1164" s="198" t="s">
        <v>864</v>
      </c>
      <c r="C1164" s="198" t="s">
        <v>3</v>
      </c>
      <c r="D1164" s="198">
        <v>4</v>
      </c>
      <c r="E1164" s="198" t="s">
        <v>171</v>
      </c>
      <c r="F1164" s="198">
        <v>71</v>
      </c>
      <c r="G1164" s="197"/>
      <c r="H1164" s="198">
        <v>211.1</v>
      </c>
      <c r="I1164" s="200">
        <v>4.5999999999999996</v>
      </c>
      <c r="J1164" s="4">
        <v>206.5</v>
      </c>
      <c r="K1164"/>
      <c r="L1164" s="179" t="s">
        <v>169</v>
      </c>
      <c r="M1164" s="40">
        <v>114.74</v>
      </c>
      <c r="N1164" s="41">
        <f t="shared" si="58"/>
        <v>1.7997211085933416</v>
      </c>
      <c r="O1164" s="4"/>
      <c r="P1164" s="4"/>
    </row>
    <row r="1165" spans="2:16" x14ac:dyDescent="0.25">
      <c r="B1165" s="198" t="s">
        <v>864</v>
      </c>
      <c r="C1165" s="198" t="s">
        <v>3</v>
      </c>
      <c r="D1165" s="198">
        <v>5</v>
      </c>
      <c r="E1165" s="198" t="s">
        <v>177</v>
      </c>
      <c r="F1165" s="198">
        <v>39</v>
      </c>
      <c r="G1165" s="197"/>
      <c r="H1165" s="198">
        <v>69.3</v>
      </c>
      <c r="I1165" s="200">
        <v>4.5999999999999996</v>
      </c>
      <c r="J1165" s="4">
        <v>64.7</v>
      </c>
      <c r="K1165"/>
      <c r="L1165" s="179" t="s">
        <v>169</v>
      </c>
      <c r="M1165" s="40">
        <v>114.74</v>
      </c>
      <c r="N1165" s="41">
        <f t="shared" si="58"/>
        <v>0.56388356283772012</v>
      </c>
      <c r="O1165" s="4"/>
      <c r="P1165" s="4"/>
    </row>
    <row r="1166" spans="2:16" x14ac:dyDescent="0.25">
      <c r="B1166" s="198" t="s">
        <v>864</v>
      </c>
      <c r="C1166" s="198" t="s">
        <v>3</v>
      </c>
      <c r="D1166" s="198">
        <v>5</v>
      </c>
      <c r="E1166" s="198" t="s">
        <v>170</v>
      </c>
      <c r="F1166" s="198">
        <v>52</v>
      </c>
      <c r="G1166" s="197"/>
      <c r="H1166" s="198">
        <v>162</v>
      </c>
      <c r="I1166" s="200">
        <v>4.5999999999999996</v>
      </c>
      <c r="J1166" s="4">
        <v>157.4</v>
      </c>
      <c r="K1166"/>
      <c r="L1166" s="179" t="s">
        <v>169</v>
      </c>
      <c r="M1166" s="40">
        <v>114.74</v>
      </c>
      <c r="N1166" s="41">
        <f t="shared" si="58"/>
        <v>1.3717971065016561</v>
      </c>
      <c r="O1166" s="4"/>
      <c r="P1166" s="4"/>
    </row>
    <row r="1167" spans="2:16" x14ac:dyDescent="0.25">
      <c r="B1167" s="198" t="s">
        <v>864</v>
      </c>
      <c r="C1167" s="198" t="s">
        <v>3</v>
      </c>
      <c r="D1167" s="198">
        <v>5</v>
      </c>
      <c r="E1167" s="198" t="s">
        <v>171</v>
      </c>
      <c r="F1167" s="198">
        <v>68</v>
      </c>
      <c r="G1167" s="197"/>
      <c r="H1167" s="198">
        <v>186.4</v>
      </c>
      <c r="I1167" s="200">
        <v>4.5999999999999996</v>
      </c>
      <c r="J1167" s="4">
        <v>181.8</v>
      </c>
      <c r="K1167"/>
      <c r="L1167" s="179" t="s">
        <v>169</v>
      </c>
      <c r="M1167" s="40">
        <v>114.74</v>
      </c>
      <c r="N1167" s="41">
        <f t="shared" si="58"/>
        <v>1.5844518040787869</v>
      </c>
      <c r="O1167" s="4"/>
      <c r="P1167" s="4"/>
    </row>
    <row r="1168" spans="2:16" x14ac:dyDescent="0.25">
      <c r="B1168" s="198" t="s">
        <v>864</v>
      </c>
      <c r="C1168" s="198" t="s">
        <v>3</v>
      </c>
      <c r="D1168" s="198">
        <v>6</v>
      </c>
      <c r="E1168" s="198" t="s">
        <v>177</v>
      </c>
      <c r="F1168" s="198">
        <v>45</v>
      </c>
      <c r="G1168" s="197"/>
      <c r="H1168" s="198">
        <v>77.2</v>
      </c>
      <c r="I1168" s="200">
        <v>4.5999999999999996</v>
      </c>
      <c r="J1168" s="4">
        <v>72.600000000000009</v>
      </c>
      <c r="K1168"/>
      <c r="L1168" s="179" t="s">
        <v>169</v>
      </c>
      <c r="M1168" s="40">
        <v>114.74</v>
      </c>
      <c r="N1168" s="41">
        <f t="shared" si="58"/>
        <v>0.63273487885654534</v>
      </c>
      <c r="O1168" s="4"/>
      <c r="P1168" s="4"/>
    </row>
    <row r="1169" spans="2:16" x14ac:dyDescent="0.25">
      <c r="B1169" s="198" t="s">
        <v>864</v>
      </c>
      <c r="C1169" s="198" t="s">
        <v>3</v>
      </c>
      <c r="D1169" s="198">
        <v>6</v>
      </c>
      <c r="E1169" s="198" t="s">
        <v>170</v>
      </c>
      <c r="F1169" s="198">
        <v>59</v>
      </c>
      <c r="G1169" s="197"/>
      <c r="H1169" s="198">
        <v>147.30000000000001</v>
      </c>
      <c r="I1169" s="200">
        <v>4.5999999999999996</v>
      </c>
      <c r="J1169" s="4">
        <v>142.70000000000002</v>
      </c>
      <c r="K1169"/>
      <c r="L1169" s="179" t="s">
        <v>169</v>
      </c>
      <c r="M1169" s="40">
        <v>114.74</v>
      </c>
      <c r="N1169" s="41">
        <f t="shared" si="58"/>
        <v>1.2436813665678927</v>
      </c>
      <c r="O1169" s="4"/>
      <c r="P1169" s="4"/>
    </row>
    <row r="1170" spans="2:16" x14ac:dyDescent="0.25">
      <c r="B1170" s="198" t="s">
        <v>864</v>
      </c>
      <c r="C1170" s="198" t="s">
        <v>3</v>
      </c>
      <c r="D1170" s="198">
        <v>6</v>
      </c>
      <c r="E1170" s="198" t="s">
        <v>171</v>
      </c>
      <c r="F1170" s="198">
        <v>38</v>
      </c>
      <c r="G1170" s="197"/>
      <c r="H1170" s="198">
        <v>191.1</v>
      </c>
      <c r="I1170" s="200">
        <v>4.5999999999999996</v>
      </c>
      <c r="J1170" s="4">
        <v>186.5</v>
      </c>
      <c r="K1170"/>
      <c r="L1170" s="179" t="s">
        <v>169</v>
      </c>
      <c r="M1170" s="40">
        <v>114.74</v>
      </c>
      <c r="N1170" s="41">
        <f t="shared" si="58"/>
        <v>1.6254139794317588</v>
      </c>
      <c r="O1170" s="4"/>
      <c r="P1170" s="4"/>
    </row>
    <row r="1171" spans="2:16" x14ac:dyDescent="0.25">
      <c r="B1171" s="198" t="s">
        <v>972</v>
      </c>
      <c r="C1171" s="198" t="s">
        <v>867</v>
      </c>
      <c r="D1171" s="198">
        <v>1</v>
      </c>
      <c r="E1171" s="198" t="s">
        <v>166</v>
      </c>
      <c r="F1171" s="4" t="s">
        <v>948</v>
      </c>
      <c r="G1171"/>
      <c r="H1171" s="198">
        <v>71.5</v>
      </c>
      <c r="I1171" s="200">
        <v>4.5999999999999996</v>
      </c>
      <c r="J1171" s="4">
        <v>66.900000000000006</v>
      </c>
      <c r="K1171"/>
      <c r="L1171" s="179" t="s">
        <v>169</v>
      </c>
      <c r="M1171" s="40">
        <v>114.74</v>
      </c>
      <c r="N1171" s="41">
        <f t="shared" si="58"/>
        <v>0.58305734704549428</v>
      </c>
      <c r="O1171" s="4"/>
      <c r="P1171" s="4"/>
    </row>
    <row r="1172" spans="2:16" x14ac:dyDescent="0.25">
      <c r="B1172" s="198" t="s">
        <v>972</v>
      </c>
      <c r="C1172" s="198" t="s">
        <v>867</v>
      </c>
      <c r="D1172" s="198">
        <v>1</v>
      </c>
      <c r="E1172" s="199" t="s">
        <v>239</v>
      </c>
      <c r="F1172" s="198" t="s">
        <v>949</v>
      </c>
      <c r="G1172" s="197"/>
      <c r="H1172" s="198">
        <v>111.1</v>
      </c>
      <c r="I1172" s="200">
        <v>4.5999999999999996</v>
      </c>
      <c r="J1172" s="4">
        <v>106.5</v>
      </c>
      <c r="K1172"/>
      <c r="L1172" s="179" t="s">
        <v>169</v>
      </c>
      <c r="M1172" s="40">
        <v>114.74</v>
      </c>
      <c r="N1172" s="41">
        <f t="shared" si="58"/>
        <v>0.92818546278542802</v>
      </c>
      <c r="O1172" s="4"/>
      <c r="P1172" s="4"/>
    </row>
    <row r="1173" spans="2:16" x14ac:dyDescent="0.25">
      <c r="B1173" s="198" t="s">
        <v>972</v>
      </c>
      <c r="C1173" s="198" t="s">
        <v>867</v>
      </c>
      <c r="D1173" s="198">
        <v>1</v>
      </c>
      <c r="E1173" s="198" t="s">
        <v>950</v>
      </c>
      <c r="F1173" s="198" t="s">
        <v>951</v>
      </c>
      <c r="G1173" s="197"/>
      <c r="H1173" s="198">
        <v>142.19999999999999</v>
      </c>
      <c r="I1173" s="200">
        <v>4.5999999999999996</v>
      </c>
      <c r="J1173" s="4">
        <v>137.6</v>
      </c>
      <c r="K1173"/>
      <c r="L1173" s="179" t="s">
        <v>169</v>
      </c>
      <c r="M1173" s="40">
        <v>114.74</v>
      </c>
      <c r="N1173" s="41">
        <f t="shared" si="58"/>
        <v>1.1992330486316891</v>
      </c>
      <c r="O1173" s="4"/>
      <c r="P1173" s="4"/>
    </row>
    <row r="1174" spans="2:16" x14ac:dyDescent="0.25">
      <c r="B1174" s="198" t="s">
        <v>972</v>
      </c>
      <c r="C1174" s="198" t="s">
        <v>867</v>
      </c>
      <c r="D1174" s="198">
        <v>1</v>
      </c>
      <c r="E1174" s="198" t="s">
        <v>171</v>
      </c>
      <c r="F1174" s="198" t="s">
        <v>952</v>
      </c>
      <c r="G1174" s="197"/>
      <c r="H1174" s="198">
        <v>145.80000000000001</v>
      </c>
      <c r="I1174" s="200">
        <v>4.5999999999999996</v>
      </c>
      <c r="J1174" s="4">
        <v>141.20000000000002</v>
      </c>
      <c r="K1174"/>
      <c r="L1174" s="179" t="s">
        <v>169</v>
      </c>
      <c r="M1174" s="40">
        <v>114.74</v>
      </c>
      <c r="N1174" s="41">
        <f t="shared" si="58"/>
        <v>1.2306083318807741</v>
      </c>
      <c r="O1174" s="4"/>
      <c r="P1174" s="4"/>
    </row>
    <row r="1175" spans="2:16" x14ac:dyDescent="0.25">
      <c r="B1175" s="198" t="s">
        <v>972</v>
      </c>
      <c r="C1175" s="198" t="s">
        <v>867</v>
      </c>
      <c r="D1175" s="198">
        <v>1</v>
      </c>
      <c r="E1175" s="198" t="s">
        <v>172</v>
      </c>
      <c r="F1175" s="198" t="s">
        <v>953</v>
      </c>
      <c r="G1175" s="197"/>
      <c r="H1175" s="198">
        <v>153.19999999999999</v>
      </c>
      <c r="I1175" s="200">
        <v>4.5999999999999996</v>
      </c>
      <c r="J1175" s="4">
        <v>148.6</v>
      </c>
      <c r="K1175"/>
      <c r="L1175" s="179" t="s">
        <v>169</v>
      </c>
      <c r="M1175" s="40">
        <v>114.74</v>
      </c>
      <c r="N1175" s="41">
        <f t="shared" si="58"/>
        <v>1.2951019696705595</v>
      </c>
      <c r="O1175" s="4"/>
      <c r="P1175" s="4"/>
    </row>
    <row r="1176" spans="2:16" x14ac:dyDescent="0.25">
      <c r="B1176" s="198" t="s">
        <v>972</v>
      </c>
      <c r="C1176" s="198" t="s">
        <v>867</v>
      </c>
      <c r="D1176" s="198">
        <v>2</v>
      </c>
      <c r="E1176" s="198" t="s">
        <v>166</v>
      </c>
      <c r="F1176" s="198" t="s">
        <v>954</v>
      </c>
      <c r="G1176" s="197"/>
      <c r="H1176" s="198">
        <v>113.1</v>
      </c>
      <c r="I1176" s="200">
        <v>4.5999999999999996</v>
      </c>
      <c r="J1176" s="4">
        <v>108.5</v>
      </c>
      <c r="K1176"/>
      <c r="L1176" s="179" t="s">
        <v>169</v>
      </c>
      <c r="M1176" s="40">
        <v>114.74</v>
      </c>
      <c r="N1176" s="41">
        <f t="shared" si="58"/>
        <v>0.94561617570158629</v>
      </c>
      <c r="O1176" s="4"/>
      <c r="P1176" s="4"/>
    </row>
    <row r="1177" spans="2:16" x14ac:dyDescent="0.25">
      <c r="B1177" s="198" t="s">
        <v>972</v>
      </c>
      <c r="C1177" s="198" t="s">
        <v>867</v>
      </c>
      <c r="D1177" s="198">
        <v>2</v>
      </c>
      <c r="E1177" s="199" t="s">
        <v>239</v>
      </c>
      <c r="F1177" s="198" t="s">
        <v>955</v>
      </c>
      <c r="G1177" s="197"/>
      <c r="H1177" s="198">
        <v>146.19999999999999</v>
      </c>
      <c r="I1177" s="200">
        <v>4.5999999999999996</v>
      </c>
      <c r="J1177" s="4">
        <v>141.6</v>
      </c>
      <c r="K1177"/>
      <c r="L1177" s="179" t="s">
        <v>169</v>
      </c>
      <c r="M1177" s="40">
        <v>114.74</v>
      </c>
      <c r="N1177" s="41">
        <f t="shared" ref="N1177:N1195" si="59">J1177/M1177</f>
        <v>1.2340944744640057</v>
      </c>
      <c r="O1177" s="4"/>
      <c r="P1177" s="4"/>
    </row>
    <row r="1178" spans="2:16" x14ac:dyDescent="0.25">
      <c r="B1178" s="198" t="s">
        <v>972</v>
      </c>
      <c r="C1178" s="198" t="s">
        <v>867</v>
      </c>
      <c r="D1178" s="198">
        <v>2</v>
      </c>
      <c r="E1178" s="198" t="s">
        <v>950</v>
      </c>
      <c r="F1178" s="198" t="s">
        <v>956</v>
      </c>
      <c r="G1178" s="197"/>
      <c r="H1178" s="198">
        <v>135.9</v>
      </c>
      <c r="I1178" s="200">
        <v>4.5999999999999996</v>
      </c>
      <c r="J1178" s="4">
        <v>131.30000000000001</v>
      </c>
      <c r="K1178"/>
      <c r="L1178" s="179" t="s">
        <v>169</v>
      </c>
      <c r="M1178" s="40">
        <v>114.74</v>
      </c>
      <c r="N1178" s="41">
        <f t="shared" si="59"/>
        <v>1.1443263029457906</v>
      </c>
      <c r="O1178" s="4"/>
      <c r="P1178" s="4"/>
    </row>
    <row r="1179" spans="2:16" x14ac:dyDescent="0.25">
      <c r="B1179" s="198" t="s">
        <v>972</v>
      </c>
      <c r="C1179" s="198" t="s">
        <v>867</v>
      </c>
      <c r="D1179" s="198">
        <v>2</v>
      </c>
      <c r="E1179" s="198" t="s">
        <v>171</v>
      </c>
      <c r="F1179" s="198" t="s">
        <v>957</v>
      </c>
      <c r="G1179" s="197"/>
      <c r="H1179" s="198">
        <v>148.1</v>
      </c>
      <c r="I1179" s="200">
        <v>4.5999999999999996</v>
      </c>
      <c r="J1179" s="4">
        <v>143.5</v>
      </c>
      <c r="K1179"/>
      <c r="L1179" s="179" t="s">
        <v>169</v>
      </c>
      <c r="M1179" s="40">
        <v>114.74</v>
      </c>
      <c r="N1179" s="41">
        <f t="shared" si="59"/>
        <v>1.2506536517343561</v>
      </c>
      <c r="O1179" s="4"/>
      <c r="P1179" s="4"/>
    </row>
    <row r="1180" spans="2:16" x14ac:dyDescent="0.25">
      <c r="B1180" s="198" t="s">
        <v>972</v>
      </c>
      <c r="C1180" s="198" t="s">
        <v>867</v>
      </c>
      <c r="D1180" s="198">
        <v>2</v>
      </c>
      <c r="E1180" s="198" t="s">
        <v>172</v>
      </c>
      <c r="F1180" s="198" t="s">
        <v>958</v>
      </c>
      <c r="G1180" s="197"/>
      <c r="H1180" s="198">
        <v>155.80000000000001</v>
      </c>
      <c r="I1180" s="200">
        <v>4.5999999999999996</v>
      </c>
      <c r="J1180" s="4">
        <v>151.20000000000002</v>
      </c>
      <c r="K1180"/>
      <c r="L1180" s="179" t="s">
        <v>169</v>
      </c>
      <c r="M1180" s="40">
        <v>114.74</v>
      </c>
      <c r="N1180" s="41">
        <f t="shared" si="59"/>
        <v>1.3177618964615654</v>
      </c>
      <c r="O1180" s="4"/>
      <c r="P1180" s="4"/>
    </row>
    <row r="1181" spans="2:16" x14ac:dyDescent="0.25">
      <c r="B1181" s="198" t="s">
        <v>972</v>
      </c>
      <c r="C1181" s="198" t="s">
        <v>867</v>
      </c>
      <c r="D1181" s="198">
        <v>3</v>
      </c>
      <c r="E1181" s="198" t="s">
        <v>166</v>
      </c>
      <c r="F1181" s="198" t="s">
        <v>959</v>
      </c>
      <c r="G1181" s="197"/>
      <c r="H1181" s="198">
        <v>110.5</v>
      </c>
      <c r="I1181" s="200">
        <v>4.5999999999999996</v>
      </c>
      <c r="J1181" s="4">
        <v>105.9</v>
      </c>
      <c r="K1181"/>
      <c r="L1181" s="179" t="s">
        <v>169</v>
      </c>
      <c r="M1181" s="40">
        <v>114.74</v>
      </c>
      <c r="N1181" s="41">
        <f t="shared" si="59"/>
        <v>0.92295624891058048</v>
      </c>
      <c r="O1181" s="4"/>
      <c r="P1181" s="4"/>
    </row>
    <row r="1182" spans="2:16" x14ac:dyDescent="0.25">
      <c r="B1182" s="198" t="s">
        <v>972</v>
      </c>
      <c r="C1182" s="198" t="s">
        <v>867</v>
      </c>
      <c r="D1182" s="198">
        <v>3</v>
      </c>
      <c r="E1182" s="199" t="s">
        <v>239</v>
      </c>
      <c r="F1182" s="198" t="s">
        <v>960</v>
      </c>
      <c r="G1182" s="197"/>
      <c r="H1182" s="198">
        <v>126</v>
      </c>
      <c r="I1182" s="200">
        <v>4.5999999999999996</v>
      </c>
      <c r="J1182" s="4">
        <v>121.4</v>
      </c>
      <c r="K1182"/>
      <c r="L1182" s="179" t="s">
        <v>169</v>
      </c>
      <c r="M1182" s="40">
        <v>114.74</v>
      </c>
      <c r="N1182" s="41">
        <f t="shared" si="59"/>
        <v>1.0580442740108071</v>
      </c>
      <c r="O1182" s="4"/>
      <c r="P1182" s="4"/>
    </row>
    <row r="1183" spans="2:16" x14ac:dyDescent="0.25">
      <c r="B1183" s="198" t="s">
        <v>972</v>
      </c>
      <c r="C1183" s="198" t="s">
        <v>867</v>
      </c>
      <c r="D1183" s="198">
        <v>3</v>
      </c>
      <c r="E1183" s="198" t="s">
        <v>950</v>
      </c>
      <c r="F1183" s="198" t="s">
        <v>961</v>
      </c>
      <c r="G1183" s="197"/>
      <c r="H1183" s="198">
        <v>121.9</v>
      </c>
      <c r="I1183" s="200">
        <v>4.5999999999999996</v>
      </c>
      <c r="J1183" s="4">
        <v>117.30000000000001</v>
      </c>
      <c r="K1183"/>
      <c r="L1183" s="179" t="s">
        <v>169</v>
      </c>
      <c r="M1183" s="40">
        <v>114.74</v>
      </c>
      <c r="N1183" s="41">
        <f t="shared" si="59"/>
        <v>1.0223113125326828</v>
      </c>
      <c r="O1183" s="4"/>
      <c r="P1183" s="4"/>
    </row>
    <row r="1184" spans="2:16" x14ac:dyDescent="0.25">
      <c r="B1184" s="198" t="s">
        <v>972</v>
      </c>
      <c r="C1184" s="198" t="s">
        <v>867</v>
      </c>
      <c r="D1184" s="198">
        <v>3</v>
      </c>
      <c r="E1184" s="198" t="s">
        <v>171</v>
      </c>
      <c r="F1184" s="198" t="s">
        <v>962</v>
      </c>
      <c r="G1184" s="197"/>
      <c r="H1184" s="198">
        <v>157.1</v>
      </c>
      <c r="I1184" s="200">
        <v>4.5999999999999996</v>
      </c>
      <c r="J1184" s="4">
        <v>152.5</v>
      </c>
      <c r="K1184"/>
      <c r="L1184" s="179" t="s">
        <v>169</v>
      </c>
      <c r="M1184" s="40">
        <v>114.74</v>
      </c>
      <c r="N1184" s="41">
        <f t="shared" si="59"/>
        <v>1.3290918598570682</v>
      </c>
      <c r="O1184" s="4"/>
      <c r="P1184" s="4"/>
    </row>
    <row r="1185" spans="2:16" x14ac:dyDescent="0.25">
      <c r="B1185" s="198" t="s">
        <v>972</v>
      </c>
      <c r="C1185" s="198" t="s">
        <v>867</v>
      </c>
      <c r="D1185" s="198">
        <v>3</v>
      </c>
      <c r="E1185" s="198" t="s">
        <v>172</v>
      </c>
      <c r="F1185" s="198" t="s">
        <v>963</v>
      </c>
      <c r="G1185" s="197"/>
      <c r="H1185" s="198">
        <v>160.4</v>
      </c>
      <c r="I1185" s="200">
        <v>4.5999999999999996</v>
      </c>
      <c r="J1185" s="4">
        <v>155.80000000000001</v>
      </c>
      <c r="K1185"/>
      <c r="L1185" s="179" t="s">
        <v>169</v>
      </c>
      <c r="M1185" s="40">
        <v>114.74</v>
      </c>
      <c r="N1185" s="41">
        <f t="shared" si="59"/>
        <v>1.3578525361687295</v>
      </c>
      <c r="O1185" s="4"/>
      <c r="P1185" s="4"/>
    </row>
    <row r="1186" spans="2:16" x14ac:dyDescent="0.25">
      <c r="B1186" s="198" t="s">
        <v>972</v>
      </c>
      <c r="C1186" s="198" t="s">
        <v>867</v>
      </c>
      <c r="D1186" s="198">
        <v>4</v>
      </c>
      <c r="E1186" s="198" t="s">
        <v>166</v>
      </c>
      <c r="F1186" s="198" t="s">
        <v>964</v>
      </c>
      <c r="G1186" s="197"/>
      <c r="H1186" s="198">
        <v>54.9</v>
      </c>
      <c r="I1186" s="200">
        <v>4.5999999999999996</v>
      </c>
      <c r="J1186" s="4">
        <v>50.3</v>
      </c>
      <c r="K1186"/>
      <c r="L1186" s="179" t="s">
        <v>169</v>
      </c>
      <c r="M1186" s="40">
        <v>114.74</v>
      </c>
      <c r="N1186" s="41">
        <f t="shared" si="59"/>
        <v>0.43838242984138048</v>
      </c>
      <c r="O1186" s="4"/>
      <c r="P1186" s="4"/>
    </row>
    <row r="1187" spans="2:16" x14ac:dyDescent="0.25">
      <c r="B1187" s="198" t="s">
        <v>972</v>
      </c>
      <c r="C1187" s="198" t="s">
        <v>867</v>
      </c>
      <c r="D1187" s="198">
        <v>4</v>
      </c>
      <c r="E1187" s="199" t="s">
        <v>239</v>
      </c>
      <c r="F1187" s="198" t="s">
        <v>880</v>
      </c>
      <c r="G1187" s="197"/>
      <c r="H1187" s="198">
        <v>110.9</v>
      </c>
      <c r="I1187" s="200">
        <v>4.5999999999999996</v>
      </c>
      <c r="J1187" s="4">
        <v>106.30000000000001</v>
      </c>
      <c r="K1187"/>
      <c r="L1187" s="179" t="s">
        <v>169</v>
      </c>
      <c r="M1187" s="40">
        <v>114.74</v>
      </c>
      <c r="N1187" s="41">
        <f t="shared" si="59"/>
        <v>0.92644239149381225</v>
      </c>
      <c r="O1187" s="4"/>
      <c r="P1187" s="4"/>
    </row>
    <row r="1188" spans="2:16" x14ac:dyDescent="0.25">
      <c r="B1188" s="198" t="s">
        <v>972</v>
      </c>
      <c r="C1188" s="198" t="s">
        <v>867</v>
      </c>
      <c r="D1188" s="198">
        <v>4</v>
      </c>
      <c r="E1188" s="198" t="s">
        <v>950</v>
      </c>
      <c r="F1188" s="198" t="s">
        <v>965</v>
      </c>
      <c r="G1188" s="197"/>
      <c r="H1188" s="198">
        <v>143.4</v>
      </c>
      <c r="I1188" s="200">
        <v>4.5999999999999996</v>
      </c>
      <c r="J1188" s="4">
        <v>138.80000000000001</v>
      </c>
      <c r="K1188"/>
      <c r="L1188" s="179" t="s">
        <v>169</v>
      </c>
      <c r="M1188" s="40">
        <v>114.74</v>
      </c>
      <c r="N1188" s="41">
        <f t="shared" si="59"/>
        <v>1.2096914763813842</v>
      </c>
      <c r="O1188" s="4"/>
      <c r="P1188" s="4"/>
    </row>
    <row r="1189" spans="2:16" x14ac:dyDescent="0.25">
      <c r="B1189" s="198" t="s">
        <v>972</v>
      </c>
      <c r="C1189" s="198" t="s">
        <v>867</v>
      </c>
      <c r="D1189" s="198">
        <v>4</v>
      </c>
      <c r="E1189" s="198" t="s">
        <v>171</v>
      </c>
      <c r="F1189" s="198" t="s">
        <v>966</v>
      </c>
      <c r="G1189" s="197"/>
      <c r="H1189" s="198">
        <v>169.6</v>
      </c>
      <c r="I1189" s="200">
        <v>4.5999999999999996</v>
      </c>
      <c r="J1189" s="4">
        <v>165</v>
      </c>
      <c r="K1189"/>
      <c r="L1189" s="179" t="s">
        <v>169</v>
      </c>
      <c r="M1189" s="40">
        <v>114.74</v>
      </c>
      <c r="N1189" s="41">
        <f t="shared" si="59"/>
        <v>1.4380338155830574</v>
      </c>
      <c r="O1189" s="4"/>
      <c r="P1189" s="4"/>
    </row>
    <row r="1190" spans="2:16" x14ac:dyDescent="0.25">
      <c r="B1190" s="198" t="s">
        <v>972</v>
      </c>
      <c r="C1190" s="198" t="s">
        <v>867</v>
      </c>
      <c r="D1190" s="198">
        <v>4</v>
      </c>
      <c r="E1190" s="198" t="s">
        <v>172</v>
      </c>
      <c r="F1190" s="198" t="s">
        <v>967</v>
      </c>
      <c r="G1190" s="197"/>
      <c r="H1190" s="198">
        <v>171.8</v>
      </c>
      <c r="I1190" s="200">
        <v>4.5999999999999996</v>
      </c>
      <c r="J1190" s="4">
        <v>167.20000000000002</v>
      </c>
      <c r="K1190"/>
      <c r="L1190" s="179" t="s">
        <v>169</v>
      </c>
      <c r="M1190" s="40">
        <v>114.74</v>
      </c>
      <c r="N1190" s="41">
        <f t="shared" si="59"/>
        <v>1.4572075997908316</v>
      </c>
      <c r="O1190" s="4"/>
      <c r="P1190" s="4"/>
    </row>
    <row r="1191" spans="2:16" x14ac:dyDescent="0.25">
      <c r="B1191" s="198" t="s">
        <v>972</v>
      </c>
      <c r="C1191" s="198" t="s">
        <v>867</v>
      </c>
      <c r="D1191" s="198">
        <v>5</v>
      </c>
      <c r="E1191" s="198" t="s">
        <v>166</v>
      </c>
      <c r="F1191" s="198" t="s">
        <v>968</v>
      </c>
      <c r="G1191" s="197"/>
      <c r="H1191" s="198">
        <v>129.69999999999999</v>
      </c>
      <c r="I1191" s="200">
        <v>4.5999999999999996</v>
      </c>
      <c r="J1191" s="4">
        <v>125.1</v>
      </c>
      <c r="K1191"/>
      <c r="L1191" s="179" t="s">
        <v>169</v>
      </c>
      <c r="M1191" s="40">
        <v>114.74</v>
      </c>
      <c r="N1191" s="41">
        <f t="shared" si="59"/>
        <v>1.0902910929056999</v>
      </c>
      <c r="O1191" s="4"/>
      <c r="P1191" s="4"/>
    </row>
    <row r="1192" spans="2:16" x14ac:dyDescent="0.25">
      <c r="B1192" s="198" t="s">
        <v>972</v>
      </c>
      <c r="C1192" s="198" t="s">
        <v>867</v>
      </c>
      <c r="D1192" s="198">
        <v>5</v>
      </c>
      <c r="E1192" s="199" t="s">
        <v>239</v>
      </c>
      <c r="F1192" s="198" t="s">
        <v>969</v>
      </c>
      <c r="G1192" s="197"/>
      <c r="H1192" s="198">
        <v>141.30000000000001</v>
      </c>
      <c r="I1192" s="200">
        <v>4.5999999999999996</v>
      </c>
      <c r="J1192" s="4">
        <v>136.70000000000002</v>
      </c>
      <c r="K1192"/>
      <c r="L1192" s="179" t="s">
        <v>169</v>
      </c>
      <c r="M1192" s="40">
        <v>114.74</v>
      </c>
      <c r="N1192" s="41">
        <f t="shared" si="59"/>
        <v>1.191389227819418</v>
      </c>
      <c r="O1192" s="4"/>
      <c r="P1192" s="4"/>
    </row>
    <row r="1193" spans="2:16" x14ac:dyDescent="0.25">
      <c r="B1193" s="198" t="s">
        <v>972</v>
      </c>
      <c r="C1193" s="198" t="s">
        <v>867</v>
      </c>
      <c r="D1193" s="198">
        <v>5</v>
      </c>
      <c r="E1193" s="198" t="s">
        <v>950</v>
      </c>
      <c r="F1193" s="198" t="s">
        <v>970</v>
      </c>
      <c r="G1193" s="197"/>
      <c r="H1193" s="198">
        <v>157.80000000000001</v>
      </c>
      <c r="I1193" s="200">
        <v>4.5999999999999996</v>
      </c>
      <c r="J1193" s="4">
        <v>153.20000000000002</v>
      </c>
      <c r="K1193"/>
      <c r="L1193" s="179" t="s">
        <v>169</v>
      </c>
      <c r="M1193" s="40">
        <v>114.74</v>
      </c>
      <c r="N1193" s="41">
        <f t="shared" si="59"/>
        <v>1.3351926093777238</v>
      </c>
      <c r="O1193" s="4"/>
      <c r="P1193" s="4"/>
    </row>
    <row r="1194" spans="2:16" x14ac:dyDescent="0.25">
      <c r="B1194" s="198" t="s">
        <v>972</v>
      </c>
      <c r="C1194" s="198" t="s">
        <v>867</v>
      </c>
      <c r="D1194" s="198">
        <v>5</v>
      </c>
      <c r="E1194" s="198" t="s">
        <v>171</v>
      </c>
      <c r="F1194" s="198" t="s">
        <v>969</v>
      </c>
      <c r="G1194" s="197"/>
      <c r="H1194" s="198">
        <v>160.69999999999999</v>
      </c>
      <c r="I1194" s="200">
        <v>4.5999999999999996</v>
      </c>
      <c r="J1194" s="4">
        <v>156.1</v>
      </c>
      <c r="K1194"/>
      <c r="L1194" s="179" t="s">
        <v>169</v>
      </c>
      <c r="M1194" s="40">
        <v>114.74</v>
      </c>
      <c r="N1194" s="41">
        <f t="shared" si="59"/>
        <v>1.360467143106153</v>
      </c>
      <c r="O1194" s="4"/>
      <c r="P1194" s="4"/>
    </row>
    <row r="1195" spans="2:16" x14ac:dyDescent="0.25">
      <c r="B1195" s="198" t="s">
        <v>972</v>
      </c>
      <c r="C1195" s="198" t="s">
        <v>867</v>
      </c>
      <c r="D1195" s="198">
        <v>5</v>
      </c>
      <c r="E1195" s="198" t="s">
        <v>172</v>
      </c>
      <c r="F1195" s="198" t="s">
        <v>971</v>
      </c>
      <c r="G1195" s="197"/>
      <c r="H1195" s="198">
        <v>153.19999999999999</v>
      </c>
      <c r="I1195" s="200">
        <v>4.5999999999999996</v>
      </c>
      <c r="J1195" s="4">
        <v>148.6</v>
      </c>
      <c r="K1195"/>
      <c r="L1195" s="179" t="s">
        <v>169</v>
      </c>
      <c r="M1195" s="40">
        <v>114.74</v>
      </c>
      <c r="N1195" s="41">
        <f t="shared" si="59"/>
        <v>1.2951019696705595</v>
      </c>
      <c r="O1195" s="4"/>
      <c r="P1195" s="4"/>
    </row>
    <row r="1196" spans="2:16" x14ac:dyDescent="0.25">
      <c r="E1196" s="4"/>
      <c r="G1196" s="33"/>
      <c r="H1196" s="33"/>
      <c r="M1196" s="4"/>
      <c r="N1196" s="4"/>
      <c r="O1196" s="4"/>
      <c r="P1196" s="4"/>
    </row>
    <row r="1197" spans="2:16" x14ac:dyDescent="0.25">
      <c r="E1197" s="4"/>
      <c r="G1197" s="33"/>
      <c r="H1197" s="33"/>
      <c r="M1197" s="4"/>
      <c r="N1197" s="4"/>
      <c r="O1197" s="4"/>
      <c r="P1197" s="4"/>
    </row>
    <row r="1198" spans="2:16" x14ac:dyDescent="0.25">
      <c r="E1198" s="4"/>
      <c r="G1198" s="33"/>
      <c r="H1198" s="33"/>
      <c r="M1198" s="4"/>
      <c r="N1198" s="4"/>
      <c r="O1198" s="4"/>
      <c r="P1198" s="4"/>
    </row>
    <row r="1199" spans="2:16" x14ac:dyDescent="0.25">
      <c r="E1199" s="4"/>
      <c r="G1199" s="33"/>
      <c r="H1199" s="33"/>
      <c r="M1199" s="4"/>
      <c r="N1199" s="4"/>
      <c r="O1199" s="4"/>
      <c r="P1199" s="4"/>
    </row>
    <row r="1200" spans="2:16" x14ac:dyDescent="0.25">
      <c r="E1200" s="4"/>
      <c r="G1200" s="33"/>
      <c r="H1200" s="33"/>
      <c r="M1200" s="4"/>
      <c r="N1200" s="4"/>
      <c r="O1200" s="4"/>
      <c r="P1200" s="4"/>
    </row>
    <row r="1201" spans="5:16" x14ac:dyDescent="0.25">
      <c r="E1201" s="4"/>
      <c r="G1201" s="33"/>
      <c r="H1201" s="33"/>
      <c r="M1201" s="4"/>
      <c r="N1201" s="4"/>
      <c r="O1201" s="4"/>
      <c r="P1201" s="4"/>
    </row>
    <row r="1202" spans="5:16" x14ac:dyDescent="0.25">
      <c r="E1202" s="4"/>
      <c r="G1202" s="33"/>
      <c r="H1202" s="33"/>
      <c r="M1202" s="4"/>
      <c r="N1202" s="4"/>
      <c r="O1202" s="4"/>
      <c r="P1202" s="4"/>
    </row>
    <row r="1203" spans="5:16" x14ac:dyDescent="0.25">
      <c r="E1203" s="4"/>
      <c r="G1203" s="33"/>
      <c r="H1203" s="33"/>
      <c r="M1203" s="4"/>
      <c r="N1203" s="4"/>
      <c r="O1203" s="4"/>
      <c r="P1203" s="4"/>
    </row>
    <row r="1204" spans="5:16" x14ac:dyDescent="0.25">
      <c r="E1204" s="4"/>
      <c r="G1204" s="33"/>
      <c r="H1204" s="33"/>
      <c r="M1204" s="4"/>
      <c r="N1204" s="4"/>
      <c r="O1204" s="4"/>
      <c r="P1204" s="4"/>
    </row>
    <row r="1205" spans="5:16" x14ac:dyDescent="0.25">
      <c r="E1205" s="4"/>
      <c r="G1205" s="33"/>
      <c r="H1205" s="33"/>
      <c r="M1205" s="4"/>
      <c r="N1205" s="4"/>
      <c r="O1205" s="4"/>
      <c r="P1205" s="4"/>
    </row>
    <row r="1206" spans="5:16" x14ac:dyDescent="0.25">
      <c r="E1206" s="4"/>
      <c r="G1206" s="33"/>
      <c r="H1206" s="33"/>
      <c r="M1206" s="4"/>
      <c r="N1206" s="4"/>
      <c r="O1206" s="4"/>
      <c r="P1206" s="4"/>
    </row>
    <row r="1207" spans="5:16" x14ac:dyDescent="0.25">
      <c r="E1207" s="4"/>
      <c r="G1207" s="33"/>
      <c r="H1207" s="33"/>
      <c r="M1207" s="4"/>
      <c r="N1207" s="4"/>
      <c r="O1207" s="4"/>
      <c r="P1207" s="4"/>
    </row>
    <row r="1208" spans="5:16" x14ac:dyDescent="0.25">
      <c r="E1208" s="4"/>
      <c r="G1208" s="33"/>
      <c r="H1208" s="33"/>
      <c r="M1208" s="4"/>
      <c r="N1208" s="4"/>
      <c r="O1208" s="4"/>
      <c r="P1208" s="4"/>
    </row>
    <row r="1209" spans="5:16" x14ac:dyDescent="0.25">
      <c r="E1209" s="4"/>
      <c r="G1209" s="33"/>
      <c r="H1209" s="33"/>
      <c r="M1209" s="4"/>
      <c r="N1209" s="4"/>
      <c r="O1209" s="4"/>
      <c r="P1209" s="4"/>
    </row>
    <row r="1210" spans="5:16" x14ac:dyDescent="0.25">
      <c r="E1210" s="4"/>
      <c r="G1210" s="33"/>
      <c r="H1210" s="33"/>
      <c r="M1210" s="4"/>
      <c r="N1210" s="4"/>
      <c r="O1210" s="4"/>
      <c r="P1210" s="4"/>
    </row>
    <row r="1211" spans="5:16" x14ac:dyDescent="0.25">
      <c r="E1211" s="4"/>
      <c r="G1211" s="33"/>
      <c r="H1211" s="33"/>
      <c r="M1211" s="4"/>
      <c r="N1211" s="4"/>
      <c r="O1211" s="4"/>
      <c r="P1211" s="4"/>
    </row>
  </sheetData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79"/>
  <sheetViews>
    <sheetView workbookViewId="0">
      <pane ySplit="1" topLeftCell="A6951" activePane="bottomLeft" state="frozen"/>
      <selection pane="bottomLeft" activeCell="Z15" sqref="Z14:Z15"/>
    </sheetView>
  </sheetViews>
  <sheetFormatPr defaultRowHeight="15" x14ac:dyDescent="0.25"/>
  <cols>
    <col min="1" max="1" width="8.7109375" style="64" bestFit="1" customWidth="1"/>
    <col min="2" max="2" width="17" style="14" bestFit="1" customWidth="1"/>
    <col min="3" max="3" width="4.7109375" style="4" bestFit="1" customWidth="1"/>
    <col min="4" max="4" width="14.28515625" style="180" customWidth="1"/>
    <col min="5" max="5" width="6.5703125" style="180" bestFit="1" customWidth="1"/>
    <col min="6" max="6" width="9" style="4" bestFit="1" customWidth="1"/>
    <col min="7" max="7" width="9" style="6" bestFit="1" customWidth="1"/>
    <col min="8" max="8" width="11.140625" style="21" bestFit="1" customWidth="1"/>
    <col min="9" max="9" width="7.5703125" style="61" bestFit="1" customWidth="1"/>
    <col min="10" max="10" width="10.28515625" style="34" bestFit="1" customWidth="1"/>
    <col min="11" max="11" width="10.28515625" style="69" bestFit="1" customWidth="1"/>
    <col min="12" max="12" width="14" style="70" bestFit="1" customWidth="1"/>
    <col min="13" max="13" width="22.7109375" style="69" customWidth="1"/>
    <col min="14" max="14" width="15.85546875" style="70" bestFit="1" customWidth="1"/>
    <col min="15" max="15" width="18.140625" style="70" customWidth="1"/>
    <col min="16" max="16" width="18.85546875" style="4" customWidth="1"/>
    <col min="17" max="17" width="13.28515625" bestFit="1" customWidth="1"/>
    <col min="18" max="18" width="13.140625" bestFit="1" customWidth="1"/>
    <col min="19" max="19" width="9.5703125" bestFit="1" customWidth="1"/>
    <col min="20" max="20" width="19.7109375" bestFit="1" customWidth="1"/>
  </cols>
  <sheetData>
    <row r="1" spans="1:20" ht="71.25" x14ac:dyDescent="0.25">
      <c r="A1" s="203" t="s">
        <v>0</v>
      </c>
      <c r="B1" s="58" t="s">
        <v>588</v>
      </c>
      <c r="C1" s="74" t="s">
        <v>64</v>
      </c>
      <c r="D1" s="72" t="s">
        <v>602</v>
      </c>
      <c r="E1" s="72" t="s">
        <v>983</v>
      </c>
      <c r="F1" s="72" t="s">
        <v>601</v>
      </c>
      <c r="G1" s="74" t="s">
        <v>590</v>
      </c>
      <c r="H1" s="66" t="s">
        <v>603</v>
      </c>
      <c r="I1" s="67" t="s">
        <v>600</v>
      </c>
      <c r="J1" s="71" t="s">
        <v>604</v>
      </c>
      <c r="K1" s="71" t="s">
        <v>605</v>
      </c>
      <c r="L1" s="66" t="s">
        <v>599</v>
      </c>
      <c r="M1" s="67" t="s">
        <v>984</v>
      </c>
      <c r="N1" s="66" t="s">
        <v>598</v>
      </c>
      <c r="O1" s="67" t="s">
        <v>986</v>
      </c>
      <c r="P1" s="66" t="s">
        <v>985</v>
      </c>
      <c r="Q1" s="205" t="s">
        <v>987</v>
      </c>
      <c r="R1" s="205" t="s">
        <v>988</v>
      </c>
      <c r="S1" s="205" t="s">
        <v>989</v>
      </c>
      <c r="T1" s="58"/>
    </row>
    <row r="2" spans="1:20" x14ac:dyDescent="0.25">
      <c r="A2" s="59">
        <v>41289</v>
      </c>
      <c r="B2" s="14" t="s">
        <v>72</v>
      </c>
      <c r="C2" s="4">
        <v>1</v>
      </c>
      <c r="D2" s="180">
        <v>0.75</v>
      </c>
      <c r="F2" s="180">
        <v>104</v>
      </c>
      <c r="G2" s="4">
        <v>64.961200000000005</v>
      </c>
      <c r="H2" s="6">
        <f t="shared" ref="H2:H65" si="0">((+F2/100)^2)*PI()</f>
        <v>3.3979466141227208</v>
      </c>
      <c r="I2" s="21">
        <f t="shared" ref="I2:K49" si="1">+H2*64.96120126</f>
        <v>220.73469387076162</v>
      </c>
      <c r="J2" s="34">
        <f t="shared" ref="J2:J65" si="2">((+D2/200)^2)*PI()</f>
        <v>4.4178646691106464E-5</v>
      </c>
      <c r="K2" s="34">
        <f t="shared" si="1"/>
        <v>2.8698979590954E-3</v>
      </c>
      <c r="L2" s="69">
        <f t="shared" ref="L2:L7" si="3">0.17758*(D2^2.299)</f>
        <v>9.1655788132470856E-2</v>
      </c>
      <c r="M2" s="69">
        <f t="shared" ref="M2:M65" si="4">IF(D2&lt;3,795.7747*L2*0.001,64.9612*L2*0.001)</f>
        <v>7.2937357304380557E-2</v>
      </c>
      <c r="N2" s="68">
        <f t="shared" ref="N2:N65" si="5">1.28*(D2^1.17)</f>
        <v>0.91417985696531945</v>
      </c>
      <c r="O2" s="69">
        <f t="shared" ref="O2:O65" si="6">IF(D2&lt;3,795.7747*N2*0.001,64.9612*N2*0.001)</f>
        <v>0.72748120142262007</v>
      </c>
      <c r="P2" s="68">
        <f>+M2+O2</f>
        <v>0.80041855872700063</v>
      </c>
      <c r="Q2" s="6">
        <f>M2*0.48</f>
        <v>3.5009931506102668E-2</v>
      </c>
      <c r="R2" s="6">
        <f>O2*0.39</f>
        <v>0.28371766855482183</v>
      </c>
      <c r="S2" s="6">
        <f>Q2+R2</f>
        <v>0.31872760006092449</v>
      </c>
    </row>
    <row r="3" spans="1:20" x14ac:dyDescent="0.25">
      <c r="A3" s="59">
        <v>41289</v>
      </c>
      <c r="B3" s="14" t="s">
        <v>72</v>
      </c>
      <c r="C3" s="4">
        <v>1</v>
      </c>
      <c r="D3" s="180">
        <v>0.5</v>
      </c>
      <c r="F3" s="180">
        <v>92</v>
      </c>
      <c r="G3" s="4">
        <v>64.961200000000005</v>
      </c>
      <c r="H3" s="6">
        <f t="shared" si="0"/>
        <v>2.6590440219984011</v>
      </c>
      <c r="I3" s="21">
        <f t="shared" si="1"/>
        <v>172.73469387223798</v>
      </c>
      <c r="J3" s="34">
        <f t="shared" si="2"/>
        <v>1.9634954084936207E-5</v>
      </c>
      <c r="K3" s="34">
        <f t="shared" si="1"/>
        <v>1.2755102040424E-3</v>
      </c>
      <c r="L3" s="69">
        <f t="shared" si="3"/>
        <v>3.6084948650093887E-2</v>
      </c>
      <c r="M3" s="69">
        <f t="shared" si="4"/>
        <v>2.8715489186543871E-2</v>
      </c>
      <c r="N3" s="68">
        <f t="shared" si="5"/>
        <v>0.56885931594660488</v>
      </c>
      <c r="O3" s="69">
        <f t="shared" si="6"/>
        <v>0.45268385148961476</v>
      </c>
      <c r="P3" s="68">
        <f t="shared" ref="P3:P66" si="7">+M3+O3</f>
        <v>0.48139934067615864</v>
      </c>
      <c r="Q3" s="6">
        <f t="shared" ref="Q3:Q66" si="8">M3*0.48</f>
        <v>1.3783434809541058E-2</v>
      </c>
      <c r="R3" s="6">
        <f t="shared" ref="R3:R66" si="9">O3*0.39</f>
        <v>0.17654670208094977</v>
      </c>
      <c r="S3" s="6">
        <f t="shared" ref="S3:S66" si="10">Q3+R3</f>
        <v>0.19033013689049083</v>
      </c>
    </row>
    <row r="4" spans="1:20" x14ac:dyDescent="0.25">
      <c r="A4" s="59">
        <v>41289</v>
      </c>
      <c r="B4" s="14" t="s">
        <v>72</v>
      </c>
      <c r="C4" s="4">
        <v>1</v>
      </c>
      <c r="D4" s="180">
        <v>9</v>
      </c>
      <c r="F4" s="180">
        <v>375</v>
      </c>
      <c r="G4" s="4">
        <v>64.961200000000005</v>
      </c>
      <c r="H4" s="6">
        <f t="shared" si="0"/>
        <v>44.178646691106465</v>
      </c>
      <c r="I4" s="21">
        <f t="shared" si="1"/>
        <v>2869.8979590954</v>
      </c>
      <c r="J4" s="34">
        <f t="shared" si="2"/>
        <v>6.3617251235193305E-3</v>
      </c>
      <c r="K4" s="34">
        <f t="shared" si="1"/>
        <v>0.41326530610973755</v>
      </c>
      <c r="L4" s="69">
        <f t="shared" si="3"/>
        <v>27.7458210460766</v>
      </c>
      <c r="M4" s="69">
        <f t="shared" si="4"/>
        <v>1.8024018301383915</v>
      </c>
      <c r="N4" s="68">
        <f t="shared" si="5"/>
        <v>16.73684929877896</v>
      </c>
      <c r="O4" s="69">
        <f t="shared" si="6"/>
        <v>1.0872458146678399</v>
      </c>
      <c r="P4" s="68">
        <f t="shared" si="7"/>
        <v>2.8896476448062316</v>
      </c>
      <c r="Q4" s="6">
        <f t="shared" si="8"/>
        <v>0.86515287846642785</v>
      </c>
      <c r="R4" s="6">
        <f t="shared" si="9"/>
        <v>0.42402586772045758</v>
      </c>
      <c r="S4" s="6">
        <f t="shared" si="10"/>
        <v>1.2891787461868853</v>
      </c>
    </row>
    <row r="5" spans="1:20" x14ac:dyDescent="0.25">
      <c r="A5" s="59">
        <v>41289</v>
      </c>
      <c r="B5" s="14" t="s">
        <v>72</v>
      </c>
      <c r="C5" s="4">
        <v>1</v>
      </c>
      <c r="D5" s="180">
        <v>0.8</v>
      </c>
      <c r="F5" s="180">
        <v>60</v>
      </c>
      <c r="G5" s="4">
        <v>64.961200000000005</v>
      </c>
      <c r="H5" s="6">
        <f t="shared" si="0"/>
        <v>1.1309733552923256</v>
      </c>
      <c r="I5" s="21">
        <f t="shared" si="1"/>
        <v>73.469387752842238</v>
      </c>
      <c r="J5" s="34">
        <f t="shared" si="2"/>
        <v>5.0265482457436686E-5</v>
      </c>
      <c r="K5" s="34">
        <f t="shared" si="1"/>
        <v>3.2653061223485436E-3</v>
      </c>
      <c r="L5" s="69">
        <f t="shared" si="3"/>
        <v>0.10631582943822253</v>
      </c>
      <c r="M5" s="69">
        <f t="shared" si="4"/>
        <v>8.460344727645272E-2</v>
      </c>
      <c r="N5" s="68">
        <f t="shared" si="5"/>
        <v>0.98588271958712526</v>
      </c>
      <c r="O5" s="69">
        <f t="shared" si="6"/>
        <v>0.78454052541462871</v>
      </c>
      <c r="P5" s="68">
        <f t="shared" si="7"/>
        <v>0.86914397269108146</v>
      </c>
      <c r="Q5" s="6">
        <f t="shared" si="8"/>
        <v>4.0609654692697304E-2</v>
      </c>
      <c r="R5" s="6">
        <f t="shared" si="9"/>
        <v>0.3059708049117052</v>
      </c>
      <c r="S5" s="6">
        <f t="shared" si="10"/>
        <v>0.34658045960440248</v>
      </c>
    </row>
    <row r="6" spans="1:20" x14ac:dyDescent="0.25">
      <c r="A6" s="59">
        <v>41289</v>
      </c>
      <c r="B6" s="14" t="s">
        <v>72</v>
      </c>
      <c r="C6" s="4">
        <v>1</v>
      </c>
      <c r="D6" s="180">
        <v>1</v>
      </c>
      <c r="F6" s="180">
        <v>60</v>
      </c>
      <c r="G6" s="4">
        <v>64.961200000000005</v>
      </c>
      <c r="H6" s="6">
        <f t="shared" si="0"/>
        <v>1.1309733552923256</v>
      </c>
      <c r="I6" s="21">
        <f t="shared" si="1"/>
        <v>73.469387752842238</v>
      </c>
      <c r="J6" s="34">
        <f t="shared" si="2"/>
        <v>7.8539816339744827E-5</v>
      </c>
      <c r="K6" s="34">
        <f t="shared" si="1"/>
        <v>5.1020408161696002E-3</v>
      </c>
      <c r="L6" s="69">
        <f t="shared" si="3"/>
        <v>0.17757999999999999</v>
      </c>
      <c r="M6" s="69">
        <f t="shared" si="4"/>
        <v>0.141313671226</v>
      </c>
      <c r="N6" s="68">
        <f t="shared" si="5"/>
        <v>1.28</v>
      </c>
      <c r="O6" s="69">
        <f t="shared" si="6"/>
        <v>1.0185916160000001</v>
      </c>
      <c r="P6" s="68">
        <f t="shared" si="7"/>
        <v>1.1599052872260001</v>
      </c>
      <c r="Q6" s="6">
        <f t="shared" si="8"/>
        <v>6.7830562188479993E-2</v>
      </c>
      <c r="R6" s="6">
        <f t="shared" si="9"/>
        <v>0.39725073024000007</v>
      </c>
      <c r="S6" s="6">
        <f t="shared" si="10"/>
        <v>0.46508129242848006</v>
      </c>
    </row>
    <row r="7" spans="1:20" x14ac:dyDescent="0.25">
      <c r="A7" s="59">
        <v>41289</v>
      </c>
      <c r="B7" s="14" t="s">
        <v>72</v>
      </c>
      <c r="C7" s="4">
        <v>1</v>
      </c>
      <c r="D7" s="180">
        <v>0.6</v>
      </c>
      <c r="F7" s="180">
        <v>59</v>
      </c>
      <c r="G7" s="4">
        <v>64.961200000000005</v>
      </c>
      <c r="H7" s="6">
        <f t="shared" si="0"/>
        <v>1.0935884027146068</v>
      </c>
      <c r="I7" s="21">
        <f t="shared" si="1"/>
        <v>71.040816324345499</v>
      </c>
      <c r="J7" s="34">
        <f t="shared" si="2"/>
        <v>2.8274333882308137E-5</v>
      </c>
      <c r="K7" s="34">
        <f t="shared" si="1"/>
        <v>1.836734693821056E-3</v>
      </c>
      <c r="L7" s="69">
        <f t="shared" si="3"/>
        <v>5.4873640827332065E-2</v>
      </c>
      <c r="M7" s="69">
        <f t="shared" si="4"/>
        <v>4.366705506727793E-2</v>
      </c>
      <c r="N7" s="68">
        <f t="shared" si="5"/>
        <v>0.70412040904432671</v>
      </c>
      <c r="O7" s="69">
        <f t="shared" si="6"/>
        <v>0.56032120727112644</v>
      </c>
      <c r="P7" s="68">
        <f t="shared" si="7"/>
        <v>0.60398826233840441</v>
      </c>
      <c r="Q7" s="6">
        <f t="shared" si="8"/>
        <v>2.0960186432293405E-2</v>
      </c>
      <c r="R7" s="6">
        <f t="shared" si="9"/>
        <v>0.21852527083573933</v>
      </c>
      <c r="S7" s="6">
        <f t="shared" si="10"/>
        <v>0.23948545726803275</v>
      </c>
    </row>
    <row r="8" spans="1:20" x14ac:dyDescent="0.25">
      <c r="A8" s="59">
        <v>41289</v>
      </c>
      <c r="B8" s="14" t="s">
        <v>72</v>
      </c>
      <c r="C8" s="4">
        <v>1</v>
      </c>
      <c r="D8" s="180">
        <v>1.5</v>
      </c>
      <c r="F8" s="180">
        <v>70</v>
      </c>
      <c r="G8" s="4">
        <v>64.961200000000005</v>
      </c>
      <c r="H8" s="6">
        <f t="shared" si="0"/>
        <v>1.5393804002589984</v>
      </c>
      <c r="I8" s="21">
        <f t="shared" si="1"/>
        <v>99.999999996924146</v>
      </c>
      <c r="J8" s="34">
        <f t="shared" si="2"/>
        <v>1.7671458676442585E-4</v>
      </c>
      <c r="K8" s="34">
        <f t="shared" si="1"/>
        <v>1.14795918363816E-2</v>
      </c>
      <c r="L8" s="69">
        <f t="shared" ref="L8:L70" si="11">0.17758*(D8^2.299)</f>
        <v>0.45105329134289407</v>
      </c>
      <c r="M8" s="69">
        <f t="shared" si="4"/>
        <v>0.35893679760240416</v>
      </c>
      <c r="N8" s="68">
        <f t="shared" si="5"/>
        <v>2.0570116092208695</v>
      </c>
      <c r="O8" s="69">
        <f t="shared" si="6"/>
        <v>1.6369177962242547</v>
      </c>
      <c r="P8" s="68">
        <f t="shared" si="7"/>
        <v>1.995854593826659</v>
      </c>
      <c r="Q8" s="6">
        <f t="shared" si="8"/>
        <v>0.17228966284915398</v>
      </c>
      <c r="R8" s="6">
        <f t="shared" si="9"/>
        <v>0.63839794052745935</v>
      </c>
      <c r="S8" s="6">
        <f t="shared" si="10"/>
        <v>0.81068760337661327</v>
      </c>
    </row>
    <row r="9" spans="1:20" x14ac:dyDescent="0.25">
      <c r="A9" s="59">
        <v>41289</v>
      </c>
      <c r="B9" s="14" t="s">
        <v>72</v>
      </c>
      <c r="C9" s="4">
        <v>1</v>
      </c>
      <c r="D9" s="180">
        <v>0.6</v>
      </c>
      <c r="F9" s="180">
        <v>28</v>
      </c>
      <c r="G9" s="4">
        <v>64.961200000000005</v>
      </c>
      <c r="H9" s="6">
        <f t="shared" si="0"/>
        <v>0.2463008640414398</v>
      </c>
      <c r="I9" s="21">
        <f t="shared" si="1"/>
        <v>15.999999999507867</v>
      </c>
      <c r="J9" s="34">
        <f t="shared" si="2"/>
        <v>2.8274333882308137E-5</v>
      </c>
      <c r="K9" s="34">
        <f t="shared" si="1"/>
        <v>1.836734693821056E-3</v>
      </c>
      <c r="L9" s="69">
        <f t="shared" si="11"/>
        <v>5.4873640827332065E-2</v>
      </c>
      <c r="M9" s="69">
        <f t="shared" si="4"/>
        <v>4.366705506727793E-2</v>
      </c>
      <c r="N9" s="68">
        <f t="shared" si="5"/>
        <v>0.70412040904432671</v>
      </c>
      <c r="O9" s="69">
        <f t="shared" si="6"/>
        <v>0.56032120727112644</v>
      </c>
      <c r="P9" s="68">
        <f t="shared" si="7"/>
        <v>0.60398826233840441</v>
      </c>
      <c r="Q9" s="6">
        <f t="shared" si="8"/>
        <v>2.0960186432293405E-2</v>
      </c>
      <c r="R9" s="6">
        <f t="shared" si="9"/>
        <v>0.21852527083573933</v>
      </c>
      <c r="S9" s="6">
        <f t="shared" si="10"/>
        <v>0.23948545726803275</v>
      </c>
    </row>
    <row r="10" spans="1:20" x14ac:dyDescent="0.25">
      <c r="A10" s="59">
        <v>41289</v>
      </c>
      <c r="B10" s="14" t="s">
        <v>72</v>
      </c>
      <c r="C10" s="4">
        <v>1</v>
      </c>
      <c r="D10" s="180">
        <v>0.5</v>
      </c>
      <c r="F10" s="180">
        <v>60</v>
      </c>
      <c r="G10" s="4">
        <v>64.961200000000005</v>
      </c>
      <c r="H10" s="6">
        <f t="shared" si="0"/>
        <v>1.1309733552923256</v>
      </c>
      <c r="I10" s="21">
        <f t="shared" si="1"/>
        <v>73.469387752842238</v>
      </c>
      <c r="J10" s="34">
        <f t="shared" si="2"/>
        <v>1.9634954084936207E-5</v>
      </c>
      <c r="K10" s="34">
        <f t="shared" si="1"/>
        <v>1.2755102040424E-3</v>
      </c>
      <c r="L10" s="69">
        <f t="shared" si="11"/>
        <v>3.6084948650093887E-2</v>
      </c>
      <c r="M10" s="69">
        <f t="shared" si="4"/>
        <v>2.8715489186543871E-2</v>
      </c>
      <c r="N10" s="68">
        <f t="shared" si="5"/>
        <v>0.56885931594660488</v>
      </c>
      <c r="O10" s="69">
        <f t="shared" si="6"/>
        <v>0.45268385148961476</v>
      </c>
      <c r="P10" s="68">
        <f t="shared" si="7"/>
        <v>0.48139934067615864</v>
      </c>
      <c r="Q10" s="6">
        <f t="shared" si="8"/>
        <v>1.3783434809541058E-2</v>
      </c>
      <c r="R10" s="6">
        <f t="shared" si="9"/>
        <v>0.17654670208094977</v>
      </c>
      <c r="S10" s="6">
        <f t="shared" si="10"/>
        <v>0.19033013689049083</v>
      </c>
    </row>
    <row r="11" spans="1:20" x14ac:dyDescent="0.25">
      <c r="A11" s="59">
        <v>41289</v>
      </c>
      <c r="B11" s="14" t="s">
        <v>72</v>
      </c>
      <c r="C11" s="4">
        <v>1</v>
      </c>
      <c r="D11" s="180">
        <v>0.7</v>
      </c>
      <c r="F11" s="180">
        <v>34</v>
      </c>
      <c r="G11" s="4">
        <v>64.961200000000005</v>
      </c>
      <c r="H11" s="6">
        <f t="shared" si="0"/>
        <v>0.36316811075498018</v>
      </c>
      <c r="I11" s="21">
        <f t="shared" si="1"/>
        <v>23.591836733968236</v>
      </c>
      <c r="J11" s="34">
        <f t="shared" si="2"/>
        <v>3.8484510006474958E-5</v>
      </c>
      <c r="K11" s="34">
        <f t="shared" si="1"/>
        <v>2.4999999999231037E-3</v>
      </c>
      <c r="L11" s="69">
        <f t="shared" si="11"/>
        <v>7.8212189822710151E-2</v>
      </c>
      <c r="M11" s="69">
        <f t="shared" si="4"/>
        <v>6.2239281892510226E-2</v>
      </c>
      <c r="N11" s="68">
        <f t="shared" si="5"/>
        <v>0.84328558468955028</v>
      </c>
      <c r="O11" s="69">
        <f t="shared" si="6"/>
        <v>0.67106533317065153</v>
      </c>
      <c r="P11" s="68">
        <f t="shared" si="7"/>
        <v>0.7333046150631618</v>
      </c>
      <c r="Q11" s="6">
        <f t="shared" si="8"/>
        <v>2.9874855308404908E-2</v>
      </c>
      <c r="R11" s="6">
        <f t="shared" si="9"/>
        <v>0.26171547993655409</v>
      </c>
      <c r="S11" s="6">
        <f t="shared" si="10"/>
        <v>0.29159033524495898</v>
      </c>
    </row>
    <row r="12" spans="1:20" x14ac:dyDescent="0.25">
      <c r="A12" s="59">
        <v>41289</v>
      </c>
      <c r="B12" s="14" t="s">
        <v>72</v>
      </c>
      <c r="C12" s="4">
        <v>1</v>
      </c>
      <c r="D12" s="180">
        <v>0.7</v>
      </c>
      <c r="F12" s="180">
        <v>64</v>
      </c>
      <c r="G12" s="4">
        <v>64.961200000000005</v>
      </c>
      <c r="H12" s="6">
        <f t="shared" si="0"/>
        <v>1.2867963509103792</v>
      </c>
      <c r="I12" s="21">
        <f t="shared" si="1"/>
        <v>83.591836732122729</v>
      </c>
      <c r="J12" s="34">
        <f t="shared" si="2"/>
        <v>3.8484510006474958E-5</v>
      </c>
      <c r="K12" s="34">
        <f t="shared" si="1"/>
        <v>2.4999999999231037E-3</v>
      </c>
      <c r="L12" s="69">
        <f t="shared" si="11"/>
        <v>7.8212189822710151E-2</v>
      </c>
      <c r="M12" s="69">
        <f t="shared" si="4"/>
        <v>6.2239281892510226E-2</v>
      </c>
      <c r="N12" s="68">
        <f t="shared" si="5"/>
        <v>0.84328558468955028</v>
      </c>
      <c r="O12" s="69">
        <f t="shared" si="6"/>
        <v>0.67106533317065153</v>
      </c>
      <c r="P12" s="68">
        <f t="shared" si="7"/>
        <v>0.7333046150631618</v>
      </c>
      <c r="Q12" s="6">
        <f t="shared" si="8"/>
        <v>2.9874855308404908E-2</v>
      </c>
      <c r="R12" s="6">
        <f t="shared" si="9"/>
        <v>0.26171547993655409</v>
      </c>
      <c r="S12" s="6">
        <f t="shared" si="10"/>
        <v>0.29159033524495898</v>
      </c>
    </row>
    <row r="13" spans="1:20" x14ac:dyDescent="0.25">
      <c r="A13" s="59">
        <v>41289</v>
      </c>
      <c r="B13" s="14" t="s">
        <v>72</v>
      </c>
      <c r="C13" s="4">
        <v>1</v>
      </c>
      <c r="D13" s="180">
        <v>0.4</v>
      </c>
      <c r="F13" s="180">
        <v>59</v>
      </c>
      <c r="G13" s="4">
        <v>64.961200000000005</v>
      </c>
      <c r="H13" s="6">
        <f t="shared" si="0"/>
        <v>1.0935884027146068</v>
      </c>
      <c r="I13" s="21">
        <f t="shared" si="1"/>
        <v>71.040816324345499</v>
      </c>
      <c r="J13" s="34">
        <f t="shared" si="2"/>
        <v>1.2566370614359172E-5</v>
      </c>
      <c r="K13" s="34">
        <f t="shared" si="1"/>
        <v>8.1632653058713589E-4</v>
      </c>
      <c r="L13" s="69">
        <f t="shared" si="11"/>
        <v>2.1603791226322788E-2</v>
      </c>
      <c r="M13" s="69">
        <f t="shared" si="4"/>
        <v>1.7191750481989652E-2</v>
      </c>
      <c r="N13" s="68">
        <f t="shared" si="5"/>
        <v>0.43814731989680517</v>
      </c>
      <c r="O13" s="69">
        <f t="shared" si="6"/>
        <v>0.34866655204668418</v>
      </c>
      <c r="P13" s="68">
        <f t="shared" si="7"/>
        <v>0.36585830252867385</v>
      </c>
      <c r="Q13" s="6">
        <f t="shared" si="8"/>
        <v>8.2520402313550328E-3</v>
      </c>
      <c r="R13" s="6">
        <f t="shared" si="9"/>
        <v>0.13597995529820683</v>
      </c>
      <c r="S13" s="6">
        <f t="shared" si="10"/>
        <v>0.14423199552956187</v>
      </c>
    </row>
    <row r="14" spans="1:20" x14ac:dyDescent="0.25">
      <c r="A14" s="59">
        <v>41289</v>
      </c>
      <c r="B14" s="14" t="s">
        <v>72</v>
      </c>
      <c r="C14" s="4">
        <v>1</v>
      </c>
      <c r="D14" s="180">
        <v>1.7</v>
      </c>
      <c r="F14" s="180">
        <v>55</v>
      </c>
      <c r="G14" s="4">
        <v>64.961200000000005</v>
      </c>
      <c r="H14" s="6">
        <f t="shared" si="0"/>
        <v>0.9503317777109126</v>
      </c>
      <c r="I14" s="21">
        <f t="shared" si="1"/>
        <v>61.734693875652169</v>
      </c>
      <c r="J14" s="34">
        <f t="shared" si="2"/>
        <v>2.2698006922186259E-4</v>
      </c>
      <c r="K14" s="34">
        <f t="shared" si="1"/>
        <v>1.4744897958730145E-2</v>
      </c>
      <c r="L14" s="69">
        <f t="shared" si="11"/>
        <v>0.60144528125594432</v>
      </c>
      <c r="M14" s="69">
        <f t="shared" si="4"/>
        <v>0.47861493825786477</v>
      </c>
      <c r="N14" s="68">
        <f t="shared" si="5"/>
        <v>2.3814156735674734</v>
      </c>
      <c r="O14" s="69">
        <f t="shared" si="6"/>
        <v>1.8950703432084544</v>
      </c>
      <c r="P14" s="68">
        <f t="shared" si="7"/>
        <v>2.3736852814663192</v>
      </c>
      <c r="Q14" s="6">
        <f t="shared" si="8"/>
        <v>0.22973517036377508</v>
      </c>
      <c r="R14" s="6">
        <f t="shared" si="9"/>
        <v>0.73907743385129721</v>
      </c>
      <c r="S14" s="6">
        <f t="shared" si="10"/>
        <v>0.96881260421507231</v>
      </c>
    </row>
    <row r="15" spans="1:20" x14ac:dyDescent="0.25">
      <c r="A15" s="59">
        <v>41289</v>
      </c>
      <c r="B15" s="14" t="s">
        <v>72</v>
      </c>
      <c r="C15" s="4">
        <v>1</v>
      </c>
      <c r="D15" s="180">
        <v>1.1000000000000001</v>
      </c>
      <c r="F15" s="180">
        <v>47</v>
      </c>
      <c r="G15" s="4">
        <v>64.961200000000005</v>
      </c>
      <c r="H15" s="6">
        <f t="shared" si="0"/>
        <v>0.69397781717798523</v>
      </c>
      <c r="I15" s="21">
        <f t="shared" si="1"/>
        <v>45.081632651674582</v>
      </c>
      <c r="J15" s="34">
        <f t="shared" si="2"/>
        <v>9.503317777109126E-5</v>
      </c>
      <c r="K15" s="34">
        <f t="shared" si="1"/>
        <v>6.1734693875652169E-3</v>
      </c>
      <c r="L15" s="69">
        <f t="shared" si="11"/>
        <v>0.2210832472489353</v>
      </c>
      <c r="M15" s="69">
        <f t="shared" si="4"/>
        <v>0.17593245475454733</v>
      </c>
      <c r="N15" s="68">
        <f t="shared" si="5"/>
        <v>1.4309992669393452</v>
      </c>
      <c r="O15" s="69">
        <f t="shared" si="6"/>
        <v>1.1387530123488776</v>
      </c>
      <c r="P15" s="68">
        <f t="shared" si="7"/>
        <v>1.3146854671034249</v>
      </c>
      <c r="Q15" s="6">
        <f t="shared" si="8"/>
        <v>8.4447578282182717E-2</v>
      </c>
      <c r="R15" s="6">
        <f t="shared" si="9"/>
        <v>0.44411367481606229</v>
      </c>
      <c r="S15" s="6">
        <f t="shared" si="10"/>
        <v>0.52856125309824498</v>
      </c>
    </row>
    <row r="16" spans="1:20" x14ac:dyDescent="0.25">
      <c r="A16" s="59">
        <v>41289</v>
      </c>
      <c r="B16" s="14" t="s">
        <v>72</v>
      </c>
      <c r="C16" s="4">
        <v>1</v>
      </c>
      <c r="D16" s="180">
        <v>1.2</v>
      </c>
      <c r="F16" s="180">
        <v>48</v>
      </c>
      <c r="G16" s="4">
        <v>64.961200000000005</v>
      </c>
      <c r="H16" s="6">
        <f t="shared" si="0"/>
        <v>0.7238229473870883</v>
      </c>
      <c r="I16" s="21">
        <f t="shared" si="1"/>
        <v>47.020408161819034</v>
      </c>
      <c r="J16" s="34">
        <f t="shared" si="2"/>
        <v>1.1309733552923255E-4</v>
      </c>
      <c r="K16" s="34">
        <f t="shared" si="1"/>
        <v>7.3469387752842239E-3</v>
      </c>
      <c r="L16" s="69">
        <f t="shared" si="11"/>
        <v>0.27004226145939869</v>
      </c>
      <c r="M16" s="69">
        <f t="shared" si="4"/>
        <v>0.2148927996001746</v>
      </c>
      <c r="N16" s="68">
        <f t="shared" si="5"/>
        <v>1.5843532808757497</v>
      </c>
      <c r="O16" s="69">
        <f t="shared" si="6"/>
        <v>1.2607882567829156</v>
      </c>
      <c r="P16" s="68">
        <f t="shared" si="7"/>
        <v>1.4756810563830902</v>
      </c>
      <c r="Q16" s="6">
        <f t="shared" si="8"/>
        <v>0.1031485438080838</v>
      </c>
      <c r="R16" s="6">
        <f t="shared" si="9"/>
        <v>0.49170742014533708</v>
      </c>
      <c r="S16" s="6">
        <f t="shared" si="10"/>
        <v>0.59485596395342089</v>
      </c>
    </row>
    <row r="17" spans="1:19" x14ac:dyDescent="0.25">
      <c r="A17" s="59">
        <v>41289</v>
      </c>
      <c r="B17" s="14" t="s">
        <v>72</v>
      </c>
      <c r="C17" s="4">
        <v>1</v>
      </c>
      <c r="D17" s="180">
        <v>1.7</v>
      </c>
      <c r="F17" s="180">
        <v>70</v>
      </c>
      <c r="G17" s="4">
        <v>64.961200000000005</v>
      </c>
      <c r="H17" s="6">
        <f t="shared" si="0"/>
        <v>1.5393804002589984</v>
      </c>
      <c r="I17" s="21">
        <f t="shared" si="1"/>
        <v>99.999999996924146</v>
      </c>
      <c r="J17" s="34">
        <f t="shared" si="2"/>
        <v>2.2698006922186259E-4</v>
      </c>
      <c r="K17" s="34">
        <f t="shared" si="1"/>
        <v>1.4744897958730145E-2</v>
      </c>
      <c r="L17" s="69">
        <f t="shared" si="11"/>
        <v>0.60144528125594432</v>
      </c>
      <c r="M17" s="69">
        <f t="shared" si="4"/>
        <v>0.47861493825786477</v>
      </c>
      <c r="N17" s="68">
        <f t="shared" si="5"/>
        <v>2.3814156735674734</v>
      </c>
      <c r="O17" s="69">
        <f t="shared" si="6"/>
        <v>1.8950703432084544</v>
      </c>
      <c r="P17" s="68">
        <f t="shared" si="7"/>
        <v>2.3736852814663192</v>
      </c>
      <c r="Q17" s="6">
        <f t="shared" si="8"/>
        <v>0.22973517036377508</v>
      </c>
      <c r="R17" s="6">
        <f t="shared" si="9"/>
        <v>0.73907743385129721</v>
      </c>
      <c r="S17" s="6">
        <f t="shared" si="10"/>
        <v>0.96881260421507231</v>
      </c>
    </row>
    <row r="18" spans="1:19" x14ac:dyDescent="0.25">
      <c r="A18" s="59">
        <v>41289</v>
      </c>
      <c r="B18" s="14" t="s">
        <v>72</v>
      </c>
      <c r="C18" s="4">
        <v>1</v>
      </c>
      <c r="D18" s="180">
        <v>0.6</v>
      </c>
      <c r="F18" s="180">
        <v>59</v>
      </c>
      <c r="G18" s="4">
        <v>64.961200000000005</v>
      </c>
      <c r="H18" s="6">
        <f t="shared" si="0"/>
        <v>1.0935884027146068</v>
      </c>
      <c r="I18" s="21">
        <f t="shared" si="1"/>
        <v>71.040816324345499</v>
      </c>
      <c r="J18" s="34">
        <f t="shared" si="2"/>
        <v>2.8274333882308137E-5</v>
      </c>
      <c r="K18" s="34">
        <f t="shared" si="1"/>
        <v>1.836734693821056E-3</v>
      </c>
      <c r="L18" s="69">
        <f t="shared" si="11"/>
        <v>5.4873640827332065E-2</v>
      </c>
      <c r="M18" s="69">
        <f t="shared" si="4"/>
        <v>4.366705506727793E-2</v>
      </c>
      <c r="N18" s="68">
        <f t="shared" si="5"/>
        <v>0.70412040904432671</v>
      </c>
      <c r="O18" s="69">
        <f t="shared" si="6"/>
        <v>0.56032120727112644</v>
      </c>
      <c r="P18" s="68">
        <f t="shared" si="7"/>
        <v>0.60398826233840441</v>
      </c>
      <c r="Q18" s="6">
        <f t="shared" si="8"/>
        <v>2.0960186432293405E-2</v>
      </c>
      <c r="R18" s="6">
        <f t="shared" si="9"/>
        <v>0.21852527083573933</v>
      </c>
      <c r="S18" s="6">
        <f t="shared" si="10"/>
        <v>0.23948545726803275</v>
      </c>
    </row>
    <row r="19" spans="1:19" x14ac:dyDescent="0.25">
      <c r="A19" s="59">
        <v>41289</v>
      </c>
      <c r="B19" s="14" t="s">
        <v>72</v>
      </c>
      <c r="C19" s="4">
        <v>1</v>
      </c>
      <c r="D19" s="180">
        <v>2</v>
      </c>
      <c r="F19" s="180">
        <v>90</v>
      </c>
      <c r="G19" s="4">
        <v>64.961200000000005</v>
      </c>
      <c r="H19" s="6">
        <f t="shared" si="0"/>
        <v>2.5446900494077327</v>
      </c>
      <c r="I19" s="21">
        <f t="shared" si="1"/>
        <v>165.30612244389505</v>
      </c>
      <c r="J19" s="34">
        <f t="shared" si="2"/>
        <v>3.1415926535897931E-4</v>
      </c>
      <c r="K19" s="34">
        <f t="shared" si="1"/>
        <v>2.0408163264678401E-2</v>
      </c>
      <c r="L19" s="69">
        <f t="shared" si="11"/>
        <v>0.87390054800363282</v>
      </c>
      <c r="M19" s="69">
        <f t="shared" si="4"/>
        <v>0.69542794641742656</v>
      </c>
      <c r="N19" s="68">
        <f t="shared" si="5"/>
        <v>2.880149720803352</v>
      </c>
      <c r="O19" s="69">
        <f t="shared" si="6"/>
        <v>2.2919502800273714</v>
      </c>
      <c r="P19" s="68">
        <f t="shared" si="7"/>
        <v>2.9873782264447981</v>
      </c>
      <c r="Q19" s="6">
        <f t="shared" si="8"/>
        <v>0.33380541428036475</v>
      </c>
      <c r="R19" s="6">
        <f t="shared" si="9"/>
        <v>0.89386060921067489</v>
      </c>
      <c r="S19" s="6">
        <f t="shared" si="10"/>
        <v>1.2276660234910397</v>
      </c>
    </row>
    <row r="20" spans="1:19" x14ac:dyDescent="0.25">
      <c r="A20" s="59">
        <v>41289</v>
      </c>
      <c r="B20" s="14" t="s">
        <v>72</v>
      </c>
      <c r="C20" s="4">
        <v>1</v>
      </c>
      <c r="D20" s="180">
        <v>1</v>
      </c>
      <c r="F20" s="180">
        <v>45</v>
      </c>
      <c r="G20" s="4">
        <v>64.961200000000005</v>
      </c>
      <c r="H20" s="6">
        <f t="shared" si="0"/>
        <v>0.63617251235193317</v>
      </c>
      <c r="I20" s="21">
        <f t="shared" si="1"/>
        <v>41.326530610973762</v>
      </c>
      <c r="J20" s="34">
        <f t="shared" si="2"/>
        <v>7.8539816339744827E-5</v>
      </c>
      <c r="K20" s="34">
        <f t="shared" si="1"/>
        <v>5.1020408161696002E-3</v>
      </c>
      <c r="L20" s="69">
        <f t="shared" si="11"/>
        <v>0.17757999999999999</v>
      </c>
      <c r="M20" s="69">
        <f t="shared" si="4"/>
        <v>0.141313671226</v>
      </c>
      <c r="N20" s="68">
        <f t="shared" si="5"/>
        <v>1.28</v>
      </c>
      <c r="O20" s="69">
        <f t="shared" si="6"/>
        <v>1.0185916160000001</v>
      </c>
      <c r="P20" s="68">
        <f t="shared" si="7"/>
        <v>1.1599052872260001</v>
      </c>
      <c r="Q20" s="6">
        <f t="shared" si="8"/>
        <v>6.7830562188479993E-2</v>
      </c>
      <c r="R20" s="6">
        <f t="shared" si="9"/>
        <v>0.39725073024000007</v>
      </c>
      <c r="S20" s="6">
        <f t="shared" si="10"/>
        <v>0.46508129242848006</v>
      </c>
    </row>
    <row r="21" spans="1:19" x14ac:dyDescent="0.25">
      <c r="A21" s="59">
        <v>41289</v>
      </c>
      <c r="B21" s="14" t="s">
        <v>72</v>
      </c>
      <c r="C21" s="4">
        <v>1</v>
      </c>
      <c r="D21" s="180">
        <v>1.1000000000000001</v>
      </c>
      <c r="F21" s="180">
        <v>75</v>
      </c>
      <c r="G21" s="4">
        <v>64.961200000000005</v>
      </c>
      <c r="H21" s="6">
        <f t="shared" si="0"/>
        <v>1.7671458676442586</v>
      </c>
      <c r="I21" s="21">
        <f t="shared" si="1"/>
        <v>114.795918363816</v>
      </c>
      <c r="J21" s="34">
        <f t="shared" si="2"/>
        <v>9.503317777109126E-5</v>
      </c>
      <c r="K21" s="34">
        <f t="shared" si="1"/>
        <v>6.1734693875652169E-3</v>
      </c>
      <c r="L21" s="69">
        <f t="shared" si="11"/>
        <v>0.2210832472489353</v>
      </c>
      <c r="M21" s="69">
        <f t="shared" si="4"/>
        <v>0.17593245475454733</v>
      </c>
      <c r="N21" s="68">
        <f t="shared" si="5"/>
        <v>1.4309992669393452</v>
      </c>
      <c r="O21" s="69">
        <f t="shared" si="6"/>
        <v>1.1387530123488776</v>
      </c>
      <c r="P21" s="68">
        <f t="shared" si="7"/>
        <v>1.3146854671034249</v>
      </c>
      <c r="Q21" s="6">
        <f t="shared" si="8"/>
        <v>8.4447578282182717E-2</v>
      </c>
      <c r="R21" s="6">
        <f t="shared" si="9"/>
        <v>0.44411367481606229</v>
      </c>
      <c r="S21" s="6">
        <f t="shared" si="10"/>
        <v>0.52856125309824498</v>
      </c>
    </row>
    <row r="22" spans="1:19" x14ac:dyDescent="0.25">
      <c r="A22" s="59">
        <v>41289</v>
      </c>
      <c r="B22" s="14" t="s">
        <v>72</v>
      </c>
      <c r="C22" s="4">
        <v>1</v>
      </c>
      <c r="D22" s="180">
        <v>1.2</v>
      </c>
      <c r="F22" s="180">
        <v>40</v>
      </c>
      <c r="G22" s="4">
        <v>64.961200000000005</v>
      </c>
      <c r="H22" s="6">
        <f t="shared" si="0"/>
        <v>0.50265482457436694</v>
      </c>
      <c r="I22" s="21">
        <f t="shared" si="1"/>
        <v>32.653061223485444</v>
      </c>
      <c r="J22" s="34">
        <f t="shared" si="2"/>
        <v>1.1309733552923255E-4</v>
      </c>
      <c r="K22" s="34">
        <f t="shared" si="1"/>
        <v>7.3469387752842239E-3</v>
      </c>
      <c r="L22" s="69">
        <f t="shared" si="11"/>
        <v>0.27004226145939869</v>
      </c>
      <c r="M22" s="69">
        <f t="shared" si="4"/>
        <v>0.2148927996001746</v>
      </c>
      <c r="N22" s="68">
        <f t="shared" si="5"/>
        <v>1.5843532808757497</v>
      </c>
      <c r="O22" s="69">
        <f t="shared" si="6"/>
        <v>1.2607882567829156</v>
      </c>
      <c r="P22" s="68">
        <f t="shared" si="7"/>
        <v>1.4756810563830902</v>
      </c>
      <c r="Q22" s="6">
        <f t="shared" si="8"/>
        <v>0.1031485438080838</v>
      </c>
      <c r="R22" s="6">
        <f t="shared" si="9"/>
        <v>0.49170742014533708</v>
      </c>
      <c r="S22" s="6">
        <f t="shared" si="10"/>
        <v>0.59485596395342089</v>
      </c>
    </row>
    <row r="23" spans="1:19" x14ac:dyDescent="0.25">
      <c r="A23" s="59">
        <v>41289</v>
      </c>
      <c r="B23" s="14" t="s">
        <v>72</v>
      </c>
      <c r="C23" s="4">
        <v>1</v>
      </c>
      <c r="D23" s="180">
        <v>0.3</v>
      </c>
      <c r="F23" s="180">
        <v>40</v>
      </c>
      <c r="G23" s="4">
        <v>64.961200000000005</v>
      </c>
      <c r="H23" s="6">
        <f t="shared" si="0"/>
        <v>0.50265482457436694</v>
      </c>
      <c r="I23" s="21">
        <f t="shared" si="1"/>
        <v>32.653061223485444</v>
      </c>
      <c r="J23" s="34">
        <f t="shared" si="2"/>
        <v>7.0685834705770344E-6</v>
      </c>
      <c r="K23" s="34">
        <f t="shared" si="1"/>
        <v>4.5918367345526399E-4</v>
      </c>
      <c r="L23" s="69">
        <f t="shared" si="11"/>
        <v>1.1150537850534816E-2</v>
      </c>
      <c r="M23" s="69">
        <f t="shared" si="4"/>
        <v>8.8733159128479896E-3</v>
      </c>
      <c r="N23" s="68">
        <f t="shared" si="5"/>
        <v>0.31292613611953068</v>
      </c>
      <c r="O23" s="69">
        <f t="shared" si="6"/>
        <v>0.24901870209267873</v>
      </c>
      <c r="P23" s="68">
        <f t="shared" si="7"/>
        <v>0.25789201800552675</v>
      </c>
      <c r="Q23" s="6">
        <f t="shared" si="8"/>
        <v>4.2591916381670347E-3</v>
      </c>
      <c r="R23" s="6">
        <f t="shared" si="9"/>
        <v>9.7117293816144715E-2</v>
      </c>
      <c r="S23" s="6">
        <f t="shared" si="10"/>
        <v>0.10137648545431174</v>
      </c>
    </row>
    <row r="24" spans="1:19" x14ac:dyDescent="0.25">
      <c r="A24" s="59">
        <v>41289</v>
      </c>
      <c r="B24" s="14" t="s">
        <v>72</v>
      </c>
      <c r="C24" s="4">
        <v>1</v>
      </c>
      <c r="D24" s="180">
        <v>1.5</v>
      </c>
      <c r="F24" s="180">
        <v>120</v>
      </c>
      <c r="G24" s="4">
        <v>64.961200000000005</v>
      </c>
      <c r="H24" s="6">
        <f t="shared" si="0"/>
        <v>4.5238934211693023</v>
      </c>
      <c r="I24" s="21">
        <f t="shared" si="1"/>
        <v>293.87755101136895</v>
      </c>
      <c r="J24" s="34">
        <f t="shared" si="2"/>
        <v>1.7671458676442585E-4</v>
      </c>
      <c r="K24" s="34">
        <f t="shared" si="1"/>
        <v>1.14795918363816E-2</v>
      </c>
      <c r="L24" s="69">
        <f t="shared" si="11"/>
        <v>0.45105329134289407</v>
      </c>
      <c r="M24" s="69">
        <f t="shared" si="4"/>
        <v>0.35893679760240416</v>
      </c>
      <c r="N24" s="68">
        <f t="shared" si="5"/>
        <v>2.0570116092208695</v>
      </c>
      <c r="O24" s="69">
        <f t="shared" si="6"/>
        <v>1.6369177962242547</v>
      </c>
      <c r="P24" s="68">
        <f t="shared" si="7"/>
        <v>1.995854593826659</v>
      </c>
      <c r="Q24" s="6">
        <f t="shared" si="8"/>
        <v>0.17228966284915398</v>
      </c>
      <c r="R24" s="6">
        <f t="shared" si="9"/>
        <v>0.63839794052745935</v>
      </c>
      <c r="S24" s="6">
        <f t="shared" si="10"/>
        <v>0.81068760337661327</v>
      </c>
    </row>
    <row r="25" spans="1:19" x14ac:dyDescent="0.25">
      <c r="A25" s="59">
        <v>41289</v>
      </c>
      <c r="B25" s="14" t="s">
        <v>72</v>
      </c>
      <c r="C25" s="4">
        <v>1</v>
      </c>
      <c r="D25" s="180">
        <v>1.4</v>
      </c>
      <c r="F25" s="180">
        <v>96</v>
      </c>
      <c r="G25" s="4">
        <v>64.961200000000005</v>
      </c>
      <c r="H25" s="6">
        <f t="shared" si="0"/>
        <v>2.8952917895483532</v>
      </c>
      <c r="I25" s="21">
        <f t="shared" si="1"/>
        <v>188.08163264727614</v>
      </c>
      <c r="J25" s="34">
        <f t="shared" si="2"/>
        <v>1.5393804002589983E-4</v>
      </c>
      <c r="K25" s="34">
        <f t="shared" si="1"/>
        <v>9.9999999996924147E-3</v>
      </c>
      <c r="L25" s="69">
        <f t="shared" si="11"/>
        <v>0.38489512077165539</v>
      </c>
      <c r="M25" s="69">
        <f t="shared" si="4"/>
        <v>0.3062897992635279</v>
      </c>
      <c r="N25" s="68">
        <f t="shared" si="5"/>
        <v>1.8974912041414842</v>
      </c>
      <c r="O25" s="69">
        <f t="shared" si="6"/>
        <v>1.5099754937283285</v>
      </c>
      <c r="P25" s="68">
        <f t="shared" si="7"/>
        <v>1.8162652929918564</v>
      </c>
      <c r="Q25" s="6">
        <f t="shared" si="8"/>
        <v>0.14701910364649337</v>
      </c>
      <c r="R25" s="6">
        <f t="shared" si="9"/>
        <v>0.5888904425540481</v>
      </c>
      <c r="S25" s="6">
        <f t="shared" si="10"/>
        <v>0.7359095462005415</v>
      </c>
    </row>
    <row r="26" spans="1:19" x14ac:dyDescent="0.25">
      <c r="A26" s="59">
        <v>41289</v>
      </c>
      <c r="B26" s="14" t="s">
        <v>72</v>
      </c>
      <c r="C26" s="4">
        <v>1</v>
      </c>
      <c r="D26" s="180">
        <v>2</v>
      </c>
      <c r="F26" s="180">
        <v>70</v>
      </c>
      <c r="G26" s="4">
        <v>64.961200000000005</v>
      </c>
      <c r="H26" s="6">
        <f t="shared" si="0"/>
        <v>1.5393804002589984</v>
      </c>
      <c r="I26" s="21">
        <f t="shared" si="1"/>
        <v>99.999999996924146</v>
      </c>
      <c r="J26" s="34">
        <f t="shared" si="2"/>
        <v>3.1415926535897931E-4</v>
      </c>
      <c r="K26" s="34">
        <f t="shared" si="1"/>
        <v>2.0408163264678401E-2</v>
      </c>
      <c r="L26" s="69">
        <f t="shared" si="11"/>
        <v>0.87390054800363282</v>
      </c>
      <c r="M26" s="69">
        <f t="shared" si="4"/>
        <v>0.69542794641742656</v>
      </c>
      <c r="N26" s="68">
        <f t="shared" si="5"/>
        <v>2.880149720803352</v>
      </c>
      <c r="O26" s="69">
        <f t="shared" si="6"/>
        <v>2.2919502800273714</v>
      </c>
      <c r="P26" s="68">
        <f t="shared" si="7"/>
        <v>2.9873782264447981</v>
      </c>
      <c r="Q26" s="6">
        <f t="shared" si="8"/>
        <v>0.33380541428036475</v>
      </c>
      <c r="R26" s="6">
        <f t="shared" si="9"/>
        <v>0.89386060921067489</v>
      </c>
      <c r="S26" s="6">
        <f t="shared" si="10"/>
        <v>1.2276660234910397</v>
      </c>
    </row>
    <row r="27" spans="1:19" x14ac:dyDescent="0.25">
      <c r="A27" s="59">
        <v>41289</v>
      </c>
      <c r="B27" s="14" t="s">
        <v>72</v>
      </c>
      <c r="C27" s="4">
        <v>1</v>
      </c>
      <c r="D27" s="180">
        <v>1.7</v>
      </c>
      <c r="F27" s="180">
        <v>8</v>
      </c>
      <c r="G27" s="4">
        <v>64.961200000000005</v>
      </c>
      <c r="H27" s="6">
        <f t="shared" si="0"/>
        <v>2.0106192982974676E-2</v>
      </c>
      <c r="I27" s="21">
        <f t="shared" si="1"/>
        <v>1.3061224489394176</v>
      </c>
      <c r="J27" s="34">
        <f t="shared" si="2"/>
        <v>2.2698006922186259E-4</v>
      </c>
      <c r="K27" s="34">
        <f t="shared" si="1"/>
        <v>1.4744897958730145E-2</v>
      </c>
      <c r="L27" s="69">
        <f t="shared" si="11"/>
        <v>0.60144528125594432</v>
      </c>
      <c r="M27" s="69">
        <f t="shared" si="4"/>
        <v>0.47861493825786477</v>
      </c>
      <c r="N27" s="68">
        <f t="shared" si="5"/>
        <v>2.3814156735674734</v>
      </c>
      <c r="O27" s="69">
        <f t="shared" si="6"/>
        <v>1.8950703432084544</v>
      </c>
      <c r="P27" s="68">
        <f t="shared" si="7"/>
        <v>2.3736852814663192</v>
      </c>
      <c r="Q27" s="6">
        <f t="shared" si="8"/>
        <v>0.22973517036377508</v>
      </c>
      <c r="R27" s="6">
        <f t="shared" si="9"/>
        <v>0.73907743385129721</v>
      </c>
      <c r="S27" s="6">
        <f t="shared" si="10"/>
        <v>0.96881260421507231</v>
      </c>
    </row>
    <row r="28" spans="1:19" x14ac:dyDescent="0.25">
      <c r="A28" s="59">
        <v>41289</v>
      </c>
      <c r="B28" s="14" t="s">
        <v>72</v>
      </c>
      <c r="C28" s="4">
        <v>1</v>
      </c>
      <c r="D28" s="180">
        <v>1.8</v>
      </c>
      <c r="F28" s="180">
        <v>89</v>
      </c>
      <c r="G28" s="4">
        <v>64.961200000000005</v>
      </c>
      <c r="H28" s="6">
        <f t="shared" si="0"/>
        <v>2.4884555409084754</v>
      </c>
      <c r="I28" s="21">
        <f t="shared" si="1"/>
        <v>161.65306121951764</v>
      </c>
      <c r="J28" s="34">
        <f t="shared" si="2"/>
        <v>2.5446900494077327E-4</v>
      </c>
      <c r="K28" s="34">
        <f t="shared" si="1"/>
        <v>1.6530612244389505E-2</v>
      </c>
      <c r="L28" s="69">
        <f t="shared" si="11"/>
        <v>0.68590748301013704</v>
      </c>
      <c r="M28" s="69">
        <f t="shared" si="4"/>
        <v>0.54582782152014697</v>
      </c>
      <c r="N28" s="68">
        <f t="shared" si="5"/>
        <v>2.5461196030223361</v>
      </c>
      <c r="O28" s="69">
        <f t="shared" si="6"/>
        <v>2.0261375632592187</v>
      </c>
      <c r="P28" s="68">
        <f t="shared" si="7"/>
        <v>2.5719653847793658</v>
      </c>
      <c r="Q28" s="6">
        <f t="shared" si="8"/>
        <v>0.26199735432967053</v>
      </c>
      <c r="R28" s="6">
        <f t="shared" si="9"/>
        <v>0.79019364967109529</v>
      </c>
      <c r="S28" s="6">
        <f t="shared" si="10"/>
        <v>1.0521910040007658</v>
      </c>
    </row>
    <row r="29" spans="1:19" x14ac:dyDescent="0.25">
      <c r="A29" s="59">
        <v>41289</v>
      </c>
      <c r="B29" s="14" t="s">
        <v>72</v>
      </c>
      <c r="C29" s="4">
        <v>1</v>
      </c>
      <c r="D29" s="180">
        <v>4</v>
      </c>
      <c r="F29" s="180">
        <v>54</v>
      </c>
      <c r="G29" s="4">
        <v>64.961200000000005</v>
      </c>
      <c r="H29" s="6">
        <f t="shared" si="0"/>
        <v>0.91608841778678374</v>
      </c>
      <c r="I29" s="21">
        <f t="shared" si="1"/>
        <v>59.510204079802222</v>
      </c>
      <c r="J29" s="34">
        <f t="shared" si="2"/>
        <v>1.2566370614359172E-3</v>
      </c>
      <c r="K29" s="34">
        <f t="shared" si="1"/>
        <v>8.1632653058713603E-2</v>
      </c>
      <c r="L29" s="69">
        <f t="shared" si="11"/>
        <v>4.3006091215286046</v>
      </c>
      <c r="M29" s="69">
        <f t="shared" si="4"/>
        <v>0.27937272926544404</v>
      </c>
      <c r="N29" s="68">
        <f t="shared" si="5"/>
        <v>6.4806737611278331</v>
      </c>
      <c r="O29" s="69">
        <f t="shared" si="6"/>
        <v>0.42099234433137744</v>
      </c>
      <c r="P29" s="68">
        <f t="shared" si="7"/>
        <v>0.70036507359682143</v>
      </c>
      <c r="Q29" s="6">
        <f t="shared" si="8"/>
        <v>0.13409891004741314</v>
      </c>
      <c r="R29" s="6">
        <f t="shared" si="9"/>
        <v>0.16418701428923721</v>
      </c>
      <c r="S29" s="6">
        <f t="shared" si="10"/>
        <v>0.29828592433665035</v>
      </c>
    </row>
    <row r="30" spans="1:19" x14ac:dyDescent="0.25">
      <c r="A30" s="59">
        <v>41289</v>
      </c>
      <c r="B30" s="14" t="s">
        <v>72</v>
      </c>
      <c r="C30" s="4">
        <v>1</v>
      </c>
      <c r="D30" s="180">
        <v>1</v>
      </c>
      <c r="F30" s="180">
        <v>42</v>
      </c>
      <c r="G30" s="4">
        <v>64.961200000000005</v>
      </c>
      <c r="H30" s="6">
        <f t="shared" si="0"/>
        <v>0.55417694409323948</v>
      </c>
      <c r="I30" s="21">
        <f t="shared" si="1"/>
        <v>35.999999998892697</v>
      </c>
      <c r="J30" s="34">
        <f t="shared" si="2"/>
        <v>7.8539816339744827E-5</v>
      </c>
      <c r="K30" s="34">
        <f t="shared" si="1"/>
        <v>5.1020408161696002E-3</v>
      </c>
      <c r="L30" s="69">
        <f t="shared" si="11"/>
        <v>0.17757999999999999</v>
      </c>
      <c r="M30" s="69">
        <f t="shared" si="4"/>
        <v>0.141313671226</v>
      </c>
      <c r="N30" s="68">
        <f t="shared" si="5"/>
        <v>1.28</v>
      </c>
      <c r="O30" s="69">
        <f t="shared" si="6"/>
        <v>1.0185916160000001</v>
      </c>
      <c r="P30" s="68">
        <f t="shared" si="7"/>
        <v>1.1599052872260001</v>
      </c>
      <c r="Q30" s="6">
        <f t="shared" si="8"/>
        <v>6.7830562188479993E-2</v>
      </c>
      <c r="R30" s="6">
        <f t="shared" si="9"/>
        <v>0.39725073024000007</v>
      </c>
      <c r="S30" s="6">
        <f t="shared" si="10"/>
        <v>0.46508129242848006</v>
      </c>
    </row>
    <row r="31" spans="1:19" x14ac:dyDescent="0.25">
      <c r="A31" s="59">
        <v>41289</v>
      </c>
      <c r="B31" s="14" t="s">
        <v>72</v>
      </c>
      <c r="C31" s="4">
        <v>1</v>
      </c>
      <c r="D31" s="180">
        <v>1.9</v>
      </c>
      <c r="F31" s="180">
        <v>72</v>
      </c>
      <c r="G31" s="4">
        <v>64.961200000000005</v>
      </c>
      <c r="H31" s="6">
        <f t="shared" si="0"/>
        <v>1.6286016316209486</v>
      </c>
      <c r="I31" s="21">
        <f t="shared" si="1"/>
        <v>105.79591836409281</v>
      </c>
      <c r="J31" s="34">
        <f t="shared" si="2"/>
        <v>2.835287369864788E-4</v>
      </c>
      <c r="K31" s="34">
        <f t="shared" si="1"/>
        <v>1.8418367346372255E-2</v>
      </c>
      <c r="L31" s="69">
        <f t="shared" si="11"/>
        <v>0.77669154992970613</v>
      </c>
      <c r="M31" s="69">
        <f t="shared" si="4"/>
        <v>0.61807148513784693</v>
      </c>
      <c r="N31" s="68">
        <f t="shared" si="5"/>
        <v>2.7123871783139122</v>
      </c>
      <c r="O31" s="69">
        <f t="shared" si="6"/>
        <v>2.1584490931066003</v>
      </c>
      <c r="P31" s="68">
        <f t="shared" si="7"/>
        <v>2.7765205782444471</v>
      </c>
      <c r="Q31" s="6">
        <f t="shared" si="8"/>
        <v>0.29667431286616652</v>
      </c>
      <c r="R31" s="6">
        <f t="shared" si="9"/>
        <v>0.84179514631157415</v>
      </c>
      <c r="S31" s="6">
        <f t="shared" si="10"/>
        <v>1.1384694591777407</v>
      </c>
    </row>
    <row r="32" spans="1:19" x14ac:dyDescent="0.25">
      <c r="A32" s="59">
        <v>41289</v>
      </c>
      <c r="B32" s="14" t="s">
        <v>72</v>
      </c>
      <c r="C32" s="4">
        <v>1</v>
      </c>
      <c r="D32" s="180">
        <v>2.2999999999999998</v>
      </c>
      <c r="F32" s="180">
        <v>134</v>
      </c>
      <c r="G32" s="4">
        <v>64.961200000000005</v>
      </c>
      <c r="H32" s="6">
        <f t="shared" si="0"/>
        <v>5.6410437687858339</v>
      </c>
      <c r="I32" s="21">
        <f t="shared" si="1"/>
        <v>366.44897958056544</v>
      </c>
      <c r="J32" s="34">
        <f t="shared" si="2"/>
        <v>4.154756284372501E-4</v>
      </c>
      <c r="K32" s="34">
        <f t="shared" si="1"/>
        <v>2.6989795917537182E-2</v>
      </c>
      <c r="L32" s="69">
        <f t="shared" si="11"/>
        <v>1.205053550555077</v>
      </c>
      <c r="M32" s="69">
        <f t="shared" si="4"/>
        <v>0.95895112767690127</v>
      </c>
      <c r="N32" s="68">
        <f t="shared" si="5"/>
        <v>3.3918101680836426</v>
      </c>
      <c r="O32" s="69">
        <f t="shared" si="6"/>
        <v>2.6991167189637104</v>
      </c>
      <c r="P32" s="68">
        <f t="shared" si="7"/>
        <v>3.6580678466406118</v>
      </c>
      <c r="Q32" s="6">
        <f t="shared" si="8"/>
        <v>0.4602965412849126</v>
      </c>
      <c r="R32" s="6">
        <f t="shared" si="9"/>
        <v>1.0526555203958472</v>
      </c>
      <c r="S32" s="6">
        <f t="shared" si="10"/>
        <v>1.5129520616807599</v>
      </c>
    </row>
    <row r="33" spans="1:19" x14ac:dyDescent="0.25">
      <c r="A33" s="59">
        <v>41289</v>
      </c>
      <c r="B33" s="14" t="s">
        <v>72</v>
      </c>
      <c r="C33" s="4">
        <v>1</v>
      </c>
      <c r="D33" s="180">
        <v>2.9</v>
      </c>
      <c r="F33" s="180">
        <v>120</v>
      </c>
      <c r="G33" s="4">
        <v>64.961200000000005</v>
      </c>
      <c r="H33" s="6">
        <f t="shared" si="0"/>
        <v>4.5238934211693023</v>
      </c>
      <c r="I33" s="21">
        <f t="shared" si="1"/>
        <v>293.87755101136895</v>
      </c>
      <c r="J33" s="34">
        <f t="shared" si="2"/>
        <v>6.6051985541725389E-4</v>
      </c>
      <c r="K33" s="34">
        <f t="shared" si="1"/>
        <v>4.2908163263986325E-2</v>
      </c>
      <c r="L33" s="69">
        <f t="shared" si="11"/>
        <v>2.0532746665169008</v>
      </c>
      <c r="M33" s="69">
        <f t="shared" si="4"/>
        <v>1.6339440317650871</v>
      </c>
      <c r="N33" s="68">
        <f t="shared" si="5"/>
        <v>4.4485208168488608</v>
      </c>
      <c r="O33" s="69">
        <f t="shared" si="6"/>
        <v>3.5400203184716577</v>
      </c>
      <c r="P33" s="68">
        <f t="shared" si="7"/>
        <v>5.1739643502367443</v>
      </c>
      <c r="Q33" s="6">
        <f t="shared" si="8"/>
        <v>0.78429313524724176</v>
      </c>
      <c r="R33" s="6">
        <f t="shared" si="9"/>
        <v>1.3806079242039466</v>
      </c>
      <c r="S33" s="6">
        <f t="shared" si="10"/>
        <v>2.1649010594511884</v>
      </c>
    </row>
    <row r="34" spans="1:19" x14ac:dyDescent="0.25">
      <c r="A34" s="59">
        <v>41289</v>
      </c>
      <c r="B34" s="14" t="s">
        <v>72</v>
      </c>
      <c r="C34" s="4">
        <v>1</v>
      </c>
      <c r="D34" s="180">
        <v>4.5</v>
      </c>
      <c r="F34" s="180">
        <v>154</v>
      </c>
      <c r="G34" s="4">
        <v>64.961200000000005</v>
      </c>
      <c r="H34" s="6">
        <f t="shared" si="0"/>
        <v>7.4506011372535532</v>
      </c>
      <c r="I34" s="21">
        <f t="shared" si="1"/>
        <v>483.99999998511294</v>
      </c>
      <c r="J34" s="34">
        <f t="shared" si="2"/>
        <v>1.5904312808798326E-3</v>
      </c>
      <c r="K34" s="34">
        <f t="shared" si="1"/>
        <v>0.10331632652743439</v>
      </c>
      <c r="L34" s="69">
        <f t="shared" si="11"/>
        <v>5.6380590590289899</v>
      </c>
      <c r="M34" s="69">
        <f t="shared" si="4"/>
        <v>0.36625508214539404</v>
      </c>
      <c r="N34" s="68">
        <f t="shared" si="5"/>
        <v>7.4382130025037601</v>
      </c>
      <c r="O34" s="69">
        <f t="shared" si="6"/>
        <v>0.4831952424982473</v>
      </c>
      <c r="P34" s="68">
        <f t="shared" si="7"/>
        <v>0.84945032464364134</v>
      </c>
      <c r="Q34" s="6">
        <f t="shared" si="8"/>
        <v>0.17580243942978913</v>
      </c>
      <c r="R34" s="6">
        <f t="shared" si="9"/>
        <v>0.18844614457431647</v>
      </c>
      <c r="S34" s="6">
        <f t="shared" si="10"/>
        <v>0.36424858400410559</v>
      </c>
    </row>
    <row r="35" spans="1:19" x14ac:dyDescent="0.25">
      <c r="A35" s="59">
        <v>41289</v>
      </c>
      <c r="B35" s="14" t="s">
        <v>72</v>
      </c>
      <c r="C35" s="4">
        <v>1</v>
      </c>
      <c r="D35" s="180">
        <v>2.8</v>
      </c>
      <c r="F35" s="180">
        <v>92</v>
      </c>
      <c r="G35" s="4">
        <v>64.961200000000005</v>
      </c>
      <c r="H35" s="6">
        <f t="shared" si="0"/>
        <v>2.6590440219984011</v>
      </c>
      <c r="I35" s="21">
        <f t="shared" si="1"/>
        <v>172.73469387223798</v>
      </c>
      <c r="J35" s="34">
        <f t="shared" si="2"/>
        <v>6.1575216010359933E-4</v>
      </c>
      <c r="K35" s="34">
        <f t="shared" si="1"/>
        <v>3.9999999998769659E-2</v>
      </c>
      <c r="L35" s="69">
        <f t="shared" si="11"/>
        <v>1.8941325428892555</v>
      </c>
      <c r="M35" s="69">
        <f t="shared" si="4"/>
        <v>1.5073027560779344</v>
      </c>
      <c r="N35" s="68">
        <f t="shared" si="5"/>
        <v>4.269577157683524</v>
      </c>
      <c r="O35" s="69">
        <f t="shared" si="6"/>
        <v>3.3976214817824593</v>
      </c>
      <c r="P35" s="68">
        <f t="shared" si="7"/>
        <v>4.9049242378603939</v>
      </c>
      <c r="Q35" s="6">
        <f t="shared" si="8"/>
        <v>0.72350532291740843</v>
      </c>
      <c r="R35" s="6">
        <f t="shared" si="9"/>
        <v>1.3250723778951592</v>
      </c>
      <c r="S35" s="6">
        <f t="shared" si="10"/>
        <v>2.0485777008125678</v>
      </c>
    </row>
    <row r="36" spans="1:19" x14ac:dyDescent="0.25">
      <c r="A36" s="59">
        <v>41289</v>
      </c>
      <c r="B36" s="14" t="s">
        <v>72</v>
      </c>
      <c r="C36" s="4">
        <v>1</v>
      </c>
      <c r="D36" s="180">
        <v>1.7</v>
      </c>
      <c r="F36" s="180">
        <v>86</v>
      </c>
      <c r="G36" s="4">
        <v>64.961200000000005</v>
      </c>
      <c r="H36" s="6">
        <f t="shared" si="0"/>
        <v>2.3235219265950109</v>
      </c>
      <c r="I36" s="21">
        <f t="shared" si="1"/>
        <v>150.93877550556144</v>
      </c>
      <c r="J36" s="34">
        <f t="shared" si="2"/>
        <v>2.2698006922186259E-4</v>
      </c>
      <c r="K36" s="34">
        <f t="shared" si="1"/>
        <v>1.4744897958730145E-2</v>
      </c>
      <c r="L36" s="69">
        <f t="shared" si="11"/>
        <v>0.60144528125594432</v>
      </c>
      <c r="M36" s="69">
        <f t="shared" si="4"/>
        <v>0.47861493825786477</v>
      </c>
      <c r="N36" s="68">
        <f t="shared" si="5"/>
        <v>2.3814156735674734</v>
      </c>
      <c r="O36" s="69">
        <f t="shared" si="6"/>
        <v>1.8950703432084544</v>
      </c>
      <c r="P36" s="68">
        <f t="shared" si="7"/>
        <v>2.3736852814663192</v>
      </c>
      <c r="Q36" s="6">
        <f t="shared" si="8"/>
        <v>0.22973517036377508</v>
      </c>
      <c r="R36" s="6">
        <f t="shared" si="9"/>
        <v>0.73907743385129721</v>
      </c>
      <c r="S36" s="6">
        <f t="shared" si="10"/>
        <v>0.96881260421507231</v>
      </c>
    </row>
    <row r="37" spans="1:19" x14ac:dyDescent="0.25">
      <c r="A37" s="59">
        <v>41289</v>
      </c>
      <c r="B37" s="14" t="s">
        <v>72</v>
      </c>
      <c r="C37" s="4">
        <v>1</v>
      </c>
      <c r="D37" s="180">
        <v>3</v>
      </c>
      <c r="F37" s="180">
        <v>54</v>
      </c>
      <c r="G37" s="4">
        <v>64.961200000000005</v>
      </c>
      <c r="H37" s="6">
        <f t="shared" si="0"/>
        <v>0.91608841778678374</v>
      </c>
      <c r="I37" s="21">
        <f t="shared" si="1"/>
        <v>59.510204079802222</v>
      </c>
      <c r="J37" s="34">
        <f t="shared" si="2"/>
        <v>7.0685834705770342E-4</v>
      </c>
      <c r="K37" s="34">
        <f t="shared" si="1"/>
        <v>4.5918367345526401E-2</v>
      </c>
      <c r="L37" s="69">
        <f t="shared" si="11"/>
        <v>2.219707841442716</v>
      </c>
      <c r="M37" s="69">
        <f t="shared" si="4"/>
        <v>0.14419488502952857</v>
      </c>
      <c r="N37" s="68">
        <f t="shared" si="5"/>
        <v>4.6285167281146418</v>
      </c>
      <c r="O37" s="69">
        <f t="shared" si="6"/>
        <v>0.3006740008784009</v>
      </c>
      <c r="P37" s="68">
        <f t="shared" si="7"/>
        <v>0.4448688859079295</v>
      </c>
      <c r="Q37" s="6">
        <f t="shared" si="8"/>
        <v>6.9213544814173716E-2</v>
      </c>
      <c r="R37" s="6">
        <f t="shared" si="9"/>
        <v>0.11726286034257635</v>
      </c>
      <c r="S37" s="6">
        <f t="shared" si="10"/>
        <v>0.18647640515675007</v>
      </c>
    </row>
    <row r="38" spans="1:19" x14ac:dyDescent="0.25">
      <c r="A38" s="59">
        <v>41289</v>
      </c>
      <c r="B38" s="14" t="s">
        <v>72</v>
      </c>
      <c r="C38" s="4">
        <v>1</v>
      </c>
      <c r="D38" s="180">
        <v>1.6</v>
      </c>
      <c r="F38" s="180">
        <v>49</v>
      </c>
      <c r="G38" s="4">
        <v>64.961200000000005</v>
      </c>
      <c r="H38" s="6">
        <f t="shared" si="0"/>
        <v>0.75429639612690924</v>
      </c>
      <c r="I38" s="21">
        <f t="shared" si="1"/>
        <v>48.999999998492832</v>
      </c>
      <c r="J38" s="34">
        <f t="shared" si="2"/>
        <v>2.0106192982974675E-4</v>
      </c>
      <c r="K38" s="34">
        <f t="shared" si="1"/>
        <v>1.3061224489394174E-2</v>
      </c>
      <c r="L38" s="69">
        <f t="shared" si="11"/>
        <v>0.52319777907153642</v>
      </c>
      <c r="M38" s="69">
        <f t="shared" si="4"/>
        <v>0.41634755568131826</v>
      </c>
      <c r="N38" s="68">
        <f t="shared" si="5"/>
        <v>2.2183514371591468</v>
      </c>
      <c r="O38" s="69">
        <f t="shared" si="6"/>
        <v>1.7653079493998891</v>
      </c>
      <c r="P38" s="68">
        <f t="shared" si="7"/>
        <v>2.1816555050812072</v>
      </c>
      <c r="Q38" s="6">
        <f t="shared" si="8"/>
        <v>0.19984682672703274</v>
      </c>
      <c r="R38" s="6">
        <f t="shared" si="9"/>
        <v>0.68847010026595679</v>
      </c>
      <c r="S38" s="6">
        <f t="shared" si="10"/>
        <v>0.88831692699298959</v>
      </c>
    </row>
    <row r="39" spans="1:19" x14ac:dyDescent="0.25">
      <c r="A39" s="59">
        <v>41289</v>
      </c>
      <c r="B39" s="14" t="s">
        <v>72</v>
      </c>
      <c r="C39" s="4">
        <v>1</v>
      </c>
      <c r="D39" s="180">
        <v>1.2</v>
      </c>
      <c r="F39" s="180">
        <v>65</v>
      </c>
      <c r="G39" s="4">
        <v>64.961200000000005</v>
      </c>
      <c r="H39" s="6">
        <f t="shared" si="0"/>
        <v>1.3273228961416876</v>
      </c>
      <c r="I39" s="21">
        <f t="shared" si="1"/>
        <v>86.224489793266244</v>
      </c>
      <c r="J39" s="34">
        <f t="shared" si="2"/>
        <v>1.1309733552923255E-4</v>
      </c>
      <c r="K39" s="34">
        <f t="shared" si="1"/>
        <v>7.3469387752842239E-3</v>
      </c>
      <c r="L39" s="69">
        <f t="shared" si="11"/>
        <v>0.27004226145939869</v>
      </c>
      <c r="M39" s="69">
        <f t="shared" si="4"/>
        <v>0.2148927996001746</v>
      </c>
      <c r="N39" s="68">
        <f t="shared" si="5"/>
        <v>1.5843532808757497</v>
      </c>
      <c r="O39" s="69">
        <f t="shared" si="6"/>
        <v>1.2607882567829156</v>
      </c>
      <c r="P39" s="68">
        <f t="shared" si="7"/>
        <v>1.4756810563830902</v>
      </c>
      <c r="Q39" s="6">
        <f t="shared" si="8"/>
        <v>0.1031485438080838</v>
      </c>
      <c r="R39" s="6">
        <f t="shared" si="9"/>
        <v>0.49170742014533708</v>
      </c>
      <c r="S39" s="6">
        <f t="shared" si="10"/>
        <v>0.59485596395342089</v>
      </c>
    </row>
    <row r="40" spans="1:19" x14ac:dyDescent="0.25">
      <c r="A40" s="59">
        <v>41289</v>
      </c>
      <c r="B40" s="14" t="s">
        <v>72</v>
      </c>
      <c r="C40" s="4">
        <v>1</v>
      </c>
      <c r="D40" s="180">
        <v>2.5</v>
      </c>
      <c r="F40" s="180">
        <v>106</v>
      </c>
      <c r="G40" s="4">
        <v>64.961200000000005</v>
      </c>
      <c r="H40" s="6">
        <f t="shared" si="0"/>
        <v>3.5298935055734919</v>
      </c>
      <c r="I40" s="21">
        <f t="shared" si="1"/>
        <v>229.30612244192653</v>
      </c>
      <c r="J40" s="34">
        <f t="shared" si="2"/>
        <v>4.9087385212340522E-4</v>
      </c>
      <c r="K40" s="34">
        <f t="shared" si="1"/>
        <v>3.1887755101060004E-2</v>
      </c>
      <c r="L40" s="69">
        <f t="shared" si="11"/>
        <v>1.4596815933666829</v>
      </c>
      <c r="M40" s="69">
        <f t="shared" si="4"/>
        <v>1.1615776820568942</v>
      </c>
      <c r="N40" s="68">
        <f t="shared" si="5"/>
        <v>3.7393815404049149</v>
      </c>
      <c r="O40" s="69">
        <f t="shared" si="6"/>
        <v>2.9757052235012593</v>
      </c>
      <c r="P40" s="68">
        <f t="shared" si="7"/>
        <v>4.1372829055581537</v>
      </c>
      <c r="Q40" s="6">
        <f t="shared" si="8"/>
        <v>0.55755728738730914</v>
      </c>
      <c r="R40" s="6">
        <f t="shared" si="9"/>
        <v>1.1605250371654912</v>
      </c>
      <c r="S40" s="6">
        <f t="shared" si="10"/>
        <v>1.7180823245528003</v>
      </c>
    </row>
    <row r="41" spans="1:19" x14ac:dyDescent="0.25">
      <c r="A41" s="59">
        <v>41289</v>
      </c>
      <c r="B41" s="14" t="s">
        <v>72</v>
      </c>
      <c r="C41" s="4">
        <v>1</v>
      </c>
      <c r="D41" s="180">
        <v>2.4</v>
      </c>
      <c r="F41" s="180">
        <v>120</v>
      </c>
      <c r="G41" s="4">
        <v>64.961200000000005</v>
      </c>
      <c r="H41" s="6">
        <f t="shared" si="0"/>
        <v>4.5238934211693023</v>
      </c>
      <c r="I41" s="21">
        <f t="shared" si="1"/>
        <v>293.87755101136895</v>
      </c>
      <c r="J41" s="34">
        <f t="shared" si="2"/>
        <v>4.523893421169302E-4</v>
      </c>
      <c r="K41" s="34">
        <f t="shared" si="1"/>
        <v>2.9387755101136896E-2</v>
      </c>
      <c r="L41" s="69">
        <f t="shared" si="11"/>
        <v>1.3289226279620943</v>
      </c>
      <c r="M41" s="69">
        <f t="shared" si="4"/>
        <v>1.0575230055897473</v>
      </c>
      <c r="N41" s="68">
        <f t="shared" si="5"/>
        <v>3.5649802027876287</v>
      </c>
      <c r="O41" s="69">
        <f t="shared" si="6"/>
        <v>2.8369210513792646</v>
      </c>
      <c r="P41" s="68">
        <f t="shared" si="7"/>
        <v>3.8944440569690117</v>
      </c>
      <c r="Q41" s="6">
        <f t="shared" si="8"/>
        <v>0.50761104268307866</v>
      </c>
      <c r="R41" s="6">
        <f t="shared" si="9"/>
        <v>1.1063992100379132</v>
      </c>
      <c r="S41" s="6">
        <f t="shared" si="10"/>
        <v>1.6140102527209919</v>
      </c>
    </row>
    <row r="42" spans="1:19" x14ac:dyDescent="0.25">
      <c r="A42" s="59">
        <v>41289</v>
      </c>
      <c r="B42" s="14" t="s">
        <v>72</v>
      </c>
      <c r="C42" s="4">
        <v>1</v>
      </c>
      <c r="D42" s="180">
        <v>1.7</v>
      </c>
      <c r="F42" s="180">
        <v>90</v>
      </c>
      <c r="G42" s="4">
        <v>64.961200000000005</v>
      </c>
      <c r="H42" s="6">
        <f t="shared" si="0"/>
        <v>2.5446900494077327</v>
      </c>
      <c r="I42" s="21">
        <f t="shared" si="1"/>
        <v>165.30612244389505</v>
      </c>
      <c r="J42" s="34">
        <f t="shared" si="2"/>
        <v>2.2698006922186259E-4</v>
      </c>
      <c r="K42" s="34">
        <f t="shared" si="1"/>
        <v>1.4744897958730145E-2</v>
      </c>
      <c r="L42" s="69">
        <f t="shared" si="11"/>
        <v>0.60144528125594432</v>
      </c>
      <c r="M42" s="69">
        <f t="shared" si="4"/>
        <v>0.47861493825786477</v>
      </c>
      <c r="N42" s="68">
        <f t="shared" si="5"/>
        <v>2.3814156735674734</v>
      </c>
      <c r="O42" s="69">
        <f t="shared" si="6"/>
        <v>1.8950703432084544</v>
      </c>
      <c r="P42" s="68">
        <f t="shared" si="7"/>
        <v>2.3736852814663192</v>
      </c>
      <c r="Q42" s="6">
        <f t="shared" si="8"/>
        <v>0.22973517036377508</v>
      </c>
      <c r="R42" s="6">
        <f t="shared" si="9"/>
        <v>0.73907743385129721</v>
      </c>
      <c r="S42" s="6">
        <f t="shared" si="10"/>
        <v>0.96881260421507231</v>
      </c>
    </row>
    <row r="43" spans="1:19" x14ac:dyDescent="0.25">
      <c r="A43" s="59">
        <v>41289</v>
      </c>
      <c r="B43" s="14" t="s">
        <v>72</v>
      </c>
      <c r="C43" s="4">
        <v>1</v>
      </c>
      <c r="D43" s="180">
        <v>1.2</v>
      </c>
      <c r="F43" s="180">
        <v>60</v>
      </c>
      <c r="G43" s="4">
        <v>64.961200000000005</v>
      </c>
      <c r="H43" s="6">
        <f t="shared" si="0"/>
        <v>1.1309733552923256</v>
      </c>
      <c r="I43" s="21">
        <f t="shared" si="1"/>
        <v>73.469387752842238</v>
      </c>
      <c r="J43" s="34">
        <f t="shared" si="2"/>
        <v>1.1309733552923255E-4</v>
      </c>
      <c r="K43" s="34">
        <f t="shared" si="1"/>
        <v>7.3469387752842239E-3</v>
      </c>
      <c r="L43" s="69">
        <f t="shared" si="11"/>
        <v>0.27004226145939869</v>
      </c>
      <c r="M43" s="69">
        <f t="shared" si="4"/>
        <v>0.2148927996001746</v>
      </c>
      <c r="N43" s="68">
        <f t="shared" si="5"/>
        <v>1.5843532808757497</v>
      </c>
      <c r="O43" s="69">
        <f t="shared" si="6"/>
        <v>1.2607882567829156</v>
      </c>
      <c r="P43" s="68">
        <f t="shared" si="7"/>
        <v>1.4756810563830902</v>
      </c>
      <c r="Q43" s="6">
        <f t="shared" si="8"/>
        <v>0.1031485438080838</v>
      </c>
      <c r="R43" s="6">
        <f t="shared" si="9"/>
        <v>0.49170742014533708</v>
      </c>
      <c r="S43" s="6">
        <f t="shared" si="10"/>
        <v>0.59485596395342089</v>
      </c>
    </row>
    <row r="44" spans="1:19" x14ac:dyDescent="0.25">
      <c r="A44" s="59">
        <v>41289</v>
      </c>
      <c r="B44" s="14" t="s">
        <v>72</v>
      </c>
      <c r="C44" s="4">
        <v>1</v>
      </c>
      <c r="D44" s="180">
        <v>0.9</v>
      </c>
      <c r="F44" s="180">
        <v>45</v>
      </c>
      <c r="G44" s="4">
        <v>64.961200000000005</v>
      </c>
      <c r="H44" s="6">
        <f t="shared" si="0"/>
        <v>0.63617251235193317</v>
      </c>
      <c r="I44" s="21">
        <f t="shared" si="1"/>
        <v>41.326530610973762</v>
      </c>
      <c r="J44" s="34">
        <f t="shared" si="2"/>
        <v>6.3617251235193318E-5</v>
      </c>
      <c r="K44" s="34">
        <f t="shared" si="1"/>
        <v>4.1326530610973763E-3</v>
      </c>
      <c r="L44" s="69">
        <f t="shared" si="11"/>
        <v>0.1393790759271086</v>
      </c>
      <c r="M44" s="69">
        <f t="shared" si="4"/>
        <v>0.11091434233217208</v>
      </c>
      <c r="N44" s="68">
        <f t="shared" si="5"/>
        <v>1.1315498872605683</v>
      </c>
      <c r="O44" s="69">
        <f t="shared" si="6"/>
        <v>0.90045877206981251</v>
      </c>
      <c r="P44" s="68">
        <f t="shared" si="7"/>
        <v>1.0113731144019846</v>
      </c>
      <c r="Q44" s="6">
        <f t="shared" si="8"/>
        <v>5.3238884319442598E-2</v>
      </c>
      <c r="R44" s="6">
        <f t="shared" si="9"/>
        <v>0.35117892110722687</v>
      </c>
      <c r="S44" s="6">
        <f t="shared" si="10"/>
        <v>0.4044178054266695</v>
      </c>
    </row>
    <row r="45" spans="1:19" x14ac:dyDescent="0.25">
      <c r="A45" s="59">
        <v>41289</v>
      </c>
      <c r="B45" s="14" t="s">
        <v>72</v>
      </c>
      <c r="C45" s="4">
        <v>1</v>
      </c>
      <c r="D45" s="180">
        <v>0.3</v>
      </c>
      <c r="F45" s="180">
        <v>36</v>
      </c>
      <c r="G45" s="4">
        <v>64.961200000000005</v>
      </c>
      <c r="H45" s="6">
        <f t="shared" si="0"/>
        <v>0.40715040790523715</v>
      </c>
      <c r="I45" s="21">
        <f t="shared" si="1"/>
        <v>26.448979591023203</v>
      </c>
      <c r="J45" s="34">
        <f t="shared" si="2"/>
        <v>7.0685834705770344E-6</v>
      </c>
      <c r="K45" s="34">
        <f t="shared" si="1"/>
        <v>4.5918367345526399E-4</v>
      </c>
      <c r="L45" s="69">
        <f t="shared" si="11"/>
        <v>1.1150537850534816E-2</v>
      </c>
      <c r="M45" s="69">
        <f t="shared" si="4"/>
        <v>8.8733159128479896E-3</v>
      </c>
      <c r="N45" s="68">
        <f t="shared" si="5"/>
        <v>0.31292613611953068</v>
      </c>
      <c r="O45" s="69">
        <f t="shared" si="6"/>
        <v>0.24901870209267873</v>
      </c>
      <c r="P45" s="68">
        <f t="shared" si="7"/>
        <v>0.25789201800552675</v>
      </c>
      <c r="Q45" s="6">
        <f t="shared" si="8"/>
        <v>4.2591916381670347E-3</v>
      </c>
      <c r="R45" s="6">
        <f t="shared" si="9"/>
        <v>9.7117293816144715E-2</v>
      </c>
      <c r="S45" s="6">
        <f t="shared" si="10"/>
        <v>0.10137648545431174</v>
      </c>
    </row>
    <row r="46" spans="1:19" x14ac:dyDescent="0.25">
      <c r="A46" s="59">
        <v>41289</v>
      </c>
      <c r="B46" s="14" t="s">
        <v>72</v>
      </c>
      <c r="C46" s="4">
        <v>1</v>
      </c>
      <c r="D46" s="180">
        <v>0.8</v>
      </c>
      <c r="F46" s="180">
        <v>52</v>
      </c>
      <c r="G46" s="4">
        <v>64.961200000000005</v>
      </c>
      <c r="H46" s="6">
        <f t="shared" si="0"/>
        <v>0.8494866535306802</v>
      </c>
      <c r="I46" s="21">
        <f t="shared" si="1"/>
        <v>55.183673467690404</v>
      </c>
      <c r="J46" s="34">
        <f t="shared" si="2"/>
        <v>5.0265482457436686E-5</v>
      </c>
      <c r="K46" s="34">
        <f t="shared" si="1"/>
        <v>3.2653061223485436E-3</v>
      </c>
      <c r="L46" s="69">
        <f t="shared" si="11"/>
        <v>0.10631582943822253</v>
      </c>
      <c r="M46" s="69">
        <f t="shared" si="4"/>
        <v>8.460344727645272E-2</v>
      </c>
      <c r="N46" s="68">
        <f t="shared" si="5"/>
        <v>0.98588271958712526</v>
      </c>
      <c r="O46" s="69">
        <f t="shared" si="6"/>
        <v>0.78454052541462871</v>
      </c>
      <c r="P46" s="68">
        <f t="shared" si="7"/>
        <v>0.86914397269108146</v>
      </c>
      <c r="Q46" s="6">
        <f t="shared" si="8"/>
        <v>4.0609654692697304E-2</v>
      </c>
      <c r="R46" s="6">
        <f t="shared" si="9"/>
        <v>0.3059708049117052</v>
      </c>
      <c r="S46" s="6">
        <f t="shared" si="10"/>
        <v>0.34658045960440248</v>
      </c>
    </row>
    <row r="47" spans="1:19" x14ac:dyDescent="0.25">
      <c r="A47" s="59">
        <v>41289</v>
      </c>
      <c r="B47" s="14" t="s">
        <v>72</v>
      </c>
      <c r="C47" s="4">
        <v>1</v>
      </c>
      <c r="D47" s="180">
        <v>0.6</v>
      </c>
      <c r="F47" s="180">
        <v>74</v>
      </c>
      <c r="G47" s="4">
        <v>64.961200000000005</v>
      </c>
      <c r="H47" s="6">
        <f t="shared" si="0"/>
        <v>1.7203361371057706</v>
      </c>
      <c r="I47" s="21">
        <f t="shared" si="1"/>
        <v>111.7551020373789</v>
      </c>
      <c r="J47" s="34">
        <f t="shared" si="2"/>
        <v>2.8274333882308137E-5</v>
      </c>
      <c r="K47" s="34">
        <f t="shared" si="1"/>
        <v>1.836734693821056E-3</v>
      </c>
      <c r="L47" s="69">
        <f t="shared" si="11"/>
        <v>5.4873640827332065E-2</v>
      </c>
      <c r="M47" s="69">
        <f t="shared" si="4"/>
        <v>4.366705506727793E-2</v>
      </c>
      <c r="N47" s="68">
        <f t="shared" si="5"/>
        <v>0.70412040904432671</v>
      </c>
      <c r="O47" s="69">
        <f t="shared" si="6"/>
        <v>0.56032120727112644</v>
      </c>
      <c r="P47" s="68">
        <f t="shared" si="7"/>
        <v>0.60398826233840441</v>
      </c>
      <c r="Q47" s="6">
        <f t="shared" si="8"/>
        <v>2.0960186432293405E-2</v>
      </c>
      <c r="R47" s="6">
        <f t="shared" si="9"/>
        <v>0.21852527083573933</v>
      </c>
      <c r="S47" s="6">
        <f t="shared" si="10"/>
        <v>0.23948545726803275</v>
      </c>
    </row>
    <row r="48" spans="1:19" x14ac:dyDescent="0.25">
      <c r="A48" s="59">
        <v>41289</v>
      </c>
      <c r="B48" s="14" t="s">
        <v>72</v>
      </c>
      <c r="C48" s="4">
        <v>1</v>
      </c>
      <c r="D48" s="180">
        <v>2.7</v>
      </c>
      <c r="F48" s="180">
        <v>100</v>
      </c>
      <c r="G48" s="4">
        <v>64.961200000000005</v>
      </c>
      <c r="H48" s="6">
        <f t="shared" si="0"/>
        <v>3.1415926535897931</v>
      </c>
      <c r="I48" s="21">
        <f t="shared" si="1"/>
        <v>204.08163264678399</v>
      </c>
      <c r="J48" s="34">
        <f t="shared" si="2"/>
        <v>5.7255526111673987E-4</v>
      </c>
      <c r="K48" s="34">
        <f t="shared" si="1"/>
        <v>3.7193877549876388E-2</v>
      </c>
      <c r="L48" s="69">
        <f t="shared" si="11"/>
        <v>1.7422053596601113</v>
      </c>
      <c r="M48" s="69">
        <f t="shared" si="4"/>
        <v>1.3864029474219171</v>
      </c>
      <c r="N48" s="68">
        <f t="shared" si="5"/>
        <v>4.0917168608451373</v>
      </c>
      <c r="O48" s="69">
        <f t="shared" si="6"/>
        <v>3.2560847574239813</v>
      </c>
      <c r="P48" s="68">
        <f t="shared" si="7"/>
        <v>4.6424877048458981</v>
      </c>
      <c r="Q48" s="6">
        <f t="shared" si="8"/>
        <v>0.6654734147625202</v>
      </c>
      <c r="R48" s="6">
        <f t="shared" si="9"/>
        <v>1.2698730553953528</v>
      </c>
      <c r="S48" s="6">
        <f t="shared" si="10"/>
        <v>1.9353464701578731</v>
      </c>
    </row>
    <row r="49" spans="1:19" x14ac:dyDescent="0.25">
      <c r="A49" s="59">
        <v>41289</v>
      </c>
      <c r="B49" s="14" t="s">
        <v>72</v>
      </c>
      <c r="C49" s="4">
        <v>1</v>
      </c>
      <c r="D49" s="180">
        <v>0.3</v>
      </c>
      <c r="F49" s="180">
        <v>50</v>
      </c>
      <c r="G49" s="4">
        <v>64.961200000000005</v>
      </c>
      <c r="H49" s="6">
        <f t="shared" si="0"/>
        <v>0.78539816339744828</v>
      </c>
      <c r="I49" s="21">
        <f t="shared" si="1"/>
        <v>51.020408161695997</v>
      </c>
      <c r="J49" s="34">
        <f t="shared" si="2"/>
        <v>7.0685834705770344E-6</v>
      </c>
      <c r="K49" s="34">
        <f t="shared" si="1"/>
        <v>4.5918367345526399E-4</v>
      </c>
      <c r="L49" s="69">
        <f t="shared" si="11"/>
        <v>1.1150537850534816E-2</v>
      </c>
      <c r="M49" s="69">
        <f t="shared" si="4"/>
        <v>8.8733159128479896E-3</v>
      </c>
      <c r="N49" s="68">
        <f t="shared" si="5"/>
        <v>0.31292613611953068</v>
      </c>
      <c r="O49" s="69">
        <f t="shared" si="6"/>
        <v>0.24901870209267873</v>
      </c>
      <c r="P49" s="68">
        <f t="shared" si="7"/>
        <v>0.25789201800552675</v>
      </c>
      <c r="Q49" s="6">
        <f t="shared" si="8"/>
        <v>4.2591916381670347E-3</v>
      </c>
      <c r="R49" s="6">
        <f t="shared" si="9"/>
        <v>9.7117293816144715E-2</v>
      </c>
      <c r="S49" s="6">
        <f t="shared" si="10"/>
        <v>0.10137648545431174</v>
      </c>
    </row>
    <row r="50" spans="1:19" x14ac:dyDescent="0.25">
      <c r="A50" s="59">
        <v>41289</v>
      </c>
      <c r="B50" s="14" t="s">
        <v>72</v>
      </c>
      <c r="C50" s="4">
        <v>2</v>
      </c>
      <c r="D50" s="180">
        <v>1</v>
      </c>
      <c r="F50" s="180">
        <v>67</v>
      </c>
      <c r="G50" s="4">
        <v>64.961200000000005</v>
      </c>
      <c r="H50" s="6">
        <f t="shared" si="0"/>
        <v>1.4102609421964585</v>
      </c>
      <c r="I50" s="21">
        <f t="shared" ref="I50:I113" si="12">+H50*64.96120126</f>
        <v>91.612244895141359</v>
      </c>
      <c r="J50" s="34">
        <f t="shared" si="2"/>
        <v>7.8539816339744827E-5</v>
      </c>
      <c r="K50" s="34">
        <f t="shared" ref="K50:K113" si="13">+J50*64.96120126</f>
        <v>5.1020408161696002E-3</v>
      </c>
      <c r="L50" s="69">
        <f t="shared" si="11"/>
        <v>0.17757999999999999</v>
      </c>
      <c r="M50" s="69">
        <f t="shared" si="4"/>
        <v>0.141313671226</v>
      </c>
      <c r="N50" s="68">
        <f t="shared" si="5"/>
        <v>1.28</v>
      </c>
      <c r="O50" s="69">
        <f t="shared" si="6"/>
        <v>1.0185916160000001</v>
      </c>
      <c r="P50" s="68">
        <f t="shared" si="7"/>
        <v>1.1599052872260001</v>
      </c>
      <c r="Q50" s="6">
        <f t="shared" si="8"/>
        <v>6.7830562188479993E-2</v>
      </c>
      <c r="R50" s="6">
        <f t="shared" si="9"/>
        <v>0.39725073024000007</v>
      </c>
      <c r="S50" s="6">
        <f t="shared" si="10"/>
        <v>0.46508129242848006</v>
      </c>
    </row>
    <row r="51" spans="1:19" x14ac:dyDescent="0.25">
      <c r="A51" s="59">
        <v>41289</v>
      </c>
      <c r="B51" s="14" t="s">
        <v>72</v>
      </c>
      <c r="C51" s="4">
        <v>2</v>
      </c>
      <c r="D51" s="180">
        <v>0.8</v>
      </c>
      <c r="F51" s="180">
        <v>38</v>
      </c>
      <c r="G51" s="4">
        <v>64.961200000000005</v>
      </c>
      <c r="H51" s="6">
        <f t="shared" si="0"/>
        <v>0.45364597917836613</v>
      </c>
      <c r="I51" s="21">
        <f t="shared" si="12"/>
        <v>29.469387754195608</v>
      </c>
      <c r="J51" s="34">
        <f t="shared" si="2"/>
        <v>5.0265482457436686E-5</v>
      </c>
      <c r="K51" s="34">
        <f t="shared" si="13"/>
        <v>3.2653061223485436E-3</v>
      </c>
      <c r="L51" s="69">
        <f t="shared" si="11"/>
        <v>0.10631582943822253</v>
      </c>
      <c r="M51" s="69">
        <f t="shared" si="4"/>
        <v>8.460344727645272E-2</v>
      </c>
      <c r="N51" s="68">
        <f t="shared" si="5"/>
        <v>0.98588271958712526</v>
      </c>
      <c r="O51" s="69">
        <f t="shared" si="6"/>
        <v>0.78454052541462871</v>
      </c>
      <c r="P51" s="68">
        <f t="shared" si="7"/>
        <v>0.86914397269108146</v>
      </c>
      <c r="Q51" s="6">
        <f t="shared" si="8"/>
        <v>4.0609654692697304E-2</v>
      </c>
      <c r="R51" s="6">
        <f t="shared" si="9"/>
        <v>0.3059708049117052</v>
      </c>
      <c r="S51" s="6">
        <f t="shared" si="10"/>
        <v>0.34658045960440248</v>
      </c>
    </row>
    <row r="52" spans="1:19" x14ac:dyDescent="0.25">
      <c r="A52" s="59">
        <v>41289</v>
      </c>
      <c r="B52" s="14" t="s">
        <v>72</v>
      </c>
      <c r="C52" s="4">
        <v>2</v>
      </c>
      <c r="D52" s="180">
        <v>1.1000000000000001</v>
      </c>
      <c r="F52" s="180">
        <v>63</v>
      </c>
      <c r="G52" s="4">
        <v>64.961200000000005</v>
      </c>
      <c r="H52" s="6">
        <f t="shared" si="0"/>
        <v>1.246898124209789</v>
      </c>
      <c r="I52" s="21">
        <f t="shared" si="12"/>
        <v>80.999999997508567</v>
      </c>
      <c r="J52" s="34">
        <f t="shared" si="2"/>
        <v>9.503317777109126E-5</v>
      </c>
      <c r="K52" s="34">
        <f t="shared" si="13"/>
        <v>6.1734693875652169E-3</v>
      </c>
      <c r="L52" s="69">
        <f t="shared" si="11"/>
        <v>0.2210832472489353</v>
      </c>
      <c r="M52" s="69">
        <f t="shared" si="4"/>
        <v>0.17593245475454733</v>
      </c>
      <c r="N52" s="68">
        <f t="shared" si="5"/>
        <v>1.4309992669393452</v>
      </c>
      <c r="O52" s="69">
        <f t="shared" si="6"/>
        <v>1.1387530123488776</v>
      </c>
      <c r="P52" s="68">
        <f t="shared" si="7"/>
        <v>1.3146854671034249</v>
      </c>
      <c r="Q52" s="6">
        <f t="shared" si="8"/>
        <v>8.4447578282182717E-2</v>
      </c>
      <c r="R52" s="6">
        <f t="shared" si="9"/>
        <v>0.44411367481606229</v>
      </c>
      <c r="S52" s="6">
        <f t="shared" si="10"/>
        <v>0.52856125309824498</v>
      </c>
    </row>
    <row r="53" spans="1:19" x14ac:dyDescent="0.25">
      <c r="A53" s="59">
        <v>41289</v>
      </c>
      <c r="B53" s="14" t="s">
        <v>72</v>
      </c>
      <c r="C53" s="4">
        <v>2</v>
      </c>
      <c r="D53" s="180">
        <v>1.2</v>
      </c>
      <c r="F53" s="180">
        <v>80</v>
      </c>
      <c r="G53" s="4">
        <v>64.961200000000005</v>
      </c>
      <c r="H53" s="6">
        <f t="shared" si="0"/>
        <v>2.0106192982974678</v>
      </c>
      <c r="I53" s="21">
        <f t="shared" si="12"/>
        <v>130.61224489394178</v>
      </c>
      <c r="J53" s="34">
        <f t="shared" si="2"/>
        <v>1.1309733552923255E-4</v>
      </c>
      <c r="K53" s="34">
        <f t="shared" si="13"/>
        <v>7.3469387752842239E-3</v>
      </c>
      <c r="L53" s="69">
        <f t="shared" si="11"/>
        <v>0.27004226145939869</v>
      </c>
      <c r="M53" s="69">
        <f t="shared" si="4"/>
        <v>0.2148927996001746</v>
      </c>
      <c r="N53" s="68">
        <f t="shared" si="5"/>
        <v>1.5843532808757497</v>
      </c>
      <c r="O53" s="69">
        <f t="shared" si="6"/>
        <v>1.2607882567829156</v>
      </c>
      <c r="P53" s="68">
        <f t="shared" si="7"/>
        <v>1.4756810563830902</v>
      </c>
      <c r="Q53" s="6">
        <f t="shared" si="8"/>
        <v>0.1031485438080838</v>
      </c>
      <c r="R53" s="6">
        <f t="shared" si="9"/>
        <v>0.49170742014533708</v>
      </c>
      <c r="S53" s="6">
        <f t="shared" si="10"/>
        <v>0.59485596395342089</v>
      </c>
    </row>
    <row r="54" spans="1:19" x14ac:dyDescent="0.25">
      <c r="A54" s="59">
        <v>41289</v>
      </c>
      <c r="B54" s="14" t="s">
        <v>72</v>
      </c>
      <c r="C54" s="4">
        <v>2</v>
      </c>
      <c r="D54" s="180">
        <v>0.3</v>
      </c>
      <c r="F54" s="180">
        <v>65</v>
      </c>
      <c r="G54" s="4">
        <v>64.961200000000005</v>
      </c>
      <c r="H54" s="6">
        <f t="shared" si="0"/>
        <v>1.3273228961416876</v>
      </c>
      <c r="I54" s="21">
        <f t="shared" si="12"/>
        <v>86.224489793266244</v>
      </c>
      <c r="J54" s="34">
        <f t="shared" si="2"/>
        <v>7.0685834705770344E-6</v>
      </c>
      <c r="K54" s="34">
        <f t="shared" si="13"/>
        <v>4.5918367345526399E-4</v>
      </c>
      <c r="L54" s="69">
        <f t="shared" si="11"/>
        <v>1.1150537850534816E-2</v>
      </c>
      <c r="M54" s="69">
        <f t="shared" si="4"/>
        <v>8.8733159128479896E-3</v>
      </c>
      <c r="N54" s="68">
        <f t="shared" si="5"/>
        <v>0.31292613611953068</v>
      </c>
      <c r="O54" s="69">
        <f t="shared" si="6"/>
        <v>0.24901870209267873</v>
      </c>
      <c r="P54" s="68">
        <f t="shared" si="7"/>
        <v>0.25789201800552675</v>
      </c>
      <c r="Q54" s="6">
        <f t="shared" si="8"/>
        <v>4.2591916381670347E-3</v>
      </c>
      <c r="R54" s="6">
        <f t="shared" si="9"/>
        <v>9.7117293816144715E-2</v>
      </c>
      <c r="S54" s="6">
        <f t="shared" si="10"/>
        <v>0.10137648545431174</v>
      </c>
    </row>
    <row r="55" spans="1:19" x14ac:dyDescent="0.25">
      <c r="A55" s="59">
        <v>41289</v>
      </c>
      <c r="B55" s="14" t="s">
        <v>72</v>
      </c>
      <c r="C55" s="4">
        <v>2</v>
      </c>
      <c r="D55" s="180">
        <v>0.3</v>
      </c>
      <c r="F55" s="180">
        <v>52</v>
      </c>
      <c r="G55" s="4">
        <v>64.961200000000005</v>
      </c>
      <c r="H55" s="6">
        <f t="shared" si="0"/>
        <v>0.8494866535306802</v>
      </c>
      <c r="I55" s="21">
        <f t="shared" si="12"/>
        <v>55.183673467690404</v>
      </c>
      <c r="J55" s="34">
        <f t="shared" si="2"/>
        <v>7.0685834705770344E-6</v>
      </c>
      <c r="K55" s="34">
        <f t="shared" si="13"/>
        <v>4.5918367345526399E-4</v>
      </c>
      <c r="L55" s="69">
        <f t="shared" si="11"/>
        <v>1.1150537850534816E-2</v>
      </c>
      <c r="M55" s="69">
        <f t="shared" si="4"/>
        <v>8.8733159128479896E-3</v>
      </c>
      <c r="N55" s="68">
        <f t="shared" si="5"/>
        <v>0.31292613611953068</v>
      </c>
      <c r="O55" s="69">
        <f t="shared" si="6"/>
        <v>0.24901870209267873</v>
      </c>
      <c r="P55" s="68">
        <f t="shared" si="7"/>
        <v>0.25789201800552675</v>
      </c>
      <c r="Q55" s="6">
        <f t="shared" si="8"/>
        <v>4.2591916381670347E-3</v>
      </c>
      <c r="R55" s="6">
        <f t="shared" si="9"/>
        <v>9.7117293816144715E-2</v>
      </c>
      <c r="S55" s="6">
        <f t="shared" si="10"/>
        <v>0.10137648545431174</v>
      </c>
    </row>
    <row r="56" spans="1:19" x14ac:dyDescent="0.25">
      <c r="A56" s="59">
        <v>41289</v>
      </c>
      <c r="B56" s="14" t="s">
        <v>72</v>
      </c>
      <c r="C56" s="4">
        <v>2</v>
      </c>
      <c r="D56" s="180">
        <v>3.5</v>
      </c>
      <c r="F56" s="180">
        <v>167</v>
      </c>
      <c r="G56" s="4">
        <v>64.961200000000005</v>
      </c>
      <c r="H56" s="6">
        <f t="shared" si="0"/>
        <v>8.7615877515965739</v>
      </c>
      <c r="I56" s="21">
        <f t="shared" si="12"/>
        <v>569.16326528861589</v>
      </c>
      <c r="J56" s="34">
        <f t="shared" si="2"/>
        <v>9.6211275016187424E-4</v>
      </c>
      <c r="K56" s="34">
        <f t="shared" si="13"/>
        <v>6.2499999998077607E-2</v>
      </c>
      <c r="L56" s="69">
        <f t="shared" si="11"/>
        <v>3.1637815247608514</v>
      </c>
      <c r="M56" s="69">
        <f t="shared" si="4"/>
        <v>0.20552304438629462</v>
      </c>
      <c r="N56" s="68">
        <f t="shared" si="5"/>
        <v>5.5433152983182508</v>
      </c>
      <c r="O56" s="69">
        <f t="shared" si="6"/>
        <v>0.3601004137571116</v>
      </c>
      <c r="P56" s="68">
        <f t="shared" si="7"/>
        <v>0.5656234581434062</v>
      </c>
      <c r="Q56" s="6">
        <f t="shared" si="8"/>
        <v>9.8651061305421409E-2</v>
      </c>
      <c r="R56" s="6">
        <f t="shared" si="9"/>
        <v>0.14043916136527354</v>
      </c>
      <c r="S56" s="6">
        <f t="shared" si="10"/>
        <v>0.23909022267069496</v>
      </c>
    </row>
    <row r="57" spans="1:19" x14ac:dyDescent="0.25">
      <c r="A57" s="59">
        <v>41289</v>
      </c>
      <c r="B57" s="14" t="s">
        <v>72</v>
      </c>
      <c r="C57" s="4">
        <v>2</v>
      </c>
      <c r="D57" s="180">
        <v>2</v>
      </c>
      <c r="F57" s="180">
        <v>55</v>
      </c>
      <c r="G57" s="4">
        <v>64.961200000000005</v>
      </c>
      <c r="H57" s="6">
        <f t="shared" si="0"/>
        <v>0.9503317777109126</v>
      </c>
      <c r="I57" s="21">
        <f t="shared" si="12"/>
        <v>61.734693875652169</v>
      </c>
      <c r="J57" s="34">
        <f t="shared" si="2"/>
        <v>3.1415926535897931E-4</v>
      </c>
      <c r="K57" s="34">
        <f t="shared" si="13"/>
        <v>2.0408163264678401E-2</v>
      </c>
      <c r="L57" s="69">
        <f t="shared" si="11"/>
        <v>0.87390054800363282</v>
      </c>
      <c r="M57" s="69">
        <f t="shared" si="4"/>
        <v>0.69542794641742656</v>
      </c>
      <c r="N57" s="68">
        <f t="shared" si="5"/>
        <v>2.880149720803352</v>
      </c>
      <c r="O57" s="69">
        <f t="shared" si="6"/>
        <v>2.2919502800273714</v>
      </c>
      <c r="P57" s="68">
        <f t="shared" si="7"/>
        <v>2.9873782264447981</v>
      </c>
      <c r="Q57" s="6">
        <f t="shared" si="8"/>
        <v>0.33380541428036475</v>
      </c>
      <c r="R57" s="6">
        <f t="shared" si="9"/>
        <v>0.89386060921067489</v>
      </c>
      <c r="S57" s="6">
        <f t="shared" si="10"/>
        <v>1.2276660234910397</v>
      </c>
    </row>
    <row r="58" spans="1:19" x14ac:dyDescent="0.25">
      <c r="A58" s="59">
        <v>41289</v>
      </c>
      <c r="B58" s="14" t="s">
        <v>72</v>
      </c>
      <c r="C58" s="4">
        <v>2</v>
      </c>
      <c r="D58" s="180">
        <v>0.3</v>
      </c>
      <c r="F58" s="180">
        <v>54</v>
      </c>
      <c r="G58" s="4">
        <v>64.961200000000005</v>
      </c>
      <c r="H58" s="6">
        <f t="shared" si="0"/>
        <v>0.91608841778678374</v>
      </c>
      <c r="I58" s="21">
        <f t="shared" si="12"/>
        <v>59.510204079802222</v>
      </c>
      <c r="J58" s="34">
        <f t="shared" si="2"/>
        <v>7.0685834705770344E-6</v>
      </c>
      <c r="K58" s="34">
        <f t="shared" si="13"/>
        <v>4.5918367345526399E-4</v>
      </c>
      <c r="L58" s="69">
        <f t="shared" si="11"/>
        <v>1.1150537850534816E-2</v>
      </c>
      <c r="M58" s="69">
        <f t="shared" si="4"/>
        <v>8.8733159128479896E-3</v>
      </c>
      <c r="N58" s="68">
        <f t="shared" si="5"/>
        <v>0.31292613611953068</v>
      </c>
      <c r="O58" s="69">
        <f t="shared" si="6"/>
        <v>0.24901870209267873</v>
      </c>
      <c r="P58" s="68">
        <f t="shared" si="7"/>
        <v>0.25789201800552675</v>
      </c>
      <c r="Q58" s="6">
        <f t="shared" si="8"/>
        <v>4.2591916381670347E-3</v>
      </c>
      <c r="R58" s="6">
        <f t="shared" si="9"/>
        <v>9.7117293816144715E-2</v>
      </c>
      <c r="S58" s="6">
        <f t="shared" si="10"/>
        <v>0.10137648545431174</v>
      </c>
    </row>
    <row r="59" spans="1:19" x14ac:dyDescent="0.25">
      <c r="A59" s="59">
        <v>41289</v>
      </c>
      <c r="B59" s="14" t="s">
        <v>72</v>
      </c>
      <c r="C59" s="4">
        <v>2</v>
      </c>
      <c r="D59" s="180">
        <v>1.1000000000000001</v>
      </c>
      <c r="F59" s="180">
        <v>70</v>
      </c>
      <c r="G59" s="4">
        <v>64.961200000000005</v>
      </c>
      <c r="H59" s="6">
        <f t="shared" si="0"/>
        <v>1.5393804002589984</v>
      </c>
      <c r="I59" s="21">
        <f t="shared" si="12"/>
        <v>99.999999996924146</v>
      </c>
      <c r="J59" s="34">
        <f t="shared" si="2"/>
        <v>9.503317777109126E-5</v>
      </c>
      <c r="K59" s="34">
        <f t="shared" si="13"/>
        <v>6.1734693875652169E-3</v>
      </c>
      <c r="L59" s="69">
        <f t="shared" si="11"/>
        <v>0.2210832472489353</v>
      </c>
      <c r="M59" s="69">
        <f t="shared" si="4"/>
        <v>0.17593245475454733</v>
      </c>
      <c r="N59" s="68">
        <f t="shared" si="5"/>
        <v>1.4309992669393452</v>
      </c>
      <c r="O59" s="69">
        <f t="shared" si="6"/>
        <v>1.1387530123488776</v>
      </c>
      <c r="P59" s="68">
        <f t="shared" si="7"/>
        <v>1.3146854671034249</v>
      </c>
      <c r="Q59" s="6">
        <f t="shared" si="8"/>
        <v>8.4447578282182717E-2</v>
      </c>
      <c r="R59" s="6">
        <f t="shared" si="9"/>
        <v>0.44411367481606229</v>
      </c>
      <c r="S59" s="6">
        <f t="shared" si="10"/>
        <v>0.52856125309824498</v>
      </c>
    </row>
    <row r="60" spans="1:19" x14ac:dyDescent="0.25">
      <c r="A60" s="59">
        <v>41289</v>
      </c>
      <c r="B60" s="14" t="s">
        <v>72</v>
      </c>
      <c r="C60" s="4">
        <v>2</v>
      </c>
      <c r="D60" s="180">
        <v>7.9</v>
      </c>
      <c r="F60" s="180">
        <v>268</v>
      </c>
      <c r="G60" s="4">
        <v>64.961200000000005</v>
      </c>
      <c r="H60" s="6">
        <f t="shared" si="0"/>
        <v>22.564175075143336</v>
      </c>
      <c r="I60" s="21">
        <f t="shared" si="12"/>
        <v>1465.7959183222617</v>
      </c>
      <c r="J60" s="34">
        <f t="shared" si="2"/>
        <v>4.9016699377634745E-3</v>
      </c>
      <c r="K60" s="34">
        <f t="shared" si="13"/>
        <v>0.31841836733714474</v>
      </c>
      <c r="L60" s="69">
        <f t="shared" si="11"/>
        <v>20.560739681169874</v>
      </c>
      <c r="M60" s="69">
        <f t="shared" si="4"/>
        <v>1.3356503225764125</v>
      </c>
      <c r="N60" s="68">
        <f t="shared" si="5"/>
        <v>14.369235628642512</v>
      </c>
      <c r="O60" s="69">
        <f t="shared" si="6"/>
        <v>0.93344278951937198</v>
      </c>
      <c r="P60" s="68">
        <f t="shared" si="7"/>
        <v>2.2690931120957845</v>
      </c>
      <c r="Q60" s="6">
        <f t="shared" si="8"/>
        <v>0.64111215483667794</v>
      </c>
      <c r="R60" s="6">
        <f t="shared" si="9"/>
        <v>0.36404268791255506</v>
      </c>
      <c r="S60" s="6">
        <f t="shared" si="10"/>
        <v>1.0051548427492329</v>
      </c>
    </row>
    <row r="61" spans="1:19" x14ac:dyDescent="0.25">
      <c r="A61" s="59">
        <v>41289</v>
      </c>
      <c r="B61" s="14" t="s">
        <v>72</v>
      </c>
      <c r="C61" s="4">
        <v>2</v>
      </c>
      <c r="D61" s="180">
        <v>1.5</v>
      </c>
      <c r="F61" s="180">
        <v>80</v>
      </c>
      <c r="G61" s="4">
        <v>64.961200000000005</v>
      </c>
      <c r="H61" s="6">
        <f t="shared" si="0"/>
        <v>2.0106192982974678</v>
      </c>
      <c r="I61" s="21">
        <f t="shared" si="12"/>
        <v>130.61224489394178</v>
      </c>
      <c r="J61" s="34">
        <f t="shared" si="2"/>
        <v>1.7671458676442585E-4</v>
      </c>
      <c r="K61" s="34">
        <f t="shared" si="13"/>
        <v>1.14795918363816E-2</v>
      </c>
      <c r="L61" s="69">
        <f t="shared" si="11"/>
        <v>0.45105329134289407</v>
      </c>
      <c r="M61" s="69">
        <f t="shared" si="4"/>
        <v>0.35893679760240416</v>
      </c>
      <c r="N61" s="68">
        <f t="shared" si="5"/>
        <v>2.0570116092208695</v>
      </c>
      <c r="O61" s="69">
        <f t="shared" si="6"/>
        <v>1.6369177962242547</v>
      </c>
      <c r="P61" s="68">
        <f t="shared" si="7"/>
        <v>1.995854593826659</v>
      </c>
      <c r="Q61" s="6">
        <f t="shared" si="8"/>
        <v>0.17228966284915398</v>
      </c>
      <c r="R61" s="6">
        <f t="shared" si="9"/>
        <v>0.63839794052745935</v>
      </c>
      <c r="S61" s="6">
        <f t="shared" si="10"/>
        <v>0.81068760337661327</v>
      </c>
    </row>
    <row r="62" spans="1:19" x14ac:dyDescent="0.25">
      <c r="A62" s="59">
        <v>41289</v>
      </c>
      <c r="B62" s="14" t="s">
        <v>72</v>
      </c>
      <c r="C62" s="4">
        <v>2</v>
      </c>
      <c r="D62" s="180">
        <v>2.1</v>
      </c>
      <c r="F62" s="180">
        <v>51</v>
      </c>
      <c r="G62" s="4">
        <v>64.961200000000005</v>
      </c>
      <c r="H62" s="6">
        <f t="shared" si="0"/>
        <v>0.81712824919870519</v>
      </c>
      <c r="I62" s="21">
        <f t="shared" si="12"/>
        <v>53.081632651428521</v>
      </c>
      <c r="J62" s="34">
        <f t="shared" si="2"/>
        <v>3.4636059005827474E-4</v>
      </c>
      <c r="K62" s="34">
        <f t="shared" si="13"/>
        <v>2.2499999999307938E-2</v>
      </c>
      <c r="L62" s="69">
        <f t="shared" si="11"/>
        <v>0.97763380474082628</v>
      </c>
      <c r="M62" s="69">
        <f t="shared" si="4"/>
        <v>0.77797624767748974</v>
      </c>
      <c r="N62" s="68">
        <f t="shared" si="5"/>
        <v>3.049344871338687</v>
      </c>
      <c r="O62" s="69">
        <f t="shared" si="6"/>
        <v>2.4265915001860825</v>
      </c>
      <c r="P62" s="68">
        <f t="shared" si="7"/>
        <v>3.2045677478635723</v>
      </c>
      <c r="Q62" s="6">
        <f t="shared" si="8"/>
        <v>0.37342859888519508</v>
      </c>
      <c r="R62" s="6">
        <f t="shared" si="9"/>
        <v>0.94637068507257216</v>
      </c>
      <c r="S62" s="6">
        <f t="shared" si="10"/>
        <v>1.3197992839577672</v>
      </c>
    </row>
    <row r="63" spans="1:19" x14ac:dyDescent="0.25">
      <c r="A63" s="59">
        <v>41289</v>
      </c>
      <c r="B63" s="14" t="s">
        <v>72</v>
      </c>
      <c r="C63" s="4">
        <v>2</v>
      </c>
      <c r="D63" s="180">
        <v>2</v>
      </c>
      <c r="F63" s="180">
        <v>125</v>
      </c>
      <c r="G63" s="4">
        <v>64.961200000000005</v>
      </c>
      <c r="H63" s="6">
        <f t="shared" si="0"/>
        <v>4.908738521234052</v>
      </c>
      <c r="I63" s="21">
        <f t="shared" si="12"/>
        <v>318.87755101060003</v>
      </c>
      <c r="J63" s="34">
        <f t="shared" si="2"/>
        <v>3.1415926535897931E-4</v>
      </c>
      <c r="K63" s="34">
        <f t="shared" si="13"/>
        <v>2.0408163264678401E-2</v>
      </c>
      <c r="L63" s="69">
        <f t="shared" si="11"/>
        <v>0.87390054800363282</v>
      </c>
      <c r="M63" s="69">
        <f t="shared" si="4"/>
        <v>0.69542794641742656</v>
      </c>
      <c r="N63" s="68">
        <f t="shared" si="5"/>
        <v>2.880149720803352</v>
      </c>
      <c r="O63" s="69">
        <f t="shared" si="6"/>
        <v>2.2919502800273714</v>
      </c>
      <c r="P63" s="68">
        <f t="shared" si="7"/>
        <v>2.9873782264447981</v>
      </c>
      <c r="Q63" s="6">
        <f t="shared" si="8"/>
        <v>0.33380541428036475</v>
      </c>
      <c r="R63" s="6">
        <f t="shared" si="9"/>
        <v>0.89386060921067489</v>
      </c>
      <c r="S63" s="6">
        <f t="shared" si="10"/>
        <v>1.2276660234910397</v>
      </c>
    </row>
    <row r="64" spans="1:19" x14ac:dyDescent="0.25">
      <c r="A64" s="59">
        <v>41289</v>
      </c>
      <c r="B64" s="14" t="s">
        <v>72</v>
      </c>
      <c r="C64" s="4">
        <v>2</v>
      </c>
      <c r="D64" s="180">
        <v>0.3</v>
      </c>
      <c r="F64" s="180">
        <v>40</v>
      </c>
      <c r="G64" s="4">
        <v>64.961200000000005</v>
      </c>
      <c r="H64" s="6">
        <f t="shared" si="0"/>
        <v>0.50265482457436694</v>
      </c>
      <c r="I64" s="21">
        <f t="shared" si="12"/>
        <v>32.653061223485444</v>
      </c>
      <c r="J64" s="34">
        <f t="shared" si="2"/>
        <v>7.0685834705770344E-6</v>
      </c>
      <c r="K64" s="34">
        <f t="shared" si="13"/>
        <v>4.5918367345526399E-4</v>
      </c>
      <c r="L64" s="69">
        <f t="shared" si="11"/>
        <v>1.1150537850534816E-2</v>
      </c>
      <c r="M64" s="69">
        <f t="shared" si="4"/>
        <v>8.8733159128479896E-3</v>
      </c>
      <c r="N64" s="68">
        <f t="shared" si="5"/>
        <v>0.31292613611953068</v>
      </c>
      <c r="O64" s="69">
        <f t="shared" si="6"/>
        <v>0.24901870209267873</v>
      </c>
      <c r="P64" s="68">
        <f t="shared" si="7"/>
        <v>0.25789201800552675</v>
      </c>
      <c r="Q64" s="6">
        <f t="shared" si="8"/>
        <v>4.2591916381670347E-3</v>
      </c>
      <c r="R64" s="6">
        <f t="shared" si="9"/>
        <v>9.7117293816144715E-2</v>
      </c>
      <c r="S64" s="6">
        <f t="shared" si="10"/>
        <v>0.10137648545431174</v>
      </c>
    </row>
    <row r="65" spans="1:19" x14ac:dyDescent="0.25">
      <c r="A65" s="59">
        <v>41289</v>
      </c>
      <c r="B65" s="14" t="s">
        <v>72</v>
      </c>
      <c r="C65" s="4">
        <v>2</v>
      </c>
      <c r="D65" s="180">
        <v>0.2</v>
      </c>
      <c r="F65" s="180">
        <v>30</v>
      </c>
      <c r="G65" s="4">
        <v>64.961200000000005</v>
      </c>
      <c r="H65" s="6">
        <f t="shared" si="0"/>
        <v>0.28274333882308139</v>
      </c>
      <c r="I65" s="21">
        <f t="shared" si="12"/>
        <v>18.367346938210559</v>
      </c>
      <c r="J65" s="34">
        <f t="shared" si="2"/>
        <v>3.1415926535897929E-6</v>
      </c>
      <c r="K65" s="34">
        <f t="shared" si="13"/>
        <v>2.0408163264678397E-4</v>
      </c>
      <c r="L65" s="69">
        <f t="shared" si="11"/>
        <v>4.3899746426917822E-3</v>
      </c>
      <c r="M65" s="69">
        <f t="shared" si="4"/>
        <v>3.4934307542956607E-3</v>
      </c>
      <c r="N65" s="68">
        <f t="shared" si="5"/>
        <v>0.19472201928151164</v>
      </c>
      <c r="O65" s="69">
        <f t="shared" si="6"/>
        <v>0.15495485647713914</v>
      </c>
      <c r="P65" s="68">
        <f t="shared" si="7"/>
        <v>0.15844828723143481</v>
      </c>
      <c r="Q65" s="6">
        <f t="shared" si="8"/>
        <v>1.6768467620619171E-3</v>
      </c>
      <c r="R65" s="6">
        <f t="shared" si="9"/>
        <v>6.0432394026084267E-2</v>
      </c>
      <c r="S65" s="6">
        <f t="shared" si="10"/>
        <v>6.2109240788146183E-2</v>
      </c>
    </row>
    <row r="66" spans="1:19" x14ac:dyDescent="0.25">
      <c r="A66" s="59">
        <v>41289</v>
      </c>
      <c r="B66" s="14" t="s">
        <v>72</v>
      </c>
      <c r="C66" s="4">
        <v>2</v>
      </c>
      <c r="D66" s="180">
        <v>1.6</v>
      </c>
      <c r="F66" s="180">
        <v>64</v>
      </c>
      <c r="G66" s="4">
        <v>64.961200000000005</v>
      </c>
      <c r="H66" s="6">
        <f t="shared" ref="H66:H129" si="14">((+F66/100)^2)*PI()</f>
        <v>1.2867963509103792</v>
      </c>
      <c r="I66" s="21">
        <f t="shared" si="12"/>
        <v>83.591836732122729</v>
      </c>
      <c r="J66" s="34">
        <f t="shared" ref="J66:J129" si="15">((+D66/200)^2)*PI()</f>
        <v>2.0106192982974675E-4</v>
      </c>
      <c r="K66" s="34">
        <f t="shared" si="13"/>
        <v>1.3061224489394174E-2</v>
      </c>
      <c r="L66" s="69">
        <f t="shared" si="11"/>
        <v>0.52319777907153642</v>
      </c>
      <c r="M66" s="69">
        <f t="shared" ref="M66:M129" si="16">IF(D66&lt;3,795.7747*L66*0.001,64.9612*L66*0.001)</f>
        <v>0.41634755568131826</v>
      </c>
      <c r="N66" s="68">
        <f t="shared" ref="N66:N129" si="17">1.28*(D66^1.17)</f>
        <v>2.2183514371591468</v>
      </c>
      <c r="O66" s="69">
        <f t="shared" ref="O66:O129" si="18">IF(D66&lt;3,795.7747*N66*0.001,64.9612*N66*0.001)</f>
        <v>1.7653079493998891</v>
      </c>
      <c r="P66" s="68">
        <f t="shared" si="7"/>
        <v>2.1816555050812072</v>
      </c>
      <c r="Q66" s="6">
        <f t="shared" si="8"/>
        <v>0.19984682672703274</v>
      </c>
      <c r="R66" s="6">
        <f t="shared" si="9"/>
        <v>0.68847010026595679</v>
      </c>
      <c r="S66" s="6">
        <f t="shared" si="10"/>
        <v>0.88831692699298959</v>
      </c>
    </row>
    <row r="67" spans="1:19" x14ac:dyDescent="0.25">
      <c r="A67" s="59">
        <v>41289</v>
      </c>
      <c r="B67" s="14" t="s">
        <v>72</v>
      </c>
      <c r="C67" s="4">
        <v>2</v>
      </c>
      <c r="D67" s="180">
        <v>0.3</v>
      </c>
      <c r="F67" s="180">
        <v>25</v>
      </c>
      <c r="G67" s="4">
        <v>64.961200000000005</v>
      </c>
      <c r="H67" s="6">
        <f t="shared" si="14"/>
        <v>0.19634954084936207</v>
      </c>
      <c r="I67" s="21">
        <f t="shared" si="12"/>
        <v>12.755102040423999</v>
      </c>
      <c r="J67" s="34">
        <f t="shared" si="15"/>
        <v>7.0685834705770344E-6</v>
      </c>
      <c r="K67" s="34">
        <f t="shared" si="13"/>
        <v>4.5918367345526399E-4</v>
      </c>
      <c r="L67" s="69">
        <f t="shared" si="11"/>
        <v>1.1150537850534816E-2</v>
      </c>
      <c r="M67" s="69">
        <f t="shared" si="16"/>
        <v>8.8733159128479896E-3</v>
      </c>
      <c r="N67" s="68">
        <f t="shared" si="17"/>
        <v>0.31292613611953068</v>
      </c>
      <c r="O67" s="69">
        <f t="shared" si="18"/>
        <v>0.24901870209267873</v>
      </c>
      <c r="P67" s="68">
        <f t="shared" ref="P67:P130" si="19">+M67+O67</f>
        <v>0.25789201800552675</v>
      </c>
      <c r="Q67" s="6">
        <f t="shared" ref="Q67:Q130" si="20">M67*0.48</f>
        <v>4.2591916381670347E-3</v>
      </c>
      <c r="R67" s="6">
        <f t="shared" ref="R67:R130" si="21">O67*0.39</f>
        <v>9.7117293816144715E-2</v>
      </c>
      <c r="S67" s="6">
        <f t="shared" ref="S67:S130" si="22">Q67+R67</f>
        <v>0.10137648545431174</v>
      </c>
    </row>
    <row r="68" spans="1:19" x14ac:dyDescent="0.25">
      <c r="A68" s="59">
        <v>41289</v>
      </c>
      <c r="B68" s="14" t="s">
        <v>72</v>
      </c>
      <c r="C68" s="4">
        <v>2</v>
      </c>
      <c r="D68" s="180">
        <v>0.6</v>
      </c>
      <c r="F68" s="180">
        <v>43</v>
      </c>
      <c r="G68" s="4">
        <v>64.961200000000005</v>
      </c>
      <c r="H68" s="6">
        <f t="shared" si="14"/>
        <v>0.58088048164875272</v>
      </c>
      <c r="I68" s="21">
        <f t="shared" si="12"/>
        <v>37.734693876390359</v>
      </c>
      <c r="J68" s="34">
        <f t="shared" si="15"/>
        <v>2.8274333882308137E-5</v>
      </c>
      <c r="K68" s="34">
        <f t="shared" si="13"/>
        <v>1.836734693821056E-3</v>
      </c>
      <c r="L68" s="69">
        <f t="shared" si="11"/>
        <v>5.4873640827332065E-2</v>
      </c>
      <c r="M68" s="69">
        <f t="shared" si="16"/>
        <v>4.366705506727793E-2</v>
      </c>
      <c r="N68" s="68">
        <f t="shared" si="17"/>
        <v>0.70412040904432671</v>
      </c>
      <c r="O68" s="69">
        <f t="shared" si="18"/>
        <v>0.56032120727112644</v>
      </c>
      <c r="P68" s="68">
        <f t="shared" si="19"/>
        <v>0.60398826233840441</v>
      </c>
      <c r="Q68" s="6">
        <f t="shared" si="20"/>
        <v>2.0960186432293405E-2</v>
      </c>
      <c r="R68" s="6">
        <f t="shared" si="21"/>
        <v>0.21852527083573933</v>
      </c>
      <c r="S68" s="6">
        <f t="shared" si="22"/>
        <v>0.23948545726803275</v>
      </c>
    </row>
    <row r="69" spans="1:19" x14ac:dyDescent="0.25">
      <c r="A69" s="59">
        <v>41289</v>
      </c>
      <c r="B69" s="14" t="s">
        <v>72</v>
      </c>
      <c r="C69" s="4">
        <v>2</v>
      </c>
      <c r="D69" s="180">
        <v>0.3</v>
      </c>
      <c r="F69" s="180">
        <v>32</v>
      </c>
      <c r="G69" s="4">
        <v>64.961200000000005</v>
      </c>
      <c r="H69" s="6">
        <f t="shared" si="14"/>
        <v>0.32169908772759481</v>
      </c>
      <c r="I69" s="21">
        <f t="shared" si="12"/>
        <v>20.897959183030682</v>
      </c>
      <c r="J69" s="34">
        <f t="shared" si="15"/>
        <v>7.0685834705770344E-6</v>
      </c>
      <c r="K69" s="34">
        <f t="shared" si="13"/>
        <v>4.5918367345526399E-4</v>
      </c>
      <c r="L69" s="69">
        <f t="shared" si="11"/>
        <v>1.1150537850534816E-2</v>
      </c>
      <c r="M69" s="69">
        <f t="shared" si="16"/>
        <v>8.8733159128479896E-3</v>
      </c>
      <c r="N69" s="68">
        <f t="shared" si="17"/>
        <v>0.31292613611953068</v>
      </c>
      <c r="O69" s="69">
        <f t="shared" si="18"/>
        <v>0.24901870209267873</v>
      </c>
      <c r="P69" s="68">
        <f t="shared" si="19"/>
        <v>0.25789201800552675</v>
      </c>
      <c r="Q69" s="6">
        <f t="shared" si="20"/>
        <v>4.2591916381670347E-3</v>
      </c>
      <c r="R69" s="6">
        <f t="shared" si="21"/>
        <v>9.7117293816144715E-2</v>
      </c>
      <c r="S69" s="6">
        <f t="shared" si="22"/>
        <v>0.10137648545431174</v>
      </c>
    </row>
    <row r="70" spans="1:19" x14ac:dyDescent="0.25">
      <c r="A70" s="59">
        <v>41289</v>
      </c>
      <c r="B70" s="14" t="s">
        <v>72</v>
      </c>
      <c r="C70" s="4">
        <v>2</v>
      </c>
      <c r="D70" s="180">
        <v>0.6</v>
      </c>
      <c r="F70" s="180">
        <v>23</v>
      </c>
      <c r="G70" s="4">
        <v>64.961200000000005</v>
      </c>
      <c r="H70" s="6">
        <f t="shared" si="14"/>
        <v>0.16619025137490007</v>
      </c>
      <c r="I70" s="21">
        <f t="shared" si="12"/>
        <v>10.795918367014874</v>
      </c>
      <c r="J70" s="34">
        <f t="shared" si="15"/>
        <v>2.8274333882308137E-5</v>
      </c>
      <c r="K70" s="34">
        <f t="shared" si="13"/>
        <v>1.836734693821056E-3</v>
      </c>
      <c r="L70" s="69">
        <f t="shared" si="11"/>
        <v>5.4873640827332065E-2</v>
      </c>
      <c r="M70" s="69">
        <f t="shared" si="16"/>
        <v>4.366705506727793E-2</v>
      </c>
      <c r="N70" s="68">
        <f t="shared" si="17"/>
        <v>0.70412040904432671</v>
      </c>
      <c r="O70" s="69">
        <f t="shared" si="18"/>
        <v>0.56032120727112644</v>
      </c>
      <c r="P70" s="68">
        <f t="shared" si="19"/>
        <v>0.60398826233840441</v>
      </c>
      <c r="Q70" s="6">
        <f t="shared" si="20"/>
        <v>2.0960186432293405E-2</v>
      </c>
      <c r="R70" s="6">
        <f t="shared" si="21"/>
        <v>0.21852527083573933</v>
      </c>
      <c r="S70" s="6">
        <f t="shared" si="22"/>
        <v>0.23948545726803275</v>
      </c>
    </row>
    <row r="71" spans="1:19" x14ac:dyDescent="0.25">
      <c r="A71" s="59">
        <v>41289</v>
      </c>
      <c r="B71" s="14" t="s">
        <v>72</v>
      </c>
      <c r="C71" s="4">
        <v>2</v>
      </c>
      <c r="D71" s="180">
        <v>0.3</v>
      </c>
      <c r="F71" s="180">
        <v>50</v>
      </c>
      <c r="G71" s="4">
        <v>64.961200000000005</v>
      </c>
      <c r="H71" s="6">
        <f t="shared" si="14"/>
        <v>0.78539816339744828</v>
      </c>
      <c r="I71" s="21">
        <f t="shared" si="12"/>
        <v>51.020408161695997</v>
      </c>
      <c r="J71" s="34">
        <f t="shared" si="15"/>
        <v>7.0685834705770344E-6</v>
      </c>
      <c r="K71" s="34">
        <f t="shared" si="13"/>
        <v>4.5918367345526399E-4</v>
      </c>
      <c r="L71" s="69">
        <f t="shared" ref="L71:L134" si="23">0.17758*(D71^2.299)</f>
        <v>1.1150537850534816E-2</v>
      </c>
      <c r="M71" s="69">
        <f t="shared" si="16"/>
        <v>8.8733159128479896E-3</v>
      </c>
      <c r="N71" s="68">
        <f t="shared" si="17"/>
        <v>0.31292613611953068</v>
      </c>
      <c r="O71" s="69">
        <f t="shared" si="18"/>
        <v>0.24901870209267873</v>
      </c>
      <c r="P71" s="68">
        <f t="shared" si="19"/>
        <v>0.25789201800552675</v>
      </c>
      <c r="Q71" s="6">
        <f t="shared" si="20"/>
        <v>4.2591916381670347E-3</v>
      </c>
      <c r="R71" s="6">
        <f t="shared" si="21"/>
        <v>9.7117293816144715E-2</v>
      </c>
      <c r="S71" s="6">
        <f t="shared" si="22"/>
        <v>0.10137648545431174</v>
      </c>
    </row>
    <row r="72" spans="1:19" x14ac:dyDescent="0.25">
      <c r="A72" s="59">
        <v>41289</v>
      </c>
      <c r="B72" s="14" t="s">
        <v>72</v>
      </c>
      <c r="C72" s="4">
        <v>2</v>
      </c>
      <c r="D72" s="180">
        <v>4.7</v>
      </c>
      <c r="F72" s="180">
        <v>100</v>
      </c>
      <c r="G72" s="4">
        <v>64.961200000000005</v>
      </c>
      <c r="H72" s="6">
        <f t="shared" si="14"/>
        <v>3.1415926535897931</v>
      </c>
      <c r="I72" s="21">
        <f t="shared" si="12"/>
        <v>204.08163264678399</v>
      </c>
      <c r="J72" s="34">
        <f t="shared" si="15"/>
        <v>1.7349445429449633E-3</v>
      </c>
      <c r="K72" s="34">
        <f t="shared" si="13"/>
        <v>0.11270408162918646</v>
      </c>
      <c r="L72" s="69">
        <f t="shared" si="23"/>
        <v>6.2308461373122945</v>
      </c>
      <c r="M72" s="69">
        <f t="shared" si="16"/>
        <v>0.40476324209517145</v>
      </c>
      <c r="N72" s="68">
        <f t="shared" si="17"/>
        <v>7.8264436633583525</v>
      </c>
      <c r="O72" s="69">
        <f t="shared" si="18"/>
        <v>0.50841517210415466</v>
      </c>
      <c r="P72" s="68">
        <f t="shared" si="19"/>
        <v>0.91317841419932611</v>
      </c>
      <c r="Q72" s="6">
        <f t="shared" si="20"/>
        <v>0.1942863562056823</v>
      </c>
      <c r="R72" s="6">
        <f t="shared" si="21"/>
        <v>0.19828191712062032</v>
      </c>
      <c r="S72" s="6">
        <f t="shared" si="22"/>
        <v>0.39256827332630262</v>
      </c>
    </row>
    <row r="73" spans="1:19" x14ac:dyDescent="0.25">
      <c r="A73" s="59">
        <v>41289</v>
      </c>
      <c r="B73" s="14" t="s">
        <v>72</v>
      </c>
      <c r="C73" s="4">
        <v>2</v>
      </c>
      <c r="D73" s="180">
        <v>1.9</v>
      </c>
      <c r="F73" s="180">
        <v>85</v>
      </c>
      <c r="G73" s="4">
        <v>64.961200000000005</v>
      </c>
      <c r="H73" s="6">
        <f t="shared" si="14"/>
        <v>2.2698006922186251</v>
      </c>
      <c r="I73" s="21">
        <f t="shared" si="12"/>
        <v>147.44897958730141</v>
      </c>
      <c r="J73" s="34">
        <f t="shared" si="15"/>
        <v>2.835287369864788E-4</v>
      </c>
      <c r="K73" s="34">
        <f t="shared" si="13"/>
        <v>1.8418367346372255E-2</v>
      </c>
      <c r="L73" s="69">
        <f t="shared" si="23"/>
        <v>0.77669154992970613</v>
      </c>
      <c r="M73" s="69">
        <f t="shared" si="16"/>
        <v>0.61807148513784693</v>
      </c>
      <c r="N73" s="68">
        <f t="shared" si="17"/>
        <v>2.7123871783139122</v>
      </c>
      <c r="O73" s="69">
        <f t="shared" si="18"/>
        <v>2.1584490931066003</v>
      </c>
      <c r="P73" s="68">
        <f t="shared" si="19"/>
        <v>2.7765205782444471</v>
      </c>
      <c r="Q73" s="6">
        <f t="shared" si="20"/>
        <v>0.29667431286616652</v>
      </c>
      <c r="R73" s="6">
        <f t="shared" si="21"/>
        <v>0.84179514631157415</v>
      </c>
      <c r="S73" s="6">
        <f t="shared" si="22"/>
        <v>1.1384694591777407</v>
      </c>
    </row>
    <row r="74" spans="1:19" x14ac:dyDescent="0.25">
      <c r="A74" s="59">
        <v>41289</v>
      </c>
      <c r="B74" s="14" t="s">
        <v>72</v>
      </c>
      <c r="C74" s="4">
        <v>2</v>
      </c>
      <c r="D74" s="180">
        <v>1.7</v>
      </c>
      <c r="F74" s="180">
        <v>62</v>
      </c>
      <c r="G74" s="4">
        <v>64.961200000000005</v>
      </c>
      <c r="H74" s="6">
        <f t="shared" si="14"/>
        <v>1.2076282160399165</v>
      </c>
      <c r="I74" s="21">
        <f t="shared" si="12"/>
        <v>78.448979589423772</v>
      </c>
      <c r="J74" s="34">
        <f t="shared" si="15"/>
        <v>2.2698006922186259E-4</v>
      </c>
      <c r="K74" s="34">
        <f t="shared" si="13"/>
        <v>1.4744897958730145E-2</v>
      </c>
      <c r="L74" s="69">
        <f t="shared" si="23"/>
        <v>0.60144528125594432</v>
      </c>
      <c r="M74" s="69">
        <f t="shared" si="16"/>
        <v>0.47861493825786477</v>
      </c>
      <c r="N74" s="68">
        <f t="shared" si="17"/>
        <v>2.3814156735674734</v>
      </c>
      <c r="O74" s="69">
        <f t="shared" si="18"/>
        <v>1.8950703432084544</v>
      </c>
      <c r="P74" s="68">
        <f t="shared" si="19"/>
        <v>2.3736852814663192</v>
      </c>
      <c r="Q74" s="6">
        <f t="shared" si="20"/>
        <v>0.22973517036377508</v>
      </c>
      <c r="R74" s="6">
        <f t="shared" si="21"/>
        <v>0.73907743385129721</v>
      </c>
      <c r="S74" s="6">
        <f t="shared" si="22"/>
        <v>0.96881260421507231</v>
      </c>
    </row>
    <row r="75" spans="1:19" x14ac:dyDescent="0.25">
      <c r="A75" s="59">
        <v>41289</v>
      </c>
      <c r="B75" s="14" t="s">
        <v>72</v>
      </c>
      <c r="C75" s="4">
        <v>2</v>
      </c>
      <c r="D75" s="180">
        <v>0.2</v>
      </c>
      <c r="F75" s="180">
        <v>44</v>
      </c>
      <c r="G75" s="4">
        <v>64.961200000000005</v>
      </c>
      <c r="H75" s="6">
        <f t="shared" si="14"/>
        <v>0.60821233773498395</v>
      </c>
      <c r="I75" s="21">
        <f t="shared" si="12"/>
        <v>39.510204080417381</v>
      </c>
      <c r="J75" s="34">
        <f t="shared" si="15"/>
        <v>3.1415926535897929E-6</v>
      </c>
      <c r="K75" s="34">
        <f t="shared" si="13"/>
        <v>2.0408163264678397E-4</v>
      </c>
      <c r="L75" s="69">
        <f t="shared" si="23"/>
        <v>4.3899746426917822E-3</v>
      </c>
      <c r="M75" s="69">
        <f t="shared" si="16"/>
        <v>3.4934307542956607E-3</v>
      </c>
      <c r="N75" s="68">
        <f t="shared" si="17"/>
        <v>0.19472201928151164</v>
      </c>
      <c r="O75" s="69">
        <f t="shared" si="18"/>
        <v>0.15495485647713914</v>
      </c>
      <c r="P75" s="68">
        <f t="shared" si="19"/>
        <v>0.15844828723143481</v>
      </c>
      <c r="Q75" s="6">
        <f t="shared" si="20"/>
        <v>1.6768467620619171E-3</v>
      </c>
      <c r="R75" s="6">
        <f t="shared" si="21"/>
        <v>6.0432394026084267E-2</v>
      </c>
      <c r="S75" s="6">
        <f t="shared" si="22"/>
        <v>6.2109240788146183E-2</v>
      </c>
    </row>
    <row r="76" spans="1:19" x14ac:dyDescent="0.25">
      <c r="A76" s="59">
        <v>41289</v>
      </c>
      <c r="B76" s="14" t="s">
        <v>72</v>
      </c>
      <c r="C76" s="4">
        <v>2</v>
      </c>
      <c r="D76" s="180">
        <v>0.3</v>
      </c>
      <c r="F76" s="180">
        <v>30</v>
      </c>
      <c r="G76" s="4">
        <v>64.961200000000005</v>
      </c>
      <c r="H76" s="6">
        <f t="shared" si="14"/>
        <v>0.28274333882308139</v>
      </c>
      <c r="I76" s="21">
        <f t="shared" si="12"/>
        <v>18.367346938210559</v>
      </c>
      <c r="J76" s="34">
        <f t="shared" si="15"/>
        <v>7.0685834705770344E-6</v>
      </c>
      <c r="K76" s="34">
        <f t="shared" si="13"/>
        <v>4.5918367345526399E-4</v>
      </c>
      <c r="L76" s="69">
        <f t="shared" si="23"/>
        <v>1.1150537850534816E-2</v>
      </c>
      <c r="M76" s="69">
        <f t="shared" si="16"/>
        <v>8.8733159128479896E-3</v>
      </c>
      <c r="N76" s="68">
        <f t="shared" si="17"/>
        <v>0.31292613611953068</v>
      </c>
      <c r="O76" s="69">
        <f t="shared" si="18"/>
        <v>0.24901870209267873</v>
      </c>
      <c r="P76" s="68">
        <f t="shared" si="19"/>
        <v>0.25789201800552675</v>
      </c>
      <c r="Q76" s="6">
        <f t="shared" si="20"/>
        <v>4.2591916381670347E-3</v>
      </c>
      <c r="R76" s="6">
        <f t="shared" si="21"/>
        <v>9.7117293816144715E-2</v>
      </c>
      <c r="S76" s="6">
        <f t="shared" si="22"/>
        <v>0.10137648545431174</v>
      </c>
    </row>
    <row r="77" spans="1:19" x14ac:dyDescent="0.25">
      <c r="A77" s="59">
        <v>41289</v>
      </c>
      <c r="B77" s="14" t="s">
        <v>72</v>
      </c>
      <c r="C77" s="4">
        <v>2</v>
      </c>
      <c r="D77" s="180">
        <v>1</v>
      </c>
      <c r="F77" s="180">
        <v>34</v>
      </c>
      <c r="G77" s="4">
        <v>64.961200000000005</v>
      </c>
      <c r="H77" s="6">
        <f t="shared" si="14"/>
        <v>0.36316811075498018</v>
      </c>
      <c r="I77" s="21">
        <f t="shared" si="12"/>
        <v>23.591836733968236</v>
      </c>
      <c r="J77" s="34">
        <f t="shared" si="15"/>
        <v>7.8539816339744827E-5</v>
      </c>
      <c r="K77" s="34">
        <f t="shared" si="13"/>
        <v>5.1020408161696002E-3</v>
      </c>
      <c r="L77" s="69">
        <f t="shared" si="23"/>
        <v>0.17757999999999999</v>
      </c>
      <c r="M77" s="69">
        <f t="shared" si="16"/>
        <v>0.141313671226</v>
      </c>
      <c r="N77" s="68">
        <f t="shared" si="17"/>
        <v>1.28</v>
      </c>
      <c r="O77" s="69">
        <f t="shared" si="18"/>
        <v>1.0185916160000001</v>
      </c>
      <c r="P77" s="68">
        <f t="shared" si="19"/>
        <v>1.1599052872260001</v>
      </c>
      <c r="Q77" s="6">
        <f t="shared" si="20"/>
        <v>6.7830562188479993E-2</v>
      </c>
      <c r="R77" s="6">
        <f t="shared" si="21"/>
        <v>0.39725073024000007</v>
      </c>
      <c r="S77" s="6">
        <f t="shared" si="22"/>
        <v>0.46508129242848006</v>
      </c>
    </row>
    <row r="78" spans="1:19" x14ac:dyDescent="0.25">
      <c r="A78" s="59">
        <v>41289</v>
      </c>
      <c r="B78" s="14" t="s">
        <v>72</v>
      </c>
      <c r="C78" s="4">
        <v>2</v>
      </c>
      <c r="D78" s="180">
        <v>1.2</v>
      </c>
      <c r="F78" s="180">
        <v>22</v>
      </c>
      <c r="G78" s="4">
        <v>64.961200000000005</v>
      </c>
      <c r="H78" s="6">
        <f t="shared" si="14"/>
        <v>0.15205308443374599</v>
      </c>
      <c r="I78" s="21">
        <f t="shared" si="12"/>
        <v>9.8775510201043453</v>
      </c>
      <c r="J78" s="34">
        <f t="shared" si="15"/>
        <v>1.1309733552923255E-4</v>
      </c>
      <c r="K78" s="34">
        <f t="shared" si="13"/>
        <v>7.3469387752842239E-3</v>
      </c>
      <c r="L78" s="69">
        <f t="shared" si="23"/>
        <v>0.27004226145939869</v>
      </c>
      <c r="M78" s="69">
        <f t="shared" si="16"/>
        <v>0.2148927996001746</v>
      </c>
      <c r="N78" s="68">
        <f t="shared" si="17"/>
        <v>1.5843532808757497</v>
      </c>
      <c r="O78" s="69">
        <f t="shared" si="18"/>
        <v>1.2607882567829156</v>
      </c>
      <c r="P78" s="68">
        <f t="shared" si="19"/>
        <v>1.4756810563830902</v>
      </c>
      <c r="Q78" s="6">
        <f t="shared" si="20"/>
        <v>0.1031485438080838</v>
      </c>
      <c r="R78" s="6">
        <f t="shared" si="21"/>
        <v>0.49170742014533708</v>
      </c>
      <c r="S78" s="6">
        <f t="shared" si="22"/>
        <v>0.59485596395342089</v>
      </c>
    </row>
    <row r="79" spans="1:19" x14ac:dyDescent="0.25">
      <c r="A79" s="59">
        <v>41289</v>
      </c>
      <c r="B79" s="14" t="s">
        <v>72</v>
      </c>
      <c r="C79" s="4">
        <v>2</v>
      </c>
      <c r="D79" s="180">
        <v>1.1000000000000001</v>
      </c>
      <c r="F79" s="180">
        <v>43</v>
      </c>
      <c r="G79" s="4">
        <v>64.961200000000005</v>
      </c>
      <c r="H79" s="6">
        <f t="shared" si="14"/>
        <v>0.58088048164875272</v>
      </c>
      <c r="I79" s="21">
        <f t="shared" si="12"/>
        <v>37.734693876390359</v>
      </c>
      <c r="J79" s="34">
        <f t="shared" si="15"/>
        <v>9.503317777109126E-5</v>
      </c>
      <c r="K79" s="34">
        <f t="shared" si="13"/>
        <v>6.1734693875652169E-3</v>
      </c>
      <c r="L79" s="69">
        <f t="shared" si="23"/>
        <v>0.2210832472489353</v>
      </c>
      <c r="M79" s="69">
        <f t="shared" si="16"/>
        <v>0.17593245475454733</v>
      </c>
      <c r="N79" s="68">
        <f t="shared" si="17"/>
        <v>1.4309992669393452</v>
      </c>
      <c r="O79" s="69">
        <f t="shared" si="18"/>
        <v>1.1387530123488776</v>
      </c>
      <c r="P79" s="68">
        <f t="shared" si="19"/>
        <v>1.3146854671034249</v>
      </c>
      <c r="Q79" s="6">
        <f t="shared" si="20"/>
        <v>8.4447578282182717E-2</v>
      </c>
      <c r="R79" s="6">
        <f t="shared" si="21"/>
        <v>0.44411367481606229</v>
      </c>
      <c r="S79" s="6">
        <f t="shared" si="22"/>
        <v>0.52856125309824498</v>
      </c>
    </row>
    <row r="80" spans="1:19" x14ac:dyDescent="0.25">
      <c r="A80" s="59">
        <v>41289</v>
      </c>
      <c r="B80" s="14" t="s">
        <v>72</v>
      </c>
      <c r="C80" s="4">
        <v>2</v>
      </c>
      <c r="D80" s="180">
        <v>1</v>
      </c>
      <c r="F80" s="180">
        <v>37</v>
      </c>
      <c r="G80" s="4">
        <v>64.961200000000005</v>
      </c>
      <c r="H80" s="6">
        <f t="shared" si="14"/>
        <v>0.43008403427644265</v>
      </c>
      <c r="I80" s="21">
        <f t="shared" si="12"/>
        <v>27.938775509344726</v>
      </c>
      <c r="J80" s="34">
        <f t="shared" si="15"/>
        <v>7.8539816339744827E-5</v>
      </c>
      <c r="K80" s="34">
        <f t="shared" si="13"/>
        <v>5.1020408161696002E-3</v>
      </c>
      <c r="L80" s="69">
        <f t="shared" si="23"/>
        <v>0.17757999999999999</v>
      </c>
      <c r="M80" s="69">
        <f t="shared" si="16"/>
        <v>0.141313671226</v>
      </c>
      <c r="N80" s="68">
        <f t="shared" si="17"/>
        <v>1.28</v>
      </c>
      <c r="O80" s="69">
        <f t="shared" si="18"/>
        <v>1.0185916160000001</v>
      </c>
      <c r="P80" s="68">
        <f t="shared" si="19"/>
        <v>1.1599052872260001</v>
      </c>
      <c r="Q80" s="6">
        <f t="shared" si="20"/>
        <v>6.7830562188479993E-2</v>
      </c>
      <c r="R80" s="6">
        <f t="shared" si="21"/>
        <v>0.39725073024000007</v>
      </c>
      <c r="S80" s="6">
        <f t="shared" si="22"/>
        <v>0.46508129242848006</v>
      </c>
    </row>
    <row r="81" spans="1:19" x14ac:dyDescent="0.25">
      <c r="A81" s="59">
        <v>41289</v>
      </c>
      <c r="B81" s="14" t="s">
        <v>72</v>
      </c>
      <c r="C81" s="4">
        <v>2</v>
      </c>
      <c r="D81" s="180">
        <v>0.3</v>
      </c>
      <c r="F81" s="180">
        <v>33</v>
      </c>
      <c r="G81" s="4">
        <v>64.961200000000005</v>
      </c>
      <c r="H81" s="6">
        <f t="shared" si="14"/>
        <v>0.34211943997592853</v>
      </c>
      <c r="I81" s="21">
        <f t="shared" si="12"/>
        <v>22.224489795234781</v>
      </c>
      <c r="J81" s="34">
        <f t="shared" si="15"/>
        <v>7.0685834705770344E-6</v>
      </c>
      <c r="K81" s="34">
        <f t="shared" si="13"/>
        <v>4.5918367345526399E-4</v>
      </c>
      <c r="L81" s="69">
        <f t="shared" si="23"/>
        <v>1.1150537850534816E-2</v>
      </c>
      <c r="M81" s="69">
        <f t="shared" si="16"/>
        <v>8.8733159128479896E-3</v>
      </c>
      <c r="N81" s="68">
        <f t="shared" si="17"/>
        <v>0.31292613611953068</v>
      </c>
      <c r="O81" s="69">
        <f t="shared" si="18"/>
        <v>0.24901870209267873</v>
      </c>
      <c r="P81" s="68">
        <f t="shared" si="19"/>
        <v>0.25789201800552675</v>
      </c>
      <c r="Q81" s="6">
        <f t="shared" si="20"/>
        <v>4.2591916381670347E-3</v>
      </c>
      <c r="R81" s="6">
        <f t="shared" si="21"/>
        <v>9.7117293816144715E-2</v>
      </c>
      <c r="S81" s="6">
        <f t="shared" si="22"/>
        <v>0.10137648545431174</v>
      </c>
    </row>
    <row r="82" spans="1:19" x14ac:dyDescent="0.25">
      <c r="A82" s="59">
        <v>41289</v>
      </c>
      <c r="B82" s="14" t="s">
        <v>72</v>
      </c>
      <c r="C82" s="4">
        <v>2</v>
      </c>
      <c r="D82" s="180">
        <v>1.8</v>
      </c>
      <c r="F82" s="180">
        <v>100</v>
      </c>
      <c r="G82" s="4">
        <v>64.961200000000005</v>
      </c>
      <c r="H82" s="6">
        <f t="shared" si="14"/>
        <v>3.1415926535897931</v>
      </c>
      <c r="I82" s="21">
        <f t="shared" si="12"/>
        <v>204.08163264678399</v>
      </c>
      <c r="J82" s="34">
        <f t="shared" si="15"/>
        <v>2.5446900494077327E-4</v>
      </c>
      <c r="K82" s="34">
        <f t="shared" si="13"/>
        <v>1.6530612244389505E-2</v>
      </c>
      <c r="L82" s="69">
        <f t="shared" si="23"/>
        <v>0.68590748301013704</v>
      </c>
      <c r="M82" s="69">
        <f t="shared" si="16"/>
        <v>0.54582782152014697</v>
      </c>
      <c r="N82" s="68">
        <f t="shared" si="17"/>
        <v>2.5461196030223361</v>
      </c>
      <c r="O82" s="69">
        <f t="shared" si="18"/>
        <v>2.0261375632592187</v>
      </c>
      <c r="P82" s="68">
        <f t="shared" si="19"/>
        <v>2.5719653847793658</v>
      </c>
      <c r="Q82" s="6">
        <f t="shared" si="20"/>
        <v>0.26199735432967053</v>
      </c>
      <c r="R82" s="6">
        <f t="shared" si="21"/>
        <v>0.79019364967109529</v>
      </c>
      <c r="S82" s="6">
        <f t="shared" si="22"/>
        <v>1.0521910040007658</v>
      </c>
    </row>
    <row r="83" spans="1:19" x14ac:dyDescent="0.25">
      <c r="A83" s="59">
        <v>41289</v>
      </c>
      <c r="B83" s="14" t="s">
        <v>72</v>
      </c>
      <c r="C83" s="4">
        <v>2</v>
      </c>
      <c r="D83" s="180">
        <v>1.5</v>
      </c>
      <c r="F83" s="180">
        <v>59</v>
      </c>
      <c r="G83" s="4">
        <v>64.961200000000005</v>
      </c>
      <c r="H83" s="6">
        <f t="shared" si="14"/>
        <v>1.0935884027146068</v>
      </c>
      <c r="I83" s="21">
        <f t="shared" si="12"/>
        <v>71.040816324345499</v>
      </c>
      <c r="J83" s="34">
        <f t="shared" si="15"/>
        <v>1.7671458676442585E-4</v>
      </c>
      <c r="K83" s="34">
        <f t="shared" si="13"/>
        <v>1.14795918363816E-2</v>
      </c>
      <c r="L83" s="69">
        <f t="shared" si="23"/>
        <v>0.45105329134289407</v>
      </c>
      <c r="M83" s="69">
        <f t="shared" si="16"/>
        <v>0.35893679760240416</v>
      </c>
      <c r="N83" s="68">
        <f t="shared" si="17"/>
        <v>2.0570116092208695</v>
      </c>
      <c r="O83" s="69">
        <f t="shared" si="18"/>
        <v>1.6369177962242547</v>
      </c>
      <c r="P83" s="68">
        <f t="shared" si="19"/>
        <v>1.995854593826659</v>
      </c>
      <c r="Q83" s="6">
        <f t="shared" si="20"/>
        <v>0.17228966284915398</v>
      </c>
      <c r="R83" s="6">
        <f t="shared" si="21"/>
        <v>0.63839794052745935</v>
      </c>
      <c r="S83" s="6">
        <f t="shared" si="22"/>
        <v>0.81068760337661327</v>
      </c>
    </row>
    <row r="84" spans="1:19" x14ac:dyDescent="0.25">
      <c r="A84" s="59">
        <v>41289</v>
      </c>
      <c r="B84" s="14" t="s">
        <v>72</v>
      </c>
      <c r="C84" s="4">
        <v>2</v>
      </c>
      <c r="D84" s="180">
        <v>1.5</v>
      </c>
      <c r="F84" s="180">
        <v>56</v>
      </c>
      <c r="G84" s="4">
        <v>64.961200000000005</v>
      </c>
      <c r="H84" s="6">
        <f t="shared" si="14"/>
        <v>0.98520345616575922</v>
      </c>
      <c r="I84" s="21">
        <f t="shared" si="12"/>
        <v>63.99999999803147</v>
      </c>
      <c r="J84" s="34">
        <f t="shared" si="15"/>
        <v>1.7671458676442585E-4</v>
      </c>
      <c r="K84" s="34">
        <f t="shared" si="13"/>
        <v>1.14795918363816E-2</v>
      </c>
      <c r="L84" s="69">
        <f t="shared" si="23"/>
        <v>0.45105329134289407</v>
      </c>
      <c r="M84" s="69">
        <f t="shared" si="16"/>
        <v>0.35893679760240416</v>
      </c>
      <c r="N84" s="68">
        <f t="shared" si="17"/>
        <v>2.0570116092208695</v>
      </c>
      <c r="O84" s="69">
        <f t="shared" si="18"/>
        <v>1.6369177962242547</v>
      </c>
      <c r="P84" s="68">
        <f t="shared" si="19"/>
        <v>1.995854593826659</v>
      </c>
      <c r="Q84" s="6">
        <f t="shared" si="20"/>
        <v>0.17228966284915398</v>
      </c>
      <c r="R84" s="6">
        <f t="shared" si="21"/>
        <v>0.63839794052745935</v>
      </c>
      <c r="S84" s="6">
        <f t="shared" si="22"/>
        <v>0.81068760337661327</v>
      </c>
    </row>
    <row r="85" spans="1:19" x14ac:dyDescent="0.25">
      <c r="A85" s="59">
        <v>41289</v>
      </c>
      <c r="B85" s="14" t="s">
        <v>72</v>
      </c>
      <c r="C85" s="4">
        <v>2</v>
      </c>
      <c r="D85" s="180">
        <v>2</v>
      </c>
      <c r="F85" s="180">
        <v>83</v>
      </c>
      <c r="G85" s="4">
        <v>64.961200000000005</v>
      </c>
      <c r="H85" s="6">
        <f t="shared" si="14"/>
        <v>2.1642431790580083</v>
      </c>
      <c r="I85" s="21">
        <f t="shared" si="12"/>
        <v>140.59183673036949</v>
      </c>
      <c r="J85" s="34">
        <f t="shared" si="15"/>
        <v>3.1415926535897931E-4</v>
      </c>
      <c r="K85" s="34">
        <f t="shared" si="13"/>
        <v>2.0408163264678401E-2</v>
      </c>
      <c r="L85" s="69">
        <f t="shared" si="23"/>
        <v>0.87390054800363282</v>
      </c>
      <c r="M85" s="69">
        <f t="shared" si="16"/>
        <v>0.69542794641742656</v>
      </c>
      <c r="N85" s="68">
        <f t="shared" si="17"/>
        <v>2.880149720803352</v>
      </c>
      <c r="O85" s="69">
        <f t="shared" si="18"/>
        <v>2.2919502800273714</v>
      </c>
      <c r="P85" s="68">
        <f t="shared" si="19"/>
        <v>2.9873782264447981</v>
      </c>
      <c r="Q85" s="6">
        <f t="shared" si="20"/>
        <v>0.33380541428036475</v>
      </c>
      <c r="R85" s="6">
        <f t="shared" si="21"/>
        <v>0.89386060921067489</v>
      </c>
      <c r="S85" s="6">
        <f t="shared" si="22"/>
        <v>1.2276660234910397</v>
      </c>
    </row>
    <row r="86" spans="1:19" x14ac:dyDescent="0.25">
      <c r="A86" s="59">
        <v>41289</v>
      </c>
      <c r="B86" s="14" t="s">
        <v>72</v>
      </c>
      <c r="C86" s="4">
        <v>2</v>
      </c>
      <c r="D86" s="180">
        <v>2.1</v>
      </c>
      <c r="F86" s="180">
        <v>67</v>
      </c>
      <c r="G86" s="4">
        <v>64.961200000000005</v>
      </c>
      <c r="H86" s="6">
        <f t="shared" si="14"/>
        <v>1.4102609421964585</v>
      </c>
      <c r="I86" s="21">
        <f t="shared" si="12"/>
        <v>91.612244895141359</v>
      </c>
      <c r="J86" s="34">
        <f t="shared" si="15"/>
        <v>3.4636059005827474E-4</v>
      </c>
      <c r="K86" s="34">
        <f t="shared" si="13"/>
        <v>2.2499999999307938E-2</v>
      </c>
      <c r="L86" s="69">
        <f t="shared" si="23"/>
        <v>0.97763380474082628</v>
      </c>
      <c r="M86" s="69">
        <f t="shared" si="16"/>
        <v>0.77797624767748974</v>
      </c>
      <c r="N86" s="68">
        <f t="shared" si="17"/>
        <v>3.049344871338687</v>
      </c>
      <c r="O86" s="69">
        <f t="shared" si="18"/>
        <v>2.4265915001860825</v>
      </c>
      <c r="P86" s="68">
        <f t="shared" si="19"/>
        <v>3.2045677478635723</v>
      </c>
      <c r="Q86" s="6">
        <f t="shared" si="20"/>
        <v>0.37342859888519508</v>
      </c>
      <c r="R86" s="6">
        <f t="shared" si="21"/>
        <v>0.94637068507257216</v>
      </c>
      <c r="S86" s="6">
        <f t="shared" si="22"/>
        <v>1.3197992839577672</v>
      </c>
    </row>
    <row r="87" spans="1:19" x14ac:dyDescent="0.25">
      <c r="A87" s="59">
        <v>41289</v>
      </c>
      <c r="B87" s="14" t="s">
        <v>72</v>
      </c>
      <c r="C87" s="4">
        <v>2</v>
      </c>
      <c r="D87" s="180">
        <v>0.3</v>
      </c>
      <c r="F87" s="180">
        <v>40</v>
      </c>
      <c r="G87" s="4">
        <v>64.961200000000005</v>
      </c>
      <c r="H87" s="6">
        <f t="shared" si="14"/>
        <v>0.50265482457436694</v>
      </c>
      <c r="I87" s="21">
        <f t="shared" si="12"/>
        <v>32.653061223485444</v>
      </c>
      <c r="J87" s="34">
        <f t="shared" si="15"/>
        <v>7.0685834705770344E-6</v>
      </c>
      <c r="K87" s="34">
        <f t="shared" si="13"/>
        <v>4.5918367345526399E-4</v>
      </c>
      <c r="L87" s="69">
        <f t="shared" si="23"/>
        <v>1.1150537850534816E-2</v>
      </c>
      <c r="M87" s="69">
        <f t="shared" si="16"/>
        <v>8.8733159128479896E-3</v>
      </c>
      <c r="N87" s="68">
        <f t="shared" si="17"/>
        <v>0.31292613611953068</v>
      </c>
      <c r="O87" s="69">
        <f t="shared" si="18"/>
        <v>0.24901870209267873</v>
      </c>
      <c r="P87" s="68">
        <f t="shared" si="19"/>
        <v>0.25789201800552675</v>
      </c>
      <c r="Q87" s="6">
        <f t="shared" si="20"/>
        <v>4.2591916381670347E-3</v>
      </c>
      <c r="R87" s="6">
        <f t="shared" si="21"/>
        <v>9.7117293816144715E-2</v>
      </c>
      <c r="S87" s="6">
        <f t="shared" si="22"/>
        <v>0.10137648545431174</v>
      </c>
    </row>
    <row r="88" spans="1:19" x14ac:dyDescent="0.25">
      <c r="A88" s="59">
        <v>41289</v>
      </c>
      <c r="B88" s="14" t="s">
        <v>72</v>
      </c>
      <c r="C88" s="4">
        <v>2</v>
      </c>
      <c r="D88" s="180">
        <v>0.2</v>
      </c>
      <c r="F88" s="180">
        <v>27</v>
      </c>
      <c r="G88" s="4">
        <v>64.961200000000005</v>
      </c>
      <c r="H88" s="6">
        <f t="shared" si="14"/>
        <v>0.22902210444669593</v>
      </c>
      <c r="I88" s="21">
        <f t="shared" si="12"/>
        <v>14.877551019950555</v>
      </c>
      <c r="J88" s="34">
        <f t="shared" si="15"/>
        <v>3.1415926535897929E-6</v>
      </c>
      <c r="K88" s="34">
        <f t="shared" si="13"/>
        <v>2.0408163264678397E-4</v>
      </c>
      <c r="L88" s="69">
        <f t="shared" si="23"/>
        <v>4.3899746426917822E-3</v>
      </c>
      <c r="M88" s="69">
        <f t="shared" si="16"/>
        <v>3.4934307542956607E-3</v>
      </c>
      <c r="N88" s="68">
        <f t="shared" si="17"/>
        <v>0.19472201928151164</v>
      </c>
      <c r="O88" s="69">
        <f t="shared" si="18"/>
        <v>0.15495485647713914</v>
      </c>
      <c r="P88" s="68">
        <f t="shared" si="19"/>
        <v>0.15844828723143481</v>
      </c>
      <c r="Q88" s="6">
        <f t="shared" si="20"/>
        <v>1.6768467620619171E-3</v>
      </c>
      <c r="R88" s="6">
        <f t="shared" si="21"/>
        <v>6.0432394026084267E-2</v>
      </c>
      <c r="S88" s="6">
        <f t="shared" si="22"/>
        <v>6.2109240788146183E-2</v>
      </c>
    </row>
    <row r="89" spans="1:19" x14ac:dyDescent="0.25">
      <c r="A89" s="59">
        <v>41289</v>
      </c>
      <c r="B89" s="14" t="s">
        <v>72</v>
      </c>
      <c r="C89" s="4">
        <v>2</v>
      </c>
      <c r="D89" s="180">
        <v>1.4</v>
      </c>
      <c r="F89" s="180">
        <v>74</v>
      </c>
      <c r="G89" s="4">
        <v>64.961200000000005</v>
      </c>
      <c r="H89" s="6">
        <f t="shared" si="14"/>
        <v>1.7203361371057706</v>
      </c>
      <c r="I89" s="21">
        <f t="shared" si="12"/>
        <v>111.7551020373789</v>
      </c>
      <c r="J89" s="34">
        <f t="shared" si="15"/>
        <v>1.5393804002589983E-4</v>
      </c>
      <c r="K89" s="34">
        <f t="shared" si="13"/>
        <v>9.9999999996924147E-3</v>
      </c>
      <c r="L89" s="69">
        <f t="shared" si="23"/>
        <v>0.38489512077165539</v>
      </c>
      <c r="M89" s="69">
        <f t="shared" si="16"/>
        <v>0.3062897992635279</v>
      </c>
      <c r="N89" s="68">
        <f t="shared" si="17"/>
        <v>1.8974912041414842</v>
      </c>
      <c r="O89" s="69">
        <f t="shared" si="18"/>
        <v>1.5099754937283285</v>
      </c>
      <c r="P89" s="68">
        <f t="shared" si="19"/>
        <v>1.8162652929918564</v>
      </c>
      <c r="Q89" s="6">
        <f t="shared" si="20"/>
        <v>0.14701910364649337</v>
      </c>
      <c r="R89" s="6">
        <f t="shared" si="21"/>
        <v>0.5888904425540481</v>
      </c>
      <c r="S89" s="6">
        <f t="shared" si="22"/>
        <v>0.7359095462005415</v>
      </c>
    </row>
    <row r="90" spans="1:19" x14ac:dyDescent="0.25">
      <c r="A90" s="59">
        <v>41289</v>
      </c>
      <c r="B90" s="14" t="s">
        <v>72</v>
      </c>
      <c r="C90" s="4">
        <v>2</v>
      </c>
      <c r="D90" s="180">
        <v>0.6</v>
      </c>
      <c r="F90" s="180">
        <v>53</v>
      </c>
      <c r="G90" s="4">
        <v>64.961200000000005</v>
      </c>
      <c r="H90" s="6">
        <f t="shared" si="14"/>
        <v>0.88247337639337298</v>
      </c>
      <c r="I90" s="21">
        <f t="shared" si="12"/>
        <v>57.326530610481633</v>
      </c>
      <c r="J90" s="34">
        <f t="shared" si="15"/>
        <v>2.8274333882308137E-5</v>
      </c>
      <c r="K90" s="34">
        <f t="shared" si="13"/>
        <v>1.836734693821056E-3</v>
      </c>
      <c r="L90" s="69">
        <f t="shared" si="23"/>
        <v>5.4873640827332065E-2</v>
      </c>
      <c r="M90" s="69">
        <f t="shared" si="16"/>
        <v>4.366705506727793E-2</v>
      </c>
      <c r="N90" s="68">
        <f t="shared" si="17"/>
        <v>0.70412040904432671</v>
      </c>
      <c r="O90" s="69">
        <f t="shared" si="18"/>
        <v>0.56032120727112644</v>
      </c>
      <c r="P90" s="68">
        <f t="shared" si="19"/>
        <v>0.60398826233840441</v>
      </c>
      <c r="Q90" s="6">
        <f t="shared" si="20"/>
        <v>2.0960186432293405E-2</v>
      </c>
      <c r="R90" s="6">
        <f t="shared" si="21"/>
        <v>0.21852527083573933</v>
      </c>
      <c r="S90" s="6">
        <f t="shared" si="22"/>
        <v>0.23948545726803275</v>
      </c>
    </row>
    <row r="91" spans="1:19" x14ac:dyDescent="0.25">
      <c r="A91" s="59">
        <v>41289</v>
      </c>
      <c r="B91" s="14" t="s">
        <v>72</v>
      </c>
      <c r="C91" s="4">
        <v>2</v>
      </c>
      <c r="D91" s="180">
        <v>0.3</v>
      </c>
      <c r="F91" s="180">
        <v>40</v>
      </c>
      <c r="G91" s="4">
        <v>64.961200000000005</v>
      </c>
      <c r="H91" s="6">
        <f t="shared" si="14"/>
        <v>0.50265482457436694</v>
      </c>
      <c r="I91" s="21">
        <f t="shared" si="12"/>
        <v>32.653061223485444</v>
      </c>
      <c r="J91" s="34">
        <f t="shared" si="15"/>
        <v>7.0685834705770344E-6</v>
      </c>
      <c r="K91" s="34">
        <f t="shared" si="13"/>
        <v>4.5918367345526399E-4</v>
      </c>
      <c r="L91" s="69">
        <f t="shared" si="23"/>
        <v>1.1150537850534816E-2</v>
      </c>
      <c r="M91" s="69">
        <f t="shared" si="16"/>
        <v>8.8733159128479896E-3</v>
      </c>
      <c r="N91" s="68">
        <f t="shared" si="17"/>
        <v>0.31292613611953068</v>
      </c>
      <c r="O91" s="69">
        <f t="shared" si="18"/>
        <v>0.24901870209267873</v>
      </c>
      <c r="P91" s="68">
        <f t="shared" si="19"/>
        <v>0.25789201800552675</v>
      </c>
      <c r="Q91" s="6">
        <f t="shared" si="20"/>
        <v>4.2591916381670347E-3</v>
      </c>
      <c r="R91" s="6">
        <f t="shared" si="21"/>
        <v>9.7117293816144715E-2</v>
      </c>
      <c r="S91" s="6">
        <f t="shared" si="22"/>
        <v>0.10137648545431174</v>
      </c>
    </row>
    <row r="92" spans="1:19" x14ac:dyDescent="0.25">
      <c r="A92" s="59">
        <v>41289</v>
      </c>
      <c r="B92" s="14" t="s">
        <v>72</v>
      </c>
      <c r="C92" s="4">
        <v>2</v>
      </c>
      <c r="D92" s="180">
        <v>0.3</v>
      </c>
      <c r="F92" s="180">
        <v>22</v>
      </c>
      <c r="G92" s="4">
        <v>64.961200000000005</v>
      </c>
      <c r="H92" s="6">
        <f t="shared" si="14"/>
        <v>0.15205308443374599</v>
      </c>
      <c r="I92" s="21">
        <f t="shared" si="12"/>
        <v>9.8775510201043453</v>
      </c>
      <c r="J92" s="34">
        <f t="shared" si="15"/>
        <v>7.0685834705770344E-6</v>
      </c>
      <c r="K92" s="34">
        <f t="shared" si="13"/>
        <v>4.5918367345526399E-4</v>
      </c>
      <c r="L92" s="69">
        <f t="shared" si="23"/>
        <v>1.1150537850534816E-2</v>
      </c>
      <c r="M92" s="69">
        <f t="shared" si="16"/>
        <v>8.8733159128479896E-3</v>
      </c>
      <c r="N92" s="68">
        <f t="shared" si="17"/>
        <v>0.31292613611953068</v>
      </c>
      <c r="O92" s="69">
        <f t="shared" si="18"/>
        <v>0.24901870209267873</v>
      </c>
      <c r="P92" s="68">
        <f t="shared" si="19"/>
        <v>0.25789201800552675</v>
      </c>
      <c r="Q92" s="6">
        <f t="shared" si="20"/>
        <v>4.2591916381670347E-3</v>
      </c>
      <c r="R92" s="6">
        <f t="shared" si="21"/>
        <v>9.7117293816144715E-2</v>
      </c>
      <c r="S92" s="6">
        <f t="shared" si="22"/>
        <v>0.10137648545431174</v>
      </c>
    </row>
    <row r="93" spans="1:19" x14ac:dyDescent="0.25">
      <c r="A93" s="59">
        <v>41289</v>
      </c>
      <c r="B93" s="14" t="s">
        <v>72</v>
      </c>
      <c r="C93" s="4">
        <v>2</v>
      </c>
      <c r="D93" s="180">
        <v>1.4</v>
      </c>
      <c r="F93" s="180">
        <v>27</v>
      </c>
      <c r="G93" s="4">
        <v>64.961200000000005</v>
      </c>
      <c r="H93" s="6">
        <f t="shared" si="14"/>
        <v>0.22902210444669593</v>
      </c>
      <c r="I93" s="21">
        <f t="shared" si="12"/>
        <v>14.877551019950555</v>
      </c>
      <c r="J93" s="34">
        <f t="shared" si="15"/>
        <v>1.5393804002589983E-4</v>
      </c>
      <c r="K93" s="34">
        <f t="shared" si="13"/>
        <v>9.9999999996924147E-3</v>
      </c>
      <c r="L93" s="69">
        <f t="shared" si="23"/>
        <v>0.38489512077165539</v>
      </c>
      <c r="M93" s="69">
        <f t="shared" si="16"/>
        <v>0.3062897992635279</v>
      </c>
      <c r="N93" s="68">
        <f t="shared" si="17"/>
        <v>1.8974912041414842</v>
      </c>
      <c r="O93" s="69">
        <f t="shared" si="18"/>
        <v>1.5099754937283285</v>
      </c>
      <c r="P93" s="68">
        <f t="shared" si="19"/>
        <v>1.8162652929918564</v>
      </c>
      <c r="Q93" s="6">
        <f t="shared" si="20"/>
        <v>0.14701910364649337</v>
      </c>
      <c r="R93" s="6">
        <f t="shared" si="21"/>
        <v>0.5888904425540481</v>
      </c>
      <c r="S93" s="6">
        <f t="shared" si="22"/>
        <v>0.7359095462005415</v>
      </c>
    </row>
    <row r="94" spans="1:19" x14ac:dyDescent="0.25">
      <c r="A94" s="59">
        <v>41289</v>
      </c>
      <c r="B94" s="14" t="s">
        <v>72</v>
      </c>
      <c r="C94" s="4">
        <v>2</v>
      </c>
      <c r="D94" s="180">
        <v>1.2</v>
      </c>
      <c r="F94" s="180">
        <v>46</v>
      </c>
      <c r="G94" s="4">
        <v>64.961200000000005</v>
      </c>
      <c r="H94" s="6">
        <f t="shared" si="14"/>
        <v>0.66476100549960027</v>
      </c>
      <c r="I94" s="21">
        <f t="shared" si="12"/>
        <v>43.183673468059496</v>
      </c>
      <c r="J94" s="34">
        <f t="shared" si="15"/>
        <v>1.1309733552923255E-4</v>
      </c>
      <c r="K94" s="34">
        <f t="shared" si="13"/>
        <v>7.3469387752842239E-3</v>
      </c>
      <c r="L94" s="69">
        <f t="shared" si="23"/>
        <v>0.27004226145939869</v>
      </c>
      <c r="M94" s="69">
        <f t="shared" si="16"/>
        <v>0.2148927996001746</v>
      </c>
      <c r="N94" s="68">
        <f t="shared" si="17"/>
        <v>1.5843532808757497</v>
      </c>
      <c r="O94" s="69">
        <f t="shared" si="18"/>
        <v>1.2607882567829156</v>
      </c>
      <c r="P94" s="68">
        <f t="shared" si="19"/>
        <v>1.4756810563830902</v>
      </c>
      <c r="Q94" s="6">
        <f t="shared" si="20"/>
        <v>0.1031485438080838</v>
      </c>
      <c r="R94" s="6">
        <f t="shared" si="21"/>
        <v>0.49170742014533708</v>
      </c>
      <c r="S94" s="6">
        <f t="shared" si="22"/>
        <v>0.59485596395342089</v>
      </c>
    </row>
    <row r="95" spans="1:19" x14ac:dyDescent="0.25">
      <c r="A95" s="59">
        <v>41289</v>
      </c>
      <c r="B95" s="14" t="s">
        <v>72</v>
      </c>
      <c r="C95" s="4">
        <v>2</v>
      </c>
      <c r="D95" s="180">
        <v>1.6</v>
      </c>
      <c r="F95" s="180">
        <v>67</v>
      </c>
      <c r="G95" s="4">
        <v>64.961200000000005</v>
      </c>
      <c r="H95" s="6">
        <f t="shared" si="14"/>
        <v>1.4102609421964585</v>
      </c>
      <c r="I95" s="21">
        <f t="shared" si="12"/>
        <v>91.612244895141359</v>
      </c>
      <c r="J95" s="34">
        <f t="shared" si="15"/>
        <v>2.0106192982974675E-4</v>
      </c>
      <c r="K95" s="34">
        <f t="shared" si="13"/>
        <v>1.3061224489394174E-2</v>
      </c>
      <c r="L95" s="69">
        <f t="shared" si="23"/>
        <v>0.52319777907153642</v>
      </c>
      <c r="M95" s="69">
        <f t="shared" si="16"/>
        <v>0.41634755568131826</v>
      </c>
      <c r="N95" s="68">
        <f t="shared" si="17"/>
        <v>2.2183514371591468</v>
      </c>
      <c r="O95" s="69">
        <f t="shared" si="18"/>
        <v>1.7653079493998891</v>
      </c>
      <c r="P95" s="68">
        <f t="shared" si="19"/>
        <v>2.1816555050812072</v>
      </c>
      <c r="Q95" s="6">
        <f t="shared" si="20"/>
        <v>0.19984682672703274</v>
      </c>
      <c r="R95" s="6">
        <f t="shared" si="21"/>
        <v>0.68847010026595679</v>
      </c>
      <c r="S95" s="6">
        <f t="shared" si="22"/>
        <v>0.88831692699298959</v>
      </c>
    </row>
    <row r="96" spans="1:19" x14ac:dyDescent="0.25">
      <c r="A96" s="59">
        <v>41289</v>
      </c>
      <c r="B96" s="14" t="s">
        <v>72</v>
      </c>
      <c r="C96" s="4">
        <v>2</v>
      </c>
      <c r="D96" s="180">
        <v>1.1000000000000001</v>
      </c>
      <c r="F96" s="180">
        <v>63</v>
      </c>
      <c r="G96" s="4">
        <v>64.961200000000005</v>
      </c>
      <c r="H96" s="6">
        <f t="shared" si="14"/>
        <v>1.246898124209789</v>
      </c>
      <c r="I96" s="21">
        <f t="shared" si="12"/>
        <v>80.999999997508567</v>
      </c>
      <c r="J96" s="34">
        <f t="shared" si="15"/>
        <v>9.503317777109126E-5</v>
      </c>
      <c r="K96" s="34">
        <f t="shared" si="13"/>
        <v>6.1734693875652169E-3</v>
      </c>
      <c r="L96" s="69">
        <f t="shared" si="23"/>
        <v>0.2210832472489353</v>
      </c>
      <c r="M96" s="69">
        <f t="shared" si="16"/>
        <v>0.17593245475454733</v>
      </c>
      <c r="N96" s="68">
        <f t="shared" si="17"/>
        <v>1.4309992669393452</v>
      </c>
      <c r="O96" s="69">
        <f t="shared" si="18"/>
        <v>1.1387530123488776</v>
      </c>
      <c r="P96" s="68">
        <f t="shared" si="19"/>
        <v>1.3146854671034249</v>
      </c>
      <c r="Q96" s="6">
        <f t="shared" si="20"/>
        <v>8.4447578282182717E-2</v>
      </c>
      <c r="R96" s="6">
        <f t="shared" si="21"/>
        <v>0.44411367481606229</v>
      </c>
      <c r="S96" s="6">
        <f t="shared" si="22"/>
        <v>0.52856125309824498</v>
      </c>
    </row>
    <row r="97" spans="1:19" x14ac:dyDescent="0.25">
      <c r="A97" s="59">
        <v>41289</v>
      </c>
      <c r="B97" s="14" t="s">
        <v>72</v>
      </c>
      <c r="C97" s="4">
        <v>2</v>
      </c>
      <c r="D97" s="180">
        <v>0.2</v>
      </c>
      <c r="F97" s="180">
        <v>30</v>
      </c>
      <c r="G97" s="4">
        <v>64.961200000000005</v>
      </c>
      <c r="H97" s="6">
        <f t="shared" si="14"/>
        <v>0.28274333882308139</v>
      </c>
      <c r="I97" s="21">
        <f t="shared" si="12"/>
        <v>18.367346938210559</v>
      </c>
      <c r="J97" s="34">
        <f t="shared" si="15"/>
        <v>3.1415926535897929E-6</v>
      </c>
      <c r="K97" s="34">
        <f t="shared" si="13"/>
        <v>2.0408163264678397E-4</v>
      </c>
      <c r="L97" s="69">
        <f t="shared" si="23"/>
        <v>4.3899746426917822E-3</v>
      </c>
      <c r="M97" s="69">
        <f t="shared" si="16"/>
        <v>3.4934307542956607E-3</v>
      </c>
      <c r="N97" s="68">
        <f t="shared" si="17"/>
        <v>0.19472201928151164</v>
      </c>
      <c r="O97" s="69">
        <f t="shared" si="18"/>
        <v>0.15495485647713914</v>
      </c>
      <c r="P97" s="68">
        <f t="shared" si="19"/>
        <v>0.15844828723143481</v>
      </c>
      <c r="Q97" s="6">
        <f t="shared" si="20"/>
        <v>1.6768467620619171E-3</v>
      </c>
      <c r="R97" s="6">
        <f t="shared" si="21"/>
        <v>6.0432394026084267E-2</v>
      </c>
      <c r="S97" s="6">
        <f t="shared" si="22"/>
        <v>6.2109240788146183E-2</v>
      </c>
    </row>
    <row r="98" spans="1:19" x14ac:dyDescent="0.25">
      <c r="A98" s="59">
        <v>41289</v>
      </c>
      <c r="B98" s="14" t="s">
        <v>72</v>
      </c>
      <c r="C98" s="4">
        <v>2</v>
      </c>
      <c r="D98" s="180">
        <v>0.3</v>
      </c>
      <c r="F98" s="180">
        <v>50</v>
      </c>
      <c r="G98" s="4">
        <v>64.961200000000005</v>
      </c>
      <c r="H98" s="6">
        <f t="shared" si="14"/>
        <v>0.78539816339744828</v>
      </c>
      <c r="I98" s="21">
        <f t="shared" si="12"/>
        <v>51.020408161695997</v>
      </c>
      <c r="J98" s="34">
        <f t="shared" si="15"/>
        <v>7.0685834705770344E-6</v>
      </c>
      <c r="K98" s="34">
        <f t="shared" si="13"/>
        <v>4.5918367345526399E-4</v>
      </c>
      <c r="L98" s="69">
        <f t="shared" si="23"/>
        <v>1.1150537850534816E-2</v>
      </c>
      <c r="M98" s="69">
        <f t="shared" si="16"/>
        <v>8.8733159128479896E-3</v>
      </c>
      <c r="N98" s="68">
        <f t="shared" si="17"/>
        <v>0.31292613611953068</v>
      </c>
      <c r="O98" s="69">
        <f t="shared" si="18"/>
        <v>0.24901870209267873</v>
      </c>
      <c r="P98" s="68">
        <f t="shared" si="19"/>
        <v>0.25789201800552675</v>
      </c>
      <c r="Q98" s="6">
        <f t="shared" si="20"/>
        <v>4.2591916381670347E-3</v>
      </c>
      <c r="R98" s="6">
        <f t="shared" si="21"/>
        <v>9.7117293816144715E-2</v>
      </c>
      <c r="S98" s="6">
        <f t="shared" si="22"/>
        <v>0.10137648545431174</v>
      </c>
    </row>
    <row r="99" spans="1:19" x14ac:dyDescent="0.25">
      <c r="A99" s="59">
        <v>41289</v>
      </c>
      <c r="B99" s="14" t="s">
        <v>72</v>
      </c>
      <c r="C99" s="4">
        <v>2</v>
      </c>
      <c r="D99" s="180">
        <v>0.4</v>
      </c>
      <c r="F99" s="180">
        <v>42</v>
      </c>
      <c r="G99" s="4">
        <v>64.961200000000005</v>
      </c>
      <c r="H99" s="6">
        <f t="shared" si="14"/>
        <v>0.55417694409323948</v>
      </c>
      <c r="I99" s="21">
        <f t="shared" si="12"/>
        <v>35.999999998892697</v>
      </c>
      <c r="J99" s="34">
        <f t="shared" si="15"/>
        <v>1.2566370614359172E-5</v>
      </c>
      <c r="K99" s="34">
        <f t="shared" si="13"/>
        <v>8.1632653058713589E-4</v>
      </c>
      <c r="L99" s="69">
        <f t="shared" si="23"/>
        <v>2.1603791226322788E-2</v>
      </c>
      <c r="M99" s="69">
        <f t="shared" si="16"/>
        <v>1.7191750481989652E-2</v>
      </c>
      <c r="N99" s="68">
        <f t="shared" si="17"/>
        <v>0.43814731989680517</v>
      </c>
      <c r="O99" s="69">
        <f t="shared" si="18"/>
        <v>0.34866655204668418</v>
      </c>
      <c r="P99" s="68">
        <f t="shared" si="19"/>
        <v>0.36585830252867385</v>
      </c>
      <c r="Q99" s="6">
        <f t="shared" si="20"/>
        <v>8.2520402313550328E-3</v>
      </c>
      <c r="R99" s="6">
        <f t="shared" si="21"/>
        <v>0.13597995529820683</v>
      </c>
      <c r="S99" s="6">
        <f t="shared" si="22"/>
        <v>0.14423199552956187</v>
      </c>
    </row>
    <row r="100" spans="1:19" x14ac:dyDescent="0.25">
      <c r="A100" s="59">
        <v>41289</v>
      </c>
      <c r="B100" s="14" t="s">
        <v>72</v>
      </c>
      <c r="C100" s="4">
        <v>2</v>
      </c>
      <c r="D100" s="180">
        <v>0.2</v>
      </c>
      <c r="F100" s="180">
        <v>44</v>
      </c>
      <c r="G100" s="4">
        <v>64.961200000000005</v>
      </c>
      <c r="H100" s="6">
        <f t="shared" si="14"/>
        <v>0.60821233773498395</v>
      </c>
      <c r="I100" s="21">
        <f t="shared" si="12"/>
        <v>39.510204080417381</v>
      </c>
      <c r="J100" s="34">
        <f t="shared" si="15"/>
        <v>3.1415926535897929E-6</v>
      </c>
      <c r="K100" s="34">
        <f t="shared" si="13"/>
        <v>2.0408163264678397E-4</v>
      </c>
      <c r="L100" s="69">
        <f t="shared" si="23"/>
        <v>4.3899746426917822E-3</v>
      </c>
      <c r="M100" s="69">
        <f t="shared" si="16"/>
        <v>3.4934307542956607E-3</v>
      </c>
      <c r="N100" s="68">
        <f t="shared" si="17"/>
        <v>0.19472201928151164</v>
      </c>
      <c r="O100" s="69">
        <f t="shared" si="18"/>
        <v>0.15495485647713914</v>
      </c>
      <c r="P100" s="68">
        <f t="shared" si="19"/>
        <v>0.15844828723143481</v>
      </c>
      <c r="Q100" s="6">
        <f t="shared" si="20"/>
        <v>1.6768467620619171E-3</v>
      </c>
      <c r="R100" s="6">
        <f t="shared" si="21"/>
        <v>6.0432394026084267E-2</v>
      </c>
      <c r="S100" s="6">
        <f t="shared" si="22"/>
        <v>6.2109240788146183E-2</v>
      </c>
    </row>
    <row r="101" spans="1:19" x14ac:dyDescent="0.25">
      <c r="A101" s="59">
        <v>41289</v>
      </c>
      <c r="B101" s="14" t="s">
        <v>72</v>
      </c>
      <c r="C101" s="4">
        <v>2</v>
      </c>
      <c r="D101" s="180">
        <v>0.3</v>
      </c>
      <c r="F101" s="180">
        <v>29</v>
      </c>
      <c r="G101" s="4">
        <v>64.961200000000005</v>
      </c>
      <c r="H101" s="6">
        <f t="shared" si="14"/>
        <v>0.26420794216690158</v>
      </c>
      <c r="I101" s="21">
        <f t="shared" si="12"/>
        <v>17.163265305594532</v>
      </c>
      <c r="J101" s="34">
        <f t="shared" si="15"/>
        <v>7.0685834705770344E-6</v>
      </c>
      <c r="K101" s="34">
        <f t="shared" si="13"/>
        <v>4.5918367345526399E-4</v>
      </c>
      <c r="L101" s="69">
        <f t="shared" si="23"/>
        <v>1.1150537850534816E-2</v>
      </c>
      <c r="M101" s="69">
        <f t="shared" si="16"/>
        <v>8.8733159128479896E-3</v>
      </c>
      <c r="N101" s="68">
        <f t="shared" si="17"/>
        <v>0.31292613611953068</v>
      </c>
      <c r="O101" s="69">
        <f t="shared" si="18"/>
        <v>0.24901870209267873</v>
      </c>
      <c r="P101" s="68">
        <f t="shared" si="19"/>
        <v>0.25789201800552675</v>
      </c>
      <c r="Q101" s="6">
        <f t="shared" si="20"/>
        <v>4.2591916381670347E-3</v>
      </c>
      <c r="R101" s="6">
        <f t="shared" si="21"/>
        <v>9.7117293816144715E-2</v>
      </c>
      <c r="S101" s="6">
        <f t="shared" si="22"/>
        <v>0.10137648545431174</v>
      </c>
    </row>
    <row r="102" spans="1:19" x14ac:dyDescent="0.25">
      <c r="A102" s="59">
        <v>41289</v>
      </c>
      <c r="B102" s="14" t="s">
        <v>72</v>
      </c>
      <c r="C102" s="4">
        <v>2</v>
      </c>
      <c r="D102" s="180">
        <v>0.7</v>
      </c>
      <c r="F102" s="180">
        <v>45</v>
      </c>
      <c r="G102" s="4">
        <v>64.961200000000005</v>
      </c>
      <c r="H102" s="6">
        <f t="shared" si="14"/>
        <v>0.63617251235193317</v>
      </c>
      <c r="I102" s="21">
        <f t="shared" si="12"/>
        <v>41.326530610973762</v>
      </c>
      <c r="J102" s="34">
        <f t="shared" si="15"/>
        <v>3.8484510006474958E-5</v>
      </c>
      <c r="K102" s="34">
        <f t="shared" si="13"/>
        <v>2.4999999999231037E-3</v>
      </c>
      <c r="L102" s="69">
        <f t="shared" si="23"/>
        <v>7.8212189822710151E-2</v>
      </c>
      <c r="M102" s="69">
        <f t="shared" si="16"/>
        <v>6.2239281892510226E-2</v>
      </c>
      <c r="N102" s="68">
        <f t="shared" si="17"/>
        <v>0.84328558468955028</v>
      </c>
      <c r="O102" s="69">
        <f t="shared" si="18"/>
        <v>0.67106533317065153</v>
      </c>
      <c r="P102" s="68">
        <f t="shared" si="19"/>
        <v>0.7333046150631618</v>
      </c>
      <c r="Q102" s="6">
        <f t="shared" si="20"/>
        <v>2.9874855308404908E-2</v>
      </c>
      <c r="R102" s="6">
        <f t="shared" si="21"/>
        <v>0.26171547993655409</v>
      </c>
      <c r="S102" s="6">
        <f t="shared" si="22"/>
        <v>0.29159033524495898</v>
      </c>
    </row>
    <row r="103" spans="1:19" x14ac:dyDescent="0.25">
      <c r="A103" s="59">
        <v>41289</v>
      </c>
      <c r="B103" s="14" t="s">
        <v>72</v>
      </c>
      <c r="C103" s="4">
        <v>2</v>
      </c>
      <c r="D103" s="180">
        <v>0.3</v>
      </c>
      <c r="F103" s="180">
        <v>42</v>
      </c>
      <c r="G103" s="4">
        <v>64.961200000000005</v>
      </c>
      <c r="H103" s="6">
        <f t="shared" si="14"/>
        <v>0.55417694409323948</v>
      </c>
      <c r="I103" s="21">
        <f t="shared" si="12"/>
        <v>35.999999998892697</v>
      </c>
      <c r="J103" s="34">
        <f t="shared" si="15"/>
        <v>7.0685834705770344E-6</v>
      </c>
      <c r="K103" s="34">
        <f t="shared" si="13"/>
        <v>4.5918367345526399E-4</v>
      </c>
      <c r="L103" s="69">
        <f t="shared" si="23"/>
        <v>1.1150537850534816E-2</v>
      </c>
      <c r="M103" s="69">
        <f t="shared" si="16"/>
        <v>8.8733159128479896E-3</v>
      </c>
      <c r="N103" s="68">
        <f t="shared" si="17"/>
        <v>0.31292613611953068</v>
      </c>
      <c r="O103" s="69">
        <f t="shared" si="18"/>
        <v>0.24901870209267873</v>
      </c>
      <c r="P103" s="68">
        <f t="shared" si="19"/>
        <v>0.25789201800552675</v>
      </c>
      <c r="Q103" s="6">
        <f t="shared" si="20"/>
        <v>4.2591916381670347E-3</v>
      </c>
      <c r="R103" s="6">
        <f t="shared" si="21"/>
        <v>9.7117293816144715E-2</v>
      </c>
      <c r="S103" s="6">
        <f t="shared" si="22"/>
        <v>0.10137648545431174</v>
      </c>
    </row>
    <row r="104" spans="1:19" x14ac:dyDescent="0.25">
      <c r="A104" s="59">
        <v>41289</v>
      </c>
      <c r="B104" s="14" t="s">
        <v>72</v>
      </c>
      <c r="C104" s="4">
        <v>2</v>
      </c>
      <c r="D104" s="180">
        <v>0.5</v>
      </c>
      <c r="F104" s="180">
        <v>50</v>
      </c>
      <c r="G104" s="4">
        <v>64.961200000000005</v>
      </c>
      <c r="H104" s="6">
        <f t="shared" si="14"/>
        <v>0.78539816339744828</v>
      </c>
      <c r="I104" s="21">
        <f t="shared" si="12"/>
        <v>51.020408161695997</v>
      </c>
      <c r="J104" s="34">
        <f t="shared" si="15"/>
        <v>1.9634954084936207E-5</v>
      </c>
      <c r="K104" s="34">
        <f t="shared" si="13"/>
        <v>1.2755102040424E-3</v>
      </c>
      <c r="L104" s="69">
        <f t="shared" si="23"/>
        <v>3.6084948650093887E-2</v>
      </c>
      <c r="M104" s="69">
        <f t="shared" si="16"/>
        <v>2.8715489186543871E-2</v>
      </c>
      <c r="N104" s="68">
        <f t="shared" si="17"/>
        <v>0.56885931594660488</v>
      </c>
      <c r="O104" s="69">
        <f t="shared" si="18"/>
        <v>0.45268385148961476</v>
      </c>
      <c r="P104" s="68">
        <f t="shared" si="19"/>
        <v>0.48139934067615864</v>
      </c>
      <c r="Q104" s="6">
        <f t="shared" si="20"/>
        <v>1.3783434809541058E-2</v>
      </c>
      <c r="R104" s="6">
        <f t="shared" si="21"/>
        <v>0.17654670208094977</v>
      </c>
      <c r="S104" s="6">
        <f t="shared" si="22"/>
        <v>0.19033013689049083</v>
      </c>
    </row>
    <row r="105" spans="1:19" x14ac:dyDescent="0.25">
      <c r="A105" s="59">
        <v>41289</v>
      </c>
      <c r="B105" s="14" t="s">
        <v>72</v>
      </c>
      <c r="C105" s="4">
        <v>3</v>
      </c>
      <c r="D105" s="180">
        <v>1.7</v>
      </c>
      <c r="F105" s="180">
        <v>46</v>
      </c>
      <c r="G105" s="4">
        <v>64.961200000000005</v>
      </c>
      <c r="H105" s="6">
        <f t="shared" si="14"/>
        <v>0.66476100549960027</v>
      </c>
      <c r="I105" s="21">
        <f t="shared" si="12"/>
        <v>43.183673468059496</v>
      </c>
      <c r="J105" s="34">
        <f t="shared" si="15"/>
        <v>2.2698006922186259E-4</v>
      </c>
      <c r="K105" s="34">
        <f t="shared" si="13"/>
        <v>1.4744897958730145E-2</v>
      </c>
      <c r="L105" s="69">
        <f t="shared" si="23"/>
        <v>0.60144528125594432</v>
      </c>
      <c r="M105" s="69">
        <f t="shared" si="16"/>
        <v>0.47861493825786477</v>
      </c>
      <c r="N105" s="68">
        <f t="shared" si="17"/>
        <v>2.3814156735674734</v>
      </c>
      <c r="O105" s="69">
        <f t="shared" si="18"/>
        <v>1.8950703432084544</v>
      </c>
      <c r="P105" s="68">
        <f t="shared" si="19"/>
        <v>2.3736852814663192</v>
      </c>
      <c r="Q105" s="6">
        <f t="shared" si="20"/>
        <v>0.22973517036377508</v>
      </c>
      <c r="R105" s="6">
        <f t="shared" si="21"/>
        <v>0.73907743385129721</v>
      </c>
      <c r="S105" s="6">
        <f t="shared" si="22"/>
        <v>0.96881260421507231</v>
      </c>
    </row>
    <row r="106" spans="1:19" x14ac:dyDescent="0.25">
      <c r="A106" s="59">
        <v>41289</v>
      </c>
      <c r="B106" s="14" t="s">
        <v>72</v>
      </c>
      <c r="C106" s="4">
        <v>3</v>
      </c>
      <c r="D106" s="180">
        <v>1.8</v>
      </c>
      <c r="F106" s="180">
        <v>49</v>
      </c>
      <c r="G106" s="4">
        <v>64.961200000000005</v>
      </c>
      <c r="H106" s="6">
        <f t="shared" si="14"/>
        <v>0.75429639612690924</v>
      </c>
      <c r="I106" s="21">
        <f t="shared" si="12"/>
        <v>48.999999998492832</v>
      </c>
      <c r="J106" s="34">
        <f t="shared" si="15"/>
        <v>2.5446900494077327E-4</v>
      </c>
      <c r="K106" s="34">
        <f t="shared" si="13"/>
        <v>1.6530612244389505E-2</v>
      </c>
      <c r="L106" s="69">
        <f t="shared" si="23"/>
        <v>0.68590748301013704</v>
      </c>
      <c r="M106" s="69">
        <f t="shared" si="16"/>
        <v>0.54582782152014697</v>
      </c>
      <c r="N106" s="68">
        <f t="shared" si="17"/>
        <v>2.5461196030223361</v>
      </c>
      <c r="O106" s="69">
        <f t="shared" si="18"/>
        <v>2.0261375632592187</v>
      </c>
      <c r="P106" s="68">
        <f t="shared" si="19"/>
        <v>2.5719653847793658</v>
      </c>
      <c r="Q106" s="6">
        <f t="shared" si="20"/>
        <v>0.26199735432967053</v>
      </c>
      <c r="R106" s="6">
        <f t="shared" si="21"/>
        <v>0.79019364967109529</v>
      </c>
      <c r="S106" s="6">
        <f t="shared" si="22"/>
        <v>1.0521910040007658</v>
      </c>
    </row>
    <row r="107" spans="1:19" x14ac:dyDescent="0.25">
      <c r="A107" s="59">
        <v>41289</v>
      </c>
      <c r="B107" s="14" t="s">
        <v>72</v>
      </c>
      <c r="C107" s="4">
        <v>3</v>
      </c>
      <c r="D107" s="180">
        <v>1.4</v>
      </c>
      <c r="F107" s="180">
        <v>40</v>
      </c>
      <c r="G107" s="4">
        <v>64.961200000000005</v>
      </c>
      <c r="H107" s="6">
        <f t="shared" si="14"/>
        <v>0.50265482457436694</v>
      </c>
      <c r="I107" s="21">
        <f t="shared" si="12"/>
        <v>32.653061223485444</v>
      </c>
      <c r="J107" s="34">
        <f t="shared" si="15"/>
        <v>1.5393804002589983E-4</v>
      </c>
      <c r="K107" s="34">
        <f t="shared" si="13"/>
        <v>9.9999999996924147E-3</v>
      </c>
      <c r="L107" s="69">
        <f t="shared" si="23"/>
        <v>0.38489512077165539</v>
      </c>
      <c r="M107" s="69">
        <f t="shared" si="16"/>
        <v>0.3062897992635279</v>
      </c>
      <c r="N107" s="68">
        <f t="shared" si="17"/>
        <v>1.8974912041414842</v>
      </c>
      <c r="O107" s="69">
        <f t="shared" si="18"/>
        <v>1.5099754937283285</v>
      </c>
      <c r="P107" s="68">
        <f t="shared" si="19"/>
        <v>1.8162652929918564</v>
      </c>
      <c r="Q107" s="6">
        <f t="shared" si="20"/>
        <v>0.14701910364649337</v>
      </c>
      <c r="R107" s="6">
        <f t="shared" si="21"/>
        <v>0.5888904425540481</v>
      </c>
      <c r="S107" s="6">
        <f t="shared" si="22"/>
        <v>0.7359095462005415</v>
      </c>
    </row>
    <row r="108" spans="1:19" x14ac:dyDescent="0.25">
      <c r="A108" s="59">
        <v>41289</v>
      </c>
      <c r="B108" s="14" t="s">
        <v>72</v>
      </c>
      <c r="C108" s="4">
        <v>3</v>
      </c>
      <c r="D108" s="180">
        <v>2.2000000000000002</v>
      </c>
      <c r="F108" s="180">
        <v>70</v>
      </c>
      <c r="G108" s="4">
        <v>64.961200000000005</v>
      </c>
      <c r="H108" s="6">
        <f t="shared" si="14"/>
        <v>1.5393804002589984</v>
      </c>
      <c r="I108" s="21">
        <f t="shared" si="12"/>
        <v>99.999999996924146</v>
      </c>
      <c r="J108" s="34">
        <f t="shared" si="15"/>
        <v>3.8013271108436504E-4</v>
      </c>
      <c r="K108" s="34">
        <f t="shared" si="13"/>
        <v>2.4693877550260868E-2</v>
      </c>
      <c r="L108" s="69">
        <f t="shared" si="23"/>
        <v>1.0879872222393692</v>
      </c>
      <c r="M108" s="69">
        <f t="shared" si="16"/>
        <v>0.86579270538136732</v>
      </c>
      <c r="N108" s="68">
        <f t="shared" si="17"/>
        <v>3.2199157337071536</v>
      </c>
      <c r="O108" s="69">
        <f t="shared" si="18"/>
        <v>2.56232747701609</v>
      </c>
      <c r="P108" s="68">
        <f t="shared" si="19"/>
        <v>3.4281201823974574</v>
      </c>
      <c r="Q108" s="6">
        <f t="shared" si="20"/>
        <v>0.41558049858305629</v>
      </c>
      <c r="R108" s="6">
        <f t="shared" si="21"/>
        <v>0.99930771603627511</v>
      </c>
      <c r="S108" s="6">
        <f t="shared" si="22"/>
        <v>1.4148882146193313</v>
      </c>
    </row>
    <row r="109" spans="1:19" x14ac:dyDescent="0.25">
      <c r="A109" s="59">
        <v>41289</v>
      </c>
      <c r="B109" s="14" t="s">
        <v>72</v>
      </c>
      <c r="C109" s="4">
        <v>3</v>
      </c>
      <c r="D109" s="180">
        <v>1.3</v>
      </c>
      <c r="F109" s="180">
        <v>26</v>
      </c>
      <c r="G109" s="4">
        <v>64.961200000000005</v>
      </c>
      <c r="H109" s="6">
        <f t="shared" si="14"/>
        <v>0.21237166338267005</v>
      </c>
      <c r="I109" s="21">
        <f t="shared" si="12"/>
        <v>13.795918366922601</v>
      </c>
      <c r="J109" s="34">
        <f t="shared" si="15"/>
        <v>1.3273228961416879E-4</v>
      </c>
      <c r="K109" s="34">
        <f t="shared" si="13"/>
        <v>8.6224489793266263E-3</v>
      </c>
      <c r="L109" s="69">
        <f t="shared" si="23"/>
        <v>0.32460097397494425</v>
      </c>
      <c r="M109" s="69">
        <f t="shared" si="16"/>
        <v>0.25830924268461913</v>
      </c>
      <c r="N109" s="68">
        <f t="shared" si="17"/>
        <v>1.7398976112023801</v>
      </c>
      <c r="O109" s="69">
        <f t="shared" si="18"/>
        <v>1.3845664995852909</v>
      </c>
      <c r="P109" s="68">
        <f t="shared" si="19"/>
        <v>1.6428757422699101</v>
      </c>
      <c r="Q109" s="6">
        <f t="shared" si="20"/>
        <v>0.12398843648861718</v>
      </c>
      <c r="R109" s="6">
        <f t="shared" si="21"/>
        <v>0.53998093483826348</v>
      </c>
      <c r="S109" s="6">
        <f t="shared" si="22"/>
        <v>0.66396937132688061</v>
      </c>
    </row>
    <row r="110" spans="1:19" x14ac:dyDescent="0.25">
      <c r="A110" s="59">
        <v>41289</v>
      </c>
      <c r="B110" s="14" t="s">
        <v>72</v>
      </c>
      <c r="C110" s="4">
        <v>3</v>
      </c>
      <c r="D110" s="180">
        <v>0.4</v>
      </c>
      <c r="F110" s="180">
        <v>22</v>
      </c>
      <c r="G110" s="4">
        <v>64.961200000000005</v>
      </c>
      <c r="H110" s="6">
        <f t="shared" si="14"/>
        <v>0.15205308443374599</v>
      </c>
      <c r="I110" s="21">
        <f t="shared" si="12"/>
        <v>9.8775510201043453</v>
      </c>
      <c r="J110" s="34">
        <f t="shared" si="15"/>
        <v>1.2566370614359172E-5</v>
      </c>
      <c r="K110" s="34">
        <f t="shared" si="13"/>
        <v>8.1632653058713589E-4</v>
      </c>
      <c r="L110" s="69">
        <f t="shared" si="23"/>
        <v>2.1603791226322788E-2</v>
      </c>
      <c r="M110" s="69">
        <f t="shared" si="16"/>
        <v>1.7191750481989652E-2</v>
      </c>
      <c r="N110" s="68">
        <f t="shared" si="17"/>
        <v>0.43814731989680517</v>
      </c>
      <c r="O110" s="69">
        <f t="shared" si="18"/>
        <v>0.34866655204668418</v>
      </c>
      <c r="P110" s="68">
        <f t="shared" si="19"/>
        <v>0.36585830252867385</v>
      </c>
      <c r="Q110" s="6">
        <f t="shared" si="20"/>
        <v>8.2520402313550328E-3</v>
      </c>
      <c r="R110" s="6">
        <f t="shared" si="21"/>
        <v>0.13597995529820683</v>
      </c>
      <c r="S110" s="6">
        <f t="shared" si="22"/>
        <v>0.14423199552956187</v>
      </c>
    </row>
    <row r="111" spans="1:19" x14ac:dyDescent="0.25">
      <c r="A111" s="59">
        <v>41289</v>
      </c>
      <c r="B111" s="14" t="s">
        <v>72</v>
      </c>
      <c r="C111" s="4">
        <v>3</v>
      </c>
      <c r="D111" s="180">
        <v>1.1000000000000001</v>
      </c>
      <c r="F111" s="180">
        <v>20</v>
      </c>
      <c r="G111" s="4">
        <v>64.961200000000005</v>
      </c>
      <c r="H111" s="6">
        <f t="shared" si="14"/>
        <v>0.12566370614359174</v>
      </c>
      <c r="I111" s="21">
        <f t="shared" si="12"/>
        <v>8.1632653058713611</v>
      </c>
      <c r="J111" s="34">
        <f t="shared" si="15"/>
        <v>9.503317777109126E-5</v>
      </c>
      <c r="K111" s="34">
        <f t="shared" si="13"/>
        <v>6.1734693875652169E-3</v>
      </c>
      <c r="L111" s="69">
        <f t="shared" si="23"/>
        <v>0.2210832472489353</v>
      </c>
      <c r="M111" s="69">
        <f t="shared" si="16"/>
        <v>0.17593245475454733</v>
      </c>
      <c r="N111" s="68">
        <f t="shared" si="17"/>
        <v>1.4309992669393452</v>
      </c>
      <c r="O111" s="69">
        <f t="shared" si="18"/>
        <v>1.1387530123488776</v>
      </c>
      <c r="P111" s="68">
        <f t="shared" si="19"/>
        <v>1.3146854671034249</v>
      </c>
      <c r="Q111" s="6">
        <f t="shared" si="20"/>
        <v>8.4447578282182717E-2</v>
      </c>
      <c r="R111" s="6">
        <f t="shared" si="21"/>
        <v>0.44411367481606229</v>
      </c>
      <c r="S111" s="6">
        <f t="shared" si="22"/>
        <v>0.52856125309824498</v>
      </c>
    </row>
    <row r="112" spans="1:19" x14ac:dyDescent="0.25">
      <c r="A112" s="59">
        <v>41289</v>
      </c>
      <c r="B112" s="14" t="s">
        <v>72</v>
      </c>
      <c r="C112" s="4">
        <v>3</v>
      </c>
      <c r="D112" s="180">
        <v>0.6</v>
      </c>
      <c r="F112" s="180">
        <v>59</v>
      </c>
      <c r="G112" s="4">
        <v>64.961200000000005</v>
      </c>
      <c r="H112" s="6">
        <f t="shared" si="14"/>
        <v>1.0935884027146068</v>
      </c>
      <c r="I112" s="21">
        <f t="shared" si="12"/>
        <v>71.040816324345499</v>
      </c>
      <c r="J112" s="34">
        <f t="shared" si="15"/>
        <v>2.8274333882308137E-5</v>
      </c>
      <c r="K112" s="34">
        <f t="shared" si="13"/>
        <v>1.836734693821056E-3</v>
      </c>
      <c r="L112" s="69">
        <f t="shared" si="23"/>
        <v>5.4873640827332065E-2</v>
      </c>
      <c r="M112" s="69">
        <f t="shared" si="16"/>
        <v>4.366705506727793E-2</v>
      </c>
      <c r="N112" s="68">
        <f t="shared" si="17"/>
        <v>0.70412040904432671</v>
      </c>
      <c r="O112" s="69">
        <f t="shared" si="18"/>
        <v>0.56032120727112644</v>
      </c>
      <c r="P112" s="68">
        <f t="shared" si="19"/>
        <v>0.60398826233840441</v>
      </c>
      <c r="Q112" s="6">
        <f t="shared" si="20"/>
        <v>2.0960186432293405E-2</v>
      </c>
      <c r="R112" s="6">
        <f t="shared" si="21"/>
        <v>0.21852527083573933</v>
      </c>
      <c r="S112" s="6">
        <f t="shared" si="22"/>
        <v>0.23948545726803275</v>
      </c>
    </row>
    <row r="113" spans="1:19" x14ac:dyDescent="0.25">
      <c r="A113" s="59">
        <v>41289</v>
      </c>
      <c r="B113" s="14" t="s">
        <v>72</v>
      </c>
      <c r="C113" s="4">
        <v>3</v>
      </c>
      <c r="D113" s="180">
        <v>2.4</v>
      </c>
      <c r="F113" s="180">
        <v>98</v>
      </c>
      <c r="G113" s="4">
        <v>64.961200000000005</v>
      </c>
      <c r="H113" s="6">
        <f t="shared" si="14"/>
        <v>3.017185584507637</v>
      </c>
      <c r="I113" s="21">
        <f t="shared" si="12"/>
        <v>195.99999999397133</v>
      </c>
      <c r="J113" s="34">
        <f t="shared" si="15"/>
        <v>4.523893421169302E-4</v>
      </c>
      <c r="K113" s="34">
        <f t="shared" si="13"/>
        <v>2.9387755101136896E-2</v>
      </c>
      <c r="L113" s="69">
        <f t="shared" si="23"/>
        <v>1.3289226279620943</v>
      </c>
      <c r="M113" s="69">
        <f t="shared" si="16"/>
        <v>1.0575230055897473</v>
      </c>
      <c r="N113" s="68">
        <f t="shared" si="17"/>
        <v>3.5649802027876287</v>
      </c>
      <c r="O113" s="69">
        <f t="shared" si="18"/>
        <v>2.8369210513792646</v>
      </c>
      <c r="P113" s="68">
        <f t="shared" si="19"/>
        <v>3.8944440569690117</v>
      </c>
      <c r="Q113" s="6">
        <f t="shared" si="20"/>
        <v>0.50761104268307866</v>
      </c>
      <c r="R113" s="6">
        <f t="shared" si="21"/>
        <v>1.1063992100379132</v>
      </c>
      <c r="S113" s="6">
        <f t="shared" si="22"/>
        <v>1.6140102527209919</v>
      </c>
    </row>
    <row r="114" spans="1:19" x14ac:dyDescent="0.25">
      <c r="A114" s="59">
        <v>41289</v>
      </c>
      <c r="B114" s="14" t="s">
        <v>72</v>
      </c>
      <c r="C114" s="4">
        <v>3</v>
      </c>
      <c r="D114" s="180">
        <v>1.7</v>
      </c>
      <c r="F114" s="180">
        <v>82</v>
      </c>
      <c r="G114" s="4">
        <v>64.961200000000005</v>
      </c>
      <c r="H114" s="6">
        <f t="shared" si="14"/>
        <v>2.1124069002737764</v>
      </c>
      <c r="I114" s="21">
        <f t="shared" ref="I114:I177" si="24">+H114*64.96120126</f>
        <v>137.22448979169752</v>
      </c>
      <c r="J114" s="34">
        <f t="shared" si="15"/>
        <v>2.2698006922186259E-4</v>
      </c>
      <c r="K114" s="34">
        <f t="shared" ref="K114:K177" si="25">+J114*64.96120126</f>
        <v>1.4744897958730145E-2</v>
      </c>
      <c r="L114" s="69">
        <f t="shared" si="23"/>
        <v>0.60144528125594432</v>
      </c>
      <c r="M114" s="69">
        <f t="shared" si="16"/>
        <v>0.47861493825786477</v>
      </c>
      <c r="N114" s="68">
        <f t="shared" si="17"/>
        <v>2.3814156735674734</v>
      </c>
      <c r="O114" s="69">
        <f t="shared" si="18"/>
        <v>1.8950703432084544</v>
      </c>
      <c r="P114" s="68">
        <f t="shared" si="19"/>
        <v>2.3736852814663192</v>
      </c>
      <c r="Q114" s="6">
        <f t="shared" si="20"/>
        <v>0.22973517036377508</v>
      </c>
      <c r="R114" s="6">
        <f t="shared" si="21"/>
        <v>0.73907743385129721</v>
      </c>
      <c r="S114" s="6">
        <f t="shared" si="22"/>
        <v>0.96881260421507231</v>
      </c>
    </row>
    <row r="115" spans="1:19" x14ac:dyDescent="0.25">
      <c r="A115" s="59">
        <v>41289</v>
      </c>
      <c r="B115" s="14" t="s">
        <v>72</v>
      </c>
      <c r="C115" s="4">
        <v>3</v>
      </c>
      <c r="D115" s="180">
        <v>1.6</v>
      </c>
      <c r="F115" s="180">
        <v>52</v>
      </c>
      <c r="G115" s="4">
        <v>64.961200000000005</v>
      </c>
      <c r="H115" s="6">
        <f t="shared" si="14"/>
        <v>0.8494866535306802</v>
      </c>
      <c r="I115" s="21">
        <f t="shared" si="24"/>
        <v>55.183673467690404</v>
      </c>
      <c r="J115" s="34">
        <f t="shared" si="15"/>
        <v>2.0106192982974675E-4</v>
      </c>
      <c r="K115" s="34">
        <f t="shared" si="25"/>
        <v>1.3061224489394174E-2</v>
      </c>
      <c r="L115" s="69">
        <f t="shared" si="23"/>
        <v>0.52319777907153642</v>
      </c>
      <c r="M115" s="69">
        <f t="shared" si="16"/>
        <v>0.41634755568131826</v>
      </c>
      <c r="N115" s="68">
        <f t="shared" si="17"/>
        <v>2.2183514371591468</v>
      </c>
      <c r="O115" s="69">
        <f t="shared" si="18"/>
        <v>1.7653079493998891</v>
      </c>
      <c r="P115" s="68">
        <f t="shared" si="19"/>
        <v>2.1816555050812072</v>
      </c>
      <c r="Q115" s="6">
        <f t="shared" si="20"/>
        <v>0.19984682672703274</v>
      </c>
      <c r="R115" s="6">
        <f t="shared" si="21"/>
        <v>0.68847010026595679</v>
      </c>
      <c r="S115" s="6">
        <f t="shared" si="22"/>
        <v>0.88831692699298959</v>
      </c>
    </row>
    <row r="116" spans="1:19" x14ac:dyDescent="0.25">
      <c r="A116" s="59">
        <v>41289</v>
      </c>
      <c r="B116" s="14" t="s">
        <v>72</v>
      </c>
      <c r="C116" s="4">
        <v>3</v>
      </c>
      <c r="D116" s="180">
        <v>3</v>
      </c>
      <c r="F116" s="180">
        <v>120</v>
      </c>
      <c r="G116" s="4">
        <v>64.961200000000005</v>
      </c>
      <c r="H116" s="6">
        <f t="shared" si="14"/>
        <v>4.5238934211693023</v>
      </c>
      <c r="I116" s="21">
        <f t="shared" si="24"/>
        <v>293.87755101136895</v>
      </c>
      <c r="J116" s="34">
        <f t="shared" si="15"/>
        <v>7.0685834705770342E-4</v>
      </c>
      <c r="K116" s="34">
        <f t="shared" si="25"/>
        <v>4.5918367345526401E-2</v>
      </c>
      <c r="L116" s="69">
        <f t="shared" si="23"/>
        <v>2.219707841442716</v>
      </c>
      <c r="M116" s="69">
        <f t="shared" si="16"/>
        <v>0.14419488502952857</v>
      </c>
      <c r="N116" s="68">
        <f t="shared" si="17"/>
        <v>4.6285167281146418</v>
      </c>
      <c r="O116" s="69">
        <f t="shared" si="18"/>
        <v>0.3006740008784009</v>
      </c>
      <c r="P116" s="68">
        <f t="shared" si="19"/>
        <v>0.4448688859079295</v>
      </c>
      <c r="Q116" s="6">
        <f t="shared" si="20"/>
        <v>6.9213544814173716E-2</v>
      </c>
      <c r="R116" s="6">
        <f t="shared" si="21"/>
        <v>0.11726286034257635</v>
      </c>
      <c r="S116" s="6">
        <f t="shared" si="22"/>
        <v>0.18647640515675007</v>
      </c>
    </row>
    <row r="117" spans="1:19" x14ac:dyDescent="0.25">
      <c r="A117" s="59">
        <v>41289</v>
      </c>
      <c r="B117" s="14" t="s">
        <v>72</v>
      </c>
      <c r="C117" s="4">
        <v>3</v>
      </c>
      <c r="D117" s="180">
        <v>1.6</v>
      </c>
      <c r="F117" s="180">
        <v>70</v>
      </c>
      <c r="G117" s="4">
        <v>64.961200000000005</v>
      </c>
      <c r="H117" s="6">
        <f t="shared" si="14"/>
        <v>1.5393804002589984</v>
      </c>
      <c r="I117" s="21">
        <f t="shared" si="24"/>
        <v>99.999999996924146</v>
      </c>
      <c r="J117" s="34">
        <f t="shared" si="15"/>
        <v>2.0106192982974675E-4</v>
      </c>
      <c r="K117" s="34">
        <f t="shared" si="25"/>
        <v>1.3061224489394174E-2</v>
      </c>
      <c r="L117" s="69">
        <f t="shared" si="23"/>
        <v>0.52319777907153642</v>
      </c>
      <c r="M117" s="69">
        <f t="shared" si="16"/>
        <v>0.41634755568131826</v>
      </c>
      <c r="N117" s="68">
        <f t="shared" si="17"/>
        <v>2.2183514371591468</v>
      </c>
      <c r="O117" s="69">
        <f t="shared" si="18"/>
        <v>1.7653079493998891</v>
      </c>
      <c r="P117" s="68">
        <f t="shared" si="19"/>
        <v>2.1816555050812072</v>
      </c>
      <c r="Q117" s="6">
        <f t="shared" si="20"/>
        <v>0.19984682672703274</v>
      </c>
      <c r="R117" s="6">
        <f t="shared" si="21"/>
        <v>0.68847010026595679</v>
      </c>
      <c r="S117" s="6">
        <f t="shared" si="22"/>
        <v>0.88831692699298959</v>
      </c>
    </row>
    <row r="118" spans="1:19" x14ac:dyDescent="0.25">
      <c r="A118" s="59">
        <v>41289</v>
      </c>
      <c r="B118" s="14" t="s">
        <v>72</v>
      </c>
      <c r="C118" s="4">
        <v>3</v>
      </c>
      <c r="D118" s="180">
        <v>1.7</v>
      </c>
      <c r="F118" s="180">
        <v>100</v>
      </c>
      <c r="G118" s="4">
        <v>64.961200000000005</v>
      </c>
      <c r="H118" s="6">
        <f t="shared" si="14"/>
        <v>3.1415926535897931</v>
      </c>
      <c r="I118" s="21">
        <f t="shared" si="24"/>
        <v>204.08163264678399</v>
      </c>
      <c r="J118" s="34">
        <f t="shared" si="15"/>
        <v>2.2698006922186259E-4</v>
      </c>
      <c r="K118" s="34">
        <f t="shared" si="25"/>
        <v>1.4744897958730145E-2</v>
      </c>
      <c r="L118" s="69">
        <f t="shared" si="23"/>
        <v>0.60144528125594432</v>
      </c>
      <c r="M118" s="69">
        <f t="shared" si="16"/>
        <v>0.47861493825786477</v>
      </c>
      <c r="N118" s="68">
        <f t="shared" si="17"/>
        <v>2.3814156735674734</v>
      </c>
      <c r="O118" s="69">
        <f t="shared" si="18"/>
        <v>1.8950703432084544</v>
      </c>
      <c r="P118" s="68">
        <f t="shared" si="19"/>
        <v>2.3736852814663192</v>
      </c>
      <c r="Q118" s="6">
        <f t="shared" si="20"/>
        <v>0.22973517036377508</v>
      </c>
      <c r="R118" s="6">
        <f t="shared" si="21"/>
        <v>0.73907743385129721</v>
      </c>
      <c r="S118" s="6">
        <f t="shared" si="22"/>
        <v>0.96881260421507231</v>
      </c>
    </row>
    <row r="119" spans="1:19" x14ac:dyDescent="0.25">
      <c r="A119" s="59">
        <v>41289</v>
      </c>
      <c r="B119" s="14" t="s">
        <v>72</v>
      </c>
      <c r="C119" s="4">
        <v>3</v>
      </c>
      <c r="D119" s="180">
        <v>2</v>
      </c>
      <c r="F119" s="180">
        <v>57</v>
      </c>
      <c r="G119" s="4">
        <v>64.961200000000005</v>
      </c>
      <c r="H119" s="6">
        <f t="shared" si="14"/>
        <v>1.0207034531513237</v>
      </c>
      <c r="I119" s="21">
        <f t="shared" si="24"/>
        <v>66.306122446940122</v>
      </c>
      <c r="J119" s="34">
        <f t="shared" si="15"/>
        <v>3.1415926535897931E-4</v>
      </c>
      <c r="K119" s="34">
        <f t="shared" si="25"/>
        <v>2.0408163264678401E-2</v>
      </c>
      <c r="L119" s="69">
        <f t="shared" si="23"/>
        <v>0.87390054800363282</v>
      </c>
      <c r="M119" s="69">
        <f t="shared" si="16"/>
        <v>0.69542794641742656</v>
      </c>
      <c r="N119" s="68">
        <f t="shared" si="17"/>
        <v>2.880149720803352</v>
      </c>
      <c r="O119" s="69">
        <f t="shared" si="18"/>
        <v>2.2919502800273714</v>
      </c>
      <c r="P119" s="68">
        <f t="shared" si="19"/>
        <v>2.9873782264447981</v>
      </c>
      <c r="Q119" s="6">
        <f t="shared" si="20"/>
        <v>0.33380541428036475</v>
      </c>
      <c r="R119" s="6">
        <f t="shared" si="21"/>
        <v>0.89386060921067489</v>
      </c>
      <c r="S119" s="6">
        <f t="shared" si="22"/>
        <v>1.2276660234910397</v>
      </c>
    </row>
    <row r="120" spans="1:19" x14ac:dyDescent="0.25">
      <c r="A120" s="59">
        <v>41289</v>
      </c>
      <c r="B120" s="14" t="s">
        <v>72</v>
      </c>
      <c r="C120" s="4">
        <v>3</v>
      </c>
      <c r="D120" s="180">
        <v>1.4</v>
      </c>
      <c r="F120" s="180">
        <v>52</v>
      </c>
      <c r="G120" s="4">
        <v>64.961200000000005</v>
      </c>
      <c r="H120" s="6">
        <f t="shared" si="14"/>
        <v>0.8494866535306802</v>
      </c>
      <c r="I120" s="21">
        <f t="shared" si="24"/>
        <v>55.183673467690404</v>
      </c>
      <c r="J120" s="34">
        <f t="shared" si="15"/>
        <v>1.5393804002589983E-4</v>
      </c>
      <c r="K120" s="34">
        <f t="shared" si="25"/>
        <v>9.9999999996924147E-3</v>
      </c>
      <c r="L120" s="69">
        <f t="shared" si="23"/>
        <v>0.38489512077165539</v>
      </c>
      <c r="M120" s="69">
        <f t="shared" si="16"/>
        <v>0.3062897992635279</v>
      </c>
      <c r="N120" s="68">
        <f t="shared" si="17"/>
        <v>1.8974912041414842</v>
      </c>
      <c r="O120" s="69">
        <f t="shared" si="18"/>
        <v>1.5099754937283285</v>
      </c>
      <c r="P120" s="68">
        <f t="shared" si="19"/>
        <v>1.8162652929918564</v>
      </c>
      <c r="Q120" s="6">
        <f t="shared" si="20"/>
        <v>0.14701910364649337</v>
      </c>
      <c r="R120" s="6">
        <f t="shared" si="21"/>
        <v>0.5888904425540481</v>
      </c>
      <c r="S120" s="6">
        <f t="shared" si="22"/>
        <v>0.7359095462005415</v>
      </c>
    </row>
    <row r="121" spans="1:19" x14ac:dyDescent="0.25">
      <c r="A121" s="59">
        <v>41289</v>
      </c>
      <c r="B121" s="14" t="s">
        <v>72</v>
      </c>
      <c r="C121" s="4">
        <v>3</v>
      </c>
      <c r="D121" s="180">
        <v>2.2000000000000002</v>
      </c>
      <c r="F121" s="180">
        <v>65</v>
      </c>
      <c r="G121" s="4">
        <v>64.961200000000005</v>
      </c>
      <c r="H121" s="6">
        <f t="shared" si="14"/>
        <v>1.3273228961416876</v>
      </c>
      <c r="I121" s="21">
        <f t="shared" si="24"/>
        <v>86.224489793266244</v>
      </c>
      <c r="J121" s="34">
        <f t="shared" si="15"/>
        <v>3.8013271108436504E-4</v>
      </c>
      <c r="K121" s="34">
        <f t="shared" si="25"/>
        <v>2.4693877550260868E-2</v>
      </c>
      <c r="L121" s="69">
        <f t="shared" si="23"/>
        <v>1.0879872222393692</v>
      </c>
      <c r="M121" s="69">
        <f t="shared" si="16"/>
        <v>0.86579270538136732</v>
      </c>
      <c r="N121" s="68">
        <f t="shared" si="17"/>
        <v>3.2199157337071536</v>
      </c>
      <c r="O121" s="69">
        <f t="shared" si="18"/>
        <v>2.56232747701609</v>
      </c>
      <c r="P121" s="68">
        <f t="shared" si="19"/>
        <v>3.4281201823974574</v>
      </c>
      <c r="Q121" s="6">
        <f t="shared" si="20"/>
        <v>0.41558049858305629</v>
      </c>
      <c r="R121" s="6">
        <f t="shared" si="21"/>
        <v>0.99930771603627511</v>
      </c>
      <c r="S121" s="6">
        <f t="shared" si="22"/>
        <v>1.4148882146193313</v>
      </c>
    </row>
    <row r="122" spans="1:19" x14ac:dyDescent="0.25">
      <c r="A122" s="59">
        <v>41289</v>
      </c>
      <c r="B122" s="14" t="s">
        <v>72</v>
      </c>
      <c r="C122" s="4">
        <v>3</v>
      </c>
      <c r="D122" s="180">
        <v>1.4</v>
      </c>
      <c r="F122" s="180">
        <v>47</v>
      </c>
      <c r="G122" s="4">
        <v>64.961200000000005</v>
      </c>
      <c r="H122" s="6">
        <f t="shared" si="14"/>
        <v>0.69397781717798523</v>
      </c>
      <c r="I122" s="21">
        <f t="shared" si="24"/>
        <v>45.081632651674582</v>
      </c>
      <c r="J122" s="34">
        <f t="shared" si="15"/>
        <v>1.5393804002589983E-4</v>
      </c>
      <c r="K122" s="34">
        <f t="shared" si="25"/>
        <v>9.9999999996924147E-3</v>
      </c>
      <c r="L122" s="69">
        <f t="shared" si="23"/>
        <v>0.38489512077165539</v>
      </c>
      <c r="M122" s="69">
        <f t="shared" si="16"/>
        <v>0.3062897992635279</v>
      </c>
      <c r="N122" s="68">
        <f t="shared" si="17"/>
        <v>1.8974912041414842</v>
      </c>
      <c r="O122" s="69">
        <f t="shared" si="18"/>
        <v>1.5099754937283285</v>
      </c>
      <c r="P122" s="68">
        <f t="shared" si="19"/>
        <v>1.8162652929918564</v>
      </c>
      <c r="Q122" s="6">
        <f t="shared" si="20"/>
        <v>0.14701910364649337</v>
      </c>
      <c r="R122" s="6">
        <f t="shared" si="21"/>
        <v>0.5888904425540481</v>
      </c>
      <c r="S122" s="6">
        <f t="shared" si="22"/>
        <v>0.7359095462005415</v>
      </c>
    </row>
    <row r="123" spans="1:19" x14ac:dyDescent="0.25">
      <c r="A123" s="59">
        <v>41289</v>
      </c>
      <c r="B123" s="14" t="s">
        <v>72</v>
      </c>
      <c r="C123" s="4">
        <v>3</v>
      </c>
      <c r="D123" s="180">
        <v>2.4</v>
      </c>
      <c r="F123" s="180">
        <v>64</v>
      </c>
      <c r="G123" s="4">
        <v>64.961200000000005</v>
      </c>
      <c r="H123" s="6">
        <f t="shared" si="14"/>
        <v>1.2867963509103792</v>
      </c>
      <c r="I123" s="21">
        <f t="shared" si="24"/>
        <v>83.591836732122729</v>
      </c>
      <c r="J123" s="34">
        <f t="shared" si="15"/>
        <v>4.523893421169302E-4</v>
      </c>
      <c r="K123" s="34">
        <f t="shared" si="25"/>
        <v>2.9387755101136896E-2</v>
      </c>
      <c r="L123" s="69">
        <f t="shared" si="23"/>
        <v>1.3289226279620943</v>
      </c>
      <c r="M123" s="69">
        <f t="shared" si="16"/>
        <v>1.0575230055897473</v>
      </c>
      <c r="N123" s="68">
        <f t="shared" si="17"/>
        <v>3.5649802027876287</v>
      </c>
      <c r="O123" s="69">
        <f t="shared" si="18"/>
        <v>2.8369210513792646</v>
      </c>
      <c r="P123" s="68">
        <f t="shared" si="19"/>
        <v>3.8944440569690117</v>
      </c>
      <c r="Q123" s="6">
        <f t="shared" si="20"/>
        <v>0.50761104268307866</v>
      </c>
      <c r="R123" s="6">
        <f t="shared" si="21"/>
        <v>1.1063992100379132</v>
      </c>
      <c r="S123" s="6">
        <f t="shared" si="22"/>
        <v>1.6140102527209919</v>
      </c>
    </row>
    <row r="124" spans="1:19" x14ac:dyDescent="0.25">
      <c r="A124" s="59">
        <v>41289</v>
      </c>
      <c r="B124" s="14" t="s">
        <v>72</v>
      </c>
      <c r="C124" s="4">
        <v>3</v>
      </c>
      <c r="D124" s="180">
        <v>1.5</v>
      </c>
      <c r="F124" s="180">
        <v>67</v>
      </c>
      <c r="G124" s="4">
        <v>64.961200000000005</v>
      </c>
      <c r="H124" s="6">
        <f t="shared" si="14"/>
        <v>1.4102609421964585</v>
      </c>
      <c r="I124" s="21">
        <f t="shared" si="24"/>
        <v>91.612244895141359</v>
      </c>
      <c r="J124" s="34">
        <f t="shared" si="15"/>
        <v>1.7671458676442585E-4</v>
      </c>
      <c r="K124" s="34">
        <f t="shared" si="25"/>
        <v>1.14795918363816E-2</v>
      </c>
      <c r="L124" s="69">
        <f t="shared" si="23"/>
        <v>0.45105329134289407</v>
      </c>
      <c r="M124" s="69">
        <f t="shared" si="16"/>
        <v>0.35893679760240416</v>
      </c>
      <c r="N124" s="68">
        <f t="shared" si="17"/>
        <v>2.0570116092208695</v>
      </c>
      <c r="O124" s="69">
        <f t="shared" si="18"/>
        <v>1.6369177962242547</v>
      </c>
      <c r="P124" s="68">
        <f t="shared" si="19"/>
        <v>1.995854593826659</v>
      </c>
      <c r="Q124" s="6">
        <f t="shared" si="20"/>
        <v>0.17228966284915398</v>
      </c>
      <c r="R124" s="6">
        <f t="shared" si="21"/>
        <v>0.63839794052745935</v>
      </c>
      <c r="S124" s="6">
        <f t="shared" si="22"/>
        <v>0.81068760337661327</v>
      </c>
    </row>
    <row r="125" spans="1:19" x14ac:dyDescent="0.25">
      <c r="A125" s="59">
        <v>41289</v>
      </c>
      <c r="B125" s="14" t="s">
        <v>72</v>
      </c>
      <c r="C125" s="4">
        <v>3</v>
      </c>
      <c r="D125" s="180">
        <v>1.6</v>
      </c>
      <c r="F125" s="180">
        <v>42</v>
      </c>
      <c r="G125" s="4">
        <v>64.961200000000005</v>
      </c>
      <c r="H125" s="6">
        <f t="shared" si="14"/>
        <v>0.55417694409323948</v>
      </c>
      <c r="I125" s="21">
        <f t="shared" si="24"/>
        <v>35.999999998892697</v>
      </c>
      <c r="J125" s="34">
        <f t="shared" si="15"/>
        <v>2.0106192982974675E-4</v>
      </c>
      <c r="K125" s="34">
        <f t="shared" si="25"/>
        <v>1.3061224489394174E-2</v>
      </c>
      <c r="L125" s="69">
        <f t="shared" si="23"/>
        <v>0.52319777907153642</v>
      </c>
      <c r="M125" s="69">
        <f t="shared" si="16"/>
        <v>0.41634755568131826</v>
      </c>
      <c r="N125" s="68">
        <f t="shared" si="17"/>
        <v>2.2183514371591468</v>
      </c>
      <c r="O125" s="69">
        <f t="shared" si="18"/>
        <v>1.7653079493998891</v>
      </c>
      <c r="P125" s="68">
        <f t="shared" si="19"/>
        <v>2.1816555050812072</v>
      </c>
      <c r="Q125" s="6">
        <f t="shared" si="20"/>
        <v>0.19984682672703274</v>
      </c>
      <c r="R125" s="6">
        <f t="shared" si="21"/>
        <v>0.68847010026595679</v>
      </c>
      <c r="S125" s="6">
        <f t="shared" si="22"/>
        <v>0.88831692699298959</v>
      </c>
    </row>
    <row r="126" spans="1:19" x14ac:dyDescent="0.25">
      <c r="A126" s="59">
        <v>41289</v>
      </c>
      <c r="B126" s="14" t="s">
        <v>72</v>
      </c>
      <c r="C126" s="4">
        <v>3</v>
      </c>
      <c r="D126" s="180">
        <v>1.1000000000000001</v>
      </c>
      <c r="F126" s="180">
        <v>19</v>
      </c>
      <c r="G126" s="4">
        <v>64.961200000000005</v>
      </c>
      <c r="H126" s="6">
        <f t="shared" si="14"/>
        <v>0.11341149479459153</v>
      </c>
      <c r="I126" s="21">
        <f t="shared" si="24"/>
        <v>7.3673469385489021</v>
      </c>
      <c r="J126" s="34">
        <f t="shared" si="15"/>
        <v>9.503317777109126E-5</v>
      </c>
      <c r="K126" s="34">
        <f t="shared" si="25"/>
        <v>6.1734693875652169E-3</v>
      </c>
      <c r="L126" s="69">
        <f t="shared" si="23"/>
        <v>0.2210832472489353</v>
      </c>
      <c r="M126" s="69">
        <f t="shared" si="16"/>
        <v>0.17593245475454733</v>
      </c>
      <c r="N126" s="68">
        <f t="shared" si="17"/>
        <v>1.4309992669393452</v>
      </c>
      <c r="O126" s="69">
        <f t="shared" si="18"/>
        <v>1.1387530123488776</v>
      </c>
      <c r="P126" s="68">
        <f t="shared" si="19"/>
        <v>1.3146854671034249</v>
      </c>
      <c r="Q126" s="6">
        <f t="shared" si="20"/>
        <v>8.4447578282182717E-2</v>
      </c>
      <c r="R126" s="6">
        <f t="shared" si="21"/>
        <v>0.44411367481606229</v>
      </c>
      <c r="S126" s="6">
        <f t="shared" si="22"/>
        <v>0.52856125309824498</v>
      </c>
    </row>
    <row r="127" spans="1:19" x14ac:dyDescent="0.25">
      <c r="A127" s="59">
        <v>41289</v>
      </c>
      <c r="B127" s="14" t="s">
        <v>72</v>
      </c>
      <c r="C127" s="4">
        <v>3</v>
      </c>
      <c r="D127" s="180">
        <v>1.1000000000000001</v>
      </c>
      <c r="F127" s="180">
        <v>20</v>
      </c>
      <c r="G127" s="4">
        <v>64.961200000000005</v>
      </c>
      <c r="H127" s="6">
        <f t="shared" si="14"/>
        <v>0.12566370614359174</v>
      </c>
      <c r="I127" s="21">
        <f t="shared" si="24"/>
        <v>8.1632653058713611</v>
      </c>
      <c r="J127" s="34">
        <f t="shared" si="15"/>
        <v>9.503317777109126E-5</v>
      </c>
      <c r="K127" s="34">
        <f t="shared" si="25"/>
        <v>6.1734693875652169E-3</v>
      </c>
      <c r="L127" s="69">
        <f t="shared" si="23"/>
        <v>0.2210832472489353</v>
      </c>
      <c r="M127" s="69">
        <f t="shared" si="16"/>
        <v>0.17593245475454733</v>
      </c>
      <c r="N127" s="68">
        <f t="shared" si="17"/>
        <v>1.4309992669393452</v>
      </c>
      <c r="O127" s="69">
        <f t="shared" si="18"/>
        <v>1.1387530123488776</v>
      </c>
      <c r="P127" s="68">
        <f t="shared" si="19"/>
        <v>1.3146854671034249</v>
      </c>
      <c r="Q127" s="6">
        <f t="shared" si="20"/>
        <v>8.4447578282182717E-2</v>
      </c>
      <c r="R127" s="6">
        <f t="shared" si="21"/>
        <v>0.44411367481606229</v>
      </c>
      <c r="S127" s="6">
        <f t="shared" si="22"/>
        <v>0.52856125309824498</v>
      </c>
    </row>
    <row r="128" spans="1:19" x14ac:dyDescent="0.25">
      <c r="A128" s="59">
        <v>41289</v>
      </c>
      <c r="B128" s="14" t="s">
        <v>72</v>
      </c>
      <c r="C128" s="4">
        <v>3</v>
      </c>
      <c r="D128" s="180">
        <v>2.4</v>
      </c>
      <c r="F128" s="180">
        <v>120</v>
      </c>
      <c r="G128" s="4">
        <v>64.961200000000005</v>
      </c>
      <c r="H128" s="6">
        <f t="shared" si="14"/>
        <v>4.5238934211693023</v>
      </c>
      <c r="I128" s="21">
        <f t="shared" si="24"/>
        <v>293.87755101136895</v>
      </c>
      <c r="J128" s="34">
        <f t="shared" si="15"/>
        <v>4.523893421169302E-4</v>
      </c>
      <c r="K128" s="34">
        <f t="shared" si="25"/>
        <v>2.9387755101136896E-2</v>
      </c>
      <c r="L128" s="69">
        <f t="shared" si="23"/>
        <v>1.3289226279620943</v>
      </c>
      <c r="M128" s="69">
        <f t="shared" si="16"/>
        <v>1.0575230055897473</v>
      </c>
      <c r="N128" s="68">
        <f t="shared" si="17"/>
        <v>3.5649802027876287</v>
      </c>
      <c r="O128" s="69">
        <f t="shared" si="18"/>
        <v>2.8369210513792646</v>
      </c>
      <c r="P128" s="68">
        <f t="shared" si="19"/>
        <v>3.8944440569690117</v>
      </c>
      <c r="Q128" s="6">
        <f t="shared" si="20"/>
        <v>0.50761104268307866</v>
      </c>
      <c r="R128" s="6">
        <f t="shared" si="21"/>
        <v>1.1063992100379132</v>
      </c>
      <c r="S128" s="6">
        <f t="shared" si="22"/>
        <v>1.6140102527209919</v>
      </c>
    </row>
    <row r="129" spans="1:19" x14ac:dyDescent="0.25">
      <c r="A129" s="59">
        <v>41289</v>
      </c>
      <c r="B129" s="14" t="s">
        <v>72</v>
      </c>
      <c r="C129" s="4">
        <v>3</v>
      </c>
      <c r="D129" s="180">
        <v>2.5</v>
      </c>
      <c r="F129" s="180">
        <v>122</v>
      </c>
      <c r="G129" s="4">
        <v>64.961200000000005</v>
      </c>
      <c r="H129" s="6">
        <f t="shared" si="14"/>
        <v>4.675946505603048</v>
      </c>
      <c r="I129" s="21">
        <f t="shared" si="24"/>
        <v>303.75510203147331</v>
      </c>
      <c r="J129" s="34">
        <f t="shared" si="15"/>
        <v>4.9087385212340522E-4</v>
      </c>
      <c r="K129" s="34">
        <f t="shared" si="25"/>
        <v>3.1887755101060004E-2</v>
      </c>
      <c r="L129" s="69">
        <f t="shared" si="23"/>
        <v>1.4596815933666829</v>
      </c>
      <c r="M129" s="69">
        <f t="shared" si="16"/>
        <v>1.1615776820568942</v>
      </c>
      <c r="N129" s="68">
        <f t="shared" si="17"/>
        <v>3.7393815404049149</v>
      </c>
      <c r="O129" s="69">
        <f t="shared" si="18"/>
        <v>2.9757052235012593</v>
      </c>
      <c r="P129" s="68">
        <f t="shared" si="19"/>
        <v>4.1372829055581537</v>
      </c>
      <c r="Q129" s="6">
        <f t="shared" si="20"/>
        <v>0.55755728738730914</v>
      </c>
      <c r="R129" s="6">
        <f t="shared" si="21"/>
        <v>1.1605250371654912</v>
      </c>
      <c r="S129" s="6">
        <f t="shared" si="22"/>
        <v>1.7180823245528003</v>
      </c>
    </row>
    <row r="130" spans="1:19" x14ac:dyDescent="0.25">
      <c r="A130" s="59">
        <v>41289</v>
      </c>
      <c r="B130" s="14" t="s">
        <v>72</v>
      </c>
      <c r="C130" s="4">
        <v>3</v>
      </c>
      <c r="D130" s="180">
        <v>0.9</v>
      </c>
      <c r="F130" s="180">
        <v>15</v>
      </c>
      <c r="G130" s="4">
        <v>64.961200000000005</v>
      </c>
      <c r="H130" s="6">
        <f t="shared" ref="H130:H193" si="26">((+F130/100)^2)*PI()</f>
        <v>7.0685834705770348E-2</v>
      </c>
      <c r="I130" s="21">
        <f t="shared" si="24"/>
        <v>4.5918367345526399</v>
      </c>
      <c r="J130" s="34">
        <f t="shared" ref="J130:J193" si="27">((+D130/200)^2)*PI()</f>
        <v>6.3617251235193318E-5</v>
      </c>
      <c r="K130" s="34">
        <f t="shared" si="25"/>
        <v>4.1326530610973763E-3</v>
      </c>
      <c r="L130" s="69">
        <f t="shared" si="23"/>
        <v>0.1393790759271086</v>
      </c>
      <c r="M130" s="69">
        <f t="shared" ref="M130:M193" si="28">IF(D130&lt;3,795.7747*L130*0.001,64.9612*L130*0.001)</f>
        <v>0.11091434233217208</v>
      </c>
      <c r="N130" s="68">
        <f t="shared" ref="N130:N193" si="29">1.28*(D130^1.17)</f>
        <v>1.1315498872605683</v>
      </c>
      <c r="O130" s="69">
        <f t="shared" ref="O130:O193" si="30">IF(D130&lt;3,795.7747*N130*0.001,64.9612*N130*0.001)</f>
        <v>0.90045877206981251</v>
      </c>
      <c r="P130" s="68">
        <f t="shared" si="19"/>
        <v>1.0113731144019846</v>
      </c>
      <c r="Q130" s="6">
        <f t="shared" si="20"/>
        <v>5.3238884319442598E-2</v>
      </c>
      <c r="R130" s="6">
        <f t="shared" si="21"/>
        <v>0.35117892110722687</v>
      </c>
      <c r="S130" s="6">
        <f t="shared" si="22"/>
        <v>0.4044178054266695</v>
      </c>
    </row>
    <row r="131" spans="1:19" x14ac:dyDescent="0.25">
      <c r="A131" s="59">
        <v>41289</v>
      </c>
      <c r="B131" s="14" t="s">
        <v>72</v>
      </c>
      <c r="C131" s="4">
        <v>3</v>
      </c>
      <c r="D131" s="180">
        <v>2.7</v>
      </c>
      <c r="F131" s="180">
        <v>156</v>
      </c>
      <c r="G131" s="4">
        <v>64.961200000000005</v>
      </c>
      <c r="H131" s="6">
        <f t="shared" si="26"/>
        <v>7.6453798817761216</v>
      </c>
      <c r="I131" s="21">
        <f t="shared" si="24"/>
        <v>496.6530612092136</v>
      </c>
      <c r="J131" s="34">
        <f t="shared" si="27"/>
        <v>5.7255526111673987E-4</v>
      </c>
      <c r="K131" s="34">
        <f t="shared" si="25"/>
        <v>3.7193877549876388E-2</v>
      </c>
      <c r="L131" s="69">
        <f t="shared" si="23"/>
        <v>1.7422053596601113</v>
      </c>
      <c r="M131" s="69">
        <f t="shared" si="28"/>
        <v>1.3864029474219171</v>
      </c>
      <c r="N131" s="68">
        <f t="shared" si="29"/>
        <v>4.0917168608451373</v>
      </c>
      <c r="O131" s="69">
        <f t="shared" si="30"/>
        <v>3.2560847574239813</v>
      </c>
      <c r="P131" s="68">
        <f t="shared" ref="P131:P194" si="31">+M131+O131</f>
        <v>4.6424877048458981</v>
      </c>
      <c r="Q131" s="6">
        <f t="shared" ref="Q131:Q194" si="32">M131*0.48</f>
        <v>0.6654734147625202</v>
      </c>
      <c r="R131" s="6">
        <f t="shared" ref="R131:R194" si="33">O131*0.39</f>
        <v>1.2698730553953528</v>
      </c>
      <c r="S131" s="6">
        <f t="shared" ref="S131:S194" si="34">Q131+R131</f>
        <v>1.9353464701578731</v>
      </c>
    </row>
    <row r="132" spans="1:19" x14ac:dyDescent="0.25">
      <c r="A132" s="59">
        <v>41289</v>
      </c>
      <c r="B132" s="14" t="s">
        <v>72</v>
      </c>
      <c r="C132" s="4">
        <v>3</v>
      </c>
      <c r="D132" s="180">
        <v>0.8</v>
      </c>
      <c r="F132" s="180">
        <v>50</v>
      </c>
      <c r="G132" s="4">
        <v>64.961200000000005</v>
      </c>
      <c r="H132" s="6">
        <f t="shared" si="26"/>
        <v>0.78539816339744828</v>
      </c>
      <c r="I132" s="21">
        <f t="shared" si="24"/>
        <v>51.020408161695997</v>
      </c>
      <c r="J132" s="34">
        <f t="shared" si="27"/>
        <v>5.0265482457436686E-5</v>
      </c>
      <c r="K132" s="34">
        <f t="shared" si="25"/>
        <v>3.2653061223485436E-3</v>
      </c>
      <c r="L132" s="69">
        <f t="shared" si="23"/>
        <v>0.10631582943822253</v>
      </c>
      <c r="M132" s="69">
        <f t="shared" si="28"/>
        <v>8.460344727645272E-2</v>
      </c>
      <c r="N132" s="68">
        <f t="shared" si="29"/>
        <v>0.98588271958712526</v>
      </c>
      <c r="O132" s="69">
        <f t="shared" si="30"/>
        <v>0.78454052541462871</v>
      </c>
      <c r="P132" s="68">
        <f t="shared" si="31"/>
        <v>0.86914397269108146</v>
      </c>
      <c r="Q132" s="6">
        <f t="shared" si="32"/>
        <v>4.0609654692697304E-2</v>
      </c>
      <c r="R132" s="6">
        <f t="shared" si="33"/>
        <v>0.3059708049117052</v>
      </c>
      <c r="S132" s="6">
        <f t="shared" si="34"/>
        <v>0.34658045960440248</v>
      </c>
    </row>
    <row r="133" spans="1:19" x14ac:dyDescent="0.25">
      <c r="A133" s="59">
        <v>41289</v>
      </c>
      <c r="B133" s="14" t="s">
        <v>72</v>
      </c>
      <c r="C133" s="4">
        <v>3</v>
      </c>
      <c r="D133" s="180">
        <v>0.7</v>
      </c>
      <c r="F133" s="180">
        <v>25</v>
      </c>
      <c r="G133" s="4">
        <v>64.961200000000005</v>
      </c>
      <c r="H133" s="6">
        <f t="shared" si="26"/>
        <v>0.19634954084936207</v>
      </c>
      <c r="I133" s="21">
        <f t="shared" si="24"/>
        <v>12.755102040423999</v>
      </c>
      <c r="J133" s="34">
        <f t="shared" si="27"/>
        <v>3.8484510006474958E-5</v>
      </c>
      <c r="K133" s="34">
        <f t="shared" si="25"/>
        <v>2.4999999999231037E-3</v>
      </c>
      <c r="L133" s="69">
        <f t="shared" si="23"/>
        <v>7.8212189822710151E-2</v>
      </c>
      <c r="M133" s="69">
        <f t="shared" si="28"/>
        <v>6.2239281892510226E-2</v>
      </c>
      <c r="N133" s="68">
        <f t="shared" si="29"/>
        <v>0.84328558468955028</v>
      </c>
      <c r="O133" s="69">
        <f t="shared" si="30"/>
        <v>0.67106533317065153</v>
      </c>
      <c r="P133" s="68">
        <f t="shared" si="31"/>
        <v>0.7333046150631618</v>
      </c>
      <c r="Q133" s="6">
        <f t="shared" si="32"/>
        <v>2.9874855308404908E-2</v>
      </c>
      <c r="R133" s="6">
        <f t="shared" si="33"/>
        <v>0.26171547993655409</v>
      </c>
      <c r="S133" s="6">
        <f t="shared" si="34"/>
        <v>0.29159033524495898</v>
      </c>
    </row>
    <row r="134" spans="1:19" x14ac:dyDescent="0.25">
      <c r="A134" s="59">
        <v>41289</v>
      </c>
      <c r="B134" s="14" t="s">
        <v>72</v>
      </c>
      <c r="C134" s="4">
        <v>3</v>
      </c>
      <c r="D134" s="180">
        <v>0.4</v>
      </c>
      <c r="F134" s="180">
        <v>30</v>
      </c>
      <c r="G134" s="4">
        <v>64.961200000000005</v>
      </c>
      <c r="H134" s="6">
        <f t="shared" si="26"/>
        <v>0.28274333882308139</v>
      </c>
      <c r="I134" s="21">
        <f t="shared" si="24"/>
        <v>18.367346938210559</v>
      </c>
      <c r="J134" s="34">
        <f t="shared" si="27"/>
        <v>1.2566370614359172E-5</v>
      </c>
      <c r="K134" s="34">
        <f t="shared" si="25"/>
        <v>8.1632653058713589E-4</v>
      </c>
      <c r="L134" s="69">
        <f t="shared" si="23"/>
        <v>2.1603791226322788E-2</v>
      </c>
      <c r="M134" s="69">
        <f t="shared" si="28"/>
        <v>1.7191750481989652E-2</v>
      </c>
      <c r="N134" s="68">
        <f t="shared" si="29"/>
        <v>0.43814731989680517</v>
      </c>
      <c r="O134" s="69">
        <f t="shared" si="30"/>
        <v>0.34866655204668418</v>
      </c>
      <c r="P134" s="68">
        <f t="shared" si="31"/>
        <v>0.36585830252867385</v>
      </c>
      <c r="Q134" s="6">
        <f t="shared" si="32"/>
        <v>8.2520402313550328E-3</v>
      </c>
      <c r="R134" s="6">
        <f t="shared" si="33"/>
        <v>0.13597995529820683</v>
      </c>
      <c r="S134" s="6">
        <f t="shared" si="34"/>
        <v>0.14423199552956187</v>
      </c>
    </row>
    <row r="135" spans="1:19" x14ac:dyDescent="0.25">
      <c r="A135" s="59">
        <v>41289</v>
      </c>
      <c r="B135" s="14" t="s">
        <v>72</v>
      </c>
      <c r="C135" s="4">
        <v>3</v>
      </c>
      <c r="D135" s="180">
        <v>1.4</v>
      </c>
      <c r="F135" s="180">
        <v>20</v>
      </c>
      <c r="G135" s="4">
        <v>64.961200000000005</v>
      </c>
      <c r="H135" s="6">
        <f t="shared" si="26"/>
        <v>0.12566370614359174</v>
      </c>
      <c r="I135" s="21">
        <f t="shared" si="24"/>
        <v>8.1632653058713611</v>
      </c>
      <c r="J135" s="34">
        <f t="shared" si="27"/>
        <v>1.5393804002589983E-4</v>
      </c>
      <c r="K135" s="34">
        <f t="shared" si="25"/>
        <v>9.9999999996924147E-3</v>
      </c>
      <c r="L135" s="69">
        <f t="shared" ref="L135:L198" si="35">0.17758*(D135^2.299)</f>
        <v>0.38489512077165539</v>
      </c>
      <c r="M135" s="69">
        <f t="shared" si="28"/>
        <v>0.3062897992635279</v>
      </c>
      <c r="N135" s="68">
        <f t="shared" si="29"/>
        <v>1.8974912041414842</v>
      </c>
      <c r="O135" s="69">
        <f t="shared" si="30"/>
        <v>1.5099754937283285</v>
      </c>
      <c r="P135" s="68">
        <f t="shared" si="31"/>
        <v>1.8162652929918564</v>
      </c>
      <c r="Q135" s="6">
        <f t="shared" si="32"/>
        <v>0.14701910364649337</v>
      </c>
      <c r="R135" s="6">
        <f t="shared" si="33"/>
        <v>0.5888904425540481</v>
      </c>
      <c r="S135" s="6">
        <f t="shared" si="34"/>
        <v>0.7359095462005415</v>
      </c>
    </row>
    <row r="136" spans="1:19" x14ac:dyDescent="0.25">
      <c r="A136" s="59">
        <v>41289</v>
      </c>
      <c r="B136" s="14" t="s">
        <v>72</v>
      </c>
      <c r="C136" s="4">
        <v>3</v>
      </c>
      <c r="D136" s="180">
        <v>0.3</v>
      </c>
      <c r="F136" s="180">
        <v>29</v>
      </c>
      <c r="G136" s="4">
        <v>64.961200000000005</v>
      </c>
      <c r="H136" s="6">
        <f t="shared" si="26"/>
        <v>0.26420794216690158</v>
      </c>
      <c r="I136" s="21">
        <f t="shared" si="24"/>
        <v>17.163265305594532</v>
      </c>
      <c r="J136" s="34">
        <f t="shared" si="27"/>
        <v>7.0685834705770344E-6</v>
      </c>
      <c r="K136" s="34">
        <f t="shared" si="25"/>
        <v>4.5918367345526399E-4</v>
      </c>
      <c r="L136" s="69">
        <f t="shared" si="35"/>
        <v>1.1150537850534816E-2</v>
      </c>
      <c r="M136" s="69">
        <f t="shared" si="28"/>
        <v>8.8733159128479896E-3</v>
      </c>
      <c r="N136" s="68">
        <f t="shared" si="29"/>
        <v>0.31292613611953068</v>
      </c>
      <c r="O136" s="69">
        <f t="shared" si="30"/>
        <v>0.24901870209267873</v>
      </c>
      <c r="P136" s="68">
        <f t="shared" si="31"/>
        <v>0.25789201800552675</v>
      </c>
      <c r="Q136" s="6">
        <f t="shared" si="32"/>
        <v>4.2591916381670347E-3</v>
      </c>
      <c r="R136" s="6">
        <f t="shared" si="33"/>
        <v>9.7117293816144715E-2</v>
      </c>
      <c r="S136" s="6">
        <f t="shared" si="34"/>
        <v>0.10137648545431174</v>
      </c>
    </row>
    <row r="137" spans="1:19" x14ac:dyDescent="0.25">
      <c r="A137" s="59">
        <v>41289</v>
      </c>
      <c r="B137" s="14" t="s">
        <v>72</v>
      </c>
      <c r="C137" s="4">
        <v>3</v>
      </c>
      <c r="D137" s="180">
        <v>0.7</v>
      </c>
      <c r="F137" s="180">
        <v>47</v>
      </c>
      <c r="G137" s="4">
        <v>64.961200000000005</v>
      </c>
      <c r="H137" s="6">
        <f t="shared" si="26"/>
        <v>0.69397781717798523</v>
      </c>
      <c r="I137" s="21">
        <f t="shared" si="24"/>
        <v>45.081632651674582</v>
      </c>
      <c r="J137" s="34">
        <f t="shared" si="27"/>
        <v>3.8484510006474958E-5</v>
      </c>
      <c r="K137" s="34">
        <f t="shared" si="25"/>
        <v>2.4999999999231037E-3</v>
      </c>
      <c r="L137" s="69">
        <f t="shared" si="35"/>
        <v>7.8212189822710151E-2</v>
      </c>
      <c r="M137" s="69">
        <f t="shared" si="28"/>
        <v>6.2239281892510226E-2</v>
      </c>
      <c r="N137" s="68">
        <f t="shared" si="29"/>
        <v>0.84328558468955028</v>
      </c>
      <c r="O137" s="69">
        <f t="shared" si="30"/>
        <v>0.67106533317065153</v>
      </c>
      <c r="P137" s="68">
        <f t="shared" si="31"/>
        <v>0.7333046150631618</v>
      </c>
      <c r="Q137" s="6">
        <f t="shared" si="32"/>
        <v>2.9874855308404908E-2</v>
      </c>
      <c r="R137" s="6">
        <f t="shared" si="33"/>
        <v>0.26171547993655409</v>
      </c>
      <c r="S137" s="6">
        <f t="shared" si="34"/>
        <v>0.29159033524495898</v>
      </c>
    </row>
    <row r="138" spans="1:19" x14ac:dyDescent="0.25">
      <c r="A138" s="59">
        <v>41289</v>
      </c>
      <c r="B138" s="14" t="s">
        <v>72</v>
      </c>
      <c r="C138" s="4">
        <v>3</v>
      </c>
      <c r="D138" s="180">
        <v>1.2</v>
      </c>
      <c r="F138" s="180">
        <v>28</v>
      </c>
      <c r="G138" s="4">
        <v>64.961200000000005</v>
      </c>
      <c r="H138" s="6">
        <f t="shared" si="26"/>
        <v>0.2463008640414398</v>
      </c>
      <c r="I138" s="21">
        <f t="shared" si="24"/>
        <v>15.999999999507867</v>
      </c>
      <c r="J138" s="34">
        <f t="shared" si="27"/>
        <v>1.1309733552923255E-4</v>
      </c>
      <c r="K138" s="34">
        <f t="shared" si="25"/>
        <v>7.3469387752842239E-3</v>
      </c>
      <c r="L138" s="69">
        <f t="shared" si="35"/>
        <v>0.27004226145939869</v>
      </c>
      <c r="M138" s="69">
        <f t="shared" si="28"/>
        <v>0.2148927996001746</v>
      </c>
      <c r="N138" s="68">
        <f t="shared" si="29"/>
        <v>1.5843532808757497</v>
      </c>
      <c r="O138" s="69">
        <f t="shared" si="30"/>
        <v>1.2607882567829156</v>
      </c>
      <c r="P138" s="68">
        <f t="shared" si="31"/>
        <v>1.4756810563830902</v>
      </c>
      <c r="Q138" s="6">
        <f t="shared" si="32"/>
        <v>0.1031485438080838</v>
      </c>
      <c r="R138" s="6">
        <f t="shared" si="33"/>
        <v>0.49170742014533708</v>
      </c>
      <c r="S138" s="6">
        <f t="shared" si="34"/>
        <v>0.59485596395342089</v>
      </c>
    </row>
    <row r="139" spans="1:19" x14ac:dyDescent="0.25">
      <c r="A139" s="59">
        <v>41289</v>
      </c>
      <c r="B139" s="14" t="s">
        <v>72</v>
      </c>
      <c r="C139" s="4">
        <v>3</v>
      </c>
      <c r="D139" s="180">
        <v>0.3</v>
      </c>
      <c r="F139" s="180">
        <v>20</v>
      </c>
      <c r="G139" s="4">
        <v>64.961200000000005</v>
      </c>
      <c r="H139" s="6">
        <f t="shared" si="26"/>
        <v>0.12566370614359174</v>
      </c>
      <c r="I139" s="21">
        <f t="shared" si="24"/>
        <v>8.1632653058713611</v>
      </c>
      <c r="J139" s="34">
        <f t="shared" si="27"/>
        <v>7.0685834705770344E-6</v>
      </c>
      <c r="K139" s="34">
        <f t="shared" si="25"/>
        <v>4.5918367345526399E-4</v>
      </c>
      <c r="L139" s="69">
        <f t="shared" si="35"/>
        <v>1.1150537850534816E-2</v>
      </c>
      <c r="M139" s="69">
        <f t="shared" si="28"/>
        <v>8.8733159128479896E-3</v>
      </c>
      <c r="N139" s="68">
        <f t="shared" si="29"/>
        <v>0.31292613611953068</v>
      </c>
      <c r="O139" s="69">
        <f t="shared" si="30"/>
        <v>0.24901870209267873</v>
      </c>
      <c r="P139" s="68">
        <f t="shared" si="31"/>
        <v>0.25789201800552675</v>
      </c>
      <c r="Q139" s="6">
        <f t="shared" si="32"/>
        <v>4.2591916381670347E-3</v>
      </c>
      <c r="R139" s="6">
        <f t="shared" si="33"/>
        <v>9.7117293816144715E-2</v>
      </c>
      <c r="S139" s="6">
        <f t="shared" si="34"/>
        <v>0.10137648545431174</v>
      </c>
    </row>
    <row r="140" spans="1:19" x14ac:dyDescent="0.25">
      <c r="A140" s="59">
        <v>41289</v>
      </c>
      <c r="B140" s="14" t="s">
        <v>72</v>
      </c>
      <c r="C140" s="4">
        <v>3</v>
      </c>
      <c r="D140" s="180">
        <v>1.3</v>
      </c>
      <c r="F140" s="180">
        <v>32</v>
      </c>
      <c r="G140" s="4">
        <v>64.961200000000005</v>
      </c>
      <c r="H140" s="6">
        <f t="shared" si="26"/>
        <v>0.32169908772759481</v>
      </c>
      <c r="I140" s="21">
        <f t="shared" si="24"/>
        <v>20.897959183030682</v>
      </c>
      <c r="J140" s="34">
        <f t="shared" si="27"/>
        <v>1.3273228961416879E-4</v>
      </c>
      <c r="K140" s="34">
        <f t="shared" si="25"/>
        <v>8.6224489793266263E-3</v>
      </c>
      <c r="L140" s="69">
        <f t="shared" si="35"/>
        <v>0.32460097397494425</v>
      </c>
      <c r="M140" s="69">
        <f t="shared" si="28"/>
        <v>0.25830924268461913</v>
      </c>
      <c r="N140" s="68">
        <f t="shared" si="29"/>
        <v>1.7398976112023801</v>
      </c>
      <c r="O140" s="69">
        <f t="shared" si="30"/>
        <v>1.3845664995852909</v>
      </c>
      <c r="P140" s="68">
        <f t="shared" si="31"/>
        <v>1.6428757422699101</v>
      </c>
      <c r="Q140" s="6">
        <f t="shared" si="32"/>
        <v>0.12398843648861718</v>
      </c>
      <c r="R140" s="6">
        <f t="shared" si="33"/>
        <v>0.53998093483826348</v>
      </c>
      <c r="S140" s="6">
        <f t="shared" si="34"/>
        <v>0.66396937132688061</v>
      </c>
    </row>
    <row r="141" spans="1:19" x14ac:dyDescent="0.25">
      <c r="A141" s="59">
        <v>41289</v>
      </c>
      <c r="B141" s="14" t="s">
        <v>72</v>
      </c>
      <c r="C141" s="4">
        <v>3</v>
      </c>
      <c r="D141" s="180">
        <v>1</v>
      </c>
      <c r="F141" s="180">
        <v>25</v>
      </c>
      <c r="G141" s="4">
        <v>64.961200000000005</v>
      </c>
      <c r="H141" s="6">
        <f t="shared" si="26"/>
        <v>0.19634954084936207</v>
      </c>
      <c r="I141" s="21">
        <f t="shared" si="24"/>
        <v>12.755102040423999</v>
      </c>
      <c r="J141" s="34">
        <f t="shared" si="27"/>
        <v>7.8539816339744827E-5</v>
      </c>
      <c r="K141" s="34">
        <f t="shared" si="25"/>
        <v>5.1020408161696002E-3</v>
      </c>
      <c r="L141" s="69">
        <f t="shared" si="35"/>
        <v>0.17757999999999999</v>
      </c>
      <c r="M141" s="69">
        <f t="shared" si="28"/>
        <v>0.141313671226</v>
      </c>
      <c r="N141" s="68">
        <f t="shared" si="29"/>
        <v>1.28</v>
      </c>
      <c r="O141" s="69">
        <f t="shared" si="30"/>
        <v>1.0185916160000001</v>
      </c>
      <c r="P141" s="68">
        <f t="shared" si="31"/>
        <v>1.1599052872260001</v>
      </c>
      <c r="Q141" s="6">
        <f t="shared" si="32"/>
        <v>6.7830562188479993E-2</v>
      </c>
      <c r="R141" s="6">
        <f t="shared" si="33"/>
        <v>0.39725073024000007</v>
      </c>
      <c r="S141" s="6">
        <f t="shared" si="34"/>
        <v>0.46508129242848006</v>
      </c>
    </row>
    <row r="142" spans="1:19" x14ac:dyDescent="0.25">
      <c r="A142" s="59">
        <v>41289</v>
      </c>
      <c r="B142" s="14" t="s">
        <v>72</v>
      </c>
      <c r="C142" s="4">
        <v>3</v>
      </c>
      <c r="D142" s="180">
        <v>1.4</v>
      </c>
      <c r="F142" s="180">
        <v>28</v>
      </c>
      <c r="G142" s="4">
        <v>64.961200000000005</v>
      </c>
      <c r="H142" s="6">
        <f t="shared" si="26"/>
        <v>0.2463008640414398</v>
      </c>
      <c r="I142" s="21">
        <f t="shared" si="24"/>
        <v>15.999999999507867</v>
      </c>
      <c r="J142" s="34">
        <f t="shared" si="27"/>
        <v>1.5393804002589983E-4</v>
      </c>
      <c r="K142" s="34">
        <f t="shared" si="25"/>
        <v>9.9999999996924147E-3</v>
      </c>
      <c r="L142" s="69">
        <f t="shared" si="35"/>
        <v>0.38489512077165539</v>
      </c>
      <c r="M142" s="69">
        <f t="shared" si="28"/>
        <v>0.3062897992635279</v>
      </c>
      <c r="N142" s="68">
        <f t="shared" si="29"/>
        <v>1.8974912041414842</v>
      </c>
      <c r="O142" s="69">
        <f t="shared" si="30"/>
        <v>1.5099754937283285</v>
      </c>
      <c r="P142" s="68">
        <f t="shared" si="31"/>
        <v>1.8162652929918564</v>
      </c>
      <c r="Q142" s="6">
        <f t="shared" si="32"/>
        <v>0.14701910364649337</v>
      </c>
      <c r="R142" s="6">
        <f t="shared" si="33"/>
        <v>0.5888904425540481</v>
      </c>
      <c r="S142" s="6">
        <f t="shared" si="34"/>
        <v>0.7359095462005415</v>
      </c>
    </row>
    <row r="143" spans="1:19" x14ac:dyDescent="0.25">
      <c r="A143" s="59">
        <v>41289</v>
      </c>
      <c r="B143" s="14" t="s">
        <v>72</v>
      </c>
      <c r="C143" s="4">
        <v>3</v>
      </c>
      <c r="D143" s="180">
        <v>1.2</v>
      </c>
      <c r="F143" s="180">
        <v>39</v>
      </c>
      <c r="G143" s="4">
        <v>64.961200000000005</v>
      </c>
      <c r="H143" s="6">
        <f t="shared" si="26"/>
        <v>0.4778362426110076</v>
      </c>
      <c r="I143" s="21">
        <f t="shared" si="24"/>
        <v>31.04081632557585</v>
      </c>
      <c r="J143" s="34">
        <f t="shared" si="27"/>
        <v>1.1309733552923255E-4</v>
      </c>
      <c r="K143" s="34">
        <f t="shared" si="25"/>
        <v>7.3469387752842239E-3</v>
      </c>
      <c r="L143" s="69">
        <f t="shared" si="35"/>
        <v>0.27004226145939869</v>
      </c>
      <c r="M143" s="69">
        <f t="shared" si="28"/>
        <v>0.2148927996001746</v>
      </c>
      <c r="N143" s="68">
        <f t="shared" si="29"/>
        <v>1.5843532808757497</v>
      </c>
      <c r="O143" s="69">
        <f t="shared" si="30"/>
        <v>1.2607882567829156</v>
      </c>
      <c r="P143" s="68">
        <f t="shared" si="31"/>
        <v>1.4756810563830902</v>
      </c>
      <c r="Q143" s="6">
        <f t="shared" si="32"/>
        <v>0.1031485438080838</v>
      </c>
      <c r="R143" s="6">
        <f t="shared" si="33"/>
        <v>0.49170742014533708</v>
      </c>
      <c r="S143" s="6">
        <f t="shared" si="34"/>
        <v>0.59485596395342089</v>
      </c>
    </row>
    <row r="144" spans="1:19" x14ac:dyDescent="0.25">
      <c r="A144" s="59">
        <v>41289</v>
      </c>
      <c r="B144" s="14" t="s">
        <v>72</v>
      </c>
      <c r="C144" s="4">
        <v>3</v>
      </c>
      <c r="D144" s="180">
        <v>1</v>
      </c>
      <c r="F144" s="180">
        <v>24</v>
      </c>
      <c r="G144" s="4">
        <v>64.961200000000005</v>
      </c>
      <c r="H144" s="6">
        <f t="shared" si="26"/>
        <v>0.18095573684677208</v>
      </c>
      <c r="I144" s="21">
        <f t="shared" si="24"/>
        <v>11.755102040454759</v>
      </c>
      <c r="J144" s="34">
        <f t="shared" si="27"/>
        <v>7.8539816339744827E-5</v>
      </c>
      <c r="K144" s="34">
        <f t="shared" si="25"/>
        <v>5.1020408161696002E-3</v>
      </c>
      <c r="L144" s="69">
        <f t="shared" si="35"/>
        <v>0.17757999999999999</v>
      </c>
      <c r="M144" s="69">
        <f t="shared" si="28"/>
        <v>0.141313671226</v>
      </c>
      <c r="N144" s="68">
        <f t="shared" si="29"/>
        <v>1.28</v>
      </c>
      <c r="O144" s="69">
        <f t="shared" si="30"/>
        <v>1.0185916160000001</v>
      </c>
      <c r="P144" s="68">
        <f t="shared" si="31"/>
        <v>1.1599052872260001</v>
      </c>
      <c r="Q144" s="6">
        <f t="shared" si="32"/>
        <v>6.7830562188479993E-2</v>
      </c>
      <c r="R144" s="6">
        <f t="shared" si="33"/>
        <v>0.39725073024000007</v>
      </c>
      <c r="S144" s="6">
        <f t="shared" si="34"/>
        <v>0.46508129242848006</v>
      </c>
    </row>
    <row r="145" spans="1:19" x14ac:dyDescent="0.25">
      <c r="A145" s="59">
        <v>41289</v>
      </c>
      <c r="B145" s="14" t="s">
        <v>72</v>
      </c>
      <c r="C145" s="4">
        <v>3</v>
      </c>
      <c r="D145" s="180">
        <v>1.2</v>
      </c>
      <c r="F145" s="180">
        <v>31</v>
      </c>
      <c r="G145" s="4">
        <v>64.961200000000005</v>
      </c>
      <c r="H145" s="6">
        <f t="shared" si="26"/>
        <v>0.30190705400997914</v>
      </c>
      <c r="I145" s="21">
        <f t="shared" si="24"/>
        <v>19.612244897355943</v>
      </c>
      <c r="J145" s="34">
        <f t="shared" si="27"/>
        <v>1.1309733552923255E-4</v>
      </c>
      <c r="K145" s="34">
        <f t="shared" si="25"/>
        <v>7.3469387752842239E-3</v>
      </c>
      <c r="L145" s="69">
        <f t="shared" si="35"/>
        <v>0.27004226145939869</v>
      </c>
      <c r="M145" s="69">
        <f t="shared" si="28"/>
        <v>0.2148927996001746</v>
      </c>
      <c r="N145" s="68">
        <f t="shared" si="29"/>
        <v>1.5843532808757497</v>
      </c>
      <c r="O145" s="69">
        <f t="shared" si="30"/>
        <v>1.2607882567829156</v>
      </c>
      <c r="P145" s="68">
        <f t="shared" si="31"/>
        <v>1.4756810563830902</v>
      </c>
      <c r="Q145" s="6">
        <f t="shared" si="32"/>
        <v>0.1031485438080838</v>
      </c>
      <c r="R145" s="6">
        <f t="shared" si="33"/>
        <v>0.49170742014533708</v>
      </c>
      <c r="S145" s="6">
        <f t="shared" si="34"/>
        <v>0.59485596395342089</v>
      </c>
    </row>
    <row r="146" spans="1:19" x14ac:dyDescent="0.25">
      <c r="A146" s="59">
        <v>41289</v>
      </c>
      <c r="B146" s="14" t="s">
        <v>72</v>
      </c>
      <c r="C146" s="4">
        <v>3</v>
      </c>
      <c r="D146" s="180">
        <v>1.8</v>
      </c>
      <c r="F146" s="180">
        <v>23</v>
      </c>
      <c r="G146" s="4">
        <v>64.961200000000005</v>
      </c>
      <c r="H146" s="6">
        <f t="shared" si="26"/>
        <v>0.16619025137490007</v>
      </c>
      <c r="I146" s="21">
        <f t="shared" si="24"/>
        <v>10.795918367014874</v>
      </c>
      <c r="J146" s="34">
        <f t="shared" si="27"/>
        <v>2.5446900494077327E-4</v>
      </c>
      <c r="K146" s="34">
        <f t="shared" si="25"/>
        <v>1.6530612244389505E-2</v>
      </c>
      <c r="L146" s="69">
        <f t="shared" si="35"/>
        <v>0.68590748301013704</v>
      </c>
      <c r="M146" s="69">
        <f t="shared" si="28"/>
        <v>0.54582782152014697</v>
      </c>
      <c r="N146" s="68">
        <f t="shared" si="29"/>
        <v>2.5461196030223361</v>
      </c>
      <c r="O146" s="69">
        <f t="shared" si="30"/>
        <v>2.0261375632592187</v>
      </c>
      <c r="P146" s="68">
        <f t="shared" si="31"/>
        <v>2.5719653847793658</v>
      </c>
      <c r="Q146" s="6">
        <f t="shared" si="32"/>
        <v>0.26199735432967053</v>
      </c>
      <c r="R146" s="6">
        <f t="shared" si="33"/>
        <v>0.79019364967109529</v>
      </c>
      <c r="S146" s="6">
        <f t="shared" si="34"/>
        <v>1.0521910040007658</v>
      </c>
    </row>
    <row r="147" spans="1:19" x14ac:dyDescent="0.25">
      <c r="A147" s="59">
        <v>41289</v>
      </c>
      <c r="B147" s="14" t="s">
        <v>72</v>
      </c>
      <c r="C147" s="4">
        <v>3</v>
      </c>
      <c r="D147" s="180">
        <v>0.3</v>
      </c>
      <c r="F147" s="180">
        <v>43</v>
      </c>
      <c r="G147" s="4">
        <v>64.961200000000005</v>
      </c>
      <c r="H147" s="6">
        <f t="shared" si="26"/>
        <v>0.58088048164875272</v>
      </c>
      <c r="I147" s="21">
        <f t="shared" si="24"/>
        <v>37.734693876390359</v>
      </c>
      <c r="J147" s="34">
        <f t="shared" si="27"/>
        <v>7.0685834705770344E-6</v>
      </c>
      <c r="K147" s="34">
        <f t="shared" si="25"/>
        <v>4.5918367345526399E-4</v>
      </c>
      <c r="L147" s="69">
        <f t="shared" si="35"/>
        <v>1.1150537850534816E-2</v>
      </c>
      <c r="M147" s="69">
        <f t="shared" si="28"/>
        <v>8.8733159128479896E-3</v>
      </c>
      <c r="N147" s="68">
        <f t="shared" si="29"/>
        <v>0.31292613611953068</v>
      </c>
      <c r="O147" s="69">
        <f t="shared" si="30"/>
        <v>0.24901870209267873</v>
      </c>
      <c r="P147" s="68">
        <f t="shared" si="31"/>
        <v>0.25789201800552675</v>
      </c>
      <c r="Q147" s="6">
        <f t="shared" si="32"/>
        <v>4.2591916381670347E-3</v>
      </c>
      <c r="R147" s="6">
        <f t="shared" si="33"/>
        <v>9.7117293816144715E-2</v>
      </c>
      <c r="S147" s="6">
        <f t="shared" si="34"/>
        <v>0.10137648545431174</v>
      </c>
    </row>
    <row r="148" spans="1:19" x14ac:dyDescent="0.25">
      <c r="A148" s="59">
        <v>41289</v>
      </c>
      <c r="B148" s="14" t="s">
        <v>72</v>
      </c>
      <c r="C148" s="4">
        <v>3</v>
      </c>
      <c r="D148" s="180">
        <v>0.3</v>
      </c>
      <c r="F148" s="180">
        <v>15</v>
      </c>
      <c r="G148" s="4">
        <v>64.961200000000005</v>
      </c>
      <c r="H148" s="6">
        <f t="shared" si="26"/>
        <v>7.0685834705770348E-2</v>
      </c>
      <c r="I148" s="21">
        <f t="shared" si="24"/>
        <v>4.5918367345526399</v>
      </c>
      <c r="J148" s="34">
        <f t="shared" si="27"/>
        <v>7.0685834705770344E-6</v>
      </c>
      <c r="K148" s="34">
        <f t="shared" si="25"/>
        <v>4.5918367345526399E-4</v>
      </c>
      <c r="L148" s="69">
        <f t="shared" si="35"/>
        <v>1.1150537850534816E-2</v>
      </c>
      <c r="M148" s="69">
        <f t="shared" si="28"/>
        <v>8.8733159128479896E-3</v>
      </c>
      <c r="N148" s="68">
        <f t="shared" si="29"/>
        <v>0.31292613611953068</v>
      </c>
      <c r="O148" s="69">
        <f t="shared" si="30"/>
        <v>0.24901870209267873</v>
      </c>
      <c r="P148" s="68">
        <f t="shared" si="31"/>
        <v>0.25789201800552675</v>
      </c>
      <c r="Q148" s="6">
        <f t="shared" si="32"/>
        <v>4.2591916381670347E-3</v>
      </c>
      <c r="R148" s="6">
        <f t="shared" si="33"/>
        <v>9.7117293816144715E-2</v>
      </c>
      <c r="S148" s="6">
        <f t="shared" si="34"/>
        <v>0.10137648545431174</v>
      </c>
    </row>
    <row r="149" spans="1:19" x14ac:dyDescent="0.25">
      <c r="A149" s="59">
        <v>41289</v>
      </c>
      <c r="B149" s="14" t="s">
        <v>72</v>
      </c>
      <c r="C149" s="4">
        <v>3</v>
      </c>
      <c r="D149" s="180">
        <v>0.9</v>
      </c>
      <c r="F149" s="180">
        <v>46</v>
      </c>
      <c r="G149" s="4">
        <v>64.961200000000005</v>
      </c>
      <c r="H149" s="6">
        <f t="shared" si="26"/>
        <v>0.66476100549960027</v>
      </c>
      <c r="I149" s="21">
        <f t="shared" si="24"/>
        <v>43.183673468059496</v>
      </c>
      <c r="J149" s="34">
        <f t="shared" si="27"/>
        <v>6.3617251235193318E-5</v>
      </c>
      <c r="K149" s="34">
        <f t="shared" si="25"/>
        <v>4.1326530610973763E-3</v>
      </c>
      <c r="L149" s="69">
        <f t="shared" si="35"/>
        <v>0.1393790759271086</v>
      </c>
      <c r="M149" s="69">
        <f t="shared" si="28"/>
        <v>0.11091434233217208</v>
      </c>
      <c r="N149" s="68">
        <f t="shared" si="29"/>
        <v>1.1315498872605683</v>
      </c>
      <c r="O149" s="69">
        <f t="shared" si="30"/>
        <v>0.90045877206981251</v>
      </c>
      <c r="P149" s="68">
        <f t="shared" si="31"/>
        <v>1.0113731144019846</v>
      </c>
      <c r="Q149" s="6">
        <f t="shared" si="32"/>
        <v>5.3238884319442598E-2</v>
      </c>
      <c r="R149" s="6">
        <f t="shared" si="33"/>
        <v>0.35117892110722687</v>
      </c>
      <c r="S149" s="6">
        <f t="shared" si="34"/>
        <v>0.4044178054266695</v>
      </c>
    </row>
    <row r="150" spans="1:19" x14ac:dyDescent="0.25">
      <c r="A150" s="59">
        <v>41289</v>
      </c>
      <c r="B150" s="14" t="s">
        <v>72</v>
      </c>
      <c r="C150" s="4">
        <v>3</v>
      </c>
      <c r="D150" s="180">
        <v>0.4</v>
      </c>
      <c r="F150" s="180">
        <v>50</v>
      </c>
      <c r="G150" s="4">
        <v>64.961200000000005</v>
      </c>
      <c r="H150" s="6">
        <f t="shared" si="26"/>
        <v>0.78539816339744828</v>
      </c>
      <c r="I150" s="21">
        <f t="shared" si="24"/>
        <v>51.020408161695997</v>
      </c>
      <c r="J150" s="34">
        <f t="shared" si="27"/>
        <v>1.2566370614359172E-5</v>
      </c>
      <c r="K150" s="34">
        <f t="shared" si="25"/>
        <v>8.1632653058713589E-4</v>
      </c>
      <c r="L150" s="69">
        <f t="shared" si="35"/>
        <v>2.1603791226322788E-2</v>
      </c>
      <c r="M150" s="69">
        <f t="shared" si="28"/>
        <v>1.7191750481989652E-2</v>
      </c>
      <c r="N150" s="68">
        <f t="shared" si="29"/>
        <v>0.43814731989680517</v>
      </c>
      <c r="O150" s="69">
        <f t="shared" si="30"/>
        <v>0.34866655204668418</v>
      </c>
      <c r="P150" s="68">
        <f t="shared" si="31"/>
        <v>0.36585830252867385</v>
      </c>
      <c r="Q150" s="6">
        <f t="shared" si="32"/>
        <v>8.2520402313550328E-3</v>
      </c>
      <c r="R150" s="6">
        <f t="shared" si="33"/>
        <v>0.13597995529820683</v>
      </c>
      <c r="S150" s="6">
        <f t="shared" si="34"/>
        <v>0.14423199552956187</v>
      </c>
    </row>
    <row r="151" spans="1:19" x14ac:dyDescent="0.25">
      <c r="A151" s="59">
        <v>41289</v>
      </c>
      <c r="B151" s="14" t="s">
        <v>72</v>
      </c>
      <c r="C151" s="4">
        <v>3</v>
      </c>
      <c r="D151" s="180">
        <v>0.3</v>
      </c>
      <c r="F151" s="180">
        <v>29</v>
      </c>
      <c r="G151" s="4">
        <v>64.961200000000005</v>
      </c>
      <c r="H151" s="6">
        <f t="shared" si="26"/>
        <v>0.26420794216690158</v>
      </c>
      <c r="I151" s="21">
        <f t="shared" si="24"/>
        <v>17.163265305594532</v>
      </c>
      <c r="J151" s="34">
        <f t="shared" si="27"/>
        <v>7.0685834705770344E-6</v>
      </c>
      <c r="K151" s="34">
        <f t="shared" si="25"/>
        <v>4.5918367345526399E-4</v>
      </c>
      <c r="L151" s="69">
        <f t="shared" si="35"/>
        <v>1.1150537850534816E-2</v>
      </c>
      <c r="M151" s="69">
        <f t="shared" si="28"/>
        <v>8.8733159128479896E-3</v>
      </c>
      <c r="N151" s="68">
        <f t="shared" si="29"/>
        <v>0.31292613611953068</v>
      </c>
      <c r="O151" s="69">
        <f t="shared" si="30"/>
        <v>0.24901870209267873</v>
      </c>
      <c r="P151" s="68">
        <f t="shared" si="31"/>
        <v>0.25789201800552675</v>
      </c>
      <c r="Q151" s="6">
        <f t="shared" si="32"/>
        <v>4.2591916381670347E-3</v>
      </c>
      <c r="R151" s="6">
        <f t="shared" si="33"/>
        <v>9.7117293816144715E-2</v>
      </c>
      <c r="S151" s="6">
        <f t="shared" si="34"/>
        <v>0.10137648545431174</v>
      </c>
    </row>
    <row r="152" spans="1:19" x14ac:dyDescent="0.25">
      <c r="A152" s="59">
        <v>41289</v>
      </c>
      <c r="B152" s="14" t="s">
        <v>72</v>
      </c>
      <c r="C152" s="4">
        <v>3</v>
      </c>
      <c r="D152" s="180">
        <v>0.4</v>
      </c>
      <c r="F152" s="180">
        <v>37</v>
      </c>
      <c r="G152" s="4">
        <v>64.961200000000005</v>
      </c>
      <c r="H152" s="6">
        <f t="shared" si="26"/>
        <v>0.43008403427644265</v>
      </c>
      <c r="I152" s="21">
        <f t="shared" si="24"/>
        <v>27.938775509344726</v>
      </c>
      <c r="J152" s="34">
        <f t="shared" si="27"/>
        <v>1.2566370614359172E-5</v>
      </c>
      <c r="K152" s="34">
        <f t="shared" si="25"/>
        <v>8.1632653058713589E-4</v>
      </c>
      <c r="L152" s="69">
        <f t="shared" si="35"/>
        <v>2.1603791226322788E-2</v>
      </c>
      <c r="M152" s="69">
        <f t="shared" si="28"/>
        <v>1.7191750481989652E-2</v>
      </c>
      <c r="N152" s="68">
        <f t="shared" si="29"/>
        <v>0.43814731989680517</v>
      </c>
      <c r="O152" s="69">
        <f t="shared" si="30"/>
        <v>0.34866655204668418</v>
      </c>
      <c r="P152" s="68">
        <f t="shared" si="31"/>
        <v>0.36585830252867385</v>
      </c>
      <c r="Q152" s="6">
        <f t="shared" si="32"/>
        <v>8.2520402313550328E-3</v>
      </c>
      <c r="R152" s="6">
        <f t="shared" si="33"/>
        <v>0.13597995529820683</v>
      </c>
      <c r="S152" s="6">
        <f t="shared" si="34"/>
        <v>0.14423199552956187</v>
      </c>
    </row>
    <row r="153" spans="1:19" x14ac:dyDescent="0.25">
      <c r="A153" s="59">
        <v>41289</v>
      </c>
      <c r="B153" s="14" t="s">
        <v>72</v>
      </c>
      <c r="C153" s="4">
        <v>3</v>
      </c>
      <c r="D153" s="180">
        <v>0.2</v>
      </c>
      <c r="F153" s="180">
        <v>18</v>
      </c>
      <c r="G153" s="4">
        <v>64.961200000000005</v>
      </c>
      <c r="H153" s="6">
        <f t="shared" si="26"/>
        <v>0.10178760197630929</v>
      </c>
      <c r="I153" s="21">
        <f t="shared" si="24"/>
        <v>6.6122448977558008</v>
      </c>
      <c r="J153" s="34">
        <f t="shared" si="27"/>
        <v>3.1415926535897929E-6</v>
      </c>
      <c r="K153" s="34">
        <f t="shared" si="25"/>
        <v>2.0408163264678397E-4</v>
      </c>
      <c r="L153" s="69">
        <f t="shared" si="35"/>
        <v>4.3899746426917822E-3</v>
      </c>
      <c r="M153" s="69">
        <f t="shared" si="28"/>
        <v>3.4934307542956607E-3</v>
      </c>
      <c r="N153" s="68">
        <f t="shared" si="29"/>
        <v>0.19472201928151164</v>
      </c>
      <c r="O153" s="69">
        <f t="shared" si="30"/>
        <v>0.15495485647713914</v>
      </c>
      <c r="P153" s="68">
        <f t="shared" si="31"/>
        <v>0.15844828723143481</v>
      </c>
      <c r="Q153" s="6">
        <f t="shared" si="32"/>
        <v>1.6768467620619171E-3</v>
      </c>
      <c r="R153" s="6">
        <f t="shared" si="33"/>
        <v>6.0432394026084267E-2</v>
      </c>
      <c r="S153" s="6">
        <f t="shared" si="34"/>
        <v>6.2109240788146183E-2</v>
      </c>
    </row>
    <row r="154" spans="1:19" x14ac:dyDescent="0.25">
      <c r="A154" s="59">
        <v>41289</v>
      </c>
      <c r="B154" s="14" t="s">
        <v>72</v>
      </c>
      <c r="C154" s="4">
        <v>3</v>
      </c>
      <c r="D154" s="180">
        <v>1.7</v>
      </c>
      <c r="F154" s="180">
        <v>58</v>
      </c>
      <c r="G154" s="4">
        <v>64.961200000000005</v>
      </c>
      <c r="H154" s="6">
        <f t="shared" si="26"/>
        <v>1.0568317686676063</v>
      </c>
      <c r="I154" s="21">
        <f t="shared" si="24"/>
        <v>68.653061222378128</v>
      </c>
      <c r="J154" s="34">
        <f t="shared" si="27"/>
        <v>2.2698006922186259E-4</v>
      </c>
      <c r="K154" s="34">
        <f t="shared" si="25"/>
        <v>1.4744897958730145E-2</v>
      </c>
      <c r="L154" s="69">
        <f t="shared" si="35"/>
        <v>0.60144528125594432</v>
      </c>
      <c r="M154" s="69">
        <f t="shared" si="28"/>
        <v>0.47861493825786477</v>
      </c>
      <c r="N154" s="68">
        <f t="shared" si="29"/>
        <v>2.3814156735674734</v>
      </c>
      <c r="O154" s="69">
        <f t="shared" si="30"/>
        <v>1.8950703432084544</v>
      </c>
      <c r="P154" s="68">
        <f t="shared" si="31"/>
        <v>2.3736852814663192</v>
      </c>
      <c r="Q154" s="6">
        <f t="shared" si="32"/>
        <v>0.22973517036377508</v>
      </c>
      <c r="R154" s="6">
        <f t="shared" si="33"/>
        <v>0.73907743385129721</v>
      </c>
      <c r="S154" s="6">
        <f t="shared" si="34"/>
        <v>0.96881260421507231</v>
      </c>
    </row>
    <row r="155" spans="1:19" x14ac:dyDescent="0.25">
      <c r="A155" s="59">
        <v>41289</v>
      </c>
      <c r="B155" s="14" t="s">
        <v>72</v>
      </c>
      <c r="C155" s="4">
        <v>3</v>
      </c>
      <c r="D155" s="180">
        <v>1.7</v>
      </c>
      <c r="F155" s="180">
        <v>48</v>
      </c>
      <c r="G155" s="4">
        <v>64.961200000000005</v>
      </c>
      <c r="H155" s="6">
        <f t="shared" si="26"/>
        <v>0.7238229473870883</v>
      </c>
      <c r="I155" s="21">
        <f t="shared" si="24"/>
        <v>47.020408161819034</v>
      </c>
      <c r="J155" s="34">
        <f t="shared" si="27"/>
        <v>2.2698006922186259E-4</v>
      </c>
      <c r="K155" s="34">
        <f t="shared" si="25"/>
        <v>1.4744897958730145E-2</v>
      </c>
      <c r="L155" s="69">
        <f t="shared" si="35"/>
        <v>0.60144528125594432</v>
      </c>
      <c r="M155" s="69">
        <f t="shared" si="28"/>
        <v>0.47861493825786477</v>
      </c>
      <c r="N155" s="68">
        <f t="shared" si="29"/>
        <v>2.3814156735674734</v>
      </c>
      <c r="O155" s="69">
        <f t="shared" si="30"/>
        <v>1.8950703432084544</v>
      </c>
      <c r="P155" s="68">
        <f t="shared" si="31"/>
        <v>2.3736852814663192</v>
      </c>
      <c r="Q155" s="6">
        <f t="shared" si="32"/>
        <v>0.22973517036377508</v>
      </c>
      <c r="R155" s="6">
        <f t="shared" si="33"/>
        <v>0.73907743385129721</v>
      </c>
      <c r="S155" s="6">
        <f t="shared" si="34"/>
        <v>0.96881260421507231</v>
      </c>
    </row>
    <row r="156" spans="1:19" x14ac:dyDescent="0.25">
      <c r="A156" s="59">
        <v>41289</v>
      </c>
      <c r="B156" s="14" t="s">
        <v>72</v>
      </c>
      <c r="C156" s="4">
        <v>3</v>
      </c>
      <c r="D156" s="180">
        <v>2</v>
      </c>
      <c r="F156" s="180">
        <v>59</v>
      </c>
      <c r="G156" s="4">
        <v>64.961200000000005</v>
      </c>
      <c r="H156" s="6">
        <f t="shared" si="26"/>
        <v>1.0935884027146068</v>
      </c>
      <c r="I156" s="21">
        <f t="shared" si="24"/>
        <v>71.040816324345499</v>
      </c>
      <c r="J156" s="34">
        <f t="shared" si="27"/>
        <v>3.1415926535897931E-4</v>
      </c>
      <c r="K156" s="34">
        <f t="shared" si="25"/>
        <v>2.0408163264678401E-2</v>
      </c>
      <c r="L156" s="69">
        <f t="shared" si="35"/>
        <v>0.87390054800363282</v>
      </c>
      <c r="M156" s="69">
        <f t="shared" si="28"/>
        <v>0.69542794641742656</v>
      </c>
      <c r="N156" s="68">
        <f t="shared" si="29"/>
        <v>2.880149720803352</v>
      </c>
      <c r="O156" s="69">
        <f t="shared" si="30"/>
        <v>2.2919502800273714</v>
      </c>
      <c r="P156" s="68">
        <f t="shared" si="31"/>
        <v>2.9873782264447981</v>
      </c>
      <c r="Q156" s="6">
        <f t="shared" si="32"/>
        <v>0.33380541428036475</v>
      </c>
      <c r="R156" s="6">
        <f t="shared" si="33"/>
        <v>0.89386060921067489</v>
      </c>
      <c r="S156" s="6">
        <f t="shared" si="34"/>
        <v>1.2276660234910397</v>
      </c>
    </row>
    <row r="157" spans="1:19" x14ac:dyDescent="0.25">
      <c r="A157" s="59">
        <v>41289</v>
      </c>
      <c r="B157" s="14" t="s">
        <v>72</v>
      </c>
      <c r="C157" s="4">
        <v>3</v>
      </c>
      <c r="D157" s="180">
        <v>1</v>
      </c>
      <c r="F157" s="180">
        <v>25</v>
      </c>
      <c r="G157" s="4">
        <v>64.961200000000005</v>
      </c>
      <c r="H157" s="6">
        <f t="shared" si="26"/>
        <v>0.19634954084936207</v>
      </c>
      <c r="I157" s="21">
        <f t="shared" si="24"/>
        <v>12.755102040423999</v>
      </c>
      <c r="J157" s="34">
        <f t="shared" si="27"/>
        <v>7.8539816339744827E-5</v>
      </c>
      <c r="K157" s="34">
        <f t="shared" si="25"/>
        <v>5.1020408161696002E-3</v>
      </c>
      <c r="L157" s="69">
        <f t="shared" si="35"/>
        <v>0.17757999999999999</v>
      </c>
      <c r="M157" s="69">
        <f t="shared" si="28"/>
        <v>0.141313671226</v>
      </c>
      <c r="N157" s="68">
        <f t="shared" si="29"/>
        <v>1.28</v>
      </c>
      <c r="O157" s="69">
        <f t="shared" si="30"/>
        <v>1.0185916160000001</v>
      </c>
      <c r="P157" s="68">
        <f t="shared" si="31"/>
        <v>1.1599052872260001</v>
      </c>
      <c r="Q157" s="6">
        <f t="shared" si="32"/>
        <v>6.7830562188479993E-2</v>
      </c>
      <c r="R157" s="6">
        <f t="shared" si="33"/>
        <v>0.39725073024000007</v>
      </c>
      <c r="S157" s="6">
        <f t="shared" si="34"/>
        <v>0.46508129242848006</v>
      </c>
    </row>
    <row r="158" spans="1:19" x14ac:dyDescent="0.25">
      <c r="A158" s="59">
        <v>41289</v>
      </c>
      <c r="B158" s="14" t="s">
        <v>72</v>
      </c>
      <c r="C158" s="4">
        <v>3</v>
      </c>
      <c r="D158" s="180">
        <v>0.3</v>
      </c>
      <c r="F158" s="180">
        <v>11</v>
      </c>
      <c r="G158" s="4">
        <v>64.961200000000005</v>
      </c>
      <c r="H158" s="6">
        <f t="shared" si="26"/>
        <v>3.8013271108436497E-2</v>
      </c>
      <c r="I158" s="21">
        <f t="shared" si="24"/>
        <v>2.4693877550260863</v>
      </c>
      <c r="J158" s="34">
        <f t="shared" si="27"/>
        <v>7.0685834705770344E-6</v>
      </c>
      <c r="K158" s="34">
        <f t="shared" si="25"/>
        <v>4.5918367345526399E-4</v>
      </c>
      <c r="L158" s="69">
        <f t="shared" si="35"/>
        <v>1.1150537850534816E-2</v>
      </c>
      <c r="M158" s="69">
        <f t="shared" si="28"/>
        <v>8.8733159128479896E-3</v>
      </c>
      <c r="N158" s="68">
        <f t="shared" si="29"/>
        <v>0.31292613611953068</v>
      </c>
      <c r="O158" s="69">
        <f t="shared" si="30"/>
        <v>0.24901870209267873</v>
      </c>
      <c r="P158" s="68">
        <f t="shared" si="31"/>
        <v>0.25789201800552675</v>
      </c>
      <c r="Q158" s="6">
        <f t="shared" si="32"/>
        <v>4.2591916381670347E-3</v>
      </c>
      <c r="R158" s="6">
        <f t="shared" si="33"/>
        <v>9.7117293816144715E-2</v>
      </c>
      <c r="S158" s="6">
        <f t="shared" si="34"/>
        <v>0.10137648545431174</v>
      </c>
    </row>
    <row r="159" spans="1:19" x14ac:dyDescent="0.25">
      <c r="A159" s="59">
        <v>41289</v>
      </c>
      <c r="B159" s="14" t="s">
        <v>72</v>
      </c>
      <c r="C159" s="4">
        <v>3</v>
      </c>
      <c r="D159" s="180">
        <v>0.3</v>
      </c>
      <c r="F159" s="180">
        <v>12</v>
      </c>
      <c r="G159" s="4">
        <v>64.961200000000005</v>
      </c>
      <c r="H159" s="6">
        <f t="shared" si="26"/>
        <v>4.5238934211693019E-2</v>
      </c>
      <c r="I159" s="21">
        <f t="shared" si="24"/>
        <v>2.9387755101136896</v>
      </c>
      <c r="J159" s="34">
        <f t="shared" si="27"/>
        <v>7.0685834705770344E-6</v>
      </c>
      <c r="K159" s="34">
        <f t="shared" si="25"/>
        <v>4.5918367345526399E-4</v>
      </c>
      <c r="L159" s="69">
        <f t="shared" si="35"/>
        <v>1.1150537850534816E-2</v>
      </c>
      <c r="M159" s="69">
        <f t="shared" si="28"/>
        <v>8.8733159128479896E-3</v>
      </c>
      <c r="N159" s="68">
        <f t="shared" si="29"/>
        <v>0.31292613611953068</v>
      </c>
      <c r="O159" s="69">
        <f t="shared" si="30"/>
        <v>0.24901870209267873</v>
      </c>
      <c r="P159" s="68">
        <f t="shared" si="31"/>
        <v>0.25789201800552675</v>
      </c>
      <c r="Q159" s="6">
        <f t="shared" si="32"/>
        <v>4.2591916381670347E-3</v>
      </c>
      <c r="R159" s="6">
        <f t="shared" si="33"/>
        <v>9.7117293816144715E-2</v>
      </c>
      <c r="S159" s="6">
        <f t="shared" si="34"/>
        <v>0.10137648545431174</v>
      </c>
    </row>
    <row r="160" spans="1:19" x14ac:dyDescent="0.25">
      <c r="A160" s="59">
        <v>41289</v>
      </c>
      <c r="B160" s="14" t="s">
        <v>72</v>
      </c>
      <c r="C160" s="4">
        <v>3</v>
      </c>
      <c r="D160" s="180">
        <v>0.3</v>
      </c>
      <c r="F160" s="180">
        <v>26</v>
      </c>
      <c r="G160" s="4">
        <v>64.961200000000005</v>
      </c>
      <c r="H160" s="6">
        <f t="shared" si="26"/>
        <v>0.21237166338267005</v>
      </c>
      <c r="I160" s="21">
        <f t="shared" si="24"/>
        <v>13.795918366922601</v>
      </c>
      <c r="J160" s="34">
        <f t="shared" si="27"/>
        <v>7.0685834705770344E-6</v>
      </c>
      <c r="K160" s="34">
        <f t="shared" si="25"/>
        <v>4.5918367345526399E-4</v>
      </c>
      <c r="L160" s="69">
        <f t="shared" si="35"/>
        <v>1.1150537850534816E-2</v>
      </c>
      <c r="M160" s="69">
        <f t="shared" si="28"/>
        <v>8.8733159128479896E-3</v>
      </c>
      <c r="N160" s="68">
        <f t="shared" si="29"/>
        <v>0.31292613611953068</v>
      </c>
      <c r="O160" s="69">
        <f t="shared" si="30"/>
        <v>0.24901870209267873</v>
      </c>
      <c r="P160" s="68">
        <f t="shared" si="31"/>
        <v>0.25789201800552675</v>
      </c>
      <c r="Q160" s="6">
        <f t="shared" si="32"/>
        <v>4.2591916381670347E-3</v>
      </c>
      <c r="R160" s="6">
        <f t="shared" si="33"/>
        <v>9.7117293816144715E-2</v>
      </c>
      <c r="S160" s="6">
        <f t="shared" si="34"/>
        <v>0.10137648545431174</v>
      </c>
    </row>
    <row r="161" spans="1:19" x14ac:dyDescent="0.25">
      <c r="A161" s="59">
        <v>41289</v>
      </c>
      <c r="B161" s="14" t="s">
        <v>72</v>
      </c>
      <c r="C161" s="4">
        <v>3</v>
      </c>
      <c r="D161" s="180">
        <v>0.8</v>
      </c>
      <c r="F161" s="180">
        <v>25</v>
      </c>
      <c r="G161" s="4">
        <v>64.961200000000005</v>
      </c>
      <c r="H161" s="6">
        <f t="shared" si="26"/>
        <v>0.19634954084936207</v>
      </c>
      <c r="I161" s="21">
        <f t="shared" si="24"/>
        <v>12.755102040423999</v>
      </c>
      <c r="J161" s="34">
        <f t="shared" si="27"/>
        <v>5.0265482457436686E-5</v>
      </c>
      <c r="K161" s="34">
        <f t="shared" si="25"/>
        <v>3.2653061223485436E-3</v>
      </c>
      <c r="L161" s="69">
        <f t="shared" si="35"/>
        <v>0.10631582943822253</v>
      </c>
      <c r="M161" s="69">
        <f t="shared" si="28"/>
        <v>8.460344727645272E-2</v>
      </c>
      <c r="N161" s="68">
        <f t="shared" si="29"/>
        <v>0.98588271958712526</v>
      </c>
      <c r="O161" s="69">
        <f t="shared" si="30"/>
        <v>0.78454052541462871</v>
      </c>
      <c r="P161" s="68">
        <f t="shared" si="31"/>
        <v>0.86914397269108146</v>
      </c>
      <c r="Q161" s="6">
        <f t="shared" si="32"/>
        <v>4.0609654692697304E-2</v>
      </c>
      <c r="R161" s="6">
        <f t="shared" si="33"/>
        <v>0.3059708049117052</v>
      </c>
      <c r="S161" s="6">
        <f t="shared" si="34"/>
        <v>0.34658045960440248</v>
      </c>
    </row>
    <row r="162" spans="1:19" x14ac:dyDescent="0.25">
      <c r="A162" s="59">
        <v>41289</v>
      </c>
      <c r="B162" s="14" t="s">
        <v>72</v>
      </c>
      <c r="C162" s="4">
        <v>3</v>
      </c>
      <c r="D162" s="180">
        <v>0.7</v>
      </c>
      <c r="F162" s="180">
        <v>30</v>
      </c>
      <c r="G162" s="4">
        <v>64.961200000000005</v>
      </c>
      <c r="H162" s="6">
        <f t="shared" si="26"/>
        <v>0.28274333882308139</v>
      </c>
      <c r="I162" s="21">
        <f t="shared" si="24"/>
        <v>18.367346938210559</v>
      </c>
      <c r="J162" s="34">
        <f t="shared" si="27"/>
        <v>3.8484510006474958E-5</v>
      </c>
      <c r="K162" s="34">
        <f t="shared" si="25"/>
        <v>2.4999999999231037E-3</v>
      </c>
      <c r="L162" s="69">
        <f t="shared" si="35"/>
        <v>7.8212189822710151E-2</v>
      </c>
      <c r="M162" s="69">
        <f t="shared" si="28"/>
        <v>6.2239281892510226E-2</v>
      </c>
      <c r="N162" s="68">
        <f t="shared" si="29"/>
        <v>0.84328558468955028</v>
      </c>
      <c r="O162" s="69">
        <f t="shared" si="30"/>
        <v>0.67106533317065153</v>
      </c>
      <c r="P162" s="68">
        <f t="shared" si="31"/>
        <v>0.7333046150631618</v>
      </c>
      <c r="Q162" s="6">
        <f t="shared" si="32"/>
        <v>2.9874855308404908E-2</v>
      </c>
      <c r="R162" s="6">
        <f t="shared" si="33"/>
        <v>0.26171547993655409</v>
      </c>
      <c r="S162" s="6">
        <f t="shared" si="34"/>
        <v>0.29159033524495898</v>
      </c>
    </row>
    <row r="163" spans="1:19" x14ac:dyDescent="0.25">
      <c r="A163" s="59">
        <v>41289</v>
      </c>
      <c r="B163" s="14" t="s">
        <v>72</v>
      </c>
      <c r="C163" s="4">
        <v>3</v>
      </c>
      <c r="D163" s="180">
        <v>0.3</v>
      </c>
      <c r="F163" s="180">
        <v>20</v>
      </c>
      <c r="G163" s="4">
        <v>64.961200000000005</v>
      </c>
      <c r="H163" s="6">
        <f t="shared" si="26"/>
        <v>0.12566370614359174</v>
      </c>
      <c r="I163" s="21">
        <f t="shared" si="24"/>
        <v>8.1632653058713611</v>
      </c>
      <c r="J163" s="34">
        <f t="shared" si="27"/>
        <v>7.0685834705770344E-6</v>
      </c>
      <c r="K163" s="34">
        <f t="shared" si="25"/>
        <v>4.5918367345526399E-4</v>
      </c>
      <c r="L163" s="69">
        <f t="shared" si="35"/>
        <v>1.1150537850534816E-2</v>
      </c>
      <c r="M163" s="69">
        <f t="shared" si="28"/>
        <v>8.8733159128479896E-3</v>
      </c>
      <c r="N163" s="68">
        <f t="shared" si="29"/>
        <v>0.31292613611953068</v>
      </c>
      <c r="O163" s="69">
        <f t="shared" si="30"/>
        <v>0.24901870209267873</v>
      </c>
      <c r="P163" s="68">
        <f t="shared" si="31"/>
        <v>0.25789201800552675</v>
      </c>
      <c r="Q163" s="6">
        <f t="shared" si="32"/>
        <v>4.2591916381670347E-3</v>
      </c>
      <c r="R163" s="6">
        <f t="shared" si="33"/>
        <v>9.7117293816144715E-2</v>
      </c>
      <c r="S163" s="6">
        <f t="shared" si="34"/>
        <v>0.10137648545431174</v>
      </c>
    </row>
    <row r="164" spans="1:19" x14ac:dyDescent="0.25">
      <c r="A164" s="59">
        <v>41289</v>
      </c>
      <c r="B164" s="14" t="s">
        <v>72</v>
      </c>
      <c r="C164" s="4">
        <v>3</v>
      </c>
      <c r="D164" s="180">
        <v>0.3</v>
      </c>
      <c r="F164" s="180">
        <v>22</v>
      </c>
      <c r="G164" s="4">
        <v>64.961200000000005</v>
      </c>
      <c r="H164" s="6">
        <f t="shared" si="26"/>
        <v>0.15205308443374599</v>
      </c>
      <c r="I164" s="21">
        <f t="shared" si="24"/>
        <v>9.8775510201043453</v>
      </c>
      <c r="J164" s="34">
        <f t="shared" si="27"/>
        <v>7.0685834705770344E-6</v>
      </c>
      <c r="K164" s="34">
        <f t="shared" si="25"/>
        <v>4.5918367345526399E-4</v>
      </c>
      <c r="L164" s="69">
        <f t="shared" si="35"/>
        <v>1.1150537850534816E-2</v>
      </c>
      <c r="M164" s="69">
        <f t="shared" si="28"/>
        <v>8.8733159128479896E-3</v>
      </c>
      <c r="N164" s="68">
        <f t="shared" si="29"/>
        <v>0.31292613611953068</v>
      </c>
      <c r="O164" s="69">
        <f t="shared" si="30"/>
        <v>0.24901870209267873</v>
      </c>
      <c r="P164" s="68">
        <f t="shared" si="31"/>
        <v>0.25789201800552675</v>
      </c>
      <c r="Q164" s="6">
        <f t="shared" si="32"/>
        <v>4.2591916381670347E-3</v>
      </c>
      <c r="R164" s="6">
        <f t="shared" si="33"/>
        <v>9.7117293816144715E-2</v>
      </c>
      <c r="S164" s="6">
        <f t="shared" si="34"/>
        <v>0.10137648545431174</v>
      </c>
    </row>
    <row r="165" spans="1:19" x14ac:dyDescent="0.25">
      <c r="A165" s="59">
        <v>41289</v>
      </c>
      <c r="B165" s="14" t="s">
        <v>72</v>
      </c>
      <c r="C165" s="4">
        <v>3</v>
      </c>
      <c r="D165" s="180">
        <v>0.3</v>
      </c>
      <c r="F165" s="180">
        <v>14</v>
      </c>
      <c r="G165" s="4">
        <v>64.961200000000005</v>
      </c>
      <c r="H165" s="6">
        <f t="shared" si="26"/>
        <v>6.1575216010359951E-2</v>
      </c>
      <c r="I165" s="21">
        <f t="shared" si="24"/>
        <v>3.9999999998769669</v>
      </c>
      <c r="J165" s="34">
        <f t="shared" si="27"/>
        <v>7.0685834705770344E-6</v>
      </c>
      <c r="K165" s="34">
        <f t="shared" si="25"/>
        <v>4.5918367345526399E-4</v>
      </c>
      <c r="L165" s="69">
        <f t="shared" si="35"/>
        <v>1.1150537850534816E-2</v>
      </c>
      <c r="M165" s="69">
        <f t="shared" si="28"/>
        <v>8.8733159128479896E-3</v>
      </c>
      <c r="N165" s="68">
        <f t="shared" si="29"/>
        <v>0.31292613611953068</v>
      </c>
      <c r="O165" s="69">
        <f t="shared" si="30"/>
        <v>0.24901870209267873</v>
      </c>
      <c r="P165" s="68">
        <f t="shared" si="31"/>
        <v>0.25789201800552675</v>
      </c>
      <c r="Q165" s="6">
        <f t="shared" si="32"/>
        <v>4.2591916381670347E-3</v>
      </c>
      <c r="R165" s="6">
        <f t="shared" si="33"/>
        <v>9.7117293816144715E-2</v>
      </c>
      <c r="S165" s="6">
        <f t="shared" si="34"/>
        <v>0.10137648545431174</v>
      </c>
    </row>
    <row r="166" spans="1:19" x14ac:dyDescent="0.25">
      <c r="A166" s="59">
        <v>41289</v>
      </c>
      <c r="B166" s="14" t="s">
        <v>72</v>
      </c>
      <c r="C166" s="4">
        <v>3</v>
      </c>
      <c r="D166" s="180">
        <v>1</v>
      </c>
      <c r="F166" s="180">
        <v>36</v>
      </c>
      <c r="G166" s="4">
        <v>64.961200000000005</v>
      </c>
      <c r="H166" s="6">
        <f t="shared" si="26"/>
        <v>0.40715040790523715</v>
      </c>
      <c r="I166" s="21">
        <f t="shared" si="24"/>
        <v>26.448979591023203</v>
      </c>
      <c r="J166" s="34">
        <f t="shared" si="27"/>
        <v>7.8539816339744827E-5</v>
      </c>
      <c r="K166" s="34">
        <f t="shared" si="25"/>
        <v>5.1020408161696002E-3</v>
      </c>
      <c r="L166" s="69">
        <f t="shared" si="35"/>
        <v>0.17757999999999999</v>
      </c>
      <c r="M166" s="69">
        <f t="shared" si="28"/>
        <v>0.141313671226</v>
      </c>
      <c r="N166" s="68">
        <f t="shared" si="29"/>
        <v>1.28</v>
      </c>
      <c r="O166" s="69">
        <f t="shared" si="30"/>
        <v>1.0185916160000001</v>
      </c>
      <c r="P166" s="68">
        <f t="shared" si="31"/>
        <v>1.1599052872260001</v>
      </c>
      <c r="Q166" s="6">
        <f t="shared" si="32"/>
        <v>6.7830562188479993E-2</v>
      </c>
      <c r="R166" s="6">
        <f t="shared" si="33"/>
        <v>0.39725073024000007</v>
      </c>
      <c r="S166" s="6">
        <f t="shared" si="34"/>
        <v>0.46508129242848006</v>
      </c>
    </row>
    <row r="167" spans="1:19" x14ac:dyDescent="0.25">
      <c r="A167" s="59">
        <v>41289</v>
      </c>
      <c r="B167" s="14" t="s">
        <v>72</v>
      </c>
      <c r="C167" s="4">
        <v>3</v>
      </c>
      <c r="D167" s="180">
        <v>1.4</v>
      </c>
      <c r="F167" s="180">
        <v>33</v>
      </c>
      <c r="G167" s="4">
        <v>64.961200000000005</v>
      </c>
      <c r="H167" s="6">
        <f t="shared" si="26"/>
        <v>0.34211943997592853</v>
      </c>
      <c r="I167" s="21">
        <f t="shared" si="24"/>
        <v>22.224489795234781</v>
      </c>
      <c r="J167" s="34">
        <f t="shared" si="27"/>
        <v>1.5393804002589983E-4</v>
      </c>
      <c r="K167" s="34">
        <f t="shared" si="25"/>
        <v>9.9999999996924147E-3</v>
      </c>
      <c r="L167" s="69">
        <f t="shared" si="35"/>
        <v>0.38489512077165539</v>
      </c>
      <c r="M167" s="69">
        <f t="shared" si="28"/>
        <v>0.3062897992635279</v>
      </c>
      <c r="N167" s="68">
        <f t="shared" si="29"/>
        <v>1.8974912041414842</v>
      </c>
      <c r="O167" s="69">
        <f t="shared" si="30"/>
        <v>1.5099754937283285</v>
      </c>
      <c r="P167" s="68">
        <f t="shared" si="31"/>
        <v>1.8162652929918564</v>
      </c>
      <c r="Q167" s="6">
        <f t="shared" si="32"/>
        <v>0.14701910364649337</v>
      </c>
      <c r="R167" s="6">
        <f t="shared" si="33"/>
        <v>0.5888904425540481</v>
      </c>
      <c r="S167" s="6">
        <f t="shared" si="34"/>
        <v>0.7359095462005415</v>
      </c>
    </row>
    <row r="168" spans="1:19" x14ac:dyDescent="0.25">
      <c r="A168" s="59">
        <v>41289</v>
      </c>
      <c r="B168" s="14" t="s">
        <v>72</v>
      </c>
      <c r="C168" s="4">
        <v>3</v>
      </c>
      <c r="D168" s="180">
        <v>1.8</v>
      </c>
      <c r="F168" s="180">
        <v>43</v>
      </c>
      <c r="G168" s="4">
        <v>64.961200000000005</v>
      </c>
      <c r="H168" s="6">
        <f t="shared" si="26"/>
        <v>0.58088048164875272</v>
      </c>
      <c r="I168" s="21">
        <f t="shared" si="24"/>
        <v>37.734693876390359</v>
      </c>
      <c r="J168" s="34">
        <f t="shared" si="27"/>
        <v>2.5446900494077327E-4</v>
      </c>
      <c r="K168" s="34">
        <f t="shared" si="25"/>
        <v>1.6530612244389505E-2</v>
      </c>
      <c r="L168" s="69">
        <f t="shared" si="35"/>
        <v>0.68590748301013704</v>
      </c>
      <c r="M168" s="69">
        <f t="shared" si="28"/>
        <v>0.54582782152014697</v>
      </c>
      <c r="N168" s="68">
        <f t="shared" si="29"/>
        <v>2.5461196030223361</v>
      </c>
      <c r="O168" s="69">
        <f t="shared" si="30"/>
        <v>2.0261375632592187</v>
      </c>
      <c r="P168" s="68">
        <f t="shared" si="31"/>
        <v>2.5719653847793658</v>
      </c>
      <c r="Q168" s="6">
        <f t="shared" si="32"/>
        <v>0.26199735432967053</v>
      </c>
      <c r="R168" s="6">
        <f t="shared" si="33"/>
        <v>0.79019364967109529</v>
      </c>
      <c r="S168" s="6">
        <f t="shared" si="34"/>
        <v>1.0521910040007658</v>
      </c>
    </row>
    <row r="169" spans="1:19" x14ac:dyDescent="0.25">
      <c r="A169" s="59">
        <v>41289</v>
      </c>
      <c r="B169" s="14" t="s">
        <v>72</v>
      </c>
      <c r="C169" s="4">
        <v>3</v>
      </c>
      <c r="D169" s="180">
        <v>1.5</v>
      </c>
      <c r="F169" s="180">
        <v>45</v>
      </c>
      <c r="G169" s="4">
        <v>64.961200000000005</v>
      </c>
      <c r="H169" s="6">
        <f t="shared" si="26"/>
        <v>0.63617251235193317</v>
      </c>
      <c r="I169" s="21">
        <f t="shared" si="24"/>
        <v>41.326530610973762</v>
      </c>
      <c r="J169" s="34">
        <f t="shared" si="27"/>
        <v>1.7671458676442585E-4</v>
      </c>
      <c r="K169" s="34">
        <f t="shared" si="25"/>
        <v>1.14795918363816E-2</v>
      </c>
      <c r="L169" s="69">
        <f t="shared" si="35"/>
        <v>0.45105329134289407</v>
      </c>
      <c r="M169" s="69">
        <f t="shared" si="28"/>
        <v>0.35893679760240416</v>
      </c>
      <c r="N169" s="68">
        <f t="shared" si="29"/>
        <v>2.0570116092208695</v>
      </c>
      <c r="O169" s="69">
        <f t="shared" si="30"/>
        <v>1.6369177962242547</v>
      </c>
      <c r="P169" s="68">
        <f t="shared" si="31"/>
        <v>1.995854593826659</v>
      </c>
      <c r="Q169" s="6">
        <f t="shared" si="32"/>
        <v>0.17228966284915398</v>
      </c>
      <c r="R169" s="6">
        <f t="shared" si="33"/>
        <v>0.63839794052745935</v>
      </c>
      <c r="S169" s="6">
        <f t="shared" si="34"/>
        <v>0.81068760337661327</v>
      </c>
    </row>
    <row r="170" spans="1:19" x14ac:dyDescent="0.25">
      <c r="A170" s="59">
        <v>41289</v>
      </c>
      <c r="B170" s="14" t="s">
        <v>72</v>
      </c>
      <c r="C170" s="4">
        <v>4</v>
      </c>
      <c r="D170" s="180">
        <v>1</v>
      </c>
      <c r="F170" s="180">
        <v>33</v>
      </c>
      <c r="G170" s="4">
        <v>64.961200000000005</v>
      </c>
      <c r="H170" s="6">
        <f t="shared" si="26"/>
        <v>0.34211943997592853</v>
      </c>
      <c r="I170" s="21">
        <f t="shared" si="24"/>
        <v>22.224489795234781</v>
      </c>
      <c r="J170" s="34">
        <f t="shared" si="27"/>
        <v>7.8539816339744827E-5</v>
      </c>
      <c r="K170" s="34">
        <f t="shared" si="25"/>
        <v>5.1020408161696002E-3</v>
      </c>
      <c r="L170" s="69">
        <f t="shared" si="35"/>
        <v>0.17757999999999999</v>
      </c>
      <c r="M170" s="69">
        <f t="shared" si="28"/>
        <v>0.141313671226</v>
      </c>
      <c r="N170" s="68">
        <f t="shared" si="29"/>
        <v>1.28</v>
      </c>
      <c r="O170" s="69">
        <f t="shared" si="30"/>
        <v>1.0185916160000001</v>
      </c>
      <c r="P170" s="68">
        <f t="shared" si="31"/>
        <v>1.1599052872260001</v>
      </c>
      <c r="Q170" s="6">
        <f t="shared" si="32"/>
        <v>6.7830562188479993E-2</v>
      </c>
      <c r="R170" s="6">
        <f t="shared" si="33"/>
        <v>0.39725073024000007</v>
      </c>
      <c r="S170" s="6">
        <f t="shared" si="34"/>
        <v>0.46508129242848006</v>
      </c>
    </row>
    <row r="171" spans="1:19" x14ac:dyDescent="0.25">
      <c r="A171" s="59">
        <v>41289</v>
      </c>
      <c r="B171" s="14" t="s">
        <v>72</v>
      </c>
      <c r="C171" s="4">
        <v>4</v>
      </c>
      <c r="D171" s="180">
        <v>5.8</v>
      </c>
      <c r="F171" s="180">
        <v>150</v>
      </c>
      <c r="G171" s="4">
        <v>64.961200000000005</v>
      </c>
      <c r="H171" s="6">
        <f t="shared" si="26"/>
        <v>7.0685834705770345</v>
      </c>
      <c r="I171" s="21">
        <f t="shared" si="24"/>
        <v>459.183673455264</v>
      </c>
      <c r="J171" s="34">
        <f t="shared" si="27"/>
        <v>2.6420794216690155E-3</v>
      </c>
      <c r="K171" s="34">
        <f t="shared" si="25"/>
        <v>0.1716326530559453</v>
      </c>
      <c r="L171" s="69">
        <f t="shared" si="35"/>
        <v>10.104504202450142</v>
      </c>
      <c r="M171" s="69">
        <f t="shared" si="28"/>
        <v>0.65640071839620417</v>
      </c>
      <c r="N171" s="68">
        <f t="shared" si="29"/>
        <v>10.009692178621206</v>
      </c>
      <c r="O171" s="69">
        <f t="shared" si="30"/>
        <v>0.65024161555384796</v>
      </c>
      <c r="P171" s="68">
        <f t="shared" si="31"/>
        <v>1.3066423339500521</v>
      </c>
      <c r="Q171" s="6">
        <f t="shared" si="32"/>
        <v>0.31507234483017799</v>
      </c>
      <c r="R171" s="6">
        <f t="shared" si="33"/>
        <v>0.25359423006600074</v>
      </c>
      <c r="S171" s="6">
        <f t="shared" si="34"/>
        <v>0.56866657489617878</v>
      </c>
    </row>
    <row r="172" spans="1:19" x14ac:dyDescent="0.25">
      <c r="A172" s="59">
        <v>41289</v>
      </c>
      <c r="B172" s="14" t="s">
        <v>72</v>
      </c>
      <c r="C172" s="4">
        <v>4</v>
      </c>
      <c r="D172" s="180">
        <v>3.7</v>
      </c>
      <c r="F172" s="180">
        <v>110</v>
      </c>
      <c r="G172" s="4">
        <v>64.961200000000005</v>
      </c>
      <c r="H172" s="6">
        <f t="shared" si="26"/>
        <v>3.8013271108436504</v>
      </c>
      <c r="I172" s="21">
        <f t="shared" si="24"/>
        <v>246.93877550260868</v>
      </c>
      <c r="J172" s="34">
        <f t="shared" si="27"/>
        <v>1.075210085691107E-3</v>
      </c>
      <c r="K172" s="34">
        <f t="shared" si="25"/>
        <v>6.9846938773361844E-2</v>
      </c>
      <c r="L172" s="69">
        <f t="shared" si="35"/>
        <v>3.5949248430857623</v>
      </c>
      <c r="M172" s="69">
        <f t="shared" si="28"/>
        <v>0.23353063171666286</v>
      </c>
      <c r="N172" s="68">
        <f t="shared" si="29"/>
        <v>5.9156978898620354</v>
      </c>
      <c r="O172" s="69">
        <f t="shared" si="30"/>
        <v>0.38429083376290568</v>
      </c>
      <c r="P172" s="68">
        <f t="shared" si="31"/>
        <v>0.61782146547956851</v>
      </c>
      <c r="Q172" s="6">
        <f t="shared" si="32"/>
        <v>0.11209470322399817</v>
      </c>
      <c r="R172" s="6">
        <f t="shared" si="33"/>
        <v>0.14987342516753321</v>
      </c>
      <c r="S172" s="6">
        <f t="shared" si="34"/>
        <v>0.26196812839153139</v>
      </c>
    </row>
    <row r="173" spans="1:19" x14ac:dyDescent="0.25">
      <c r="A173" s="59">
        <v>41289</v>
      </c>
      <c r="B173" s="14" t="s">
        <v>72</v>
      </c>
      <c r="C173" s="4">
        <v>4</v>
      </c>
      <c r="D173" s="180">
        <v>11.8</v>
      </c>
      <c r="F173" s="180">
        <v>322</v>
      </c>
      <c r="G173" s="4">
        <v>64.961200000000005</v>
      </c>
      <c r="H173" s="6">
        <f t="shared" si="26"/>
        <v>32.573289269480412</v>
      </c>
      <c r="I173" s="21">
        <f t="shared" si="24"/>
        <v>2115.9999999349152</v>
      </c>
      <c r="J173" s="34">
        <f t="shared" si="27"/>
        <v>1.0935884027146072E-2</v>
      </c>
      <c r="K173" s="34">
        <f t="shared" si="25"/>
        <v>0.71040816324345524</v>
      </c>
      <c r="L173" s="69">
        <f t="shared" si="35"/>
        <v>51.719079473477194</v>
      </c>
      <c r="M173" s="69">
        <f t="shared" si="28"/>
        <v>3.3597334654924471</v>
      </c>
      <c r="N173" s="68">
        <f t="shared" si="29"/>
        <v>22.97798376196203</v>
      </c>
      <c r="O173" s="69">
        <f t="shared" si="30"/>
        <v>1.4926773987575681</v>
      </c>
      <c r="P173" s="68">
        <f t="shared" si="31"/>
        <v>4.8524108642500154</v>
      </c>
      <c r="Q173" s="6">
        <f t="shared" si="32"/>
        <v>1.6126720634363745</v>
      </c>
      <c r="R173" s="6">
        <f t="shared" si="33"/>
        <v>0.58214418551545155</v>
      </c>
      <c r="S173" s="6">
        <f t="shared" si="34"/>
        <v>2.1948162489518261</v>
      </c>
    </row>
    <row r="174" spans="1:19" x14ac:dyDescent="0.25">
      <c r="A174" s="59">
        <v>41289</v>
      </c>
      <c r="B174" s="14" t="s">
        <v>72</v>
      </c>
      <c r="C174" s="4">
        <v>4</v>
      </c>
      <c r="D174" s="180">
        <v>3</v>
      </c>
      <c r="F174" s="180">
        <v>39</v>
      </c>
      <c r="G174" s="4">
        <v>64.961200000000005</v>
      </c>
      <c r="H174" s="6">
        <f t="shared" si="26"/>
        <v>0.4778362426110076</v>
      </c>
      <c r="I174" s="21">
        <f t="shared" si="24"/>
        <v>31.04081632557585</v>
      </c>
      <c r="J174" s="34">
        <f t="shared" si="27"/>
        <v>7.0685834705770342E-4</v>
      </c>
      <c r="K174" s="34">
        <f t="shared" si="25"/>
        <v>4.5918367345526401E-2</v>
      </c>
      <c r="L174" s="69">
        <f t="shared" si="35"/>
        <v>2.219707841442716</v>
      </c>
      <c r="M174" s="69">
        <f t="shared" si="28"/>
        <v>0.14419488502952857</v>
      </c>
      <c r="N174" s="68">
        <f t="shared" si="29"/>
        <v>4.6285167281146418</v>
      </c>
      <c r="O174" s="69">
        <f t="shared" si="30"/>
        <v>0.3006740008784009</v>
      </c>
      <c r="P174" s="68">
        <f t="shared" si="31"/>
        <v>0.4448688859079295</v>
      </c>
      <c r="Q174" s="6">
        <f t="shared" si="32"/>
        <v>6.9213544814173716E-2</v>
      </c>
      <c r="R174" s="6">
        <f t="shared" si="33"/>
        <v>0.11726286034257635</v>
      </c>
      <c r="S174" s="6">
        <f t="shared" si="34"/>
        <v>0.18647640515675007</v>
      </c>
    </row>
    <row r="175" spans="1:19" x14ac:dyDescent="0.25">
      <c r="A175" s="59">
        <v>41289</v>
      </c>
      <c r="B175" s="14" t="s">
        <v>72</v>
      </c>
      <c r="C175" s="4">
        <v>4</v>
      </c>
      <c r="D175" s="180">
        <v>1.8</v>
      </c>
      <c r="F175" s="180">
        <v>127</v>
      </c>
      <c r="G175" s="4">
        <v>64.961200000000005</v>
      </c>
      <c r="H175" s="6">
        <f t="shared" si="26"/>
        <v>5.0670747909749769</v>
      </c>
      <c r="I175" s="21">
        <f t="shared" si="24"/>
        <v>329.16326529599786</v>
      </c>
      <c r="J175" s="34">
        <f t="shared" si="27"/>
        <v>2.5446900494077327E-4</v>
      </c>
      <c r="K175" s="34">
        <f t="shared" si="25"/>
        <v>1.6530612244389505E-2</v>
      </c>
      <c r="L175" s="69">
        <f t="shared" si="35"/>
        <v>0.68590748301013704</v>
      </c>
      <c r="M175" s="69">
        <f t="shared" si="28"/>
        <v>0.54582782152014697</v>
      </c>
      <c r="N175" s="68">
        <f t="shared" si="29"/>
        <v>2.5461196030223361</v>
      </c>
      <c r="O175" s="69">
        <f t="shared" si="30"/>
        <v>2.0261375632592187</v>
      </c>
      <c r="P175" s="68">
        <f t="shared" si="31"/>
        <v>2.5719653847793658</v>
      </c>
      <c r="Q175" s="6">
        <f t="shared" si="32"/>
        <v>0.26199735432967053</v>
      </c>
      <c r="R175" s="6">
        <f t="shared" si="33"/>
        <v>0.79019364967109529</v>
      </c>
      <c r="S175" s="6">
        <f t="shared" si="34"/>
        <v>1.0521910040007658</v>
      </c>
    </row>
    <row r="176" spans="1:19" x14ac:dyDescent="0.25">
      <c r="A176" s="59">
        <v>41289</v>
      </c>
      <c r="B176" s="14" t="s">
        <v>72</v>
      </c>
      <c r="C176" s="4">
        <v>4</v>
      </c>
      <c r="D176" s="180">
        <v>1.4</v>
      </c>
      <c r="F176" s="180">
        <v>43</v>
      </c>
      <c r="G176" s="4">
        <v>64.961200000000005</v>
      </c>
      <c r="H176" s="6">
        <f t="shared" si="26"/>
        <v>0.58088048164875272</v>
      </c>
      <c r="I176" s="21">
        <f t="shared" si="24"/>
        <v>37.734693876390359</v>
      </c>
      <c r="J176" s="34">
        <f t="shared" si="27"/>
        <v>1.5393804002589983E-4</v>
      </c>
      <c r="K176" s="34">
        <f t="shared" si="25"/>
        <v>9.9999999996924147E-3</v>
      </c>
      <c r="L176" s="69">
        <f t="shared" si="35"/>
        <v>0.38489512077165539</v>
      </c>
      <c r="M176" s="69">
        <f t="shared" si="28"/>
        <v>0.3062897992635279</v>
      </c>
      <c r="N176" s="68">
        <f t="shared" si="29"/>
        <v>1.8974912041414842</v>
      </c>
      <c r="O176" s="69">
        <f t="shared" si="30"/>
        <v>1.5099754937283285</v>
      </c>
      <c r="P176" s="68">
        <f t="shared" si="31"/>
        <v>1.8162652929918564</v>
      </c>
      <c r="Q176" s="6">
        <f t="shared" si="32"/>
        <v>0.14701910364649337</v>
      </c>
      <c r="R176" s="6">
        <f t="shared" si="33"/>
        <v>0.5888904425540481</v>
      </c>
      <c r="S176" s="6">
        <f t="shared" si="34"/>
        <v>0.7359095462005415</v>
      </c>
    </row>
    <row r="177" spans="1:19" x14ac:dyDescent="0.25">
      <c r="A177" s="59">
        <v>41289</v>
      </c>
      <c r="B177" s="14" t="s">
        <v>72</v>
      </c>
      <c r="C177" s="4">
        <v>4</v>
      </c>
      <c r="D177" s="180">
        <v>0.8</v>
      </c>
      <c r="F177" s="180">
        <v>20</v>
      </c>
      <c r="G177" s="4">
        <v>64.961200000000005</v>
      </c>
      <c r="H177" s="6">
        <f t="shared" si="26"/>
        <v>0.12566370614359174</v>
      </c>
      <c r="I177" s="21">
        <f t="shared" si="24"/>
        <v>8.1632653058713611</v>
      </c>
      <c r="J177" s="34">
        <f t="shared" si="27"/>
        <v>5.0265482457436686E-5</v>
      </c>
      <c r="K177" s="34">
        <f t="shared" si="25"/>
        <v>3.2653061223485436E-3</v>
      </c>
      <c r="L177" s="69">
        <f t="shared" si="35"/>
        <v>0.10631582943822253</v>
      </c>
      <c r="M177" s="69">
        <f t="shared" si="28"/>
        <v>8.460344727645272E-2</v>
      </c>
      <c r="N177" s="68">
        <f t="shared" si="29"/>
        <v>0.98588271958712526</v>
      </c>
      <c r="O177" s="69">
        <f t="shared" si="30"/>
        <v>0.78454052541462871</v>
      </c>
      <c r="P177" s="68">
        <f t="shared" si="31"/>
        <v>0.86914397269108146</v>
      </c>
      <c r="Q177" s="6">
        <f t="shared" si="32"/>
        <v>4.0609654692697304E-2</v>
      </c>
      <c r="R177" s="6">
        <f t="shared" si="33"/>
        <v>0.3059708049117052</v>
      </c>
      <c r="S177" s="6">
        <f t="shared" si="34"/>
        <v>0.34658045960440248</v>
      </c>
    </row>
    <row r="178" spans="1:19" x14ac:dyDescent="0.25">
      <c r="A178" s="59">
        <v>41289</v>
      </c>
      <c r="B178" s="14" t="s">
        <v>72</v>
      </c>
      <c r="C178" s="4">
        <v>4</v>
      </c>
      <c r="D178" s="180">
        <v>1.2</v>
      </c>
      <c r="F178" s="180">
        <v>58</v>
      </c>
      <c r="G178" s="4">
        <v>64.961200000000005</v>
      </c>
      <c r="H178" s="6">
        <f t="shared" si="26"/>
        <v>1.0568317686676063</v>
      </c>
      <c r="I178" s="21">
        <f t="shared" ref="I178:I241" si="36">+H178*64.96120126</f>
        <v>68.653061222378128</v>
      </c>
      <c r="J178" s="34">
        <f t="shared" si="27"/>
        <v>1.1309733552923255E-4</v>
      </c>
      <c r="K178" s="34">
        <f t="shared" ref="K178:K241" si="37">+J178*64.96120126</f>
        <v>7.3469387752842239E-3</v>
      </c>
      <c r="L178" s="69">
        <f t="shared" si="35"/>
        <v>0.27004226145939869</v>
      </c>
      <c r="M178" s="69">
        <f t="shared" si="28"/>
        <v>0.2148927996001746</v>
      </c>
      <c r="N178" s="68">
        <f t="shared" si="29"/>
        <v>1.5843532808757497</v>
      </c>
      <c r="O178" s="69">
        <f t="shared" si="30"/>
        <v>1.2607882567829156</v>
      </c>
      <c r="P178" s="68">
        <f t="shared" si="31"/>
        <v>1.4756810563830902</v>
      </c>
      <c r="Q178" s="6">
        <f t="shared" si="32"/>
        <v>0.1031485438080838</v>
      </c>
      <c r="R178" s="6">
        <f t="shared" si="33"/>
        <v>0.49170742014533708</v>
      </c>
      <c r="S178" s="6">
        <f t="shared" si="34"/>
        <v>0.59485596395342089</v>
      </c>
    </row>
    <row r="179" spans="1:19" x14ac:dyDescent="0.25">
      <c r="A179" s="59">
        <v>41289</v>
      </c>
      <c r="B179" s="14" t="s">
        <v>72</v>
      </c>
      <c r="C179" s="4">
        <v>4</v>
      </c>
      <c r="D179" s="180">
        <v>0.9</v>
      </c>
      <c r="F179" s="180">
        <v>31</v>
      </c>
      <c r="G179" s="4">
        <v>64.961200000000005</v>
      </c>
      <c r="H179" s="6">
        <f t="shared" si="26"/>
        <v>0.30190705400997914</v>
      </c>
      <c r="I179" s="21">
        <f t="shared" si="36"/>
        <v>19.612244897355943</v>
      </c>
      <c r="J179" s="34">
        <f t="shared" si="27"/>
        <v>6.3617251235193318E-5</v>
      </c>
      <c r="K179" s="34">
        <f t="shared" si="37"/>
        <v>4.1326530610973763E-3</v>
      </c>
      <c r="L179" s="69">
        <f t="shared" si="35"/>
        <v>0.1393790759271086</v>
      </c>
      <c r="M179" s="69">
        <f t="shared" si="28"/>
        <v>0.11091434233217208</v>
      </c>
      <c r="N179" s="68">
        <f t="shared" si="29"/>
        <v>1.1315498872605683</v>
      </c>
      <c r="O179" s="69">
        <f t="shared" si="30"/>
        <v>0.90045877206981251</v>
      </c>
      <c r="P179" s="68">
        <f t="shared" si="31"/>
        <v>1.0113731144019846</v>
      </c>
      <c r="Q179" s="6">
        <f t="shared" si="32"/>
        <v>5.3238884319442598E-2</v>
      </c>
      <c r="R179" s="6">
        <f t="shared" si="33"/>
        <v>0.35117892110722687</v>
      </c>
      <c r="S179" s="6">
        <f t="shared" si="34"/>
        <v>0.4044178054266695</v>
      </c>
    </row>
    <row r="180" spans="1:19" x14ac:dyDescent="0.25">
      <c r="A180" s="59">
        <v>41289</v>
      </c>
      <c r="B180" s="14" t="s">
        <v>72</v>
      </c>
      <c r="C180" s="4">
        <v>4</v>
      </c>
      <c r="D180" s="180">
        <v>2</v>
      </c>
      <c r="F180" s="180">
        <v>67</v>
      </c>
      <c r="G180" s="4">
        <v>64.961200000000005</v>
      </c>
      <c r="H180" s="6">
        <f t="shared" si="26"/>
        <v>1.4102609421964585</v>
      </c>
      <c r="I180" s="21">
        <f t="shared" si="36"/>
        <v>91.612244895141359</v>
      </c>
      <c r="J180" s="34">
        <f t="shared" si="27"/>
        <v>3.1415926535897931E-4</v>
      </c>
      <c r="K180" s="34">
        <f t="shared" si="37"/>
        <v>2.0408163264678401E-2</v>
      </c>
      <c r="L180" s="69">
        <f t="shared" si="35"/>
        <v>0.87390054800363282</v>
      </c>
      <c r="M180" s="69">
        <f t="shared" si="28"/>
        <v>0.69542794641742656</v>
      </c>
      <c r="N180" s="68">
        <f t="shared" si="29"/>
        <v>2.880149720803352</v>
      </c>
      <c r="O180" s="69">
        <f t="shared" si="30"/>
        <v>2.2919502800273714</v>
      </c>
      <c r="P180" s="68">
        <f t="shared" si="31"/>
        <v>2.9873782264447981</v>
      </c>
      <c r="Q180" s="6">
        <f t="shared" si="32"/>
        <v>0.33380541428036475</v>
      </c>
      <c r="R180" s="6">
        <f t="shared" si="33"/>
        <v>0.89386060921067489</v>
      </c>
      <c r="S180" s="6">
        <f t="shared" si="34"/>
        <v>1.2276660234910397</v>
      </c>
    </row>
    <row r="181" spans="1:19" x14ac:dyDescent="0.25">
      <c r="A181" s="59">
        <v>41289</v>
      </c>
      <c r="B181" s="14" t="s">
        <v>72</v>
      </c>
      <c r="C181" s="4">
        <v>4</v>
      </c>
      <c r="D181" s="180">
        <v>1.1000000000000001</v>
      </c>
      <c r="F181" s="180">
        <v>35</v>
      </c>
      <c r="G181" s="4">
        <v>64.961200000000005</v>
      </c>
      <c r="H181" s="6">
        <f t="shared" si="26"/>
        <v>0.38484510006474959</v>
      </c>
      <c r="I181" s="21">
        <f t="shared" si="36"/>
        <v>24.999999999231036</v>
      </c>
      <c r="J181" s="34">
        <f t="shared" si="27"/>
        <v>9.503317777109126E-5</v>
      </c>
      <c r="K181" s="34">
        <f t="shared" si="37"/>
        <v>6.1734693875652169E-3</v>
      </c>
      <c r="L181" s="69">
        <f t="shared" si="35"/>
        <v>0.2210832472489353</v>
      </c>
      <c r="M181" s="69">
        <f t="shared" si="28"/>
        <v>0.17593245475454733</v>
      </c>
      <c r="N181" s="68">
        <f t="shared" si="29"/>
        <v>1.4309992669393452</v>
      </c>
      <c r="O181" s="69">
        <f t="shared" si="30"/>
        <v>1.1387530123488776</v>
      </c>
      <c r="P181" s="68">
        <f t="shared" si="31"/>
        <v>1.3146854671034249</v>
      </c>
      <c r="Q181" s="6">
        <f t="shared" si="32"/>
        <v>8.4447578282182717E-2</v>
      </c>
      <c r="R181" s="6">
        <f t="shared" si="33"/>
        <v>0.44411367481606229</v>
      </c>
      <c r="S181" s="6">
        <f t="shared" si="34"/>
        <v>0.52856125309824498</v>
      </c>
    </row>
    <row r="182" spans="1:19" x14ac:dyDescent="0.25">
      <c r="A182" s="59">
        <v>41289</v>
      </c>
      <c r="B182" s="14" t="s">
        <v>72</v>
      </c>
      <c r="C182" s="4">
        <v>4</v>
      </c>
      <c r="D182" s="180">
        <v>1.9</v>
      </c>
      <c r="F182" s="180">
        <v>42</v>
      </c>
      <c r="G182" s="4">
        <v>64.961200000000005</v>
      </c>
      <c r="H182" s="6">
        <f t="shared" si="26"/>
        <v>0.55417694409323948</v>
      </c>
      <c r="I182" s="21">
        <f t="shared" si="36"/>
        <v>35.999999998892697</v>
      </c>
      <c r="J182" s="34">
        <f t="shared" si="27"/>
        <v>2.835287369864788E-4</v>
      </c>
      <c r="K182" s="34">
        <f t="shared" si="37"/>
        <v>1.8418367346372255E-2</v>
      </c>
      <c r="L182" s="69">
        <f t="shared" si="35"/>
        <v>0.77669154992970613</v>
      </c>
      <c r="M182" s="69">
        <f t="shared" si="28"/>
        <v>0.61807148513784693</v>
      </c>
      <c r="N182" s="68">
        <f t="shared" si="29"/>
        <v>2.7123871783139122</v>
      </c>
      <c r="O182" s="69">
        <f t="shared" si="30"/>
        <v>2.1584490931066003</v>
      </c>
      <c r="P182" s="68">
        <f t="shared" si="31"/>
        <v>2.7765205782444471</v>
      </c>
      <c r="Q182" s="6">
        <f t="shared" si="32"/>
        <v>0.29667431286616652</v>
      </c>
      <c r="R182" s="6">
        <f t="shared" si="33"/>
        <v>0.84179514631157415</v>
      </c>
      <c r="S182" s="6">
        <f t="shared" si="34"/>
        <v>1.1384694591777407</v>
      </c>
    </row>
    <row r="183" spans="1:19" x14ac:dyDescent="0.25">
      <c r="A183" s="59">
        <v>41289</v>
      </c>
      <c r="B183" s="14" t="s">
        <v>72</v>
      </c>
      <c r="C183" s="4">
        <v>4</v>
      </c>
      <c r="D183" s="180">
        <v>4</v>
      </c>
      <c r="F183" s="180">
        <v>117</v>
      </c>
      <c r="G183" s="4">
        <v>64.961200000000005</v>
      </c>
      <c r="H183" s="6">
        <f t="shared" si="26"/>
        <v>4.3005261834990671</v>
      </c>
      <c r="I183" s="21">
        <f t="shared" si="36"/>
        <v>279.36734693018258</v>
      </c>
      <c r="J183" s="34">
        <f t="shared" si="27"/>
        <v>1.2566370614359172E-3</v>
      </c>
      <c r="K183" s="34">
        <f t="shared" si="37"/>
        <v>8.1632653058713603E-2</v>
      </c>
      <c r="L183" s="69">
        <f t="shared" si="35"/>
        <v>4.3006091215286046</v>
      </c>
      <c r="M183" s="69">
        <f t="shared" si="28"/>
        <v>0.27937272926544404</v>
      </c>
      <c r="N183" s="68">
        <f t="shared" si="29"/>
        <v>6.4806737611278331</v>
      </c>
      <c r="O183" s="69">
        <f t="shared" si="30"/>
        <v>0.42099234433137744</v>
      </c>
      <c r="P183" s="68">
        <f t="shared" si="31"/>
        <v>0.70036507359682143</v>
      </c>
      <c r="Q183" s="6">
        <f t="shared" si="32"/>
        <v>0.13409891004741314</v>
      </c>
      <c r="R183" s="6">
        <f t="shared" si="33"/>
        <v>0.16418701428923721</v>
      </c>
      <c r="S183" s="6">
        <f t="shared" si="34"/>
        <v>0.29828592433665035</v>
      </c>
    </row>
    <row r="184" spans="1:19" x14ac:dyDescent="0.25">
      <c r="A184" s="59">
        <v>41289</v>
      </c>
      <c r="B184" s="14" t="s">
        <v>72</v>
      </c>
      <c r="C184" s="4">
        <v>4</v>
      </c>
      <c r="D184" s="180">
        <v>0.9</v>
      </c>
      <c r="F184" s="180">
        <v>48</v>
      </c>
      <c r="G184" s="4">
        <v>64.961200000000005</v>
      </c>
      <c r="H184" s="6">
        <f t="shared" si="26"/>
        <v>0.7238229473870883</v>
      </c>
      <c r="I184" s="21">
        <f t="shared" si="36"/>
        <v>47.020408161819034</v>
      </c>
      <c r="J184" s="34">
        <f t="shared" si="27"/>
        <v>6.3617251235193318E-5</v>
      </c>
      <c r="K184" s="34">
        <f t="shared" si="37"/>
        <v>4.1326530610973763E-3</v>
      </c>
      <c r="L184" s="69">
        <f t="shared" si="35"/>
        <v>0.1393790759271086</v>
      </c>
      <c r="M184" s="69">
        <f t="shared" si="28"/>
        <v>0.11091434233217208</v>
      </c>
      <c r="N184" s="68">
        <f t="shared" si="29"/>
        <v>1.1315498872605683</v>
      </c>
      <c r="O184" s="69">
        <f t="shared" si="30"/>
        <v>0.90045877206981251</v>
      </c>
      <c r="P184" s="68">
        <f t="shared" si="31"/>
        <v>1.0113731144019846</v>
      </c>
      <c r="Q184" s="6">
        <f t="shared" si="32"/>
        <v>5.3238884319442598E-2</v>
      </c>
      <c r="R184" s="6">
        <f t="shared" si="33"/>
        <v>0.35117892110722687</v>
      </c>
      <c r="S184" s="6">
        <f t="shared" si="34"/>
        <v>0.4044178054266695</v>
      </c>
    </row>
    <row r="185" spans="1:19" x14ac:dyDescent="0.25">
      <c r="A185" s="59">
        <v>41289</v>
      </c>
      <c r="B185" s="14" t="s">
        <v>72</v>
      </c>
      <c r="C185" s="4">
        <v>4</v>
      </c>
      <c r="D185" s="180">
        <v>0.6</v>
      </c>
      <c r="F185" s="180">
        <v>137</v>
      </c>
      <c r="G185" s="4">
        <v>64.961200000000005</v>
      </c>
      <c r="H185" s="6">
        <f t="shared" si="26"/>
        <v>5.8964552515226831</v>
      </c>
      <c r="I185" s="21">
        <f t="shared" si="36"/>
        <v>383.04081631474889</v>
      </c>
      <c r="J185" s="34">
        <f t="shared" si="27"/>
        <v>2.8274333882308137E-5</v>
      </c>
      <c r="K185" s="34">
        <f t="shared" si="37"/>
        <v>1.836734693821056E-3</v>
      </c>
      <c r="L185" s="69">
        <f t="shared" si="35"/>
        <v>5.4873640827332065E-2</v>
      </c>
      <c r="M185" s="69">
        <f t="shared" si="28"/>
        <v>4.366705506727793E-2</v>
      </c>
      <c r="N185" s="68">
        <f t="shared" si="29"/>
        <v>0.70412040904432671</v>
      </c>
      <c r="O185" s="69">
        <f t="shared" si="30"/>
        <v>0.56032120727112644</v>
      </c>
      <c r="P185" s="68">
        <f t="shared" si="31"/>
        <v>0.60398826233840441</v>
      </c>
      <c r="Q185" s="6">
        <f t="shared" si="32"/>
        <v>2.0960186432293405E-2</v>
      </c>
      <c r="R185" s="6">
        <f t="shared" si="33"/>
        <v>0.21852527083573933</v>
      </c>
      <c r="S185" s="6">
        <f t="shared" si="34"/>
        <v>0.23948545726803275</v>
      </c>
    </row>
    <row r="186" spans="1:19" x14ac:dyDescent="0.25">
      <c r="A186" s="59">
        <v>41289</v>
      </c>
      <c r="B186" s="14" t="s">
        <v>72</v>
      </c>
      <c r="C186" s="4">
        <v>4</v>
      </c>
      <c r="D186" s="180">
        <v>1.9</v>
      </c>
      <c r="F186" s="180">
        <v>75</v>
      </c>
      <c r="G186" s="4">
        <v>64.961200000000005</v>
      </c>
      <c r="H186" s="6">
        <f t="shared" si="26"/>
        <v>1.7671458676442586</v>
      </c>
      <c r="I186" s="21">
        <f t="shared" si="36"/>
        <v>114.795918363816</v>
      </c>
      <c r="J186" s="34">
        <f t="shared" si="27"/>
        <v>2.835287369864788E-4</v>
      </c>
      <c r="K186" s="34">
        <f t="shared" si="37"/>
        <v>1.8418367346372255E-2</v>
      </c>
      <c r="L186" s="69">
        <f t="shared" si="35"/>
        <v>0.77669154992970613</v>
      </c>
      <c r="M186" s="69">
        <f t="shared" si="28"/>
        <v>0.61807148513784693</v>
      </c>
      <c r="N186" s="68">
        <f t="shared" si="29"/>
        <v>2.7123871783139122</v>
      </c>
      <c r="O186" s="69">
        <f t="shared" si="30"/>
        <v>2.1584490931066003</v>
      </c>
      <c r="P186" s="68">
        <f t="shared" si="31"/>
        <v>2.7765205782444471</v>
      </c>
      <c r="Q186" s="6">
        <f t="shared" si="32"/>
        <v>0.29667431286616652</v>
      </c>
      <c r="R186" s="6">
        <f t="shared" si="33"/>
        <v>0.84179514631157415</v>
      </c>
      <c r="S186" s="6">
        <f t="shared" si="34"/>
        <v>1.1384694591777407</v>
      </c>
    </row>
    <row r="187" spans="1:19" x14ac:dyDescent="0.25">
      <c r="A187" s="59">
        <v>41289</v>
      </c>
      <c r="B187" s="14" t="s">
        <v>72</v>
      </c>
      <c r="C187" s="4">
        <v>4</v>
      </c>
      <c r="D187" s="180">
        <v>0.8</v>
      </c>
      <c r="F187" s="180">
        <v>38</v>
      </c>
      <c r="G187" s="4">
        <v>64.961200000000005</v>
      </c>
      <c r="H187" s="6">
        <f t="shared" si="26"/>
        <v>0.45364597917836613</v>
      </c>
      <c r="I187" s="21">
        <f t="shared" si="36"/>
        <v>29.469387754195608</v>
      </c>
      <c r="J187" s="34">
        <f t="shared" si="27"/>
        <v>5.0265482457436686E-5</v>
      </c>
      <c r="K187" s="34">
        <f t="shared" si="37"/>
        <v>3.2653061223485436E-3</v>
      </c>
      <c r="L187" s="69">
        <f t="shared" si="35"/>
        <v>0.10631582943822253</v>
      </c>
      <c r="M187" s="69">
        <f t="shared" si="28"/>
        <v>8.460344727645272E-2</v>
      </c>
      <c r="N187" s="68">
        <f t="shared" si="29"/>
        <v>0.98588271958712526</v>
      </c>
      <c r="O187" s="69">
        <f t="shared" si="30"/>
        <v>0.78454052541462871</v>
      </c>
      <c r="P187" s="68">
        <f t="shared" si="31"/>
        <v>0.86914397269108146</v>
      </c>
      <c r="Q187" s="6">
        <f t="shared" si="32"/>
        <v>4.0609654692697304E-2</v>
      </c>
      <c r="R187" s="6">
        <f t="shared" si="33"/>
        <v>0.3059708049117052</v>
      </c>
      <c r="S187" s="6">
        <f t="shared" si="34"/>
        <v>0.34658045960440248</v>
      </c>
    </row>
    <row r="188" spans="1:19" x14ac:dyDescent="0.25">
      <c r="A188" s="59">
        <v>41289</v>
      </c>
      <c r="B188" s="14" t="s">
        <v>72</v>
      </c>
      <c r="C188" s="4">
        <v>4</v>
      </c>
      <c r="D188" s="180">
        <v>1.1000000000000001</v>
      </c>
      <c r="F188" s="180">
        <v>44</v>
      </c>
      <c r="G188" s="4">
        <v>64.961200000000005</v>
      </c>
      <c r="H188" s="6">
        <f t="shared" si="26"/>
        <v>0.60821233773498395</v>
      </c>
      <c r="I188" s="21">
        <f t="shared" si="36"/>
        <v>39.510204080417381</v>
      </c>
      <c r="J188" s="34">
        <f t="shared" si="27"/>
        <v>9.503317777109126E-5</v>
      </c>
      <c r="K188" s="34">
        <f t="shared" si="37"/>
        <v>6.1734693875652169E-3</v>
      </c>
      <c r="L188" s="69">
        <f t="shared" si="35"/>
        <v>0.2210832472489353</v>
      </c>
      <c r="M188" s="69">
        <f t="shared" si="28"/>
        <v>0.17593245475454733</v>
      </c>
      <c r="N188" s="68">
        <f t="shared" si="29"/>
        <v>1.4309992669393452</v>
      </c>
      <c r="O188" s="69">
        <f t="shared" si="30"/>
        <v>1.1387530123488776</v>
      </c>
      <c r="P188" s="68">
        <f t="shared" si="31"/>
        <v>1.3146854671034249</v>
      </c>
      <c r="Q188" s="6">
        <f t="shared" si="32"/>
        <v>8.4447578282182717E-2</v>
      </c>
      <c r="R188" s="6">
        <f t="shared" si="33"/>
        <v>0.44411367481606229</v>
      </c>
      <c r="S188" s="6">
        <f t="shared" si="34"/>
        <v>0.52856125309824498</v>
      </c>
    </row>
    <row r="189" spans="1:19" x14ac:dyDescent="0.25">
      <c r="A189" s="59">
        <v>41289</v>
      </c>
      <c r="B189" s="14" t="s">
        <v>72</v>
      </c>
      <c r="C189" s="4">
        <v>4</v>
      </c>
      <c r="D189" s="180">
        <v>1.2</v>
      </c>
      <c r="F189" s="180">
        <v>53</v>
      </c>
      <c r="G189" s="4">
        <v>64.961200000000005</v>
      </c>
      <c r="H189" s="6">
        <f t="shared" si="26"/>
        <v>0.88247337639337298</v>
      </c>
      <c r="I189" s="21">
        <f t="shared" si="36"/>
        <v>57.326530610481633</v>
      </c>
      <c r="J189" s="34">
        <f t="shared" si="27"/>
        <v>1.1309733552923255E-4</v>
      </c>
      <c r="K189" s="34">
        <f t="shared" si="37"/>
        <v>7.3469387752842239E-3</v>
      </c>
      <c r="L189" s="69">
        <f t="shared" si="35"/>
        <v>0.27004226145939869</v>
      </c>
      <c r="M189" s="69">
        <f t="shared" si="28"/>
        <v>0.2148927996001746</v>
      </c>
      <c r="N189" s="68">
        <f t="shared" si="29"/>
        <v>1.5843532808757497</v>
      </c>
      <c r="O189" s="69">
        <f t="shared" si="30"/>
        <v>1.2607882567829156</v>
      </c>
      <c r="P189" s="68">
        <f t="shared" si="31"/>
        <v>1.4756810563830902</v>
      </c>
      <c r="Q189" s="6">
        <f t="shared" si="32"/>
        <v>0.1031485438080838</v>
      </c>
      <c r="R189" s="6">
        <f t="shared" si="33"/>
        <v>0.49170742014533708</v>
      </c>
      <c r="S189" s="6">
        <f t="shared" si="34"/>
        <v>0.59485596395342089</v>
      </c>
    </row>
    <row r="190" spans="1:19" x14ac:dyDescent="0.25">
      <c r="A190" s="59">
        <v>41289</v>
      </c>
      <c r="B190" s="14" t="s">
        <v>72</v>
      </c>
      <c r="C190" s="4">
        <v>5</v>
      </c>
      <c r="D190" s="180">
        <v>0.5</v>
      </c>
      <c r="F190" s="180">
        <v>30</v>
      </c>
      <c r="G190" s="4">
        <v>64.961200000000005</v>
      </c>
      <c r="H190" s="6">
        <f t="shared" si="26"/>
        <v>0.28274333882308139</v>
      </c>
      <c r="I190" s="21">
        <f t="shared" si="36"/>
        <v>18.367346938210559</v>
      </c>
      <c r="J190" s="34">
        <f t="shared" si="27"/>
        <v>1.9634954084936207E-5</v>
      </c>
      <c r="K190" s="34">
        <f t="shared" si="37"/>
        <v>1.2755102040424E-3</v>
      </c>
      <c r="L190" s="69">
        <f t="shared" si="35"/>
        <v>3.6084948650093887E-2</v>
      </c>
      <c r="M190" s="69">
        <f t="shared" si="28"/>
        <v>2.8715489186543871E-2</v>
      </c>
      <c r="N190" s="68">
        <f t="shared" si="29"/>
        <v>0.56885931594660488</v>
      </c>
      <c r="O190" s="69">
        <f t="shared" si="30"/>
        <v>0.45268385148961476</v>
      </c>
      <c r="P190" s="68">
        <f t="shared" si="31"/>
        <v>0.48139934067615864</v>
      </c>
      <c r="Q190" s="6">
        <f t="shared" si="32"/>
        <v>1.3783434809541058E-2</v>
      </c>
      <c r="R190" s="6">
        <f t="shared" si="33"/>
        <v>0.17654670208094977</v>
      </c>
      <c r="S190" s="6">
        <f t="shared" si="34"/>
        <v>0.19033013689049083</v>
      </c>
    </row>
    <row r="191" spans="1:19" x14ac:dyDescent="0.25">
      <c r="A191" s="59">
        <v>41289</v>
      </c>
      <c r="B191" s="14" t="s">
        <v>72</v>
      </c>
      <c r="C191" s="4">
        <v>5</v>
      </c>
      <c r="D191" s="180">
        <v>1.7</v>
      </c>
      <c r="F191" s="180">
        <v>83</v>
      </c>
      <c r="G191" s="4">
        <v>64.961200000000005</v>
      </c>
      <c r="H191" s="6">
        <f t="shared" si="26"/>
        <v>2.1642431790580083</v>
      </c>
      <c r="I191" s="21">
        <f t="shared" si="36"/>
        <v>140.59183673036949</v>
      </c>
      <c r="J191" s="34">
        <f t="shared" si="27"/>
        <v>2.2698006922186259E-4</v>
      </c>
      <c r="K191" s="34">
        <f t="shared" si="37"/>
        <v>1.4744897958730145E-2</v>
      </c>
      <c r="L191" s="69">
        <f t="shared" si="35"/>
        <v>0.60144528125594432</v>
      </c>
      <c r="M191" s="69">
        <f t="shared" si="28"/>
        <v>0.47861493825786477</v>
      </c>
      <c r="N191" s="68">
        <f t="shared" si="29"/>
        <v>2.3814156735674734</v>
      </c>
      <c r="O191" s="69">
        <f t="shared" si="30"/>
        <v>1.8950703432084544</v>
      </c>
      <c r="P191" s="68">
        <f t="shared" si="31"/>
        <v>2.3736852814663192</v>
      </c>
      <c r="Q191" s="6">
        <f t="shared" si="32"/>
        <v>0.22973517036377508</v>
      </c>
      <c r="R191" s="6">
        <f t="shared" si="33"/>
        <v>0.73907743385129721</v>
      </c>
      <c r="S191" s="6">
        <f t="shared" si="34"/>
        <v>0.96881260421507231</v>
      </c>
    </row>
    <row r="192" spans="1:19" x14ac:dyDescent="0.25">
      <c r="A192" s="59">
        <v>41289</v>
      </c>
      <c r="B192" s="14" t="s">
        <v>72</v>
      </c>
      <c r="C192" s="4">
        <v>5</v>
      </c>
      <c r="D192" s="180">
        <v>2.2000000000000002</v>
      </c>
      <c r="F192" s="180">
        <v>140</v>
      </c>
      <c r="G192" s="4">
        <v>64.961200000000005</v>
      </c>
      <c r="H192" s="6">
        <f t="shared" si="26"/>
        <v>6.1575216010359934</v>
      </c>
      <c r="I192" s="21">
        <f t="shared" si="36"/>
        <v>399.99999998769658</v>
      </c>
      <c r="J192" s="34">
        <f t="shared" si="27"/>
        <v>3.8013271108436504E-4</v>
      </c>
      <c r="K192" s="34">
        <f t="shared" si="37"/>
        <v>2.4693877550260868E-2</v>
      </c>
      <c r="L192" s="69">
        <f t="shared" si="35"/>
        <v>1.0879872222393692</v>
      </c>
      <c r="M192" s="69">
        <f t="shared" si="28"/>
        <v>0.86579270538136732</v>
      </c>
      <c r="N192" s="68">
        <f t="shared" si="29"/>
        <v>3.2199157337071536</v>
      </c>
      <c r="O192" s="69">
        <f t="shared" si="30"/>
        <v>2.56232747701609</v>
      </c>
      <c r="P192" s="68">
        <f t="shared" si="31"/>
        <v>3.4281201823974574</v>
      </c>
      <c r="Q192" s="6">
        <f t="shared" si="32"/>
        <v>0.41558049858305629</v>
      </c>
      <c r="R192" s="6">
        <f t="shared" si="33"/>
        <v>0.99930771603627511</v>
      </c>
      <c r="S192" s="6">
        <f t="shared" si="34"/>
        <v>1.4148882146193313</v>
      </c>
    </row>
    <row r="193" spans="1:19" x14ac:dyDescent="0.25">
      <c r="A193" s="59">
        <v>41289</v>
      </c>
      <c r="B193" s="14" t="s">
        <v>72</v>
      </c>
      <c r="C193" s="4">
        <v>5</v>
      </c>
      <c r="D193" s="180">
        <v>1.4</v>
      </c>
      <c r="F193" s="180">
        <v>55</v>
      </c>
      <c r="G193" s="4">
        <v>64.961200000000005</v>
      </c>
      <c r="H193" s="6">
        <f t="shared" si="26"/>
        <v>0.9503317777109126</v>
      </c>
      <c r="I193" s="21">
        <f t="shared" si="36"/>
        <v>61.734693875652169</v>
      </c>
      <c r="J193" s="34">
        <f t="shared" si="27"/>
        <v>1.5393804002589983E-4</v>
      </c>
      <c r="K193" s="34">
        <f t="shared" si="37"/>
        <v>9.9999999996924147E-3</v>
      </c>
      <c r="L193" s="69">
        <f t="shared" si="35"/>
        <v>0.38489512077165539</v>
      </c>
      <c r="M193" s="69">
        <f t="shared" si="28"/>
        <v>0.3062897992635279</v>
      </c>
      <c r="N193" s="68">
        <f t="shared" si="29"/>
        <v>1.8974912041414842</v>
      </c>
      <c r="O193" s="69">
        <f t="shared" si="30"/>
        <v>1.5099754937283285</v>
      </c>
      <c r="P193" s="68">
        <f t="shared" si="31"/>
        <v>1.8162652929918564</v>
      </c>
      <c r="Q193" s="6">
        <f t="shared" si="32"/>
        <v>0.14701910364649337</v>
      </c>
      <c r="R193" s="6">
        <f t="shared" si="33"/>
        <v>0.5888904425540481</v>
      </c>
      <c r="S193" s="6">
        <f t="shared" si="34"/>
        <v>0.7359095462005415</v>
      </c>
    </row>
    <row r="194" spans="1:19" x14ac:dyDescent="0.25">
      <c r="A194" s="59">
        <v>41289</v>
      </c>
      <c r="B194" s="14" t="s">
        <v>72</v>
      </c>
      <c r="C194" s="4">
        <v>5</v>
      </c>
      <c r="D194" s="180">
        <v>1.6</v>
      </c>
      <c r="F194" s="180">
        <v>44</v>
      </c>
      <c r="G194" s="4">
        <v>64.961200000000005</v>
      </c>
      <c r="H194" s="6">
        <f t="shared" ref="H194:H257" si="38">((+F194/100)^2)*PI()</f>
        <v>0.60821233773498395</v>
      </c>
      <c r="I194" s="21">
        <f t="shared" si="36"/>
        <v>39.510204080417381</v>
      </c>
      <c r="J194" s="34">
        <f t="shared" ref="J194:J257" si="39">((+D194/200)^2)*PI()</f>
        <v>2.0106192982974675E-4</v>
      </c>
      <c r="K194" s="34">
        <f t="shared" si="37"/>
        <v>1.3061224489394174E-2</v>
      </c>
      <c r="L194" s="69">
        <f t="shared" si="35"/>
        <v>0.52319777907153642</v>
      </c>
      <c r="M194" s="69">
        <f t="shared" ref="M194:M224" si="40">IF(D194&lt;3,795.7747*L194*0.001,64.9612*L194*0.001)</f>
        <v>0.41634755568131826</v>
      </c>
      <c r="N194" s="68">
        <f t="shared" ref="N194:N257" si="41">1.28*(D194^1.17)</f>
        <v>2.2183514371591468</v>
      </c>
      <c r="O194" s="69">
        <f t="shared" ref="O194:O257" si="42">IF(D194&lt;3,795.7747*N194*0.001,64.9612*N194*0.001)</f>
        <v>1.7653079493998891</v>
      </c>
      <c r="P194" s="68">
        <f t="shared" si="31"/>
        <v>2.1816555050812072</v>
      </c>
      <c r="Q194" s="6">
        <f t="shared" si="32"/>
        <v>0.19984682672703274</v>
      </c>
      <c r="R194" s="6">
        <f t="shared" si="33"/>
        <v>0.68847010026595679</v>
      </c>
      <c r="S194" s="6">
        <f t="shared" si="34"/>
        <v>0.88831692699298959</v>
      </c>
    </row>
    <row r="195" spans="1:19" x14ac:dyDescent="0.25">
      <c r="A195" s="59">
        <v>41289</v>
      </c>
      <c r="B195" s="14" t="s">
        <v>72</v>
      </c>
      <c r="C195" s="4">
        <v>5</v>
      </c>
      <c r="D195" s="180">
        <v>0.3</v>
      </c>
      <c r="F195" s="180">
        <v>40</v>
      </c>
      <c r="G195" s="4">
        <v>64.961200000000005</v>
      </c>
      <c r="H195" s="6">
        <f t="shared" si="38"/>
        <v>0.50265482457436694</v>
      </c>
      <c r="I195" s="21">
        <f t="shared" si="36"/>
        <v>32.653061223485444</v>
      </c>
      <c r="J195" s="34">
        <f t="shared" si="39"/>
        <v>7.0685834705770344E-6</v>
      </c>
      <c r="K195" s="34">
        <f t="shared" si="37"/>
        <v>4.5918367345526399E-4</v>
      </c>
      <c r="L195" s="69">
        <f t="shared" si="35"/>
        <v>1.1150537850534816E-2</v>
      </c>
      <c r="M195" s="69">
        <f t="shared" si="40"/>
        <v>8.8733159128479896E-3</v>
      </c>
      <c r="N195" s="68">
        <f t="shared" si="41"/>
        <v>0.31292613611953068</v>
      </c>
      <c r="O195" s="69">
        <f t="shared" si="42"/>
        <v>0.24901870209267873</v>
      </c>
      <c r="P195" s="68">
        <f t="shared" ref="P195:P258" si="43">+M195+O195</f>
        <v>0.25789201800552675</v>
      </c>
      <c r="Q195" s="6">
        <f t="shared" ref="Q195:Q258" si="44">M195*0.48</f>
        <v>4.2591916381670347E-3</v>
      </c>
      <c r="R195" s="6">
        <f t="shared" ref="R195:R258" si="45">O195*0.39</f>
        <v>9.7117293816144715E-2</v>
      </c>
      <c r="S195" s="6">
        <f t="shared" ref="S195:S258" si="46">Q195+R195</f>
        <v>0.10137648545431174</v>
      </c>
    </row>
    <row r="196" spans="1:19" x14ac:dyDescent="0.25">
      <c r="A196" s="59">
        <v>41289</v>
      </c>
      <c r="B196" s="14" t="s">
        <v>72</v>
      </c>
      <c r="C196" s="4">
        <v>5</v>
      </c>
      <c r="D196" s="180">
        <v>4.5</v>
      </c>
      <c r="F196" s="180">
        <v>225</v>
      </c>
      <c r="G196" s="4">
        <v>64.961200000000005</v>
      </c>
      <c r="H196" s="6">
        <f t="shared" si="38"/>
        <v>15.904312808798327</v>
      </c>
      <c r="I196" s="21">
        <f t="shared" si="36"/>
        <v>1033.163265274344</v>
      </c>
      <c r="J196" s="34">
        <f t="shared" si="39"/>
        <v>1.5904312808798326E-3</v>
      </c>
      <c r="K196" s="34">
        <f t="shared" si="37"/>
        <v>0.10331632652743439</v>
      </c>
      <c r="L196" s="69">
        <f t="shared" si="35"/>
        <v>5.6380590590289899</v>
      </c>
      <c r="M196" s="69">
        <f t="shared" si="40"/>
        <v>0.36625508214539404</v>
      </c>
      <c r="N196" s="68">
        <f t="shared" si="41"/>
        <v>7.4382130025037601</v>
      </c>
      <c r="O196" s="69">
        <f t="shared" si="42"/>
        <v>0.4831952424982473</v>
      </c>
      <c r="P196" s="68">
        <f t="shared" si="43"/>
        <v>0.84945032464364134</v>
      </c>
      <c r="Q196" s="6">
        <f t="shared" si="44"/>
        <v>0.17580243942978913</v>
      </c>
      <c r="R196" s="6">
        <f t="shared" si="45"/>
        <v>0.18844614457431647</v>
      </c>
      <c r="S196" s="6">
        <f t="shared" si="46"/>
        <v>0.36424858400410559</v>
      </c>
    </row>
    <row r="197" spans="1:19" x14ac:dyDescent="0.25">
      <c r="A197" s="59">
        <v>41289</v>
      </c>
      <c r="B197" s="14" t="s">
        <v>72</v>
      </c>
      <c r="C197" s="4">
        <v>5</v>
      </c>
      <c r="D197" s="180">
        <v>4.5</v>
      </c>
      <c r="F197" s="180">
        <v>182</v>
      </c>
      <c r="G197" s="4">
        <v>64.961200000000005</v>
      </c>
      <c r="H197" s="6">
        <f t="shared" si="38"/>
        <v>10.406211505750832</v>
      </c>
      <c r="I197" s="21">
        <f t="shared" si="36"/>
        <v>675.99999997920736</v>
      </c>
      <c r="J197" s="34">
        <f t="shared" si="39"/>
        <v>1.5904312808798326E-3</v>
      </c>
      <c r="K197" s="34">
        <f t="shared" si="37"/>
        <v>0.10331632652743439</v>
      </c>
      <c r="L197" s="69">
        <f t="shared" si="35"/>
        <v>5.6380590590289899</v>
      </c>
      <c r="M197" s="69">
        <f t="shared" si="40"/>
        <v>0.36625508214539404</v>
      </c>
      <c r="N197" s="68">
        <f t="shared" si="41"/>
        <v>7.4382130025037601</v>
      </c>
      <c r="O197" s="69">
        <f t="shared" si="42"/>
        <v>0.4831952424982473</v>
      </c>
      <c r="P197" s="68">
        <f t="shared" si="43"/>
        <v>0.84945032464364134</v>
      </c>
      <c r="Q197" s="6">
        <f t="shared" si="44"/>
        <v>0.17580243942978913</v>
      </c>
      <c r="R197" s="6">
        <f t="shared" si="45"/>
        <v>0.18844614457431647</v>
      </c>
      <c r="S197" s="6">
        <f t="shared" si="46"/>
        <v>0.36424858400410559</v>
      </c>
    </row>
    <row r="198" spans="1:19" x14ac:dyDescent="0.25">
      <c r="A198" s="59">
        <v>41289</v>
      </c>
      <c r="B198" s="14" t="s">
        <v>72</v>
      </c>
      <c r="C198" s="4">
        <v>5</v>
      </c>
      <c r="D198" s="180">
        <v>2.1</v>
      </c>
      <c r="F198" s="180">
        <v>78</v>
      </c>
      <c r="G198" s="4">
        <v>64.961200000000005</v>
      </c>
      <c r="H198" s="6">
        <f t="shared" si="38"/>
        <v>1.9113449704440304</v>
      </c>
      <c r="I198" s="21">
        <f t="shared" si="36"/>
        <v>124.1632653023034</v>
      </c>
      <c r="J198" s="34">
        <f t="shared" si="39"/>
        <v>3.4636059005827474E-4</v>
      </c>
      <c r="K198" s="34">
        <f t="shared" si="37"/>
        <v>2.2499999999307938E-2</v>
      </c>
      <c r="L198" s="69">
        <f t="shared" si="35"/>
        <v>0.97763380474082628</v>
      </c>
      <c r="M198" s="69">
        <f t="shared" si="40"/>
        <v>0.77797624767748974</v>
      </c>
      <c r="N198" s="68">
        <f t="shared" si="41"/>
        <v>3.049344871338687</v>
      </c>
      <c r="O198" s="69">
        <f t="shared" si="42"/>
        <v>2.4265915001860825</v>
      </c>
      <c r="P198" s="68">
        <f t="shared" si="43"/>
        <v>3.2045677478635723</v>
      </c>
      <c r="Q198" s="6">
        <f t="shared" si="44"/>
        <v>0.37342859888519508</v>
      </c>
      <c r="R198" s="6">
        <f t="shared" si="45"/>
        <v>0.94637068507257216</v>
      </c>
      <c r="S198" s="6">
        <f t="shared" si="46"/>
        <v>1.3197992839577672</v>
      </c>
    </row>
    <row r="199" spans="1:19" x14ac:dyDescent="0.25">
      <c r="A199" s="59">
        <v>41289</v>
      </c>
      <c r="B199" s="14" t="s">
        <v>72</v>
      </c>
      <c r="C199" s="4">
        <v>5</v>
      </c>
      <c r="D199" s="180">
        <v>0.3</v>
      </c>
      <c r="F199" s="180">
        <v>12</v>
      </c>
      <c r="G199" s="4">
        <v>64.961200000000005</v>
      </c>
      <c r="H199" s="6">
        <f t="shared" si="38"/>
        <v>4.5238934211693019E-2</v>
      </c>
      <c r="I199" s="21">
        <f t="shared" si="36"/>
        <v>2.9387755101136896</v>
      </c>
      <c r="J199" s="34">
        <f t="shared" si="39"/>
        <v>7.0685834705770344E-6</v>
      </c>
      <c r="K199" s="34">
        <f t="shared" si="37"/>
        <v>4.5918367345526399E-4</v>
      </c>
      <c r="L199" s="69">
        <f t="shared" ref="L199:L262" si="47">0.17758*(D199^2.299)</f>
        <v>1.1150537850534816E-2</v>
      </c>
      <c r="M199" s="69">
        <f t="shared" si="40"/>
        <v>8.8733159128479896E-3</v>
      </c>
      <c r="N199" s="68">
        <f t="shared" si="41"/>
        <v>0.31292613611953068</v>
      </c>
      <c r="O199" s="69">
        <f t="shared" si="42"/>
        <v>0.24901870209267873</v>
      </c>
      <c r="P199" s="68">
        <f t="shared" si="43"/>
        <v>0.25789201800552675</v>
      </c>
      <c r="Q199" s="6">
        <f t="shared" si="44"/>
        <v>4.2591916381670347E-3</v>
      </c>
      <c r="R199" s="6">
        <f t="shared" si="45"/>
        <v>9.7117293816144715E-2</v>
      </c>
      <c r="S199" s="6">
        <f t="shared" si="46"/>
        <v>0.10137648545431174</v>
      </c>
    </row>
    <row r="200" spans="1:19" x14ac:dyDescent="0.25">
      <c r="A200" s="59">
        <v>41289</v>
      </c>
      <c r="B200" s="14" t="s">
        <v>72</v>
      </c>
      <c r="C200" s="4">
        <v>5</v>
      </c>
      <c r="D200" s="180">
        <v>0.8</v>
      </c>
      <c r="F200" s="180">
        <v>22</v>
      </c>
      <c r="G200" s="4">
        <v>64.961200000000005</v>
      </c>
      <c r="H200" s="6">
        <f t="shared" si="38"/>
        <v>0.15205308443374599</v>
      </c>
      <c r="I200" s="21">
        <f t="shared" si="36"/>
        <v>9.8775510201043453</v>
      </c>
      <c r="J200" s="34">
        <f t="shared" si="39"/>
        <v>5.0265482457436686E-5</v>
      </c>
      <c r="K200" s="34">
        <f t="shared" si="37"/>
        <v>3.2653061223485436E-3</v>
      </c>
      <c r="L200" s="69">
        <f t="shared" si="47"/>
        <v>0.10631582943822253</v>
      </c>
      <c r="M200" s="69">
        <f t="shared" si="40"/>
        <v>8.460344727645272E-2</v>
      </c>
      <c r="N200" s="68">
        <f t="shared" si="41"/>
        <v>0.98588271958712526</v>
      </c>
      <c r="O200" s="69">
        <f t="shared" si="42"/>
        <v>0.78454052541462871</v>
      </c>
      <c r="P200" s="68">
        <f t="shared" si="43"/>
        <v>0.86914397269108146</v>
      </c>
      <c r="Q200" s="6">
        <f t="shared" si="44"/>
        <v>4.0609654692697304E-2</v>
      </c>
      <c r="R200" s="6">
        <f t="shared" si="45"/>
        <v>0.3059708049117052</v>
      </c>
      <c r="S200" s="6">
        <f t="shared" si="46"/>
        <v>0.34658045960440248</v>
      </c>
    </row>
    <row r="201" spans="1:19" x14ac:dyDescent="0.25">
      <c r="A201" s="59">
        <v>41289</v>
      </c>
      <c r="B201" s="14" t="s">
        <v>72</v>
      </c>
      <c r="C201" s="4">
        <v>5</v>
      </c>
      <c r="D201" s="180">
        <v>2</v>
      </c>
      <c r="F201" s="180">
        <v>165</v>
      </c>
      <c r="G201" s="4">
        <v>64.961200000000005</v>
      </c>
      <c r="H201" s="6">
        <f t="shared" si="38"/>
        <v>8.55298599939821</v>
      </c>
      <c r="I201" s="21">
        <f t="shared" si="36"/>
        <v>555.6122448808693</v>
      </c>
      <c r="J201" s="34">
        <f t="shared" si="39"/>
        <v>3.1415926535897931E-4</v>
      </c>
      <c r="K201" s="34">
        <f t="shared" si="37"/>
        <v>2.0408163264678401E-2</v>
      </c>
      <c r="L201" s="69">
        <f t="shared" si="47"/>
        <v>0.87390054800363282</v>
      </c>
      <c r="M201" s="69">
        <f t="shared" si="40"/>
        <v>0.69542794641742656</v>
      </c>
      <c r="N201" s="68">
        <f t="shared" si="41"/>
        <v>2.880149720803352</v>
      </c>
      <c r="O201" s="69">
        <f t="shared" si="42"/>
        <v>2.2919502800273714</v>
      </c>
      <c r="P201" s="68">
        <f t="shared" si="43"/>
        <v>2.9873782264447981</v>
      </c>
      <c r="Q201" s="6">
        <f t="shared" si="44"/>
        <v>0.33380541428036475</v>
      </c>
      <c r="R201" s="6">
        <f t="shared" si="45"/>
        <v>0.89386060921067489</v>
      </c>
      <c r="S201" s="6">
        <f t="shared" si="46"/>
        <v>1.2276660234910397</v>
      </c>
    </row>
    <row r="202" spans="1:19" x14ac:dyDescent="0.25">
      <c r="A202" s="59">
        <v>41289</v>
      </c>
      <c r="B202" s="14" t="s">
        <v>72</v>
      </c>
      <c r="C202" s="4">
        <v>5</v>
      </c>
      <c r="D202" s="180">
        <v>0.3</v>
      </c>
      <c r="F202" s="180">
        <v>12</v>
      </c>
      <c r="G202" s="4">
        <v>64.961200000000005</v>
      </c>
      <c r="H202" s="6">
        <f t="shared" si="38"/>
        <v>4.5238934211693019E-2</v>
      </c>
      <c r="I202" s="21">
        <f t="shared" si="36"/>
        <v>2.9387755101136896</v>
      </c>
      <c r="J202" s="34">
        <f t="shared" si="39"/>
        <v>7.0685834705770344E-6</v>
      </c>
      <c r="K202" s="34">
        <f t="shared" si="37"/>
        <v>4.5918367345526399E-4</v>
      </c>
      <c r="L202" s="69">
        <f t="shared" si="47"/>
        <v>1.1150537850534816E-2</v>
      </c>
      <c r="M202" s="69">
        <f t="shared" si="40"/>
        <v>8.8733159128479896E-3</v>
      </c>
      <c r="N202" s="68">
        <f t="shared" si="41"/>
        <v>0.31292613611953068</v>
      </c>
      <c r="O202" s="69">
        <f t="shared" si="42"/>
        <v>0.24901870209267873</v>
      </c>
      <c r="P202" s="68">
        <f t="shared" si="43"/>
        <v>0.25789201800552675</v>
      </c>
      <c r="Q202" s="6">
        <f t="shared" si="44"/>
        <v>4.2591916381670347E-3</v>
      </c>
      <c r="R202" s="6">
        <f t="shared" si="45"/>
        <v>9.7117293816144715E-2</v>
      </c>
      <c r="S202" s="6">
        <f t="shared" si="46"/>
        <v>0.10137648545431174</v>
      </c>
    </row>
    <row r="203" spans="1:19" x14ac:dyDescent="0.25">
      <c r="A203" s="59">
        <v>41289</v>
      </c>
      <c r="B203" s="14" t="s">
        <v>72</v>
      </c>
      <c r="C203" s="4">
        <v>5</v>
      </c>
      <c r="D203" s="180">
        <v>4.5</v>
      </c>
      <c r="F203" s="180">
        <v>120</v>
      </c>
      <c r="G203" s="4">
        <v>64.961200000000005</v>
      </c>
      <c r="H203" s="6">
        <f t="shared" si="38"/>
        <v>4.5238934211693023</v>
      </c>
      <c r="I203" s="21">
        <f t="shared" si="36"/>
        <v>293.87755101136895</v>
      </c>
      <c r="J203" s="34">
        <f t="shared" si="39"/>
        <v>1.5904312808798326E-3</v>
      </c>
      <c r="K203" s="34">
        <f t="shared" si="37"/>
        <v>0.10331632652743439</v>
      </c>
      <c r="L203" s="69">
        <f t="shared" si="47"/>
        <v>5.6380590590289899</v>
      </c>
      <c r="M203" s="69">
        <f t="shared" si="40"/>
        <v>0.36625508214539404</v>
      </c>
      <c r="N203" s="68">
        <f t="shared" si="41"/>
        <v>7.4382130025037601</v>
      </c>
      <c r="O203" s="69">
        <f t="shared" si="42"/>
        <v>0.4831952424982473</v>
      </c>
      <c r="P203" s="68">
        <f t="shared" si="43"/>
        <v>0.84945032464364134</v>
      </c>
      <c r="Q203" s="6">
        <f t="shared" si="44"/>
        <v>0.17580243942978913</v>
      </c>
      <c r="R203" s="6">
        <f t="shared" si="45"/>
        <v>0.18844614457431647</v>
      </c>
      <c r="S203" s="6">
        <f t="shared" si="46"/>
        <v>0.36424858400410559</v>
      </c>
    </row>
    <row r="204" spans="1:19" x14ac:dyDescent="0.25">
      <c r="A204" s="59">
        <v>41289</v>
      </c>
      <c r="B204" s="14" t="s">
        <v>72</v>
      </c>
      <c r="C204" s="4">
        <v>5</v>
      </c>
      <c r="D204" s="180">
        <v>3.5</v>
      </c>
      <c r="F204" s="180">
        <v>136</v>
      </c>
      <c r="G204" s="4">
        <v>64.961200000000005</v>
      </c>
      <c r="H204" s="6">
        <f t="shared" si="38"/>
        <v>5.8106897720796828</v>
      </c>
      <c r="I204" s="21">
        <f t="shared" si="36"/>
        <v>377.46938774349178</v>
      </c>
      <c r="J204" s="34">
        <f t="shared" si="39"/>
        <v>9.6211275016187424E-4</v>
      </c>
      <c r="K204" s="34">
        <f t="shared" si="37"/>
        <v>6.2499999998077607E-2</v>
      </c>
      <c r="L204" s="69">
        <f t="shared" si="47"/>
        <v>3.1637815247608514</v>
      </c>
      <c r="M204" s="69">
        <f t="shared" si="40"/>
        <v>0.20552304438629462</v>
      </c>
      <c r="N204" s="68">
        <f t="shared" si="41"/>
        <v>5.5433152983182508</v>
      </c>
      <c r="O204" s="69">
        <f t="shared" si="42"/>
        <v>0.3601004137571116</v>
      </c>
      <c r="P204" s="68">
        <f t="shared" si="43"/>
        <v>0.5656234581434062</v>
      </c>
      <c r="Q204" s="6">
        <f t="shared" si="44"/>
        <v>9.8651061305421409E-2</v>
      </c>
      <c r="R204" s="6">
        <f t="shared" si="45"/>
        <v>0.14043916136527354</v>
      </c>
      <c r="S204" s="6">
        <f t="shared" si="46"/>
        <v>0.23909022267069496</v>
      </c>
    </row>
    <row r="205" spans="1:19" x14ac:dyDescent="0.25">
      <c r="A205" s="59">
        <v>41289</v>
      </c>
      <c r="B205" s="14" t="s">
        <v>72</v>
      </c>
      <c r="C205" s="4">
        <v>5</v>
      </c>
      <c r="D205" s="180">
        <v>1.9</v>
      </c>
      <c r="F205" s="180">
        <v>140</v>
      </c>
      <c r="G205" s="4">
        <v>64.961200000000005</v>
      </c>
      <c r="H205" s="6">
        <f t="shared" si="38"/>
        <v>6.1575216010359934</v>
      </c>
      <c r="I205" s="21">
        <f t="shared" si="36"/>
        <v>399.99999998769658</v>
      </c>
      <c r="J205" s="34">
        <f t="shared" si="39"/>
        <v>2.835287369864788E-4</v>
      </c>
      <c r="K205" s="34">
        <f t="shared" si="37"/>
        <v>1.8418367346372255E-2</v>
      </c>
      <c r="L205" s="69">
        <f t="shared" si="47"/>
        <v>0.77669154992970613</v>
      </c>
      <c r="M205" s="69">
        <f t="shared" si="40"/>
        <v>0.61807148513784693</v>
      </c>
      <c r="N205" s="68">
        <f t="shared" si="41"/>
        <v>2.7123871783139122</v>
      </c>
      <c r="O205" s="69">
        <f t="shared" si="42"/>
        <v>2.1584490931066003</v>
      </c>
      <c r="P205" s="68">
        <f t="shared" si="43"/>
        <v>2.7765205782444471</v>
      </c>
      <c r="Q205" s="6">
        <f t="shared" si="44"/>
        <v>0.29667431286616652</v>
      </c>
      <c r="R205" s="6">
        <f t="shared" si="45"/>
        <v>0.84179514631157415</v>
      </c>
      <c r="S205" s="6">
        <f t="shared" si="46"/>
        <v>1.1384694591777407</v>
      </c>
    </row>
    <row r="206" spans="1:19" x14ac:dyDescent="0.25">
      <c r="A206" s="59">
        <v>41289</v>
      </c>
      <c r="B206" s="14" t="s">
        <v>72</v>
      </c>
      <c r="C206" s="4">
        <v>5</v>
      </c>
      <c r="D206" s="180">
        <v>1.8</v>
      </c>
      <c r="F206" s="180">
        <v>39</v>
      </c>
      <c r="G206" s="4">
        <v>64.961200000000005</v>
      </c>
      <c r="H206" s="6">
        <f t="shared" si="38"/>
        <v>0.4778362426110076</v>
      </c>
      <c r="I206" s="21">
        <f t="shared" si="36"/>
        <v>31.04081632557585</v>
      </c>
      <c r="J206" s="34">
        <f t="shared" si="39"/>
        <v>2.5446900494077327E-4</v>
      </c>
      <c r="K206" s="34">
        <f t="shared" si="37"/>
        <v>1.6530612244389505E-2</v>
      </c>
      <c r="L206" s="69">
        <f t="shared" si="47"/>
        <v>0.68590748301013704</v>
      </c>
      <c r="M206" s="69">
        <f t="shared" si="40"/>
        <v>0.54582782152014697</v>
      </c>
      <c r="N206" s="68">
        <f t="shared" si="41"/>
        <v>2.5461196030223361</v>
      </c>
      <c r="O206" s="69">
        <f t="shared" si="42"/>
        <v>2.0261375632592187</v>
      </c>
      <c r="P206" s="68">
        <f t="shared" si="43"/>
        <v>2.5719653847793658</v>
      </c>
      <c r="Q206" s="6">
        <f t="shared" si="44"/>
        <v>0.26199735432967053</v>
      </c>
      <c r="R206" s="6">
        <f t="shared" si="45"/>
        <v>0.79019364967109529</v>
      </c>
      <c r="S206" s="6">
        <f t="shared" si="46"/>
        <v>1.0521910040007658</v>
      </c>
    </row>
    <row r="207" spans="1:19" x14ac:dyDescent="0.25">
      <c r="A207" s="59">
        <v>41289</v>
      </c>
      <c r="B207" s="14" t="s">
        <v>72</v>
      </c>
      <c r="C207" s="4">
        <v>5</v>
      </c>
      <c r="D207" s="180">
        <v>0.8</v>
      </c>
      <c r="F207" s="180">
        <v>29</v>
      </c>
      <c r="G207" s="4">
        <v>64.961200000000005</v>
      </c>
      <c r="H207" s="6">
        <f t="shared" si="38"/>
        <v>0.26420794216690158</v>
      </c>
      <c r="I207" s="21">
        <f t="shared" si="36"/>
        <v>17.163265305594532</v>
      </c>
      <c r="J207" s="34">
        <f t="shared" si="39"/>
        <v>5.0265482457436686E-5</v>
      </c>
      <c r="K207" s="34">
        <f t="shared" si="37"/>
        <v>3.2653061223485436E-3</v>
      </c>
      <c r="L207" s="69">
        <f t="shared" si="47"/>
        <v>0.10631582943822253</v>
      </c>
      <c r="M207" s="69">
        <f t="shared" si="40"/>
        <v>8.460344727645272E-2</v>
      </c>
      <c r="N207" s="68">
        <f t="shared" si="41"/>
        <v>0.98588271958712526</v>
      </c>
      <c r="O207" s="69">
        <f t="shared" si="42"/>
        <v>0.78454052541462871</v>
      </c>
      <c r="P207" s="68">
        <f t="shared" si="43"/>
        <v>0.86914397269108146</v>
      </c>
      <c r="Q207" s="6">
        <f t="shared" si="44"/>
        <v>4.0609654692697304E-2</v>
      </c>
      <c r="R207" s="6">
        <f t="shared" si="45"/>
        <v>0.3059708049117052</v>
      </c>
      <c r="S207" s="6">
        <f t="shared" si="46"/>
        <v>0.34658045960440248</v>
      </c>
    </row>
    <row r="208" spans="1:19" x14ac:dyDescent="0.25">
      <c r="A208" s="59">
        <v>41289</v>
      </c>
      <c r="B208" s="14" t="s">
        <v>72</v>
      </c>
      <c r="C208" s="4">
        <v>5</v>
      </c>
      <c r="D208" s="180">
        <v>0.4</v>
      </c>
      <c r="F208" s="180">
        <v>38</v>
      </c>
      <c r="G208" s="4">
        <v>64.961200000000005</v>
      </c>
      <c r="H208" s="6">
        <f t="shared" si="38"/>
        <v>0.45364597917836613</v>
      </c>
      <c r="I208" s="21">
        <f t="shared" si="36"/>
        <v>29.469387754195608</v>
      </c>
      <c r="J208" s="34">
        <f t="shared" si="39"/>
        <v>1.2566370614359172E-5</v>
      </c>
      <c r="K208" s="34">
        <f t="shared" si="37"/>
        <v>8.1632653058713589E-4</v>
      </c>
      <c r="L208" s="69">
        <f t="shared" si="47"/>
        <v>2.1603791226322788E-2</v>
      </c>
      <c r="M208" s="69">
        <f t="shared" si="40"/>
        <v>1.7191750481989652E-2</v>
      </c>
      <c r="N208" s="68">
        <f t="shared" si="41"/>
        <v>0.43814731989680517</v>
      </c>
      <c r="O208" s="69">
        <f t="shared" si="42"/>
        <v>0.34866655204668418</v>
      </c>
      <c r="P208" s="68">
        <f t="shared" si="43"/>
        <v>0.36585830252867385</v>
      </c>
      <c r="Q208" s="6">
        <f t="shared" si="44"/>
        <v>8.2520402313550328E-3</v>
      </c>
      <c r="R208" s="6">
        <f t="shared" si="45"/>
        <v>0.13597995529820683</v>
      </c>
      <c r="S208" s="6">
        <f t="shared" si="46"/>
        <v>0.14423199552956187</v>
      </c>
    </row>
    <row r="209" spans="1:19" x14ac:dyDescent="0.25">
      <c r="A209" s="59">
        <v>41289</v>
      </c>
      <c r="B209" s="14" t="s">
        <v>72</v>
      </c>
      <c r="C209" s="4">
        <v>5</v>
      </c>
      <c r="D209" s="180">
        <v>2.9</v>
      </c>
      <c r="F209" s="180">
        <v>144</v>
      </c>
      <c r="G209" s="4">
        <v>64.961200000000005</v>
      </c>
      <c r="H209" s="6">
        <f t="shared" si="38"/>
        <v>6.5144065264837945</v>
      </c>
      <c r="I209" s="21">
        <f t="shared" si="36"/>
        <v>423.18367345637125</v>
      </c>
      <c r="J209" s="34">
        <f t="shared" si="39"/>
        <v>6.6051985541725389E-4</v>
      </c>
      <c r="K209" s="34">
        <f t="shared" si="37"/>
        <v>4.2908163263986325E-2</v>
      </c>
      <c r="L209" s="69">
        <f t="shared" si="47"/>
        <v>2.0532746665169008</v>
      </c>
      <c r="M209" s="69">
        <f t="shared" si="40"/>
        <v>1.6339440317650871</v>
      </c>
      <c r="N209" s="68">
        <f t="shared" si="41"/>
        <v>4.4485208168488608</v>
      </c>
      <c r="O209" s="69">
        <f t="shared" si="42"/>
        <v>3.5400203184716577</v>
      </c>
      <c r="P209" s="68">
        <f t="shared" si="43"/>
        <v>5.1739643502367443</v>
      </c>
      <c r="Q209" s="6">
        <f t="shared" si="44"/>
        <v>0.78429313524724176</v>
      </c>
      <c r="R209" s="6">
        <f t="shared" si="45"/>
        <v>1.3806079242039466</v>
      </c>
      <c r="S209" s="6">
        <f t="shared" si="46"/>
        <v>2.1649010594511884</v>
      </c>
    </row>
    <row r="210" spans="1:19" x14ac:dyDescent="0.25">
      <c r="A210" s="59">
        <v>41289</v>
      </c>
      <c r="B210" s="14" t="s">
        <v>72</v>
      </c>
      <c r="C210" s="4">
        <v>5</v>
      </c>
      <c r="D210" s="180">
        <v>1.4</v>
      </c>
      <c r="F210" s="180">
        <v>54</v>
      </c>
      <c r="G210" s="4">
        <v>64.961200000000005</v>
      </c>
      <c r="H210" s="6">
        <f t="shared" si="38"/>
        <v>0.91608841778678374</v>
      </c>
      <c r="I210" s="21">
        <f t="shared" si="36"/>
        <v>59.510204079802222</v>
      </c>
      <c r="J210" s="34">
        <f t="shared" si="39"/>
        <v>1.5393804002589983E-4</v>
      </c>
      <c r="K210" s="34">
        <f t="shared" si="37"/>
        <v>9.9999999996924147E-3</v>
      </c>
      <c r="L210" s="69">
        <f t="shared" si="47"/>
        <v>0.38489512077165539</v>
      </c>
      <c r="M210" s="69">
        <f t="shared" si="40"/>
        <v>0.3062897992635279</v>
      </c>
      <c r="N210" s="68">
        <f t="shared" si="41"/>
        <v>1.8974912041414842</v>
      </c>
      <c r="O210" s="69">
        <f t="shared" si="42"/>
        <v>1.5099754937283285</v>
      </c>
      <c r="P210" s="68">
        <f t="shared" si="43"/>
        <v>1.8162652929918564</v>
      </c>
      <c r="Q210" s="6">
        <f t="shared" si="44"/>
        <v>0.14701910364649337</v>
      </c>
      <c r="R210" s="6">
        <f t="shared" si="45"/>
        <v>0.5888904425540481</v>
      </c>
      <c r="S210" s="6">
        <f t="shared" si="46"/>
        <v>0.7359095462005415</v>
      </c>
    </row>
    <row r="211" spans="1:19" x14ac:dyDescent="0.25">
      <c r="A211" s="59">
        <v>41289</v>
      </c>
      <c r="B211" s="14" t="s">
        <v>72</v>
      </c>
      <c r="C211" s="4">
        <v>5</v>
      </c>
      <c r="D211" s="180">
        <v>2.2999999999999998</v>
      </c>
      <c r="F211" s="180">
        <v>94</v>
      </c>
      <c r="G211" s="4">
        <v>64.961200000000005</v>
      </c>
      <c r="H211" s="6">
        <f t="shared" si="38"/>
        <v>2.7759112687119409</v>
      </c>
      <c r="I211" s="21">
        <f t="shared" si="36"/>
        <v>180.32653060669833</v>
      </c>
      <c r="J211" s="34">
        <f t="shared" si="39"/>
        <v>4.154756284372501E-4</v>
      </c>
      <c r="K211" s="34">
        <f t="shared" si="37"/>
        <v>2.6989795917537182E-2</v>
      </c>
      <c r="L211" s="69">
        <f t="shared" si="47"/>
        <v>1.205053550555077</v>
      </c>
      <c r="M211" s="69">
        <f t="shared" si="40"/>
        <v>0.95895112767690127</v>
      </c>
      <c r="N211" s="68">
        <f t="shared" si="41"/>
        <v>3.3918101680836426</v>
      </c>
      <c r="O211" s="69">
        <f t="shared" si="42"/>
        <v>2.6991167189637104</v>
      </c>
      <c r="P211" s="68">
        <f t="shared" si="43"/>
        <v>3.6580678466406118</v>
      </c>
      <c r="Q211" s="6">
        <f t="shared" si="44"/>
        <v>0.4602965412849126</v>
      </c>
      <c r="R211" s="6">
        <f t="shared" si="45"/>
        <v>1.0526555203958472</v>
      </c>
      <c r="S211" s="6">
        <f t="shared" si="46"/>
        <v>1.5129520616807599</v>
      </c>
    </row>
    <row r="212" spans="1:19" x14ac:dyDescent="0.25">
      <c r="A212" s="59">
        <v>41289</v>
      </c>
      <c r="B212" s="14" t="s">
        <v>72</v>
      </c>
      <c r="C212" s="4">
        <v>5</v>
      </c>
      <c r="D212" s="180">
        <v>1.2</v>
      </c>
      <c r="F212" s="180">
        <v>35</v>
      </c>
      <c r="G212" s="4">
        <v>64.961200000000005</v>
      </c>
      <c r="H212" s="6">
        <f t="shared" si="38"/>
        <v>0.38484510006474959</v>
      </c>
      <c r="I212" s="21">
        <f t="shared" si="36"/>
        <v>24.999999999231036</v>
      </c>
      <c r="J212" s="34">
        <f t="shared" si="39"/>
        <v>1.1309733552923255E-4</v>
      </c>
      <c r="K212" s="34">
        <f t="shared" si="37"/>
        <v>7.3469387752842239E-3</v>
      </c>
      <c r="L212" s="69">
        <f t="shared" si="47"/>
        <v>0.27004226145939869</v>
      </c>
      <c r="M212" s="69">
        <f t="shared" si="40"/>
        <v>0.2148927996001746</v>
      </c>
      <c r="N212" s="68">
        <f t="shared" si="41"/>
        <v>1.5843532808757497</v>
      </c>
      <c r="O212" s="69">
        <f t="shared" si="42"/>
        <v>1.2607882567829156</v>
      </c>
      <c r="P212" s="68">
        <f t="shared" si="43"/>
        <v>1.4756810563830902</v>
      </c>
      <c r="Q212" s="6">
        <f t="shared" si="44"/>
        <v>0.1031485438080838</v>
      </c>
      <c r="R212" s="6">
        <f t="shared" si="45"/>
        <v>0.49170742014533708</v>
      </c>
      <c r="S212" s="6">
        <f t="shared" si="46"/>
        <v>0.59485596395342089</v>
      </c>
    </row>
    <row r="213" spans="1:19" x14ac:dyDescent="0.25">
      <c r="A213" s="59">
        <v>41289</v>
      </c>
      <c r="B213" s="14" t="s">
        <v>72</v>
      </c>
      <c r="C213" s="4">
        <v>5</v>
      </c>
      <c r="D213" s="180">
        <v>2.4</v>
      </c>
      <c r="F213" s="180">
        <v>120</v>
      </c>
      <c r="G213" s="4">
        <v>64.961200000000005</v>
      </c>
      <c r="H213" s="6">
        <f t="shared" si="38"/>
        <v>4.5238934211693023</v>
      </c>
      <c r="I213" s="21">
        <f t="shared" si="36"/>
        <v>293.87755101136895</v>
      </c>
      <c r="J213" s="34">
        <f t="shared" si="39"/>
        <v>4.523893421169302E-4</v>
      </c>
      <c r="K213" s="34">
        <f t="shared" si="37"/>
        <v>2.9387755101136896E-2</v>
      </c>
      <c r="L213" s="69">
        <f t="shared" si="47"/>
        <v>1.3289226279620943</v>
      </c>
      <c r="M213" s="69">
        <f t="shared" si="40"/>
        <v>1.0575230055897473</v>
      </c>
      <c r="N213" s="68">
        <f t="shared" si="41"/>
        <v>3.5649802027876287</v>
      </c>
      <c r="O213" s="69">
        <f t="shared" si="42"/>
        <v>2.8369210513792646</v>
      </c>
      <c r="P213" s="68">
        <f t="shared" si="43"/>
        <v>3.8944440569690117</v>
      </c>
      <c r="Q213" s="6">
        <f t="shared" si="44"/>
        <v>0.50761104268307866</v>
      </c>
      <c r="R213" s="6">
        <f t="shared" si="45"/>
        <v>1.1063992100379132</v>
      </c>
      <c r="S213" s="6">
        <f t="shared" si="46"/>
        <v>1.6140102527209919</v>
      </c>
    </row>
    <row r="214" spans="1:19" x14ac:dyDescent="0.25">
      <c r="A214" s="59">
        <v>41289</v>
      </c>
      <c r="B214" s="14" t="s">
        <v>72</v>
      </c>
      <c r="C214" s="4">
        <v>5</v>
      </c>
      <c r="D214" s="180">
        <v>4</v>
      </c>
      <c r="F214" s="180">
        <v>220</v>
      </c>
      <c r="G214" s="4">
        <v>64.961200000000005</v>
      </c>
      <c r="H214" s="6">
        <f t="shared" si="38"/>
        <v>15.205308443374602</v>
      </c>
      <c r="I214" s="21">
        <f t="shared" si="36"/>
        <v>987.75510201043471</v>
      </c>
      <c r="J214" s="34">
        <f t="shared" si="39"/>
        <v>1.2566370614359172E-3</v>
      </c>
      <c r="K214" s="34">
        <f t="shared" si="37"/>
        <v>8.1632653058713603E-2</v>
      </c>
      <c r="L214" s="69">
        <f t="shared" si="47"/>
        <v>4.3006091215286046</v>
      </c>
      <c r="M214" s="69">
        <f t="shared" si="40"/>
        <v>0.27937272926544404</v>
      </c>
      <c r="N214" s="68">
        <f t="shared" si="41"/>
        <v>6.4806737611278331</v>
      </c>
      <c r="O214" s="69">
        <f t="shared" si="42"/>
        <v>0.42099234433137744</v>
      </c>
      <c r="P214" s="68">
        <f t="shared" si="43"/>
        <v>0.70036507359682143</v>
      </c>
      <c r="Q214" s="6">
        <f t="shared" si="44"/>
        <v>0.13409891004741314</v>
      </c>
      <c r="R214" s="6">
        <f t="shared" si="45"/>
        <v>0.16418701428923721</v>
      </c>
      <c r="S214" s="6">
        <f t="shared" si="46"/>
        <v>0.29828592433665035</v>
      </c>
    </row>
    <row r="215" spans="1:19" x14ac:dyDescent="0.25">
      <c r="A215" s="59">
        <v>41289</v>
      </c>
      <c r="B215" s="14" t="s">
        <v>72</v>
      </c>
      <c r="C215" s="4">
        <v>5</v>
      </c>
      <c r="D215" s="180">
        <v>2.5</v>
      </c>
      <c r="F215" s="180">
        <v>100</v>
      </c>
      <c r="G215" s="4">
        <v>64.961200000000005</v>
      </c>
      <c r="H215" s="6">
        <f t="shared" si="38"/>
        <v>3.1415926535897931</v>
      </c>
      <c r="I215" s="21">
        <f t="shared" si="36"/>
        <v>204.08163264678399</v>
      </c>
      <c r="J215" s="34">
        <f t="shared" si="39"/>
        <v>4.9087385212340522E-4</v>
      </c>
      <c r="K215" s="34">
        <f t="shared" si="37"/>
        <v>3.1887755101060004E-2</v>
      </c>
      <c r="L215" s="69">
        <f t="shared" si="47"/>
        <v>1.4596815933666829</v>
      </c>
      <c r="M215" s="69">
        <f t="shared" si="40"/>
        <v>1.1615776820568942</v>
      </c>
      <c r="N215" s="68">
        <f t="shared" si="41"/>
        <v>3.7393815404049149</v>
      </c>
      <c r="O215" s="69">
        <f t="shared" si="42"/>
        <v>2.9757052235012593</v>
      </c>
      <c r="P215" s="68">
        <f t="shared" si="43"/>
        <v>4.1372829055581537</v>
      </c>
      <c r="Q215" s="6">
        <f t="shared" si="44"/>
        <v>0.55755728738730914</v>
      </c>
      <c r="R215" s="6">
        <f t="shared" si="45"/>
        <v>1.1605250371654912</v>
      </c>
      <c r="S215" s="6">
        <f t="shared" si="46"/>
        <v>1.7180823245528003</v>
      </c>
    </row>
    <row r="216" spans="1:19" x14ac:dyDescent="0.25">
      <c r="A216" s="59">
        <v>41289</v>
      </c>
      <c r="B216" s="14" t="s">
        <v>72</v>
      </c>
      <c r="C216" s="4">
        <v>5</v>
      </c>
      <c r="D216" s="180">
        <v>4.7</v>
      </c>
      <c r="F216" s="180">
        <v>240</v>
      </c>
      <c r="G216" s="4">
        <v>64.961200000000005</v>
      </c>
      <c r="H216" s="6">
        <f t="shared" si="38"/>
        <v>18.095573684677209</v>
      </c>
      <c r="I216" s="21">
        <f t="shared" si="36"/>
        <v>1175.5102040454758</v>
      </c>
      <c r="J216" s="34">
        <f t="shared" si="39"/>
        <v>1.7349445429449633E-3</v>
      </c>
      <c r="K216" s="34">
        <f t="shared" si="37"/>
        <v>0.11270408162918646</v>
      </c>
      <c r="L216" s="69">
        <f t="shared" si="47"/>
        <v>6.2308461373122945</v>
      </c>
      <c r="M216" s="69">
        <f t="shared" si="40"/>
        <v>0.40476324209517145</v>
      </c>
      <c r="N216" s="68">
        <f t="shared" si="41"/>
        <v>7.8264436633583525</v>
      </c>
      <c r="O216" s="69">
        <f t="shared" si="42"/>
        <v>0.50841517210415466</v>
      </c>
      <c r="P216" s="68">
        <f t="shared" si="43"/>
        <v>0.91317841419932611</v>
      </c>
      <c r="Q216" s="6">
        <f t="shared" si="44"/>
        <v>0.1942863562056823</v>
      </c>
      <c r="R216" s="6">
        <f t="shared" si="45"/>
        <v>0.19828191712062032</v>
      </c>
      <c r="S216" s="6">
        <f t="shared" si="46"/>
        <v>0.39256827332630262</v>
      </c>
    </row>
    <row r="217" spans="1:19" x14ac:dyDescent="0.25">
      <c r="A217" s="59">
        <v>41289</v>
      </c>
      <c r="B217" s="14" t="s">
        <v>72</v>
      </c>
      <c r="C217" s="4">
        <v>5</v>
      </c>
      <c r="D217" s="180">
        <v>1</v>
      </c>
      <c r="F217" s="180">
        <v>55</v>
      </c>
      <c r="G217" s="4">
        <v>64.961200000000005</v>
      </c>
      <c r="H217" s="6">
        <f t="shared" si="38"/>
        <v>0.9503317777109126</v>
      </c>
      <c r="I217" s="21">
        <f t="shared" si="36"/>
        <v>61.734693875652169</v>
      </c>
      <c r="J217" s="34">
        <f t="shared" si="39"/>
        <v>7.8539816339744827E-5</v>
      </c>
      <c r="K217" s="34">
        <f t="shared" si="37"/>
        <v>5.1020408161696002E-3</v>
      </c>
      <c r="L217" s="69">
        <f t="shared" si="47"/>
        <v>0.17757999999999999</v>
      </c>
      <c r="M217" s="69">
        <f t="shared" si="40"/>
        <v>0.141313671226</v>
      </c>
      <c r="N217" s="68">
        <f t="shared" si="41"/>
        <v>1.28</v>
      </c>
      <c r="O217" s="69">
        <f t="shared" si="42"/>
        <v>1.0185916160000001</v>
      </c>
      <c r="P217" s="68">
        <f t="shared" si="43"/>
        <v>1.1599052872260001</v>
      </c>
      <c r="Q217" s="6">
        <f t="shared" si="44"/>
        <v>6.7830562188479993E-2</v>
      </c>
      <c r="R217" s="6">
        <f t="shared" si="45"/>
        <v>0.39725073024000007</v>
      </c>
      <c r="S217" s="6">
        <f t="shared" si="46"/>
        <v>0.46508129242848006</v>
      </c>
    </row>
    <row r="218" spans="1:19" x14ac:dyDescent="0.25">
      <c r="A218" s="59">
        <v>41289</v>
      </c>
      <c r="B218" s="14" t="s">
        <v>72</v>
      </c>
      <c r="C218" s="4">
        <v>5</v>
      </c>
      <c r="D218" s="180">
        <v>1.5</v>
      </c>
      <c r="F218" s="180">
        <v>59</v>
      </c>
      <c r="G218" s="4">
        <v>64.961200000000005</v>
      </c>
      <c r="H218" s="6">
        <f t="shared" si="38"/>
        <v>1.0935884027146068</v>
      </c>
      <c r="I218" s="21">
        <f t="shared" si="36"/>
        <v>71.040816324345499</v>
      </c>
      <c r="J218" s="34">
        <f t="shared" si="39"/>
        <v>1.7671458676442585E-4</v>
      </c>
      <c r="K218" s="34">
        <f t="shared" si="37"/>
        <v>1.14795918363816E-2</v>
      </c>
      <c r="L218" s="69">
        <f t="shared" si="47"/>
        <v>0.45105329134289407</v>
      </c>
      <c r="M218" s="69">
        <f t="shared" si="40"/>
        <v>0.35893679760240416</v>
      </c>
      <c r="N218" s="68">
        <f t="shared" si="41"/>
        <v>2.0570116092208695</v>
      </c>
      <c r="O218" s="69">
        <f t="shared" si="42"/>
        <v>1.6369177962242547</v>
      </c>
      <c r="P218" s="68">
        <f t="shared" si="43"/>
        <v>1.995854593826659</v>
      </c>
      <c r="Q218" s="6">
        <f t="shared" si="44"/>
        <v>0.17228966284915398</v>
      </c>
      <c r="R218" s="6">
        <f t="shared" si="45"/>
        <v>0.63839794052745935</v>
      </c>
      <c r="S218" s="6">
        <f t="shared" si="46"/>
        <v>0.81068760337661327</v>
      </c>
    </row>
    <row r="219" spans="1:19" x14ac:dyDescent="0.25">
      <c r="A219" s="59">
        <v>41289</v>
      </c>
      <c r="B219" s="14" t="s">
        <v>72</v>
      </c>
      <c r="C219" s="4">
        <v>5</v>
      </c>
      <c r="D219" s="180">
        <v>2</v>
      </c>
      <c r="F219" s="180">
        <v>119</v>
      </c>
      <c r="G219" s="4">
        <v>64.961200000000005</v>
      </c>
      <c r="H219" s="6">
        <f t="shared" si="38"/>
        <v>4.4488093567485061</v>
      </c>
      <c r="I219" s="21">
        <f t="shared" si="36"/>
        <v>288.99999999111083</v>
      </c>
      <c r="J219" s="34">
        <f t="shared" si="39"/>
        <v>3.1415926535897931E-4</v>
      </c>
      <c r="K219" s="34">
        <f t="shared" si="37"/>
        <v>2.0408163264678401E-2</v>
      </c>
      <c r="L219" s="69">
        <f t="shared" si="47"/>
        <v>0.87390054800363282</v>
      </c>
      <c r="M219" s="69">
        <f t="shared" si="40"/>
        <v>0.69542794641742656</v>
      </c>
      <c r="N219" s="68">
        <f t="shared" si="41"/>
        <v>2.880149720803352</v>
      </c>
      <c r="O219" s="69">
        <f t="shared" si="42"/>
        <v>2.2919502800273714</v>
      </c>
      <c r="P219" s="68">
        <f t="shared" si="43"/>
        <v>2.9873782264447981</v>
      </c>
      <c r="Q219" s="6">
        <f t="shared" si="44"/>
        <v>0.33380541428036475</v>
      </c>
      <c r="R219" s="6">
        <f t="shared" si="45"/>
        <v>0.89386060921067489</v>
      </c>
      <c r="S219" s="6">
        <f t="shared" si="46"/>
        <v>1.2276660234910397</v>
      </c>
    </row>
    <row r="220" spans="1:19" x14ac:dyDescent="0.25">
      <c r="A220" s="59">
        <v>41289</v>
      </c>
      <c r="B220" s="14" t="s">
        <v>72</v>
      </c>
      <c r="C220" s="4">
        <v>5</v>
      </c>
      <c r="D220" s="180">
        <v>1.4</v>
      </c>
      <c r="F220" s="180">
        <v>90</v>
      </c>
      <c r="G220" s="4">
        <v>64.961200000000005</v>
      </c>
      <c r="H220" s="6">
        <f t="shared" si="38"/>
        <v>2.5446900494077327</v>
      </c>
      <c r="I220" s="21">
        <f t="shared" si="36"/>
        <v>165.30612244389505</v>
      </c>
      <c r="J220" s="34">
        <f t="shared" si="39"/>
        <v>1.5393804002589983E-4</v>
      </c>
      <c r="K220" s="34">
        <f t="shared" si="37"/>
        <v>9.9999999996924147E-3</v>
      </c>
      <c r="L220" s="69">
        <f t="shared" si="47"/>
        <v>0.38489512077165539</v>
      </c>
      <c r="M220" s="69">
        <f t="shared" si="40"/>
        <v>0.3062897992635279</v>
      </c>
      <c r="N220" s="68">
        <f t="shared" si="41"/>
        <v>1.8974912041414842</v>
      </c>
      <c r="O220" s="69">
        <f t="shared" si="42"/>
        <v>1.5099754937283285</v>
      </c>
      <c r="P220" s="68">
        <f t="shared" si="43"/>
        <v>1.8162652929918564</v>
      </c>
      <c r="Q220" s="6">
        <f t="shared" si="44"/>
        <v>0.14701910364649337</v>
      </c>
      <c r="R220" s="6">
        <f t="shared" si="45"/>
        <v>0.5888904425540481</v>
      </c>
      <c r="S220" s="6">
        <f t="shared" si="46"/>
        <v>0.7359095462005415</v>
      </c>
    </row>
    <row r="221" spans="1:19" x14ac:dyDescent="0.25">
      <c r="A221" s="59">
        <v>41289</v>
      </c>
      <c r="B221" s="14" t="s">
        <v>72</v>
      </c>
      <c r="C221" s="4">
        <v>5</v>
      </c>
      <c r="D221" s="180">
        <v>0.3</v>
      </c>
      <c r="F221" s="180">
        <v>25</v>
      </c>
      <c r="G221" s="4">
        <v>64.961200000000005</v>
      </c>
      <c r="H221" s="6">
        <f t="shared" si="38"/>
        <v>0.19634954084936207</v>
      </c>
      <c r="I221" s="21">
        <f t="shared" si="36"/>
        <v>12.755102040423999</v>
      </c>
      <c r="J221" s="34">
        <f t="shared" si="39"/>
        <v>7.0685834705770344E-6</v>
      </c>
      <c r="K221" s="34">
        <f t="shared" si="37"/>
        <v>4.5918367345526399E-4</v>
      </c>
      <c r="L221" s="69">
        <f t="shared" si="47"/>
        <v>1.1150537850534816E-2</v>
      </c>
      <c r="M221" s="69">
        <f t="shared" si="40"/>
        <v>8.8733159128479896E-3</v>
      </c>
      <c r="N221" s="68">
        <f t="shared" si="41"/>
        <v>0.31292613611953068</v>
      </c>
      <c r="O221" s="69">
        <f t="shared" si="42"/>
        <v>0.24901870209267873</v>
      </c>
      <c r="P221" s="68">
        <f t="shared" si="43"/>
        <v>0.25789201800552675</v>
      </c>
      <c r="Q221" s="6">
        <f t="shared" si="44"/>
        <v>4.2591916381670347E-3</v>
      </c>
      <c r="R221" s="6">
        <f t="shared" si="45"/>
        <v>9.7117293816144715E-2</v>
      </c>
      <c r="S221" s="6">
        <f t="shared" si="46"/>
        <v>0.10137648545431174</v>
      </c>
    </row>
    <row r="222" spans="1:19" x14ac:dyDescent="0.25">
      <c r="A222" s="59">
        <v>41289</v>
      </c>
      <c r="B222" s="14" t="s">
        <v>72</v>
      </c>
      <c r="C222" s="4">
        <v>5</v>
      </c>
      <c r="D222" s="180">
        <v>2.5</v>
      </c>
      <c r="F222" s="180">
        <v>89</v>
      </c>
      <c r="G222" s="4">
        <v>64.961200000000005</v>
      </c>
      <c r="H222" s="6">
        <f t="shared" si="38"/>
        <v>2.4884555409084754</v>
      </c>
      <c r="I222" s="21">
        <f t="shared" si="36"/>
        <v>161.65306121951764</v>
      </c>
      <c r="J222" s="34">
        <f t="shared" si="39"/>
        <v>4.9087385212340522E-4</v>
      </c>
      <c r="K222" s="34">
        <f t="shared" si="37"/>
        <v>3.1887755101060004E-2</v>
      </c>
      <c r="L222" s="69">
        <f t="shared" si="47"/>
        <v>1.4596815933666829</v>
      </c>
      <c r="M222" s="69">
        <f t="shared" si="40"/>
        <v>1.1615776820568942</v>
      </c>
      <c r="N222" s="68">
        <f t="shared" si="41"/>
        <v>3.7393815404049149</v>
      </c>
      <c r="O222" s="69">
        <f t="shared" si="42"/>
        <v>2.9757052235012593</v>
      </c>
      <c r="P222" s="68">
        <f t="shared" si="43"/>
        <v>4.1372829055581537</v>
      </c>
      <c r="Q222" s="6">
        <f t="shared" si="44"/>
        <v>0.55755728738730914</v>
      </c>
      <c r="R222" s="6">
        <f t="shared" si="45"/>
        <v>1.1605250371654912</v>
      </c>
      <c r="S222" s="6">
        <f t="shared" si="46"/>
        <v>1.7180823245528003</v>
      </c>
    </row>
    <row r="223" spans="1:19" x14ac:dyDescent="0.25">
      <c r="A223" s="59">
        <v>41289</v>
      </c>
      <c r="B223" s="14" t="s">
        <v>72</v>
      </c>
      <c r="C223" s="4">
        <v>5</v>
      </c>
      <c r="D223" s="180">
        <v>2</v>
      </c>
      <c r="F223" s="180">
        <v>83</v>
      </c>
      <c r="G223" s="4">
        <v>64.961200000000005</v>
      </c>
      <c r="H223" s="6">
        <f t="shared" si="38"/>
        <v>2.1642431790580083</v>
      </c>
      <c r="I223" s="21">
        <f t="shared" si="36"/>
        <v>140.59183673036949</v>
      </c>
      <c r="J223" s="34">
        <f t="shared" si="39"/>
        <v>3.1415926535897931E-4</v>
      </c>
      <c r="K223" s="34">
        <f t="shared" si="37"/>
        <v>2.0408163264678401E-2</v>
      </c>
      <c r="L223" s="69">
        <f t="shared" si="47"/>
        <v>0.87390054800363282</v>
      </c>
      <c r="M223" s="69">
        <f t="shared" si="40"/>
        <v>0.69542794641742656</v>
      </c>
      <c r="N223" s="68">
        <f t="shared" si="41"/>
        <v>2.880149720803352</v>
      </c>
      <c r="O223" s="69">
        <f t="shared" si="42"/>
        <v>2.2919502800273714</v>
      </c>
      <c r="P223" s="68">
        <f t="shared" si="43"/>
        <v>2.9873782264447981</v>
      </c>
      <c r="Q223" s="6">
        <f t="shared" si="44"/>
        <v>0.33380541428036475</v>
      </c>
      <c r="R223" s="6">
        <f t="shared" si="45"/>
        <v>0.89386060921067489</v>
      </c>
      <c r="S223" s="6">
        <f t="shared" si="46"/>
        <v>1.2276660234910397</v>
      </c>
    </row>
    <row r="224" spans="1:19" x14ac:dyDescent="0.25">
      <c r="A224" s="59">
        <v>41289</v>
      </c>
      <c r="B224" s="14" t="s">
        <v>72</v>
      </c>
      <c r="C224" s="4">
        <v>5</v>
      </c>
      <c r="D224" s="180">
        <v>1.8</v>
      </c>
      <c r="F224" s="180">
        <v>88</v>
      </c>
      <c r="G224" s="4">
        <v>64.961200000000005</v>
      </c>
      <c r="H224" s="6">
        <f t="shared" si="38"/>
        <v>2.4328493509399358</v>
      </c>
      <c r="I224" s="21">
        <f t="shared" si="36"/>
        <v>158.04081632166952</v>
      </c>
      <c r="J224" s="34">
        <f t="shared" si="39"/>
        <v>2.5446900494077327E-4</v>
      </c>
      <c r="K224" s="34">
        <f t="shared" si="37"/>
        <v>1.6530612244389505E-2</v>
      </c>
      <c r="L224" s="69">
        <f t="shared" si="47"/>
        <v>0.68590748301013704</v>
      </c>
      <c r="M224" s="69">
        <f t="shared" si="40"/>
        <v>0.54582782152014697</v>
      </c>
      <c r="N224" s="68">
        <f t="shared" si="41"/>
        <v>2.5461196030223361</v>
      </c>
      <c r="O224" s="69">
        <f t="shared" si="42"/>
        <v>2.0261375632592187</v>
      </c>
      <c r="P224" s="68">
        <f t="shared" si="43"/>
        <v>2.5719653847793658</v>
      </c>
      <c r="Q224" s="6">
        <f t="shared" si="44"/>
        <v>0.26199735432967053</v>
      </c>
      <c r="R224" s="6">
        <f t="shared" si="45"/>
        <v>0.79019364967109529</v>
      </c>
      <c r="S224" s="6">
        <f t="shared" si="46"/>
        <v>1.0521910040007658</v>
      </c>
    </row>
    <row r="225" spans="1:19" x14ac:dyDescent="0.25">
      <c r="A225" s="59">
        <v>41289</v>
      </c>
      <c r="B225" s="14" t="s">
        <v>72</v>
      </c>
      <c r="C225" s="4">
        <v>5</v>
      </c>
      <c r="D225" s="180">
        <v>3.5</v>
      </c>
      <c r="F225" s="180">
        <v>100</v>
      </c>
      <c r="G225" s="4">
        <v>64.961200000000005</v>
      </c>
      <c r="H225" s="6">
        <f t="shared" si="38"/>
        <v>3.1415926535897931</v>
      </c>
      <c r="I225" s="21">
        <f t="shared" si="36"/>
        <v>204.08163264678399</v>
      </c>
      <c r="J225" s="34">
        <f t="shared" si="39"/>
        <v>9.6211275016187424E-4</v>
      </c>
      <c r="K225" s="34">
        <f t="shared" si="37"/>
        <v>6.2499999998077607E-2</v>
      </c>
      <c r="L225" s="69">
        <f t="shared" si="47"/>
        <v>3.1637815247608514</v>
      </c>
      <c r="M225" s="69">
        <f t="shared" ref="M225:M288" si="48">IF(D225&lt;3,795.7747*L225*0.001,64.9612*L225*0.001)</f>
        <v>0.20552304438629462</v>
      </c>
      <c r="N225" s="68">
        <f t="shared" si="41"/>
        <v>5.5433152983182508</v>
      </c>
      <c r="O225" s="69">
        <f t="shared" si="42"/>
        <v>0.3601004137571116</v>
      </c>
      <c r="P225" s="68">
        <f t="shared" si="43"/>
        <v>0.5656234581434062</v>
      </c>
      <c r="Q225" s="6">
        <f t="shared" si="44"/>
        <v>9.8651061305421409E-2</v>
      </c>
      <c r="R225" s="6">
        <f t="shared" si="45"/>
        <v>0.14043916136527354</v>
      </c>
      <c r="S225" s="6">
        <f t="shared" si="46"/>
        <v>0.23909022267069496</v>
      </c>
    </row>
    <row r="226" spans="1:19" x14ac:dyDescent="0.25">
      <c r="A226" s="59">
        <v>41289</v>
      </c>
      <c r="B226" s="14" t="s">
        <v>72</v>
      </c>
      <c r="C226" s="4">
        <v>5</v>
      </c>
      <c r="D226" s="180">
        <v>1.1000000000000001</v>
      </c>
      <c r="F226" s="180">
        <v>62</v>
      </c>
      <c r="G226" s="4">
        <v>64.961200000000005</v>
      </c>
      <c r="H226" s="6">
        <f t="shared" si="38"/>
        <v>1.2076282160399165</v>
      </c>
      <c r="I226" s="21">
        <f t="shared" si="36"/>
        <v>78.448979589423772</v>
      </c>
      <c r="J226" s="34">
        <f t="shared" si="39"/>
        <v>9.503317777109126E-5</v>
      </c>
      <c r="K226" s="34">
        <f t="shared" si="37"/>
        <v>6.1734693875652169E-3</v>
      </c>
      <c r="L226" s="69">
        <f t="shared" si="47"/>
        <v>0.2210832472489353</v>
      </c>
      <c r="M226" s="69">
        <f t="shared" si="48"/>
        <v>0.17593245475454733</v>
      </c>
      <c r="N226" s="68">
        <f t="shared" si="41"/>
        <v>1.4309992669393452</v>
      </c>
      <c r="O226" s="69">
        <f t="shared" si="42"/>
        <v>1.1387530123488776</v>
      </c>
      <c r="P226" s="68">
        <f t="shared" si="43"/>
        <v>1.3146854671034249</v>
      </c>
      <c r="Q226" s="6">
        <f t="shared" si="44"/>
        <v>8.4447578282182717E-2</v>
      </c>
      <c r="R226" s="6">
        <f t="shared" si="45"/>
        <v>0.44411367481606229</v>
      </c>
      <c r="S226" s="6">
        <f t="shared" si="46"/>
        <v>0.52856125309824498</v>
      </c>
    </row>
    <row r="227" spans="1:19" x14ac:dyDescent="0.25">
      <c r="A227" s="59">
        <v>41289</v>
      </c>
      <c r="B227" s="14" t="s">
        <v>72</v>
      </c>
      <c r="C227" s="4">
        <v>5</v>
      </c>
      <c r="D227" s="180">
        <v>3</v>
      </c>
      <c r="F227" s="180">
        <v>32</v>
      </c>
      <c r="G227" s="4">
        <v>64.961200000000005</v>
      </c>
      <c r="H227" s="6">
        <f t="shared" si="38"/>
        <v>0.32169908772759481</v>
      </c>
      <c r="I227" s="21">
        <f t="shared" si="36"/>
        <v>20.897959183030682</v>
      </c>
      <c r="J227" s="34">
        <f t="shared" si="39"/>
        <v>7.0685834705770342E-4</v>
      </c>
      <c r="K227" s="34">
        <f t="shared" si="37"/>
        <v>4.5918367345526401E-2</v>
      </c>
      <c r="L227" s="69">
        <f t="shared" si="47"/>
        <v>2.219707841442716</v>
      </c>
      <c r="M227" s="69">
        <f t="shared" si="48"/>
        <v>0.14419488502952857</v>
      </c>
      <c r="N227" s="68">
        <f t="shared" si="41"/>
        <v>4.6285167281146418</v>
      </c>
      <c r="O227" s="69">
        <f t="shared" si="42"/>
        <v>0.3006740008784009</v>
      </c>
      <c r="P227" s="68">
        <f t="shared" si="43"/>
        <v>0.4448688859079295</v>
      </c>
      <c r="Q227" s="6">
        <f t="shared" si="44"/>
        <v>6.9213544814173716E-2</v>
      </c>
      <c r="R227" s="6">
        <f t="shared" si="45"/>
        <v>0.11726286034257635</v>
      </c>
      <c r="S227" s="6">
        <f t="shared" si="46"/>
        <v>0.18647640515675007</v>
      </c>
    </row>
    <row r="228" spans="1:19" x14ac:dyDescent="0.25">
      <c r="A228" s="59">
        <v>41289</v>
      </c>
      <c r="B228" s="14" t="s">
        <v>72</v>
      </c>
      <c r="C228" s="4">
        <v>5</v>
      </c>
      <c r="D228" s="180">
        <v>1.7</v>
      </c>
      <c r="F228" s="180">
        <v>75</v>
      </c>
      <c r="G228" s="4">
        <v>64.961200000000005</v>
      </c>
      <c r="H228" s="6">
        <f t="shared" si="38"/>
        <v>1.7671458676442586</v>
      </c>
      <c r="I228" s="21">
        <f t="shared" si="36"/>
        <v>114.795918363816</v>
      </c>
      <c r="J228" s="34">
        <f t="shared" si="39"/>
        <v>2.2698006922186259E-4</v>
      </c>
      <c r="K228" s="34">
        <f t="shared" si="37"/>
        <v>1.4744897958730145E-2</v>
      </c>
      <c r="L228" s="69">
        <f t="shared" si="47"/>
        <v>0.60144528125594432</v>
      </c>
      <c r="M228" s="69">
        <f t="shared" si="48"/>
        <v>0.47861493825786477</v>
      </c>
      <c r="N228" s="68">
        <f t="shared" si="41"/>
        <v>2.3814156735674734</v>
      </c>
      <c r="O228" s="69">
        <f t="shared" si="42"/>
        <v>1.8950703432084544</v>
      </c>
      <c r="P228" s="68">
        <f t="shared" si="43"/>
        <v>2.3736852814663192</v>
      </c>
      <c r="Q228" s="6">
        <f t="shared" si="44"/>
        <v>0.22973517036377508</v>
      </c>
      <c r="R228" s="6">
        <f t="shared" si="45"/>
        <v>0.73907743385129721</v>
      </c>
      <c r="S228" s="6">
        <f t="shared" si="46"/>
        <v>0.96881260421507231</v>
      </c>
    </row>
    <row r="229" spans="1:19" x14ac:dyDescent="0.25">
      <c r="A229" s="59">
        <v>41289</v>
      </c>
      <c r="B229" s="14" t="s">
        <v>72</v>
      </c>
      <c r="C229" s="4">
        <v>5</v>
      </c>
      <c r="D229" s="180">
        <v>2</v>
      </c>
      <c r="F229" s="180">
        <v>82</v>
      </c>
      <c r="G229" s="4">
        <v>64.961200000000005</v>
      </c>
      <c r="H229" s="6">
        <f t="shared" si="38"/>
        <v>2.1124069002737764</v>
      </c>
      <c r="I229" s="21">
        <f t="shared" si="36"/>
        <v>137.22448979169752</v>
      </c>
      <c r="J229" s="34">
        <f t="shared" si="39"/>
        <v>3.1415926535897931E-4</v>
      </c>
      <c r="K229" s="34">
        <f t="shared" si="37"/>
        <v>2.0408163264678401E-2</v>
      </c>
      <c r="L229" s="69">
        <f t="shared" si="47"/>
        <v>0.87390054800363282</v>
      </c>
      <c r="M229" s="69">
        <f t="shared" si="48"/>
        <v>0.69542794641742656</v>
      </c>
      <c r="N229" s="68">
        <f t="shared" si="41"/>
        <v>2.880149720803352</v>
      </c>
      <c r="O229" s="69">
        <f t="shared" si="42"/>
        <v>2.2919502800273714</v>
      </c>
      <c r="P229" s="68">
        <f t="shared" si="43"/>
        <v>2.9873782264447981</v>
      </c>
      <c r="Q229" s="6">
        <f t="shared" si="44"/>
        <v>0.33380541428036475</v>
      </c>
      <c r="R229" s="6">
        <f t="shared" si="45"/>
        <v>0.89386060921067489</v>
      </c>
      <c r="S229" s="6">
        <f t="shared" si="46"/>
        <v>1.2276660234910397</v>
      </c>
    </row>
    <row r="230" spans="1:19" x14ac:dyDescent="0.25">
      <c r="A230" s="59">
        <v>41289</v>
      </c>
      <c r="B230" s="14" t="s">
        <v>72</v>
      </c>
      <c r="C230" s="4">
        <v>5</v>
      </c>
      <c r="D230" s="180">
        <v>2.5</v>
      </c>
      <c r="F230" s="180">
        <v>75</v>
      </c>
      <c r="G230" s="4">
        <v>64.961200000000005</v>
      </c>
      <c r="H230" s="6">
        <f t="shared" si="38"/>
        <v>1.7671458676442586</v>
      </c>
      <c r="I230" s="21">
        <f t="shared" si="36"/>
        <v>114.795918363816</v>
      </c>
      <c r="J230" s="34">
        <f t="shared" si="39"/>
        <v>4.9087385212340522E-4</v>
      </c>
      <c r="K230" s="34">
        <f t="shared" si="37"/>
        <v>3.1887755101060004E-2</v>
      </c>
      <c r="L230" s="69">
        <f t="shared" si="47"/>
        <v>1.4596815933666829</v>
      </c>
      <c r="M230" s="69">
        <f t="shared" si="48"/>
        <v>1.1615776820568942</v>
      </c>
      <c r="N230" s="68">
        <f t="shared" si="41"/>
        <v>3.7393815404049149</v>
      </c>
      <c r="O230" s="69">
        <f t="shared" si="42"/>
        <v>2.9757052235012593</v>
      </c>
      <c r="P230" s="68">
        <f t="shared" si="43"/>
        <v>4.1372829055581537</v>
      </c>
      <c r="Q230" s="6">
        <f t="shared" si="44"/>
        <v>0.55755728738730914</v>
      </c>
      <c r="R230" s="6">
        <f t="shared" si="45"/>
        <v>1.1605250371654912</v>
      </c>
      <c r="S230" s="6">
        <f t="shared" si="46"/>
        <v>1.7180823245528003</v>
      </c>
    </row>
    <row r="231" spans="1:19" x14ac:dyDescent="0.25">
      <c r="A231" s="59">
        <v>41289</v>
      </c>
      <c r="B231" s="14" t="s">
        <v>72</v>
      </c>
      <c r="C231" s="4">
        <v>5</v>
      </c>
      <c r="D231" s="180">
        <v>3.5</v>
      </c>
      <c r="F231" s="180">
        <v>140</v>
      </c>
      <c r="G231" s="4">
        <v>64.961200000000005</v>
      </c>
      <c r="H231" s="6">
        <f t="shared" si="38"/>
        <v>6.1575216010359934</v>
      </c>
      <c r="I231" s="21">
        <f t="shared" si="36"/>
        <v>399.99999998769658</v>
      </c>
      <c r="J231" s="34">
        <f t="shared" si="39"/>
        <v>9.6211275016187424E-4</v>
      </c>
      <c r="K231" s="34">
        <f t="shared" si="37"/>
        <v>6.2499999998077607E-2</v>
      </c>
      <c r="L231" s="69">
        <f t="shared" si="47"/>
        <v>3.1637815247608514</v>
      </c>
      <c r="M231" s="69">
        <f t="shared" si="48"/>
        <v>0.20552304438629462</v>
      </c>
      <c r="N231" s="68">
        <f t="shared" si="41"/>
        <v>5.5433152983182508</v>
      </c>
      <c r="O231" s="69">
        <f t="shared" si="42"/>
        <v>0.3601004137571116</v>
      </c>
      <c r="P231" s="68">
        <f t="shared" si="43"/>
        <v>0.5656234581434062</v>
      </c>
      <c r="Q231" s="6">
        <f t="shared" si="44"/>
        <v>9.8651061305421409E-2</v>
      </c>
      <c r="R231" s="6">
        <f t="shared" si="45"/>
        <v>0.14043916136527354</v>
      </c>
      <c r="S231" s="6">
        <f t="shared" si="46"/>
        <v>0.23909022267069496</v>
      </c>
    </row>
    <row r="232" spans="1:19" x14ac:dyDescent="0.25">
      <c r="A232" s="59">
        <v>41289</v>
      </c>
      <c r="B232" s="14" t="s">
        <v>72</v>
      </c>
      <c r="C232" s="4">
        <v>6</v>
      </c>
      <c r="D232" s="180">
        <v>1.2</v>
      </c>
      <c r="F232" s="180">
        <v>64</v>
      </c>
      <c r="G232" s="4">
        <v>64.961200000000005</v>
      </c>
      <c r="H232" s="6">
        <f t="shared" si="38"/>
        <v>1.2867963509103792</v>
      </c>
      <c r="I232" s="21">
        <f t="shared" si="36"/>
        <v>83.591836732122729</v>
      </c>
      <c r="J232" s="34">
        <f t="shared" si="39"/>
        <v>1.1309733552923255E-4</v>
      </c>
      <c r="K232" s="34">
        <f t="shared" si="37"/>
        <v>7.3469387752842239E-3</v>
      </c>
      <c r="L232" s="69">
        <f t="shared" si="47"/>
        <v>0.27004226145939869</v>
      </c>
      <c r="M232" s="69">
        <f t="shared" si="48"/>
        <v>0.2148927996001746</v>
      </c>
      <c r="N232" s="68">
        <f t="shared" si="41"/>
        <v>1.5843532808757497</v>
      </c>
      <c r="O232" s="69">
        <f t="shared" si="42"/>
        <v>1.2607882567829156</v>
      </c>
      <c r="P232" s="68">
        <f t="shared" si="43"/>
        <v>1.4756810563830902</v>
      </c>
      <c r="Q232" s="6">
        <f t="shared" si="44"/>
        <v>0.1031485438080838</v>
      </c>
      <c r="R232" s="6">
        <f t="shared" si="45"/>
        <v>0.49170742014533708</v>
      </c>
      <c r="S232" s="6">
        <f t="shared" si="46"/>
        <v>0.59485596395342089</v>
      </c>
    </row>
    <row r="233" spans="1:19" x14ac:dyDescent="0.25">
      <c r="A233" s="59">
        <v>41289</v>
      </c>
      <c r="B233" s="14" t="s">
        <v>72</v>
      </c>
      <c r="C233" s="4">
        <v>6</v>
      </c>
      <c r="D233" s="180">
        <v>0.3</v>
      </c>
      <c r="F233" s="180">
        <v>30</v>
      </c>
      <c r="G233" s="4">
        <v>64.961200000000005</v>
      </c>
      <c r="H233" s="6">
        <f t="shared" si="38"/>
        <v>0.28274333882308139</v>
      </c>
      <c r="I233" s="21">
        <f t="shared" si="36"/>
        <v>18.367346938210559</v>
      </c>
      <c r="J233" s="34">
        <f t="shared" si="39"/>
        <v>7.0685834705770344E-6</v>
      </c>
      <c r="K233" s="34">
        <f t="shared" si="37"/>
        <v>4.5918367345526399E-4</v>
      </c>
      <c r="L233" s="69">
        <f t="shared" si="47"/>
        <v>1.1150537850534816E-2</v>
      </c>
      <c r="M233" s="69">
        <f t="shared" si="48"/>
        <v>8.8733159128479896E-3</v>
      </c>
      <c r="N233" s="68">
        <f t="shared" si="41"/>
        <v>0.31292613611953068</v>
      </c>
      <c r="O233" s="69">
        <f t="shared" si="42"/>
        <v>0.24901870209267873</v>
      </c>
      <c r="P233" s="68">
        <f t="shared" si="43"/>
        <v>0.25789201800552675</v>
      </c>
      <c r="Q233" s="6">
        <f t="shared" si="44"/>
        <v>4.2591916381670347E-3</v>
      </c>
      <c r="R233" s="6">
        <f t="shared" si="45"/>
        <v>9.7117293816144715E-2</v>
      </c>
      <c r="S233" s="6">
        <f t="shared" si="46"/>
        <v>0.10137648545431174</v>
      </c>
    </row>
    <row r="234" spans="1:19" x14ac:dyDescent="0.25">
      <c r="A234" s="59">
        <v>41289</v>
      </c>
      <c r="B234" s="14" t="s">
        <v>72</v>
      </c>
      <c r="C234" s="4">
        <v>6</v>
      </c>
      <c r="D234" s="180">
        <v>1.8</v>
      </c>
      <c r="F234" s="180">
        <v>34</v>
      </c>
      <c r="G234" s="4">
        <v>64.961200000000005</v>
      </c>
      <c r="H234" s="6">
        <f t="shared" si="38"/>
        <v>0.36316811075498018</v>
      </c>
      <c r="I234" s="21">
        <f t="shared" si="36"/>
        <v>23.591836733968236</v>
      </c>
      <c r="J234" s="34">
        <f t="shared" si="39"/>
        <v>2.5446900494077327E-4</v>
      </c>
      <c r="K234" s="34">
        <f t="shared" si="37"/>
        <v>1.6530612244389505E-2</v>
      </c>
      <c r="L234" s="69">
        <f t="shared" si="47"/>
        <v>0.68590748301013704</v>
      </c>
      <c r="M234" s="69">
        <f t="shared" si="48"/>
        <v>0.54582782152014697</v>
      </c>
      <c r="N234" s="68">
        <f t="shared" si="41"/>
        <v>2.5461196030223361</v>
      </c>
      <c r="O234" s="69">
        <f t="shared" si="42"/>
        <v>2.0261375632592187</v>
      </c>
      <c r="P234" s="68">
        <f t="shared" si="43"/>
        <v>2.5719653847793658</v>
      </c>
      <c r="Q234" s="6">
        <f t="shared" si="44"/>
        <v>0.26199735432967053</v>
      </c>
      <c r="R234" s="6">
        <f t="shared" si="45"/>
        <v>0.79019364967109529</v>
      </c>
      <c r="S234" s="6">
        <f t="shared" si="46"/>
        <v>1.0521910040007658</v>
      </c>
    </row>
    <row r="235" spans="1:19" x14ac:dyDescent="0.25">
      <c r="A235" s="59">
        <v>41289</v>
      </c>
      <c r="B235" s="14" t="s">
        <v>72</v>
      </c>
      <c r="C235" s="4">
        <v>6</v>
      </c>
      <c r="D235" s="180">
        <v>1.3</v>
      </c>
      <c r="F235" s="180">
        <v>95</v>
      </c>
      <c r="G235" s="4">
        <v>64.961200000000005</v>
      </c>
      <c r="H235" s="6">
        <f t="shared" si="38"/>
        <v>2.8352873698647882</v>
      </c>
      <c r="I235" s="21">
        <f t="shared" si="36"/>
        <v>184.18367346372256</v>
      </c>
      <c r="J235" s="34">
        <f t="shared" si="39"/>
        <v>1.3273228961416879E-4</v>
      </c>
      <c r="K235" s="34">
        <f t="shared" si="37"/>
        <v>8.6224489793266263E-3</v>
      </c>
      <c r="L235" s="69">
        <f t="shared" si="47"/>
        <v>0.32460097397494425</v>
      </c>
      <c r="M235" s="69">
        <f t="shared" si="48"/>
        <v>0.25830924268461913</v>
      </c>
      <c r="N235" s="68">
        <f t="shared" si="41"/>
        <v>1.7398976112023801</v>
      </c>
      <c r="O235" s="69">
        <f t="shared" si="42"/>
        <v>1.3845664995852909</v>
      </c>
      <c r="P235" s="68">
        <f t="shared" si="43"/>
        <v>1.6428757422699101</v>
      </c>
      <c r="Q235" s="6">
        <f t="shared" si="44"/>
        <v>0.12398843648861718</v>
      </c>
      <c r="R235" s="6">
        <f t="shared" si="45"/>
        <v>0.53998093483826348</v>
      </c>
      <c r="S235" s="6">
        <f t="shared" si="46"/>
        <v>0.66396937132688061</v>
      </c>
    </row>
    <row r="236" spans="1:19" x14ac:dyDescent="0.25">
      <c r="A236" s="59">
        <v>41289</v>
      </c>
      <c r="B236" s="14" t="s">
        <v>72</v>
      </c>
      <c r="C236" s="4">
        <v>6</v>
      </c>
      <c r="D236" s="180">
        <v>1.4</v>
      </c>
      <c r="F236" s="180">
        <v>30</v>
      </c>
      <c r="G236" s="4">
        <v>64.961200000000005</v>
      </c>
      <c r="H236" s="6">
        <f t="shared" si="38"/>
        <v>0.28274333882308139</v>
      </c>
      <c r="I236" s="21">
        <f t="shared" si="36"/>
        <v>18.367346938210559</v>
      </c>
      <c r="J236" s="34">
        <f t="shared" si="39"/>
        <v>1.5393804002589983E-4</v>
      </c>
      <c r="K236" s="34">
        <f t="shared" si="37"/>
        <v>9.9999999996924147E-3</v>
      </c>
      <c r="L236" s="69">
        <f t="shared" si="47"/>
        <v>0.38489512077165539</v>
      </c>
      <c r="M236" s="69">
        <f t="shared" si="48"/>
        <v>0.3062897992635279</v>
      </c>
      <c r="N236" s="68">
        <f t="shared" si="41"/>
        <v>1.8974912041414842</v>
      </c>
      <c r="O236" s="69">
        <f t="shared" si="42"/>
        <v>1.5099754937283285</v>
      </c>
      <c r="P236" s="68">
        <f t="shared" si="43"/>
        <v>1.8162652929918564</v>
      </c>
      <c r="Q236" s="6">
        <f t="shared" si="44"/>
        <v>0.14701910364649337</v>
      </c>
      <c r="R236" s="6">
        <f t="shared" si="45"/>
        <v>0.5888904425540481</v>
      </c>
      <c r="S236" s="6">
        <f t="shared" si="46"/>
        <v>0.7359095462005415</v>
      </c>
    </row>
    <row r="237" spans="1:19" x14ac:dyDescent="0.25">
      <c r="A237" s="59">
        <v>41289</v>
      </c>
      <c r="B237" s="14" t="s">
        <v>72</v>
      </c>
      <c r="C237" s="4">
        <v>6</v>
      </c>
      <c r="D237" s="180">
        <v>1.8</v>
      </c>
      <c r="F237" s="180">
        <v>38</v>
      </c>
      <c r="G237" s="4">
        <v>64.961200000000005</v>
      </c>
      <c r="H237" s="6">
        <f t="shared" si="38"/>
        <v>0.45364597917836613</v>
      </c>
      <c r="I237" s="21">
        <f t="shared" si="36"/>
        <v>29.469387754195608</v>
      </c>
      <c r="J237" s="34">
        <f t="shared" si="39"/>
        <v>2.5446900494077327E-4</v>
      </c>
      <c r="K237" s="34">
        <f t="shared" si="37"/>
        <v>1.6530612244389505E-2</v>
      </c>
      <c r="L237" s="69">
        <f t="shared" si="47"/>
        <v>0.68590748301013704</v>
      </c>
      <c r="M237" s="69">
        <f t="shared" si="48"/>
        <v>0.54582782152014697</v>
      </c>
      <c r="N237" s="68">
        <f t="shared" si="41"/>
        <v>2.5461196030223361</v>
      </c>
      <c r="O237" s="69">
        <f t="shared" si="42"/>
        <v>2.0261375632592187</v>
      </c>
      <c r="P237" s="68">
        <f t="shared" si="43"/>
        <v>2.5719653847793658</v>
      </c>
      <c r="Q237" s="6">
        <f t="shared" si="44"/>
        <v>0.26199735432967053</v>
      </c>
      <c r="R237" s="6">
        <f t="shared" si="45"/>
        <v>0.79019364967109529</v>
      </c>
      <c r="S237" s="6">
        <f t="shared" si="46"/>
        <v>1.0521910040007658</v>
      </c>
    </row>
    <row r="238" spans="1:19" x14ac:dyDescent="0.25">
      <c r="A238" s="59">
        <v>41289</v>
      </c>
      <c r="B238" s="14" t="s">
        <v>72</v>
      </c>
      <c r="C238" s="4">
        <v>6</v>
      </c>
      <c r="D238" s="180">
        <v>0.3</v>
      </c>
      <c r="F238" s="180">
        <v>24</v>
      </c>
      <c r="G238" s="4">
        <v>64.961200000000005</v>
      </c>
      <c r="H238" s="6">
        <f t="shared" si="38"/>
        <v>0.18095573684677208</v>
      </c>
      <c r="I238" s="21">
        <f t="shared" si="36"/>
        <v>11.755102040454759</v>
      </c>
      <c r="J238" s="34">
        <f t="shared" si="39"/>
        <v>7.0685834705770344E-6</v>
      </c>
      <c r="K238" s="34">
        <f t="shared" si="37"/>
        <v>4.5918367345526399E-4</v>
      </c>
      <c r="L238" s="69">
        <f t="shared" si="47"/>
        <v>1.1150537850534816E-2</v>
      </c>
      <c r="M238" s="69">
        <f t="shared" si="48"/>
        <v>8.8733159128479896E-3</v>
      </c>
      <c r="N238" s="68">
        <f t="shared" si="41"/>
        <v>0.31292613611953068</v>
      </c>
      <c r="O238" s="69">
        <f t="shared" si="42"/>
        <v>0.24901870209267873</v>
      </c>
      <c r="P238" s="68">
        <f t="shared" si="43"/>
        <v>0.25789201800552675</v>
      </c>
      <c r="Q238" s="6">
        <f t="shared" si="44"/>
        <v>4.2591916381670347E-3</v>
      </c>
      <c r="R238" s="6">
        <f t="shared" si="45"/>
        <v>9.7117293816144715E-2</v>
      </c>
      <c r="S238" s="6">
        <f t="shared" si="46"/>
        <v>0.10137648545431174</v>
      </c>
    </row>
    <row r="239" spans="1:19" x14ac:dyDescent="0.25">
      <c r="A239" s="59">
        <v>41289</v>
      </c>
      <c r="B239" s="14" t="s">
        <v>72</v>
      </c>
      <c r="C239" s="4">
        <v>6</v>
      </c>
      <c r="D239" s="180">
        <v>2.5</v>
      </c>
      <c r="F239" s="180">
        <v>54</v>
      </c>
      <c r="G239" s="4">
        <v>64.961200000000005</v>
      </c>
      <c r="H239" s="6">
        <f t="shared" si="38"/>
        <v>0.91608841778678374</v>
      </c>
      <c r="I239" s="21">
        <f t="shared" si="36"/>
        <v>59.510204079802222</v>
      </c>
      <c r="J239" s="34">
        <f t="shared" si="39"/>
        <v>4.9087385212340522E-4</v>
      </c>
      <c r="K239" s="34">
        <f t="shared" si="37"/>
        <v>3.1887755101060004E-2</v>
      </c>
      <c r="L239" s="69">
        <f t="shared" si="47"/>
        <v>1.4596815933666829</v>
      </c>
      <c r="M239" s="69">
        <f t="shared" si="48"/>
        <v>1.1615776820568942</v>
      </c>
      <c r="N239" s="68">
        <f t="shared" si="41"/>
        <v>3.7393815404049149</v>
      </c>
      <c r="O239" s="69">
        <f t="shared" si="42"/>
        <v>2.9757052235012593</v>
      </c>
      <c r="P239" s="68">
        <f t="shared" si="43"/>
        <v>4.1372829055581537</v>
      </c>
      <c r="Q239" s="6">
        <f t="shared" si="44"/>
        <v>0.55755728738730914</v>
      </c>
      <c r="R239" s="6">
        <f t="shared" si="45"/>
        <v>1.1605250371654912</v>
      </c>
      <c r="S239" s="6">
        <f t="shared" si="46"/>
        <v>1.7180823245528003</v>
      </c>
    </row>
    <row r="240" spans="1:19" x14ac:dyDescent="0.25">
      <c r="A240" s="59">
        <v>41289</v>
      </c>
      <c r="B240" s="14" t="s">
        <v>72</v>
      </c>
      <c r="C240" s="4">
        <v>6</v>
      </c>
      <c r="D240" s="180">
        <v>1.8</v>
      </c>
      <c r="F240" s="180">
        <v>55</v>
      </c>
      <c r="G240" s="4">
        <v>64.961200000000005</v>
      </c>
      <c r="H240" s="6">
        <f t="shared" si="38"/>
        <v>0.9503317777109126</v>
      </c>
      <c r="I240" s="21">
        <f t="shared" si="36"/>
        <v>61.734693875652169</v>
      </c>
      <c r="J240" s="34">
        <f t="shared" si="39"/>
        <v>2.5446900494077327E-4</v>
      </c>
      <c r="K240" s="34">
        <f t="shared" si="37"/>
        <v>1.6530612244389505E-2</v>
      </c>
      <c r="L240" s="69">
        <f t="shared" si="47"/>
        <v>0.68590748301013704</v>
      </c>
      <c r="M240" s="69">
        <f t="shared" si="48"/>
        <v>0.54582782152014697</v>
      </c>
      <c r="N240" s="68">
        <f t="shared" si="41"/>
        <v>2.5461196030223361</v>
      </c>
      <c r="O240" s="69">
        <f t="shared" si="42"/>
        <v>2.0261375632592187</v>
      </c>
      <c r="P240" s="68">
        <f t="shared" si="43"/>
        <v>2.5719653847793658</v>
      </c>
      <c r="Q240" s="6">
        <f t="shared" si="44"/>
        <v>0.26199735432967053</v>
      </c>
      <c r="R240" s="6">
        <f t="shared" si="45"/>
        <v>0.79019364967109529</v>
      </c>
      <c r="S240" s="6">
        <f t="shared" si="46"/>
        <v>1.0521910040007658</v>
      </c>
    </row>
    <row r="241" spans="1:19" x14ac:dyDescent="0.25">
      <c r="A241" s="59">
        <v>41289</v>
      </c>
      <c r="B241" s="14" t="s">
        <v>72</v>
      </c>
      <c r="C241" s="4">
        <v>6</v>
      </c>
      <c r="D241" s="180">
        <v>1.4</v>
      </c>
      <c r="F241" s="180">
        <v>60</v>
      </c>
      <c r="G241" s="4">
        <v>64.961200000000005</v>
      </c>
      <c r="H241" s="6">
        <f t="shared" si="38"/>
        <v>1.1309733552923256</v>
      </c>
      <c r="I241" s="21">
        <f t="shared" si="36"/>
        <v>73.469387752842238</v>
      </c>
      <c r="J241" s="34">
        <f t="shared" si="39"/>
        <v>1.5393804002589983E-4</v>
      </c>
      <c r="K241" s="34">
        <f t="shared" si="37"/>
        <v>9.9999999996924147E-3</v>
      </c>
      <c r="L241" s="69">
        <f t="shared" si="47"/>
        <v>0.38489512077165539</v>
      </c>
      <c r="M241" s="69">
        <f t="shared" si="48"/>
        <v>0.3062897992635279</v>
      </c>
      <c r="N241" s="68">
        <f t="shared" si="41"/>
        <v>1.8974912041414842</v>
      </c>
      <c r="O241" s="69">
        <f t="shared" si="42"/>
        <v>1.5099754937283285</v>
      </c>
      <c r="P241" s="68">
        <f t="shared" si="43"/>
        <v>1.8162652929918564</v>
      </c>
      <c r="Q241" s="6">
        <f t="shared" si="44"/>
        <v>0.14701910364649337</v>
      </c>
      <c r="R241" s="6">
        <f t="shared" si="45"/>
        <v>0.5888904425540481</v>
      </c>
      <c r="S241" s="6">
        <f t="shared" si="46"/>
        <v>0.7359095462005415</v>
      </c>
    </row>
    <row r="242" spans="1:19" x14ac:dyDescent="0.25">
      <c r="A242" s="59">
        <v>41289</v>
      </c>
      <c r="B242" s="14" t="s">
        <v>72</v>
      </c>
      <c r="C242" s="4">
        <v>6</v>
      </c>
      <c r="D242" s="180">
        <v>0.4</v>
      </c>
      <c r="F242" s="180">
        <v>40</v>
      </c>
      <c r="G242" s="4">
        <v>64.961200000000005</v>
      </c>
      <c r="H242" s="6">
        <f t="shared" si="38"/>
        <v>0.50265482457436694</v>
      </c>
      <c r="I242" s="21">
        <f t="shared" ref="I242:I274" si="49">+H242*64.96120126</f>
        <v>32.653061223485444</v>
      </c>
      <c r="J242" s="34">
        <f t="shared" si="39"/>
        <v>1.2566370614359172E-5</v>
      </c>
      <c r="K242" s="34">
        <f t="shared" ref="K242:K274" si="50">+J242*64.96120126</f>
        <v>8.1632653058713589E-4</v>
      </c>
      <c r="L242" s="69">
        <f t="shared" si="47"/>
        <v>2.1603791226322788E-2</v>
      </c>
      <c r="M242" s="69">
        <f t="shared" si="48"/>
        <v>1.7191750481989652E-2</v>
      </c>
      <c r="N242" s="68">
        <f t="shared" si="41"/>
        <v>0.43814731989680517</v>
      </c>
      <c r="O242" s="69">
        <f t="shared" si="42"/>
        <v>0.34866655204668418</v>
      </c>
      <c r="P242" s="68">
        <f t="shared" si="43"/>
        <v>0.36585830252867385</v>
      </c>
      <c r="Q242" s="6">
        <f t="shared" si="44"/>
        <v>8.2520402313550328E-3</v>
      </c>
      <c r="R242" s="6">
        <f t="shared" si="45"/>
        <v>0.13597995529820683</v>
      </c>
      <c r="S242" s="6">
        <f t="shared" si="46"/>
        <v>0.14423199552956187</v>
      </c>
    </row>
    <row r="243" spans="1:19" x14ac:dyDescent="0.25">
      <c r="A243" s="59">
        <v>41289</v>
      </c>
      <c r="B243" s="14" t="s">
        <v>72</v>
      </c>
      <c r="C243" s="4">
        <v>6</v>
      </c>
      <c r="D243" s="180">
        <v>1.2</v>
      </c>
      <c r="F243" s="180">
        <v>38</v>
      </c>
      <c r="G243" s="4">
        <v>64.961200000000005</v>
      </c>
      <c r="H243" s="6">
        <f t="shared" si="38"/>
        <v>0.45364597917836613</v>
      </c>
      <c r="I243" s="21">
        <f t="shared" si="49"/>
        <v>29.469387754195608</v>
      </c>
      <c r="J243" s="34">
        <f t="shared" si="39"/>
        <v>1.1309733552923255E-4</v>
      </c>
      <c r="K243" s="34">
        <f t="shared" si="50"/>
        <v>7.3469387752842239E-3</v>
      </c>
      <c r="L243" s="69">
        <f t="shared" si="47"/>
        <v>0.27004226145939869</v>
      </c>
      <c r="M243" s="69">
        <f t="shared" si="48"/>
        <v>0.2148927996001746</v>
      </c>
      <c r="N243" s="68">
        <f t="shared" si="41"/>
        <v>1.5843532808757497</v>
      </c>
      <c r="O243" s="69">
        <f t="shared" si="42"/>
        <v>1.2607882567829156</v>
      </c>
      <c r="P243" s="68">
        <f t="shared" si="43"/>
        <v>1.4756810563830902</v>
      </c>
      <c r="Q243" s="6">
        <f t="shared" si="44"/>
        <v>0.1031485438080838</v>
      </c>
      <c r="R243" s="6">
        <f t="shared" si="45"/>
        <v>0.49170742014533708</v>
      </c>
      <c r="S243" s="6">
        <f t="shared" si="46"/>
        <v>0.59485596395342089</v>
      </c>
    </row>
    <row r="244" spans="1:19" x14ac:dyDescent="0.25">
      <c r="A244" s="59">
        <v>41289</v>
      </c>
      <c r="B244" s="14" t="s">
        <v>72</v>
      </c>
      <c r="C244" s="4">
        <v>6</v>
      </c>
      <c r="D244" s="180">
        <v>0.4</v>
      </c>
      <c r="F244" s="180">
        <v>43</v>
      </c>
      <c r="G244" s="4">
        <v>64.961200000000005</v>
      </c>
      <c r="H244" s="6">
        <f t="shared" si="38"/>
        <v>0.58088048164875272</v>
      </c>
      <c r="I244" s="21">
        <f t="shared" si="49"/>
        <v>37.734693876390359</v>
      </c>
      <c r="J244" s="34">
        <f t="shared" si="39"/>
        <v>1.2566370614359172E-5</v>
      </c>
      <c r="K244" s="34">
        <f t="shared" si="50"/>
        <v>8.1632653058713589E-4</v>
      </c>
      <c r="L244" s="69">
        <f t="shared" si="47"/>
        <v>2.1603791226322788E-2</v>
      </c>
      <c r="M244" s="69">
        <f t="shared" si="48"/>
        <v>1.7191750481989652E-2</v>
      </c>
      <c r="N244" s="68">
        <f t="shared" si="41"/>
        <v>0.43814731989680517</v>
      </c>
      <c r="O244" s="69">
        <f t="shared" si="42"/>
        <v>0.34866655204668418</v>
      </c>
      <c r="P244" s="68">
        <f t="shared" si="43"/>
        <v>0.36585830252867385</v>
      </c>
      <c r="Q244" s="6">
        <f t="shared" si="44"/>
        <v>8.2520402313550328E-3</v>
      </c>
      <c r="R244" s="6">
        <f t="shared" si="45"/>
        <v>0.13597995529820683</v>
      </c>
      <c r="S244" s="6">
        <f t="shared" si="46"/>
        <v>0.14423199552956187</v>
      </c>
    </row>
    <row r="245" spans="1:19" x14ac:dyDescent="0.25">
      <c r="A245" s="59">
        <v>41289</v>
      </c>
      <c r="B245" s="14" t="s">
        <v>72</v>
      </c>
      <c r="C245" s="4">
        <v>6</v>
      </c>
      <c r="D245" s="180">
        <v>0.3</v>
      </c>
      <c r="F245" s="180">
        <v>29</v>
      </c>
      <c r="G245" s="4">
        <v>64.961200000000005</v>
      </c>
      <c r="H245" s="6">
        <f t="shared" si="38"/>
        <v>0.26420794216690158</v>
      </c>
      <c r="I245" s="21">
        <f t="shared" si="49"/>
        <v>17.163265305594532</v>
      </c>
      <c r="J245" s="34">
        <f t="shared" si="39"/>
        <v>7.0685834705770344E-6</v>
      </c>
      <c r="K245" s="34">
        <f t="shared" si="50"/>
        <v>4.5918367345526399E-4</v>
      </c>
      <c r="L245" s="69">
        <f t="shared" si="47"/>
        <v>1.1150537850534816E-2</v>
      </c>
      <c r="M245" s="69">
        <f t="shared" si="48"/>
        <v>8.8733159128479896E-3</v>
      </c>
      <c r="N245" s="68">
        <f t="shared" si="41"/>
        <v>0.31292613611953068</v>
      </c>
      <c r="O245" s="69">
        <f t="shared" si="42"/>
        <v>0.24901870209267873</v>
      </c>
      <c r="P245" s="68">
        <f t="shared" si="43"/>
        <v>0.25789201800552675</v>
      </c>
      <c r="Q245" s="6">
        <f t="shared" si="44"/>
        <v>4.2591916381670347E-3</v>
      </c>
      <c r="R245" s="6">
        <f t="shared" si="45"/>
        <v>9.7117293816144715E-2</v>
      </c>
      <c r="S245" s="6">
        <f t="shared" si="46"/>
        <v>0.10137648545431174</v>
      </c>
    </row>
    <row r="246" spans="1:19" x14ac:dyDescent="0.25">
      <c r="A246" s="59">
        <v>41289</v>
      </c>
      <c r="B246" s="14" t="s">
        <v>72</v>
      </c>
      <c r="C246" s="4">
        <v>6</v>
      </c>
      <c r="D246" s="180">
        <v>0.7</v>
      </c>
      <c r="F246" s="180">
        <v>59</v>
      </c>
      <c r="G246" s="4">
        <v>64.961200000000005</v>
      </c>
      <c r="H246" s="6">
        <f t="shared" si="38"/>
        <v>1.0935884027146068</v>
      </c>
      <c r="I246" s="21">
        <f t="shared" si="49"/>
        <v>71.040816324345499</v>
      </c>
      <c r="J246" s="34">
        <f t="shared" si="39"/>
        <v>3.8484510006474958E-5</v>
      </c>
      <c r="K246" s="34">
        <f t="shared" si="50"/>
        <v>2.4999999999231037E-3</v>
      </c>
      <c r="L246" s="69">
        <f t="shared" si="47"/>
        <v>7.8212189822710151E-2</v>
      </c>
      <c r="M246" s="69">
        <f t="shared" si="48"/>
        <v>6.2239281892510226E-2</v>
      </c>
      <c r="N246" s="68">
        <f t="shared" si="41"/>
        <v>0.84328558468955028</v>
      </c>
      <c r="O246" s="69">
        <f t="shared" si="42"/>
        <v>0.67106533317065153</v>
      </c>
      <c r="P246" s="68">
        <f t="shared" si="43"/>
        <v>0.7333046150631618</v>
      </c>
      <c r="Q246" s="6">
        <f t="shared" si="44"/>
        <v>2.9874855308404908E-2</v>
      </c>
      <c r="R246" s="6">
        <f t="shared" si="45"/>
        <v>0.26171547993655409</v>
      </c>
      <c r="S246" s="6">
        <f t="shared" si="46"/>
        <v>0.29159033524495898</v>
      </c>
    </row>
    <row r="247" spans="1:19" x14ac:dyDescent="0.25">
      <c r="A247" s="59">
        <v>41289</v>
      </c>
      <c r="B247" s="14" t="s">
        <v>72</v>
      </c>
      <c r="C247" s="4">
        <v>6</v>
      </c>
      <c r="D247" s="180">
        <v>0.4</v>
      </c>
      <c r="F247" s="180">
        <v>30</v>
      </c>
      <c r="G247" s="4">
        <v>64.961200000000005</v>
      </c>
      <c r="H247" s="6">
        <f t="shared" si="38"/>
        <v>0.28274333882308139</v>
      </c>
      <c r="I247" s="21">
        <f t="shared" si="49"/>
        <v>18.367346938210559</v>
      </c>
      <c r="J247" s="34">
        <f t="shared" si="39"/>
        <v>1.2566370614359172E-5</v>
      </c>
      <c r="K247" s="34">
        <f t="shared" si="50"/>
        <v>8.1632653058713589E-4</v>
      </c>
      <c r="L247" s="69">
        <f t="shared" si="47"/>
        <v>2.1603791226322788E-2</v>
      </c>
      <c r="M247" s="69">
        <f t="shared" si="48"/>
        <v>1.7191750481989652E-2</v>
      </c>
      <c r="N247" s="68">
        <f t="shared" si="41"/>
        <v>0.43814731989680517</v>
      </c>
      <c r="O247" s="69">
        <f t="shared" si="42"/>
        <v>0.34866655204668418</v>
      </c>
      <c r="P247" s="68">
        <f t="shared" si="43"/>
        <v>0.36585830252867385</v>
      </c>
      <c r="Q247" s="6">
        <f t="shared" si="44"/>
        <v>8.2520402313550328E-3</v>
      </c>
      <c r="R247" s="6">
        <f t="shared" si="45"/>
        <v>0.13597995529820683</v>
      </c>
      <c r="S247" s="6">
        <f t="shared" si="46"/>
        <v>0.14423199552956187</v>
      </c>
    </row>
    <row r="248" spans="1:19" x14ac:dyDescent="0.25">
      <c r="A248" s="59">
        <v>41289</v>
      </c>
      <c r="B248" s="14" t="s">
        <v>72</v>
      </c>
      <c r="C248" s="4">
        <v>6</v>
      </c>
      <c r="D248" s="180">
        <v>8.8000000000000007</v>
      </c>
      <c r="F248" s="180">
        <v>320</v>
      </c>
      <c r="G248" s="4">
        <v>64.961200000000005</v>
      </c>
      <c r="H248" s="6">
        <f t="shared" si="38"/>
        <v>32.169908772759484</v>
      </c>
      <c r="I248" s="21">
        <f t="shared" si="49"/>
        <v>2089.7959183030684</v>
      </c>
      <c r="J248" s="34">
        <f t="shared" si="39"/>
        <v>6.0821233773498407E-3</v>
      </c>
      <c r="K248" s="34">
        <f t="shared" si="50"/>
        <v>0.39510204080417388</v>
      </c>
      <c r="L248" s="69">
        <f t="shared" si="47"/>
        <v>26.348731681885365</v>
      </c>
      <c r="M248" s="69">
        <f t="shared" si="48"/>
        <v>1.7116452285332917</v>
      </c>
      <c r="N248" s="68">
        <f t="shared" si="41"/>
        <v>16.302518287873927</v>
      </c>
      <c r="O248" s="69">
        <f t="shared" si="42"/>
        <v>1.0590311510022359</v>
      </c>
      <c r="P248" s="68">
        <f t="shared" si="43"/>
        <v>2.7706763795355274</v>
      </c>
      <c r="Q248" s="6">
        <f t="shared" si="44"/>
        <v>0.82158970969598</v>
      </c>
      <c r="R248" s="6">
        <f t="shared" si="45"/>
        <v>0.41302214889087202</v>
      </c>
      <c r="S248" s="6">
        <f t="shared" si="46"/>
        <v>1.234611858586852</v>
      </c>
    </row>
    <row r="249" spans="1:19" x14ac:dyDescent="0.25">
      <c r="A249" s="59">
        <v>41289</v>
      </c>
      <c r="B249" s="14" t="s">
        <v>72</v>
      </c>
      <c r="C249" s="4">
        <v>6</v>
      </c>
      <c r="D249" s="180">
        <v>4</v>
      </c>
      <c r="F249" s="180">
        <v>140</v>
      </c>
      <c r="G249" s="4">
        <v>64.961200000000005</v>
      </c>
      <c r="H249" s="6">
        <f t="shared" si="38"/>
        <v>6.1575216010359934</v>
      </c>
      <c r="I249" s="21">
        <f t="shared" si="49"/>
        <v>399.99999998769658</v>
      </c>
      <c r="J249" s="34">
        <f t="shared" si="39"/>
        <v>1.2566370614359172E-3</v>
      </c>
      <c r="K249" s="34">
        <f t="shared" si="50"/>
        <v>8.1632653058713603E-2</v>
      </c>
      <c r="L249" s="69">
        <f t="shared" si="47"/>
        <v>4.3006091215286046</v>
      </c>
      <c r="M249" s="69">
        <f t="shared" si="48"/>
        <v>0.27937272926544404</v>
      </c>
      <c r="N249" s="68">
        <f t="shared" si="41"/>
        <v>6.4806737611278331</v>
      </c>
      <c r="O249" s="69">
        <f t="shared" si="42"/>
        <v>0.42099234433137744</v>
      </c>
      <c r="P249" s="68">
        <f t="shared" si="43"/>
        <v>0.70036507359682143</v>
      </c>
      <c r="Q249" s="6">
        <f t="shared" si="44"/>
        <v>0.13409891004741314</v>
      </c>
      <c r="R249" s="6">
        <f t="shared" si="45"/>
        <v>0.16418701428923721</v>
      </c>
      <c r="S249" s="6">
        <f t="shared" si="46"/>
        <v>0.29828592433665035</v>
      </c>
    </row>
    <row r="250" spans="1:19" x14ac:dyDescent="0.25">
      <c r="A250" s="59">
        <v>41289</v>
      </c>
      <c r="B250" s="14" t="s">
        <v>72</v>
      </c>
      <c r="C250" s="4">
        <v>6</v>
      </c>
      <c r="D250" s="180">
        <v>0.4</v>
      </c>
      <c r="F250" s="180">
        <v>25</v>
      </c>
      <c r="G250" s="4">
        <v>64.961200000000005</v>
      </c>
      <c r="H250" s="6">
        <f t="shared" si="38"/>
        <v>0.19634954084936207</v>
      </c>
      <c r="I250" s="21">
        <f t="shared" si="49"/>
        <v>12.755102040423999</v>
      </c>
      <c r="J250" s="34">
        <f t="shared" si="39"/>
        <v>1.2566370614359172E-5</v>
      </c>
      <c r="K250" s="34">
        <f t="shared" si="50"/>
        <v>8.1632653058713589E-4</v>
      </c>
      <c r="L250" s="69">
        <f t="shared" si="47"/>
        <v>2.1603791226322788E-2</v>
      </c>
      <c r="M250" s="69">
        <f t="shared" si="48"/>
        <v>1.7191750481989652E-2</v>
      </c>
      <c r="N250" s="68">
        <f t="shared" si="41"/>
        <v>0.43814731989680517</v>
      </c>
      <c r="O250" s="69">
        <f t="shared" si="42"/>
        <v>0.34866655204668418</v>
      </c>
      <c r="P250" s="68">
        <f t="shared" si="43"/>
        <v>0.36585830252867385</v>
      </c>
      <c r="Q250" s="6">
        <f t="shared" si="44"/>
        <v>8.2520402313550328E-3</v>
      </c>
      <c r="R250" s="6">
        <f t="shared" si="45"/>
        <v>0.13597995529820683</v>
      </c>
      <c r="S250" s="6">
        <f t="shared" si="46"/>
        <v>0.14423199552956187</v>
      </c>
    </row>
    <row r="251" spans="1:19" x14ac:dyDescent="0.25">
      <c r="A251" s="59">
        <v>41289</v>
      </c>
      <c r="B251" s="14" t="s">
        <v>72</v>
      </c>
      <c r="C251" s="4">
        <v>6</v>
      </c>
      <c r="D251" s="180">
        <v>1.1000000000000001</v>
      </c>
      <c r="F251" s="180">
        <v>55</v>
      </c>
      <c r="G251" s="4">
        <v>64.961200000000005</v>
      </c>
      <c r="H251" s="6">
        <f t="shared" si="38"/>
        <v>0.9503317777109126</v>
      </c>
      <c r="I251" s="21">
        <f t="shared" si="49"/>
        <v>61.734693875652169</v>
      </c>
      <c r="J251" s="34">
        <f t="shared" si="39"/>
        <v>9.503317777109126E-5</v>
      </c>
      <c r="K251" s="34">
        <f t="shared" si="50"/>
        <v>6.1734693875652169E-3</v>
      </c>
      <c r="L251" s="69">
        <f t="shared" si="47"/>
        <v>0.2210832472489353</v>
      </c>
      <c r="M251" s="69">
        <f t="shared" si="48"/>
        <v>0.17593245475454733</v>
      </c>
      <c r="N251" s="68">
        <f t="shared" si="41"/>
        <v>1.4309992669393452</v>
      </c>
      <c r="O251" s="69">
        <f t="shared" si="42"/>
        <v>1.1387530123488776</v>
      </c>
      <c r="P251" s="68">
        <f t="shared" si="43"/>
        <v>1.3146854671034249</v>
      </c>
      <c r="Q251" s="6">
        <f t="shared" si="44"/>
        <v>8.4447578282182717E-2</v>
      </c>
      <c r="R251" s="6">
        <f t="shared" si="45"/>
        <v>0.44411367481606229</v>
      </c>
      <c r="S251" s="6">
        <f t="shared" si="46"/>
        <v>0.52856125309824498</v>
      </c>
    </row>
    <row r="252" spans="1:19" x14ac:dyDescent="0.25">
      <c r="A252" s="59">
        <v>41289</v>
      </c>
      <c r="B252" s="14" t="s">
        <v>72</v>
      </c>
      <c r="C252" s="4">
        <v>6</v>
      </c>
      <c r="D252" s="180">
        <v>1.1000000000000001</v>
      </c>
      <c r="F252" s="180">
        <v>70</v>
      </c>
      <c r="G252" s="4">
        <v>64.961200000000005</v>
      </c>
      <c r="H252" s="6">
        <f t="shared" si="38"/>
        <v>1.5393804002589984</v>
      </c>
      <c r="I252" s="21">
        <f t="shared" si="49"/>
        <v>99.999999996924146</v>
      </c>
      <c r="J252" s="34">
        <f t="shared" si="39"/>
        <v>9.503317777109126E-5</v>
      </c>
      <c r="K252" s="34">
        <f t="shared" si="50"/>
        <v>6.1734693875652169E-3</v>
      </c>
      <c r="L252" s="69">
        <f t="shared" si="47"/>
        <v>0.2210832472489353</v>
      </c>
      <c r="M252" s="69">
        <f t="shared" si="48"/>
        <v>0.17593245475454733</v>
      </c>
      <c r="N252" s="68">
        <f t="shared" si="41"/>
        <v>1.4309992669393452</v>
      </c>
      <c r="O252" s="69">
        <f t="shared" si="42"/>
        <v>1.1387530123488776</v>
      </c>
      <c r="P252" s="68">
        <f t="shared" si="43"/>
        <v>1.3146854671034249</v>
      </c>
      <c r="Q252" s="6">
        <f t="shared" si="44"/>
        <v>8.4447578282182717E-2</v>
      </c>
      <c r="R252" s="6">
        <f t="shared" si="45"/>
        <v>0.44411367481606229</v>
      </c>
      <c r="S252" s="6">
        <f t="shared" si="46"/>
        <v>0.52856125309824498</v>
      </c>
    </row>
    <row r="253" spans="1:19" x14ac:dyDescent="0.25">
      <c r="A253" s="59">
        <v>41289</v>
      </c>
      <c r="B253" s="14" t="s">
        <v>72</v>
      </c>
      <c r="C253" s="4">
        <v>6</v>
      </c>
      <c r="D253" s="180">
        <v>0.3</v>
      </c>
      <c r="F253" s="180">
        <v>51</v>
      </c>
      <c r="G253" s="4">
        <v>64.961200000000005</v>
      </c>
      <c r="H253" s="6">
        <f t="shared" si="38"/>
        <v>0.81712824919870519</v>
      </c>
      <c r="I253" s="21">
        <f t="shared" si="49"/>
        <v>53.081632651428521</v>
      </c>
      <c r="J253" s="34">
        <f t="shared" si="39"/>
        <v>7.0685834705770344E-6</v>
      </c>
      <c r="K253" s="34">
        <f t="shared" si="50"/>
        <v>4.5918367345526399E-4</v>
      </c>
      <c r="L253" s="69">
        <f t="shared" si="47"/>
        <v>1.1150537850534816E-2</v>
      </c>
      <c r="M253" s="69">
        <f t="shared" si="48"/>
        <v>8.8733159128479896E-3</v>
      </c>
      <c r="N253" s="68">
        <f t="shared" si="41"/>
        <v>0.31292613611953068</v>
      </c>
      <c r="O253" s="69">
        <f t="shared" si="42"/>
        <v>0.24901870209267873</v>
      </c>
      <c r="P253" s="68">
        <f t="shared" si="43"/>
        <v>0.25789201800552675</v>
      </c>
      <c r="Q253" s="6">
        <f t="shared" si="44"/>
        <v>4.2591916381670347E-3</v>
      </c>
      <c r="R253" s="6">
        <f t="shared" si="45"/>
        <v>9.7117293816144715E-2</v>
      </c>
      <c r="S253" s="6">
        <f t="shared" si="46"/>
        <v>0.10137648545431174</v>
      </c>
    </row>
    <row r="254" spans="1:19" x14ac:dyDescent="0.25">
      <c r="A254" s="59">
        <v>41289</v>
      </c>
      <c r="B254" s="14" t="s">
        <v>72</v>
      </c>
      <c r="C254" s="4">
        <v>6</v>
      </c>
      <c r="D254" s="180">
        <v>1.4</v>
      </c>
      <c r="F254" s="180">
        <v>79</v>
      </c>
      <c r="G254" s="4">
        <v>64.961200000000005</v>
      </c>
      <c r="H254" s="6">
        <f t="shared" si="38"/>
        <v>1.9606679751053901</v>
      </c>
      <c r="I254" s="21">
        <f t="shared" si="49"/>
        <v>127.36734693485791</v>
      </c>
      <c r="J254" s="34">
        <f t="shared" si="39"/>
        <v>1.5393804002589983E-4</v>
      </c>
      <c r="K254" s="34">
        <f t="shared" si="50"/>
        <v>9.9999999996924147E-3</v>
      </c>
      <c r="L254" s="69">
        <f t="shared" si="47"/>
        <v>0.38489512077165539</v>
      </c>
      <c r="M254" s="69">
        <f t="shared" si="48"/>
        <v>0.3062897992635279</v>
      </c>
      <c r="N254" s="68">
        <f t="shared" si="41"/>
        <v>1.8974912041414842</v>
      </c>
      <c r="O254" s="69">
        <f t="shared" si="42"/>
        <v>1.5099754937283285</v>
      </c>
      <c r="P254" s="68">
        <f t="shared" si="43"/>
        <v>1.8162652929918564</v>
      </c>
      <c r="Q254" s="6">
        <f t="shared" si="44"/>
        <v>0.14701910364649337</v>
      </c>
      <c r="R254" s="6">
        <f t="shared" si="45"/>
        <v>0.5888904425540481</v>
      </c>
      <c r="S254" s="6">
        <f t="shared" si="46"/>
        <v>0.7359095462005415</v>
      </c>
    </row>
    <row r="255" spans="1:19" x14ac:dyDescent="0.25">
      <c r="A255" s="59">
        <v>41289</v>
      </c>
      <c r="B255" s="14" t="s">
        <v>72</v>
      </c>
      <c r="C255" s="4">
        <v>6</v>
      </c>
      <c r="D255" s="180">
        <v>1.6</v>
      </c>
      <c r="F255" s="180">
        <v>70</v>
      </c>
      <c r="G255" s="4">
        <v>64.961200000000005</v>
      </c>
      <c r="H255" s="6">
        <f t="shared" si="38"/>
        <v>1.5393804002589984</v>
      </c>
      <c r="I255" s="21">
        <f t="shared" si="49"/>
        <v>99.999999996924146</v>
      </c>
      <c r="J255" s="34">
        <f t="shared" si="39"/>
        <v>2.0106192982974675E-4</v>
      </c>
      <c r="K255" s="34">
        <f t="shared" si="50"/>
        <v>1.3061224489394174E-2</v>
      </c>
      <c r="L255" s="69">
        <f t="shared" si="47"/>
        <v>0.52319777907153642</v>
      </c>
      <c r="M255" s="69">
        <f t="shared" si="48"/>
        <v>0.41634755568131826</v>
      </c>
      <c r="N255" s="68">
        <f t="shared" si="41"/>
        <v>2.2183514371591468</v>
      </c>
      <c r="O255" s="69">
        <f t="shared" si="42"/>
        <v>1.7653079493998891</v>
      </c>
      <c r="P255" s="68">
        <f t="shared" si="43"/>
        <v>2.1816555050812072</v>
      </c>
      <c r="Q255" s="6">
        <f t="shared" si="44"/>
        <v>0.19984682672703274</v>
      </c>
      <c r="R255" s="6">
        <f t="shared" si="45"/>
        <v>0.68847010026595679</v>
      </c>
      <c r="S255" s="6">
        <f t="shared" si="46"/>
        <v>0.88831692699298959</v>
      </c>
    </row>
    <row r="256" spans="1:19" x14ac:dyDescent="0.25">
      <c r="A256" s="59">
        <v>41289</v>
      </c>
      <c r="B256" s="14" t="s">
        <v>72</v>
      </c>
      <c r="C256" s="4">
        <v>6</v>
      </c>
      <c r="D256" s="180">
        <v>0.4</v>
      </c>
      <c r="F256" s="180">
        <v>52</v>
      </c>
      <c r="G256" s="4">
        <v>64.961200000000005</v>
      </c>
      <c r="H256" s="6">
        <f t="shared" si="38"/>
        <v>0.8494866535306802</v>
      </c>
      <c r="I256" s="21">
        <f t="shared" si="49"/>
        <v>55.183673467690404</v>
      </c>
      <c r="J256" s="34">
        <f t="shared" si="39"/>
        <v>1.2566370614359172E-5</v>
      </c>
      <c r="K256" s="34">
        <f t="shared" si="50"/>
        <v>8.1632653058713589E-4</v>
      </c>
      <c r="L256" s="69">
        <f t="shared" si="47"/>
        <v>2.1603791226322788E-2</v>
      </c>
      <c r="M256" s="69">
        <f t="shared" si="48"/>
        <v>1.7191750481989652E-2</v>
      </c>
      <c r="N256" s="68">
        <f t="shared" si="41"/>
        <v>0.43814731989680517</v>
      </c>
      <c r="O256" s="69">
        <f t="shared" si="42"/>
        <v>0.34866655204668418</v>
      </c>
      <c r="P256" s="68">
        <f t="shared" si="43"/>
        <v>0.36585830252867385</v>
      </c>
      <c r="Q256" s="6">
        <f t="shared" si="44"/>
        <v>8.2520402313550328E-3</v>
      </c>
      <c r="R256" s="6">
        <f t="shared" si="45"/>
        <v>0.13597995529820683</v>
      </c>
      <c r="S256" s="6">
        <f t="shared" si="46"/>
        <v>0.14423199552956187</v>
      </c>
    </row>
    <row r="257" spans="1:19" x14ac:dyDescent="0.25">
      <c r="A257" s="59">
        <v>41289</v>
      </c>
      <c r="B257" s="14" t="s">
        <v>72</v>
      </c>
      <c r="C257" s="4">
        <v>6</v>
      </c>
      <c r="D257" s="180">
        <v>0.5</v>
      </c>
      <c r="F257" s="180">
        <v>38</v>
      </c>
      <c r="G257" s="4">
        <v>64.961200000000005</v>
      </c>
      <c r="H257" s="6">
        <f t="shared" si="38"/>
        <v>0.45364597917836613</v>
      </c>
      <c r="I257" s="21">
        <f t="shared" si="49"/>
        <v>29.469387754195608</v>
      </c>
      <c r="J257" s="34">
        <f t="shared" si="39"/>
        <v>1.9634954084936207E-5</v>
      </c>
      <c r="K257" s="34">
        <f t="shared" si="50"/>
        <v>1.2755102040424E-3</v>
      </c>
      <c r="L257" s="69">
        <f t="shared" si="47"/>
        <v>3.6084948650093887E-2</v>
      </c>
      <c r="M257" s="69">
        <f t="shared" si="48"/>
        <v>2.8715489186543871E-2</v>
      </c>
      <c r="N257" s="68">
        <f t="shared" si="41"/>
        <v>0.56885931594660488</v>
      </c>
      <c r="O257" s="69">
        <f t="shared" si="42"/>
        <v>0.45268385148961476</v>
      </c>
      <c r="P257" s="68">
        <f t="shared" si="43"/>
        <v>0.48139934067615864</v>
      </c>
      <c r="Q257" s="6">
        <f t="shared" si="44"/>
        <v>1.3783434809541058E-2</v>
      </c>
      <c r="R257" s="6">
        <f t="shared" si="45"/>
        <v>0.17654670208094977</v>
      </c>
      <c r="S257" s="6">
        <f t="shared" si="46"/>
        <v>0.19033013689049083</v>
      </c>
    </row>
    <row r="258" spans="1:19" x14ac:dyDescent="0.25">
      <c r="A258" s="59">
        <v>41289</v>
      </c>
      <c r="B258" s="14" t="s">
        <v>72</v>
      </c>
      <c r="C258" s="4">
        <v>6</v>
      </c>
      <c r="D258" s="180">
        <v>0.4</v>
      </c>
      <c r="F258" s="180">
        <v>40</v>
      </c>
      <c r="G258" s="4">
        <v>64.961200000000005</v>
      </c>
      <c r="H258" s="6">
        <f t="shared" ref="H258:H321" si="51">((+F258/100)^2)*PI()</f>
        <v>0.50265482457436694</v>
      </c>
      <c r="I258" s="21">
        <f t="shared" si="49"/>
        <v>32.653061223485444</v>
      </c>
      <c r="J258" s="34">
        <f t="shared" ref="J258:J321" si="52">((+D258/200)^2)*PI()</f>
        <v>1.2566370614359172E-5</v>
      </c>
      <c r="K258" s="34">
        <f t="shared" si="50"/>
        <v>8.1632653058713589E-4</v>
      </c>
      <c r="L258" s="69">
        <f t="shared" si="47"/>
        <v>2.1603791226322788E-2</v>
      </c>
      <c r="M258" s="69">
        <f t="shared" si="48"/>
        <v>1.7191750481989652E-2</v>
      </c>
      <c r="N258" s="68">
        <f t="shared" ref="N258:N321" si="53">1.28*(D258^1.17)</f>
        <v>0.43814731989680517</v>
      </c>
      <c r="O258" s="69">
        <f t="shared" ref="O258:O318" si="54">IF(D258&lt;3,795.7747*N258*0.001,64.9612*N258*0.001)</f>
        <v>0.34866655204668418</v>
      </c>
      <c r="P258" s="68">
        <f t="shared" si="43"/>
        <v>0.36585830252867385</v>
      </c>
      <c r="Q258" s="6">
        <f t="shared" si="44"/>
        <v>8.2520402313550328E-3</v>
      </c>
      <c r="R258" s="6">
        <f t="shared" si="45"/>
        <v>0.13597995529820683</v>
      </c>
      <c r="S258" s="6">
        <f t="shared" si="46"/>
        <v>0.14423199552956187</v>
      </c>
    </row>
    <row r="259" spans="1:19" x14ac:dyDescent="0.25">
      <c r="A259" s="59">
        <v>41289</v>
      </c>
      <c r="B259" s="14" t="s">
        <v>72</v>
      </c>
      <c r="C259" s="4">
        <v>6</v>
      </c>
      <c r="D259" s="180">
        <v>2</v>
      </c>
      <c r="F259" s="180">
        <v>84</v>
      </c>
      <c r="G259" s="4">
        <v>64.961200000000005</v>
      </c>
      <c r="H259" s="6">
        <f t="shared" si="51"/>
        <v>2.2167077763729579</v>
      </c>
      <c r="I259" s="21">
        <f t="shared" si="49"/>
        <v>143.99999999557079</v>
      </c>
      <c r="J259" s="34">
        <f t="shared" si="52"/>
        <v>3.1415926535897931E-4</v>
      </c>
      <c r="K259" s="34">
        <f t="shared" si="50"/>
        <v>2.0408163264678401E-2</v>
      </c>
      <c r="L259" s="69">
        <f t="shared" si="47"/>
        <v>0.87390054800363282</v>
      </c>
      <c r="M259" s="69">
        <f t="shared" si="48"/>
        <v>0.69542794641742656</v>
      </c>
      <c r="N259" s="68">
        <f t="shared" si="53"/>
        <v>2.880149720803352</v>
      </c>
      <c r="O259" s="69">
        <f t="shared" si="54"/>
        <v>2.2919502800273714</v>
      </c>
      <c r="P259" s="68">
        <f t="shared" ref="P259:P322" si="55">+M259+O259</f>
        <v>2.9873782264447981</v>
      </c>
      <c r="Q259" s="6">
        <f t="shared" ref="Q259:Q322" si="56">M259*0.48</f>
        <v>0.33380541428036475</v>
      </c>
      <c r="R259" s="6">
        <f t="shared" ref="R259:R322" si="57">O259*0.39</f>
        <v>0.89386060921067489</v>
      </c>
      <c r="S259" s="6">
        <f t="shared" ref="S259:S322" si="58">Q259+R259</f>
        <v>1.2276660234910397</v>
      </c>
    </row>
    <row r="260" spans="1:19" x14ac:dyDescent="0.25">
      <c r="A260" s="59">
        <v>41289</v>
      </c>
      <c r="B260" s="14" t="s">
        <v>72</v>
      </c>
      <c r="C260" s="4">
        <v>6</v>
      </c>
      <c r="D260" s="180">
        <v>2.2999999999999998</v>
      </c>
      <c r="F260" s="180">
        <v>59</v>
      </c>
      <c r="G260" s="4">
        <v>64.961200000000005</v>
      </c>
      <c r="H260" s="6">
        <f t="shared" si="51"/>
        <v>1.0935884027146068</v>
      </c>
      <c r="I260" s="21">
        <f t="shared" si="49"/>
        <v>71.040816324345499</v>
      </c>
      <c r="J260" s="34">
        <f t="shared" si="52"/>
        <v>4.154756284372501E-4</v>
      </c>
      <c r="K260" s="34">
        <f t="shared" si="50"/>
        <v>2.6989795917537182E-2</v>
      </c>
      <c r="L260" s="69">
        <f t="shared" si="47"/>
        <v>1.205053550555077</v>
      </c>
      <c r="M260" s="69">
        <f t="shared" si="48"/>
        <v>0.95895112767690127</v>
      </c>
      <c r="N260" s="68">
        <f t="shared" si="53"/>
        <v>3.3918101680836426</v>
      </c>
      <c r="O260" s="69">
        <f t="shared" si="54"/>
        <v>2.6991167189637104</v>
      </c>
      <c r="P260" s="68">
        <f t="shared" si="55"/>
        <v>3.6580678466406118</v>
      </c>
      <c r="Q260" s="6">
        <f t="shared" si="56"/>
        <v>0.4602965412849126</v>
      </c>
      <c r="R260" s="6">
        <f t="shared" si="57"/>
        <v>1.0526555203958472</v>
      </c>
      <c r="S260" s="6">
        <f t="shared" si="58"/>
        <v>1.5129520616807599</v>
      </c>
    </row>
    <row r="261" spans="1:19" x14ac:dyDescent="0.25">
      <c r="A261" s="59">
        <v>41289</v>
      </c>
      <c r="B261" s="14" t="s">
        <v>72</v>
      </c>
      <c r="C261" s="4">
        <v>6</v>
      </c>
      <c r="D261" s="180">
        <v>6.5</v>
      </c>
      <c r="F261" s="180">
        <v>190</v>
      </c>
      <c r="G261" s="4">
        <v>64.961200000000005</v>
      </c>
      <c r="H261" s="6">
        <f t="shared" si="51"/>
        <v>11.341149479459153</v>
      </c>
      <c r="I261" s="21">
        <f t="shared" si="49"/>
        <v>736.73469385489022</v>
      </c>
      <c r="J261" s="34">
        <f t="shared" si="52"/>
        <v>3.3183072403542195E-3</v>
      </c>
      <c r="K261" s="34">
        <f t="shared" si="50"/>
        <v>0.21556122448316564</v>
      </c>
      <c r="L261" s="69">
        <f t="shared" si="47"/>
        <v>13.130517975640537</v>
      </c>
      <c r="M261" s="69">
        <f t="shared" si="48"/>
        <v>0.85297420431918014</v>
      </c>
      <c r="N261" s="68">
        <f t="shared" si="53"/>
        <v>11.437170539605743</v>
      </c>
      <c r="O261" s="69">
        <f t="shared" si="54"/>
        <v>0.74297232285743664</v>
      </c>
      <c r="P261" s="68">
        <f t="shared" si="55"/>
        <v>1.5959465271766167</v>
      </c>
      <c r="Q261" s="6">
        <f t="shared" si="56"/>
        <v>0.40942761807320643</v>
      </c>
      <c r="R261" s="6">
        <f t="shared" si="57"/>
        <v>0.2897592059144003</v>
      </c>
      <c r="S261" s="6">
        <f t="shared" si="58"/>
        <v>0.69918682398760668</v>
      </c>
    </row>
    <row r="262" spans="1:19" x14ac:dyDescent="0.25">
      <c r="A262" s="59">
        <v>41289</v>
      </c>
      <c r="B262" s="14" t="s">
        <v>72</v>
      </c>
      <c r="C262" s="4">
        <v>6</v>
      </c>
      <c r="D262" s="180">
        <v>0.3</v>
      </c>
      <c r="F262" s="180">
        <v>20</v>
      </c>
      <c r="G262" s="4">
        <v>64.961200000000005</v>
      </c>
      <c r="H262" s="6">
        <f t="shared" si="51"/>
        <v>0.12566370614359174</v>
      </c>
      <c r="I262" s="21">
        <f t="shared" si="49"/>
        <v>8.1632653058713611</v>
      </c>
      <c r="J262" s="34">
        <f t="shared" si="52"/>
        <v>7.0685834705770344E-6</v>
      </c>
      <c r="K262" s="34">
        <f t="shared" si="50"/>
        <v>4.5918367345526399E-4</v>
      </c>
      <c r="L262" s="69">
        <f t="shared" si="47"/>
        <v>1.1150537850534816E-2</v>
      </c>
      <c r="M262" s="69">
        <f t="shared" si="48"/>
        <v>8.8733159128479896E-3</v>
      </c>
      <c r="N262" s="68">
        <f t="shared" si="53"/>
        <v>0.31292613611953068</v>
      </c>
      <c r="O262" s="69">
        <f t="shared" si="54"/>
        <v>0.24901870209267873</v>
      </c>
      <c r="P262" s="68">
        <f t="shared" si="55"/>
        <v>0.25789201800552675</v>
      </c>
      <c r="Q262" s="6">
        <f t="shared" si="56"/>
        <v>4.2591916381670347E-3</v>
      </c>
      <c r="R262" s="6">
        <f t="shared" si="57"/>
        <v>9.7117293816144715E-2</v>
      </c>
      <c r="S262" s="6">
        <f t="shared" si="58"/>
        <v>0.10137648545431174</v>
      </c>
    </row>
    <row r="263" spans="1:19" x14ac:dyDescent="0.25">
      <c r="A263" s="59">
        <v>41289</v>
      </c>
      <c r="B263" s="14" t="s">
        <v>72</v>
      </c>
      <c r="C263" s="4">
        <v>6</v>
      </c>
      <c r="D263" s="180">
        <v>0.4</v>
      </c>
      <c r="F263" s="180">
        <v>30</v>
      </c>
      <c r="G263" s="4">
        <v>64.961200000000005</v>
      </c>
      <c r="H263" s="6">
        <f t="shared" si="51"/>
        <v>0.28274333882308139</v>
      </c>
      <c r="I263" s="21">
        <f t="shared" si="49"/>
        <v>18.367346938210559</v>
      </c>
      <c r="J263" s="34">
        <f t="shared" si="52"/>
        <v>1.2566370614359172E-5</v>
      </c>
      <c r="K263" s="34">
        <f t="shared" si="50"/>
        <v>8.1632653058713589E-4</v>
      </c>
      <c r="L263" s="69">
        <f t="shared" ref="L263:L326" si="59">0.17758*(D263^2.299)</f>
        <v>2.1603791226322788E-2</v>
      </c>
      <c r="M263" s="69">
        <f t="shared" si="48"/>
        <v>1.7191750481989652E-2</v>
      </c>
      <c r="N263" s="68">
        <f t="shared" si="53"/>
        <v>0.43814731989680517</v>
      </c>
      <c r="O263" s="69">
        <f t="shared" si="54"/>
        <v>0.34866655204668418</v>
      </c>
      <c r="P263" s="68">
        <f t="shared" si="55"/>
        <v>0.36585830252867385</v>
      </c>
      <c r="Q263" s="6">
        <f t="shared" si="56"/>
        <v>8.2520402313550328E-3</v>
      </c>
      <c r="R263" s="6">
        <f t="shared" si="57"/>
        <v>0.13597995529820683</v>
      </c>
      <c r="S263" s="6">
        <f t="shared" si="58"/>
        <v>0.14423199552956187</v>
      </c>
    </row>
    <row r="264" spans="1:19" x14ac:dyDescent="0.25">
      <c r="A264" s="59">
        <v>41289</v>
      </c>
      <c r="B264" s="14" t="s">
        <v>72</v>
      </c>
      <c r="C264" s="4">
        <v>6</v>
      </c>
      <c r="D264" s="180">
        <v>0.4</v>
      </c>
      <c r="F264" s="180">
        <v>38</v>
      </c>
      <c r="G264" s="4">
        <v>64.961200000000005</v>
      </c>
      <c r="H264" s="6">
        <f t="shared" si="51"/>
        <v>0.45364597917836613</v>
      </c>
      <c r="I264" s="21">
        <f t="shared" si="49"/>
        <v>29.469387754195608</v>
      </c>
      <c r="J264" s="34">
        <f t="shared" si="52"/>
        <v>1.2566370614359172E-5</v>
      </c>
      <c r="K264" s="34">
        <f t="shared" si="50"/>
        <v>8.1632653058713589E-4</v>
      </c>
      <c r="L264" s="69">
        <f t="shared" si="59"/>
        <v>2.1603791226322788E-2</v>
      </c>
      <c r="M264" s="69">
        <f t="shared" si="48"/>
        <v>1.7191750481989652E-2</v>
      </c>
      <c r="N264" s="68">
        <f t="shared" si="53"/>
        <v>0.43814731989680517</v>
      </c>
      <c r="O264" s="69">
        <f t="shared" si="54"/>
        <v>0.34866655204668418</v>
      </c>
      <c r="P264" s="68">
        <f t="shared" si="55"/>
        <v>0.36585830252867385</v>
      </c>
      <c r="Q264" s="6">
        <f t="shared" si="56"/>
        <v>8.2520402313550328E-3</v>
      </c>
      <c r="R264" s="6">
        <f t="shared" si="57"/>
        <v>0.13597995529820683</v>
      </c>
      <c r="S264" s="6">
        <f t="shared" si="58"/>
        <v>0.14423199552956187</v>
      </c>
    </row>
    <row r="265" spans="1:19" x14ac:dyDescent="0.25">
      <c r="A265" s="59">
        <v>41289</v>
      </c>
      <c r="B265" s="14" t="s">
        <v>72</v>
      </c>
      <c r="C265" s="4">
        <v>6</v>
      </c>
      <c r="D265" s="180">
        <v>1.3</v>
      </c>
      <c r="F265" s="180">
        <v>25</v>
      </c>
      <c r="G265" s="4">
        <v>64.961200000000005</v>
      </c>
      <c r="H265" s="6">
        <f t="shared" si="51"/>
        <v>0.19634954084936207</v>
      </c>
      <c r="I265" s="21">
        <f t="shared" si="49"/>
        <v>12.755102040423999</v>
      </c>
      <c r="J265" s="34">
        <f t="shared" si="52"/>
        <v>1.3273228961416879E-4</v>
      </c>
      <c r="K265" s="34">
        <f t="shared" si="50"/>
        <v>8.6224489793266263E-3</v>
      </c>
      <c r="L265" s="69">
        <f t="shared" si="59"/>
        <v>0.32460097397494425</v>
      </c>
      <c r="M265" s="69">
        <f t="shared" si="48"/>
        <v>0.25830924268461913</v>
      </c>
      <c r="N265" s="68">
        <f t="shared" si="53"/>
        <v>1.7398976112023801</v>
      </c>
      <c r="O265" s="69">
        <f t="shared" si="54"/>
        <v>1.3845664995852909</v>
      </c>
      <c r="P265" s="68">
        <f t="shared" si="55"/>
        <v>1.6428757422699101</v>
      </c>
      <c r="Q265" s="6">
        <f t="shared" si="56"/>
        <v>0.12398843648861718</v>
      </c>
      <c r="R265" s="6">
        <f t="shared" si="57"/>
        <v>0.53998093483826348</v>
      </c>
      <c r="S265" s="6">
        <f t="shared" si="58"/>
        <v>0.66396937132688061</v>
      </c>
    </row>
    <row r="266" spans="1:19" x14ac:dyDescent="0.25">
      <c r="A266" s="59">
        <v>41289</v>
      </c>
      <c r="B266" s="14" t="s">
        <v>72</v>
      </c>
      <c r="C266" s="4">
        <v>6</v>
      </c>
      <c r="D266" s="180">
        <v>1.7</v>
      </c>
      <c r="F266" s="180">
        <v>63</v>
      </c>
      <c r="G266" s="4">
        <v>64.961200000000005</v>
      </c>
      <c r="H266" s="6">
        <f t="shared" si="51"/>
        <v>1.246898124209789</v>
      </c>
      <c r="I266" s="21">
        <f t="shared" si="49"/>
        <v>80.999999997508567</v>
      </c>
      <c r="J266" s="34">
        <f t="shared" si="52"/>
        <v>2.2698006922186259E-4</v>
      </c>
      <c r="K266" s="34">
        <f t="shared" si="50"/>
        <v>1.4744897958730145E-2</v>
      </c>
      <c r="L266" s="69">
        <f t="shared" si="59"/>
        <v>0.60144528125594432</v>
      </c>
      <c r="M266" s="69">
        <f t="shared" si="48"/>
        <v>0.47861493825786477</v>
      </c>
      <c r="N266" s="68">
        <f t="shared" si="53"/>
        <v>2.3814156735674734</v>
      </c>
      <c r="O266" s="69">
        <f t="shared" si="54"/>
        <v>1.8950703432084544</v>
      </c>
      <c r="P266" s="68">
        <f t="shared" si="55"/>
        <v>2.3736852814663192</v>
      </c>
      <c r="Q266" s="6">
        <f t="shared" si="56"/>
        <v>0.22973517036377508</v>
      </c>
      <c r="R266" s="6">
        <f t="shared" si="57"/>
        <v>0.73907743385129721</v>
      </c>
      <c r="S266" s="6">
        <f t="shared" si="58"/>
        <v>0.96881260421507231</v>
      </c>
    </row>
    <row r="267" spans="1:19" x14ac:dyDescent="0.25">
      <c r="A267" s="59">
        <v>41289</v>
      </c>
      <c r="B267" s="14" t="s">
        <v>72</v>
      </c>
      <c r="C267" s="4">
        <v>6</v>
      </c>
      <c r="D267" s="180">
        <v>0.4</v>
      </c>
      <c r="F267" s="180">
        <v>30</v>
      </c>
      <c r="G267" s="4">
        <v>64.961200000000005</v>
      </c>
      <c r="H267" s="6">
        <f t="shared" si="51"/>
        <v>0.28274333882308139</v>
      </c>
      <c r="I267" s="21">
        <f t="shared" si="49"/>
        <v>18.367346938210559</v>
      </c>
      <c r="J267" s="34">
        <f t="shared" si="52"/>
        <v>1.2566370614359172E-5</v>
      </c>
      <c r="K267" s="34">
        <f t="shared" si="50"/>
        <v>8.1632653058713589E-4</v>
      </c>
      <c r="L267" s="69">
        <f t="shared" si="59"/>
        <v>2.1603791226322788E-2</v>
      </c>
      <c r="M267" s="69">
        <f t="shared" si="48"/>
        <v>1.7191750481989652E-2</v>
      </c>
      <c r="N267" s="68">
        <f t="shared" si="53"/>
        <v>0.43814731989680517</v>
      </c>
      <c r="O267" s="69">
        <f t="shared" si="54"/>
        <v>0.34866655204668418</v>
      </c>
      <c r="P267" s="68">
        <f t="shared" si="55"/>
        <v>0.36585830252867385</v>
      </c>
      <c r="Q267" s="6">
        <f t="shared" si="56"/>
        <v>8.2520402313550328E-3</v>
      </c>
      <c r="R267" s="6">
        <f t="shared" si="57"/>
        <v>0.13597995529820683</v>
      </c>
      <c r="S267" s="6">
        <f t="shared" si="58"/>
        <v>0.14423199552956187</v>
      </c>
    </row>
    <row r="268" spans="1:19" x14ac:dyDescent="0.25">
      <c r="A268" s="59">
        <v>41289</v>
      </c>
      <c r="B268" s="14" t="s">
        <v>72</v>
      </c>
      <c r="C268" s="4">
        <v>6</v>
      </c>
      <c r="D268" s="180">
        <v>0.3</v>
      </c>
      <c r="F268" s="180">
        <v>53</v>
      </c>
      <c r="G268" s="4">
        <v>64.961200000000005</v>
      </c>
      <c r="H268" s="6">
        <f t="shared" si="51"/>
        <v>0.88247337639337298</v>
      </c>
      <c r="I268" s="21">
        <f t="shared" si="49"/>
        <v>57.326530610481633</v>
      </c>
      <c r="J268" s="34">
        <f t="shared" si="52"/>
        <v>7.0685834705770344E-6</v>
      </c>
      <c r="K268" s="34">
        <f t="shared" si="50"/>
        <v>4.5918367345526399E-4</v>
      </c>
      <c r="L268" s="69">
        <f t="shared" si="59"/>
        <v>1.1150537850534816E-2</v>
      </c>
      <c r="M268" s="69">
        <f t="shared" si="48"/>
        <v>8.8733159128479896E-3</v>
      </c>
      <c r="N268" s="68">
        <f t="shared" si="53"/>
        <v>0.31292613611953068</v>
      </c>
      <c r="O268" s="69">
        <f t="shared" si="54"/>
        <v>0.24901870209267873</v>
      </c>
      <c r="P268" s="68">
        <f t="shared" si="55"/>
        <v>0.25789201800552675</v>
      </c>
      <c r="Q268" s="6">
        <f t="shared" si="56"/>
        <v>4.2591916381670347E-3</v>
      </c>
      <c r="R268" s="6">
        <f t="shared" si="57"/>
        <v>9.7117293816144715E-2</v>
      </c>
      <c r="S268" s="6">
        <f t="shared" si="58"/>
        <v>0.10137648545431174</v>
      </c>
    </row>
    <row r="269" spans="1:19" x14ac:dyDescent="0.25">
      <c r="A269" s="59">
        <v>41289</v>
      </c>
      <c r="B269" s="14" t="s">
        <v>72</v>
      </c>
      <c r="C269" s="4">
        <v>6</v>
      </c>
      <c r="D269" s="180">
        <v>0.3</v>
      </c>
      <c r="F269" s="180">
        <v>44</v>
      </c>
      <c r="G269" s="4">
        <v>64.961200000000005</v>
      </c>
      <c r="H269" s="6">
        <f t="shared" si="51"/>
        <v>0.60821233773498395</v>
      </c>
      <c r="I269" s="21">
        <f t="shared" si="49"/>
        <v>39.510204080417381</v>
      </c>
      <c r="J269" s="34">
        <f t="shared" si="52"/>
        <v>7.0685834705770344E-6</v>
      </c>
      <c r="K269" s="34">
        <f t="shared" si="50"/>
        <v>4.5918367345526399E-4</v>
      </c>
      <c r="L269" s="69">
        <f t="shared" si="59"/>
        <v>1.1150537850534816E-2</v>
      </c>
      <c r="M269" s="69">
        <f t="shared" si="48"/>
        <v>8.8733159128479896E-3</v>
      </c>
      <c r="N269" s="68">
        <f t="shared" si="53"/>
        <v>0.31292613611953068</v>
      </c>
      <c r="O269" s="69">
        <f t="shared" si="54"/>
        <v>0.24901870209267873</v>
      </c>
      <c r="P269" s="68">
        <f t="shared" si="55"/>
        <v>0.25789201800552675</v>
      </c>
      <c r="Q269" s="6">
        <f t="shared" si="56"/>
        <v>4.2591916381670347E-3</v>
      </c>
      <c r="R269" s="6">
        <f t="shared" si="57"/>
        <v>9.7117293816144715E-2</v>
      </c>
      <c r="S269" s="6">
        <f t="shared" si="58"/>
        <v>0.10137648545431174</v>
      </c>
    </row>
    <row r="270" spans="1:19" x14ac:dyDescent="0.25">
      <c r="A270" s="59">
        <v>41289</v>
      </c>
      <c r="B270" s="14" t="s">
        <v>72</v>
      </c>
      <c r="C270" s="4">
        <v>6</v>
      </c>
      <c r="D270" s="180">
        <v>1.8</v>
      </c>
      <c r="F270" s="180">
        <v>52</v>
      </c>
      <c r="G270" s="4">
        <v>64.961200000000005</v>
      </c>
      <c r="H270" s="6">
        <f t="shared" si="51"/>
        <v>0.8494866535306802</v>
      </c>
      <c r="I270" s="21">
        <f t="shared" si="49"/>
        <v>55.183673467690404</v>
      </c>
      <c r="J270" s="34">
        <f t="shared" si="52"/>
        <v>2.5446900494077327E-4</v>
      </c>
      <c r="K270" s="34">
        <f t="shared" si="50"/>
        <v>1.6530612244389505E-2</v>
      </c>
      <c r="L270" s="69">
        <f t="shared" si="59"/>
        <v>0.68590748301013704</v>
      </c>
      <c r="M270" s="69">
        <f t="shared" si="48"/>
        <v>0.54582782152014697</v>
      </c>
      <c r="N270" s="68">
        <f t="shared" si="53"/>
        <v>2.5461196030223361</v>
      </c>
      <c r="O270" s="69">
        <f t="shared" si="54"/>
        <v>2.0261375632592187</v>
      </c>
      <c r="P270" s="68">
        <f t="shared" si="55"/>
        <v>2.5719653847793658</v>
      </c>
      <c r="Q270" s="6">
        <f t="shared" si="56"/>
        <v>0.26199735432967053</v>
      </c>
      <c r="R270" s="6">
        <f t="shared" si="57"/>
        <v>0.79019364967109529</v>
      </c>
      <c r="S270" s="6">
        <f t="shared" si="58"/>
        <v>1.0521910040007658</v>
      </c>
    </row>
    <row r="271" spans="1:19" x14ac:dyDescent="0.25">
      <c r="A271" s="59">
        <v>41289</v>
      </c>
      <c r="B271" s="14" t="s">
        <v>72</v>
      </c>
      <c r="C271" s="4">
        <v>6</v>
      </c>
      <c r="D271" s="180">
        <v>0.4</v>
      </c>
      <c r="F271" s="180">
        <v>48</v>
      </c>
      <c r="G271" s="4">
        <v>64.961200000000005</v>
      </c>
      <c r="H271" s="6">
        <f t="shared" si="51"/>
        <v>0.7238229473870883</v>
      </c>
      <c r="I271" s="21">
        <f t="shared" si="49"/>
        <v>47.020408161819034</v>
      </c>
      <c r="J271" s="34">
        <f t="shared" si="52"/>
        <v>1.2566370614359172E-5</v>
      </c>
      <c r="K271" s="34">
        <f t="shared" si="50"/>
        <v>8.1632653058713589E-4</v>
      </c>
      <c r="L271" s="69">
        <f t="shared" si="59"/>
        <v>2.1603791226322788E-2</v>
      </c>
      <c r="M271" s="69">
        <f t="shared" si="48"/>
        <v>1.7191750481989652E-2</v>
      </c>
      <c r="N271" s="68">
        <f t="shared" si="53"/>
        <v>0.43814731989680517</v>
      </c>
      <c r="O271" s="69">
        <f t="shared" si="54"/>
        <v>0.34866655204668418</v>
      </c>
      <c r="P271" s="68">
        <f t="shared" si="55"/>
        <v>0.36585830252867385</v>
      </c>
      <c r="Q271" s="6">
        <f t="shared" si="56"/>
        <v>8.2520402313550328E-3</v>
      </c>
      <c r="R271" s="6">
        <f t="shared" si="57"/>
        <v>0.13597995529820683</v>
      </c>
      <c r="S271" s="6">
        <f t="shared" si="58"/>
        <v>0.14423199552956187</v>
      </c>
    </row>
    <row r="272" spans="1:19" x14ac:dyDescent="0.25">
      <c r="A272" s="59">
        <v>41289</v>
      </c>
      <c r="B272" s="14" t="s">
        <v>72</v>
      </c>
      <c r="C272" s="4">
        <v>6</v>
      </c>
      <c r="D272" s="180">
        <v>0.3</v>
      </c>
      <c r="F272" s="180">
        <v>36</v>
      </c>
      <c r="G272" s="4">
        <v>64.961200000000005</v>
      </c>
      <c r="H272" s="6">
        <f t="shared" si="51"/>
        <v>0.40715040790523715</v>
      </c>
      <c r="I272" s="21">
        <f t="shared" si="49"/>
        <v>26.448979591023203</v>
      </c>
      <c r="J272" s="34">
        <f t="shared" si="52"/>
        <v>7.0685834705770344E-6</v>
      </c>
      <c r="K272" s="34">
        <f t="shared" si="50"/>
        <v>4.5918367345526399E-4</v>
      </c>
      <c r="L272" s="69">
        <f t="shared" si="59"/>
        <v>1.1150537850534816E-2</v>
      </c>
      <c r="M272" s="69">
        <f t="shared" si="48"/>
        <v>8.8733159128479896E-3</v>
      </c>
      <c r="N272" s="68">
        <f t="shared" si="53"/>
        <v>0.31292613611953068</v>
      </c>
      <c r="O272" s="69">
        <f t="shared" si="54"/>
        <v>0.24901870209267873</v>
      </c>
      <c r="P272" s="68">
        <f t="shared" si="55"/>
        <v>0.25789201800552675</v>
      </c>
      <c r="Q272" s="6">
        <f t="shared" si="56"/>
        <v>4.2591916381670347E-3</v>
      </c>
      <c r="R272" s="6">
        <f t="shared" si="57"/>
        <v>9.7117293816144715E-2</v>
      </c>
      <c r="S272" s="6">
        <f t="shared" si="58"/>
        <v>0.10137648545431174</v>
      </c>
    </row>
    <row r="273" spans="1:19" x14ac:dyDescent="0.25">
      <c r="A273" s="59">
        <v>41289</v>
      </c>
      <c r="B273" s="14" t="s">
        <v>72</v>
      </c>
      <c r="C273" s="4">
        <v>6</v>
      </c>
      <c r="D273" s="180">
        <v>0.4</v>
      </c>
      <c r="F273" s="180">
        <v>40</v>
      </c>
      <c r="G273" s="4">
        <v>64.961200000000005</v>
      </c>
      <c r="H273" s="6">
        <f t="shared" si="51"/>
        <v>0.50265482457436694</v>
      </c>
      <c r="I273" s="21">
        <f t="shared" si="49"/>
        <v>32.653061223485444</v>
      </c>
      <c r="J273" s="34">
        <f t="shared" si="52"/>
        <v>1.2566370614359172E-5</v>
      </c>
      <c r="K273" s="34">
        <f t="shared" si="50"/>
        <v>8.1632653058713589E-4</v>
      </c>
      <c r="L273" s="69">
        <f t="shared" si="59"/>
        <v>2.1603791226322788E-2</v>
      </c>
      <c r="M273" s="69">
        <f t="shared" si="48"/>
        <v>1.7191750481989652E-2</v>
      </c>
      <c r="N273" s="68">
        <f t="shared" si="53"/>
        <v>0.43814731989680517</v>
      </c>
      <c r="O273" s="69">
        <f t="shared" si="54"/>
        <v>0.34866655204668418</v>
      </c>
      <c r="P273" s="68">
        <f t="shared" si="55"/>
        <v>0.36585830252867385</v>
      </c>
      <c r="Q273" s="6">
        <f t="shared" si="56"/>
        <v>8.2520402313550328E-3</v>
      </c>
      <c r="R273" s="6">
        <f t="shared" si="57"/>
        <v>0.13597995529820683</v>
      </c>
      <c r="S273" s="6">
        <f t="shared" si="58"/>
        <v>0.14423199552956187</v>
      </c>
    </row>
    <row r="274" spans="1:19" x14ac:dyDescent="0.25">
      <c r="A274" s="59">
        <v>41289</v>
      </c>
      <c r="B274" s="14" t="s">
        <v>72</v>
      </c>
      <c r="C274" s="4">
        <v>6</v>
      </c>
      <c r="D274" s="180">
        <v>0.5</v>
      </c>
      <c r="F274" s="180">
        <v>34</v>
      </c>
      <c r="G274" s="4">
        <v>64.961200000000005</v>
      </c>
      <c r="H274" s="6">
        <f t="shared" si="51"/>
        <v>0.36316811075498018</v>
      </c>
      <c r="I274" s="21">
        <f t="shared" si="49"/>
        <v>23.591836733968236</v>
      </c>
      <c r="J274" s="34">
        <f t="shared" si="52"/>
        <v>1.9634954084936207E-5</v>
      </c>
      <c r="K274" s="34">
        <f t="shared" si="50"/>
        <v>1.2755102040424E-3</v>
      </c>
      <c r="L274" s="69">
        <f t="shared" si="59"/>
        <v>3.6084948650093887E-2</v>
      </c>
      <c r="M274" s="69">
        <f t="shared" si="48"/>
        <v>2.8715489186543871E-2</v>
      </c>
      <c r="N274" s="68">
        <f t="shared" si="53"/>
        <v>0.56885931594660488</v>
      </c>
      <c r="O274" s="69">
        <f t="shared" si="54"/>
        <v>0.45268385148961476</v>
      </c>
      <c r="P274" s="68">
        <f t="shared" si="55"/>
        <v>0.48139934067615864</v>
      </c>
      <c r="Q274" s="6">
        <f t="shared" si="56"/>
        <v>1.3783434809541058E-2</v>
      </c>
      <c r="R274" s="6">
        <f t="shared" si="57"/>
        <v>0.17654670208094977</v>
      </c>
      <c r="S274" s="6">
        <f t="shared" si="58"/>
        <v>0.19033013689049083</v>
      </c>
    </row>
    <row r="275" spans="1:19" x14ac:dyDescent="0.25">
      <c r="A275" s="64">
        <v>41290</v>
      </c>
      <c r="B275" s="14" t="s">
        <v>4</v>
      </c>
      <c r="C275" s="4">
        <v>1</v>
      </c>
      <c r="D275" s="180">
        <v>0.6</v>
      </c>
      <c r="F275" s="180">
        <v>60</v>
      </c>
      <c r="G275" s="4">
        <f t="shared" ref="G275:G338" si="60">IF(D275&lt;3,795.7747,64.9612)</f>
        <v>795.77470000000005</v>
      </c>
      <c r="H275" s="6">
        <f t="shared" si="51"/>
        <v>1.1309733552923256</v>
      </c>
      <c r="I275" s="21">
        <f t="shared" ref="I275:I306" si="61">IF(D275&lt;3,795.7747*H275,64.9612*H275)</f>
        <v>899.9999825157438</v>
      </c>
      <c r="J275" s="34">
        <f t="shared" si="52"/>
        <v>2.8274333882308137E-5</v>
      </c>
      <c r="K275" s="34">
        <f t="shared" ref="K275:K338" si="62">IF(D275&lt;3,795.7747*J275,64.9612*J275)</f>
        <v>2.2499999562893596E-2</v>
      </c>
      <c r="L275" s="69">
        <f t="shared" si="59"/>
        <v>5.4873640827332065E-2</v>
      </c>
      <c r="M275" s="69">
        <f t="shared" si="48"/>
        <v>4.366705506727793E-2</v>
      </c>
      <c r="N275" s="69">
        <f t="shared" si="53"/>
        <v>0.70412040904432671</v>
      </c>
      <c r="O275" s="69">
        <f t="shared" si="54"/>
        <v>0.56032120727112644</v>
      </c>
      <c r="P275" s="69">
        <f t="shared" si="55"/>
        <v>0.60398826233840441</v>
      </c>
      <c r="Q275" s="6">
        <f t="shared" si="56"/>
        <v>2.0960186432293405E-2</v>
      </c>
      <c r="R275" s="6">
        <f t="shared" si="57"/>
        <v>0.21852527083573933</v>
      </c>
      <c r="S275" s="6">
        <f t="shared" si="58"/>
        <v>0.23948545726803275</v>
      </c>
    </row>
    <row r="276" spans="1:19" x14ac:dyDescent="0.25">
      <c r="A276" s="64">
        <v>41290</v>
      </c>
      <c r="B276" s="14" t="s">
        <v>4</v>
      </c>
      <c r="C276" s="4">
        <v>1</v>
      </c>
      <c r="D276" s="180">
        <v>1.5</v>
      </c>
      <c r="F276" s="180">
        <v>22</v>
      </c>
      <c r="G276" s="4">
        <f t="shared" si="60"/>
        <v>795.77470000000005</v>
      </c>
      <c r="H276" s="6">
        <f t="shared" si="51"/>
        <v>0.15205308443374599</v>
      </c>
      <c r="I276" s="21">
        <f t="shared" si="61"/>
        <v>120.99999764933889</v>
      </c>
      <c r="J276" s="34">
        <f t="shared" si="52"/>
        <v>1.7671458676442585E-4</v>
      </c>
      <c r="K276" s="34">
        <f t="shared" si="62"/>
        <v>0.14062499726808497</v>
      </c>
      <c r="L276" s="69">
        <f t="shared" si="59"/>
        <v>0.45105329134289407</v>
      </c>
      <c r="M276" s="69">
        <f t="shared" si="48"/>
        <v>0.35893679760240416</v>
      </c>
      <c r="N276" s="69">
        <f t="shared" si="53"/>
        <v>2.0570116092208695</v>
      </c>
      <c r="O276" s="69">
        <f t="shared" si="54"/>
        <v>1.6369177962242547</v>
      </c>
      <c r="P276" s="69">
        <f t="shared" si="55"/>
        <v>1.995854593826659</v>
      </c>
      <c r="Q276" s="6">
        <f t="shared" si="56"/>
        <v>0.17228966284915398</v>
      </c>
      <c r="R276" s="6">
        <f t="shared" si="57"/>
        <v>0.63839794052745935</v>
      </c>
      <c r="S276" s="6">
        <f t="shared" si="58"/>
        <v>0.81068760337661327</v>
      </c>
    </row>
    <row r="277" spans="1:19" x14ac:dyDescent="0.25">
      <c r="A277" s="64">
        <v>41290</v>
      </c>
      <c r="B277" s="14" t="s">
        <v>4</v>
      </c>
      <c r="C277" s="4">
        <v>1</v>
      </c>
      <c r="D277" s="180">
        <v>1</v>
      </c>
      <c r="F277" s="180">
        <v>70</v>
      </c>
      <c r="G277" s="4">
        <f t="shared" si="60"/>
        <v>795.77470000000005</v>
      </c>
      <c r="H277" s="6">
        <f t="shared" si="51"/>
        <v>1.5393804002589984</v>
      </c>
      <c r="I277" s="21">
        <f t="shared" si="61"/>
        <v>1224.9999762019845</v>
      </c>
      <c r="J277" s="34">
        <f t="shared" si="52"/>
        <v>7.8539816339744827E-5</v>
      </c>
      <c r="K277" s="34">
        <f t="shared" si="62"/>
        <v>6.2499998785815539E-2</v>
      </c>
      <c r="L277" s="69">
        <f t="shared" si="59"/>
        <v>0.17757999999999999</v>
      </c>
      <c r="M277" s="69">
        <f t="shared" si="48"/>
        <v>0.141313671226</v>
      </c>
      <c r="N277" s="69">
        <f t="shared" si="53"/>
        <v>1.28</v>
      </c>
      <c r="O277" s="69">
        <f t="shared" si="54"/>
        <v>1.0185916160000001</v>
      </c>
      <c r="P277" s="69">
        <f t="shared" si="55"/>
        <v>1.1599052872260001</v>
      </c>
      <c r="Q277" s="6">
        <f t="shared" si="56"/>
        <v>6.7830562188479993E-2</v>
      </c>
      <c r="R277" s="6">
        <f t="shared" si="57"/>
        <v>0.39725073024000007</v>
      </c>
      <c r="S277" s="6">
        <f t="shared" si="58"/>
        <v>0.46508129242848006</v>
      </c>
    </row>
    <row r="278" spans="1:19" x14ac:dyDescent="0.25">
      <c r="A278" s="64">
        <v>41290</v>
      </c>
      <c r="B278" s="14" t="s">
        <v>4</v>
      </c>
      <c r="C278" s="4">
        <v>1</v>
      </c>
      <c r="D278" s="180">
        <v>1.5</v>
      </c>
      <c r="F278" s="180">
        <v>86</v>
      </c>
      <c r="G278" s="4">
        <f t="shared" si="60"/>
        <v>795.77470000000005</v>
      </c>
      <c r="H278" s="6">
        <f t="shared" si="51"/>
        <v>2.3235219265950109</v>
      </c>
      <c r="I278" s="21">
        <f t="shared" si="61"/>
        <v>1848.999964079567</v>
      </c>
      <c r="J278" s="34">
        <f t="shared" si="52"/>
        <v>1.7671458676442585E-4</v>
      </c>
      <c r="K278" s="34">
        <f t="shared" si="62"/>
        <v>0.14062499726808497</v>
      </c>
      <c r="L278" s="69">
        <f t="shared" si="59"/>
        <v>0.45105329134289407</v>
      </c>
      <c r="M278" s="69">
        <f t="shared" si="48"/>
        <v>0.35893679760240416</v>
      </c>
      <c r="N278" s="69">
        <f t="shared" si="53"/>
        <v>2.0570116092208695</v>
      </c>
      <c r="O278" s="69">
        <f t="shared" si="54"/>
        <v>1.6369177962242547</v>
      </c>
      <c r="P278" s="69">
        <f t="shared" si="55"/>
        <v>1.995854593826659</v>
      </c>
      <c r="Q278" s="6">
        <f t="shared" si="56"/>
        <v>0.17228966284915398</v>
      </c>
      <c r="R278" s="6">
        <f t="shared" si="57"/>
        <v>0.63839794052745935</v>
      </c>
      <c r="S278" s="6">
        <f t="shared" si="58"/>
        <v>0.81068760337661327</v>
      </c>
    </row>
    <row r="279" spans="1:19" x14ac:dyDescent="0.25">
      <c r="A279" s="64">
        <v>41290</v>
      </c>
      <c r="B279" s="14" t="s">
        <v>4</v>
      </c>
      <c r="C279" s="4">
        <v>1</v>
      </c>
      <c r="D279" s="180">
        <v>0.3</v>
      </c>
      <c r="F279" s="180">
        <v>44</v>
      </c>
      <c r="G279" s="4">
        <f t="shared" si="60"/>
        <v>795.77470000000005</v>
      </c>
      <c r="H279" s="6">
        <f t="shared" si="51"/>
        <v>0.60821233773498395</v>
      </c>
      <c r="I279" s="21">
        <f t="shared" si="61"/>
        <v>483.99999059735558</v>
      </c>
      <c r="J279" s="34">
        <f t="shared" si="52"/>
        <v>7.0685834705770344E-6</v>
      </c>
      <c r="K279" s="34">
        <f t="shared" si="62"/>
        <v>5.624999890723399E-3</v>
      </c>
      <c r="L279" s="69">
        <f t="shared" si="59"/>
        <v>1.1150537850534816E-2</v>
      </c>
      <c r="M279" s="69">
        <f t="shared" si="48"/>
        <v>8.8733159128479896E-3</v>
      </c>
      <c r="N279" s="69">
        <f t="shared" si="53"/>
        <v>0.31292613611953068</v>
      </c>
      <c r="O279" s="69">
        <f t="shared" si="54"/>
        <v>0.24901870209267873</v>
      </c>
      <c r="P279" s="69">
        <f t="shared" si="55"/>
        <v>0.25789201800552675</v>
      </c>
      <c r="Q279" s="6">
        <f t="shared" si="56"/>
        <v>4.2591916381670347E-3</v>
      </c>
      <c r="R279" s="6">
        <f t="shared" si="57"/>
        <v>9.7117293816144715E-2</v>
      </c>
      <c r="S279" s="6">
        <f t="shared" si="58"/>
        <v>0.10137648545431174</v>
      </c>
    </row>
    <row r="280" spans="1:19" x14ac:dyDescent="0.25">
      <c r="A280" s="64">
        <v>41290</v>
      </c>
      <c r="B280" s="14" t="s">
        <v>4</v>
      </c>
      <c r="C280" s="4">
        <v>1</v>
      </c>
      <c r="D280" s="180">
        <v>4</v>
      </c>
      <c r="F280" s="180">
        <v>130</v>
      </c>
      <c r="G280" s="4">
        <f t="shared" si="60"/>
        <v>64.961200000000005</v>
      </c>
      <c r="H280" s="6">
        <f t="shared" si="51"/>
        <v>5.3092915845667505</v>
      </c>
      <c r="I280" s="21">
        <f t="shared" si="61"/>
        <v>344.89795248335764</v>
      </c>
      <c r="J280" s="34">
        <f t="shared" si="52"/>
        <v>1.2566370614359172E-3</v>
      </c>
      <c r="K280" s="34">
        <f t="shared" si="62"/>
        <v>8.1632651475350912E-2</v>
      </c>
      <c r="L280" s="69">
        <f t="shared" si="59"/>
        <v>4.3006091215286046</v>
      </c>
      <c r="M280" s="69">
        <f t="shared" si="48"/>
        <v>0.27937272926544404</v>
      </c>
      <c r="N280" s="69">
        <f t="shared" si="53"/>
        <v>6.4806737611278331</v>
      </c>
      <c r="O280" s="69">
        <f t="shared" si="54"/>
        <v>0.42099234433137744</v>
      </c>
      <c r="P280" s="69">
        <f t="shared" si="55"/>
        <v>0.70036507359682143</v>
      </c>
      <c r="Q280" s="6">
        <f t="shared" si="56"/>
        <v>0.13409891004741314</v>
      </c>
      <c r="R280" s="6">
        <f t="shared" si="57"/>
        <v>0.16418701428923721</v>
      </c>
      <c r="S280" s="6">
        <f t="shared" si="58"/>
        <v>0.29828592433665035</v>
      </c>
    </row>
    <row r="281" spans="1:19" x14ac:dyDescent="0.25">
      <c r="A281" s="64">
        <v>41290</v>
      </c>
      <c r="B281" s="14" t="s">
        <v>4</v>
      </c>
      <c r="C281" s="4">
        <v>1</v>
      </c>
      <c r="D281" s="180">
        <v>8</v>
      </c>
      <c r="F281" s="180">
        <v>110</v>
      </c>
      <c r="G281" s="4">
        <f t="shared" si="60"/>
        <v>64.961200000000005</v>
      </c>
      <c r="H281" s="6">
        <f t="shared" si="51"/>
        <v>3.8013271108436504</v>
      </c>
      <c r="I281" s="21">
        <f t="shared" si="61"/>
        <v>246.93877071293656</v>
      </c>
      <c r="J281" s="34">
        <f t="shared" si="52"/>
        <v>5.0265482457436689E-3</v>
      </c>
      <c r="K281" s="34">
        <f t="shared" si="62"/>
        <v>0.32653060590140365</v>
      </c>
      <c r="L281" s="69">
        <f t="shared" si="59"/>
        <v>21.164008717497858</v>
      </c>
      <c r="M281" s="69">
        <f t="shared" si="48"/>
        <v>1.374839403099122</v>
      </c>
      <c r="N281" s="69">
        <f t="shared" si="53"/>
        <v>14.58227400291401</v>
      </c>
      <c r="O281" s="69">
        <f t="shared" si="54"/>
        <v>0.94728201795809763</v>
      </c>
      <c r="P281" s="69">
        <f t="shared" si="55"/>
        <v>2.3221214210572194</v>
      </c>
      <c r="Q281" s="6">
        <f t="shared" si="56"/>
        <v>0.65992291348757859</v>
      </c>
      <c r="R281" s="6">
        <f t="shared" si="57"/>
        <v>0.3694399870036581</v>
      </c>
      <c r="S281" s="6">
        <f t="shared" si="58"/>
        <v>1.0293629004912366</v>
      </c>
    </row>
    <row r="282" spans="1:19" x14ac:dyDescent="0.25">
      <c r="A282" s="64">
        <v>41290</v>
      </c>
      <c r="B282" s="14" t="s">
        <v>4</v>
      </c>
      <c r="C282" s="4">
        <v>1</v>
      </c>
      <c r="D282" s="180">
        <v>3</v>
      </c>
      <c r="F282" s="180">
        <v>20</v>
      </c>
      <c r="G282" s="4">
        <f t="shared" si="60"/>
        <v>64.961200000000005</v>
      </c>
      <c r="H282" s="6">
        <f t="shared" si="51"/>
        <v>0.12566370614359174</v>
      </c>
      <c r="I282" s="21">
        <f t="shared" si="61"/>
        <v>8.1632651475350926</v>
      </c>
      <c r="J282" s="34">
        <f t="shared" si="52"/>
        <v>7.0685834705770342E-4</v>
      </c>
      <c r="K282" s="34">
        <f t="shared" si="62"/>
        <v>4.5918366454884889E-2</v>
      </c>
      <c r="L282" s="69">
        <f t="shared" si="59"/>
        <v>2.219707841442716</v>
      </c>
      <c r="M282" s="69">
        <f t="shared" si="48"/>
        <v>0.14419488502952857</v>
      </c>
      <c r="N282" s="69">
        <f t="shared" si="53"/>
        <v>4.6285167281146418</v>
      </c>
      <c r="O282" s="69">
        <f t="shared" si="54"/>
        <v>0.3006740008784009</v>
      </c>
      <c r="P282" s="69">
        <f t="shared" si="55"/>
        <v>0.4448688859079295</v>
      </c>
      <c r="Q282" s="6">
        <f t="shared" si="56"/>
        <v>6.9213544814173716E-2</v>
      </c>
      <c r="R282" s="6">
        <f t="shared" si="57"/>
        <v>0.11726286034257635</v>
      </c>
      <c r="S282" s="6">
        <f t="shared" si="58"/>
        <v>0.18647640515675007</v>
      </c>
    </row>
    <row r="283" spans="1:19" x14ac:dyDescent="0.25">
      <c r="A283" s="64">
        <v>41290</v>
      </c>
      <c r="B283" s="14" t="s">
        <v>4</v>
      </c>
      <c r="C283" s="4">
        <v>1</v>
      </c>
      <c r="D283" s="180">
        <v>5</v>
      </c>
      <c r="F283" s="180">
        <v>150</v>
      </c>
      <c r="G283" s="4">
        <f t="shared" si="60"/>
        <v>64.961200000000005</v>
      </c>
      <c r="H283" s="6">
        <f t="shared" si="51"/>
        <v>7.0685834705770345</v>
      </c>
      <c r="I283" s="21">
        <f t="shared" si="61"/>
        <v>459.18366454884887</v>
      </c>
      <c r="J283" s="34">
        <f t="shared" si="52"/>
        <v>1.9634954084936209E-3</v>
      </c>
      <c r="K283" s="34">
        <f t="shared" si="62"/>
        <v>0.12755101793023582</v>
      </c>
      <c r="L283" s="69">
        <f t="shared" si="59"/>
        <v>7.1833345216463531</v>
      </c>
      <c r="M283" s="69">
        <f t="shared" si="48"/>
        <v>0.46663803052757313</v>
      </c>
      <c r="N283" s="69">
        <f t="shared" si="53"/>
        <v>8.4140458590425169</v>
      </c>
      <c r="O283" s="69">
        <f t="shared" si="54"/>
        <v>0.54658651585843276</v>
      </c>
      <c r="P283" s="69">
        <f t="shared" si="55"/>
        <v>1.0132245463860059</v>
      </c>
      <c r="Q283" s="6">
        <f t="shared" si="56"/>
        <v>0.2239862546532351</v>
      </c>
      <c r="R283" s="6">
        <f t="shared" si="57"/>
        <v>0.21316874118478879</v>
      </c>
      <c r="S283" s="6">
        <f t="shared" si="58"/>
        <v>0.43715499583802386</v>
      </c>
    </row>
    <row r="284" spans="1:19" x14ac:dyDescent="0.25">
      <c r="A284" s="64">
        <v>41290</v>
      </c>
      <c r="B284" s="14" t="s">
        <v>4</v>
      </c>
      <c r="C284" s="4">
        <v>1</v>
      </c>
      <c r="D284" s="180">
        <v>4.5</v>
      </c>
      <c r="F284" s="180">
        <v>144</v>
      </c>
      <c r="G284" s="4">
        <f t="shared" si="60"/>
        <v>64.961200000000005</v>
      </c>
      <c r="H284" s="6">
        <f t="shared" si="51"/>
        <v>6.5144065264837945</v>
      </c>
      <c r="I284" s="21">
        <f t="shared" si="61"/>
        <v>423.18366524821909</v>
      </c>
      <c r="J284" s="34">
        <f t="shared" si="52"/>
        <v>1.5904312808798326E-3</v>
      </c>
      <c r="K284" s="34">
        <f t="shared" si="62"/>
        <v>0.10331632452349099</v>
      </c>
      <c r="L284" s="69">
        <f t="shared" si="59"/>
        <v>5.6380590590289899</v>
      </c>
      <c r="M284" s="69">
        <f t="shared" si="48"/>
        <v>0.36625508214539404</v>
      </c>
      <c r="N284" s="69">
        <f t="shared" si="53"/>
        <v>7.4382130025037601</v>
      </c>
      <c r="O284" s="69">
        <f t="shared" si="54"/>
        <v>0.4831952424982473</v>
      </c>
      <c r="P284" s="69">
        <f t="shared" si="55"/>
        <v>0.84945032464364134</v>
      </c>
      <c r="Q284" s="6">
        <f t="shared" si="56"/>
        <v>0.17580243942978913</v>
      </c>
      <c r="R284" s="6">
        <f t="shared" si="57"/>
        <v>0.18844614457431647</v>
      </c>
      <c r="S284" s="6">
        <f t="shared" si="58"/>
        <v>0.36424858400410559</v>
      </c>
    </row>
    <row r="285" spans="1:19" x14ac:dyDescent="0.25">
      <c r="A285" s="64">
        <v>41290</v>
      </c>
      <c r="B285" s="14" t="s">
        <v>4</v>
      </c>
      <c r="C285" s="4">
        <v>1</v>
      </c>
      <c r="D285" s="180">
        <v>3.8</v>
      </c>
      <c r="F285" s="180">
        <v>115</v>
      </c>
      <c r="G285" s="4">
        <f t="shared" si="60"/>
        <v>64.961200000000005</v>
      </c>
      <c r="H285" s="6">
        <f t="shared" si="51"/>
        <v>4.1547562843725006</v>
      </c>
      <c r="I285" s="21">
        <f t="shared" si="61"/>
        <v>269.8979539403789</v>
      </c>
      <c r="J285" s="34">
        <f t="shared" si="52"/>
        <v>1.1341149479459152E-3</v>
      </c>
      <c r="K285" s="34">
        <f t="shared" si="62"/>
        <v>7.3673467956504188E-2</v>
      </c>
      <c r="L285" s="69">
        <f t="shared" si="59"/>
        <v>3.8222275656794742</v>
      </c>
      <c r="M285" s="69">
        <f t="shared" si="48"/>
        <v>0.24829648933961748</v>
      </c>
      <c r="N285" s="69">
        <f t="shared" si="53"/>
        <v>6.1031884174464111</v>
      </c>
      <c r="O285" s="69">
        <f t="shared" si="54"/>
        <v>0.39647044342341986</v>
      </c>
      <c r="P285" s="69">
        <f t="shared" si="55"/>
        <v>0.64476693276303731</v>
      </c>
      <c r="Q285" s="6">
        <f t="shared" si="56"/>
        <v>0.11918231488301639</v>
      </c>
      <c r="R285" s="6">
        <f t="shared" si="57"/>
        <v>0.15462347293513376</v>
      </c>
      <c r="S285" s="6">
        <f t="shared" si="58"/>
        <v>0.27380578781815013</v>
      </c>
    </row>
    <row r="286" spans="1:19" x14ac:dyDescent="0.25">
      <c r="A286" s="64">
        <v>41290</v>
      </c>
      <c r="B286" s="14" t="s">
        <v>4</v>
      </c>
      <c r="C286" s="4">
        <v>1</v>
      </c>
      <c r="D286" s="180">
        <v>4.5</v>
      </c>
      <c r="F286" s="180">
        <v>144</v>
      </c>
      <c r="G286" s="4">
        <f t="shared" si="60"/>
        <v>64.961200000000005</v>
      </c>
      <c r="H286" s="6">
        <f t="shared" si="51"/>
        <v>6.5144065264837945</v>
      </c>
      <c r="I286" s="21">
        <f t="shared" si="61"/>
        <v>423.18366524821909</v>
      </c>
      <c r="J286" s="34">
        <f t="shared" si="52"/>
        <v>1.5904312808798326E-3</v>
      </c>
      <c r="K286" s="34">
        <f t="shared" si="62"/>
        <v>0.10331632452349099</v>
      </c>
      <c r="L286" s="69">
        <f t="shared" si="59"/>
        <v>5.6380590590289899</v>
      </c>
      <c r="M286" s="69">
        <f t="shared" si="48"/>
        <v>0.36625508214539404</v>
      </c>
      <c r="N286" s="69">
        <f t="shared" si="53"/>
        <v>7.4382130025037601</v>
      </c>
      <c r="O286" s="69">
        <f t="shared" si="54"/>
        <v>0.4831952424982473</v>
      </c>
      <c r="P286" s="69">
        <f t="shared" si="55"/>
        <v>0.84945032464364134</v>
      </c>
      <c r="Q286" s="6">
        <f t="shared" si="56"/>
        <v>0.17580243942978913</v>
      </c>
      <c r="R286" s="6">
        <f t="shared" si="57"/>
        <v>0.18844614457431647</v>
      </c>
      <c r="S286" s="6">
        <f t="shared" si="58"/>
        <v>0.36424858400410559</v>
      </c>
    </row>
    <row r="287" spans="1:19" x14ac:dyDescent="0.25">
      <c r="A287" s="64">
        <v>41290</v>
      </c>
      <c r="B287" s="14" t="s">
        <v>4</v>
      </c>
      <c r="C287" s="4">
        <v>1</v>
      </c>
      <c r="D287" s="180">
        <v>3.4</v>
      </c>
      <c r="F287" s="180">
        <v>166</v>
      </c>
      <c r="G287" s="4">
        <f t="shared" si="60"/>
        <v>64.961200000000005</v>
      </c>
      <c r="H287" s="6">
        <f t="shared" si="51"/>
        <v>8.6569727162320333</v>
      </c>
      <c r="I287" s="21">
        <f t="shared" si="61"/>
        <v>562.36733601369247</v>
      </c>
      <c r="J287" s="34">
        <f t="shared" si="52"/>
        <v>9.0792027688745035E-4</v>
      </c>
      <c r="K287" s="34">
        <f t="shared" si="62"/>
        <v>5.8979590690941046E-2</v>
      </c>
      <c r="L287" s="69">
        <f t="shared" si="59"/>
        <v>2.9598116954824234</v>
      </c>
      <c r="M287" s="69">
        <f t="shared" si="48"/>
        <v>0.19227291951257283</v>
      </c>
      <c r="N287" s="69">
        <f t="shared" si="53"/>
        <v>5.3584638182360029</v>
      </c>
      <c r="O287" s="69">
        <f t="shared" si="54"/>
        <v>0.34809223978919268</v>
      </c>
      <c r="P287" s="69">
        <f t="shared" si="55"/>
        <v>0.54036515930176554</v>
      </c>
      <c r="Q287" s="6">
        <f t="shared" si="56"/>
        <v>9.229100136603495E-2</v>
      </c>
      <c r="R287" s="6">
        <f t="shared" si="57"/>
        <v>0.13575597351778515</v>
      </c>
      <c r="S287" s="6">
        <f t="shared" si="58"/>
        <v>0.22804697488382009</v>
      </c>
    </row>
    <row r="288" spans="1:19" x14ac:dyDescent="0.25">
      <c r="A288" s="64">
        <v>41290</v>
      </c>
      <c r="B288" s="14" t="s">
        <v>4</v>
      </c>
      <c r="C288" s="4">
        <v>1</v>
      </c>
      <c r="D288" s="180">
        <v>6.3</v>
      </c>
      <c r="F288" s="180">
        <v>210</v>
      </c>
      <c r="G288" s="4">
        <f t="shared" si="60"/>
        <v>64.961200000000005</v>
      </c>
      <c r="H288" s="6">
        <f t="shared" si="51"/>
        <v>13.854423602330987</v>
      </c>
      <c r="I288" s="21">
        <f t="shared" si="61"/>
        <v>899.9999825157438</v>
      </c>
      <c r="J288" s="34">
        <f t="shared" si="52"/>
        <v>3.1172453105244723E-3</v>
      </c>
      <c r="K288" s="34">
        <f t="shared" si="62"/>
        <v>0.20249999606604235</v>
      </c>
      <c r="L288" s="69">
        <f t="shared" si="59"/>
        <v>12.220190463130352</v>
      </c>
      <c r="M288" s="69">
        <f t="shared" si="48"/>
        <v>0.79383823671350351</v>
      </c>
      <c r="N288" s="69">
        <f t="shared" si="53"/>
        <v>11.026518552173203</v>
      </c>
      <c r="O288" s="69">
        <f t="shared" si="54"/>
        <v>0.71629587697143393</v>
      </c>
      <c r="P288" s="69">
        <f t="shared" si="55"/>
        <v>1.5101341136849373</v>
      </c>
      <c r="Q288" s="6">
        <f t="shared" si="56"/>
        <v>0.38104235362248168</v>
      </c>
      <c r="R288" s="6">
        <f t="shared" si="57"/>
        <v>0.27935539201885923</v>
      </c>
      <c r="S288" s="6">
        <f t="shared" si="58"/>
        <v>0.66039774564134091</v>
      </c>
    </row>
    <row r="289" spans="1:19" x14ac:dyDescent="0.25">
      <c r="A289" s="64">
        <v>41290</v>
      </c>
      <c r="B289" s="14" t="s">
        <v>4</v>
      </c>
      <c r="C289" s="4">
        <v>1</v>
      </c>
      <c r="D289" s="180">
        <v>4</v>
      </c>
      <c r="F289" s="180">
        <v>97</v>
      </c>
      <c r="G289" s="4">
        <f t="shared" si="60"/>
        <v>64.961200000000005</v>
      </c>
      <c r="H289" s="6">
        <f t="shared" si="51"/>
        <v>2.9559245277626363</v>
      </c>
      <c r="I289" s="21">
        <f t="shared" si="61"/>
        <v>192.02040443289417</v>
      </c>
      <c r="J289" s="34">
        <f t="shared" si="52"/>
        <v>1.2566370614359172E-3</v>
      </c>
      <c r="K289" s="34">
        <f t="shared" si="62"/>
        <v>8.1632651475350912E-2</v>
      </c>
      <c r="L289" s="69">
        <f t="shared" si="59"/>
        <v>4.3006091215286046</v>
      </c>
      <c r="M289" s="69">
        <f t="shared" ref="M289:M352" si="63">IF(D289&lt;3,795.7747*L289*0.001,64.9612*L289*0.001)</f>
        <v>0.27937272926544404</v>
      </c>
      <c r="N289" s="69">
        <f t="shared" si="53"/>
        <v>6.4806737611278331</v>
      </c>
      <c r="O289" s="69">
        <f t="shared" si="54"/>
        <v>0.42099234433137744</v>
      </c>
      <c r="P289" s="69">
        <f t="shared" si="55"/>
        <v>0.70036507359682143</v>
      </c>
      <c r="Q289" s="6">
        <f t="shared" si="56"/>
        <v>0.13409891004741314</v>
      </c>
      <c r="R289" s="6">
        <f t="shared" si="57"/>
        <v>0.16418701428923721</v>
      </c>
      <c r="S289" s="6">
        <f t="shared" si="58"/>
        <v>0.29828592433665035</v>
      </c>
    </row>
    <row r="290" spans="1:19" x14ac:dyDescent="0.25">
      <c r="A290" s="64">
        <v>41290</v>
      </c>
      <c r="B290" s="14" t="s">
        <v>4</v>
      </c>
      <c r="C290" s="4">
        <v>1</v>
      </c>
      <c r="D290" s="180">
        <v>3</v>
      </c>
      <c r="F290" s="180">
        <v>76</v>
      </c>
      <c r="G290" s="4">
        <f t="shared" si="60"/>
        <v>64.961200000000005</v>
      </c>
      <c r="H290" s="6">
        <f t="shared" si="51"/>
        <v>1.8145839167134645</v>
      </c>
      <c r="I290" s="21">
        <f t="shared" si="61"/>
        <v>117.87754873040672</v>
      </c>
      <c r="J290" s="34">
        <f t="shared" si="52"/>
        <v>7.0685834705770342E-4</v>
      </c>
      <c r="K290" s="34">
        <f t="shared" si="62"/>
        <v>4.5918366454884889E-2</v>
      </c>
      <c r="L290" s="69">
        <f t="shared" si="59"/>
        <v>2.219707841442716</v>
      </c>
      <c r="M290" s="69">
        <f t="shared" si="63"/>
        <v>0.14419488502952857</v>
      </c>
      <c r="N290" s="69">
        <f t="shared" si="53"/>
        <v>4.6285167281146418</v>
      </c>
      <c r="O290" s="69">
        <f t="shared" si="54"/>
        <v>0.3006740008784009</v>
      </c>
      <c r="P290" s="69">
        <f t="shared" si="55"/>
        <v>0.4448688859079295</v>
      </c>
      <c r="Q290" s="6">
        <f t="shared" si="56"/>
        <v>6.9213544814173716E-2</v>
      </c>
      <c r="R290" s="6">
        <f t="shared" si="57"/>
        <v>0.11726286034257635</v>
      </c>
      <c r="S290" s="6">
        <f t="shared" si="58"/>
        <v>0.18647640515675007</v>
      </c>
    </row>
    <row r="291" spans="1:19" x14ac:dyDescent="0.25">
      <c r="A291" s="64">
        <v>41290</v>
      </c>
      <c r="B291" s="14" t="s">
        <v>4</v>
      </c>
      <c r="C291" s="4">
        <v>1</v>
      </c>
      <c r="D291" s="180">
        <v>7</v>
      </c>
      <c r="F291" s="180">
        <v>95</v>
      </c>
      <c r="G291" s="4">
        <f t="shared" si="60"/>
        <v>64.961200000000005</v>
      </c>
      <c r="H291" s="6">
        <f t="shared" si="51"/>
        <v>2.8352873698647882</v>
      </c>
      <c r="I291" s="21">
        <f t="shared" si="61"/>
        <v>184.18366989126051</v>
      </c>
      <c r="J291" s="34">
        <f t="shared" si="52"/>
        <v>3.8484510006474969E-3</v>
      </c>
      <c r="K291" s="34">
        <f t="shared" si="62"/>
        <v>0.24999999514326221</v>
      </c>
      <c r="L291" s="69">
        <f t="shared" si="59"/>
        <v>15.569492106387406</v>
      </c>
      <c r="M291" s="69">
        <f t="shared" si="63"/>
        <v>1.0114128906214537</v>
      </c>
      <c r="N291" s="69">
        <f t="shared" si="53"/>
        <v>12.473107819356448</v>
      </c>
      <c r="O291" s="69">
        <f t="shared" si="54"/>
        <v>0.81026805167477811</v>
      </c>
      <c r="P291" s="69">
        <f t="shared" si="55"/>
        <v>1.8216809422962319</v>
      </c>
      <c r="Q291" s="6">
        <f t="shared" si="56"/>
        <v>0.48547818749829774</v>
      </c>
      <c r="R291" s="6">
        <f t="shared" si="57"/>
        <v>0.31600454015316348</v>
      </c>
      <c r="S291" s="6">
        <f t="shared" si="58"/>
        <v>0.80148272765146122</v>
      </c>
    </row>
    <row r="292" spans="1:19" x14ac:dyDescent="0.25">
      <c r="A292" s="64">
        <v>41290</v>
      </c>
      <c r="B292" s="14" t="s">
        <v>4</v>
      </c>
      <c r="C292" s="4">
        <v>1</v>
      </c>
      <c r="D292" s="180">
        <v>4</v>
      </c>
      <c r="F292" s="180">
        <v>45</v>
      </c>
      <c r="G292" s="4">
        <f t="shared" si="60"/>
        <v>64.961200000000005</v>
      </c>
      <c r="H292" s="6">
        <f t="shared" si="51"/>
        <v>0.63617251235193317</v>
      </c>
      <c r="I292" s="21">
        <f t="shared" si="61"/>
        <v>41.326529809396405</v>
      </c>
      <c r="J292" s="34">
        <f t="shared" si="52"/>
        <v>1.2566370614359172E-3</v>
      </c>
      <c r="K292" s="34">
        <f t="shared" si="62"/>
        <v>8.1632651475350912E-2</v>
      </c>
      <c r="L292" s="69">
        <f t="shared" si="59"/>
        <v>4.3006091215286046</v>
      </c>
      <c r="M292" s="69">
        <f t="shared" si="63"/>
        <v>0.27937272926544404</v>
      </c>
      <c r="N292" s="69">
        <f t="shared" si="53"/>
        <v>6.4806737611278331</v>
      </c>
      <c r="O292" s="69">
        <f t="shared" si="54"/>
        <v>0.42099234433137744</v>
      </c>
      <c r="P292" s="69">
        <f t="shared" si="55"/>
        <v>0.70036507359682143</v>
      </c>
      <c r="Q292" s="6">
        <f t="shared" si="56"/>
        <v>0.13409891004741314</v>
      </c>
      <c r="R292" s="6">
        <f t="shared" si="57"/>
        <v>0.16418701428923721</v>
      </c>
      <c r="S292" s="6">
        <f t="shared" si="58"/>
        <v>0.29828592433665035</v>
      </c>
    </row>
    <row r="293" spans="1:19" x14ac:dyDescent="0.25">
      <c r="A293" s="64">
        <v>41290</v>
      </c>
      <c r="B293" s="14" t="s">
        <v>4</v>
      </c>
      <c r="C293" s="4">
        <v>1</v>
      </c>
      <c r="D293" s="180">
        <v>5</v>
      </c>
      <c r="F293" s="180">
        <v>100</v>
      </c>
      <c r="G293" s="4">
        <f t="shared" si="60"/>
        <v>64.961200000000005</v>
      </c>
      <c r="H293" s="6">
        <f t="shared" si="51"/>
        <v>3.1415926535897931</v>
      </c>
      <c r="I293" s="21">
        <f t="shared" si="61"/>
        <v>204.08162868837729</v>
      </c>
      <c r="J293" s="34">
        <f t="shared" si="52"/>
        <v>1.9634954084936209E-3</v>
      </c>
      <c r="K293" s="34">
        <f t="shared" si="62"/>
        <v>0.12755101793023582</v>
      </c>
      <c r="L293" s="69">
        <f t="shared" si="59"/>
        <v>7.1833345216463531</v>
      </c>
      <c r="M293" s="69">
        <f t="shared" si="63"/>
        <v>0.46663803052757313</v>
      </c>
      <c r="N293" s="69">
        <f t="shared" si="53"/>
        <v>8.4140458590425169</v>
      </c>
      <c r="O293" s="69">
        <f t="shared" si="54"/>
        <v>0.54658651585843276</v>
      </c>
      <c r="P293" s="69">
        <f t="shared" si="55"/>
        <v>1.0132245463860059</v>
      </c>
      <c r="Q293" s="6">
        <f t="shared" si="56"/>
        <v>0.2239862546532351</v>
      </c>
      <c r="R293" s="6">
        <f t="shared" si="57"/>
        <v>0.21316874118478879</v>
      </c>
      <c r="S293" s="6">
        <f t="shared" si="58"/>
        <v>0.43715499583802386</v>
      </c>
    </row>
    <row r="294" spans="1:19" x14ac:dyDescent="0.25">
      <c r="A294" s="64">
        <v>41290</v>
      </c>
      <c r="B294" s="14" t="s">
        <v>4</v>
      </c>
      <c r="C294" s="4">
        <v>1</v>
      </c>
      <c r="D294" s="180">
        <v>3</v>
      </c>
      <c r="F294" s="180">
        <v>130</v>
      </c>
      <c r="G294" s="4">
        <f t="shared" si="60"/>
        <v>64.961200000000005</v>
      </c>
      <c r="H294" s="6">
        <f t="shared" si="51"/>
        <v>5.3092915845667505</v>
      </c>
      <c r="I294" s="21">
        <f t="shared" si="61"/>
        <v>344.89795248335764</v>
      </c>
      <c r="J294" s="34">
        <f t="shared" si="52"/>
        <v>7.0685834705770342E-4</v>
      </c>
      <c r="K294" s="34">
        <f t="shared" si="62"/>
        <v>4.5918366454884889E-2</v>
      </c>
      <c r="L294" s="69">
        <f t="shared" si="59"/>
        <v>2.219707841442716</v>
      </c>
      <c r="M294" s="69">
        <f t="shared" si="63"/>
        <v>0.14419488502952857</v>
      </c>
      <c r="N294" s="69">
        <f t="shared" si="53"/>
        <v>4.6285167281146418</v>
      </c>
      <c r="O294" s="69">
        <f t="shared" si="54"/>
        <v>0.3006740008784009</v>
      </c>
      <c r="P294" s="69">
        <f t="shared" si="55"/>
        <v>0.4448688859079295</v>
      </c>
      <c r="Q294" s="6">
        <f t="shared" si="56"/>
        <v>6.9213544814173716E-2</v>
      </c>
      <c r="R294" s="6">
        <f t="shared" si="57"/>
        <v>0.11726286034257635</v>
      </c>
      <c r="S294" s="6">
        <f t="shared" si="58"/>
        <v>0.18647640515675007</v>
      </c>
    </row>
    <row r="295" spans="1:19" x14ac:dyDescent="0.25">
      <c r="A295" s="64">
        <v>41290</v>
      </c>
      <c r="B295" s="14" t="s">
        <v>4</v>
      </c>
      <c r="C295" s="4">
        <v>1</v>
      </c>
      <c r="D295" s="180">
        <v>5</v>
      </c>
      <c r="F295" s="180">
        <v>113</v>
      </c>
      <c r="G295" s="4">
        <f t="shared" si="60"/>
        <v>64.961200000000005</v>
      </c>
      <c r="H295" s="6">
        <f t="shared" si="51"/>
        <v>4.0114996593688055</v>
      </c>
      <c r="I295" s="21">
        <f t="shared" si="61"/>
        <v>260.59183167218885</v>
      </c>
      <c r="J295" s="34">
        <f t="shared" si="52"/>
        <v>1.9634954084936209E-3</v>
      </c>
      <c r="K295" s="34">
        <f t="shared" si="62"/>
        <v>0.12755101793023582</v>
      </c>
      <c r="L295" s="69">
        <f t="shared" si="59"/>
        <v>7.1833345216463531</v>
      </c>
      <c r="M295" s="69">
        <f t="shared" si="63"/>
        <v>0.46663803052757313</v>
      </c>
      <c r="N295" s="69">
        <f t="shared" si="53"/>
        <v>8.4140458590425169</v>
      </c>
      <c r="O295" s="69">
        <f t="shared" si="54"/>
        <v>0.54658651585843276</v>
      </c>
      <c r="P295" s="69">
        <f t="shared" si="55"/>
        <v>1.0132245463860059</v>
      </c>
      <c r="Q295" s="6">
        <f t="shared" si="56"/>
        <v>0.2239862546532351</v>
      </c>
      <c r="R295" s="6">
        <f t="shared" si="57"/>
        <v>0.21316874118478879</v>
      </c>
      <c r="S295" s="6">
        <f t="shared" si="58"/>
        <v>0.43715499583802386</v>
      </c>
    </row>
    <row r="296" spans="1:19" x14ac:dyDescent="0.25">
      <c r="A296" s="64">
        <v>41290</v>
      </c>
      <c r="B296" s="14" t="s">
        <v>4</v>
      </c>
      <c r="C296" s="4">
        <v>1</v>
      </c>
      <c r="D296" s="180">
        <v>3</v>
      </c>
      <c r="F296" s="180">
        <v>54</v>
      </c>
      <c r="G296" s="4">
        <f t="shared" si="60"/>
        <v>64.961200000000005</v>
      </c>
      <c r="H296" s="6">
        <f t="shared" si="51"/>
        <v>0.91608841778678374</v>
      </c>
      <c r="I296" s="21">
        <f t="shared" si="61"/>
        <v>59.51020292553082</v>
      </c>
      <c r="J296" s="34">
        <f t="shared" si="52"/>
        <v>7.0685834705770342E-4</v>
      </c>
      <c r="K296" s="34">
        <f t="shared" si="62"/>
        <v>4.5918366454884889E-2</v>
      </c>
      <c r="L296" s="69">
        <f t="shared" si="59"/>
        <v>2.219707841442716</v>
      </c>
      <c r="M296" s="69">
        <f t="shared" si="63"/>
        <v>0.14419488502952857</v>
      </c>
      <c r="N296" s="69">
        <f t="shared" si="53"/>
        <v>4.6285167281146418</v>
      </c>
      <c r="O296" s="69">
        <f t="shared" si="54"/>
        <v>0.3006740008784009</v>
      </c>
      <c r="P296" s="69">
        <f t="shared" si="55"/>
        <v>0.4448688859079295</v>
      </c>
      <c r="Q296" s="6">
        <f t="shared" si="56"/>
        <v>6.9213544814173716E-2</v>
      </c>
      <c r="R296" s="6">
        <f t="shared" si="57"/>
        <v>0.11726286034257635</v>
      </c>
      <c r="S296" s="6">
        <f t="shared" si="58"/>
        <v>0.18647640515675007</v>
      </c>
    </row>
    <row r="297" spans="1:19" x14ac:dyDescent="0.25">
      <c r="A297" s="64">
        <v>41290</v>
      </c>
      <c r="B297" s="14" t="s">
        <v>4</v>
      </c>
      <c r="C297" s="4">
        <v>1</v>
      </c>
      <c r="D297" s="180">
        <v>5.5</v>
      </c>
      <c r="F297" s="180">
        <v>170</v>
      </c>
      <c r="G297" s="4">
        <f t="shared" si="60"/>
        <v>64.961200000000005</v>
      </c>
      <c r="H297" s="6">
        <f t="shared" si="51"/>
        <v>9.0792027688745005</v>
      </c>
      <c r="I297" s="21">
        <f t="shared" si="61"/>
        <v>589.79590690941029</v>
      </c>
      <c r="J297" s="34">
        <f t="shared" si="52"/>
        <v>2.3758294442772811E-3</v>
      </c>
      <c r="K297" s="34">
        <f t="shared" si="62"/>
        <v>0.15433673169558532</v>
      </c>
      <c r="L297" s="69">
        <f t="shared" si="59"/>
        <v>8.9430956308196485</v>
      </c>
      <c r="M297" s="69">
        <f t="shared" si="63"/>
        <v>0.58095422389280149</v>
      </c>
      <c r="N297" s="69">
        <f t="shared" si="53"/>
        <v>9.4066355127217793</v>
      </c>
      <c r="O297" s="69">
        <f t="shared" si="54"/>
        <v>0.61106633086902207</v>
      </c>
      <c r="P297" s="69">
        <f t="shared" si="55"/>
        <v>1.1920205547618234</v>
      </c>
      <c r="Q297" s="6">
        <f t="shared" si="56"/>
        <v>0.27885802746854471</v>
      </c>
      <c r="R297" s="6">
        <f t="shared" si="57"/>
        <v>0.2383158690389186</v>
      </c>
      <c r="S297" s="6">
        <f t="shared" si="58"/>
        <v>0.51717389650746326</v>
      </c>
    </row>
    <row r="298" spans="1:19" x14ac:dyDescent="0.25">
      <c r="A298" s="64">
        <v>41290</v>
      </c>
      <c r="B298" s="14" t="s">
        <v>4</v>
      </c>
      <c r="C298" s="4">
        <v>1</v>
      </c>
      <c r="D298" s="180">
        <v>4</v>
      </c>
      <c r="F298" s="180">
        <v>180</v>
      </c>
      <c r="G298" s="4">
        <f t="shared" si="60"/>
        <v>64.961200000000005</v>
      </c>
      <c r="H298" s="6">
        <f t="shared" si="51"/>
        <v>10.178760197630931</v>
      </c>
      <c r="I298" s="21">
        <f t="shared" si="61"/>
        <v>661.22447695034248</v>
      </c>
      <c r="J298" s="34">
        <f t="shared" si="52"/>
        <v>1.2566370614359172E-3</v>
      </c>
      <c r="K298" s="34">
        <f t="shared" si="62"/>
        <v>8.1632651475350912E-2</v>
      </c>
      <c r="L298" s="69">
        <f t="shared" si="59"/>
        <v>4.3006091215286046</v>
      </c>
      <c r="M298" s="69">
        <f t="shared" si="63"/>
        <v>0.27937272926544404</v>
      </c>
      <c r="N298" s="69">
        <f t="shared" si="53"/>
        <v>6.4806737611278331</v>
      </c>
      <c r="O298" s="69">
        <f t="shared" si="54"/>
        <v>0.42099234433137744</v>
      </c>
      <c r="P298" s="69">
        <f t="shared" si="55"/>
        <v>0.70036507359682143</v>
      </c>
      <c r="Q298" s="6">
        <f t="shared" si="56"/>
        <v>0.13409891004741314</v>
      </c>
      <c r="R298" s="6">
        <f t="shared" si="57"/>
        <v>0.16418701428923721</v>
      </c>
      <c r="S298" s="6">
        <f t="shared" si="58"/>
        <v>0.29828592433665035</v>
      </c>
    </row>
    <row r="299" spans="1:19" x14ac:dyDescent="0.25">
      <c r="A299" s="64">
        <v>41290</v>
      </c>
      <c r="B299" s="14" t="s">
        <v>4</v>
      </c>
      <c r="C299" s="4">
        <v>1</v>
      </c>
      <c r="D299" s="180">
        <v>4</v>
      </c>
      <c r="F299" s="180">
        <v>140</v>
      </c>
      <c r="G299" s="4">
        <f t="shared" si="60"/>
        <v>64.961200000000005</v>
      </c>
      <c r="H299" s="6">
        <f t="shared" si="51"/>
        <v>6.1575216010359934</v>
      </c>
      <c r="I299" s="21">
        <f t="shared" si="61"/>
        <v>399.9999922292194</v>
      </c>
      <c r="J299" s="34">
        <f t="shared" si="52"/>
        <v>1.2566370614359172E-3</v>
      </c>
      <c r="K299" s="34">
        <f t="shared" si="62"/>
        <v>8.1632651475350912E-2</v>
      </c>
      <c r="L299" s="69">
        <f t="shared" si="59"/>
        <v>4.3006091215286046</v>
      </c>
      <c r="M299" s="69">
        <f t="shared" si="63"/>
        <v>0.27937272926544404</v>
      </c>
      <c r="N299" s="69">
        <f t="shared" si="53"/>
        <v>6.4806737611278331</v>
      </c>
      <c r="O299" s="69">
        <f t="shared" si="54"/>
        <v>0.42099234433137744</v>
      </c>
      <c r="P299" s="69">
        <f t="shared" si="55"/>
        <v>0.70036507359682143</v>
      </c>
      <c r="Q299" s="6">
        <f t="shared" si="56"/>
        <v>0.13409891004741314</v>
      </c>
      <c r="R299" s="6">
        <f t="shared" si="57"/>
        <v>0.16418701428923721</v>
      </c>
      <c r="S299" s="6">
        <f t="shared" si="58"/>
        <v>0.29828592433665035</v>
      </c>
    </row>
    <row r="300" spans="1:19" x14ac:dyDescent="0.25">
      <c r="A300" s="64">
        <v>41290</v>
      </c>
      <c r="B300" s="14" t="s">
        <v>4</v>
      </c>
      <c r="C300" s="4">
        <v>1</v>
      </c>
      <c r="D300" s="180">
        <v>7</v>
      </c>
      <c r="F300" s="180">
        <v>230</v>
      </c>
      <c r="G300" s="4">
        <f t="shared" si="60"/>
        <v>64.961200000000005</v>
      </c>
      <c r="H300" s="6">
        <f t="shared" si="51"/>
        <v>16.619025137490002</v>
      </c>
      <c r="I300" s="21">
        <f t="shared" si="61"/>
        <v>1079.5918157615156</v>
      </c>
      <c r="J300" s="34">
        <f t="shared" si="52"/>
        <v>3.8484510006474969E-3</v>
      </c>
      <c r="K300" s="34">
        <f t="shared" si="62"/>
        <v>0.24999999514326221</v>
      </c>
      <c r="L300" s="69">
        <f t="shared" si="59"/>
        <v>15.569492106387406</v>
      </c>
      <c r="M300" s="69">
        <f t="shared" si="63"/>
        <v>1.0114128906214537</v>
      </c>
      <c r="N300" s="69">
        <f t="shared" si="53"/>
        <v>12.473107819356448</v>
      </c>
      <c r="O300" s="69">
        <f t="shared" si="54"/>
        <v>0.81026805167477811</v>
      </c>
      <c r="P300" s="69">
        <f t="shared" si="55"/>
        <v>1.8216809422962319</v>
      </c>
      <c r="Q300" s="6">
        <f t="shared" si="56"/>
        <v>0.48547818749829774</v>
      </c>
      <c r="R300" s="6">
        <f t="shared" si="57"/>
        <v>0.31600454015316348</v>
      </c>
      <c r="S300" s="6">
        <f t="shared" si="58"/>
        <v>0.80148272765146122</v>
      </c>
    </row>
    <row r="301" spans="1:19" x14ac:dyDescent="0.25">
      <c r="A301" s="64">
        <v>41290</v>
      </c>
      <c r="B301" s="14" t="s">
        <v>4</v>
      </c>
      <c r="C301" s="4">
        <v>2</v>
      </c>
      <c r="D301" s="180">
        <v>9.5</v>
      </c>
      <c r="F301" s="180">
        <v>130</v>
      </c>
      <c r="G301" s="4">
        <f t="shared" si="60"/>
        <v>64.961200000000005</v>
      </c>
      <c r="H301" s="6">
        <f t="shared" si="51"/>
        <v>5.3092915845667505</v>
      </c>
      <c r="I301" s="21">
        <f t="shared" si="61"/>
        <v>344.89795248335764</v>
      </c>
      <c r="J301" s="34">
        <f t="shared" si="52"/>
        <v>7.0882184246619708E-3</v>
      </c>
      <c r="K301" s="34">
        <f t="shared" si="62"/>
        <v>0.46045917472815123</v>
      </c>
      <c r="L301" s="69">
        <f t="shared" si="59"/>
        <v>31.418150823747471</v>
      </c>
      <c r="M301" s="69">
        <f t="shared" si="63"/>
        <v>2.0409607792916247</v>
      </c>
      <c r="N301" s="69">
        <f t="shared" si="53"/>
        <v>17.829804770165779</v>
      </c>
      <c r="O301" s="69">
        <f t="shared" si="54"/>
        <v>1.1582455136356933</v>
      </c>
      <c r="P301" s="69">
        <f t="shared" si="55"/>
        <v>3.1992062929273182</v>
      </c>
      <c r="Q301" s="6">
        <f t="shared" si="56"/>
        <v>0.97966117405997977</v>
      </c>
      <c r="R301" s="6">
        <f t="shared" si="57"/>
        <v>0.45171575031792038</v>
      </c>
      <c r="S301" s="6">
        <f t="shared" si="58"/>
        <v>1.4313769243779002</v>
      </c>
    </row>
    <row r="302" spans="1:19" x14ac:dyDescent="0.25">
      <c r="A302" s="64">
        <v>41290</v>
      </c>
      <c r="B302" s="14" t="s">
        <v>4</v>
      </c>
      <c r="C302" s="4">
        <v>2</v>
      </c>
      <c r="D302" s="180">
        <v>5.5</v>
      </c>
      <c r="F302" s="180">
        <v>124</v>
      </c>
      <c r="G302" s="4">
        <f t="shared" si="60"/>
        <v>64.961200000000005</v>
      </c>
      <c r="H302" s="6">
        <f t="shared" si="51"/>
        <v>4.8305128641596662</v>
      </c>
      <c r="I302" s="21">
        <f t="shared" si="61"/>
        <v>313.79591227124894</v>
      </c>
      <c r="J302" s="34">
        <f t="shared" si="52"/>
        <v>2.3758294442772811E-3</v>
      </c>
      <c r="K302" s="34">
        <f t="shared" si="62"/>
        <v>0.15433673169558532</v>
      </c>
      <c r="L302" s="69">
        <f t="shared" si="59"/>
        <v>8.9430956308196485</v>
      </c>
      <c r="M302" s="69">
        <f t="shared" si="63"/>
        <v>0.58095422389280149</v>
      </c>
      <c r="N302" s="69">
        <f t="shared" si="53"/>
        <v>9.4066355127217793</v>
      </c>
      <c r="O302" s="69">
        <f t="shared" si="54"/>
        <v>0.61106633086902207</v>
      </c>
      <c r="P302" s="69">
        <f t="shared" si="55"/>
        <v>1.1920205547618234</v>
      </c>
      <c r="Q302" s="6">
        <f t="shared" si="56"/>
        <v>0.27885802746854471</v>
      </c>
      <c r="R302" s="6">
        <f t="shared" si="57"/>
        <v>0.2383158690389186</v>
      </c>
      <c r="S302" s="6">
        <f t="shared" si="58"/>
        <v>0.51717389650746326</v>
      </c>
    </row>
    <row r="303" spans="1:19" x14ac:dyDescent="0.25">
      <c r="A303" s="64">
        <v>41290</v>
      </c>
      <c r="B303" s="14" t="s">
        <v>4</v>
      </c>
      <c r="C303" s="4">
        <v>2</v>
      </c>
      <c r="D303" s="180">
        <v>4</v>
      </c>
      <c r="F303" s="180">
        <v>100</v>
      </c>
      <c r="G303" s="4">
        <f t="shared" si="60"/>
        <v>64.961200000000005</v>
      </c>
      <c r="H303" s="6">
        <f t="shared" si="51"/>
        <v>3.1415926535897931</v>
      </c>
      <c r="I303" s="21">
        <f t="shared" si="61"/>
        <v>204.08162868837729</v>
      </c>
      <c r="J303" s="34">
        <f t="shared" si="52"/>
        <v>1.2566370614359172E-3</v>
      </c>
      <c r="K303" s="34">
        <f t="shared" si="62"/>
        <v>8.1632651475350912E-2</v>
      </c>
      <c r="L303" s="69">
        <f t="shared" si="59"/>
        <v>4.3006091215286046</v>
      </c>
      <c r="M303" s="69">
        <f t="shared" si="63"/>
        <v>0.27937272926544404</v>
      </c>
      <c r="N303" s="69">
        <f t="shared" si="53"/>
        <v>6.4806737611278331</v>
      </c>
      <c r="O303" s="69">
        <f t="shared" si="54"/>
        <v>0.42099234433137744</v>
      </c>
      <c r="P303" s="69">
        <f t="shared" si="55"/>
        <v>0.70036507359682143</v>
      </c>
      <c r="Q303" s="6">
        <f t="shared" si="56"/>
        <v>0.13409891004741314</v>
      </c>
      <c r="R303" s="6">
        <f t="shared" si="57"/>
        <v>0.16418701428923721</v>
      </c>
      <c r="S303" s="6">
        <f t="shared" si="58"/>
        <v>0.29828592433665035</v>
      </c>
    </row>
    <row r="304" spans="1:19" x14ac:dyDescent="0.25">
      <c r="A304" s="64">
        <v>41290</v>
      </c>
      <c r="B304" s="14" t="s">
        <v>4</v>
      </c>
      <c r="C304" s="4">
        <v>2</v>
      </c>
      <c r="D304" s="180">
        <v>4.5</v>
      </c>
      <c r="F304" s="180">
        <v>154</v>
      </c>
      <c r="G304" s="4">
        <f t="shared" si="60"/>
        <v>64.961200000000005</v>
      </c>
      <c r="H304" s="6">
        <f t="shared" si="51"/>
        <v>7.4506011372535532</v>
      </c>
      <c r="I304" s="21">
        <f t="shared" si="61"/>
        <v>483.99999059735558</v>
      </c>
      <c r="J304" s="34">
        <f t="shared" si="52"/>
        <v>1.5904312808798326E-3</v>
      </c>
      <c r="K304" s="34">
        <f t="shared" si="62"/>
        <v>0.10331632452349099</v>
      </c>
      <c r="L304" s="69">
        <f t="shared" si="59"/>
        <v>5.6380590590289899</v>
      </c>
      <c r="M304" s="69">
        <f t="shared" si="63"/>
        <v>0.36625508214539404</v>
      </c>
      <c r="N304" s="69">
        <f t="shared" si="53"/>
        <v>7.4382130025037601</v>
      </c>
      <c r="O304" s="69">
        <f t="shared" si="54"/>
        <v>0.4831952424982473</v>
      </c>
      <c r="P304" s="69">
        <f t="shared" si="55"/>
        <v>0.84945032464364134</v>
      </c>
      <c r="Q304" s="6">
        <f t="shared" si="56"/>
        <v>0.17580243942978913</v>
      </c>
      <c r="R304" s="6">
        <f t="shared" si="57"/>
        <v>0.18844614457431647</v>
      </c>
      <c r="S304" s="6">
        <f t="shared" si="58"/>
        <v>0.36424858400410559</v>
      </c>
    </row>
    <row r="305" spans="1:19" x14ac:dyDescent="0.25">
      <c r="A305" s="64">
        <v>41290</v>
      </c>
      <c r="B305" s="14" t="s">
        <v>4</v>
      </c>
      <c r="C305" s="4">
        <v>2</v>
      </c>
      <c r="D305" s="180">
        <v>8.3000000000000007</v>
      </c>
      <c r="F305" s="180">
        <v>318</v>
      </c>
      <c r="G305" s="4">
        <f t="shared" si="60"/>
        <v>64.961200000000005</v>
      </c>
      <c r="H305" s="6">
        <f t="shared" si="51"/>
        <v>31.769041550161425</v>
      </c>
      <c r="I305" s="21">
        <f t="shared" si="61"/>
        <v>2063.7550619483463</v>
      </c>
      <c r="J305" s="34">
        <f t="shared" si="52"/>
        <v>5.4106079476450219E-3</v>
      </c>
      <c r="K305" s="34">
        <f t="shared" si="62"/>
        <v>0.3514795850085578</v>
      </c>
      <c r="L305" s="69">
        <f t="shared" si="59"/>
        <v>23.033216302360287</v>
      </c>
      <c r="M305" s="69">
        <f t="shared" si="63"/>
        <v>1.4962653708608873</v>
      </c>
      <c r="N305" s="69">
        <f t="shared" si="53"/>
        <v>15.224089825772444</v>
      </c>
      <c r="O305" s="69">
        <f t="shared" si="54"/>
        <v>0.988975143989969</v>
      </c>
      <c r="P305" s="69">
        <f t="shared" si="55"/>
        <v>2.4852405148508563</v>
      </c>
      <c r="Q305" s="6">
        <f t="shared" si="56"/>
        <v>0.71820737801322587</v>
      </c>
      <c r="R305" s="6">
        <f t="shared" si="57"/>
        <v>0.38570030615608791</v>
      </c>
      <c r="S305" s="6">
        <f t="shared" si="58"/>
        <v>1.1039076841693138</v>
      </c>
    </row>
    <row r="306" spans="1:19" x14ac:dyDescent="0.25">
      <c r="A306" s="64">
        <v>41290</v>
      </c>
      <c r="B306" s="14" t="s">
        <v>4</v>
      </c>
      <c r="C306" s="4">
        <v>2</v>
      </c>
      <c r="D306" s="180">
        <v>4.5</v>
      </c>
      <c r="F306" s="180">
        <v>142</v>
      </c>
      <c r="G306" s="4">
        <f t="shared" si="60"/>
        <v>64.961200000000005</v>
      </c>
      <c r="H306" s="6">
        <f t="shared" si="51"/>
        <v>6.3347074266984587</v>
      </c>
      <c r="I306" s="21">
        <f t="shared" si="61"/>
        <v>411.51019608724397</v>
      </c>
      <c r="J306" s="34">
        <f t="shared" si="52"/>
        <v>1.5904312808798326E-3</v>
      </c>
      <c r="K306" s="34">
        <f t="shared" si="62"/>
        <v>0.10331632452349099</v>
      </c>
      <c r="L306" s="69">
        <f t="shared" si="59"/>
        <v>5.6380590590289899</v>
      </c>
      <c r="M306" s="69">
        <f t="shared" si="63"/>
        <v>0.36625508214539404</v>
      </c>
      <c r="N306" s="69">
        <f t="shared" si="53"/>
        <v>7.4382130025037601</v>
      </c>
      <c r="O306" s="69">
        <f t="shared" si="54"/>
        <v>0.4831952424982473</v>
      </c>
      <c r="P306" s="69">
        <f t="shared" si="55"/>
        <v>0.84945032464364134</v>
      </c>
      <c r="Q306" s="6">
        <f t="shared" si="56"/>
        <v>0.17580243942978913</v>
      </c>
      <c r="R306" s="6">
        <f t="shared" si="57"/>
        <v>0.18844614457431647</v>
      </c>
      <c r="S306" s="6">
        <f t="shared" si="58"/>
        <v>0.36424858400410559</v>
      </c>
    </row>
    <row r="307" spans="1:19" x14ac:dyDescent="0.25">
      <c r="A307" s="64">
        <v>41290</v>
      </c>
      <c r="B307" s="14" t="s">
        <v>4</v>
      </c>
      <c r="C307" s="4">
        <v>2</v>
      </c>
      <c r="D307" s="180">
        <v>4.5</v>
      </c>
      <c r="F307" s="180">
        <v>210</v>
      </c>
      <c r="G307" s="4">
        <f t="shared" si="60"/>
        <v>64.961200000000005</v>
      </c>
      <c r="H307" s="6">
        <f t="shared" si="51"/>
        <v>13.854423602330987</v>
      </c>
      <c r="I307" s="21">
        <f t="shared" ref="I307:I335" si="64">IF(D307&lt;3,795.7747*H307,64.9612*H307)</f>
        <v>899.9999825157438</v>
      </c>
      <c r="J307" s="34">
        <f t="shared" si="52"/>
        <v>1.5904312808798326E-3</v>
      </c>
      <c r="K307" s="34">
        <f t="shared" si="62"/>
        <v>0.10331632452349099</v>
      </c>
      <c r="L307" s="69">
        <f t="shared" si="59"/>
        <v>5.6380590590289899</v>
      </c>
      <c r="M307" s="69">
        <f t="shared" si="63"/>
        <v>0.36625508214539404</v>
      </c>
      <c r="N307" s="69">
        <f t="shared" si="53"/>
        <v>7.4382130025037601</v>
      </c>
      <c r="O307" s="69">
        <f t="shared" si="54"/>
        <v>0.4831952424982473</v>
      </c>
      <c r="P307" s="69">
        <f t="shared" si="55"/>
        <v>0.84945032464364134</v>
      </c>
      <c r="Q307" s="6">
        <f t="shared" si="56"/>
        <v>0.17580243942978913</v>
      </c>
      <c r="R307" s="6">
        <f t="shared" si="57"/>
        <v>0.18844614457431647</v>
      </c>
      <c r="S307" s="6">
        <f t="shared" si="58"/>
        <v>0.36424858400410559</v>
      </c>
    </row>
    <row r="308" spans="1:19" x14ac:dyDescent="0.25">
      <c r="A308" s="64">
        <v>41290</v>
      </c>
      <c r="B308" s="14" t="s">
        <v>4</v>
      </c>
      <c r="C308" s="4">
        <v>2</v>
      </c>
      <c r="D308" s="180">
        <v>9.8000000000000007</v>
      </c>
      <c r="F308" s="180">
        <v>340</v>
      </c>
      <c r="G308" s="4">
        <f t="shared" si="60"/>
        <v>64.961200000000005</v>
      </c>
      <c r="H308" s="6">
        <f t="shared" si="51"/>
        <v>36.316811075498002</v>
      </c>
      <c r="I308" s="21">
        <f t="shared" si="64"/>
        <v>2359.1836276376412</v>
      </c>
      <c r="J308" s="34">
        <f t="shared" si="52"/>
        <v>7.5429639612690945E-3</v>
      </c>
      <c r="K308" s="34">
        <f t="shared" si="62"/>
        <v>0.48999999048079396</v>
      </c>
      <c r="L308" s="69">
        <f t="shared" si="59"/>
        <v>33.746038656612889</v>
      </c>
      <c r="M308" s="69">
        <f t="shared" si="63"/>
        <v>2.1921831663799614</v>
      </c>
      <c r="N308" s="69">
        <f t="shared" si="53"/>
        <v>18.49032216838847</v>
      </c>
      <c r="O308" s="69">
        <f t="shared" si="54"/>
        <v>1.2011535164451173</v>
      </c>
      <c r="P308" s="69">
        <f t="shared" si="55"/>
        <v>3.3933366828250788</v>
      </c>
      <c r="Q308" s="6">
        <f t="shared" si="56"/>
        <v>1.0522479198623813</v>
      </c>
      <c r="R308" s="6">
        <f t="shared" si="57"/>
        <v>0.46844987141359573</v>
      </c>
      <c r="S308" s="6">
        <f t="shared" si="58"/>
        <v>1.5206977912759769</v>
      </c>
    </row>
    <row r="309" spans="1:19" x14ac:dyDescent="0.25">
      <c r="A309" s="64">
        <v>41290</v>
      </c>
      <c r="B309" s="14" t="s">
        <v>4</v>
      </c>
      <c r="C309" s="4">
        <v>2</v>
      </c>
      <c r="D309" s="180">
        <v>5.5</v>
      </c>
      <c r="F309" s="180">
        <v>150</v>
      </c>
      <c r="G309" s="4">
        <f t="shared" si="60"/>
        <v>64.961200000000005</v>
      </c>
      <c r="H309" s="6">
        <f t="shared" si="51"/>
        <v>7.0685834705770345</v>
      </c>
      <c r="I309" s="21">
        <f t="shared" si="64"/>
        <v>459.18366454884887</v>
      </c>
      <c r="J309" s="34">
        <f t="shared" si="52"/>
        <v>2.3758294442772811E-3</v>
      </c>
      <c r="K309" s="34">
        <f t="shared" si="62"/>
        <v>0.15433673169558532</v>
      </c>
      <c r="L309" s="69">
        <f t="shared" si="59"/>
        <v>8.9430956308196485</v>
      </c>
      <c r="M309" s="69">
        <f t="shared" si="63"/>
        <v>0.58095422389280149</v>
      </c>
      <c r="N309" s="69">
        <f t="shared" si="53"/>
        <v>9.4066355127217793</v>
      </c>
      <c r="O309" s="69">
        <f t="shared" si="54"/>
        <v>0.61106633086902207</v>
      </c>
      <c r="P309" s="69">
        <f t="shared" si="55"/>
        <v>1.1920205547618234</v>
      </c>
      <c r="Q309" s="6">
        <f t="shared" si="56"/>
        <v>0.27885802746854471</v>
      </c>
      <c r="R309" s="6">
        <f t="shared" si="57"/>
        <v>0.2383158690389186</v>
      </c>
      <c r="S309" s="6">
        <f t="shared" si="58"/>
        <v>0.51717389650746326</v>
      </c>
    </row>
    <row r="310" spans="1:19" x14ac:dyDescent="0.25">
      <c r="A310" s="64">
        <v>41290</v>
      </c>
      <c r="B310" s="14" t="s">
        <v>4</v>
      </c>
      <c r="C310" s="4">
        <v>2</v>
      </c>
      <c r="D310" s="180">
        <v>4.5</v>
      </c>
      <c r="F310" s="180">
        <v>190</v>
      </c>
      <c r="G310" s="4">
        <f t="shared" si="60"/>
        <v>64.961200000000005</v>
      </c>
      <c r="H310" s="6">
        <f t="shared" si="51"/>
        <v>11.341149479459153</v>
      </c>
      <c r="I310" s="21">
        <f t="shared" si="64"/>
        <v>736.73467956504203</v>
      </c>
      <c r="J310" s="34">
        <f t="shared" si="52"/>
        <v>1.5904312808798326E-3</v>
      </c>
      <c r="K310" s="34">
        <f t="shared" si="62"/>
        <v>0.10331632452349099</v>
      </c>
      <c r="L310" s="69">
        <f t="shared" si="59"/>
        <v>5.6380590590289899</v>
      </c>
      <c r="M310" s="69">
        <f t="shared" si="63"/>
        <v>0.36625508214539404</v>
      </c>
      <c r="N310" s="69">
        <f t="shared" si="53"/>
        <v>7.4382130025037601</v>
      </c>
      <c r="O310" s="69">
        <f t="shared" si="54"/>
        <v>0.4831952424982473</v>
      </c>
      <c r="P310" s="69">
        <f t="shared" si="55"/>
        <v>0.84945032464364134</v>
      </c>
      <c r="Q310" s="6">
        <f t="shared" si="56"/>
        <v>0.17580243942978913</v>
      </c>
      <c r="R310" s="6">
        <f t="shared" si="57"/>
        <v>0.18844614457431647</v>
      </c>
      <c r="S310" s="6">
        <f t="shared" si="58"/>
        <v>0.36424858400410559</v>
      </c>
    </row>
    <row r="311" spans="1:19" x14ac:dyDescent="0.25">
      <c r="A311" s="64">
        <v>41290</v>
      </c>
      <c r="B311" s="14" t="s">
        <v>4</v>
      </c>
      <c r="C311" s="4">
        <v>2</v>
      </c>
      <c r="D311" s="180">
        <v>5.7</v>
      </c>
      <c r="F311" s="180">
        <v>141</v>
      </c>
      <c r="G311" s="4">
        <f t="shared" si="60"/>
        <v>64.961200000000005</v>
      </c>
      <c r="H311" s="6">
        <f t="shared" si="51"/>
        <v>6.245800354601867</v>
      </c>
      <c r="I311" s="21">
        <f t="shared" si="64"/>
        <v>405.73468599536284</v>
      </c>
      <c r="J311" s="34">
        <f t="shared" si="52"/>
        <v>2.5517586328783095E-3</v>
      </c>
      <c r="K311" s="34">
        <f t="shared" si="62"/>
        <v>0.16576530290213445</v>
      </c>
      <c r="L311" s="69">
        <f t="shared" si="59"/>
        <v>9.7084599828880815</v>
      </c>
      <c r="M311" s="69">
        <f t="shared" si="63"/>
        <v>0.63067321064038928</v>
      </c>
      <c r="N311" s="69">
        <f t="shared" si="53"/>
        <v>9.8080698655856366</v>
      </c>
      <c r="O311" s="69">
        <f t="shared" si="54"/>
        <v>0.63714398815228179</v>
      </c>
      <c r="P311" s="69">
        <f t="shared" si="55"/>
        <v>1.2678171987926712</v>
      </c>
      <c r="Q311" s="6">
        <f t="shared" si="56"/>
        <v>0.30272314110738685</v>
      </c>
      <c r="R311" s="6">
        <f t="shared" si="57"/>
        <v>0.24848615537938989</v>
      </c>
      <c r="S311" s="6">
        <f t="shared" si="58"/>
        <v>0.55120929648677675</v>
      </c>
    </row>
    <row r="312" spans="1:19" x14ac:dyDescent="0.25">
      <c r="A312" s="64">
        <v>41290</v>
      </c>
      <c r="B312" s="14" t="s">
        <v>4</v>
      </c>
      <c r="C312" s="4">
        <v>2</v>
      </c>
      <c r="D312" s="180">
        <v>4.2</v>
      </c>
      <c r="F312" s="180">
        <v>146</v>
      </c>
      <c r="G312" s="4">
        <f t="shared" si="60"/>
        <v>64.961200000000005</v>
      </c>
      <c r="H312" s="6">
        <f t="shared" si="51"/>
        <v>6.6966189003920018</v>
      </c>
      <c r="I312" s="21">
        <f t="shared" si="64"/>
        <v>435.02039971214492</v>
      </c>
      <c r="J312" s="34">
        <f t="shared" si="52"/>
        <v>1.385442360233099E-3</v>
      </c>
      <c r="K312" s="34">
        <f t="shared" si="62"/>
        <v>8.9999998251574398E-2</v>
      </c>
      <c r="L312" s="69">
        <f t="shared" si="59"/>
        <v>4.811097633235077</v>
      </c>
      <c r="M312" s="69">
        <f t="shared" si="63"/>
        <v>0.31253467557211051</v>
      </c>
      <c r="N312" s="69">
        <f t="shared" si="53"/>
        <v>6.861382640483793</v>
      </c>
      <c r="O312" s="69">
        <f t="shared" si="54"/>
        <v>0.44572364998499581</v>
      </c>
      <c r="P312" s="69">
        <f t="shared" si="55"/>
        <v>0.75825832555710626</v>
      </c>
      <c r="Q312" s="6">
        <f t="shared" si="56"/>
        <v>0.15001664427461303</v>
      </c>
      <c r="R312" s="6">
        <f t="shared" si="57"/>
        <v>0.17383222349414837</v>
      </c>
      <c r="S312" s="6">
        <f t="shared" si="58"/>
        <v>0.32384886776876143</v>
      </c>
    </row>
    <row r="313" spans="1:19" x14ac:dyDescent="0.25">
      <c r="A313" s="64">
        <v>41290</v>
      </c>
      <c r="B313" s="14" t="s">
        <v>4</v>
      </c>
      <c r="C313" s="4">
        <v>3</v>
      </c>
      <c r="D313" s="180">
        <v>3.5</v>
      </c>
      <c r="F313" s="180">
        <v>180</v>
      </c>
      <c r="G313" s="4">
        <f t="shared" si="60"/>
        <v>64.961200000000005</v>
      </c>
      <c r="H313" s="6">
        <f t="shared" si="51"/>
        <v>10.178760197630931</v>
      </c>
      <c r="I313" s="21">
        <f t="shared" si="64"/>
        <v>661.22447695034248</v>
      </c>
      <c r="J313" s="34">
        <f t="shared" si="52"/>
        <v>9.6211275016187424E-4</v>
      </c>
      <c r="K313" s="34">
        <f t="shared" si="62"/>
        <v>6.2499998785815553E-2</v>
      </c>
      <c r="L313" s="69">
        <f t="shared" si="59"/>
        <v>3.1637815247608514</v>
      </c>
      <c r="M313" s="69">
        <f t="shared" si="63"/>
        <v>0.20552304438629462</v>
      </c>
      <c r="N313" s="69">
        <f t="shared" si="53"/>
        <v>5.5433152983182508</v>
      </c>
      <c r="O313" s="69">
        <f t="shared" si="54"/>
        <v>0.3601004137571116</v>
      </c>
      <c r="P313" s="69">
        <f t="shared" si="55"/>
        <v>0.5656234581434062</v>
      </c>
      <c r="Q313" s="6">
        <f t="shared" si="56"/>
        <v>9.8651061305421409E-2</v>
      </c>
      <c r="R313" s="6">
        <f t="shared" si="57"/>
        <v>0.14043916136527354</v>
      </c>
      <c r="S313" s="6">
        <f t="shared" si="58"/>
        <v>0.23909022267069496</v>
      </c>
    </row>
    <row r="314" spans="1:19" x14ac:dyDescent="0.25">
      <c r="A314" s="64">
        <v>41290</v>
      </c>
      <c r="B314" s="14" t="s">
        <v>4</v>
      </c>
      <c r="C314" s="4">
        <v>3</v>
      </c>
      <c r="D314" s="180">
        <v>5</v>
      </c>
      <c r="F314" s="180">
        <v>87</v>
      </c>
      <c r="G314" s="4">
        <f t="shared" si="60"/>
        <v>64.961200000000005</v>
      </c>
      <c r="H314" s="6">
        <f t="shared" si="51"/>
        <v>2.3778714795021143</v>
      </c>
      <c r="I314" s="21">
        <f t="shared" si="64"/>
        <v>154.46938475423275</v>
      </c>
      <c r="J314" s="34">
        <f t="shared" si="52"/>
        <v>1.9634954084936209E-3</v>
      </c>
      <c r="K314" s="34">
        <f t="shared" si="62"/>
        <v>0.12755101793023582</v>
      </c>
      <c r="L314" s="69">
        <f t="shared" si="59"/>
        <v>7.1833345216463531</v>
      </c>
      <c r="M314" s="69">
        <f t="shared" si="63"/>
        <v>0.46663803052757313</v>
      </c>
      <c r="N314" s="69">
        <f t="shared" si="53"/>
        <v>8.4140458590425169</v>
      </c>
      <c r="O314" s="69">
        <f t="shared" si="54"/>
        <v>0.54658651585843276</v>
      </c>
      <c r="P314" s="69">
        <f t="shared" si="55"/>
        <v>1.0132245463860059</v>
      </c>
      <c r="Q314" s="6">
        <f t="shared" si="56"/>
        <v>0.2239862546532351</v>
      </c>
      <c r="R314" s="6">
        <f t="shared" si="57"/>
        <v>0.21316874118478879</v>
      </c>
      <c r="S314" s="6">
        <f t="shared" si="58"/>
        <v>0.43715499583802386</v>
      </c>
    </row>
    <row r="315" spans="1:19" x14ac:dyDescent="0.25">
      <c r="A315" s="64">
        <v>41290</v>
      </c>
      <c r="B315" s="14" t="s">
        <v>4</v>
      </c>
      <c r="C315" s="4">
        <v>3</v>
      </c>
      <c r="D315" s="180">
        <v>4.3</v>
      </c>
      <c r="F315" s="180">
        <v>190</v>
      </c>
      <c r="G315" s="4">
        <f t="shared" si="60"/>
        <v>64.961200000000005</v>
      </c>
      <c r="H315" s="6">
        <f t="shared" si="51"/>
        <v>11.341149479459153</v>
      </c>
      <c r="I315" s="21">
        <f t="shared" si="64"/>
        <v>736.73467956504203</v>
      </c>
      <c r="J315" s="34">
        <f t="shared" si="52"/>
        <v>1.4522012041218817E-3</v>
      </c>
      <c r="K315" s="34">
        <f t="shared" si="62"/>
        <v>9.4336732861202394E-2</v>
      </c>
      <c r="L315" s="69">
        <f t="shared" si="59"/>
        <v>5.0785301024450318</v>
      </c>
      <c r="M315" s="69">
        <f t="shared" si="63"/>
        <v>0.32990740969095228</v>
      </c>
      <c r="N315" s="69">
        <f t="shared" si="53"/>
        <v>7.0529054640829827</v>
      </c>
      <c r="O315" s="69">
        <f t="shared" si="54"/>
        <v>0.45816520243338749</v>
      </c>
      <c r="P315" s="69">
        <f t="shared" si="55"/>
        <v>0.78807261212433977</v>
      </c>
      <c r="Q315" s="6">
        <f t="shared" si="56"/>
        <v>0.1583555566516571</v>
      </c>
      <c r="R315" s="6">
        <f t="shared" si="57"/>
        <v>0.17868442894902112</v>
      </c>
      <c r="S315" s="6">
        <f t="shared" si="58"/>
        <v>0.33703998560067822</v>
      </c>
    </row>
    <row r="316" spans="1:19" x14ac:dyDescent="0.25">
      <c r="A316" s="64">
        <v>41290</v>
      </c>
      <c r="B316" s="14" t="s">
        <v>4</v>
      </c>
      <c r="C316" s="4">
        <v>3</v>
      </c>
      <c r="D316" s="180">
        <v>3.5</v>
      </c>
      <c r="F316" s="180">
        <v>170</v>
      </c>
      <c r="G316" s="4">
        <f t="shared" si="60"/>
        <v>64.961200000000005</v>
      </c>
      <c r="H316" s="6">
        <f t="shared" si="51"/>
        <v>9.0792027688745005</v>
      </c>
      <c r="I316" s="21">
        <f t="shared" si="64"/>
        <v>589.79590690941029</v>
      </c>
      <c r="J316" s="34">
        <f t="shared" si="52"/>
        <v>9.6211275016187424E-4</v>
      </c>
      <c r="K316" s="34">
        <f t="shared" si="62"/>
        <v>6.2499998785815553E-2</v>
      </c>
      <c r="L316" s="69">
        <f t="shared" si="59"/>
        <v>3.1637815247608514</v>
      </c>
      <c r="M316" s="69">
        <f t="shared" si="63"/>
        <v>0.20552304438629462</v>
      </c>
      <c r="N316" s="69">
        <f t="shared" si="53"/>
        <v>5.5433152983182508</v>
      </c>
      <c r="O316" s="69">
        <f t="shared" si="54"/>
        <v>0.3601004137571116</v>
      </c>
      <c r="P316" s="69">
        <f t="shared" si="55"/>
        <v>0.5656234581434062</v>
      </c>
      <c r="Q316" s="6">
        <f t="shared" si="56"/>
        <v>9.8651061305421409E-2</v>
      </c>
      <c r="R316" s="6">
        <f t="shared" si="57"/>
        <v>0.14043916136527354</v>
      </c>
      <c r="S316" s="6">
        <f t="shared" si="58"/>
        <v>0.23909022267069496</v>
      </c>
    </row>
    <row r="317" spans="1:19" x14ac:dyDescent="0.25">
      <c r="A317" s="64">
        <v>41290</v>
      </c>
      <c r="B317" s="14" t="s">
        <v>4</v>
      </c>
      <c r="C317" s="4">
        <v>3</v>
      </c>
      <c r="D317" s="180">
        <v>3</v>
      </c>
      <c r="F317" s="180">
        <v>113</v>
      </c>
      <c r="G317" s="4">
        <f t="shared" si="60"/>
        <v>64.961200000000005</v>
      </c>
      <c r="H317" s="6">
        <f t="shared" si="51"/>
        <v>4.0114996593688055</v>
      </c>
      <c r="I317" s="21">
        <f t="shared" si="64"/>
        <v>260.59183167218885</v>
      </c>
      <c r="J317" s="34">
        <f t="shared" si="52"/>
        <v>7.0685834705770342E-4</v>
      </c>
      <c r="K317" s="34">
        <f t="shared" si="62"/>
        <v>4.5918366454884889E-2</v>
      </c>
      <c r="L317" s="69">
        <f t="shared" si="59"/>
        <v>2.219707841442716</v>
      </c>
      <c r="M317" s="69">
        <f t="shared" si="63"/>
        <v>0.14419488502952857</v>
      </c>
      <c r="N317" s="69">
        <f t="shared" si="53"/>
        <v>4.6285167281146418</v>
      </c>
      <c r="O317" s="69">
        <f t="shared" si="54"/>
        <v>0.3006740008784009</v>
      </c>
      <c r="P317" s="69">
        <f t="shared" si="55"/>
        <v>0.4448688859079295</v>
      </c>
      <c r="Q317" s="6">
        <f t="shared" si="56"/>
        <v>6.9213544814173716E-2</v>
      </c>
      <c r="R317" s="6">
        <f t="shared" si="57"/>
        <v>0.11726286034257635</v>
      </c>
      <c r="S317" s="6">
        <f t="shared" si="58"/>
        <v>0.18647640515675007</v>
      </c>
    </row>
    <row r="318" spans="1:19" x14ac:dyDescent="0.25">
      <c r="A318" s="64">
        <v>41290</v>
      </c>
      <c r="B318" s="14" t="s">
        <v>4</v>
      </c>
      <c r="C318" s="4">
        <v>3</v>
      </c>
      <c r="D318" s="180">
        <v>4</v>
      </c>
      <c r="F318" s="180">
        <v>130</v>
      </c>
      <c r="G318" s="4">
        <f t="shared" si="60"/>
        <v>64.961200000000005</v>
      </c>
      <c r="H318" s="6">
        <f t="shared" si="51"/>
        <v>5.3092915845667505</v>
      </c>
      <c r="I318" s="21">
        <f t="shared" si="64"/>
        <v>344.89795248335764</v>
      </c>
      <c r="J318" s="34">
        <f t="shared" si="52"/>
        <v>1.2566370614359172E-3</v>
      </c>
      <c r="K318" s="34">
        <f t="shared" si="62"/>
        <v>8.1632651475350912E-2</v>
      </c>
      <c r="L318" s="69">
        <f t="shared" si="59"/>
        <v>4.3006091215286046</v>
      </c>
      <c r="M318" s="69">
        <f t="shared" si="63"/>
        <v>0.27937272926544404</v>
      </c>
      <c r="N318" s="69">
        <f t="shared" si="53"/>
        <v>6.4806737611278331</v>
      </c>
      <c r="O318" s="69">
        <f t="shared" si="54"/>
        <v>0.42099234433137744</v>
      </c>
      <c r="P318" s="69">
        <f t="shared" si="55"/>
        <v>0.70036507359682143</v>
      </c>
      <c r="Q318" s="6">
        <f t="shared" si="56"/>
        <v>0.13409891004741314</v>
      </c>
      <c r="R318" s="6">
        <f t="shared" si="57"/>
        <v>0.16418701428923721</v>
      </c>
      <c r="S318" s="6">
        <f t="shared" si="58"/>
        <v>0.29828592433665035</v>
      </c>
    </row>
    <row r="319" spans="1:19" x14ac:dyDescent="0.25">
      <c r="A319" s="64">
        <v>41290</v>
      </c>
      <c r="B319" s="14" t="s">
        <v>4</v>
      </c>
      <c r="C319" s="4">
        <v>3</v>
      </c>
      <c r="D319" s="180">
        <v>3</v>
      </c>
      <c r="F319" s="180">
        <v>130</v>
      </c>
      <c r="G319" s="4">
        <f t="shared" si="60"/>
        <v>64.961200000000005</v>
      </c>
      <c r="H319" s="6">
        <f t="shared" si="51"/>
        <v>5.3092915845667505</v>
      </c>
      <c r="I319" s="21">
        <f t="shared" si="64"/>
        <v>344.89795248335764</v>
      </c>
      <c r="J319" s="34">
        <f t="shared" si="52"/>
        <v>7.0685834705770342E-4</v>
      </c>
      <c r="K319" s="34">
        <f t="shared" si="62"/>
        <v>4.5918366454884889E-2</v>
      </c>
      <c r="L319" s="69">
        <f t="shared" si="59"/>
        <v>2.219707841442716</v>
      </c>
      <c r="M319" s="69">
        <f t="shared" si="63"/>
        <v>0.14419488502952857</v>
      </c>
      <c r="N319" s="69">
        <f t="shared" si="53"/>
        <v>4.6285167281146418</v>
      </c>
      <c r="O319" s="69">
        <f t="shared" ref="O319:O382" si="65">IF(D319&lt;3,795.7747*N319*0.001,64.9612*N319*0.001)</f>
        <v>0.3006740008784009</v>
      </c>
      <c r="P319" s="69">
        <f t="shared" si="55"/>
        <v>0.4448688859079295</v>
      </c>
      <c r="Q319" s="6">
        <f t="shared" si="56"/>
        <v>6.9213544814173716E-2</v>
      </c>
      <c r="R319" s="6">
        <f t="shared" si="57"/>
        <v>0.11726286034257635</v>
      </c>
      <c r="S319" s="6">
        <f t="shared" si="58"/>
        <v>0.18647640515675007</v>
      </c>
    </row>
    <row r="320" spans="1:19" x14ac:dyDescent="0.25">
      <c r="A320" s="64">
        <v>41290</v>
      </c>
      <c r="B320" s="14" t="s">
        <v>4</v>
      </c>
      <c r="C320" s="4">
        <v>3</v>
      </c>
      <c r="D320" s="180">
        <v>5</v>
      </c>
      <c r="F320" s="180">
        <v>240</v>
      </c>
      <c r="G320" s="4">
        <f t="shared" si="60"/>
        <v>64.961200000000005</v>
      </c>
      <c r="H320" s="6">
        <f t="shared" si="51"/>
        <v>18.095573684677209</v>
      </c>
      <c r="I320" s="21">
        <f t="shared" si="64"/>
        <v>1175.5101812450532</v>
      </c>
      <c r="J320" s="34">
        <f t="shared" si="52"/>
        <v>1.9634954084936209E-3</v>
      </c>
      <c r="K320" s="34">
        <f t="shared" si="62"/>
        <v>0.12755101793023582</v>
      </c>
      <c r="L320" s="69">
        <f t="shared" si="59"/>
        <v>7.1833345216463531</v>
      </c>
      <c r="M320" s="69">
        <f t="shared" si="63"/>
        <v>0.46663803052757313</v>
      </c>
      <c r="N320" s="69">
        <f t="shared" si="53"/>
        <v>8.4140458590425169</v>
      </c>
      <c r="O320" s="69">
        <f t="shared" si="65"/>
        <v>0.54658651585843276</v>
      </c>
      <c r="P320" s="69">
        <f t="shared" si="55"/>
        <v>1.0132245463860059</v>
      </c>
      <c r="Q320" s="6">
        <f t="shared" si="56"/>
        <v>0.2239862546532351</v>
      </c>
      <c r="R320" s="6">
        <f t="shared" si="57"/>
        <v>0.21316874118478879</v>
      </c>
      <c r="S320" s="6">
        <f t="shared" si="58"/>
        <v>0.43715499583802386</v>
      </c>
    </row>
    <row r="321" spans="1:19" x14ac:dyDescent="0.25">
      <c r="A321" s="64">
        <v>41290</v>
      </c>
      <c r="B321" s="14" t="s">
        <v>4</v>
      </c>
      <c r="C321" s="4">
        <v>3</v>
      </c>
      <c r="D321" s="180">
        <v>4.5</v>
      </c>
      <c r="F321" s="180">
        <v>120</v>
      </c>
      <c r="G321" s="4">
        <f t="shared" si="60"/>
        <v>64.961200000000005</v>
      </c>
      <c r="H321" s="6">
        <f t="shared" si="51"/>
        <v>4.5238934211693023</v>
      </c>
      <c r="I321" s="21">
        <f t="shared" si="64"/>
        <v>293.8775453112633</v>
      </c>
      <c r="J321" s="34">
        <f t="shared" si="52"/>
        <v>1.5904312808798326E-3</v>
      </c>
      <c r="K321" s="34">
        <f t="shared" si="62"/>
        <v>0.10331632452349099</v>
      </c>
      <c r="L321" s="69">
        <f t="shared" si="59"/>
        <v>5.6380590590289899</v>
      </c>
      <c r="M321" s="69">
        <f t="shared" si="63"/>
        <v>0.36625508214539404</v>
      </c>
      <c r="N321" s="69">
        <f t="shared" si="53"/>
        <v>7.4382130025037601</v>
      </c>
      <c r="O321" s="69">
        <f t="shared" si="65"/>
        <v>0.4831952424982473</v>
      </c>
      <c r="P321" s="69">
        <f t="shared" si="55"/>
        <v>0.84945032464364134</v>
      </c>
      <c r="Q321" s="6">
        <f t="shared" si="56"/>
        <v>0.17580243942978913</v>
      </c>
      <c r="R321" s="6">
        <f t="shared" si="57"/>
        <v>0.18844614457431647</v>
      </c>
      <c r="S321" s="6">
        <f t="shared" si="58"/>
        <v>0.36424858400410559</v>
      </c>
    </row>
    <row r="322" spans="1:19" x14ac:dyDescent="0.25">
      <c r="A322" s="64">
        <v>41290</v>
      </c>
      <c r="B322" s="14" t="s">
        <v>4</v>
      </c>
      <c r="C322" s="4">
        <v>3</v>
      </c>
      <c r="D322" s="180">
        <v>3.8</v>
      </c>
      <c r="F322" s="180">
        <v>170</v>
      </c>
      <c r="G322" s="4">
        <f t="shared" si="60"/>
        <v>64.961200000000005</v>
      </c>
      <c r="H322" s="6">
        <f t="shared" ref="H322:H335" si="66">((+F322/100)^2)*PI()</f>
        <v>9.0792027688745005</v>
      </c>
      <c r="I322" s="21">
        <f t="shared" si="64"/>
        <v>589.79590690941029</v>
      </c>
      <c r="J322" s="34">
        <f t="shared" ref="J322:J385" si="67">((+D322/200)^2)*PI()</f>
        <v>1.1341149479459152E-3</v>
      </c>
      <c r="K322" s="34">
        <f t="shared" si="62"/>
        <v>7.3673467956504188E-2</v>
      </c>
      <c r="L322" s="69">
        <f t="shared" si="59"/>
        <v>3.8222275656794742</v>
      </c>
      <c r="M322" s="69">
        <f t="shared" si="63"/>
        <v>0.24829648933961748</v>
      </c>
      <c r="N322" s="69">
        <f t="shared" ref="N322:N385" si="68">1.28*(D322^1.17)</f>
        <v>6.1031884174464111</v>
      </c>
      <c r="O322" s="69">
        <f t="shared" si="65"/>
        <v>0.39647044342341986</v>
      </c>
      <c r="P322" s="69">
        <f t="shared" si="55"/>
        <v>0.64476693276303731</v>
      </c>
      <c r="Q322" s="6">
        <f t="shared" si="56"/>
        <v>0.11918231488301639</v>
      </c>
      <c r="R322" s="6">
        <f t="shared" si="57"/>
        <v>0.15462347293513376</v>
      </c>
      <c r="S322" s="6">
        <f t="shared" si="58"/>
        <v>0.27380578781815013</v>
      </c>
    </row>
    <row r="323" spans="1:19" x14ac:dyDescent="0.25">
      <c r="A323" s="64">
        <v>41290</v>
      </c>
      <c r="B323" s="14" t="s">
        <v>4</v>
      </c>
      <c r="C323" s="4">
        <v>3</v>
      </c>
      <c r="D323" s="180">
        <v>3.5</v>
      </c>
      <c r="F323" s="180">
        <v>144</v>
      </c>
      <c r="G323" s="4">
        <f t="shared" si="60"/>
        <v>64.961200000000005</v>
      </c>
      <c r="H323" s="6">
        <f t="shared" si="66"/>
        <v>6.5144065264837945</v>
      </c>
      <c r="I323" s="21">
        <f t="shared" si="64"/>
        <v>423.18366524821909</v>
      </c>
      <c r="J323" s="34">
        <f t="shared" si="67"/>
        <v>9.6211275016187424E-4</v>
      </c>
      <c r="K323" s="34">
        <f t="shared" si="62"/>
        <v>6.2499998785815553E-2</v>
      </c>
      <c r="L323" s="69">
        <f t="shared" si="59"/>
        <v>3.1637815247608514</v>
      </c>
      <c r="M323" s="69">
        <f t="shared" si="63"/>
        <v>0.20552304438629462</v>
      </c>
      <c r="N323" s="69">
        <f t="shared" si="68"/>
        <v>5.5433152983182508</v>
      </c>
      <c r="O323" s="69">
        <f t="shared" si="65"/>
        <v>0.3601004137571116</v>
      </c>
      <c r="P323" s="69">
        <f t="shared" ref="P323:P386" si="69">+M323+O323</f>
        <v>0.5656234581434062</v>
      </c>
      <c r="Q323" s="6">
        <f t="shared" ref="Q323:Q386" si="70">M323*0.48</f>
        <v>9.8651061305421409E-2</v>
      </c>
      <c r="R323" s="6">
        <f t="shared" ref="R323:R386" si="71">O323*0.39</f>
        <v>0.14043916136527354</v>
      </c>
      <c r="S323" s="6">
        <f t="shared" ref="S323:S386" si="72">Q323+R323</f>
        <v>0.23909022267069496</v>
      </c>
    </row>
    <row r="324" spans="1:19" x14ac:dyDescent="0.25">
      <c r="A324" s="64">
        <v>41290</v>
      </c>
      <c r="B324" s="14" t="s">
        <v>4</v>
      </c>
      <c r="C324" s="4">
        <v>3</v>
      </c>
      <c r="D324" s="180">
        <v>4</v>
      </c>
      <c r="F324" s="180">
        <v>190</v>
      </c>
      <c r="G324" s="4">
        <f t="shared" si="60"/>
        <v>64.961200000000005</v>
      </c>
      <c r="H324" s="6">
        <f t="shared" si="66"/>
        <v>11.341149479459153</v>
      </c>
      <c r="I324" s="21">
        <f t="shared" si="64"/>
        <v>736.73467956504203</v>
      </c>
      <c r="J324" s="34">
        <f t="shared" si="67"/>
        <v>1.2566370614359172E-3</v>
      </c>
      <c r="K324" s="34">
        <f t="shared" si="62"/>
        <v>8.1632651475350912E-2</v>
      </c>
      <c r="L324" s="69">
        <f t="shared" si="59"/>
        <v>4.3006091215286046</v>
      </c>
      <c r="M324" s="69">
        <f t="shared" si="63"/>
        <v>0.27937272926544404</v>
      </c>
      <c r="N324" s="69">
        <f t="shared" si="68"/>
        <v>6.4806737611278331</v>
      </c>
      <c r="O324" s="69">
        <f t="shared" si="65"/>
        <v>0.42099234433137744</v>
      </c>
      <c r="P324" s="69">
        <f t="shared" si="69"/>
        <v>0.70036507359682143</v>
      </c>
      <c r="Q324" s="6">
        <f t="shared" si="70"/>
        <v>0.13409891004741314</v>
      </c>
      <c r="R324" s="6">
        <f t="shared" si="71"/>
        <v>0.16418701428923721</v>
      </c>
      <c r="S324" s="6">
        <f t="shared" si="72"/>
        <v>0.29828592433665035</v>
      </c>
    </row>
    <row r="325" spans="1:19" x14ac:dyDescent="0.25">
      <c r="A325" s="64">
        <v>41290</v>
      </c>
      <c r="B325" s="14" t="s">
        <v>4</v>
      </c>
      <c r="C325" s="4">
        <v>3</v>
      </c>
      <c r="D325" s="180">
        <v>3.5</v>
      </c>
      <c r="F325" s="180">
        <v>80</v>
      </c>
      <c r="G325" s="4">
        <f t="shared" si="60"/>
        <v>64.961200000000005</v>
      </c>
      <c r="H325" s="6">
        <f t="shared" si="66"/>
        <v>2.0106192982974678</v>
      </c>
      <c r="I325" s="21">
        <f t="shared" si="64"/>
        <v>130.61224236056148</v>
      </c>
      <c r="J325" s="34">
        <f t="shared" si="67"/>
        <v>9.6211275016187424E-4</v>
      </c>
      <c r="K325" s="34">
        <f t="shared" si="62"/>
        <v>6.2499998785815553E-2</v>
      </c>
      <c r="L325" s="69">
        <f t="shared" si="59"/>
        <v>3.1637815247608514</v>
      </c>
      <c r="M325" s="69">
        <f t="shared" si="63"/>
        <v>0.20552304438629462</v>
      </c>
      <c r="N325" s="69">
        <f t="shared" si="68"/>
        <v>5.5433152983182508</v>
      </c>
      <c r="O325" s="69">
        <f t="shared" si="65"/>
        <v>0.3601004137571116</v>
      </c>
      <c r="P325" s="69">
        <f t="shared" si="69"/>
        <v>0.5656234581434062</v>
      </c>
      <c r="Q325" s="6">
        <f t="shared" si="70"/>
        <v>9.8651061305421409E-2</v>
      </c>
      <c r="R325" s="6">
        <f t="shared" si="71"/>
        <v>0.14043916136527354</v>
      </c>
      <c r="S325" s="6">
        <f t="shared" si="72"/>
        <v>0.23909022267069496</v>
      </c>
    </row>
    <row r="326" spans="1:19" x14ac:dyDescent="0.25">
      <c r="A326" s="64">
        <v>41290</v>
      </c>
      <c r="B326" s="14" t="s">
        <v>4</v>
      </c>
      <c r="C326" s="4">
        <v>3</v>
      </c>
      <c r="D326" s="180">
        <v>3.5</v>
      </c>
      <c r="F326" s="180">
        <v>80</v>
      </c>
      <c r="G326" s="4">
        <f t="shared" si="60"/>
        <v>64.961200000000005</v>
      </c>
      <c r="H326" s="6">
        <f t="shared" si="66"/>
        <v>2.0106192982974678</v>
      </c>
      <c r="I326" s="21">
        <f t="shared" si="64"/>
        <v>130.61224236056148</v>
      </c>
      <c r="J326" s="34">
        <f t="shared" si="67"/>
        <v>9.6211275016187424E-4</v>
      </c>
      <c r="K326" s="34">
        <f t="shared" si="62"/>
        <v>6.2499998785815553E-2</v>
      </c>
      <c r="L326" s="69">
        <f t="shared" si="59"/>
        <v>3.1637815247608514</v>
      </c>
      <c r="M326" s="69">
        <f t="shared" si="63"/>
        <v>0.20552304438629462</v>
      </c>
      <c r="N326" s="69">
        <f t="shared" si="68"/>
        <v>5.5433152983182508</v>
      </c>
      <c r="O326" s="69">
        <f t="shared" si="65"/>
        <v>0.3601004137571116</v>
      </c>
      <c r="P326" s="69">
        <f t="shared" si="69"/>
        <v>0.5656234581434062</v>
      </c>
      <c r="Q326" s="6">
        <f t="shared" si="70"/>
        <v>9.8651061305421409E-2</v>
      </c>
      <c r="R326" s="6">
        <f t="shared" si="71"/>
        <v>0.14043916136527354</v>
      </c>
      <c r="S326" s="6">
        <f t="shared" si="72"/>
        <v>0.23909022267069496</v>
      </c>
    </row>
    <row r="327" spans="1:19" x14ac:dyDescent="0.25">
      <c r="A327" s="64">
        <v>41290</v>
      </c>
      <c r="B327" s="14" t="s">
        <v>4</v>
      </c>
      <c r="C327" s="4">
        <v>3</v>
      </c>
      <c r="D327" s="180">
        <v>4.5</v>
      </c>
      <c r="F327" s="180">
        <v>145</v>
      </c>
      <c r="G327" s="4">
        <f t="shared" si="60"/>
        <v>64.961200000000005</v>
      </c>
      <c r="H327" s="6">
        <f t="shared" si="66"/>
        <v>6.6051985541725404</v>
      </c>
      <c r="I327" s="21">
        <f t="shared" si="64"/>
        <v>429.08162431731324</v>
      </c>
      <c r="J327" s="34">
        <f t="shared" si="67"/>
        <v>1.5904312808798326E-3</v>
      </c>
      <c r="K327" s="34">
        <f t="shared" si="62"/>
        <v>0.10331632452349099</v>
      </c>
      <c r="L327" s="69">
        <f t="shared" ref="L327:L390" si="73">0.17758*(D327^2.299)</f>
        <v>5.6380590590289899</v>
      </c>
      <c r="M327" s="69">
        <f t="shared" si="63"/>
        <v>0.36625508214539404</v>
      </c>
      <c r="N327" s="69">
        <f t="shared" si="68"/>
        <v>7.4382130025037601</v>
      </c>
      <c r="O327" s="69">
        <f t="shared" si="65"/>
        <v>0.4831952424982473</v>
      </c>
      <c r="P327" s="69">
        <f t="shared" si="69"/>
        <v>0.84945032464364134</v>
      </c>
      <c r="Q327" s="6">
        <f t="shared" si="70"/>
        <v>0.17580243942978913</v>
      </c>
      <c r="R327" s="6">
        <f t="shared" si="71"/>
        <v>0.18844614457431647</v>
      </c>
      <c r="S327" s="6">
        <f t="shared" si="72"/>
        <v>0.36424858400410559</v>
      </c>
    </row>
    <row r="328" spans="1:19" x14ac:dyDescent="0.25">
      <c r="A328" s="64">
        <v>41290</v>
      </c>
      <c r="B328" s="14" t="s">
        <v>4</v>
      </c>
      <c r="C328" s="4">
        <v>3</v>
      </c>
      <c r="D328" s="180">
        <v>3</v>
      </c>
      <c r="F328" s="180">
        <v>80</v>
      </c>
      <c r="G328" s="4">
        <f t="shared" si="60"/>
        <v>64.961200000000005</v>
      </c>
      <c r="H328" s="6">
        <f t="shared" si="66"/>
        <v>2.0106192982974678</v>
      </c>
      <c r="I328" s="21">
        <f t="shared" si="64"/>
        <v>130.61224236056148</v>
      </c>
      <c r="J328" s="34">
        <f t="shared" si="67"/>
        <v>7.0685834705770342E-4</v>
      </c>
      <c r="K328" s="34">
        <f t="shared" si="62"/>
        <v>4.5918366454884889E-2</v>
      </c>
      <c r="L328" s="69">
        <f t="shared" si="73"/>
        <v>2.219707841442716</v>
      </c>
      <c r="M328" s="69">
        <f t="shared" si="63"/>
        <v>0.14419488502952857</v>
      </c>
      <c r="N328" s="69">
        <f t="shared" si="68"/>
        <v>4.6285167281146418</v>
      </c>
      <c r="O328" s="69">
        <f t="shared" si="65"/>
        <v>0.3006740008784009</v>
      </c>
      <c r="P328" s="69">
        <f t="shared" si="69"/>
        <v>0.4448688859079295</v>
      </c>
      <c r="Q328" s="6">
        <f t="shared" si="70"/>
        <v>6.9213544814173716E-2</v>
      </c>
      <c r="R328" s="6">
        <f t="shared" si="71"/>
        <v>0.11726286034257635</v>
      </c>
      <c r="S328" s="6">
        <f t="shared" si="72"/>
        <v>0.18647640515675007</v>
      </c>
    </row>
    <row r="329" spans="1:19" x14ac:dyDescent="0.25">
      <c r="A329" s="64">
        <v>41290</v>
      </c>
      <c r="B329" s="14" t="s">
        <v>4</v>
      </c>
      <c r="C329" s="4">
        <v>3</v>
      </c>
      <c r="D329" s="180">
        <v>4.5</v>
      </c>
      <c r="F329" s="180">
        <v>166</v>
      </c>
      <c r="G329" s="4">
        <f t="shared" si="60"/>
        <v>64.961200000000005</v>
      </c>
      <c r="H329" s="6">
        <f t="shared" si="66"/>
        <v>8.6569727162320333</v>
      </c>
      <c r="I329" s="21">
        <f t="shared" si="64"/>
        <v>562.36733601369247</v>
      </c>
      <c r="J329" s="34">
        <f t="shared" si="67"/>
        <v>1.5904312808798326E-3</v>
      </c>
      <c r="K329" s="34">
        <f t="shared" si="62"/>
        <v>0.10331632452349099</v>
      </c>
      <c r="L329" s="69">
        <f t="shared" si="73"/>
        <v>5.6380590590289899</v>
      </c>
      <c r="M329" s="69">
        <f t="shared" si="63"/>
        <v>0.36625508214539404</v>
      </c>
      <c r="N329" s="69">
        <f t="shared" si="68"/>
        <v>7.4382130025037601</v>
      </c>
      <c r="O329" s="69">
        <f t="shared" si="65"/>
        <v>0.4831952424982473</v>
      </c>
      <c r="P329" s="69">
        <f t="shared" si="69"/>
        <v>0.84945032464364134</v>
      </c>
      <c r="Q329" s="6">
        <f t="shared" si="70"/>
        <v>0.17580243942978913</v>
      </c>
      <c r="R329" s="6">
        <f t="shared" si="71"/>
        <v>0.18844614457431647</v>
      </c>
      <c r="S329" s="6">
        <f t="shared" si="72"/>
        <v>0.36424858400410559</v>
      </c>
    </row>
    <row r="330" spans="1:19" x14ac:dyDescent="0.25">
      <c r="A330" s="64">
        <v>41290</v>
      </c>
      <c r="B330" s="14" t="s">
        <v>4</v>
      </c>
      <c r="C330" s="4">
        <v>3</v>
      </c>
      <c r="D330" s="180">
        <v>4.5</v>
      </c>
      <c r="F330" s="180">
        <v>170</v>
      </c>
      <c r="G330" s="4">
        <f t="shared" si="60"/>
        <v>64.961200000000005</v>
      </c>
      <c r="H330" s="6">
        <f t="shared" si="66"/>
        <v>9.0792027688745005</v>
      </c>
      <c r="I330" s="21">
        <f t="shared" si="64"/>
        <v>589.79590690941029</v>
      </c>
      <c r="J330" s="34">
        <f t="shared" si="67"/>
        <v>1.5904312808798326E-3</v>
      </c>
      <c r="K330" s="34">
        <f t="shared" si="62"/>
        <v>0.10331632452349099</v>
      </c>
      <c r="L330" s="69">
        <f t="shared" si="73"/>
        <v>5.6380590590289899</v>
      </c>
      <c r="M330" s="69">
        <f t="shared" si="63"/>
        <v>0.36625508214539404</v>
      </c>
      <c r="N330" s="69">
        <f t="shared" si="68"/>
        <v>7.4382130025037601</v>
      </c>
      <c r="O330" s="69">
        <f t="shared" si="65"/>
        <v>0.4831952424982473</v>
      </c>
      <c r="P330" s="69">
        <f t="shared" si="69"/>
        <v>0.84945032464364134</v>
      </c>
      <c r="Q330" s="6">
        <f t="shared" si="70"/>
        <v>0.17580243942978913</v>
      </c>
      <c r="R330" s="6">
        <f t="shared" si="71"/>
        <v>0.18844614457431647</v>
      </c>
      <c r="S330" s="6">
        <f t="shared" si="72"/>
        <v>0.36424858400410559</v>
      </c>
    </row>
    <row r="331" spans="1:19" x14ac:dyDescent="0.25">
      <c r="A331" s="64">
        <v>41290</v>
      </c>
      <c r="B331" s="14" t="s">
        <v>4</v>
      </c>
      <c r="C331" s="4">
        <v>3</v>
      </c>
      <c r="D331" s="180">
        <v>3.5</v>
      </c>
      <c r="F331" s="180">
        <v>118</v>
      </c>
      <c r="G331" s="4">
        <f t="shared" si="60"/>
        <v>64.961200000000005</v>
      </c>
      <c r="H331" s="6">
        <f t="shared" si="66"/>
        <v>4.3743536108584271</v>
      </c>
      <c r="I331" s="21">
        <f t="shared" si="64"/>
        <v>284.16325978569648</v>
      </c>
      <c r="J331" s="34">
        <f t="shared" si="67"/>
        <v>9.6211275016187424E-4</v>
      </c>
      <c r="K331" s="34">
        <f t="shared" si="62"/>
        <v>6.2499998785815553E-2</v>
      </c>
      <c r="L331" s="69">
        <f t="shared" si="73"/>
        <v>3.1637815247608514</v>
      </c>
      <c r="M331" s="69">
        <f t="shared" si="63"/>
        <v>0.20552304438629462</v>
      </c>
      <c r="N331" s="69">
        <f t="shared" si="68"/>
        <v>5.5433152983182508</v>
      </c>
      <c r="O331" s="69">
        <f t="shared" si="65"/>
        <v>0.3601004137571116</v>
      </c>
      <c r="P331" s="69">
        <f t="shared" si="69"/>
        <v>0.5656234581434062</v>
      </c>
      <c r="Q331" s="6">
        <f t="shared" si="70"/>
        <v>9.8651061305421409E-2</v>
      </c>
      <c r="R331" s="6">
        <f t="shared" si="71"/>
        <v>0.14043916136527354</v>
      </c>
      <c r="S331" s="6">
        <f t="shared" si="72"/>
        <v>0.23909022267069496</v>
      </c>
    </row>
    <row r="332" spans="1:19" x14ac:dyDescent="0.25">
      <c r="A332" s="64">
        <v>41290</v>
      </c>
      <c r="B332" s="14" t="s">
        <v>4</v>
      </c>
      <c r="C332" s="4">
        <v>3</v>
      </c>
      <c r="D332" s="180">
        <v>3</v>
      </c>
      <c r="F332" s="180">
        <v>170</v>
      </c>
      <c r="G332" s="4">
        <f t="shared" si="60"/>
        <v>64.961200000000005</v>
      </c>
      <c r="H332" s="6">
        <f t="shared" si="66"/>
        <v>9.0792027688745005</v>
      </c>
      <c r="I332" s="21">
        <f t="shared" si="64"/>
        <v>589.79590690941029</v>
      </c>
      <c r="J332" s="34">
        <f t="shared" si="67"/>
        <v>7.0685834705770342E-4</v>
      </c>
      <c r="K332" s="34">
        <f t="shared" si="62"/>
        <v>4.5918366454884889E-2</v>
      </c>
      <c r="L332" s="69">
        <f t="shared" si="73"/>
        <v>2.219707841442716</v>
      </c>
      <c r="M332" s="69">
        <f t="shared" si="63"/>
        <v>0.14419488502952857</v>
      </c>
      <c r="N332" s="69">
        <f t="shared" si="68"/>
        <v>4.6285167281146418</v>
      </c>
      <c r="O332" s="69">
        <f t="shared" si="65"/>
        <v>0.3006740008784009</v>
      </c>
      <c r="P332" s="69">
        <f t="shared" si="69"/>
        <v>0.4448688859079295</v>
      </c>
      <c r="Q332" s="6">
        <f t="shared" si="70"/>
        <v>6.9213544814173716E-2</v>
      </c>
      <c r="R332" s="6">
        <f t="shared" si="71"/>
        <v>0.11726286034257635</v>
      </c>
      <c r="S332" s="6">
        <f t="shared" si="72"/>
        <v>0.18647640515675007</v>
      </c>
    </row>
    <row r="333" spans="1:19" x14ac:dyDescent="0.25">
      <c r="A333" s="64">
        <v>41290</v>
      </c>
      <c r="B333" s="14" t="s">
        <v>4</v>
      </c>
      <c r="C333" s="4">
        <v>3</v>
      </c>
      <c r="D333" s="180">
        <v>6</v>
      </c>
      <c r="F333" s="180">
        <v>140</v>
      </c>
      <c r="G333" s="4">
        <f t="shared" si="60"/>
        <v>64.961200000000005</v>
      </c>
      <c r="H333" s="6">
        <f t="shared" si="66"/>
        <v>6.1575216010359934</v>
      </c>
      <c r="I333" s="21">
        <f t="shared" si="64"/>
        <v>399.9999922292194</v>
      </c>
      <c r="J333" s="34">
        <f t="shared" si="67"/>
        <v>2.8274333882308137E-3</v>
      </c>
      <c r="K333" s="34">
        <f t="shared" si="62"/>
        <v>0.18367346581953956</v>
      </c>
      <c r="L333" s="69">
        <f t="shared" si="73"/>
        <v>10.923549380812876</v>
      </c>
      <c r="M333" s="69">
        <f t="shared" si="63"/>
        <v>0.70960687603686146</v>
      </c>
      <c r="N333" s="69">
        <f t="shared" si="68"/>
        <v>10.414704032978928</v>
      </c>
      <c r="O333" s="69">
        <f t="shared" si="65"/>
        <v>0.6765516716271508</v>
      </c>
      <c r="P333" s="69">
        <f t="shared" si="69"/>
        <v>1.3861585476640124</v>
      </c>
      <c r="Q333" s="6">
        <f t="shared" si="70"/>
        <v>0.3406113004976935</v>
      </c>
      <c r="R333" s="6">
        <f t="shared" si="71"/>
        <v>0.26385515193458881</v>
      </c>
      <c r="S333" s="6">
        <f t="shared" si="72"/>
        <v>0.60446645243228225</v>
      </c>
    </row>
    <row r="334" spans="1:19" x14ac:dyDescent="0.25">
      <c r="A334" s="64">
        <v>41290</v>
      </c>
      <c r="B334" s="14" t="s">
        <v>4</v>
      </c>
      <c r="C334" s="4">
        <v>3</v>
      </c>
      <c r="D334" s="180">
        <v>7.5</v>
      </c>
      <c r="F334" s="180">
        <v>166</v>
      </c>
      <c r="G334" s="4">
        <f t="shared" si="60"/>
        <v>64.961200000000005</v>
      </c>
      <c r="H334" s="6">
        <f t="shared" si="66"/>
        <v>8.6569727162320333</v>
      </c>
      <c r="I334" s="21">
        <f t="shared" si="64"/>
        <v>562.36733601369247</v>
      </c>
      <c r="J334" s="34">
        <f t="shared" si="67"/>
        <v>4.4178646691106467E-3</v>
      </c>
      <c r="K334" s="34">
        <f t="shared" si="62"/>
        <v>0.28698979034303057</v>
      </c>
      <c r="L334" s="69">
        <f t="shared" si="73"/>
        <v>18.245673379916788</v>
      </c>
      <c r="M334" s="69">
        <f t="shared" si="63"/>
        <v>1.1852608375674507</v>
      </c>
      <c r="N334" s="69">
        <f t="shared" si="68"/>
        <v>13.521710947318155</v>
      </c>
      <c r="O334" s="69">
        <f t="shared" si="65"/>
        <v>0.87838656919092417</v>
      </c>
      <c r="P334" s="69">
        <f t="shared" si="69"/>
        <v>2.063647406758375</v>
      </c>
      <c r="Q334" s="6">
        <f t="shared" si="70"/>
        <v>0.56892520203237629</v>
      </c>
      <c r="R334" s="6">
        <f t="shared" si="71"/>
        <v>0.34257076198446046</v>
      </c>
      <c r="S334" s="6">
        <f t="shared" si="72"/>
        <v>0.91149596401683675</v>
      </c>
    </row>
    <row r="335" spans="1:19" x14ac:dyDescent="0.25">
      <c r="A335" s="64">
        <v>41290</v>
      </c>
      <c r="B335" s="14" t="s">
        <v>4</v>
      </c>
      <c r="C335" s="4">
        <v>3</v>
      </c>
      <c r="D335" s="180">
        <v>3.5</v>
      </c>
      <c r="F335" s="180">
        <v>100</v>
      </c>
      <c r="G335" s="4">
        <f t="shared" si="60"/>
        <v>64.961200000000005</v>
      </c>
      <c r="H335" s="6">
        <f t="shared" si="66"/>
        <v>3.1415926535897931</v>
      </c>
      <c r="I335" s="21">
        <f t="shared" si="64"/>
        <v>204.08162868837729</v>
      </c>
      <c r="J335" s="34">
        <f t="shared" si="67"/>
        <v>9.6211275016187424E-4</v>
      </c>
      <c r="K335" s="34">
        <f t="shared" si="62"/>
        <v>6.2499998785815553E-2</v>
      </c>
      <c r="L335" s="69">
        <f t="shared" si="73"/>
        <v>3.1637815247608514</v>
      </c>
      <c r="M335" s="69">
        <f t="shared" si="63"/>
        <v>0.20552304438629462</v>
      </c>
      <c r="N335" s="69">
        <f t="shared" si="68"/>
        <v>5.5433152983182508</v>
      </c>
      <c r="O335" s="69">
        <f t="shared" si="65"/>
        <v>0.3601004137571116</v>
      </c>
      <c r="P335" s="69">
        <f t="shared" si="69"/>
        <v>0.5656234581434062</v>
      </c>
      <c r="Q335" s="6">
        <f t="shared" si="70"/>
        <v>9.8651061305421409E-2</v>
      </c>
      <c r="R335" s="6">
        <f t="shared" si="71"/>
        <v>0.14043916136527354</v>
      </c>
      <c r="S335" s="6">
        <f t="shared" si="72"/>
        <v>0.23909022267069496</v>
      </c>
    </row>
    <row r="336" spans="1:19" x14ac:dyDescent="0.25">
      <c r="A336" s="64">
        <v>41290</v>
      </c>
      <c r="B336" s="14" t="s">
        <v>4</v>
      </c>
      <c r="C336" s="4">
        <v>3</v>
      </c>
      <c r="D336" s="180">
        <v>3.8</v>
      </c>
      <c r="F336" s="180"/>
      <c r="G336" s="4">
        <f t="shared" si="60"/>
        <v>64.961200000000005</v>
      </c>
      <c r="H336" s="6"/>
      <c r="I336" s="21"/>
      <c r="J336" s="34">
        <f t="shared" si="67"/>
        <v>1.1341149479459152E-3</v>
      </c>
      <c r="K336" s="34">
        <f t="shared" si="62"/>
        <v>7.3673467956504188E-2</v>
      </c>
      <c r="L336" s="69">
        <f t="shared" si="73"/>
        <v>3.8222275656794742</v>
      </c>
      <c r="M336" s="69">
        <f t="shared" si="63"/>
        <v>0.24829648933961748</v>
      </c>
      <c r="N336" s="69">
        <f t="shared" si="68"/>
        <v>6.1031884174464111</v>
      </c>
      <c r="O336" s="69">
        <f t="shared" si="65"/>
        <v>0.39647044342341986</v>
      </c>
      <c r="P336" s="69">
        <f t="shared" si="69"/>
        <v>0.64476693276303731</v>
      </c>
      <c r="Q336" s="6">
        <f t="shared" si="70"/>
        <v>0.11918231488301639</v>
      </c>
      <c r="R336" s="6">
        <f t="shared" si="71"/>
        <v>0.15462347293513376</v>
      </c>
      <c r="S336" s="6">
        <f t="shared" si="72"/>
        <v>0.27380578781815013</v>
      </c>
    </row>
    <row r="337" spans="1:19" x14ac:dyDescent="0.25">
      <c r="A337" s="64">
        <v>41290</v>
      </c>
      <c r="B337" s="14" t="s">
        <v>4</v>
      </c>
      <c r="C337" s="4">
        <v>3</v>
      </c>
      <c r="D337" s="180">
        <v>5</v>
      </c>
      <c r="F337" s="180">
        <v>100</v>
      </c>
      <c r="G337" s="4">
        <f t="shared" si="60"/>
        <v>64.961200000000005</v>
      </c>
      <c r="H337" s="6">
        <f t="shared" ref="H337:H400" si="74">((+F337/100)^2)*PI()</f>
        <v>3.1415926535897931</v>
      </c>
      <c r="I337" s="21">
        <f t="shared" ref="I337:I368" si="75">IF(D337&lt;3,795.7747*H337,64.9612*H337)</f>
        <v>204.08162868837729</v>
      </c>
      <c r="J337" s="34">
        <f t="shared" si="67"/>
        <v>1.9634954084936209E-3</v>
      </c>
      <c r="K337" s="34">
        <f t="shared" si="62"/>
        <v>0.12755101793023582</v>
      </c>
      <c r="L337" s="69">
        <f t="shared" si="73"/>
        <v>7.1833345216463531</v>
      </c>
      <c r="M337" s="69">
        <f t="shared" si="63"/>
        <v>0.46663803052757313</v>
      </c>
      <c r="N337" s="69">
        <f t="shared" si="68"/>
        <v>8.4140458590425169</v>
      </c>
      <c r="O337" s="69">
        <f t="shared" si="65"/>
        <v>0.54658651585843276</v>
      </c>
      <c r="P337" s="69">
        <f t="shared" si="69"/>
        <v>1.0132245463860059</v>
      </c>
      <c r="Q337" s="6">
        <f t="shared" si="70"/>
        <v>0.2239862546532351</v>
      </c>
      <c r="R337" s="6">
        <f t="shared" si="71"/>
        <v>0.21316874118478879</v>
      </c>
      <c r="S337" s="6">
        <f t="shared" si="72"/>
        <v>0.43715499583802386</v>
      </c>
    </row>
    <row r="338" spans="1:19" x14ac:dyDescent="0.25">
      <c r="A338" s="64">
        <v>41290</v>
      </c>
      <c r="B338" s="14" t="s">
        <v>4</v>
      </c>
      <c r="C338" s="4">
        <v>4</v>
      </c>
      <c r="D338" s="180">
        <v>1.5</v>
      </c>
      <c r="F338" s="180">
        <v>15</v>
      </c>
      <c r="G338" s="4">
        <f t="shared" si="60"/>
        <v>795.77470000000005</v>
      </c>
      <c r="H338" s="6">
        <f t="shared" si="74"/>
        <v>7.0685834705770348E-2</v>
      </c>
      <c r="I338" s="21">
        <f t="shared" si="75"/>
        <v>56.249998907233987</v>
      </c>
      <c r="J338" s="34">
        <f t="shared" si="67"/>
        <v>1.7671458676442585E-4</v>
      </c>
      <c r="K338" s="34">
        <f t="shared" si="62"/>
        <v>0.14062499726808497</v>
      </c>
      <c r="L338" s="69">
        <f t="shared" si="73"/>
        <v>0.45105329134289407</v>
      </c>
      <c r="M338" s="69">
        <f t="shared" si="63"/>
        <v>0.35893679760240416</v>
      </c>
      <c r="N338" s="69">
        <f t="shared" si="68"/>
        <v>2.0570116092208695</v>
      </c>
      <c r="O338" s="69">
        <f t="shared" si="65"/>
        <v>1.6369177962242547</v>
      </c>
      <c r="P338" s="69">
        <f t="shared" si="69"/>
        <v>1.995854593826659</v>
      </c>
      <c r="Q338" s="6">
        <f t="shared" si="70"/>
        <v>0.17228966284915398</v>
      </c>
      <c r="R338" s="6">
        <f t="shared" si="71"/>
        <v>0.63839794052745935</v>
      </c>
      <c r="S338" s="6">
        <f t="shared" si="72"/>
        <v>0.81068760337661327</v>
      </c>
    </row>
    <row r="339" spans="1:19" x14ac:dyDescent="0.25">
      <c r="A339" s="64">
        <v>41290</v>
      </c>
      <c r="B339" s="14" t="s">
        <v>4</v>
      </c>
      <c r="C339" s="4">
        <v>4</v>
      </c>
      <c r="D339" s="180">
        <v>1.1000000000000001</v>
      </c>
      <c r="F339" s="180">
        <v>10</v>
      </c>
      <c r="G339" s="4">
        <f t="shared" ref="G339:G402" si="76">IF(D339&lt;3,795.7747,64.9612)</f>
        <v>795.77470000000005</v>
      </c>
      <c r="H339" s="6">
        <f t="shared" si="74"/>
        <v>3.1415926535897934E-2</v>
      </c>
      <c r="I339" s="21">
        <f t="shared" si="75"/>
        <v>24.99999951432622</v>
      </c>
      <c r="J339" s="34">
        <f t="shared" si="67"/>
        <v>9.503317777109126E-5</v>
      </c>
      <c r="K339" s="34">
        <f t="shared" ref="K339:K402" si="77">IF(D339&lt;3,795.7747*J339,64.9612*J339)</f>
        <v>7.5624998530836818E-2</v>
      </c>
      <c r="L339" s="69">
        <f t="shared" si="73"/>
        <v>0.2210832472489353</v>
      </c>
      <c r="M339" s="69">
        <f t="shared" si="63"/>
        <v>0.17593245475454733</v>
      </c>
      <c r="N339" s="69">
        <f t="shared" si="68"/>
        <v>1.4309992669393452</v>
      </c>
      <c r="O339" s="69">
        <f t="shared" si="65"/>
        <v>1.1387530123488776</v>
      </c>
      <c r="P339" s="69">
        <f t="shared" si="69"/>
        <v>1.3146854671034249</v>
      </c>
      <c r="Q339" s="6">
        <f t="shared" si="70"/>
        <v>8.4447578282182717E-2</v>
      </c>
      <c r="R339" s="6">
        <f t="shared" si="71"/>
        <v>0.44411367481606229</v>
      </c>
      <c r="S339" s="6">
        <f t="shared" si="72"/>
        <v>0.52856125309824498</v>
      </c>
    </row>
    <row r="340" spans="1:19" x14ac:dyDescent="0.25">
      <c r="A340" s="64">
        <v>41290</v>
      </c>
      <c r="B340" s="14" t="s">
        <v>4</v>
      </c>
      <c r="C340" s="4">
        <v>4</v>
      </c>
      <c r="D340" s="180">
        <v>2</v>
      </c>
      <c r="F340" s="180">
        <v>25</v>
      </c>
      <c r="G340" s="4">
        <f t="shared" si="76"/>
        <v>795.77470000000005</v>
      </c>
      <c r="H340" s="6">
        <f t="shared" si="74"/>
        <v>0.19634954084936207</v>
      </c>
      <c r="I340" s="21">
        <f t="shared" si="75"/>
        <v>156.24999696453887</v>
      </c>
      <c r="J340" s="34">
        <f t="shared" si="67"/>
        <v>3.1415926535897931E-4</v>
      </c>
      <c r="K340" s="34">
        <f t="shared" si="77"/>
        <v>0.24999999514326215</v>
      </c>
      <c r="L340" s="69">
        <f t="shared" si="73"/>
        <v>0.87390054800363282</v>
      </c>
      <c r="M340" s="69">
        <f t="shared" si="63"/>
        <v>0.69542794641742656</v>
      </c>
      <c r="N340" s="69">
        <f t="shared" si="68"/>
        <v>2.880149720803352</v>
      </c>
      <c r="O340" s="69">
        <f t="shared" si="65"/>
        <v>2.2919502800273714</v>
      </c>
      <c r="P340" s="69">
        <f t="shared" si="69"/>
        <v>2.9873782264447981</v>
      </c>
      <c r="Q340" s="6">
        <f t="shared" si="70"/>
        <v>0.33380541428036475</v>
      </c>
      <c r="R340" s="6">
        <f t="shared" si="71"/>
        <v>0.89386060921067489</v>
      </c>
      <c r="S340" s="6">
        <f t="shared" si="72"/>
        <v>1.2276660234910397</v>
      </c>
    </row>
    <row r="341" spans="1:19" x14ac:dyDescent="0.25">
      <c r="A341" s="64">
        <v>41290</v>
      </c>
      <c r="B341" s="14" t="s">
        <v>4</v>
      </c>
      <c r="C341" s="4">
        <v>4</v>
      </c>
      <c r="D341" s="180">
        <v>1.4</v>
      </c>
      <c r="F341" s="180">
        <v>30</v>
      </c>
      <c r="G341" s="4">
        <f t="shared" si="76"/>
        <v>795.77470000000005</v>
      </c>
      <c r="H341" s="6">
        <f t="shared" si="74"/>
        <v>0.28274333882308139</v>
      </c>
      <c r="I341" s="21">
        <f t="shared" si="75"/>
        <v>224.99999562893595</v>
      </c>
      <c r="J341" s="34">
        <f t="shared" si="67"/>
        <v>1.5393804002589983E-4</v>
      </c>
      <c r="K341" s="34">
        <f t="shared" si="77"/>
        <v>0.12249999762019843</v>
      </c>
      <c r="L341" s="69">
        <f t="shared" si="73"/>
        <v>0.38489512077165539</v>
      </c>
      <c r="M341" s="69">
        <f t="shared" si="63"/>
        <v>0.3062897992635279</v>
      </c>
      <c r="N341" s="69">
        <f t="shared" si="68"/>
        <v>1.8974912041414842</v>
      </c>
      <c r="O341" s="69">
        <f t="shared" si="65"/>
        <v>1.5099754937283285</v>
      </c>
      <c r="P341" s="69">
        <f t="shared" si="69"/>
        <v>1.8162652929918564</v>
      </c>
      <c r="Q341" s="6">
        <f t="shared" si="70"/>
        <v>0.14701910364649337</v>
      </c>
      <c r="R341" s="6">
        <f t="shared" si="71"/>
        <v>0.5888904425540481</v>
      </c>
      <c r="S341" s="6">
        <f t="shared" si="72"/>
        <v>0.7359095462005415</v>
      </c>
    </row>
    <row r="342" spans="1:19" x14ac:dyDescent="0.25">
      <c r="A342" s="64">
        <v>41290</v>
      </c>
      <c r="B342" s="14" t="s">
        <v>4</v>
      </c>
      <c r="C342" s="4">
        <v>4</v>
      </c>
      <c r="D342" s="180">
        <v>1.5</v>
      </c>
      <c r="F342" s="180">
        <v>16</v>
      </c>
      <c r="G342" s="4">
        <f t="shared" si="76"/>
        <v>795.77470000000005</v>
      </c>
      <c r="H342" s="6">
        <f t="shared" si="74"/>
        <v>8.0424771931898703E-2</v>
      </c>
      <c r="I342" s="21">
        <f t="shared" si="75"/>
        <v>63.999998756675112</v>
      </c>
      <c r="J342" s="34">
        <f t="shared" si="67"/>
        <v>1.7671458676442585E-4</v>
      </c>
      <c r="K342" s="34">
        <f t="shared" si="77"/>
        <v>0.14062499726808497</v>
      </c>
      <c r="L342" s="69">
        <f t="shared" si="73"/>
        <v>0.45105329134289407</v>
      </c>
      <c r="M342" s="69">
        <f t="shared" si="63"/>
        <v>0.35893679760240416</v>
      </c>
      <c r="N342" s="69">
        <f t="shared" si="68"/>
        <v>2.0570116092208695</v>
      </c>
      <c r="O342" s="69">
        <f t="shared" si="65"/>
        <v>1.6369177962242547</v>
      </c>
      <c r="P342" s="69">
        <f t="shared" si="69"/>
        <v>1.995854593826659</v>
      </c>
      <c r="Q342" s="6">
        <f t="shared" si="70"/>
        <v>0.17228966284915398</v>
      </c>
      <c r="R342" s="6">
        <f t="shared" si="71"/>
        <v>0.63839794052745935</v>
      </c>
      <c r="S342" s="6">
        <f t="shared" si="72"/>
        <v>0.81068760337661327</v>
      </c>
    </row>
    <row r="343" spans="1:19" x14ac:dyDescent="0.25">
      <c r="A343" s="64">
        <v>41290</v>
      </c>
      <c r="B343" s="14" t="s">
        <v>4</v>
      </c>
      <c r="C343" s="4">
        <v>4</v>
      </c>
      <c r="D343" s="180">
        <v>1.5</v>
      </c>
      <c r="F343" s="180">
        <v>35</v>
      </c>
      <c r="G343" s="4">
        <f t="shared" si="76"/>
        <v>795.77470000000005</v>
      </c>
      <c r="H343" s="6">
        <f t="shared" si="74"/>
        <v>0.38484510006474959</v>
      </c>
      <c r="I343" s="21">
        <f t="shared" si="75"/>
        <v>306.24999405049613</v>
      </c>
      <c r="J343" s="34">
        <f t="shared" si="67"/>
        <v>1.7671458676442585E-4</v>
      </c>
      <c r="K343" s="34">
        <f t="shared" si="77"/>
        <v>0.14062499726808497</v>
      </c>
      <c r="L343" s="69">
        <f t="shared" si="73"/>
        <v>0.45105329134289407</v>
      </c>
      <c r="M343" s="69">
        <f t="shared" si="63"/>
        <v>0.35893679760240416</v>
      </c>
      <c r="N343" s="69">
        <f t="shared" si="68"/>
        <v>2.0570116092208695</v>
      </c>
      <c r="O343" s="69">
        <f t="shared" si="65"/>
        <v>1.6369177962242547</v>
      </c>
      <c r="P343" s="69">
        <f t="shared" si="69"/>
        <v>1.995854593826659</v>
      </c>
      <c r="Q343" s="6">
        <f t="shared" si="70"/>
        <v>0.17228966284915398</v>
      </c>
      <c r="R343" s="6">
        <f t="shared" si="71"/>
        <v>0.63839794052745935</v>
      </c>
      <c r="S343" s="6">
        <f t="shared" si="72"/>
        <v>0.81068760337661327</v>
      </c>
    </row>
    <row r="344" spans="1:19" x14ac:dyDescent="0.25">
      <c r="A344" s="64">
        <v>41290</v>
      </c>
      <c r="B344" s="14" t="s">
        <v>4</v>
      </c>
      <c r="C344" s="4">
        <v>4</v>
      </c>
      <c r="D344" s="180">
        <v>1</v>
      </c>
      <c r="F344" s="180">
        <v>30</v>
      </c>
      <c r="G344" s="4">
        <f t="shared" si="76"/>
        <v>795.77470000000005</v>
      </c>
      <c r="H344" s="6">
        <f t="shared" si="74"/>
        <v>0.28274333882308139</v>
      </c>
      <c r="I344" s="21">
        <f t="shared" si="75"/>
        <v>224.99999562893595</v>
      </c>
      <c r="J344" s="34">
        <f t="shared" si="67"/>
        <v>7.8539816339744827E-5</v>
      </c>
      <c r="K344" s="34">
        <f t="shared" si="77"/>
        <v>6.2499998785815539E-2</v>
      </c>
      <c r="L344" s="69">
        <f t="shared" si="73"/>
        <v>0.17757999999999999</v>
      </c>
      <c r="M344" s="69">
        <f t="shared" si="63"/>
        <v>0.141313671226</v>
      </c>
      <c r="N344" s="69">
        <f t="shared" si="68"/>
        <v>1.28</v>
      </c>
      <c r="O344" s="69">
        <f t="shared" si="65"/>
        <v>1.0185916160000001</v>
      </c>
      <c r="P344" s="69">
        <f t="shared" si="69"/>
        <v>1.1599052872260001</v>
      </c>
      <c r="Q344" s="6">
        <f t="shared" si="70"/>
        <v>6.7830562188479993E-2</v>
      </c>
      <c r="R344" s="6">
        <f t="shared" si="71"/>
        <v>0.39725073024000007</v>
      </c>
      <c r="S344" s="6">
        <f t="shared" si="72"/>
        <v>0.46508129242848006</v>
      </c>
    </row>
    <row r="345" spans="1:19" x14ac:dyDescent="0.25">
      <c r="A345" s="64">
        <v>41290</v>
      </c>
      <c r="B345" s="14" t="s">
        <v>4</v>
      </c>
      <c r="C345" s="4">
        <v>4</v>
      </c>
      <c r="D345" s="180">
        <v>0.9</v>
      </c>
      <c r="F345" s="180">
        <v>50</v>
      </c>
      <c r="G345" s="4">
        <f t="shared" si="76"/>
        <v>795.77470000000005</v>
      </c>
      <c r="H345" s="6">
        <f t="shared" si="74"/>
        <v>0.78539816339744828</v>
      </c>
      <c r="I345" s="21">
        <f t="shared" si="75"/>
        <v>624.99998785815546</v>
      </c>
      <c r="J345" s="34">
        <f t="shared" si="67"/>
        <v>6.3617251235193318E-5</v>
      </c>
      <c r="K345" s="34">
        <f t="shared" si="77"/>
        <v>5.0624999016510595E-2</v>
      </c>
      <c r="L345" s="69">
        <f t="shared" si="73"/>
        <v>0.1393790759271086</v>
      </c>
      <c r="M345" s="69">
        <f t="shared" si="63"/>
        <v>0.11091434233217208</v>
      </c>
      <c r="N345" s="69">
        <f t="shared" si="68"/>
        <v>1.1315498872605683</v>
      </c>
      <c r="O345" s="69">
        <f t="shared" si="65"/>
        <v>0.90045877206981251</v>
      </c>
      <c r="P345" s="69">
        <f t="shared" si="69"/>
        <v>1.0113731144019846</v>
      </c>
      <c r="Q345" s="6">
        <f t="shared" si="70"/>
        <v>5.3238884319442598E-2</v>
      </c>
      <c r="R345" s="6">
        <f t="shared" si="71"/>
        <v>0.35117892110722687</v>
      </c>
      <c r="S345" s="6">
        <f t="shared" si="72"/>
        <v>0.4044178054266695</v>
      </c>
    </row>
    <row r="346" spans="1:19" x14ac:dyDescent="0.25">
      <c r="A346" s="64">
        <v>41290</v>
      </c>
      <c r="B346" s="14" t="s">
        <v>4</v>
      </c>
      <c r="C346" s="4">
        <v>4</v>
      </c>
      <c r="D346" s="180">
        <v>5.5</v>
      </c>
      <c r="F346" s="180">
        <v>260</v>
      </c>
      <c r="G346" s="4">
        <f t="shared" si="76"/>
        <v>64.961200000000005</v>
      </c>
      <c r="H346" s="6">
        <f t="shared" si="74"/>
        <v>21.237166338267002</v>
      </c>
      <c r="I346" s="21">
        <f t="shared" si="75"/>
        <v>1379.5918099334306</v>
      </c>
      <c r="J346" s="34">
        <f t="shared" si="67"/>
        <v>2.3758294442772811E-3</v>
      </c>
      <c r="K346" s="34">
        <f t="shared" si="77"/>
        <v>0.15433673169558532</v>
      </c>
      <c r="L346" s="69">
        <f t="shared" si="73"/>
        <v>8.9430956308196485</v>
      </c>
      <c r="M346" s="69">
        <f t="shared" si="63"/>
        <v>0.58095422389280149</v>
      </c>
      <c r="N346" s="69">
        <f t="shared" si="68"/>
        <v>9.4066355127217793</v>
      </c>
      <c r="O346" s="69">
        <f t="shared" si="65"/>
        <v>0.61106633086902207</v>
      </c>
      <c r="P346" s="69">
        <f t="shared" si="69"/>
        <v>1.1920205547618234</v>
      </c>
      <c r="Q346" s="6">
        <f t="shared" si="70"/>
        <v>0.27885802746854471</v>
      </c>
      <c r="R346" s="6">
        <f t="shared" si="71"/>
        <v>0.2383158690389186</v>
      </c>
      <c r="S346" s="6">
        <f t="shared" si="72"/>
        <v>0.51717389650746326</v>
      </c>
    </row>
    <row r="347" spans="1:19" x14ac:dyDescent="0.25">
      <c r="A347" s="64">
        <v>41290</v>
      </c>
      <c r="B347" s="14" t="s">
        <v>4</v>
      </c>
      <c r="C347" s="4">
        <v>4</v>
      </c>
      <c r="D347" s="180">
        <v>4.5</v>
      </c>
      <c r="F347" s="180">
        <v>120</v>
      </c>
      <c r="G347" s="4">
        <f t="shared" si="76"/>
        <v>64.961200000000005</v>
      </c>
      <c r="H347" s="6">
        <f t="shared" si="74"/>
        <v>4.5238934211693023</v>
      </c>
      <c r="I347" s="21">
        <f t="shared" si="75"/>
        <v>293.8775453112633</v>
      </c>
      <c r="J347" s="34">
        <f t="shared" si="67"/>
        <v>1.5904312808798326E-3</v>
      </c>
      <c r="K347" s="34">
        <f t="shared" si="77"/>
        <v>0.10331632452349099</v>
      </c>
      <c r="L347" s="69">
        <f t="shared" si="73"/>
        <v>5.6380590590289899</v>
      </c>
      <c r="M347" s="69">
        <f t="shared" si="63"/>
        <v>0.36625508214539404</v>
      </c>
      <c r="N347" s="69">
        <f t="shared" si="68"/>
        <v>7.4382130025037601</v>
      </c>
      <c r="O347" s="69">
        <f t="shared" si="65"/>
        <v>0.4831952424982473</v>
      </c>
      <c r="P347" s="69">
        <f t="shared" si="69"/>
        <v>0.84945032464364134</v>
      </c>
      <c r="Q347" s="6">
        <f t="shared" si="70"/>
        <v>0.17580243942978913</v>
      </c>
      <c r="R347" s="6">
        <f t="shared" si="71"/>
        <v>0.18844614457431647</v>
      </c>
      <c r="S347" s="6">
        <f t="shared" si="72"/>
        <v>0.36424858400410559</v>
      </c>
    </row>
    <row r="348" spans="1:19" x14ac:dyDescent="0.25">
      <c r="A348" s="64">
        <v>41290</v>
      </c>
      <c r="B348" s="14" t="s">
        <v>4</v>
      </c>
      <c r="C348" s="4">
        <v>4</v>
      </c>
      <c r="D348" s="180">
        <v>4.5</v>
      </c>
      <c r="F348" s="180">
        <v>150</v>
      </c>
      <c r="G348" s="4">
        <f t="shared" si="76"/>
        <v>64.961200000000005</v>
      </c>
      <c r="H348" s="6">
        <f t="shared" si="74"/>
        <v>7.0685834705770345</v>
      </c>
      <c r="I348" s="21">
        <f t="shared" si="75"/>
        <v>459.18366454884887</v>
      </c>
      <c r="J348" s="34">
        <f t="shared" si="67"/>
        <v>1.5904312808798326E-3</v>
      </c>
      <c r="K348" s="34">
        <f t="shared" si="77"/>
        <v>0.10331632452349099</v>
      </c>
      <c r="L348" s="69">
        <f t="shared" si="73"/>
        <v>5.6380590590289899</v>
      </c>
      <c r="M348" s="69">
        <f t="shared" si="63"/>
        <v>0.36625508214539404</v>
      </c>
      <c r="N348" s="69">
        <f t="shared" si="68"/>
        <v>7.4382130025037601</v>
      </c>
      <c r="O348" s="69">
        <f t="shared" si="65"/>
        <v>0.4831952424982473</v>
      </c>
      <c r="P348" s="69">
        <f t="shared" si="69"/>
        <v>0.84945032464364134</v>
      </c>
      <c r="Q348" s="6">
        <f t="shared" si="70"/>
        <v>0.17580243942978913</v>
      </c>
      <c r="R348" s="6">
        <f t="shared" si="71"/>
        <v>0.18844614457431647</v>
      </c>
      <c r="S348" s="6">
        <f t="shared" si="72"/>
        <v>0.36424858400410559</v>
      </c>
    </row>
    <row r="349" spans="1:19" x14ac:dyDescent="0.25">
      <c r="A349" s="64">
        <v>41290</v>
      </c>
      <c r="B349" s="14" t="s">
        <v>4</v>
      </c>
      <c r="C349" s="4">
        <v>4</v>
      </c>
      <c r="D349" s="180">
        <v>7.5</v>
      </c>
      <c r="F349" s="180">
        <v>95</v>
      </c>
      <c r="G349" s="4">
        <f t="shared" si="76"/>
        <v>64.961200000000005</v>
      </c>
      <c r="H349" s="6">
        <f t="shared" si="74"/>
        <v>2.8352873698647882</v>
      </c>
      <c r="I349" s="21">
        <f t="shared" si="75"/>
        <v>184.18366989126051</v>
      </c>
      <c r="J349" s="34">
        <f t="shared" si="67"/>
        <v>4.4178646691106467E-3</v>
      </c>
      <c r="K349" s="34">
        <f t="shared" si="77"/>
        <v>0.28698979034303057</v>
      </c>
      <c r="L349" s="69">
        <f t="shared" si="73"/>
        <v>18.245673379916788</v>
      </c>
      <c r="M349" s="69">
        <f t="shared" si="63"/>
        <v>1.1852608375674507</v>
      </c>
      <c r="N349" s="69">
        <f t="shared" si="68"/>
        <v>13.521710947318155</v>
      </c>
      <c r="O349" s="69">
        <f t="shared" si="65"/>
        <v>0.87838656919092417</v>
      </c>
      <c r="P349" s="69">
        <f t="shared" si="69"/>
        <v>2.063647406758375</v>
      </c>
      <c r="Q349" s="6">
        <f t="shared" si="70"/>
        <v>0.56892520203237629</v>
      </c>
      <c r="R349" s="6">
        <f t="shared" si="71"/>
        <v>0.34257076198446046</v>
      </c>
      <c r="S349" s="6">
        <f t="shared" si="72"/>
        <v>0.91149596401683675</v>
      </c>
    </row>
    <row r="350" spans="1:19" x14ac:dyDescent="0.25">
      <c r="A350" s="64">
        <v>41290</v>
      </c>
      <c r="B350" s="14" t="s">
        <v>4</v>
      </c>
      <c r="C350" s="4">
        <v>4</v>
      </c>
      <c r="D350" s="180">
        <v>3</v>
      </c>
      <c r="F350" s="180">
        <v>80</v>
      </c>
      <c r="G350" s="4">
        <f t="shared" si="76"/>
        <v>64.961200000000005</v>
      </c>
      <c r="H350" s="6">
        <f t="shared" si="74"/>
        <v>2.0106192982974678</v>
      </c>
      <c r="I350" s="21">
        <f t="shared" si="75"/>
        <v>130.61224236056148</v>
      </c>
      <c r="J350" s="34">
        <f t="shared" si="67"/>
        <v>7.0685834705770342E-4</v>
      </c>
      <c r="K350" s="34">
        <f t="shared" si="77"/>
        <v>4.5918366454884889E-2</v>
      </c>
      <c r="L350" s="69">
        <f t="shared" si="73"/>
        <v>2.219707841442716</v>
      </c>
      <c r="M350" s="69">
        <f t="shared" si="63"/>
        <v>0.14419488502952857</v>
      </c>
      <c r="N350" s="69">
        <f t="shared" si="68"/>
        <v>4.6285167281146418</v>
      </c>
      <c r="O350" s="69">
        <f t="shared" si="65"/>
        <v>0.3006740008784009</v>
      </c>
      <c r="P350" s="69">
        <f t="shared" si="69"/>
        <v>0.4448688859079295</v>
      </c>
      <c r="Q350" s="6">
        <f t="shared" si="70"/>
        <v>6.9213544814173716E-2</v>
      </c>
      <c r="R350" s="6">
        <f t="shared" si="71"/>
        <v>0.11726286034257635</v>
      </c>
      <c r="S350" s="6">
        <f t="shared" si="72"/>
        <v>0.18647640515675007</v>
      </c>
    </row>
    <row r="351" spans="1:19" x14ac:dyDescent="0.25">
      <c r="A351" s="64">
        <v>41290</v>
      </c>
      <c r="B351" s="14" t="s">
        <v>4</v>
      </c>
      <c r="C351" s="4">
        <v>4</v>
      </c>
      <c r="D351" s="180">
        <v>3</v>
      </c>
      <c r="F351" s="180">
        <v>75</v>
      </c>
      <c r="G351" s="4">
        <f t="shared" si="76"/>
        <v>64.961200000000005</v>
      </c>
      <c r="H351" s="6">
        <f t="shared" si="74"/>
        <v>1.7671458676442586</v>
      </c>
      <c r="I351" s="21">
        <f t="shared" si="75"/>
        <v>114.79591613721222</v>
      </c>
      <c r="J351" s="34">
        <f t="shared" si="67"/>
        <v>7.0685834705770342E-4</v>
      </c>
      <c r="K351" s="34">
        <f t="shared" si="77"/>
        <v>4.5918366454884889E-2</v>
      </c>
      <c r="L351" s="69">
        <f t="shared" si="73"/>
        <v>2.219707841442716</v>
      </c>
      <c r="M351" s="69">
        <f t="shared" si="63"/>
        <v>0.14419488502952857</v>
      </c>
      <c r="N351" s="69">
        <f t="shared" si="68"/>
        <v>4.6285167281146418</v>
      </c>
      <c r="O351" s="69">
        <f t="shared" si="65"/>
        <v>0.3006740008784009</v>
      </c>
      <c r="P351" s="69">
        <f t="shared" si="69"/>
        <v>0.4448688859079295</v>
      </c>
      <c r="Q351" s="6">
        <f t="shared" si="70"/>
        <v>6.9213544814173716E-2</v>
      </c>
      <c r="R351" s="6">
        <f t="shared" si="71"/>
        <v>0.11726286034257635</v>
      </c>
      <c r="S351" s="6">
        <f t="shared" si="72"/>
        <v>0.18647640515675007</v>
      </c>
    </row>
    <row r="352" spans="1:19" x14ac:dyDescent="0.25">
      <c r="A352" s="64">
        <v>41290</v>
      </c>
      <c r="B352" s="14" t="s">
        <v>4</v>
      </c>
      <c r="C352" s="4">
        <v>4</v>
      </c>
      <c r="D352" s="180">
        <v>3</v>
      </c>
      <c r="F352" s="180">
        <v>100</v>
      </c>
      <c r="G352" s="4">
        <f t="shared" si="76"/>
        <v>64.961200000000005</v>
      </c>
      <c r="H352" s="6">
        <f t="shared" si="74"/>
        <v>3.1415926535897931</v>
      </c>
      <c r="I352" s="21">
        <f t="shared" si="75"/>
        <v>204.08162868837729</v>
      </c>
      <c r="J352" s="34">
        <f t="shared" si="67"/>
        <v>7.0685834705770342E-4</v>
      </c>
      <c r="K352" s="34">
        <f t="shared" si="77"/>
        <v>4.5918366454884889E-2</v>
      </c>
      <c r="L352" s="69">
        <f t="shared" si="73"/>
        <v>2.219707841442716</v>
      </c>
      <c r="M352" s="69">
        <f t="shared" si="63"/>
        <v>0.14419488502952857</v>
      </c>
      <c r="N352" s="69">
        <f t="shared" si="68"/>
        <v>4.6285167281146418</v>
      </c>
      <c r="O352" s="69">
        <f t="shared" si="65"/>
        <v>0.3006740008784009</v>
      </c>
      <c r="P352" s="69">
        <f t="shared" si="69"/>
        <v>0.4448688859079295</v>
      </c>
      <c r="Q352" s="6">
        <f t="shared" si="70"/>
        <v>6.9213544814173716E-2</v>
      </c>
      <c r="R352" s="6">
        <f t="shared" si="71"/>
        <v>0.11726286034257635</v>
      </c>
      <c r="S352" s="6">
        <f t="shared" si="72"/>
        <v>0.18647640515675007</v>
      </c>
    </row>
    <row r="353" spans="1:19" x14ac:dyDescent="0.25">
      <c r="A353" s="64">
        <v>41290</v>
      </c>
      <c r="B353" s="14" t="s">
        <v>4</v>
      </c>
      <c r="C353" s="4">
        <v>4</v>
      </c>
      <c r="D353" s="180">
        <v>4</v>
      </c>
      <c r="F353" s="180">
        <v>80</v>
      </c>
      <c r="G353" s="4">
        <f t="shared" si="76"/>
        <v>64.961200000000005</v>
      </c>
      <c r="H353" s="6">
        <f t="shared" si="74"/>
        <v>2.0106192982974678</v>
      </c>
      <c r="I353" s="21">
        <f t="shared" si="75"/>
        <v>130.61224236056148</v>
      </c>
      <c r="J353" s="34">
        <f t="shared" si="67"/>
        <v>1.2566370614359172E-3</v>
      </c>
      <c r="K353" s="34">
        <f t="shared" si="77"/>
        <v>8.1632651475350912E-2</v>
      </c>
      <c r="L353" s="69">
        <f t="shared" si="73"/>
        <v>4.3006091215286046</v>
      </c>
      <c r="M353" s="69">
        <f t="shared" ref="M353:M416" si="78">IF(D353&lt;3,795.7747*L353*0.001,64.9612*L353*0.001)</f>
        <v>0.27937272926544404</v>
      </c>
      <c r="N353" s="69">
        <f t="shared" si="68"/>
        <v>6.4806737611278331</v>
      </c>
      <c r="O353" s="69">
        <f t="shared" si="65"/>
        <v>0.42099234433137744</v>
      </c>
      <c r="P353" s="69">
        <f t="shared" si="69"/>
        <v>0.70036507359682143</v>
      </c>
      <c r="Q353" s="6">
        <f t="shared" si="70"/>
        <v>0.13409891004741314</v>
      </c>
      <c r="R353" s="6">
        <f t="shared" si="71"/>
        <v>0.16418701428923721</v>
      </c>
      <c r="S353" s="6">
        <f t="shared" si="72"/>
        <v>0.29828592433665035</v>
      </c>
    </row>
    <row r="354" spans="1:19" x14ac:dyDescent="0.25">
      <c r="A354" s="64">
        <v>41290</v>
      </c>
      <c r="B354" s="14" t="s">
        <v>4</v>
      </c>
      <c r="C354" s="4">
        <v>4</v>
      </c>
      <c r="D354" s="180">
        <v>5</v>
      </c>
      <c r="F354" s="180">
        <v>117</v>
      </c>
      <c r="G354" s="4">
        <f t="shared" si="76"/>
        <v>64.961200000000005</v>
      </c>
      <c r="H354" s="6">
        <f t="shared" si="74"/>
        <v>4.3005261834990671</v>
      </c>
      <c r="I354" s="21">
        <f t="shared" si="75"/>
        <v>279.36734151151961</v>
      </c>
      <c r="J354" s="34">
        <f t="shared" si="67"/>
        <v>1.9634954084936209E-3</v>
      </c>
      <c r="K354" s="34">
        <f t="shared" si="77"/>
        <v>0.12755101793023582</v>
      </c>
      <c r="L354" s="69">
        <f t="shared" si="73"/>
        <v>7.1833345216463531</v>
      </c>
      <c r="M354" s="69">
        <f t="shared" si="78"/>
        <v>0.46663803052757313</v>
      </c>
      <c r="N354" s="69">
        <f t="shared" si="68"/>
        <v>8.4140458590425169</v>
      </c>
      <c r="O354" s="69">
        <f t="shared" si="65"/>
        <v>0.54658651585843276</v>
      </c>
      <c r="P354" s="69">
        <f t="shared" si="69"/>
        <v>1.0132245463860059</v>
      </c>
      <c r="Q354" s="6">
        <f t="shared" si="70"/>
        <v>0.2239862546532351</v>
      </c>
      <c r="R354" s="6">
        <f t="shared" si="71"/>
        <v>0.21316874118478879</v>
      </c>
      <c r="S354" s="6">
        <f t="shared" si="72"/>
        <v>0.43715499583802386</v>
      </c>
    </row>
    <row r="355" spans="1:19" x14ac:dyDescent="0.25">
      <c r="A355" s="64">
        <v>41290</v>
      </c>
      <c r="B355" s="14" t="s">
        <v>4</v>
      </c>
      <c r="C355" s="4">
        <v>4</v>
      </c>
      <c r="D355" s="180">
        <v>4.5</v>
      </c>
      <c r="F355" s="180">
        <v>110</v>
      </c>
      <c r="G355" s="4">
        <f t="shared" si="76"/>
        <v>64.961200000000005</v>
      </c>
      <c r="H355" s="6">
        <f t="shared" si="74"/>
        <v>3.8013271108436504</v>
      </c>
      <c r="I355" s="21">
        <f t="shared" si="75"/>
        <v>246.93877071293656</v>
      </c>
      <c r="J355" s="34">
        <f t="shared" si="67"/>
        <v>1.5904312808798326E-3</v>
      </c>
      <c r="K355" s="34">
        <f t="shared" si="77"/>
        <v>0.10331632452349099</v>
      </c>
      <c r="L355" s="69">
        <f t="shared" si="73"/>
        <v>5.6380590590289899</v>
      </c>
      <c r="M355" s="69">
        <f t="shared" si="78"/>
        <v>0.36625508214539404</v>
      </c>
      <c r="N355" s="69">
        <f t="shared" si="68"/>
        <v>7.4382130025037601</v>
      </c>
      <c r="O355" s="69">
        <f t="shared" si="65"/>
        <v>0.4831952424982473</v>
      </c>
      <c r="P355" s="69">
        <f t="shared" si="69"/>
        <v>0.84945032464364134</v>
      </c>
      <c r="Q355" s="6">
        <f t="shared" si="70"/>
        <v>0.17580243942978913</v>
      </c>
      <c r="R355" s="6">
        <f t="shared" si="71"/>
        <v>0.18844614457431647</v>
      </c>
      <c r="S355" s="6">
        <f t="shared" si="72"/>
        <v>0.36424858400410559</v>
      </c>
    </row>
    <row r="356" spans="1:19" x14ac:dyDescent="0.25">
      <c r="A356" s="64">
        <v>41290</v>
      </c>
      <c r="B356" s="14" t="s">
        <v>4</v>
      </c>
      <c r="C356" s="4">
        <v>4</v>
      </c>
      <c r="D356" s="180">
        <v>3</v>
      </c>
      <c r="F356" s="180">
        <v>120</v>
      </c>
      <c r="G356" s="4">
        <f t="shared" si="76"/>
        <v>64.961200000000005</v>
      </c>
      <c r="H356" s="6">
        <f t="shared" si="74"/>
        <v>4.5238934211693023</v>
      </c>
      <c r="I356" s="21">
        <f t="shared" si="75"/>
        <v>293.8775453112633</v>
      </c>
      <c r="J356" s="34">
        <f t="shared" si="67"/>
        <v>7.0685834705770342E-4</v>
      </c>
      <c r="K356" s="34">
        <f t="shared" si="77"/>
        <v>4.5918366454884889E-2</v>
      </c>
      <c r="L356" s="69">
        <f t="shared" si="73"/>
        <v>2.219707841442716</v>
      </c>
      <c r="M356" s="69">
        <f t="shared" si="78"/>
        <v>0.14419488502952857</v>
      </c>
      <c r="N356" s="69">
        <f t="shared" si="68"/>
        <v>4.6285167281146418</v>
      </c>
      <c r="O356" s="69">
        <f t="shared" si="65"/>
        <v>0.3006740008784009</v>
      </c>
      <c r="P356" s="69">
        <f t="shared" si="69"/>
        <v>0.4448688859079295</v>
      </c>
      <c r="Q356" s="6">
        <f t="shared" si="70"/>
        <v>6.9213544814173716E-2</v>
      </c>
      <c r="R356" s="6">
        <f t="shared" si="71"/>
        <v>0.11726286034257635</v>
      </c>
      <c r="S356" s="6">
        <f t="shared" si="72"/>
        <v>0.18647640515675007</v>
      </c>
    </row>
    <row r="357" spans="1:19" x14ac:dyDescent="0.25">
      <c r="A357" s="64">
        <v>41290</v>
      </c>
      <c r="B357" s="14" t="s">
        <v>4</v>
      </c>
      <c r="C357" s="4">
        <v>4</v>
      </c>
      <c r="D357" s="180">
        <v>3.5</v>
      </c>
      <c r="F357" s="180">
        <v>130</v>
      </c>
      <c r="G357" s="4">
        <f t="shared" si="76"/>
        <v>64.961200000000005</v>
      </c>
      <c r="H357" s="6">
        <f t="shared" si="74"/>
        <v>5.3092915845667505</v>
      </c>
      <c r="I357" s="21">
        <f t="shared" si="75"/>
        <v>344.89795248335764</v>
      </c>
      <c r="J357" s="34">
        <f t="shared" si="67"/>
        <v>9.6211275016187424E-4</v>
      </c>
      <c r="K357" s="34">
        <f t="shared" si="77"/>
        <v>6.2499998785815553E-2</v>
      </c>
      <c r="L357" s="69">
        <f t="shared" si="73"/>
        <v>3.1637815247608514</v>
      </c>
      <c r="M357" s="69">
        <f t="shared" si="78"/>
        <v>0.20552304438629462</v>
      </c>
      <c r="N357" s="69">
        <f t="shared" si="68"/>
        <v>5.5433152983182508</v>
      </c>
      <c r="O357" s="69">
        <f t="shared" si="65"/>
        <v>0.3601004137571116</v>
      </c>
      <c r="P357" s="69">
        <f t="shared" si="69"/>
        <v>0.5656234581434062</v>
      </c>
      <c r="Q357" s="6">
        <f t="shared" si="70"/>
        <v>9.8651061305421409E-2</v>
      </c>
      <c r="R357" s="6">
        <f t="shared" si="71"/>
        <v>0.14043916136527354</v>
      </c>
      <c r="S357" s="6">
        <f t="shared" si="72"/>
        <v>0.23909022267069496</v>
      </c>
    </row>
    <row r="358" spans="1:19" x14ac:dyDescent="0.25">
      <c r="A358" s="64">
        <v>41290</v>
      </c>
      <c r="B358" s="14" t="s">
        <v>4</v>
      </c>
      <c r="C358" s="4">
        <v>4</v>
      </c>
      <c r="D358" s="180">
        <v>4</v>
      </c>
      <c r="F358" s="180">
        <v>80</v>
      </c>
      <c r="G358" s="4">
        <f t="shared" si="76"/>
        <v>64.961200000000005</v>
      </c>
      <c r="H358" s="6">
        <f t="shared" si="74"/>
        <v>2.0106192982974678</v>
      </c>
      <c r="I358" s="21">
        <f t="shared" si="75"/>
        <v>130.61224236056148</v>
      </c>
      <c r="J358" s="34">
        <f t="shared" si="67"/>
        <v>1.2566370614359172E-3</v>
      </c>
      <c r="K358" s="34">
        <f t="shared" si="77"/>
        <v>8.1632651475350912E-2</v>
      </c>
      <c r="L358" s="69">
        <f t="shared" si="73"/>
        <v>4.3006091215286046</v>
      </c>
      <c r="M358" s="69">
        <f t="shared" si="78"/>
        <v>0.27937272926544404</v>
      </c>
      <c r="N358" s="69">
        <f t="shared" si="68"/>
        <v>6.4806737611278331</v>
      </c>
      <c r="O358" s="69">
        <f t="shared" si="65"/>
        <v>0.42099234433137744</v>
      </c>
      <c r="P358" s="69">
        <f t="shared" si="69"/>
        <v>0.70036507359682143</v>
      </c>
      <c r="Q358" s="6">
        <f t="shared" si="70"/>
        <v>0.13409891004741314</v>
      </c>
      <c r="R358" s="6">
        <f t="shared" si="71"/>
        <v>0.16418701428923721</v>
      </c>
      <c r="S358" s="6">
        <f t="shared" si="72"/>
        <v>0.29828592433665035</v>
      </c>
    </row>
    <row r="359" spans="1:19" x14ac:dyDescent="0.25">
      <c r="A359" s="64">
        <v>41290</v>
      </c>
      <c r="B359" s="14" t="s">
        <v>4</v>
      </c>
      <c r="C359" s="4">
        <v>4</v>
      </c>
      <c r="D359" s="180">
        <v>6</v>
      </c>
      <c r="F359" s="180">
        <v>184</v>
      </c>
      <c r="G359" s="4">
        <f t="shared" si="76"/>
        <v>64.961200000000005</v>
      </c>
      <c r="H359" s="6">
        <f t="shared" si="74"/>
        <v>10.636176087993604</v>
      </c>
      <c r="I359" s="21">
        <f t="shared" si="75"/>
        <v>690.93876208737015</v>
      </c>
      <c r="J359" s="34">
        <f t="shared" si="67"/>
        <v>2.8274333882308137E-3</v>
      </c>
      <c r="K359" s="34">
        <f t="shared" si="77"/>
        <v>0.18367346581953956</v>
      </c>
      <c r="L359" s="69">
        <f t="shared" si="73"/>
        <v>10.923549380812876</v>
      </c>
      <c r="M359" s="69">
        <f t="shared" si="78"/>
        <v>0.70960687603686146</v>
      </c>
      <c r="N359" s="69">
        <f t="shared" si="68"/>
        <v>10.414704032978928</v>
      </c>
      <c r="O359" s="69">
        <f t="shared" si="65"/>
        <v>0.6765516716271508</v>
      </c>
      <c r="P359" s="69">
        <f t="shared" si="69"/>
        <v>1.3861585476640124</v>
      </c>
      <c r="Q359" s="6">
        <f t="shared" si="70"/>
        <v>0.3406113004976935</v>
      </c>
      <c r="R359" s="6">
        <f t="shared" si="71"/>
        <v>0.26385515193458881</v>
      </c>
      <c r="S359" s="6">
        <f t="shared" si="72"/>
        <v>0.60446645243228225</v>
      </c>
    </row>
    <row r="360" spans="1:19" x14ac:dyDescent="0.25">
      <c r="A360" s="64">
        <v>41290</v>
      </c>
      <c r="B360" s="14" t="s">
        <v>4</v>
      </c>
      <c r="C360" s="4">
        <v>4</v>
      </c>
      <c r="D360" s="180">
        <v>4.5</v>
      </c>
      <c r="F360" s="180">
        <v>122</v>
      </c>
      <c r="G360" s="4">
        <f t="shared" si="76"/>
        <v>64.961200000000005</v>
      </c>
      <c r="H360" s="6">
        <f t="shared" si="74"/>
        <v>4.675946505603048</v>
      </c>
      <c r="I360" s="21">
        <f t="shared" si="75"/>
        <v>303.75509613978073</v>
      </c>
      <c r="J360" s="34">
        <f t="shared" si="67"/>
        <v>1.5904312808798326E-3</v>
      </c>
      <c r="K360" s="34">
        <f t="shared" si="77"/>
        <v>0.10331632452349099</v>
      </c>
      <c r="L360" s="69">
        <f t="shared" si="73"/>
        <v>5.6380590590289899</v>
      </c>
      <c r="M360" s="69">
        <f t="shared" si="78"/>
        <v>0.36625508214539404</v>
      </c>
      <c r="N360" s="69">
        <f t="shared" si="68"/>
        <v>7.4382130025037601</v>
      </c>
      <c r="O360" s="69">
        <f t="shared" si="65"/>
        <v>0.4831952424982473</v>
      </c>
      <c r="P360" s="69">
        <f t="shared" si="69"/>
        <v>0.84945032464364134</v>
      </c>
      <c r="Q360" s="6">
        <f t="shared" si="70"/>
        <v>0.17580243942978913</v>
      </c>
      <c r="R360" s="6">
        <f t="shared" si="71"/>
        <v>0.18844614457431647</v>
      </c>
      <c r="S360" s="6">
        <f t="shared" si="72"/>
        <v>0.36424858400410559</v>
      </c>
    </row>
    <row r="361" spans="1:19" x14ac:dyDescent="0.25">
      <c r="A361" s="64">
        <v>41290</v>
      </c>
      <c r="B361" s="14" t="s">
        <v>4</v>
      </c>
      <c r="C361" s="4">
        <v>4</v>
      </c>
      <c r="D361" s="180">
        <v>3</v>
      </c>
      <c r="F361" s="180">
        <v>130</v>
      </c>
      <c r="G361" s="4">
        <f t="shared" si="76"/>
        <v>64.961200000000005</v>
      </c>
      <c r="H361" s="6">
        <f t="shared" si="74"/>
        <v>5.3092915845667505</v>
      </c>
      <c r="I361" s="21">
        <f t="shared" si="75"/>
        <v>344.89795248335764</v>
      </c>
      <c r="J361" s="34">
        <f t="shared" si="67"/>
        <v>7.0685834705770342E-4</v>
      </c>
      <c r="K361" s="34">
        <f t="shared" si="77"/>
        <v>4.5918366454884889E-2</v>
      </c>
      <c r="L361" s="69">
        <f t="shared" si="73"/>
        <v>2.219707841442716</v>
      </c>
      <c r="M361" s="69">
        <f t="shared" si="78"/>
        <v>0.14419488502952857</v>
      </c>
      <c r="N361" s="69">
        <f t="shared" si="68"/>
        <v>4.6285167281146418</v>
      </c>
      <c r="O361" s="69">
        <f t="shared" si="65"/>
        <v>0.3006740008784009</v>
      </c>
      <c r="P361" s="69">
        <f t="shared" si="69"/>
        <v>0.4448688859079295</v>
      </c>
      <c r="Q361" s="6">
        <f t="shared" si="70"/>
        <v>6.9213544814173716E-2</v>
      </c>
      <c r="R361" s="6">
        <f t="shared" si="71"/>
        <v>0.11726286034257635</v>
      </c>
      <c r="S361" s="6">
        <f t="shared" si="72"/>
        <v>0.18647640515675007</v>
      </c>
    </row>
    <row r="362" spans="1:19" x14ac:dyDescent="0.25">
      <c r="A362" s="64">
        <v>41290</v>
      </c>
      <c r="B362" s="14" t="s">
        <v>4</v>
      </c>
      <c r="C362" s="4">
        <v>4</v>
      </c>
      <c r="D362" s="180">
        <v>5</v>
      </c>
      <c r="F362" s="180">
        <v>100</v>
      </c>
      <c r="G362" s="4">
        <f t="shared" si="76"/>
        <v>64.961200000000005</v>
      </c>
      <c r="H362" s="6">
        <f t="shared" si="74"/>
        <v>3.1415926535897931</v>
      </c>
      <c r="I362" s="21">
        <f t="shared" si="75"/>
        <v>204.08162868837729</v>
      </c>
      <c r="J362" s="34">
        <f t="shared" si="67"/>
        <v>1.9634954084936209E-3</v>
      </c>
      <c r="K362" s="34">
        <f t="shared" si="77"/>
        <v>0.12755101793023582</v>
      </c>
      <c r="L362" s="69">
        <f t="shared" si="73"/>
        <v>7.1833345216463531</v>
      </c>
      <c r="M362" s="69">
        <f t="shared" si="78"/>
        <v>0.46663803052757313</v>
      </c>
      <c r="N362" s="69">
        <f t="shared" si="68"/>
        <v>8.4140458590425169</v>
      </c>
      <c r="O362" s="69">
        <f t="shared" si="65"/>
        <v>0.54658651585843276</v>
      </c>
      <c r="P362" s="69">
        <f t="shared" si="69"/>
        <v>1.0132245463860059</v>
      </c>
      <c r="Q362" s="6">
        <f t="shared" si="70"/>
        <v>0.2239862546532351</v>
      </c>
      <c r="R362" s="6">
        <f t="shared" si="71"/>
        <v>0.21316874118478879</v>
      </c>
      <c r="S362" s="6">
        <f t="shared" si="72"/>
        <v>0.43715499583802386</v>
      </c>
    </row>
    <row r="363" spans="1:19" x14ac:dyDescent="0.25">
      <c r="A363" s="64">
        <v>41290</v>
      </c>
      <c r="B363" s="14" t="s">
        <v>4</v>
      </c>
      <c r="C363" s="4">
        <v>4</v>
      </c>
      <c r="D363" s="180">
        <v>3.5</v>
      </c>
      <c r="F363" s="180">
        <v>113</v>
      </c>
      <c r="G363" s="4">
        <f t="shared" si="76"/>
        <v>64.961200000000005</v>
      </c>
      <c r="H363" s="6">
        <f t="shared" si="74"/>
        <v>4.0114996593688055</v>
      </c>
      <c r="I363" s="21">
        <f t="shared" si="75"/>
        <v>260.59183167218885</v>
      </c>
      <c r="J363" s="34">
        <f t="shared" si="67"/>
        <v>9.6211275016187424E-4</v>
      </c>
      <c r="K363" s="34">
        <f t="shared" si="77"/>
        <v>6.2499998785815553E-2</v>
      </c>
      <c r="L363" s="69">
        <f t="shared" si="73"/>
        <v>3.1637815247608514</v>
      </c>
      <c r="M363" s="69">
        <f t="shared" si="78"/>
        <v>0.20552304438629462</v>
      </c>
      <c r="N363" s="69">
        <f t="shared" si="68"/>
        <v>5.5433152983182508</v>
      </c>
      <c r="O363" s="69">
        <f t="shared" si="65"/>
        <v>0.3601004137571116</v>
      </c>
      <c r="P363" s="69">
        <f t="shared" si="69"/>
        <v>0.5656234581434062</v>
      </c>
      <c r="Q363" s="6">
        <f t="shared" si="70"/>
        <v>9.8651061305421409E-2</v>
      </c>
      <c r="R363" s="6">
        <f t="shared" si="71"/>
        <v>0.14043916136527354</v>
      </c>
      <c r="S363" s="6">
        <f t="shared" si="72"/>
        <v>0.23909022267069496</v>
      </c>
    </row>
    <row r="364" spans="1:19" x14ac:dyDescent="0.25">
      <c r="A364" s="64">
        <v>41290</v>
      </c>
      <c r="B364" s="14" t="s">
        <v>4</v>
      </c>
      <c r="C364" s="4">
        <v>4</v>
      </c>
      <c r="D364" s="180">
        <v>3</v>
      </c>
      <c r="F364" s="180">
        <v>140</v>
      </c>
      <c r="G364" s="4">
        <f t="shared" si="76"/>
        <v>64.961200000000005</v>
      </c>
      <c r="H364" s="6">
        <f t="shared" si="74"/>
        <v>6.1575216010359934</v>
      </c>
      <c r="I364" s="21">
        <f t="shared" si="75"/>
        <v>399.9999922292194</v>
      </c>
      <c r="J364" s="34">
        <f t="shared" si="67"/>
        <v>7.0685834705770342E-4</v>
      </c>
      <c r="K364" s="34">
        <f t="shared" si="77"/>
        <v>4.5918366454884889E-2</v>
      </c>
      <c r="L364" s="69">
        <f t="shared" si="73"/>
        <v>2.219707841442716</v>
      </c>
      <c r="M364" s="69">
        <f t="shared" si="78"/>
        <v>0.14419488502952857</v>
      </c>
      <c r="N364" s="69">
        <f t="shared" si="68"/>
        <v>4.6285167281146418</v>
      </c>
      <c r="O364" s="69">
        <f t="shared" si="65"/>
        <v>0.3006740008784009</v>
      </c>
      <c r="P364" s="69">
        <f t="shared" si="69"/>
        <v>0.4448688859079295</v>
      </c>
      <c r="Q364" s="6">
        <f t="shared" si="70"/>
        <v>6.9213544814173716E-2</v>
      </c>
      <c r="R364" s="6">
        <f t="shared" si="71"/>
        <v>0.11726286034257635</v>
      </c>
      <c r="S364" s="6">
        <f t="shared" si="72"/>
        <v>0.18647640515675007</v>
      </c>
    </row>
    <row r="365" spans="1:19" x14ac:dyDescent="0.25">
      <c r="A365" s="64">
        <v>41290</v>
      </c>
      <c r="B365" s="14" t="s">
        <v>4</v>
      </c>
      <c r="C365" s="4">
        <v>4</v>
      </c>
      <c r="D365" s="180">
        <v>5</v>
      </c>
      <c r="F365" s="180">
        <v>160</v>
      </c>
      <c r="G365" s="4">
        <f t="shared" si="76"/>
        <v>64.961200000000005</v>
      </c>
      <c r="H365" s="6">
        <f t="shared" si="74"/>
        <v>8.0424771931898711</v>
      </c>
      <c r="I365" s="21">
        <f t="shared" si="75"/>
        <v>522.44896944224593</v>
      </c>
      <c r="J365" s="34">
        <f t="shared" si="67"/>
        <v>1.9634954084936209E-3</v>
      </c>
      <c r="K365" s="34">
        <f t="shared" si="77"/>
        <v>0.12755101793023582</v>
      </c>
      <c r="L365" s="69">
        <f t="shared" si="73"/>
        <v>7.1833345216463531</v>
      </c>
      <c r="M365" s="69">
        <f t="shared" si="78"/>
        <v>0.46663803052757313</v>
      </c>
      <c r="N365" s="69">
        <f t="shared" si="68"/>
        <v>8.4140458590425169</v>
      </c>
      <c r="O365" s="69">
        <f t="shared" si="65"/>
        <v>0.54658651585843276</v>
      </c>
      <c r="P365" s="69">
        <f t="shared" si="69"/>
        <v>1.0132245463860059</v>
      </c>
      <c r="Q365" s="6">
        <f t="shared" si="70"/>
        <v>0.2239862546532351</v>
      </c>
      <c r="R365" s="6">
        <f t="shared" si="71"/>
        <v>0.21316874118478879</v>
      </c>
      <c r="S365" s="6">
        <f t="shared" si="72"/>
        <v>0.43715499583802386</v>
      </c>
    </row>
    <row r="366" spans="1:19" x14ac:dyDescent="0.25">
      <c r="A366" s="64">
        <v>41290</v>
      </c>
      <c r="B366" s="14" t="s">
        <v>4</v>
      </c>
      <c r="C366" s="4">
        <v>4</v>
      </c>
      <c r="D366" s="180">
        <v>4.5</v>
      </c>
      <c r="F366" s="180">
        <v>180</v>
      </c>
      <c r="G366" s="4">
        <f t="shared" si="76"/>
        <v>64.961200000000005</v>
      </c>
      <c r="H366" s="6">
        <f t="shared" si="74"/>
        <v>10.178760197630931</v>
      </c>
      <c r="I366" s="21">
        <f t="shared" si="75"/>
        <v>661.22447695034248</v>
      </c>
      <c r="J366" s="34">
        <f t="shared" si="67"/>
        <v>1.5904312808798326E-3</v>
      </c>
      <c r="K366" s="34">
        <f t="shared" si="77"/>
        <v>0.10331632452349099</v>
      </c>
      <c r="L366" s="69">
        <f t="shared" si="73"/>
        <v>5.6380590590289899</v>
      </c>
      <c r="M366" s="69">
        <f t="shared" si="78"/>
        <v>0.36625508214539404</v>
      </c>
      <c r="N366" s="69">
        <f t="shared" si="68"/>
        <v>7.4382130025037601</v>
      </c>
      <c r="O366" s="69">
        <f t="shared" si="65"/>
        <v>0.4831952424982473</v>
      </c>
      <c r="P366" s="69">
        <f t="shared" si="69"/>
        <v>0.84945032464364134</v>
      </c>
      <c r="Q366" s="6">
        <f t="shared" si="70"/>
        <v>0.17580243942978913</v>
      </c>
      <c r="R366" s="6">
        <f t="shared" si="71"/>
        <v>0.18844614457431647</v>
      </c>
      <c r="S366" s="6">
        <f t="shared" si="72"/>
        <v>0.36424858400410559</v>
      </c>
    </row>
    <row r="367" spans="1:19" x14ac:dyDescent="0.25">
      <c r="A367" s="64">
        <v>41290</v>
      </c>
      <c r="B367" s="14" t="s">
        <v>4</v>
      </c>
      <c r="C367" s="4">
        <v>5</v>
      </c>
      <c r="D367" s="180">
        <v>2</v>
      </c>
      <c r="F367" s="180">
        <v>36</v>
      </c>
      <c r="G367" s="4">
        <f t="shared" si="76"/>
        <v>795.77470000000005</v>
      </c>
      <c r="H367" s="6">
        <f t="shared" si="74"/>
        <v>0.40715040790523715</v>
      </c>
      <c r="I367" s="21">
        <f t="shared" si="75"/>
        <v>323.99999370566775</v>
      </c>
      <c r="J367" s="34">
        <f t="shared" si="67"/>
        <v>3.1415926535897931E-4</v>
      </c>
      <c r="K367" s="34">
        <f t="shared" si="77"/>
        <v>0.24999999514326215</v>
      </c>
      <c r="L367" s="69">
        <f t="shared" si="73"/>
        <v>0.87390054800363282</v>
      </c>
      <c r="M367" s="69">
        <f t="shared" si="78"/>
        <v>0.69542794641742656</v>
      </c>
      <c r="N367" s="69">
        <f t="shared" si="68"/>
        <v>2.880149720803352</v>
      </c>
      <c r="O367" s="69">
        <f t="shared" si="65"/>
        <v>2.2919502800273714</v>
      </c>
      <c r="P367" s="69">
        <f t="shared" si="69"/>
        <v>2.9873782264447981</v>
      </c>
      <c r="Q367" s="6">
        <f t="shared" si="70"/>
        <v>0.33380541428036475</v>
      </c>
      <c r="R367" s="6">
        <f t="shared" si="71"/>
        <v>0.89386060921067489</v>
      </c>
      <c r="S367" s="6">
        <f t="shared" si="72"/>
        <v>1.2276660234910397</v>
      </c>
    </row>
    <row r="368" spans="1:19" x14ac:dyDescent="0.25">
      <c r="A368" s="64">
        <v>41290</v>
      </c>
      <c r="B368" s="14" t="s">
        <v>4</v>
      </c>
      <c r="C368" s="4">
        <v>5</v>
      </c>
      <c r="D368" s="180">
        <v>3</v>
      </c>
      <c r="F368" s="180">
        <v>79</v>
      </c>
      <c r="G368" s="4">
        <f t="shared" si="76"/>
        <v>64.961200000000005</v>
      </c>
      <c r="H368" s="6">
        <f t="shared" si="74"/>
        <v>1.9606679751053901</v>
      </c>
      <c r="I368" s="21">
        <f t="shared" si="75"/>
        <v>127.36734446441628</v>
      </c>
      <c r="J368" s="34">
        <f t="shared" si="67"/>
        <v>7.0685834705770342E-4</v>
      </c>
      <c r="K368" s="34">
        <f t="shared" si="77"/>
        <v>4.5918366454884889E-2</v>
      </c>
      <c r="L368" s="69">
        <f t="shared" si="73"/>
        <v>2.219707841442716</v>
      </c>
      <c r="M368" s="69">
        <f t="shared" si="78"/>
        <v>0.14419488502952857</v>
      </c>
      <c r="N368" s="69">
        <f t="shared" si="68"/>
        <v>4.6285167281146418</v>
      </c>
      <c r="O368" s="69">
        <f t="shared" si="65"/>
        <v>0.3006740008784009</v>
      </c>
      <c r="P368" s="69">
        <f t="shared" si="69"/>
        <v>0.4448688859079295</v>
      </c>
      <c r="Q368" s="6">
        <f t="shared" si="70"/>
        <v>6.9213544814173716E-2</v>
      </c>
      <c r="R368" s="6">
        <f t="shared" si="71"/>
        <v>0.11726286034257635</v>
      </c>
      <c r="S368" s="6">
        <f t="shared" si="72"/>
        <v>0.18647640515675007</v>
      </c>
    </row>
    <row r="369" spans="1:19" x14ac:dyDescent="0.25">
      <c r="A369" s="64">
        <v>41290</v>
      </c>
      <c r="B369" s="14" t="s">
        <v>4</v>
      </c>
      <c r="C369" s="4">
        <v>5</v>
      </c>
      <c r="D369" s="180">
        <v>3</v>
      </c>
      <c r="F369" s="180">
        <v>73</v>
      </c>
      <c r="G369" s="4">
        <f t="shared" si="76"/>
        <v>64.961200000000005</v>
      </c>
      <c r="H369" s="6">
        <f t="shared" si="74"/>
        <v>1.6741547250980005</v>
      </c>
      <c r="I369" s="21">
        <f t="shared" ref="I369:I400" si="79">IF(D369&lt;3,795.7747*H369,64.9612*H369)</f>
        <v>108.75509992803623</v>
      </c>
      <c r="J369" s="34">
        <f t="shared" si="67"/>
        <v>7.0685834705770342E-4</v>
      </c>
      <c r="K369" s="34">
        <f t="shared" si="77"/>
        <v>4.5918366454884889E-2</v>
      </c>
      <c r="L369" s="69">
        <f t="shared" si="73"/>
        <v>2.219707841442716</v>
      </c>
      <c r="M369" s="69">
        <f t="shared" si="78"/>
        <v>0.14419488502952857</v>
      </c>
      <c r="N369" s="69">
        <f t="shared" si="68"/>
        <v>4.6285167281146418</v>
      </c>
      <c r="O369" s="69">
        <f t="shared" si="65"/>
        <v>0.3006740008784009</v>
      </c>
      <c r="P369" s="69">
        <f t="shared" si="69"/>
        <v>0.4448688859079295</v>
      </c>
      <c r="Q369" s="6">
        <f t="shared" si="70"/>
        <v>6.9213544814173716E-2</v>
      </c>
      <c r="R369" s="6">
        <f t="shared" si="71"/>
        <v>0.11726286034257635</v>
      </c>
      <c r="S369" s="6">
        <f t="shared" si="72"/>
        <v>0.18647640515675007</v>
      </c>
    </row>
    <row r="370" spans="1:19" x14ac:dyDescent="0.25">
      <c r="A370" s="64">
        <v>41290</v>
      </c>
      <c r="B370" s="14" t="s">
        <v>4</v>
      </c>
      <c r="C370" s="4">
        <v>5</v>
      </c>
      <c r="D370" s="180">
        <v>2</v>
      </c>
      <c r="F370" s="180">
        <v>30</v>
      </c>
      <c r="G370" s="4">
        <f t="shared" si="76"/>
        <v>795.77470000000005</v>
      </c>
      <c r="H370" s="6">
        <f t="shared" si="74"/>
        <v>0.28274333882308139</v>
      </c>
      <c r="I370" s="21">
        <f t="shared" si="79"/>
        <v>224.99999562893595</v>
      </c>
      <c r="J370" s="34">
        <f t="shared" si="67"/>
        <v>3.1415926535897931E-4</v>
      </c>
      <c r="K370" s="34">
        <f t="shared" si="77"/>
        <v>0.24999999514326215</v>
      </c>
      <c r="L370" s="69">
        <f t="shared" si="73"/>
        <v>0.87390054800363282</v>
      </c>
      <c r="M370" s="69">
        <f t="shared" si="78"/>
        <v>0.69542794641742656</v>
      </c>
      <c r="N370" s="69">
        <f t="shared" si="68"/>
        <v>2.880149720803352</v>
      </c>
      <c r="O370" s="69">
        <f t="shared" si="65"/>
        <v>2.2919502800273714</v>
      </c>
      <c r="P370" s="69">
        <f t="shared" si="69"/>
        <v>2.9873782264447981</v>
      </c>
      <c r="Q370" s="6">
        <f t="shared" si="70"/>
        <v>0.33380541428036475</v>
      </c>
      <c r="R370" s="6">
        <f t="shared" si="71"/>
        <v>0.89386060921067489</v>
      </c>
      <c r="S370" s="6">
        <f t="shared" si="72"/>
        <v>1.2276660234910397</v>
      </c>
    </row>
    <row r="371" spans="1:19" x14ac:dyDescent="0.25">
      <c r="A371" s="64">
        <v>41290</v>
      </c>
      <c r="B371" s="14" t="s">
        <v>4</v>
      </c>
      <c r="C371" s="4">
        <v>5</v>
      </c>
      <c r="D371" s="180">
        <v>2.5</v>
      </c>
      <c r="F371" s="180">
        <v>44</v>
      </c>
      <c r="G371" s="4">
        <f t="shared" si="76"/>
        <v>795.77470000000005</v>
      </c>
      <c r="H371" s="6">
        <f t="shared" si="74"/>
        <v>0.60821233773498395</v>
      </c>
      <c r="I371" s="21">
        <f t="shared" si="79"/>
        <v>483.99999059735558</v>
      </c>
      <c r="J371" s="34">
        <f t="shared" si="67"/>
        <v>4.9087385212340522E-4</v>
      </c>
      <c r="K371" s="34">
        <f t="shared" si="77"/>
        <v>0.39062499241134718</v>
      </c>
      <c r="L371" s="69">
        <f t="shared" si="73"/>
        <v>1.4596815933666829</v>
      </c>
      <c r="M371" s="69">
        <f t="shared" si="78"/>
        <v>1.1615776820568942</v>
      </c>
      <c r="N371" s="69">
        <f t="shared" si="68"/>
        <v>3.7393815404049149</v>
      </c>
      <c r="O371" s="69">
        <f t="shared" si="65"/>
        <v>2.9757052235012593</v>
      </c>
      <c r="P371" s="69">
        <f t="shared" si="69"/>
        <v>4.1372829055581537</v>
      </c>
      <c r="Q371" s="6">
        <f t="shared" si="70"/>
        <v>0.55755728738730914</v>
      </c>
      <c r="R371" s="6">
        <f t="shared" si="71"/>
        <v>1.1605250371654912</v>
      </c>
      <c r="S371" s="6">
        <f t="shared" si="72"/>
        <v>1.7180823245528003</v>
      </c>
    </row>
    <row r="372" spans="1:19" x14ac:dyDescent="0.25">
      <c r="A372" s="64">
        <v>41290</v>
      </c>
      <c r="B372" s="14" t="s">
        <v>4</v>
      </c>
      <c r="C372" s="4">
        <v>5</v>
      </c>
      <c r="D372" s="180">
        <v>1.5</v>
      </c>
      <c r="F372" s="180">
        <v>32</v>
      </c>
      <c r="G372" s="4">
        <f t="shared" si="76"/>
        <v>795.77470000000005</v>
      </c>
      <c r="H372" s="6">
        <f t="shared" si="74"/>
        <v>0.32169908772759481</v>
      </c>
      <c r="I372" s="21">
        <f t="shared" si="79"/>
        <v>255.99999502670045</v>
      </c>
      <c r="J372" s="34">
        <f t="shared" si="67"/>
        <v>1.7671458676442585E-4</v>
      </c>
      <c r="K372" s="34">
        <f t="shared" si="77"/>
        <v>0.14062499726808497</v>
      </c>
      <c r="L372" s="69">
        <f t="shared" si="73"/>
        <v>0.45105329134289407</v>
      </c>
      <c r="M372" s="69">
        <f t="shared" si="78"/>
        <v>0.35893679760240416</v>
      </c>
      <c r="N372" s="69">
        <f t="shared" si="68"/>
        <v>2.0570116092208695</v>
      </c>
      <c r="O372" s="69">
        <f t="shared" si="65"/>
        <v>1.6369177962242547</v>
      </c>
      <c r="P372" s="69">
        <f t="shared" si="69"/>
        <v>1.995854593826659</v>
      </c>
      <c r="Q372" s="6">
        <f t="shared" si="70"/>
        <v>0.17228966284915398</v>
      </c>
      <c r="R372" s="6">
        <f t="shared" si="71"/>
        <v>0.63839794052745935</v>
      </c>
      <c r="S372" s="6">
        <f t="shared" si="72"/>
        <v>0.81068760337661327</v>
      </c>
    </row>
    <row r="373" spans="1:19" x14ac:dyDescent="0.25">
      <c r="A373" s="64">
        <v>41290</v>
      </c>
      <c r="B373" s="14" t="s">
        <v>4</v>
      </c>
      <c r="C373" s="4">
        <v>5</v>
      </c>
      <c r="D373" s="180">
        <v>2</v>
      </c>
      <c r="F373" s="180">
        <v>25</v>
      </c>
      <c r="G373" s="4">
        <f t="shared" si="76"/>
        <v>795.77470000000005</v>
      </c>
      <c r="H373" s="6">
        <f t="shared" si="74"/>
        <v>0.19634954084936207</v>
      </c>
      <c r="I373" s="21">
        <f t="shared" si="79"/>
        <v>156.24999696453887</v>
      </c>
      <c r="J373" s="34">
        <f t="shared" si="67"/>
        <v>3.1415926535897931E-4</v>
      </c>
      <c r="K373" s="34">
        <f t="shared" si="77"/>
        <v>0.24999999514326215</v>
      </c>
      <c r="L373" s="69">
        <f t="shared" si="73"/>
        <v>0.87390054800363282</v>
      </c>
      <c r="M373" s="69">
        <f t="shared" si="78"/>
        <v>0.69542794641742656</v>
      </c>
      <c r="N373" s="69">
        <f t="shared" si="68"/>
        <v>2.880149720803352</v>
      </c>
      <c r="O373" s="69">
        <f t="shared" si="65"/>
        <v>2.2919502800273714</v>
      </c>
      <c r="P373" s="69">
        <f t="shared" si="69"/>
        <v>2.9873782264447981</v>
      </c>
      <c r="Q373" s="6">
        <f t="shared" si="70"/>
        <v>0.33380541428036475</v>
      </c>
      <c r="R373" s="6">
        <f t="shared" si="71"/>
        <v>0.89386060921067489</v>
      </c>
      <c r="S373" s="6">
        <f t="shared" si="72"/>
        <v>1.2276660234910397</v>
      </c>
    </row>
    <row r="374" spans="1:19" x14ac:dyDescent="0.25">
      <c r="A374" s="64">
        <v>41290</v>
      </c>
      <c r="B374" s="14" t="s">
        <v>4</v>
      </c>
      <c r="C374" s="4">
        <v>5</v>
      </c>
      <c r="D374" s="180">
        <v>3</v>
      </c>
      <c r="F374" s="180">
        <v>71</v>
      </c>
      <c r="G374" s="4">
        <f t="shared" si="76"/>
        <v>64.961200000000005</v>
      </c>
      <c r="H374" s="6">
        <f t="shared" si="74"/>
        <v>1.5836768566746147</v>
      </c>
      <c r="I374" s="21">
        <f t="shared" si="79"/>
        <v>102.87754902181099</v>
      </c>
      <c r="J374" s="34">
        <f t="shared" si="67"/>
        <v>7.0685834705770342E-4</v>
      </c>
      <c r="K374" s="34">
        <f t="shared" si="77"/>
        <v>4.5918366454884889E-2</v>
      </c>
      <c r="L374" s="69">
        <f t="shared" si="73"/>
        <v>2.219707841442716</v>
      </c>
      <c r="M374" s="69">
        <f t="shared" si="78"/>
        <v>0.14419488502952857</v>
      </c>
      <c r="N374" s="69">
        <f t="shared" si="68"/>
        <v>4.6285167281146418</v>
      </c>
      <c r="O374" s="69">
        <f t="shared" si="65"/>
        <v>0.3006740008784009</v>
      </c>
      <c r="P374" s="69">
        <f t="shared" si="69"/>
        <v>0.4448688859079295</v>
      </c>
      <c r="Q374" s="6">
        <f t="shared" si="70"/>
        <v>6.9213544814173716E-2</v>
      </c>
      <c r="R374" s="6">
        <f t="shared" si="71"/>
        <v>0.11726286034257635</v>
      </c>
      <c r="S374" s="6">
        <f t="shared" si="72"/>
        <v>0.18647640515675007</v>
      </c>
    </row>
    <row r="375" spans="1:19" x14ac:dyDescent="0.25">
      <c r="A375" s="64">
        <v>41290</v>
      </c>
      <c r="B375" s="14" t="s">
        <v>4</v>
      </c>
      <c r="C375" s="4">
        <v>5</v>
      </c>
      <c r="D375" s="180">
        <v>2</v>
      </c>
      <c r="F375" s="180">
        <v>30</v>
      </c>
      <c r="G375" s="4">
        <f t="shared" si="76"/>
        <v>795.77470000000005</v>
      </c>
      <c r="H375" s="6">
        <f t="shared" si="74"/>
        <v>0.28274333882308139</v>
      </c>
      <c r="I375" s="21">
        <f t="shared" si="79"/>
        <v>224.99999562893595</v>
      </c>
      <c r="J375" s="34">
        <f t="shared" si="67"/>
        <v>3.1415926535897931E-4</v>
      </c>
      <c r="K375" s="34">
        <f t="shared" si="77"/>
        <v>0.24999999514326215</v>
      </c>
      <c r="L375" s="69">
        <f t="shared" si="73"/>
        <v>0.87390054800363282</v>
      </c>
      <c r="M375" s="69">
        <f t="shared" si="78"/>
        <v>0.69542794641742656</v>
      </c>
      <c r="N375" s="69">
        <f t="shared" si="68"/>
        <v>2.880149720803352</v>
      </c>
      <c r="O375" s="69">
        <f t="shared" si="65"/>
        <v>2.2919502800273714</v>
      </c>
      <c r="P375" s="69">
        <f t="shared" si="69"/>
        <v>2.9873782264447981</v>
      </c>
      <c r="Q375" s="6">
        <f t="shared" si="70"/>
        <v>0.33380541428036475</v>
      </c>
      <c r="R375" s="6">
        <f t="shared" si="71"/>
        <v>0.89386060921067489</v>
      </c>
      <c r="S375" s="6">
        <f t="shared" si="72"/>
        <v>1.2276660234910397</v>
      </c>
    </row>
    <row r="376" spans="1:19" x14ac:dyDescent="0.25">
      <c r="A376" s="64">
        <v>41290</v>
      </c>
      <c r="B376" s="14" t="s">
        <v>4</v>
      </c>
      <c r="C376" s="4">
        <v>5</v>
      </c>
      <c r="D376" s="180">
        <v>1.5</v>
      </c>
      <c r="F376" s="180">
        <v>20</v>
      </c>
      <c r="G376" s="4">
        <f t="shared" si="76"/>
        <v>795.77470000000005</v>
      </c>
      <c r="H376" s="6">
        <f t="shared" si="74"/>
        <v>0.12566370614359174</v>
      </c>
      <c r="I376" s="21">
        <f t="shared" si="79"/>
        <v>99.999998057304879</v>
      </c>
      <c r="J376" s="34">
        <f t="shared" si="67"/>
        <v>1.7671458676442585E-4</v>
      </c>
      <c r="K376" s="34">
        <f t="shared" si="77"/>
        <v>0.14062499726808497</v>
      </c>
      <c r="L376" s="69">
        <f t="shared" si="73"/>
        <v>0.45105329134289407</v>
      </c>
      <c r="M376" s="69">
        <f t="shared" si="78"/>
        <v>0.35893679760240416</v>
      </c>
      <c r="N376" s="69">
        <f t="shared" si="68"/>
        <v>2.0570116092208695</v>
      </c>
      <c r="O376" s="69">
        <f t="shared" si="65"/>
        <v>1.6369177962242547</v>
      </c>
      <c r="P376" s="69">
        <f t="shared" si="69"/>
        <v>1.995854593826659</v>
      </c>
      <c r="Q376" s="6">
        <f t="shared" si="70"/>
        <v>0.17228966284915398</v>
      </c>
      <c r="R376" s="6">
        <f t="shared" si="71"/>
        <v>0.63839794052745935</v>
      </c>
      <c r="S376" s="6">
        <f t="shared" si="72"/>
        <v>0.81068760337661327</v>
      </c>
    </row>
    <row r="377" spans="1:19" x14ac:dyDescent="0.25">
      <c r="A377" s="64">
        <v>41290</v>
      </c>
      <c r="B377" s="14" t="s">
        <v>4</v>
      </c>
      <c r="C377" s="4">
        <v>5</v>
      </c>
      <c r="D377" s="180">
        <v>4</v>
      </c>
      <c r="F377" s="180">
        <v>130</v>
      </c>
      <c r="G377" s="4">
        <f t="shared" si="76"/>
        <v>64.961200000000005</v>
      </c>
      <c r="H377" s="6">
        <f t="shared" si="74"/>
        <v>5.3092915845667505</v>
      </c>
      <c r="I377" s="21">
        <f t="shared" si="79"/>
        <v>344.89795248335764</v>
      </c>
      <c r="J377" s="34">
        <f t="shared" si="67"/>
        <v>1.2566370614359172E-3</v>
      </c>
      <c r="K377" s="34">
        <f t="shared" si="77"/>
        <v>8.1632651475350912E-2</v>
      </c>
      <c r="L377" s="69">
        <f t="shared" si="73"/>
        <v>4.3006091215286046</v>
      </c>
      <c r="M377" s="69">
        <f t="shared" si="78"/>
        <v>0.27937272926544404</v>
      </c>
      <c r="N377" s="69">
        <f t="shared" si="68"/>
        <v>6.4806737611278331</v>
      </c>
      <c r="O377" s="69">
        <f t="shared" si="65"/>
        <v>0.42099234433137744</v>
      </c>
      <c r="P377" s="69">
        <f t="shared" si="69"/>
        <v>0.70036507359682143</v>
      </c>
      <c r="Q377" s="6">
        <f t="shared" si="70"/>
        <v>0.13409891004741314</v>
      </c>
      <c r="R377" s="6">
        <f t="shared" si="71"/>
        <v>0.16418701428923721</v>
      </c>
      <c r="S377" s="6">
        <f t="shared" si="72"/>
        <v>0.29828592433665035</v>
      </c>
    </row>
    <row r="378" spans="1:19" x14ac:dyDescent="0.25">
      <c r="A378" s="64">
        <v>41290</v>
      </c>
      <c r="B378" s="14" t="s">
        <v>4</v>
      </c>
      <c r="C378" s="4">
        <v>5</v>
      </c>
      <c r="D378" s="180">
        <v>4</v>
      </c>
      <c r="F378" s="180">
        <v>120</v>
      </c>
      <c r="G378" s="4">
        <f t="shared" si="76"/>
        <v>64.961200000000005</v>
      </c>
      <c r="H378" s="6">
        <f t="shared" si="74"/>
        <v>4.5238934211693023</v>
      </c>
      <c r="I378" s="21">
        <f t="shared" si="79"/>
        <v>293.8775453112633</v>
      </c>
      <c r="J378" s="34">
        <f t="shared" si="67"/>
        <v>1.2566370614359172E-3</v>
      </c>
      <c r="K378" s="34">
        <f t="shared" si="77"/>
        <v>8.1632651475350912E-2</v>
      </c>
      <c r="L378" s="69">
        <f t="shared" si="73"/>
        <v>4.3006091215286046</v>
      </c>
      <c r="M378" s="69">
        <f t="shared" si="78"/>
        <v>0.27937272926544404</v>
      </c>
      <c r="N378" s="69">
        <f t="shared" si="68"/>
        <v>6.4806737611278331</v>
      </c>
      <c r="O378" s="69">
        <f t="shared" si="65"/>
        <v>0.42099234433137744</v>
      </c>
      <c r="P378" s="69">
        <f t="shared" si="69"/>
        <v>0.70036507359682143</v>
      </c>
      <c r="Q378" s="6">
        <f t="shared" si="70"/>
        <v>0.13409891004741314</v>
      </c>
      <c r="R378" s="6">
        <f t="shared" si="71"/>
        <v>0.16418701428923721</v>
      </c>
      <c r="S378" s="6">
        <f t="shared" si="72"/>
        <v>0.29828592433665035</v>
      </c>
    </row>
    <row r="379" spans="1:19" x14ac:dyDescent="0.25">
      <c r="A379" s="64">
        <v>41290</v>
      </c>
      <c r="B379" s="14" t="s">
        <v>4</v>
      </c>
      <c r="C379" s="4">
        <v>5</v>
      </c>
      <c r="D379" s="180">
        <v>2</v>
      </c>
      <c r="F379" s="180">
        <v>40</v>
      </c>
      <c r="G379" s="4">
        <f t="shared" si="76"/>
        <v>795.77470000000005</v>
      </c>
      <c r="H379" s="6">
        <f t="shared" si="74"/>
        <v>0.50265482457436694</v>
      </c>
      <c r="I379" s="21">
        <f t="shared" si="79"/>
        <v>399.99999222921952</v>
      </c>
      <c r="J379" s="34">
        <f t="shared" si="67"/>
        <v>3.1415926535897931E-4</v>
      </c>
      <c r="K379" s="34">
        <f t="shared" si="77"/>
        <v>0.24999999514326215</v>
      </c>
      <c r="L379" s="69">
        <f t="shared" si="73"/>
        <v>0.87390054800363282</v>
      </c>
      <c r="M379" s="69">
        <f t="shared" si="78"/>
        <v>0.69542794641742656</v>
      </c>
      <c r="N379" s="69">
        <f t="shared" si="68"/>
        <v>2.880149720803352</v>
      </c>
      <c r="O379" s="69">
        <f t="shared" si="65"/>
        <v>2.2919502800273714</v>
      </c>
      <c r="P379" s="69">
        <f t="shared" si="69"/>
        <v>2.9873782264447981</v>
      </c>
      <c r="Q379" s="6">
        <f t="shared" si="70"/>
        <v>0.33380541428036475</v>
      </c>
      <c r="R379" s="6">
        <f t="shared" si="71"/>
        <v>0.89386060921067489</v>
      </c>
      <c r="S379" s="6">
        <f t="shared" si="72"/>
        <v>1.2276660234910397</v>
      </c>
    </row>
    <row r="380" spans="1:19" x14ac:dyDescent="0.25">
      <c r="A380" s="64">
        <v>41290</v>
      </c>
      <c r="B380" s="14" t="s">
        <v>4</v>
      </c>
      <c r="C380" s="4">
        <v>5</v>
      </c>
      <c r="D380" s="180">
        <v>1</v>
      </c>
      <c r="F380" s="180">
        <v>48</v>
      </c>
      <c r="G380" s="4">
        <f t="shared" si="76"/>
        <v>795.77470000000005</v>
      </c>
      <c r="H380" s="6">
        <f t="shared" si="74"/>
        <v>0.7238229473870883</v>
      </c>
      <c r="I380" s="21">
        <f t="shared" si="79"/>
        <v>575.99998881007605</v>
      </c>
      <c r="J380" s="34">
        <f t="shared" si="67"/>
        <v>7.8539816339744827E-5</v>
      </c>
      <c r="K380" s="34">
        <f t="shared" si="77"/>
        <v>6.2499998785815539E-2</v>
      </c>
      <c r="L380" s="69">
        <f t="shared" si="73"/>
        <v>0.17757999999999999</v>
      </c>
      <c r="M380" s="69">
        <f t="shared" si="78"/>
        <v>0.141313671226</v>
      </c>
      <c r="N380" s="69">
        <f t="shared" si="68"/>
        <v>1.28</v>
      </c>
      <c r="O380" s="69">
        <f t="shared" si="65"/>
        <v>1.0185916160000001</v>
      </c>
      <c r="P380" s="69">
        <f t="shared" si="69"/>
        <v>1.1599052872260001</v>
      </c>
      <c r="Q380" s="6">
        <f t="shared" si="70"/>
        <v>6.7830562188479993E-2</v>
      </c>
      <c r="R380" s="6">
        <f t="shared" si="71"/>
        <v>0.39725073024000007</v>
      </c>
      <c r="S380" s="6">
        <f t="shared" si="72"/>
        <v>0.46508129242848006</v>
      </c>
    </row>
    <row r="381" spans="1:19" x14ac:dyDescent="0.25">
      <c r="A381" s="64">
        <v>41290</v>
      </c>
      <c r="B381" s="14" t="s">
        <v>4</v>
      </c>
      <c r="C381" s="4">
        <v>5</v>
      </c>
      <c r="D381" s="180">
        <v>4</v>
      </c>
      <c r="F381" s="180">
        <v>55</v>
      </c>
      <c r="G381" s="4">
        <f t="shared" si="76"/>
        <v>64.961200000000005</v>
      </c>
      <c r="H381" s="6">
        <f t="shared" si="74"/>
        <v>0.9503317777109126</v>
      </c>
      <c r="I381" s="21">
        <f t="shared" si="79"/>
        <v>61.73469267823414</v>
      </c>
      <c r="J381" s="34">
        <f t="shared" si="67"/>
        <v>1.2566370614359172E-3</v>
      </c>
      <c r="K381" s="34">
        <f t="shared" si="77"/>
        <v>8.1632651475350912E-2</v>
      </c>
      <c r="L381" s="69">
        <f t="shared" si="73"/>
        <v>4.3006091215286046</v>
      </c>
      <c r="M381" s="69">
        <f t="shared" si="78"/>
        <v>0.27937272926544404</v>
      </c>
      <c r="N381" s="69">
        <f t="shared" si="68"/>
        <v>6.4806737611278331</v>
      </c>
      <c r="O381" s="69">
        <f t="shared" si="65"/>
        <v>0.42099234433137744</v>
      </c>
      <c r="P381" s="69">
        <f t="shared" si="69"/>
        <v>0.70036507359682143</v>
      </c>
      <c r="Q381" s="6">
        <f t="shared" si="70"/>
        <v>0.13409891004741314</v>
      </c>
      <c r="R381" s="6">
        <f t="shared" si="71"/>
        <v>0.16418701428923721</v>
      </c>
      <c r="S381" s="6">
        <f t="shared" si="72"/>
        <v>0.29828592433665035</v>
      </c>
    </row>
    <row r="382" spans="1:19" x14ac:dyDescent="0.25">
      <c r="A382" s="64">
        <v>41290</v>
      </c>
      <c r="B382" s="14" t="s">
        <v>4</v>
      </c>
      <c r="C382" s="4">
        <v>5</v>
      </c>
      <c r="D382" s="180">
        <v>1</v>
      </c>
      <c r="F382" s="180">
        <v>30</v>
      </c>
      <c r="G382" s="4">
        <f t="shared" si="76"/>
        <v>795.77470000000005</v>
      </c>
      <c r="H382" s="6">
        <f t="shared" si="74"/>
        <v>0.28274333882308139</v>
      </c>
      <c r="I382" s="21">
        <f t="shared" si="79"/>
        <v>224.99999562893595</v>
      </c>
      <c r="J382" s="34">
        <f t="shared" si="67"/>
        <v>7.8539816339744827E-5</v>
      </c>
      <c r="K382" s="34">
        <f t="shared" si="77"/>
        <v>6.2499998785815539E-2</v>
      </c>
      <c r="L382" s="69">
        <f t="shared" si="73"/>
        <v>0.17757999999999999</v>
      </c>
      <c r="M382" s="69">
        <f t="shared" si="78"/>
        <v>0.141313671226</v>
      </c>
      <c r="N382" s="69">
        <f t="shared" si="68"/>
        <v>1.28</v>
      </c>
      <c r="O382" s="69">
        <f t="shared" si="65"/>
        <v>1.0185916160000001</v>
      </c>
      <c r="P382" s="69">
        <f t="shared" si="69"/>
        <v>1.1599052872260001</v>
      </c>
      <c r="Q382" s="6">
        <f t="shared" si="70"/>
        <v>6.7830562188479993E-2</v>
      </c>
      <c r="R382" s="6">
        <f t="shared" si="71"/>
        <v>0.39725073024000007</v>
      </c>
      <c r="S382" s="6">
        <f t="shared" si="72"/>
        <v>0.46508129242848006</v>
      </c>
    </row>
    <row r="383" spans="1:19" x14ac:dyDescent="0.25">
      <c r="A383" s="64">
        <v>41290</v>
      </c>
      <c r="B383" s="14" t="s">
        <v>4</v>
      </c>
      <c r="C383" s="4">
        <v>5</v>
      </c>
      <c r="D383" s="180">
        <v>5</v>
      </c>
      <c r="F383" s="180">
        <v>132</v>
      </c>
      <c r="G383" s="4">
        <f t="shared" si="76"/>
        <v>64.961200000000005</v>
      </c>
      <c r="H383" s="6">
        <f t="shared" si="74"/>
        <v>5.4739110396148565</v>
      </c>
      <c r="I383" s="21">
        <f t="shared" si="79"/>
        <v>355.59182982662867</v>
      </c>
      <c r="J383" s="34">
        <f t="shared" si="67"/>
        <v>1.9634954084936209E-3</v>
      </c>
      <c r="K383" s="34">
        <f t="shared" si="77"/>
        <v>0.12755101793023582</v>
      </c>
      <c r="L383" s="69">
        <f t="shared" si="73"/>
        <v>7.1833345216463531</v>
      </c>
      <c r="M383" s="69">
        <f t="shared" si="78"/>
        <v>0.46663803052757313</v>
      </c>
      <c r="N383" s="69">
        <f t="shared" si="68"/>
        <v>8.4140458590425169</v>
      </c>
      <c r="O383" s="69">
        <f t="shared" ref="O383:O446" si="80">IF(D383&lt;3,795.7747*N383*0.001,64.9612*N383*0.001)</f>
        <v>0.54658651585843276</v>
      </c>
      <c r="P383" s="69">
        <f t="shared" si="69"/>
        <v>1.0132245463860059</v>
      </c>
      <c r="Q383" s="6">
        <f t="shared" si="70"/>
        <v>0.2239862546532351</v>
      </c>
      <c r="R383" s="6">
        <f t="shared" si="71"/>
        <v>0.21316874118478879</v>
      </c>
      <c r="S383" s="6">
        <f t="shared" si="72"/>
        <v>0.43715499583802386</v>
      </c>
    </row>
    <row r="384" spans="1:19" x14ac:dyDescent="0.25">
      <c r="A384" s="64">
        <v>41290</v>
      </c>
      <c r="B384" s="14" t="s">
        <v>4</v>
      </c>
      <c r="C384" s="4">
        <v>5</v>
      </c>
      <c r="D384" s="180">
        <v>1.95</v>
      </c>
      <c r="F384" s="180">
        <v>36</v>
      </c>
      <c r="G384" s="4">
        <f t="shared" si="76"/>
        <v>795.77470000000005</v>
      </c>
      <c r="H384" s="6">
        <f t="shared" si="74"/>
        <v>0.40715040790523715</v>
      </c>
      <c r="I384" s="21">
        <f t="shared" si="79"/>
        <v>323.99999370566775</v>
      </c>
      <c r="J384" s="34">
        <f t="shared" si="67"/>
        <v>2.9864765163187972E-4</v>
      </c>
      <c r="K384" s="34">
        <f t="shared" si="77"/>
        <v>0.23765624538306362</v>
      </c>
      <c r="L384" s="69">
        <f t="shared" si="73"/>
        <v>0.82448664086331636</v>
      </c>
      <c r="M384" s="69">
        <f t="shared" si="78"/>
        <v>0.65610560928701345</v>
      </c>
      <c r="N384" s="69">
        <f t="shared" si="68"/>
        <v>2.7960856133585583</v>
      </c>
      <c r="O384" s="69">
        <f t="shared" si="80"/>
        <v>2.2250541901447227</v>
      </c>
      <c r="P384" s="69">
        <f t="shared" si="69"/>
        <v>2.8811597994317362</v>
      </c>
      <c r="Q384" s="6">
        <f t="shared" si="70"/>
        <v>0.31493069245776645</v>
      </c>
      <c r="R384" s="6">
        <f t="shared" si="71"/>
        <v>0.86777113415644191</v>
      </c>
      <c r="S384" s="6">
        <f t="shared" si="72"/>
        <v>1.1827018266142084</v>
      </c>
    </row>
    <row r="385" spans="1:19" x14ac:dyDescent="0.25">
      <c r="A385" s="64">
        <v>41290</v>
      </c>
      <c r="B385" s="14" t="s">
        <v>4</v>
      </c>
      <c r="C385" s="4">
        <v>5</v>
      </c>
      <c r="D385" s="180">
        <v>4.5</v>
      </c>
      <c r="F385" s="180">
        <v>117</v>
      </c>
      <c r="G385" s="4">
        <f t="shared" si="76"/>
        <v>64.961200000000005</v>
      </c>
      <c r="H385" s="6">
        <f t="shared" si="74"/>
        <v>4.3005261834990671</v>
      </c>
      <c r="I385" s="21">
        <f t="shared" si="79"/>
        <v>279.36734151151961</v>
      </c>
      <c r="J385" s="34">
        <f t="shared" si="67"/>
        <v>1.5904312808798326E-3</v>
      </c>
      <c r="K385" s="34">
        <f t="shared" si="77"/>
        <v>0.10331632452349099</v>
      </c>
      <c r="L385" s="69">
        <f t="shared" si="73"/>
        <v>5.6380590590289899</v>
      </c>
      <c r="M385" s="69">
        <f t="shared" si="78"/>
        <v>0.36625508214539404</v>
      </c>
      <c r="N385" s="69">
        <f t="shared" si="68"/>
        <v>7.4382130025037601</v>
      </c>
      <c r="O385" s="69">
        <f t="shared" si="80"/>
        <v>0.4831952424982473</v>
      </c>
      <c r="P385" s="69">
        <f t="shared" si="69"/>
        <v>0.84945032464364134</v>
      </c>
      <c r="Q385" s="6">
        <f t="shared" si="70"/>
        <v>0.17580243942978913</v>
      </c>
      <c r="R385" s="6">
        <f t="shared" si="71"/>
        <v>0.18844614457431647</v>
      </c>
      <c r="S385" s="6">
        <f t="shared" si="72"/>
        <v>0.36424858400410559</v>
      </c>
    </row>
    <row r="386" spans="1:19" x14ac:dyDescent="0.25">
      <c r="A386" s="64">
        <v>41290</v>
      </c>
      <c r="B386" s="14" t="s">
        <v>4</v>
      </c>
      <c r="C386" s="4">
        <v>5</v>
      </c>
      <c r="D386" s="180">
        <v>0.5</v>
      </c>
      <c r="F386" s="180">
        <v>40</v>
      </c>
      <c r="G386" s="4">
        <f t="shared" si="76"/>
        <v>795.77470000000005</v>
      </c>
      <c r="H386" s="6">
        <f t="shared" si="74"/>
        <v>0.50265482457436694</v>
      </c>
      <c r="I386" s="21">
        <f t="shared" si="79"/>
        <v>399.99999222921952</v>
      </c>
      <c r="J386" s="34">
        <f t="shared" ref="J386:J449" si="81">((+D386/200)^2)*PI()</f>
        <v>1.9634954084936207E-5</v>
      </c>
      <c r="K386" s="34">
        <f t="shared" si="77"/>
        <v>1.5624999696453885E-2</v>
      </c>
      <c r="L386" s="69">
        <f t="shared" si="73"/>
        <v>3.6084948650093887E-2</v>
      </c>
      <c r="M386" s="69">
        <f t="shared" si="78"/>
        <v>2.8715489186543871E-2</v>
      </c>
      <c r="N386" s="69">
        <f t="shared" ref="N386:N449" si="82">1.28*(D386^1.17)</f>
        <v>0.56885931594660488</v>
      </c>
      <c r="O386" s="69">
        <f t="shared" si="80"/>
        <v>0.45268385148961476</v>
      </c>
      <c r="P386" s="69">
        <f t="shared" si="69"/>
        <v>0.48139934067615864</v>
      </c>
      <c r="Q386" s="6">
        <f t="shared" si="70"/>
        <v>1.3783434809541058E-2</v>
      </c>
      <c r="R386" s="6">
        <f t="shared" si="71"/>
        <v>0.17654670208094977</v>
      </c>
      <c r="S386" s="6">
        <f t="shared" si="72"/>
        <v>0.19033013689049083</v>
      </c>
    </row>
    <row r="387" spans="1:19" x14ac:dyDescent="0.25">
      <c r="A387" s="64">
        <v>41290</v>
      </c>
      <c r="B387" s="14" t="s">
        <v>4</v>
      </c>
      <c r="C387" s="4">
        <v>5</v>
      </c>
      <c r="D387" s="180">
        <v>0.5</v>
      </c>
      <c r="F387" s="180">
        <v>20</v>
      </c>
      <c r="G387" s="4">
        <f t="shared" si="76"/>
        <v>795.77470000000005</v>
      </c>
      <c r="H387" s="6">
        <f t="shared" si="74"/>
        <v>0.12566370614359174</v>
      </c>
      <c r="I387" s="21">
        <f t="shared" si="79"/>
        <v>99.999998057304879</v>
      </c>
      <c r="J387" s="34">
        <f t="shared" si="81"/>
        <v>1.9634954084936207E-5</v>
      </c>
      <c r="K387" s="34">
        <f t="shared" si="77"/>
        <v>1.5624999696453885E-2</v>
      </c>
      <c r="L387" s="69">
        <f t="shared" si="73"/>
        <v>3.6084948650093887E-2</v>
      </c>
      <c r="M387" s="69">
        <f t="shared" si="78"/>
        <v>2.8715489186543871E-2</v>
      </c>
      <c r="N387" s="69">
        <f t="shared" si="82"/>
        <v>0.56885931594660488</v>
      </c>
      <c r="O387" s="69">
        <f t="shared" si="80"/>
        <v>0.45268385148961476</v>
      </c>
      <c r="P387" s="69">
        <f t="shared" ref="P387:P450" si="83">+M387+O387</f>
        <v>0.48139934067615864</v>
      </c>
      <c r="Q387" s="6">
        <f t="shared" ref="Q387:Q450" si="84">M387*0.48</f>
        <v>1.3783434809541058E-2</v>
      </c>
      <c r="R387" s="6">
        <f t="shared" ref="R387:R450" si="85">O387*0.39</f>
        <v>0.17654670208094977</v>
      </c>
      <c r="S387" s="6">
        <f t="shared" ref="S387:S450" si="86">Q387+R387</f>
        <v>0.19033013689049083</v>
      </c>
    </row>
    <row r="388" spans="1:19" x14ac:dyDescent="0.25">
      <c r="A388" s="64">
        <v>41290</v>
      </c>
      <c r="B388" s="14" t="s">
        <v>4</v>
      </c>
      <c r="C388" s="4">
        <v>5</v>
      </c>
      <c r="D388" s="180">
        <v>3.5</v>
      </c>
      <c r="F388" s="180">
        <v>70</v>
      </c>
      <c r="G388" s="4">
        <f t="shared" si="76"/>
        <v>64.961200000000005</v>
      </c>
      <c r="H388" s="6">
        <f t="shared" si="74"/>
        <v>1.5393804002589984</v>
      </c>
      <c r="I388" s="21">
        <f t="shared" si="79"/>
        <v>99.99999805730485</v>
      </c>
      <c r="J388" s="34">
        <f t="shared" si="81"/>
        <v>9.6211275016187424E-4</v>
      </c>
      <c r="K388" s="34">
        <f t="shared" si="77"/>
        <v>6.2499998785815553E-2</v>
      </c>
      <c r="L388" s="69">
        <f t="shared" si="73"/>
        <v>3.1637815247608514</v>
      </c>
      <c r="M388" s="69">
        <f t="shared" si="78"/>
        <v>0.20552304438629462</v>
      </c>
      <c r="N388" s="69">
        <f t="shared" si="82"/>
        <v>5.5433152983182508</v>
      </c>
      <c r="O388" s="69">
        <f t="shared" si="80"/>
        <v>0.3601004137571116</v>
      </c>
      <c r="P388" s="69">
        <f t="shared" si="83"/>
        <v>0.5656234581434062</v>
      </c>
      <c r="Q388" s="6">
        <f t="shared" si="84"/>
        <v>9.8651061305421409E-2</v>
      </c>
      <c r="R388" s="6">
        <f t="shared" si="85"/>
        <v>0.14043916136527354</v>
      </c>
      <c r="S388" s="6">
        <f t="shared" si="86"/>
        <v>0.23909022267069496</v>
      </c>
    </row>
    <row r="389" spans="1:19" x14ac:dyDescent="0.25">
      <c r="A389" s="64">
        <v>41290</v>
      </c>
      <c r="B389" s="14" t="s">
        <v>4</v>
      </c>
      <c r="C389" s="4">
        <v>5</v>
      </c>
      <c r="D389" s="180">
        <v>1.5</v>
      </c>
      <c r="F389" s="180">
        <v>25</v>
      </c>
      <c r="G389" s="4">
        <f t="shared" si="76"/>
        <v>795.77470000000005</v>
      </c>
      <c r="H389" s="6">
        <f t="shared" si="74"/>
        <v>0.19634954084936207</v>
      </c>
      <c r="I389" s="21">
        <f t="shared" si="79"/>
        <v>156.24999696453887</v>
      </c>
      <c r="J389" s="34">
        <f t="shared" si="81"/>
        <v>1.7671458676442585E-4</v>
      </c>
      <c r="K389" s="34">
        <f t="shared" si="77"/>
        <v>0.14062499726808497</v>
      </c>
      <c r="L389" s="69">
        <f t="shared" si="73"/>
        <v>0.45105329134289407</v>
      </c>
      <c r="M389" s="69">
        <f t="shared" si="78"/>
        <v>0.35893679760240416</v>
      </c>
      <c r="N389" s="69">
        <f t="shared" si="82"/>
        <v>2.0570116092208695</v>
      </c>
      <c r="O389" s="69">
        <f t="shared" si="80"/>
        <v>1.6369177962242547</v>
      </c>
      <c r="P389" s="69">
        <f t="shared" si="83"/>
        <v>1.995854593826659</v>
      </c>
      <c r="Q389" s="6">
        <f t="shared" si="84"/>
        <v>0.17228966284915398</v>
      </c>
      <c r="R389" s="6">
        <f t="shared" si="85"/>
        <v>0.63839794052745935</v>
      </c>
      <c r="S389" s="6">
        <f t="shared" si="86"/>
        <v>0.81068760337661327</v>
      </c>
    </row>
    <row r="390" spans="1:19" x14ac:dyDescent="0.25">
      <c r="A390" s="64">
        <v>41290</v>
      </c>
      <c r="B390" s="14" t="s">
        <v>4</v>
      </c>
      <c r="C390" s="4">
        <v>5</v>
      </c>
      <c r="D390" s="180">
        <v>2</v>
      </c>
      <c r="F390" s="180">
        <v>44</v>
      </c>
      <c r="G390" s="4">
        <f t="shared" si="76"/>
        <v>795.77470000000005</v>
      </c>
      <c r="H390" s="6">
        <f t="shared" si="74"/>
        <v>0.60821233773498395</v>
      </c>
      <c r="I390" s="21">
        <f t="shared" si="79"/>
        <v>483.99999059735558</v>
      </c>
      <c r="J390" s="34">
        <f t="shared" si="81"/>
        <v>3.1415926535897931E-4</v>
      </c>
      <c r="K390" s="34">
        <f t="shared" si="77"/>
        <v>0.24999999514326215</v>
      </c>
      <c r="L390" s="69">
        <f t="shared" si="73"/>
        <v>0.87390054800363282</v>
      </c>
      <c r="M390" s="69">
        <f t="shared" si="78"/>
        <v>0.69542794641742656</v>
      </c>
      <c r="N390" s="69">
        <f t="shared" si="82"/>
        <v>2.880149720803352</v>
      </c>
      <c r="O390" s="69">
        <f t="shared" si="80"/>
        <v>2.2919502800273714</v>
      </c>
      <c r="P390" s="69">
        <f t="shared" si="83"/>
        <v>2.9873782264447981</v>
      </c>
      <c r="Q390" s="6">
        <f t="shared" si="84"/>
        <v>0.33380541428036475</v>
      </c>
      <c r="R390" s="6">
        <f t="shared" si="85"/>
        <v>0.89386060921067489</v>
      </c>
      <c r="S390" s="6">
        <f t="shared" si="86"/>
        <v>1.2276660234910397</v>
      </c>
    </row>
    <row r="391" spans="1:19" x14ac:dyDescent="0.25">
      <c r="A391" s="64">
        <v>41290</v>
      </c>
      <c r="B391" s="14" t="s">
        <v>4</v>
      </c>
      <c r="C391" s="4">
        <v>5</v>
      </c>
      <c r="D391" s="180">
        <v>2.5</v>
      </c>
      <c r="F391" s="180">
        <v>72</v>
      </c>
      <c r="G391" s="4">
        <f t="shared" si="76"/>
        <v>795.77470000000005</v>
      </c>
      <c r="H391" s="6">
        <f t="shared" si="74"/>
        <v>1.6286016316209486</v>
      </c>
      <c r="I391" s="21">
        <f t="shared" si="79"/>
        <v>1295.999974822671</v>
      </c>
      <c r="J391" s="34">
        <f t="shared" si="81"/>
        <v>4.9087385212340522E-4</v>
      </c>
      <c r="K391" s="34">
        <f t="shared" si="77"/>
        <v>0.39062499241134718</v>
      </c>
      <c r="L391" s="69">
        <f t="shared" ref="L391:L454" si="87">0.17758*(D391^2.299)</f>
        <v>1.4596815933666829</v>
      </c>
      <c r="M391" s="69">
        <f t="shared" si="78"/>
        <v>1.1615776820568942</v>
      </c>
      <c r="N391" s="69">
        <f t="shared" si="82"/>
        <v>3.7393815404049149</v>
      </c>
      <c r="O391" s="69">
        <f t="shared" si="80"/>
        <v>2.9757052235012593</v>
      </c>
      <c r="P391" s="69">
        <f t="shared" si="83"/>
        <v>4.1372829055581537</v>
      </c>
      <c r="Q391" s="6">
        <f t="shared" si="84"/>
        <v>0.55755728738730914</v>
      </c>
      <c r="R391" s="6">
        <f t="shared" si="85"/>
        <v>1.1605250371654912</v>
      </c>
      <c r="S391" s="6">
        <f t="shared" si="86"/>
        <v>1.7180823245528003</v>
      </c>
    </row>
    <row r="392" spans="1:19" x14ac:dyDescent="0.25">
      <c r="A392" s="64">
        <v>41290</v>
      </c>
      <c r="B392" s="14" t="s">
        <v>4</v>
      </c>
      <c r="C392" s="4">
        <v>5</v>
      </c>
      <c r="D392" s="180">
        <v>4</v>
      </c>
      <c r="F392" s="180">
        <v>130</v>
      </c>
      <c r="G392" s="4">
        <f t="shared" si="76"/>
        <v>64.961200000000005</v>
      </c>
      <c r="H392" s="6">
        <f t="shared" si="74"/>
        <v>5.3092915845667505</v>
      </c>
      <c r="I392" s="21">
        <f t="shared" si="79"/>
        <v>344.89795248335764</v>
      </c>
      <c r="J392" s="34">
        <f t="shared" si="81"/>
        <v>1.2566370614359172E-3</v>
      </c>
      <c r="K392" s="34">
        <f t="shared" si="77"/>
        <v>8.1632651475350912E-2</v>
      </c>
      <c r="L392" s="69">
        <f t="shared" si="87"/>
        <v>4.3006091215286046</v>
      </c>
      <c r="M392" s="69">
        <f t="shared" si="78"/>
        <v>0.27937272926544404</v>
      </c>
      <c r="N392" s="69">
        <f t="shared" si="82"/>
        <v>6.4806737611278331</v>
      </c>
      <c r="O392" s="69">
        <f t="shared" si="80"/>
        <v>0.42099234433137744</v>
      </c>
      <c r="P392" s="69">
        <f t="shared" si="83"/>
        <v>0.70036507359682143</v>
      </c>
      <c r="Q392" s="6">
        <f t="shared" si="84"/>
        <v>0.13409891004741314</v>
      </c>
      <c r="R392" s="6">
        <f t="shared" si="85"/>
        <v>0.16418701428923721</v>
      </c>
      <c r="S392" s="6">
        <f t="shared" si="86"/>
        <v>0.29828592433665035</v>
      </c>
    </row>
    <row r="393" spans="1:19" x14ac:dyDescent="0.25">
      <c r="A393" s="64">
        <v>41290</v>
      </c>
      <c r="B393" s="14" t="s">
        <v>4</v>
      </c>
      <c r="C393" s="4">
        <v>5</v>
      </c>
      <c r="D393" s="180">
        <v>1</v>
      </c>
      <c r="F393" s="180">
        <v>20</v>
      </c>
      <c r="G393" s="4">
        <f t="shared" si="76"/>
        <v>795.77470000000005</v>
      </c>
      <c r="H393" s="6">
        <f t="shared" si="74"/>
        <v>0.12566370614359174</v>
      </c>
      <c r="I393" s="21">
        <f t="shared" si="79"/>
        <v>99.999998057304879</v>
      </c>
      <c r="J393" s="34">
        <f t="shared" si="81"/>
        <v>7.8539816339744827E-5</v>
      </c>
      <c r="K393" s="34">
        <f t="shared" si="77"/>
        <v>6.2499998785815539E-2</v>
      </c>
      <c r="L393" s="69">
        <f t="shared" si="87"/>
        <v>0.17757999999999999</v>
      </c>
      <c r="M393" s="69">
        <f t="shared" si="78"/>
        <v>0.141313671226</v>
      </c>
      <c r="N393" s="69">
        <f t="shared" si="82"/>
        <v>1.28</v>
      </c>
      <c r="O393" s="69">
        <f t="shared" si="80"/>
        <v>1.0185916160000001</v>
      </c>
      <c r="P393" s="69">
        <f t="shared" si="83"/>
        <v>1.1599052872260001</v>
      </c>
      <c r="Q393" s="6">
        <f t="shared" si="84"/>
        <v>6.7830562188479993E-2</v>
      </c>
      <c r="R393" s="6">
        <f t="shared" si="85"/>
        <v>0.39725073024000007</v>
      </c>
      <c r="S393" s="6">
        <f t="shared" si="86"/>
        <v>0.46508129242848006</v>
      </c>
    </row>
    <row r="394" spans="1:19" x14ac:dyDescent="0.25">
      <c r="A394" s="64">
        <v>41290</v>
      </c>
      <c r="B394" s="14" t="s">
        <v>4</v>
      </c>
      <c r="C394" s="4">
        <v>5</v>
      </c>
      <c r="D394" s="180">
        <v>1</v>
      </c>
      <c r="F394" s="180">
        <v>18</v>
      </c>
      <c r="G394" s="4">
        <f t="shared" si="76"/>
        <v>795.77470000000005</v>
      </c>
      <c r="H394" s="6">
        <f t="shared" si="74"/>
        <v>0.10178760197630929</v>
      </c>
      <c r="I394" s="21">
        <f t="shared" si="79"/>
        <v>80.999998426416937</v>
      </c>
      <c r="J394" s="34">
        <f t="shared" si="81"/>
        <v>7.8539816339744827E-5</v>
      </c>
      <c r="K394" s="34">
        <f t="shared" si="77"/>
        <v>6.2499998785815539E-2</v>
      </c>
      <c r="L394" s="69">
        <f t="shared" si="87"/>
        <v>0.17757999999999999</v>
      </c>
      <c r="M394" s="69">
        <f t="shared" si="78"/>
        <v>0.141313671226</v>
      </c>
      <c r="N394" s="69">
        <f t="shared" si="82"/>
        <v>1.28</v>
      </c>
      <c r="O394" s="69">
        <f t="shared" si="80"/>
        <v>1.0185916160000001</v>
      </c>
      <c r="P394" s="69">
        <f t="shared" si="83"/>
        <v>1.1599052872260001</v>
      </c>
      <c r="Q394" s="6">
        <f t="shared" si="84"/>
        <v>6.7830562188479993E-2</v>
      </c>
      <c r="R394" s="6">
        <f t="shared" si="85"/>
        <v>0.39725073024000007</v>
      </c>
      <c r="S394" s="6">
        <f t="shared" si="86"/>
        <v>0.46508129242848006</v>
      </c>
    </row>
    <row r="395" spans="1:19" x14ac:dyDescent="0.25">
      <c r="A395" s="64">
        <v>41290</v>
      </c>
      <c r="B395" s="14" t="s">
        <v>4</v>
      </c>
      <c r="C395" s="4">
        <v>5</v>
      </c>
      <c r="D395" s="180">
        <v>0.25</v>
      </c>
      <c r="F395" s="180">
        <v>25</v>
      </c>
      <c r="G395" s="4">
        <f t="shared" si="76"/>
        <v>795.77470000000005</v>
      </c>
      <c r="H395" s="6">
        <f t="shared" si="74"/>
        <v>0.19634954084936207</v>
      </c>
      <c r="I395" s="21">
        <f t="shared" si="79"/>
        <v>156.24999696453887</v>
      </c>
      <c r="J395" s="34">
        <f t="shared" si="81"/>
        <v>4.9087385212340517E-6</v>
      </c>
      <c r="K395" s="34">
        <f t="shared" si="77"/>
        <v>3.9062499241134712E-3</v>
      </c>
      <c r="L395" s="69">
        <f t="shared" si="87"/>
        <v>7.3326023148998359E-3</v>
      </c>
      <c r="M395" s="69">
        <f t="shared" si="78"/>
        <v>5.835099407358723E-3</v>
      </c>
      <c r="N395" s="69">
        <f t="shared" si="82"/>
        <v>0.25281321979628074</v>
      </c>
      <c r="O395" s="69">
        <f t="shared" si="80"/>
        <v>0.2011823641394194</v>
      </c>
      <c r="P395" s="69">
        <f t="shared" si="83"/>
        <v>0.20701746354677811</v>
      </c>
      <c r="Q395" s="6">
        <f t="shared" si="84"/>
        <v>2.8008477155321869E-3</v>
      </c>
      <c r="R395" s="6">
        <f t="shared" si="85"/>
        <v>7.8461122014373566E-2</v>
      </c>
      <c r="S395" s="6">
        <f t="shared" si="86"/>
        <v>8.126196972990575E-2</v>
      </c>
    </row>
    <row r="396" spans="1:19" x14ac:dyDescent="0.25">
      <c r="A396" s="64">
        <v>41290</v>
      </c>
      <c r="B396" s="14" t="s">
        <v>4</v>
      </c>
      <c r="C396" s="4">
        <v>5</v>
      </c>
      <c r="D396" s="180">
        <v>3</v>
      </c>
      <c r="F396" s="180">
        <v>56</v>
      </c>
      <c r="G396" s="4">
        <f t="shared" si="76"/>
        <v>64.961200000000005</v>
      </c>
      <c r="H396" s="6">
        <f t="shared" si="74"/>
        <v>0.98520345616575922</v>
      </c>
      <c r="I396" s="21">
        <f t="shared" si="79"/>
        <v>63.999998756675126</v>
      </c>
      <c r="J396" s="34">
        <f t="shared" si="81"/>
        <v>7.0685834705770342E-4</v>
      </c>
      <c r="K396" s="34">
        <f t="shared" si="77"/>
        <v>4.5918366454884889E-2</v>
      </c>
      <c r="L396" s="69">
        <f t="shared" si="87"/>
        <v>2.219707841442716</v>
      </c>
      <c r="M396" s="69">
        <f t="shared" si="78"/>
        <v>0.14419488502952857</v>
      </c>
      <c r="N396" s="69">
        <f t="shared" si="82"/>
        <v>4.6285167281146418</v>
      </c>
      <c r="O396" s="69">
        <f t="shared" si="80"/>
        <v>0.3006740008784009</v>
      </c>
      <c r="P396" s="69">
        <f t="shared" si="83"/>
        <v>0.4448688859079295</v>
      </c>
      <c r="Q396" s="6">
        <f t="shared" si="84"/>
        <v>6.9213544814173716E-2</v>
      </c>
      <c r="R396" s="6">
        <f t="shared" si="85"/>
        <v>0.11726286034257635</v>
      </c>
      <c r="S396" s="6">
        <f t="shared" si="86"/>
        <v>0.18647640515675007</v>
      </c>
    </row>
    <row r="397" spans="1:19" x14ac:dyDescent="0.25">
      <c r="A397" s="64">
        <v>41290</v>
      </c>
      <c r="B397" s="14" t="s">
        <v>4</v>
      </c>
      <c r="C397" s="4">
        <v>5</v>
      </c>
      <c r="D397" s="180">
        <v>0.75</v>
      </c>
      <c r="F397" s="180">
        <v>18</v>
      </c>
      <c r="G397" s="4">
        <f t="shared" si="76"/>
        <v>795.77470000000005</v>
      </c>
      <c r="H397" s="6">
        <f t="shared" si="74"/>
        <v>0.10178760197630929</v>
      </c>
      <c r="I397" s="21">
        <f t="shared" si="79"/>
        <v>80.999998426416937</v>
      </c>
      <c r="J397" s="34">
        <f t="shared" si="81"/>
        <v>4.4178646691106464E-5</v>
      </c>
      <c r="K397" s="34">
        <f t="shared" si="77"/>
        <v>3.5156249317021243E-2</v>
      </c>
      <c r="L397" s="69">
        <f t="shared" si="87"/>
        <v>9.1655788132470856E-2</v>
      </c>
      <c r="M397" s="69">
        <f t="shared" si="78"/>
        <v>7.2937357304380557E-2</v>
      </c>
      <c r="N397" s="69">
        <f t="shared" si="82"/>
        <v>0.91417985696531945</v>
      </c>
      <c r="O397" s="69">
        <f t="shared" si="80"/>
        <v>0.72748120142262007</v>
      </c>
      <c r="P397" s="69">
        <f t="shared" si="83"/>
        <v>0.80041855872700063</v>
      </c>
      <c r="Q397" s="6">
        <f t="shared" si="84"/>
        <v>3.5009931506102668E-2</v>
      </c>
      <c r="R397" s="6">
        <f t="shared" si="85"/>
        <v>0.28371766855482183</v>
      </c>
      <c r="S397" s="6">
        <f t="shared" si="86"/>
        <v>0.31872760006092449</v>
      </c>
    </row>
    <row r="398" spans="1:19" x14ac:dyDescent="0.25">
      <c r="A398" s="64">
        <v>41290</v>
      </c>
      <c r="B398" s="14" t="s">
        <v>4</v>
      </c>
      <c r="C398" s="4">
        <v>5</v>
      </c>
      <c r="D398" s="180">
        <v>1</v>
      </c>
      <c r="F398" s="180">
        <v>10</v>
      </c>
      <c r="G398" s="4">
        <f t="shared" si="76"/>
        <v>795.77470000000005</v>
      </c>
      <c r="H398" s="6">
        <f t="shared" si="74"/>
        <v>3.1415926535897934E-2</v>
      </c>
      <c r="I398" s="21">
        <f t="shared" si="79"/>
        <v>24.99999951432622</v>
      </c>
      <c r="J398" s="34">
        <f t="shared" si="81"/>
        <v>7.8539816339744827E-5</v>
      </c>
      <c r="K398" s="34">
        <f t="shared" si="77"/>
        <v>6.2499998785815539E-2</v>
      </c>
      <c r="L398" s="69">
        <f t="shared" si="87"/>
        <v>0.17757999999999999</v>
      </c>
      <c r="M398" s="69">
        <f t="shared" si="78"/>
        <v>0.141313671226</v>
      </c>
      <c r="N398" s="69">
        <f t="shared" si="82"/>
        <v>1.28</v>
      </c>
      <c r="O398" s="69">
        <f t="shared" si="80"/>
        <v>1.0185916160000001</v>
      </c>
      <c r="P398" s="69">
        <f t="shared" si="83"/>
        <v>1.1599052872260001</v>
      </c>
      <c r="Q398" s="6">
        <f t="shared" si="84"/>
        <v>6.7830562188479993E-2</v>
      </c>
      <c r="R398" s="6">
        <f t="shared" si="85"/>
        <v>0.39725073024000007</v>
      </c>
      <c r="S398" s="6">
        <f t="shared" si="86"/>
        <v>0.46508129242848006</v>
      </c>
    </row>
    <row r="399" spans="1:19" x14ac:dyDescent="0.25">
      <c r="A399" s="64">
        <v>41290</v>
      </c>
      <c r="B399" s="14" t="s">
        <v>4</v>
      </c>
      <c r="C399" s="4">
        <v>5</v>
      </c>
      <c r="D399" s="180">
        <v>0.75</v>
      </c>
      <c r="F399" s="180">
        <v>15</v>
      </c>
      <c r="G399" s="4">
        <f t="shared" si="76"/>
        <v>795.77470000000005</v>
      </c>
      <c r="H399" s="6">
        <f t="shared" si="74"/>
        <v>7.0685834705770348E-2</v>
      </c>
      <c r="I399" s="21">
        <f t="shared" si="79"/>
        <v>56.249998907233987</v>
      </c>
      <c r="J399" s="34">
        <f t="shared" si="81"/>
        <v>4.4178646691106464E-5</v>
      </c>
      <c r="K399" s="34">
        <f t="shared" si="77"/>
        <v>3.5156249317021243E-2</v>
      </c>
      <c r="L399" s="69">
        <f t="shared" si="87"/>
        <v>9.1655788132470856E-2</v>
      </c>
      <c r="M399" s="69">
        <f t="shared" si="78"/>
        <v>7.2937357304380557E-2</v>
      </c>
      <c r="N399" s="69">
        <f t="shared" si="82"/>
        <v>0.91417985696531945</v>
      </c>
      <c r="O399" s="69">
        <f t="shared" si="80"/>
        <v>0.72748120142262007</v>
      </c>
      <c r="P399" s="69">
        <f t="shared" si="83"/>
        <v>0.80041855872700063</v>
      </c>
      <c r="Q399" s="6">
        <f t="shared" si="84"/>
        <v>3.5009931506102668E-2</v>
      </c>
      <c r="R399" s="6">
        <f t="shared" si="85"/>
        <v>0.28371766855482183</v>
      </c>
      <c r="S399" s="6">
        <f t="shared" si="86"/>
        <v>0.31872760006092449</v>
      </c>
    </row>
    <row r="400" spans="1:19" x14ac:dyDescent="0.25">
      <c r="A400" s="64">
        <v>41290</v>
      </c>
      <c r="B400" s="14" t="s">
        <v>4</v>
      </c>
      <c r="C400" s="4">
        <v>5</v>
      </c>
      <c r="D400" s="180">
        <v>3.5</v>
      </c>
      <c r="F400" s="180">
        <v>73</v>
      </c>
      <c r="G400" s="4">
        <f t="shared" si="76"/>
        <v>64.961200000000005</v>
      </c>
      <c r="H400" s="6">
        <f t="shared" si="74"/>
        <v>1.6741547250980005</v>
      </c>
      <c r="I400" s="21">
        <f t="shared" si="79"/>
        <v>108.75509992803623</v>
      </c>
      <c r="J400" s="34">
        <f t="shared" si="81"/>
        <v>9.6211275016187424E-4</v>
      </c>
      <c r="K400" s="34">
        <f t="shared" si="77"/>
        <v>6.2499998785815553E-2</v>
      </c>
      <c r="L400" s="69">
        <f t="shared" si="87"/>
        <v>3.1637815247608514</v>
      </c>
      <c r="M400" s="69">
        <f t="shared" si="78"/>
        <v>0.20552304438629462</v>
      </c>
      <c r="N400" s="69">
        <f t="shared" si="82"/>
        <v>5.5433152983182508</v>
      </c>
      <c r="O400" s="69">
        <f t="shared" si="80"/>
        <v>0.3601004137571116</v>
      </c>
      <c r="P400" s="69">
        <f t="shared" si="83"/>
        <v>0.5656234581434062</v>
      </c>
      <c r="Q400" s="6">
        <f t="shared" si="84"/>
        <v>9.8651061305421409E-2</v>
      </c>
      <c r="R400" s="6">
        <f t="shared" si="85"/>
        <v>0.14043916136527354</v>
      </c>
      <c r="S400" s="6">
        <f t="shared" si="86"/>
        <v>0.23909022267069496</v>
      </c>
    </row>
    <row r="401" spans="1:19" x14ac:dyDescent="0.25">
      <c r="A401" s="64">
        <v>41290</v>
      </c>
      <c r="B401" s="14" t="s">
        <v>4</v>
      </c>
      <c r="C401" s="4">
        <v>5</v>
      </c>
      <c r="D401" s="180">
        <v>1.5</v>
      </c>
      <c r="F401" s="180">
        <v>55</v>
      </c>
      <c r="G401" s="4">
        <f t="shared" si="76"/>
        <v>795.77470000000005</v>
      </c>
      <c r="H401" s="6">
        <f t="shared" ref="H401:H464" si="88">((+F401/100)^2)*PI()</f>
        <v>0.9503317777109126</v>
      </c>
      <c r="I401" s="21">
        <f t="shared" ref="I401:I432" si="89">IF(D401&lt;3,795.7747*H401,64.9612*H401)</f>
        <v>756.2499853083682</v>
      </c>
      <c r="J401" s="34">
        <f t="shared" si="81"/>
        <v>1.7671458676442585E-4</v>
      </c>
      <c r="K401" s="34">
        <f t="shared" si="77"/>
        <v>0.14062499726808497</v>
      </c>
      <c r="L401" s="69">
        <f t="shared" si="87"/>
        <v>0.45105329134289407</v>
      </c>
      <c r="M401" s="69">
        <f t="shared" si="78"/>
        <v>0.35893679760240416</v>
      </c>
      <c r="N401" s="69">
        <f t="shared" si="82"/>
        <v>2.0570116092208695</v>
      </c>
      <c r="O401" s="69">
        <f t="shared" si="80"/>
        <v>1.6369177962242547</v>
      </c>
      <c r="P401" s="69">
        <f t="shared" si="83"/>
        <v>1.995854593826659</v>
      </c>
      <c r="Q401" s="6">
        <f t="shared" si="84"/>
        <v>0.17228966284915398</v>
      </c>
      <c r="R401" s="6">
        <f t="shared" si="85"/>
        <v>0.63839794052745935</v>
      </c>
      <c r="S401" s="6">
        <f t="shared" si="86"/>
        <v>0.81068760337661327</v>
      </c>
    </row>
    <row r="402" spans="1:19" x14ac:dyDescent="0.25">
      <c r="A402" s="64">
        <v>41290</v>
      </c>
      <c r="B402" s="14" t="s">
        <v>4</v>
      </c>
      <c r="C402" s="4">
        <v>5</v>
      </c>
      <c r="D402" s="180">
        <v>3</v>
      </c>
      <c r="F402" s="180">
        <v>50</v>
      </c>
      <c r="G402" s="4">
        <f t="shared" si="76"/>
        <v>64.961200000000005</v>
      </c>
      <c r="H402" s="6">
        <f t="shared" si="88"/>
        <v>0.78539816339744828</v>
      </c>
      <c r="I402" s="21">
        <f t="shared" si="89"/>
        <v>51.020407172094323</v>
      </c>
      <c r="J402" s="34">
        <f t="shared" si="81"/>
        <v>7.0685834705770342E-4</v>
      </c>
      <c r="K402" s="34">
        <f t="shared" si="77"/>
        <v>4.5918366454884889E-2</v>
      </c>
      <c r="L402" s="69">
        <f t="shared" si="87"/>
        <v>2.219707841442716</v>
      </c>
      <c r="M402" s="69">
        <f t="shared" si="78"/>
        <v>0.14419488502952857</v>
      </c>
      <c r="N402" s="69">
        <f t="shared" si="82"/>
        <v>4.6285167281146418</v>
      </c>
      <c r="O402" s="69">
        <f t="shared" si="80"/>
        <v>0.3006740008784009</v>
      </c>
      <c r="P402" s="69">
        <f t="shared" si="83"/>
        <v>0.4448688859079295</v>
      </c>
      <c r="Q402" s="6">
        <f t="shared" si="84"/>
        <v>6.9213544814173716E-2</v>
      </c>
      <c r="R402" s="6">
        <f t="shared" si="85"/>
        <v>0.11726286034257635</v>
      </c>
      <c r="S402" s="6">
        <f t="shared" si="86"/>
        <v>0.18647640515675007</v>
      </c>
    </row>
    <row r="403" spans="1:19" x14ac:dyDescent="0.25">
      <c r="A403" s="64">
        <v>41290</v>
      </c>
      <c r="B403" s="14" t="s">
        <v>4</v>
      </c>
      <c r="C403" s="4">
        <v>5</v>
      </c>
      <c r="D403" s="180">
        <v>4</v>
      </c>
      <c r="F403" s="180">
        <v>53</v>
      </c>
      <c r="G403" s="4">
        <f t="shared" ref="G403:G466" si="90">IF(D403&lt;3,795.7747,64.9612)</f>
        <v>64.961200000000005</v>
      </c>
      <c r="H403" s="6">
        <f t="shared" si="88"/>
        <v>0.88247337639337298</v>
      </c>
      <c r="I403" s="21">
        <f t="shared" si="89"/>
        <v>57.326529498565186</v>
      </c>
      <c r="J403" s="34">
        <f t="shared" si="81"/>
        <v>1.2566370614359172E-3</v>
      </c>
      <c r="K403" s="34">
        <f t="shared" ref="K403:K466" si="91">IF(D403&lt;3,795.7747*J403,64.9612*J403)</f>
        <v>8.1632651475350912E-2</v>
      </c>
      <c r="L403" s="69">
        <f t="shared" si="87"/>
        <v>4.3006091215286046</v>
      </c>
      <c r="M403" s="69">
        <f t="shared" si="78"/>
        <v>0.27937272926544404</v>
      </c>
      <c r="N403" s="69">
        <f t="shared" si="82"/>
        <v>6.4806737611278331</v>
      </c>
      <c r="O403" s="69">
        <f t="shared" si="80"/>
        <v>0.42099234433137744</v>
      </c>
      <c r="P403" s="69">
        <f t="shared" si="83"/>
        <v>0.70036507359682143</v>
      </c>
      <c r="Q403" s="6">
        <f t="shared" si="84"/>
        <v>0.13409891004741314</v>
      </c>
      <c r="R403" s="6">
        <f t="shared" si="85"/>
        <v>0.16418701428923721</v>
      </c>
      <c r="S403" s="6">
        <f t="shared" si="86"/>
        <v>0.29828592433665035</v>
      </c>
    </row>
    <row r="404" spans="1:19" x14ac:dyDescent="0.25">
      <c r="A404" s="64">
        <v>41290</v>
      </c>
      <c r="B404" s="14" t="s">
        <v>4</v>
      </c>
      <c r="C404" s="4">
        <v>5</v>
      </c>
      <c r="D404" s="180">
        <v>0.5</v>
      </c>
      <c r="F404" s="180">
        <v>20</v>
      </c>
      <c r="G404" s="4">
        <f t="shared" si="90"/>
        <v>795.77470000000005</v>
      </c>
      <c r="H404" s="6">
        <f t="shared" si="88"/>
        <v>0.12566370614359174</v>
      </c>
      <c r="I404" s="21">
        <f t="shared" si="89"/>
        <v>99.999998057304879</v>
      </c>
      <c r="J404" s="34">
        <f t="shared" si="81"/>
        <v>1.9634954084936207E-5</v>
      </c>
      <c r="K404" s="34">
        <f t="shared" si="91"/>
        <v>1.5624999696453885E-2</v>
      </c>
      <c r="L404" s="69">
        <f t="shared" si="87"/>
        <v>3.6084948650093887E-2</v>
      </c>
      <c r="M404" s="69">
        <f t="shared" si="78"/>
        <v>2.8715489186543871E-2</v>
      </c>
      <c r="N404" s="69">
        <f t="shared" si="82"/>
        <v>0.56885931594660488</v>
      </c>
      <c r="O404" s="69">
        <f t="shared" si="80"/>
        <v>0.45268385148961476</v>
      </c>
      <c r="P404" s="69">
        <f t="shared" si="83"/>
        <v>0.48139934067615864</v>
      </c>
      <c r="Q404" s="6">
        <f t="shared" si="84"/>
        <v>1.3783434809541058E-2</v>
      </c>
      <c r="R404" s="6">
        <f t="shared" si="85"/>
        <v>0.17654670208094977</v>
      </c>
      <c r="S404" s="6">
        <f t="shared" si="86"/>
        <v>0.19033013689049083</v>
      </c>
    </row>
    <row r="405" spans="1:19" x14ac:dyDescent="0.25">
      <c r="A405" s="64">
        <v>41290</v>
      </c>
      <c r="B405" s="14" t="s">
        <v>4</v>
      </c>
      <c r="C405" s="4">
        <v>5</v>
      </c>
      <c r="D405" s="180">
        <v>3.5</v>
      </c>
      <c r="F405" s="180">
        <v>50</v>
      </c>
      <c r="G405" s="4">
        <f t="shared" si="90"/>
        <v>64.961200000000005</v>
      </c>
      <c r="H405" s="6">
        <f t="shared" si="88"/>
        <v>0.78539816339744828</v>
      </c>
      <c r="I405" s="21">
        <f t="shared" si="89"/>
        <v>51.020407172094323</v>
      </c>
      <c r="J405" s="34">
        <f t="shared" si="81"/>
        <v>9.6211275016187424E-4</v>
      </c>
      <c r="K405" s="34">
        <f t="shared" si="91"/>
        <v>6.2499998785815553E-2</v>
      </c>
      <c r="L405" s="69">
        <f t="shared" si="87"/>
        <v>3.1637815247608514</v>
      </c>
      <c r="M405" s="69">
        <f t="shared" si="78"/>
        <v>0.20552304438629462</v>
      </c>
      <c r="N405" s="69">
        <f t="shared" si="82"/>
        <v>5.5433152983182508</v>
      </c>
      <c r="O405" s="69">
        <f t="shared" si="80"/>
        <v>0.3601004137571116</v>
      </c>
      <c r="P405" s="69">
        <f t="shared" si="83"/>
        <v>0.5656234581434062</v>
      </c>
      <c r="Q405" s="6">
        <f t="shared" si="84"/>
        <v>9.8651061305421409E-2</v>
      </c>
      <c r="R405" s="6">
        <f t="shared" si="85"/>
        <v>0.14043916136527354</v>
      </c>
      <c r="S405" s="6">
        <f t="shared" si="86"/>
        <v>0.23909022267069496</v>
      </c>
    </row>
    <row r="406" spans="1:19" x14ac:dyDescent="0.25">
      <c r="A406" s="64">
        <v>41290</v>
      </c>
      <c r="B406" s="14" t="s">
        <v>4</v>
      </c>
      <c r="C406" s="4">
        <v>5</v>
      </c>
      <c r="D406" s="180">
        <v>1</v>
      </c>
      <c r="F406" s="180">
        <v>31</v>
      </c>
      <c r="G406" s="4">
        <f t="shared" si="90"/>
        <v>795.77470000000005</v>
      </c>
      <c r="H406" s="6">
        <f t="shared" si="88"/>
        <v>0.30190705400997914</v>
      </c>
      <c r="I406" s="21">
        <f t="shared" si="89"/>
        <v>240.24999533267496</v>
      </c>
      <c r="J406" s="34">
        <f t="shared" si="81"/>
        <v>7.8539816339744827E-5</v>
      </c>
      <c r="K406" s="34">
        <f t="shared" si="91"/>
        <v>6.2499998785815539E-2</v>
      </c>
      <c r="L406" s="69">
        <f t="shared" si="87"/>
        <v>0.17757999999999999</v>
      </c>
      <c r="M406" s="69">
        <f t="shared" si="78"/>
        <v>0.141313671226</v>
      </c>
      <c r="N406" s="69">
        <f t="shared" si="82"/>
        <v>1.28</v>
      </c>
      <c r="O406" s="69">
        <f t="shared" si="80"/>
        <v>1.0185916160000001</v>
      </c>
      <c r="P406" s="69">
        <f t="shared" si="83"/>
        <v>1.1599052872260001</v>
      </c>
      <c r="Q406" s="6">
        <f t="shared" si="84"/>
        <v>6.7830562188479993E-2</v>
      </c>
      <c r="R406" s="6">
        <f t="shared" si="85"/>
        <v>0.39725073024000007</v>
      </c>
      <c r="S406" s="6">
        <f t="shared" si="86"/>
        <v>0.46508129242848006</v>
      </c>
    </row>
    <row r="407" spans="1:19" x14ac:dyDescent="0.25">
      <c r="A407" s="64">
        <v>41290</v>
      </c>
      <c r="B407" s="14" t="s">
        <v>4</v>
      </c>
      <c r="C407" s="4">
        <v>5</v>
      </c>
      <c r="D407" s="180">
        <v>2.5</v>
      </c>
      <c r="F407" s="180">
        <v>65</v>
      </c>
      <c r="G407" s="4">
        <f t="shared" si="90"/>
        <v>795.77470000000005</v>
      </c>
      <c r="H407" s="6">
        <f t="shared" si="88"/>
        <v>1.3273228961416876</v>
      </c>
      <c r="I407" s="21">
        <f t="shared" si="89"/>
        <v>1056.2499794802827</v>
      </c>
      <c r="J407" s="34">
        <f t="shared" si="81"/>
        <v>4.9087385212340522E-4</v>
      </c>
      <c r="K407" s="34">
        <f t="shared" si="91"/>
        <v>0.39062499241134718</v>
      </c>
      <c r="L407" s="69">
        <f t="shared" si="87"/>
        <v>1.4596815933666829</v>
      </c>
      <c r="M407" s="69">
        <f t="shared" si="78"/>
        <v>1.1615776820568942</v>
      </c>
      <c r="N407" s="69">
        <f t="shared" si="82"/>
        <v>3.7393815404049149</v>
      </c>
      <c r="O407" s="69">
        <f t="shared" si="80"/>
        <v>2.9757052235012593</v>
      </c>
      <c r="P407" s="69">
        <f t="shared" si="83"/>
        <v>4.1372829055581537</v>
      </c>
      <c r="Q407" s="6">
        <f t="shared" si="84"/>
        <v>0.55755728738730914</v>
      </c>
      <c r="R407" s="6">
        <f t="shared" si="85"/>
        <v>1.1605250371654912</v>
      </c>
      <c r="S407" s="6">
        <f t="shared" si="86"/>
        <v>1.7180823245528003</v>
      </c>
    </row>
    <row r="408" spans="1:19" x14ac:dyDescent="0.25">
      <c r="A408" s="64">
        <v>41290</v>
      </c>
      <c r="B408" s="14" t="s">
        <v>4</v>
      </c>
      <c r="C408" s="4">
        <v>5</v>
      </c>
      <c r="D408" s="180">
        <v>2</v>
      </c>
      <c r="F408" s="180">
        <v>40</v>
      </c>
      <c r="G408" s="4">
        <f t="shared" si="90"/>
        <v>795.77470000000005</v>
      </c>
      <c r="H408" s="6">
        <f t="shared" si="88"/>
        <v>0.50265482457436694</v>
      </c>
      <c r="I408" s="21">
        <f t="shared" si="89"/>
        <v>399.99999222921952</v>
      </c>
      <c r="J408" s="34">
        <f t="shared" si="81"/>
        <v>3.1415926535897931E-4</v>
      </c>
      <c r="K408" s="34">
        <f t="shared" si="91"/>
        <v>0.24999999514326215</v>
      </c>
      <c r="L408" s="69">
        <f t="shared" si="87"/>
        <v>0.87390054800363282</v>
      </c>
      <c r="M408" s="69">
        <f t="shared" si="78"/>
        <v>0.69542794641742656</v>
      </c>
      <c r="N408" s="69">
        <f t="shared" si="82"/>
        <v>2.880149720803352</v>
      </c>
      <c r="O408" s="69">
        <f t="shared" si="80"/>
        <v>2.2919502800273714</v>
      </c>
      <c r="P408" s="69">
        <f t="shared" si="83"/>
        <v>2.9873782264447981</v>
      </c>
      <c r="Q408" s="6">
        <f t="shared" si="84"/>
        <v>0.33380541428036475</v>
      </c>
      <c r="R408" s="6">
        <f t="shared" si="85"/>
        <v>0.89386060921067489</v>
      </c>
      <c r="S408" s="6">
        <f t="shared" si="86"/>
        <v>1.2276660234910397</v>
      </c>
    </row>
    <row r="409" spans="1:19" x14ac:dyDescent="0.25">
      <c r="A409" s="64">
        <v>41290</v>
      </c>
      <c r="B409" s="14" t="s">
        <v>4</v>
      </c>
      <c r="C409" s="4">
        <v>5</v>
      </c>
      <c r="D409" s="180">
        <v>4</v>
      </c>
      <c r="F409" s="180">
        <v>57</v>
      </c>
      <c r="G409" s="4">
        <f t="shared" si="90"/>
        <v>64.961200000000005</v>
      </c>
      <c r="H409" s="6">
        <f t="shared" si="88"/>
        <v>1.0207034531513237</v>
      </c>
      <c r="I409" s="21">
        <f t="shared" si="89"/>
        <v>66.306121160853777</v>
      </c>
      <c r="J409" s="34">
        <f t="shared" si="81"/>
        <v>1.2566370614359172E-3</v>
      </c>
      <c r="K409" s="34">
        <f t="shared" si="91"/>
        <v>8.1632651475350912E-2</v>
      </c>
      <c r="L409" s="69">
        <f t="shared" si="87"/>
        <v>4.3006091215286046</v>
      </c>
      <c r="M409" s="69">
        <f t="shared" si="78"/>
        <v>0.27937272926544404</v>
      </c>
      <c r="N409" s="69">
        <f t="shared" si="82"/>
        <v>6.4806737611278331</v>
      </c>
      <c r="O409" s="69">
        <f t="shared" si="80"/>
        <v>0.42099234433137744</v>
      </c>
      <c r="P409" s="69">
        <f t="shared" si="83"/>
        <v>0.70036507359682143</v>
      </c>
      <c r="Q409" s="6">
        <f t="shared" si="84"/>
        <v>0.13409891004741314</v>
      </c>
      <c r="R409" s="6">
        <f t="shared" si="85"/>
        <v>0.16418701428923721</v>
      </c>
      <c r="S409" s="6">
        <f t="shared" si="86"/>
        <v>0.29828592433665035</v>
      </c>
    </row>
    <row r="410" spans="1:19" x14ac:dyDescent="0.25">
      <c r="A410" s="64">
        <v>41290</v>
      </c>
      <c r="B410" s="14" t="s">
        <v>4</v>
      </c>
      <c r="C410" s="4">
        <v>5</v>
      </c>
      <c r="D410" s="180">
        <v>3</v>
      </c>
      <c r="F410" s="180">
        <v>31</v>
      </c>
      <c r="G410" s="4">
        <f t="shared" si="90"/>
        <v>64.961200000000005</v>
      </c>
      <c r="H410" s="6">
        <f t="shared" si="88"/>
        <v>0.30190705400997914</v>
      </c>
      <c r="I410" s="21">
        <f t="shared" si="89"/>
        <v>19.612244516953059</v>
      </c>
      <c r="J410" s="34">
        <f t="shared" si="81"/>
        <v>7.0685834705770342E-4</v>
      </c>
      <c r="K410" s="34">
        <f t="shared" si="91"/>
        <v>4.5918366454884889E-2</v>
      </c>
      <c r="L410" s="69">
        <f t="shared" si="87"/>
        <v>2.219707841442716</v>
      </c>
      <c r="M410" s="69">
        <f t="shared" si="78"/>
        <v>0.14419488502952857</v>
      </c>
      <c r="N410" s="69">
        <f t="shared" si="82"/>
        <v>4.6285167281146418</v>
      </c>
      <c r="O410" s="69">
        <f t="shared" si="80"/>
        <v>0.3006740008784009</v>
      </c>
      <c r="P410" s="69">
        <f t="shared" si="83"/>
        <v>0.4448688859079295</v>
      </c>
      <c r="Q410" s="6">
        <f t="shared" si="84"/>
        <v>6.9213544814173716E-2</v>
      </c>
      <c r="R410" s="6">
        <f t="shared" si="85"/>
        <v>0.11726286034257635</v>
      </c>
      <c r="S410" s="6">
        <f t="shared" si="86"/>
        <v>0.18647640515675007</v>
      </c>
    </row>
    <row r="411" spans="1:19" x14ac:dyDescent="0.25">
      <c r="A411" s="64">
        <v>41290</v>
      </c>
      <c r="B411" s="14" t="s">
        <v>4</v>
      </c>
      <c r="C411" s="4">
        <v>5</v>
      </c>
      <c r="D411" s="180">
        <v>4</v>
      </c>
      <c r="F411" s="180">
        <v>54</v>
      </c>
      <c r="G411" s="4">
        <f t="shared" si="90"/>
        <v>64.961200000000005</v>
      </c>
      <c r="H411" s="6">
        <f t="shared" si="88"/>
        <v>0.91608841778678374</v>
      </c>
      <c r="I411" s="21">
        <f t="shared" si="89"/>
        <v>59.51020292553082</v>
      </c>
      <c r="J411" s="34">
        <f t="shared" si="81"/>
        <v>1.2566370614359172E-3</v>
      </c>
      <c r="K411" s="34">
        <f t="shared" si="91"/>
        <v>8.1632651475350912E-2</v>
      </c>
      <c r="L411" s="69">
        <f t="shared" si="87"/>
        <v>4.3006091215286046</v>
      </c>
      <c r="M411" s="69">
        <f t="shared" si="78"/>
        <v>0.27937272926544404</v>
      </c>
      <c r="N411" s="69">
        <f t="shared" si="82"/>
        <v>6.4806737611278331</v>
      </c>
      <c r="O411" s="69">
        <f t="shared" si="80"/>
        <v>0.42099234433137744</v>
      </c>
      <c r="P411" s="69">
        <f t="shared" si="83"/>
        <v>0.70036507359682143</v>
      </c>
      <c r="Q411" s="6">
        <f t="shared" si="84"/>
        <v>0.13409891004741314</v>
      </c>
      <c r="R411" s="6">
        <f t="shared" si="85"/>
        <v>0.16418701428923721</v>
      </c>
      <c r="S411" s="6">
        <f t="shared" si="86"/>
        <v>0.29828592433665035</v>
      </c>
    </row>
    <row r="412" spans="1:19" x14ac:dyDescent="0.25">
      <c r="A412" s="64">
        <v>41290</v>
      </c>
      <c r="B412" s="14" t="s">
        <v>4</v>
      </c>
      <c r="C412" s="4">
        <v>5</v>
      </c>
      <c r="D412" s="180">
        <v>1.5</v>
      </c>
      <c r="F412" s="180">
        <v>30</v>
      </c>
      <c r="G412" s="4">
        <f t="shared" si="90"/>
        <v>795.77470000000005</v>
      </c>
      <c r="H412" s="6">
        <f t="shared" si="88"/>
        <v>0.28274333882308139</v>
      </c>
      <c r="I412" s="21">
        <f t="shared" si="89"/>
        <v>224.99999562893595</v>
      </c>
      <c r="J412" s="34">
        <f t="shared" si="81"/>
        <v>1.7671458676442585E-4</v>
      </c>
      <c r="K412" s="34">
        <f t="shared" si="91"/>
        <v>0.14062499726808497</v>
      </c>
      <c r="L412" s="69">
        <f t="shared" si="87"/>
        <v>0.45105329134289407</v>
      </c>
      <c r="M412" s="69">
        <f t="shared" si="78"/>
        <v>0.35893679760240416</v>
      </c>
      <c r="N412" s="69">
        <f t="shared" si="82"/>
        <v>2.0570116092208695</v>
      </c>
      <c r="O412" s="69">
        <f t="shared" si="80"/>
        <v>1.6369177962242547</v>
      </c>
      <c r="P412" s="69">
        <f t="shared" si="83"/>
        <v>1.995854593826659</v>
      </c>
      <c r="Q412" s="6">
        <f t="shared" si="84"/>
        <v>0.17228966284915398</v>
      </c>
      <c r="R412" s="6">
        <f t="shared" si="85"/>
        <v>0.63839794052745935</v>
      </c>
      <c r="S412" s="6">
        <f t="shared" si="86"/>
        <v>0.81068760337661327</v>
      </c>
    </row>
    <row r="413" spans="1:19" x14ac:dyDescent="0.25">
      <c r="A413" s="64">
        <v>41290</v>
      </c>
      <c r="B413" s="14" t="s">
        <v>4</v>
      </c>
      <c r="C413" s="4">
        <v>5</v>
      </c>
      <c r="D413" s="180">
        <v>2.5</v>
      </c>
      <c r="F413" s="180">
        <v>35</v>
      </c>
      <c r="G413" s="4">
        <f t="shared" si="90"/>
        <v>795.77470000000005</v>
      </c>
      <c r="H413" s="6">
        <f t="shared" si="88"/>
        <v>0.38484510006474959</v>
      </c>
      <c r="I413" s="21">
        <f t="shared" si="89"/>
        <v>306.24999405049613</v>
      </c>
      <c r="J413" s="34">
        <f t="shared" si="81"/>
        <v>4.9087385212340522E-4</v>
      </c>
      <c r="K413" s="34">
        <f t="shared" si="91"/>
        <v>0.39062499241134718</v>
      </c>
      <c r="L413" s="69">
        <f t="shared" si="87"/>
        <v>1.4596815933666829</v>
      </c>
      <c r="M413" s="69">
        <f t="shared" si="78"/>
        <v>1.1615776820568942</v>
      </c>
      <c r="N413" s="69">
        <f t="shared" si="82"/>
        <v>3.7393815404049149</v>
      </c>
      <c r="O413" s="69">
        <f t="shared" si="80"/>
        <v>2.9757052235012593</v>
      </c>
      <c r="P413" s="69">
        <f t="shared" si="83"/>
        <v>4.1372829055581537</v>
      </c>
      <c r="Q413" s="6">
        <f t="shared" si="84"/>
        <v>0.55755728738730914</v>
      </c>
      <c r="R413" s="6">
        <f t="shared" si="85"/>
        <v>1.1605250371654912</v>
      </c>
      <c r="S413" s="6">
        <f t="shared" si="86"/>
        <v>1.7180823245528003</v>
      </c>
    </row>
    <row r="414" spans="1:19" x14ac:dyDescent="0.25">
      <c r="A414" s="64">
        <v>41290</v>
      </c>
      <c r="B414" s="14" t="s">
        <v>4</v>
      </c>
      <c r="C414" s="4">
        <v>5</v>
      </c>
      <c r="D414" s="180">
        <v>1</v>
      </c>
      <c r="F414" s="180">
        <v>49</v>
      </c>
      <c r="G414" s="4">
        <f t="shared" si="90"/>
        <v>795.77470000000005</v>
      </c>
      <c r="H414" s="6">
        <f t="shared" si="88"/>
        <v>0.75429639612690924</v>
      </c>
      <c r="I414" s="21">
        <f t="shared" si="89"/>
        <v>600.24998833897246</v>
      </c>
      <c r="J414" s="34">
        <f t="shared" si="81"/>
        <v>7.8539816339744827E-5</v>
      </c>
      <c r="K414" s="34">
        <f t="shared" si="91"/>
        <v>6.2499998785815539E-2</v>
      </c>
      <c r="L414" s="69">
        <f t="shared" si="87"/>
        <v>0.17757999999999999</v>
      </c>
      <c r="M414" s="69">
        <f t="shared" si="78"/>
        <v>0.141313671226</v>
      </c>
      <c r="N414" s="69">
        <f t="shared" si="82"/>
        <v>1.28</v>
      </c>
      <c r="O414" s="69">
        <f t="shared" si="80"/>
        <v>1.0185916160000001</v>
      </c>
      <c r="P414" s="69">
        <f t="shared" si="83"/>
        <v>1.1599052872260001</v>
      </c>
      <c r="Q414" s="6">
        <f t="shared" si="84"/>
        <v>6.7830562188479993E-2</v>
      </c>
      <c r="R414" s="6">
        <f t="shared" si="85"/>
        <v>0.39725073024000007</v>
      </c>
      <c r="S414" s="6">
        <f t="shared" si="86"/>
        <v>0.46508129242848006</v>
      </c>
    </row>
    <row r="415" spans="1:19" x14ac:dyDescent="0.25">
      <c r="A415" s="64">
        <v>41290</v>
      </c>
      <c r="B415" s="14" t="s">
        <v>4</v>
      </c>
      <c r="C415" s="4">
        <v>5</v>
      </c>
      <c r="D415" s="180">
        <v>3.5</v>
      </c>
      <c r="F415" s="180">
        <v>74</v>
      </c>
      <c r="G415" s="4">
        <f t="shared" si="90"/>
        <v>64.961200000000005</v>
      </c>
      <c r="H415" s="6">
        <f t="shared" si="88"/>
        <v>1.7203361371057706</v>
      </c>
      <c r="I415" s="21">
        <f t="shared" si="89"/>
        <v>111.7550998697554</v>
      </c>
      <c r="J415" s="34">
        <f t="shared" si="81"/>
        <v>9.6211275016187424E-4</v>
      </c>
      <c r="K415" s="34">
        <f t="shared" si="91"/>
        <v>6.2499998785815553E-2</v>
      </c>
      <c r="L415" s="69">
        <f t="shared" si="87"/>
        <v>3.1637815247608514</v>
      </c>
      <c r="M415" s="69">
        <f t="shared" si="78"/>
        <v>0.20552304438629462</v>
      </c>
      <c r="N415" s="69">
        <f t="shared" si="82"/>
        <v>5.5433152983182508</v>
      </c>
      <c r="O415" s="69">
        <f t="shared" si="80"/>
        <v>0.3601004137571116</v>
      </c>
      <c r="P415" s="69">
        <f t="shared" si="83"/>
        <v>0.5656234581434062</v>
      </c>
      <c r="Q415" s="6">
        <f t="shared" si="84"/>
        <v>9.8651061305421409E-2</v>
      </c>
      <c r="R415" s="6">
        <f t="shared" si="85"/>
        <v>0.14043916136527354</v>
      </c>
      <c r="S415" s="6">
        <f t="shared" si="86"/>
        <v>0.23909022267069496</v>
      </c>
    </row>
    <row r="416" spans="1:19" x14ac:dyDescent="0.25">
      <c r="A416" s="64">
        <v>41290</v>
      </c>
      <c r="B416" s="14" t="s">
        <v>4</v>
      </c>
      <c r="C416" s="4">
        <v>5</v>
      </c>
      <c r="D416" s="180">
        <v>0.5</v>
      </c>
      <c r="F416" s="180">
        <v>39</v>
      </c>
      <c r="G416" s="4">
        <f t="shared" si="90"/>
        <v>795.77470000000005</v>
      </c>
      <c r="H416" s="6">
        <f t="shared" si="88"/>
        <v>0.4778362426110076</v>
      </c>
      <c r="I416" s="21">
        <f t="shared" si="89"/>
        <v>380.24999261290179</v>
      </c>
      <c r="J416" s="34">
        <f t="shared" si="81"/>
        <v>1.9634954084936207E-5</v>
      </c>
      <c r="K416" s="34">
        <f t="shared" si="91"/>
        <v>1.5624999696453885E-2</v>
      </c>
      <c r="L416" s="69">
        <f t="shared" si="87"/>
        <v>3.6084948650093887E-2</v>
      </c>
      <c r="M416" s="69">
        <f t="shared" si="78"/>
        <v>2.8715489186543871E-2</v>
      </c>
      <c r="N416" s="69">
        <f t="shared" si="82"/>
        <v>0.56885931594660488</v>
      </c>
      <c r="O416" s="69">
        <f t="shared" si="80"/>
        <v>0.45268385148961476</v>
      </c>
      <c r="P416" s="69">
        <f t="shared" si="83"/>
        <v>0.48139934067615864</v>
      </c>
      <c r="Q416" s="6">
        <f t="shared" si="84"/>
        <v>1.3783434809541058E-2</v>
      </c>
      <c r="R416" s="6">
        <f t="shared" si="85"/>
        <v>0.17654670208094977</v>
      </c>
      <c r="S416" s="6">
        <f t="shared" si="86"/>
        <v>0.19033013689049083</v>
      </c>
    </row>
    <row r="417" spans="1:19" x14ac:dyDescent="0.25">
      <c r="A417" s="64">
        <v>41290</v>
      </c>
      <c r="B417" s="14" t="s">
        <v>4</v>
      </c>
      <c r="C417" s="4">
        <v>5</v>
      </c>
      <c r="D417" s="180">
        <v>3.5</v>
      </c>
      <c r="F417" s="180">
        <v>40</v>
      </c>
      <c r="G417" s="4">
        <f t="shared" si="90"/>
        <v>64.961200000000005</v>
      </c>
      <c r="H417" s="6">
        <f t="shared" si="88"/>
        <v>0.50265482457436694</v>
      </c>
      <c r="I417" s="21">
        <f t="shared" si="89"/>
        <v>32.65306059014037</v>
      </c>
      <c r="J417" s="34">
        <f t="shared" si="81"/>
        <v>9.6211275016187424E-4</v>
      </c>
      <c r="K417" s="34">
        <f t="shared" si="91"/>
        <v>6.2499998785815553E-2</v>
      </c>
      <c r="L417" s="69">
        <f t="shared" si="87"/>
        <v>3.1637815247608514</v>
      </c>
      <c r="M417" s="69">
        <f t="shared" ref="M417:M480" si="92">IF(D417&lt;3,795.7747*L417*0.001,64.9612*L417*0.001)</f>
        <v>0.20552304438629462</v>
      </c>
      <c r="N417" s="69">
        <f t="shared" si="82"/>
        <v>5.5433152983182508</v>
      </c>
      <c r="O417" s="69">
        <f t="shared" si="80"/>
        <v>0.3601004137571116</v>
      </c>
      <c r="P417" s="69">
        <f t="shared" si="83"/>
        <v>0.5656234581434062</v>
      </c>
      <c r="Q417" s="6">
        <f t="shared" si="84"/>
        <v>9.8651061305421409E-2</v>
      </c>
      <c r="R417" s="6">
        <f t="shared" si="85"/>
        <v>0.14043916136527354</v>
      </c>
      <c r="S417" s="6">
        <f t="shared" si="86"/>
        <v>0.23909022267069496</v>
      </c>
    </row>
    <row r="418" spans="1:19" x14ac:dyDescent="0.25">
      <c r="A418" s="64">
        <v>41290</v>
      </c>
      <c r="B418" s="14" t="s">
        <v>4</v>
      </c>
      <c r="C418" s="4">
        <v>5</v>
      </c>
      <c r="D418" s="180">
        <v>1.5</v>
      </c>
      <c r="F418" s="180">
        <v>66</v>
      </c>
      <c r="G418" s="4">
        <f t="shared" si="90"/>
        <v>795.77470000000005</v>
      </c>
      <c r="H418" s="6">
        <f t="shared" si="88"/>
        <v>1.3684777599037141</v>
      </c>
      <c r="I418" s="21">
        <f t="shared" si="89"/>
        <v>1088.9999788440502</v>
      </c>
      <c r="J418" s="34">
        <f t="shared" si="81"/>
        <v>1.7671458676442585E-4</v>
      </c>
      <c r="K418" s="34">
        <f t="shared" si="91"/>
        <v>0.14062499726808497</v>
      </c>
      <c r="L418" s="69">
        <f t="shared" si="87"/>
        <v>0.45105329134289407</v>
      </c>
      <c r="M418" s="69">
        <f t="shared" si="92"/>
        <v>0.35893679760240416</v>
      </c>
      <c r="N418" s="69">
        <f t="shared" si="82"/>
        <v>2.0570116092208695</v>
      </c>
      <c r="O418" s="69">
        <f t="shared" si="80"/>
        <v>1.6369177962242547</v>
      </c>
      <c r="P418" s="69">
        <f t="shared" si="83"/>
        <v>1.995854593826659</v>
      </c>
      <c r="Q418" s="6">
        <f t="shared" si="84"/>
        <v>0.17228966284915398</v>
      </c>
      <c r="R418" s="6">
        <f t="shared" si="85"/>
        <v>0.63839794052745935</v>
      </c>
      <c r="S418" s="6">
        <f t="shared" si="86"/>
        <v>0.81068760337661327</v>
      </c>
    </row>
    <row r="419" spans="1:19" x14ac:dyDescent="0.25">
      <c r="A419" s="64">
        <v>41290</v>
      </c>
      <c r="B419" s="14" t="s">
        <v>4</v>
      </c>
      <c r="C419" s="4">
        <v>5</v>
      </c>
      <c r="D419" s="180">
        <v>3.5</v>
      </c>
      <c r="F419" s="180">
        <v>55</v>
      </c>
      <c r="G419" s="4">
        <f t="shared" si="90"/>
        <v>64.961200000000005</v>
      </c>
      <c r="H419" s="6">
        <f t="shared" si="88"/>
        <v>0.9503317777109126</v>
      </c>
      <c r="I419" s="21">
        <f t="shared" si="89"/>
        <v>61.73469267823414</v>
      </c>
      <c r="J419" s="34">
        <f t="shared" si="81"/>
        <v>9.6211275016187424E-4</v>
      </c>
      <c r="K419" s="34">
        <f t="shared" si="91"/>
        <v>6.2499998785815553E-2</v>
      </c>
      <c r="L419" s="69">
        <f t="shared" si="87"/>
        <v>3.1637815247608514</v>
      </c>
      <c r="M419" s="69">
        <f t="shared" si="92"/>
        <v>0.20552304438629462</v>
      </c>
      <c r="N419" s="69">
        <f t="shared" si="82"/>
        <v>5.5433152983182508</v>
      </c>
      <c r="O419" s="69">
        <f t="shared" si="80"/>
        <v>0.3601004137571116</v>
      </c>
      <c r="P419" s="69">
        <f t="shared" si="83"/>
        <v>0.5656234581434062</v>
      </c>
      <c r="Q419" s="6">
        <f t="shared" si="84"/>
        <v>9.8651061305421409E-2</v>
      </c>
      <c r="R419" s="6">
        <f t="shared" si="85"/>
        <v>0.14043916136527354</v>
      </c>
      <c r="S419" s="6">
        <f t="shared" si="86"/>
        <v>0.23909022267069496</v>
      </c>
    </row>
    <row r="420" spans="1:19" x14ac:dyDescent="0.25">
      <c r="A420" s="64">
        <v>41290</v>
      </c>
      <c r="B420" s="14" t="s">
        <v>4</v>
      </c>
      <c r="C420" s="4">
        <v>5</v>
      </c>
      <c r="D420" s="180">
        <v>4</v>
      </c>
      <c r="F420" s="180">
        <v>66</v>
      </c>
      <c r="G420" s="4">
        <f t="shared" si="90"/>
        <v>64.961200000000005</v>
      </c>
      <c r="H420" s="6">
        <f t="shared" si="88"/>
        <v>1.3684777599037141</v>
      </c>
      <c r="I420" s="21">
        <f t="shared" si="89"/>
        <v>88.897957456657167</v>
      </c>
      <c r="J420" s="34">
        <f t="shared" si="81"/>
        <v>1.2566370614359172E-3</v>
      </c>
      <c r="K420" s="34">
        <f t="shared" si="91"/>
        <v>8.1632651475350912E-2</v>
      </c>
      <c r="L420" s="69">
        <f t="shared" si="87"/>
        <v>4.3006091215286046</v>
      </c>
      <c r="M420" s="69">
        <f t="shared" si="92"/>
        <v>0.27937272926544404</v>
      </c>
      <c r="N420" s="69">
        <f t="shared" si="82"/>
        <v>6.4806737611278331</v>
      </c>
      <c r="O420" s="69">
        <f t="shared" si="80"/>
        <v>0.42099234433137744</v>
      </c>
      <c r="P420" s="69">
        <f t="shared" si="83"/>
        <v>0.70036507359682143</v>
      </c>
      <c r="Q420" s="6">
        <f t="shared" si="84"/>
        <v>0.13409891004741314</v>
      </c>
      <c r="R420" s="6">
        <f t="shared" si="85"/>
        <v>0.16418701428923721</v>
      </c>
      <c r="S420" s="6">
        <f t="shared" si="86"/>
        <v>0.29828592433665035</v>
      </c>
    </row>
    <row r="421" spans="1:19" x14ac:dyDescent="0.25">
      <c r="A421" s="64">
        <v>41290</v>
      </c>
      <c r="B421" s="14" t="s">
        <v>4</v>
      </c>
      <c r="C421" s="4">
        <v>5</v>
      </c>
      <c r="D421" s="180">
        <v>3.2</v>
      </c>
      <c r="F421" s="180">
        <v>51</v>
      </c>
      <c r="G421" s="4">
        <f t="shared" si="90"/>
        <v>64.961200000000005</v>
      </c>
      <c r="H421" s="6">
        <f t="shared" si="88"/>
        <v>0.81712824919870519</v>
      </c>
      <c r="I421" s="21">
        <f t="shared" si="89"/>
        <v>53.081631621846931</v>
      </c>
      <c r="J421" s="34">
        <f t="shared" si="81"/>
        <v>8.0424771931898698E-4</v>
      </c>
      <c r="K421" s="34">
        <f t="shared" si="91"/>
        <v>5.2244896944224579E-2</v>
      </c>
      <c r="L421" s="69">
        <f t="shared" si="87"/>
        <v>2.57474279673893</v>
      </c>
      <c r="M421" s="69">
        <f t="shared" si="92"/>
        <v>0.16725838176751701</v>
      </c>
      <c r="N421" s="69">
        <f t="shared" si="82"/>
        <v>4.9915502127950244</v>
      </c>
      <c r="O421" s="69">
        <f t="shared" si="80"/>
        <v>0.32425709168342021</v>
      </c>
      <c r="P421" s="69">
        <f t="shared" si="83"/>
        <v>0.49151547345093721</v>
      </c>
      <c r="Q421" s="6">
        <f t="shared" si="84"/>
        <v>8.0284023248408165E-2</v>
      </c>
      <c r="R421" s="6">
        <f t="shared" si="85"/>
        <v>0.12646026575653388</v>
      </c>
      <c r="S421" s="6">
        <f t="shared" si="86"/>
        <v>0.20674428900494204</v>
      </c>
    </row>
    <row r="422" spans="1:19" x14ac:dyDescent="0.25">
      <c r="A422" s="64">
        <v>41290</v>
      </c>
      <c r="B422" s="14" t="s">
        <v>4</v>
      </c>
      <c r="C422" s="4">
        <v>5</v>
      </c>
      <c r="D422" s="180">
        <v>3.5</v>
      </c>
      <c r="F422" s="180">
        <v>53</v>
      </c>
      <c r="G422" s="4">
        <f t="shared" si="90"/>
        <v>64.961200000000005</v>
      </c>
      <c r="H422" s="6">
        <f t="shared" si="88"/>
        <v>0.88247337639337298</v>
      </c>
      <c r="I422" s="21">
        <f t="shared" si="89"/>
        <v>57.326529498565186</v>
      </c>
      <c r="J422" s="34">
        <f t="shared" si="81"/>
        <v>9.6211275016187424E-4</v>
      </c>
      <c r="K422" s="34">
        <f t="shared" si="91"/>
        <v>6.2499998785815553E-2</v>
      </c>
      <c r="L422" s="69">
        <f t="shared" si="87"/>
        <v>3.1637815247608514</v>
      </c>
      <c r="M422" s="69">
        <f t="shared" si="92"/>
        <v>0.20552304438629462</v>
      </c>
      <c r="N422" s="69">
        <f t="shared" si="82"/>
        <v>5.5433152983182508</v>
      </c>
      <c r="O422" s="69">
        <f t="shared" si="80"/>
        <v>0.3601004137571116</v>
      </c>
      <c r="P422" s="69">
        <f t="shared" si="83"/>
        <v>0.5656234581434062</v>
      </c>
      <c r="Q422" s="6">
        <f t="shared" si="84"/>
        <v>9.8651061305421409E-2</v>
      </c>
      <c r="R422" s="6">
        <f t="shared" si="85"/>
        <v>0.14043916136527354</v>
      </c>
      <c r="S422" s="6">
        <f t="shared" si="86"/>
        <v>0.23909022267069496</v>
      </c>
    </row>
    <row r="423" spans="1:19" x14ac:dyDescent="0.25">
      <c r="A423" s="64">
        <v>41290</v>
      </c>
      <c r="B423" s="14" t="s">
        <v>4</v>
      </c>
      <c r="C423" s="4">
        <v>5</v>
      </c>
      <c r="D423" s="180">
        <v>4</v>
      </c>
      <c r="F423" s="180">
        <v>62</v>
      </c>
      <c r="G423" s="4">
        <f t="shared" si="90"/>
        <v>64.961200000000005</v>
      </c>
      <c r="H423" s="6">
        <f t="shared" si="88"/>
        <v>1.2076282160399165</v>
      </c>
      <c r="I423" s="21">
        <f t="shared" si="89"/>
        <v>78.448978067812234</v>
      </c>
      <c r="J423" s="34">
        <f t="shared" si="81"/>
        <v>1.2566370614359172E-3</v>
      </c>
      <c r="K423" s="34">
        <f t="shared" si="91"/>
        <v>8.1632651475350912E-2</v>
      </c>
      <c r="L423" s="69">
        <f t="shared" si="87"/>
        <v>4.3006091215286046</v>
      </c>
      <c r="M423" s="69">
        <f t="shared" si="92"/>
        <v>0.27937272926544404</v>
      </c>
      <c r="N423" s="69">
        <f t="shared" si="82"/>
        <v>6.4806737611278331</v>
      </c>
      <c r="O423" s="69">
        <f t="shared" si="80"/>
        <v>0.42099234433137744</v>
      </c>
      <c r="P423" s="69">
        <f t="shared" si="83"/>
        <v>0.70036507359682143</v>
      </c>
      <c r="Q423" s="6">
        <f t="shared" si="84"/>
        <v>0.13409891004741314</v>
      </c>
      <c r="R423" s="6">
        <f t="shared" si="85"/>
        <v>0.16418701428923721</v>
      </c>
      <c r="S423" s="6">
        <f t="shared" si="86"/>
        <v>0.29828592433665035</v>
      </c>
    </row>
    <row r="424" spans="1:19" x14ac:dyDescent="0.25">
      <c r="A424" s="64">
        <v>41290</v>
      </c>
      <c r="B424" s="14" t="s">
        <v>4</v>
      </c>
      <c r="C424" s="4">
        <v>5</v>
      </c>
      <c r="D424" s="180">
        <v>3</v>
      </c>
      <c r="F424" s="180">
        <v>43</v>
      </c>
      <c r="G424" s="4">
        <f t="shared" si="90"/>
        <v>64.961200000000005</v>
      </c>
      <c r="H424" s="6">
        <f t="shared" si="88"/>
        <v>0.58088048164875272</v>
      </c>
      <c r="I424" s="21">
        <f t="shared" si="89"/>
        <v>37.734693144480957</v>
      </c>
      <c r="J424" s="34">
        <f t="shared" si="81"/>
        <v>7.0685834705770342E-4</v>
      </c>
      <c r="K424" s="34">
        <f t="shared" si="91"/>
        <v>4.5918366454884889E-2</v>
      </c>
      <c r="L424" s="69">
        <f t="shared" si="87"/>
        <v>2.219707841442716</v>
      </c>
      <c r="M424" s="69">
        <f t="shared" si="92"/>
        <v>0.14419488502952857</v>
      </c>
      <c r="N424" s="69">
        <f t="shared" si="82"/>
        <v>4.6285167281146418</v>
      </c>
      <c r="O424" s="69">
        <f t="shared" si="80"/>
        <v>0.3006740008784009</v>
      </c>
      <c r="P424" s="69">
        <f t="shared" si="83"/>
        <v>0.4448688859079295</v>
      </c>
      <c r="Q424" s="6">
        <f t="shared" si="84"/>
        <v>6.9213544814173716E-2</v>
      </c>
      <c r="R424" s="6">
        <f t="shared" si="85"/>
        <v>0.11726286034257635</v>
      </c>
      <c r="S424" s="6">
        <f t="shared" si="86"/>
        <v>0.18647640515675007</v>
      </c>
    </row>
    <row r="425" spans="1:19" x14ac:dyDescent="0.25">
      <c r="A425" s="64">
        <v>41290</v>
      </c>
      <c r="B425" s="14" t="s">
        <v>4</v>
      </c>
      <c r="C425" s="4">
        <v>5</v>
      </c>
      <c r="D425" s="180">
        <v>5</v>
      </c>
      <c r="F425" s="180">
        <v>90</v>
      </c>
      <c r="G425" s="4">
        <f t="shared" si="90"/>
        <v>64.961200000000005</v>
      </c>
      <c r="H425" s="6">
        <f t="shared" si="88"/>
        <v>2.5446900494077327</v>
      </c>
      <c r="I425" s="21">
        <f t="shared" si="89"/>
        <v>165.30611923758562</v>
      </c>
      <c r="J425" s="34">
        <f t="shared" si="81"/>
        <v>1.9634954084936209E-3</v>
      </c>
      <c r="K425" s="34">
        <f t="shared" si="91"/>
        <v>0.12755101793023582</v>
      </c>
      <c r="L425" s="69">
        <f t="shared" si="87"/>
        <v>7.1833345216463531</v>
      </c>
      <c r="M425" s="69">
        <f t="shared" si="92"/>
        <v>0.46663803052757313</v>
      </c>
      <c r="N425" s="69">
        <f t="shared" si="82"/>
        <v>8.4140458590425169</v>
      </c>
      <c r="O425" s="69">
        <f t="shared" si="80"/>
        <v>0.54658651585843276</v>
      </c>
      <c r="P425" s="69">
        <f t="shared" si="83"/>
        <v>1.0132245463860059</v>
      </c>
      <c r="Q425" s="6">
        <f t="shared" si="84"/>
        <v>0.2239862546532351</v>
      </c>
      <c r="R425" s="6">
        <f t="shared" si="85"/>
        <v>0.21316874118478879</v>
      </c>
      <c r="S425" s="6">
        <f t="shared" si="86"/>
        <v>0.43715499583802386</v>
      </c>
    </row>
    <row r="426" spans="1:19" x14ac:dyDescent="0.25">
      <c r="A426" s="64">
        <v>41290</v>
      </c>
      <c r="B426" s="14" t="s">
        <v>4</v>
      </c>
      <c r="C426" s="4">
        <v>5</v>
      </c>
      <c r="D426" s="180">
        <v>3.5</v>
      </c>
      <c r="F426" s="180">
        <v>113</v>
      </c>
      <c r="G426" s="4">
        <f t="shared" si="90"/>
        <v>64.961200000000005</v>
      </c>
      <c r="H426" s="6">
        <f t="shared" si="88"/>
        <v>4.0114996593688055</v>
      </c>
      <c r="I426" s="21">
        <f t="shared" si="89"/>
        <v>260.59183167218885</v>
      </c>
      <c r="J426" s="34">
        <f t="shared" si="81"/>
        <v>9.6211275016187424E-4</v>
      </c>
      <c r="K426" s="34">
        <f t="shared" si="91"/>
        <v>6.2499998785815553E-2</v>
      </c>
      <c r="L426" s="69">
        <f t="shared" si="87"/>
        <v>3.1637815247608514</v>
      </c>
      <c r="M426" s="69">
        <f t="shared" si="92"/>
        <v>0.20552304438629462</v>
      </c>
      <c r="N426" s="69">
        <f t="shared" si="82"/>
        <v>5.5433152983182508</v>
      </c>
      <c r="O426" s="69">
        <f t="shared" si="80"/>
        <v>0.3601004137571116</v>
      </c>
      <c r="P426" s="69">
        <f t="shared" si="83"/>
        <v>0.5656234581434062</v>
      </c>
      <c r="Q426" s="6">
        <f t="shared" si="84"/>
        <v>9.8651061305421409E-2</v>
      </c>
      <c r="R426" s="6">
        <f t="shared" si="85"/>
        <v>0.14043916136527354</v>
      </c>
      <c r="S426" s="6">
        <f t="shared" si="86"/>
        <v>0.23909022267069496</v>
      </c>
    </row>
    <row r="427" spans="1:19" x14ac:dyDescent="0.25">
      <c r="A427" s="64">
        <v>41290</v>
      </c>
      <c r="B427" s="14" t="s">
        <v>4</v>
      </c>
      <c r="C427" s="4">
        <v>6</v>
      </c>
      <c r="D427" s="180">
        <v>3</v>
      </c>
      <c r="F427" s="180">
        <v>50</v>
      </c>
      <c r="G427" s="4">
        <f t="shared" si="90"/>
        <v>64.961200000000005</v>
      </c>
      <c r="H427" s="6">
        <f t="shared" si="88"/>
        <v>0.78539816339744828</v>
      </c>
      <c r="I427" s="21">
        <f t="shared" si="89"/>
        <v>51.020407172094323</v>
      </c>
      <c r="J427" s="34">
        <f t="shared" si="81"/>
        <v>7.0685834705770342E-4</v>
      </c>
      <c r="K427" s="34">
        <f t="shared" si="91"/>
        <v>4.5918366454884889E-2</v>
      </c>
      <c r="L427" s="69">
        <f t="shared" si="87"/>
        <v>2.219707841442716</v>
      </c>
      <c r="M427" s="69">
        <f t="shared" si="92"/>
        <v>0.14419488502952857</v>
      </c>
      <c r="N427" s="69">
        <f t="shared" si="82"/>
        <v>4.6285167281146418</v>
      </c>
      <c r="O427" s="69">
        <f t="shared" si="80"/>
        <v>0.3006740008784009</v>
      </c>
      <c r="P427" s="69">
        <f t="shared" si="83"/>
        <v>0.4448688859079295</v>
      </c>
      <c r="Q427" s="6">
        <f t="shared" si="84"/>
        <v>6.9213544814173716E-2</v>
      </c>
      <c r="R427" s="6">
        <f t="shared" si="85"/>
        <v>0.11726286034257635</v>
      </c>
      <c r="S427" s="6">
        <f t="shared" si="86"/>
        <v>0.18647640515675007</v>
      </c>
    </row>
    <row r="428" spans="1:19" x14ac:dyDescent="0.25">
      <c r="A428" s="64">
        <v>41290</v>
      </c>
      <c r="B428" s="14" t="s">
        <v>4</v>
      </c>
      <c r="C428" s="4">
        <v>6</v>
      </c>
      <c r="D428" s="180">
        <v>3.5</v>
      </c>
      <c r="F428" s="180">
        <v>44</v>
      </c>
      <c r="G428" s="4">
        <f t="shared" si="90"/>
        <v>64.961200000000005</v>
      </c>
      <c r="H428" s="6">
        <f t="shared" si="88"/>
        <v>0.60821233773498395</v>
      </c>
      <c r="I428" s="21">
        <f t="shared" si="89"/>
        <v>39.510203314069841</v>
      </c>
      <c r="J428" s="34">
        <f t="shared" si="81"/>
        <v>9.6211275016187424E-4</v>
      </c>
      <c r="K428" s="34">
        <f t="shared" si="91"/>
        <v>6.2499998785815553E-2</v>
      </c>
      <c r="L428" s="69">
        <f t="shared" si="87"/>
        <v>3.1637815247608514</v>
      </c>
      <c r="M428" s="69">
        <f t="shared" si="92"/>
        <v>0.20552304438629462</v>
      </c>
      <c r="N428" s="69">
        <f t="shared" si="82"/>
        <v>5.5433152983182508</v>
      </c>
      <c r="O428" s="69">
        <f t="shared" si="80"/>
        <v>0.3601004137571116</v>
      </c>
      <c r="P428" s="69">
        <f t="shared" si="83"/>
        <v>0.5656234581434062</v>
      </c>
      <c r="Q428" s="6">
        <f t="shared" si="84"/>
        <v>9.8651061305421409E-2</v>
      </c>
      <c r="R428" s="6">
        <f t="shared" si="85"/>
        <v>0.14043916136527354</v>
      </c>
      <c r="S428" s="6">
        <f t="shared" si="86"/>
        <v>0.23909022267069496</v>
      </c>
    </row>
    <row r="429" spans="1:19" x14ac:dyDescent="0.25">
      <c r="A429" s="64">
        <v>41290</v>
      </c>
      <c r="B429" s="14" t="s">
        <v>4</v>
      </c>
      <c r="C429" s="4">
        <v>6</v>
      </c>
      <c r="D429" s="180">
        <v>1</v>
      </c>
      <c r="F429" s="180">
        <v>58</v>
      </c>
      <c r="G429" s="4">
        <f t="shared" si="90"/>
        <v>795.77470000000005</v>
      </c>
      <c r="H429" s="6">
        <f t="shared" si="88"/>
        <v>1.0568317686676063</v>
      </c>
      <c r="I429" s="21">
        <f t="shared" si="89"/>
        <v>840.99998366193381</v>
      </c>
      <c r="J429" s="34">
        <f t="shared" si="81"/>
        <v>7.8539816339744827E-5</v>
      </c>
      <c r="K429" s="34">
        <f t="shared" si="91"/>
        <v>6.2499998785815539E-2</v>
      </c>
      <c r="L429" s="69">
        <f t="shared" si="87"/>
        <v>0.17757999999999999</v>
      </c>
      <c r="M429" s="69">
        <f t="shared" si="92"/>
        <v>0.141313671226</v>
      </c>
      <c r="N429" s="69">
        <f t="shared" si="82"/>
        <v>1.28</v>
      </c>
      <c r="O429" s="69">
        <f t="shared" si="80"/>
        <v>1.0185916160000001</v>
      </c>
      <c r="P429" s="69">
        <f t="shared" si="83"/>
        <v>1.1599052872260001</v>
      </c>
      <c r="Q429" s="6">
        <f t="shared" si="84"/>
        <v>6.7830562188479993E-2</v>
      </c>
      <c r="R429" s="6">
        <f t="shared" si="85"/>
        <v>0.39725073024000007</v>
      </c>
      <c r="S429" s="6">
        <f t="shared" si="86"/>
        <v>0.46508129242848006</v>
      </c>
    </row>
    <row r="430" spans="1:19" x14ac:dyDescent="0.25">
      <c r="A430" s="64">
        <v>41290</v>
      </c>
      <c r="B430" s="14" t="s">
        <v>4</v>
      </c>
      <c r="C430" s="4">
        <v>6</v>
      </c>
      <c r="D430" s="180">
        <v>1</v>
      </c>
      <c r="F430" s="180">
        <v>80</v>
      </c>
      <c r="G430" s="4">
        <f t="shared" si="90"/>
        <v>795.77470000000005</v>
      </c>
      <c r="H430" s="6">
        <f t="shared" si="88"/>
        <v>2.0106192982974678</v>
      </c>
      <c r="I430" s="21">
        <f t="shared" si="89"/>
        <v>1599.9999689168781</v>
      </c>
      <c r="J430" s="34">
        <f t="shared" si="81"/>
        <v>7.8539816339744827E-5</v>
      </c>
      <c r="K430" s="34">
        <f t="shared" si="91"/>
        <v>6.2499998785815539E-2</v>
      </c>
      <c r="L430" s="69">
        <f t="shared" si="87"/>
        <v>0.17757999999999999</v>
      </c>
      <c r="M430" s="69">
        <f t="shared" si="92"/>
        <v>0.141313671226</v>
      </c>
      <c r="N430" s="69">
        <f t="shared" si="82"/>
        <v>1.28</v>
      </c>
      <c r="O430" s="69">
        <f t="shared" si="80"/>
        <v>1.0185916160000001</v>
      </c>
      <c r="P430" s="69">
        <f t="shared" si="83"/>
        <v>1.1599052872260001</v>
      </c>
      <c r="Q430" s="6">
        <f t="shared" si="84"/>
        <v>6.7830562188479993E-2</v>
      </c>
      <c r="R430" s="6">
        <f t="shared" si="85"/>
        <v>0.39725073024000007</v>
      </c>
      <c r="S430" s="6">
        <f t="shared" si="86"/>
        <v>0.46508129242848006</v>
      </c>
    </row>
    <row r="431" spans="1:19" x14ac:dyDescent="0.25">
      <c r="A431" s="64">
        <v>41290</v>
      </c>
      <c r="B431" s="14" t="s">
        <v>4</v>
      </c>
      <c r="C431" s="4">
        <v>6</v>
      </c>
      <c r="D431" s="180">
        <v>2</v>
      </c>
      <c r="F431" s="180">
        <v>56</v>
      </c>
      <c r="G431" s="4">
        <f t="shared" si="90"/>
        <v>795.77470000000005</v>
      </c>
      <c r="H431" s="6">
        <f t="shared" si="88"/>
        <v>0.98520345616575922</v>
      </c>
      <c r="I431" s="21">
        <f t="shared" si="89"/>
        <v>783.99998476927021</v>
      </c>
      <c r="J431" s="34">
        <f t="shared" si="81"/>
        <v>3.1415926535897931E-4</v>
      </c>
      <c r="K431" s="34">
        <f t="shared" si="91"/>
        <v>0.24999999514326215</v>
      </c>
      <c r="L431" s="69">
        <f t="shared" si="87"/>
        <v>0.87390054800363282</v>
      </c>
      <c r="M431" s="69">
        <f t="shared" si="92"/>
        <v>0.69542794641742656</v>
      </c>
      <c r="N431" s="69">
        <f t="shared" si="82"/>
        <v>2.880149720803352</v>
      </c>
      <c r="O431" s="69">
        <f t="shared" si="80"/>
        <v>2.2919502800273714</v>
      </c>
      <c r="P431" s="69">
        <f t="shared" si="83"/>
        <v>2.9873782264447981</v>
      </c>
      <c r="Q431" s="6">
        <f t="shared" si="84"/>
        <v>0.33380541428036475</v>
      </c>
      <c r="R431" s="6">
        <f t="shared" si="85"/>
        <v>0.89386060921067489</v>
      </c>
      <c r="S431" s="6">
        <f t="shared" si="86"/>
        <v>1.2276660234910397</v>
      </c>
    </row>
    <row r="432" spans="1:19" x14ac:dyDescent="0.25">
      <c r="A432" s="64">
        <v>41290</v>
      </c>
      <c r="B432" s="14" t="s">
        <v>4</v>
      </c>
      <c r="C432" s="4">
        <v>6</v>
      </c>
      <c r="D432" s="180">
        <v>3</v>
      </c>
      <c r="F432" s="180">
        <v>40</v>
      </c>
      <c r="G432" s="4">
        <f t="shared" si="90"/>
        <v>64.961200000000005</v>
      </c>
      <c r="H432" s="6">
        <f t="shared" si="88"/>
        <v>0.50265482457436694</v>
      </c>
      <c r="I432" s="21">
        <f t="shared" si="89"/>
        <v>32.65306059014037</v>
      </c>
      <c r="J432" s="34">
        <f t="shared" si="81"/>
        <v>7.0685834705770342E-4</v>
      </c>
      <c r="K432" s="34">
        <f t="shared" si="91"/>
        <v>4.5918366454884889E-2</v>
      </c>
      <c r="L432" s="69">
        <f t="shared" si="87"/>
        <v>2.219707841442716</v>
      </c>
      <c r="M432" s="69">
        <f t="shared" si="92"/>
        <v>0.14419488502952857</v>
      </c>
      <c r="N432" s="69">
        <f t="shared" si="82"/>
        <v>4.6285167281146418</v>
      </c>
      <c r="O432" s="69">
        <f t="shared" si="80"/>
        <v>0.3006740008784009</v>
      </c>
      <c r="P432" s="69">
        <f t="shared" si="83"/>
        <v>0.4448688859079295</v>
      </c>
      <c r="Q432" s="6">
        <f t="shared" si="84"/>
        <v>6.9213544814173716E-2</v>
      </c>
      <c r="R432" s="6">
        <f t="shared" si="85"/>
        <v>0.11726286034257635</v>
      </c>
      <c r="S432" s="6">
        <f t="shared" si="86"/>
        <v>0.18647640515675007</v>
      </c>
    </row>
    <row r="433" spans="1:19" x14ac:dyDescent="0.25">
      <c r="A433" s="64">
        <v>41290</v>
      </c>
      <c r="B433" s="14" t="s">
        <v>4</v>
      </c>
      <c r="C433" s="4">
        <v>6</v>
      </c>
      <c r="D433" s="180">
        <v>3</v>
      </c>
      <c r="F433" s="180">
        <v>35</v>
      </c>
      <c r="G433" s="4">
        <f t="shared" si="90"/>
        <v>64.961200000000005</v>
      </c>
      <c r="H433" s="6">
        <f t="shared" si="88"/>
        <v>0.38484510006474959</v>
      </c>
      <c r="I433" s="21">
        <f t="shared" ref="I433:I464" si="93">IF(D433&lt;3,795.7747*H433,64.9612*H433)</f>
        <v>24.999999514326213</v>
      </c>
      <c r="J433" s="34">
        <f t="shared" si="81"/>
        <v>7.0685834705770342E-4</v>
      </c>
      <c r="K433" s="34">
        <f t="shared" si="91"/>
        <v>4.5918366454884889E-2</v>
      </c>
      <c r="L433" s="69">
        <f t="shared" si="87"/>
        <v>2.219707841442716</v>
      </c>
      <c r="M433" s="69">
        <f t="shared" si="92"/>
        <v>0.14419488502952857</v>
      </c>
      <c r="N433" s="69">
        <f t="shared" si="82"/>
        <v>4.6285167281146418</v>
      </c>
      <c r="O433" s="69">
        <f t="shared" si="80"/>
        <v>0.3006740008784009</v>
      </c>
      <c r="P433" s="69">
        <f t="shared" si="83"/>
        <v>0.4448688859079295</v>
      </c>
      <c r="Q433" s="6">
        <f t="shared" si="84"/>
        <v>6.9213544814173716E-2</v>
      </c>
      <c r="R433" s="6">
        <f t="shared" si="85"/>
        <v>0.11726286034257635</v>
      </c>
      <c r="S433" s="6">
        <f t="shared" si="86"/>
        <v>0.18647640515675007</v>
      </c>
    </row>
    <row r="434" spans="1:19" x14ac:dyDescent="0.25">
      <c r="A434" s="64">
        <v>41290</v>
      </c>
      <c r="B434" s="14" t="s">
        <v>4</v>
      </c>
      <c r="C434" s="4">
        <v>6</v>
      </c>
      <c r="D434" s="180">
        <v>0.75</v>
      </c>
      <c r="F434" s="180">
        <v>20</v>
      </c>
      <c r="G434" s="4">
        <f t="shared" si="90"/>
        <v>795.77470000000005</v>
      </c>
      <c r="H434" s="6">
        <f t="shared" si="88"/>
        <v>0.12566370614359174</v>
      </c>
      <c r="I434" s="21">
        <f t="shared" si="93"/>
        <v>99.999998057304879</v>
      </c>
      <c r="J434" s="34">
        <f t="shared" si="81"/>
        <v>4.4178646691106464E-5</v>
      </c>
      <c r="K434" s="34">
        <f t="shared" si="91"/>
        <v>3.5156249317021243E-2</v>
      </c>
      <c r="L434" s="69">
        <f t="shared" si="87"/>
        <v>9.1655788132470856E-2</v>
      </c>
      <c r="M434" s="69">
        <f t="shared" si="92"/>
        <v>7.2937357304380557E-2</v>
      </c>
      <c r="N434" s="69">
        <f t="shared" si="82"/>
        <v>0.91417985696531945</v>
      </c>
      <c r="O434" s="69">
        <f t="shared" si="80"/>
        <v>0.72748120142262007</v>
      </c>
      <c r="P434" s="69">
        <f t="shared" si="83"/>
        <v>0.80041855872700063</v>
      </c>
      <c r="Q434" s="6">
        <f t="shared" si="84"/>
        <v>3.5009931506102668E-2</v>
      </c>
      <c r="R434" s="6">
        <f t="shared" si="85"/>
        <v>0.28371766855482183</v>
      </c>
      <c r="S434" s="6">
        <f t="shared" si="86"/>
        <v>0.31872760006092449</v>
      </c>
    </row>
    <row r="435" spans="1:19" x14ac:dyDescent="0.25">
      <c r="A435" s="64">
        <v>41290</v>
      </c>
      <c r="B435" s="14" t="s">
        <v>4</v>
      </c>
      <c r="C435" s="4">
        <v>6</v>
      </c>
      <c r="D435" s="180">
        <v>4</v>
      </c>
      <c r="F435" s="180">
        <v>90</v>
      </c>
      <c r="G435" s="4">
        <f t="shared" si="90"/>
        <v>64.961200000000005</v>
      </c>
      <c r="H435" s="6">
        <f t="shared" si="88"/>
        <v>2.5446900494077327</v>
      </c>
      <c r="I435" s="21">
        <f t="shared" si="93"/>
        <v>165.30611923758562</v>
      </c>
      <c r="J435" s="34">
        <f t="shared" si="81"/>
        <v>1.2566370614359172E-3</v>
      </c>
      <c r="K435" s="34">
        <f t="shared" si="91"/>
        <v>8.1632651475350912E-2</v>
      </c>
      <c r="L435" s="69">
        <f t="shared" si="87"/>
        <v>4.3006091215286046</v>
      </c>
      <c r="M435" s="69">
        <f t="shared" si="92"/>
        <v>0.27937272926544404</v>
      </c>
      <c r="N435" s="69">
        <f t="shared" si="82"/>
        <v>6.4806737611278331</v>
      </c>
      <c r="O435" s="69">
        <f t="shared" si="80"/>
        <v>0.42099234433137744</v>
      </c>
      <c r="P435" s="69">
        <f t="shared" si="83"/>
        <v>0.70036507359682143</v>
      </c>
      <c r="Q435" s="6">
        <f t="shared" si="84"/>
        <v>0.13409891004741314</v>
      </c>
      <c r="R435" s="6">
        <f t="shared" si="85"/>
        <v>0.16418701428923721</v>
      </c>
      <c r="S435" s="6">
        <f t="shared" si="86"/>
        <v>0.29828592433665035</v>
      </c>
    </row>
    <row r="436" spans="1:19" x14ac:dyDescent="0.25">
      <c r="A436" s="64">
        <v>41290</v>
      </c>
      <c r="B436" s="14" t="s">
        <v>4</v>
      </c>
      <c r="C436" s="4">
        <v>6</v>
      </c>
      <c r="D436" s="180">
        <v>2.5</v>
      </c>
      <c r="F436" s="180">
        <v>32</v>
      </c>
      <c r="G436" s="4">
        <f t="shared" si="90"/>
        <v>795.77470000000005</v>
      </c>
      <c r="H436" s="6">
        <f t="shared" si="88"/>
        <v>0.32169908772759481</v>
      </c>
      <c r="I436" s="21">
        <f t="shared" si="93"/>
        <v>255.99999502670045</v>
      </c>
      <c r="J436" s="34">
        <f t="shared" si="81"/>
        <v>4.9087385212340522E-4</v>
      </c>
      <c r="K436" s="34">
        <f t="shared" si="91"/>
        <v>0.39062499241134718</v>
      </c>
      <c r="L436" s="69">
        <f t="shared" si="87"/>
        <v>1.4596815933666829</v>
      </c>
      <c r="M436" s="69">
        <f t="shared" si="92"/>
        <v>1.1615776820568942</v>
      </c>
      <c r="N436" s="69">
        <f t="shared" si="82"/>
        <v>3.7393815404049149</v>
      </c>
      <c r="O436" s="69">
        <f t="shared" si="80"/>
        <v>2.9757052235012593</v>
      </c>
      <c r="P436" s="69">
        <f t="shared" si="83"/>
        <v>4.1372829055581537</v>
      </c>
      <c r="Q436" s="6">
        <f t="shared" si="84"/>
        <v>0.55755728738730914</v>
      </c>
      <c r="R436" s="6">
        <f t="shared" si="85"/>
        <v>1.1605250371654912</v>
      </c>
      <c r="S436" s="6">
        <f t="shared" si="86"/>
        <v>1.7180823245528003</v>
      </c>
    </row>
    <row r="437" spans="1:19" x14ac:dyDescent="0.25">
      <c r="A437" s="64">
        <v>41290</v>
      </c>
      <c r="B437" s="14" t="s">
        <v>4</v>
      </c>
      <c r="C437" s="4">
        <v>6</v>
      </c>
      <c r="D437" s="180">
        <v>5</v>
      </c>
      <c r="F437" s="180">
        <v>110</v>
      </c>
      <c r="G437" s="4">
        <f t="shared" si="90"/>
        <v>64.961200000000005</v>
      </c>
      <c r="H437" s="6">
        <f t="shared" si="88"/>
        <v>3.8013271108436504</v>
      </c>
      <c r="I437" s="21">
        <f t="shared" si="93"/>
        <v>246.93877071293656</v>
      </c>
      <c r="J437" s="34">
        <f t="shared" si="81"/>
        <v>1.9634954084936209E-3</v>
      </c>
      <c r="K437" s="34">
        <f t="shared" si="91"/>
        <v>0.12755101793023582</v>
      </c>
      <c r="L437" s="69">
        <f t="shared" si="87"/>
        <v>7.1833345216463531</v>
      </c>
      <c r="M437" s="69">
        <f t="shared" si="92"/>
        <v>0.46663803052757313</v>
      </c>
      <c r="N437" s="69">
        <f t="shared" si="82"/>
        <v>8.4140458590425169</v>
      </c>
      <c r="O437" s="69">
        <f t="shared" si="80"/>
        <v>0.54658651585843276</v>
      </c>
      <c r="P437" s="69">
        <f t="shared" si="83"/>
        <v>1.0132245463860059</v>
      </c>
      <c r="Q437" s="6">
        <f t="shared" si="84"/>
        <v>0.2239862546532351</v>
      </c>
      <c r="R437" s="6">
        <f t="shared" si="85"/>
        <v>0.21316874118478879</v>
      </c>
      <c r="S437" s="6">
        <f t="shared" si="86"/>
        <v>0.43715499583802386</v>
      </c>
    </row>
    <row r="438" spans="1:19" x14ac:dyDescent="0.25">
      <c r="A438" s="64">
        <v>41290</v>
      </c>
      <c r="B438" s="14" t="s">
        <v>4</v>
      </c>
      <c r="C438" s="4">
        <v>6</v>
      </c>
      <c r="D438" s="180">
        <v>1.5</v>
      </c>
      <c r="F438" s="180">
        <v>29</v>
      </c>
      <c r="G438" s="4">
        <f t="shared" si="90"/>
        <v>795.77470000000005</v>
      </c>
      <c r="H438" s="6">
        <f t="shared" si="88"/>
        <v>0.26420794216690158</v>
      </c>
      <c r="I438" s="21">
        <f t="shared" si="93"/>
        <v>210.24999591548345</v>
      </c>
      <c r="J438" s="34">
        <f t="shared" si="81"/>
        <v>1.7671458676442585E-4</v>
      </c>
      <c r="K438" s="34">
        <f t="shared" si="91"/>
        <v>0.14062499726808497</v>
      </c>
      <c r="L438" s="69">
        <f t="shared" si="87"/>
        <v>0.45105329134289407</v>
      </c>
      <c r="M438" s="69">
        <f t="shared" si="92"/>
        <v>0.35893679760240416</v>
      </c>
      <c r="N438" s="69">
        <f t="shared" si="82"/>
        <v>2.0570116092208695</v>
      </c>
      <c r="O438" s="69">
        <f t="shared" si="80"/>
        <v>1.6369177962242547</v>
      </c>
      <c r="P438" s="69">
        <f t="shared" si="83"/>
        <v>1.995854593826659</v>
      </c>
      <c r="Q438" s="6">
        <f t="shared" si="84"/>
        <v>0.17228966284915398</v>
      </c>
      <c r="R438" s="6">
        <f t="shared" si="85"/>
        <v>0.63839794052745935</v>
      </c>
      <c r="S438" s="6">
        <f t="shared" si="86"/>
        <v>0.81068760337661327</v>
      </c>
    </row>
    <row r="439" spans="1:19" x14ac:dyDescent="0.25">
      <c r="A439" s="64">
        <v>41290</v>
      </c>
      <c r="B439" s="14" t="s">
        <v>4</v>
      </c>
      <c r="C439" s="4">
        <v>6</v>
      </c>
      <c r="D439" s="180">
        <v>1</v>
      </c>
      <c r="F439" s="180">
        <v>10</v>
      </c>
      <c r="G439" s="4">
        <f t="shared" si="90"/>
        <v>795.77470000000005</v>
      </c>
      <c r="H439" s="6">
        <f t="shared" si="88"/>
        <v>3.1415926535897934E-2</v>
      </c>
      <c r="I439" s="21">
        <f t="shared" si="93"/>
        <v>24.99999951432622</v>
      </c>
      <c r="J439" s="34">
        <f t="shared" si="81"/>
        <v>7.8539816339744827E-5</v>
      </c>
      <c r="K439" s="34">
        <f t="shared" si="91"/>
        <v>6.2499998785815539E-2</v>
      </c>
      <c r="L439" s="69">
        <f t="shared" si="87"/>
        <v>0.17757999999999999</v>
      </c>
      <c r="M439" s="69">
        <f t="shared" si="92"/>
        <v>0.141313671226</v>
      </c>
      <c r="N439" s="69">
        <f t="shared" si="82"/>
        <v>1.28</v>
      </c>
      <c r="O439" s="69">
        <f t="shared" si="80"/>
        <v>1.0185916160000001</v>
      </c>
      <c r="P439" s="69">
        <f t="shared" si="83"/>
        <v>1.1599052872260001</v>
      </c>
      <c r="Q439" s="6">
        <f t="shared" si="84"/>
        <v>6.7830562188479993E-2</v>
      </c>
      <c r="R439" s="6">
        <f t="shared" si="85"/>
        <v>0.39725073024000007</v>
      </c>
      <c r="S439" s="6">
        <f t="shared" si="86"/>
        <v>0.46508129242848006</v>
      </c>
    </row>
    <row r="440" spans="1:19" x14ac:dyDescent="0.25">
      <c r="A440" s="64">
        <v>41290</v>
      </c>
      <c r="B440" s="14" t="s">
        <v>4</v>
      </c>
      <c r="C440" s="4">
        <v>6</v>
      </c>
      <c r="D440" s="180">
        <v>1.5</v>
      </c>
      <c r="F440" s="180">
        <v>20</v>
      </c>
      <c r="G440" s="4">
        <f t="shared" si="90"/>
        <v>795.77470000000005</v>
      </c>
      <c r="H440" s="6">
        <f t="shared" si="88"/>
        <v>0.12566370614359174</v>
      </c>
      <c r="I440" s="21">
        <f t="shared" si="93"/>
        <v>99.999998057304879</v>
      </c>
      <c r="J440" s="34">
        <f t="shared" si="81"/>
        <v>1.7671458676442585E-4</v>
      </c>
      <c r="K440" s="34">
        <f t="shared" si="91"/>
        <v>0.14062499726808497</v>
      </c>
      <c r="L440" s="69">
        <f t="shared" si="87"/>
        <v>0.45105329134289407</v>
      </c>
      <c r="M440" s="69">
        <f t="shared" si="92"/>
        <v>0.35893679760240416</v>
      </c>
      <c r="N440" s="69">
        <f t="shared" si="82"/>
        <v>2.0570116092208695</v>
      </c>
      <c r="O440" s="69">
        <f t="shared" si="80"/>
        <v>1.6369177962242547</v>
      </c>
      <c r="P440" s="69">
        <f t="shared" si="83"/>
        <v>1.995854593826659</v>
      </c>
      <c r="Q440" s="6">
        <f t="shared" si="84"/>
        <v>0.17228966284915398</v>
      </c>
      <c r="R440" s="6">
        <f t="shared" si="85"/>
        <v>0.63839794052745935</v>
      </c>
      <c r="S440" s="6">
        <f t="shared" si="86"/>
        <v>0.81068760337661327</v>
      </c>
    </row>
    <row r="441" spans="1:19" x14ac:dyDescent="0.25">
      <c r="A441" s="64">
        <v>41290</v>
      </c>
      <c r="B441" s="14" t="s">
        <v>4</v>
      </c>
      <c r="C441" s="4">
        <v>6</v>
      </c>
      <c r="D441" s="180">
        <v>3</v>
      </c>
      <c r="F441" s="180">
        <v>80</v>
      </c>
      <c r="G441" s="4">
        <f t="shared" si="90"/>
        <v>64.961200000000005</v>
      </c>
      <c r="H441" s="6">
        <f t="shared" si="88"/>
        <v>2.0106192982974678</v>
      </c>
      <c r="I441" s="21">
        <f t="shared" si="93"/>
        <v>130.61224236056148</v>
      </c>
      <c r="J441" s="34">
        <f t="shared" si="81"/>
        <v>7.0685834705770342E-4</v>
      </c>
      <c r="K441" s="34">
        <f t="shared" si="91"/>
        <v>4.5918366454884889E-2</v>
      </c>
      <c r="L441" s="69">
        <f t="shared" si="87"/>
        <v>2.219707841442716</v>
      </c>
      <c r="M441" s="69">
        <f t="shared" si="92"/>
        <v>0.14419488502952857</v>
      </c>
      <c r="N441" s="69">
        <f t="shared" si="82"/>
        <v>4.6285167281146418</v>
      </c>
      <c r="O441" s="69">
        <f t="shared" si="80"/>
        <v>0.3006740008784009</v>
      </c>
      <c r="P441" s="69">
        <f t="shared" si="83"/>
        <v>0.4448688859079295</v>
      </c>
      <c r="Q441" s="6">
        <f t="shared" si="84"/>
        <v>6.9213544814173716E-2</v>
      </c>
      <c r="R441" s="6">
        <f t="shared" si="85"/>
        <v>0.11726286034257635</v>
      </c>
      <c r="S441" s="6">
        <f t="shared" si="86"/>
        <v>0.18647640515675007</v>
      </c>
    </row>
    <row r="442" spans="1:19" x14ac:dyDescent="0.25">
      <c r="A442" s="64">
        <v>41290</v>
      </c>
      <c r="B442" s="14" t="s">
        <v>4</v>
      </c>
      <c r="C442" s="4">
        <v>6</v>
      </c>
      <c r="D442" s="180">
        <v>2.5</v>
      </c>
      <c r="F442" s="180">
        <v>35</v>
      </c>
      <c r="G442" s="4">
        <f t="shared" si="90"/>
        <v>795.77470000000005</v>
      </c>
      <c r="H442" s="6">
        <f t="shared" si="88"/>
        <v>0.38484510006474959</v>
      </c>
      <c r="I442" s="21">
        <f t="shared" si="93"/>
        <v>306.24999405049613</v>
      </c>
      <c r="J442" s="34">
        <f t="shared" si="81"/>
        <v>4.9087385212340522E-4</v>
      </c>
      <c r="K442" s="34">
        <f t="shared" si="91"/>
        <v>0.39062499241134718</v>
      </c>
      <c r="L442" s="69">
        <f t="shared" si="87"/>
        <v>1.4596815933666829</v>
      </c>
      <c r="M442" s="69">
        <f t="shared" si="92"/>
        <v>1.1615776820568942</v>
      </c>
      <c r="N442" s="69">
        <f t="shared" si="82"/>
        <v>3.7393815404049149</v>
      </c>
      <c r="O442" s="69">
        <f t="shared" si="80"/>
        <v>2.9757052235012593</v>
      </c>
      <c r="P442" s="69">
        <f t="shared" si="83"/>
        <v>4.1372829055581537</v>
      </c>
      <c r="Q442" s="6">
        <f t="shared" si="84"/>
        <v>0.55755728738730914</v>
      </c>
      <c r="R442" s="6">
        <f t="shared" si="85"/>
        <v>1.1605250371654912</v>
      </c>
      <c r="S442" s="6">
        <f t="shared" si="86"/>
        <v>1.7180823245528003</v>
      </c>
    </row>
    <row r="443" spans="1:19" x14ac:dyDescent="0.25">
      <c r="A443" s="64">
        <v>41290</v>
      </c>
      <c r="B443" s="14" t="s">
        <v>4</v>
      </c>
      <c r="C443" s="4">
        <v>6</v>
      </c>
      <c r="D443" s="180">
        <v>1.5</v>
      </c>
      <c r="F443" s="180">
        <v>38</v>
      </c>
      <c r="G443" s="4">
        <f t="shared" si="90"/>
        <v>795.77470000000005</v>
      </c>
      <c r="H443" s="6">
        <f t="shared" si="88"/>
        <v>0.45364597917836613</v>
      </c>
      <c r="I443" s="21">
        <f t="shared" si="93"/>
        <v>360.99999298687055</v>
      </c>
      <c r="J443" s="34">
        <f t="shared" si="81"/>
        <v>1.7671458676442585E-4</v>
      </c>
      <c r="K443" s="34">
        <f t="shared" si="91"/>
        <v>0.14062499726808497</v>
      </c>
      <c r="L443" s="69">
        <f t="shared" si="87"/>
        <v>0.45105329134289407</v>
      </c>
      <c r="M443" s="69">
        <f t="shared" si="92"/>
        <v>0.35893679760240416</v>
      </c>
      <c r="N443" s="69">
        <f t="shared" si="82"/>
        <v>2.0570116092208695</v>
      </c>
      <c r="O443" s="69">
        <f t="shared" si="80"/>
        <v>1.6369177962242547</v>
      </c>
      <c r="P443" s="69">
        <f t="shared" si="83"/>
        <v>1.995854593826659</v>
      </c>
      <c r="Q443" s="6">
        <f t="shared" si="84"/>
        <v>0.17228966284915398</v>
      </c>
      <c r="R443" s="6">
        <f t="shared" si="85"/>
        <v>0.63839794052745935</v>
      </c>
      <c r="S443" s="6">
        <f t="shared" si="86"/>
        <v>0.81068760337661327</v>
      </c>
    </row>
    <row r="444" spans="1:19" x14ac:dyDescent="0.25">
      <c r="A444" s="64">
        <v>41290</v>
      </c>
      <c r="B444" s="14" t="s">
        <v>4</v>
      </c>
      <c r="C444" s="4">
        <v>6</v>
      </c>
      <c r="D444" s="180">
        <v>1</v>
      </c>
      <c r="F444" s="180">
        <v>20</v>
      </c>
      <c r="G444" s="4">
        <f t="shared" si="90"/>
        <v>795.77470000000005</v>
      </c>
      <c r="H444" s="6">
        <f t="shared" si="88"/>
        <v>0.12566370614359174</v>
      </c>
      <c r="I444" s="21">
        <f t="shared" si="93"/>
        <v>99.999998057304879</v>
      </c>
      <c r="J444" s="34">
        <f t="shared" si="81"/>
        <v>7.8539816339744827E-5</v>
      </c>
      <c r="K444" s="34">
        <f t="shared" si="91"/>
        <v>6.2499998785815539E-2</v>
      </c>
      <c r="L444" s="69">
        <f t="shared" si="87"/>
        <v>0.17757999999999999</v>
      </c>
      <c r="M444" s="69">
        <f t="shared" si="92"/>
        <v>0.141313671226</v>
      </c>
      <c r="N444" s="69">
        <f t="shared" si="82"/>
        <v>1.28</v>
      </c>
      <c r="O444" s="69">
        <f t="shared" si="80"/>
        <v>1.0185916160000001</v>
      </c>
      <c r="P444" s="69">
        <f t="shared" si="83"/>
        <v>1.1599052872260001</v>
      </c>
      <c r="Q444" s="6">
        <f t="shared" si="84"/>
        <v>6.7830562188479993E-2</v>
      </c>
      <c r="R444" s="6">
        <f t="shared" si="85"/>
        <v>0.39725073024000007</v>
      </c>
      <c r="S444" s="6">
        <f t="shared" si="86"/>
        <v>0.46508129242848006</v>
      </c>
    </row>
    <row r="445" spans="1:19" x14ac:dyDescent="0.25">
      <c r="A445" s="64">
        <v>41290</v>
      </c>
      <c r="B445" s="14" t="s">
        <v>4</v>
      </c>
      <c r="C445" s="4">
        <v>6</v>
      </c>
      <c r="D445" s="180">
        <v>4</v>
      </c>
      <c r="F445" s="180">
        <v>160</v>
      </c>
      <c r="G445" s="4">
        <f t="shared" si="90"/>
        <v>64.961200000000005</v>
      </c>
      <c r="H445" s="6">
        <f t="shared" si="88"/>
        <v>8.0424771931898711</v>
      </c>
      <c r="I445" s="21">
        <f t="shared" si="93"/>
        <v>522.44896944224593</v>
      </c>
      <c r="J445" s="34">
        <f t="shared" si="81"/>
        <v>1.2566370614359172E-3</v>
      </c>
      <c r="K445" s="34">
        <f t="shared" si="91"/>
        <v>8.1632651475350912E-2</v>
      </c>
      <c r="L445" s="69">
        <f t="shared" si="87"/>
        <v>4.3006091215286046</v>
      </c>
      <c r="M445" s="69">
        <f t="shared" si="92"/>
        <v>0.27937272926544404</v>
      </c>
      <c r="N445" s="69">
        <f t="shared" si="82"/>
        <v>6.4806737611278331</v>
      </c>
      <c r="O445" s="69">
        <f t="shared" si="80"/>
        <v>0.42099234433137744</v>
      </c>
      <c r="P445" s="69">
        <f t="shared" si="83"/>
        <v>0.70036507359682143</v>
      </c>
      <c r="Q445" s="6">
        <f t="shared" si="84"/>
        <v>0.13409891004741314</v>
      </c>
      <c r="R445" s="6">
        <f t="shared" si="85"/>
        <v>0.16418701428923721</v>
      </c>
      <c r="S445" s="6">
        <f t="shared" si="86"/>
        <v>0.29828592433665035</v>
      </c>
    </row>
    <row r="446" spans="1:19" x14ac:dyDescent="0.25">
      <c r="A446" s="64">
        <v>41290</v>
      </c>
      <c r="B446" s="14" t="s">
        <v>4</v>
      </c>
      <c r="C446" s="4">
        <v>6</v>
      </c>
      <c r="D446" s="180">
        <v>1.5</v>
      </c>
      <c r="F446" s="180">
        <v>24</v>
      </c>
      <c r="G446" s="4">
        <f t="shared" si="90"/>
        <v>795.77470000000005</v>
      </c>
      <c r="H446" s="6">
        <f t="shared" si="88"/>
        <v>0.18095573684677208</v>
      </c>
      <c r="I446" s="21">
        <f t="shared" si="93"/>
        <v>143.99999720251901</v>
      </c>
      <c r="J446" s="34">
        <f t="shared" si="81"/>
        <v>1.7671458676442585E-4</v>
      </c>
      <c r="K446" s="34">
        <f t="shared" si="91"/>
        <v>0.14062499726808497</v>
      </c>
      <c r="L446" s="69">
        <f t="shared" si="87"/>
        <v>0.45105329134289407</v>
      </c>
      <c r="M446" s="69">
        <f t="shared" si="92"/>
        <v>0.35893679760240416</v>
      </c>
      <c r="N446" s="69">
        <f t="shared" si="82"/>
        <v>2.0570116092208695</v>
      </c>
      <c r="O446" s="69">
        <f t="shared" si="80"/>
        <v>1.6369177962242547</v>
      </c>
      <c r="P446" s="69">
        <f t="shared" si="83"/>
        <v>1.995854593826659</v>
      </c>
      <c r="Q446" s="6">
        <f t="shared" si="84"/>
        <v>0.17228966284915398</v>
      </c>
      <c r="R446" s="6">
        <f t="shared" si="85"/>
        <v>0.63839794052745935</v>
      </c>
      <c r="S446" s="6">
        <f t="shared" si="86"/>
        <v>0.81068760337661327</v>
      </c>
    </row>
    <row r="447" spans="1:19" x14ac:dyDescent="0.25">
      <c r="A447" s="64">
        <v>41290</v>
      </c>
      <c r="B447" s="14" t="s">
        <v>4</v>
      </c>
      <c r="C447" s="4">
        <v>6</v>
      </c>
      <c r="D447" s="180">
        <v>4</v>
      </c>
      <c r="F447" s="180">
        <v>75</v>
      </c>
      <c r="G447" s="4">
        <f t="shared" si="90"/>
        <v>64.961200000000005</v>
      </c>
      <c r="H447" s="6">
        <f t="shared" si="88"/>
        <v>1.7671458676442586</v>
      </c>
      <c r="I447" s="21">
        <f t="shared" si="93"/>
        <v>114.79591613721222</v>
      </c>
      <c r="J447" s="34">
        <f t="shared" si="81"/>
        <v>1.2566370614359172E-3</v>
      </c>
      <c r="K447" s="34">
        <f t="shared" si="91"/>
        <v>8.1632651475350912E-2</v>
      </c>
      <c r="L447" s="69">
        <f t="shared" si="87"/>
        <v>4.3006091215286046</v>
      </c>
      <c r="M447" s="69">
        <f t="shared" si="92"/>
        <v>0.27937272926544404</v>
      </c>
      <c r="N447" s="69">
        <f t="shared" si="82"/>
        <v>6.4806737611278331</v>
      </c>
      <c r="O447" s="69">
        <f t="shared" ref="O447:O510" si="94">IF(D447&lt;3,795.7747*N447*0.001,64.9612*N447*0.001)</f>
        <v>0.42099234433137744</v>
      </c>
      <c r="P447" s="69">
        <f t="shared" si="83"/>
        <v>0.70036507359682143</v>
      </c>
      <c r="Q447" s="6">
        <f t="shared" si="84"/>
        <v>0.13409891004741314</v>
      </c>
      <c r="R447" s="6">
        <f t="shared" si="85"/>
        <v>0.16418701428923721</v>
      </c>
      <c r="S447" s="6">
        <f t="shared" si="86"/>
        <v>0.29828592433665035</v>
      </c>
    </row>
    <row r="448" spans="1:19" x14ac:dyDescent="0.25">
      <c r="A448" s="64">
        <v>41290</v>
      </c>
      <c r="B448" s="14" t="s">
        <v>4</v>
      </c>
      <c r="C448" s="4">
        <v>6</v>
      </c>
      <c r="D448" s="180">
        <v>2</v>
      </c>
      <c r="F448" s="180">
        <v>50</v>
      </c>
      <c r="G448" s="4">
        <f t="shared" si="90"/>
        <v>795.77470000000005</v>
      </c>
      <c r="H448" s="6">
        <f t="shared" si="88"/>
        <v>0.78539816339744828</v>
      </c>
      <c r="I448" s="21">
        <f t="shared" si="93"/>
        <v>624.99998785815546</v>
      </c>
      <c r="J448" s="34">
        <f t="shared" si="81"/>
        <v>3.1415926535897931E-4</v>
      </c>
      <c r="K448" s="34">
        <f t="shared" si="91"/>
        <v>0.24999999514326215</v>
      </c>
      <c r="L448" s="69">
        <f t="shared" si="87"/>
        <v>0.87390054800363282</v>
      </c>
      <c r="M448" s="69">
        <f t="shared" si="92"/>
        <v>0.69542794641742656</v>
      </c>
      <c r="N448" s="69">
        <f t="shared" si="82"/>
        <v>2.880149720803352</v>
      </c>
      <c r="O448" s="69">
        <f t="shared" si="94"/>
        <v>2.2919502800273714</v>
      </c>
      <c r="P448" s="69">
        <f t="shared" si="83"/>
        <v>2.9873782264447981</v>
      </c>
      <c r="Q448" s="6">
        <f t="shared" si="84"/>
        <v>0.33380541428036475</v>
      </c>
      <c r="R448" s="6">
        <f t="shared" si="85"/>
        <v>0.89386060921067489</v>
      </c>
      <c r="S448" s="6">
        <f t="shared" si="86"/>
        <v>1.2276660234910397</v>
      </c>
    </row>
    <row r="449" spans="1:19" x14ac:dyDescent="0.25">
      <c r="A449" s="64">
        <v>41290</v>
      </c>
      <c r="B449" s="14" t="s">
        <v>4</v>
      </c>
      <c r="C449" s="4">
        <v>6</v>
      </c>
      <c r="D449" s="180">
        <v>4</v>
      </c>
      <c r="F449" s="180">
        <v>65</v>
      </c>
      <c r="G449" s="4">
        <f t="shared" si="90"/>
        <v>64.961200000000005</v>
      </c>
      <c r="H449" s="6">
        <f t="shared" si="88"/>
        <v>1.3273228961416876</v>
      </c>
      <c r="I449" s="21">
        <f t="shared" si="93"/>
        <v>86.22448812083941</v>
      </c>
      <c r="J449" s="34">
        <f t="shared" si="81"/>
        <v>1.2566370614359172E-3</v>
      </c>
      <c r="K449" s="34">
        <f t="shared" si="91"/>
        <v>8.1632651475350912E-2</v>
      </c>
      <c r="L449" s="69">
        <f t="shared" si="87"/>
        <v>4.3006091215286046</v>
      </c>
      <c r="M449" s="69">
        <f t="shared" si="92"/>
        <v>0.27937272926544404</v>
      </c>
      <c r="N449" s="69">
        <f t="shared" si="82"/>
        <v>6.4806737611278331</v>
      </c>
      <c r="O449" s="69">
        <f t="shared" si="94"/>
        <v>0.42099234433137744</v>
      </c>
      <c r="P449" s="69">
        <f t="shared" si="83"/>
        <v>0.70036507359682143</v>
      </c>
      <c r="Q449" s="6">
        <f t="shared" si="84"/>
        <v>0.13409891004741314</v>
      </c>
      <c r="R449" s="6">
        <f t="shared" si="85"/>
        <v>0.16418701428923721</v>
      </c>
      <c r="S449" s="6">
        <f t="shared" si="86"/>
        <v>0.29828592433665035</v>
      </c>
    </row>
    <row r="450" spans="1:19" x14ac:dyDescent="0.25">
      <c r="A450" s="64">
        <v>41290</v>
      </c>
      <c r="B450" s="14" t="s">
        <v>4</v>
      </c>
      <c r="C450" s="4">
        <v>6</v>
      </c>
      <c r="D450" s="180">
        <v>2.5</v>
      </c>
      <c r="F450" s="180">
        <v>55</v>
      </c>
      <c r="G450" s="4">
        <f t="shared" si="90"/>
        <v>795.77470000000005</v>
      </c>
      <c r="H450" s="6">
        <f t="shared" si="88"/>
        <v>0.9503317777109126</v>
      </c>
      <c r="I450" s="21">
        <f t="shared" si="93"/>
        <v>756.2499853083682</v>
      </c>
      <c r="J450" s="34">
        <f t="shared" ref="J450:J513" si="95">((+D450/200)^2)*PI()</f>
        <v>4.9087385212340522E-4</v>
      </c>
      <c r="K450" s="34">
        <f t="shared" si="91"/>
        <v>0.39062499241134718</v>
      </c>
      <c r="L450" s="69">
        <f t="shared" si="87"/>
        <v>1.4596815933666829</v>
      </c>
      <c r="M450" s="69">
        <f t="shared" si="92"/>
        <v>1.1615776820568942</v>
      </c>
      <c r="N450" s="69">
        <f t="shared" ref="N450:N513" si="96">1.28*(D450^1.17)</f>
        <v>3.7393815404049149</v>
      </c>
      <c r="O450" s="69">
        <f t="shared" si="94"/>
        <v>2.9757052235012593</v>
      </c>
      <c r="P450" s="69">
        <f t="shared" si="83"/>
        <v>4.1372829055581537</v>
      </c>
      <c r="Q450" s="6">
        <f t="shared" si="84"/>
        <v>0.55755728738730914</v>
      </c>
      <c r="R450" s="6">
        <f t="shared" si="85"/>
        <v>1.1605250371654912</v>
      </c>
      <c r="S450" s="6">
        <f t="shared" si="86"/>
        <v>1.7180823245528003</v>
      </c>
    </row>
    <row r="451" spans="1:19" x14ac:dyDescent="0.25">
      <c r="A451" s="64">
        <v>41290</v>
      </c>
      <c r="B451" s="14" t="s">
        <v>4</v>
      </c>
      <c r="C451" s="4">
        <v>6</v>
      </c>
      <c r="D451" s="180">
        <v>6</v>
      </c>
      <c r="F451" s="180">
        <v>64</v>
      </c>
      <c r="G451" s="4">
        <f t="shared" si="90"/>
        <v>64.961200000000005</v>
      </c>
      <c r="H451" s="6">
        <f t="shared" si="88"/>
        <v>1.2867963509103792</v>
      </c>
      <c r="I451" s="21">
        <f t="shared" si="93"/>
        <v>83.591835110759334</v>
      </c>
      <c r="J451" s="34">
        <f t="shared" si="95"/>
        <v>2.8274333882308137E-3</v>
      </c>
      <c r="K451" s="34">
        <f t="shared" si="91"/>
        <v>0.18367346581953956</v>
      </c>
      <c r="L451" s="69">
        <f t="shared" si="87"/>
        <v>10.923549380812876</v>
      </c>
      <c r="M451" s="69">
        <f t="shared" si="92"/>
        <v>0.70960687603686146</v>
      </c>
      <c r="N451" s="69">
        <f t="shared" si="96"/>
        <v>10.414704032978928</v>
      </c>
      <c r="O451" s="69">
        <f t="shared" si="94"/>
        <v>0.6765516716271508</v>
      </c>
      <c r="P451" s="69">
        <f t="shared" ref="P451:P514" si="97">+M451+O451</f>
        <v>1.3861585476640124</v>
      </c>
      <c r="Q451" s="6">
        <f t="shared" ref="Q451:Q514" si="98">M451*0.48</f>
        <v>0.3406113004976935</v>
      </c>
      <c r="R451" s="6">
        <f t="shared" ref="R451:R514" si="99">O451*0.39</f>
        <v>0.26385515193458881</v>
      </c>
      <c r="S451" s="6">
        <f t="shared" ref="S451:S514" si="100">Q451+R451</f>
        <v>0.60446645243228225</v>
      </c>
    </row>
    <row r="452" spans="1:19" x14ac:dyDescent="0.25">
      <c r="A452" s="64">
        <v>41290</v>
      </c>
      <c r="B452" s="14" t="s">
        <v>4</v>
      </c>
      <c r="C452" s="4">
        <v>6</v>
      </c>
      <c r="D452" s="180">
        <v>4</v>
      </c>
      <c r="F452" s="180">
        <v>67</v>
      </c>
      <c r="G452" s="4">
        <f t="shared" si="90"/>
        <v>64.961200000000005</v>
      </c>
      <c r="H452" s="6">
        <f t="shared" si="88"/>
        <v>1.4102609421964585</v>
      </c>
      <c r="I452" s="21">
        <f t="shared" si="93"/>
        <v>91.612243118212589</v>
      </c>
      <c r="J452" s="34">
        <f t="shared" si="95"/>
        <v>1.2566370614359172E-3</v>
      </c>
      <c r="K452" s="34">
        <f t="shared" si="91"/>
        <v>8.1632651475350912E-2</v>
      </c>
      <c r="L452" s="69">
        <f t="shared" si="87"/>
        <v>4.3006091215286046</v>
      </c>
      <c r="M452" s="69">
        <f t="shared" si="92"/>
        <v>0.27937272926544404</v>
      </c>
      <c r="N452" s="69">
        <f t="shared" si="96"/>
        <v>6.4806737611278331</v>
      </c>
      <c r="O452" s="69">
        <f t="shared" si="94"/>
        <v>0.42099234433137744</v>
      </c>
      <c r="P452" s="69">
        <f t="shared" si="97"/>
        <v>0.70036507359682143</v>
      </c>
      <c r="Q452" s="6">
        <f t="shared" si="98"/>
        <v>0.13409891004741314</v>
      </c>
      <c r="R452" s="6">
        <f t="shared" si="99"/>
        <v>0.16418701428923721</v>
      </c>
      <c r="S452" s="6">
        <f t="shared" si="100"/>
        <v>0.29828592433665035</v>
      </c>
    </row>
    <row r="453" spans="1:19" x14ac:dyDescent="0.25">
      <c r="A453" s="64">
        <v>41290</v>
      </c>
      <c r="B453" s="14" t="s">
        <v>4</v>
      </c>
      <c r="C453" s="4">
        <v>6</v>
      </c>
      <c r="D453" s="180">
        <v>1.5</v>
      </c>
      <c r="F453" s="180">
        <v>51</v>
      </c>
      <c r="G453" s="4">
        <f t="shared" si="90"/>
        <v>795.77470000000005</v>
      </c>
      <c r="H453" s="6">
        <f t="shared" si="88"/>
        <v>0.81712824919870519</v>
      </c>
      <c r="I453" s="21">
        <f t="shared" si="93"/>
        <v>650.24998736762495</v>
      </c>
      <c r="J453" s="34">
        <f t="shared" si="95"/>
        <v>1.7671458676442585E-4</v>
      </c>
      <c r="K453" s="34">
        <f t="shared" si="91"/>
        <v>0.14062499726808497</v>
      </c>
      <c r="L453" s="69">
        <f t="shared" si="87"/>
        <v>0.45105329134289407</v>
      </c>
      <c r="M453" s="69">
        <f t="shared" si="92"/>
        <v>0.35893679760240416</v>
      </c>
      <c r="N453" s="69">
        <f t="shared" si="96"/>
        <v>2.0570116092208695</v>
      </c>
      <c r="O453" s="69">
        <f t="shared" si="94"/>
        <v>1.6369177962242547</v>
      </c>
      <c r="P453" s="69">
        <f t="shared" si="97"/>
        <v>1.995854593826659</v>
      </c>
      <c r="Q453" s="6">
        <f t="shared" si="98"/>
        <v>0.17228966284915398</v>
      </c>
      <c r="R453" s="6">
        <f t="shared" si="99"/>
        <v>0.63839794052745935</v>
      </c>
      <c r="S453" s="6">
        <f t="shared" si="100"/>
        <v>0.81068760337661327</v>
      </c>
    </row>
    <row r="454" spans="1:19" x14ac:dyDescent="0.25">
      <c r="A454" s="64">
        <v>41290</v>
      </c>
      <c r="B454" s="14" t="s">
        <v>4</v>
      </c>
      <c r="C454" s="4">
        <v>6</v>
      </c>
      <c r="D454" s="180">
        <v>2.5</v>
      </c>
      <c r="F454" s="180">
        <v>40</v>
      </c>
      <c r="G454" s="4">
        <f t="shared" si="90"/>
        <v>795.77470000000005</v>
      </c>
      <c r="H454" s="6">
        <f t="shared" si="88"/>
        <v>0.50265482457436694</v>
      </c>
      <c r="I454" s="21">
        <f t="shared" si="93"/>
        <v>399.99999222921952</v>
      </c>
      <c r="J454" s="34">
        <f t="shared" si="95"/>
        <v>4.9087385212340522E-4</v>
      </c>
      <c r="K454" s="34">
        <f t="shared" si="91"/>
        <v>0.39062499241134718</v>
      </c>
      <c r="L454" s="69">
        <f t="shared" si="87"/>
        <v>1.4596815933666829</v>
      </c>
      <c r="M454" s="69">
        <f t="shared" si="92"/>
        <v>1.1615776820568942</v>
      </c>
      <c r="N454" s="69">
        <f t="shared" si="96"/>
        <v>3.7393815404049149</v>
      </c>
      <c r="O454" s="69">
        <f t="shared" si="94"/>
        <v>2.9757052235012593</v>
      </c>
      <c r="P454" s="69">
        <f t="shared" si="97"/>
        <v>4.1372829055581537</v>
      </c>
      <c r="Q454" s="6">
        <f t="shared" si="98"/>
        <v>0.55755728738730914</v>
      </c>
      <c r="R454" s="6">
        <f t="shared" si="99"/>
        <v>1.1605250371654912</v>
      </c>
      <c r="S454" s="6">
        <f t="shared" si="100"/>
        <v>1.7180823245528003</v>
      </c>
    </row>
    <row r="455" spans="1:19" x14ac:dyDescent="0.25">
      <c r="A455" s="64">
        <v>41290</v>
      </c>
      <c r="B455" s="14" t="s">
        <v>4</v>
      </c>
      <c r="C455" s="4">
        <v>6</v>
      </c>
      <c r="D455" s="180">
        <v>5</v>
      </c>
      <c r="F455" s="180">
        <v>100</v>
      </c>
      <c r="G455" s="4">
        <f t="shared" si="90"/>
        <v>64.961200000000005</v>
      </c>
      <c r="H455" s="6">
        <f t="shared" si="88"/>
        <v>3.1415926535897931</v>
      </c>
      <c r="I455" s="21">
        <f t="shared" si="93"/>
        <v>204.08162868837729</v>
      </c>
      <c r="J455" s="34">
        <f t="shared" si="95"/>
        <v>1.9634954084936209E-3</v>
      </c>
      <c r="K455" s="34">
        <f t="shared" si="91"/>
        <v>0.12755101793023582</v>
      </c>
      <c r="L455" s="69">
        <f t="shared" ref="L455:L518" si="101">0.17758*(D455^2.299)</f>
        <v>7.1833345216463531</v>
      </c>
      <c r="M455" s="69">
        <f t="shared" si="92"/>
        <v>0.46663803052757313</v>
      </c>
      <c r="N455" s="69">
        <f t="shared" si="96"/>
        <v>8.4140458590425169</v>
      </c>
      <c r="O455" s="69">
        <f t="shared" si="94"/>
        <v>0.54658651585843276</v>
      </c>
      <c r="P455" s="69">
        <f t="shared" si="97"/>
        <v>1.0132245463860059</v>
      </c>
      <c r="Q455" s="6">
        <f t="shared" si="98"/>
        <v>0.2239862546532351</v>
      </c>
      <c r="R455" s="6">
        <f t="shared" si="99"/>
        <v>0.21316874118478879</v>
      </c>
      <c r="S455" s="6">
        <f t="shared" si="100"/>
        <v>0.43715499583802386</v>
      </c>
    </row>
    <row r="456" spans="1:19" x14ac:dyDescent="0.25">
      <c r="A456" s="64">
        <v>41290</v>
      </c>
      <c r="B456" s="14" t="s">
        <v>4</v>
      </c>
      <c r="C456" s="4">
        <v>6</v>
      </c>
      <c r="D456" s="180">
        <v>5</v>
      </c>
      <c r="F456" s="180">
        <v>50</v>
      </c>
      <c r="G456" s="4">
        <f t="shared" si="90"/>
        <v>64.961200000000005</v>
      </c>
      <c r="H456" s="6">
        <f t="shared" si="88"/>
        <v>0.78539816339744828</v>
      </c>
      <c r="I456" s="21">
        <f t="shared" si="93"/>
        <v>51.020407172094323</v>
      </c>
      <c r="J456" s="34">
        <f t="shared" si="95"/>
        <v>1.9634954084936209E-3</v>
      </c>
      <c r="K456" s="34">
        <f t="shared" si="91"/>
        <v>0.12755101793023582</v>
      </c>
      <c r="L456" s="69">
        <f t="shared" si="101"/>
        <v>7.1833345216463531</v>
      </c>
      <c r="M456" s="69">
        <f t="shared" si="92"/>
        <v>0.46663803052757313</v>
      </c>
      <c r="N456" s="69">
        <f t="shared" si="96"/>
        <v>8.4140458590425169</v>
      </c>
      <c r="O456" s="69">
        <f t="shared" si="94"/>
        <v>0.54658651585843276</v>
      </c>
      <c r="P456" s="69">
        <f t="shared" si="97"/>
        <v>1.0132245463860059</v>
      </c>
      <c r="Q456" s="6">
        <f t="shared" si="98"/>
        <v>0.2239862546532351</v>
      </c>
      <c r="R456" s="6">
        <f t="shared" si="99"/>
        <v>0.21316874118478879</v>
      </c>
      <c r="S456" s="6">
        <f t="shared" si="100"/>
        <v>0.43715499583802386</v>
      </c>
    </row>
    <row r="457" spans="1:19" x14ac:dyDescent="0.25">
      <c r="A457" s="64">
        <v>41290</v>
      </c>
      <c r="B457" s="14" t="s">
        <v>4</v>
      </c>
      <c r="C457" s="4">
        <v>6</v>
      </c>
      <c r="D457" s="180">
        <v>1</v>
      </c>
      <c r="F457" s="180">
        <v>15</v>
      </c>
      <c r="G457" s="4">
        <f t="shared" si="90"/>
        <v>795.77470000000005</v>
      </c>
      <c r="H457" s="6">
        <f t="shared" si="88"/>
        <v>7.0685834705770348E-2</v>
      </c>
      <c r="I457" s="21">
        <f t="shared" si="93"/>
        <v>56.249998907233987</v>
      </c>
      <c r="J457" s="34">
        <f t="shared" si="95"/>
        <v>7.8539816339744827E-5</v>
      </c>
      <c r="K457" s="34">
        <f t="shared" si="91"/>
        <v>6.2499998785815539E-2</v>
      </c>
      <c r="L457" s="69">
        <f t="shared" si="101"/>
        <v>0.17757999999999999</v>
      </c>
      <c r="M457" s="69">
        <f t="shared" si="92"/>
        <v>0.141313671226</v>
      </c>
      <c r="N457" s="69">
        <f t="shared" si="96"/>
        <v>1.28</v>
      </c>
      <c r="O457" s="69">
        <f t="shared" si="94"/>
        <v>1.0185916160000001</v>
      </c>
      <c r="P457" s="69">
        <f t="shared" si="97"/>
        <v>1.1599052872260001</v>
      </c>
      <c r="Q457" s="6">
        <f t="shared" si="98"/>
        <v>6.7830562188479993E-2</v>
      </c>
      <c r="R457" s="6">
        <f t="shared" si="99"/>
        <v>0.39725073024000007</v>
      </c>
      <c r="S457" s="6">
        <f t="shared" si="100"/>
        <v>0.46508129242848006</v>
      </c>
    </row>
    <row r="458" spans="1:19" x14ac:dyDescent="0.25">
      <c r="A458" s="64">
        <v>41290</v>
      </c>
      <c r="B458" s="14" t="s">
        <v>4</v>
      </c>
      <c r="C458" s="4">
        <v>6</v>
      </c>
      <c r="D458" s="180">
        <v>4</v>
      </c>
      <c r="F458" s="180">
        <v>40</v>
      </c>
      <c r="G458" s="4">
        <f t="shared" si="90"/>
        <v>64.961200000000005</v>
      </c>
      <c r="H458" s="6">
        <f t="shared" si="88"/>
        <v>0.50265482457436694</v>
      </c>
      <c r="I458" s="21">
        <f t="shared" si="93"/>
        <v>32.65306059014037</v>
      </c>
      <c r="J458" s="34">
        <f t="shared" si="95"/>
        <v>1.2566370614359172E-3</v>
      </c>
      <c r="K458" s="34">
        <f t="shared" si="91"/>
        <v>8.1632651475350912E-2</v>
      </c>
      <c r="L458" s="69">
        <f t="shared" si="101"/>
        <v>4.3006091215286046</v>
      </c>
      <c r="M458" s="69">
        <f t="shared" si="92"/>
        <v>0.27937272926544404</v>
      </c>
      <c r="N458" s="69">
        <f t="shared" si="96"/>
        <v>6.4806737611278331</v>
      </c>
      <c r="O458" s="69">
        <f t="shared" si="94"/>
        <v>0.42099234433137744</v>
      </c>
      <c r="P458" s="69">
        <f t="shared" si="97"/>
        <v>0.70036507359682143</v>
      </c>
      <c r="Q458" s="6">
        <f t="shared" si="98"/>
        <v>0.13409891004741314</v>
      </c>
      <c r="R458" s="6">
        <f t="shared" si="99"/>
        <v>0.16418701428923721</v>
      </c>
      <c r="S458" s="6">
        <f t="shared" si="100"/>
        <v>0.29828592433665035</v>
      </c>
    </row>
    <row r="459" spans="1:19" x14ac:dyDescent="0.25">
      <c r="A459" s="64">
        <v>41290</v>
      </c>
      <c r="B459" s="14" t="s">
        <v>4</v>
      </c>
      <c r="C459" s="4">
        <v>6</v>
      </c>
      <c r="D459" s="180">
        <v>1.5</v>
      </c>
      <c r="F459" s="180">
        <v>48</v>
      </c>
      <c r="G459" s="4">
        <f t="shared" si="90"/>
        <v>795.77470000000005</v>
      </c>
      <c r="H459" s="6">
        <f t="shared" si="88"/>
        <v>0.7238229473870883</v>
      </c>
      <c r="I459" s="21">
        <f t="shared" si="93"/>
        <v>575.99998881007605</v>
      </c>
      <c r="J459" s="34">
        <f t="shared" si="95"/>
        <v>1.7671458676442585E-4</v>
      </c>
      <c r="K459" s="34">
        <f t="shared" si="91"/>
        <v>0.14062499726808497</v>
      </c>
      <c r="L459" s="69">
        <f t="shared" si="101"/>
        <v>0.45105329134289407</v>
      </c>
      <c r="M459" s="69">
        <f t="shared" si="92"/>
        <v>0.35893679760240416</v>
      </c>
      <c r="N459" s="69">
        <f t="shared" si="96"/>
        <v>2.0570116092208695</v>
      </c>
      <c r="O459" s="69">
        <f t="shared" si="94"/>
        <v>1.6369177962242547</v>
      </c>
      <c r="P459" s="69">
        <f t="shared" si="97"/>
        <v>1.995854593826659</v>
      </c>
      <c r="Q459" s="6">
        <f t="shared" si="98"/>
        <v>0.17228966284915398</v>
      </c>
      <c r="R459" s="6">
        <f t="shared" si="99"/>
        <v>0.63839794052745935</v>
      </c>
      <c r="S459" s="6">
        <f t="shared" si="100"/>
        <v>0.81068760337661327</v>
      </c>
    </row>
    <row r="460" spans="1:19" x14ac:dyDescent="0.25">
      <c r="A460" s="64">
        <v>41290</v>
      </c>
      <c r="B460" s="14" t="s">
        <v>4</v>
      </c>
      <c r="C460" s="4">
        <v>6</v>
      </c>
      <c r="D460" s="180">
        <v>3.5</v>
      </c>
      <c r="F460" s="180">
        <v>66</v>
      </c>
      <c r="G460" s="4">
        <f t="shared" si="90"/>
        <v>64.961200000000005</v>
      </c>
      <c r="H460" s="6">
        <f t="shared" si="88"/>
        <v>1.3684777599037141</v>
      </c>
      <c r="I460" s="21">
        <f t="shared" si="93"/>
        <v>88.897957456657167</v>
      </c>
      <c r="J460" s="34">
        <f t="shared" si="95"/>
        <v>9.6211275016187424E-4</v>
      </c>
      <c r="K460" s="34">
        <f t="shared" si="91"/>
        <v>6.2499998785815553E-2</v>
      </c>
      <c r="L460" s="69">
        <f t="shared" si="101"/>
        <v>3.1637815247608514</v>
      </c>
      <c r="M460" s="69">
        <f t="shared" si="92"/>
        <v>0.20552304438629462</v>
      </c>
      <c r="N460" s="69">
        <f t="shared" si="96"/>
        <v>5.5433152983182508</v>
      </c>
      <c r="O460" s="69">
        <f t="shared" si="94"/>
        <v>0.3601004137571116</v>
      </c>
      <c r="P460" s="69">
        <f t="shared" si="97"/>
        <v>0.5656234581434062</v>
      </c>
      <c r="Q460" s="6">
        <f t="shared" si="98"/>
        <v>9.8651061305421409E-2</v>
      </c>
      <c r="R460" s="6">
        <f t="shared" si="99"/>
        <v>0.14043916136527354</v>
      </c>
      <c r="S460" s="6">
        <f t="shared" si="100"/>
        <v>0.23909022267069496</v>
      </c>
    </row>
    <row r="461" spans="1:19" x14ac:dyDescent="0.25">
      <c r="A461" s="64">
        <v>41290</v>
      </c>
      <c r="B461" s="14" t="s">
        <v>4</v>
      </c>
      <c r="C461" s="4">
        <v>6</v>
      </c>
      <c r="D461" s="180">
        <v>0.5</v>
      </c>
      <c r="F461" s="180">
        <v>28</v>
      </c>
      <c r="G461" s="4">
        <f t="shared" si="90"/>
        <v>795.77470000000005</v>
      </c>
      <c r="H461" s="6">
        <f t="shared" si="88"/>
        <v>0.2463008640414398</v>
      </c>
      <c r="I461" s="21">
        <f t="shared" si="93"/>
        <v>195.99999619231755</v>
      </c>
      <c r="J461" s="34">
        <f t="shared" si="95"/>
        <v>1.9634954084936207E-5</v>
      </c>
      <c r="K461" s="34">
        <f t="shared" si="91"/>
        <v>1.5624999696453885E-2</v>
      </c>
      <c r="L461" s="69">
        <f t="shared" si="101"/>
        <v>3.6084948650093887E-2</v>
      </c>
      <c r="M461" s="69">
        <f t="shared" si="92"/>
        <v>2.8715489186543871E-2</v>
      </c>
      <c r="N461" s="69">
        <f t="shared" si="96"/>
        <v>0.56885931594660488</v>
      </c>
      <c r="O461" s="69">
        <f t="shared" si="94"/>
        <v>0.45268385148961476</v>
      </c>
      <c r="P461" s="69">
        <f t="shared" si="97"/>
        <v>0.48139934067615864</v>
      </c>
      <c r="Q461" s="6">
        <f t="shared" si="98"/>
        <v>1.3783434809541058E-2</v>
      </c>
      <c r="R461" s="6">
        <f t="shared" si="99"/>
        <v>0.17654670208094977</v>
      </c>
      <c r="S461" s="6">
        <f t="shared" si="100"/>
        <v>0.19033013689049083</v>
      </c>
    </row>
    <row r="462" spans="1:19" x14ac:dyDescent="0.25">
      <c r="A462" s="64">
        <v>41290</v>
      </c>
      <c r="B462" s="14" t="s">
        <v>4</v>
      </c>
      <c r="C462" s="4">
        <v>6</v>
      </c>
      <c r="D462" s="180">
        <v>4.5</v>
      </c>
      <c r="F462" s="180">
        <v>40</v>
      </c>
      <c r="G462" s="4">
        <f t="shared" si="90"/>
        <v>64.961200000000005</v>
      </c>
      <c r="H462" s="6">
        <f t="shared" si="88"/>
        <v>0.50265482457436694</v>
      </c>
      <c r="I462" s="21">
        <f t="shared" si="93"/>
        <v>32.65306059014037</v>
      </c>
      <c r="J462" s="34">
        <f t="shared" si="95"/>
        <v>1.5904312808798326E-3</v>
      </c>
      <c r="K462" s="34">
        <f t="shared" si="91"/>
        <v>0.10331632452349099</v>
      </c>
      <c r="L462" s="69">
        <f t="shared" si="101"/>
        <v>5.6380590590289899</v>
      </c>
      <c r="M462" s="69">
        <f t="shared" si="92"/>
        <v>0.36625508214539404</v>
      </c>
      <c r="N462" s="69">
        <f t="shared" si="96"/>
        <v>7.4382130025037601</v>
      </c>
      <c r="O462" s="69">
        <f t="shared" si="94"/>
        <v>0.4831952424982473</v>
      </c>
      <c r="P462" s="69">
        <f t="shared" si="97"/>
        <v>0.84945032464364134</v>
      </c>
      <c r="Q462" s="6">
        <f t="shared" si="98"/>
        <v>0.17580243942978913</v>
      </c>
      <c r="R462" s="6">
        <f t="shared" si="99"/>
        <v>0.18844614457431647</v>
      </c>
      <c r="S462" s="6">
        <f t="shared" si="100"/>
        <v>0.36424858400410559</v>
      </c>
    </row>
    <row r="463" spans="1:19" x14ac:dyDescent="0.25">
      <c r="A463" s="64">
        <v>41290</v>
      </c>
      <c r="B463" s="14" t="s">
        <v>4</v>
      </c>
      <c r="C463" s="4">
        <v>6</v>
      </c>
      <c r="D463" s="180">
        <v>2</v>
      </c>
      <c r="F463" s="180">
        <v>35</v>
      </c>
      <c r="G463" s="4">
        <f t="shared" si="90"/>
        <v>795.77470000000005</v>
      </c>
      <c r="H463" s="6">
        <f t="shared" si="88"/>
        <v>0.38484510006474959</v>
      </c>
      <c r="I463" s="21">
        <f t="shared" si="93"/>
        <v>306.24999405049613</v>
      </c>
      <c r="J463" s="34">
        <f t="shared" si="95"/>
        <v>3.1415926535897931E-4</v>
      </c>
      <c r="K463" s="34">
        <f t="shared" si="91"/>
        <v>0.24999999514326215</v>
      </c>
      <c r="L463" s="69">
        <f t="shared" si="101"/>
        <v>0.87390054800363282</v>
      </c>
      <c r="M463" s="69">
        <f t="shared" si="92"/>
        <v>0.69542794641742656</v>
      </c>
      <c r="N463" s="69">
        <f t="shared" si="96"/>
        <v>2.880149720803352</v>
      </c>
      <c r="O463" s="69">
        <f t="shared" si="94"/>
        <v>2.2919502800273714</v>
      </c>
      <c r="P463" s="69">
        <f t="shared" si="97"/>
        <v>2.9873782264447981</v>
      </c>
      <c r="Q463" s="6">
        <f t="shared" si="98"/>
        <v>0.33380541428036475</v>
      </c>
      <c r="R463" s="6">
        <f t="shared" si="99"/>
        <v>0.89386060921067489</v>
      </c>
      <c r="S463" s="6">
        <f t="shared" si="100"/>
        <v>1.2276660234910397</v>
      </c>
    </row>
    <row r="464" spans="1:19" x14ac:dyDescent="0.25">
      <c r="A464" s="64">
        <v>41290</v>
      </c>
      <c r="B464" s="14" t="s">
        <v>4</v>
      </c>
      <c r="C464" s="4">
        <v>6</v>
      </c>
      <c r="D464" s="180">
        <v>4.5</v>
      </c>
      <c r="F464" s="180">
        <v>110</v>
      </c>
      <c r="G464" s="4">
        <f t="shared" si="90"/>
        <v>64.961200000000005</v>
      </c>
      <c r="H464" s="6">
        <f t="shared" si="88"/>
        <v>3.8013271108436504</v>
      </c>
      <c r="I464" s="21">
        <f t="shared" si="93"/>
        <v>246.93877071293656</v>
      </c>
      <c r="J464" s="34">
        <f t="shared" si="95"/>
        <v>1.5904312808798326E-3</v>
      </c>
      <c r="K464" s="34">
        <f t="shared" si="91"/>
        <v>0.10331632452349099</v>
      </c>
      <c r="L464" s="69">
        <f t="shared" si="101"/>
        <v>5.6380590590289899</v>
      </c>
      <c r="M464" s="69">
        <f t="shared" si="92"/>
        <v>0.36625508214539404</v>
      </c>
      <c r="N464" s="69">
        <f t="shared" si="96"/>
        <v>7.4382130025037601</v>
      </c>
      <c r="O464" s="69">
        <f t="shared" si="94"/>
        <v>0.4831952424982473</v>
      </c>
      <c r="P464" s="69">
        <f t="shared" si="97"/>
        <v>0.84945032464364134</v>
      </c>
      <c r="Q464" s="6">
        <f t="shared" si="98"/>
        <v>0.17580243942978913</v>
      </c>
      <c r="R464" s="6">
        <f t="shared" si="99"/>
        <v>0.18844614457431647</v>
      </c>
      <c r="S464" s="6">
        <f t="shared" si="100"/>
        <v>0.36424858400410559</v>
      </c>
    </row>
    <row r="465" spans="1:19" x14ac:dyDescent="0.25">
      <c r="A465" s="64">
        <v>41290</v>
      </c>
      <c r="B465" s="14" t="s">
        <v>4</v>
      </c>
      <c r="C465" s="4">
        <v>6</v>
      </c>
      <c r="D465" s="180">
        <v>5</v>
      </c>
      <c r="F465" s="180">
        <v>80</v>
      </c>
      <c r="G465" s="4">
        <f t="shared" si="90"/>
        <v>64.961200000000005</v>
      </c>
      <c r="H465" s="6">
        <f t="shared" ref="H465:H528" si="102">((+F465/100)^2)*PI()</f>
        <v>2.0106192982974678</v>
      </c>
      <c r="I465" s="21">
        <f t="shared" ref="I465:I479" si="103">IF(D465&lt;3,795.7747*H465,64.9612*H465)</f>
        <v>130.61224236056148</v>
      </c>
      <c r="J465" s="34">
        <f t="shared" si="95"/>
        <v>1.9634954084936209E-3</v>
      </c>
      <c r="K465" s="34">
        <f t="shared" si="91"/>
        <v>0.12755101793023582</v>
      </c>
      <c r="L465" s="69">
        <f t="shared" si="101"/>
        <v>7.1833345216463531</v>
      </c>
      <c r="M465" s="69">
        <f t="shared" si="92"/>
        <v>0.46663803052757313</v>
      </c>
      <c r="N465" s="69">
        <f t="shared" si="96"/>
        <v>8.4140458590425169</v>
      </c>
      <c r="O465" s="69">
        <f t="shared" si="94"/>
        <v>0.54658651585843276</v>
      </c>
      <c r="P465" s="69">
        <f t="shared" si="97"/>
        <v>1.0132245463860059</v>
      </c>
      <c r="Q465" s="6">
        <f t="shared" si="98"/>
        <v>0.2239862546532351</v>
      </c>
      <c r="R465" s="6">
        <f t="shared" si="99"/>
        <v>0.21316874118478879</v>
      </c>
      <c r="S465" s="6">
        <f t="shared" si="100"/>
        <v>0.43715499583802386</v>
      </c>
    </row>
    <row r="466" spans="1:19" x14ac:dyDescent="0.25">
      <c r="A466" s="64">
        <v>41290</v>
      </c>
      <c r="B466" s="14" t="s">
        <v>4</v>
      </c>
      <c r="C466" s="4">
        <v>6</v>
      </c>
      <c r="D466" s="180">
        <v>1.5</v>
      </c>
      <c r="F466" s="180">
        <v>55</v>
      </c>
      <c r="G466" s="4">
        <f t="shared" si="90"/>
        <v>795.77470000000005</v>
      </c>
      <c r="H466" s="6">
        <f t="shared" si="102"/>
        <v>0.9503317777109126</v>
      </c>
      <c r="I466" s="21">
        <f t="shared" si="103"/>
        <v>756.2499853083682</v>
      </c>
      <c r="J466" s="34">
        <f t="shared" si="95"/>
        <v>1.7671458676442585E-4</v>
      </c>
      <c r="K466" s="34">
        <f t="shared" si="91"/>
        <v>0.14062499726808497</v>
      </c>
      <c r="L466" s="69">
        <f t="shared" si="101"/>
        <v>0.45105329134289407</v>
      </c>
      <c r="M466" s="69">
        <f t="shared" si="92"/>
        <v>0.35893679760240416</v>
      </c>
      <c r="N466" s="69">
        <f t="shared" si="96"/>
        <v>2.0570116092208695</v>
      </c>
      <c r="O466" s="69">
        <f t="shared" si="94"/>
        <v>1.6369177962242547</v>
      </c>
      <c r="P466" s="69">
        <f t="shared" si="97"/>
        <v>1.995854593826659</v>
      </c>
      <c r="Q466" s="6">
        <f t="shared" si="98"/>
        <v>0.17228966284915398</v>
      </c>
      <c r="R466" s="6">
        <f t="shared" si="99"/>
        <v>0.63839794052745935</v>
      </c>
      <c r="S466" s="6">
        <f t="shared" si="100"/>
        <v>0.81068760337661327</v>
      </c>
    </row>
    <row r="467" spans="1:19" x14ac:dyDescent="0.25">
      <c r="A467" s="64">
        <v>41290</v>
      </c>
      <c r="B467" s="14" t="s">
        <v>4</v>
      </c>
      <c r="C467" s="4">
        <v>6</v>
      </c>
      <c r="D467" s="180">
        <v>1.5</v>
      </c>
      <c r="F467" s="180">
        <v>48</v>
      </c>
      <c r="G467" s="4">
        <f t="shared" ref="G467:G530" si="104">IF(D467&lt;3,795.7747,64.9612)</f>
        <v>795.77470000000005</v>
      </c>
      <c r="H467" s="6">
        <f t="shared" si="102"/>
        <v>0.7238229473870883</v>
      </c>
      <c r="I467" s="21">
        <f t="shared" si="103"/>
        <v>575.99998881007605</v>
      </c>
      <c r="J467" s="34">
        <f t="shared" si="95"/>
        <v>1.7671458676442585E-4</v>
      </c>
      <c r="K467" s="34">
        <f t="shared" ref="K467:K530" si="105">IF(D467&lt;3,795.7747*J467,64.9612*J467)</f>
        <v>0.14062499726808497</v>
      </c>
      <c r="L467" s="69">
        <f t="shared" si="101"/>
        <v>0.45105329134289407</v>
      </c>
      <c r="M467" s="69">
        <f t="shared" si="92"/>
        <v>0.35893679760240416</v>
      </c>
      <c r="N467" s="69">
        <f t="shared" si="96"/>
        <v>2.0570116092208695</v>
      </c>
      <c r="O467" s="69">
        <f t="shared" si="94"/>
        <v>1.6369177962242547</v>
      </c>
      <c r="P467" s="69">
        <f t="shared" si="97"/>
        <v>1.995854593826659</v>
      </c>
      <c r="Q467" s="6">
        <f t="shared" si="98"/>
        <v>0.17228966284915398</v>
      </c>
      <c r="R467" s="6">
        <f t="shared" si="99"/>
        <v>0.63839794052745935</v>
      </c>
      <c r="S467" s="6">
        <f t="shared" si="100"/>
        <v>0.81068760337661327</v>
      </c>
    </row>
    <row r="468" spans="1:19" x14ac:dyDescent="0.25">
      <c r="A468" s="64">
        <v>41290</v>
      </c>
      <c r="B468" s="14" t="s">
        <v>4</v>
      </c>
      <c r="C468" s="4">
        <v>6</v>
      </c>
      <c r="D468" s="180">
        <v>1.5</v>
      </c>
      <c r="F468" s="180">
        <v>31</v>
      </c>
      <c r="G468" s="4">
        <f t="shared" si="104"/>
        <v>795.77470000000005</v>
      </c>
      <c r="H468" s="6">
        <f t="shared" si="102"/>
        <v>0.30190705400997914</v>
      </c>
      <c r="I468" s="21">
        <f t="shared" si="103"/>
        <v>240.24999533267496</v>
      </c>
      <c r="J468" s="34">
        <f t="shared" si="95"/>
        <v>1.7671458676442585E-4</v>
      </c>
      <c r="K468" s="34">
        <f t="shared" si="105"/>
        <v>0.14062499726808497</v>
      </c>
      <c r="L468" s="69">
        <f t="shared" si="101"/>
        <v>0.45105329134289407</v>
      </c>
      <c r="M468" s="69">
        <f t="shared" si="92"/>
        <v>0.35893679760240416</v>
      </c>
      <c r="N468" s="69">
        <f t="shared" si="96"/>
        <v>2.0570116092208695</v>
      </c>
      <c r="O468" s="69">
        <f t="shared" si="94"/>
        <v>1.6369177962242547</v>
      </c>
      <c r="P468" s="69">
        <f t="shared" si="97"/>
        <v>1.995854593826659</v>
      </c>
      <c r="Q468" s="6">
        <f t="shared" si="98"/>
        <v>0.17228966284915398</v>
      </c>
      <c r="R468" s="6">
        <f t="shared" si="99"/>
        <v>0.63839794052745935</v>
      </c>
      <c r="S468" s="6">
        <f t="shared" si="100"/>
        <v>0.81068760337661327</v>
      </c>
    </row>
    <row r="469" spans="1:19" x14ac:dyDescent="0.25">
      <c r="A469" s="64">
        <v>41290</v>
      </c>
      <c r="B469" s="14" t="s">
        <v>4</v>
      </c>
      <c r="C469" s="4">
        <v>6</v>
      </c>
      <c r="D469" s="180">
        <v>1.5</v>
      </c>
      <c r="F469" s="180">
        <v>28</v>
      </c>
      <c r="G469" s="4">
        <f t="shared" si="104"/>
        <v>795.77470000000005</v>
      </c>
      <c r="H469" s="6">
        <f t="shared" si="102"/>
        <v>0.2463008640414398</v>
      </c>
      <c r="I469" s="21">
        <f t="shared" si="103"/>
        <v>195.99999619231755</v>
      </c>
      <c r="J469" s="34">
        <f t="shared" si="95"/>
        <v>1.7671458676442585E-4</v>
      </c>
      <c r="K469" s="34">
        <f t="shared" si="105"/>
        <v>0.14062499726808497</v>
      </c>
      <c r="L469" s="69">
        <f t="shared" si="101"/>
        <v>0.45105329134289407</v>
      </c>
      <c r="M469" s="69">
        <f t="shared" si="92"/>
        <v>0.35893679760240416</v>
      </c>
      <c r="N469" s="69">
        <f t="shared" si="96"/>
        <v>2.0570116092208695</v>
      </c>
      <c r="O469" s="69">
        <f t="shared" si="94"/>
        <v>1.6369177962242547</v>
      </c>
      <c r="P469" s="69">
        <f t="shared" si="97"/>
        <v>1.995854593826659</v>
      </c>
      <c r="Q469" s="6">
        <f t="shared" si="98"/>
        <v>0.17228966284915398</v>
      </c>
      <c r="R469" s="6">
        <f t="shared" si="99"/>
        <v>0.63839794052745935</v>
      </c>
      <c r="S469" s="6">
        <f t="shared" si="100"/>
        <v>0.81068760337661327</v>
      </c>
    </row>
    <row r="470" spans="1:19" x14ac:dyDescent="0.25">
      <c r="A470" s="64">
        <v>41290</v>
      </c>
      <c r="B470" s="14" t="s">
        <v>4</v>
      </c>
      <c r="C470" s="4">
        <v>6</v>
      </c>
      <c r="D470" s="180">
        <v>3</v>
      </c>
      <c r="F470" s="180">
        <v>50</v>
      </c>
      <c r="G470" s="4">
        <f t="shared" si="104"/>
        <v>64.961200000000005</v>
      </c>
      <c r="H470" s="6">
        <f t="shared" si="102"/>
        <v>0.78539816339744828</v>
      </c>
      <c r="I470" s="21">
        <f t="shared" si="103"/>
        <v>51.020407172094323</v>
      </c>
      <c r="J470" s="34">
        <f t="shared" si="95"/>
        <v>7.0685834705770342E-4</v>
      </c>
      <c r="K470" s="34">
        <f t="shared" si="105"/>
        <v>4.5918366454884889E-2</v>
      </c>
      <c r="L470" s="69">
        <f t="shared" si="101"/>
        <v>2.219707841442716</v>
      </c>
      <c r="M470" s="69">
        <f t="shared" si="92"/>
        <v>0.14419488502952857</v>
      </c>
      <c r="N470" s="69">
        <f t="shared" si="96"/>
        <v>4.6285167281146418</v>
      </c>
      <c r="O470" s="69">
        <f t="shared" si="94"/>
        <v>0.3006740008784009</v>
      </c>
      <c r="P470" s="69">
        <f t="shared" si="97"/>
        <v>0.4448688859079295</v>
      </c>
      <c r="Q470" s="6">
        <f t="shared" si="98"/>
        <v>6.9213544814173716E-2</v>
      </c>
      <c r="R470" s="6">
        <f t="shared" si="99"/>
        <v>0.11726286034257635</v>
      </c>
      <c r="S470" s="6">
        <f t="shared" si="100"/>
        <v>0.18647640515675007</v>
      </c>
    </row>
    <row r="471" spans="1:19" x14ac:dyDescent="0.25">
      <c r="A471" s="64">
        <v>41290</v>
      </c>
      <c r="B471" s="14" t="s">
        <v>4</v>
      </c>
      <c r="C471" s="4">
        <v>6</v>
      </c>
      <c r="D471" s="180">
        <v>4.5</v>
      </c>
      <c r="F471" s="180">
        <v>55</v>
      </c>
      <c r="G471" s="4">
        <f t="shared" si="104"/>
        <v>64.961200000000005</v>
      </c>
      <c r="H471" s="6">
        <f t="shared" si="102"/>
        <v>0.9503317777109126</v>
      </c>
      <c r="I471" s="21">
        <f t="shared" si="103"/>
        <v>61.73469267823414</v>
      </c>
      <c r="J471" s="34">
        <f t="shared" si="95"/>
        <v>1.5904312808798326E-3</v>
      </c>
      <c r="K471" s="34">
        <f t="shared" si="105"/>
        <v>0.10331632452349099</v>
      </c>
      <c r="L471" s="69">
        <f t="shared" si="101"/>
        <v>5.6380590590289899</v>
      </c>
      <c r="M471" s="69">
        <f t="shared" si="92"/>
        <v>0.36625508214539404</v>
      </c>
      <c r="N471" s="69">
        <f t="shared" si="96"/>
        <v>7.4382130025037601</v>
      </c>
      <c r="O471" s="69">
        <f t="shared" si="94"/>
        <v>0.4831952424982473</v>
      </c>
      <c r="P471" s="69">
        <f t="shared" si="97"/>
        <v>0.84945032464364134</v>
      </c>
      <c r="Q471" s="6">
        <f t="shared" si="98"/>
        <v>0.17580243942978913</v>
      </c>
      <c r="R471" s="6">
        <f t="shared" si="99"/>
        <v>0.18844614457431647</v>
      </c>
      <c r="S471" s="6">
        <f t="shared" si="100"/>
        <v>0.36424858400410559</v>
      </c>
    </row>
    <row r="472" spans="1:19" x14ac:dyDescent="0.25">
      <c r="A472" s="64">
        <v>41290</v>
      </c>
      <c r="B472" s="14" t="s">
        <v>4</v>
      </c>
      <c r="C472" s="4">
        <v>6</v>
      </c>
      <c r="D472" s="180">
        <v>2</v>
      </c>
      <c r="F472" s="180">
        <v>30</v>
      </c>
      <c r="G472" s="4">
        <f t="shared" si="104"/>
        <v>795.77470000000005</v>
      </c>
      <c r="H472" s="6">
        <f t="shared" si="102"/>
        <v>0.28274333882308139</v>
      </c>
      <c r="I472" s="21">
        <f t="shared" si="103"/>
        <v>224.99999562893595</v>
      </c>
      <c r="J472" s="34">
        <f t="shared" si="95"/>
        <v>3.1415926535897931E-4</v>
      </c>
      <c r="K472" s="34">
        <f t="shared" si="105"/>
        <v>0.24999999514326215</v>
      </c>
      <c r="L472" s="69">
        <f t="shared" si="101"/>
        <v>0.87390054800363282</v>
      </c>
      <c r="M472" s="69">
        <f t="shared" si="92"/>
        <v>0.69542794641742656</v>
      </c>
      <c r="N472" s="69">
        <f t="shared" si="96"/>
        <v>2.880149720803352</v>
      </c>
      <c r="O472" s="69">
        <f t="shared" si="94"/>
        <v>2.2919502800273714</v>
      </c>
      <c r="P472" s="69">
        <f t="shared" si="97"/>
        <v>2.9873782264447981</v>
      </c>
      <c r="Q472" s="6">
        <f t="shared" si="98"/>
        <v>0.33380541428036475</v>
      </c>
      <c r="R472" s="6">
        <f t="shared" si="99"/>
        <v>0.89386060921067489</v>
      </c>
      <c r="S472" s="6">
        <f t="shared" si="100"/>
        <v>1.2276660234910397</v>
      </c>
    </row>
    <row r="473" spans="1:19" x14ac:dyDescent="0.25">
      <c r="A473" s="64">
        <v>41290</v>
      </c>
      <c r="B473" s="14" t="s">
        <v>4</v>
      </c>
      <c r="C473" s="4">
        <v>6</v>
      </c>
      <c r="D473" s="180">
        <v>4</v>
      </c>
      <c r="F473" s="180">
        <v>70</v>
      </c>
      <c r="G473" s="4">
        <f t="shared" si="104"/>
        <v>64.961200000000005</v>
      </c>
      <c r="H473" s="6">
        <f t="shared" si="102"/>
        <v>1.5393804002589984</v>
      </c>
      <c r="I473" s="21">
        <f t="shared" si="103"/>
        <v>99.99999805730485</v>
      </c>
      <c r="J473" s="34">
        <f t="shared" si="95"/>
        <v>1.2566370614359172E-3</v>
      </c>
      <c r="K473" s="34">
        <f t="shared" si="105"/>
        <v>8.1632651475350912E-2</v>
      </c>
      <c r="L473" s="69">
        <f t="shared" si="101"/>
        <v>4.3006091215286046</v>
      </c>
      <c r="M473" s="69">
        <f t="shared" si="92"/>
        <v>0.27937272926544404</v>
      </c>
      <c r="N473" s="69">
        <f t="shared" si="96"/>
        <v>6.4806737611278331</v>
      </c>
      <c r="O473" s="69">
        <f t="shared" si="94"/>
        <v>0.42099234433137744</v>
      </c>
      <c r="P473" s="69">
        <f t="shared" si="97"/>
        <v>0.70036507359682143</v>
      </c>
      <c r="Q473" s="6">
        <f t="shared" si="98"/>
        <v>0.13409891004741314</v>
      </c>
      <c r="R473" s="6">
        <f t="shared" si="99"/>
        <v>0.16418701428923721</v>
      </c>
      <c r="S473" s="6">
        <f t="shared" si="100"/>
        <v>0.29828592433665035</v>
      </c>
    </row>
    <row r="474" spans="1:19" x14ac:dyDescent="0.25">
      <c r="A474" s="64">
        <v>41290</v>
      </c>
      <c r="B474" s="14" t="s">
        <v>4</v>
      </c>
      <c r="C474" s="4">
        <v>6</v>
      </c>
      <c r="D474" s="180">
        <v>3</v>
      </c>
      <c r="F474" s="180">
        <v>55</v>
      </c>
      <c r="G474" s="4">
        <f t="shared" si="104"/>
        <v>64.961200000000005</v>
      </c>
      <c r="H474" s="6">
        <f t="shared" si="102"/>
        <v>0.9503317777109126</v>
      </c>
      <c r="I474" s="21">
        <f t="shared" si="103"/>
        <v>61.73469267823414</v>
      </c>
      <c r="J474" s="34">
        <f t="shared" si="95"/>
        <v>7.0685834705770342E-4</v>
      </c>
      <c r="K474" s="34">
        <f t="shared" si="105"/>
        <v>4.5918366454884889E-2</v>
      </c>
      <c r="L474" s="69">
        <f t="shared" si="101"/>
        <v>2.219707841442716</v>
      </c>
      <c r="M474" s="69">
        <f t="shared" si="92"/>
        <v>0.14419488502952857</v>
      </c>
      <c r="N474" s="69">
        <f t="shared" si="96"/>
        <v>4.6285167281146418</v>
      </c>
      <c r="O474" s="69">
        <f t="shared" si="94"/>
        <v>0.3006740008784009</v>
      </c>
      <c r="P474" s="69">
        <f t="shared" si="97"/>
        <v>0.4448688859079295</v>
      </c>
      <c r="Q474" s="6">
        <f t="shared" si="98"/>
        <v>6.9213544814173716E-2</v>
      </c>
      <c r="R474" s="6">
        <f t="shared" si="99"/>
        <v>0.11726286034257635</v>
      </c>
      <c r="S474" s="6">
        <f t="shared" si="100"/>
        <v>0.18647640515675007</v>
      </c>
    </row>
    <row r="475" spans="1:19" x14ac:dyDescent="0.25">
      <c r="A475" s="64">
        <v>41290</v>
      </c>
      <c r="B475" s="14" t="s">
        <v>4</v>
      </c>
      <c r="C475" s="4">
        <v>6</v>
      </c>
      <c r="D475" s="180">
        <v>6.5</v>
      </c>
      <c r="F475" s="180">
        <v>180</v>
      </c>
      <c r="G475" s="4">
        <f t="shared" si="104"/>
        <v>64.961200000000005</v>
      </c>
      <c r="H475" s="6">
        <f t="shared" si="102"/>
        <v>10.178760197630931</v>
      </c>
      <c r="I475" s="21">
        <f t="shared" si="103"/>
        <v>661.22447695034248</v>
      </c>
      <c r="J475" s="34">
        <f t="shared" si="95"/>
        <v>3.3183072403542195E-3</v>
      </c>
      <c r="K475" s="34">
        <f t="shared" si="105"/>
        <v>0.21556122030209854</v>
      </c>
      <c r="L475" s="69">
        <f t="shared" si="101"/>
        <v>13.130517975640537</v>
      </c>
      <c r="M475" s="69">
        <f t="shared" si="92"/>
        <v>0.85297420431918014</v>
      </c>
      <c r="N475" s="69">
        <f t="shared" si="96"/>
        <v>11.437170539605743</v>
      </c>
      <c r="O475" s="69">
        <f t="shared" si="94"/>
        <v>0.74297232285743664</v>
      </c>
      <c r="P475" s="69">
        <f t="shared" si="97"/>
        <v>1.5959465271766167</v>
      </c>
      <c r="Q475" s="6">
        <f t="shared" si="98"/>
        <v>0.40942761807320643</v>
      </c>
      <c r="R475" s="6">
        <f t="shared" si="99"/>
        <v>0.2897592059144003</v>
      </c>
      <c r="S475" s="6">
        <f t="shared" si="100"/>
        <v>0.69918682398760668</v>
      </c>
    </row>
    <row r="476" spans="1:19" x14ac:dyDescent="0.25">
      <c r="A476" s="64">
        <v>41290</v>
      </c>
      <c r="B476" s="14" t="s">
        <v>4</v>
      </c>
      <c r="C476" s="4">
        <v>6</v>
      </c>
      <c r="D476" s="180">
        <v>5</v>
      </c>
      <c r="F476" s="180">
        <v>55</v>
      </c>
      <c r="G476" s="4">
        <f t="shared" si="104"/>
        <v>64.961200000000005</v>
      </c>
      <c r="H476" s="6">
        <f t="shared" si="102"/>
        <v>0.9503317777109126</v>
      </c>
      <c r="I476" s="21">
        <f t="shared" si="103"/>
        <v>61.73469267823414</v>
      </c>
      <c r="J476" s="34">
        <f t="shared" si="95"/>
        <v>1.9634954084936209E-3</v>
      </c>
      <c r="K476" s="34">
        <f t="shared" si="105"/>
        <v>0.12755101793023582</v>
      </c>
      <c r="L476" s="69">
        <f t="shared" si="101"/>
        <v>7.1833345216463531</v>
      </c>
      <c r="M476" s="69">
        <f t="shared" si="92"/>
        <v>0.46663803052757313</v>
      </c>
      <c r="N476" s="69">
        <f t="shared" si="96"/>
        <v>8.4140458590425169</v>
      </c>
      <c r="O476" s="69">
        <f t="shared" si="94"/>
        <v>0.54658651585843276</v>
      </c>
      <c r="P476" s="69">
        <f t="shared" si="97"/>
        <v>1.0132245463860059</v>
      </c>
      <c r="Q476" s="6">
        <f t="shared" si="98"/>
        <v>0.2239862546532351</v>
      </c>
      <c r="R476" s="6">
        <f t="shared" si="99"/>
        <v>0.21316874118478879</v>
      </c>
      <c r="S476" s="6">
        <f t="shared" si="100"/>
        <v>0.43715499583802386</v>
      </c>
    </row>
    <row r="477" spans="1:19" x14ac:dyDescent="0.25">
      <c r="A477" s="64">
        <v>41290</v>
      </c>
      <c r="B477" s="14" t="s">
        <v>4</v>
      </c>
      <c r="C477" s="4">
        <v>6</v>
      </c>
      <c r="D477" s="180">
        <v>7.5</v>
      </c>
      <c r="F477" s="180">
        <v>90</v>
      </c>
      <c r="G477" s="4">
        <f t="shared" si="104"/>
        <v>64.961200000000005</v>
      </c>
      <c r="H477" s="6">
        <f t="shared" si="102"/>
        <v>2.5446900494077327</v>
      </c>
      <c r="I477" s="21">
        <f t="shared" si="103"/>
        <v>165.30611923758562</v>
      </c>
      <c r="J477" s="34">
        <f t="shared" si="95"/>
        <v>4.4178646691106467E-3</v>
      </c>
      <c r="K477" s="34">
        <f t="shared" si="105"/>
        <v>0.28698979034303057</v>
      </c>
      <c r="L477" s="69">
        <f t="shared" si="101"/>
        <v>18.245673379916788</v>
      </c>
      <c r="M477" s="69">
        <f t="shared" si="92"/>
        <v>1.1852608375674507</v>
      </c>
      <c r="N477" s="69">
        <f t="shared" si="96"/>
        <v>13.521710947318155</v>
      </c>
      <c r="O477" s="69">
        <f t="shared" si="94"/>
        <v>0.87838656919092417</v>
      </c>
      <c r="P477" s="69">
        <f t="shared" si="97"/>
        <v>2.063647406758375</v>
      </c>
      <c r="Q477" s="6">
        <f t="shared" si="98"/>
        <v>0.56892520203237629</v>
      </c>
      <c r="R477" s="6">
        <f t="shared" si="99"/>
        <v>0.34257076198446046</v>
      </c>
      <c r="S477" s="6">
        <f t="shared" si="100"/>
        <v>0.91149596401683675</v>
      </c>
    </row>
    <row r="478" spans="1:19" x14ac:dyDescent="0.25">
      <c r="A478" s="64">
        <v>41290</v>
      </c>
      <c r="B478" s="14" t="s">
        <v>4</v>
      </c>
      <c r="C478" s="4">
        <v>6</v>
      </c>
      <c r="D478" s="180">
        <v>3.5</v>
      </c>
      <c r="F478" s="180">
        <v>87</v>
      </c>
      <c r="G478" s="4">
        <f t="shared" si="104"/>
        <v>64.961200000000005</v>
      </c>
      <c r="H478" s="6">
        <f t="shared" si="102"/>
        <v>2.3778714795021143</v>
      </c>
      <c r="I478" s="21">
        <f t="shared" si="103"/>
        <v>154.46938475423275</v>
      </c>
      <c r="J478" s="34">
        <f t="shared" si="95"/>
        <v>9.6211275016187424E-4</v>
      </c>
      <c r="K478" s="34">
        <f t="shared" si="105"/>
        <v>6.2499998785815553E-2</v>
      </c>
      <c r="L478" s="69">
        <f t="shared" si="101"/>
        <v>3.1637815247608514</v>
      </c>
      <c r="M478" s="69">
        <f t="shared" si="92"/>
        <v>0.20552304438629462</v>
      </c>
      <c r="N478" s="69">
        <f t="shared" si="96"/>
        <v>5.5433152983182508</v>
      </c>
      <c r="O478" s="69">
        <f t="shared" si="94"/>
        <v>0.3601004137571116</v>
      </c>
      <c r="P478" s="69">
        <f t="shared" si="97"/>
        <v>0.5656234581434062</v>
      </c>
      <c r="Q478" s="6">
        <f t="shared" si="98"/>
        <v>9.8651061305421409E-2</v>
      </c>
      <c r="R478" s="6">
        <f t="shared" si="99"/>
        <v>0.14043916136527354</v>
      </c>
      <c r="S478" s="6">
        <f t="shared" si="100"/>
        <v>0.23909022267069496</v>
      </c>
    </row>
    <row r="479" spans="1:19" x14ac:dyDescent="0.25">
      <c r="A479" s="64">
        <v>41291</v>
      </c>
      <c r="B479" s="14" t="s">
        <v>74</v>
      </c>
      <c r="C479" s="4">
        <v>1</v>
      </c>
      <c r="D479" s="180">
        <v>1.5</v>
      </c>
      <c r="F479" s="180">
        <v>30</v>
      </c>
      <c r="G479" s="4">
        <f t="shared" si="104"/>
        <v>795.77470000000005</v>
      </c>
      <c r="H479" s="6">
        <f t="shared" si="102"/>
        <v>0.28274333882308139</v>
      </c>
      <c r="I479" s="21">
        <f t="shared" si="103"/>
        <v>224.99999562893595</v>
      </c>
      <c r="J479" s="34">
        <f t="shared" si="95"/>
        <v>1.7671458676442585E-4</v>
      </c>
      <c r="K479" s="34">
        <f t="shared" si="105"/>
        <v>0.14062499726808497</v>
      </c>
      <c r="L479" s="69">
        <f t="shared" si="101"/>
        <v>0.45105329134289407</v>
      </c>
      <c r="M479" s="69">
        <f t="shared" si="92"/>
        <v>0.35893679760240416</v>
      </c>
      <c r="N479" s="69">
        <f t="shared" si="96"/>
        <v>2.0570116092208695</v>
      </c>
      <c r="O479" s="69">
        <f t="shared" si="94"/>
        <v>1.6369177962242547</v>
      </c>
      <c r="P479" s="69">
        <f t="shared" si="97"/>
        <v>1.995854593826659</v>
      </c>
      <c r="Q479" s="6">
        <f t="shared" si="98"/>
        <v>0.17228966284915398</v>
      </c>
      <c r="R479" s="6">
        <f t="shared" si="99"/>
        <v>0.63839794052745935</v>
      </c>
      <c r="S479" s="6">
        <f t="shared" si="100"/>
        <v>0.81068760337661327</v>
      </c>
    </row>
    <row r="480" spans="1:19" x14ac:dyDescent="0.25">
      <c r="A480" s="64">
        <v>41291</v>
      </c>
      <c r="B480" s="14" t="s">
        <v>74</v>
      </c>
      <c r="C480" s="4">
        <v>1</v>
      </c>
      <c r="D480" s="180">
        <v>2.6</v>
      </c>
      <c r="F480" s="180">
        <v>46</v>
      </c>
      <c r="G480" s="4">
        <f t="shared" si="104"/>
        <v>795.77470000000005</v>
      </c>
      <c r="H480" s="6">
        <f t="shared" si="102"/>
        <v>0.66476100549960027</v>
      </c>
      <c r="I480" s="21">
        <f>IF(C480&lt;3,795.7747*H480,64.9612*H480)</f>
        <v>528.99998972314279</v>
      </c>
      <c r="J480" s="34">
        <f t="shared" si="95"/>
        <v>5.3092915845667516E-4</v>
      </c>
      <c r="K480" s="34">
        <f t="shared" si="105"/>
        <v>0.42249999179211317</v>
      </c>
      <c r="L480" s="69">
        <f t="shared" si="101"/>
        <v>1.5974150751166611</v>
      </c>
      <c r="M480" s="69">
        <f t="shared" si="92"/>
        <v>1.2711825021764387</v>
      </c>
      <c r="N480" s="69">
        <f t="shared" si="96"/>
        <v>3.9149731399460577</v>
      </c>
      <c r="O480" s="69">
        <f t="shared" si="94"/>
        <v>3.1154365759486322</v>
      </c>
      <c r="P480" s="69">
        <f t="shared" si="97"/>
        <v>4.3866190781250705</v>
      </c>
      <c r="Q480" s="6">
        <f t="shared" si="98"/>
        <v>0.61016760104469059</v>
      </c>
      <c r="R480" s="6">
        <f t="shared" si="99"/>
        <v>1.2150202646199666</v>
      </c>
      <c r="S480" s="6">
        <f t="shared" si="100"/>
        <v>1.8251878656646572</v>
      </c>
    </row>
    <row r="481" spans="1:19" x14ac:dyDescent="0.25">
      <c r="A481" s="64">
        <v>41291</v>
      </c>
      <c r="B481" s="14" t="s">
        <v>74</v>
      </c>
      <c r="C481" s="4">
        <v>1</v>
      </c>
      <c r="D481" s="180">
        <v>3.4</v>
      </c>
      <c r="F481" s="180">
        <v>68</v>
      </c>
      <c r="G481" s="4">
        <f t="shared" si="104"/>
        <v>64.961200000000005</v>
      </c>
      <c r="H481" s="6">
        <f t="shared" si="102"/>
        <v>1.4526724430199207</v>
      </c>
      <c r="I481" s="21">
        <f t="shared" ref="I481:I544" si="106">IF(D481&lt;3,795.7747*H481,64.9612*H481)</f>
        <v>94.367345105505677</v>
      </c>
      <c r="J481" s="34">
        <f t="shared" si="95"/>
        <v>9.0792027688745035E-4</v>
      </c>
      <c r="K481" s="34">
        <f t="shared" si="105"/>
        <v>5.8979590690941046E-2</v>
      </c>
      <c r="L481" s="69">
        <f t="shared" si="101"/>
        <v>2.9598116954824234</v>
      </c>
      <c r="M481" s="69">
        <f t="shared" ref="M481:M544" si="107">IF(D481&lt;3,795.7747*L481*0.001,64.9612*L481*0.001)</f>
        <v>0.19227291951257283</v>
      </c>
      <c r="N481" s="69">
        <f t="shared" si="96"/>
        <v>5.3584638182360029</v>
      </c>
      <c r="O481" s="69">
        <f t="shared" si="94"/>
        <v>0.34809223978919268</v>
      </c>
      <c r="P481" s="69">
        <f t="shared" si="97"/>
        <v>0.54036515930176554</v>
      </c>
      <c r="Q481" s="6">
        <f t="shared" si="98"/>
        <v>9.229100136603495E-2</v>
      </c>
      <c r="R481" s="6">
        <f t="shared" si="99"/>
        <v>0.13575597351778515</v>
      </c>
      <c r="S481" s="6">
        <f t="shared" si="100"/>
        <v>0.22804697488382009</v>
      </c>
    </row>
    <row r="482" spans="1:19" x14ac:dyDescent="0.25">
      <c r="A482" s="64">
        <v>41291</v>
      </c>
      <c r="B482" s="14" t="s">
        <v>74</v>
      </c>
      <c r="C482" s="4">
        <v>1</v>
      </c>
      <c r="D482" s="180">
        <v>2</v>
      </c>
      <c r="F482" s="180">
        <v>62</v>
      </c>
      <c r="G482" s="4">
        <f t="shared" si="104"/>
        <v>795.77470000000005</v>
      </c>
      <c r="H482" s="6">
        <f t="shared" si="102"/>
        <v>1.2076282160399165</v>
      </c>
      <c r="I482" s="21">
        <f t="shared" si="106"/>
        <v>960.99998133069982</v>
      </c>
      <c r="J482" s="34">
        <f t="shared" si="95"/>
        <v>3.1415926535897931E-4</v>
      </c>
      <c r="K482" s="34">
        <f t="shared" si="105"/>
        <v>0.24999999514326215</v>
      </c>
      <c r="L482" s="69">
        <f t="shared" si="101"/>
        <v>0.87390054800363282</v>
      </c>
      <c r="M482" s="69">
        <f t="shared" si="107"/>
        <v>0.69542794641742656</v>
      </c>
      <c r="N482" s="69">
        <f t="shared" si="96"/>
        <v>2.880149720803352</v>
      </c>
      <c r="O482" s="69">
        <f t="shared" si="94"/>
        <v>2.2919502800273714</v>
      </c>
      <c r="P482" s="69">
        <f t="shared" si="97"/>
        <v>2.9873782264447981</v>
      </c>
      <c r="Q482" s="6">
        <f t="shared" si="98"/>
        <v>0.33380541428036475</v>
      </c>
      <c r="R482" s="6">
        <f t="shared" si="99"/>
        <v>0.89386060921067489</v>
      </c>
      <c r="S482" s="6">
        <f t="shared" si="100"/>
        <v>1.2276660234910397</v>
      </c>
    </row>
    <row r="483" spans="1:19" x14ac:dyDescent="0.25">
      <c r="A483" s="64">
        <v>41291</v>
      </c>
      <c r="B483" s="14" t="s">
        <v>74</v>
      </c>
      <c r="C483" s="4">
        <v>1</v>
      </c>
      <c r="D483" s="180">
        <v>1.1000000000000001</v>
      </c>
      <c r="F483" s="180">
        <v>45</v>
      </c>
      <c r="G483" s="4">
        <f t="shared" si="104"/>
        <v>795.77470000000005</v>
      </c>
      <c r="H483" s="6">
        <f t="shared" si="102"/>
        <v>0.63617251235193317</v>
      </c>
      <c r="I483" s="21">
        <f t="shared" si="106"/>
        <v>506.24999016510594</v>
      </c>
      <c r="J483" s="34">
        <f t="shared" si="95"/>
        <v>9.503317777109126E-5</v>
      </c>
      <c r="K483" s="34">
        <f t="shared" si="105"/>
        <v>7.5624998530836818E-2</v>
      </c>
      <c r="L483" s="69">
        <f t="shared" si="101"/>
        <v>0.2210832472489353</v>
      </c>
      <c r="M483" s="69">
        <f t="shared" si="107"/>
        <v>0.17593245475454733</v>
      </c>
      <c r="N483" s="69">
        <f t="shared" si="96"/>
        <v>1.4309992669393452</v>
      </c>
      <c r="O483" s="69">
        <f t="shared" si="94"/>
        <v>1.1387530123488776</v>
      </c>
      <c r="P483" s="69">
        <f t="shared" si="97"/>
        <v>1.3146854671034249</v>
      </c>
      <c r="Q483" s="6">
        <f t="shared" si="98"/>
        <v>8.4447578282182717E-2</v>
      </c>
      <c r="R483" s="6">
        <f t="shared" si="99"/>
        <v>0.44411367481606229</v>
      </c>
      <c r="S483" s="6">
        <f t="shared" si="100"/>
        <v>0.52856125309824498</v>
      </c>
    </row>
    <row r="484" spans="1:19" x14ac:dyDescent="0.25">
      <c r="A484" s="64">
        <v>41291</v>
      </c>
      <c r="B484" s="14" t="s">
        <v>74</v>
      </c>
      <c r="C484" s="4">
        <v>1</v>
      </c>
      <c r="D484" s="180">
        <v>4</v>
      </c>
      <c r="F484" s="180">
        <v>140</v>
      </c>
      <c r="G484" s="4">
        <f t="shared" si="104"/>
        <v>64.961200000000005</v>
      </c>
      <c r="H484" s="6">
        <f t="shared" si="102"/>
        <v>6.1575216010359934</v>
      </c>
      <c r="I484" s="21">
        <f t="shared" si="106"/>
        <v>399.9999922292194</v>
      </c>
      <c r="J484" s="34">
        <f t="shared" si="95"/>
        <v>1.2566370614359172E-3</v>
      </c>
      <c r="K484" s="34">
        <f t="shared" si="105"/>
        <v>8.1632651475350912E-2</v>
      </c>
      <c r="L484" s="69">
        <f t="shared" si="101"/>
        <v>4.3006091215286046</v>
      </c>
      <c r="M484" s="69">
        <f t="shared" si="107"/>
        <v>0.27937272926544404</v>
      </c>
      <c r="N484" s="69">
        <f t="shared" si="96"/>
        <v>6.4806737611278331</v>
      </c>
      <c r="O484" s="69">
        <f t="shared" si="94"/>
        <v>0.42099234433137744</v>
      </c>
      <c r="P484" s="69">
        <f t="shared" si="97"/>
        <v>0.70036507359682143</v>
      </c>
      <c r="Q484" s="6">
        <f t="shared" si="98"/>
        <v>0.13409891004741314</v>
      </c>
      <c r="R484" s="6">
        <f t="shared" si="99"/>
        <v>0.16418701428923721</v>
      </c>
      <c r="S484" s="6">
        <f t="shared" si="100"/>
        <v>0.29828592433665035</v>
      </c>
    </row>
    <row r="485" spans="1:19" x14ac:dyDescent="0.25">
      <c r="A485" s="64">
        <v>41291</v>
      </c>
      <c r="B485" s="14" t="s">
        <v>74</v>
      </c>
      <c r="C485" s="4">
        <v>1</v>
      </c>
      <c r="D485" s="180">
        <v>0.8</v>
      </c>
      <c r="F485" s="180">
        <v>40</v>
      </c>
      <c r="G485" s="4">
        <f t="shared" si="104"/>
        <v>795.77470000000005</v>
      </c>
      <c r="H485" s="6">
        <f t="shared" si="102"/>
        <v>0.50265482457436694</v>
      </c>
      <c r="I485" s="21">
        <f t="shared" si="106"/>
        <v>399.99999222921952</v>
      </c>
      <c r="J485" s="34">
        <f t="shared" si="95"/>
        <v>5.0265482457436686E-5</v>
      </c>
      <c r="K485" s="34">
        <f t="shared" si="105"/>
        <v>3.9999999222921946E-2</v>
      </c>
      <c r="L485" s="69">
        <f t="shared" si="101"/>
        <v>0.10631582943822253</v>
      </c>
      <c r="M485" s="69">
        <f t="shared" si="107"/>
        <v>8.460344727645272E-2</v>
      </c>
      <c r="N485" s="69">
        <f t="shared" si="96"/>
        <v>0.98588271958712526</v>
      </c>
      <c r="O485" s="69">
        <f t="shared" si="94"/>
        <v>0.78454052541462871</v>
      </c>
      <c r="P485" s="69">
        <f t="shared" si="97"/>
        <v>0.86914397269108146</v>
      </c>
      <c r="Q485" s="6">
        <f t="shared" si="98"/>
        <v>4.0609654692697304E-2</v>
      </c>
      <c r="R485" s="6">
        <f t="shared" si="99"/>
        <v>0.3059708049117052</v>
      </c>
      <c r="S485" s="6">
        <f t="shared" si="100"/>
        <v>0.34658045960440248</v>
      </c>
    </row>
    <row r="486" spans="1:19" x14ac:dyDescent="0.25">
      <c r="A486" s="64">
        <v>41291</v>
      </c>
      <c r="B486" s="14" t="s">
        <v>74</v>
      </c>
      <c r="C486" s="4">
        <v>1</v>
      </c>
      <c r="D486" s="180">
        <v>8</v>
      </c>
      <c r="F486" s="180">
        <v>180</v>
      </c>
      <c r="G486" s="4">
        <f t="shared" si="104"/>
        <v>64.961200000000005</v>
      </c>
      <c r="H486" s="6">
        <f t="shared" si="102"/>
        <v>10.178760197630931</v>
      </c>
      <c r="I486" s="21">
        <f t="shared" si="106"/>
        <v>661.22447695034248</v>
      </c>
      <c r="J486" s="34">
        <f t="shared" si="95"/>
        <v>5.0265482457436689E-3</v>
      </c>
      <c r="K486" s="34">
        <f t="shared" si="105"/>
        <v>0.32653060590140365</v>
      </c>
      <c r="L486" s="69">
        <f t="shared" si="101"/>
        <v>21.164008717497858</v>
      </c>
      <c r="M486" s="69">
        <f t="shared" si="107"/>
        <v>1.374839403099122</v>
      </c>
      <c r="N486" s="69">
        <f t="shared" si="96"/>
        <v>14.58227400291401</v>
      </c>
      <c r="O486" s="69">
        <f t="shared" si="94"/>
        <v>0.94728201795809763</v>
      </c>
      <c r="P486" s="69">
        <f t="shared" si="97"/>
        <v>2.3221214210572194</v>
      </c>
      <c r="Q486" s="6">
        <f t="shared" si="98"/>
        <v>0.65992291348757859</v>
      </c>
      <c r="R486" s="6">
        <f t="shared" si="99"/>
        <v>0.3694399870036581</v>
      </c>
      <c r="S486" s="6">
        <f t="shared" si="100"/>
        <v>1.0293629004912366</v>
      </c>
    </row>
    <row r="487" spans="1:19" x14ac:dyDescent="0.25">
      <c r="A487" s="64">
        <v>41291</v>
      </c>
      <c r="B487" s="14" t="s">
        <v>74</v>
      </c>
      <c r="C487" s="4">
        <v>1</v>
      </c>
      <c r="D487" s="180">
        <v>3</v>
      </c>
      <c r="F487" s="180">
        <v>110</v>
      </c>
      <c r="G487" s="4">
        <f t="shared" si="104"/>
        <v>64.961200000000005</v>
      </c>
      <c r="H487" s="6">
        <f t="shared" si="102"/>
        <v>3.8013271108436504</v>
      </c>
      <c r="I487" s="21">
        <f t="shared" si="106"/>
        <v>246.93877071293656</v>
      </c>
      <c r="J487" s="34">
        <f t="shared" si="95"/>
        <v>7.0685834705770342E-4</v>
      </c>
      <c r="K487" s="34">
        <f t="shared" si="105"/>
        <v>4.5918366454884889E-2</v>
      </c>
      <c r="L487" s="69">
        <f t="shared" si="101"/>
        <v>2.219707841442716</v>
      </c>
      <c r="M487" s="69">
        <f t="shared" si="107"/>
        <v>0.14419488502952857</v>
      </c>
      <c r="N487" s="69">
        <f t="shared" si="96"/>
        <v>4.6285167281146418</v>
      </c>
      <c r="O487" s="69">
        <f t="shared" si="94"/>
        <v>0.3006740008784009</v>
      </c>
      <c r="P487" s="69">
        <f t="shared" si="97"/>
        <v>0.4448688859079295</v>
      </c>
      <c r="Q487" s="6">
        <f t="shared" si="98"/>
        <v>6.9213544814173716E-2</v>
      </c>
      <c r="R487" s="6">
        <f t="shared" si="99"/>
        <v>0.11726286034257635</v>
      </c>
      <c r="S487" s="6">
        <f t="shared" si="100"/>
        <v>0.18647640515675007</v>
      </c>
    </row>
    <row r="488" spans="1:19" x14ac:dyDescent="0.25">
      <c r="A488" s="64">
        <v>41291</v>
      </c>
      <c r="B488" s="14" t="s">
        <v>74</v>
      </c>
      <c r="C488" s="4">
        <v>1</v>
      </c>
      <c r="D488" s="180">
        <v>6</v>
      </c>
      <c r="F488" s="180">
        <v>235</v>
      </c>
      <c r="G488" s="4">
        <f t="shared" si="104"/>
        <v>64.961200000000005</v>
      </c>
      <c r="H488" s="6">
        <f t="shared" si="102"/>
        <v>17.349445429449634</v>
      </c>
      <c r="I488" s="21">
        <f t="shared" si="106"/>
        <v>1127.0407944315637</v>
      </c>
      <c r="J488" s="34">
        <f t="shared" si="95"/>
        <v>2.8274333882308137E-3</v>
      </c>
      <c r="K488" s="34">
        <f t="shared" si="105"/>
        <v>0.18367346581953956</v>
      </c>
      <c r="L488" s="69">
        <f t="shared" si="101"/>
        <v>10.923549380812876</v>
      </c>
      <c r="M488" s="69">
        <f t="shared" si="107"/>
        <v>0.70960687603686146</v>
      </c>
      <c r="N488" s="69">
        <f t="shared" si="96"/>
        <v>10.414704032978928</v>
      </c>
      <c r="O488" s="69">
        <f t="shared" si="94"/>
        <v>0.6765516716271508</v>
      </c>
      <c r="P488" s="69">
        <f t="shared" si="97"/>
        <v>1.3861585476640124</v>
      </c>
      <c r="Q488" s="6">
        <f t="shared" si="98"/>
        <v>0.3406113004976935</v>
      </c>
      <c r="R488" s="6">
        <f t="shared" si="99"/>
        <v>0.26385515193458881</v>
      </c>
      <c r="S488" s="6">
        <f t="shared" si="100"/>
        <v>0.60446645243228225</v>
      </c>
    </row>
    <row r="489" spans="1:19" x14ac:dyDescent="0.25">
      <c r="A489" s="64">
        <v>41291</v>
      </c>
      <c r="B489" s="14" t="s">
        <v>74</v>
      </c>
      <c r="C489" s="4">
        <v>1</v>
      </c>
      <c r="D489" s="180">
        <v>4.2</v>
      </c>
      <c r="F489" s="180">
        <v>123</v>
      </c>
      <c r="G489" s="4">
        <f t="shared" si="104"/>
        <v>64.961200000000005</v>
      </c>
      <c r="H489" s="6">
        <f t="shared" si="102"/>
        <v>4.7529155256159976</v>
      </c>
      <c r="I489" s="21">
        <f t="shared" si="106"/>
        <v>308.75509604264596</v>
      </c>
      <c r="J489" s="34">
        <f t="shared" si="95"/>
        <v>1.385442360233099E-3</v>
      </c>
      <c r="K489" s="34">
        <f t="shared" si="105"/>
        <v>8.9999998251574398E-2</v>
      </c>
      <c r="L489" s="69">
        <f t="shared" si="101"/>
        <v>4.811097633235077</v>
      </c>
      <c r="M489" s="69">
        <f t="shared" si="107"/>
        <v>0.31253467557211051</v>
      </c>
      <c r="N489" s="69">
        <f t="shared" si="96"/>
        <v>6.861382640483793</v>
      </c>
      <c r="O489" s="69">
        <f t="shared" si="94"/>
        <v>0.44572364998499581</v>
      </c>
      <c r="P489" s="69">
        <f t="shared" si="97"/>
        <v>0.75825832555710626</v>
      </c>
      <c r="Q489" s="6">
        <f t="shared" si="98"/>
        <v>0.15001664427461303</v>
      </c>
      <c r="R489" s="6">
        <f t="shared" si="99"/>
        <v>0.17383222349414837</v>
      </c>
      <c r="S489" s="6">
        <f t="shared" si="100"/>
        <v>0.32384886776876143</v>
      </c>
    </row>
    <row r="490" spans="1:19" x14ac:dyDescent="0.25">
      <c r="A490" s="64">
        <v>41291</v>
      </c>
      <c r="B490" s="14" t="s">
        <v>74</v>
      </c>
      <c r="C490" s="4">
        <v>1</v>
      </c>
      <c r="D490" s="180">
        <v>4.2</v>
      </c>
      <c r="F490" s="180">
        <v>184</v>
      </c>
      <c r="G490" s="4">
        <f t="shared" si="104"/>
        <v>64.961200000000005</v>
      </c>
      <c r="H490" s="6">
        <f t="shared" si="102"/>
        <v>10.636176087993604</v>
      </c>
      <c r="I490" s="21">
        <f t="shared" si="106"/>
        <v>690.93876208737015</v>
      </c>
      <c r="J490" s="34">
        <f t="shared" si="95"/>
        <v>1.385442360233099E-3</v>
      </c>
      <c r="K490" s="34">
        <f t="shared" si="105"/>
        <v>8.9999998251574398E-2</v>
      </c>
      <c r="L490" s="69">
        <f t="shared" si="101"/>
        <v>4.811097633235077</v>
      </c>
      <c r="M490" s="69">
        <f t="shared" si="107"/>
        <v>0.31253467557211051</v>
      </c>
      <c r="N490" s="69">
        <f t="shared" si="96"/>
        <v>6.861382640483793</v>
      </c>
      <c r="O490" s="69">
        <f t="shared" si="94"/>
        <v>0.44572364998499581</v>
      </c>
      <c r="P490" s="69">
        <f t="shared" si="97"/>
        <v>0.75825832555710626</v>
      </c>
      <c r="Q490" s="6">
        <f t="shared" si="98"/>
        <v>0.15001664427461303</v>
      </c>
      <c r="R490" s="6">
        <f t="shared" si="99"/>
        <v>0.17383222349414837</v>
      </c>
      <c r="S490" s="6">
        <f t="shared" si="100"/>
        <v>0.32384886776876143</v>
      </c>
    </row>
    <row r="491" spans="1:19" x14ac:dyDescent="0.25">
      <c r="A491" s="64">
        <v>41291</v>
      </c>
      <c r="B491" s="14" t="s">
        <v>74</v>
      </c>
      <c r="C491" s="4">
        <v>1</v>
      </c>
      <c r="D491" s="180">
        <v>7</v>
      </c>
      <c r="F491" s="180">
        <v>263</v>
      </c>
      <c r="G491" s="4">
        <f t="shared" si="104"/>
        <v>64.961200000000005</v>
      </c>
      <c r="H491" s="6">
        <f t="shared" si="102"/>
        <v>21.730082225615238</v>
      </c>
      <c r="I491" s="21">
        <f t="shared" si="106"/>
        <v>1411.6122174746367</v>
      </c>
      <c r="J491" s="34">
        <f t="shared" si="95"/>
        <v>3.8484510006474969E-3</v>
      </c>
      <c r="K491" s="34">
        <f t="shared" si="105"/>
        <v>0.24999999514326221</v>
      </c>
      <c r="L491" s="69">
        <f t="shared" si="101"/>
        <v>15.569492106387406</v>
      </c>
      <c r="M491" s="69">
        <f t="shared" si="107"/>
        <v>1.0114128906214537</v>
      </c>
      <c r="N491" s="69">
        <f t="shared" si="96"/>
        <v>12.473107819356448</v>
      </c>
      <c r="O491" s="69">
        <f t="shared" si="94"/>
        <v>0.81026805167477811</v>
      </c>
      <c r="P491" s="69">
        <f t="shared" si="97"/>
        <v>1.8216809422962319</v>
      </c>
      <c r="Q491" s="6">
        <f t="shared" si="98"/>
        <v>0.48547818749829774</v>
      </c>
      <c r="R491" s="6">
        <f t="shared" si="99"/>
        <v>0.31600454015316348</v>
      </c>
      <c r="S491" s="6">
        <f t="shared" si="100"/>
        <v>0.80148272765146122</v>
      </c>
    </row>
    <row r="492" spans="1:19" x14ac:dyDescent="0.25">
      <c r="A492" s="64">
        <v>41291</v>
      </c>
      <c r="B492" s="14" t="s">
        <v>74</v>
      </c>
      <c r="C492" s="4">
        <v>1</v>
      </c>
      <c r="D492" s="180">
        <v>7</v>
      </c>
      <c r="F492" s="180">
        <v>332</v>
      </c>
      <c r="G492" s="4">
        <f t="shared" si="104"/>
        <v>64.961200000000005</v>
      </c>
      <c r="H492" s="6">
        <f t="shared" si="102"/>
        <v>34.627890864928133</v>
      </c>
      <c r="I492" s="21">
        <f t="shared" si="106"/>
        <v>2249.4693440547699</v>
      </c>
      <c r="J492" s="34">
        <f t="shared" si="95"/>
        <v>3.8484510006474969E-3</v>
      </c>
      <c r="K492" s="34">
        <f t="shared" si="105"/>
        <v>0.24999999514326221</v>
      </c>
      <c r="L492" s="69">
        <f t="shared" si="101"/>
        <v>15.569492106387406</v>
      </c>
      <c r="M492" s="69">
        <f t="shared" si="107"/>
        <v>1.0114128906214537</v>
      </c>
      <c r="N492" s="69">
        <f t="shared" si="96"/>
        <v>12.473107819356448</v>
      </c>
      <c r="O492" s="69">
        <f t="shared" si="94"/>
        <v>0.81026805167477811</v>
      </c>
      <c r="P492" s="69">
        <f t="shared" si="97"/>
        <v>1.8216809422962319</v>
      </c>
      <c r="Q492" s="6">
        <f t="shared" si="98"/>
        <v>0.48547818749829774</v>
      </c>
      <c r="R492" s="6">
        <f t="shared" si="99"/>
        <v>0.31600454015316348</v>
      </c>
      <c r="S492" s="6">
        <f t="shared" si="100"/>
        <v>0.80148272765146122</v>
      </c>
    </row>
    <row r="493" spans="1:19" x14ac:dyDescent="0.25">
      <c r="A493" s="64">
        <v>41291</v>
      </c>
      <c r="B493" s="14" t="s">
        <v>74</v>
      </c>
      <c r="C493" s="4">
        <v>1</v>
      </c>
      <c r="D493" s="180">
        <v>5.5</v>
      </c>
      <c r="F493" s="180">
        <v>107</v>
      </c>
      <c r="G493" s="4">
        <f t="shared" si="104"/>
        <v>64.961200000000005</v>
      </c>
      <c r="H493" s="6">
        <f t="shared" si="102"/>
        <v>3.5968094290949542</v>
      </c>
      <c r="I493" s="21">
        <f t="shared" si="106"/>
        <v>233.65305668532315</v>
      </c>
      <c r="J493" s="34">
        <f t="shared" si="95"/>
        <v>2.3758294442772811E-3</v>
      </c>
      <c r="K493" s="34">
        <f t="shared" si="105"/>
        <v>0.15433673169558532</v>
      </c>
      <c r="L493" s="69">
        <f t="shared" si="101"/>
        <v>8.9430956308196485</v>
      </c>
      <c r="M493" s="69">
        <f t="shared" si="107"/>
        <v>0.58095422389280149</v>
      </c>
      <c r="N493" s="69">
        <f t="shared" si="96"/>
        <v>9.4066355127217793</v>
      </c>
      <c r="O493" s="69">
        <f t="shared" si="94"/>
        <v>0.61106633086902207</v>
      </c>
      <c r="P493" s="69">
        <f t="shared" si="97"/>
        <v>1.1920205547618234</v>
      </c>
      <c r="Q493" s="6">
        <f t="shared" si="98"/>
        <v>0.27885802746854471</v>
      </c>
      <c r="R493" s="6">
        <f t="shared" si="99"/>
        <v>0.2383158690389186</v>
      </c>
      <c r="S493" s="6">
        <f t="shared" si="100"/>
        <v>0.51717389650746326</v>
      </c>
    </row>
    <row r="494" spans="1:19" x14ac:dyDescent="0.25">
      <c r="A494" s="64">
        <v>41291</v>
      </c>
      <c r="B494" s="14" t="s">
        <v>74</v>
      </c>
      <c r="C494" s="4">
        <v>1</v>
      </c>
      <c r="D494" s="180">
        <v>4.5</v>
      </c>
      <c r="F494" s="180">
        <v>100</v>
      </c>
      <c r="G494" s="4">
        <f t="shared" si="104"/>
        <v>64.961200000000005</v>
      </c>
      <c r="H494" s="6">
        <f t="shared" si="102"/>
        <v>3.1415926535897931</v>
      </c>
      <c r="I494" s="21">
        <f t="shared" si="106"/>
        <v>204.08162868837729</v>
      </c>
      <c r="J494" s="34">
        <f t="shared" si="95"/>
        <v>1.5904312808798326E-3</v>
      </c>
      <c r="K494" s="34">
        <f t="shared" si="105"/>
        <v>0.10331632452349099</v>
      </c>
      <c r="L494" s="69">
        <f t="shared" si="101"/>
        <v>5.6380590590289899</v>
      </c>
      <c r="M494" s="69">
        <f t="shared" si="107"/>
        <v>0.36625508214539404</v>
      </c>
      <c r="N494" s="69">
        <f t="shared" si="96"/>
        <v>7.4382130025037601</v>
      </c>
      <c r="O494" s="69">
        <f t="shared" si="94"/>
        <v>0.4831952424982473</v>
      </c>
      <c r="P494" s="69">
        <f t="shared" si="97"/>
        <v>0.84945032464364134</v>
      </c>
      <c r="Q494" s="6">
        <f t="shared" si="98"/>
        <v>0.17580243942978913</v>
      </c>
      <c r="R494" s="6">
        <f t="shared" si="99"/>
        <v>0.18844614457431647</v>
      </c>
      <c r="S494" s="6">
        <f t="shared" si="100"/>
        <v>0.36424858400410559</v>
      </c>
    </row>
    <row r="495" spans="1:19" x14ac:dyDescent="0.25">
      <c r="A495" s="64">
        <v>41291</v>
      </c>
      <c r="B495" s="14" t="s">
        <v>74</v>
      </c>
      <c r="C495" s="4">
        <v>1</v>
      </c>
      <c r="D495" s="180">
        <v>3.2</v>
      </c>
      <c r="F495" s="180">
        <v>134</v>
      </c>
      <c r="G495" s="4">
        <f t="shared" si="104"/>
        <v>64.961200000000005</v>
      </c>
      <c r="H495" s="6">
        <f t="shared" si="102"/>
        <v>5.6410437687858339</v>
      </c>
      <c r="I495" s="21">
        <f t="shared" si="106"/>
        <v>366.44897247285036</v>
      </c>
      <c r="J495" s="34">
        <f t="shared" si="95"/>
        <v>8.0424771931898698E-4</v>
      </c>
      <c r="K495" s="34">
        <f t="shared" si="105"/>
        <v>5.2244896944224579E-2</v>
      </c>
      <c r="L495" s="69">
        <f t="shared" si="101"/>
        <v>2.57474279673893</v>
      </c>
      <c r="M495" s="69">
        <f t="shared" si="107"/>
        <v>0.16725838176751701</v>
      </c>
      <c r="N495" s="69">
        <f t="shared" si="96"/>
        <v>4.9915502127950244</v>
      </c>
      <c r="O495" s="69">
        <f t="shared" si="94"/>
        <v>0.32425709168342021</v>
      </c>
      <c r="P495" s="69">
        <f t="shared" si="97"/>
        <v>0.49151547345093721</v>
      </c>
      <c r="Q495" s="6">
        <f t="shared" si="98"/>
        <v>8.0284023248408165E-2</v>
      </c>
      <c r="R495" s="6">
        <f t="shared" si="99"/>
        <v>0.12646026575653388</v>
      </c>
      <c r="S495" s="6">
        <f t="shared" si="100"/>
        <v>0.20674428900494204</v>
      </c>
    </row>
    <row r="496" spans="1:19" x14ac:dyDescent="0.25">
      <c r="A496" s="64">
        <v>41291</v>
      </c>
      <c r="B496" s="14" t="s">
        <v>74</v>
      </c>
      <c r="C496" s="4">
        <v>1</v>
      </c>
      <c r="D496" s="180">
        <v>3</v>
      </c>
      <c r="F496" s="180">
        <v>139</v>
      </c>
      <c r="G496" s="4">
        <f t="shared" si="104"/>
        <v>64.961200000000005</v>
      </c>
      <c r="H496" s="6">
        <f t="shared" si="102"/>
        <v>6.069871166000838</v>
      </c>
      <c r="I496" s="21">
        <f t="shared" si="106"/>
        <v>394.30611478881366</v>
      </c>
      <c r="J496" s="34">
        <f t="shared" si="95"/>
        <v>7.0685834705770342E-4</v>
      </c>
      <c r="K496" s="34">
        <f t="shared" si="105"/>
        <v>4.5918366454884889E-2</v>
      </c>
      <c r="L496" s="69">
        <f t="shared" si="101"/>
        <v>2.219707841442716</v>
      </c>
      <c r="M496" s="69">
        <f t="shared" si="107"/>
        <v>0.14419488502952857</v>
      </c>
      <c r="N496" s="69">
        <f t="shared" si="96"/>
        <v>4.6285167281146418</v>
      </c>
      <c r="O496" s="69">
        <f t="shared" si="94"/>
        <v>0.3006740008784009</v>
      </c>
      <c r="P496" s="69">
        <f t="shared" si="97"/>
        <v>0.4448688859079295</v>
      </c>
      <c r="Q496" s="6">
        <f t="shared" si="98"/>
        <v>6.9213544814173716E-2</v>
      </c>
      <c r="R496" s="6">
        <f t="shared" si="99"/>
        <v>0.11726286034257635</v>
      </c>
      <c r="S496" s="6">
        <f t="shared" si="100"/>
        <v>0.18647640515675007</v>
      </c>
    </row>
    <row r="497" spans="1:19" x14ac:dyDescent="0.25">
      <c r="A497" s="64">
        <v>41291</v>
      </c>
      <c r="B497" s="14" t="s">
        <v>74</v>
      </c>
      <c r="C497" s="4">
        <v>1</v>
      </c>
      <c r="D497" s="180">
        <v>4.5999999999999996</v>
      </c>
      <c r="F497" s="180">
        <v>106</v>
      </c>
      <c r="G497" s="4">
        <f t="shared" si="104"/>
        <v>64.961200000000005</v>
      </c>
      <c r="H497" s="6">
        <f t="shared" si="102"/>
        <v>3.5298935055734919</v>
      </c>
      <c r="I497" s="21">
        <f t="shared" si="106"/>
        <v>229.30611799426075</v>
      </c>
      <c r="J497" s="34">
        <f t="shared" si="95"/>
        <v>1.6619025137490004E-3</v>
      </c>
      <c r="K497" s="34">
        <f t="shared" si="105"/>
        <v>0.10795918157615157</v>
      </c>
      <c r="L497" s="69">
        <f t="shared" si="101"/>
        <v>5.9302678128381849</v>
      </c>
      <c r="M497" s="69">
        <f t="shared" si="107"/>
        <v>0.38523731344334394</v>
      </c>
      <c r="N497" s="69">
        <f t="shared" si="96"/>
        <v>7.6319696161125572</v>
      </c>
      <c r="O497" s="69">
        <f t="shared" si="94"/>
        <v>0.49578190462621108</v>
      </c>
      <c r="P497" s="69">
        <f t="shared" si="97"/>
        <v>0.88101921806955508</v>
      </c>
      <c r="Q497" s="6">
        <f t="shared" si="98"/>
        <v>0.18491391045280509</v>
      </c>
      <c r="R497" s="6">
        <f t="shared" si="99"/>
        <v>0.19335494280422233</v>
      </c>
      <c r="S497" s="6">
        <f t="shared" si="100"/>
        <v>0.37826885325702742</v>
      </c>
    </row>
    <row r="498" spans="1:19" x14ac:dyDescent="0.25">
      <c r="A498" s="64">
        <v>41291</v>
      </c>
      <c r="B498" s="14" t="s">
        <v>74</v>
      </c>
      <c r="C498" s="4">
        <v>1</v>
      </c>
      <c r="D498" s="180">
        <v>5</v>
      </c>
      <c r="F498" s="180">
        <v>168</v>
      </c>
      <c r="G498" s="4">
        <f t="shared" si="104"/>
        <v>64.961200000000005</v>
      </c>
      <c r="H498" s="6">
        <f t="shared" si="102"/>
        <v>8.8668311054918316</v>
      </c>
      <c r="I498" s="21">
        <f t="shared" si="106"/>
        <v>575.99998881007605</v>
      </c>
      <c r="J498" s="34">
        <f t="shared" si="95"/>
        <v>1.9634954084936209E-3</v>
      </c>
      <c r="K498" s="34">
        <f t="shared" si="105"/>
        <v>0.12755101793023582</v>
      </c>
      <c r="L498" s="69">
        <f t="shared" si="101"/>
        <v>7.1833345216463531</v>
      </c>
      <c r="M498" s="69">
        <f t="shared" si="107"/>
        <v>0.46663803052757313</v>
      </c>
      <c r="N498" s="69">
        <f t="shared" si="96"/>
        <v>8.4140458590425169</v>
      </c>
      <c r="O498" s="69">
        <f t="shared" si="94"/>
        <v>0.54658651585843276</v>
      </c>
      <c r="P498" s="69">
        <f t="shared" si="97"/>
        <v>1.0132245463860059</v>
      </c>
      <c r="Q498" s="6">
        <f t="shared" si="98"/>
        <v>0.2239862546532351</v>
      </c>
      <c r="R498" s="6">
        <f t="shared" si="99"/>
        <v>0.21316874118478879</v>
      </c>
      <c r="S498" s="6">
        <f t="shared" si="100"/>
        <v>0.43715499583802386</v>
      </c>
    </row>
    <row r="499" spans="1:19" x14ac:dyDescent="0.25">
      <c r="A499" s="64">
        <v>41291</v>
      </c>
      <c r="B499" s="14" t="s">
        <v>74</v>
      </c>
      <c r="C499" s="4">
        <v>1</v>
      </c>
      <c r="D499" s="180">
        <v>3.8</v>
      </c>
      <c r="F499" s="180">
        <v>94</v>
      </c>
      <c r="G499" s="4">
        <f t="shared" si="104"/>
        <v>64.961200000000005</v>
      </c>
      <c r="H499" s="6">
        <f t="shared" si="102"/>
        <v>2.7759112687119409</v>
      </c>
      <c r="I499" s="21">
        <f t="shared" si="106"/>
        <v>180.32652710905015</v>
      </c>
      <c r="J499" s="34">
        <f t="shared" si="95"/>
        <v>1.1341149479459152E-3</v>
      </c>
      <c r="K499" s="34">
        <f t="shared" si="105"/>
        <v>7.3673467956504188E-2</v>
      </c>
      <c r="L499" s="69">
        <f t="shared" si="101"/>
        <v>3.8222275656794742</v>
      </c>
      <c r="M499" s="69">
        <f t="shared" si="107"/>
        <v>0.24829648933961748</v>
      </c>
      <c r="N499" s="69">
        <f t="shared" si="96"/>
        <v>6.1031884174464111</v>
      </c>
      <c r="O499" s="69">
        <f t="shared" si="94"/>
        <v>0.39647044342341986</v>
      </c>
      <c r="P499" s="69">
        <f t="shared" si="97"/>
        <v>0.64476693276303731</v>
      </c>
      <c r="Q499" s="6">
        <f t="shared" si="98"/>
        <v>0.11918231488301639</v>
      </c>
      <c r="R499" s="6">
        <f t="shared" si="99"/>
        <v>0.15462347293513376</v>
      </c>
      <c r="S499" s="6">
        <f t="shared" si="100"/>
        <v>0.27380578781815013</v>
      </c>
    </row>
    <row r="500" spans="1:19" x14ac:dyDescent="0.25">
      <c r="A500" s="64">
        <v>41291</v>
      </c>
      <c r="B500" s="14" t="s">
        <v>74</v>
      </c>
      <c r="C500" s="4">
        <v>2</v>
      </c>
      <c r="D500" s="180">
        <v>2.7</v>
      </c>
      <c r="F500" s="180">
        <v>79</v>
      </c>
      <c r="G500" s="4">
        <f t="shared" si="104"/>
        <v>795.77470000000005</v>
      </c>
      <c r="H500" s="6">
        <f t="shared" si="102"/>
        <v>1.9606679751053901</v>
      </c>
      <c r="I500" s="21">
        <f t="shared" si="106"/>
        <v>1560.2499696890993</v>
      </c>
      <c r="J500" s="34">
        <f t="shared" si="95"/>
        <v>5.7255526111673987E-4</v>
      </c>
      <c r="K500" s="34">
        <f t="shared" si="105"/>
        <v>0.45562499114859534</v>
      </c>
      <c r="L500" s="69">
        <f t="shared" si="101"/>
        <v>1.7422053596601113</v>
      </c>
      <c r="M500" s="69">
        <f t="shared" si="107"/>
        <v>1.3864029474219171</v>
      </c>
      <c r="N500" s="69">
        <f t="shared" si="96"/>
        <v>4.0917168608451373</v>
      </c>
      <c r="O500" s="69">
        <f t="shared" si="94"/>
        <v>3.2560847574239813</v>
      </c>
      <c r="P500" s="69">
        <f t="shared" si="97"/>
        <v>4.6424877048458981</v>
      </c>
      <c r="Q500" s="6">
        <f t="shared" si="98"/>
        <v>0.6654734147625202</v>
      </c>
      <c r="R500" s="6">
        <f t="shared" si="99"/>
        <v>1.2698730553953528</v>
      </c>
      <c r="S500" s="6">
        <f t="shared" si="100"/>
        <v>1.9353464701578731</v>
      </c>
    </row>
    <row r="501" spans="1:19" x14ac:dyDescent="0.25">
      <c r="A501" s="64">
        <v>41291</v>
      </c>
      <c r="B501" s="14" t="s">
        <v>74</v>
      </c>
      <c r="C501" s="4">
        <v>2</v>
      </c>
      <c r="D501" s="180">
        <v>1.5</v>
      </c>
      <c r="F501" s="180">
        <v>70</v>
      </c>
      <c r="G501" s="4">
        <f t="shared" si="104"/>
        <v>795.77470000000005</v>
      </c>
      <c r="H501" s="6">
        <f t="shared" si="102"/>
        <v>1.5393804002589984</v>
      </c>
      <c r="I501" s="21">
        <f t="shared" si="106"/>
        <v>1224.9999762019845</v>
      </c>
      <c r="J501" s="34">
        <f t="shared" si="95"/>
        <v>1.7671458676442585E-4</v>
      </c>
      <c r="K501" s="34">
        <f t="shared" si="105"/>
        <v>0.14062499726808497</v>
      </c>
      <c r="L501" s="69">
        <f t="shared" si="101"/>
        <v>0.45105329134289407</v>
      </c>
      <c r="M501" s="69">
        <f t="shared" si="107"/>
        <v>0.35893679760240416</v>
      </c>
      <c r="N501" s="69">
        <f t="shared" si="96"/>
        <v>2.0570116092208695</v>
      </c>
      <c r="O501" s="69">
        <f t="shared" si="94"/>
        <v>1.6369177962242547</v>
      </c>
      <c r="P501" s="69">
        <f t="shared" si="97"/>
        <v>1.995854593826659</v>
      </c>
      <c r="Q501" s="6">
        <f t="shared" si="98"/>
        <v>0.17228966284915398</v>
      </c>
      <c r="R501" s="6">
        <f t="shared" si="99"/>
        <v>0.63839794052745935</v>
      </c>
      <c r="S501" s="6">
        <f t="shared" si="100"/>
        <v>0.81068760337661327</v>
      </c>
    </row>
    <row r="502" spans="1:19" x14ac:dyDescent="0.25">
      <c r="A502" s="64">
        <v>41291</v>
      </c>
      <c r="B502" s="14" t="s">
        <v>74</v>
      </c>
      <c r="C502" s="4">
        <v>2</v>
      </c>
      <c r="D502" s="180">
        <v>2.7</v>
      </c>
      <c r="F502" s="180">
        <v>62</v>
      </c>
      <c r="G502" s="4">
        <f t="shared" si="104"/>
        <v>795.77470000000005</v>
      </c>
      <c r="H502" s="6">
        <f t="shared" si="102"/>
        <v>1.2076282160399165</v>
      </c>
      <c r="I502" s="21">
        <f t="shared" si="106"/>
        <v>960.99998133069982</v>
      </c>
      <c r="J502" s="34">
        <f t="shared" si="95"/>
        <v>5.7255526111673987E-4</v>
      </c>
      <c r="K502" s="34">
        <f t="shared" si="105"/>
        <v>0.45562499114859534</v>
      </c>
      <c r="L502" s="69">
        <f t="shared" si="101"/>
        <v>1.7422053596601113</v>
      </c>
      <c r="M502" s="69">
        <f t="shared" si="107"/>
        <v>1.3864029474219171</v>
      </c>
      <c r="N502" s="69">
        <f t="shared" si="96"/>
        <v>4.0917168608451373</v>
      </c>
      <c r="O502" s="69">
        <f t="shared" si="94"/>
        <v>3.2560847574239813</v>
      </c>
      <c r="P502" s="69">
        <f t="shared" si="97"/>
        <v>4.6424877048458981</v>
      </c>
      <c r="Q502" s="6">
        <f t="shared" si="98"/>
        <v>0.6654734147625202</v>
      </c>
      <c r="R502" s="6">
        <f t="shared" si="99"/>
        <v>1.2698730553953528</v>
      </c>
      <c r="S502" s="6">
        <f t="shared" si="100"/>
        <v>1.9353464701578731</v>
      </c>
    </row>
    <row r="503" spans="1:19" x14ac:dyDescent="0.25">
      <c r="A503" s="64">
        <v>41291</v>
      </c>
      <c r="B503" s="14" t="s">
        <v>74</v>
      </c>
      <c r="C503" s="4">
        <v>2</v>
      </c>
      <c r="D503" s="180">
        <v>1.4</v>
      </c>
      <c r="F503" s="180">
        <v>65</v>
      </c>
      <c r="G503" s="4">
        <f t="shared" si="104"/>
        <v>795.77470000000005</v>
      </c>
      <c r="H503" s="6">
        <f t="shared" si="102"/>
        <v>1.3273228961416876</v>
      </c>
      <c r="I503" s="21">
        <f t="shared" si="106"/>
        <v>1056.2499794802827</v>
      </c>
      <c r="J503" s="34">
        <f t="shared" si="95"/>
        <v>1.5393804002589983E-4</v>
      </c>
      <c r="K503" s="34">
        <f t="shared" si="105"/>
        <v>0.12249999762019843</v>
      </c>
      <c r="L503" s="69">
        <f t="shared" si="101"/>
        <v>0.38489512077165539</v>
      </c>
      <c r="M503" s="69">
        <f t="shared" si="107"/>
        <v>0.3062897992635279</v>
      </c>
      <c r="N503" s="69">
        <f t="shared" si="96"/>
        <v>1.8974912041414842</v>
      </c>
      <c r="O503" s="69">
        <f t="shared" si="94"/>
        <v>1.5099754937283285</v>
      </c>
      <c r="P503" s="69">
        <f t="shared" si="97"/>
        <v>1.8162652929918564</v>
      </c>
      <c r="Q503" s="6">
        <f t="shared" si="98"/>
        <v>0.14701910364649337</v>
      </c>
      <c r="R503" s="6">
        <f t="shared" si="99"/>
        <v>0.5888904425540481</v>
      </c>
      <c r="S503" s="6">
        <f t="shared" si="100"/>
        <v>0.7359095462005415</v>
      </c>
    </row>
    <row r="504" spans="1:19" x14ac:dyDescent="0.25">
      <c r="A504" s="64">
        <v>41291</v>
      </c>
      <c r="B504" s="14" t="s">
        <v>74</v>
      </c>
      <c r="C504" s="4">
        <v>2</v>
      </c>
      <c r="D504" s="180">
        <v>3</v>
      </c>
      <c r="F504" s="180">
        <v>124</v>
      </c>
      <c r="G504" s="4">
        <f t="shared" si="104"/>
        <v>64.961200000000005</v>
      </c>
      <c r="H504" s="6">
        <f t="shared" si="102"/>
        <v>4.8305128641596662</v>
      </c>
      <c r="I504" s="21">
        <f t="shared" si="106"/>
        <v>313.79591227124894</v>
      </c>
      <c r="J504" s="34">
        <f t="shared" si="95"/>
        <v>7.0685834705770342E-4</v>
      </c>
      <c r="K504" s="34">
        <f t="shared" si="105"/>
        <v>4.5918366454884889E-2</v>
      </c>
      <c r="L504" s="69">
        <f t="shared" si="101"/>
        <v>2.219707841442716</v>
      </c>
      <c r="M504" s="69">
        <f t="shared" si="107"/>
        <v>0.14419488502952857</v>
      </c>
      <c r="N504" s="69">
        <f t="shared" si="96"/>
        <v>4.6285167281146418</v>
      </c>
      <c r="O504" s="69">
        <f t="shared" si="94"/>
        <v>0.3006740008784009</v>
      </c>
      <c r="P504" s="69">
        <f t="shared" si="97"/>
        <v>0.4448688859079295</v>
      </c>
      <c r="Q504" s="6">
        <f t="shared" si="98"/>
        <v>6.9213544814173716E-2</v>
      </c>
      <c r="R504" s="6">
        <f t="shared" si="99"/>
        <v>0.11726286034257635</v>
      </c>
      <c r="S504" s="6">
        <f t="shared" si="100"/>
        <v>0.18647640515675007</v>
      </c>
    </row>
    <row r="505" spans="1:19" x14ac:dyDescent="0.25">
      <c r="A505" s="64">
        <v>41291</v>
      </c>
      <c r="B505" s="14" t="s">
        <v>74</v>
      </c>
      <c r="C505" s="4">
        <v>2</v>
      </c>
      <c r="D505" s="180">
        <v>3</v>
      </c>
      <c r="F505" s="180">
        <v>70</v>
      </c>
      <c r="G505" s="4">
        <f t="shared" si="104"/>
        <v>64.961200000000005</v>
      </c>
      <c r="H505" s="6">
        <f t="shared" si="102"/>
        <v>1.5393804002589984</v>
      </c>
      <c r="I505" s="21">
        <f t="shared" si="106"/>
        <v>99.99999805730485</v>
      </c>
      <c r="J505" s="34">
        <f t="shared" si="95"/>
        <v>7.0685834705770342E-4</v>
      </c>
      <c r="K505" s="34">
        <f t="shared" si="105"/>
        <v>4.5918366454884889E-2</v>
      </c>
      <c r="L505" s="69">
        <f t="shared" si="101"/>
        <v>2.219707841442716</v>
      </c>
      <c r="M505" s="69">
        <f t="shared" si="107"/>
        <v>0.14419488502952857</v>
      </c>
      <c r="N505" s="69">
        <f t="shared" si="96"/>
        <v>4.6285167281146418</v>
      </c>
      <c r="O505" s="69">
        <f t="shared" si="94"/>
        <v>0.3006740008784009</v>
      </c>
      <c r="P505" s="69">
        <f t="shared" si="97"/>
        <v>0.4448688859079295</v>
      </c>
      <c r="Q505" s="6">
        <f t="shared" si="98"/>
        <v>6.9213544814173716E-2</v>
      </c>
      <c r="R505" s="6">
        <f t="shared" si="99"/>
        <v>0.11726286034257635</v>
      </c>
      <c r="S505" s="6">
        <f t="shared" si="100"/>
        <v>0.18647640515675007</v>
      </c>
    </row>
    <row r="506" spans="1:19" x14ac:dyDescent="0.25">
      <c r="A506" s="64">
        <v>41291</v>
      </c>
      <c r="B506" s="14" t="s">
        <v>74</v>
      </c>
      <c r="C506" s="4">
        <v>2</v>
      </c>
      <c r="D506" s="180">
        <v>5</v>
      </c>
      <c r="F506" s="180">
        <v>124</v>
      </c>
      <c r="G506" s="4">
        <f t="shared" si="104"/>
        <v>64.961200000000005</v>
      </c>
      <c r="H506" s="6">
        <f t="shared" si="102"/>
        <v>4.8305128641596662</v>
      </c>
      <c r="I506" s="21">
        <f t="shared" si="106"/>
        <v>313.79591227124894</v>
      </c>
      <c r="J506" s="34">
        <f t="shared" si="95"/>
        <v>1.9634954084936209E-3</v>
      </c>
      <c r="K506" s="34">
        <f t="shared" si="105"/>
        <v>0.12755101793023582</v>
      </c>
      <c r="L506" s="69">
        <f t="shared" si="101"/>
        <v>7.1833345216463531</v>
      </c>
      <c r="M506" s="69">
        <f t="shared" si="107"/>
        <v>0.46663803052757313</v>
      </c>
      <c r="N506" s="69">
        <f t="shared" si="96"/>
        <v>8.4140458590425169</v>
      </c>
      <c r="O506" s="69">
        <f t="shared" si="94"/>
        <v>0.54658651585843276</v>
      </c>
      <c r="P506" s="69">
        <f t="shared" si="97"/>
        <v>1.0132245463860059</v>
      </c>
      <c r="Q506" s="6">
        <f t="shared" si="98"/>
        <v>0.2239862546532351</v>
      </c>
      <c r="R506" s="6">
        <f t="shared" si="99"/>
        <v>0.21316874118478879</v>
      </c>
      <c r="S506" s="6">
        <f t="shared" si="100"/>
        <v>0.43715499583802386</v>
      </c>
    </row>
    <row r="507" spans="1:19" x14ac:dyDescent="0.25">
      <c r="A507" s="64">
        <v>41291</v>
      </c>
      <c r="B507" s="14" t="s">
        <v>74</v>
      </c>
      <c r="C507" s="4">
        <v>2</v>
      </c>
      <c r="D507" s="180">
        <v>4</v>
      </c>
      <c r="F507" s="180">
        <v>166</v>
      </c>
      <c r="G507" s="4">
        <f t="shared" si="104"/>
        <v>64.961200000000005</v>
      </c>
      <c r="H507" s="6">
        <f t="shared" si="102"/>
        <v>8.6569727162320333</v>
      </c>
      <c r="I507" s="21">
        <f t="shared" si="106"/>
        <v>562.36733601369247</v>
      </c>
      <c r="J507" s="34">
        <f t="shared" si="95"/>
        <v>1.2566370614359172E-3</v>
      </c>
      <c r="K507" s="34">
        <f t="shared" si="105"/>
        <v>8.1632651475350912E-2</v>
      </c>
      <c r="L507" s="69">
        <f t="shared" si="101"/>
        <v>4.3006091215286046</v>
      </c>
      <c r="M507" s="69">
        <f t="shared" si="107"/>
        <v>0.27937272926544404</v>
      </c>
      <c r="N507" s="69">
        <f t="shared" si="96"/>
        <v>6.4806737611278331</v>
      </c>
      <c r="O507" s="69">
        <f t="shared" si="94"/>
        <v>0.42099234433137744</v>
      </c>
      <c r="P507" s="69">
        <f t="shared" si="97"/>
        <v>0.70036507359682143</v>
      </c>
      <c r="Q507" s="6">
        <f t="shared" si="98"/>
        <v>0.13409891004741314</v>
      </c>
      <c r="R507" s="6">
        <f t="shared" si="99"/>
        <v>0.16418701428923721</v>
      </c>
      <c r="S507" s="6">
        <f t="shared" si="100"/>
        <v>0.29828592433665035</v>
      </c>
    </row>
    <row r="508" spans="1:19" x14ac:dyDescent="0.25">
      <c r="A508" s="64">
        <v>41291</v>
      </c>
      <c r="B508" s="14" t="s">
        <v>74</v>
      </c>
      <c r="C508" s="4">
        <v>2</v>
      </c>
      <c r="D508" s="180">
        <v>3.2</v>
      </c>
      <c r="F508" s="180">
        <v>89</v>
      </c>
      <c r="G508" s="4">
        <f t="shared" si="104"/>
        <v>64.961200000000005</v>
      </c>
      <c r="H508" s="6">
        <f t="shared" si="102"/>
        <v>2.4884555409084754</v>
      </c>
      <c r="I508" s="21">
        <f t="shared" si="106"/>
        <v>161.65305808406367</v>
      </c>
      <c r="J508" s="34">
        <f t="shared" si="95"/>
        <v>8.0424771931898698E-4</v>
      </c>
      <c r="K508" s="34">
        <f t="shared" si="105"/>
        <v>5.2244896944224579E-2</v>
      </c>
      <c r="L508" s="69">
        <f t="shared" si="101"/>
        <v>2.57474279673893</v>
      </c>
      <c r="M508" s="69">
        <f t="shared" si="107"/>
        <v>0.16725838176751701</v>
      </c>
      <c r="N508" s="69">
        <f t="shared" si="96"/>
        <v>4.9915502127950244</v>
      </c>
      <c r="O508" s="69">
        <f t="shared" si="94"/>
        <v>0.32425709168342021</v>
      </c>
      <c r="P508" s="69">
        <f t="shared" si="97"/>
        <v>0.49151547345093721</v>
      </c>
      <c r="Q508" s="6">
        <f t="shared" si="98"/>
        <v>8.0284023248408165E-2</v>
      </c>
      <c r="R508" s="6">
        <f t="shared" si="99"/>
        <v>0.12646026575653388</v>
      </c>
      <c r="S508" s="6">
        <f t="shared" si="100"/>
        <v>0.20674428900494204</v>
      </c>
    </row>
    <row r="509" spans="1:19" x14ac:dyDescent="0.25">
      <c r="A509" s="64">
        <v>41291</v>
      </c>
      <c r="B509" s="14" t="s">
        <v>74</v>
      </c>
      <c r="C509" s="4">
        <v>2</v>
      </c>
      <c r="D509" s="180">
        <v>11.5</v>
      </c>
      <c r="F509" s="180">
        <v>365</v>
      </c>
      <c r="G509" s="4">
        <f t="shared" si="104"/>
        <v>64.961200000000005</v>
      </c>
      <c r="H509" s="6">
        <f t="shared" si="102"/>
        <v>41.853868127450021</v>
      </c>
      <c r="I509" s="21">
        <f t="shared" si="106"/>
        <v>2718.8774982009063</v>
      </c>
      <c r="J509" s="34">
        <f t="shared" si="95"/>
        <v>1.0386890710931254E-2</v>
      </c>
      <c r="K509" s="34">
        <f t="shared" si="105"/>
        <v>0.67474488485094741</v>
      </c>
      <c r="L509" s="69">
        <f t="shared" si="101"/>
        <v>48.745932932395526</v>
      </c>
      <c r="M509" s="69">
        <f t="shared" si="107"/>
        <v>3.1665942984079325</v>
      </c>
      <c r="N509" s="69">
        <f t="shared" si="96"/>
        <v>22.295973671423809</v>
      </c>
      <c r="O509" s="69">
        <f t="shared" si="94"/>
        <v>1.4483732048640965</v>
      </c>
      <c r="P509" s="69">
        <f t="shared" si="97"/>
        <v>4.6149675032720285</v>
      </c>
      <c r="Q509" s="6">
        <f t="shared" si="98"/>
        <v>1.5199652632358076</v>
      </c>
      <c r="R509" s="6">
        <f t="shared" si="99"/>
        <v>0.56486554989699767</v>
      </c>
      <c r="S509" s="6">
        <f t="shared" si="100"/>
        <v>2.0848308131328053</v>
      </c>
    </row>
    <row r="510" spans="1:19" x14ac:dyDescent="0.25">
      <c r="A510" s="64">
        <v>41291</v>
      </c>
      <c r="B510" s="14" t="s">
        <v>74</v>
      </c>
      <c r="C510" s="4">
        <v>2</v>
      </c>
      <c r="D510" s="180">
        <v>3</v>
      </c>
      <c r="F510" s="180">
        <v>120</v>
      </c>
      <c r="G510" s="4">
        <f t="shared" si="104"/>
        <v>64.961200000000005</v>
      </c>
      <c r="H510" s="6">
        <f t="shared" si="102"/>
        <v>4.5238934211693023</v>
      </c>
      <c r="I510" s="21">
        <f t="shared" si="106"/>
        <v>293.8775453112633</v>
      </c>
      <c r="J510" s="34">
        <f t="shared" si="95"/>
        <v>7.0685834705770342E-4</v>
      </c>
      <c r="K510" s="34">
        <f t="shared" si="105"/>
        <v>4.5918366454884889E-2</v>
      </c>
      <c r="L510" s="69">
        <f t="shared" si="101"/>
        <v>2.219707841442716</v>
      </c>
      <c r="M510" s="69">
        <f t="shared" si="107"/>
        <v>0.14419488502952857</v>
      </c>
      <c r="N510" s="69">
        <f t="shared" si="96"/>
        <v>4.6285167281146418</v>
      </c>
      <c r="O510" s="69">
        <f t="shared" si="94"/>
        <v>0.3006740008784009</v>
      </c>
      <c r="P510" s="69">
        <f t="shared" si="97"/>
        <v>0.4448688859079295</v>
      </c>
      <c r="Q510" s="6">
        <f t="shared" si="98"/>
        <v>6.9213544814173716E-2</v>
      </c>
      <c r="R510" s="6">
        <f t="shared" si="99"/>
        <v>0.11726286034257635</v>
      </c>
      <c r="S510" s="6">
        <f t="shared" si="100"/>
        <v>0.18647640515675007</v>
      </c>
    </row>
    <row r="511" spans="1:19" x14ac:dyDescent="0.25">
      <c r="A511" s="64">
        <v>41291</v>
      </c>
      <c r="B511" s="14" t="s">
        <v>74</v>
      </c>
      <c r="C511" s="4">
        <v>2</v>
      </c>
      <c r="D511" s="180">
        <v>10.199999999999999</v>
      </c>
      <c r="F511" s="180">
        <v>270</v>
      </c>
      <c r="G511" s="4">
        <f t="shared" si="104"/>
        <v>64.961200000000005</v>
      </c>
      <c r="H511" s="6">
        <f t="shared" si="102"/>
        <v>22.902210444669596</v>
      </c>
      <c r="I511" s="21">
        <f t="shared" si="106"/>
        <v>1487.7550731382707</v>
      </c>
      <c r="J511" s="34">
        <f t="shared" si="95"/>
        <v>8.1712824919870503E-3</v>
      </c>
      <c r="K511" s="34">
        <f t="shared" si="105"/>
        <v>0.53081631621846925</v>
      </c>
      <c r="L511" s="69">
        <f t="shared" si="101"/>
        <v>36.996943516478161</v>
      </c>
      <c r="M511" s="69">
        <f t="shared" si="107"/>
        <v>2.4033658471626413</v>
      </c>
      <c r="N511" s="69">
        <f t="shared" si="96"/>
        <v>19.376358921642492</v>
      </c>
      <c r="O511" s="69">
        <f t="shared" ref="O511:O574" si="108">IF(D511&lt;3,795.7747*N511*0.001,64.9612*N511*0.001)</f>
        <v>1.2587115271806024</v>
      </c>
      <c r="P511" s="69">
        <f t="shared" si="97"/>
        <v>3.6620773743432435</v>
      </c>
      <c r="Q511" s="6">
        <f t="shared" si="98"/>
        <v>1.1536156066380678</v>
      </c>
      <c r="R511" s="6">
        <f t="shared" si="99"/>
        <v>0.49089749560043494</v>
      </c>
      <c r="S511" s="6">
        <f t="shared" si="100"/>
        <v>1.6445131022385029</v>
      </c>
    </row>
    <row r="512" spans="1:19" x14ac:dyDescent="0.25">
      <c r="A512" s="64">
        <v>41291</v>
      </c>
      <c r="B512" s="14" t="s">
        <v>74</v>
      </c>
      <c r="C512" s="4">
        <v>2</v>
      </c>
      <c r="D512" s="180">
        <v>3</v>
      </c>
      <c r="F512" s="180">
        <v>112</v>
      </c>
      <c r="G512" s="4">
        <f t="shared" si="104"/>
        <v>64.961200000000005</v>
      </c>
      <c r="H512" s="6">
        <f t="shared" si="102"/>
        <v>3.9408138246630369</v>
      </c>
      <c r="I512" s="21">
        <f t="shared" si="106"/>
        <v>255.9999950267005</v>
      </c>
      <c r="J512" s="34">
        <f t="shared" si="95"/>
        <v>7.0685834705770342E-4</v>
      </c>
      <c r="K512" s="34">
        <f t="shared" si="105"/>
        <v>4.5918366454884889E-2</v>
      </c>
      <c r="L512" s="69">
        <f t="shared" si="101"/>
        <v>2.219707841442716</v>
      </c>
      <c r="M512" s="69">
        <f t="shared" si="107"/>
        <v>0.14419488502952857</v>
      </c>
      <c r="N512" s="69">
        <f t="shared" si="96"/>
        <v>4.6285167281146418</v>
      </c>
      <c r="O512" s="69">
        <f t="shared" si="108"/>
        <v>0.3006740008784009</v>
      </c>
      <c r="P512" s="69">
        <f t="shared" si="97"/>
        <v>0.4448688859079295</v>
      </c>
      <c r="Q512" s="6">
        <f t="shared" si="98"/>
        <v>6.9213544814173716E-2</v>
      </c>
      <c r="R512" s="6">
        <f t="shared" si="99"/>
        <v>0.11726286034257635</v>
      </c>
      <c r="S512" s="6">
        <f t="shared" si="100"/>
        <v>0.18647640515675007</v>
      </c>
    </row>
    <row r="513" spans="1:19" x14ac:dyDescent="0.25">
      <c r="A513" s="64">
        <v>41291</v>
      </c>
      <c r="B513" s="14" t="s">
        <v>74</v>
      </c>
      <c r="C513" s="4">
        <v>2</v>
      </c>
      <c r="D513" s="180">
        <v>4.3</v>
      </c>
      <c r="F513" s="180">
        <v>120</v>
      </c>
      <c r="G513" s="4">
        <f t="shared" si="104"/>
        <v>64.961200000000005</v>
      </c>
      <c r="H513" s="6">
        <f t="shared" si="102"/>
        <v>4.5238934211693023</v>
      </c>
      <c r="I513" s="21">
        <f t="shared" si="106"/>
        <v>293.8775453112633</v>
      </c>
      <c r="J513" s="34">
        <f t="shared" si="95"/>
        <v>1.4522012041218817E-3</v>
      </c>
      <c r="K513" s="34">
        <f t="shared" si="105"/>
        <v>9.4336732861202394E-2</v>
      </c>
      <c r="L513" s="69">
        <f t="shared" si="101"/>
        <v>5.0785301024450318</v>
      </c>
      <c r="M513" s="69">
        <f t="shared" si="107"/>
        <v>0.32990740969095228</v>
      </c>
      <c r="N513" s="69">
        <f t="shared" si="96"/>
        <v>7.0529054640829827</v>
      </c>
      <c r="O513" s="69">
        <f t="shared" si="108"/>
        <v>0.45816520243338749</v>
      </c>
      <c r="P513" s="69">
        <f t="shared" si="97"/>
        <v>0.78807261212433977</v>
      </c>
      <c r="Q513" s="6">
        <f t="shared" si="98"/>
        <v>0.1583555566516571</v>
      </c>
      <c r="R513" s="6">
        <f t="shared" si="99"/>
        <v>0.17868442894902112</v>
      </c>
      <c r="S513" s="6">
        <f t="shared" si="100"/>
        <v>0.33703998560067822</v>
      </c>
    </row>
    <row r="514" spans="1:19" x14ac:dyDescent="0.25">
      <c r="A514" s="64">
        <v>41291</v>
      </c>
      <c r="B514" s="14" t="s">
        <v>74</v>
      </c>
      <c r="C514" s="4">
        <v>2</v>
      </c>
      <c r="D514" s="180">
        <v>7</v>
      </c>
      <c r="F514" s="180">
        <v>260</v>
      </c>
      <c r="G514" s="4">
        <f t="shared" si="104"/>
        <v>64.961200000000005</v>
      </c>
      <c r="H514" s="6">
        <f t="shared" si="102"/>
        <v>21.237166338267002</v>
      </c>
      <c r="I514" s="21">
        <f t="shared" si="106"/>
        <v>1379.5918099334306</v>
      </c>
      <c r="J514" s="34">
        <f t="shared" ref="J514:J577" si="109">((+D514/200)^2)*PI()</f>
        <v>3.8484510006474969E-3</v>
      </c>
      <c r="K514" s="34">
        <f t="shared" si="105"/>
        <v>0.24999999514326221</v>
      </c>
      <c r="L514" s="69">
        <f t="shared" si="101"/>
        <v>15.569492106387406</v>
      </c>
      <c r="M514" s="69">
        <f t="shared" si="107"/>
        <v>1.0114128906214537</v>
      </c>
      <c r="N514" s="69">
        <f t="shared" ref="N514:N577" si="110">1.28*(D514^1.17)</f>
        <v>12.473107819356448</v>
      </c>
      <c r="O514" s="69">
        <f t="shared" si="108"/>
        <v>0.81026805167477811</v>
      </c>
      <c r="P514" s="69">
        <f t="shared" si="97"/>
        <v>1.8216809422962319</v>
      </c>
      <c r="Q514" s="6">
        <f t="shared" si="98"/>
        <v>0.48547818749829774</v>
      </c>
      <c r="R514" s="6">
        <f t="shared" si="99"/>
        <v>0.31600454015316348</v>
      </c>
      <c r="S514" s="6">
        <f t="shared" si="100"/>
        <v>0.80148272765146122</v>
      </c>
    </row>
    <row r="515" spans="1:19" x14ac:dyDescent="0.25">
      <c r="A515" s="64">
        <v>41291</v>
      </c>
      <c r="B515" s="14" t="s">
        <v>74</v>
      </c>
      <c r="C515" s="4">
        <v>2</v>
      </c>
      <c r="D515" s="180">
        <v>5</v>
      </c>
      <c r="F515" s="180">
        <v>124</v>
      </c>
      <c r="G515" s="4">
        <f t="shared" si="104"/>
        <v>64.961200000000005</v>
      </c>
      <c r="H515" s="6">
        <f t="shared" si="102"/>
        <v>4.8305128641596662</v>
      </c>
      <c r="I515" s="21">
        <f t="shared" si="106"/>
        <v>313.79591227124894</v>
      </c>
      <c r="J515" s="34">
        <f t="shared" si="109"/>
        <v>1.9634954084936209E-3</v>
      </c>
      <c r="K515" s="34">
        <f t="shared" si="105"/>
        <v>0.12755101793023582</v>
      </c>
      <c r="L515" s="69">
        <f t="shared" si="101"/>
        <v>7.1833345216463531</v>
      </c>
      <c r="M515" s="69">
        <f t="shared" si="107"/>
        <v>0.46663803052757313</v>
      </c>
      <c r="N515" s="69">
        <f t="shared" si="110"/>
        <v>8.4140458590425169</v>
      </c>
      <c r="O515" s="69">
        <f t="shared" si="108"/>
        <v>0.54658651585843276</v>
      </c>
      <c r="P515" s="69">
        <f t="shared" ref="P515:P578" si="111">+M515+O515</f>
        <v>1.0132245463860059</v>
      </c>
      <c r="Q515" s="6">
        <f t="shared" ref="Q515:Q578" si="112">M515*0.48</f>
        <v>0.2239862546532351</v>
      </c>
      <c r="R515" s="6">
        <f t="shared" ref="R515:R578" si="113">O515*0.39</f>
        <v>0.21316874118478879</v>
      </c>
      <c r="S515" s="6">
        <f t="shared" ref="S515:S578" si="114">Q515+R515</f>
        <v>0.43715499583802386</v>
      </c>
    </row>
    <row r="516" spans="1:19" x14ac:dyDescent="0.25">
      <c r="A516" s="64">
        <v>41291</v>
      </c>
      <c r="B516" s="14" t="s">
        <v>74</v>
      </c>
      <c r="C516" s="4">
        <v>2</v>
      </c>
      <c r="D516" s="180">
        <v>4.5</v>
      </c>
      <c r="F516" s="180">
        <v>134</v>
      </c>
      <c r="G516" s="4">
        <f t="shared" si="104"/>
        <v>64.961200000000005</v>
      </c>
      <c r="H516" s="6">
        <f t="shared" si="102"/>
        <v>5.6410437687858339</v>
      </c>
      <c r="I516" s="21">
        <f t="shared" si="106"/>
        <v>366.44897247285036</v>
      </c>
      <c r="J516" s="34">
        <f t="shared" si="109"/>
        <v>1.5904312808798326E-3</v>
      </c>
      <c r="K516" s="34">
        <f t="shared" si="105"/>
        <v>0.10331632452349099</v>
      </c>
      <c r="L516" s="69">
        <f t="shared" si="101"/>
        <v>5.6380590590289899</v>
      </c>
      <c r="M516" s="69">
        <f t="shared" si="107"/>
        <v>0.36625508214539404</v>
      </c>
      <c r="N516" s="69">
        <f t="shared" si="110"/>
        <v>7.4382130025037601</v>
      </c>
      <c r="O516" s="69">
        <f t="shared" si="108"/>
        <v>0.4831952424982473</v>
      </c>
      <c r="P516" s="69">
        <f t="shared" si="111"/>
        <v>0.84945032464364134</v>
      </c>
      <c r="Q516" s="6">
        <f t="shared" si="112"/>
        <v>0.17580243942978913</v>
      </c>
      <c r="R516" s="6">
        <f t="shared" si="113"/>
        <v>0.18844614457431647</v>
      </c>
      <c r="S516" s="6">
        <f t="shared" si="114"/>
        <v>0.36424858400410559</v>
      </c>
    </row>
    <row r="517" spans="1:19" x14ac:dyDescent="0.25">
      <c r="A517" s="64">
        <v>41291</v>
      </c>
      <c r="B517" s="14" t="s">
        <v>74</v>
      </c>
      <c r="C517" s="4">
        <v>2</v>
      </c>
      <c r="D517" s="180">
        <v>3.2</v>
      </c>
      <c r="F517" s="180">
        <v>125</v>
      </c>
      <c r="G517" s="4">
        <f t="shared" si="104"/>
        <v>64.961200000000005</v>
      </c>
      <c r="H517" s="6">
        <f t="shared" si="102"/>
        <v>4.908738521234052</v>
      </c>
      <c r="I517" s="21">
        <f t="shared" si="106"/>
        <v>318.8775448255895</v>
      </c>
      <c r="J517" s="34">
        <f t="shared" si="109"/>
        <v>8.0424771931898698E-4</v>
      </c>
      <c r="K517" s="34">
        <f t="shared" si="105"/>
        <v>5.2244896944224579E-2</v>
      </c>
      <c r="L517" s="69">
        <f t="shared" si="101"/>
        <v>2.57474279673893</v>
      </c>
      <c r="M517" s="69">
        <f t="shared" si="107"/>
        <v>0.16725838176751701</v>
      </c>
      <c r="N517" s="69">
        <f t="shared" si="110"/>
        <v>4.9915502127950244</v>
      </c>
      <c r="O517" s="69">
        <f t="shared" si="108"/>
        <v>0.32425709168342021</v>
      </c>
      <c r="P517" s="69">
        <f t="shared" si="111"/>
        <v>0.49151547345093721</v>
      </c>
      <c r="Q517" s="6">
        <f t="shared" si="112"/>
        <v>8.0284023248408165E-2</v>
      </c>
      <c r="R517" s="6">
        <f t="shared" si="113"/>
        <v>0.12646026575653388</v>
      </c>
      <c r="S517" s="6">
        <f t="shared" si="114"/>
        <v>0.20674428900494204</v>
      </c>
    </row>
    <row r="518" spans="1:19" x14ac:dyDescent="0.25">
      <c r="A518" s="64">
        <v>41291</v>
      </c>
      <c r="B518" s="14" t="s">
        <v>74</v>
      </c>
      <c r="C518" s="4">
        <v>3</v>
      </c>
      <c r="D518" s="180">
        <v>1</v>
      </c>
      <c r="F518" s="180">
        <v>48</v>
      </c>
      <c r="G518" s="4">
        <f t="shared" si="104"/>
        <v>795.77470000000005</v>
      </c>
      <c r="H518" s="6">
        <f t="shared" si="102"/>
        <v>0.7238229473870883</v>
      </c>
      <c r="I518" s="21">
        <f t="shared" si="106"/>
        <v>575.99998881007605</v>
      </c>
      <c r="J518" s="34">
        <f t="shared" si="109"/>
        <v>7.8539816339744827E-5</v>
      </c>
      <c r="K518" s="34">
        <f t="shared" si="105"/>
        <v>6.2499998785815539E-2</v>
      </c>
      <c r="L518" s="69">
        <f t="shared" si="101"/>
        <v>0.17757999999999999</v>
      </c>
      <c r="M518" s="69">
        <f t="shared" si="107"/>
        <v>0.141313671226</v>
      </c>
      <c r="N518" s="69">
        <f t="shared" si="110"/>
        <v>1.28</v>
      </c>
      <c r="O518" s="69">
        <f t="shared" si="108"/>
        <v>1.0185916160000001</v>
      </c>
      <c r="P518" s="69">
        <f t="shared" si="111"/>
        <v>1.1599052872260001</v>
      </c>
      <c r="Q518" s="6">
        <f t="shared" si="112"/>
        <v>6.7830562188479993E-2</v>
      </c>
      <c r="R518" s="6">
        <f t="shared" si="113"/>
        <v>0.39725073024000007</v>
      </c>
      <c r="S518" s="6">
        <f t="shared" si="114"/>
        <v>0.46508129242848006</v>
      </c>
    </row>
    <row r="519" spans="1:19" x14ac:dyDescent="0.25">
      <c r="A519" s="64">
        <v>41291</v>
      </c>
      <c r="B519" s="14" t="s">
        <v>74</v>
      </c>
      <c r="C519" s="4">
        <v>3</v>
      </c>
      <c r="D519" s="180">
        <v>1.8</v>
      </c>
      <c r="F519" s="180">
        <v>45</v>
      </c>
      <c r="G519" s="4">
        <f t="shared" si="104"/>
        <v>795.77470000000005</v>
      </c>
      <c r="H519" s="6">
        <f t="shared" si="102"/>
        <v>0.63617251235193317</v>
      </c>
      <c r="I519" s="21">
        <f t="shared" si="106"/>
        <v>506.24999016510594</v>
      </c>
      <c r="J519" s="34">
        <f t="shared" si="109"/>
        <v>2.5446900494077327E-4</v>
      </c>
      <c r="K519" s="34">
        <f t="shared" si="105"/>
        <v>0.20249999606604238</v>
      </c>
      <c r="L519" s="69">
        <f t="shared" ref="L519:L582" si="115">0.17758*(D519^2.299)</f>
        <v>0.68590748301013704</v>
      </c>
      <c r="M519" s="69">
        <f t="shared" si="107"/>
        <v>0.54582782152014697</v>
      </c>
      <c r="N519" s="69">
        <f t="shared" si="110"/>
        <v>2.5461196030223361</v>
      </c>
      <c r="O519" s="69">
        <f t="shared" si="108"/>
        <v>2.0261375632592187</v>
      </c>
      <c r="P519" s="69">
        <f t="shared" si="111"/>
        <v>2.5719653847793658</v>
      </c>
      <c r="Q519" s="6">
        <f t="shared" si="112"/>
        <v>0.26199735432967053</v>
      </c>
      <c r="R519" s="6">
        <f t="shared" si="113"/>
        <v>0.79019364967109529</v>
      </c>
      <c r="S519" s="6">
        <f t="shared" si="114"/>
        <v>1.0521910040007658</v>
      </c>
    </row>
    <row r="520" spans="1:19" x14ac:dyDescent="0.25">
      <c r="A520" s="64">
        <v>41291</v>
      </c>
      <c r="B520" s="14" t="s">
        <v>74</v>
      </c>
      <c r="C520" s="4">
        <v>3</v>
      </c>
      <c r="D520" s="180">
        <v>0.7</v>
      </c>
      <c r="F520" s="180">
        <v>33</v>
      </c>
      <c r="G520" s="4">
        <f t="shared" si="104"/>
        <v>795.77470000000005</v>
      </c>
      <c r="H520" s="6">
        <f t="shared" si="102"/>
        <v>0.34211943997592853</v>
      </c>
      <c r="I520" s="21">
        <f t="shared" si="106"/>
        <v>272.24999471101256</v>
      </c>
      <c r="J520" s="34">
        <f t="shared" si="109"/>
        <v>3.8484510006474958E-5</v>
      </c>
      <c r="K520" s="34">
        <f t="shared" si="105"/>
        <v>3.0624999405049608E-2</v>
      </c>
      <c r="L520" s="69">
        <f t="shared" si="115"/>
        <v>7.8212189822710151E-2</v>
      </c>
      <c r="M520" s="69">
        <f t="shared" si="107"/>
        <v>6.2239281892510226E-2</v>
      </c>
      <c r="N520" s="69">
        <f t="shared" si="110"/>
        <v>0.84328558468955028</v>
      </c>
      <c r="O520" s="69">
        <f t="shared" si="108"/>
        <v>0.67106533317065153</v>
      </c>
      <c r="P520" s="69">
        <f t="shared" si="111"/>
        <v>0.7333046150631618</v>
      </c>
      <c r="Q520" s="6">
        <f t="shared" si="112"/>
        <v>2.9874855308404908E-2</v>
      </c>
      <c r="R520" s="6">
        <f t="shared" si="113"/>
        <v>0.26171547993655409</v>
      </c>
      <c r="S520" s="6">
        <f t="shared" si="114"/>
        <v>0.29159033524495898</v>
      </c>
    </row>
    <row r="521" spans="1:19" x14ac:dyDescent="0.25">
      <c r="A521" s="64">
        <v>41291</v>
      </c>
      <c r="B521" s="14" t="s">
        <v>74</v>
      </c>
      <c r="C521" s="4">
        <v>3</v>
      </c>
      <c r="D521" s="180">
        <v>4.2</v>
      </c>
      <c r="F521" s="180">
        <v>170</v>
      </c>
      <c r="G521" s="4">
        <f t="shared" si="104"/>
        <v>64.961200000000005</v>
      </c>
      <c r="H521" s="6">
        <f t="shared" si="102"/>
        <v>9.0792027688745005</v>
      </c>
      <c r="I521" s="21">
        <f t="shared" si="106"/>
        <v>589.79590690941029</v>
      </c>
      <c r="J521" s="34">
        <f t="shared" si="109"/>
        <v>1.385442360233099E-3</v>
      </c>
      <c r="K521" s="34">
        <f t="shared" si="105"/>
        <v>8.9999998251574398E-2</v>
      </c>
      <c r="L521" s="69">
        <f t="shared" si="115"/>
        <v>4.811097633235077</v>
      </c>
      <c r="M521" s="69">
        <f t="shared" si="107"/>
        <v>0.31253467557211051</v>
      </c>
      <c r="N521" s="69">
        <f t="shared" si="110"/>
        <v>6.861382640483793</v>
      </c>
      <c r="O521" s="69">
        <f t="shared" si="108"/>
        <v>0.44572364998499581</v>
      </c>
      <c r="P521" s="69">
        <f t="shared" si="111"/>
        <v>0.75825832555710626</v>
      </c>
      <c r="Q521" s="6">
        <f t="shared" si="112"/>
        <v>0.15001664427461303</v>
      </c>
      <c r="R521" s="6">
        <f t="shared" si="113"/>
        <v>0.17383222349414837</v>
      </c>
      <c r="S521" s="6">
        <f t="shared" si="114"/>
        <v>0.32384886776876143</v>
      </c>
    </row>
    <row r="522" spans="1:19" x14ac:dyDescent="0.25">
      <c r="A522" s="64">
        <v>41291</v>
      </c>
      <c r="B522" s="14" t="s">
        <v>74</v>
      </c>
      <c r="C522" s="4">
        <v>3</v>
      </c>
      <c r="D522" s="180">
        <v>4</v>
      </c>
      <c r="F522" s="180">
        <v>105</v>
      </c>
      <c r="G522" s="4">
        <f t="shared" si="104"/>
        <v>64.961200000000005</v>
      </c>
      <c r="H522" s="6">
        <f t="shared" si="102"/>
        <v>3.4636059005827469</v>
      </c>
      <c r="I522" s="21">
        <f t="shared" si="106"/>
        <v>224.99999562893595</v>
      </c>
      <c r="J522" s="34">
        <f t="shared" si="109"/>
        <v>1.2566370614359172E-3</v>
      </c>
      <c r="K522" s="34">
        <f t="shared" si="105"/>
        <v>8.1632651475350912E-2</v>
      </c>
      <c r="L522" s="69">
        <f t="shared" si="115"/>
        <v>4.3006091215286046</v>
      </c>
      <c r="M522" s="69">
        <f t="shared" si="107"/>
        <v>0.27937272926544404</v>
      </c>
      <c r="N522" s="69">
        <f t="shared" si="110"/>
        <v>6.4806737611278331</v>
      </c>
      <c r="O522" s="69">
        <f t="shared" si="108"/>
        <v>0.42099234433137744</v>
      </c>
      <c r="P522" s="69">
        <f t="shared" si="111"/>
        <v>0.70036507359682143</v>
      </c>
      <c r="Q522" s="6">
        <f t="shared" si="112"/>
        <v>0.13409891004741314</v>
      </c>
      <c r="R522" s="6">
        <f t="shared" si="113"/>
        <v>0.16418701428923721</v>
      </c>
      <c r="S522" s="6">
        <f t="shared" si="114"/>
        <v>0.29828592433665035</v>
      </c>
    </row>
    <row r="523" spans="1:19" x14ac:dyDescent="0.25">
      <c r="A523" s="64">
        <v>41291</v>
      </c>
      <c r="B523" s="14" t="s">
        <v>74</v>
      </c>
      <c r="C523" s="4">
        <v>3</v>
      </c>
      <c r="D523" s="180">
        <v>3.5</v>
      </c>
      <c r="F523" s="180">
        <v>160</v>
      </c>
      <c r="G523" s="4">
        <f t="shared" si="104"/>
        <v>64.961200000000005</v>
      </c>
      <c r="H523" s="6">
        <f t="shared" si="102"/>
        <v>8.0424771931898711</v>
      </c>
      <c r="I523" s="21">
        <f t="shared" si="106"/>
        <v>522.44896944224593</v>
      </c>
      <c r="J523" s="34">
        <f t="shared" si="109"/>
        <v>9.6211275016187424E-4</v>
      </c>
      <c r="K523" s="34">
        <f t="shared" si="105"/>
        <v>6.2499998785815553E-2</v>
      </c>
      <c r="L523" s="69">
        <f t="shared" si="115"/>
        <v>3.1637815247608514</v>
      </c>
      <c r="M523" s="69">
        <f t="shared" si="107"/>
        <v>0.20552304438629462</v>
      </c>
      <c r="N523" s="69">
        <f t="shared" si="110"/>
        <v>5.5433152983182508</v>
      </c>
      <c r="O523" s="69">
        <f t="shared" si="108"/>
        <v>0.3601004137571116</v>
      </c>
      <c r="P523" s="69">
        <f t="shared" si="111"/>
        <v>0.5656234581434062</v>
      </c>
      <c r="Q523" s="6">
        <f t="shared" si="112"/>
        <v>9.8651061305421409E-2</v>
      </c>
      <c r="R523" s="6">
        <f t="shared" si="113"/>
        <v>0.14043916136527354</v>
      </c>
      <c r="S523" s="6">
        <f t="shared" si="114"/>
        <v>0.23909022267069496</v>
      </c>
    </row>
    <row r="524" spans="1:19" x14ac:dyDescent="0.25">
      <c r="A524" s="64">
        <v>41291</v>
      </c>
      <c r="B524" s="14" t="s">
        <v>74</v>
      </c>
      <c r="C524" s="4">
        <v>3</v>
      </c>
      <c r="D524" s="180">
        <v>4.3</v>
      </c>
      <c r="F524" s="180">
        <v>175</v>
      </c>
      <c r="G524" s="4">
        <f t="shared" si="104"/>
        <v>64.961200000000005</v>
      </c>
      <c r="H524" s="6">
        <f t="shared" si="102"/>
        <v>9.6211275016187408</v>
      </c>
      <c r="I524" s="21">
        <f t="shared" si="106"/>
        <v>624.99998785815535</v>
      </c>
      <c r="J524" s="34">
        <f t="shared" si="109"/>
        <v>1.4522012041218817E-3</v>
      </c>
      <c r="K524" s="34">
        <f t="shared" si="105"/>
        <v>9.4336732861202394E-2</v>
      </c>
      <c r="L524" s="69">
        <f t="shared" si="115"/>
        <v>5.0785301024450318</v>
      </c>
      <c r="M524" s="69">
        <f t="shared" si="107"/>
        <v>0.32990740969095228</v>
      </c>
      <c r="N524" s="69">
        <f t="shared" si="110"/>
        <v>7.0529054640829827</v>
      </c>
      <c r="O524" s="69">
        <f t="shared" si="108"/>
        <v>0.45816520243338749</v>
      </c>
      <c r="P524" s="69">
        <f t="shared" si="111"/>
        <v>0.78807261212433977</v>
      </c>
      <c r="Q524" s="6">
        <f t="shared" si="112"/>
        <v>0.1583555566516571</v>
      </c>
      <c r="R524" s="6">
        <f t="shared" si="113"/>
        <v>0.17868442894902112</v>
      </c>
      <c r="S524" s="6">
        <f t="shared" si="114"/>
        <v>0.33703998560067822</v>
      </c>
    </row>
    <row r="525" spans="1:19" x14ac:dyDescent="0.25">
      <c r="A525" s="64">
        <v>41291</v>
      </c>
      <c r="B525" s="14" t="s">
        <v>74</v>
      </c>
      <c r="C525" s="4">
        <v>3</v>
      </c>
      <c r="D525" s="180">
        <v>7.7</v>
      </c>
      <c r="F525" s="180">
        <v>242</v>
      </c>
      <c r="G525" s="4">
        <f t="shared" si="104"/>
        <v>64.961200000000005</v>
      </c>
      <c r="H525" s="6">
        <f t="shared" si="102"/>
        <v>18.398423216483263</v>
      </c>
      <c r="I525" s="21">
        <f t="shared" si="106"/>
        <v>1195.1836502506126</v>
      </c>
      <c r="J525" s="34">
        <f t="shared" si="109"/>
        <v>4.6566257107834713E-3</v>
      </c>
      <c r="K525" s="34">
        <f t="shared" si="105"/>
        <v>0.30249999412334727</v>
      </c>
      <c r="L525" s="69">
        <f t="shared" si="115"/>
        <v>19.383679878909756</v>
      </c>
      <c r="M525" s="69">
        <f t="shared" si="107"/>
        <v>1.2591871053498327</v>
      </c>
      <c r="N525" s="69">
        <f t="shared" si="110"/>
        <v>13.944537614026947</v>
      </c>
      <c r="O525" s="69">
        <f t="shared" si="108"/>
        <v>0.90585389685232742</v>
      </c>
      <c r="P525" s="69">
        <f t="shared" si="111"/>
        <v>2.1650410022021602</v>
      </c>
      <c r="Q525" s="6">
        <f t="shared" si="112"/>
        <v>0.60440981056791965</v>
      </c>
      <c r="R525" s="6">
        <f t="shared" si="113"/>
        <v>0.35328301977240772</v>
      </c>
      <c r="S525" s="6">
        <f t="shared" si="114"/>
        <v>0.95769283034032737</v>
      </c>
    </row>
    <row r="526" spans="1:19" x14ac:dyDescent="0.25">
      <c r="A526" s="64">
        <v>41291</v>
      </c>
      <c r="B526" s="14" t="s">
        <v>74</v>
      </c>
      <c r="C526" s="4">
        <v>3</v>
      </c>
      <c r="D526" s="180">
        <v>3.2</v>
      </c>
      <c r="F526" s="180">
        <v>140</v>
      </c>
      <c r="G526" s="4">
        <f t="shared" si="104"/>
        <v>64.961200000000005</v>
      </c>
      <c r="H526" s="6">
        <f t="shared" si="102"/>
        <v>6.1575216010359934</v>
      </c>
      <c r="I526" s="21">
        <f t="shared" si="106"/>
        <v>399.9999922292194</v>
      </c>
      <c r="J526" s="34">
        <f t="shared" si="109"/>
        <v>8.0424771931898698E-4</v>
      </c>
      <c r="K526" s="34">
        <f t="shared" si="105"/>
        <v>5.2244896944224579E-2</v>
      </c>
      <c r="L526" s="69">
        <f t="shared" si="115"/>
        <v>2.57474279673893</v>
      </c>
      <c r="M526" s="69">
        <f t="shared" si="107"/>
        <v>0.16725838176751701</v>
      </c>
      <c r="N526" s="69">
        <f t="shared" si="110"/>
        <v>4.9915502127950244</v>
      </c>
      <c r="O526" s="69">
        <f t="shared" si="108"/>
        <v>0.32425709168342021</v>
      </c>
      <c r="P526" s="69">
        <f t="shared" si="111"/>
        <v>0.49151547345093721</v>
      </c>
      <c r="Q526" s="6">
        <f t="shared" si="112"/>
        <v>8.0284023248408165E-2</v>
      </c>
      <c r="R526" s="6">
        <f t="shared" si="113"/>
        <v>0.12646026575653388</v>
      </c>
      <c r="S526" s="6">
        <f t="shared" si="114"/>
        <v>0.20674428900494204</v>
      </c>
    </row>
    <row r="527" spans="1:19" x14ac:dyDescent="0.25">
      <c r="A527" s="64">
        <v>41291</v>
      </c>
      <c r="B527" s="14" t="s">
        <v>74</v>
      </c>
      <c r="C527" s="4">
        <v>3</v>
      </c>
      <c r="D527" s="180">
        <v>3.8</v>
      </c>
      <c r="F527" s="180">
        <v>90</v>
      </c>
      <c r="G527" s="4">
        <f t="shared" si="104"/>
        <v>64.961200000000005</v>
      </c>
      <c r="H527" s="6">
        <f t="shared" si="102"/>
        <v>2.5446900494077327</v>
      </c>
      <c r="I527" s="21">
        <f t="shared" si="106"/>
        <v>165.30611923758562</v>
      </c>
      <c r="J527" s="34">
        <f t="shared" si="109"/>
        <v>1.1341149479459152E-3</v>
      </c>
      <c r="K527" s="34">
        <f t="shared" si="105"/>
        <v>7.3673467956504188E-2</v>
      </c>
      <c r="L527" s="69">
        <f t="shared" si="115"/>
        <v>3.8222275656794742</v>
      </c>
      <c r="M527" s="69">
        <f t="shared" si="107"/>
        <v>0.24829648933961748</v>
      </c>
      <c r="N527" s="69">
        <f t="shared" si="110"/>
        <v>6.1031884174464111</v>
      </c>
      <c r="O527" s="69">
        <f t="shared" si="108"/>
        <v>0.39647044342341986</v>
      </c>
      <c r="P527" s="69">
        <f t="shared" si="111"/>
        <v>0.64476693276303731</v>
      </c>
      <c r="Q527" s="6">
        <f t="shared" si="112"/>
        <v>0.11918231488301639</v>
      </c>
      <c r="R527" s="6">
        <f t="shared" si="113"/>
        <v>0.15462347293513376</v>
      </c>
      <c r="S527" s="6">
        <f t="shared" si="114"/>
        <v>0.27380578781815013</v>
      </c>
    </row>
    <row r="528" spans="1:19" x14ac:dyDescent="0.25">
      <c r="A528" s="64">
        <v>41291</v>
      </c>
      <c r="B528" s="14" t="s">
        <v>74</v>
      </c>
      <c r="C528" s="4">
        <v>3</v>
      </c>
      <c r="D528" s="180">
        <v>6.8</v>
      </c>
      <c r="F528" s="180">
        <v>220</v>
      </c>
      <c r="G528" s="4">
        <f t="shared" si="104"/>
        <v>64.961200000000005</v>
      </c>
      <c r="H528" s="6">
        <f t="shared" si="102"/>
        <v>15.205308443374602</v>
      </c>
      <c r="I528" s="21">
        <f t="shared" si="106"/>
        <v>987.75508285174624</v>
      </c>
      <c r="J528" s="34">
        <f t="shared" si="109"/>
        <v>3.6316811075498014E-3</v>
      </c>
      <c r="K528" s="34">
        <f t="shared" si="105"/>
        <v>0.23591836276376418</v>
      </c>
      <c r="L528" s="69">
        <f t="shared" si="115"/>
        <v>14.565722844180941</v>
      </c>
      <c r="M528" s="69">
        <f t="shared" si="107"/>
        <v>0.94620683482540702</v>
      </c>
      <c r="N528" s="69">
        <f t="shared" si="110"/>
        <v>12.057170367208817</v>
      </c>
      <c r="O528" s="69">
        <f t="shared" si="108"/>
        <v>0.78324825565832545</v>
      </c>
      <c r="P528" s="69">
        <f t="shared" si="111"/>
        <v>1.7294550904837325</v>
      </c>
      <c r="Q528" s="6">
        <f t="shared" si="112"/>
        <v>0.45417928071619534</v>
      </c>
      <c r="R528" s="6">
        <f t="shared" si="113"/>
        <v>0.30546681970674694</v>
      </c>
      <c r="S528" s="6">
        <f t="shared" si="114"/>
        <v>0.75964610042294223</v>
      </c>
    </row>
    <row r="529" spans="1:19" x14ac:dyDescent="0.25">
      <c r="A529" s="64">
        <v>41291</v>
      </c>
      <c r="B529" s="14" t="s">
        <v>74</v>
      </c>
      <c r="C529" s="4">
        <v>3</v>
      </c>
      <c r="D529" s="180">
        <v>4.2</v>
      </c>
      <c r="F529" s="180">
        <v>175</v>
      </c>
      <c r="G529" s="4">
        <f t="shared" si="104"/>
        <v>64.961200000000005</v>
      </c>
      <c r="H529" s="6">
        <f t="shared" ref="H529:H592" si="116">((+F529/100)^2)*PI()</f>
        <v>9.6211275016187408</v>
      </c>
      <c r="I529" s="21">
        <f t="shared" si="106"/>
        <v>624.99998785815535</v>
      </c>
      <c r="J529" s="34">
        <f t="shared" si="109"/>
        <v>1.385442360233099E-3</v>
      </c>
      <c r="K529" s="34">
        <f t="shared" si="105"/>
        <v>8.9999998251574398E-2</v>
      </c>
      <c r="L529" s="69">
        <f t="shared" si="115"/>
        <v>4.811097633235077</v>
      </c>
      <c r="M529" s="69">
        <f t="shared" si="107"/>
        <v>0.31253467557211051</v>
      </c>
      <c r="N529" s="69">
        <f t="shared" si="110"/>
        <v>6.861382640483793</v>
      </c>
      <c r="O529" s="69">
        <f t="shared" si="108"/>
        <v>0.44572364998499581</v>
      </c>
      <c r="P529" s="69">
        <f t="shared" si="111"/>
        <v>0.75825832555710626</v>
      </c>
      <c r="Q529" s="6">
        <f t="shared" si="112"/>
        <v>0.15001664427461303</v>
      </c>
      <c r="R529" s="6">
        <f t="shared" si="113"/>
        <v>0.17383222349414837</v>
      </c>
      <c r="S529" s="6">
        <f t="shared" si="114"/>
        <v>0.32384886776876143</v>
      </c>
    </row>
    <row r="530" spans="1:19" x14ac:dyDescent="0.25">
      <c r="A530" s="64">
        <v>41291</v>
      </c>
      <c r="B530" s="14" t="s">
        <v>74</v>
      </c>
      <c r="C530" s="4">
        <v>3</v>
      </c>
      <c r="D530" s="180">
        <v>4.5</v>
      </c>
      <c r="F530" s="180">
        <v>240</v>
      </c>
      <c r="G530" s="4">
        <f t="shared" si="104"/>
        <v>64.961200000000005</v>
      </c>
      <c r="H530" s="6">
        <f t="shared" si="116"/>
        <v>18.095573684677209</v>
      </c>
      <c r="I530" s="21">
        <f t="shared" si="106"/>
        <v>1175.5101812450532</v>
      </c>
      <c r="J530" s="34">
        <f t="shared" si="109"/>
        <v>1.5904312808798326E-3</v>
      </c>
      <c r="K530" s="34">
        <f t="shared" si="105"/>
        <v>0.10331632452349099</v>
      </c>
      <c r="L530" s="69">
        <f t="shared" si="115"/>
        <v>5.6380590590289899</v>
      </c>
      <c r="M530" s="69">
        <f t="shared" si="107"/>
        <v>0.36625508214539404</v>
      </c>
      <c r="N530" s="69">
        <f t="shared" si="110"/>
        <v>7.4382130025037601</v>
      </c>
      <c r="O530" s="69">
        <f t="shared" si="108"/>
        <v>0.4831952424982473</v>
      </c>
      <c r="P530" s="69">
        <f t="shared" si="111"/>
        <v>0.84945032464364134</v>
      </c>
      <c r="Q530" s="6">
        <f t="shared" si="112"/>
        <v>0.17580243942978913</v>
      </c>
      <c r="R530" s="6">
        <f t="shared" si="113"/>
        <v>0.18844614457431647</v>
      </c>
      <c r="S530" s="6">
        <f t="shared" si="114"/>
        <v>0.36424858400410559</v>
      </c>
    </row>
    <row r="531" spans="1:19" x14ac:dyDescent="0.25">
      <c r="A531" s="64">
        <v>41291</v>
      </c>
      <c r="B531" s="14" t="s">
        <v>74</v>
      </c>
      <c r="C531" s="4">
        <v>3</v>
      </c>
      <c r="D531" s="180">
        <v>5.3</v>
      </c>
      <c r="F531" s="180">
        <v>190</v>
      </c>
      <c r="G531" s="4">
        <f t="shared" ref="G531:G594" si="117">IF(D531&lt;3,795.7747,64.9612)</f>
        <v>64.961200000000005</v>
      </c>
      <c r="H531" s="6">
        <f t="shared" si="116"/>
        <v>11.341149479459153</v>
      </c>
      <c r="I531" s="21">
        <f t="shared" si="106"/>
        <v>736.73467956504203</v>
      </c>
      <c r="J531" s="34">
        <f t="shared" si="109"/>
        <v>2.2061834409834321E-3</v>
      </c>
      <c r="K531" s="34">
        <f t="shared" ref="K531:K594" si="118">IF(D531&lt;3,795.7747*J531,64.9612*J531)</f>
        <v>0.14331632374641293</v>
      </c>
      <c r="L531" s="69">
        <f t="shared" si="115"/>
        <v>8.213046389840704</v>
      </c>
      <c r="M531" s="69">
        <f t="shared" si="107"/>
        <v>0.53352934913972005</v>
      </c>
      <c r="N531" s="69">
        <f t="shared" si="110"/>
        <v>9.0076755970184212</v>
      </c>
      <c r="O531" s="69">
        <f t="shared" si="108"/>
        <v>0.58514941599303316</v>
      </c>
      <c r="P531" s="69">
        <f t="shared" si="111"/>
        <v>1.1186787651327532</v>
      </c>
      <c r="Q531" s="6">
        <f t="shared" si="112"/>
        <v>0.25609408758706564</v>
      </c>
      <c r="R531" s="6">
        <f t="shared" si="113"/>
        <v>0.22820827223728293</v>
      </c>
      <c r="S531" s="6">
        <f t="shared" si="114"/>
        <v>0.48430235982434855</v>
      </c>
    </row>
    <row r="532" spans="1:19" x14ac:dyDescent="0.25">
      <c r="A532" s="64">
        <v>41291</v>
      </c>
      <c r="B532" s="14" t="s">
        <v>74</v>
      </c>
      <c r="C532" s="4">
        <v>3</v>
      </c>
      <c r="D532" s="180">
        <v>4</v>
      </c>
      <c r="F532" s="180">
        <v>95</v>
      </c>
      <c r="G532" s="4">
        <f t="shared" si="117"/>
        <v>64.961200000000005</v>
      </c>
      <c r="H532" s="6">
        <f t="shared" si="116"/>
        <v>2.8352873698647882</v>
      </c>
      <c r="I532" s="21">
        <f t="shared" si="106"/>
        <v>184.18366989126051</v>
      </c>
      <c r="J532" s="34">
        <f t="shared" si="109"/>
        <v>1.2566370614359172E-3</v>
      </c>
      <c r="K532" s="34">
        <f t="shared" si="118"/>
        <v>8.1632651475350912E-2</v>
      </c>
      <c r="L532" s="69">
        <f t="shared" si="115"/>
        <v>4.3006091215286046</v>
      </c>
      <c r="M532" s="69">
        <f t="shared" si="107"/>
        <v>0.27937272926544404</v>
      </c>
      <c r="N532" s="69">
        <f t="shared" si="110"/>
        <v>6.4806737611278331</v>
      </c>
      <c r="O532" s="69">
        <f t="shared" si="108"/>
        <v>0.42099234433137744</v>
      </c>
      <c r="P532" s="69">
        <f t="shared" si="111"/>
        <v>0.70036507359682143</v>
      </c>
      <c r="Q532" s="6">
        <f t="shared" si="112"/>
        <v>0.13409891004741314</v>
      </c>
      <c r="R532" s="6">
        <f t="shared" si="113"/>
        <v>0.16418701428923721</v>
      </c>
      <c r="S532" s="6">
        <f t="shared" si="114"/>
        <v>0.29828592433665035</v>
      </c>
    </row>
    <row r="533" spans="1:19" x14ac:dyDescent="0.25">
      <c r="A533" s="64">
        <v>41291</v>
      </c>
      <c r="B533" s="14" t="s">
        <v>74</v>
      </c>
      <c r="C533" s="4">
        <v>3</v>
      </c>
      <c r="D533" s="180">
        <v>3.9</v>
      </c>
      <c r="F533" s="180">
        <v>60</v>
      </c>
      <c r="G533" s="4">
        <f t="shared" si="117"/>
        <v>64.961200000000005</v>
      </c>
      <c r="H533" s="6">
        <f t="shared" si="116"/>
        <v>1.1309733552923256</v>
      </c>
      <c r="I533" s="21">
        <f t="shared" si="106"/>
        <v>73.469386327815826</v>
      </c>
      <c r="J533" s="34">
        <f t="shared" si="109"/>
        <v>1.1945906065275189E-3</v>
      </c>
      <c r="K533" s="34">
        <f t="shared" si="118"/>
        <v>7.7602039308755463E-2</v>
      </c>
      <c r="L533" s="69">
        <f t="shared" si="115"/>
        <v>4.0574351124683323</v>
      </c>
      <c r="M533" s="69">
        <f t="shared" si="107"/>
        <v>0.26357585382807786</v>
      </c>
      <c r="N533" s="69">
        <f t="shared" si="110"/>
        <v>6.2915196864507177</v>
      </c>
      <c r="O533" s="69">
        <f t="shared" si="108"/>
        <v>0.4087046686554624</v>
      </c>
      <c r="P533" s="69">
        <f t="shared" si="111"/>
        <v>0.6722805224835402</v>
      </c>
      <c r="Q533" s="6">
        <f t="shared" si="112"/>
        <v>0.12651640983747736</v>
      </c>
      <c r="R533" s="6">
        <f t="shared" si="113"/>
        <v>0.15939482077563033</v>
      </c>
      <c r="S533" s="6">
        <f t="shared" si="114"/>
        <v>0.28591123061310769</v>
      </c>
    </row>
    <row r="534" spans="1:19" x14ac:dyDescent="0.25">
      <c r="A534" s="64">
        <v>41291</v>
      </c>
      <c r="B534" s="14" t="s">
        <v>74</v>
      </c>
      <c r="C534" s="4">
        <v>3</v>
      </c>
      <c r="D534" s="180">
        <v>4.5</v>
      </c>
      <c r="F534" s="180">
        <v>187</v>
      </c>
      <c r="G534" s="4">
        <f t="shared" si="117"/>
        <v>64.961200000000005</v>
      </c>
      <c r="H534" s="6">
        <f t="shared" si="116"/>
        <v>10.985835350338149</v>
      </c>
      <c r="I534" s="21">
        <f t="shared" si="106"/>
        <v>713.65304736038661</v>
      </c>
      <c r="J534" s="34">
        <f t="shared" si="109"/>
        <v>1.5904312808798326E-3</v>
      </c>
      <c r="K534" s="34">
        <f t="shared" si="118"/>
        <v>0.10331632452349099</v>
      </c>
      <c r="L534" s="69">
        <f t="shared" si="115"/>
        <v>5.6380590590289899</v>
      </c>
      <c r="M534" s="69">
        <f t="shared" si="107"/>
        <v>0.36625508214539404</v>
      </c>
      <c r="N534" s="69">
        <f t="shared" si="110"/>
        <v>7.4382130025037601</v>
      </c>
      <c r="O534" s="69">
        <f t="shared" si="108"/>
        <v>0.4831952424982473</v>
      </c>
      <c r="P534" s="69">
        <f t="shared" si="111"/>
        <v>0.84945032464364134</v>
      </c>
      <c r="Q534" s="6">
        <f t="shared" si="112"/>
        <v>0.17580243942978913</v>
      </c>
      <c r="R534" s="6">
        <f t="shared" si="113"/>
        <v>0.18844614457431647</v>
      </c>
      <c r="S534" s="6">
        <f t="shared" si="114"/>
        <v>0.36424858400410559</v>
      </c>
    </row>
    <row r="535" spans="1:19" x14ac:dyDescent="0.25">
      <c r="A535" s="64">
        <v>41291</v>
      </c>
      <c r="B535" s="14" t="s">
        <v>74</v>
      </c>
      <c r="C535" s="4">
        <v>3</v>
      </c>
      <c r="D535" s="180">
        <v>4</v>
      </c>
      <c r="F535" s="180">
        <v>100</v>
      </c>
      <c r="G535" s="4">
        <f t="shared" si="117"/>
        <v>64.961200000000005</v>
      </c>
      <c r="H535" s="6">
        <f t="shared" si="116"/>
        <v>3.1415926535897931</v>
      </c>
      <c r="I535" s="21">
        <f t="shared" si="106"/>
        <v>204.08162868837729</v>
      </c>
      <c r="J535" s="34">
        <f t="shared" si="109"/>
        <v>1.2566370614359172E-3</v>
      </c>
      <c r="K535" s="34">
        <f t="shared" si="118"/>
        <v>8.1632651475350912E-2</v>
      </c>
      <c r="L535" s="69">
        <f t="shared" si="115"/>
        <v>4.3006091215286046</v>
      </c>
      <c r="M535" s="69">
        <f t="shared" si="107"/>
        <v>0.27937272926544404</v>
      </c>
      <c r="N535" s="69">
        <f t="shared" si="110"/>
        <v>6.4806737611278331</v>
      </c>
      <c r="O535" s="69">
        <f t="shared" si="108"/>
        <v>0.42099234433137744</v>
      </c>
      <c r="P535" s="69">
        <f t="shared" si="111"/>
        <v>0.70036507359682143</v>
      </c>
      <c r="Q535" s="6">
        <f t="shared" si="112"/>
        <v>0.13409891004741314</v>
      </c>
      <c r="R535" s="6">
        <f t="shared" si="113"/>
        <v>0.16418701428923721</v>
      </c>
      <c r="S535" s="6">
        <f t="shared" si="114"/>
        <v>0.29828592433665035</v>
      </c>
    </row>
    <row r="536" spans="1:19" x14ac:dyDescent="0.25">
      <c r="A536" s="64">
        <v>41291</v>
      </c>
      <c r="B536" s="14" t="s">
        <v>74</v>
      </c>
      <c r="C536" s="4">
        <v>3</v>
      </c>
      <c r="D536" s="180">
        <v>4.5</v>
      </c>
      <c r="F536" s="180">
        <v>110</v>
      </c>
      <c r="G536" s="4">
        <f t="shared" si="117"/>
        <v>64.961200000000005</v>
      </c>
      <c r="H536" s="6">
        <f t="shared" si="116"/>
        <v>3.8013271108436504</v>
      </c>
      <c r="I536" s="21">
        <f t="shared" si="106"/>
        <v>246.93877071293656</v>
      </c>
      <c r="J536" s="34">
        <f t="shared" si="109"/>
        <v>1.5904312808798326E-3</v>
      </c>
      <c r="K536" s="34">
        <f t="shared" si="118"/>
        <v>0.10331632452349099</v>
      </c>
      <c r="L536" s="69">
        <f t="shared" si="115"/>
        <v>5.6380590590289899</v>
      </c>
      <c r="M536" s="69">
        <f t="shared" si="107"/>
        <v>0.36625508214539404</v>
      </c>
      <c r="N536" s="69">
        <f t="shared" si="110"/>
        <v>7.4382130025037601</v>
      </c>
      <c r="O536" s="69">
        <f t="shared" si="108"/>
        <v>0.4831952424982473</v>
      </c>
      <c r="P536" s="69">
        <f t="shared" si="111"/>
        <v>0.84945032464364134</v>
      </c>
      <c r="Q536" s="6">
        <f t="shared" si="112"/>
        <v>0.17580243942978913</v>
      </c>
      <c r="R536" s="6">
        <f t="shared" si="113"/>
        <v>0.18844614457431647</v>
      </c>
      <c r="S536" s="6">
        <f t="shared" si="114"/>
        <v>0.36424858400410559</v>
      </c>
    </row>
    <row r="537" spans="1:19" x14ac:dyDescent="0.25">
      <c r="A537" s="64">
        <v>41291</v>
      </c>
      <c r="B537" s="14" t="s">
        <v>74</v>
      </c>
      <c r="C537" s="4">
        <v>4</v>
      </c>
      <c r="D537" s="180">
        <v>3.2</v>
      </c>
      <c r="F537" s="180">
        <v>144</v>
      </c>
      <c r="G537" s="4">
        <f t="shared" si="117"/>
        <v>64.961200000000005</v>
      </c>
      <c r="H537" s="6">
        <f t="shared" si="116"/>
        <v>6.5144065264837945</v>
      </c>
      <c r="I537" s="21">
        <f t="shared" si="106"/>
        <v>423.18366524821909</v>
      </c>
      <c r="J537" s="34">
        <f t="shared" si="109"/>
        <v>8.0424771931898698E-4</v>
      </c>
      <c r="K537" s="34">
        <f t="shared" si="118"/>
        <v>5.2244896944224579E-2</v>
      </c>
      <c r="L537" s="69">
        <f t="shared" si="115"/>
        <v>2.57474279673893</v>
      </c>
      <c r="M537" s="69">
        <f t="shared" si="107"/>
        <v>0.16725838176751701</v>
      </c>
      <c r="N537" s="69">
        <f t="shared" si="110"/>
        <v>4.9915502127950244</v>
      </c>
      <c r="O537" s="69">
        <f t="shared" si="108"/>
        <v>0.32425709168342021</v>
      </c>
      <c r="P537" s="69">
        <f t="shared" si="111"/>
        <v>0.49151547345093721</v>
      </c>
      <c r="Q537" s="6">
        <f t="shared" si="112"/>
        <v>8.0284023248408165E-2</v>
      </c>
      <c r="R537" s="6">
        <f t="shared" si="113"/>
        <v>0.12646026575653388</v>
      </c>
      <c r="S537" s="6">
        <f t="shared" si="114"/>
        <v>0.20674428900494204</v>
      </c>
    </row>
    <row r="538" spans="1:19" x14ac:dyDescent="0.25">
      <c r="A538" s="64">
        <v>41291</v>
      </c>
      <c r="B538" s="14" t="s">
        <v>74</v>
      </c>
      <c r="C538" s="4">
        <v>4</v>
      </c>
      <c r="D538" s="180">
        <v>7.8</v>
      </c>
      <c r="F538" s="180">
        <v>210</v>
      </c>
      <c r="G538" s="4">
        <f t="shared" si="117"/>
        <v>64.961200000000005</v>
      </c>
      <c r="H538" s="6">
        <f t="shared" si="116"/>
        <v>13.854423602330987</v>
      </c>
      <c r="I538" s="21">
        <f t="shared" si="106"/>
        <v>899.9999825157438</v>
      </c>
      <c r="J538" s="34">
        <f t="shared" si="109"/>
        <v>4.7783624261100756E-3</v>
      </c>
      <c r="K538" s="34">
        <f t="shared" si="118"/>
        <v>0.31040815723502185</v>
      </c>
      <c r="L538" s="69">
        <f t="shared" si="115"/>
        <v>19.967309203036706</v>
      </c>
      <c r="M538" s="69">
        <f t="shared" si="107"/>
        <v>1.2971003666003083</v>
      </c>
      <c r="N538" s="69">
        <f t="shared" si="110"/>
        <v>14.156655209656122</v>
      </c>
      <c r="O538" s="69">
        <f t="shared" si="108"/>
        <v>0.91963331040551344</v>
      </c>
      <c r="P538" s="69">
        <f t="shared" si="111"/>
        <v>2.2167336770058217</v>
      </c>
      <c r="Q538" s="6">
        <f t="shared" si="112"/>
        <v>0.62260817596814799</v>
      </c>
      <c r="R538" s="6">
        <f t="shared" si="113"/>
        <v>0.35865699105815024</v>
      </c>
      <c r="S538" s="6">
        <f t="shared" si="114"/>
        <v>0.98126516702629818</v>
      </c>
    </row>
    <row r="539" spans="1:19" x14ac:dyDescent="0.25">
      <c r="A539" s="64">
        <v>41291</v>
      </c>
      <c r="B539" s="14" t="s">
        <v>74</v>
      </c>
      <c r="C539" s="4">
        <v>4</v>
      </c>
      <c r="D539" s="180">
        <v>8</v>
      </c>
      <c r="F539" s="180">
        <v>300</v>
      </c>
      <c r="G539" s="4">
        <f t="shared" si="117"/>
        <v>64.961200000000005</v>
      </c>
      <c r="H539" s="6">
        <f t="shared" si="116"/>
        <v>28.274333882308138</v>
      </c>
      <c r="I539" s="21">
        <f t="shared" si="106"/>
        <v>1836.7346581953955</v>
      </c>
      <c r="J539" s="34">
        <f t="shared" si="109"/>
        <v>5.0265482457436689E-3</v>
      </c>
      <c r="K539" s="34">
        <f t="shared" si="118"/>
        <v>0.32653060590140365</v>
      </c>
      <c r="L539" s="69">
        <f t="shared" si="115"/>
        <v>21.164008717497858</v>
      </c>
      <c r="M539" s="69">
        <f t="shared" si="107"/>
        <v>1.374839403099122</v>
      </c>
      <c r="N539" s="69">
        <f t="shared" si="110"/>
        <v>14.58227400291401</v>
      </c>
      <c r="O539" s="69">
        <f t="shared" si="108"/>
        <v>0.94728201795809763</v>
      </c>
      <c r="P539" s="69">
        <f t="shared" si="111"/>
        <v>2.3221214210572194</v>
      </c>
      <c r="Q539" s="6">
        <f t="shared" si="112"/>
        <v>0.65992291348757859</v>
      </c>
      <c r="R539" s="6">
        <f t="shared" si="113"/>
        <v>0.3694399870036581</v>
      </c>
      <c r="S539" s="6">
        <f t="shared" si="114"/>
        <v>1.0293629004912366</v>
      </c>
    </row>
    <row r="540" spans="1:19" x14ac:dyDescent="0.25">
      <c r="A540" s="64">
        <v>41291</v>
      </c>
      <c r="B540" s="14" t="s">
        <v>74</v>
      </c>
      <c r="C540" s="4">
        <v>4</v>
      </c>
      <c r="D540" s="180">
        <v>7.8</v>
      </c>
      <c r="F540" s="180">
        <v>220</v>
      </c>
      <c r="G540" s="4">
        <f t="shared" si="117"/>
        <v>64.961200000000005</v>
      </c>
      <c r="H540" s="6">
        <f t="shared" si="116"/>
        <v>15.205308443374602</v>
      </c>
      <c r="I540" s="21">
        <f t="shared" si="106"/>
        <v>987.75508285174624</v>
      </c>
      <c r="J540" s="34">
        <f t="shared" si="109"/>
        <v>4.7783624261100756E-3</v>
      </c>
      <c r="K540" s="34">
        <f t="shared" si="118"/>
        <v>0.31040815723502185</v>
      </c>
      <c r="L540" s="69">
        <f t="shared" si="115"/>
        <v>19.967309203036706</v>
      </c>
      <c r="M540" s="69">
        <f t="shared" si="107"/>
        <v>1.2971003666003083</v>
      </c>
      <c r="N540" s="69">
        <f t="shared" si="110"/>
        <v>14.156655209656122</v>
      </c>
      <c r="O540" s="69">
        <f t="shared" si="108"/>
        <v>0.91963331040551344</v>
      </c>
      <c r="P540" s="69">
        <f t="shared" si="111"/>
        <v>2.2167336770058217</v>
      </c>
      <c r="Q540" s="6">
        <f t="shared" si="112"/>
        <v>0.62260817596814799</v>
      </c>
      <c r="R540" s="6">
        <f t="shared" si="113"/>
        <v>0.35865699105815024</v>
      </c>
      <c r="S540" s="6">
        <f t="shared" si="114"/>
        <v>0.98126516702629818</v>
      </c>
    </row>
    <row r="541" spans="1:19" x14ac:dyDescent="0.25">
      <c r="A541" s="64">
        <v>41291</v>
      </c>
      <c r="B541" s="14" t="s">
        <v>74</v>
      </c>
      <c r="C541" s="4">
        <v>4</v>
      </c>
      <c r="D541" s="180">
        <v>2.2000000000000002</v>
      </c>
      <c r="F541" s="180">
        <v>120</v>
      </c>
      <c r="G541" s="4">
        <f t="shared" si="117"/>
        <v>795.77470000000005</v>
      </c>
      <c r="H541" s="6">
        <f t="shared" si="116"/>
        <v>4.5238934211693023</v>
      </c>
      <c r="I541" s="21">
        <f t="shared" si="106"/>
        <v>3599.9999300629752</v>
      </c>
      <c r="J541" s="34">
        <f t="shared" si="109"/>
        <v>3.8013271108436504E-4</v>
      </c>
      <c r="K541" s="34">
        <f t="shared" si="118"/>
        <v>0.30249999412334727</v>
      </c>
      <c r="L541" s="69">
        <f t="shared" si="115"/>
        <v>1.0879872222393692</v>
      </c>
      <c r="M541" s="69">
        <f t="shared" si="107"/>
        <v>0.86579270538136732</v>
      </c>
      <c r="N541" s="69">
        <f t="shared" si="110"/>
        <v>3.2199157337071536</v>
      </c>
      <c r="O541" s="69">
        <f t="shared" si="108"/>
        <v>2.56232747701609</v>
      </c>
      <c r="P541" s="69">
        <f t="shared" si="111"/>
        <v>3.4281201823974574</v>
      </c>
      <c r="Q541" s="6">
        <f t="shared" si="112"/>
        <v>0.41558049858305629</v>
      </c>
      <c r="R541" s="6">
        <f t="shared" si="113"/>
        <v>0.99930771603627511</v>
      </c>
      <c r="S541" s="6">
        <f t="shared" si="114"/>
        <v>1.4148882146193313</v>
      </c>
    </row>
    <row r="542" spans="1:19" x14ac:dyDescent="0.25">
      <c r="A542" s="64">
        <v>41291</v>
      </c>
      <c r="B542" s="14" t="s">
        <v>74</v>
      </c>
      <c r="C542" s="4">
        <v>4</v>
      </c>
      <c r="D542" s="180">
        <v>6</v>
      </c>
      <c r="F542" s="180">
        <v>194</v>
      </c>
      <c r="G542" s="4">
        <f t="shared" si="117"/>
        <v>64.961200000000005</v>
      </c>
      <c r="H542" s="6">
        <f t="shared" si="116"/>
        <v>11.823698111050545</v>
      </c>
      <c r="I542" s="21">
        <f t="shared" si="106"/>
        <v>768.08161773157667</v>
      </c>
      <c r="J542" s="34">
        <f t="shared" si="109"/>
        <v>2.8274333882308137E-3</v>
      </c>
      <c r="K542" s="34">
        <f t="shared" si="118"/>
        <v>0.18367346581953956</v>
      </c>
      <c r="L542" s="69">
        <f t="shared" si="115"/>
        <v>10.923549380812876</v>
      </c>
      <c r="M542" s="69">
        <f t="shared" si="107"/>
        <v>0.70960687603686146</v>
      </c>
      <c r="N542" s="69">
        <f t="shared" si="110"/>
        <v>10.414704032978928</v>
      </c>
      <c r="O542" s="69">
        <f t="shared" si="108"/>
        <v>0.6765516716271508</v>
      </c>
      <c r="P542" s="69">
        <f t="shared" si="111"/>
        <v>1.3861585476640124</v>
      </c>
      <c r="Q542" s="6">
        <f t="shared" si="112"/>
        <v>0.3406113004976935</v>
      </c>
      <c r="R542" s="6">
        <f t="shared" si="113"/>
        <v>0.26385515193458881</v>
      </c>
      <c r="S542" s="6">
        <f t="shared" si="114"/>
        <v>0.60446645243228225</v>
      </c>
    </row>
    <row r="543" spans="1:19" x14ac:dyDescent="0.25">
      <c r="A543" s="64">
        <v>41291</v>
      </c>
      <c r="B543" s="14" t="s">
        <v>74</v>
      </c>
      <c r="C543" s="4">
        <v>4</v>
      </c>
      <c r="D543" s="180">
        <v>4.3</v>
      </c>
      <c r="F543" s="180">
        <v>170</v>
      </c>
      <c r="G543" s="4">
        <f t="shared" si="117"/>
        <v>64.961200000000005</v>
      </c>
      <c r="H543" s="6">
        <f t="shared" si="116"/>
        <v>9.0792027688745005</v>
      </c>
      <c r="I543" s="21">
        <f t="shared" si="106"/>
        <v>589.79590690941029</v>
      </c>
      <c r="J543" s="34">
        <f t="shared" si="109"/>
        <v>1.4522012041218817E-3</v>
      </c>
      <c r="K543" s="34">
        <f t="shared" si="118"/>
        <v>9.4336732861202394E-2</v>
      </c>
      <c r="L543" s="69">
        <f t="shared" si="115"/>
        <v>5.0785301024450318</v>
      </c>
      <c r="M543" s="69">
        <f t="shared" si="107"/>
        <v>0.32990740969095228</v>
      </c>
      <c r="N543" s="69">
        <f t="shared" si="110"/>
        <v>7.0529054640829827</v>
      </c>
      <c r="O543" s="69">
        <f t="shared" si="108"/>
        <v>0.45816520243338749</v>
      </c>
      <c r="P543" s="69">
        <f t="shared" si="111"/>
        <v>0.78807261212433977</v>
      </c>
      <c r="Q543" s="6">
        <f t="shared" si="112"/>
        <v>0.1583555566516571</v>
      </c>
      <c r="R543" s="6">
        <f t="shared" si="113"/>
        <v>0.17868442894902112</v>
      </c>
      <c r="S543" s="6">
        <f t="shared" si="114"/>
        <v>0.33703998560067822</v>
      </c>
    </row>
    <row r="544" spans="1:19" x14ac:dyDescent="0.25">
      <c r="A544" s="64">
        <v>41291</v>
      </c>
      <c r="B544" s="14" t="s">
        <v>74</v>
      </c>
      <c r="C544" s="4">
        <v>4</v>
      </c>
      <c r="D544" s="180">
        <v>3.5</v>
      </c>
      <c r="F544" s="180">
        <v>170</v>
      </c>
      <c r="G544" s="4">
        <f t="shared" si="117"/>
        <v>64.961200000000005</v>
      </c>
      <c r="H544" s="6">
        <f t="shared" si="116"/>
        <v>9.0792027688745005</v>
      </c>
      <c r="I544" s="21">
        <f t="shared" si="106"/>
        <v>589.79590690941029</v>
      </c>
      <c r="J544" s="34">
        <f t="shared" si="109"/>
        <v>9.6211275016187424E-4</v>
      </c>
      <c r="K544" s="34">
        <f t="shared" si="118"/>
        <v>6.2499998785815553E-2</v>
      </c>
      <c r="L544" s="69">
        <f t="shared" si="115"/>
        <v>3.1637815247608514</v>
      </c>
      <c r="M544" s="69">
        <f t="shared" si="107"/>
        <v>0.20552304438629462</v>
      </c>
      <c r="N544" s="69">
        <f t="shared" si="110"/>
        <v>5.5433152983182508</v>
      </c>
      <c r="O544" s="69">
        <f t="shared" si="108"/>
        <v>0.3601004137571116</v>
      </c>
      <c r="P544" s="69">
        <f t="shared" si="111"/>
        <v>0.5656234581434062</v>
      </c>
      <c r="Q544" s="6">
        <f t="shared" si="112"/>
        <v>9.8651061305421409E-2</v>
      </c>
      <c r="R544" s="6">
        <f t="shared" si="113"/>
        <v>0.14043916136527354</v>
      </c>
      <c r="S544" s="6">
        <f t="shared" si="114"/>
        <v>0.23909022267069496</v>
      </c>
    </row>
    <row r="545" spans="1:19" x14ac:dyDescent="0.25">
      <c r="A545" s="64">
        <v>41291</v>
      </c>
      <c r="B545" s="14" t="s">
        <v>74</v>
      </c>
      <c r="C545" s="4">
        <v>4</v>
      </c>
      <c r="D545" s="180">
        <v>6.8</v>
      </c>
      <c r="F545" s="180">
        <v>235</v>
      </c>
      <c r="G545" s="4">
        <f t="shared" si="117"/>
        <v>64.961200000000005</v>
      </c>
      <c r="H545" s="6">
        <f t="shared" si="116"/>
        <v>17.349445429449634</v>
      </c>
      <c r="I545" s="21">
        <f t="shared" ref="I545:I608" si="119">IF(D545&lt;3,795.7747*H545,64.9612*H545)</f>
        <v>1127.0407944315637</v>
      </c>
      <c r="J545" s="34">
        <f t="shared" si="109"/>
        <v>3.6316811075498014E-3</v>
      </c>
      <c r="K545" s="34">
        <f t="shared" si="118"/>
        <v>0.23591836276376418</v>
      </c>
      <c r="L545" s="69">
        <f t="shared" si="115"/>
        <v>14.565722844180941</v>
      </c>
      <c r="M545" s="69">
        <f t="shared" ref="M545:M608" si="120">IF(D545&lt;3,795.7747*L545*0.001,64.9612*L545*0.001)</f>
        <v>0.94620683482540702</v>
      </c>
      <c r="N545" s="69">
        <f t="shared" si="110"/>
        <v>12.057170367208817</v>
      </c>
      <c r="O545" s="69">
        <f t="shared" si="108"/>
        <v>0.78324825565832545</v>
      </c>
      <c r="P545" s="69">
        <f t="shared" si="111"/>
        <v>1.7294550904837325</v>
      </c>
      <c r="Q545" s="6">
        <f t="shared" si="112"/>
        <v>0.45417928071619534</v>
      </c>
      <c r="R545" s="6">
        <f t="shared" si="113"/>
        <v>0.30546681970674694</v>
      </c>
      <c r="S545" s="6">
        <f t="shared" si="114"/>
        <v>0.75964610042294223</v>
      </c>
    </row>
    <row r="546" spans="1:19" x14ac:dyDescent="0.25">
      <c r="A546" s="64">
        <v>41291</v>
      </c>
      <c r="B546" s="14" t="s">
        <v>74</v>
      </c>
      <c r="C546" s="4">
        <v>4</v>
      </c>
      <c r="D546" s="180">
        <v>7.8</v>
      </c>
      <c r="F546" s="180">
        <v>226</v>
      </c>
      <c r="G546" s="4">
        <f t="shared" si="117"/>
        <v>64.961200000000005</v>
      </c>
      <c r="H546" s="6">
        <f t="shared" si="116"/>
        <v>16.045998637475222</v>
      </c>
      <c r="I546" s="21">
        <f t="shared" si="119"/>
        <v>1042.3673266887554</v>
      </c>
      <c r="J546" s="34">
        <f t="shared" si="109"/>
        <v>4.7783624261100756E-3</v>
      </c>
      <c r="K546" s="34">
        <f t="shared" si="118"/>
        <v>0.31040815723502185</v>
      </c>
      <c r="L546" s="69">
        <f t="shared" si="115"/>
        <v>19.967309203036706</v>
      </c>
      <c r="M546" s="69">
        <f t="shared" si="120"/>
        <v>1.2971003666003083</v>
      </c>
      <c r="N546" s="69">
        <f t="shared" si="110"/>
        <v>14.156655209656122</v>
      </c>
      <c r="O546" s="69">
        <f t="shared" si="108"/>
        <v>0.91963331040551344</v>
      </c>
      <c r="P546" s="69">
        <f t="shared" si="111"/>
        <v>2.2167336770058217</v>
      </c>
      <c r="Q546" s="6">
        <f t="shared" si="112"/>
        <v>0.62260817596814799</v>
      </c>
      <c r="R546" s="6">
        <f t="shared" si="113"/>
        <v>0.35865699105815024</v>
      </c>
      <c r="S546" s="6">
        <f t="shared" si="114"/>
        <v>0.98126516702629818</v>
      </c>
    </row>
    <row r="547" spans="1:19" x14ac:dyDescent="0.25">
      <c r="A547" s="64">
        <v>41291</v>
      </c>
      <c r="B547" s="14" t="s">
        <v>74</v>
      </c>
      <c r="C547" s="4">
        <v>4</v>
      </c>
      <c r="D547" s="180">
        <v>4</v>
      </c>
      <c r="F547" s="180">
        <v>220</v>
      </c>
      <c r="G547" s="4">
        <f t="shared" si="117"/>
        <v>64.961200000000005</v>
      </c>
      <c r="H547" s="6">
        <f t="shared" si="116"/>
        <v>15.205308443374602</v>
      </c>
      <c r="I547" s="21">
        <f t="shared" si="119"/>
        <v>987.75508285174624</v>
      </c>
      <c r="J547" s="34">
        <f t="shared" si="109"/>
        <v>1.2566370614359172E-3</v>
      </c>
      <c r="K547" s="34">
        <f t="shared" si="118"/>
        <v>8.1632651475350912E-2</v>
      </c>
      <c r="L547" s="69">
        <f t="shared" si="115"/>
        <v>4.3006091215286046</v>
      </c>
      <c r="M547" s="69">
        <f t="shared" si="120"/>
        <v>0.27937272926544404</v>
      </c>
      <c r="N547" s="69">
        <f t="shared" si="110"/>
        <v>6.4806737611278331</v>
      </c>
      <c r="O547" s="69">
        <f t="shared" si="108"/>
        <v>0.42099234433137744</v>
      </c>
      <c r="P547" s="69">
        <f t="shared" si="111"/>
        <v>0.70036507359682143</v>
      </c>
      <c r="Q547" s="6">
        <f t="shared" si="112"/>
        <v>0.13409891004741314</v>
      </c>
      <c r="R547" s="6">
        <f t="shared" si="113"/>
        <v>0.16418701428923721</v>
      </c>
      <c r="S547" s="6">
        <f t="shared" si="114"/>
        <v>0.29828592433665035</v>
      </c>
    </row>
    <row r="548" spans="1:19" x14ac:dyDescent="0.25">
      <c r="A548" s="64">
        <v>41291</v>
      </c>
      <c r="B548" s="14" t="s">
        <v>74</v>
      </c>
      <c r="C548" s="4">
        <v>5</v>
      </c>
      <c r="D548" s="180">
        <v>7.2</v>
      </c>
      <c r="F548" s="180">
        <v>336</v>
      </c>
      <c r="G548" s="4">
        <f t="shared" si="117"/>
        <v>64.961200000000005</v>
      </c>
      <c r="H548" s="6">
        <f t="shared" si="116"/>
        <v>35.467324421967326</v>
      </c>
      <c r="I548" s="21">
        <f t="shared" si="119"/>
        <v>2303.9999552403042</v>
      </c>
      <c r="J548" s="34">
        <f t="shared" si="109"/>
        <v>4.0715040790523724E-3</v>
      </c>
      <c r="K548" s="34">
        <f t="shared" si="118"/>
        <v>0.26448979078013701</v>
      </c>
      <c r="L548" s="69">
        <f t="shared" si="115"/>
        <v>16.611217355322236</v>
      </c>
      <c r="M548" s="69">
        <f t="shared" si="120"/>
        <v>1.0790846128625591</v>
      </c>
      <c r="N548" s="69">
        <f t="shared" si="110"/>
        <v>12.891070706250053</v>
      </c>
      <c r="O548" s="69">
        <f t="shared" si="108"/>
        <v>0.83741942236285105</v>
      </c>
      <c r="P548" s="69">
        <f t="shared" si="111"/>
        <v>1.9165040352254101</v>
      </c>
      <c r="Q548" s="6">
        <f t="shared" si="112"/>
        <v>0.51796061417402839</v>
      </c>
      <c r="R548" s="6">
        <f t="shared" si="113"/>
        <v>0.3265935747215119</v>
      </c>
      <c r="S548" s="6">
        <f t="shared" si="114"/>
        <v>0.84455418889554035</v>
      </c>
    </row>
    <row r="549" spans="1:19" x14ac:dyDescent="0.25">
      <c r="A549" s="64">
        <v>41291</v>
      </c>
      <c r="B549" s="14" t="s">
        <v>74</v>
      </c>
      <c r="C549" s="4">
        <v>5</v>
      </c>
      <c r="D549" s="180">
        <v>4.5999999999999996</v>
      </c>
      <c r="F549" s="180">
        <v>200</v>
      </c>
      <c r="G549" s="4">
        <f t="shared" si="117"/>
        <v>64.961200000000005</v>
      </c>
      <c r="H549" s="6">
        <f t="shared" si="116"/>
        <v>12.566370614359172</v>
      </c>
      <c r="I549" s="21">
        <f t="shared" si="119"/>
        <v>816.32651475350917</v>
      </c>
      <c r="J549" s="34">
        <f t="shared" si="109"/>
        <v>1.6619025137490004E-3</v>
      </c>
      <c r="K549" s="34">
        <f t="shared" si="118"/>
        <v>0.10795918157615157</v>
      </c>
      <c r="L549" s="69">
        <f t="shared" si="115"/>
        <v>5.9302678128381849</v>
      </c>
      <c r="M549" s="69">
        <f t="shared" si="120"/>
        <v>0.38523731344334394</v>
      </c>
      <c r="N549" s="69">
        <f t="shared" si="110"/>
        <v>7.6319696161125572</v>
      </c>
      <c r="O549" s="69">
        <f t="shared" si="108"/>
        <v>0.49578190462621108</v>
      </c>
      <c r="P549" s="69">
        <f t="shared" si="111"/>
        <v>0.88101921806955508</v>
      </c>
      <c r="Q549" s="6">
        <f t="shared" si="112"/>
        <v>0.18491391045280509</v>
      </c>
      <c r="R549" s="6">
        <f t="shared" si="113"/>
        <v>0.19335494280422233</v>
      </c>
      <c r="S549" s="6">
        <f t="shared" si="114"/>
        <v>0.37826885325702742</v>
      </c>
    </row>
    <row r="550" spans="1:19" x14ac:dyDescent="0.25">
      <c r="A550" s="64">
        <v>41291</v>
      </c>
      <c r="B550" s="14" t="s">
        <v>74</v>
      </c>
      <c r="C550" s="4">
        <v>5</v>
      </c>
      <c r="D550" s="180">
        <v>4</v>
      </c>
      <c r="F550" s="180">
        <v>150</v>
      </c>
      <c r="G550" s="4">
        <f t="shared" si="117"/>
        <v>64.961200000000005</v>
      </c>
      <c r="H550" s="6">
        <f t="shared" si="116"/>
        <v>7.0685834705770345</v>
      </c>
      <c r="I550" s="21">
        <f t="shared" si="119"/>
        <v>459.18366454884887</v>
      </c>
      <c r="J550" s="34">
        <f t="shared" si="109"/>
        <v>1.2566370614359172E-3</v>
      </c>
      <c r="K550" s="34">
        <f t="shared" si="118"/>
        <v>8.1632651475350912E-2</v>
      </c>
      <c r="L550" s="69">
        <f t="shared" si="115"/>
        <v>4.3006091215286046</v>
      </c>
      <c r="M550" s="69">
        <f t="shared" si="120"/>
        <v>0.27937272926544404</v>
      </c>
      <c r="N550" s="69">
        <f t="shared" si="110"/>
        <v>6.4806737611278331</v>
      </c>
      <c r="O550" s="69">
        <f t="shared" si="108"/>
        <v>0.42099234433137744</v>
      </c>
      <c r="P550" s="69">
        <f t="shared" si="111"/>
        <v>0.70036507359682143</v>
      </c>
      <c r="Q550" s="6">
        <f t="shared" si="112"/>
        <v>0.13409891004741314</v>
      </c>
      <c r="R550" s="6">
        <f t="shared" si="113"/>
        <v>0.16418701428923721</v>
      </c>
      <c r="S550" s="6">
        <f t="shared" si="114"/>
        <v>0.29828592433665035</v>
      </c>
    </row>
    <row r="551" spans="1:19" x14ac:dyDescent="0.25">
      <c r="A551" s="64">
        <v>41291</v>
      </c>
      <c r="B551" s="14" t="s">
        <v>74</v>
      </c>
      <c r="C551" s="4">
        <v>6</v>
      </c>
      <c r="D551" s="180">
        <v>5.6</v>
      </c>
      <c r="F551" s="180">
        <v>188</v>
      </c>
      <c r="G551" s="4">
        <f t="shared" si="117"/>
        <v>64.961200000000005</v>
      </c>
      <c r="H551" s="6">
        <f t="shared" si="116"/>
        <v>11.103645074847764</v>
      </c>
      <c r="I551" s="21">
        <f t="shared" si="119"/>
        <v>721.30610843620059</v>
      </c>
      <c r="J551" s="34">
        <f t="shared" si="109"/>
        <v>2.4630086404143973E-3</v>
      </c>
      <c r="K551" s="34">
        <f t="shared" si="118"/>
        <v>0.15999999689168776</v>
      </c>
      <c r="L551" s="69">
        <f t="shared" si="115"/>
        <v>9.3213394933125091</v>
      </c>
      <c r="M551" s="69">
        <f t="shared" si="120"/>
        <v>0.60552539909297265</v>
      </c>
      <c r="N551" s="69">
        <f t="shared" si="110"/>
        <v>9.6070480145707613</v>
      </c>
      <c r="O551" s="69">
        <f t="shared" si="108"/>
        <v>0.62408536748413423</v>
      </c>
      <c r="P551" s="69">
        <f t="shared" si="111"/>
        <v>1.2296107665771068</v>
      </c>
      <c r="Q551" s="6">
        <f t="shared" si="112"/>
        <v>0.29065219156462685</v>
      </c>
      <c r="R551" s="6">
        <f t="shared" si="113"/>
        <v>0.24339329331881235</v>
      </c>
      <c r="S551" s="6">
        <f t="shared" si="114"/>
        <v>0.53404548488343917</v>
      </c>
    </row>
    <row r="552" spans="1:19" x14ac:dyDescent="0.25">
      <c r="A552" s="64">
        <v>41291</v>
      </c>
      <c r="B552" s="14" t="s">
        <v>74</v>
      </c>
      <c r="C552" s="4">
        <v>6</v>
      </c>
      <c r="D552" s="180">
        <v>9.5</v>
      </c>
      <c r="F552" s="180">
        <v>250</v>
      </c>
      <c r="G552" s="4">
        <f t="shared" si="117"/>
        <v>64.961200000000005</v>
      </c>
      <c r="H552" s="6">
        <f t="shared" si="116"/>
        <v>19.634954084936208</v>
      </c>
      <c r="I552" s="21">
        <f t="shared" si="119"/>
        <v>1275.510179302358</v>
      </c>
      <c r="J552" s="34">
        <f t="shared" si="109"/>
        <v>7.0882184246619708E-3</v>
      </c>
      <c r="K552" s="34">
        <f t="shared" si="118"/>
        <v>0.46045917472815123</v>
      </c>
      <c r="L552" s="69">
        <f t="shared" si="115"/>
        <v>31.418150823747471</v>
      </c>
      <c r="M552" s="69">
        <f t="shared" si="120"/>
        <v>2.0409607792916247</v>
      </c>
      <c r="N552" s="69">
        <f t="shared" si="110"/>
        <v>17.829804770165779</v>
      </c>
      <c r="O552" s="69">
        <f t="shared" si="108"/>
        <v>1.1582455136356933</v>
      </c>
      <c r="P552" s="69">
        <f t="shared" si="111"/>
        <v>3.1992062929273182</v>
      </c>
      <c r="Q552" s="6">
        <f t="shared" si="112"/>
        <v>0.97966117405997977</v>
      </c>
      <c r="R552" s="6">
        <f t="shared" si="113"/>
        <v>0.45171575031792038</v>
      </c>
      <c r="S552" s="6">
        <f t="shared" si="114"/>
        <v>1.4313769243779002</v>
      </c>
    </row>
    <row r="553" spans="1:19" x14ac:dyDescent="0.25">
      <c r="A553" s="64">
        <v>41292</v>
      </c>
      <c r="B553" s="14" t="s">
        <v>7</v>
      </c>
      <c r="C553" s="4">
        <v>1</v>
      </c>
      <c r="D553" s="180">
        <v>0.3</v>
      </c>
      <c r="F553" s="180">
        <v>16</v>
      </c>
      <c r="G553" s="4">
        <f t="shared" si="117"/>
        <v>795.77470000000005</v>
      </c>
      <c r="H553" s="6">
        <f t="shared" si="116"/>
        <v>8.0424771931898703E-2</v>
      </c>
      <c r="I553" s="21">
        <f t="shared" si="119"/>
        <v>63.999998756675112</v>
      </c>
      <c r="J553" s="34">
        <f t="shared" si="109"/>
        <v>7.0685834705770344E-6</v>
      </c>
      <c r="K553" s="34">
        <f t="shared" si="118"/>
        <v>5.624999890723399E-3</v>
      </c>
      <c r="L553" s="69">
        <f t="shared" si="115"/>
        <v>1.1150537850534816E-2</v>
      </c>
      <c r="M553" s="69">
        <f t="shared" si="120"/>
        <v>8.8733159128479896E-3</v>
      </c>
      <c r="N553" s="69">
        <f t="shared" si="110"/>
        <v>0.31292613611953068</v>
      </c>
      <c r="O553" s="69">
        <f t="shared" si="108"/>
        <v>0.24901870209267873</v>
      </c>
      <c r="P553" s="69">
        <f t="shared" si="111"/>
        <v>0.25789201800552675</v>
      </c>
      <c r="Q553" s="6">
        <f t="shared" si="112"/>
        <v>4.2591916381670347E-3</v>
      </c>
      <c r="R553" s="6">
        <f t="shared" si="113"/>
        <v>9.7117293816144715E-2</v>
      </c>
      <c r="S553" s="6">
        <f t="shared" si="114"/>
        <v>0.10137648545431174</v>
      </c>
    </row>
    <row r="554" spans="1:19" x14ac:dyDescent="0.25">
      <c r="A554" s="64">
        <v>41292</v>
      </c>
      <c r="B554" s="14" t="s">
        <v>7</v>
      </c>
      <c r="C554" s="4">
        <v>1</v>
      </c>
      <c r="D554" s="180">
        <v>1.9</v>
      </c>
      <c r="F554" s="180">
        <v>30</v>
      </c>
      <c r="G554" s="4">
        <f t="shared" si="117"/>
        <v>795.77470000000005</v>
      </c>
      <c r="H554" s="6">
        <f t="shared" si="116"/>
        <v>0.28274333882308139</v>
      </c>
      <c r="I554" s="21">
        <f t="shared" si="119"/>
        <v>224.99999562893595</v>
      </c>
      <c r="J554" s="34">
        <f t="shared" si="109"/>
        <v>2.835287369864788E-4</v>
      </c>
      <c r="K554" s="34">
        <f t="shared" si="118"/>
        <v>0.22562499561679408</v>
      </c>
      <c r="L554" s="69">
        <f t="shared" si="115"/>
        <v>0.77669154992970613</v>
      </c>
      <c r="M554" s="69">
        <f t="shared" si="120"/>
        <v>0.61807148513784693</v>
      </c>
      <c r="N554" s="69">
        <f t="shared" si="110"/>
        <v>2.7123871783139122</v>
      </c>
      <c r="O554" s="69">
        <f t="shared" si="108"/>
        <v>2.1584490931066003</v>
      </c>
      <c r="P554" s="69">
        <f t="shared" si="111"/>
        <v>2.7765205782444471</v>
      </c>
      <c r="Q554" s="6">
        <f t="shared" si="112"/>
        <v>0.29667431286616652</v>
      </c>
      <c r="R554" s="6">
        <f t="shared" si="113"/>
        <v>0.84179514631157415</v>
      </c>
      <c r="S554" s="6">
        <f t="shared" si="114"/>
        <v>1.1384694591777407</v>
      </c>
    </row>
    <row r="555" spans="1:19" x14ac:dyDescent="0.25">
      <c r="A555" s="64">
        <v>41292</v>
      </c>
      <c r="B555" s="14" t="s">
        <v>7</v>
      </c>
      <c r="C555" s="4">
        <v>1</v>
      </c>
      <c r="D555" s="180">
        <v>2</v>
      </c>
      <c r="F555" s="180">
        <v>39</v>
      </c>
      <c r="G555" s="4">
        <f t="shared" si="117"/>
        <v>795.77470000000005</v>
      </c>
      <c r="H555" s="6">
        <f t="shared" si="116"/>
        <v>0.4778362426110076</v>
      </c>
      <c r="I555" s="21">
        <f t="shared" si="119"/>
        <v>380.24999261290179</v>
      </c>
      <c r="J555" s="34">
        <f t="shared" si="109"/>
        <v>3.1415926535897931E-4</v>
      </c>
      <c r="K555" s="34">
        <f t="shared" si="118"/>
        <v>0.24999999514326215</v>
      </c>
      <c r="L555" s="69">
        <f t="shared" si="115"/>
        <v>0.87390054800363282</v>
      </c>
      <c r="M555" s="69">
        <f t="shared" si="120"/>
        <v>0.69542794641742656</v>
      </c>
      <c r="N555" s="69">
        <f t="shared" si="110"/>
        <v>2.880149720803352</v>
      </c>
      <c r="O555" s="69">
        <f t="shared" si="108"/>
        <v>2.2919502800273714</v>
      </c>
      <c r="P555" s="69">
        <f t="shared" si="111"/>
        <v>2.9873782264447981</v>
      </c>
      <c r="Q555" s="6">
        <f t="shared" si="112"/>
        <v>0.33380541428036475</v>
      </c>
      <c r="R555" s="6">
        <f t="shared" si="113"/>
        <v>0.89386060921067489</v>
      </c>
      <c r="S555" s="6">
        <f t="shared" si="114"/>
        <v>1.2276660234910397</v>
      </c>
    </row>
    <row r="556" spans="1:19" x14ac:dyDescent="0.25">
      <c r="A556" s="64">
        <v>41292</v>
      </c>
      <c r="B556" s="14" t="s">
        <v>7</v>
      </c>
      <c r="C556" s="4">
        <v>1</v>
      </c>
      <c r="D556" s="180">
        <v>0.6</v>
      </c>
      <c r="F556" s="180">
        <v>30</v>
      </c>
      <c r="G556" s="4">
        <f t="shared" si="117"/>
        <v>795.77470000000005</v>
      </c>
      <c r="H556" s="6">
        <f t="shared" si="116"/>
        <v>0.28274333882308139</v>
      </c>
      <c r="I556" s="21">
        <f t="shared" si="119"/>
        <v>224.99999562893595</v>
      </c>
      <c r="J556" s="34">
        <f t="shared" si="109"/>
        <v>2.8274333882308137E-5</v>
      </c>
      <c r="K556" s="34">
        <f t="shared" si="118"/>
        <v>2.2499999562893596E-2</v>
      </c>
      <c r="L556" s="69">
        <f t="shared" si="115"/>
        <v>5.4873640827332065E-2</v>
      </c>
      <c r="M556" s="69">
        <f t="shared" si="120"/>
        <v>4.366705506727793E-2</v>
      </c>
      <c r="N556" s="69">
        <f t="shared" si="110"/>
        <v>0.70412040904432671</v>
      </c>
      <c r="O556" s="69">
        <f t="shared" si="108"/>
        <v>0.56032120727112644</v>
      </c>
      <c r="P556" s="69">
        <f t="shared" si="111"/>
        <v>0.60398826233840441</v>
      </c>
      <c r="Q556" s="6">
        <f t="shared" si="112"/>
        <v>2.0960186432293405E-2</v>
      </c>
      <c r="R556" s="6">
        <f t="shared" si="113"/>
        <v>0.21852527083573933</v>
      </c>
      <c r="S556" s="6">
        <f t="shared" si="114"/>
        <v>0.23948545726803275</v>
      </c>
    </row>
    <row r="557" spans="1:19" x14ac:dyDescent="0.25">
      <c r="A557" s="64">
        <v>41292</v>
      </c>
      <c r="B557" s="14" t="s">
        <v>7</v>
      </c>
      <c r="C557" s="4">
        <v>1</v>
      </c>
      <c r="D557" s="180">
        <v>2</v>
      </c>
      <c r="F557" s="180">
        <v>42</v>
      </c>
      <c r="G557" s="4">
        <f t="shared" si="117"/>
        <v>795.77470000000005</v>
      </c>
      <c r="H557" s="6">
        <f t="shared" si="116"/>
        <v>0.55417694409323948</v>
      </c>
      <c r="I557" s="21">
        <f t="shared" si="119"/>
        <v>440.99999143271447</v>
      </c>
      <c r="J557" s="34">
        <f t="shared" si="109"/>
        <v>3.1415926535897931E-4</v>
      </c>
      <c r="K557" s="34">
        <f t="shared" si="118"/>
        <v>0.24999999514326215</v>
      </c>
      <c r="L557" s="69">
        <f t="shared" si="115"/>
        <v>0.87390054800363282</v>
      </c>
      <c r="M557" s="69">
        <f t="shared" si="120"/>
        <v>0.69542794641742656</v>
      </c>
      <c r="N557" s="69">
        <f t="shared" si="110"/>
        <v>2.880149720803352</v>
      </c>
      <c r="O557" s="69">
        <f t="shared" si="108"/>
        <v>2.2919502800273714</v>
      </c>
      <c r="P557" s="69">
        <f t="shared" si="111"/>
        <v>2.9873782264447981</v>
      </c>
      <c r="Q557" s="6">
        <f t="shared" si="112"/>
        <v>0.33380541428036475</v>
      </c>
      <c r="R557" s="6">
        <f t="shared" si="113"/>
        <v>0.89386060921067489</v>
      </c>
      <c r="S557" s="6">
        <f t="shared" si="114"/>
        <v>1.2276660234910397</v>
      </c>
    </row>
    <row r="558" spans="1:19" x14ac:dyDescent="0.25">
      <c r="A558" s="64">
        <v>41292</v>
      </c>
      <c r="B558" s="14" t="s">
        <v>7</v>
      </c>
      <c r="C558" s="4">
        <v>1</v>
      </c>
      <c r="D558" s="180">
        <v>1.6</v>
      </c>
      <c r="F558" s="180">
        <v>66</v>
      </c>
      <c r="G558" s="4">
        <f t="shared" si="117"/>
        <v>795.77470000000005</v>
      </c>
      <c r="H558" s="6">
        <f t="shared" si="116"/>
        <v>1.3684777599037141</v>
      </c>
      <c r="I558" s="21">
        <f t="shared" si="119"/>
        <v>1088.9999788440502</v>
      </c>
      <c r="J558" s="34">
        <f t="shared" si="109"/>
        <v>2.0106192982974675E-4</v>
      </c>
      <c r="K558" s="34">
        <f t="shared" si="118"/>
        <v>0.15999999689168778</v>
      </c>
      <c r="L558" s="69">
        <f t="shared" si="115"/>
        <v>0.52319777907153642</v>
      </c>
      <c r="M558" s="69">
        <f t="shared" si="120"/>
        <v>0.41634755568131826</v>
      </c>
      <c r="N558" s="69">
        <f t="shared" si="110"/>
        <v>2.2183514371591468</v>
      </c>
      <c r="O558" s="69">
        <f t="shared" si="108"/>
        <v>1.7653079493998891</v>
      </c>
      <c r="P558" s="69">
        <f t="shared" si="111"/>
        <v>2.1816555050812072</v>
      </c>
      <c r="Q558" s="6">
        <f t="shared" si="112"/>
        <v>0.19984682672703274</v>
      </c>
      <c r="R558" s="6">
        <f t="shared" si="113"/>
        <v>0.68847010026595679</v>
      </c>
      <c r="S558" s="6">
        <f t="shared" si="114"/>
        <v>0.88831692699298959</v>
      </c>
    </row>
    <row r="559" spans="1:19" x14ac:dyDescent="0.25">
      <c r="A559" s="64">
        <v>41292</v>
      </c>
      <c r="B559" s="14" t="s">
        <v>7</v>
      </c>
      <c r="C559" s="4">
        <v>1</v>
      </c>
      <c r="D559" s="180">
        <v>0.3</v>
      </c>
      <c r="F559" s="180">
        <v>49</v>
      </c>
      <c r="G559" s="4">
        <f t="shared" si="117"/>
        <v>795.77470000000005</v>
      </c>
      <c r="H559" s="6">
        <f t="shared" si="116"/>
        <v>0.75429639612690924</v>
      </c>
      <c r="I559" s="21">
        <f t="shared" si="119"/>
        <v>600.24998833897246</v>
      </c>
      <c r="J559" s="34">
        <f t="shared" si="109"/>
        <v>7.0685834705770344E-6</v>
      </c>
      <c r="K559" s="34">
        <f t="shared" si="118"/>
        <v>5.624999890723399E-3</v>
      </c>
      <c r="L559" s="69">
        <f t="shared" si="115"/>
        <v>1.1150537850534816E-2</v>
      </c>
      <c r="M559" s="69">
        <f t="shared" si="120"/>
        <v>8.8733159128479896E-3</v>
      </c>
      <c r="N559" s="69">
        <f t="shared" si="110"/>
        <v>0.31292613611953068</v>
      </c>
      <c r="O559" s="69">
        <f t="shared" si="108"/>
        <v>0.24901870209267873</v>
      </c>
      <c r="P559" s="69">
        <f t="shared" si="111"/>
        <v>0.25789201800552675</v>
      </c>
      <c r="Q559" s="6">
        <f t="shared" si="112"/>
        <v>4.2591916381670347E-3</v>
      </c>
      <c r="R559" s="6">
        <f t="shared" si="113"/>
        <v>9.7117293816144715E-2</v>
      </c>
      <c r="S559" s="6">
        <f t="shared" si="114"/>
        <v>0.10137648545431174</v>
      </c>
    </row>
    <row r="560" spans="1:19" x14ac:dyDescent="0.25">
      <c r="A560" s="64">
        <v>41292</v>
      </c>
      <c r="B560" s="14" t="s">
        <v>7</v>
      </c>
      <c r="C560" s="4">
        <v>1</v>
      </c>
      <c r="D560" s="180">
        <v>1</v>
      </c>
      <c r="F560" s="180">
        <v>50</v>
      </c>
      <c r="G560" s="4">
        <f t="shared" si="117"/>
        <v>795.77470000000005</v>
      </c>
      <c r="H560" s="6">
        <f t="shared" si="116"/>
        <v>0.78539816339744828</v>
      </c>
      <c r="I560" s="21">
        <f t="shared" si="119"/>
        <v>624.99998785815546</v>
      </c>
      <c r="J560" s="34">
        <f t="shared" si="109"/>
        <v>7.8539816339744827E-5</v>
      </c>
      <c r="K560" s="34">
        <f t="shared" si="118"/>
        <v>6.2499998785815539E-2</v>
      </c>
      <c r="L560" s="69">
        <f t="shared" si="115"/>
        <v>0.17757999999999999</v>
      </c>
      <c r="M560" s="69">
        <f t="shared" si="120"/>
        <v>0.141313671226</v>
      </c>
      <c r="N560" s="69">
        <f t="shared" si="110"/>
        <v>1.28</v>
      </c>
      <c r="O560" s="69">
        <f t="shared" si="108"/>
        <v>1.0185916160000001</v>
      </c>
      <c r="P560" s="69">
        <f t="shared" si="111"/>
        <v>1.1599052872260001</v>
      </c>
      <c r="Q560" s="6">
        <f t="shared" si="112"/>
        <v>6.7830562188479993E-2</v>
      </c>
      <c r="R560" s="6">
        <f t="shared" si="113"/>
        <v>0.39725073024000007</v>
      </c>
      <c r="S560" s="6">
        <f t="shared" si="114"/>
        <v>0.46508129242848006</v>
      </c>
    </row>
    <row r="561" spans="1:19" x14ac:dyDescent="0.25">
      <c r="A561" s="64">
        <v>41292</v>
      </c>
      <c r="B561" s="14" t="s">
        <v>7</v>
      </c>
      <c r="C561" s="4">
        <v>1</v>
      </c>
      <c r="D561" s="180">
        <v>0.8</v>
      </c>
      <c r="F561" s="180">
        <v>30</v>
      </c>
      <c r="G561" s="4">
        <f t="shared" si="117"/>
        <v>795.77470000000005</v>
      </c>
      <c r="H561" s="6">
        <f t="shared" si="116"/>
        <v>0.28274333882308139</v>
      </c>
      <c r="I561" s="21">
        <f t="shared" si="119"/>
        <v>224.99999562893595</v>
      </c>
      <c r="J561" s="34">
        <f t="shared" si="109"/>
        <v>5.0265482457436686E-5</v>
      </c>
      <c r="K561" s="34">
        <f t="shared" si="118"/>
        <v>3.9999999222921946E-2</v>
      </c>
      <c r="L561" s="69">
        <f t="shared" si="115"/>
        <v>0.10631582943822253</v>
      </c>
      <c r="M561" s="69">
        <f t="shared" si="120"/>
        <v>8.460344727645272E-2</v>
      </c>
      <c r="N561" s="69">
        <f t="shared" si="110"/>
        <v>0.98588271958712526</v>
      </c>
      <c r="O561" s="69">
        <f t="shared" si="108"/>
        <v>0.78454052541462871</v>
      </c>
      <c r="P561" s="69">
        <f t="shared" si="111"/>
        <v>0.86914397269108146</v>
      </c>
      <c r="Q561" s="6">
        <f t="shared" si="112"/>
        <v>4.0609654692697304E-2</v>
      </c>
      <c r="R561" s="6">
        <f t="shared" si="113"/>
        <v>0.3059708049117052</v>
      </c>
      <c r="S561" s="6">
        <f t="shared" si="114"/>
        <v>0.34658045960440248</v>
      </c>
    </row>
    <row r="562" spans="1:19" x14ac:dyDescent="0.25">
      <c r="A562" s="64">
        <v>41292</v>
      </c>
      <c r="B562" s="14" t="s">
        <v>7</v>
      </c>
      <c r="C562" s="4">
        <v>1</v>
      </c>
      <c r="D562" s="180">
        <v>0.5</v>
      </c>
      <c r="F562" s="180">
        <v>20</v>
      </c>
      <c r="G562" s="4">
        <f t="shared" si="117"/>
        <v>795.77470000000005</v>
      </c>
      <c r="H562" s="6">
        <f t="shared" si="116"/>
        <v>0.12566370614359174</v>
      </c>
      <c r="I562" s="21">
        <f t="shared" si="119"/>
        <v>99.999998057304879</v>
      </c>
      <c r="J562" s="34">
        <f t="shared" si="109"/>
        <v>1.9634954084936207E-5</v>
      </c>
      <c r="K562" s="34">
        <f t="shared" si="118"/>
        <v>1.5624999696453885E-2</v>
      </c>
      <c r="L562" s="69">
        <f t="shared" si="115"/>
        <v>3.6084948650093887E-2</v>
      </c>
      <c r="M562" s="69">
        <f t="shared" si="120"/>
        <v>2.8715489186543871E-2</v>
      </c>
      <c r="N562" s="69">
        <f t="shared" si="110"/>
        <v>0.56885931594660488</v>
      </c>
      <c r="O562" s="69">
        <f t="shared" si="108"/>
        <v>0.45268385148961476</v>
      </c>
      <c r="P562" s="69">
        <f t="shared" si="111"/>
        <v>0.48139934067615864</v>
      </c>
      <c r="Q562" s="6">
        <f t="shared" si="112"/>
        <v>1.3783434809541058E-2</v>
      </c>
      <c r="R562" s="6">
        <f t="shared" si="113"/>
        <v>0.17654670208094977</v>
      </c>
      <c r="S562" s="6">
        <f t="shared" si="114"/>
        <v>0.19033013689049083</v>
      </c>
    </row>
    <row r="563" spans="1:19" x14ac:dyDescent="0.25">
      <c r="A563" s="64">
        <v>41292</v>
      </c>
      <c r="B563" s="14" t="s">
        <v>7</v>
      </c>
      <c r="C563" s="4">
        <v>1</v>
      </c>
      <c r="D563" s="180">
        <v>1</v>
      </c>
      <c r="F563" s="180">
        <v>55</v>
      </c>
      <c r="G563" s="4">
        <f t="shared" si="117"/>
        <v>795.77470000000005</v>
      </c>
      <c r="H563" s="6">
        <f t="shared" si="116"/>
        <v>0.9503317777109126</v>
      </c>
      <c r="I563" s="21">
        <f t="shared" si="119"/>
        <v>756.2499853083682</v>
      </c>
      <c r="J563" s="34">
        <f t="shared" si="109"/>
        <v>7.8539816339744827E-5</v>
      </c>
      <c r="K563" s="34">
        <f t="shared" si="118"/>
        <v>6.2499998785815539E-2</v>
      </c>
      <c r="L563" s="69">
        <f t="shared" si="115"/>
        <v>0.17757999999999999</v>
      </c>
      <c r="M563" s="69">
        <f t="shared" si="120"/>
        <v>0.141313671226</v>
      </c>
      <c r="N563" s="69">
        <f t="shared" si="110"/>
        <v>1.28</v>
      </c>
      <c r="O563" s="69">
        <f t="shared" si="108"/>
        <v>1.0185916160000001</v>
      </c>
      <c r="P563" s="69">
        <f t="shared" si="111"/>
        <v>1.1599052872260001</v>
      </c>
      <c r="Q563" s="6">
        <f t="shared" si="112"/>
        <v>6.7830562188479993E-2</v>
      </c>
      <c r="R563" s="6">
        <f t="shared" si="113"/>
        <v>0.39725073024000007</v>
      </c>
      <c r="S563" s="6">
        <f t="shared" si="114"/>
        <v>0.46508129242848006</v>
      </c>
    </row>
    <row r="564" spans="1:19" x14ac:dyDescent="0.25">
      <c r="A564" s="64">
        <v>41292</v>
      </c>
      <c r="B564" s="14" t="s">
        <v>7</v>
      </c>
      <c r="C564" s="4">
        <v>1</v>
      </c>
      <c r="D564" s="180">
        <v>0.7</v>
      </c>
      <c r="F564" s="180">
        <v>22</v>
      </c>
      <c r="G564" s="4">
        <f t="shared" si="117"/>
        <v>795.77470000000005</v>
      </c>
      <c r="H564" s="6">
        <f t="shared" si="116"/>
        <v>0.15205308443374599</v>
      </c>
      <c r="I564" s="21">
        <f t="shared" si="119"/>
        <v>120.99999764933889</v>
      </c>
      <c r="J564" s="34">
        <f t="shared" si="109"/>
        <v>3.8484510006474958E-5</v>
      </c>
      <c r="K564" s="34">
        <f t="shared" si="118"/>
        <v>3.0624999405049608E-2</v>
      </c>
      <c r="L564" s="69">
        <f t="shared" si="115"/>
        <v>7.8212189822710151E-2</v>
      </c>
      <c r="M564" s="69">
        <f t="shared" si="120"/>
        <v>6.2239281892510226E-2</v>
      </c>
      <c r="N564" s="69">
        <f t="shared" si="110"/>
        <v>0.84328558468955028</v>
      </c>
      <c r="O564" s="69">
        <f t="shared" si="108"/>
        <v>0.67106533317065153</v>
      </c>
      <c r="P564" s="69">
        <f t="shared" si="111"/>
        <v>0.7333046150631618</v>
      </c>
      <c r="Q564" s="6">
        <f t="shared" si="112"/>
        <v>2.9874855308404908E-2</v>
      </c>
      <c r="R564" s="6">
        <f t="shared" si="113"/>
        <v>0.26171547993655409</v>
      </c>
      <c r="S564" s="6">
        <f t="shared" si="114"/>
        <v>0.29159033524495898</v>
      </c>
    </row>
    <row r="565" spans="1:19" x14ac:dyDescent="0.25">
      <c r="A565" s="64">
        <v>41292</v>
      </c>
      <c r="B565" s="14" t="s">
        <v>7</v>
      </c>
      <c r="C565" s="4">
        <v>1</v>
      </c>
      <c r="D565" s="180">
        <v>0.5</v>
      </c>
      <c r="F565" s="180">
        <v>34</v>
      </c>
      <c r="G565" s="4">
        <f t="shared" si="117"/>
        <v>795.77470000000005</v>
      </c>
      <c r="H565" s="6">
        <f t="shared" si="116"/>
        <v>0.36316811075498018</v>
      </c>
      <c r="I565" s="21">
        <f t="shared" si="119"/>
        <v>288.99999438561116</v>
      </c>
      <c r="J565" s="34">
        <f t="shared" si="109"/>
        <v>1.9634954084936207E-5</v>
      </c>
      <c r="K565" s="34">
        <f t="shared" si="118"/>
        <v>1.5624999696453885E-2</v>
      </c>
      <c r="L565" s="69">
        <f t="shared" si="115"/>
        <v>3.6084948650093887E-2</v>
      </c>
      <c r="M565" s="69">
        <f t="shared" si="120"/>
        <v>2.8715489186543871E-2</v>
      </c>
      <c r="N565" s="69">
        <f t="shared" si="110"/>
        <v>0.56885931594660488</v>
      </c>
      <c r="O565" s="69">
        <f t="shared" si="108"/>
        <v>0.45268385148961476</v>
      </c>
      <c r="P565" s="69">
        <f t="shared" si="111"/>
        <v>0.48139934067615864</v>
      </c>
      <c r="Q565" s="6">
        <f t="shared" si="112"/>
        <v>1.3783434809541058E-2</v>
      </c>
      <c r="R565" s="6">
        <f t="shared" si="113"/>
        <v>0.17654670208094977</v>
      </c>
      <c r="S565" s="6">
        <f t="shared" si="114"/>
        <v>0.19033013689049083</v>
      </c>
    </row>
    <row r="566" spans="1:19" x14ac:dyDescent="0.25">
      <c r="A566" s="64">
        <v>41292</v>
      </c>
      <c r="B566" s="14" t="s">
        <v>7</v>
      </c>
      <c r="C566" s="4">
        <v>1</v>
      </c>
      <c r="D566" s="180">
        <v>0.5</v>
      </c>
      <c r="F566" s="180">
        <v>19</v>
      </c>
      <c r="G566" s="4">
        <f t="shared" si="117"/>
        <v>795.77470000000005</v>
      </c>
      <c r="H566" s="6">
        <f t="shared" si="116"/>
        <v>0.11341149479459153</v>
      </c>
      <c r="I566" s="21">
        <f t="shared" si="119"/>
        <v>90.249998246717638</v>
      </c>
      <c r="J566" s="34">
        <f t="shared" si="109"/>
        <v>1.9634954084936207E-5</v>
      </c>
      <c r="K566" s="34">
        <f t="shared" si="118"/>
        <v>1.5624999696453885E-2</v>
      </c>
      <c r="L566" s="69">
        <f t="shared" si="115"/>
        <v>3.6084948650093887E-2</v>
      </c>
      <c r="M566" s="69">
        <f t="shared" si="120"/>
        <v>2.8715489186543871E-2</v>
      </c>
      <c r="N566" s="69">
        <f t="shared" si="110"/>
        <v>0.56885931594660488</v>
      </c>
      <c r="O566" s="69">
        <f t="shared" si="108"/>
        <v>0.45268385148961476</v>
      </c>
      <c r="P566" s="69">
        <f t="shared" si="111"/>
        <v>0.48139934067615864</v>
      </c>
      <c r="Q566" s="6">
        <f t="shared" si="112"/>
        <v>1.3783434809541058E-2</v>
      </c>
      <c r="R566" s="6">
        <f t="shared" si="113"/>
        <v>0.17654670208094977</v>
      </c>
      <c r="S566" s="6">
        <f t="shared" si="114"/>
        <v>0.19033013689049083</v>
      </c>
    </row>
    <row r="567" spans="1:19" x14ac:dyDescent="0.25">
      <c r="A567" s="64">
        <v>41292</v>
      </c>
      <c r="B567" s="14" t="s">
        <v>7</v>
      </c>
      <c r="C567" s="4">
        <v>1</v>
      </c>
      <c r="D567" s="180">
        <v>0.3</v>
      </c>
      <c r="F567" s="180">
        <v>45</v>
      </c>
      <c r="G567" s="4">
        <f t="shared" si="117"/>
        <v>795.77470000000005</v>
      </c>
      <c r="H567" s="6">
        <f t="shared" si="116"/>
        <v>0.63617251235193317</v>
      </c>
      <c r="I567" s="21">
        <f t="shared" si="119"/>
        <v>506.24999016510594</v>
      </c>
      <c r="J567" s="34">
        <f t="shared" si="109"/>
        <v>7.0685834705770344E-6</v>
      </c>
      <c r="K567" s="34">
        <f t="shared" si="118"/>
        <v>5.624999890723399E-3</v>
      </c>
      <c r="L567" s="69">
        <f t="shared" si="115"/>
        <v>1.1150537850534816E-2</v>
      </c>
      <c r="M567" s="69">
        <f t="shared" si="120"/>
        <v>8.8733159128479896E-3</v>
      </c>
      <c r="N567" s="69">
        <f t="shared" si="110"/>
        <v>0.31292613611953068</v>
      </c>
      <c r="O567" s="69">
        <f t="shared" si="108"/>
        <v>0.24901870209267873</v>
      </c>
      <c r="P567" s="69">
        <f t="shared" si="111"/>
        <v>0.25789201800552675</v>
      </c>
      <c r="Q567" s="6">
        <f t="shared" si="112"/>
        <v>4.2591916381670347E-3</v>
      </c>
      <c r="R567" s="6">
        <f t="shared" si="113"/>
        <v>9.7117293816144715E-2</v>
      </c>
      <c r="S567" s="6">
        <f t="shared" si="114"/>
        <v>0.10137648545431174</v>
      </c>
    </row>
    <row r="568" spans="1:19" x14ac:dyDescent="0.25">
      <c r="A568" s="64">
        <v>41292</v>
      </c>
      <c r="B568" s="14" t="s">
        <v>7</v>
      </c>
      <c r="C568" s="4">
        <v>1</v>
      </c>
      <c r="D568" s="180">
        <v>2.2000000000000002</v>
      </c>
      <c r="F568" s="180">
        <v>49</v>
      </c>
      <c r="G568" s="4">
        <f t="shared" si="117"/>
        <v>795.77470000000005</v>
      </c>
      <c r="H568" s="6">
        <f t="shared" si="116"/>
        <v>0.75429639612690924</v>
      </c>
      <c r="I568" s="21">
        <f t="shared" si="119"/>
        <v>600.24998833897246</v>
      </c>
      <c r="J568" s="34">
        <f t="shared" si="109"/>
        <v>3.8013271108436504E-4</v>
      </c>
      <c r="K568" s="34">
        <f t="shared" si="118"/>
        <v>0.30249999412334727</v>
      </c>
      <c r="L568" s="69">
        <f t="shared" si="115"/>
        <v>1.0879872222393692</v>
      </c>
      <c r="M568" s="69">
        <f t="shared" si="120"/>
        <v>0.86579270538136732</v>
      </c>
      <c r="N568" s="69">
        <f t="shared" si="110"/>
        <v>3.2199157337071536</v>
      </c>
      <c r="O568" s="69">
        <f t="shared" si="108"/>
        <v>2.56232747701609</v>
      </c>
      <c r="P568" s="69">
        <f t="shared" si="111"/>
        <v>3.4281201823974574</v>
      </c>
      <c r="Q568" s="6">
        <f t="shared" si="112"/>
        <v>0.41558049858305629</v>
      </c>
      <c r="R568" s="6">
        <f t="shared" si="113"/>
        <v>0.99930771603627511</v>
      </c>
      <c r="S568" s="6">
        <f t="shared" si="114"/>
        <v>1.4148882146193313</v>
      </c>
    </row>
    <row r="569" spans="1:19" x14ac:dyDescent="0.25">
      <c r="A569" s="64">
        <v>41292</v>
      </c>
      <c r="B569" s="14" t="s">
        <v>7</v>
      </c>
      <c r="C569" s="4">
        <v>1</v>
      </c>
      <c r="D569" s="180">
        <v>0.8</v>
      </c>
      <c r="F569" s="180">
        <v>45</v>
      </c>
      <c r="G569" s="4">
        <f t="shared" si="117"/>
        <v>795.77470000000005</v>
      </c>
      <c r="H569" s="6">
        <f t="shared" si="116"/>
        <v>0.63617251235193317</v>
      </c>
      <c r="I569" s="21">
        <f t="shared" si="119"/>
        <v>506.24999016510594</v>
      </c>
      <c r="J569" s="34">
        <f t="shared" si="109"/>
        <v>5.0265482457436686E-5</v>
      </c>
      <c r="K569" s="34">
        <f t="shared" si="118"/>
        <v>3.9999999222921946E-2</v>
      </c>
      <c r="L569" s="69">
        <f t="shared" si="115"/>
        <v>0.10631582943822253</v>
      </c>
      <c r="M569" s="69">
        <f t="shared" si="120"/>
        <v>8.460344727645272E-2</v>
      </c>
      <c r="N569" s="69">
        <f t="shared" si="110"/>
        <v>0.98588271958712526</v>
      </c>
      <c r="O569" s="69">
        <f t="shared" si="108"/>
        <v>0.78454052541462871</v>
      </c>
      <c r="P569" s="69">
        <f t="shared" si="111"/>
        <v>0.86914397269108146</v>
      </c>
      <c r="Q569" s="6">
        <f t="shared" si="112"/>
        <v>4.0609654692697304E-2</v>
      </c>
      <c r="R569" s="6">
        <f t="shared" si="113"/>
        <v>0.3059708049117052</v>
      </c>
      <c r="S569" s="6">
        <f t="shared" si="114"/>
        <v>0.34658045960440248</v>
      </c>
    </row>
    <row r="570" spans="1:19" x14ac:dyDescent="0.25">
      <c r="A570" s="64">
        <v>41292</v>
      </c>
      <c r="B570" s="14" t="s">
        <v>7</v>
      </c>
      <c r="C570" s="4">
        <v>1</v>
      </c>
      <c r="D570" s="180">
        <v>1.5</v>
      </c>
      <c r="F570" s="180">
        <v>28</v>
      </c>
      <c r="G570" s="4">
        <f t="shared" si="117"/>
        <v>795.77470000000005</v>
      </c>
      <c r="H570" s="6">
        <f t="shared" si="116"/>
        <v>0.2463008640414398</v>
      </c>
      <c r="I570" s="21">
        <f t="shared" si="119"/>
        <v>195.99999619231755</v>
      </c>
      <c r="J570" s="34">
        <f t="shared" si="109"/>
        <v>1.7671458676442585E-4</v>
      </c>
      <c r="K570" s="34">
        <f t="shared" si="118"/>
        <v>0.14062499726808497</v>
      </c>
      <c r="L570" s="69">
        <f t="shared" si="115"/>
        <v>0.45105329134289407</v>
      </c>
      <c r="M570" s="69">
        <f t="shared" si="120"/>
        <v>0.35893679760240416</v>
      </c>
      <c r="N570" s="69">
        <f t="shared" si="110"/>
        <v>2.0570116092208695</v>
      </c>
      <c r="O570" s="69">
        <f t="shared" si="108"/>
        <v>1.6369177962242547</v>
      </c>
      <c r="P570" s="69">
        <f t="shared" si="111"/>
        <v>1.995854593826659</v>
      </c>
      <c r="Q570" s="6">
        <f t="shared" si="112"/>
        <v>0.17228966284915398</v>
      </c>
      <c r="R570" s="6">
        <f t="shared" si="113"/>
        <v>0.63839794052745935</v>
      </c>
      <c r="S570" s="6">
        <f t="shared" si="114"/>
        <v>0.81068760337661327</v>
      </c>
    </row>
    <row r="571" spans="1:19" x14ac:dyDescent="0.25">
      <c r="A571" s="64">
        <v>41292</v>
      </c>
      <c r="B571" s="14" t="s">
        <v>7</v>
      </c>
      <c r="C571" s="4">
        <v>1</v>
      </c>
      <c r="D571" s="180">
        <v>0.6</v>
      </c>
      <c r="F571" s="180">
        <v>24</v>
      </c>
      <c r="G571" s="4">
        <f t="shared" si="117"/>
        <v>795.77470000000005</v>
      </c>
      <c r="H571" s="6">
        <f t="shared" si="116"/>
        <v>0.18095573684677208</v>
      </c>
      <c r="I571" s="21">
        <f t="shared" si="119"/>
        <v>143.99999720251901</v>
      </c>
      <c r="J571" s="34">
        <f t="shared" si="109"/>
        <v>2.8274333882308137E-5</v>
      </c>
      <c r="K571" s="34">
        <f t="shared" si="118"/>
        <v>2.2499999562893596E-2</v>
      </c>
      <c r="L571" s="69">
        <f t="shared" si="115"/>
        <v>5.4873640827332065E-2</v>
      </c>
      <c r="M571" s="69">
        <f t="shared" si="120"/>
        <v>4.366705506727793E-2</v>
      </c>
      <c r="N571" s="69">
        <f t="shared" si="110"/>
        <v>0.70412040904432671</v>
      </c>
      <c r="O571" s="69">
        <f t="shared" si="108"/>
        <v>0.56032120727112644</v>
      </c>
      <c r="P571" s="69">
        <f t="shared" si="111"/>
        <v>0.60398826233840441</v>
      </c>
      <c r="Q571" s="6">
        <f t="shared" si="112"/>
        <v>2.0960186432293405E-2</v>
      </c>
      <c r="R571" s="6">
        <f t="shared" si="113"/>
        <v>0.21852527083573933</v>
      </c>
      <c r="S571" s="6">
        <f t="shared" si="114"/>
        <v>0.23948545726803275</v>
      </c>
    </row>
    <row r="572" spans="1:19" x14ac:dyDescent="0.25">
      <c r="A572" s="64">
        <v>41292</v>
      </c>
      <c r="B572" s="14" t="s">
        <v>7</v>
      </c>
      <c r="C572" s="4">
        <v>1</v>
      </c>
      <c r="D572" s="180">
        <v>0.7</v>
      </c>
      <c r="F572" s="180">
        <v>23</v>
      </c>
      <c r="G572" s="4">
        <f t="shared" si="117"/>
        <v>795.77470000000005</v>
      </c>
      <c r="H572" s="6">
        <f t="shared" si="116"/>
        <v>0.16619025137490007</v>
      </c>
      <c r="I572" s="21">
        <f t="shared" si="119"/>
        <v>132.2499974307857</v>
      </c>
      <c r="J572" s="34">
        <f t="shared" si="109"/>
        <v>3.8484510006474958E-5</v>
      </c>
      <c r="K572" s="34">
        <f t="shared" si="118"/>
        <v>3.0624999405049608E-2</v>
      </c>
      <c r="L572" s="69">
        <f t="shared" si="115"/>
        <v>7.8212189822710151E-2</v>
      </c>
      <c r="M572" s="69">
        <f t="shared" si="120"/>
        <v>6.2239281892510226E-2</v>
      </c>
      <c r="N572" s="69">
        <f t="shared" si="110"/>
        <v>0.84328558468955028</v>
      </c>
      <c r="O572" s="69">
        <f t="shared" si="108"/>
        <v>0.67106533317065153</v>
      </c>
      <c r="P572" s="69">
        <f t="shared" si="111"/>
        <v>0.7333046150631618</v>
      </c>
      <c r="Q572" s="6">
        <f t="shared" si="112"/>
        <v>2.9874855308404908E-2</v>
      </c>
      <c r="R572" s="6">
        <f t="shared" si="113"/>
        <v>0.26171547993655409</v>
      </c>
      <c r="S572" s="6">
        <f t="shared" si="114"/>
        <v>0.29159033524495898</v>
      </c>
    </row>
    <row r="573" spans="1:19" x14ac:dyDescent="0.25">
      <c r="A573" s="64">
        <v>41292</v>
      </c>
      <c r="B573" s="14" t="s">
        <v>7</v>
      </c>
      <c r="C573" s="4">
        <v>1</v>
      </c>
      <c r="D573" s="180">
        <v>0.3</v>
      </c>
      <c r="F573" s="180">
        <v>20</v>
      </c>
      <c r="G573" s="4">
        <f t="shared" si="117"/>
        <v>795.77470000000005</v>
      </c>
      <c r="H573" s="6">
        <f t="shared" si="116"/>
        <v>0.12566370614359174</v>
      </c>
      <c r="I573" s="21">
        <f t="shared" si="119"/>
        <v>99.999998057304879</v>
      </c>
      <c r="J573" s="34">
        <f t="shared" si="109"/>
        <v>7.0685834705770344E-6</v>
      </c>
      <c r="K573" s="34">
        <f t="shared" si="118"/>
        <v>5.624999890723399E-3</v>
      </c>
      <c r="L573" s="69">
        <f t="shared" si="115"/>
        <v>1.1150537850534816E-2</v>
      </c>
      <c r="M573" s="69">
        <f t="shared" si="120"/>
        <v>8.8733159128479896E-3</v>
      </c>
      <c r="N573" s="69">
        <f t="shared" si="110"/>
        <v>0.31292613611953068</v>
      </c>
      <c r="O573" s="69">
        <f t="shared" si="108"/>
        <v>0.24901870209267873</v>
      </c>
      <c r="P573" s="69">
        <f t="shared" si="111"/>
        <v>0.25789201800552675</v>
      </c>
      <c r="Q573" s="6">
        <f t="shared" si="112"/>
        <v>4.2591916381670347E-3</v>
      </c>
      <c r="R573" s="6">
        <f t="shared" si="113"/>
        <v>9.7117293816144715E-2</v>
      </c>
      <c r="S573" s="6">
        <f t="shared" si="114"/>
        <v>0.10137648545431174</v>
      </c>
    </row>
    <row r="574" spans="1:19" x14ac:dyDescent="0.25">
      <c r="A574" s="64">
        <v>41292</v>
      </c>
      <c r="B574" s="14" t="s">
        <v>7</v>
      </c>
      <c r="C574" s="4">
        <v>1</v>
      </c>
      <c r="D574" s="180">
        <v>3.1</v>
      </c>
      <c r="F574" s="180">
        <v>55</v>
      </c>
      <c r="G574" s="4">
        <f t="shared" si="117"/>
        <v>64.961200000000005</v>
      </c>
      <c r="H574" s="6">
        <f t="shared" si="116"/>
        <v>0.9503317777109126</v>
      </c>
      <c r="I574" s="21">
        <f t="shared" si="119"/>
        <v>61.73469267823414</v>
      </c>
      <c r="J574" s="34">
        <f t="shared" si="109"/>
        <v>7.5476763502494771E-4</v>
      </c>
      <c r="K574" s="34">
        <f t="shared" si="118"/>
        <v>4.9030611292382634E-2</v>
      </c>
      <c r="L574" s="69">
        <f t="shared" si="115"/>
        <v>2.3935063597525432</v>
      </c>
      <c r="M574" s="69">
        <f t="shared" si="120"/>
        <v>0.15548504533715693</v>
      </c>
      <c r="N574" s="69">
        <f t="shared" si="110"/>
        <v>4.8095356854949474</v>
      </c>
      <c r="O574" s="69">
        <f t="shared" si="108"/>
        <v>0.31243320957257442</v>
      </c>
      <c r="P574" s="69">
        <f t="shared" si="111"/>
        <v>0.46791825490973138</v>
      </c>
      <c r="Q574" s="6">
        <f t="shared" si="112"/>
        <v>7.4632821761835319E-2</v>
      </c>
      <c r="R574" s="6">
        <f t="shared" si="113"/>
        <v>0.12184895173330403</v>
      </c>
      <c r="S574" s="6">
        <f t="shared" si="114"/>
        <v>0.19648177349513934</v>
      </c>
    </row>
    <row r="575" spans="1:19" x14ac:dyDescent="0.25">
      <c r="A575" s="64">
        <v>41292</v>
      </c>
      <c r="B575" s="14" t="s">
        <v>7</v>
      </c>
      <c r="C575" s="4">
        <v>1</v>
      </c>
      <c r="D575" s="180">
        <v>5</v>
      </c>
      <c r="F575" s="180">
        <v>170</v>
      </c>
      <c r="G575" s="4">
        <f t="shared" si="117"/>
        <v>64.961200000000005</v>
      </c>
      <c r="H575" s="6">
        <f t="shared" si="116"/>
        <v>9.0792027688745005</v>
      </c>
      <c r="I575" s="21">
        <f t="shared" si="119"/>
        <v>589.79590690941029</v>
      </c>
      <c r="J575" s="34">
        <f t="shared" si="109"/>
        <v>1.9634954084936209E-3</v>
      </c>
      <c r="K575" s="34">
        <f t="shared" si="118"/>
        <v>0.12755101793023582</v>
      </c>
      <c r="L575" s="69">
        <f t="shared" si="115"/>
        <v>7.1833345216463531</v>
      </c>
      <c r="M575" s="69">
        <f t="shared" si="120"/>
        <v>0.46663803052757313</v>
      </c>
      <c r="N575" s="69">
        <f t="shared" si="110"/>
        <v>8.4140458590425169</v>
      </c>
      <c r="O575" s="69">
        <f t="shared" ref="O575:O638" si="121">IF(D575&lt;3,795.7747*N575*0.001,64.9612*N575*0.001)</f>
        <v>0.54658651585843276</v>
      </c>
      <c r="P575" s="69">
        <f t="shared" si="111"/>
        <v>1.0132245463860059</v>
      </c>
      <c r="Q575" s="6">
        <f t="shared" si="112"/>
        <v>0.2239862546532351</v>
      </c>
      <c r="R575" s="6">
        <f t="shared" si="113"/>
        <v>0.21316874118478879</v>
      </c>
      <c r="S575" s="6">
        <f t="shared" si="114"/>
        <v>0.43715499583802386</v>
      </c>
    </row>
    <row r="576" spans="1:19" x14ac:dyDescent="0.25">
      <c r="A576" s="64">
        <v>41292</v>
      </c>
      <c r="B576" s="14" t="s">
        <v>7</v>
      </c>
      <c r="C576" s="4">
        <v>1</v>
      </c>
      <c r="D576" s="180">
        <v>4.3</v>
      </c>
      <c r="F576" s="180">
        <v>69</v>
      </c>
      <c r="G576" s="4">
        <f t="shared" si="117"/>
        <v>64.961200000000005</v>
      </c>
      <c r="H576" s="6">
        <f t="shared" si="116"/>
        <v>1.4957122623741002</v>
      </c>
      <c r="I576" s="21">
        <f t="shared" si="119"/>
        <v>97.163263418536403</v>
      </c>
      <c r="J576" s="34">
        <f t="shared" si="109"/>
        <v>1.4522012041218817E-3</v>
      </c>
      <c r="K576" s="34">
        <f t="shared" si="118"/>
        <v>9.4336732861202394E-2</v>
      </c>
      <c r="L576" s="69">
        <f t="shared" si="115"/>
        <v>5.0785301024450318</v>
      </c>
      <c r="M576" s="69">
        <f t="shared" si="120"/>
        <v>0.32990740969095228</v>
      </c>
      <c r="N576" s="69">
        <f t="shared" si="110"/>
        <v>7.0529054640829827</v>
      </c>
      <c r="O576" s="69">
        <f t="shared" si="121"/>
        <v>0.45816520243338749</v>
      </c>
      <c r="P576" s="69">
        <f t="shared" si="111"/>
        <v>0.78807261212433977</v>
      </c>
      <c r="Q576" s="6">
        <f t="shared" si="112"/>
        <v>0.1583555566516571</v>
      </c>
      <c r="R576" s="6">
        <f t="shared" si="113"/>
        <v>0.17868442894902112</v>
      </c>
      <c r="S576" s="6">
        <f t="shared" si="114"/>
        <v>0.33703998560067822</v>
      </c>
    </row>
    <row r="577" spans="1:19" x14ac:dyDescent="0.25">
      <c r="A577" s="64">
        <v>41292</v>
      </c>
      <c r="B577" s="14" t="s">
        <v>7</v>
      </c>
      <c r="C577" s="4">
        <v>1</v>
      </c>
      <c r="D577" s="180">
        <v>4.4000000000000004</v>
      </c>
      <c r="F577" s="180">
        <v>65</v>
      </c>
      <c r="G577" s="4">
        <f t="shared" si="117"/>
        <v>64.961200000000005</v>
      </c>
      <c r="H577" s="6">
        <f t="shared" si="116"/>
        <v>1.3273228961416876</v>
      </c>
      <c r="I577" s="21">
        <f t="shared" si="119"/>
        <v>86.22448812083941</v>
      </c>
      <c r="J577" s="34">
        <f t="shared" si="109"/>
        <v>1.5205308443374602E-3</v>
      </c>
      <c r="K577" s="34">
        <f t="shared" si="118"/>
        <v>9.8775508285174632E-2</v>
      </c>
      <c r="L577" s="69">
        <f t="shared" si="115"/>
        <v>5.3541650508837426</v>
      </c>
      <c r="M577" s="69">
        <f t="shared" si="120"/>
        <v>0.347812986703469</v>
      </c>
      <c r="N577" s="69">
        <f t="shared" si="110"/>
        <v>7.2451870323804508</v>
      </c>
      <c r="O577" s="69">
        <f t="shared" si="121"/>
        <v>0.47065604384787296</v>
      </c>
      <c r="P577" s="69">
        <f t="shared" si="111"/>
        <v>0.81846903055134201</v>
      </c>
      <c r="Q577" s="6">
        <f t="shared" si="112"/>
        <v>0.16695023361766512</v>
      </c>
      <c r="R577" s="6">
        <f t="shared" si="113"/>
        <v>0.18355585710067046</v>
      </c>
      <c r="S577" s="6">
        <f t="shared" si="114"/>
        <v>0.35050609071833561</v>
      </c>
    </row>
    <row r="578" spans="1:19" x14ac:dyDescent="0.25">
      <c r="A578" s="64">
        <v>41292</v>
      </c>
      <c r="B578" s="14" t="s">
        <v>7</v>
      </c>
      <c r="C578" s="4">
        <v>1</v>
      </c>
      <c r="D578" s="180">
        <v>5</v>
      </c>
      <c r="F578" s="180">
        <v>76</v>
      </c>
      <c r="G578" s="4">
        <f t="shared" si="117"/>
        <v>64.961200000000005</v>
      </c>
      <c r="H578" s="6">
        <f t="shared" si="116"/>
        <v>1.8145839167134645</v>
      </c>
      <c r="I578" s="21">
        <f t="shared" si="119"/>
        <v>117.87754873040672</v>
      </c>
      <c r="J578" s="34">
        <f t="shared" ref="J578:J641" si="122">((+D578/200)^2)*PI()</f>
        <v>1.9634954084936209E-3</v>
      </c>
      <c r="K578" s="34">
        <f t="shared" si="118"/>
        <v>0.12755101793023582</v>
      </c>
      <c r="L578" s="69">
        <f t="shared" si="115"/>
        <v>7.1833345216463531</v>
      </c>
      <c r="M578" s="69">
        <f t="shared" si="120"/>
        <v>0.46663803052757313</v>
      </c>
      <c r="N578" s="69">
        <f t="shared" ref="N578:N641" si="123">1.28*(D578^1.17)</f>
        <v>8.4140458590425169</v>
      </c>
      <c r="O578" s="69">
        <f t="shared" si="121"/>
        <v>0.54658651585843276</v>
      </c>
      <c r="P578" s="69">
        <f t="shared" si="111"/>
        <v>1.0132245463860059</v>
      </c>
      <c r="Q578" s="6">
        <f t="shared" si="112"/>
        <v>0.2239862546532351</v>
      </c>
      <c r="R578" s="6">
        <f t="shared" si="113"/>
        <v>0.21316874118478879</v>
      </c>
      <c r="S578" s="6">
        <f t="shared" si="114"/>
        <v>0.43715499583802386</v>
      </c>
    </row>
    <row r="579" spans="1:19" x14ac:dyDescent="0.25">
      <c r="A579" s="64">
        <v>41292</v>
      </c>
      <c r="B579" s="14" t="s">
        <v>7</v>
      </c>
      <c r="C579" s="4">
        <v>1</v>
      </c>
      <c r="D579" s="180">
        <v>5.5</v>
      </c>
      <c r="F579" s="180">
        <v>110</v>
      </c>
      <c r="G579" s="4">
        <f t="shared" si="117"/>
        <v>64.961200000000005</v>
      </c>
      <c r="H579" s="6">
        <f t="shared" si="116"/>
        <v>3.8013271108436504</v>
      </c>
      <c r="I579" s="21">
        <f t="shared" si="119"/>
        <v>246.93877071293656</v>
      </c>
      <c r="J579" s="34">
        <f t="shared" si="122"/>
        <v>2.3758294442772811E-3</v>
      </c>
      <c r="K579" s="34">
        <f t="shared" si="118"/>
        <v>0.15433673169558532</v>
      </c>
      <c r="L579" s="69">
        <f t="shared" si="115"/>
        <v>8.9430956308196485</v>
      </c>
      <c r="M579" s="69">
        <f t="shared" si="120"/>
        <v>0.58095422389280149</v>
      </c>
      <c r="N579" s="69">
        <f t="shared" si="123"/>
        <v>9.4066355127217793</v>
      </c>
      <c r="O579" s="69">
        <f t="shared" si="121"/>
        <v>0.61106633086902207</v>
      </c>
      <c r="P579" s="69">
        <f t="shared" ref="P579:P642" si="124">+M579+O579</f>
        <v>1.1920205547618234</v>
      </c>
      <c r="Q579" s="6">
        <f t="shared" ref="Q579:Q642" si="125">M579*0.48</f>
        <v>0.27885802746854471</v>
      </c>
      <c r="R579" s="6">
        <f t="shared" ref="R579:R642" si="126">O579*0.39</f>
        <v>0.2383158690389186</v>
      </c>
      <c r="S579" s="6">
        <f t="shared" ref="S579:S642" si="127">Q579+R579</f>
        <v>0.51717389650746326</v>
      </c>
    </row>
    <row r="580" spans="1:19" x14ac:dyDescent="0.25">
      <c r="A580" s="64">
        <v>41292</v>
      </c>
      <c r="B580" s="14" t="s">
        <v>7</v>
      </c>
      <c r="C580" s="4">
        <v>1</v>
      </c>
      <c r="D580" s="180">
        <v>4.3</v>
      </c>
      <c r="F580" s="180">
        <v>50</v>
      </c>
      <c r="G580" s="4">
        <f t="shared" si="117"/>
        <v>64.961200000000005</v>
      </c>
      <c r="H580" s="6">
        <f t="shared" si="116"/>
        <v>0.78539816339744828</v>
      </c>
      <c r="I580" s="21">
        <f t="shared" si="119"/>
        <v>51.020407172094323</v>
      </c>
      <c r="J580" s="34">
        <f t="shared" si="122"/>
        <v>1.4522012041218817E-3</v>
      </c>
      <c r="K580" s="34">
        <f t="shared" si="118"/>
        <v>9.4336732861202394E-2</v>
      </c>
      <c r="L580" s="69">
        <f t="shared" si="115"/>
        <v>5.0785301024450318</v>
      </c>
      <c r="M580" s="69">
        <f t="shared" si="120"/>
        <v>0.32990740969095228</v>
      </c>
      <c r="N580" s="69">
        <f t="shared" si="123"/>
        <v>7.0529054640829827</v>
      </c>
      <c r="O580" s="69">
        <f t="shared" si="121"/>
        <v>0.45816520243338749</v>
      </c>
      <c r="P580" s="69">
        <f t="shared" si="124"/>
        <v>0.78807261212433977</v>
      </c>
      <c r="Q580" s="6">
        <f t="shared" si="125"/>
        <v>0.1583555566516571</v>
      </c>
      <c r="R580" s="6">
        <f t="shared" si="126"/>
        <v>0.17868442894902112</v>
      </c>
      <c r="S580" s="6">
        <f t="shared" si="127"/>
        <v>0.33703998560067822</v>
      </c>
    </row>
    <row r="581" spans="1:19" x14ac:dyDescent="0.25">
      <c r="A581" s="64">
        <v>41292</v>
      </c>
      <c r="B581" s="14" t="s">
        <v>7</v>
      </c>
      <c r="C581" s="4">
        <v>1</v>
      </c>
      <c r="D581" s="180">
        <v>7.5</v>
      </c>
      <c r="F581" s="180">
        <v>68</v>
      </c>
      <c r="G581" s="4">
        <f t="shared" si="117"/>
        <v>64.961200000000005</v>
      </c>
      <c r="H581" s="6">
        <f t="shared" si="116"/>
        <v>1.4526724430199207</v>
      </c>
      <c r="I581" s="21">
        <f t="shared" si="119"/>
        <v>94.367345105505677</v>
      </c>
      <c r="J581" s="34">
        <f t="shared" si="122"/>
        <v>4.4178646691106467E-3</v>
      </c>
      <c r="K581" s="34">
        <f t="shared" si="118"/>
        <v>0.28698979034303057</v>
      </c>
      <c r="L581" s="69">
        <f t="shared" si="115"/>
        <v>18.245673379916788</v>
      </c>
      <c r="M581" s="69">
        <f t="shared" si="120"/>
        <v>1.1852608375674507</v>
      </c>
      <c r="N581" s="69">
        <f t="shared" si="123"/>
        <v>13.521710947318155</v>
      </c>
      <c r="O581" s="69">
        <f t="shared" si="121"/>
        <v>0.87838656919092417</v>
      </c>
      <c r="P581" s="69">
        <f t="shared" si="124"/>
        <v>2.063647406758375</v>
      </c>
      <c r="Q581" s="6">
        <f t="shared" si="125"/>
        <v>0.56892520203237629</v>
      </c>
      <c r="R581" s="6">
        <f t="shared" si="126"/>
        <v>0.34257076198446046</v>
      </c>
      <c r="S581" s="6">
        <f t="shared" si="127"/>
        <v>0.91149596401683675</v>
      </c>
    </row>
    <row r="582" spans="1:19" x14ac:dyDescent="0.25">
      <c r="A582" s="64">
        <v>41292</v>
      </c>
      <c r="B582" s="14" t="s">
        <v>7</v>
      </c>
      <c r="C582" s="4">
        <v>1</v>
      </c>
      <c r="D582" s="180">
        <v>8.5</v>
      </c>
      <c r="F582" s="180">
        <v>280</v>
      </c>
      <c r="G582" s="4">
        <f t="shared" si="117"/>
        <v>64.961200000000005</v>
      </c>
      <c r="H582" s="6">
        <f t="shared" si="116"/>
        <v>24.630086404143974</v>
      </c>
      <c r="I582" s="21">
        <f t="shared" si="119"/>
        <v>1599.9999689168776</v>
      </c>
      <c r="J582" s="34">
        <f t="shared" si="122"/>
        <v>5.6745017305465653E-3</v>
      </c>
      <c r="K582" s="34">
        <f t="shared" si="118"/>
        <v>0.36862244181838155</v>
      </c>
      <c r="L582" s="69">
        <f t="shared" si="115"/>
        <v>24.32921867173739</v>
      </c>
      <c r="M582" s="69">
        <f t="shared" si="120"/>
        <v>1.580455239978467</v>
      </c>
      <c r="N582" s="69">
        <f t="shared" si="123"/>
        <v>15.654172411593242</v>
      </c>
      <c r="O582" s="69">
        <f t="shared" si="121"/>
        <v>1.0169138248639911</v>
      </c>
      <c r="P582" s="69">
        <f t="shared" si="124"/>
        <v>2.5973690648424581</v>
      </c>
      <c r="Q582" s="6">
        <f t="shared" si="125"/>
        <v>0.75861851518966417</v>
      </c>
      <c r="R582" s="6">
        <f t="shared" si="126"/>
        <v>0.39659639169695654</v>
      </c>
      <c r="S582" s="6">
        <f t="shared" si="127"/>
        <v>1.1552149068866207</v>
      </c>
    </row>
    <row r="583" spans="1:19" x14ac:dyDescent="0.25">
      <c r="A583" s="64">
        <v>41292</v>
      </c>
      <c r="B583" s="14" t="s">
        <v>7</v>
      </c>
      <c r="C583" s="4">
        <v>1</v>
      </c>
      <c r="D583" s="180">
        <v>7</v>
      </c>
      <c r="F583" s="180">
        <v>83</v>
      </c>
      <c r="G583" s="4">
        <f t="shared" si="117"/>
        <v>64.961200000000005</v>
      </c>
      <c r="H583" s="6">
        <f t="shared" si="116"/>
        <v>2.1642431790580083</v>
      </c>
      <c r="I583" s="21">
        <f t="shared" si="119"/>
        <v>140.59183400342312</v>
      </c>
      <c r="J583" s="34">
        <f t="shared" si="122"/>
        <v>3.8484510006474969E-3</v>
      </c>
      <c r="K583" s="34">
        <f t="shared" si="118"/>
        <v>0.24999999514326221</v>
      </c>
      <c r="L583" s="69">
        <f t="shared" ref="L583:L646" si="128">0.17758*(D583^2.299)</f>
        <v>15.569492106387406</v>
      </c>
      <c r="M583" s="69">
        <f t="shared" si="120"/>
        <v>1.0114128906214537</v>
      </c>
      <c r="N583" s="69">
        <f t="shared" si="123"/>
        <v>12.473107819356448</v>
      </c>
      <c r="O583" s="69">
        <f t="shared" si="121"/>
        <v>0.81026805167477811</v>
      </c>
      <c r="P583" s="69">
        <f t="shared" si="124"/>
        <v>1.8216809422962319</v>
      </c>
      <c r="Q583" s="6">
        <f t="shared" si="125"/>
        <v>0.48547818749829774</v>
      </c>
      <c r="R583" s="6">
        <f t="shared" si="126"/>
        <v>0.31600454015316348</v>
      </c>
      <c r="S583" s="6">
        <f t="shared" si="127"/>
        <v>0.80148272765146122</v>
      </c>
    </row>
    <row r="584" spans="1:19" x14ac:dyDescent="0.25">
      <c r="A584" s="64">
        <v>41292</v>
      </c>
      <c r="B584" s="14" t="s">
        <v>7</v>
      </c>
      <c r="C584" s="4">
        <v>1</v>
      </c>
      <c r="D584" s="180">
        <v>5.2</v>
      </c>
      <c r="F584" s="180">
        <v>80</v>
      </c>
      <c r="G584" s="4">
        <f t="shared" si="117"/>
        <v>64.961200000000005</v>
      </c>
      <c r="H584" s="6">
        <f t="shared" si="116"/>
        <v>2.0106192982974678</v>
      </c>
      <c r="I584" s="21">
        <f t="shared" si="119"/>
        <v>130.61224236056148</v>
      </c>
      <c r="J584" s="34">
        <f t="shared" si="122"/>
        <v>2.1237166338267006E-3</v>
      </c>
      <c r="K584" s="34">
        <f t="shared" si="118"/>
        <v>0.13795918099334309</v>
      </c>
      <c r="L584" s="69">
        <f t="shared" si="128"/>
        <v>7.8611437635641082</v>
      </c>
      <c r="M584" s="69">
        <f t="shared" si="120"/>
        <v>0.51066933225364075</v>
      </c>
      <c r="N584" s="69">
        <f t="shared" si="123"/>
        <v>8.8091474968502013</v>
      </c>
      <c r="O584" s="69">
        <f t="shared" si="121"/>
        <v>0.57225279237238535</v>
      </c>
      <c r="P584" s="69">
        <f t="shared" si="124"/>
        <v>1.0829221246260261</v>
      </c>
      <c r="Q584" s="6">
        <f t="shared" si="125"/>
        <v>0.24512127948174756</v>
      </c>
      <c r="R584" s="6">
        <f t="shared" si="126"/>
        <v>0.2231785890252303</v>
      </c>
      <c r="S584" s="6">
        <f t="shared" si="127"/>
        <v>0.46829986850697786</v>
      </c>
    </row>
    <row r="585" spans="1:19" x14ac:dyDescent="0.25">
      <c r="A585" s="64">
        <v>41292</v>
      </c>
      <c r="B585" s="14" t="s">
        <v>7</v>
      </c>
      <c r="C585" s="4">
        <v>1</v>
      </c>
      <c r="D585" s="180">
        <v>5.2</v>
      </c>
      <c r="F585" s="180">
        <v>68</v>
      </c>
      <c r="G585" s="4">
        <f t="shared" si="117"/>
        <v>64.961200000000005</v>
      </c>
      <c r="H585" s="6">
        <f t="shared" si="116"/>
        <v>1.4526724430199207</v>
      </c>
      <c r="I585" s="21">
        <f t="shared" si="119"/>
        <v>94.367345105505677</v>
      </c>
      <c r="J585" s="34">
        <f t="shared" si="122"/>
        <v>2.1237166338267006E-3</v>
      </c>
      <c r="K585" s="34">
        <f t="shared" si="118"/>
        <v>0.13795918099334309</v>
      </c>
      <c r="L585" s="69">
        <f t="shared" si="128"/>
        <v>7.8611437635641082</v>
      </c>
      <c r="M585" s="69">
        <f t="shared" si="120"/>
        <v>0.51066933225364075</v>
      </c>
      <c r="N585" s="69">
        <f t="shared" si="123"/>
        <v>8.8091474968502013</v>
      </c>
      <c r="O585" s="69">
        <f t="shared" si="121"/>
        <v>0.57225279237238535</v>
      </c>
      <c r="P585" s="69">
        <f t="shared" si="124"/>
        <v>1.0829221246260261</v>
      </c>
      <c r="Q585" s="6">
        <f t="shared" si="125"/>
        <v>0.24512127948174756</v>
      </c>
      <c r="R585" s="6">
        <f t="shared" si="126"/>
        <v>0.2231785890252303</v>
      </c>
      <c r="S585" s="6">
        <f t="shared" si="127"/>
        <v>0.46829986850697786</v>
      </c>
    </row>
    <row r="586" spans="1:19" x14ac:dyDescent="0.25">
      <c r="A586" s="64">
        <v>41292</v>
      </c>
      <c r="B586" s="14" t="s">
        <v>7</v>
      </c>
      <c r="C586" s="4">
        <v>1</v>
      </c>
      <c r="D586" s="180">
        <v>3</v>
      </c>
      <c r="F586" s="180">
        <v>121</v>
      </c>
      <c r="G586" s="4">
        <f t="shared" si="117"/>
        <v>64.961200000000005</v>
      </c>
      <c r="H586" s="6">
        <f t="shared" si="116"/>
        <v>4.5996058041208157</v>
      </c>
      <c r="I586" s="21">
        <f t="shared" si="119"/>
        <v>298.79591256265314</v>
      </c>
      <c r="J586" s="34">
        <f t="shared" si="122"/>
        <v>7.0685834705770342E-4</v>
      </c>
      <c r="K586" s="34">
        <f t="shared" si="118"/>
        <v>4.5918366454884889E-2</v>
      </c>
      <c r="L586" s="69">
        <f t="shared" si="128"/>
        <v>2.219707841442716</v>
      </c>
      <c r="M586" s="69">
        <f t="shared" si="120"/>
        <v>0.14419488502952857</v>
      </c>
      <c r="N586" s="69">
        <f t="shared" si="123"/>
        <v>4.6285167281146418</v>
      </c>
      <c r="O586" s="69">
        <f t="shared" si="121"/>
        <v>0.3006740008784009</v>
      </c>
      <c r="P586" s="69">
        <f t="shared" si="124"/>
        <v>0.4448688859079295</v>
      </c>
      <c r="Q586" s="6">
        <f t="shared" si="125"/>
        <v>6.9213544814173716E-2</v>
      </c>
      <c r="R586" s="6">
        <f t="shared" si="126"/>
        <v>0.11726286034257635</v>
      </c>
      <c r="S586" s="6">
        <f t="shared" si="127"/>
        <v>0.18647640515675007</v>
      </c>
    </row>
    <row r="587" spans="1:19" x14ac:dyDescent="0.25">
      <c r="A587" s="64">
        <v>41292</v>
      </c>
      <c r="B587" s="14" t="s">
        <v>7</v>
      </c>
      <c r="C587" s="4">
        <v>1</v>
      </c>
      <c r="D587" s="180">
        <v>4.5999999999999996</v>
      </c>
      <c r="F587" s="180">
        <v>69</v>
      </c>
      <c r="G587" s="4">
        <f t="shared" si="117"/>
        <v>64.961200000000005</v>
      </c>
      <c r="H587" s="6">
        <f t="shared" si="116"/>
        <v>1.4957122623741002</v>
      </c>
      <c r="I587" s="21">
        <f t="shared" si="119"/>
        <v>97.163263418536403</v>
      </c>
      <c r="J587" s="34">
        <f t="shared" si="122"/>
        <v>1.6619025137490004E-3</v>
      </c>
      <c r="K587" s="34">
        <f t="shared" si="118"/>
        <v>0.10795918157615157</v>
      </c>
      <c r="L587" s="69">
        <f t="shared" si="128"/>
        <v>5.9302678128381849</v>
      </c>
      <c r="M587" s="69">
        <f t="shared" si="120"/>
        <v>0.38523731344334394</v>
      </c>
      <c r="N587" s="69">
        <f t="shared" si="123"/>
        <v>7.6319696161125572</v>
      </c>
      <c r="O587" s="69">
        <f t="shared" si="121"/>
        <v>0.49578190462621108</v>
      </c>
      <c r="P587" s="69">
        <f t="shared" si="124"/>
        <v>0.88101921806955508</v>
      </c>
      <c r="Q587" s="6">
        <f t="shared" si="125"/>
        <v>0.18491391045280509</v>
      </c>
      <c r="R587" s="6">
        <f t="shared" si="126"/>
        <v>0.19335494280422233</v>
      </c>
      <c r="S587" s="6">
        <f t="shared" si="127"/>
        <v>0.37826885325702742</v>
      </c>
    </row>
    <row r="588" spans="1:19" x14ac:dyDescent="0.25">
      <c r="A588" s="64">
        <v>41292</v>
      </c>
      <c r="B588" s="14" t="s">
        <v>7</v>
      </c>
      <c r="C588" s="4">
        <v>2</v>
      </c>
      <c r="D588" s="180">
        <v>3.2</v>
      </c>
      <c r="F588" s="180">
        <v>58</v>
      </c>
      <c r="G588" s="4">
        <f t="shared" si="117"/>
        <v>64.961200000000005</v>
      </c>
      <c r="H588" s="6">
        <f t="shared" si="116"/>
        <v>1.0568317686676063</v>
      </c>
      <c r="I588" s="21">
        <f t="shared" si="119"/>
        <v>68.653059890770109</v>
      </c>
      <c r="J588" s="34">
        <f t="shared" si="122"/>
        <v>8.0424771931898698E-4</v>
      </c>
      <c r="K588" s="34">
        <f t="shared" si="118"/>
        <v>5.2244896944224579E-2</v>
      </c>
      <c r="L588" s="69">
        <f t="shared" si="128"/>
        <v>2.57474279673893</v>
      </c>
      <c r="M588" s="69">
        <f t="shared" si="120"/>
        <v>0.16725838176751701</v>
      </c>
      <c r="N588" s="69">
        <f t="shared" si="123"/>
        <v>4.9915502127950244</v>
      </c>
      <c r="O588" s="69">
        <f t="shared" si="121"/>
        <v>0.32425709168342021</v>
      </c>
      <c r="P588" s="69">
        <f t="shared" si="124"/>
        <v>0.49151547345093721</v>
      </c>
      <c r="Q588" s="6">
        <f t="shared" si="125"/>
        <v>8.0284023248408165E-2</v>
      </c>
      <c r="R588" s="6">
        <f t="shared" si="126"/>
        <v>0.12646026575653388</v>
      </c>
      <c r="S588" s="6">
        <f t="shared" si="127"/>
        <v>0.20674428900494204</v>
      </c>
    </row>
    <row r="589" spans="1:19" x14ac:dyDescent="0.25">
      <c r="A589" s="64">
        <v>41292</v>
      </c>
      <c r="B589" s="14" t="s">
        <v>7</v>
      </c>
      <c r="C589" s="4">
        <v>2</v>
      </c>
      <c r="D589" s="180">
        <v>3</v>
      </c>
      <c r="F589" s="180">
        <v>65</v>
      </c>
      <c r="G589" s="4">
        <f t="shared" si="117"/>
        <v>64.961200000000005</v>
      </c>
      <c r="H589" s="6">
        <f t="shared" si="116"/>
        <v>1.3273228961416876</v>
      </c>
      <c r="I589" s="21">
        <f t="shared" si="119"/>
        <v>86.22448812083941</v>
      </c>
      <c r="J589" s="34">
        <f t="shared" si="122"/>
        <v>7.0685834705770342E-4</v>
      </c>
      <c r="K589" s="34">
        <f t="shared" si="118"/>
        <v>4.5918366454884889E-2</v>
      </c>
      <c r="L589" s="69">
        <f t="shared" si="128"/>
        <v>2.219707841442716</v>
      </c>
      <c r="M589" s="69">
        <f t="shared" si="120"/>
        <v>0.14419488502952857</v>
      </c>
      <c r="N589" s="69">
        <f t="shared" si="123"/>
        <v>4.6285167281146418</v>
      </c>
      <c r="O589" s="69">
        <f t="shared" si="121"/>
        <v>0.3006740008784009</v>
      </c>
      <c r="P589" s="69">
        <f t="shared" si="124"/>
        <v>0.4448688859079295</v>
      </c>
      <c r="Q589" s="6">
        <f t="shared" si="125"/>
        <v>6.9213544814173716E-2</v>
      </c>
      <c r="R589" s="6">
        <f t="shared" si="126"/>
        <v>0.11726286034257635</v>
      </c>
      <c r="S589" s="6">
        <f t="shared" si="127"/>
        <v>0.18647640515675007</v>
      </c>
    </row>
    <row r="590" spans="1:19" x14ac:dyDescent="0.25">
      <c r="A590" s="64">
        <v>41292</v>
      </c>
      <c r="B590" s="14" t="s">
        <v>7</v>
      </c>
      <c r="C590" s="4">
        <v>2</v>
      </c>
      <c r="D590" s="180">
        <v>4.5</v>
      </c>
      <c r="F590" s="180">
        <v>52</v>
      </c>
      <c r="G590" s="4">
        <f t="shared" si="117"/>
        <v>64.961200000000005</v>
      </c>
      <c r="H590" s="6">
        <f t="shared" si="116"/>
        <v>0.8494866535306802</v>
      </c>
      <c r="I590" s="21">
        <f t="shared" si="119"/>
        <v>55.183672397337226</v>
      </c>
      <c r="J590" s="34">
        <f t="shared" si="122"/>
        <v>1.5904312808798326E-3</v>
      </c>
      <c r="K590" s="34">
        <f t="shared" si="118"/>
        <v>0.10331632452349099</v>
      </c>
      <c r="L590" s="69">
        <f t="shared" si="128"/>
        <v>5.6380590590289899</v>
      </c>
      <c r="M590" s="69">
        <f t="shared" si="120"/>
        <v>0.36625508214539404</v>
      </c>
      <c r="N590" s="69">
        <f t="shared" si="123"/>
        <v>7.4382130025037601</v>
      </c>
      <c r="O590" s="69">
        <f t="shared" si="121"/>
        <v>0.4831952424982473</v>
      </c>
      <c r="P590" s="69">
        <f t="shared" si="124"/>
        <v>0.84945032464364134</v>
      </c>
      <c r="Q590" s="6">
        <f t="shared" si="125"/>
        <v>0.17580243942978913</v>
      </c>
      <c r="R590" s="6">
        <f t="shared" si="126"/>
        <v>0.18844614457431647</v>
      </c>
      <c r="S590" s="6">
        <f t="shared" si="127"/>
        <v>0.36424858400410559</v>
      </c>
    </row>
    <row r="591" spans="1:19" x14ac:dyDescent="0.25">
      <c r="A591" s="64">
        <v>41292</v>
      </c>
      <c r="B591" s="14" t="s">
        <v>7</v>
      </c>
      <c r="C591" s="4">
        <v>2</v>
      </c>
      <c r="D591" s="180">
        <v>5.6</v>
      </c>
      <c r="F591" s="180">
        <v>260</v>
      </c>
      <c r="G591" s="4">
        <f t="shared" si="117"/>
        <v>64.961200000000005</v>
      </c>
      <c r="H591" s="6">
        <f t="shared" si="116"/>
        <v>21.237166338267002</v>
      </c>
      <c r="I591" s="21">
        <f t="shared" si="119"/>
        <v>1379.5918099334306</v>
      </c>
      <c r="J591" s="34">
        <f t="shared" si="122"/>
        <v>2.4630086404143973E-3</v>
      </c>
      <c r="K591" s="34">
        <f t="shared" si="118"/>
        <v>0.15999999689168776</v>
      </c>
      <c r="L591" s="69">
        <f t="shared" si="128"/>
        <v>9.3213394933125091</v>
      </c>
      <c r="M591" s="69">
        <f t="shared" si="120"/>
        <v>0.60552539909297265</v>
      </c>
      <c r="N591" s="69">
        <f t="shared" si="123"/>
        <v>9.6070480145707613</v>
      </c>
      <c r="O591" s="69">
        <f t="shared" si="121"/>
        <v>0.62408536748413423</v>
      </c>
      <c r="P591" s="69">
        <f t="shared" si="124"/>
        <v>1.2296107665771068</v>
      </c>
      <c r="Q591" s="6">
        <f t="shared" si="125"/>
        <v>0.29065219156462685</v>
      </c>
      <c r="R591" s="6">
        <f t="shared" si="126"/>
        <v>0.24339329331881235</v>
      </c>
      <c r="S591" s="6">
        <f t="shared" si="127"/>
        <v>0.53404548488343917</v>
      </c>
    </row>
    <row r="592" spans="1:19" x14ac:dyDescent="0.25">
      <c r="A592" s="64">
        <v>41292</v>
      </c>
      <c r="B592" s="14" t="s">
        <v>7</v>
      </c>
      <c r="C592" s="4">
        <v>2</v>
      </c>
      <c r="D592" s="180">
        <v>5.6</v>
      </c>
      <c r="F592" s="180">
        <v>105</v>
      </c>
      <c r="G592" s="4">
        <f t="shared" si="117"/>
        <v>64.961200000000005</v>
      </c>
      <c r="H592" s="6">
        <f t="shared" si="116"/>
        <v>3.4636059005827469</v>
      </c>
      <c r="I592" s="21">
        <f t="shared" si="119"/>
        <v>224.99999562893595</v>
      </c>
      <c r="J592" s="34">
        <f t="shared" si="122"/>
        <v>2.4630086404143973E-3</v>
      </c>
      <c r="K592" s="34">
        <f t="shared" si="118"/>
        <v>0.15999999689168776</v>
      </c>
      <c r="L592" s="69">
        <f t="shared" si="128"/>
        <v>9.3213394933125091</v>
      </c>
      <c r="M592" s="69">
        <f t="shared" si="120"/>
        <v>0.60552539909297265</v>
      </c>
      <c r="N592" s="69">
        <f t="shared" si="123"/>
        <v>9.6070480145707613</v>
      </c>
      <c r="O592" s="69">
        <f t="shared" si="121"/>
        <v>0.62408536748413423</v>
      </c>
      <c r="P592" s="69">
        <f t="shared" si="124"/>
        <v>1.2296107665771068</v>
      </c>
      <c r="Q592" s="6">
        <f t="shared" si="125"/>
        <v>0.29065219156462685</v>
      </c>
      <c r="R592" s="6">
        <f t="shared" si="126"/>
        <v>0.24339329331881235</v>
      </c>
      <c r="S592" s="6">
        <f t="shared" si="127"/>
        <v>0.53404548488343917</v>
      </c>
    </row>
    <row r="593" spans="1:19" x14ac:dyDescent="0.25">
      <c r="A593" s="64">
        <v>41292</v>
      </c>
      <c r="B593" s="14" t="s">
        <v>7</v>
      </c>
      <c r="C593" s="4">
        <v>2</v>
      </c>
      <c r="D593" s="180">
        <v>10.1</v>
      </c>
      <c r="F593" s="180">
        <v>200</v>
      </c>
      <c r="G593" s="4">
        <f t="shared" si="117"/>
        <v>64.961200000000005</v>
      </c>
      <c r="H593" s="6">
        <f t="shared" ref="H593:H656" si="129">((+F593/100)^2)*PI()</f>
        <v>12.566370614359172</v>
      </c>
      <c r="I593" s="21">
        <f t="shared" si="119"/>
        <v>816.32651475350917</v>
      </c>
      <c r="J593" s="34">
        <f t="shared" si="122"/>
        <v>8.0118466648173691E-3</v>
      </c>
      <c r="K593" s="34">
        <f t="shared" si="118"/>
        <v>0.52045917356253413</v>
      </c>
      <c r="L593" s="69">
        <f t="shared" si="128"/>
        <v>36.168366096319403</v>
      </c>
      <c r="M593" s="69">
        <f t="shared" si="120"/>
        <v>2.3495404636562243</v>
      </c>
      <c r="N593" s="69">
        <f t="shared" si="123"/>
        <v>19.154286406795634</v>
      </c>
      <c r="O593" s="69">
        <f t="shared" si="121"/>
        <v>1.2442854301291326</v>
      </c>
      <c r="P593" s="69">
        <f t="shared" si="124"/>
        <v>3.5938258937853567</v>
      </c>
      <c r="Q593" s="6">
        <f t="shared" si="125"/>
        <v>1.1277794225549875</v>
      </c>
      <c r="R593" s="6">
        <f t="shared" si="126"/>
        <v>0.48527131775036175</v>
      </c>
      <c r="S593" s="6">
        <f t="shared" si="127"/>
        <v>1.6130507403053493</v>
      </c>
    </row>
    <row r="594" spans="1:19" x14ac:dyDescent="0.25">
      <c r="A594" s="64">
        <v>41292</v>
      </c>
      <c r="B594" s="14" t="s">
        <v>7</v>
      </c>
      <c r="C594" s="4">
        <v>2</v>
      </c>
      <c r="D594" s="180">
        <v>7.5</v>
      </c>
      <c r="F594" s="180">
        <v>1.2</v>
      </c>
      <c r="G594" s="4">
        <f t="shared" si="117"/>
        <v>64.961200000000005</v>
      </c>
      <c r="H594" s="6">
        <f t="shared" si="129"/>
        <v>4.523893421169302E-4</v>
      </c>
      <c r="I594" s="21">
        <f t="shared" si="119"/>
        <v>2.9387754531126329E-2</v>
      </c>
      <c r="J594" s="34">
        <f t="shared" si="122"/>
        <v>4.4178646691106467E-3</v>
      </c>
      <c r="K594" s="34">
        <f t="shared" si="118"/>
        <v>0.28698979034303057</v>
      </c>
      <c r="L594" s="69">
        <f t="shared" si="128"/>
        <v>18.245673379916788</v>
      </c>
      <c r="M594" s="69">
        <f t="shared" si="120"/>
        <v>1.1852608375674507</v>
      </c>
      <c r="N594" s="69">
        <f t="shared" si="123"/>
        <v>13.521710947318155</v>
      </c>
      <c r="O594" s="69">
        <f t="shared" si="121"/>
        <v>0.87838656919092417</v>
      </c>
      <c r="P594" s="69">
        <f t="shared" si="124"/>
        <v>2.063647406758375</v>
      </c>
      <c r="Q594" s="6">
        <f t="shared" si="125"/>
        <v>0.56892520203237629</v>
      </c>
      <c r="R594" s="6">
        <f t="shared" si="126"/>
        <v>0.34257076198446046</v>
      </c>
      <c r="S594" s="6">
        <f t="shared" si="127"/>
        <v>0.91149596401683675</v>
      </c>
    </row>
    <row r="595" spans="1:19" x14ac:dyDescent="0.25">
      <c r="A595" s="64">
        <v>41292</v>
      </c>
      <c r="B595" s="14" t="s">
        <v>7</v>
      </c>
      <c r="C595" s="4">
        <v>2</v>
      </c>
      <c r="D595" s="180">
        <v>3</v>
      </c>
      <c r="F595" s="180">
        <v>43</v>
      </c>
      <c r="G595" s="4">
        <f t="shared" ref="G595:G658" si="130">IF(D595&lt;3,795.7747,64.9612)</f>
        <v>64.961200000000005</v>
      </c>
      <c r="H595" s="6">
        <f t="shared" si="129"/>
        <v>0.58088048164875272</v>
      </c>
      <c r="I595" s="21">
        <f t="shared" si="119"/>
        <v>37.734693144480957</v>
      </c>
      <c r="J595" s="34">
        <f t="shared" si="122"/>
        <v>7.0685834705770342E-4</v>
      </c>
      <c r="K595" s="34">
        <f t="shared" ref="K595:K658" si="131">IF(D595&lt;3,795.7747*J595,64.9612*J595)</f>
        <v>4.5918366454884889E-2</v>
      </c>
      <c r="L595" s="69">
        <f t="shared" si="128"/>
        <v>2.219707841442716</v>
      </c>
      <c r="M595" s="69">
        <f t="shared" si="120"/>
        <v>0.14419488502952857</v>
      </c>
      <c r="N595" s="69">
        <f t="shared" si="123"/>
        <v>4.6285167281146418</v>
      </c>
      <c r="O595" s="69">
        <f t="shared" si="121"/>
        <v>0.3006740008784009</v>
      </c>
      <c r="P595" s="69">
        <f t="shared" si="124"/>
        <v>0.4448688859079295</v>
      </c>
      <c r="Q595" s="6">
        <f t="shared" si="125"/>
        <v>6.9213544814173716E-2</v>
      </c>
      <c r="R595" s="6">
        <f t="shared" si="126"/>
        <v>0.11726286034257635</v>
      </c>
      <c r="S595" s="6">
        <f t="shared" si="127"/>
        <v>0.18647640515675007</v>
      </c>
    </row>
    <row r="596" spans="1:19" x14ac:dyDescent="0.25">
      <c r="A596" s="64">
        <v>41292</v>
      </c>
      <c r="B596" s="14" t="s">
        <v>7</v>
      </c>
      <c r="C596" s="4">
        <v>2</v>
      </c>
      <c r="D596" s="180">
        <v>3.9</v>
      </c>
      <c r="F596" s="180">
        <v>111</v>
      </c>
      <c r="G596" s="4">
        <f t="shared" si="130"/>
        <v>64.961200000000005</v>
      </c>
      <c r="H596" s="6">
        <f t="shared" si="129"/>
        <v>3.8707563084879846</v>
      </c>
      <c r="I596" s="21">
        <f t="shared" si="119"/>
        <v>251.44897470694968</v>
      </c>
      <c r="J596" s="34">
        <f t="shared" si="122"/>
        <v>1.1945906065275189E-3</v>
      </c>
      <c r="K596" s="34">
        <f t="shared" si="131"/>
        <v>7.7602039308755463E-2</v>
      </c>
      <c r="L596" s="69">
        <f t="shared" si="128"/>
        <v>4.0574351124683323</v>
      </c>
      <c r="M596" s="69">
        <f t="shared" si="120"/>
        <v>0.26357585382807786</v>
      </c>
      <c r="N596" s="69">
        <f t="shared" si="123"/>
        <v>6.2915196864507177</v>
      </c>
      <c r="O596" s="69">
        <f t="shared" si="121"/>
        <v>0.4087046686554624</v>
      </c>
      <c r="P596" s="69">
        <f t="shared" si="124"/>
        <v>0.6722805224835402</v>
      </c>
      <c r="Q596" s="6">
        <f t="shared" si="125"/>
        <v>0.12651640983747736</v>
      </c>
      <c r="R596" s="6">
        <f t="shared" si="126"/>
        <v>0.15939482077563033</v>
      </c>
      <c r="S596" s="6">
        <f t="shared" si="127"/>
        <v>0.28591123061310769</v>
      </c>
    </row>
    <row r="597" spans="1:19" x14ac:dyDescent="0.25">
      <c r="A597" s="64">
        <v>41292</v>
      </c>
      <c r="B597" s="14" t="s">
        <v>7</v>
      </c>
      <c r="C597" s="4">
        <v>2</v>
      </c>
      <c r="D597" s="180">
        <v>6.5</v>
      </c>
      <c r="F597" s="180">
        <v>111</v>
      </c>
      <c r="G597" s="4">
        <f t="shared" si="130"/>
        <v>64.961200000000005</v>
      </c>
      <c r="H597" s="6">
        <f t="shared" si="129"/>
        <v>3.8707563084879846</v>
      </c>
      <c r="I597" s="21">
        <f t="shared" si="119"/>
        <v>251.44897470694968</v>
      </c>
      <c r="J597" s="34">
        <f t="shared" si="122"/>
        <v>3.3183072403542195E-3</v>
      </c>
      <c r="K597" s="34">
        <f t="shared" si="131"/>
        <v>0.21556122030209854</v>
      </c>
      <c r="L597" s="69">
        <f t="shared" si="128"/>
        <v>13.130517975640537</v>
      </c>
      <c r="M597" s="69">
        <f t="shared" si="120"/>
        <v>0.85297420431918014</v>
      </c>
      <c r="N597" s="69">
        <f t="shared" si="123"/>
        <v>11.437170539605743</v>
      </c>
      <c r="O597" s="69">
        <f t="shared" si="121"/>
        <v>0.74297232285743664</v>
      </c>
      <c r="P597" s="69">
        <f t="shared" si="124"/>
        <v>1.5959465271766167</v>
      </c>
      <c r="Q597" s="6">
        <f t="shared" si="125"/>
        <v>0.40942761807320643</v>
      </c>
      <c r="R597" s="6">
        <f t="shared" si="126"/>
        <v>0.2897592059144003</v>
      </c>
      <c r="S597" s="6">
        <f t="shared" si="127"/>
        <v>0.69918682398760668</v>
      </c>
    </row>
    <row r="598" spans="1:19" x14ac:dyDescent="0.25">
      <c r="A598" s="64">
        <v>41292</v>
      </c>
      <c r="B598" s="14" t="s">
        <v>7</v>
      </c>
      <c r="C598" s="4">
        <v>2</v>
      </c>
      <c r="D598" s="180">
        <v>9.5</v>
      </c>
      <c r="F598" s="180">
        <v>200</v>
      </c>
      <c r="G598" s="4">
        <f t="shared" si="130"/>
        <v>64.961200000000005</v>
      </c>
      <c r="H598" s="6">
        <f t="shared" si="129"/>
        <v>12.566370614359172</v>
      </c>
      <c r="I598" s="21">
        <f t="shared" si="119"/>
        <v>816.32651475350917</v>
      </c>
      <c r="J598" s="34">
        <f t="shared" si="122"/>
        <v>7.0882184246619708E-3</v>
      </c>
      <c r="K598" s="34">
        <f t="shared" si="131"/>
        <v>0.46045917472815123</v>
      </c>
      <c r="L598" s="69">
        <f t="shared" si="128"/>
        <v>31.418150823747471</v>
      </c>
      <c r="M598" s="69">
        <f t="shared" si="120"/>
        <v>2.0409607792916247</v>
      </c>
      <c r="N598" s="69">
        <f t="shared" si="123"/>
        <v>17.829804770165779</v>
      </c>
      <c r="O598" s="69">
        <f t="shared" si="121"/>
        <v>1.1582455136356933</v>
      </c>
      <c r="P598" s="69">
        <f t="shared" si="124"/>
        <v>3.1992062929273182</v>
      </c>
      <c r="Q598" s="6">
        <f t="shared" si="125"/>
        <v>0.97966117405997977</v>
      </c>
      <c r="R598" s="6">
        <f t="shared" si="126"/>
        <v>0.45171575031792038</v>
      </c>
      <c r="S598" s="6">
        <f t="shared" si="127"/>
        <v>1.4313769243779002</v>
      </c>
    </row>
    <row r="599" spans="1:19" x14ac:dyDescent="0.25">
      <c r="A599" s="64">
        <v>41292</v>
      </c>
      <c r="B599" s="14" t="s">
        <v>7</v>
      </c>
      <c r="C599" s="4">
        <v>2</v>
      </c>
      <c r="D599" s="180">
        <v>3.6</v>
      </c>
      <c r="F599" s="180">
        <v>90</v>
      </c>
      <c r="G599" s="4">
        <f t="shared" si="130"/>
        <v>64.961200000000005</v>
      </c>
      <c r="H599" s="6">
        <f t="shared" si="129"/>
        <v>2.5446900494077327</v>
      </c>
      <c r="I599" s="21">
        <f t="shared" si="119"/>
        <v>165.30611923758562</v>
      </c>
      <c r="J599" s="34">
        <f t="shared" si="122"/>
        <v>1.0178760197630931E-3</v>
      </c>
      <c r="K599" s="34">
        <f t="shared" si="131"/>
        <v>6.6122447695034253E-2</v>
      </c>
      <c r="L599" s="69">
        <f t="shared" si="128"/>
        <v>3.375464158589657</v>
      </c>
      <c r="M599" s="69">
        <f t="shared" si="120"/>
        <v>0.21927420229897446</v>
      </c>
      <c r="N599" s="69">
        <f t="shared" si="123"/>
        <v>5.7290669248255632</v>
      </c>
      <c r="O599" s="69">
        <f t="shared" si="121"/>
        <v>0.37216706231697838</v>
      </c>
      <c r="P599" s="69">
        <f t="shared" si="124"/>
        <v>0.59144126461595281</v>
      </c>
      <c r="Q599" s="6">
        <f t="shared" si="125"/>
        <v>0.10525161710350774</v>
      </c>
      <c r="R599" s="6">
        <f t="shared" si="126"/>
        <v>0.14514515430362157</v>
      </c>
      <c r="S599" s="6">
        <f t="shared" si="127"/>
        <v>0.25039677140712929</v>
      </c>
    </row>
    <row r="600" spans="1:19" x14ac:dyDescent="0.25">
      <c r="A600" s="64">
        <v>41292</v>
      </c>
      <c r="B600" s="14" t="s">
        <v>7</v>
      </c>
      <c r="C600" s="4">
        <v>2</v>
      </c>
      <c r="D600" s="180">
        <v>3.1</v>
      </c>
      <c r="F600" s="180">
        <v>57</v>
      </c>
      <c r="G600" s="4">
        <f t="shared" si="130"/>
        <v>64.961200000000005</v>
      </c>
      <c r="H600" s="6">
        <f t="shared" si="129"/>
        <v>1.0207034531513237</v>
      </c>
      <c r="I600" s="21">
        <f t="shared" si="119"/>
        <v>66.306121160853777</v>
      </c>
      <c r="J600" s="34">
        <f t="shared" si="122"/>
        <v>7.5476763502494771E-4</v>
      </c>
      <c r="K600" s="34">
        <f t="shared" si="131"/>
        <v>4.9030611292382634E-2</v>
      </c>
      <c r="L600" s="69">
        <f t="shared" si="128"/>
        <v>2.3935063597525432</v>
      </c>
      <c r="M600" s="69">
        <f t="shared" si="120"/>
        <v>0.15548504533715693</v>
      </c>
      <c r="N600" s="69">
        <f t="shared" si="123"/>
        <v>4.8095356854949474</v>
      </c>
      <c r="O600" s="69">
        <f t="shared" si="121"/>
        <v>0.31243320957257442</v>
      </c>
      <c r="P600" s="69">
        <f t="shared" si="124"/>
        <v>0.46791825490973138</v>
      </c>
      <c r="Q600" s="6">
        <f t="shared" si="125"/>
        <v>7.4632821761835319E-2</v>
      </c>
      <c r="R600" s="6">
        <f t="shared" si="126"/>
        <v>0.12184895173330403</v>
      </c>
      <c r="S600" s="6">
        <f t="shared" si="127"/>
        <v>0.19648177349513934</v>
      </c>
    </row>
    <row r="601" spans="1:19" x14ac:dyDescent="0.25">
      <c r="A601" s="64">
        <v>41292</v>
      </c>
      <c r="B601" s="14" t="s">
        <v>7</v>
      </c>
      <c r="C601" s="4">
        <v>2</v>
      </c>
      <c r="D601" s="180">
        <v>4.5</v>
      </c>
      <c r="F601" s="180">
        <v>82</v>
      </c>
      <c r="G601" s="4">
        <f t="shared" si="130"/>
        <v>64.961200000000005</v>
      </c>
      <c r="H601" s="6">
        <f t="shared" si="129"/>
        <v>2.1124069002737764</v>
      </c>
      <c r="I601" s="21">
        <f t="shared" si="119"/>
        <v>137.22448713006486</v>
      </c>
      <c r="J601" s="34">
        <f t="shared" si="122"/>
        <v>1.5904312808798326E-3</v>
      </c>
      <c r="K601" s="34">
        <f t="shared" si="131"/>
        <v>0.10331632452349099</v>
      </c>
      <c r="L601" s="69">
        <f t="shared" si="128"/>
        <v>5.6380590590289899</v>
      </c>
      <c r="M601" s="69">
        <f t="shared" si="120"/>
        <v>0.36625508214539404</v>
      </c>
      <c r="N601" s="69">
        <f t="shared" si="123"/>
        <v>7.4382130025037601</v>
      </c>
      <c r="O601" s="69">
        <f t="shared" si="121"/>
        <v>0.4831952424982473</v>
      </c>
      <c r="P601" s="69">
        <f t="shared" si="124"/>
        <v>0.84945032464364134</v>
      </c>
      <c r="Q601" s="6">
        <f t="shared" si="125"/>
        <v>0.17580243942978913</v>
      </c>
      <c r="R601" s="6">
        <f t="shared" si="126"/>
        <v>0.18844614457431647</v>
      </c>
      <c r="S601" s="6">
        <f t="shared" si="127"/>
        <v>0.36424858400410559</v>
      </c>
    </row>
    <row r="602" spans="1:19" x14ac:dyDescent="0.25">
      <c r="A602" s="64">
        <v>41292</v>
      </c>
      <c r="B602" s="14" t="s">
        <v>7</v>
      </c>
      <c r="C602" s="4">
        <v>2</v>
      </c>
      <c r="D602" s="180">
        <v>3.2</v>
      </c>
      <c r="F602" s="180">
        <v>67</v>
      </c>
      <c r="G602" s="4">
        <f t="shared" si="130"/>
        <v>64.961200000000005</v>
      </c>
      <c r="H602" s="6">
        <f t="shared" si="129"/>
        <v>1.4102609421964585</v>
      </c>
      <c r="I602" s="21">
        <f t="shared" si="119"/>
        <v>91.612243118212589</v>
      </c>
      <c r="J602" s="34">
        <f t="shared" si="122"/>
        <v>8.0424771931898698E-4</v>
      </c>
      <c r="K602" s="34">
        <f t="shared" si="131"/>
        <v>5.2244896944224579E-2</v>
      </c>
      <c r="L602" s="69">
        <f t="shared" si="128"/>
        <v>2.57474279673893</v>
      </c>
      <c r="M602" s="69">
        <f t="shared" si="120"/>
        <v>0.16725838176751701</v>
      </c>
      <c r="N602" s="69">
        <f t="shared" si="123"/>
        <v>4.9915502127950244</v>
      </c>
      <c r="O602" s="69">
        <f t="shared" si="121"/>
        <v>0.32425709168342021</v>
      </c>
      <c r="P602" s="69">
        <f t="shared" si="124"/>
        <v>0.49151547345093721</v>
      </c>
      <c r="Q602" s="6">
        <f t="shared" si="125"/>
        <v>8.0284023248408165E-2</v>
      </c>
      <c r="R602" s="6">
        <f t="shared" si="126"/>
        <v>0.12646026575653388</v>
      </c>
      <c r="S602" s="6">
        <f t="shared" si="127"/>
        <v>0.20674428900494204</v>
      </c>
    </row>
    <row r="603" spans="1:19" x14ac:dyDescent="0.25">
      <c r="A603" s="64">
        <v>41292</v>
      </c>
      <c r="B603" s="14" t="s">
        <v>7</v>
      </c>
      <c r="C603" s="4">
        <v>2</v>
      </c>
      <c r="D603" s="180">
        <v>3.2</v>
      </c>
      <c r="F603" s="180">
        <v>61</v>
      </c>
      <c r="G603" s="4">
        <f t="shared" si="130"/>
        <v>64.961200000000005</v>
      </c>
      <c r="H603" s="6">
        <f t="shared" si="129"/>
        <v>1.168986626400762</v>
      </c>
      <c r="I603" s="21">
        <f t="shared" si="119"/>
        <v>75.938774034945183</v>
      </c>
      <c r="J603" s="34">
        <f t="shared" si="122"/>
        <v>8.0424771931898698E-4</v>
      </c>
      <c r="K603" s="34">
        <f t="shared" si="131"/>
        <v>5.2244896944224579E-2</v>
      </c>
      <c r="L603" s="69">
        <f t="shared" si="128"/>
        <v>2.57474279673893</v>
      </c>
      <c r="M603" s="69">
        <f t="shared" si="120"/>
        <v>0.16725838176751701</v>
      </c>
      <c r="N603" s="69">
        <f t="shared" si="123"/>
        <v>4.9915502127950244</v>
      </c>
      <c r="O603" s="69">
        <f t="shared" si="121"/>
        <v>0.32425709168342021</v>
      </c>
      <c r="P603" s="69">
        <f t="shared" si="124"/>
        <v>0.49151547345093721</v>
      </c>
      <c r="Q603" s="6">
        <f t="shared" si="125"/>
        <v>8.0284023248408165E-2</v>
      </c>
      <c r="R603" s="6">
        <f t="shared" si="126"/>
        <v>0.12646026575653388</v>
      </c>
      <c r="S603" s="6">
        <f t="shared" si="127"/>
        <v>0.20674428900494204</v>
      </c>
    </row>
    <row r="604" spans="1:19" x14ac:dyDescent="0.25">
      <c r="A604" s="64">
        <v>41292</v>
      </c>
      <c r="B604" s="14" t="s">
        <v>7</v>
      </c>
      <c r="C604" s="4">
        <v>2</v>
      </c>
      <c r="D604" s="180">
        <v>9</v>
      </c>
      <c r="F604" s="180">
        <v>72</v>
      </c>
      <c r="G604" s="4">
        <f t="shared" si="130"/>
        <v>64.961200000000005</v>
      </c>
      <c r="H604" s="6">
        <f t="shared" si="129"/>
        <v>1.6286016316209486</v>
      </c>
      <c r="I604" s="21">
        <f t="shared" si="119"/>
        <v>105.79591631205477</v>
      </c>
      <c r="J604" s="34">
        <f t="shared" si="122"/>
        <v>6.3617251235193305E-3</v>
      </c>
      <c r="K604" s="34">
        <f t="shared" si="131"/>
        <v>0.41326529809396395</v>
      </c>
      <c r="L604" s="69">
        <f t="shared" si="128"/>
        <v>27.7458210460766</v>
      </c>
      <c r="M604" s="69">
        <f t="shared" si="120"/>
        <v>1.8024018301383915</v>
      </c>
      <c r="N604" s="69">
        <f t="shared" si="123"/>
        <v>16.73684929877896</v>
      </c>
      <c r="O604" s="69">
        <f t="shared" si="121"/>
        <v>1.0872458146678399</v>
      </c>
      <c r="P604" s="69">
        <f t="shared" si="124"/>
        <v>2.8896476448062316</v>
      </c>
      <c r="Q604" s="6">
        <f t="shared" si="125"/>
        <v>0.86515287846642785</v>
      </c>
      <c r="R604" s="6">
        <f t="shared" si="126"/>
        <v>0.42402586772045758</v>
      </c>
      <c r="S604" s="6">
        <f t="shared" si="127"/>
        <v>1.2891787461868853</v>
      </c>
    </row>
    <row r="605" spans="1:19" x14ac:dyDescent="0.25">
      <c r="A605" s="64">
        <v>41292</v>
      </c>
      <c r="B605" s="14" t="s">
        <v>7</v>
      </c>
      <c r="C605" s="4">
        <v>2</v>
      </c>
      <c r="D605" s="180">
        <v>4.2</v>
      </c>
      <c r="F605" s="180">
        <v>92</v>
      </c>
      <c r="G605" s="4">
        <f t="shared" si="130"/>
        <v>64.961200000000005</v>
      </c>
      <c r="H605" s="6">
        <f t="shared" si="129"/>
        <v>2.6590440219984011</v>
      </c>
      <c r="I605" s="21">
        <f t="shared" si="119"/>
        <v>172.73469052184254</v>
      </c>
      <c r="J605" s="34">
        <f t="shared" si="122"/>
        <v>1.385442360233099E-3</v>
      </c>
      <c r="K605" s="34">
        <f t="shared" si="131"/>
        <v>8.9999998251574398E-2</v>
      </c>
      <c r="L605" s="69">
        <f t="shared" si="128"/>
        <v>4.811097633235077</v>
      </c>
      <c r="M605" s="69">
        <f t="shared" si="120"/>
        <v>0.31253467557211051</v>
      </c>
      <c r="N605" s="69">
        <f t="shared" si="123"/>
        <v>6.861382640483793</v>
      </c>
      <c r="O605" s="69">
        <f t="shared" si="121"/>
        <v>0.44572364998499581</v>
      </c>
      <c r="P605" s="69">
        <f t="shared" si="124"/>
        <v>0.75825832555710626</v>
      </c>
      <c r="Q605" s="6">
        <f t="shared" si="125"/>
        <v>0.15001664427461303</v>
      </c>
      <c r="R605" s="6">
        <f t="shared" si="126"/>
        <v>0.17383222349414837</v>
      </c>
      <c r="S605" s="6">
        <f t="shared" si="127"/>
        <v>0.32384886776876143</v>
      </c>
    </row>
    <row r="606" spans="1:19" x14ac:dyDescent="0.25">
      <c r="A606" s="64">
        <v>41292</v>
      </c>
      <c r="B606" s="14" t="s">
        <v>7</v>
      </c>
      <c r="C606" s="4">
        <v>2</v>
      </c>
      <c r="D606" s="180">
        <v>10</v>
      </c>
      <c r="F606" s="180">
        <v>420</v>
      </c>
      <c r="G606" s="4">
        <f t="shared" si="130"/>
        <v>64.961200000000005</v>
      </c>
      <c r="H606" s="6">
        <f t="shared" si="129"/>
        <v>55.41769440932395</v>
      </c>
      <c r="I606" s="21">
        <f t="shared" si="119"/>
        <v>3599.9999300629752</v>
      </c>
      <c r="J606" s="34">
        <f t="shared" si="122"/>
        <v>7.8539816339744835E-3</v>
      </c>
      <c r="K606" s="34">
        <f t="shared" si="131"/>
        <v>0.51020407172094329</v>
      </c>
      <c r="L606" s="69">
        <f t="shared" si="128"/>
        <v>35.35037715373447</v>
      </c>
      <c r="M606" s="69">
        <f t="shared" si="120"/>
        <v>2.296402920359176</v>
      </c>
      <c r="N606" s="69">
        <f t="shared" si="123"/>
        <v>18.932587368553055</v>
      </c>
      <c r="O606" s="69">
        <f t="shared" si="121"/>
        <v>1.2298835945660487</v>
      </c>
      <c r="P606" s="69">
        <f t="shared" si="124"/>
        <v>3.5262865149252249</v>
      </c>
      <c r="Q606" s="6">
        <f t="shared" si="125"/>
        <v>1.1022734017724045</v>
      </c>
      <c r="R606" s="6">
        <f t="shared" si="126"/>
        <v>0.47965460188075898</v>
      </c>
      <c r="S606" s="6">
        <f t="shared" si="127"/>
        <v>1.5819280036531636</v>
      </c>
    </row>
    <row r="607" spans="1:19" x14ac:dyDescent="0.25">
      <c r="A607" s="64">
        <v>41292</v>
      </c>
      <c r="B607" s="14" t="s">
        <v>7</v>
      </c>
      <c r="C607" s="4">
        <v>3</v>
      </c>
      <c r="D607" s="180">
        <v>0.2</v>
      </c>
      <c r="F607" s="180">
        <v>39</v>
      </c>
      <c r="G607" s="4">
        <f t="shared" si="130"/>
        <v>795.77470000000005</v>
      </c>
      <c r="H607" s="6">
        <f t="shared" si="129"/>
        <v>0.4778362426110076</v>
      </c>
      <c r="I607" s="21">
        <f t="shared" si="119"/>
        <v>380.24999261290179</v>
      </c>
      <c r="J607" s="34">
        <f t="shared" si="122"/>
        <v>3.1415926535897929E-6</v>
      </c>
      <c r="K607" s="34">
        <f t="shared" si="131"/>
        <v>2.4999999514326216E-3</v>
      </c>
      <c r="L607" s="69">
        <f t="shared" si="128"/>
        <v>4.3899746426917822E-3</v>
      </c>
      <c r="M607" s="69">
        <f t="shared" si="120"/>
        <v>3.4934307542956607E-3</v>
      </c>
      <c r="N607" s="69">
        <f t="shared" si="123"/>
        <v>0.19472201928151164</v>
      </c>
      <c r="O607" s="69">
        <f t="shared" si="121"/>
        <v>0.15495485647713914</v>
      </c>
      <c r="P607" s="69">
        <f t="shared" si="124"/>
        <v>0.15844828723143481</v>
      </c>
      <c r="Q607" s="6">
        <f t="shared" si="125"/>
        <v>1.6768467620619171E-3</v>
      </c>
      <c r="R607" s="6">
        <f t="shared" si="126"/>
        <v>6.0432394026084267E-2</v>
      </c>
      <c r="S607" s="6">
        <f t="shared" si="127"/>
        <v>6.2109240788146183E-2</v>
      </c>
    </row>
    <row r="608" spans="1:19" x14ac:dyDescent="0.25">
      <c r="A608" s="64">
        <v>41292</v>
      </c>
      <c r="B608" s="14" t="s">
        <v>7</v>
      </c>
      <c r="C608" s="4">
        <v>3</v>
      </c>
      <c r="D608" s="180">
        <v>0.8</v>
      </c>
      <c r="F608" s="180">
        <v>88</v>
      </c>
      <c r="G608" s="4">
        <f t="shared" si="130"/>
        <v>795.77470000000005</v>
      </c>
      <c r="H608" s="6">
        <f t="shared" si="129"/>
        <v>2.4328493509399358</v>
      </c>
      <c r="I608" s="21">
        <f t="shared" si="119"/>
        <v>1935.9999623894223</v>
      </c>
      <c r="J608" s="34">
        <f t="shared" si="122"/>
        <v>5.0265482457436686E-5</v>
      </c>
      <c r="K608" s="34">
        <f t="shared" si="131"/>
        <v>3.9999999222921946E-2</v>
      </c>
      <c r="L608" s="69">
        <f t="shared" si="128"/>
        <v>0.10631582943822253</v>
      </c>
      <c r="M608" s="69">
        <f t="shared" si="120"/>
        <v>8.460344727645272E-2</v>
      </c>
      <c r="N608" s="69">
        <f t="shared" si="123"/>
        <v>0.98588271958712526</v>
      </c>
      <c r="O608" s="69">
        <f t="shared" si="121"/>
        <v>0.78454052541462871</v>
      </c>
      <c r="P608" s="69">
        <f t="shared" si="124"/>
        <v>0.86914397269108146</v>
      </c>
      <c r="Q608" s="6">
        <f t="shared" si="125"/>
        <v>4.0609654692697304E-2</v>
      </c>
      <c r="R608" s="6">
        <f t="shared" si="126"/>
        <v>0.3059708049117052</v>
      </c>
      <c r="S608" s="6">
        <f t="shared" si="127"/>
        <v>0.34658045960440248</v>
      </c>
    </row>
    <row r="609" spans="1:19" x14ac:dyDescent="0.25">
      <c r="A609" s="64">
        <v>41292</v>
      </c>
      <c r="B609" s="14" t="s">
        <v>7</v>
      </c>
      <c r="C609" s="4">
        <v>3</v>
      </c>
      <c r="D609" s="180">
        <v>1.1000000000000001</v>
      </c>
      <c r="F609" s="180">
        <v>50</v>
      </c>
      <c r="G609" s="4">
        <f t="shared" si="130"/>
        <v>795.77470000000005</v>
      </c>
      <c r="H609" s="6">
        <f t="shared" si="129"/>
        <v>0.78539816339744828</v>
      </c>
      <c r="I609" s="21">
        <f t="shared" ref="I609:I672" si="132">IF(D609&lt;3,795.7747*H609,64.9612*H609)</f>
        <v>624.99998785815546</v>
      </c>
      <c r="J609" s="34">
        <f t="shared" si="122"/>
        <v>9.503317777109126E-5</v>
      </c>
      <c r="K609" s="34">
        <f t="shared" si="131"/>
        <v>7.5624998530836818E-2</v>
      </c>
      <c r="L609" s="69">
        <f t="shared" si="128"/>
        <v>0.2210832472489353</v>
      </c>
      <c r="M609" s="69">
        <f t="shared" ref="M609:M672" si="133">IF(D609&lt;3,795.7747*L609*0.001,64.9612*L609*0.001)</f>
        <v>0.17593245475454733</v>
      </c>
      <c r="N609" s="69">
        <f t="shared" si="123"/>
        <v>1.4309992669393452</v>
      </c>
      <c r="O609" s="69">
        <f t="shared" si="121"/>
        <v>1.1387530123488776</v>
      </c>
      <c r="P609" s="69">
        <f t="shared" si="124"/>
        <v>1.3146854671034249</v>
      </c>
      <c r="Q609" s="6">
        <f t="shared" si="125"/>
        <v>8.4447578282182717E-2</v>
      </c>
      <c r="R609" s="6">
        <f t="shared" si="126"/>
        <v>0.44411367481606229</v>
      </c>
      <c r="S609" s="6">
        <f t="shared" si="127"/>
        <v>0.52856125309824498</v>
      </c>
    </row>
    <row r="610" spans="1:19" x14ac:dyDescent="0.25">
      <c r="A610" s="64">
        <v>41292</v>
      </c>
      <c r="B610" s="14" t="s">
        <v>7</v>
      </c>
      <c r="C610" s="4">
        <v>3</v>
      </c>
      <c r="D610" s="180">
        <v>1.1000000000000001</v>
      </c>
      <c r="F610" s="180">
        <v>40</v>
      </c>
      <c r="G610" s="4">
        <f t="shared" si="130"/>
        <v>795.77470000000005</v>
      </c>
      <c r="H610" s="6">
        <f t="shared" si="129"/>
        <v>0.50265482457436694</v>
      </c>
      <c r="I610" s="21">
        <f t="shared" si="132"/>
        <v>399.99999222921952</v>
      </c>
      <c r="J610" s="34">
        <f t="shared" si="122"/>
        <v>9.503317777109126E-5</v>
      </c>
      <c r="K610" s="34">
        <f t="shared" si="131"/>
        <v>7.5624998530836818E-2</v>
      </c>
      <c r="L610" s="69">
        <f t="shared" si="128"/>
        <v>0.2210832472489353</v>
      </c>
      <c r="M610" s="69">
        <f t="shared" si="133"/>
        <v>0.17593245475454733</v>
      </c>
      <c r="N610" s="69">
        <f t="shared" si="123"/>
        <v>1.4309992669393452</v>
      </c>
      <c r="O610" s="69">
        <f t="shared" si="121"/>
        <v>1.1387530123488776</v>
      </c>
      <c r="P610" s="69">
        <f t="shared" si="124"/>
        <v>1.3146854671034249</v>
      </c>
      <c r="Q610" s="6">
        <f t="shared" si="125"/>
        <v>8.4447578282182717E-2</v>
      </c>
      <c r="R610" s="6">
        <f t="shared" si="126"/>
        <v>0.44411367481606229</v>
      </c>
      <c r="S610" s="6">
        <f t="shared" si="127"/>
        <v>0.52856125309824498</v>
      </c>
    </row>
    <row r="611" spans="1:19" x14ac:dyDescent="0.25">
      <c r="A611" s="64">
        <v>41292</v>
      </c>
      <c r="B611" s="14" t="s">
        <v>7</v>
      </c>
      <c r="C611" s="4">
        <v>3</v>
      </c>
      <c r="D611" s="180">
        <v>1.1000000000000001</v>
      </c>
      <c r="F611" s="180">
        <v>72</v>
      </c>
      <c r="G611" s="4">
        <f t="shared" si="130"/>
        <v>795.77470000000005</v>
      </c>
      <c r="H611" s="6">
        <f t="shared" si="129"/>
        <v>1.6286016316209486</v>
      </c>
      <c r="I611" s="21">
        <f t="shared" si="132"/>
        <v>1295.999974822671</v>
      </c>
      <c r="J611" s="34">
        <f t="shared" si="122"/>
        <v>9.503317777109126E-5</v>
      </c>
      <c r="K611" s="34">
        <f t="shared" si="131"/>
        <v>7.5624998530836818E-2</v>
      </c>
      <c r="L611" s="69">
        <f t="shared" si="128"/>
        <v>0.2210832472489353</v>
      </c>
      <c r="M611" s="69">
        <f t="shared" si="133"/>
        <v>0.17593245475454733</v>
      </c>
      <c r="N611" s="69">
        <f t="shared" si="123"/>
        <v>1.4309992669393452</v>
      </c>
      <c r="O611" s="69">
        <f t="shared" si="121"/>
        <v>1.1387530123488776</v>
      </c>
      <c r="P611" s="69">
        <f t="shared" si="124"/>
        <v>1.3146854671034249</v>
      </c>
      <c r="Q611" s="6">
        <f t="shared" si="125"/>
        <v>8.4447578282182717E-2</v>
      </c>
      <c r="R611" s="6">
        <f t="shared" si="126"/>
        <v>0.44411367481606229</v>
      </c>
      <c r="S611" s="6">
        <f t="shared" si="127"/>
        <v>0.52856125309824498</v>
      </c>
    </row>
    <row r="612" spans="1:19" x14ac:dyDescent="0.25">
      <c r="A612" s="64">
        <v>41292</v>
      </c>
      <c r="B612" s="14" t="s">
        <v>7</v>
      </c>
      <c r="C612" s="4">
        <v>3</v>
      </c>
      <c r="D612" s="180">
        <v>0.9</v>
      </c>
      <c r="F612" s="180">
        <v>65</v>
      </c>
      <c r="G612" s="4">
        <f t="shared" si="130"/>
        <v>795.77470000000005</v>
      </c>
      <c r="H612" s="6">
        <f t="shared" si="129"/>
        <v>1.3273228961416876</v>
      </c>
      <c r="I612" s="21">
        <f t="shared" si="132"/>
        <v>1056.2499794802827</v>
      </c>
      <c r="J612" s="34">
        <f t="shared" si="122"/>
        <v>6.3617251235193318E-5</v>
      </c>
      <c r="K612" s="34">
        <f t="shared" si="131"/>
        <v>5.0624999016510595E-2</v>
      </c>
      <c r="L612" s="69">
        <f t="shared" si="128"/>
        <v>0.1393790759271086</v>
      </c>
      <c r="M612" s="69">
        <f t="shared" si="133"/>
        <v>0.11091434233217208</v>
      </c>
      <c r="N612" s="69">
        <f t="shared" si="123"/>
        <v>1.1315498872605683</v>
      </c>
      <c r="O612" s="69">
        <f t="shared" si="121"/>
        <v>0.90045877206981251</v>
      </c>
      <c r="P612" s="69">
        <f t="shared" si="124"/>
        <v>1.0113731144019846</v>
      </c>
      <c r="Q612" s="6">
        <f t="shared" si="125"/>
        <v>5.3238884319442598E-2</v>
      </c>
      <c r="R612" s="6">
        <f t="shared" si="126"/>
        <v>0.35117892110722687</v>
      </c>
      <c r="S612" s="6">
        <f t="shared" si="127"/>
        <v>0.4044178054266695</v>
      </c>
    </row>
    <row r="613" spans="1:19" x14ac:dyDescent="0.25">
      <c r="A613" s="64">
        <v>41292</v>
      </c>
      <c r="B613" s="14" t="s">
        <v>7</v>
      </c>
      <c r="C613" s="4">
        <v>3</v>
      </c>
      <c r="D613" s="180">
        <v>0.8</v>
      </c>
      <c r="F613" s="180">
        <v>44</v>
      </c>
      <c r="G613" s="4">
        <f t="shared" si="130"/>
        <v>795.77470000000005</v>
      </c>
      <c r="H613" s="6">
        <f t="shared" si="129"/>
        <v>0.60821233773498395</v>
      </c>
      <c r="I613" s="21">
        <f t="shared" si="132"/>
        <v>483.99999059735558</v>
      </c>
      <c r="J613" s="34">
        <f t="shared" si="122"/>
        <v>5.0265482457436686E-5</v>
      </c>
      <c r="K613" s="34">
        <f t="shared" si="131"/>
        <v>3.9999999222921946E-2</v>
      </c>
      <c r="L613" s="69">
        <f t="shared" si="128"/>
        <v>0.10631582943822253</v>
      </c>
      <c r="M613" s="69">
        <f t="shared" si="133"/>
        <v>8.460344727645272E-2</v>
      </c>
      <c r="N613" s="69">
        <f t="shared" si="123"/>
        <v>0.98588271958712526</v>
      </c>
      <c r="O613" s="69">
        <f t="shared" si="121"/>
        <v>0.78454052541462871</v>
      </c>
      <c r="P613" s="69">
        <f t="shared" si="124"/>
        <v>0.86914397269108146</v>
      </c>
      <c r="Q613" s="6">
        <f t="shared" si="125"/>
        <v>4.0609654692697304E-2</v>
      </c>
      <c r="R613" s="6">
        <f t="shared" si="126"/>
        <v>0.3059708049117052</v>
      </c>
      <c r="S613" s="6">
        <f t="shared" si="127"/>
        <v>0.34658045960440248</v>
      </c>
    </row>
    <row r="614" spans="1:19" x14ac:dyDescent="0.25">
      <c r="A614" s="64">
        <v>41292</v>
      </c>
      <c r="B614" s="14" t="s">
        <v>7</v>
      </c>
      <c r="C614" s="4">
        <v>3</v>
      </c>
      <c r="D614" s="180">
        <v>1</v>
      </c>
      <c r="F614" s="180">
        <v>90</v>
      </c>
      <c r="G614" s="4">
        <f t="shared" si="130"/>
        <v>795.77470000000005</v>
      </c>
      <c r="H614" s="6">
        <f t="shared" si="129"/>
        <v>2.5446900494077327</v>
      </c>
      <c r="I614" s="21">
        <f t="shared" si="132"/>
        <v>2024.9999606604238</v>
      </c>
      <c r="J614" s="34">
        <f t="shared" si="122"/>
        <v>7.8539816339744827E-5</v>
      </c>
      <c r="K614" s="34">
        <f t="shared" si="131"/>
        <v>6.2499998785815539E-2</v>
      </c>
      <c r="L614" s="69">
        <f t="shared" si="128"/>
        <v>0.17757999999999999</v>
      </c>
      <c r="M614" s="69">
        <f t="shared" si="133"/>
        <v>0.141313671226</v>
      </c>
      <c r="N614" s="69">
        <f t="shared" si="123"/>
        <v>1.28</v>
      </c>
      <c r="O614" s="69">
        <f t="shared" si="121"/>
        <v>1.0185916160000001</v>
      </c>
      <c r="P614" s="69">
        <f t="shared" si="124"/>
        <v>1.1599052872260001</v>
      </c>
      <c r="Q614" s="6">
        <f t="shared" si="125"/>
        <v>6.7830562188479993E-2</v>
      </c>
      <c r="R614" s="6">
        <f t="shared" si="126"/>
        <v>0.39725073024000007</v>
      </c>
      <c r="S614" s="6">
        <f t="shared" si="127"/>
        <v>0.46508129242848006</v>
      </c>
    </row>
    <row r="615" spans="1:19" x14ac:dyDescent="0.25">
      <c r="A615" s="64">
        <v>41292</v>
      </c>
      <c r="B615" s="14" t="s">
        <v>7</v>
      </c>
      <c r="C615" s="4">
        <v>3</v>
      </c>
      <c r="D615" s="180">
        <v>0.8</v>
      </c>
      <c r="F615" s="180">
        <v>54</v>
      </c>
      <c r="G615" s="4">
        <f t="shared" si="130"/>
        <v>795.77470000000005</v>
      </c>
      <c r="H615" s="6">
        <f t="shared" si="129"/>
        <v>0.91608841778678374</v>
      </c>
      <c r="I615" s="21">
        <f t="shared" si="132"/>
        <v>728.99998583775255</v>
      </c>
      <c r="J615" s="34">
        <f t="shared" si="122"/>
        <v>5.0265482457436686E-5</v>
      </c>
      <c r="K615" s="34">
        <f t="shared" si="131"/>
        <v>3.9999999222921946E-2</v>
      </c>
      <c r="L615" s="69">
        <f t="shared" si="128"/>
        <v>0.10631582943822253</v>
      </c>
      <c r="M615" s="69">
        <f t="shared" si="133"/>
        <v>8.460344727645272E-2</v>
      </c>
      <c r="N615" s="69">
        <f t="shared" si="123"/>
        <v>0.98588271958712526</v>
      </c>
      <c r="O615" s="69">
        <f t="shared" si="121"/>
        <v>0.78454052541462871</v>
      </c>
      <c r="P615" s="69">
        <f t="shared" si="124"/>
        <v>0.86914397269108146</v>
      </c>
      <c r="Q615" s="6">
        <f t="shared" si="125"/>
        <v>4.0609654692697304E-2</v>
      </c>
      <c r="R615" s="6">
        <f t="shared" si="126"/>
        <v>0.3059708049117052</v>
      </c>
      <c r="S615" s="6">
        <f t="shared" si="127"/>
        <v>0.34658045960440248</v>
      </c>
    </row>
    <row r="616" spans="1:19" x14ac:dyDescent="0.25">
      <c r="A616" s="64">
        <v>41292</v>
      </c>
      <c r="B616" s="14" t="s">
        <v>7</v>
      </c>
      <c r="C616" s="4">
        <v>3</v>
      </c>
      <c r="D616" s="180">
        <v>0.2</v>
      </c>
      <c r="F616" s="180">
        <v>33</v>
      </c>
      <c r="G616" s="4">
        <f t="shared" si="130"/>
        <v>795.77470000000005</v>
      </c>
      <c r="H616" s="6">
        <f t="shared" si="129"/>
        <v>0.34211943997592853</v>
      </c>
      <c r="I616" s="21">
        <f t="shared" si="132"/>
        <v>272.24999471101256</v>
      </c>
      <c r="J616" s="34">
        <f t="shared" si="122"/>
        <v>3.1415926535897929E-6</v>
      </c>
      <c r="K616" s="34">
        <f t="shared" si="131"/>
        <v>2.4999999514326216E-3</v>
      </c>
      <c r="L616" s="69">
        <f t="shared" si="128"/>
        <v>4.3899746426917822E-3</v>
      </c>
      <c r="M616" s="69">
        <f t="shared" si="133"/>
        <v>3.4934307542956607E-3</v>
      </c>
      <c r="N616" s="69">
        <f t="shared" si="123"/>
        <v>0.19472201928151164</v>
      </c>
      <c r="O616" s="69">
        <f t="shared" si="121"/>
        <v>0.15495485647713914</v>
      </c>
      <c r="P616" s="69">
        <f t="shared" si="124"/>
        <v>0.15844828723143481</v>
      </c>
      <c r="Q616" s="6">
        <f t="shared" si="125"/>
        <v>1.6768467620619171E-3</v>
      </c>
      <c r="R616" s="6">
        <f t="shared" si="126"/>
        <v>6.0432394026084267E-2</v>
      </c>
      <c r="S616" s="6">
        <f t="shared" si="127"/>
        <v>6.2109240788146183E-2</v>
      </c>
    </row>
    <row r="617" spans="1:19" x14ac:dyDescent="0.25">
      <c r="A617" s="64">
        <v>41292</v>
      </c>
      <c r="B617" s="14" t="s">
        <v>7</v>
      </c>
      <c r="C617" s="4">
        <v>3</v>
      </c>
      <c r="D617" s="180">
        <v>0.5</v>
      </c>
      <c r="F617" s="180">
        <v>20</v>
      </c>
      <c r="G617" s="4">
        <f t="shared" si="130"/>
        <v>795.77470000000005</v>
      </c>
      <c r="H617" s="6">
        <f t="shared" si="129"/>
        <v>0.12566370614359174</v>
      </c>
      <c r="I617" s="21">
        <f t="shared" si="132"/>
        <v>99.999998057304879</v>
      </c>
      <c r="J617" s="34">
        <f t="shared" si="122"/>
        <v>1.9634954084936207E-5</v>
      </c>
      <c r="K617" s="34">
        <f t="shared" si="131"/>
        <v>1.5624999696453885E-2</v>
      </c>
      <c r="L617" s="69">
        <f t="shared" si="128"/>
        <v>3.6084948650093887E-2</v>
      </c>
      <c r="M617" s="69">
        <f t="shared" si="133"/>
        <v>2.8715489186543871E-2</v>
      </c>
      <c r="N617" s="69">
        <f t="shared" si="123"/>
        <v>0.56885931594660488</v>
      </c>
      <c r="O617" s="69">
        <f t="shared" si="121"/>
        <v>0.45268385148961476</v>
      </c>
      <c r="P617" s="69">
        <f t="shared" si="124"/>
        <v>0.48139934067615864</v>
      </c>
      <c r="Q617" s="6">
        <f t="shared" si="125"/>
        <v>1.3783434809541058E-2</v>
      </c>
      <c r="R617" s="6">
        <f t="shared" si="126"/>
        <v>0.17654670208094977</v>
      </c>
      <c r="S617" s="6">
        <f t="shared" si="127"/>
        <v>0.19033013689049083</v>
      </c>
    </row>
    <row r="618" spans="1:19" x14ac:dyDescent="0.25">
      <c r="A618" s="64">
        <v>41292</v>
      </c>
      <c r="B618" s="14" t="s">
        <v>7</v>
      </c>
      <c r="C618" s="4">
        <v>3</v>
      </c>
      <c r="D618" s="180">
        <v>1.2</v>
      </c>
      <c r="F618" s="180">
        <v>23</v>
      </c>
      <c r="G618" s="4">
        <f t="shared" si="130"/>
        <v>795.77470000000005</v>
      </c>
      <c r="H618" s="6">
        <f t="shared" si="129"/>
        <v>0.16619025137490007</v>
      </c>
      <c r="I618" s="21">
        <f t="shared" si="132"/>
        <v>132.2499974307857</v>
      </c>
      <c r="J618" s="34">
        <f t="shared" si="122"/>
        <v>1.1309733552923255E-4</v>
      </c>
      <c r="K618" s="34">
        <f t="shared" si="131"/>
        <v>8.9999998251574384E-2</v>
      </c>
      <c r="L618" s="69">
        <f t="shared" si="128"/>
        <v>0.27004226145939869</v>
      </c>
      <c r="M618" s="69">
        <f t="shared" si="133"/>
        <v>0.2148927996001746</v>
      </c>
      <c r="N618" s="69">
        <f t="shared" si="123"/>
        <v>1.5843532808757497</v>
      </c>
      <c r="O618" s="69">
        <f t="shared" si="121"/>
        <v>1.2607882567829156</v>
      </c>
      <c r="P618" s="69">
        <f t="shared" si="124"/>
        <v>1.4756810563830902</v>
      </c>
      <c r="Q618" s="6">
        <f t="shared" si="125"/>
        <v>0.1031485438080838</v>
      </c>
      <c r="R618" s="6">
        <f t="shared" si="126"/>
        <v>0.49170742014533708</v>
      </c>
      <c r="S618" s="6">
        <f t="shared" si="127"/>
        <v>0.59485596395342089</v>
      </c>
    </row>
    <row r="619" spans="1:19" x14ac:dyDescent="0.25">
      <c r="A619" s="64">
        <v>41292</v>
      </c>
      <c r="B619" s="14" t="s">
        <v>7</v>
      </c>
      <c r="C619" s="4">
        <v>3</v>
      </c>
      <c r="D619" s="180">
        <v>4.5</v>
      </c>
      <c r="F619" s="180">
        <v>62</v>
      </c>
      <c r="G619" s="4">
        <f t="shared" si="130"/>
        <v>64.961200000000005</v>
      </c>
      <c r="H619" s="6">
        <f t="shared" si="129"/>
        <v>1.2076282160399165</v>
      </c>
      <c r="I619" s="21">
        <f t="shared" si="132"/>
        <v>78.448978067812234</v>
      </c>
      <c r="J619" s="34">
        <f t="shared" si="122"/>
        <v>1.5904312808798326E-3</v>
      </c>
      <c r="K619" s="34">
        <f t="shared" si="131"/>
        <v>0.10331632452349099</v>
      </c>
      <c r="L619" s="69">
        <f t="shared" si="128"/>
        <v>5.6380590590289899</v>
      </c>
      <c r="M619" s="69">
        <f t="shared" si="133"/>
        <v>0.36625508214539404</v>
      </c>
      <c r="N619" s="69">
        <f t="shared" si="123"/>
        <v>7.4382130025037601</v>
      </c>
      <c r="O619" s="69">
        <f t="shared" si="121"/>
        <v>0.4831952424982473</v>
      </c>
      <c r="P619" s="69">
        <f t="shared" si="124"/>
        <v>0.84945032464364134</v>
      </c>
      <c r="Q619" s="6">
        <f t="shared" si="125"/>
        <v>0.17580243942978913</v>
      </c>
      <c r="R619" s="6">
        <f t="shared" si="126"/>
        <v>0.18844614457431647</v>
      </c>
      <c r="S619" s="6">
        <f t="shared" si="127"/>
        <v>0.36424858400410559</v>
      </c>
    </row>
    <row r="620" spans="1:19" x14ac:dyDescent="0.25">
      <c r="A620" s="64">
        <v>41292</v>
      </c>
      <c r="B620" s="14" t="s">
        <v>7</v>
      </c>
      <c r="C620" s="4">
        <v>3</v>
      </c>
      <c r="D620" s="180">
        <v>3.8</v>
      </c>
      <c r="F620" s="180">
        <v>73</v>
      </c>
      <c r="G620" s="4">
        <f t="shared" si="130"/>
        <v>64.961200000000005</v>
      </c>
      <c r="H620" s="6">
        <f t="shared" si="129"/>
        <v>1.6741547250980005</v>
      </c>
      <c r="I620" s="21">
        <f t="shared" si="132"/>
        <v>108.75509992803623</v>
      </c>
      <c r="J620" s="34">
        <f t="shared" si="122"/>
        <v>1.1341149479459152E-3</v>
      </c>
      <c r="K620" s="34">
        <f t="shared" si="131"/>
        <v>7.3673467956504188E-2</v>
      </c>
      <c r="L620" s="69">
        <f t="shared" si="128"/>
        <v>3.8222275656794742</v>
      </c>
      <c r="M620" s="69">
        <f t="shared" si="133"/>
        <v>0.24829648933961748</v>
      </c>
      <c r="N620" s="69">
        <f t="shared" si="123"/>
        <v>6.1031884174464111</v>
      </c>
      <c r="O620" s="69">
        <f t="shared" si="121"/>
        <v>0.39647044342341986</v>
      </c>
      <c r="P620" s="69">
        <f t="shared" si="124"/>
        <v>0.64476693276303731</v>
      </c>
      <c r="Q620" s="6">
        <f t="shared" si="125"/>
        <v>0.11918231488301639</v>
      </c>
      <c r="R620" s="6">
        <f t="shared" si="126"/>
        <v>0.15462347293513376</v>
      </c>
      <c r="S620" s="6">
        <f t="shared" si="127"/>
        <v>0.27380578781815013</v>
      </c>
    </row>
    <row r="621" spans="1:19" x14ac:dyDescent="0.25">
      <c r="A621" s="64">
        <v>41292</v>
      </c>
      <c r="B621" s="14" t="s">
        <v>7</v>
      </c>
      <c r="C621" s="4">
        <v>3</v>
      </c>
      <c r="D621" s="180">
        <v>10</v>
      </c>
      <c r="F621" s="180">
        <v>180</v>
      </c>
      <c r="G621" s="4">
        <f t="shared" si="130"/>
        <v>64.961200000000005</v>
      </c>
      <c r="H621" s="6">
        <f t="shared" si="129"/>
        <v>10.178760197630931</v>
      </c>
      <c r="I621" s="21">
        <f t="shared" si="132"/>
        <v>661.22447695034248</v>
      </c>
      <c r="J621" s="34">
        <f t="shared" si="122"/>
        <v>7.8539816339744835E-3</v>
      </c>
      <c r="K621" s="34">
        <f t="shared" si="131"/>
        <v>0.51020407172094329</v>
      </c>
      <c r="L621" s="69">
        <f t="shared" si="128"/>
        <v>35.35037715373447</v>
      </c>
      <c r="M621" s="69">
        <f t="shared" si="133"/>
        <v>2.296402920359176</v>
      </c>
      <c r="N621" s="69">
        <f t="shared" si="123"/>
        <v>18.932587368553055</v>
      </c>
      <c r="O621" s="69">
        <f t="shared" si="121"/>
        <v>1.2298835945660487</v>
      </c>
      <c r="P621" s="69">
        <f t="shared" si="124"/>
        <v>3.5262865149252249</v>
      </c>
      <c r="Q621" s="6">
        <f t="shared" si="125"/>
        <v>1.1022734017724045</v>
      </c>
      <c r="R621" s="6">
        <f t="shared" si="126"/>
        <v>0.47965460188075898</v>
      </c>
      <c r="S621" s="6">
        <f t="shared" si="127"/>
        <v>1.5819280036531636</v>
      </c>
    </row>
    <row r="622" spans="1:19" x14ac:dyDescent="0.25">
      <c r="A622" s="64">
        <v>41292</v>
      </c>
      <c r="B622" s="14" t="s">
        <v>7</v>
      </c>
      <c r="C622" s="4">
        <v>3</v>
      </c>
      <c r="D622" s="180">
        <v>4.4000000000000004</v>
      </c>
      <c r="F622" s="180">
        <v>112</v>
      </c>
      <c r="G622" s="4">
        <f t="shared" si="130"/>
        <v>64.961200000000005</v>
      </c>
      <c r="H622" s="6">
        <f t="shared" si="129"/>
        <v>3.9408138246630369</v>
      </c>
      <c r="I622" s="21">
        <f t="shared" si="132"/>
        <v>255.9999950267005</v>
      </c>
      <c r="J622" s="34">
        <f t="shared" si="122"/>
        <v>1.5205308443374602E-3</v>
      </c>
      <c r="K622" s="34">
        <f t="shared" si="131"/>
        <v>9.8775508285174632E-2</v>
      </c>
      <c r="L622" s="69">
        <f t="shared" si="128"/>
        <v>5.3541650508837426</v>
      </c>
      <c r="M622" s="69">
        <f t="shared" si="133"/>
        <v>0.347812986703469</v>
      </c>
      <c r="N622" s="69">
        <f t="shared" si="123"/>
        <v>7.2451870323804508</v>
      </c>
      <c r="O622" s="69">
        <f t="shared" si="121"/>
        <v>0.47065604384787296</v>
      </c>
      <c r="P622" s="69">
        <f t="shared" si="124"/>
        <v>0.81846903055134201</v>
      </c>
      <c r="Q622" s="6">
        <f t="shared" si="125"/>
        <v>0.16695023361766512</v>
      </c>
      <c r="R622" s="6">
        <f t="shared" si="126"/>
        <v>0.18355585710067046</v>
      </c>
      <c r="S622" s="6">
        <f t="shared" si="127"/>
        <v>0.35050609071833561</v>
      </c>
    </row>
    <row r="623" spans="1:19" x14ac:dyDescent="0.25">
      <c r="A623" s="64">
        <v>41292</v>
      </c>
      <c r="B623" s="14" t="s">
        <v>7</v>
      </c>
      <c r="C623" s="4">
        <v>3</v>
      </c>
      <c r="D623" s="180">
        <v>6.8</v>
      </c>
      <c r="F623" s="180">
        <v>120</v>
      </c>
      <c r="G623" s="4">
        <f t="shared" si="130"/>
        <v>64.961200000000005</v>
      </c>
      <c r="H623" s="6">
        <f t="shared" si="129"/>
        <v>4.5238934211693023</v>
      </c>
      <c r="I623" s="21">
        <f t="shared" si="132"/>
        <v>293.8775453112633</v>
      </c>
      <c r="J623" s="34">
        <f t="shared" si="122"/>
        <v>3.6316811075498014E-3</v>
      </c>
      <c r="K623" s="34">
        <f t="shared" si="131"/>
        <v>0.23591836276376418</v>
      </c>
      <c r="L623" s="69">
        <f t="shared" si="128"/>
        <v>14.565722844180941</v>
      </c>
      <c r="M623" s="69">
        <f t="shared" si="133"/>
        <v>0.94620683482540702</v>
      </c>
      <c r="N623" s="69">
        <f t="shared" si="123"/>
        <v>12.057170367208817</v>
      </c>
      <c r="O623" s="69">
        <f t="shared" si="121"/>
        <v>0.78324825565832545</v>
      </c>
      <c r="P623" s="69">
        <f t="shared" si="124"/>
        <v>1.7294550904837325</v>
      </c>
      <c r="Q623" s="6">
        <f t="shared" si="125"/>
        <v>0.45417928071619534</v>
      </c>
      <c r="R623" s="6">
        <f t="shared" si="126"/>
        <v>0.30546681970674694</v>
      </c>
      <c r="S623" s="6">
        <f t="shared" si="127"/>
        <v>0.75964610042294223</v>
      </c>
    </row>
    <row r="624" spans="1:19" x14ac:dyDescent="0.25">
      <c r="A624" s="64">
        <v>41292</v>
      </c>
      <c r="B624" s="14" t="s">
        <v>7</v>
      </c>
      <c r="C624" s="4">
        <v>3</v>
      </c>
      <c r="D624" s="180">
        <v>4.8</v>
      </c>
      <c r="F624" s="180">
        <v>98</v>
      </c>
      <c r="G624" s="4">
        <f t="shared" si="130"/>
        <v>64.961200000000005</v>
      </c>
      <c r="H624" s="6">
        <f t="shared" si="129"/>
        <v>3.017185584507637</v>
      </c>
      <c r="I624" s="21">
        <f t="shared" si="132"/>
        <v>195.99999619231752</v>
      </c>
      <c r="J624" s="34">
        <f t="shared" si="122"/>
        <v>1.8095573684677208E-3</v>
      </c>
      <c r="K624" s="34">
        <f t="shared" si="131"/>
        <v>0.11755101812450532</v>
      </c>
      <c r="L624" s="69">
        <f t="shared" si="128"/>
        <v>6.5398480281028419</v>
      </c>
      <c r="M624" s="69">
        <f t="shared" si="133"/>
        <v>0.42483637572319438</v>
      </c>
      <c r="N624" s="69">
        <f t="shared" si="123"/>
        <v>8.0216224497877064</v>
      </c>
      <c r="O624" s="69">
        <f t="shared" si="121"/>
        <v>0.52109422028514918</v>
      </c>
      <c r="P624" s="69">
        <f t="shared" si="124"/>
        <v>0.9459305960083435</v>
      </c>
      <c r="Q624" s="6">
        <f t="shared" si="125"/>
        <v>0.20392146034713329</v>
      </c>
      <c r="R624" s="6">
        <f t="shared" si="126"/>
        <v>0.20322674591120818</v>
      </c>
      <c r="S624" s="6">
        <f t="shared" si="127"/>
        <v>0.40714820625834147</v>
      </c>
    </row>
    <row r="625" spans="1:19" x14ac:dyDescent="0.25">
      <c r="A625" s="64">
        <v>41292</v>
      </c>
      <c r="B625" s="14" t="s">
        <v>7</v>
      </c>
      <c r="C625" s="4">
        <v>3</v>
      </c>
      <c r="D625" s="180">
        <v>4.5</v>
      </c>
      <c r="F625" s="180">
        <v>100</v>
      </c>
      <c r="G625" s="4">
        <f t="shared" si="130"/>
        <v>64.961200000000005</v>
      </c>
      <c r="H625" s="6">
        <f t="shared" si="129"/>
        <v>3.1415926535897931</v>
      </c>
      <c r="I625" s="21">
        <f t="shared" si="132"/>
        <v>204.08162868837729</v>
      </c>
      <c r="J625" s="34">
        <f t="shared" si="122"/>
        <v>1.5904312808798326E-3</v>
      </c>
      <c r="K625" s="34">
        <f t="shared" si="131"/>
        <v>0.10331632452349099</v>
      </c>
      <c r="L625" s="69">
        <f t="shared" si="128"/>
        <v>5.6380590590289899</v>
      </c>
      <c r="M625" s="69">
        <f t="shared" si="133"/>
        <v>0.36625508214539404</v>
      </c>
      <c r="N625" s="69">
        <f t="shared" si="123"/>
        <v>7.4382130025037601</v>
      </c>
      <c r="O625" s="69">
        <f t="shared" si="121"/>
        <v>0.4831952424982473</v>
      </c>
      <c r="P625" s="69">
        <f t="shared" si="124"/>
        <v>0.84945032464364134</v>
      </c>
      <c r="Q625" s="6">
        <f t="shared" si="125"/>
        <v>0.17580243942978913</v>
      </c>
      <c r="R625" s="6">
        <f t="shared" si="126"/>
        <v>0.18844614457431647</v>
      </c>
      <c r="S625" s="6">
        <f t="shared" si="127"/>
        <v>0.36424858400410559</v>
      </c>
    </row>
    <row r="626" spans="1:19" x14ac:dyDescent="0.25">
      <c r="A626" s="64">
        <v>41292</v>
      </c>
      <c r="B626" s="14" t="s">
        <v>7</v>
      </c>
      <c r="C626" s="4">
        <v>3</v>
      </c>
      <c r="D626" s="180">
        <v>3.6</v>
      </c>
      <c r="F626" s="180">
        <v>100</v>
      </c>
      <c r="G626" s="4">
        <f t="shared" si="130"/>
        <v>64.961200000000005</v>
      </c>
      <c r="H626" s="6">
        <f t="shared" si="129"/>
        <v>3.1415926535897931</v>
      </c>
      <c r="I626" s="21">
        <f t="shared" si="132"/>
        <v>204.08162868837729</v>
      </c>
      <c r="J626" s="34">
        <f t="shared" si="122"/>
        <v>1.0178760197630931E-3</v>
      </c>
      <c r="K626" s="34">
        <f t="shared" si="131"/>
        <v>6.6122447695034253E-2</v>
      </c>
      <c r="L626" s="69">
        <f t="shared" si="128"/>
        <v>3.375464158589657</v>
      </c>
      <c r="M626" s="69">
        <f t="shared" si="133"/>
        <v>0.21927420229897446</v>
      </c>
      <c r="N626" s="69">
        <f t="shared" si="123"/>
        <v>5.7290669248255632</v>
      </c>
      <c r="O626" s="69">
        <f t="shared" si="121"/>
        <v>0.37216706231697838</v>
      </c>
      <c r="P626" s="69">
        <f t="shared" si="124"/>
        <v>0.59144126461595281</v>
      </c>
      <c r="Q626" s="6">
        <f t="shared" si="125"/>
        <v>0.10525161710350774</v>
      </c>
      <c r="R626" s="6">
        <f t="shared" si="126"/>
        <v>0.14514515430362157</v>
      </c>
      <c r="S626" s="6">
        <f t="shared" si="127"/>
        <v>0.25039677140712929</v>
      </c>
    </row>
    <row r="627" spans="1:19" x14ac:dyDescent="0.25">
      <c r="A627" s="64">
        <v>41292</v>
      </c>
      <c r="B627" s="14" t="s">
        <v>7</v>
      </c>
      <c r="C627" s="4">
        <v>3</v>
      </c>
      <c r="D627" s="180">
        <v>5.2</v>
      </c>
      <c r="F627" s="180">
        <v>210</v>
      </c>
      <c r="G627" s="4">
        <f t="shared" si="130"/>
        <v>64.961200000000005</v>
      </c>
      <c r="H627" s="6">
        <f t="shared" si="129"/>
        <v>13.854423602330987</v>
      </c>
      <c r="I627" s="21">
        <f t="shared" si="132"/>
        <v>899.9999825157438</v>
      </c>
      <c r="J627" s="34">
        <f t="shared" si="122"/>
        <v>2.1237166338267006E-3</v>
      </c>
      <c r="K627" s="34">
        <f t="shared" si="131"/>
        <v>0.13795918099334309</v>
      </c>
      <c r="L627" s="69">
        <f t="shared" si="128"/>
        <v>7.8611437635641082</v>
      </c>
      <c r="M627" s="69">
        <f t="shared" si="133"/>
        <v>0.51066933225364075</v>
      </c>
      <c r="N627" s="69">
        <f t="shared" si="123"/>
        <v>8.8091474968502013</v>
      </c>
      <c r="O627" s="69">
        <f t="shared" si="121"/>
        <v>0.57225279237238535</v>
      </c>
      <c r="P627" s="69">
        <f t="shared" si="124"/>
        <v>1.0829221246260261</v>
      </c>
      <c r="Q627" s="6">
        <f t="shared" si="125"/>
        <v>0.24512127948174756</v>
      </c>
      <c r="R627" s="6">
        <f t="shared" si="126"/>
        <v>0.2231785890252303</v>
      </c>
      <c r="S627" s="6">
        <f t="shared" si="127"/>
        <v>0.46829986850697786</v>
      </c>
    </row>
    <row r="628" spans="1:19" x14ac:dyDescent="0.25">
      <c r="A628" s="64">
        <v>41292</v>
      </c>
      <c r="B628" s="14" t="s">
        <v>7</v>
      </c>
      <c r="C628" s="4">
        <v>3</v>
      </c>
      <c r="D628" s="180">
        <v>6.2</v>
      </c>
      <c r="F628" s="180">
        <v>113</v>
      </c>
      <c r="G628" s="4">
        <f t="shared" si="130"/>
        <v>64.961200000000005</v>
      </c>
      <c r="H628" s="6">
        <f t="shared" si="129"/>
        <v>4.0114996593688055</v>
      </c>
      <c r="I628" s="21">
        <f t="shared" si="132"/>
        <v>260.59183167218885</v>
      </c>
      <c r="J628" s="34">
        <f t="shared" si="122"/>
        <v>3.0190705400997908E-3</v>
      </c>
      <c r="K628" s="34">
        <f t="shared" si="131"/>
        <v>0.19612244516953053</v>
      </c>
      <c r="L628" s="69">
        <f t="shared" si="128"/>
        <v>11.778840632041497</v>
      </c>
      <c r="M628" s="69">
        <f t="shared" si="133"/>
        <v>0.76516762206617417</v>
      </c>
      <c r="N628" s="69">
        <f t="shared" si="123"/>
        <v>10.8220178607594</v>
      </c>
      <c r="O628" s="69">
        <f t="shared" si="121"/>
        <v>0.70301126665636371</v>
      </c>
      <c r="P628" s="69">
        <f t="shared" si="124"/>
        <v>1.4681788887225378</v>
      </c>
      <c r="Q628" s="6">
        <f t="shared" si="125"/>
        <v>0.36728045859176361</v>
      </c>
      <c r="R628" s="6">
        <f t="shared" si="126"/>
        <v>0.27417439399598187</v>
      </c>
      <c r="S628" s="6">
        <f t="shared" si="127"/>
        <v>0.64145485258774548</v>
      </c>
    </row>
    <row r="629" spans="1:19" x14ac:dyDescent="0.25">
      <c r="A629" s="64">
        <v>41292</v>
      </c>
      <c r="B629" s="14" t="s">
        <v>7</v>
      </c>
      <c r="C629" s="4">
        <v>3</v>
      </c>
      <c r="D629" s="180">
        <v>3.5</v>
      </c>
      <c r="F629" s="180">
        <v>85</v>
      </c>
      <c r="G629" s="4">
        <f t="shared" si="130"/>
        <v>64.961200000000005</v>
      </c>
      <c r="H629" s="6">
        <f t="shared" si="129"/>
        <v>2.2698006922186251</v>
      </c>
      <c r="I629" s="21">
        <f t="shared" si="132"/>
        <v>147.44897672735257</v>
      </c>
      <c r="J629" s="34">
        <f t="shared" si="122"/>
        <v>9.6211275016187424E-4</v>
      </c>
      <c r="K629" s="34">
        <f t="shared" si="131"/>
        <v>6.2499998785815553E-2</v>
      </c>
      <c r="L629" s="69">
        <f t="shared" si="128"/>
        <v>3.1637815247608514</v>
      </c>
      <c r="M629" s="69">
        <f t="shared" si="133"/>
        <v>0.20552304438629462</v>
      </c>
      <c r="N629" s="69">
        <f t="shared" si="123"/>
        <v>5.5433152983182508</v>
      </c>
      <c r="O629" s="69">
        <f t="shared" si="121"/>
        <v>0.3601004137571116</v>
      </c>
      <c r="P629" s="69">
        <f t="shared" si="124"/>
        <v>0.5656234581434062</v>
      </c>
      <c r="Q629" s="6">
        <f t="shared" si="125"/>
        <v>9.8651061305421409E-2</v>
      </c>
      <c r="R629" s="6">
        <f t="shared" si="126"/>
        <v>0.14043916136527354</v>
      </c>
      <c r="S629" s="6">
        <f t="shared" si="127"/>
        <v>0.23909022267069496</v>
      </c>
    </row>
    <row r="630" spans="1:19" x14ac:dyDescent="0.25">
      <c r="A630" s="64">
        <v>41292</v>
      </c>
      <c r="B630" s="14" t="s">
        <v>7</v>
      </c>
      <c r="C630" s="4">
        <v>3</v>
      </c>
      <c r="D630" s="180">
        <v>3.9</v>
      </c>
      <c r="F630" s="180">
        <v>110</v>
      </c>
      <c r="G630" s="4">
        <f t="shared" si="130"/>
        <v>64.961200000000005</v>
      </c>
      <c r="H630" s="6">
        <f t="shared" si="129"/>
        <v>3.8013271108436504</v>
      </c>
      <c r="I630" s="21">
        <f t="shared" si="132"/>
        <v>246.93877071293656</v>
      </c>
      <c r="J630" s="34">
        <f t="shared" si="122"/>
        <v>1.1945906065275189E-3</v>
      </c>
      <c r="K630" s="34">
        <f t="shared" si="131"/>
        <v>7.7602039308755463E-2</v>
      </c>
      <c r="L630" s="69">
        <f t="shared" si="128"/>
        <v>4.0574351124683323</v>
      </c>
      <c r="M630" s="69">
        <f t="shared" si="133"/>
        <v>0.26357585382807786</v>
      </c>
      <c r="N630" s="69">
        <f t="shared" si="123"/>
        <v>6.2915196864507177</v>
      </c>
      <c r="O630" s="69">
        <f t="shared" si="121"/>
        <v>0.4087046686554624</v>
      </c>
      <c r="P630" s="69">
        <f t="shared" si="124"/>
        <v>0.6722805224835402</v>
      </c>
      <c r="Q630" s="6">
        <f t="shared" si="125"/>
        <v>0.12651640983747736</v>
      </c>
      <c r="R630" s="6">
        <f t="shared" si="126"/>
        <v>0.15939482077563033</v>
      </c>
      <c r="S630" s="6">
        <f t="shared" si="127"/>
        <v>0.28591123061310769</v>
      </c>
    </row>
    <row r="631" spans="1:19" x14ac:dyDescent="0.25">
      <c r="A631" s="64">
        <v>41292</v>
      </c>
      <c r="B631" s="14" t="s">
        <v>7</v>
      </c>
      <c r="C631" s="4">
        <v>3</v>
      </c>
      <c r="D631" s="180">
        <v>3</v>
      </c>
      <c r="F631" s="180">
        <v>71</v>
      </c>
      <c r="G631" s="4">
        <f t="shared" si="130"/>
        <v>64.961200000000005</v>
      </c>
      <c r="H631" s="6">
        <f t="shared" si="129"/>
        <v>1.5836768566746147</v>
      </c>
      <c r="I631" s="21">
        <f t="shared" si="132"/>
        <v>102.87754902181099</v>
      </c>
      <c r="J631" s="34">
        <f t="shared" si="122"/>
        <v>7.0685834705770342E-4</v>
      </c>
      <c r="K631" s="34">
        <f t="shared" si="131"/>
        <v>4.5918366454884889E-2</v>
      </c>
      <c r="L631" s="69">
        <f t="shared" si="128"/>
        <v>2.219707841442716</v>
      </c>
      <c r="M631" s="69">
        <f t="shared" si="133"/>
        <v>0.14419488502952857</v>
      </c>
      <c r="N631" s="69">
        <f t="shared" si="123"/>
        <v>4.6285167281146418</v>
      </c>
      <c r="O631" s="69">
        <f t="shared" si="121"/>
        <v>0.3006740008784009</v>
      </c>
      <c r="P631" s="69">
        <f t="shared" si="124"/>
        <v>0.4448688859079295</v>
      </c>
      <c r="Q631" s="6">
        <f t="shared" si="125"/>
        <v>6.9213544814173716E-2</v>
      </c>
      <c r="R631" s="6">
        <f t="shared" si="126"/>
        <v>0.11726286034257635</v>
      </c>
      <c r="S631" s="6">
        <f t="shared" si="127"/>
        <v>0.18647640515675007</v>
      </c>
    </row>
    <row r="632" spans="1:19" x14ac:dyDescent="0.25">
      <c r="A632" s="64">
        <v>41292</v>
      </c>
      <c r="B632" s="14" t="s">
        <v>7</v>
      </c>
      <c r="C632" s="4">
        <v>3</v>
      </c>
      <c r="D632" s="180">
        <v>4.0999999999999996</v>
      </c>
      <c r="F632" s="180">
        <v>91</v>
      </c>
      <c r="G632" s="4">
        <f t="shared" si="130"/>
        <v>64.961200000000005</v>
      </c>
      <c r="H632" s="6">
        <f t="shared" si="129"/>
        <v>2.6015528764377081</v>
      </c>
      <c r="I632" s="21">
        <f t="shared" si="132"/>
        <v>168.99999671684526</v>
      </c>
      <c r="J632" s="34">
        <f t="shared" si="122"/>
        <v>1.3202543126711102E-3</v>
      </c>
      <c r="K632" s="34">
        <f t="shared" si="131"/>
        <v>8.5765304456290534E-2</v>
      </c>
      <c r="L632" s="69">
        <f t="shared" si="128"/>
        <v>4.5518101325650582</v>
      </c>
      <c r="M632" s="69">
        <f t="shared" si="133"/>
        <v>0.29569104838358529</v>
      </c>
      <c r="N632" s="69">
        <f t="shared" si="123"/>
        <v>6.670633528309061</v>
      </c>
      <c r="O632" s="69">
        <f t="shared" si="121"/>
        <v>0.43333235875919057</v>
      </c>
      <c r="P632" s="69">
        <f t="shared" si="124"/>
        <v>0.72902340714277591</v>
      </c>
      <c r="Q632" s="6">
        <f t="shared" si="125"/>
        <v>0.14193170322412094</v>
      </c>
      <c r="R632" s="6">
        <f t="shared" si="126"/>
        <v>0.16899961991608434</v>
      </c>
      <c r="S632" s="6">
        <f t="shared" si="127"/>
        <v>0.31093132314020527</v>
      </c>
    </row>
    <row r="633" spans="1:19" x14ac:dyDescent="0.25">
      <c r="A633" s="64">
        <v>41292</v>
      </c>
      <c r="B633" s="14" t="s">
        <v>7</v>
      </c>
      <c r="C633" s="4">
        <v>3</v>
      </c>
      <c r="D633" s="180">
        <v>4</v>
      </c>
      <c r="F633" s="180">
        <v>82</v>
      </c>
      <c r="G633" s="4">
        <f t="shared" si="130"/>
        <v>64.961200000000005</v>
      </c>
      <c r="H633" s="6">
        <f t="shared" si="129"/>
        <v>2.1124069002737764</v>
      </c>
      <c r="I633" s="21">
        <f t="shared" si="132"/>
        <v>137.22448713006486</v>
      </c>
      <c r="J633" s="34">
        <f t="shared" si="122"/>
        <v>1.2566370614359172E-3</v>
      </c>
      <c r="K633" s="34">
        <f t="shared" si="131"/>
        <v>8.1632651475350912E-2</v>
      </c>
      <c r="L633" s="69">
        <f t="shared" si="128"/>
        <v>4.3006091215286046</v>
      </c>
      <c r="M633" s="69">
        <f t="shared" si="133"/>
        <v>0.27937272926544404</v>
      </c>
      <c r="N633" s="69">
        <f t="shared" si="123"/>
        <v>6.4806737611278331</v>
      </c>
      <c r="O633" s="69">
        <f t="shared" si="121"/>
        <v>0.42099234433137744</v>
      </c>
      <c r="P633" s="69">
        <f t="shared" si="124"/>
        <v>0.70036507359682143</v>
      </c>
      <c r="Q633" s="6">
        <f t="shared" si="125"/>
        <v>0.13409891004741314</v>
      </c>
      <c r="R633" s="6">
        <f t="shared" si="126"/>
        <v>0.16418701428923721</v>
      </c>
      <c r="S633" s="6">
        <f t="shared" si="127"/>
        <v>0.29828592433665035</v>
      </c>
    </row>
    <row r="634" spans="1:19" x14ac:dyDescent="0.25">
      <c r="A634" s="64">
        <v>41292</v>
      </c>
      <c r="B634" s="14" t="s">
        <v>7</v>
      </c>
      <c r="C634" s="4">
        <v>3</v>
      </c>
      <c r="D634" s="180">
        <v>6</v>
      </c>
      <c r="F634" s="180">
        <v>145</v>
      </c>
      <c r="G634" s="4">
        <f t="shared" si="130"/>
        <v>64.961200000000005</v>
      </c>
      <c r="H634" s="6">
        <f t="shared" si="129"/>
        <v>6.6051985541725404</v>
      </c>
      <c r="I634" s="21">
        <f t="shared" si="132"/>
        <v>429.08162431731324</v>
      </c>
      <c r="J634" s="34">
        <f t="shared" si="122"/>
        <v>2.8274333882308137E-3</v>
      </c>
      <c r="K634" s="34">
        <f t="shared" si="131"/>
        <v>0.18367346581953956</v>
      </c>
      <c r="L634" s="69">
        <f t="shared" si="128"/>
        <v>10.923549380812876</v>
      </c>
      <c r="M634" s="69">
        <f t="shared" si="133"/>
        <v>0.70960687603686146</v>
      </c>
      <c r="N634" s="69">
        <f t="shared" si="123"/>
        <v>10.414704032978928</v>
      </c>
      <c r="O634" s="69">
        <f t="shared" si="121"/>
        <v>0.6765516716271508</v>
      </c>
      <c r="P634" s="69">
        <f t="shared" si="124"/>
        <v>1.3861585476640124</v>
      </c>
      <c r="Q634" s="6">
        <f t="shared" si="125"/>
        <v>0.3406113004976935</v>
      </c>
      <c r="R634" s="6">
        <f t="shared" si="126"/>
        <v>0.26385515193458881</v>
      </c>
      <c r="S634" s="6">
        <f t="shared" si="127"/>
        <v>0.60446645243228225</v>
      </c>
    </row>
    <row r="635" spans="1:19" x14ac:dyDescent="0.25">
      <c r="A635" s="64">
        <v>41292</v>
      </c>
      <c r="B635" s="14" t="s">
        <v>7</v>
      </c>
      <c r="C635" s="4">
        <v>3</v>
      </c>
      <c r="D635" s="180">
        <v>4.5</v>
      </c>
      <c r="F635" s="180">
        <v>102</v>
      </c>
      <c r="G635" s="4">
        <f t="shared" si="130"/>
        <v>64.961200000000005</v>
      </c>
      <c r="H635" s="6">
        <f t="shared" si="129"/>
        <v>3.2685129967948208</v>
      </c>
      <c r="I635" s="21">
        <f t="shared" si="132"/>
        <v>212.32652648738772</v>
      </c>
      <c r="J635" s="34">
        <f t="shared" si="122"/>
        <v>1.5904312808798326E-3</v>
      </c>
      <c r="K635" s="34">
        <f t="shared" si="131"/>
        <v>0.10331632452349099</v>
      </c>
      <c r="L635" s="69">
        <f t="shared" si="128"/>
        <v>5.6380590590289899</v>
      </c>
      <c r="M635" s="69">
        <f t="shared" si="133"/>
        <v>0.36625508214539404</v>
      </c>
      <c r="N635" s="69">
        <f t="shared" si="123"/>
        <v>7.4382130025037601</v>
      </c>
      <c r="O635" s="69">
        <f t="shared" si="121"/>
        <v>0.4831952424982473</v>
      </c>
      <c r="P635" s="69">
        <f t="shared" si="124"/>
        <v>0.84945032464364134</v>
      </c>
      <c r="Q635" s="6">
        <f t="shared" si="125"/>
        <v>0.17580243942978913</v>
      </c>
      <c r="R635" s="6">
        <f t="shared" si="126"/>
        <v>0.18844614457431647</v>
      </c>
      <c r="S635" s="6">
        <f t="shared" si="127"/>
        <v>0.36424858400410559</v>
      </c>
    </row>
    <row r="636" spans="1:19" x14ac:dyDescent="0.25">
      <c r="A636" s="64">
        <v>41292</v>
      </c>
      <c r="B636" s="14" t="s">
        <v>7</v>
      </c>
      <c r="C636" s="4">
        <v>3</v>
      </c>
      <c r="D636" s="180">
        <v>4</v>
      </c>
      <c r="F636" s="180">
        <v>41</v>
      </c>
      <c r="G636" s="4">
        <f t="shared" si="130"/>
        <v>64.961200000000005</v>
      </c>
      <c r="H636" s="6">
        <f t="shared" si="129"/>
        <v>0.52810172506844411</v>
      </c>
      <c r="I636" s="21">
        <f t="shared" si="132"/>
        <v>34.306121782516215</v>
      </c>
      <c r="J636" s="34">
        <f t="shared" si="122"/>
        <v>1.2566370614359172E-3</v>
      </c>
      <c r="K636" s="34">
        <f t="shared" si="131"/>
        <v>8.1632651475350912E-2</v>
      </c>
      <c r="L636" s="69">
        <f t="shared" si="128"/>
        <v>4.3006091215286046</v>
      </c>
      <c r="M636" s="69">
        <f t="shared" si="133"/>
        <v>0.27937272926544404</v>
      </c>
      <c r="N636" s="69">
        <f t="shared" si="123"/>
        <v>6.4806737611278331</v>
      </c>
      <c r="O636" s="69">
        <f t="shared" si="121"/>
        <v>0.42099234433137744</v>
      </c>
      <c r="P636" s="69">
        <f t="shared" si="124"/>
        <v>0.70036507359682143</v>
      </c>
      <c r="Q636" s="6">
        <f t="shared" si="125"/>
        <v>0.13409891004741314</v>
      </c>
      <c r="R636" s="6">
        <f t="shared" si="126"/>
        <v>0.16418701428923721</v>
      </c>
      <c r="S636" s="6">
        <f t="shared" si="127"/>
        <v>0.29828592433665035</v>
      </c>
    </row>
    <row r="637" spans="1:19" x14ac:dyDescent="0.25">
      <c r="A637" s="64">
        <v>41292</v>
      </c>
      <c r="B637" s="14" t="s">
        <v>7</v>
      </c>
      <c r="C637" s="4">
        <v>3</v>
      </c>
      <c r="D637" s="180">
        <v>6.1</v>
      </c>
      <c r="F637" s="180">
        <v>92</v>
      </c>
      <c r="G637" s="4">
        <f t="shared" si="130"/>
        <v>64.961200000000005</v>
      </c>
      <c r="H637" s="6">
        <f t="shared" si="129"/>
        <v>2.6590440219984011</v>
      </c>
      <c r="I637" s="21">
        <f t="shared" si="132"/>
        <v>172.73469052184254</v>
      </c>
      <c r="J637" s="34">
        <f t="shared" si="122"/>
        <v>2.9224665660019049E-3</v>
      </c>
      <c r="K637" s="34">
        <f t="shared" si="131"/>
        <v>0.18984693508736297</v>
      </c>
      <c r="L637" s="69">
        <f t="shared" si="128"/>
        <v>11.346641732690337</v>
      </c>
      <c r="M637" s="69">
        <f t="shared" si="133"/>
        <v>0.73709146292564354</v>
      </c>
      <c r="N637" s="69">
        <f t="shared" si="123"/>
        <v>10.618077151196925</v>
      </c>
      <c r="O637" s="69">
        <f t="shared" si="121"/>
        <v>0.68976303343433376</v>
      </c>
      <c r="P637" s="69">
        <f t="shared" si="124"/>
        <v>1.4268544963599772</v>
      </c>
      <c r="Q637" s="6">
        <f t="shared" si="125"/>
        <v>0.35380390220430891</v>
      </c>
      <c r="R637" s="6">
        <f t="shared" si="126"/>
        <v>0.26900758303939015</v>
      </c>
      <c r="S637" s="6">
        <f t="shared" si="127"/>
        <v>0.622811485243699</v>
      </c>
    </row>
    <row r="638" spans="1:19" x14ac:dyDescent="0.25">
      <c r="A638" s="64">
        <v>41292</v>
      </c>
      <c r="B638" s="14" t="s">
        <v>7</v>
      </c>
      <c r="C638" s="4">
        <v>3</v>
      </c>
      <c r="D638" s="180">
        <v>5</v>
      </c>
      <c r="F638" s="180">
        <v>190</v>
      </c>
      <c r="G638" s="4">
        <f t="shared" si="130"/>
        <v>64.961200000000005</v>
      </c>
      <c r="H638" s="6">
        <f t="shared" si="129"/>
        <v>11.341149479459153</v>
      </c>
      <c r="I638" s="21">
        <f t="shared" si="132"/>
        <v>736.73467956504203</v>
      </c>
      <c r="J638" s="34">
        <f t="shared" si="122"/>
        <v>1.9634954084936209E-3</v>
      </c>
      <c r="K638" s="34">
        <f t="shared" si="131"/>
        <v>0.12755101793023582</v>
      </c>
      <c r="L638" s="69">
        <f t="shared" si="128"/>
        <v>7.1833345216463531</v>
      </c>
      <c r="M638" s="69">
        <f t="shared" si="133"/>
        <v>0.46663803052757313</v>
      </c>
      <c r="N638" s="69">
        <f t="shared" si="123"/>
        <v>8.4140458590425169</v>
      </c>
      <c r="O638" s="69">
        <f t="shared" si="121"/>
        <v>0.54658651585843276</v>
      </c>
      <c r="P638" s="69">
        <f t="shared" si="124"/>
        <v>1.0132245463860059</v>
      </c>
      <c r="Q638" s="6">
        <f t="shared" si="125"/>
        <v>0.2239862546532351</v>
      </c>
      <c r="R638" s="6">
        <f t="shared" si="126"/>
        <v>0.21316874118478879</v>
      </c>
      <c r="S638" s="6">
        <f t="shared" si="127"/>
        <v>0.43715499583802386</v>
      </c>
    </row>
    <row r="639" spans="1:19" x14ac:dyDescent="0.25">
      <c r="A639" s="64">
        <v>41292</v>
      </c>
      <c r="B639" s="14" t="s">
        <v>7</v>
      </c>
      <c r="C639" s="4">
        <v>3</v>
      </c>
      <c r="D639" s="180">
        <v>8</v>
      </c>
      <c r="F639" s="180">
        <v>188</v>
      </c>
      <c r="G639" s="4">
        <f t="shared" si="130"/>
        <v>64.961200000000005</v>
      </c>
      <c r="H639" s="6">
        <f t="shared" si="129"/>
        <v>11.103645074847764</v>
      </c>
      <c r="I639" s="21">
        <f t="shared" si="132"/>
        <v>721.30610843620059</v>
      </c>
      <c r="J639" s="34">
        <f t="shared" si="122"/>
        <v>5.0265482457436689E-3</v>
      </c>
      <c r="K639" s="34">
        <f t="shared" si="131"/>
        <v>0.32653060590140365</v>
      </c>
      <c r="L639" s="69">
        <f t="shared" si="128"/>
        <v>21.164008717497858</v>
      </c>
      <c r="M639" s="69">
        <f t="shared" si="133"/>
        <v>1.374839403099122</v>
      </c>
      <c r="N639" s="69">
        <f t="shared" si="123"/>
        <v>14.58227400291401</v>
      </c>
      <c r="O639" s="69">
        <f t="shared" ref="O639:O702" si="134">IF(D639&lt;3,795.7747*N639*0.001,64.9612*N639*0.001)</f>
        <v>0.94728201795809763</v>
      </c>
      <c r="P639" s="69">
        <f t="shared" si="124"/>
        <v>2.3221214210572194</v>
      </c>
      <c r="Q639" s="6">
        <f t="shared" si="125"/>
        <v>0.65992291348757859</v>
      </c>
      <c r="R639" s="6">
        <f t="shared" si="126"/>
        <v>0.3694399870036581</v>
      </c>
      <c r="S639" s="6">
        <f t="shared" si="127"/>
        <v>1.0293629004912366</v>
      </c>
    </row>
    <row r="640" spans="1:19" x14ac:dyDescent="0.25">
      <c r="A640" s="64">
        <v>41292</v>
      </c>
      <c r="B640" s="14" t="s">
        <v>7</v>
      </c>
      <c r="C640" s="4">
        <v>3</v>
      </c>
      <c r="D640" s="180">
        <v>3</v>
      </c>
      <c r="F640" s="180">
        <v>100</v>
      </c>
      <c r="G640" s="4">
        <f t="shared" si="130"/>
        <v>64.961200000000005</v>
      </c>
      <c r="H640" s="6">
        <f t="shared" si="129"/>
        <v>3.1415926535897931</v>
      </c>
      <c r="I640" s="21">
        <f t="shared" si="132"/>
        <v>204.08162868837729</v>
      </c>
      <c r="J640" s="34">
        <f t="shared" si="122"/>
        <v>7.0685834705770342E-4</v>
      </c>
      <c r="K640" s="34">
        <f t="shared" si="131"/>
        <v>4.5918366454884889E-2</v>
      </c>
      <c r="L640" s="69">
        <f t="shared" si="128"/>
        <v>2.219707841442716</v>
      </c>
      <c r="M640" s="69">
        <f t="shared" si="133"/>
        <v>0.14419488502952857</v>
      </c>
      <c r="N640" s="69">
        <f t="shared" si="123"/>
        <v>4.6285167281146418</v>
      </c>
      <c r="O640" s="69">
        <f t="shared" si="134"/>
        <v>0.3006740008784009</v>
      </c>
      <c r="P640" s="69">
        <f t="shared" si="124"/>
        <v>0.4448688859079295</v>
      </c>
      <c r="Q640" s="6">
        <f t="shared" si="125"/>
        <v>6.9213544814173716E-2</v>
      </c>
      <c r="R640" s="6">
        <f t="shared" si="126"/>
        <v>0.11726286034257635</v>
      </c>
      <c r="S640" s="6">
        <f t="shared" si="127"/>
        <v>0.18647640515675007</v>
      </c>
    </row>
    <row r="641" spans="1:19" x14ac:dyDescent="0.25">
      <c r="A641" s="64">
        <v>41292</v>
      </c>
      <c r="B641" s="14" t="s">
        <v>7</v>
      </c>
      <c r="C641" s="4">
        <v>3</v>
      </c>
      <c r="D641" s="180">
        <v>6.2</v>
      </c>
      <c r="F641" s="180">
        <v>130</v>
      </c>
      <c r="G641" s="4">
        <f t="shared" si="130"/>
        <v>64.961200000000005</v>
      </c>
      <c r="H641" s="6">
        <f t="shared" si="129"/>
        <v>5.3092915845667505</v>
      </c>
      <c r="I641" s="21">
        <f t="shared" si="132"/>
        <v>344.89795248335764</v>
      </c>
      <c r="J641" s="34">
        <f t="shared" si="122"/>
        <v>3.0190705400997908E-3</v>
      </c>
      <c r="K641" s="34">
        <f t="shared" si="131"/>
        <v>0.19612244516953053</v>
      </c>
      <c r="L641" s="69">
        <f t="shared" si="128"/>
        <v>11.778840632041497</v>
      </c>
      <c r="M641" s="69">
        <f t="shared" si="133"/>
        <v>0.76516762206617417</v>
      </c>
      <c r="N641" s="69">
        <f t="shared" si="123"/>
        <v>10.8220178607594</v>
      </c>
      <c r="O641" s="69">
        <f t="shared" si="134"/>
        <v>0.70301126665636371</v>
      </c>
      <c r="P641" s="69">
        <f t="shared" si="124"/>
        <v>1.4681788887225378</v>
      </c>
      <c r="Q641" s="6">
        <f t="shared" si="125"/>
        <v>0.36728045859176361</v>
      </c>
      <c r="R641" s="6">
        <f t="shared" si="126"/>
        <v>0.27417439399598187</v>
      </c>
      <c r="S641" s="6">
        <f t="shared" si="127"/>
        <v>0.64145485258774548</v>
      </c>
    </row>
    <row r="642" spans="1:19" x14ac:dyDescent="0.25">
      <c r="A642" s="64">
        <v>41292</v>
      </c>
      <c r="B642" s="14" t="s">
        <v>7</v>
      </c>
      <c r="C642" s="4">
        <v>3</v>
      </c>
      <c r="D642" s="180">
        <v>10.4</v>
      </c>
      <c r="F642" s="180">
        <v>391</v>
      </c>
      <c r="G642" s="4">
        <f t="shared" si="130"/>
        <v>64.961200000000005</v>
      </c>
      <c r="H642" s="6">
        <f t="shared" si="129"/>
        <v>48.028982647346119</v>
      </c>
      <c r="I642" s="21">
        <f t="shared" si="132"/>
        <v>3120.020347550781</v>
      </c>
      <c r="J642" s="34">
        <f t="shared" ref="J642:J705" si="135">((+D642/200)^2)*PI()</f>
        <v>8.4948665353068026E-3</v>
      </c>
      <c r="K642" s="34">
        <f t="shared" si="131"/>
        <v>0.55183672397337236</v>
      </c>
      <c r="L642" s="69">
        <f t="shared" si="128"/>
        <v>38.68598852862943</v>
      </c>
      <c r="M642" s="69">
        <f t="shared" si="133"/>
        <v>2.5130882380060027</v>
      </c>
      <c r="N642" s="69">
        <f t="shared" ref="N642:N705" si="136">1.28*(D642^1.17)</f>
        <v>19.821612268413016</v>
      </c>
      <c r="O642" s="69">
        <f t="shared" si="134"/>
        <v>1.2876357188908316</v>
      </c>
      <c r="P642" s="69">
        <f t="shared" si="124"/>
        <v>3.8007239568968343</v>
      </c>
      <c r="Q642" s="6">
        <f t="shared" si="125"/>
        <v>1.2062823542428813</v>
      </c>
      <c r="R642" s="6">
        <f t="shared" si="126"/>
        <v>0.50217793036742431</v>
      </c>
      <c r="S642" s="6">
        <f t="shared" si="127"/>
        <v>1.7084602846103056</v>
      </c>
    </row>
    <row r="643" spans="1:19" x14ac:dyDescent="0.25">
      <c r="A643" s="64">
        <v>41292</v>
      </c>
      <c r="B643" s="14" t="s">
        <v>7</v>
      </c>
      <c r="C643" s="4">
        <v>3</v>
      </c>
      <c r="D643" s="180">
        <v>6.3</v>
      </c>
      <c r="F643" s="180">
        <v>295</v>
      </c>
      <c r="G643" s="4">
        <f t="shared" si="130"/>
        <v>64.961200000000005</v>
      </c>
      <c r="H643" s="6">
        <f t="shared" si="129"/>
        <v>27.339710067865177</v>
      </c>
      <c r="I643" s="21">
        <f t="shared" si="132"/>
        <v>1776.0203736606034</v>
      </c>
      <c r="J643" s="34">
        <f t="shared" si="135"/>
        <v>3.1172453105244723E-3</v>
      </c>
      <c r="K643" s="34">
        <f t="shared" si="131"/>
        <v>0.20249999606604235</v>
      </c>
      <c r="L643" s="69">
        <f t="shared" si="128"/>
        <v>12.220190463130352</v>
      </c>
      <c r="M643" s="69">
        <f t="shared" si="133"/>
        <v>0.79383823671350351</v>
      </c>
      <c r="N643" s="69">
        <f t="shared" si="136"/>
        <v>11.026518552173203</v>
      </c>
      <c r="O643" s="69">
        <f t="shared" si="134"/>
        <v>0.71629587697143393</v>
      </c>
      <c r="P643" s="69">
        <f t="shared" ref="P643:P706" si="137">+M643+O643</f>
        <v>1.5101341136849373</v>
      </c>
      <c r="Q643" s="6">
        <f t="shared" ref="Q643:Q706" si="138">M643*0.48</f>
        <v>0.38104235362248168</v>
      </c>
      <c r="R643" s="6">
        <f t="shared" ref="R643:R706" si="139">O643*0.39</f>
        <v>0.27935539201885923</v>
      </c>
      <c r="S643" s="6">
        <f t="shared" ref="S643:S706" si="140">Q643+R643</f>
        <v>0.66039774564134091</v>
      </c>
    </row>
    <row r="644" spans="1:19" x14ac:dyDescent="0.25">
      <c r="A644" s="64">
        <v>41292</v>
      </c>
      <c r="B644" s="14" t="s">
        <v>7</v>
      </c>
      <c r="C644" s="4">
        <v>3</v>
      </c>
      <c r="D644" s="180">
        <v>4.5999999999999996</v>
      </c>
      <c r="F644" s="180">
        <v>230</v>
      </c>
      <c r="G644" s="4">
        <f t="shared" si="130"/>
        <v>64.961200000000005</v>
      </c>
      <c r="H644" s="6">
        <f t="shared" si="129"/>
        <v>16.619025137490002</v>
      </c>
      <c r="I644" s="21">
        <f t="shared" si="132"/>
        <v>1079.5918157615156</v>
      </c>
      <c r="J644" s="34">
        <f t="shared" si="135"/>
        <v>1.6619025137490004E-3</v>
      </c>
      <c r="K644" s="34">
        <f t="shared" si="131"/>
        <v>0.10795918157615157</v>
      </c>
      <c r="L644" s="69">
        <f t="shared" si="128"/>
        <v>5.9302678128381849</v>
      </c>
      <c r="M644" s="69">
        <f t="shared" si="133"/>
        <v>0.38523731344334394</v>
      </c>
      <c r="N644" s="69">
        <f t="shared" si="136"/>
        <v>7.6319696161125572</v>
      </c>
      <c r="O644" s="69">
        <f t="shared" si="134"/>
        <v>0.49578190462621108</v>
      </c>
      <c r="P644" s="69">
        <f t="shared" si="137"/>
        <v>0.88101921806955508</v>
      </c>
      <c r="Q644" s="6">
        <f t="shared" si="138"/>
        <v>0.18491391045280509</v>
      </c>
      <c r="R644" s="6">
        <f t="shared" si="139"/>
        <v>0.19335494280422233</v>
      </c>
      <c r="S644" s="6">
        <f t="shared" si="140"/>
        <v>0.37826885325702742</v>
      </c>
    </row>
    <row r="645" spans="1:19" x14ac:dyDescent="0.25">
      <c r="A645" s="64">
        <v>41292</v>
      </c>
      <c r="B645" s="14" t="s">
        <v>7</v>
      </c>
      <c r="C645" s="4">
        <v>3</v>
      </c>
      <c r="D645" s="180">
        <v>6.2</v>
      </c>
      <c r="F645" s="180">
        <v>220</v>
      </c>
      <c r="G645" s="4">
        <f t="shared" si="130"/>
        <v>64.961200000000005</v>
      </c>
      <c r="H645" s="6">
        <f t="shared" si="129"/>
        <v>15.205308443374602</v>
      </c>
      <c r="I645" s="21">
        <f t="shared" si="132"/>
        <v>987.75508285174624</v>
      </c>
      <c r="J645" s="34">
        <f t="shared" si="135"/>
        <v>3.0190705400997908E-3</v>
      </c>
      <c r="K645" s="34">
        <f t="shared" si="131"/>
        <v>0.19612244516953053</v>
      </c>
      <c r="L645" s="69">
        <f t="shared" si="128"/>
        <v>11.778840632041497</v>
      </c>
      <c r="M645" s="69">
        <f t="shared" si="133"/>
        <v>0.76516762206617417</v>
      </c>
      <c r="N645" s="69">
        <f t="shared" si="136"/>
        <v>10.8220178607594</v>
      </c>
      <c r="O645" s="69">
        <f t="shared" si="134"/>
        <v>0.70301126665636371</v>
      </c>
      <c r="P645" s="69">
        <f t="shared" si="137"/>
        <v>1.4681788887225378</v>
      </c>
      <c r="Q645" s="6">
        <f t="shared" si="138"/>
        <v>0.36728045859176361</v>
      </c>
      <c r="R645" s="6">
        <f t="shared" si="139"/>
        <v>0.27417439399598187</v>
      </c>
      <c r="S645" s="6">
        <f t="shared" si="140"/>
        <v>0.64145485258774548</v>
      </c>
    </row>
    <row r="646" spans="1:19" x14ac:dyDescent="0.25">
      <c r="A646" s="64">
        <v>41292</v>
      </c>
      <c r="B646" s="14" t="s">
        <v>7</v>
      </c>
      <c r="C646" s="4">
        <v>3</v>
      </c>
      <c r="D646" s="180">
        <v>6.7</v>
      </c>
      <c r="F646" s="180">
        <v>237</v>
      </c>
      <c r="G646" s="4">
        <f t="shared" si="130"/>
        <v>64.961200000000005</v>
      </c>
      <c r="H646" s="6">
        <f t="shared" si="129"/>
        <v>17.646011775948509</v>
      </c>
      <c r="I646" s="21">
        <f t="shared" si="132"/>
        <v>1146.3061001797464</v>
      </c>
      <c r="J646" s="34">
        <f t="shared" si="135"/>
        <v>3.5256523554911458E-3</v>
      </c>
      <c r="K646" s="34">
        <f t="shared" si="131"/>
        <v>0.22903060779553144</v>
      </c>
      <c r="L646" s="69">
        <f t="shared" si="128"/>
        <v>14.077969600318117</v>
      </c>
      <c r="M646" s="69">
        <f t="shared" si="133"/>
        <v>0.91452179880018525</v>
      </c>
      <c r="N646" s="69">
        <f t="shared" si="136"/>
        <v>11.849976492405487</v>
      </c>
      <c r="O646" s="69">
        <f t="shared" si="134"/>
        <v>0.76978869291845142</v>
      </c>
      <c r="P646" s="69">
        <f t="shared" si="137"/>
        <v>1.6843104917186367</v>
      </c>
      <c r="Q646" s="6">
        <f t="shared" si="138"/>
        <v>0.43897046342408891</v>
      </c>
      <c r="R646" s="6">
        <f t="shared" si="139"/>
        <v>0.30021759023819605</v>
      </c>
      <c r="S646" s="6">
        <f t="shared" si="140"/>
        <v>0.73918805366228502</v>
      </c>
    </row>
    <row r="647" spans="1:19" x14ac:dyDescent="0.25">
      <c r="A647" s="64">
        <v>41292</v>
      </c>
      <c r="B647" s="14" t="s">
        <v>7</v>
      </c>
      <c r="C647" s="4">
        <v>3</v>
      </c>
      <c r="D647" s="180">
        <v>9.8000000000000007</v>
      </c>
      <c r="F647" s="180">
        <v>215</v>
      </c>
      <c r="G647" s="4">
        <f t="shared" si="130"/>
        <v>64.961200000000005</v>
      </c>
      <c r="H647" s="6">
        <f t="shared" si="129"/>
        <v>14.522012041218817</v>
      </c>
      <c r="I647" s="21">
        <f t="shared" si="132"/>
        <v>943.36732861202393</v>
      </c>
      <c r="J647" s="34">
        <f t="shared" si="135"/>
        <v>7.5429639612690945E-3</v>
      </c>
      <c r="K647" s="34">
        <f t="shared" si="131"/>
        <v>0.48999999048079396</v>
      </c>
      <c r="L647" s="69">
        <f t="shared" ref="L647:L710" si="141">0.17758*(D647^2.299)</f>
        <v>33.746038656612889</v>
      </c>
      <c r="M647" s="69">
        <f t="shared" si="133"/>
        <v>2.1921831663799614</v>
      </c>
      <c r="N647" s="69">
        <f t="shared" si="136"/>
        <v>18.49032216838847</v>
      </c>
      <c r="O647" s="69">
        <f t="shared" si="134"/>
        <v>1.2011535164451173</v>
      </c>
      <c r="P647" s="69">
        <f t="shared" si="137"/>
        <v>3.3933366828250788</v>
      </c>
      <c r="Q647" s="6">
        <f t="shared" si="138"/>
        <v>1.0522479198623813</v>
      </c>
      <c r="R647" s="6">
        <f t="shared" si="139"/>
        <v>0.46844987141359573</v>
      </c>
      <c r="S647" s="6">
        <f t="shared" si="140"/>
        <v>1.5206977912759769</v>
      </c>
    </row>
    <row r="648" spans="1:19" x14ac:dyDescent="0.25">
      <c r="A648" s="64">
        <v>41292</v>
      </c>
      <c r="B648" s="14" t="s">
        <v>7</v>
      </c>
      <c r="C648" s="4">
        <v>3</v>
      </c>
      <c r="D648" s="180">
        <v>3.8</v>
      </c>
      <c r="F648" s="180">
        <v>112</v>
      </c>
      <c r="G648" s="4">
        <f t="shared" si="130"/>
        <v>64.961200000000005</v>
      </c>
      <c r="H648" s="6">
        <f t="shared" si="129"/>
        <v>3.9408138246630369</v>
      </c>
      <c r="I648" s="21">
        <f t="shared" si="132"/>
        <v>255.9999950267005</v>
      </c>
      <c r="J648" s="34">
        <f t="shared" si="135"/>
        <v>1.1341149479459152E-3</v>
      </c>
      <c r="K648" s="34">
        <f t="shared" si="131"/>
        <v>7.3673467956504188E-2</v>
      </c>
      <c r="L648" s="69">
        <f t="shared" si="141"/>
        <v>3.8222275656794742</v>
      </c>
      <c r="M648" s="69">
        <f t="shared" si="133"/>
        <v>0.24829648933961748</v>
      </c>
      <c r="N648" s="69">
        <f t="shared" si="136"/>
        <v>6.1031884174464111</v>
      </c>
      <c r="O648" s="69">
        <f t="shared" si="134"/>
        <v>0.39647044342341986</v>
      </c>
      <c r="P648" s="69">
        <f t="shared" si="137"/>
        <v>0.64476693276303731</v>
      </c>
      <c r="Q648" s="6">
        <f t="shared" si="138"/>
        <v>0.11918231488301639</v>
      </c>
      <c r="R648" s="6">
        <f t="shared" si="139"/>
        <v>0.15462347293513376</v>
      </c>
      <c r="S648" s="6">
        <f t="shared" si="140"/>
        <v>0.27380578781815013</v>
      </c>
    </row>
    <row r="649" spans="1:19" x14ac:dyDescent="0.25">
      <c r="A649" s="64">
        <v>41292</v>
      </c>
      <c r="B649" s="14" t="s">
        <v>7</v>
      </c>
      <c r="C649" s="4">
        <v>3</v>
      </c>
      <c r="D649" s="180">
        <v>10.6</v>
      </c>
      <c r="F649" s="180">
        <v>232</v>
      </c>
      <c r="G649" s="4">
        <f t="shared" si="130"/>
        <v>64.961200000000005</v>
      </c>
      <c r="H649" s="6">
        <f t="shared" si="129"/>
        <v>16.909308298681701</v>
      </c>
      <c r="I649" s="21">
        <f t="shared" si="132"/>
        <v>1098.4489582523217</v>
      </c>
      <c r="J649" s="34">
        <f t="shared" si="135"/>
        <v>8.8247337639337283E-3</v>
      </c>
      <c r="K649" s="34">
        <f t="shared" si="131"/>
        <v>0.57326529498565171</v>
      </c>
      <c r="L649" s="69">
        <f t="shared" si="141"/>
        <v>40.417759549842621</v>
      </c>
      <c r="M649" s="69">
        <f t="shared" si="133"/>
        <v>2.6255861616692369</v>
      </c>
      <c r="N649" s="69">
        <f t="shared" si="136"/>
        <v>20.268323715499825</v>
      </c>
      <c r="O649" s="69">
        <f t="shared" si="134"/>
        <v>1.3166546305473272</v>
      </c>
      <c r="P649" s="69">
        <f t="shared" si="137"/>
        <v>3.9422407922165643</v>
      </c>
      <c r="Q649" s="6">
        <f t="shared" si="138"/>
        <v>1.2602813576012337</v>
      </c>
      <c r="R649" s="6">
        <f t="shared" si="139"/>
        <v>0.5134953059134576</v>
      </c>
      <c r="S649" s="6">
        <f t="shared" si="140"/>
        <v>1.7737766635146914</v>
      </c>
    </row>
    <row r="650" spans="1:19" x14ac:dyDescent="0.25">
      <c r="A650" s="64">
        <v>41292</v>
      </c>
      <c r="B650" s="14" t="s">
        <v>7</v>
      </c>
      <c r="C650" s="4">
        <v>3</v>
      </c>
      <c r="D650" s="180">
        <v>8.5</v>
      </c>
      <c r="F650" s="180">
        <v>146</v>
      </c>
      <c r="G650" s="4">
        <f t="shared" si="130"/>
        <v>64.961200000000005</v>
      </c>
      <c r="H650" s="6">
        <f t="shared" si="129"/>
        <v>6.6966189003920018</v>
      </c>
      <c r="I650" s="21">
        <f t="shared" si="132"/>
        <v>435.02039971214492</v>
      </c>
      <c r="J650" s="34">
        <f t="shared" si="135"/>
        <v>5.6745017305465653E-3</v>
      </c>
      <c r="K650" s="34">
        <f t="shared" si="131"/>
        <v>0.36862244181838155</v>
      </c>
      <c r="L650" s="69">
        <f t="shared" si="141"/>
        <v>24.32921867173739</v>
      </c>
      <c r="M650" s="69">
        <f t="shared" si="133"/>
        <v>1.580455239978467</v>
      </c>
      <c r="N650" s="69">
        <f t="shared" si="136"/>
        <v>15.654172411593242</v>
      </c>
      <c r="O650" s="69">
        <f t="shared" si="134"/>
        <v>1.0169138248639911</v>
      </c>
      <c r="P650" s="69">
        <f t="shared" si="137"/>
        <v>2.5973690648424581</v>
      </c>
      <c r="Q650" s="6">
        <f t="shared" si="138"/>
        <v>0.75861851518966417</v>
      </c>
      <c r="R650" s="6">
        <f t="shared" si="139"/>
        <v>0.39659639169695654</v>
      </c>
      <c r="S650" s="6">
        <f t="shared" si="140"/>
        <v>1.1552149068866207</v>
      </c>
    </row>
    <row r="651" spans="1:19" x14ac:dyDescent="0.25">
      <c r="A651" s="64">
        <v>41292</v>
      </c>
      <c r="B651" s="14" t="s">
        <v>7</v>
      </c>
      <c r="C651" s="4">
        <v>3</v>
      </c>
      <c r="D651" s="180">
        <v>3.6</v>
      </c>
      <c r="F651" s="180">
        <v>86</v>
      </c>
      <c r="G651" s="4">
        <f t="shared" si="130"/>
        <v>64.961200000000005</v>
      </c>
      <c r="H651" s="6">
        <f t="shared" si="129"/>
        <v>2.3235219265950109</v>
      </c>
      <c r="I651" s="21">
        <f t="shared" si="132"/>
        <v>150.93877257792383</v>
      </c>
      <c r="J651" s="34">
        <f t="shared" si="135"/>
        <v>1.0178760197630931E-3</v>
      </c>
      <c r="K651" s="34">
        <f t="shared" si="131"/>
        <v>6.6122447695034253E-2</v>
      </c>
      <c r="L651" s="69">
        <f t="shared" si="141"/>
        <v>3.375464158589657</v>
      </c>
      <c r="M651" s="69">
        <f t="shared" si="133"/>
        <v>0.21927420229897446</v>
      </c>
      <c r="N651" s="69">
        <f t="shared" si="136"/>
        <v>5.7290669248255632</v>
      </c>
      <c r="O651" s="69">
        <f t="shared" si="134"/>
        <v>0.37216706231697838</v>
      </c>
      <c r="P651" s="69">
        <f t="shared" si="137"/>
        <v>0.59144126461595281</v>
      </c>
      <c r="Q651" s="6">
        <f t="shared" si="138"/>
        <v>0.10525161710350774</v>
      </c>
      <c r="R651" s="6">
        <f t="shared" si="139"/>
        <v>0.14514515430362157</v>
      </c>
      <c r="S651" s="6">
        <f t="shared" si="140"/>
        <v>0.25039677140712929</v>
      </c>
    </row>
    <row r="652" spans="1:19" x14ac:dyDescent="0.25">
      <c r="A652" s="64">
        <v>41292</v>
      </c>
      <c r="B652" s="14" t="s">
        <v>7</v>
      </c>
      <c r="C652" s="4">
        <v>3</v>
      </c>
      <c r="D652" s="180">
        <v>3.4</v>
      </c>
      <c r="F652" s="180">
        <v>84</v>
      </c>
      <c r="G652" s="4">
        <f t="shared" si="130"/>
        <v>64.961200000000005</v>
      </c>
      <c r="H652" s="6">
        <f t="shared" si="129"/>
        <v>2.2167077763729579</v>
      </c>
      <c r="I652" s="21">
        <f t="shared" si="132"/>
        <v>143.99999720251901</v>
      </c>
      <c r="J652" s="34">
        <f t="shared" si="135"/>
        <v>9.0792027688745035E-4</v>
      </c>
      <c r="K652" s="34">
        <f t="shared" si="131"/>
        <v>5.8979590690941046E-2</v>
      </c>
      <c r="L652" s="69">
        <f t="shared" si="141"/>
        <v>2.9598116954824234</v>
      </c>
      <c r="M652" s="69">
        <f t="shared" si="133"/>
        <v>0.19227291951257283</v>
      </c>
      <c r="N652" s="69">
        <f t="shared" si="136"/>
        <v>5.3584638182360029</v>
      </c>
      <c r="O652" s="69">
        <f t="shared" si="134"/>
        <v>0.34809223978919268</v>
      </c>
      <c r="P652" s="69">
        <f t="shared" si="137"/>
        <v>0.54036515930176554</v>
      </c>
      <c r="Q652" s="6">
        <f t="shared" si="138"/>
        <v>9.229100136603495E-2</v>
      </c>
      <c r="R652" s="6">
        <f t="shared" si="139"/>
        <v>0.13575597351778515</v>
      </c>
      <c r="S652" s="6">
        <f t="shared" si="140"/>
        <v>0.22804697488382009</v>
      </c>
    </row>
    <row r="653" spans="1:19" x14ac:dyDescent="0.25">
      <c r="A653" s="64">
        <v>41292</v>
      </c>
      <c r="B653" s="14" t="s">
        <v>7</v>
      </c>
      <c r="C653" s="4">
        <v>3</v>
      </c>
      <c r="D653" s="180">
        <v>4</v>
      </c>
      <c r="F653" s="180">
        <v>78</v>
      </c>
      <c r="G653" s="4">
        <f t="shared" si="130"/>
        <v>64.961200000000005</v>
      </c>
      <c r="H653" s="6">
        <f t="shared" si="129"/>
        <v>1.9113449704440304</v>
      </c>
      <c r="I653" s="21">
        <f t="shared" si="132"/>
        <v>124.16326289400875</v>
      </c>
      <c r="J653" s="34">
        <f t="shared" si="135"/>
        <v>1.2566370614359172E-3</v>
      </c>
      <c r="K653" s="34">
        <f t="shared" si="131"/>
        <v>8.1632651475350912E-2</v>
      </c>
      <c r="L653" s="69">
        <f t="shared" si="141"/>
        <v>4.3006091215286046</v>
      </c>
      <c r="M653" s="69">
        <f t="shared" si="133"/>
        <v>0.27937272926544404</v>
      </c>
      <c r="N653" s="69">
        <f t="shared" si="136"/>
        <v>6.4806737611278331</v>
      </c>
      <c r="O653" s="69">
        <f t="shared" si="134"/>
        <v>0.42099234433137744</v>
      </c>
      <c r="P653" s="69">
        <f t="shared" si="137"/>
        <v>0.70036507359682143</v>
      </c>
      <c r="Q653" s="6">
        <f t="shared" si="138"/>
        <v>0.13409891004741314</v>
      </c>
      <c r="R653" s="6">
        <f t="shared" si="139"/>
        <v>0.16418701428923721</v>
      </c>
      <c r="S653" s="6">
        <f t="shared" si="140"/>
        <v>0.29828592433665035</v>
      </c>
    </row>
    <row r="654" spans="1:19" x14ac:dyDescent="0.25">
      <c r="A654" s="64">
        <v>41292</v>
      </c>
      <c r="B654" s="14" t="s">
        <v>7</v>
      </c>
      <c r="C654" s="4">
        <v>4</v>
      </c>
      <c r="D654" s="180">
        <v>0.8</v>
      </c>
      <c r="F654" s="180">
        <v>26</v>
      </c>
      <c r="G654" s="4">
        <f t="shared" si="130"/>
        <v>795.77470000000005</v>
      </c>
      <c r="H654" s="6">
        <f t="shared" si="129"/>
        <v>0.21237166338267005</v>
      </c>
      <c r="I654" s="21">
        <f t="shared" si="132"/>
        <v>168.99999671684526</v>
      </c>
      <c r="J654" s="34">
        <f t="shared" si="135"/>
        <v>5.0265482457436686E-5</v>
      </c>
      <c r="K654" s="34">
        <f t="shared" si="131"/>
        <v>3.9999999222921946E-2</v>
      </c>
      <c r="L654" s="69">
        <f t="shared" si="141"/>
        <v>0.10631582943822253</v>
      </c>
      <c r="M654" s="69">
        <f t="shared" si="133"/>
        <v>8.460344727645272E-2</v>
      </c>
      <c r="N654" s="69">
        <f t="shared" si="136"/>
        <v>0.98588271958712526</v>
      </c>
      <c r="O654" s="69">
        <f t="shared" si="134"/>
        <v>0.78454052541462871</v>
      </c>
      <c r="P654" s="69">
        <f t="shared" si="137"/>
        <v>0.86914397269108146</v>
      </c>
      <c r="Q654" s="6">
        <f t="shared" si="138"/>
        <v>4.0609654692697304E-2</v>
      </c>
      <c r="R654" s="6">
        <f t="shared" si="139"/>
        <v>0.3059708049117052</v>
      </c>
      <c r="S654" s="6">
        <f t="shared" si="140"/>
        <v>0.34658045960440248</v>
      </c>
    </row>
    <row r="655" spans="1:19" x14ac:dyDescent="0.25">
      <c r="A655" s="64">
        <v>41292</v>
      </c>
      <c r="B655" s="14" t="s">
        <v>7</v>
      </c>
      <c r="C655" s="4">
        <v>4</v>
      </c>
      <c r="D655" s="180">
        <v>0.4</v>
      </c>
      <c r="F655" s="180">
        <v>27</v>
      </c>
      <c r="G655" s="4">
        <f t="shared" si="130"/>
        <v>795.77470000000005</v>
      </c>
      <c r="H655" s="6">
        <f t="shared" si="129"/>
        <v>0.22902210444669593</v>
      </c>
      <c r="I655" s="21">
        <f t="shared" si="132"/>
        <v>182.24999645943814</v>
      </c>
      <c r="J655" s="34">
        <f t="shared" si="135"/>
        <v>1.2566370614359172E-5</v>
      </c>
      <c r="K655" s="34">
        <f t="shared" si="131"/>
        <v>9.9999998057304865E-3</v>
      </c>
      <c r="L655" s="69">
        <f t="shared" si="141"/>
        <v>2.1603791226322788E-2</v>
      </c>
      <c r="M655" s="69">
        <f t="shared" si="133"/>
        <v>1.7191750481989652E-2</v>
      </c>
      <c r="N655" s="69">
        <f t="shared" si="136"/>
        <v>0.43814731989680517</v>
      </c>
      <c r="O655" s="69">
        <f t="shared" si="134"/>
        <v>0.34866655204668418</v>
      </c>
      <c r="P655" s="69">
        <f t="shared" si="137"/>
        <v>0.36585830252867385</v>
      </c>
      <c r="Q655" s="6">
        <f t="shared" si="138"/>
        <v>8.2520402313550328E-3</v>
      </c>
      <c r="R655" s="6">
        <f t="shared" si="139"/>
        <v>0.13597995529820683</v>
      </c>
      <c r="S655" s="6">
        <f t="shared" si="140"/>
        <v>0.14423199552956187</v>
      </c>
    </row>
    <row r="656" spans="1:19" x14ac:dyDescent="0.25">
      <c r="A656" s="64">
        <v>41292</v>
      </c>
      <c r="B656" s="14" t="s">
        <v>7</v>
      </c>
      <c r="C656" s="4">
        <v>4</v>
      </c>
      <c r="D656" s="180">
        <v>3.1</v>
      </c>
      <c r="F656" s="180">
        <v>61</v>
      </c>
      <c r="G656" s="4">
        <f t="shared" si="130"/>
        <v>64.961200000000005</v>
      </c>
      <c r="H656" s="6">
        <f t="shared" si="129"/>
        <v>1.168986626400762</v>
      </c>
      <c r="I656" s="21">
        <f t="shared" si="132"/>
        <v>75.938774034945183</v>
      </c>
      <c r="J656" s="34">
        <f t="shared" si="135"/>
        <v>7.5476763502494771E-4</v>
      </c>
      <c r="K656" s="34">
        <f t="shared" si="131"/>
        <v>4.9030611292382634E-2</v>
      </c>
      <c r="L656" s="69">
        <f t="shared" si="141"/>
        <v>2.3935063597525432</v>
      </c>
      <c r="M656" s="69">
        <f t="shared" si="133"/>
        <v>0.15548504533715693</v>
      </c>
      <c r="N656" s="69">
        <f t="shared" si="136"/>
        <v>4.8095356854949474</v>
      </c>
      <c r="O656" s="69">
        <f t="shared" si="134"/>
        <v>0.31243320957257442</v>
      </c>
      <c r="P656" s="69">
        <f t="shared" si="137"/>
        <v>0.46791825490973138</v>
      </c>
      <c r="Q656" s="6">
        <f t="shared" si="138"/>
        <v>7.4632821761835319E-2</v>
      </c>
      <c r="R656" s="6">
        <f t="shared" si="139"/>
        <v>0.12184895173330403</v>
      </c>
      <c r="S656" s="6">
        <f t="shared" si="140"/>
        <v>0.19648177349513934</v>
      </c>
    </row>
    <row r="657" spans="1:19" x14ac:dyDescent="0.25">
      <c r="A657" s="64">
        <v>41292</v>
      </c>
      <c r="B657" s="14" t="s">
        <v>7</v>
      </c>
      <c r="C657" s="4">
        <v>4</v>
      </c>
      <c r="D657" s="180">
        <v>2</v>
      </c>
      <c r="F657" s="180">
        <v>80</v>
      </c>
      <c r="G657" s="4">
        <f t="shared" si="130"/>
        <v>795.77470000000005</v>
      </c>
      <c r="H657" s="6">
        <f t="shared" ref="H657:H720" si="142">((+F657/100)^2)*PI()</f>
        <v>2.0106192982974678</v>
      </c>
      <c r="I657" s="21">
        <f t="shared" si="132"/>
        <v>1599.9999689168781</v>
      </c>
      <c r="J657" s="34">
        <f t="shared" si="135"/>
        <v>3.1415926535897931E-4</v>
      </c>
      <c r="K657" s="34">
        <f t="shared" si="131"/>
        <v>0.24999999514326215</v>
      </c>
      <c r="L657" s="69">
        <f t="shared" si="141"/>
        <v>0.87390054800363282</v>
      </c>
      <c r="M657" s="69">
        <f t="shared" si="133"/>
        <v>0.69542794641742656</v>
      </c>
      <c r="N657" s="69">
        <f t="shared" si="136"/>
        <v>2.880149720803352</v>
      </c>
      <c r="O657" s="69">
        <f t="shared" si="134"/>
        <v>2.2919502800273714</v>
      </c>
      <c r="P657" s="69">
        <f t="shared" si="137"/>
        <v>2.9873782264447981</v>
      </c>
      <c r="Q657" s="6">
        <f t="shared" si="138"/>
        <v>0.33380541428036475</v>
      </c>
      <c r="R657" s="6">
        <f t="shared" si="139"/>
        <v>0.89386060921067489</v>
      </c>
      <c r="S657" s="6">
        <f t="shared" si="140"/>
        <v>1.2276660234910397</v>
      </c>
    </row>
    <row r="658" spans="1:19" x14ac:dyDescent="0.25">
      <c r="A658" s="64">
        <v>41292</v>
      </c>
      <c r="B658" s="14" t="s">
        <v>7</v>
      </c>
      <c r="C658" s="4">
        <v>4</v>
      </c>
      <c r="D658" s="180">
        <v>0.5</v>
      </c>
      <c r="F658" s="180">
        <v>45</v>
      </c>
      <c r="G658" s="4">
        <f t="shared" si="130"/>
        <v>795.77470000000005</v>
      </c>
      <c r="H658" s="6">
        <f t="shared" si="142"/>
        <v>0.63617251235193317</v>
      </c>
      <c r="I658" s="21">
        <f t="shared" si="132"/>
        <v>506.24999016510594</v>
      </c>
      <c r="J658" s="34">
        <f t="shared" si="135"/>
        <v>1.9634954084936207E-5</v>
      </c>
      <c r="K658" s="34">
        <f t="shared" si="131"/>
        <v>1.5624999696453885E-2</v>
      </c>
      <c r="L658" s="69">
        <f t="shared" si="141"/>
        <v>3.6084948650093887E-2</v>
      </c>
      <c r="M658" s="69">
        <f t="shared" si="133"/>
        <v>2.8715489186543871E-2</v>
      </c>
      <c r="N658" s="69">
        <f t="shared" si="136"/>
        <v>0.56885931594660488</v>
      </c>
      <c r="O658" s="69">
        <f t="shared" si="134"/>
        <v>0.45268385148961476</v>
      </c>
      <c r="P658" s="69">
        <f t="shared" si="137"/>
        <v>0.48139934067615864</v>
      </c>
      <c r="Q658" s="6">
        <f t="shared" si="138"/>
        <v>1.3783434809541058E-2</v>
      </c>
      <c r="R658" s="6">
        <f t="shared" si="139"/>
        <v>0.17654670208094977</v>
      </c>
      <c r="S658" s="6">
        <f t="shared" si="140"/>
        <v>0.19033013689049083</v>
      </c>
    </row>
    <row r="659" spans="1:19" x14ac:dyDescent="0.25">
      <c r="A659" s="64">
        <v>41292</v>
      </c>
      <c r="B659" s="14" t="s">
        <v>7</v>
      </c>
      <c r="C659" s="4">
        <v>4</v>
      </c>
      <c r="D659" s="180">
        <v>0.4</v>
      </c>
      <c r="F659" s="180">
        <v>31</v>
      </c>
      <c r="G659" s="4">
        <f t="shared" ref="G659:G722" si="143">IF(D659&lt;3,795.7747,64.9612)</f>
        <v>795.77470000000005</v>
      </c>
      <c r="H659" s="6">
        <f t="shared" si="142"/>
        <v>0.30190705400997914</v>
      </c>
      <c r="I659" s="21">
        <f t="shared" si="132"/>
        <v>240.24999533267496</v>
      </c>
      <c r="J659" s="34">
        <f t="shared" si="135"/>
        <v>1.2566370614359172E-5</v>
      </c>
      <c r="K659" s="34">
        <f t="shared" ref="K659:K722" si="144">IF(D659&lt;3,795.7747*J659,64.9612*J659)</f>
        <v>9.9999998057304865E-3</v>
      </c>
      <c r="L659" s="69">
        <f t="shared" si="141"/>
        <v>2.1603791226322788E-2</v>
      </c>
      <c r="M659" s="69">
        <f t="shared" si="133"/>
        <v>1.7191750481989652E-2</v>
      </c>
      <c r="N659" s="69">
        <f t="shared" si="136"/>
        <v>0.43814731989680517</v>
      </c>
      <c r="O659" s="69">
        <f t="shared" si="134"/>
        <v>0.34866655204668418</v>
      </c>
      <c r="P659" s="69">
        <f t="shared" si="137"/>
        <v>0.36585830252867385</v>
      </c>
      <c r="Q659" s="6">
        <f t="shared" si="138"/>
        <v>8.2520402313550328E-3</v>
      </c>
      <c r="R659" s="6">
        <f t="shared" si="139"/>
        <v>0.13597995529820683</v>
      </c>
      <c r="S659" s="6">
        <f t="shared" si="140"/>
        <v>0.14423199552956187</v>
      </c>
    </row>
    <row r="660" spans="1:19" x14ac:dyDescent="0.25">
      <c r="A660" s="64">
        <v>41292</v>
      </c>
      <c r="B660" s="14" t="s">
        <v>7</v>
      </c>
      <c r="C660" s="4">
        <v>4</v>
      </c>
      <c r="D660" s="180">
        <v>0.2</v>
      </c>
      <c r="F660" s="180">
        <v>35</v>
      </c>
      <c r="G660" s="4">
        <f t="shared" si="143"/>
        <v>795.77470000000005</v>
      </c>
      <c r="H660" s="6">
        <f t="shared" si="142"/>
        <v>0.38484510006474959</v>
      </c>
      <c r="I660" s="21">
        <f t="shared" si="132"/>
        <v>306.24999405049613</v>
      </c>
      <c r="J660" s="34">
        <f t="shared" si="135"/>
        <v>3.1415926535897929E-6</v>
      </c>
      <c r="K660" s="34">
        <f t="shared" si="144"/>
        <v>2.4999999514326216E-3</v>
      </c>
      <c r="L660" s="69">
        <f t="shared" si="141"/>
        <v>4.3899746426917822E-3</v>
      </c>
      <c r="M660" s="69">
        <f t="shared" si="133"/>
        <v>3.4934307542956607E-3</v>
      </c>
      <c r="N660" s="69">
        <f t="shared" si="136"/>
        <v>0.19472201928151164</v>
      </c>
      <c r="O660" s="69">
        <f t="shared" si="134"/>
        <v>0.15495485647713914</v>
      </c>
      <c r="P660" s="69">
        <f t="shared" si="137"/>
        <v>0.15844828723143481</v>
      </c>
      <c r="Q660" s="6">
        <f t="shared" si="138"/>
        <v>1.6768467620619171E-3</v>
      </c>
      <c r="R660" s="6">
        <f t="shared" si="139"/>
        <v>6.0432394026084267E-2</v>
      </c>
      <c r="S660" s="6">
        <f t="shared" si="140"/>
        <v>6.2109240788146183E-2</v>
      </c>
    </row>
    <row r="661" spans="1:19" x14ac:dyDescent="0.25">
      <c r="A661" s="64">
        <v>41292</v>
      </c>
      <c r="B661" s="14" t="s">
        <v>7</v>
      </c>
      <c r="C661" s="4">
        <v>4</v>
      </c>
      <c r="D661" s="180">
        <v>2.1</v>
      </c>
      <c r="F661" s="180">
        <v>82</v>
      </c>
      <c r="G661" s="4">
        <f t="shared" si="143"/>
        <v>795.77470000000005</v>
      </c>
      <c r="H661" s="6">
        <f t="shared" si="142"/>
        <v>2.1124069002737764</v>
      </c>
      <c r="I661" s="21">
        <f t="shared" si="132"/>
        <v>1680.9999673432944</v>
      </c>
      <c r="J661" s="34">
        <f t="shared" si="135"/>
        <v>3.4636059005827474E-4</v>
      </c>
      <c r="K661" s="34">
        <f t="shared" si="144"/>
        <v>0.2756249946454466</v>
      </c>
      <c r="L661" s="69">
        <f t="shared" si="141"/>
        <v>0.97763380474082628</v>
      </c>
      <c r="M661" s="69">
        <f t="shared" si="133"/>
        <v>0.77797624767748974</v>
      </c>
      <c r="N661" s="69">
        <f t="shared" si="136"/>
        <v>3.049344871338687</v>
      </c>
      <c r="O661" s="69">
        <f t="shared" si="134"/>
        <v>2.4265915001860825</v>
      </c>
      <c r="P661" s="69">
        <f t="shared" si="137"/>
        <v>3.2045677478635723</v>
      </c>
      <c r="Q661" s="6">
        <f t="shared" si="138"/>
        <v>0.37342859888519508</v>
      </c>
      <c r="R661" s="6">
        <f t="shared" si="139"/>
        <v>0.94637068507257216</v>
      </c>
      <c r="S661" s="6">
        <f t="shared" si="140"/>
        <v>1.3197992839577672</v>
      </c>
    </row>
    <row r="662" spans="1:19" x14ac:dyDescent="0.25">
      <c r="A662" s="64">
        <v>41292</v>
      </c>
      <c r="B662" s="14" t="s">
        <v>7</v>
      </c>
      <c r="C662" s="4">
        <v>4</v>
      </c>
      <c r="D662" s="180">
        <v>0.5</v>
      </c>
      <c r="F662" s="180">
        <v>53</v>
      </c>
      <c r="G662" s="4">
        <f t="shared" si="143"/>
        <v>795.77470000000005</v>
      </c>
      <c r="H662" s="6">
        <f t="shared" si="142"/>
        <v>0.88247337639337298</v>
      </c>
      <c r="I662" s="21">
        <f t="shared" si="132"/>
        <v>702.2499863574235</v>
      </c>
      <c r="J662" s="34">
        <f t="shared" si="135"/>
        <v>1.9634954084936207E-5</v>
      </c>
      <c r="K662" s="34">
        <f t="shared" si="144"/>
        <v>1.5624999696453885E-2</v>
      </c>
      <c r="L662" s="69">
        <f t="shared" si="141"/>
        <v>3.6084948650093887E-2</v>
      </c>
      <c r="M662" s="69">
        <f t="shared" si="133"/>
        <v>2.8715489186543871E-2</v>
      </c>
      <c r="N662" s="69">
        <f t="shared" si="136"/>
        <v>0.56885931594660488</v>
      </c>
      <c r="O662" s="69">
        <f t="shared" si="134"/>
        <v>0.45268385148961476</v>
      </c>
      <c r="P662" s="69">
        <f t="shared" si="137"/>
        <v>0.48139934067615864</v>
      </c>
      <c r="Q662" s="6">
        <f t="shared" si="138"/>
        <v>1.3783434809541058E-2</v>
      </c>
      <c r="R662" s="6">
        <f t="shared" si="139"/>
        <v>0.17654670208094977</v>
      </c>
      <c r="S662" s="6">
        <f t="shared" si="140"/>
        <v>0.19033013689049083</v>
      </c>
    </row>
    <row r="663" spans="1:19" x14ac:dyDescent="0.25">
      <c r="A663" s="64">
        <v>41292</v>
      </c>
      <c r="B663" s="14" t="s">
        <v>7</v>
      </c>
      <c r="C663" s="4">
        <v>4</v>
      </c>
      <c r="D663" s="180">
        <v>6.6</v>
      </c>
      <c r="F663" s="180">
        <v>119</v>
      </c>
      <c r="G663" s="4">
        <f t="shared" si="143"/>
        <v>64.961200000000005</v>
      </c>
      <c r="H663" s="6">
        <f t="shared" si="142"/>
        <v>4.4488093567485061</v>
      </c>
      <c r="I663" s="21">
        <f t="shared" si="132"/>
        <v>288.9999943856111</v>
      </c>
      <c r="J663" s="34">
        <f t="shared" si="135"/>
        <v>3.4211943997592849E-3</v>
      </c>
      <c r="K663" s="34">
        <f t="shared" si="144"/>
        <v>0.22224489364164288</v>
      </c>
      <c r="L663" s="69">
        <f t="shared" si="141"/>
        <v>13.599581983298828</v>
      </c>
      <c r="M663" s="69">
        <f t="shared" si="133"/>
        <v>0.88344516513347182</v>
      </c>
      <c r="N663" s="69">
        <f t="shared" si="136"/>
        <v>11.643307684830535</v>
      </c>
      <c r="O663" s="69">
        <f t="shared" si="134"/>
        <v>0.75636323917581338</v>
      </c>
      <c r="P663" s="69">
        <f t="shared" si="137"/>
        <v>1.6398084043092851</v>
      </c>
      <c r="Q663" s="6">
        <f t="shared" si="138"/>
        <v>0.42405367926406645</v>
      </c>
      <c r="R663" s="6">
        <f t="shared" si="139"/>
        <v>0.29498166327856723</v>
      </c>
      <c r="S663" s="6">
        <f t="shared" si="140"/>
        <v>0.71903534254263368</v>
      </c>
    </row>
    <row r="664" spans="1:19" x14ac:dyDescent="0.25">
      <c r="A664" s="64">
        <v>41292</v>
      </c>
      <c r="B664" s="14" t="s">
        <v>7</v>
      </c>
      <c r="C664" s="4">
        <v>4</v>
      </c>
      <c r="D664" s="180">
        <v>7.5</v>
      </c>
      <c r="F664" s="180">
        <v>163</v>
      </c>
      <c r="G664" s="4">
        <f t="shared" si="143"/>
        <v>64.961200000000005</v>
      </c>
      <c r="H664" s="6">
        <f t="shared" si="142"/>
        <v>8.3468975213227203</v>
      </c>
      <c r="I664" s="21">
        <f t="shared" si="132"/>
        <v>542.22447926214954</v>
      </c>
      <c r="J664" s="34">
        <f t="shared" si="135"/>
        <v>4.4178646691106467E-3</v>
      </c>
      <c r="K664" s="34">
        <f t="shared" si="144"/>
        <v>0.28698979034303057</v>
      </c>
      <c r="L664" s="69">
        <f t="shared" si="141"/>
        <v>18.245673379916788</v>
      </c>
      <c r="M664" s="69">
        <f t="shared" si="133"/>
        <v>1.1852608375674507</v>
      </c>
      <c r="N664" s="69">
        <f t="shared" si="136"/>
        <v>13.521710947318155</v>
      </c>
      <c r="O664" s="69">
        <f t="shared" si="134"/>
        <v>0.87838656919092417</v>
      </c>
      <c r="P664" s="69">
        <f t="shared" si="137"/>
        <v>2.063647406758375</v>
      </c>
      <c r="Q664" s="6">
        <f t="shared" si="138"/>
        <v>0.56892520203237629</v>
      </c>
      <c r="R664" s="6">
        <f t="shared" si="139"/>
        <v>0.34257076198446046</v>
      </c>
      <c r="S664" s="6">
        <f t="shared" si="140"/>
        <v>0.91149596401683675</v>
      </c>
    </row>
    <row r="665" spans="1:19" x14ac:dyDescent="0.25">
      <c r="A665" s="64">
        <v>41292</v>
      </c>
      <c r="B665" s="14" t="s">
        <v>7</v>
      </c>
      <c r="C665" s="4">
        <v>4</v>
      </c>
      <c r="D665" s="180">
        <v>5.6</v>
      </c>
      <c r="F665" s="180">
        <v>81</v>
      </c>
      <c r="G665" s="4">
        <f t="shared" si="143"/>
        <v>64.961200000000005</v>
      </c>
      <c r="H665" s="6">
        <f t="shared" si="142"/>
        <v>2.0611989400202635</v>
      </c>
      <c r="I665" s="21">
        <f t="shared" si="132"/>
        <v>133.89795658244435</v>
      </c>
      <c r="J665" s="34">
        <f t="shared" si="135"/>
        <v>2.4630086404143973E-3</v>
      </c>
      <c r="K665" s="34">
        <f t="shared" si="144"/>
        <v>0.15999999689168776</v>
      </c>
      <c r="L665" s="69">
        <f t="shared" si="141"/>
        <v>9.3213394933125091</v>
      </c>
      <c r="M665" s="69">
        <f t="shared" si="133"/>
        <v>0.60552539909297265</v>
      </c>
      <c r="N665" s="69">
        <f t="shared" si="136"/>
        <v>9.6070480145707613</v>
      </c>
      <c r="O665" s="69">
        <f t="shared" si="134"/>
        <v>0.62408536748413423</v>
      </c>
      <c r="P665" s="69">
        <f t="shared" si="137"/>
        <v>1.2296107665771068</v>
      </c>
      <c r="Q665" s="6">
        <f t="shared" si="138"/>
        <v>0.29065219156462685</v>
      </c>
      <c r="R665" s="6">
        <f t="shared" si="139"/>
        <v>0.24339329331881235</v>
      </c>
      <c r="S665" s="6">
        <f t="shared" si="140"/>
        <v>0.53404548488343917</v>
      </c>
    </row>
    <row r="666" spans="1:19" x14ac:dyDescent="0.25">
      <c r="A666" s="64">
        <v>41292</v>
      </c>
      <c r="B666" s="14" t="s">
        <v>7</v>
      </c>
      <c r="C666" s="4">
        <v>4</v>
      </c>
      <c r="D666" s="180">
        <v>4.5</v>
      </c>
      <c r="F666" s="180">
        <v>147</v>
      </c>
      <c r="G666" s="4">
        <f t="shared" si="143"/>
        <v>64.961200000000005</v>
      </c>
      <c r="H666" s="6">
        <f t="shared" si="142"/>
        <v>6.7886675651421831</v>
      </c>
      <c r="I666" s="21">
        <f t="shared" si="132"/>
        <v>440.99999143271441</v>
      </c>
      <c r="J666" s="34">
        <f t="shared" si="135"/>
        <v>1.5904312808798326E-3</v>
      </c>
      <c r="K666" s="34">
        <f t="shared" si="144"/>
        <v>0.10331632452349099</v>
      </c>
      <c r="L666" s="69">
        <f t="shared" si="141"/>
        <v>5.6380590590289899</v>
      </c>
      <c r="M666" s="69">
        <f t="shared" si="133"/>
        <v>0.36625508214539404</v>
      </c>
      <c r="N666" s="69">
        <f t="shared" si="136"/>
        <v>7.4382130025037601</v>
      </c>
      <c r="O666" s="69">
        <f t="shared" si="134"/>
        <v>0.4831952424982473</v>
      </c>
      <c r="P666" s="69">
        <f t="shared" si="137"/>
        <v>0.84945032464364134</v>
      </c>
      <c r="Q666" s="6">
        <f t="shared" si="138"/>
        <v>0.17580243942978913</v>
      </c>
      <c r="R666" s="6">
        <f t="shared" si="139"/>
        <v>0.18844614457431647</v>
      </c>
      <c r="S666" s="6">
        <f t="shared" si="140"/>
        <v>0.36424858400410559</v>
      </c>
    </row>
    <row r="667" spans="1:19" x14ac:dyDescent="0.25">
      <c r="A667" s="64">
        <v>41292</v>
      </c>
      <c r="B667" s="14" t="s">
        <v>7</v>
      </c>
      <c r="C667" s="4">
        <v>4</v>
      </c>
      <c r="D667" s="180">
        <v>5</v>
      </c>
      <c r="F667" s="180">
        <v>98</v>
      </c>
      <c r="G667" s="4">
        <f t="shared" si="143"/>
        <v>64.961200000000005</v>
      </c>
      <c r="H667" s="6">
        <f t="shared" si="142"/>
        <v>3.017185584507637</v>
      </c>
      <c r="I667" s="21">
        <f t="shared" si="132"/>
        <v>195.99999619231752</v>
      </c>
      <c r="J667" s="34">
        <f t="shared" si="135"/>
        <v>1.9634954084936209E-3</v>
      </c>
      <c r="K667" s="34">
        <f t="shared" si="144"/>
        <v>0.12755101793023582</v>
      </c>
      <c r="L667" s="69">
        <f t="shared" si="141"/>
        <v>7.1833345216463531</v>
      </c>
      <c r="M667" s="69">
        <f t="shared" si="133"/>
        <v>0.46663803052757313</v>
      </c>
      <c r="N667" s="69">
        <f t="shared" si="136"/>
        <v>8.4140458590425169</v>
      </c>
      <c r="O667" s="69">
        <f t="shared" si="134"/>
        <v>0.54658651585843276</v>
      </c>
      <c r="P667" s="69">
        <f t="shared" si="137"/>
        <v>1.0132245463860059</v>
      </c>
      <c r="Q667" s="6">
        <f t="shared" si="138"/>
        <v>0.2239862546532351</v>
      </c>
      <c r="R667" s="6">
        <f t="shared" si="139"/>
        <v>0.21316874118478879</v>
      </c>
      <c r="S667" s="6">
        <f t="shared" si="140"/>
        <v>0.43715499583802386</v>
      </c>
    </row>
    <row r="668" spans="1:19" x14ac:dyDescent="0.25">
      <c r="A668" s="64">
        <v>41292</v>
      </c>
      <c r="B668" s="14" t="s">
        <v>7</v>
      </c>
      <c r="C668" s="4">
        <v>4</v>
      </c>
      <c r="D668" s="180">
        <v>8</v>
      </c>
      <c r="F668" s="180">
        <v>255</v>
      </c>
      <c r="G668" s="4">
        <f t="shared" si="143"/>
        <v>64.961200000000005</v>
      </c>
      <c r="H668" s="6">
        <f t="shared" si="142"/>
        <v>20.428206229967628</v>
      </c>
      <c r="I668" s="21">
        <f t="shared" si="132"/>
        <v>1327.0407905461732</v>
      </c>
      <c r="J668" s="34">
        <f t="shared" si="135"/>
        <v>5.0265482457436689E-3</v>
      </c>
      <c r="K668" s="34">
        <f t="shared" si="144"/>
        <v>0.32653060590140365</v>
      </c>
      <c r="L668" s="69">
        <f t="shared" si="141"/>
        <v>21.164008717497858</v>
      </c>
      <c r="M668" s="69">
        <f t="shared" si="133"/>
        <v>1.374839403099122</v>
      </c>
      <c r="N668" s="69">
        <f t="shared" si="136"/>
        <v>14.58227400291401</v>
      </c>
      <c r="O668" s="69">
        <f t="shared" si="134"/>
        <v>0.94728201795809763</v>
      </c>
      <c r="P668" s="69">
        <f t="shared" si="137"/>
        <v>2.3221214210572194</v>
      </c>
      <c r="Q668" s="6">
        <f t="shared" si="138"/>
        <v>0.65992291348757859</v>
      </c>
      <c r="R668" s="6">
        <f t="shared" si="139"/>
        <v>0.3694399870036581</v>
      </c>
      <c r="S668" s="6">
        <f t="shared" si="140"/>
        <v>1.0293629004912366</v>
      </c>
    </row>
    <row r="669" spans="1:19" x14ac:dyDescent="0.25">
      <c r="A669" s="64">
        <v>41292</v>
      </c>
      <c r="B669" s="14" t="s">
        <v>7</v>
      </c>
      <c r="C669" s="4">
        <v>4</v>
      </c>
      <c r="D669" s="180">
        <v>6.5</v>
      </c>
      <c r="F669" s="180">
        <v>93</v>
      </c>
      <c r="G669" s="4">
        <f t="shared" si="143"/>
        <v>64.961200000000005</v>
      </c>
      <c r="H669" s="6">
        <f t="shared" si="142"/>
        <v>2.7171634860898126</v>
      </c>
      <c r="I669" s="21">
        <f t="shared" si="132"/>
        <v>176.51020065257754</v>
      </c>
      <c r="J669" s="34">
        <f t="shared" si="135"/>
        <v>3.3183072403542195E-3</v>
      </c>
      <c r="K669" s="34">
        <f t="shared" si="144"/>
        <v>0.21556122030209854</v>
      </c>
      <c r="L669" s="69">
        <f t="shared" si="141"/>
        <v>13.130517975640537</v>
      </c>
      <c r="M669" s="69">
        <f t="shared" si="133"/>
        <v>0.85297420431918014</v>
      </c>
      <c r="N669" s="69">
        <f t="shared" si="136"/>
        <v>11.437170539605743</v>
      </c>
      <c r="O669" s="69">
        <f t="shared" si="134"/>
        <v>0.74297232285743664</v>
      </c>
      <c r="P669" s="69">
        <f t="shared" si="137"/>
        <v>1.5959465271766167</v>
      </c>
      <c r="Q669" s="6">
        <f t="shared" si="138"/>
        <v>0.40942761807320643</v>
      </c>
      <c r="R669" s="6">
        <f t="shared" si="139"/>
        <v>0.2897592059144003</v>
      </c>
      <c r="S669" s="6">
        <f t="shared" si="140"/>
        <v>0.69918682398760668</v>
      </c>
    </row>
    <row r="670" spans="1:19" x14ac:dyDescent="0.25">
      <c r="A670" s="64">
        <v>41292</v>
      </c>
      <c r="B670" s="14" t="s">
        <v>7</v>
      </c>
      <c r="C670" s="4">
        <v>4</v>
      </c>
      <c r="D670" s="180">
        <v>3.5</v>
      </c>
      <c r="F670" s="180">
        <v>79</v>
      </c>
      <c r="G670" s="4">
        <f t="shared" si="143"/>
        <v>64.961200000000005</v>
      </c>
      <c r="H670" s="6">
        <f t="shared" si="142"/>
        <v>1.9606679751053901</v>
      </c>
      <c r="I670" s="21">
        <f t="shared" si="132"/>
        <v>127.36734446441628</v>
      </c>
      <c r="J670" s="34">
        <f t="shared" si="135"/>
        <v>9.6211275016187424E-4</v>
      </c>
      <c r="K670" s="34">
        <f t="shared" si="144"/>
        <v>6.2499998785815553E-2</v>
      </c>
      <c r="L670" s="69">
        <f t="shared" si="141"/>
        <v>3.1637815247608514</v>
      </c>
      <c r="M670" s="69">
        <f t="shared" si="133"/>
        <v>0.20552304438629462</v>
      </c>
      <c r="N670" s="69">
        <f t="shared" si="136"/>
        <v>5.5433152983182508</v>
      </c>
      <c r="O670" s="69">
        <f t="shared" si="134"/>
        <v>0.3601004137571116</v>
      </c>
      <c r="P670" s="69">
        <f t="shared" si="137"/>
        <v>0.5656234581434062</v>
      </c>
      <c r="Q670" s="6">
        <f t="shared" si="138"/>
        <v>9.8651061305421409E-2</v>
      </c>
      <c r="R670" s="6">
        <f t="shared" si="139"/>
        <v>0.14043916136527354</v>
      </c>
      <c r="S670" s="6">
        <f t="shared" si="140"/>
        <v>0.23909022267069496</v>
      </c>
    </row>
    <row r="671" spans="1:19" x14ac:dyDescent="0.25">
      <c r="A671" s="64">
        <v>41292</v>
      </c>
      <c r="B671" s="14" t="s">
        <v>7</v>
      </c>
      <c r="C671" s="4">
        <v>4</v>
      </c>
      <c r="D671" s="180">
        <v>5.2</v>
      </c>
      <c r="F671" s="180">
        <v>125</v>
      </c>
      <c r="G671" s="4">
        <f t="shared" si="143"/>
        <v>64.961200000000005</v>
      </c>
      <c r="H671" s="6">
        <f t="shared" si="142"/>
        <v>4.908738521234052</v>
      </c>
      <c r="I671" s="21">
        <f t="shared" si="132"/>
        <v>318.8775448255895</v>
      </c>
      <c r="J671" s="34">
        <f t="shared" si="135"/>
        <v>2.1237166338267006E-3</v>
      </c>
      <c r="K671" s="34">
        <f t="shared" si="144"/>
        <v>0.13795918099334309</v>
      </c>
      <c r="L671" s="69">
        <f t="shared" si="141"/>
        <v>7.8611437635641082</v>
      </c>
      <c r="M671" s="69">
        <f t="shared" si="133"/>
        <v>0.51066933225364075</v>
      </c>
      <c r="N671" s="69">
        <f t="shared" si="136"/>
        <v>8.8091474968502013</v>
      </c>
      <c r="O671" s="69">
        <f t="shared" si="134"/>
        <v>0.57225279237238535</v>
      </c>
      <c r="P671" s="69">
        <f t="shared" si="137"/>
        <v>1.0829221246260261</v>
      </c>
      <c r="Q671" s="6">
        <f t="shared" si="138"/>
        <v>0.24512127948174756</v>
      </c>
      <c r="R671" s="6">
        <f t="shared" si="139"/>
        <v>0.2231785890252303</v>
      </c>
      <c r="S671" s="6">
        <f t="shared" si="140"/>
        <v>0.46829986850697786</v>
      </c>
    </row>
    <row r="672" spans="1:19" x14ac:dyDescent="0.25">
      <c r="A672" s="64">
        <v>41292</v>
      </c>
      <c r="B672" s="14" t="s">
        <v>7</v>
      </c>
      <c r="C672" s="4">
        <v>4</v>
      </c>
      <c r="D672" s="180">
        <v>3.4</v>
      </c>
      <c r="F672" s="180">
        <v>74</v>
      </c>
      <c r="G672" s="4">
        <f t="shared" si="143"/>
        <v>64.961200000000005</v>
      </c>
      <c r="H672" s="6">
        <f t="shared" si="142"/>
        <v>1.7203361371057706</v>
      </c>
      <c r="I672" s="21">
        <f t="shared" si="132"/>
        <v>111.7550998697554</v>
      </c>
      <c r="J672" s="34">
        <f t="shared" si="135"/>
        <v>9.0792027688745035E-4</v>
      </c>
      <c r="K672" s="34">
        <f t="shared" si="144"/>
        <v>5.8979590690941046E-2</v>
      </c>
      <c r="L672" s="69">
        <f t="shared" si="141"/>
        <v>2.9598116954824234</v>
      </c>
      <c r="M672" s="69">
        <f t="shared" si="133"/>
        <v>0.19227291951257283</v>
      </c>
      <c r="N672" s="69">
        <f t="shared" si="136"/>
        <v>5.3584638182360029</v>
      </c>
      <c r="O672" s="69">
        <f t="shared" si="134"/>
        <v>0.34809223978919268</v>
      </c>
      <c r="P672" s="69">
        <f t="shared" si="137"/>
        <v>0.54036515930176554</v>
      </c>
      <c r="Q672" s="6">
        <f t="shared" si="138"/>
        <v>9.229100136603495E-2</v>
      </c>
      <c r="R672" s="6">
        <f t="shared" si="139"/>
        <v>0.13575597351778515</v>
      </c>
      <c r="S672" s="6">
        <f t="shared" si="140"/>
        <v>0.22804697488382009</v>
      </c>
    </row>
    <row r="673" spans="1:19" x14ac:dyDescent="0.25">
      <c r="A673" s="64">
        <v>41292</v>
      </c>
      <c r="B673" s="14" t="s">
        <v>7</v>
      </c>
      <c r="C673" s="4">
        <v>4</v>
      </c>
      <c r="D673" s="180">
        <v>9.8000000000000007</v>
      </c>
      <c r="F673" s="180">
        <v>278</v>
      </c>
      <c r="G673" s="4">
        <f t="shared" si="143"/>
        <v>64.961200000000005</v>
      </c>
      <c r="H673" s="6">
        <f t="shared" si="142"/>
        <v>24.279484664003352</v>
      </c>
      <c r="I673" s="21">
        <f t="shared" ref="I673:I736" si="145">IF(D673&lt;3,795.7747*H673,64.9612*H673)</f>
        <v>1577.2244591552546</v>
      </c>
      <c r="J673" s="34">
        <f t="shared" si="135"/>
        <v>7.5429639612690945E-3</v>
      </c>
      <c r="K673" s="34">
        <f t="shared" si="144"/>
        <v>0.48999999048079396</v>
      </c>
      <c r="L673" s="69">
        <f t="shared" si="141"/>
        <v>33.746038656612889</v>
      </c>
      <c r="M673" s="69">
        <f t="shared" ref="M673:M736" si="146">IF(D673&lt;3,795.7747*L673*0.001,64.9612*L673*0.001)</f>
        <v>2.1921831663799614</v>
      </c>
      <c r="N673" s="69">
        <f t="shared" si="136"/>
        <v>18.49032216838847</v>
      </c>
      <c r="O673" s="69">
        <f t="shared" si="134"/>
        <v>1.2011535164451173</v>
      </c>
      <c r="P673" s="69">
        <f t="shared" si="137"/>
        <v>3.3933366828250788</v>
      </c>
      <c r="Q673" s="6">
        <f t="shared" si="138"/>
        <v>1.0522479198623813</v>
      </c>
      <c r="R673" s="6">
        <f t="shared" si="139"/>
        <v>0.46844987141359573</v>
      </c>
      <c r="S673" s="6">
        <f t="shared" si="140"/>
        <v>1.5206977912759769</v>
      </c>
    </row>
    <row r="674" spans="1:19" x14ac:dyDescent="0.25">
      <c r="A674" s="64">
        <v>41292</v>
      </c>
      <c r="B674" s="14" t="s">
        <v>7</v>
      </c>
      <c r="C674" s="4">
        <v>4</v>
      </c>
      <c r="D674" s="180">
        <v>4.8</v>
      </c>
      <c r="F674" s="180">
        <v>86</v>
      </c>
      <c r="G674" s="4">
        <f t="shared" si="143"/>
        <v>64.961200000000005</v>
      </c>
      <c r="H674" s="6">
        <f t="shared" si="142"/>
        <v>2.3235219265950109</v>
      </c>
      <c r="I674" s="21">
        <f t="shared" si="145"/>
        <v>150.93877257792383</v>
      </c>
      <c r="J674" s="34">
        <f t="shared" si="135"/>
        <v>1.8095573684677208E-3</v>
      </c>
      <c r="K674" s="34">
        <f t="shared" si="144"/>
        <v>0.11755101812450532</v>
      </c>
      <c r="L674" s="69">
        <f t="shared" si="141"/>
        <v>6.5398480281028419</v>
      </c>
      <c r="M674" s="69">
        <f t="shared" si="146"/>
        <v>0.42483637572319438</v>
      </c>
      <c r="N674" s="69">
        <f t="shared" si="136"/>
        <v>8.0216224497877064</v>
      </c>
      <c r="O674" s="69">
        <f t="shared" si="134"/>
        <v>0.52109422028514918</v>
      </c>
      <c r="P674" s="69">
        <f t="shared" si="137"/>
        <v>0.9459305960083435</v>
      </c>
      <c r="Q674" s="6">
        <f t="shared" si="138"/>
        <v>0.20392146034713329</v>
      </c>
      <c r="R674" s="6">
        <f t="shared" si="139"/>
        <v>0.20322674591120818</v>
      </c>
      <c r="S674" s="6">
        <f t="shared" si="140"/>
        <v>0.40714820625834147</v>
      </c>
    </row>
    <row r="675" spans="1:19" x14ac:dyDescent="0.25">
      <c r="A675" s="64">
        <v>41292</v>
      </c>
      <c r="B675" s="14" t="s">
        <v>7</v>
      </c>
      <c r="C675" s="4">
        <v>4</v>
      </c>
      <c r="D675" s="180">
        <v>6.6</v>
      </c>
      <c r="F675" s="180">
        <v>135</v>
      </c>
      <c r="G675" s="4">
        <f t="shared" si="143"/>
        <v>64.961200000000005</v>
      </c>
      <c r="H675" s="6">
        <f t="shared" si="142"/>
        <v>5.7255526111673989</v>
      </c>
      <c r="I675" s="21">
        <f t="shared" si="145"/>
        <v>371.93876828456769</v>
      </c>
      <c r="J675" s="34">
        <f t="shared" si="135"/>
        <v>3.4211943997592849E-3</v>
      </c>
      <c r="K675" s="34">
        <f t="shared" si="144"/>
        <v>0.22224489364164288</v>
      </c>
      <c r="L675" s="69">
        <f t="shared" si="141"/>
        <v>13.599581983298828</v>
      </c>
      <c r="M675" s="69">
        <f t="shared" si="146"/>
        <v>0.88344516513347182</v>
      </c>
      <c r="N675" s="69">
        <f t="shared" si="136"/>
        <v>11.643307684830535</v>
      </c>
      <c r="O675" s="69">
        <f t="shared" si="134"/>
        <v>0.75636323917581338</v>
      </c>
      <c r="P675" s="69">
        <f t="shared" si="137"/>
        <v>1.6398084043092851</v>
      </c>
      <c r="Q675" s="6">
        <f t="shared" si="138"/>
        <v>0.42405367926406645</v>
      </c>
      <c r="R675" s="6">
        <f t="shared" si="139"/>
        <v>0.29498166327856723</v>
      </c>
      <c r="S675" s="6">
        <f t="shared" si="140"/>
        <v>0.71903534254263368</v>
      </c>
    </row>
    <row r="676" spans="1:19" x14ac:dyDescent="0.25">
      <c r="A676" s="64">
        <v>41292</v>
      </c>
      <c r="B676" s="14" t="s">
        <v>7</v>
      </c>
      <c r="C676" s="4">
        <v>4</v>
      </c>
      <c r="D676" s="180">
        <v>3.3</v>
      </c>
      <c r="F676" s="180">
        <v>145</v>
      </c>
      <c r="G676" s="4">
        <f t="shared" si="143"/>
        <v>64.961200000000005</v>
      </c>
      <c r="H676" s="6">
        <f t="shared" si="142"/>
        <v>6.6051985541725404</v>
      </c>
      <c r="I676" s="21">
        <f t="shared" si="145"/>
        <v>429.08162431731324</v>
      </c>
      <c r="J676" s="34">
        <f t="shared" si="135"/>
        <v>8.5529859993982123E-4</v>
      </c>
      <c r="K676" s="34">
        <f t="shared" si="144"/>
        <v>5.5561223410410719E-2</v>
      </c>
      <c r="L676" s="69">
        <f t="shared" si="141"/>
        <v>2.7634881041225379</v>
      </c>
      <c r="M676" s="69">
        <f t="shared" si="146"/>
        <v>0.17951950342952502</v>
      </c>
      <c r="N676" s="69">
        <f t="shared" si="136"/>
        <v>5.1745344101160526</v>
      </c>
      <c r="O676" s="69">
        <f t="shared" si="134"/>
        <v>0.33614396472243097</v>
      </c>
      <c r="P676" s="69">
        <f t="shared" si="137"/>
        <v>0.51566346815195596</v>
      </c>
      <c r="Q676" s="6">
        <f t="shared" si="138"/>
        <v>8.6169361646172005E-2</v>
      </c>
      <c r="R676" s="6">
        <f t="shared" si="139"/>
        <v>0.13109614624174809</v>
      </c>
      <c r="S676" s="6">
        <f t="shared" si="140"/>
        <v>0.2172655078879201</v>
      </c>
    </row>
    <row r="677" spans="1:19" x14ac:dyDescent="0.25">
      <c r="A677" s="64">
        <v>41292</v>
      </c>
      <c r="B677" s="14" t="s">
        <v>7</v>
      </c>
      <c r="C677" s="4">
        <v>4</v>
      </c>
      <c r="D677" s="180">
        <v>3.2</v>
      </c>
      <c r="F677" s="180">
        <v>175</v>
      </c>
      <c r="G677" s="4">
        <f t="shared" si="143"/>
        <v>64.961200000000005</v>
      </c>
      <c r="H677" s="6">
        <f t="shared" si="142"/>
        <v>9.6211275016187408</v>
      </c>
      <c r="I677" s="21">
        <f t="shared" si="145"/>
        <v>624.99998785815535</v>
      </c>
      <c r="J677" s="34">
        <f t="shared" si="135"/>
        <v>8.0424771931898698E-4</v>
      </c>
      <c r="K677" s="34">
        <f t="shared" si="144"/>
        <v>5.2244896944224579E-2</v>
      </c>
      <c r="L677" s="69">
        <f t="shared" si="141"/>
        <v>2.57474279673893</v>
      </c>
      <c r="M677" s="69">
        <f t="shared" si="146"/>
        <v>0.16725838176751701</v>
      </c>
      <c r="N677" s="69">
        <f t="shared" si="136"/>
        <v>4.9915502127950244</v>
      </c>
      <c r="O677" s="69">
        <f t="shared" si="134"/>
        <v>0.32425709168342021</v>
      </c>
      <c r="P677" s="69">
        <f t="shared" si="137"/>
        <v>0.49151547345093721</v>
      </c>
      <c r="Q677" s="6">
        <f t="shared" si="138"/>
        <v>8.0284023248408165E-2</v>
      </c>
      <c r="R677" s="6">
        <f t="shared" si="139"/>
        <v>0.12646026575653388</v>
      </c>
      <c r="S677" s="6">
        <f t="shared" si="140"/>
        <v>0.20674428900494204</v>
      </c>
    </row>
    <row r="678" spans="1:19" x14ac:dyDescent="0.25">
      <c r="A678" s="64">
        <v>41292</v>
      </c>
      <c r="B678" s="14" t="s">
        <v>7</v>
      </c>
      <c r="C678" s="4">
        <v>4</v>
      </c>
      <c r="D678" s="180">
        <v>5.5</v>
      </c>
      <c r="F678" s="180">
        <v>225</v>
      </c>
      <c r="G678" s="4">
        <f t="shared" si="143"/>
        <v>64.961200000000005</v>
      </c>
      <c r="H678" s="6">
        <f t="shared" si="142"/>
        <v>15.904312808798327</v>
      </c>
      <c r="I678" s="21">
        <f t="shared" si="145"/>
        <v>1033.1632452349099</v>
      </c>
      <c r="J678" s="34">
        <f t="shared" si="135"/>
        <v>2.3758294442772811E-3</v>
      </c>
      <c r="K678" s="34">
        <f t="shared" si="144"/>
        <v>0.15433673169558532</v>
      </c>
      <c r="L678" s="69">
        <f t="shared" si="141"/>
        <v>8.9430956308196485</v>
      </c>
      <c r="M678" s="69">
        <f t="shared" si="146"/>
        <v>0.58095422389280149</v>
      </c>
      <c r="N678" s="69">
        <f t="shared" si="136"/>
        <v>9.4066355127217793</v>
      </c>
      <c r="O678" s="69">
        <f t="shared" si="134"/>
        <v>0.61106633086902207</v>
      </c>
      <c r="P678" s="69">
        <f t="shared" si="137"/>
        <v>1.1920205547618234</v>
      </c>
      <c r="Q678" s="6">
        <f t="shared" si="138"/>
        <v>0.27885802746854471</v>
      </c>
      <c r="R678" s="6">
        <f t="shared" si="139"/>
        <v>0.2383158690389186</v>
      </c>
      <c r="S678" s="6">
        <f t="shared" si="140"/>
        <v>0.51717389650746326</v>
      </c>
    </row>
    <row r="679" spans="1:19" x14ac:dyDescent="0.25">
      <c r="A679" s="64">
        <v>41292</v>
      </c>
      <c r="B679" s="14" t="s">
        <v>7</v>
      </c>
      <c r="C679" s="4">
        <v>4</v>
      </c>
      <c r="D679" s="180">
        <v>3</v>
      </c>
      <c r="F679" s="180">
        <v>63</v>
      </c>
      <c r="G679" s="4">
        <f t="shared" si="143"/>
        <v>64.961200000000005</v>
      </c>
      <c r="H679" s="6">
        <f t="shared" si="142"/>
        <v>1.246898124209789</v>
      </c>
      <c r="I679" s="21">
        <f t="shared" si="145"/>
        <v>80.999998426416951</v>
      </c>
      <c r="J679" s="34">
        <f t="shared" si="135"/>
        <v>7.0685834705770342E-4</v>
      </c>
      <c r="K679" s="34">
        <f t="shared" si="144"/>
        <v>4.5918366454884889E-2</v>
      </c>
      <c r="L679" s="69">
        <f t="shared" si="141"/>
        <v>2.219707841442716</v>
      </c>
      <c r="M679" s="69">
        <f t="shared" si="146"/>
        <v>0.14419488502952857</v>
      </c>
      <c r="N679" s="69">
        <f t="shared" si="136"/>
        <v>4.6285167281146418</v>
      </c>
      <c r="O679" s="69">
        <f t="shared" si="134"/>
        <v>0.3006740008784009</v>
      </c>
      <c r="P679" s="69">
        <f t="shared" si="137"/>
        <v>0.4448688859079295</v>
      </c>
      <c r="Q679" s="6">
        <f t="shared" si="138"/>
        <v>6.9213544814173716E-2</v>
      </c>
      <c r="R679" s="6">
        <f t="shared" si="139"/>
        <v>0.11726286034257635</v>
      </c>
      <c r="S679" s="6">
        <f t="shared" si="140"/>
        <v>0.18647640515675007</v>
      </c>
    </row>
    <row r="680" spans="1:19" x14ac:dyDescent="0.25">
      <c r="A680" s="64">
        <v>41292</v>
      </c>
      <c r="B680" s="14" t="s">
        <v>7</v>
      </c>
      <c r="C680" s="4">
        <v>4</v>
      </c>
      <c r="D680" s="180">
        <v>7.5</v>
      </c>
      <c r="F680" s="180">
        <v>285</v>
      </c>
      <c r="G680" s="4">
        <f t="shared" si="143"/>
        <v>64.961200000000005</v>
      </c>
      <c r="H680" s="6">
        <f t="shared" si="142"/>
        <v>25.517586328783096</v>
      </c>
      <c r="I680" s="21">
        <f t="shared" si="145"/>
        <v>1657.6530290213445</v>
      </c>
      <c r="J680" s="34">
        <f t="shared" si="135"/>
        <v>4.4178646691106467E-3</v>
      </c>
      <c r="K680" s="34">
        <f t="shared" si="144"/>
        <v>0.28698979034303057</v>
      </c>
      <c r="L680" s="69">
        <f t="shared" si="141"/>
        <v>18.245673379916788</v>
      </c>
      <c r="M680" s="69">
        <f t="shared" si="146"/>
        <v>1.1852608375674507</v>
      </c>
      <c r="N680" s="69">
        <f t="shared" si="136"/>
        <v>13.521710947318155</v>
      </c>
      <c r="O680" s="69">
        <f t="shared" si="134"/>
        <v>0.87838656919092417</v>
      </c>
      <c r="P680" s="69">
        <f t="shared" si="137"/>
        <v>2.063647406758375</v>
      </c>
      <c r="Q680" s="6">
        <f t="shared" si="138"/>
        <v>0.56892520203237629</v>
      </c>
      <c r="R680" s="6">
        <f t="shared" si="139"/>
        <v>0.34257076198446046</v>
      </c>
      <c r="S680" s="6">
        <f t="shared" si="140"/>
        <v>0.91149596401683675</v>
      </c>
    </row>
    <row r="681" spans="1:19" x14ac:dyDescent="0.25">
      <c r="A681" s="64">
        <v>41292</v>
      </c>
      <c r="B681" s="14" t="s">
        <v>7</v>
      </c>
      <c r="C681" s="4">
        <v>4</v>
      </c>
      <c r="D681" s="180">
        <v>4.8</v>
      </c>
      <c r="F681" s="180">
        <v>148</v>
      </c>
      <c r="G681" s="4">
        <f t="shared" si="143"/>
        <v>64.961200000000005</v>
      </c>
      <c r="H681" s="6">
        <f t="shared" si="142"/>
        <v>6.8813445484230824</v>
      </c>
      <c r="I681" s="21">
        <f t="shared" si="145"/>
        <v>447.02039947902159</v>
      </c>
      <c r="J681" s="34">
        <f t="shared" si="135"/>
        <v>1.8095573684677208E-3</v>
      </c>
      <c r="K681" s="34">
        <f t="shared" si="144"/>
        <v>0.11755101812450532</v>
      </c>
      <c r="L681" s="69">
        <f t="shared" si="141"/>
        <v>6.5398480281028419</v>
      </c>
      <c r="M681" s="69">
        <f t="shared" si="146"/>
        <v>0.42483637572319438</v>
      </c>
      <c r="N681" s="69">
        <f t="shared" si="136"/>
        <v>8.0216224497877064</v>
      </c>
      <c r="O681" s="69">
        <f t="shared" si="134"/>
        <v>0.52109422028514918</v>
      </c>
      <c r="P681" s="69">
        <f t="shared" si="137"/>
        <v>0.9459305960083435</v>
      </c>
      <c r="Q681" s="6">
        <f t="shared" si="138"/>
        <v>0.20392146034713329</v>
      </c>
      <c r="R681" s="6">
        <f t="shared" si="139"/>
        <v>0.20322674591120818</v>
      </c>
      <c r="S681" s="6">
        <f t="shared" si="140"/>
        <v>0.40714820625834147</v>
      </c>
    </row>
    <row r="682" spans="1:19" x14ac:dyDescent="0.25">
      <c r="A682" s="64">
        <v>41292</v>
      </c>
      <c r="B682" s="14" t="s">
        <v>7</v>
      </c>
      <c r="C682" s="4">
        <v>4</v>
      </c>
      <c r="D682" s="180">
        <v>3.7</v>
      </c>
      <c r="F682" s="180">
        <v>71</v>
      </c>
      <c r="G682" s="4">
        <f t="shared" si="143"/>
        <v>64.961200000000005</v>
      </c>
      <c r="H682" s="6">
        <f t="shared" si="142"/>
        <v>1.5836768566746147</v>
      </c>
      <c r="I682" s="21">
        <f t="shared" si="145"/>
        <v>102.87754902181099</v>
      </c>
      <c r="J682" s="34">
        <f t="shared" si="135"/>
        <v>1.075210085691107E-3</v>
      </c>
      <c r="K682" s="34">
        <f t="shared" si="144"/>
        <v>6.9846937418597155E-2</v>
      </c>
      <c r="L682" s="69">
        <f t="shared" si="141"/>
        <v>3.5949248430857623</v>
      </c>
      <c r="M682" s="69">
        <f t="shared" si="146"/>
        <v>0.23353063171666286</v>
      </c>
      <c r="N682" s="69">
        <f t="shared" si="136"/>
        <v>5.9156978898620354</v>
      </c>
      <c r="O682" s="69">
        <f t="shared" si="134"/>
        <v>0.38429083376290568</v>
      </c>
      <c r="P682" s="69">
        <f t="shared" si="137"/>
        <v>0.61782146547956851</v>
      </c>
      <c r="Q682" s="6">
        <f t="shared" si="138"/>
        <v>0.11209470322399817</v>
      </c>
      <c r="R682" s="6">
        <f t="shared" si="139"/>
        <v>0.14987342516753321</v>
      </c>
      <c r="S682" s="6">
        <f t="shared" si="140"/>
        <v>0.26196812839153139</v>
      </c>
    </row>
    <row r="683" spans="1:19" x14ac:dyDescent="0.25">
      <c r="A683" s="64">
        <v>41292</v>
      </c>
      <c r="B683" s="14" t="s">
        <v>7</v>
      </c>
      <c r="C683" s="4">
        <v>4</v>
      </c>
      <c r="D683" s="180">
        <v>7.6</v>
      </c>
      <c r="F683" s="180">
        <v>280</v>
      </c>
      <c r="G683" s="4">
        <f t="shared" si="143"/>
        <v>64.961200000000005</v>
      </c>
      <c r="H683" s="6">
        <f t="shared" si="142"/>
        <v>24.630086404143974</v>
      </c>
      <c r="I683" s="21">
        <f t="shared" si="145"/>
        <v>1599.9999689168776</v>
      </c>
      <c r="J683" s="34">
        <f t="shared" si="135"/>
        <v>4.5364597917836608E-3</v>
      </c>
      <c r="K683" s="34">
        <f t="shared" si="144"/>
        <v>0.29469387182601675</v>
      </c>
      <c r="L683" s="69">
        <f t="shared" si="141"/>
        <v>18.809813966898769</v>
      </c>
      <c r="M683" s="69">
        <f t="shared" si="146"/>
        <v>1.2219080870665044</v>
      </c>
      <c r="N683" s="69">
        <f t="shared" si="136"/>
        <v>13.732887825405102</v>
      </c>
      <c r="O683" s="69">
        <f t="shared" si="134"/>
        <v>0.89210487260370597</v>
      </c>
      <c r="P683" s="69">
        <f t="shared" si="137"/>
        <v>2.1140129596702106</v>
      </c>
      <c r="Q683" s="6">
        <f t="shared" si="138"/>
        <v>0.58651588179192216</v>
      </c>
      <c r="R683" s="6">
        <f t="shared" si="139"/>
        <v>0.34792090031544531</v>
      </c>
      <c r="S683" s="6">
        <f t="shared" si="140"/>
        <v>0.93443678210736747</v>
      </c>
    </row>
    <row r="684" spans="1:19" x14ac:dyDescent="0.25">
      <c r="A684" s="64">
        <v>41292</v>
      </c>
      <c r="B684" s="14" t="s">
        <v>7</v>
      </c>
      <c r="C684" s="4">
        <v>4</v>
      </c>
      <c r="D684" s="180">
        <v>4.5999999999999996</v>
      </c>
      <c r="F684" s="180">
        <v>192</v>
      </c>
      <c r="G684" s="4">
        <f t="shared" si="143"/>
        <v>64.961200000000005</v>
      </c>
      <c r="H684" s="6">
        <f t="shared" si="142"/>
        <v>11.581167158193413</v>
      </c>
      <c r="I684" s="21">
        <f t="shared" si="145"/>
        <v>752.32651599683402</v>
      </c>
      <c r="J684" s="34">
        <f t="shared" si="135"/>
        <v>1.6619025137490004E-3</v>
      </c>
      <c r="K684" s="34">
        <f t="shared" si="144"/>
        <v>0.10795918157615157</v>
      </c>
      <c r="L684" s="69">
        <f t="shared" si="141"/>
        <v>5.9302678128381849</v>
      </c>
      <c r="M684" s="69">
        <f t="shared" si="146"/>
        <v>0.38523731344334394</v>
      </c>
      <c r="N684" s="69">
        <f t="shared" si="136"/>
        <v>7.6319696161125572</v>
      </c>
      <c r="O684" s="69">
        <f t="shared" si="134"/>
        <v>0.49578190462621108</v>
      </c>
      <c r="P684" s="69">
        <f t="shared" si="137"/>
        <v>0.88101921806955508</v>
      </c>
      <c r="Q684" s="6">
        <f t="shared" si="138"/>
        <v>0.18491391045280509</v>
      </c>
      <c r="R684" s="6">
        <f t="shared" si="139"/>
        <v>0.19335494280422233</v>
      </c>
      <c r="S684" s="6">
        <f t="shared" si="140"/>
        <v>0.37826885325702742</v>
      </c>
    </row>
    <row r="685" spans="1:19" x14ac:dyDescent="0.25">
      <c r="A685" s="64">
        <v>41292</v>
      </c>
      <c r="B685" s="14" t="s">
        <v>7</v>
      </c>
      <c r="C685" s="4">
        <v>4</v>
      </c>
      <c r="D685" s="180">
        <v>11.8</v>
      </c>
      <c r="F685" s="180">
        <v>192</v>
      </c>
      <c r="G685" s="4">
        <f t="shared" si="143"/>
        <v>64.961200000000005</v>
      </c>
      <c r="H685" s="6">
        <f t="shared" si="142"/>
        <v>11.581167158193413</v>
      </c>
      <c r="I685" s="21">
        <f t="shared" si="145"/>
        <v>752.32651599683402</v>
      </c>
      <c r="J685" s="34">
        <f t="shared" si="135"/>
        <v>1.0935884027146072E-2</v>
      </c>
      <c r="K685" s="34">
        <f t="shared" si="144"/>
        <v>0.71040814946424147</v>
      </c>
      <c r="L685" s="69">
        <f t="shared" si="141"/>
        <v>51.719079473477194</v>
      </c>
      <c r="M685" s="69">
        <f t="shared" si="146"/>
        <v>3.3597334654924471</v>
      </c>
      <c r="N685" s="69">
        <f t="shared" si="136"/>
        <v>22.97798376196203</v>
      </c>
      <c r="O685" s="69">
        <f t="shared" si="134"/>
        <v>1.4926773987575681</v>
      </c>
      <c r="P685" s="69">
        <f t="shared" si="137"/>
        <v>4.8524108642500154</v>
      </c>
      <c r="Q685" s="6">
        <f t="shared" si="138"/>
        <v>1.6126720634363745</v>
      </c>
      <c r="R685" s="6">
        <f t="shared" si="139"/>
        <v>0.58214418551545155</v>
      </c>
      <c r="S685" s="6">
        <f t="shared" si="140"/>
        <v>2.1948162489518261</v>
      </c>
    </row>
    <row r="686" spans="1:19" x14ac:dyDescent="0.25">
      <c r="A686" s="64">
        <v>41292</v>
      </c>
      <c r="B686" s="14" t="s">
        <v>7</v>
      </c>
      <c r="C686" s="4">
        <v>4</v>
      </c>
      <c r="D686" s="180">
        <v>3.4</v>
      </c>
      <c r="F686" s="180">
        <v>116</v>
      </c>
      <c r="G686" s="4">
        <f t="shared" si="143"/>
        <v>64.961200000000005</v>
      </c>
      <c r="H686" s="6">
        <f t="shared" si="142"/>
        <v>4.2273270746704252</v>
      </c>
      <c r="I686" s="21">
        <f t="shared" si="145"/>
        <v>274.61223956308044</v>
      </c>
      <c r="J686" s="34">
        <f t="shared" si="135"/>
        <v>9.0792027688745035E-4</v>
      </c>
      <c r="K686" s="34">
        <f t="shared" si="144"/>
        <v>5.8979590690941046E-2</v>
      </c>
      <c r="L686" s="69">
        <f t="shared" si="141"/>
        <v>2.9598116954824234</v>
      </c>
      <c r="M686" s="69">
        <f t="shared" si="146"/>
        <v>0.19227291951257283</v>
      </c>
      <c r="N686" s="69">
        <f t="shared" si="136"/>
        <v>5.3584638182360029</v>
      </c>
      <c r="O686" s="69">
        <f t="shared" si="134"/>
        <v>0.34809223978919268</v>
      </c>
      <c r="P686" s="69">
        <f t="shared" si="137"/>
        <v>0.54036515930176554</v>
      </c>
      <c r="Q686" s="6">
        <f t="shared" si="138"/>
        <v>9.229100136603495E-2</v>
      </c>
      <c r="R686" s="6">
        <f t="shared" si="139"/>
        <v>0.13575597351778515</v>
      </c>
      <c r="S686" s="6">
        <f t="shared" si="140"/>
        <v>0.22804697488382009</v>
      </c>
    </row>
    <row r="687" spans="1:19" x14ac:dyDescent="0.25">
      <c r="A687" s="64">
        <v>41292</v>
      </c>
      <c r="B687" s="14" t="s">
        <v>7</v>
      </c>
      <c r="C687" s="4">
        <v>4</v>
      </c>
      <c r="D687" s="180">
        <v>7.2</v>
      </c>
      <c r="F687" s="180">
        <v>185</v>
      </c>
      <c r="G687" s="4">
        <f t="shared" si="143"/>
        <v>64.961200000000005</v>
      </c>
      <c r="H687" s="6">
        <f t="shared" si="142"/>
        <v>10.752100856911069</v>
      </c>
      <c r="I687" s="21">
        <f t="shared" si="145"/>
        <v>698.46937418597133</v>
      </c>
      <c r="J687" s="34">
        <f t="shared" si="135"/>
        <v>4.0715040790523724E-3</v>
      </c>
      <c r="K687" s="34">
        <f t="shared" si="144"/>
        <v>0.26448979078013701</v>
      </c>
      <c r="L687" s="69">
        <f t="shared" si="141"/>
        <v>16.611217355322236</v>
      </c>
      <c r="M687" s="69">
        <f t="shared" si="146"/>
        <v>1.0790846128625591</v>
      </c>
      <c r="N687" s="69">
        <f t="shared" si="136"/>
        <v>12.891070706250053</v>
      </c>
      <c r="O687" s="69">
        <f t="shared" si="134"/>
        <v>0.83741942236285105</v>
      </c>
      <c r="P687" s="69">
        <f t="shared" si="137"/>
        <v>1.9165040352254101</v>
      </c>
      <c r="Q687" s="6">
        <f t="shared" si="138"/>
        <v>0.51796061417402839</v>
      </c>
      <c r="R687" s="6">
        <f t="shared" si="139"/>
        <v>0.3265935747215119</v>
      </c>
      <c r="S687" s="6">
        <f t="shared" si="140"/>
        <v>0.84455418889554035</v>
      </c>
    </row>
    <row r="688" spans="1:19" x14ac:dyDescent="0.25">
      <c r="A688" s="64">
        <v>41292</v>
      </c>
      <c r="B688" s="14" t="s">
        <v>7</v>
      </c>
      <c r="C688" s="4">
        <v>4</v>
      </c>
      <c r="D688" s="180">
        <v>7.9</v>
      </c>
      <c r="F688" s="180">
        <v>275</v>
      </c>
      <c r="G688" s="4">
        <f t="shared" si="143"/>
        <v>64.961200000000005</v>
      </c>
      <c r="H688" s="6">
        <f t="shared" si="142"/>
        <v>23.758294442772812</v>
      </c>
      <c r="I688" s="21">
        <f t="shared" si="145"/>
        <v>1543.3673169558533</v>
      </c>
      <c r="J688" s="34">
        <f t="shared" si="135"/>
        <v>4.9016699377634745E-3</v>
      </c>
      <c r="K688" s="34">
        <f t="shared" si="144"/>
        <v>0.31841836116104066</v>
      </c>
      <c r="L688" s="69">
        <f t="shared" si="141"/>
        <v>20.560739681169874</v>
      </c>
      <c r="M688" s="69">
        <f t="shared" si="146"/>
        <v>1.3356503225764125</v>
      </c>
      <c r="N688" s="69">
        <f t="shared" si="136"/>
        <v>14.369235628642512</v>
      </c>
      <c r="O688" s="69">
        <f t="shared" si="134"/>
        <v>0.93344278951937198</v>
      </c>
      <c r="P688" s="69">
        <f t="shared" si="137"/>
        <v>2.2690931120957845</v>
      </c>
      <c r="Q688" s="6">
        <f t="shared" si="138"/>
        <v>0.64111215483667794</v>
      </c>
      <c r="R688" s="6">
        <f t="shared" si="139"/>
        <v>0.36404268791255506</v>
      </c>
      <c r="S688" s="6">
        <f t="shared" si="140"/>
        <v>1.0051548427492329</v>
      </c>
    </row>
    <row r="689" spans="1:19" x14ac:dyDescent="0.25">
      <c r="A689" s="64">
        <v>41292</v>
      </c>
      <c r="B689" s="14" t="s">
        <v>7</v>
      </c>
      <c r="C689" s="4">
        <v>4</v>
      </c>
      <c r="D689" s="180">
        <v>4.0999999999999996</v>
      </c>
      <c r="F689" s="180">
        <v>97</v>
      </c>
      <c r="G689" s="4">
        <f t="shared" si="143"/>
        <v>64.961200000000005</v>
      </c>
      <c r="H689" s="6">
        <f t="shared" si="142"/>
        <v>2.9559245277626363</v>
      </c>
      <c r="I689" s="21">
        <f t="shared" si="145"/>
        <v>192.02040443289417</v>
      </c>
      <c r="J689" s="34">
        <f t="shared" si="135"/>
        <v>1.3202543126711102E-3</v>
      </c>
      <c r="K689" s="34">
        <f t="shared" si="144"/>
        <v>8.5765304456290534E-2</v>
      </c>
      <c r="L689" s="69">
        <f t="shared" si="141"/>
        <v>4.5518101325650582</v>
      </c>
      <c r="M689" s="69">
        <f t="shared" si="146"/>
        <v>0.29569104838358529</v>
      </c>
      <c r="N689" s="69">
        <f t="shared" si="136"/>
        <v>6.670633528309061</v>
      </c>
      <c r="O689" s="69">
        <f t="shared" si="134"/>
        <v>0.43333235875919057</v>
      </c>
      <c r="P689" s="69">
        <f t="shared" si="137"/>
        <v>0.72902340714277591</v>
      </c>
      <c r="Q689" s="6">
        <f t="shared" si="138"/>
        <v>0.14193170322412094</v>
      </c>
      <c r="R689" s="6">
        <f t="shared" si="139"/>
        <v>0.16899961991608434</v>
      </c>
      <c r="S689" s="6">
        <f t="shared" si="140"/>
        <v>0.31093132314020527</v>
      </c>
    </row>
    <row r="690" spans="1:19" x14ac:dyDescent="0.25">
      <c r="A690" s="64">
        <v>41292</v>
      </c>
      <c r="B690" s="14" t="s">
        <v>7</v>
      </c>
      <c r="C690" s="4">
        <v>4</v>
      </c>
      <c r="D690" s="180">
        <v>4</v>
      </c>
      <c r="F690" s="180">
        <v>96</v>
      </c>
      <c r="G690" s="4">
        <f t="shared" si="143"/>
        <v>64.961200000000005</v>
      </c>
      <c r="H690" s="6">
        <f t="shared" si="142"/>
        <v>2.8952917895483532</v>
      </c>
      <c r="I690" s="21">
        <f t="shared" si="145"/>
        <v>188.0816289992085</v>
      </c>
      <c r="J690" s="34">
        <f t="shared" si="135"/>
        <v>1.2566370614359172E-3</v>
      </c>
      <c r="K690" s="34">
        <f t="shared" si="144"/>
        <v>8.1632651475350912E-2</v>
      </c>
      <c r="L690" s="69">
        <f t="shared" si="141"/>
        <v>4.3006091215286046</v>
      </c>
      <c r="M690" s="69">
        <f t="shared" si="146"/>
        <v>0.27937272926544404</v>
      </c>
      <c r="N690" s="69">
        <f t="shared" si="136"/>
        <v>6.4806737611278331</v>
      </c>
      <c r="O690" s="69">
        <f t="shared" si="134"/>
        <v>0.42099234433137744</v>
      </c>
      <c r="P690" s="69">
        <f t="shared" si="137"/>
        <v>0.70036507359682143</v>
      </c>
      <c r="Q690" s="6">
        <f t="shared" si="138"/>
        <v>0.13409891004741314</v>
      </c>
      <c r="R690" s="6">
        <f t="shared" si="139"/>
        <v>0.16418701428923721</v>
      </c>
      <c r="S690" s="6">
        <f t="shared" si="140"/>
        <v>0.29828592433665035</v>
      </c>
    </row>
    <row r="691" spans="1:19" x14ac:dyDescent="0.25">
      <c r="A691" s="64">
        <v>41292</v>
      </c>
      <c r="B691" s="14" t="s">
        <v>7</v>
      </c>
      <c r="C691" s="4">
        <v>4</v>
      </c>
      <c r="D691" s="180">
        <v>4.4000000000000004</v>
      </c>
      <c r="F691" s="180">
        <v>227</v>
      </c>
      <c r="G691" s="4">
        <f t="shared" si="143"/>
        <v>64.961200000000005</v>
      </c>
      <c r="H691" s="6">
        <f t="shared" si="142"/>
        <v>16.188312784682843</v>
      </c>
      <c r="I691" s="21">
        <f t="shared" si="145"/>
        <v>1051.6122244683393</v>
      </c>
      <c r="J691" s="34">
        <f t="shared" si="135"/>
        <v>1.5205308443374602E-3</v>
      </c>
      <c r="K691" s="34">
        <f t="shared" si="144"/>
        <v>9.8775508285174632E-2</v>
      </c>
      <c r="L691" s="69">
        <f t="shared" si="141"/>
        <v>5.3541650508837426</v>
      </c>
      <c r="M691" s="69">
        <f t="shared" si="146"/>
        <v>0.347812986703469</v>
      </c>
      <c r="N691" s="69">
        <f t="shared" si="136"/>
        <v>7.2451870323804508</v>
      </c>
      <c r="O691" s="69">
        <f t="shared" si="134"/>
        <v>0.47065604384787296</v>
      </c>
      <c r="P691" s="69">
        <f t="shared" si="137"/>
        <v>0.81846903055134201</v>
      </c>
      <c r="Q691" s="6">
        <f t="shared" si="138"/>
        <v>0.16695023361766512</v>
      </c>
      <c r="R691" s="6">
        <f t="shared" si="139"/>
        <v>0.18355585710067046</v>
      </c>
      <c r="S691" s="6">
        <f t="shared" si="140"/>
        <v>0.35050609071833561</v>
      </c>
    </row>
    <row r="692" spans="1:19" x14ac:dyDescent="0.25">
      <c r="A692" s="64">
        <v>41292</v>
      </c>
      <c r="B692" s="14" t="s">
        <v>7</v>
      </c>
      <c r="C692" s="4">
        <v>4</v>
      </c>
      <c r="D692" s="180">
        <v>4.5999999999999996</v>
      </c>
      <c r="F692" s="180">
        <v>187</v>
      </c>
      <c r="G692" s="4">
        <f t="shared" si="143"/>
        <v>64.961200000000005</v>
      </c>
      <c r="H692" s="6">
        <f t="shared" si="142"/>
        <v>10.985835350338149</v>
      </c>
      <c r="I692" s="21">
        <f t="shared" si="145"/>
        <v>713.65304736038661</v>
      </c>
      <c r="J692" s="34">
        <f t="shared" si="135"/>
        <v>1.6619025137490004E-3</v>
      </c>
      <c r="K692" s="34">
        <f t="shared" si="144"/>
        <v>0.10795918157615157</v>
      </c>
      <c r="L692" s="69">
        <f t="shared" si="141"/>
        <v>5.9302678128381849</v>
      </c>
      <c r="M692" s="69">
        <f t="shared" si="146"/>
        <v>0.38523731344334394</v>
      </c>
      <c r="N692" s="69">
        <f t="shared" si="136"/>
        <v>7.6319696161125572</v>
      </c>
      <c r="O692" s="69">
        <f t="shared" si="134"/>
        <v>0.49578190462621108</v>
      </c>
      <c r="P692" s="69">
        <f t="shared" si="137"/>
        <v>0.88101921806955508</v>
      </c>
      <c r="Q692" s="6">
        <f t="shared" si="138"/>
        <v>0.18491391045280509</v>
      </c>
      <c r="R692" s="6">
        <f t="shared" si="139"/>
        <v>0.19335494280422233</v>
      </c>
      <c r="S692" s="6">
        <f t="shared" si="140"/>
        <v>0.37826885325702742</v>
      </c>
    </row>
    <row r="693" spans="1:19" x14ac:dyDescent="0.25">
      <c r="A693" s="64">
        <v>41292</v>
      </c>
      <c r="B693" s="14" t="s">
        <v>7</v>
      </c>
      <c r="C693" s="4">
        <v>4</v>
      </c>
      <c r="D693" s="180">
        <v>3.8</v>
      </c>
      <c r="F693" s="180">
        <v>65</v>
      </c>
      <c r="G693" s="4">
        <f t="shared" si="143"/>
        <v>64.961200000000005</v>
      </c>
      <c r="H693" s="6">
        <f t="shared" si="142"/>
        <v>1.3273228961416876</v>
      </c>
      <c r="I693" s="21">
        <f t="shared" si="145"/>
        <v>86.22448812083941</v>
      </c>
      <c r="J693" s="34">
        <f t="shared" si="135"/>
        <v>1.1341149479459152E-3</v>
      </c>
      <c r="K693" s="34">
        <f t="shared" si="144"/>
        <v>7.3673467956504188E-2</v>
      </c>
      <c r="L693" s="69">
        <f t="shared" si="141"/>
        <v>3.8222275656794742</v>
      </c>
      <c r="M693" s="69">
        <f t="shared" si="146"/>
        <v>0.24829648933961748</v>
      </c>
      <c r="N693" s="69">
        <f t="shared" si="136"/>
        <v>6.1031884174464111</v>
      </c>
      <c r="O693" s="69">
        <f t="shared" si="134"/>
        <v>0.39647044342341986</v>
      </c>
      <c r="P693" s="69">
        <f t="shared" si="137"/>
        <v>0.64476693276303731</v>
      </c>
      <c r="Q693" s="6">
        <f t="shared" si="138"/>
        <v>0.11918231488301639</v>
      </c>
      <c r="R693" s="6">
        <f t="shared" si="139"/>
        <v>0.15462347293513376</v>
      </c>
      <c r="S693" s="6">
        <f t="shared" si="140"/>
        <v>0.27380578781815013</v>
      </c>
    </row>
    <row r="694" spans="1:19" x14ac:dyDescent="0.25">
      <c r="A694" s="64">
        <v>41292</v>
      </c>
      <c r="B694" s="14" t="s">
        <v>7</v>
      </c>
      <c r="C694" s="4">
        <v>4</v>
      </c>
      <c r="D694" s="180">
        <v>3.5</v>
      </c>
      <c r="F694" s="180">
        <v>31</v>
      </c>
      <c r="G694" s="4">
        <f t="shared" si="143"/>
        <v>64.961200000000005</v>
      </c>
      <c r="H694" s="6">
        <f t="shared" si="142"/>
        <v>0.30190705400997914</v>
      </c>
      <c r="I694" s="21">
        <f t="shared" si="145"/>
        <v>19.612244516953059</v>
      </c>
      <c r="J694" s="34">
        <f t="shared" si="135"/>
        <v>9.6211275016187424E-4</v>
      </c>
      <c r="K694" s="34">
        <f t="shared" si="144"/>
        <v>6.2499998785815553E-2</v>
      </c>
      <c r="L694" s="69">
        <f t="shared" si="141"/>
        <v>3.1637815247608514</v>
      </c>
      <c r="M694" s="69">
        <f t="shared" si="146"/>
        <v>0.20552304438629462</v>
      </c>
      <c r="N694" s="69">
        <f t="shared" si="136"/>
        <v>5.5433152983182508</v>
      </c>
      <c r="O694" s="69">
        <f t="shared" si="134"/>
        <v>0.3601004137571116</v>
      </c>
      <c r="P694" s="69">
        <f t="shared" si="137"/>
        <v>0.5656234581434062</v>
      </c>
      <c r="Q694" s="6">
        <f t="shared" si="138"/>
        <v>9.8651061305421409E-2</v>
      </c>
      <c r="R694" s="6">
        <f t="shared" si="139"/>
        <v>0.14043916136527354</v>
      </c>
      <c r="S694" s="6">
        <f t="shared" si="140"/>
        <v>0.23909022267069496</v>
      </c>
    </row>
    <row r="695" spans="1:19" x14ac:dyDescent="0.25">
      <c r="A695" s="64">
        <v>41292</v>
      </c>
      <c r="B695" s="14" t="s">
        <v>7</v>
      </c>
      <c r="C695" s="4">
        <v>4</v>
      </c>
      <c r="D695" s="180">
        <v>6.4</v>
      </c>
      <c r="F695" s="180">
        <v>268</v>
      </c>
      <c r="G695" s="4">
        <f t="shared" si="143"/>
        <v>64.961200000000005</v>
      </c>
      <c r="H695" s="6">
        <f t="shared" si="142"/>
        <v>22.564175075143336</v>
      </c>
      <c r="I695" s="21">
        <f t="shared" si="145"/>
        <v>1465.7958898914014</v>
      </c>
      <c r="J695" s="34">
        <f t="shared" si="135"/>
        <v>3.2169908772759479E-3</v>
      </c>
      <c r="K695" s="34">
        <f t="shared" si="144"/>
        <v>0.20897958777689832</v>
      </c>
      <c r="L695" s="69">
        <f t="shared" si="141"/>
        <v>12.670735111153041</v>
      </c>
      <c r="M695" s="69">
        <f t="shared" si="146"/>
        <v>0.82310615770263496</v>
      </c>
      <c r="N695" s="69">
        <f t="shared" si="136"/>
        <v>11.231571837310549</v>
      </c>
      <c r="O695" s="69">
        <f t="shared" si="134"/>
        <v>0.72961638443789811</v>
      </c>
      <c r="P695" s="69">
        <f t="shared" si="137"/>
        <v>1.5527225421405331</v>
      </c>
      <c r="Q695" s="6">
        <f t="shared" si="138"/>
        <v>0.39509095569726477</v>
      </c>
      <c r="R695" s="6">
        <f t="shared" si="139"/>
        <v>0.2845503899307803</v>
      </c>
      <c r="S695" s="6">
        <f t="shared" si="140"/>
        <v>0.67964134562804501</v>
      </c>
    </row>
    <row r="696" spans="1:19" x14ac:dyDescent="0.25">
      <c r="A696" s="64">
        <v>41292</v>
      </c>
      <c r="B696" s="14" t="s">
        <v>7</v>
      </c>
      <c r="C696" s="4">
        <v>4</v>
      </c>
      <c r="D696" s="180">
        <v>4.8</v>
      </c>
      <c r="F696" s="180">
        <v>74</v>
      </c>
      <c r="G696" s="4">
        <f t="shared" si="143"/>
        <v>64.961200000000005</v>
      </c>
      <c r="H696" s="6">
        <f t="shared" si="142"/>
        <v>1.7203361371057706</v>
      </c>
      <c r="I696" s="21">
        <f t="shared" si="145"/>
        <v>111.7550998697554</v>
      </c>
      <c r="J696" s="34">
        <f t="shared" si="135"/>
        <v>1.8095573684677208E-3</v>
      </c>
      <c r="K696" s="34">
        <f t="shared" si="144"/>
        <v>0.11755101812450532</v>
      </c>
      <c r="L696" s="69">
        <f t="shared" si="141"/>
        <v>6.5398480281028419</v>
      </c>
      <c r="M696" s="69">
        <f t="shared" si="146"/>
        <v>0.42483637572319438</v>
      </c>
      <c r="N696" s="69">
        <f t="shared" si="136"/>
        <v>8.0216224497877064</v>
      </c>
      <c r="O696" s="69">
        <f t="shared" si="134"/>
        <v>0.52109422028514918</v>
      </c>
      <c r="P696" s="69">
        <f t="shared" si="137"/>
        <v>0.9459305960083435</v>
      </c>
      <c r="Q696" s="6">
        <f t="shared" si="138"/>
        <v>0.20392146034713329</v>
      </c>
      <c r="R696" s="6">
        <f t="shared" si="139"/>
        <v>0.20322674591120818</v>
      </c>
      <c r="S696" s="6">
        <f t="shared" si="140"/>
        <v>0.40714820625834147</v>
      </c>
    </row>
    <row r="697" spans="1:19" x14ac:dyDescent="0.25">
      <c r="A697" s="64">
        <v>41292</v>
      </c>
      <c r="B697" s="14" t="s">
        <v>7</v>
      </c>
      <c r="C697" s="4">
        <v>4</v>
      </c>
      <c r="D697" s="180">
        <v>5.4</v>
      </c>
      <c r="F697" s="180">
        <v>138</v>
      </c>
      <c r="G697" s="4">
        <f t="shared" si="143"/>
        <v>64.961200000000005</v>
      </c>
      <c r="H697" s="6">
        <f t="shared" si="142"/>
        <v>5.9828490494964006</v>
      </c>
      <c r="I697" s="21">
        <f t="shared" si="145"/>
        <v>388.65305367414561</v>
      </c>
      <c r="J697" s="34">
        <f t="shared" si="135"/>
        <v>2.2902210444669595E-3</v>
      </c>
      <c r="K697" s="34">
        <f t="shared" si="144"/>
        <v>0.14877550731382705</v>
      </c>
      <c r="L697" s="69">
        <f t="shared" si="141"/>
        <v>8.5736806990755614</v>
      </c>
      <c r="M697" s="69">
        <f t="shared" si="146"/>
        <v>0.55695658662878733</v>
      </c>
      <c r="N697" s="69">
        <f t="shared" si="136"/>
        <v>9.2068415424761678</v>
      </c>
      <c r="O697" s="69">
        <f t="shared" si="134"/>
        <v>0.59808747480910296</v>
      </c>
      <c r="P697" s="69">
        <f t="shared" si="137"/>
        <v>1.1550440614378903</v>
      </c>
      <c r="Q697" s="6">
        <f t="shared" si="138"/>
        <v>0.26733916158181792</v>
      </c>
      <c r="R697" s="6">
        <f t="shared" si="139"/>
        <v>0.23325411517555017</v>
      </c>
      <c r="S697" s="6">
        <f t="shared" si="140"/>
        <v>0.50059327675736809</v>
      </c>
    </row>
    <row r="698" spans="1:19" x14ac:dyDescent="0.25">
      <c r="A698" s="64">
        <v>41292</v>
      </c>
      <c r="B698" s="14" t="s">
        <v>7</v>
      </c>
      <c r="C698" s="4">
        <v>4</v>
      </c>
      <c r="D698" s="180">
        <v>3.8</v>
      </c>
      <c r="F698" s="180">
        <v>50</v>
      </c>
      <c r="G698" s="4">
        <f t="shared" si="143"/>
        <v>64.961200000000005</v>
      </c>
      <c r="H698" s="6">
        <f t="shared" si="142"/>
        <v>0.78539816339744828</v>
      </c>
      <c r="I698" s="21">
        <f t="shared" si="145"/>
        <v>51.020407172094323</v>
      </c>
      <c r="J698" s="34">
        <f t="shared" si="135"/>
        <v>1.1341149479459152E-3</v>
      </c>
      <c r="K698" s="34">
        <f t="shared" si="144"/>
        <v>7.3673467956504188E-2</v>
      </c>
      <c r="L698" s="69">
        <f t="shared" si="141"/>
        <v>3.8222275656794742</v>
      </c>
      <c r="M698" s="69">
        <f t="shared" si="146"/>
        <v>0.24829648933961748</v>
      </c>
      <c r="N698" s="69">
        <f t="shared" si="136"/>
        <v>6.1031884174464111</v>
      </c>
      <c r="O698" s="69">
        <f t="shared" si="134"/>
        <v>0.39647044342341986</v>
      </c>
      <c r="P698" s="69">
        <f t="shared" si="137"/>
        <v>0.64476693276303731</v>
      </c>
      <c r="Q698" s="6">
        <f t="shared" si="138"/>
        <v>0.11918231488301639</v>
      </c>
      <c r="R698" s="6">
        <f t="shared" si="139"/>
        <v>0.15462347293513376</v>
      </c>
      <c r="S698" s="6">
        <f t="shared" si="140"/>
        <v>0.27380578781815013</v>
      </c>
    </row>
    <row r="699" spans="1:19" x14ac:dyDescent="0.25">
      <c r="A699" s="64">
        <v>41292</v>
      </c>
      <c r="B699" s="14" t="s">
        <v>7</v>
      </c>
      <c r="C699" s="4">
        <v>4</v>
      </c>
      <c r="D699" s="180">
        <v>3.6</v>
      </c>
      <c r="F699" s="180">
        <v>82</v>
      </c>
      <c r="G699" s="4">
        <f t="shared" si="143"/>
        <v>64.961200000000005</v>
      </c>
      <c r="H699" s="6">
        <f t="shared" si="142"/>
        <v>2.1124069002737764</v>
      </c>
      <c r="I699" s="21">
        <f t="shared" si="145"/>
        <v>137.22448713006486</v>
      </c>
      <c r="J699" s="34">
        <f t="shared" si="135"/>
        <v>1.0178760197630931E-3</v>
      </c>
      <c r="K699" s="34">
        <f t="shared" si="144"/>
        <v>6.6122447695034253E-2</v>
      </c>
      <c r="L699" s="69">
        <f t="shared" si="141"/>
        <v>3.375464158589657</v>
      </c>
      <c r="M699" s="69">
        <f t="shared" si="146"/>
        <v>0.21927420229897446</v>
      </c>
      <c r="N699" s="69">
        <f t="shared" si="136"/>
        <v>5.7290669248255632</v>
      </c>
      <c r="O699" s="69">
        <f t="shared" si="134"/>
        <v>0.37216706231697838</v>
      </c>
      <c r="P699" s="69">
        <f t="shared" si="137"/>
        <v>0.59144126461595281</v>
      </c>
      <c r="Q699" s="6">
        <f t="shared" si="138"/>
        <v>0.10525161710350774</v>
      </c>
      <c r="R699" s="6">
        <f t="shared" si="139"/>
        <v>0.14514515430362157</v>
      </c>
      <c r="S699" s="6">
        <f t="shared" si="140"/>
        <v>0.25039677140712929</v>
      </c>
    </row>
    <row r="700" spans="1:19" x14ac:dyDescent="0.25">
      <c r="A700" s="64">
        <v>41292</v>
      </c>
      <c r="B700" s="14" t="s">
        <v>7</v>
      </c>
      <c r="C700" s="4">
        <v>4</v>
      </c>
      <c r="D700" s="180">
        <v>3.1</v>
      </c>
      <c r="F700" s="180">
        <v>121</v>
      </c>
      <c r="G700" s="4">
        <f t="shared" si="143"/>
        <v>64.961200000000005</v>
      </c>
      <c r="H700" s="6">
        <f t="shared" si="142"/>
        <v>4.5996058041208157</v>
      </c>
      <c r="I700" s="21">
        <f t="shared" si="145"/>
        <v>298.79591256265314</v>
      </c>
      <c r="J700" s="34">
        <f t="shared" si="135"/>
        <v>7.5476763502494771E-4</v>
      </c>
      <c r="K700" s="34">
        <f t="shared" si="144"/>
        <v>4.9030611292382634E-2</v>
      </c>
      <c r="L700" s="69">
        <f t="shared" si="141"/>
        <v>2.3935063597525432</v>
      </c>
      <c r="M700" s="69">
        <f t="shared" si="146"/>
        <v>0.15548504533715693</v>
      </c>
      <c r="N700" s="69">
        <f t="shared" si="136"/>
        <v>4.8095356854949474</v>
      </c>
      <c r="O700" s="69">
        <f t="shared" si="134"/>
        <v>0.31243320957257442</v>
      </c>
      <c r="P700" s="69">
        <f t="shared" si="137"/>
        <v>0.46791825490973138</v>
      </c>
      <c r="Q700" s="6">
        <f t="shared" si="138"/>
        <v>7.4632821761835319E-2</v>
      </c>
      <c r="R700" s="6">
        <f t="shared" si="139"/>
        <v>0.12184895173330403</v>
      </c>
      <c r="S700" s="6">
        <f t="shared" si="140"/>
        <v>0.19648177349513934</v>
      </c>
    </row>
    <row r="701" spans="1:19" x14ac:dyDescent="0.25">
      <c r="A701" s="64">
        <v>41292</v>
      </c>
      <c r="B701" s="14" t="s">
        <v>7</v>
      </c>
      <c r="C701" s="4">
        <v>4</v>
      </c>
      <c r="D701" s="180">
        <v>3.7</v>
      </c>
      <c r="F701" s="180">
        <v>78</v>
      </c>
      <c r="G701" s="4">
        <f t="shared" si="143"/>
        <v>64.961200000000005</v>
      </c>
      <c r="H701" s="6">
        <f t="shared" si="142"/>
        <v>1.9113449704440304</v>
      </c>
      <c r="I701" s="21">
        <f t="shared" si="145"/>
        <v>124.16326289400875</v>
      </c>
      <c r="J701" s="34">
        <f t="shared" si="135"/>
        <v>1.075210085691107E-3</v>
      </c>
      <c r="K701" s="34">
        <f t="shared" si="144"/>
        <v>6.9846937418597155E-2</v>
      </c>
      <c r="L701" s="69">
        <f t="shared" si="141"/>
        <v>3.5949248430857623</v>
      </c>
      <c r="M701" s="69">
        <f t="shared" si="146"/>
        <v>0.23353063171666286</v>
      </c>
      <c r="N701" s="69">
        <f t="shared" si="136"/>
        <v>5.9156978898620354</v>
      </c>
      <c r="O701" s="69">
        <f t="shared" si="134"/>
        <v>0.38429083376290568</v>
      </c>
      <c r="P701" s="69">
        <f t="shared" si="137"/>
        <v>0.61782146547956851</v>
      </c>
      <c r="Q701" s="6">
        <f t="shared" si="138"/>
        <v>0.11209470322399817</v>
      </c>
      <c r="R701" s="6">
        <f t="shared" si="139"/>
        <v>0.14987342516753321</v>
      </c>
      <c r="S701" s="6">
        <f t="shared" si="140"/>
        <v>0.26196812839153139</v>
      </c>
    </row>
    <row r="702" spans="1:19" x14ac:dyDescent="0.25">
      <c r="A702" s="64">
        <v>41292</v>
      </c>
      <c r="B702" s="14" t="s">
        <v>7</v>
      </c>
      <c r="C702" s="4">
        <v>4</v>
      </c>
      <c r="D702" s="180">
        <v>7</v>
      </c>
      <c r="F702" s="180">
        <v>268</v>
      </c>
      <c r="G702" s="4">
        <f t="shared" si="143"/>
        <v>64.961200000000005</v>
      </c>
      <c r="H702" s="6">
        <f t="shared" si="142"/>
        <v>22.564175075143336</v>
      </c>
      <c r="I702" s="21">
        <f t="shared" si="145"/>
        <v>1465.7958898914014</v>
      </c>
      <c r="J702" s="34">
        <f t="shared" si="135"/>
        <v>3.8484510006474969E-3</v>
      </c>
      <c r="K702" s="34">
        <f t="shared" si="144"/>
        <v>0.24999999514326221</v>
      </c>
      <c r="L702" s="69">
        <f t="shared" si="141"/>
        <v>15.569492106387406</v>
      </c>
      <c r="M702" s="69">
        <f t="shared" si="146"/>
        <v>1.0114128906214537</v>
      </c>
      <c r="N702" s="69">
        <f t="shared" si="136"/>
        <v>12.473107819356448</v>
      </c>
      <c r="O702" s="69">
        <f t="shared" si="134"/>
        <v>0.81026805167477811</v>
      </c>
      <c r="P702" s="69">
        <f t="shared" si="137"/>
        <v>1.8216809422962319</v>
      </c>
      <c r="Q702" s="6">
        <f t="shared" si="138"/>
        <v>0.48547818749829774</v>
      </c>
      <c r="R702" s="6">
        <f t="shared" si="139"/>
        <v>0.31600454015316348</v>
      </c>
      <c r="S702" s="6">
        <f t="shared" si="140"/>
        <v>0.80148272765146122</v>
      </c>
    </row>
    <row r="703" spans="1:19" x14ac:dyDescent="0.25">
      <c r="A703" s="64">
        <v>41292</v>
      </c>
      <c r="B703" s="14" t="s">
        <v>7</v>
      </c>
      <c r="C703" s="4">
        <v>4</v>
      </c>
      <c r="D703" s="180">
        <v>5.9</v>
      </c>
      <c r="F703" s="180">
        <v>229</v>
      </c>
      <c r="G703" s="4">
        <f t="shared" si="143"/>
        <v>64.961200000000005</v>
      </c>
      <c r="H703" s="6">
        <f t="shared" si="142"/>
        <v>16.474826034690235</v>
      </c>
      <c r="I703" s="21">
        <f t="shared" si="145"/>
        <v>1070.2244690047194</v>
      </c>
      <c r="J703" s="34">
        <f t="shared" si="135"/>
        <v>2.7339710067865179E-3</v>
      </c>
      <c r="K703" s="34">
        <f t="shared" si="144"/>
        <v>0.17760203736606037</v>
      </c>
      <c r="L703" s="69">
        <f t="shared" si="141"/>
        <v>10.509518679077305</v>
      </c>
      <c r="M703" s="69">
        <f t="shared" si="146"/>
        <v>0.68271094481527672</v>
      </c>
      <c r="N703" s="69">
        <f t="shared" si="136"/>
        <v>10.211906347392123</v>
      </c>
      <c r="O703" s="69">
        <f t="shared" ref="O703:O713" si="147">IF(D703&lt;3,795.7747*N703*0.001,64.9612*N703*0.001)</f>
        <v>0.66337769061420926</v>
      </c>
      <c r="P703" s="69">
        <f t="shared" si="137"/>
        <v>1.3460886354294859</v>
      </c>
      <c r="Q703" s="6">
        <f t="shared" si="138"/>
        <v>0.32770125351133284</v>
      </c>
      <c r="R703" s="6">
        <f t="shared" si="139"/>
        <v>0.25871729933954163</v>
      </c>
      <c r="S703" s="6">
        <f t="shared" si="140"/>
        <v>0.58641855285087452</v>
      </c>
    </row>
    <row r="704" spans="1:19" x14ac:dyDescent="0.25">
      <c r="A704" s="64">
        <v>41292</v>
      </c>
      <c r="B704" s="14" t="s">
        <v>7</v>
      </c>
      <c r="C704" s="4">
        <v>4</v>
      </c>
      <c r="D704" s="180">
        <v>4.4000000000000004</v>
      </c>
      <c r="F704" s="180">
        <v>53</v>
      </c>
      <c r="G704" s="4">
        <f t="shared" si="143"/>
        <v>64.961200000000005</v>
      </c>
      <c r="H704" s="6">
        <f t="shared" si="142"/>
        <v>0.88247337639337298</v>
      </c>
      <c r="I704" s="21">
        <f t="shared" si="145"/>
        <v>57.326529498565186</v>
      </c>
      <c r="J704" s="34">
        <f t="shared" si="135"/>
        <v>1.5205308443374602E-3</v>
      </c>
      <c r="K704" s="34">
        <f t="shared" si="144"/>
        <v>9.8775508285174632E-2</v>
      </c>
      <c r="L704" s="69">
        <f t="shared" si="141"/>
        <v>5.3541650508837426</v>
      </c>
      <c r="M704" s="69">
        <f t="shared" si="146"/>
        <v>0.347812986703469</v>
      </c>
      <c r="N704" s="69">
        <f t="shared" si="136"/>
        <v>7.2451870323804508</v>
      </c>
      <c r="O704" s="69">
        <f t="shared" si="147"/>
        <v>0.47065604384787296</v>
      </c>
      <c r="P704" s="69">
        <f t="shared" si="137"/>
        <v>0.81846903055134201</v>
      </c>
      <c r="Q704" s="6">
        <f t="shared" si="138"/>
        <v>0.16695023361766512</v>
      </c>
      <c r="R704" s="6">
        <f t="shared" si="139"/>
        <v>0.18355585710067046</v>
      </c>
      <c r="S704" s="6">
        <f t="shared" si="140"/>
        <v>0.35050609071833561</v>
      </c>
    </row>
    <row r="705" spans="1:19" x14ac:dyDescent="0.25">
      <c r="A705" s="64">
        <v>41292</v>
      </c>
      <c r="B705" s="14" t="s">
        <v>7</v>
      </c>
      <c r="C705" s="4">
        <v>4</v>
      </c>
      <c r="D705" s="180">
        <v>3.7</v>
      </c>
      <c r="F705" s="180">
        <v>132</v>
      </c>
      <c r="G705" s="4">
        <f t="shared" si="143"/>
        <v>64.961200000000005</v>
      </c>
      <c r="H705" s="6">
        <f t="shared" si="142"/>
        <v>5.4739110396148565</v>
      </c>
      <c r="I705" s="21">
        <f t="shared" si="145"/>
        <v>355.59182982662867</v>
      </c>
      <c r="J705" s="34">
        <f t="shared" si="135"/>
        <v>1.075210085691107E-3</v>
      </c>
      <c r="K705" s="34">
        <f t="shared" si="144"/>
        <v>6.9846937418597155E-2</v>
      </c>
      <c r="L705" s="69">
        <f t="shared" si="141"/>
        <v>3.5949248430857623</v>
      </c>
      <c r="M705" s="69">
        <f t="shared" si="146"/>
        <v>0.23353063171666286</v>
      </c>
      <c r="N705" s="69">
        <f t="shared" si="136"/>
        <v>5.9156978898620354</v>
      </c>
      <c r="O705" s="69">
        <f t="shared" si="147"/>
        <v>0.38429083376290568</v>
      </c>
      <c r="P705" s="69">
        <f t="shared" si="137"/>
        <v>0.61782146547956851</v>
      </c>
      <c r="Q705" s="6">
        <f t="shared" si="138"/>
        <v>0.11209470322399817</v>
      </c>
      <c r="R705" s="6">
        <f t="shared" si="139"/>
        <v>0.14987342516753321</v>
      </c>
      <c r="S705" s="6">
        <f t="shared" si="140"/>
        <v>0.26196812839153139</v>
      </c>
    </row>
    <row r="706" spans="1:19" x14ac:dyDescent="0.25">
      <c r="A706" s="64">
        <v>41292</v>
      </c>
      <c r="B706" s="14" t="s">
        <v>7</v>
      </c>
      <c r="C706" s="4">
        <v>4</v>
      </c>
      <c r="D706" s="180">
        <v>4</v>
      </c>
      <c r="F706" s="180">
        <v>139</v>
      </c>
      <c r="G706" s="4">
        <f t="shared" si="143"/>
        <v>64.961200000000005</v>
      </c>
      <c r="H706" s="6">
        <f t="shared" si="142"/>
        <v>6.069871166000838</v>
      </c>
      <c r="I706" s="21">
        <f t="shared" si="145"/>
        <v>394.30611478881366</v>
      </c>
      <c r="J706" s="34">
        <f t="shared" ref="J706:J769" si="148">((+D706/200)^2)*PI()</f>
        <v>1.2566370614359172E-3</v>
      </c>
      <c r="K706" s="34">
        <f t="shared" si="144"/>
        <v>8.1632651475350912E-2</v>
      </c>
      <c r="L706" s="69">
        <f t="shared" si="141"/>
        <v>4.3006091215286046</v>
      </c>
      <c r="M706" s="69">
        <f t="shared" si="146"/>
        <v>0.27937272926544404</v>
      </c>
      <c r="N706" s="69">
        <f t="shared" ref="N706:N769" si="149">1.28*(D706^1.17)</f>
        <v>6.4806737611278331</v>
      </c>
      <c r="O706" s="69">
        <f t="shared" si="147"/>
        <v>0.42099234433137744</v>
      </c>
      <c r="P706" s="69">
        <f t="shared" si="137"/>
        <v>0.70036507359682143</v>
      </c>
      <c r="Q706" s="6">
        <f t="shared" si="138"/>
        <v>0.13409891004741314</v>
      </c>
      <c r="R706" s="6">
        <f t="shared" si="139"/>
        <v>0.16418701428923721</v>
      </c>
      <c r="S706" s="6">
        <f t="shared" si="140"/>
        <v>0.29828592433665035</v>
      </c>
    </row>
    <row r="707" spans="1:19" x14ac:dyDescent="0.25">
      <c r="A707" s="64">
        <v>41292</v>
      </c>
      <c r="B707" s="14" t="s">
        <v>7</v>
      </c>
      <c r="C707" s="4">
        <v>4</v>
      </c>
      <c r="D707" s="180">
        <v>3.9</v>
      </c>
      <c r="F707" s="180">
        <v>82</v>
      </c>
      <c r="G707" s="4">
        <f t="shared" si="143"/>
        <v>64.961200000000005</v>
      </c>
      <c r="H707" s="6">
        <f t="shared" si="142"/>
        <v>2.1124069002737764</v>
      </c>
      <c r="I707" s="21">
        <f t="shared" si="145"/>
        <v>137.22448713006486</v>
      </c>
      <c r="J707" s="34">
        <f t="shared" si="148"/>
        <v>1.1945906065275189E-3</v>
      </c>
      <c r="K707" s="34">
        <f t="shared" si="144"/>
        <v>7.7602039308755463E-2</v>
      </c>
      <c r="L707" s="69">
        <f t="shared" si="141"/>
        <v>4.0574351124683323</v>
      </c>
      <c r="M707" s="69">
        <f t="shared" si="146"/>
        <v>0.26357585382807786</v>
      </c>
      <c r="N707" s="69">
        <f t="shared" si="149"/>
        <v>6.2915196864507177</v>
      </c>
      <c r="O707" s="69">
        <f t="shared" si="147"/>
        <v>0.4087046686554624</v>
      </c>
      <c r="P707" s="69">
        <f t="shared" ref="P707:P770" si="150">+M707+O707</f>
        <v>0.6722805224835402</v>
      </c>
      <c r="Q707" s="6">
        <f t="shared" ref="Q707:Q770" si="151">M707*0.48</f>
        <v>0.12651640983747736</v>
      </c>
      <c r="R707" s="6">
        <f t="shared" ref="R707:R770" si="152">O707*0.39</f>
        <v>0.15939482077563033</v>
      </c>
      <c r="S707" s="6">
        <f t="shared" ref="S707:S770" si="153">Q707+R707</f>
        <v>0.28591123061310769</v>
      </c>
    </row>
    <row r="708" spans="1:19" x14ac:dyDescent="0.25">
      <c r="A708" s="64">
        <v>41292</v>
      </c>
      <c r="B708" s="14" t="s">
        <v>7</v>
      </c>
      <c r="C708" s="4">
        <v>4</v>
      </c>
      <c r="D708" s="180">
        <v>6</v>
      </c>
      <c r="F708" s="180">
        <v>115</v>
      </c>
      <c r="G708" s="4">
        <f t="shared" si="143"/>
        <v>64.961200000000005</v>
      </c>
      <c r="H708" s="6">
        <f t="shared" si="142"/>
        <v>4.1547562843725006</v>
      </c>
      <c r="I708" s="21">
        <f t="shared" si="145"/>
        <v>269.8979539403789</v>
      </c>
      <c r="J708" s="34">
        <f t="shared" si="148"/>
        <v>2.8274333882308137E-3</v>
      </c>
      <c r="K708" s="34">
        <f t="shared" si="144"/>
        <v>0.18367346581953956</v>
      </c>
      <c r="L708" s="69">
        <f t="shared" si="141"/>
        <v>10.923549380812876</v>
      </c>
      <c r="M708" s="69">
        <f t="shared" si="146"/>
        <v>0.70960687603686146</v>
      </c>
      <c r="N708" s="69">
        <f t="shared" si="149"/>
        <v>10.414704032978928</v>
      </c>
      <c r="O708" s="69">
        <f t="shared" si="147"/>
        <v>0.6765516716271508</v>
      </c>
      <c r="P708" s="69">
        <f t="shared" si="150"/>
        <v>1.3861585476640124</v>
      </c>
      <c r="Q708" s="6">
        <f t="shared" si="151"/>
        <v>0.3406113004976935</v>
      </c>
      <c r="R708" s="6">
        <f t="shared" si="152"/>
        <v>0.26385515193458881</v>
      </c>
      <c r="S708" s="6">
        <f t="shared" si="153"/>
        <v>0.60446645243228225</v>
      </c>
    </row>
    <row r="709" spans="1:19" x14ac:dyDescent="0.25">
      <c r="A709" s="64">
        <v>41292</v>
      </c>
      <c r="B709" s="14" t="s">
        <v>7</v>
      </c>
      <c r="C709" s="4">
        <v>4</v>
      </c>
      <c r="D709" s="180">
        <v>4.9000000000000004</v>
      </c>
      <c r="F709" s="180">
        <v>142</v>
      </c>
      <c r="G709" s="4">
        <f t="shared" si="143"/>
        <v>64.961200000000005</v>
      </c>
      <c r="H709" s="6">
        <f t="shared" si="142"/>
        <v>6.3347074266984587</v>
      </c>
      <c r="I709" s="21">
        <f t="shared" si="145"/>
        <v>411.51019608724397</v>
      </c>
      <c r="J709" s="34">
        <f t="shared" si="148"/>
        <v>1.8857409903172736E-3</v>
      </c>
      <c r="K709" s="34">
        <f t="shared" si="144"/>
        <v>0.12249999762019849</v>
      </c>
      <c r="L709" s="69">
        <f t="shared" si="141"/>
        <v>6.8573266813152358</v>
      </c>
      <c r="M709" s="69">
        <f t="shared" si="146"/>
        <v>0.44546017001025534</v>
      </c>
      <c r="N709" s="69">
        <f t="shared" si="149"/>
        <v>8.2174937658920371</v>
      </c>
      <c r="O709" s="69">
        <f t="shared" si="147"/>
        <v>0.53381825602486588</v>
      </c>
      <c r="P709" s="69">
        <f t="shared" si="150"/>
        <v>0.97927842603512127</v>
      </c>
      <c r="Q709" s="6">
        <f t="shared" si="151"/>
        <v>0.21382088160492255</v>
      </c>
      <c r="R709" s="6">
        <f t="shared" si="152"/>
        <v>0.20818911984969771</v>
      </c>
      <c r="S709" s="6">
        <f t="shared" si="153"/>
        <v>0.42201000145462025</v>
      </c>
    </row>
    <row r="710" spans="1:19" x14ac:dyDescent="0.25">
      <c r="A710" s="64">
        <v>41292</v>
      </c>
      <c r="B710" s="14" t="s">
        <v>7</v>
      </c>
      <c r="C710" s="4">
        <v>5</v>
      </c>
      <c r="D710" s="180">
        <v>1.5</v>
      </c>
      <c r="F710" s="180">
        <v>40</v>
      </c>
      <c r="G710" s="4">
        <f t="shared" si="143"/>
        <v>795.77470000000005</v>
      </c>
      <c r="H710" s="6">
        <f t="shared" si="142"/>
        <v>0.50265482457436694</v>
      </c>
      <c r="I710" s="21">
        <f t="shared" si="145"/>
        <v>399.99999222921952</v>
      </c>
      <c r="J710" s="34">
        <f t="shared" si="148"/>
        <v>1.7671458676442585E-4</v>
      </c>
      <c r="K710" s="34">
        <f t="shared" si="144"/>
        <v>0.14062499726808497</v>
      </c>
      <c r="L710" s="69">
        <f t="shared" si="141"/>
        <v>0.45105329134289407</v>
      </c>
      <c r="M710" s="69">
        <f t="shared" si="146"/>
        <v>0.35893679760240416</v>
      </c>
      <c r="N710" s="69">
        <f t="shared" si="149"/>
        <v>2.0570116092208695</v>
      </c>
      <c r="O710" s="69">
        <f t="shared" si="147"/>
        <v>1.6369177962242547</v>
      </c>
      <c r="P710" s="69">
        <f t="shared" si="150"/>
        <v>1.995854593826659</v>
      </c>
      <c r="Q710" s="6">
        <f t="shared" si="151"/>
        <v>0.17228966284915398</v>
      </c>
      <c r="R710" s="6">
        <f t="shared" si="152"/>
        <v>0.63839794052745935</v>
      </c>
      <c r="S710" s="6">
        <f t="shared" si="153"/>
        <v>0.81068760337661327</v>
      </c>
    </row>
    <row r="711" spans="1:19" x14ac:dyDescent="0.25">
      <c r="A711" s="64">
        <v>41292</v>
      </c>
      <c r="B711" s="14" t="s">
        <v>7</v>
      </c>
      <c r="C711" s="4">
        <v>5</v>
      </c>
      <c r="D711" s="180">
        <v>1.5</v>
      </c>
      <c r="F711" s="180">
        <v>50</v>
      </c>
      <c r="G711" s="4">
        <f t="shared" si="143"/>
        <v>795.77470000000005</v>
      </c>
      <c r="H711" s="6">
        <f t="shared" si="142"/>
        <v>0.78539816339744828</v>
      </c>
      <c r="I711" s="21">
        <f t="shared" si="145"/>
        <v>624.99998785815546</v>
      </c>
      <c r="J711" s="34">
        <f t="shared" si="148"/>
        <v>1.7671458676442585E-4</v>
      </c>
      <c r="K711" s="34">
        <f t="shared" si="144"/>
        <v>0.14062499726808497</v>
      </c>
      <c r="L711" s="69">
        <f t="shared" ref="L711:L774" si="154">0.17758*(D711^2.299)</f>
        <v>0.45105329134289407</v>
      </c>
      <c r="M711" s="69">
        <f t="shared" si="146"/>
        <v>0.35893679760240416</v>
      </c>
      <c r="N711" s="69">
        <f t="shared" si="149"/>
        <v>2.0570116092208695</v>
      </c>
      <c r="O711" s="69">
        <f t="shared" si="147"/>
        <v>1.6369177962242547</v>
      </c>
      <c r="P711" s="69">
        <f t="shared" si="150"/>
        <v>1.995854593826659</v>
      </c>
      <c r="Q711" s="6">
        <f t="shared" si="151"/>
        <v>0.17228966284915398</v>
      </c>
      <c r="R711" s="6">
        <f t="shared" si="152"/>
        <v>0.63839794052745935</v>
      </c>
      <c r="S711" s="6">
        <f t="shared" si="153"/>
        <v>0.81068760337661327</v>
      </c>
    </row>
    <row r="712" spans="1:19" x14ac:dyDescent="0.25">
      <c r="A712" s="64">
        <v>41292</v>
      </c>
      <c r="B712" s="14" t="s">
        <v>7</v>
      </c>
      <c r="C712" s="4">
        <v>5</v>
      </c>
      <c r="D712" s="180">
        <v>2</v>
      </c>
      <c r="F712" s="180">
        <v>50</v>
      </c>
      <c r="G712" s="4">
        <f t="shared" si="143"/>
        <v>795.77470000000005</v>
      </c>
      <c r="H712" s="6">
        <f t="shared" si="142"/>
        <v>0.78539816339744828</v>
      </c>
      <c r="I712" s="21">
        <f t="shared" si="145"/>
        <v>624.99998785815546</v>
      </c>
      <c r="J712" s="34">
        <f t="shared" si="148"/>
        <v>3.1415926535897931E-4</v>
      </c>
      <c r="K712" s="34">
        <f t="shared" si="144"/>
        <v>0.24999999514326215</v>
      </c>
      <c r="L712" s="69">
        <f t="shared" si="154"/>
        <v>0.87390054800363282</v>
      </c>
      <c r="M712" s="69">
        <f t="shared" si="146"/>
        <v>0.69542794641742656</v>
      </c>
      <c r="N712" s="69">
        <f t="shared" si="149"/>
        <v>2.880149720803352</v>
      </c>
      <c r="O712" s="69">
        <f t="shared" si="147"/>
        <v>2.2919502800273714</v>
      </c>
      <c r="P712" s="69">
        <f t="shared" si="150"/>
        <v>2.9873782264447981</v>
      </c>
      <c r="Q712" s="6">
        <f t="shared" si="151"/>
        <v>0.33380541428036475</v>
      </c>
      <c r="R712" s="6">
        <f t="shared" si="152"/>
        <v>0.89386060921067489</v>
      </c>
      <c r="S712" s="6">
        <f t="shared" si="153"/>
        <v>1.2276660234910397</v>
      </c>
    </row>
    <row r="713" spans="1:19" x14ac:dyDescent="0.25">
      <c r="A713" s="64">
        <v>41292</v>
      </c>
      <c r="B713" s="14" t="s">
        <v>7</v>
      </c>
      <c r="C713" s="4">
        <v>5</v>
      </c>
      <c r="D713" s="180">
        <v>2.5</v>
      </c>
      <c r="F713" s="180">
        <v>54</v>
      </c>
      <c r="G713" s="4">
        <f t="shared" si="143"/>
        <v>795.77470000000005</v>
      </c>
      <c r="H713" s="6">
        <f t="shared" si="142"/>
        <v>0.91608841778678374</v>
      </c>
      <c r="I713" s="21">
        <f t="shared" si="145"/>
        <v>728.99998583775255</v>
      </c>
      <c r="J713" s="34">
        <f t="shared" si="148"/>
        <v>4.9087385212340522E-4</v>
      </c>
      <c r="K713" s="34">
        <f t="shared" si="144"/>
        <v>0.39062499241134718</v>
      </c>
      <c r="L713" s="69">
        <f t="shared" si="154"/>
        <v>1.4596815933666829</v>
      </c>
      <c r="M713" s="69">
        <f t="shared" si="146"/>
        <v>1.1615776820568942</v>
      </c>
      <c r="N713" s="69">
        <f t="shared" si="149"/>
        <v>3.7393815404049149</v>
      </c>
      <c r="O713" s="69">
        <f t="shared" si="147"/>
        <v>2.9757052235012593</v>
      </c>
      <c r="P713" s="69">
        <f t="shared" si="150"/>
        <v>4.1372829055581537</v>
      </c>
      <c r="Q713" s="6">
        <f t="shared" si="151"/>
        <v>0.55755728738730914</v>
      </c>
      <c r="R713" s="6">
        <f t="shared" si="152"/>
        <v>1.1605250371654912</v>
      </c>
      <c r="S713" s="6">
        <f t="shared" si="153"/>
        <v>1.7180823245528003</v>
      </c>
    </row>
    <row r="714" spans="1:19" x14ac:dyDescent="0.25">
      <c r="A714" s="64">
        <v>41292</v>
      </c>
      <c r="B714" s="14" t="s">
        <v>7</v>
      </c>
      <c r="C714" s="4">
        <v>5</v>
      </c>
      <c r="D714" s="180">
        <v>1</v>
      </c>
      <c r="F714" s="180">
        <v>38</v>
      </c>
      <c r="G714" s="4">
        <f t="shared" si="143"/>
        <v>795.77470000000005</v>
      </c>
      <c r="H714" s="6">
        <f t="shared" si="142"/>
        <v>0.45364597917836613</v>
      </c>
      <c r="I714" s="21">
        <f t="shared" si="145"/>
        <v>360.99999298687055</v>
      </c>
      <c r="J714" s="34">
        <f t="shared" si="148"/>
        <v>7.8539816339744827E-5</v>
      </c>
      <c r="K714" s="34">
        <f t="shared" si="144"/>
        <v>6.2499998785815539E-2</v>
      </c>
      <c r="L714" s="69">
        <f t="shared" si="154"/>
        <v>0.17757999999999999</v>
      </c>
      <c r="M714" s="69">
        <f t="shared" si="146"/>
        <v>0.141313671226</v>
      </c>
      <c r="N714" s="69">
        <f t="shared" si="149"/>
        <v>1.28</v>
      </c>
      <c r="O714" s="69">
        <f t="shared" ref="O714:O777" si="155">IF(D714&lt;3,795.7747*N714*0.001,64.9612*N714*0.001)</f>
        <v>1.0185916160000001</v>
      </c>
      <c r="P714" s="69">
        <f t="shared" si="150"/>
        <v>1.1599052872260001</v>
      </c>
      <c r="Q714" s="6">
        <f t="shared" si="151"/>
        <v>6.7830562188479993E-2</v>
      </c>
      <c r="R714" s="6">
        <f t="shared" si="152"/>
        <v>0.39725073024000007</v>
      </c>
      <c r="S714" s="6">
        <f t="shared" si="153"/>
        <v>0.46508129242848006</v>
      </c>
    </row>
    <row r="715" spans="1:19" x14ac:dyDescent="0.25">
      <c r="A715" s="64">
        <v>41292</v>
      </c>
      <c r="B715" s="14" t="s">
        <v>7</v>
      </c>
      <c r="C715" s="4">
        <v>5</v>
      </c>
      <c r="D715" s="180">
        <v>3.1</v>
      </c>
      <c r="F715" s="180">
        <v>20</v>
      </c>
      <c r="G715" s="4">
        <f t="shared" si="143"/>
        <v>64.961200000000005</v>
      </c>
      <c r="H715" s="6">
        <f t="shared" si="142"/>
        <v>0.12566370614359174</v>
      </c>
      <c r="I715" s="21">
        <f t="shared" si="145"/>
        <v>8.1632651475350926</v>
      </c>
      <c r="J715" s="34">
        <f t="shared" si="148"/>
        <v>7.5476763502494771E-4</v>
      </c>
      <c r="K715" s="34">
        <f t="shared" si="144"/>
        <v>4.9030611292382634E-2</v>
      </c>
      <c r="L715" s="69">
        <f t="shared" si="154"/>
        <v>2.3935063597525432</v>
      </c>
      <c r="M715" s="69">
        <f t="shared" si="146"/>
        <v>0.15548504533715693</v>
      </c>
      <c r="N715" s="69">
        <f t="shared" si="149"/>
        <v>4.8095356854949474</v>
      </c>
      <c r="O715" s="69">
        <f t="shared" si="155"/>
        <v>0.31243320957257442</v>
      </c>
      <c r="P715" s="69">
        <f t="shared" si="150"/>
        <v>0.46791825490973138</v>
      </c>
      <c r="Q715" s="6">
        <f t="shared" si="151"/>
        <v>7.4632821761835319E-2</v>
      </c>
      <c r="R715" s="6">
        <f t="shared" si="152"/>
        <v>0.12184895173330403</v>
      </c>
      <c r="S715" s="6">
        <f t="shared" si="153"/>
        <v>0.19648177349513934</v>
      </c>
    </row>
    <row r="716" spans="1:19" x14ac:dyDescent="0.25">
      <c r="A716" s="64">
        <v>41292</v>
      </c>
      <c r="B716" s="14" t="s">
        <v>7</v>
      </c>
      <c r="C716" s="4">
        <v>5</v>
      </c>
      <c r="D716" s="180">
        <v>2</v>
      </c>
      <c r="F716" s="180">
        <v>72</v>
      </c>
      <c r="G716" s="4">
        <f t="shared" si="143"/>
        <v>795.77470000000005</v>
      </c>
      <c r="H716" s="6">
        <f t="shared" si="142"/>
        <v>1.6286016316209486</v>
      </c>
      <c r="I716" s="21">
        <f t="shared" si="145"/>
        <v>1295.999974822671</v>
      </c>
      <c r="J716" s="34">
        <f t="shared" si="148"/>
        <v>3.1415926535897931E-4</v>
      </c>
      <c r="K716" s="34">
        <f t="shared" si="144"/>
        <v>0.24999999514326215</v>
      </c>
      <c r="L716" s="69">
        <f t="shared" si="154"/>
        <v>0.87390054800363282</v>
      </c>
      <c r="M716" s="69">
        <f t="shared" si="146"/>
        <v>0.69542794641742656</v>
      </c>
      <c r="N716" s="69">
        <f t="shared" si="149"/>
        <v>2.880149720803352</v>
      </c>
      <c r="O716" s="69">
        <f t="shared" si="155"/>
        <v>2.2919502800273714</v>
      </c>
      <c r="P716" s="69">
        <f t="shared" si="150"/>
        <v>2.9873782264447981</v>
      </c>
      <c r="Q716" s="6">
        <f t="shared" si="151"/>
        <v>0.33380541428036475</v>
      </c>
      <c r="R716" s="6">
        <f t="shared" si="152"/>
        <v>0.89386060921067489</v>
      </c>
      <c r="S716" s="6">
        <f t="shared" si="153"/>
        <v>1.2276660234910397</v>
      </c>
    </row>
    <row r="717" spans="1:19" x14ac:dyDescent="0.25">
      <c r="A717" s="64">
        <v>41292</v>
      </c>
      <c r="B717" s="14" t="s">
        <v>7</v>
      </c>
      <c r="C717" s="4">
        <v>5</v>
      </c>
      <c r="D717" s="180">
        <v>2.5</v>
      </c>
      <c r="F717" s="180">
        <v>65</v>
      </c>
      <c r="G717" s="4">
        <f t="shared" si="143"/>
        <v>795.77470000000005</v>
      </c>
      <c r="H717" s="6">
        <f t="shared" si="142"/>
        <v>1.3273228961416876</v>
      </c>
      <c r="I717" s="21">
        <f t="shared" si="145"/>
        <v>1056.2499794802827</v>
      </c>
      <c r="J717" s="34">
        <f t="shared" si="148"/>
        <v>4.9087385212340522E-4</v>
      </c>
      <c r="K717" s="34">
        <f t="shared" si="144"/>
        <v>0.39062499241134718</v>
      </c>
      <c r="L717" s="69">
        <f t="shared" si="154"/>
        <v>1.4596815933666829</v>
      </c>
      <c r="M717" s="69">
        <f t="shared" si="146"/>
        <v>1.1615776820568942</v>
      </c>
      <c r="N717" s="69">
        <f t="shared" si="149"/>
        <v>3.7393815404049149</v>
      </c>
      <c r="O717" s="69">
        <f t="shared" si="155"/>
        <v>2.9757052235012593</v>
      </c>
      <c r="P717" s="69">
        <f t="shared" si="150"/>
        <v>4.1372829055581537</v>
      </c>
      <c r="Q717" s="6">
        <f t="shared" si="151"/>
        <v>0.55755728738730914</v>
      </c>
      <c r="R717" s="6">
        <f t="shared" si="152"/>
        <v>1.1605250371654912</v>
      </c>
      <c r="S717" s="6">
        <f t="shared" si="153"/>
        <v>1.7180823245528003</v>
      </c>
    </row>
    <row r="718" spans="1:19" x14ac:dyDescent="0.25">
      <c r="A718" s="64">
        <v>41292</v>
      </c>
      <c r="B718" s="14" t="s">
        <v>7</v>
      </c>
      <c r="C718" s="4">
        <v>5</v>
      </c>
      <c r="D718" s="180">
        <v>2.2000000000000002</v>
      </c>
      <c r="F718" s="180">
        <v>91</v>
      </c>
      <c r="G718" s="4">
        <f t="shared" si="143"/>
        <v>795.77470000000005</v>
      </c>
      <c r="H718" s="6">
        <f t="shared" si="142"/>
        <v>2.6015528764377081</v>
      </c>
      <c r="I718" s="21">
        <f t="shared" si="145"/>
        <v>2070.2499597813544</v>
      </c>
      <c r="J718" s="34">
        <f t="shared" si="148"/>
        <v>3.8013271108436504E-4</v>
      </c>
      <c r="K718" s="34">
        <f t="shared" si="144"/>
        <v>0.30249999412334727</v>
      </c>
      <c r="L718" s="69">
        <f t="shared" si="154"/>
        <v>1.0879872222393692</v>
      </c>
      <c r="M718" s="69">
        <f t="shared" si="146"/>
        <v>0.86579270538136732</v>
      </c>
      <c r="N718" s="69">
        <f t="shared" si="149"/>
        <v>3.2199157337071536</v>
      </c>
      <c r="O718" s="69">
        <f t="shared" si="155"/>
        <v>2.56232747701609</v>
      </c>
      <c r="P718" s="69">
        <f t="shared" si="150"/>
        <v>3.4281201823974574</v>
      </c>
      <c r="Q718" s="6">
        <f t="shared" si="151"/>
        <v>0.41558049858305629</v>
      </c>
      <c r="R718" s="6">
        <f t="shared" si="152"/>
        <v>0.99930771603627511</v>
      </c>
      <c r="S718" s="6">
        <f t="shared" si="153"/>
        <v>1.4148882146193313</v>
      </c>
    </row>
    <row r="719" spans="1:19" x14ac:dyDescent="0.25">
      <c r="A719" s="64">
        <v>41292</v>
      </c>
      <c r="B719" s="14" t="s">
        <v>7</v>
      </c>
      <c r="C719" s="4">
        <v>5</v>
      </c>
      <c r="D719" s="180">
        <v>1</v>
      </c>
      <c r="F719" s="180">
        <v>40</v>
      </c>
      <c r="G719" s="4">
        <f t="shared" si="143"/>
        <v>795.77470000000005</v>
      </c>
      <c r="H719" s="6">
        <f t="shared" si="142"/>
        <v>0.50265482457436694</v>
      </c>
      <c r="I719" s="21">
        <f t="shared" si="145"/>
        <v>399.99999222921952</v>
      </c>
      <c r="J719" s="34">
        <f t="shared" si="148"/>
        <v>7.8539816339744827E-5</v>
      </c>
      <c r="K719" s="34">
        <f t="shared" si="144"/>
        <v>6.2499998785815539E-2</v>
      </c>
      <c r="L719" s="69">
        <f t="shared" si="154"/>
        <v>0.17757999999999999</v>
      </c>
      <c r="M719" s="69">
        <f t="shared" si="146"/>
        <v>0.141313671226</v>
      </c>
      <c r="N719" s="69">
        <f t="shared" si="149"/>
        <v>1.28</v>
      </c>
      <c r="O719" s="69">
        <f t="shared" si="155"/>
        <v>1.0185916160000001</v>
      </c>
      <c r="P719" s="69">
        <f t="shared" si="150"/>
        <v>1.1599052872260001</v>
      </c>
      <c r="Q719" s="6">
        <f t="shared" si="151"/>
        <v>6.7830562188479993E-2</v>
      </c>
      <c r="R719" s="6">
        <f t="shared" si="152"/>
        <v>0.39725073024000007</v>
      </c>
      <c r="S719" s="6">
        <f t="shared" si="153"/>
        <v>0.46508129242848006</v>
      </c>
    </row>
    <row r="720" spans="1:19" x14ac:dyDescent="0.25">
      <c r="A720" s="64">
        <v>41292</v>
      </c>
      <c r="B720" s="14" t="s">
        <v>7</v>
      </c>
      <c r="C720" s="4">
        <v>5</v>
      </c>
      <c r="D720" s="180">
        <v>0.5</v>
      </c>
      <c r="F720" s="180">
        <v>20</v>
      </c>
      <c r="G720" s="4">
        <f t="shared" si="143"/>
        <v>795.77470000000005</v>
      </c>
      <c r="H720" s="6">
        <f t="shared" si="142"/>
        <v>0.12566370614359174</v>
      </c>
      <c r="I720" s="21">
        <f t="shared" si="145"/>
        <v>99.999998057304879</v>
      </c>
      <c r="J720" s="34">
        <f t="shared" si="148"/>
        <v>1.9634954084936207E-5</v>
      </c>
      <c r="K720" s="34">
        <f t="shared" si="144"/>
        <v>1.5624999696453885E-2</v>
      </c>
      <c r="L720" s="69">
        <f t="shared" si="154"/>
        <v>3.6084948650093887E-2</v>
      </c>
      <c r="M720" s="69">
        <f t="shared" si="146"/>
        <v>2.8715489186543871E-2</v>
      </c>
      <c r="N720" s="69">
        <f t="shared" si="149"/>
        <v>0.56885931594660488</v>
      </c>
      <c r="O720" s="69">
        <f t="shared" si="155"/>
        <v>0.45268385148961476</v>
      </c>
      <c r="P720" s="69">
        <f t="shared" si="150"/>
        <v>0.48139934067615864</v>
      </c>
      <c r="Q720" s="6">
        <f t="shared" si="151"/>
        <v>1.3783434809541058E-2</v>
      </c>
      <c r="R720" s="6">
        <f t="shared" si="152"/>
        <v>0.17654670208094977</v>
      </c>
      <c r="S720" s="6">
        <f t="shared" si="153"/>
        <v>0.19033013689049083</v>
      </c>
    </row>
    <row r="721" spans="1:19" x14ac:dyDescent="0.25">
      <c r="A721" s="64">
        <v>41292</v>
      </c>
      <c r="B721" s="14" t="s">
        <v>7</v>
      </c>
      <c r="C721" s="4">
        <v>5</v>
      </c>
      <c r="D721" s="180">
        <v>0.5</v>
      </c>
      <c r="F721" s="180">
        <v>12</v>
      </c>
      <c r="G721" s="4">
        <f t="shared" si="143"/>
        <v>795.77470000000005</v>
      </c>
      <c r="H721" s="6">
        <f t="shared" ref="H721:H784" si="156">((+F721/100)^2)*PI()</f>
        <v>4.5238934211693019E-2</v>
      </c>
      <c r="I721" s="21">
        <f t="shared" si="145"/>
        <v>35.999999300629753</v>
      </c>
      <c r="J721" s="34">
        <f t="shared" si="148"/>
        <v>1.9634954084936207E-5</v>
      </c>
      <c r="K721" s="34">
        <f t="shared" si="144"/>
        <v>1.5624999696453885E-2</v>
      </c>
      <c r="L721" s="69">
        <f t="shared" si="154"/>
        <v>3.6084948650093887E-2</v>
      </c>
      <c r="M721" s="69">
        <f t="shared" si="146"/>
        <v>2.8715489186543871E-2</v>
      </c>
      <c r="N721" s="69">
        <f t="shared" si="149"/>
        <v>0.56885931594660488</v>
      </c>
      <c r="O721" s="69">
        <f t="shared" si="155"/>
        <v>0.45268385148961476</v>
      </c>
      <c r="P721" s="69">
        <f t="shared" si="150"/>
        <v>0.48139934067615864</v>
      </c>
      <c r="Q721" s="6">
        <f t="shared" si="151"/>
        <v>1.3783434809541058E-2</v>
      </c>
      <c r="R721" s="6">
        <f t="shared" si="152"/>
        <v>0.17654670208094977</v>
      </c>
      <c r="S721" s="6">
        <f t="shared" si="153"/>
        <v>0.19033013689049083</v>
      </c>
    </row>
    <row r="722" spans="1:19" x14ac:dyDescent="0.25">
      <c r="A722" s="64">
        <v>41292</v>
      </c>
      <c r="B722" s="14" t="s">
        <v>7</v>
      </c>
      <c r="C722" s="4">
        <v>5</v>
      </c>
      <c r="D722" s="180">
        <v>3.1</v>
      </c>
      <c r="F722" s="180">
        <v>52</v>
      </c>
      <c r="G722" s="4">
        <f t="shared" si="143"/>
        <v>64.961200000000005</v>
      </c>
      <c r="H722" s="6">
        <f t="shared" si="156"/>
        <v>0.8494866535306802</v>
      </c>
      <c r="I722" s="21">
        <f t="shared" si="145"/>
        <v>55.183672397337226</v>
      </c>
      <c r="J722" s="34">
        <f t="shared" si="148"/>
        <v>7.5476763502494771E-4</v>
      </c>
      <c r="K722" s="34">
        <f t="shared" si="144"/>
        <v>4.9030611292382634E-2</v>
      </c>
      <c r="L722" s="69">
        <f t="shared" si="154"/>
        <v>2.3935063597525432</v>
      </c>
      <c r="M722" s="69">
        <f t="shared" si="146"/>
        <v>0.15548504533715693</v>
      </c>
      <c r="N722" s="69">
        <f t="shared" si="149"/>
        <v>4.8095356854949474</v>
      </c>
      <c r="O722" s="69">
        <f t="shared" si="155"/>
        <v>0.31243320957257442</v>
      </c>
      <c r="P722" s="69">
        <f t="shared" si="150"/>
        <v>0.46791825490973138</v>
      </c>
      <c r="Q722" s="6">
        <f t="shared" si="151"/>
        <v>7.4632821761835319E-2</v>
      </c>
      <c r="R722" s="6">
        <f t="shared" si="152"/>
        <v>0.12184895173330403</v>
      </c>
      <c r="S722" s="6">
        <f t="shared" si="153"/>
        <v>0.19648177349513934</v>
      </c>
    </row>
    <row r="723" spans="1:19" x14ac:dyDescent="0.25">
      <c r="A723" s="64">
        <v>41292</v>
      </c>
      <c r="B723" s="14" t="s">
        <v>7</v>
      </c>
      <c r="C723" s="4">
        <v>5</v>
      </c>
      <c r="D723" s="180">
        <v>7.1</v>
      </c>
      <c r="F723" s="180">
        <v>125</v>
      </c>
      <c r="G723" s="4">
        <f t="shared" ref="G723:G786" si="157">IF(D723&lt;3,795.7747,64.9612)</f>
        <v>64.961200000000005</v>
      </c>
      <c r="H723" s="6">
        <f t="shared" si="156"/>
        <v>4.908738521234052</v>
      </c>
      <c r="I723" s="21">
        <f t="shared" si="145"/>
        <v>318.8775448255895</v>
      </c>
      <c r="J723" s="34">
        <f t="shared" si="148"/>
        <v>3.959192141686536E-3</v>
      </c>
      <c r="K723" s="34">
        <f t="shared" ref="K723:K786" si="158">IF(D723&lt;3,795.7747*J723,64.9612*J723)</f>
        <v>0.25719387255452741</v>
      </c>
      <c r="L723" s="69">
        <f t="shared" si="154"/>
        <v>16.085590015951329</v>
      </c>
      <c r="M723" s="69">
        <f t="shared" si="146"/>
        <v>1.0449392301442177</v>
      </c>
      <c r="N723" s="69">
        <f t="shared" si="149"/>
        <v>12.681839066301519</v>
      </c>
      <c r="O723" s="69">
        <f t="shared" si="155"/>
        <v>0.82382748395382632</v>
      </c>
      <c r="P723" s="69">
        <f t="shared" si="150"/>
        <v>1.8687667140980442</v>
      </c>
      <c r="Q723" s="6">
        <f t="shared" si="151"/>
        <v>0.50157083046922446</v>
      </c>
      <c r="R723" s="6">
        <f t="shared" si="152"/>
        <v>0.32129271874199228</v>
      </c>
      <c r="S723" s="6">
        <f t="shared" si="153"/>
        <v>0.82286354921121674</v>
      </c>
    </row>
    <row r="724" spans="1:19" x14ac:dyDescent="0.25">
      <c r="A724" s="64">
        <v>41292</v>
      </c>
      <c r="B724" s="14" t="s">
        <v>7</v>
      </c>
      <c r="C724" s="4">
        <v>5</v>
      </c>
      <c r="D724" s="180">
        <v>7.8</v>
      </c>
      <c r="F724" s="180">
        <v>162</v>
      </c>
      <c r="G724" s="4">
        <f t="shared" si="157"/>
        <v>64.961200000000005</v>
      </c>
      <c r="H724" s="6">
        <f t="shared" si="156"/>
        <v>8.244795760081054</v>
      </c>
      <c r="I724" s="21">
        <f t="shared" si="145"/>
        <v>535.5918263297774</v>
      </c>
      <c r="J724" s="34">
        <f t="shared" si="148"/>
        <v>4.7783624261100756E-3</v>
      </c>
      <c r="K724" s="34">
        <f t="shared" si="158"/>
        <v>0.31040815723502185</v>
      </c>
      <c r="L724" s="69">
        <f t="shared" si="154"/>
        <v>19.967309203036706</v>
      </c>
      <c r="M724" s="69">
        <f t="shared" si="146"/>
        <v>1.2971003666003083</v>
      </c>
      <c r="N724" s="69">
        <f t="shared" si="149"/>
        <v>14.156655209656122</v>
      </c>
      <c r="O724" s="69">
        <f t="shared" si="155"/>
        <v>0.91963331040551344</v>
      </c>
      <c r="P724" s="69">
        <f t="shared" si="150"/>
        <v>2.2167336770058217</v>
      </c>
      <c r="Q724" s="6">
        <f t="shared" si="151"/>
        <v>0.62260817596814799</v>
      </c>
      <c r="R724" s="6">
        <f t="shared" si="152"/>
        <v>0.35865699105815024</v>
      </c>
      <c r="S724" s="6">
        <f t="shared" si="153"/>
        <v>0.98126516702629818</v>
      </c>
    </row>
    <row r="725" spans="1:19" x14ac:dyDescent="0.25">
      <c r="A725" s="64">
        <v>41292</v>
      </c>
      <c r="B725" s="14" t="s">
        <v>7</v>
      </c>
      <c r="C725" s="4">
        <v>5</v>
      </c>
      <c r="D725" s="180">
        <v>4.0999999999999996</v>
      </c>
      <c r="F725" s="180">
        <v>97</v>
      </c>
      <c r="G725" s="4">
        <f t="shared" si="157"/>
        <v>64.961200000000005</v>
      </c>
      <c r="H725" s="6">
        <f t="shared" si="156"/>
        <v>2.9559245277626363</v>
      </c>
      <c r="I725" s="21">
        <f t="shared" si="145"/>
        <v>192.02040443289417</v>
      </c>
      <c r="J725" s="34">
        <f t="shared" si="148"/>
        <v>1.3202543126711102E-3</v>
      </c>
      <c r="K725" s="34">
        <f t="shared" si="158"/>
        <v>8.5765304456290534E-2</v>
      </c>
      <c r="L725" s="69">
        <f t="shared" si="154"/>
        <v>4.5518101325650582</v>
      </c>
      <c r="M725" s="69">
        <f t="shared" si="146"/>
        <v>0.29569104838358529</v>
      </c>
      <c r="N725" s="69">
        <f t="shared" si="149"/>
        <v>6.670633528309061</v>
      </c>
      <c r="O725" s="69">
        <f t="shared" si="155"/>
        <v>0.43333235875919057</v>
      </c>
      <c r="P725" s="69">
        <f t="shared" si="150"/>
        <v>0.72902340714277591</v>
      </c>
      <c r="Q725" s="6">
        <f t="shared" si="151"/>
        <v>0.14193170322412094</v>
      </c>
      <c r="R725" s="6">
        <f t="shared" si="152"/>
        <v>0.16899961991608434</v>
      </c>
      <c r="S725" s="6">
        <f t="shared" si="153"/>
        <v>0.31093132314020527</v>
      </c>
    </row>
    <row r="726" spans="1:19" x14ac:dyDescent="0.25">
      <c r="A726" s="64">
        <v>41292</v>
      </c>
      <c r="B726" s="14" t="s">
        <v>7</v>
      </c>
      <c r="C726" s="4">
        <v>5</v>
      </c>
      <c r="D726" s="180">
        <v>7.2</v>
      </c>
      <c r="F726" s="180">
        <v>124</v>
      </c>
      <c r="G726" s="4">
        <f t="shared" si="157"/>
        <v>64.961200000000005</v>
      </c>
      <c r="H726" s="6">
        <f t="shared" si="156"/>
        <v>4.8305128641596662</v>
      </c>
      <c r="I726" s="21">
        <f t="shared" si="145"/>
        <v>313.79591227124894</v>
      </c>
      <c r="J726" s="34">
        <f t="shared" si="148"/>
        <v>4.0715040790523724E-3</v>
      </c>
      <c r="K726" s="34">
        <f t="shared" si="158"/>
        <v>0.26448979078013701</v>
      </c>
      <c r="L726" s="69">
        <f t="shared" si="154"/>
        <v>16.611217355322236</v>
      </c>
      <c r="M726" s="69">
        <f t="shared" si="146"/>
        <v>1.0790846128625591</v>
      </c>
      <c r="N726" s="69">
        <f t="shared" si="149"/>
        <v>12.891070706250053</v>
      </c>
      <c r="O726" s="69">
        <f t="shared" si="155"/>
        <v>0.83741942236285105</v>
      </c>
      <c r="P726" s="69">
        <f t="shared" si="150"/>
        <v>1.9165040352254101</v>
      </c>
      <c r="Q726" s="6">
        <f t="shared" si="151"/>
        <v>0.51796061417402839</v>
      </c>
      <c r="R726" s="6">
        <f t="shared" si="152"/>
        <v>0.3265935747215119</v>
      </c>
      <c r="S726" s="6">
        <f t="shared" si="153"/>
        <v>0.84455418889554035</v>
      </c>
    </row>
    <row r="727" spans="1:19" x14ac:dyDescent="0.25">
      <c r="A727" s="64">
        <v>41292</v>
      </c>
      <c r="B727" s="14" t="s">
        <v>7</v>
      </c>
      <c r="C727" s="4">
        <v>5</v>
      </c>
      <c r="D727" s="180">
        <v>9.8000000000000007</v>
      </c>
      <c r="F727" s="180">
        <v>119</v>
      </c>
      <c r="G727" s="4">
        <f t="shared" si="157"/>
        <v>64.961200000000005</v>
      </c>
      <c r="H727" s="6">
        <f t="shared" si="156"/>
        <v>4.4488093567485061</v>
      </c>
      <c r="I727" s="21">
        <f t="shared" si="145"/>
        <v>288.9999943856111</v>
      </c>
      <c r="J727" s="34">
        <f t="shared" si="148"/>
        <v>7.5429639612690945E-3</v>
      </c>
      <c r="K727" s="34">
        <f t="shared" si="158"/>
        <v>0.48999999048079396</v>
      </c>
      <c r="L727" s="69">
        <f t="shared" si="154"/>
        <v>33.746038656612889</v>
      </c>
      <c r="M727" s="69">
        <f t="shared" si="146"/>
        <v>2.1921831663799614</v>
      </c>
      <c r="N727" s="69">
        <f t="shared" si="149"/>
        <v>18.49032216838847</v>
      </c>
      <c r="O727" s="69">
        <f t="shared" si="155"/>
        <v>1.2011535164451173</v>
      </c>
      <c r="P727" s="69">
        <f t="shared" si="150"/>
        <v>3.3933366828250788</v>
      </c>
      <c r="Q727" s="6">
        <f t="shared" si="151"/>
        <v>1.0522479198623813</v>
      </c>
      <c r="R727" s="6">
        <f t="shared" si="152"/>
        <v>0.46844987141359573</v>
      </c>
      <c r="S727" s="6">
        <f t="shared" si="153"/>
        <v>1.5206977912759769</v>
      </c>
    </row>
    <row r="728" spans="1:19" x14ac:dyDescent="0.25">
      <c r="A728" s="64">
        <v>41292</v>
      </c>
      <c r="B728" s="14" t="s">
        <v>7</v>
      </c>
      <c r="C728" s="4">
        <v>5</v>
      </c>
      <c r="D728" s="180">
        <v>9.5</v>
      </c>
      <c r="F728" s="180">
        <v>175</v>
      </c>
      <c r="G728" s="4">
        <f t="shared" si="157"/>
        <v>64.961200000000005</v>
      </c>
      <c r="H728" s="6">
        <f t="shared" si="156"/>
        <v>9.6211275016187408</v>
      </c>
      <c r="I728" s="21">
        <f t="shared" si="145"/>
        <v>624.99998785815535</v>
      </c>
      <c r="J728" s="34">
        <f t="shared" si="148"/>
        <v>7.0882184246619708E-3</v>
      </c>
      <c r="K728" s="34">
        <f t="shared" si="158"/>
        <v>0.46045917472815123</v>
      </c>
      <c r="L728" s="69">
        <f t="shared" si="154"/>
        <v>31.418150823747471</v>
      </c>
      <c r="M728" s="69">
        <f t="shared" si="146"/>
        <v>2.0409607792916247</v>
      </c>
      <c r="N728" s="69">
        <f t="shared" si="149"/>
        <v>17.829804770165779</v>
      </c>
      <c r="O728" s="69">
        <f t="shared" si="155"/>
        <v>1.1582455136356933</v>
      </c>
      <c r="P728" s="69">
        <f t="shared" si="150"/>
        <v>3.1992062929273182</v>
      </c>
      <c r="Q728" s="6">
        <f t="shared" si="151"/>
        <v>0.97966117405997977</v>
      </c>
      <c r="R728" s="6">
        <f t="shared" si="152"/>
        <v>0.45171575031792038</v>
      </c>
      <c r="S728" s="6">
        <f t="shared" si="153"/>
        <v>1.4313769243779002</v>
      </c>
    </row>
    <row r="729" spans="1:19" x14ac:dyDescent="0.25">
      <c r="A729" s="64">
        <v>41292</v>
      </c>
      <c r="B729" s="14" t="s">
        <v>7</v>
      </c>
      <c r="C729" s="4">
        <v>5</v>
      </c>
      <c r="D729" s="180">
        <v>9.1999999999999993</v>
      </c>
      <c r="F729" s="180">
        <v>214</v>
      </c>
      <c r="G729" s="4">
        <f t="shared" si="157"/>
        <v>64.961200000000005</v>
      </c>
      <c r="H729" s="6">
        <f t="shared" si="156"/>
        <v>14.387237716379817</v>
      </c>
      <c r="I729" s="21">
        <f t="shared" si="145"/>
        <v>934.6122267412926</v>
      </c>
      <c r="J729" s="34">
        <f t="shared" si="148"/>
        <v>6.6476100549960017E-3</v>
      </c>
      <c r="K729" s="34">
        <f t="shared" si="158"/>
        <v>0.43183672630460629</v>
      </c>
      <c r="L729" s="69">
        <f t="shared" si="154"/>
        <v>29.183828648764486</v>
      </c>
      <c r="M729" s="69">
        <f t="shared" si="146"/>
        <v>1.8958165296181198</v>
      </c>
      <c r="N729" s="69">
        <f t="shared" si="149"/>
        <v>17.172824342989255</v>
      </c>
      <c r="O729" s="69">
        <f t="shared" si="155"/>
        <v>1.1155672767097937</v>
      </c>
      <c r="P729" s="69">
        <f t="shared" si="150"/>
        <v>3.0113838063279132</v>
      </c>
      <c r="Q729" s="6">
        <f t="shared" si="151"/>
        <v>0.90999193421669744</v>
      </c>
      <c r="R729" s="6">
        <f t="shared" si="152"/>
        <v>0.43507123791681956</v>
      </c>
      <c r="S729" s="6">
        <f t="shared" si="153"/>
        <v>1.3450631721335169</v>
      </c>
    </row>
    <row r="730" spans="1:19" x14ac:dyDescent="0.25">
      <c r="A730" s="64">
        <v>41292</v>
      </c>
      <c r="B730" s="14" t="s">
        <v>7</v>
      </c>
      <c r="C730" s="4">
        <v>5</v>
      </c>
      <c r="D730" s="180">
        <v>8.5</v>
      </c>
      <c r="F730" s="180">
        <v>129</v>
      </c>
      <c r="G730" s="4">
        <f t="shared" si="157"/>
        <v>64.961200000000005</v>
      </c>
      <c r="H730" s="6">
        <f t="shared" si="156"/>
        <v>5.2279243348387752</v>
      </c>
      <c r="I730" s="21">
        <f t="shared" si="145"/>
        <v>339.61223830032867</v>
      </c>
      <c r="J730" s="34">
        <f t="shared" si="148"/>
        <v>5.6745017305465653E-3</v>
      </c>
      <c r="K730" s="34">
        <f t="shared" si="158"/>
        <v>0.36862244181838155</v>
      </c>
      <c r="L730" s="69">
        <f t="shared" si="154"/>
        <v>24.32921867173739</v>
      </c>
      <c r="M730" s="69">
        <f t="shared" si="146"/>
        <v>1.580455239978467</v>
      </c>
      <c r="N730" s="69">
        <f t="shared" si="149"/>
        <v>15.654172411593242</v>
      </c>
      <c r="O730" s="69">
        <f t="shared" si="155"/>
        <v>1.0169138248639911</v>
      </c>
      <c r="P730" s="69">
        <f t="shared" si="150"/>
        <v>2.5973690648424581</v>
      </c>
      <c r="Q730" s="6">
        <f t="shared" si="151"/>
        <v>0.75861851518966417</v>
      </c>
      <c r="R730" s="6">
        <f t="shared" si="152"/>
        <v>0.39659639169695654</v>
      </c>
      <c r="S730" s="6">
        <f t="shared" si="153"/>
        <v>1.1552149068866207</v>
      </c>
    </row>
    <row r="731" spans="1:19" x14ac:dyDescent="0.25">
      <c r="A731" s="64">
        <v>41292</v>
      </c>
      <c r="B731" s="14" t="s">
        <v>7</v>
      </c>
      <c r="C731" s="4">
        <v>5</v>
      </c>
      <c r="D731" s="180">
        <v>5.4</v>
      </c>
      <c r="F731" s="180">
        <v>133</v>
      </c>
      <c r="G731" s="4">
        <f t="shared" si="157"/>
        <v>64.961200000000005</v>
      </c>
      <c r="H731" s="6">
        <f t="shared" si="156"/>
        <v>5.5571632449349853</v>
      </c>
      <c r="I731" s="21">
        <f t="shared" si="145"/>
        <v>360.99999298687061</v>
      </c>
      <c r="J731" s="34">
        <f t="shared" si="148"/>
        <v>2.2902210444669595E-3</v>
      </c>
      <c r="K731" s="34">
        <f t="shared" si="158"/>
        <v>0.14877550731382705</v>
      </c>
      <c r="L731" s="69">
        <f t="shared" si="154"/>
        <v>8.5736806990755614</v>
      </c>
      <c r="M731" s="69">
        <f t="shared" si="146"/>
        <v>0.55695658662878733</v>
      </c>
      <c r="N731" s="69">
        <f t="shared" si="149"/>
        <v>9.2068415424761678</v>
      </c>
      <c r="O731" s="69">
        <f t="shared" si="155"/>
        <v>0.59808747480910296</v>
      </c>
      <c r="P731" s="69">
        <f t="shared" si="150"/>
        <v>1.1550440614378903</v>
      </c>
      <c r="Q731" s="6">
        <f t="shared" si="151"/>
        <v>0.26733916158181792</v>
      </c>
      <c r="R731" s="6">
        <f t="shared" si="152"/>
        <v>0.23325411517555017</v>
      </c>
      <c r="S731" s="6">
        <f t="shared" si="153"/>
        <v>0.50059327675736809</v>
      </c>
    </row>
    <row r="732" spans="1:19" x14ac:dyDescent="0.25">
      <c r="A732" s="64">
        <v>41292</v>
      </c>
      <c r="B732" s="14" t="s">
        <v>7</v>
      </c>
      <c r="C732" s="4">
        <v>5</v>
      </c>
      <c r="D732" s="180">
        <v>4.2</v>
      </c>
      <c r="F732" s="180">
        <v>70</v>
      </c>
      <c r="G732" s="4">
        <f t="shared" si="157"/>
        <v>64.961200000000005</v>
      </c>
      <c r="H732" s="6">
        <f t="shared" si="156"/>
        <v>1.5393804002589984</v>
      </c>
      <c r="I732" s="21">
        <f t="shared" si="145"/>
        <v>99.99999805730485</v>
      </c>
      <c r="J732" s="34">
        <f t="shared" si="148"/>
        <v>1.385442360233099E-3</v>
      </c>
      <c r="K732" s="34">
        <f t="shared" si="158"/>
        <v>8.9999998251574398E-2</v>
      </c>
      <c r="L732" s="69">
        <f t="shared" si="154"/>
        <v>4.811097633235077</v>
      </c>
      <c r="M732" s="69">
        <f t="shared" si="146"/>
        <v>0.31253467557211051</v>
      </c>
      <c r="N732" s="69">
        <f t="shared" si="149"/>
        <v>6.861382640483793</v>
      </c>
      <c r="O732" s="69">
        <f t="shared" si="155"/>
        <v>0.44572364998499581</v>
      </c>
      <c r="P732" s="69">
        <f t="shared" si="150"/>
        <v>0.75825832555710626</v>
      </c>
      <c r="Q732" s="6">
        <f t="shared" si="151"/>
        <v>0.15001664427461303</v>
      </c>
      <c r="R732" s="6">
        <f t="shared" si="152"/>
        <v>0.17383222349414837</v>
      </c>
      <c r="S732" s="6">
        <f t="shared" si="153"/>
        <v>0.32384886776876143</v>
      </c>
    </row>
    <row r="733" spans="1:19" x14ac:dyDescent="0.25">
      <c r="A733" s="64">
        <v>41292</v>
      </c>
      <c r="B733" s="14" t="s">
        <v>7</v>
      </c>
      <c r="C733" s="4">
        <v>5</v>
      </c>
      <c r="D733" s="180">
        <v>4</v>
      </c>
      <c r="F733" s="180">
        <v>71</v>
      </c>
      <c r="G733" s="4">
        <f t="shared" si="157"/>
        <v>64.961200000000005</v>
      </c>
      <c r="H733" s="6">
        <f t="shared" si="156"/>
        <v>1.5836768566746147</v>
      </c>
      <c r="I733" s="21">
        <f t="shared" si="145"/>
        <v>102.87754902181099</v>
      </c>
      <c r="J733" s="34">
        <f t="shared" si="148"/>
        <v>1.2566370614359172E-3</v>
      </c>
      <c r="K733" s="34">
        <f t="shared" si="158"/>
        <v>8.1632651475350912E-2</v>
      </c>
      <c r="L733" s="69">
        <f t="shared" si="154"/>
        <v>4.3006091215286046</v>
      </c>
      <c r="M733" s="69">
        <f t="shared" si="146"/>
        <v>0.27937272926544404</v>
      </c>
      <c r="N733" s="69">
        <f t="shared" si="149"/>
        <v>6.4806737611278331</v>
      </c>
      <c r="O733" s="69">
        <f t="shared" si="155"/>
        <v>0.42099234433137744</v>
      </c>
      <c r="P733" s="69">
        <f t="shared" si="150"/>
        <v>0.70036507359682143</v>
      </c>
      <c r="Q733" s="6">
        <f t="shared" si="151"/>
        <v>0.13409891004741314</v>
      </c>
      <c r="R733" s="6">
        <f t="shared" si="152"/>
        <v>0.16418701428923721</v>
      </c>
      <c r="S733" s="6">
        <f t="shared" si="153"/>
        <v>0.29828592433665035</v>
      </c>
    </row>
    <row r="734" spans="1:19" x14ac:dyDescent="0.25">
      <c r="A734" s="64">
        <v>41292</v>
      </c>
      <c r="B734" s="14" t="s">
        <v>7</v>
      </c>
      <c r="C734" s="4">
        <v>5</v>
      </c>
      <c r="D734" s="180">
        <v>4.0999999999999996</v>
      </c>
      <c r="F734" s="180">
        <v>100</v>
      </c>
      <c r="G734" s="4">
        <f t="shared" si="157"/>
        <v>64.961200000000005</v>
      </c>
      <c r="H734" s="6">
        <f t="shared" si="156"/>
        <v>3.1415926535897931</v>
      </c>
      <c r="I734" s="21">
        <f t="shared" si="145"/>
        <v>204.08162868837729</v>
      </c>
      <c r="J734" s="34">
        <f t="shared" si="148"/>
        <v>1.3202543126711102E-3</v>
      </c>
      <c r="K734" s="34">
        <f t="shared" si="158"/>
        <v>8.5765304456290534E-2</v>
      </c>
      <c r="L734" s="69">
        <f t="shared" si="154"/>
        <v>4.5518101325650582</v>
      </c>
      <c r="M734" s="69">
        <f t="shared" si="146"/>
        <v>0.29569104838358529</v>
      </c>
      <c r="N734" s="69">
        <f t="shared" si="149"/>
        <v>6.670633528309061</v>
      </c>
      <c r="O734" s="69">
        <f t="shared" si="155"/>
        <v>0.43333235875919057</v>
      </c>
      <c r="P734" s="69">
        <f t="shared" si="150"/>
        <v>0.72902340714277591</v>
      </c>
      <c r="Q734" s="6">
        <f t="shared" si="151"/>
        <v>0.14193170322412094</v>
      </c>
      <c r="R734" s="6">
        <f t="shared" si="152"/>
        <v>0.16899961991608434</v>
      </c>
      <c r="S734" s="6">
        <f t="shared" si="153"/>
        <v>0.31093132314020527</v>
      </c>
    </row>
    <row r="735" spans="1:19" x14ac:dyDescent="0.25">
      <c r="A735" s="64">
        <v>41292</v>
      </c>
      <c r="B735" s="14" t="s">
        <v>7</v>
      </c>
      <c r="C735" s="4">
        <v>5</v>
      </c>
      <c r="D735" s="180">
        <v>3.3</v>
      </c>
      <c r="F735" s="180">
        <v>65</v>
      </c>
      <c r="G735" s="4">
        <f t="shared" si="157"/>
        <v>64.961200000000005</v>
      </c>
      <c r="H735" s="6">
        <f t="shared" si="156"/>
        <v>1.3273228961416876</v>
      </c>
      <c r="I735" s="21">
        <f t="shared" si="145"/>
        <v>86.22448812083941</v>
      </c>
      <c r="J735" s="34">
        <f t="shared" si="148"/>
        <v>8.5529859993982123E-4</v>
      </c>
      <c r="K735" s="34">
        <f t="shared" si="158"/>
        <v>5.5561223410410719E-2</v>
      </c>
      <c r="L735" s="69">
        <f t="shared" si="154"/>
        <v>2.7634881041225379</v>
      </c>
      <c r="M735" s="69">
        <f t="shared" si="146"/>
        <v>0.17951950342952502</v>
      </c>
      <c r="N735" s="69">
        <f t="shared" si="149"/>
        <v>5.1745344101160526</v>
      </c>
      <c r="O735" s="69">
        <f t="shared" si="155"/>
        <v>0.33614396472243097</v>
      </c>
      <c r="P735" s="69">
        <f t="shared" si="150"/>
        <v>0.51566346815195596</v>
      </c>
      <c r="Q735" s="6">
        <f t="shared" si="151"/>
        <v>8.6169361646172005E-2</v>
      </c>
      <c r="R735" s="6">
        <f t="shared" si="152"/>
        <v>0.13109614624174809</v>
      </c>
      <c r="S735" s="6">
        <f t="shared" si="153"/>
        <v>0.2172655078879201</v>
      </c>
    </row>
    <row r="736" spans="1:19" x14ac:dyDescent="0.25">
      <c r="A736" s="64">
        <v>41292</v>
      </c>
      <c r="B736" s="14" t="s">
        <v>7</v>
      </c>
      <c r="C736" s="4">
        <v>5</v>
      </c>
      <c r="D736" s="180">
        <v>12.2</v>
      </c>
      <c r="F736" s="180">
        <v>171</v>
      </c>
      <c r="G736" s="4">
        <f t="shared" si="157"/>
        <v>64.961200000000005</v>
      </c>
      <c r="H736" s="6">
        <f t="shared" si="156"/>
        <v>9.1863310783619134</v>
      </c>
      <c r="I736" s="21">
        <f t="shared" si="145"/>
        <v>596.75509044768398</v>
      </c>
      <c r="J736" s="34">
        <f t="shared" si="148"/>
        <v>1.168986626400762E-2</v>
      </c>
      <c r="K736" s="34">
        <f t="shared" si="158"/>
        <v>0.75938774034945189</v>
      </c>
      <c r="L736" s="69">
        <f t="shared" si="154"/>
        <v>55.838700462884191</v>
      </c>
      <c r="M736" s="69">
        <f t="shared" si="146"/>
        <v>3.6273489885095129</v>
      </c>
      <c r="N736" s="69">
        <f t="shared" si="149"/>
        <v>23.891915580068972</v>
      </c>
      <c r="O736" s="69">
        <f t="shared" si="155"/>
        <v>1.5520475063799766</v>
      </c>
      <c r="P736" s="69">
        <f t="shared" si="150"/>
        <v>5.1793964948894899</v>
      </c>
      <c r="Q736" s="6">
        <f t="shared" si="151"/>
        <v>1.7411275144845662</v>
      </c>
      <c r="R736" s="6">
        <f t="shared" si="152"/>
        <v>0.60529852748819091</v>
      </c>
      <c r="S736" s="6">
        <f t="shared" si="153"/>
        <v>2.3464260419727569</v>
      </c>
    </row>
    <row r="737" spans="1:19" x14ac:dyDescent="0.25">
      <c r="A737" s="64">
        <v>41292</v>
      </c>
      <c r="B737" s="14" t="s">
        <v>7</v>
      </c>
      <c r="C737" s="4">
        <v>5</v>
      </c>
      <c r="D737" s="180">
        <v>5.3</v>
      </c>
      <c r="F737" s="180">
        <v>92</v>
      </c>
      <c r="G737" s="4">
        <f t="shared" si="157"/>
        <v>64.961200000000005</v>
      </c>
      <c r="H737" s="6">
        <f t="shared" si="156"/>
        <v>2.6590440219984011</v>
      </c>
      <c r="I737" s="21">
        <f t="shared" ref="I737:I800" si="159">IF(D737&lt;3,795.7747*H737,64.9612*H737)</f>
        <v>172.73469052184254</v>
      </c>
      <c r="J737" s="34">
        <f t="shared" si="148"/>
        <v>2.2061834409834321E-3</v>
      </c>
      <c r="K737" s="34">
        <f t="shared" si="158"/>
        <v>0.14331632374641293</v>
      </c>
      <c r="L737" s="69">
        <f t="shared" si="154"/>
        <v>8.213046389840704</v>
      </c>
      <c r="M737" s="69">
        <f t="shared" ref="M737:M800" si="160">IF(D737&lt;3,795.7747*L737*0.001,64.9612*L737*0.001)</f>
        <v>0.53352934913972005</v>
      </c>
      <c r="N737" s="69">
        <f t="shared" si="149"/>
        <v>9.0076755970184212</v>
      </c>
      <c r="O737" s="69">
        <f t="shared" si="155"/>
        <v>0.58514941599303316</v>
      </c>
      <c r="P737" s="69">
        <f t="shared" si="150"/>
        <v>1.1186787651327532</v>
      </c>
      <c r="Q737" s="6">
        <f t="shared" si="151"/>
        <v>0.25609408758706564</v>
      </c>
      <c r="R737" s="6">
        <f t="shared" si="152"/>
        <v>0.22820827223728293</v>
      </c>
      <c r="S737" s="6">
        <f t="shared" si="153"/>
        <v>0.48430235982434855</v>
      </c>
    </row>
    <row r="738" spans="1:19" x14ac:dyDescent="0.25">
      <c r="A738" s="64">
        <v>41292</v>
      </c>
      <c r="B738" s="14" t="s">
        <v>7</v>
      </c>
      <c r="C738" s="4">
        <v>5</v>
      </c>
      <c r="D738" s="180">
        <v>5.5</v>
      </c>
      <c r="F738" s="180">
        <v>72</v>
      </c>
      <c r="G738" s="4">
        <f t="shared" si="157"/>
        <v>64.961200000000005</v>
      </c>
      <c r="H738" s="6">
        <f t="shared" si="156"/>
        <v>1.6286016316209486</v>
      </c>
      <c r="I738" s="21">
        <f t="shared" si="159"/>
        <v>105.79591631205477</v>
      </c>
      <c r="J738" s="34">
        <f t="shared" si="148"/>
        <v>2.3758294442772811E-3</v>
      </c>
      <c r="K738" s="34">
        <f t="shared" si="158"/>
        <v>0.15433673169558532</v>
      </c>
      <c r="L738" s="69">
        <f t="shared" si="154"/>
        <v>8.9430956308196485</v>
      </c>
      <c r="M738" s="69">
        <f t="shared" si="160"/>
        <v>0.58095422389280149</v>
      </c>
      <c r="N738" s="69">
        <f t="shared" si="149"/>
        <v>9.4066355127217793</v>
      </c>
      <c r="O738" s="69">
        <f t="shared" si="155"/>
        <v>0.61106633086902207</v>
      </c>
      <c r="P738" s="69">
        <f t="shared" si="150"/>
        <v>1.1920205547618234</v>
      </c>
      <c r="Q738" s="6">
        <f t="shared" si="151"/>
        <v>0.27885802746854471</v>
      </c>
      <c r="R738" s="6">
        <f t="shared" si="152"/>
        <v>0.2383158690389186</v>
      </c>
      <c r="S738" s="6">
        <f t="shared" si="153"/>
        <v>0.51717389650746326</v>
      </c>
    </row>
    <row r="739" spans="1:19" x14ac:dyDescent="0.25">
      <c r="A739" s="64">
        <v>41292</v>
      </c>
      <c r="B739" s="14" t="s">
        <v>7</v>
      </c>
      <c r="C739" s="4">
        <v>5</v>
      </c>
      <c r="D739" s="180">
        <v>5.7</v>
      </c>
      <c r="F739" s="180">
        <v>71</v>
      </c>
      <c r="G739" s="4">
        <f t="shared" si="157"/>
        <v>64.961200000000005</v>
      </c>
      <c r="H739" s="6">
        <f t="shared" si="156"/>
        <v>1.5836768566746147</v>
      </c>
      <c r="I739" s="21">
        <f t="shared" si="159"/>
        <v>102.87754902181099</v>
      </c>
      <c r="J739" s="34">
        <f t="shared" si="148"/>
        <v>2.5517586328783095E-3</v>
      </c>
      <c r="K739" s="34">
        <f t="shared" si="158"/>
        <v>0.16576530290213445</v>
      </c>
      <c r="L739" s="69">
        <f t="shared" si="154"/>
        <v>9.7084599828880815</v>
      </c>
      <c r="M739" s="69">
        <f t="shared" si="160"/>
        <v>0.63067321064038928</v>
      </c>
      <c r="N739" s="69">
        <f t="shared" si="149"/>
        <v>9.8080698655856366</v>
      </c>
      <c r="O739" s="69">
        <f t="shared" si="155"/>
        <v>0.63714398815228179</v>
      </c>
      <c r="P739" s="69">
        <f t="shared" si="150"/>
        <v>1.2678171987926712</v>
      </c>
      <c r="Q739" s="6">
        <f t="shared" si="151"/>
        <v>0.30272314110738685</v>
      </c>
      <c r="R739" s="6">
        <f t="shared" si="152"/>
        <v>0.24848615537938989</v>
      </c>
      <c r="S739" s="6">
        <f t="shared" si="153"/>
        <v>0.55120929648677675</v>
      </c>
    </row>
    <row r="740" spans="1:19" x14ac:dyDescent="0.25">
      <c r="A740" s="64">
        <v>41292</v>
      </c>
      <c r="B740" s="14" t="s">
        <v>7</v>
      </c>
      <c r="C740" s="4">
        <v>5</v>
      </c>
      <c r="D740" s="180">
        <v>4.8</v>
      </c>
      <c r="F740" s="180">
        <v>59</v>
      </c>
      <c r="G740" s="4">
        <f t="shared" si="157"/>
        <v>64.961200000000005</v>
      </c>
      <c r="H740" s="6">
        <f t="shared" si="156"/>
        <v>1.0935884027146068</v>
      </c>
      <c r="I740" s="21">
        <f t="shared" si="159"/>
        <v>71.040814946424121</v>
      </c>
      <c r="J740" s="34">
        <f t="shared" si="148"/>
        <v>1.8095573684677208E-3</v>
      </c>
      <c r="K740" s="34">
        <f t="shared" si="158"/>
        <v>0.11755101812450532</v>
      </c>
      <c r="L740" s="69">
        <f t="shared" si="154"/>
        <v>6.5398480281028419</v>
      </c>
      <c r="M740" s="69">
        <f t="shared" si="160"/>
        <v>0.42483637572319438</v>
      </c>
      <c r="N740" s="69">
        <f t="shared" si="149"/>
        <v>8.0216224497877064</v>
      </c>
      <c r="O740" s="69">
        <f t="shared" si="155"/>
        <v>0.52109422028514918</v>
      </c>
      <c r="P740" s="69">
        <f t="shared" si="150"/>
        <v>0.9459305960083435</v>
      </c>
      <c r="Q740" s="6">
        <f t="shared" si="151"/>
        <v>0.20392146034713329</v>
      </c>
      <c r="R740" s="6">
        <f t="shared" si="152"/>
        <v>0.20322674591120818</v>
      </c>
      <c r="S740" s="6">
        <f t="shared" si="153"/>
        <v>0.40714820625834147</v>
      </c>
    </row>
    <row r="741" spans="1:19" x14ac:dyDescent="0.25">
      <c r="A741" s="64">
        <v>41292</v>
      </c>
      <c r="B741" s="14" t="s">
        <v>7</v>
      </c>
      <c r="C741" s="4">
        <v>5</v>
      </c>
      <c r="D741" s="180">
        <v>5</v>
      </c>
      <c r="F741" s="180">
        <v>142</v>
      </c>
      <c r="G741" s="4">
        <f t="shared" si="157"/>
        <v>64.961200000000005</v>
      </c>
      <c r="H741" s="6">
        <f t="shared" si="156"/>
        <v>6.3347074266984587</v>
      </c>
      <c r="I741" s="21">
        <f t="shared" si="159"/>
        <v>411.51019608724397</v>
      </c>
      <c r="J741" s="34">
        <f t="shared" si="148"/>
        <v>1.9634954084936209E-3</v>
      </c>
      <c r="K741" s="34">
        <f t="shared" si="158"/>
        <v>0.12755101793023582</v>
      </c>
      <c r="L741" s="69">
        <f t="shared" si="154"/>
        <v>7.1833345216463531</v>
      </c>
      <c r="M741" s="69">
        <f t="shared" si="160"/>
        <v>0.46663803052757313</v>
      </c>
      <c r="N741" s="69">
        <f t="shared" si="149"/>
        <v>8.4140458590425169</v>
      </c>
      <c r="O741" s="69">
        <f t="shared" si="155"/>
        <v>0.54658651585843276</v>
      </c>
      <c r="P741" s="69">
        <f t="shared" si="150"/>
        <v>1.0132245463860059</v>
      </c>
      <c r="Q741" s="6">
        <f t="shared" si="151"/>
        <v>0.2239862546532351</v>
      </c>
      <c r="R741" s="6">
        <f t="shared" si="152"/>
        <v>0.21316874118478879</v>
      </c>
      <c r="S741" s="6">
        <f t="shared" si="153"/>
        <v>0.43715499583802386</v>
      </c>
    </row>
    <row r="742" spans="1:19" x14ac:dyDescent="0.25">
      <c r="A742" s="64">
        <v>41292</v>
      </c>
      <c r="B742" s="14" t="s">
        <v>7</v>
      </c>
      <c r="C742" s="4">
        <v>5</v>
      </c>
      <c r="D742" s="180">
        <v>4.0999999999999996</v>
      </c>
      <c r="F742" s="180">
        <v>66</v>
      </c>
      <c r="G742" s="4">
        <f t="shared" si="157"/>
        <v>64.961200000000005</v>
      </c>
      <c r="H742" s="6">
        <f t="shared" si="156"/>
        <v>1.3684777599037141</v>
      </c>
      <c r="I742" s="21">
        <f t="shared" si="159"/>
        <v>88.897957456657167</v>
      </c>
      <c r="J742" s="34">
        <f t="shared" si="148"/>
        <v>1.3202543126711102E-3</v>
      </c>
      <c r="K742" s="34">
        <f t="shared" si="158"/>
        <v>8.5765304456290534E-2</v>
      </c>
      <c r="L742" s="69">
        <f t="shared" si="154"/>
        <v>4.5518101325650582</v>
      </c>
      <c r="M742" s="69">
        <f t="shared" si="160"/>
        <v>0.29569104838358529</v>
      </c>
      <c r="N742" s="69">
        <f t="shared" si="149"/>
        <v>6.670633528309061</v>
      </c>
      <c r="O742" s="69">
        <f t="shared" si="155"/>
        <v>0.43333235875919057</v>
      </c>
      <c r="P742" s="69">
        <f t="shared" si="150"/>
        <v>0.72902340714277591</v>
      </c>
      <c r="Q742" s="6">
        <f t="shared" si="151"/>
        <v>0.14193170322412094</v>
      </c>
      <c r="R742" s="6">
        <f t="shared" si="152"/>
        <v>0.16899961991608434</v>
      </c>
      <c r="S742" s="6">
        <f t="shared" si="153"/>
        <v>0.31093132314020527</v>
      </c>
    </row>
    <row r="743" spans="1:19" x14ac:dyDescent="0.25">
      <c r="A743" s="64">
        <v>41292</v>
      </c>
      <c r="B743" s="14" t="s">
        <v>7</v>
      </c>
      <c r="C743" s="4">
        <v>5</v>
      </c>
      <c r="D743" s="180">
        <v>4.7</v>
      </c>
      <c r="F743" s="180">
        <v>156</v>
      </c>
      <c r="G743" s="4">
        <f t="shared" si="157"/>
        <v>64.961200000000005</v>
      </c>
      <c r="H743" s="6">
        <f t="shared" si="156"/>
        <v>7.6453798817761216</v>
      </c>
      <c r="I743" s="21">
        <f t="shared" si="159"/>
        <v>496.65305157603501</v>
      </c>
      <c r="J743" s="34">
        <f t="shared" si="148"/>
        <v>1.7349445429449633E-3</v>
      </c>
      <c r="K743" s="34">
        <f t="shared" si="158"/>
        <v>0.11270407944315636</v>
      </c>
      <c r="L743" s="69">
        <f t="shared" si="154"/>
        <v>6.2308461373122945</v>
      </c>
      <c r="M743" s="69">
        <f t="shared" si="160"/>
        <v>0.40476324209517145</v>
      </c>
      <c r="N743" s="69">
        <f t="shared" si="149"/>
        <v>7.8264436633583525</v>
      </c>
      <c r="O743" s="69">
        <f t="shared" si="155"/>
        <v>0.50841517210415466</v>
      </c>
      <c r="P743" s="69">
        <f t="shared" si="150"/>
        <v>0.91317841419932611</v>
      </c>
      <c r="Q743" s="6">
        <f t="shared" si="151"/>
        <v>0.1942863562056823</v>
      </c>
      <c r="R743" s="6">
        <f t="shared" si="152"/>
        <v>0.19828191712062032</v>
      </c>
      <c r="S743" s="6">
        <f t="shared" si="153"/>
        <v>0.39256827332630262</v>
      </c>
    </row>
    <row r="744" spans="1:19" x14ac:dyDescent="0.25">
      <c r="A744" s="64">
        <v>41292</v>
      </c>
      <c r="B744" s="14" t="s">
        <v>7</v>
      </c>
      <c r="C744" s="4">
        <v>5</v>
      </c>
      <c r="D744" s="180">
        <v>5</v>
      </c>
      <c r="F744" s="180">
        <v>90</v>
      </c>
      <c r="G744" s="4">
        <f t="shared" si="157"/>
        <v>64.961200000000005</v>
      </c>
      <c r="H744" s="6">
        <f t="shared" si="156"/>
        <v>2.5446900494077327</v>
      </c>
      <c r="I744" s="21">
        <f t="shared" si="159"/>
        <v>165.30611923758562</v>
      </c>
      <c r="J744" s="34">
        <f t="shared" si="148"/>
        <v>1.9634954084936209E-3</v>
      </c>
      <c r="K744" s="34">
        <f t="shared" si="158"/>
        <v>0.12755101793023582</v>
      </c>
      <c r="L744" s="69">
        <f t="shared" si="154"/>
        <v>7.1833345216463531</v>
      </c>
      <c r="M744" s="69">
        <f t="shared" si="160"/>
        <v>0.46663803052757313</v>
      </c>
      <c r="N744" s="69">
        <f t="shared" si="149"/>
        <v>8.4140458590425169</v>
      </c>
      <c r="O744" s="69">
        <f t="shared" si="155"/>
        <v>0.54658651585843276</v>
      </c>
      <c r="P744" s="69">
        <f t="shared" si="150"/>
        <v>1.0132245463860059</v>
      </c>
      <c r="Q744" s="6">
        <f t="shared" si="151"/>
        <v>0.2239862546532351</v>
      </c>
      <c r="R744" s="6">
        <f t="shared" si="152"/>
        <v>0.21316874118478879</v>
      </c>
      <c r="S744" s="6">
        <f t="shared" si="153"/>
        <v>0.43715499583802386</v>
      </c>
    </row>
    <row r="745" spans="1:19" x14ac:dyDescent="0.25">
      <c r="A745" s="64">
        <v>41292</v>
      </c>
      <c r="B745" s="14" t="s">
        <v>7</v>
      </c>
      <c r="C745" s="4">
        <v>5</v>
      </c>
      <c r="D745" s="180">
        <v>3.8</v>
      </c>
      <c r="F745" s="180">
        <v>109</v>
      </c>
      <c r="G745" s="4">
        <f t="shared" si="157"/>
        <v>64.961200000000005</v>
      </c>
      <c r="H745" s="6">
        <f t="shared" si="156"/>
        <v>3.7325262317300338</v>
      </c>
      <c r="I745" s="21">
        <f t="shared" si="159"/>
        <v>242.4693830446611</v>
      </c>
      <c r="J745" s="34">
        <f t="shared" si="148"/>
        <v>1.1341149479459152E-3</v>
      </c>
      <c r="K745" s="34">
        <f t="shared" si="158"/>
        <v>7.3673467956504188E-2</v>
      </c>
      <c r="L745" s="69">
        <f t="shared" si="154"/>
        <v>3.8222275656794742</v>
      </c>
      <c r="M745" s="69">
        <f t="shared" si="160"/>
        <v>0.24829648933961748</v>
      </c>
      <c r="N745" s="69">
        <f t="shared" si="149"/>
        <v>6.1031884174464111</v>
      </c>
      <c r="O745" s="69">
        <f t="shared" si="155"/>
        <v>0.39647044342341986</v>
      </c>
      <c r="P745" s="69">
        <f t="shared" si="150"/>
        <v>0.64476693276303731</v>
      </c>
      <c r="Q745" s="6">
        <f t="shared" si="151"/>
        <v>0.11918231488301639</v>
      </c>
      <c r="R745" s="6">
        <f t="shared" si="152"/>
        <v>0.15462347293513376</v>
      </c>
      <c r="S745" s="6">
        <f t="shared" si="153"/>
        <v>0.27380578781815013</v>
      </c>
    </row>
    <row r="746" spans="1:19" x14ac:dyDescent="0.25">
      <c r="A746" s="64">
        <v>41292</v>
      </c>
      <c r="B746" s="14" t="s">
        <v>7</v>
      </c>
      <c r="C746" s="4">
        <v>5</v>
      </c>
      <c r="D746" s="180">
        <v>12</v>
      </c>
      <c r="F746" s="180">
        <v>222</v>
      </c>
      <c r="G746" s="4">
        <f t="shared" si="157"/>
        <v>64.961200000000005</v>
      </c>
      <c r="H746" s="6">
        <f t="shared" si="156"/>
        <v>15.483025233951938</v>
      </c>
      <c r="I746" s="21">
        <f t="shared" si="159"/>
        <v>1005.7958988277987</v>
      </c>
      <c r="J746" s="34">
        <f t="shared" si="148"/>
        <v>1.1309733552923255E-2</v>
      </c>
      <c r="K746" s="34">
        <f t="shared" si="158"/>
        <v>0.73469386327815822</v>
      </c>
      <c r="L746" s="69">
        <f t="shared" si="154"/>
        <v>53.756593028703207</v>
      </c>
      <c r="M746" s="69">
        <f t="shared" si="160"/>
        <v>3.4920927910561952</v>
      </c>
      <c r="N746" s="69">
        <f t="shared" si="149"/>
        <v>23.434302275651412</v>
      </c>
      <c r="O746" s="69">
        <f t="shared" si="155"/>
        <v>1.5223203969890466</v>
      </c>
      <c r="P746" s="69">
        <f t="shared" si="150"/>
        <v>5.0144131880452418</v>
      </c>
      <c r="Q746" s="6">
        <f t="shared" si="151"/>
        <v>1.6762045397069736</v>
      </c>
      <c r="R746" s="6">
        <f t="shared" si="152"/>
        <v>0.59370495482572816</v>
      </c>
      <c r="S746" s="6">
        <f t="shared" si="153"/>
        <v>2.2699094945327016</v>
      </c>
    </row>
    <row r="747" spans="1:19" x14ac:dyDescent="0.25">
      <c r="A747" s="64">
        <v>41292</v>
      </c>
      <c r="B747" s="14" t="s">
        <v>7</v>
      </c>
      <c r="C747" s="4">
        <v>5</v>
      </c>
      <c r="D747" s="180">
        <v>9.1999999999999993</v>
      </c>
      <c r="F747" s="180">
        <v>230</v>
      </c>
      <c r="G747" s="4">
        <f t="shared" si="157"/>
        <v>64.961200000000005</v>
      </c>
      <c r="H747" s="6">
        <f t="shared" si="156"/>
        <v>16.619025137490002</v>
      </c>
      <c r="I747" s="21">
        <f t="shared" si="159"/>
        <v>1079.5918157615156</v>
      </c>
      <c r="J747" s="34">
        <f t="shared" si="148"/>
        <v>6.6476100549960017E-3</v>
      </c>
      <c r="K747" s="34">
        <f t="shared" si="158"/>
        <v>0.43183672630460629</v>
      </c>
      <c r="L747" s="69">
        <f t="shared" si="154"/>
        <v>29.183828648764486</v>
      </c>
      <c r="M747" s="69">
        <f t="shared" si="160"/>
        <v>1.8958165296181198</v>
      </c>
      <c r="N747" s="69">
        <f t="shared" si="149"/>
        <v>17.172824342989255</v>
      </c>
      <c r="O747" s="69">
        <f t="shared" si="155"/>
        <v>1.1155672767097937</v>
      </c>
      <c r="P747" s="69">
        <f t="shared" si="150"/>
        <v>3.0113838063279132</v>
      </c>
      <c r="Q747" s="6">
        <f t="shared" si="151"/>
        <v>0.90999193421669744</v>
      </c>
      <c r="R747" s="6">
        <f t="shared" si="152"/>
        <v>0.43507123791681956</v>
      </c>
      <c r="S747" s="6">
        <f t="shared" si="153"/>
        <v>1.3450631721335169</v>
      </c>
    </row>
    <row r="748" spans="1:19" x14ac:dyDescent="0.25">
      <c r="A748" s="64">
        <v>41292</v>
      </c>
      <c r="B748" s="14" t="s">
        <v>7</v>
      </c>
      <c r="C748" s="4">
        <v>5</v>
      </c>
      <c r="D748" s="180">
        <v>4.4000000000000004</v>
      </c>
      <c r="F748" s="180">
        <v>110</v>
      </c>
      <c r="G748" s="4">
        <f t="shared" si="157"/>
        <v>64.961200000000005</v>
      </c>
      <c r="H748" s="6">
        <f t="shared" si="156"/>
        <v>3.8013271108436504</v>
      </c>
      <c r="I748" s="21">
        <f t="shared" si="159"/>
        <v>246.93877071293656</v>
      </c>
      <c r="J748" s="34">
        <f t="shared" si="148"/>
        <v>1.5205308443374602E-3</v>
      </c>
      <c r="K748" s="34">
        <f t="shared" si="158"/>
        <v>9.8775508285174632E-2</v>
      </c>
      <c r="L748" s="69">
        <f t="shared" si="154"/>
        <v>5.3541650508837426</v>
      </c>
      <c r="M748" s="69">
        <f t="shared" si="160"/>
        <v>0.347812986703469</v>
      </c>
      <c r="N748" s="69">
        <f t="shared" si="149"/>
        <v>7.2451870323804508</v>
      </c>
      <c r="O748" s="69">
        <f t="shared" si="155"/>
        <v>0.47065604384787296</v>
      </c>
      <c r="P748" s="69">
        <f t="shared" si="150"/>
        <v>0.81846903055134201</v>
      </c>
      <c r="Q748" s="6">
        <f t="shared" si="151"/>
        <v>0.16695023361766512</v>
      </c>
      <c r="R748" s="6">
        <f t="shared" si="152"/>
        <v>0.18355585710067046</v>
      </c>
      <c r="S748" s="6">
        <f t="shared" si="153"/>
        <v>0.35050609071833561</v>
      </c>
    </row>
    <row r="749" spans="1:19" x14ac:dyDescent="0.25">
      <c r="A749" s="64">
        <v>41292</v>
      </c>
      <c r="B749" s="14" t="s">
        <v>7</v>
      </c>
      <c r="C749" s="4">
        <v>5</v>
      </c>
      <c r="D749" s="180">
        <v>7.8</v>
      </c>
      <c r="F749" s="180">
        <v>85</v>
      </c>
      <c r="G749" s="4">
        <f t="shared" si="157"/>
        <v>64.961200000000005</v>
      </c>
      <c r="H749" s="6">
        <f t="shared" si="156"/>
        <v>2.2698006922186251</v>
      </c>
      <c r="I749" s="21">
        <f t="shared" si="159"/>
        <v>147.44897672735257</v>
      </c>
      <c r="J749" s="34">
        <f t="shared" si="148"/>
        <v>4.7783624261100756E-3</v>
      </c>
      <c r="K749" s="34">
        <f t="shared" si="158"/>
        <v>0.31040815723502185</v>
      </c>
      <c r="L749" s="69">
        <f t="shared" si="154"/>
        <v>19.967309203036706</v>
      </c>
      <c r="M749" s="69">
        <f t="shared" si="160"/>
        <v>1.2971003666003083</v>
      </c>
      <c r="N749" s="69">
        <f t="shared" si="149"/>
        <v>14.156655209656122</v>
      </c>
      <c r="O749" s="69">
        <f t="shared" si="155"/>
        <v>0.91963331040551344</v>
      </c>
      <c r="P749" s="69">
        <f t="shared" si="150"/>
        <v>2.2167336770058217</v>
      </c>
      <c r="Q749" s="6">
        <f t="shared" si="151"/>
        <v>0.62260817596814799</v>
      </c>
      <c r="R749" s="6">
        <f t="shared" si="152"/>
        <v>0.35865699105815024</v>
      </c>
      <c r="S749" s="6">
        <f t="shared" si="153"/>
        <v>0.98126516702629818</v>
      </c>
    </row>
    <row r="750" spans="1:19" x14ac:dyDescent="0.25">
      <c r="A750" s="64">
        <v>41292</v>
      </c>
      <c r="B750" s="14" t="s">
        <v>7</v>
      </c>
      <c r="C750" s="4">
        <v>5</v>
      </c>
      <c r="D750" s="180">
        <v>4.2</v>
      </c>
      <c r="F750" s="180">
        <v>89</v>
      </c>
      <c r="G750" s="4">
        <f t="shared" si="157"/>
        <v>64.961200000000005</v>
      </c>
      <c r="H750" s="6">
        <f t="shared" si="156"/>
        <v>2.4884555409084754</v>
      </c>
      <c r="I750" s="21">
        <f t="shared" si="159"/>
        <v>161.65305808406367</v>
      </c>
      <c r="J750" s="34">
        <f t="shared" si="148"/>
        <v>1.385442360233099E-3</v>
      </c>
      <c r="K750" s="34">
        <f t="shared" si="158"/>
        <v>8.9999998251574398E-2</v>
      </c>
      <c r="L750" s="69">
        <f t="shared" si="154"/>
        <v>4.811097633235077</v>
      </c>
      <c r="M750" s="69">
        <f t="shared" si="160"/>
        <v>0.31253467557211051</v>
      </c>
      <c r="N750" s="69">
        <f t="shared" si="149"/>
        <v>6.861382640483793</v>
      </c>
      <c r="O750" s="69">
        <f t="shared" si="155"/>
        <v>0.44572364998499581</v>
      </c>
      <c r="P750" s="69">
        <f t="shared" si="150"/>
        <v>0.75825832555710626</v>
      </c>
      <c r="Q750" s="6">
        <f t="shared" si="151"/>
        <v>0.15001664427461303</v>
      </c>
      <c r="R750" s="6">
        <f t="shared" si="152"/>
        <v>0.17383222349414837</v>
      </c>
      <c r="S750" s="6">
        <f t="shared" si="153"/>
        <v>0.32384886776876143</v>
      </c>
    </row>
    <row r="751" spans="1:19" x14ac:dyDescent="0.25">
      <c r="A751" s="64">
        <v>41292</v>
      </c>
      <c r="B751" s="14" t="s">
        <v>7</v>
      </c>
      <c r="C751" s="4">
        <v>5</v>
      </c>
      <c r="D751" s="180">
        <v>3.5</v>
      </c>
      <c r="F751" s="180">
        <v>168</v>
      </c>
      <c r="G751" s="4">
        <f t="shared" si="157"/>
        <v>64.961200000000005</v>
      </c>
      <c r="H751" s="6">
        <f t="shared" si="156"/>
        <v>8.8668311054918316</v>
      </c>
      <c r="I751" s="21">
        <f t="shared" si="159"/>
        <v>575.99998881007605</v>
      </c>
      <c r="J751" s="34">
        <f t="shared" si="148"/>
        <v>9.6211275016187424E-4</v>
      </c>
      <c r="K751" s="34">
        <f t="shared" si="158"/>
        <v>6.2499998785815553E-2</v>
      </c>
      <c r="L751" s="69">
        <f t="shared" si="154"/>
        <v>3.1637815247608514</v>
      </c>
      <c r="M751" s="69">
        <f t="shared" si="160"/>
        <v>0.20552304438629462</v>
      </c>
      <c r="N751" s="69">
        <f t="shared" si="149"/>
        <v>5.5433152983182508</v>
      </c>
      <c r="O751" s="69">
        <f t="shared" si="155"/>
        <v>0.3601004137571116</v>
      </c>
      <c r="P751" s="69">
        <f t="shared" si="150"/>
        <v>0.5656234581434062</v>
      </c>
      <c r="Q751" s="6">
        <f t="shared" si="151"/>
        <v>9.8651061305421409E-2</v>
      </c>
      <c r="R751" s="6">
        <f t="shared" si="152"/>
        <v>0.14043916136527354</v>
      </c>
      <c r="S751" s="6">
        <f t="shared" si="153"/>
        <v>0.23909022267069496</v>
      </c>
    </row>
    <row r="752" spans="1:19" x14ac:dyDescent="0.25">
      <c r="A752" s="64">
        <v>41292</v>
      </c>
      <c r="B752" s="14" t="s">
        <v>7</v>
      </c>
      <c r="C752" s="4">
        <v>5</v>
      </c>
      <c r="D752" s="180">
        <v>3.2</v>
      </c>
      <c r="F752" s="180">
        <v>107</v>
      </c>
      <c r="G752" s="4">
        <f t="shared" si="157"/>
        <v>64.961200000000005</v>
      </c>
      <c r="H752" s="6">
        <f t="shared" si="156"/>
        <v>3.5968094290949542</v>
      </c>
      <c r="I752" s="21">
        <f t="shared" si="159"/>
        <v>233.65305668532315</v>
      </c>
      <c r="J752" s="34">
        <f t="shared" si="148"/>
        <v>8.0424771931898698E-4</v>
      </c>
      <c r="K752" s="34">
        <f t="shared" si="158"/>
        <v>5.2244896944224579E-2</v>
      </c>
      <c r="L752" s="69">
        <f t="shared" si="154"/>
        <v>2.57474279673893</v>
      </c>
      <c r="M752" s="69">
        <f t="shared" si="160"/>
        <v>0.16725838176751701</v>
      </c>
      <c r="N752" s="69">
        <f t="shared" si="149"/>
        <v>4.9915502127950244</v>
      </c>
      <c r="O752" s="69">
        <f t="shared" si="155"/>
        <v>0.32425709168342021</v>
      </c>
      <c r="P752" s="69">
        <f t="shared" si="150"/>
        <v>0.49151547345093721</v>
      </c>
      <c r="Q752" s="6">
        <f t="shared" si="151"/>
        <v>8.0284023248408165E-2</v>
      </c>
      <c r="R752" s="6">
        <f t="shared" si="152"/>
        <v>0.12646026575653388</v>
      </c>
      <c r="S752" s="6">
        <f t="shared" si="153"/>
        <v>0.20674428900494204</v>
      </c>
    </row>
    <row r="753" spans="1:19" x14ac:dyDescent="0.25">
      <c r="A753" s="64">
        <v>41292</v>
      </c>
      <c r="B753" s="14" t="s">
        <v>7</v>
      </c>
      <c r="C753" s="4">
        <v>5</v>
      </c>
      <c r="D753" s="180">
        <v>6</v>
      </c>
      <c r="F753" s="180">
        <v>192</v>
      </c>
      <c r="G753" s="4">
        <f t="shared" si="157"/>
        <v>64.961200000000005</v>
      </c>
      <c r="H753" s="6">
        <f t="shared" si="156"/>
        <v>11.581167158193413</v>
      </c>
      <c r="I753" s="21">
        <f t="shared" si="159"/>
        <v>752.32651599683402</v>
      </c>
      <c r="J753" s="34">
        <f t="shared" si="148"/>
        <v>2.8274333882308137E-3</v>
      </c>
      <c r="K753" s="34">
        <f t="shared" si="158"/>
        <v>0.18367346581953956</v>
      </c>
      <c r="L753" s="69">
        <f t="shared" si="154"/>
        <v>10.923549380812876</v>
      </c>
      <c r="M753" s="69">
        <f t="shared" si="160"/>
        <v>0.70960687603686146</v>
      </c>
      <c r="N753" s="69">
        <f t="shared" si="149"/>
        <v>10.414704032978928</v>
      </c>
      <c r="O753" s="69">
        <f t="shared" si="155"/>
        <v>0.6765516716271508</v>
      </c>
      <c r="P753" s="69">
        <f t="shared" si="150"/>
        <v>1.3861585476640124</v>
      </c>
      <c r="Q753" s="6">
        <f t="shared" si="151"/>
        <v>0.3406113004976935</v>
      </c>
      <c r="R753" s="6">
        <f t="shared" si="152"/>
        <v>0.26385515193458881</v>
      </c>
      <c r="S753" s="6">
        <f t="shared" si="153"/>
        <v>0.60446645243228225</v>
      </c>
    </row>
    <row r="754" spans="1:19" x14ac:dyDescent="0.25">
      <c r="A754" s="64">
        <v>41292</v>
      </c>
      <c r="B754" s="14" t="s">
        <v>7</v>
      </c>
      <c r="C754" s="4">
        <v>5</v>
      </c>
      <c r="D754" s="180">
        <v>6.5</v>
      </c>
      <c r="F754" s="180">
        <v>144</v>
      </c>
      <c r="G754" s="4">
        <f t="shared" si="157"/>
        <v>64.961200000000005</v>
      </c>
      <c r="H754" s="6">
        <f t="shared" si="156"/>
        <v>6.5144065264837945</v>
      </c>
      <c r="I754" s="21">
        <f t="shared" si="159"/>
        <v>423.18366524821909</v>
      </c>
      <c r="J754" s="34">
        <f t="shared" si="148"/>
        <v>3.3183072403542195E-3</v>
      </c>
      <c r="K754" s="34">
        <f t="shared" si="158"/>
        <v>0.21556122030209854</v>
      </c>
      <c r="L754" s="69">
        <f t="shared" si="154"/>
        <v>13.130517975640537</v>
      </c>
      <c r="M754" s="69">
        <f t="shared" si="160"/>
        <v>0.85297420431918014</v>
      </c>
      <c r="N754" s="69">
        <f t="shared" si="149"/>
        <v>11.437170539605743</v>
      </c>
      <c r="O754" s="69">
        <f t="shared" si="155"/>
        <v>0.74297232285743664</v>
      </c>
      <c r="P754" s="69">
        <f t="shared" si="150"/>
        <v>1.5959465271766167</v>
      </c>
      <c r="Q754" s="6">
        <f t="shared" si="151"/>
        <v>0.40942761807320643</v>
      </c>
      <c r="R754" s="6">
        <f t="shared" si="152"/>
        <v>0.2897592059144003</v>
      </c>
      <c r="S754" s="6">
        <f t="shared" si="153"/>
        <v>0.69918682398760668</v>
      </c>
    </row>
    <row r="755" spans="1:19" x14ac:dyDescent="0.25">
      <c r="A755" s="64">
        <v>41292</v>
      </c>
      <c r="B755" s="14" t="s">
        <v>7</v>
      </c>
      <c r="C755" s="4">
        <v>5</v>
      </c>
      <c r="D755" s="180">
        <v>12.7</v>
      </c>
      <c r="F755" s="180">
        <v>190</v>
      </c>
      <c r="G755" s="4">
        <f t="shared" si="157"/>
        <v>64.961200000000005</v>
      </c>
      <c r="H755" s="6">
        <f t="shared" si="156"/>
        <v>11.341149479459153</v>
      </c>
      <c r="I755" s="21">
        <f t="shared" si="159"/>
        <v>736.73467956504203</v>
      </c>
      <c r="J755" s="34">
        <f t="shared" si="148"/>
        <v>1.2667686977437444E-2</v>
      </c>
      <c r="K755" s="34">
        <f t="shared" si="158"/>
        <v>0.82290814727870942</v>
      </c>
      <c r="L755" s="69">
        <f t="shared" si="154"/>
        <v>61.240511038146693</v>
      </c>
      <c r="M755" s="69">
        <f t="shared" si="160"/>
        <v>3.9782570856512551</v>
      </c>
      <c r="N755" s="69">
        <f t="shared" si="149"/>
        <v>25.041499040759668</v>
      </c>
      <c r="O755" s="69">
        <f t="shared" si="155"/>
        <v>1.6267258274865972</v>
      </c>
      <c r="P755" s="69">
        <f t="shared" si="150"/>
        <v>5.6049829131378521</v>
      </c>
      <c r="Q755" s="6">
        <f t="shared" si="151"/>
        <v>1.9095634011126024</v>
      </c>
      <c r="R755" s="6">
        <f t="shared" si="152"/>
        <v>0.63442307271977294</v>
      </c>
      <c r="S755" s="6">
        <f t="shared" si="153"/>
        <v>2.5439864738323754</v>
      </c>
    </row>
    <row r="756" spans="1:19" x14ac:dyDescent="0.25">
      <c r="A756" s="64">
        <v>41292</v>
      </c>
      <c r="B756" s="14" t="s">
        <v>7</v>
      </c>
      <c r="C756" s="4">
        <v>5</v>
      </c>
      <c r="D756" s="180">
        <v>5.3</v>
      </c>
      <c r="F756" s="180">
        <v>109</v>
      </c>
      <c r="G756" s="4">
        <f t="shared" si="157"/>
        <v>64.961200000000005</v>
      </c>
      <c r="H756" s="6">
        <f t="shared" si="156"/>
        <v>3.7325262317300338</v>
      </c>
      <c r="I756" s="21">
        <f t="shared" si="159"/>
        <v>242.4693830446611</v>
      </c>
      <c r="J756" s="34">
        <f t="shared" si="148"/>
        <v>2.2061834409834321E-3</v>
      </c>
      <c r="K756" s="34">
        <f t="shared" si="158"/>
        <v>0.14331632374641293</v>
      </c>
      <c r="L756" s="69">
        <f t="shared" si="154"/>
        <v>8.213046389840704</v>
      </c>
      <c r="M756" s="69">
        <f t="shared" si="160"/>
        <v>0.53352934913972005</v>
      </c>
      <c r="N756" s="69">
        <f t="shared" si="149"/>
        <v>9.0076755970184212</v>
      </c>
      <c r="O756" s="69">
        <f t="shared" si="155"/>
        <v>0.58514941599303316</v>
      </c>
      <c r="P756" s="69">
        <f t="shared" si="150"/>
        <v>1.1186787651327532</v>
      </c>
      <c r="Q756" s="6">
        <f t="shared" si="151"/>
        <v>0.25609408758706564</v>
      </c>
      <c r="R756" s="6">
        <f t="shared" si="152"/>
        <v>0.22820827223728293</v>
      </c>
      <c r="S756" s="6">
        <f t="shared" si="153"/>
        <v>0.48430235982434855</v>
      </c>
    </row>
    <row r="757" spans="1:19" x14ac:dyDescent="0.25">
      <c r="A757" s="64">
        <v>41292</v>
      </c>
      <c r="B757" s="14" t="s">
        <v>7</v>
      </c>
      <c r="C757" s="4">
        <v>5</v>
      </c>
      <c r="D757" s="180">
        <v>6.2</v>
      </c>
      <c r="F757" s="180">
        <v>80</v>
      </c>
      <c r="G757" s="4">
        <f t="shared" si="157"/>
        <v>64.961200000000005</v>
      </c>
      <c r="H757" s="6">
        <f t="shared" si="156"/>
        <v>2.0106192982974678</v>
      </c>
      <c r="I757" s="21">
        <f t="shared" si="159"/>
        <v>130.61224236056148</v>
      </c>
      <c r="J757" s="34">
        <f t="shared" si="148"/>
        <v>3.0190705400997908E-3</v>
      </c>
      <c r="K757" s="34">
        <f t="shared" si="158"/>
        <v>0.19612244516953053</v>
      </c>
      <c r="L757" s="69">
        <f t="shared" si="154"/>
        <v>11.778840632041497</v>
      </c>
      <c r="M757" s="69">
        <f t="shared" si="160"/>
        <v>0.76516762206617417</v>
      </c>
      <c r="N757" s="69">
        <f t="shared" si="149"/>
        <v>10.8220178607594</v>
      </c>
      <c r="O757" s="69">
        <f t="shared" si="155"/>
        <v>0.70301126665636371</v>
      </c>
      <c r="P757" s="69">
        <f t="shared" si="150"/>
        <v>1.4681788887225378</v>
      </c>
      <c r="Q757" s="6">
        <f t="shared" si="151"/>
        <v>0.36728045859176361</v>
      </c>
      <c r="R757" s="6">
        <f t="shared" si="152"/>
        <v>0.27417439399598187</v>
      </c>
      <c r="S757" s="6">
        <f t="shared" si="153"/>
        <v>0.64145485258774548</v>
      </c>
    </row>
    <row r="758" spans="1:19" x14ac:dyDescent="0.25">
      <c r="A758" s="64">
        <v>41292</v>
      </c>
      <c r="B758" s="14" t="s">
        <v>7</v>
      </c>
      <c r="C758" s="4">
        <v>5</v>
      </c>
      <c r="D758" s="180">
        <v>6.2</v>
      </c>
      <c r="F758" s="180">
        <v>98</v>
      </c>
      <c r="G758" s="4">
        <f t="shared" si="157"/>
        <v>64.961200000000005</v>
      </c>
      <c r="H758" s="6">
        <f t="shared" si="156"/>
        <v>3.017185584507637</v>
      </c>
      <c r="I758" s="21">
        <f t="shared" si="159"/>
        <v>195.99999619231752</v>
      </c>
      <c r="J758" s="34">
        <f t="shared" si="148"/>
        <v>3.0190705400997908E-3</v>
      </c>
      <c r="K758" s="34">
        <f t="shared" si="158"/>
        <v>0.19612244516953053</v>
      </c>
      <c r="L758" s="69">
        <f t="shared" si="154"/>
        <v>11.778840632041497</v>
      </c>
      <c r="M758" s="69">
        <f t="shared" si="160"/>
        <v>0.76516762206617417</v>
      </c>
      <c r="N758" s="69">
        <f t="shared" si="149"/>
        <v>10.8220178607594</v>
      </c>
      <c r="O758" s="69">
        <f t="shared" si="155"/>
        <v>0.70301126665636371</v>
      </c>
      <c r="P758" s="69">
        <f t="shared" si="150"/>
        <v>1.4681788887225378</v>
      </c>
      <c r="Q758" s="6">
        <f t="shared" si="151"/>
        <v>0.36728045859176361</v>
      </c>
      <c r="R758" s="6">
        <f t="shared" si="152"/>
        <v>0.27417439399598187</v>
      </c>
      <c r="S758" s="6">
        <f t="shared" si="153"/>
        <v>0.64145485258774548</v>
      </c>
    </row>
    <row r="759" spans="1:19" x14ac:dyDescent="0.25">
      <c r="A759" s="64">
        <v>41292</v>
      </c>
      <c r="B759" s="14" t="s">
        <v>7</v>
      </c>
      <c r="C759" s="4">
        <v>5</v>
      </c>
      <c r="D759" s="180">
        <v>7.2</v>
      </c>
      <c r="F759" s="180">
        <v>179</v>
      </c>
      <c r="G759" s="4">
        <f t="shared" si="157"/>
        <v>64.961200000000005</v>
      </c>
      <c r="H759" s="6">
        <f t="shared" si="156"/>
        <v>10.065977021367056</v>
      </c>
      <c r="I759" s="21">
        <f t="shared" si="159"/>
        <v>653.8979464804296</v>
      </c>
      <c r="J759" s="34">
        <f t="shared" si="148"/>
        <v>4.0715040790523724E-3</v>
      </c>
      <c r="K759" s="34">
        <f t="shared" si="158"/>
        <v>0.26448979078013701</v>
      </c>
      <c r="L759" s="69">
        <f t="shared" si="154"/>
        <v>16.611217355322236</v>
      </c>
      <c r="M759" s="69">
        <f t="shared" si="160"/>
        <v>1.0790846128625591</v>
      </c>
      <c r="N759" s="69">
        <f t="shared" si="149"/>
        <v>12.891070706250053</v>
      </c>
      <c r="O759" s="69">
        <f t="shared" si="155"/>
        <v>0.83741942236285105</v>
      </c>
      <c r="P759" s="69">
        <f t="shared" si="150"/>
        <v>1.9165040352254101</v>
      </c>
      <c r="Q759" s="6">
        <f t="shared" si="151"/>
        <v>0.51796061417402839</v>
      </c>
      <c r="R759" s="6">
        <f t="shared" si="152"/>
        <v>0.3265935747215119</v>
      </c>
      <c r="S759" s="6">
        <f t="shared" si="153"/>
        <v>0.84455418889554035</v>
      </c>
    </row>
    <row r="760" spans="1:19" x14ac:dyDescent="0.25">
      <c r="A760" s="64">
        <v>41292</v>
      </c>
      <c r="B760" s="14" t="s">
        <v>7</v>
      </c>
      <c r="C760" s="4">
        <v>5</v>
      </c>
      <c r="D760" s="180">
        <v>5.2</v>
      </c>
      <c r="F760" s="180">
        <v>106</v>
      </c>
      <c r="G760" s="4">
        <f t="shared" si="157"/>
        <v>64.961200000000005</v>
      </c>
      <c r="H760" s="6">
        <f t="shared" si="156"/>
        <v>3.5298935055734919</v>
      </c>
      <c r="I760" s="21">
        <f t="shared" si="159"/>
        <v>229.30611799426075</v>
      </c>
      <c r="J760" s="34">
        <f t="shared" si="148"/>
        <v>2.1237166338267006E-3</v>
      </c>
      <c r="K760" s="34">
        <f t="shared" si="158"/>
        <v>0.13795918099334309</v>
      </c>
      <c r="L760" s="69">
        <f t="shared" si="154"/>
        <v>7.8611437635641082</v>
      </c>
      <c r="M760" s="69">
        <f t="shared" si="160"/>
        <v>0.51066933225364075</v>
      </c>
      <c r="N760" s="69">
        <f t="shared" si="149"/>
        <v>8.8091474968502013</v>
      </c>
      <c r="O760" s="69">
        <f t="shared" si="155"/>
        <v>0.57225279237238535</v>
      </c>
      <c r="P760" s="69">
        <f t="shared" si="150"/>
        <v>1.0829221246260261</v>
      </c>
      <c r="Q760" s="6">
        <f t="shared" si="151"/>
        <v>0.24512127948174756</v>
      </c>
      <c r="R760" s="6">
        <f t="shared" si="152"/>
        <v>0.2231785890252303</v>
      </c>
      <c r="S760" s="6">
        <f t="shared" si="153"/>
        <v>0.46829986850697786</v>
      </c>
    </row>
    <row r="761" spans="1:19" x14ac:dyDescent="0.25">
      <c r="A761" s="64">
        <v>41292</v>
      </c>
      <c r="B761" s="14" t="s">
        <v>7</v>
      </c>
      <c r="C761" s="4">
        <v>5</v>
      </c>
      <c r="D761" s="180">
        <v>4.8</v>
      </c>
      <c r="F761" s="180">
        <v>66</v>
      </c>
      <c r="G761" s="4">
        <f t="shared" si="157"/>
        <v>64.961200000000005</v>
      </c>
      <c r="H761" s="6">
        <f t="shared" si="156"/>
        <v>1.3684777599037141</v>
      </c>
      <c r="I761" s="21">
        <f t="shared" si="159"/>
        <v>88.897957456657167</v>
      </c>
      <c r="J761" s="34">
        <f t="shared" si="148"/>
        <v>1.8095573684677208E-3</v>
      </c>
      <c r="K761" s="34">
        <f t="shared" si="158"/>
        <v>0.11755101812450532</v>
      </c>
      <c r="L761" s="69">
        <f t="shared" si="154"/>
        <v>6.5398480281028419</v>
      </c>
      <c r="M761" s="69">
        <f t="shared" si="160"/>
        <v>0.42483637572319438</v>
      </c>
      <c r="N761" s="69">
        <f t="shared" si="149"/>
        <v>8.0216224497877064</v>
      </c>
      <c r="O761" s="69">
        <f t="shared" si="155"/>
        <v>0.52109422028514918</v>
      </c>
      <c r="P761" s="69">
        <f t="shared" si="150"/>
        <v>0.9459305960083435</v>
      </c>
      <c r="Q761" s="6">
        <f t="shared" si="151"/>
        <v>0.20392146034713329</v>
      </c>
      <c r="R761" s="6">
        <f t="shared" si="152"/>
        <v>0.20322674591120818</v>
      </c>
      <c r="S761" s="6">
        <f t="shared" si="153"/>
        <v>0.40714820625834147</v>
      </c>
    </row>
    <row r="762" spans="1:19" x14ac:dyDescent="0.25">
      <c r="A762" s="64">
        <v>41292</v>
      </c>
      <c r="B762" s="14" t="s">
        <v>7</v>
      </c>
      <c r="C762" s="4">
        <v>5</v>
      </c>
      <c r="D762" s="180">
        <v>5.2</v>
      </c>
      <c r="F762" s="180">
        <v>120</v>
      </c>
      <c r="G762" s="4">
        <f t="shared" si="157"/>
        <v>64.961200000000005</v>
      </c>
      <c r="H762" s="6">
        <f t="shared" si="156"/>
        <v>4.5238934211693023</v>
      </c>
      <c r="I762" s="21">
        <f t="shared" si="159"/>
        <v>293.8775453112633</v>
      </c>
      <c r="J762" s="34">
        <f t="shared" si="148"/>
        <v>2.1237166338267006E-3</v>
      </c>
      <c r="K762" s="34">
        <f t="shared" si="158"/>
        <v>0.13795918099334309</v>
      </c>
      <c r="L762" s="69">
        <f t="shared" si="154"/>
        <v>7.8611437635641082</v>
      </c>
      <c r="M762" s="69">
        <f t="shared" si="160"/>
        <v>0.51066933225364075</v>
      </c>
      <c r="N762" s="69">
        <f t="shared" si="149"/>
        <v>8.8091474968502013</v>
      </c>
      <c r="O762" s="69">
        <f t="shared" si="155"/>
        <v>0.57225279237238535</v>
      </c>
      <c r="P762" s="69">
        <f t="shared" si="150"/>
        <v>1.0829221246260261</v>
      </c>
      <c r="Q762" s="6">
        <f t="shared" si="151"/>
        <v>0.24512127948174756</v>
      </c>
      <c r="R762" s="6">
        <f t="shared" si="152"/>
        <v>0.2231785890252303</v>
      </c>
      <c r="S762" s="6">
        <f t="shared" si="153"/>
        <v>0.46829986850697786</v>
      </c>
    </row>
    <row r="763" spans="1:19" x14ac:dyDescent="0.25">
      <c r="A763" s="64">
        <v>41292</v>
      </c>
      <c r="B763" s="14" t="s">
        <v>7</v>
      </c>
      <c r="C763" s="4">
        <v>6</v>
      </c>
      <c r="D763" s="180">
        <v>1</v>
      </c>
      <c r="F763" s="180">
        <v>36</v>
      </c>
      <c r="G763" s="4">
        <f t="shared" si="157"/>
        <v>795.77470000000005</v>
      </c>
      <c r="H763" s="6">
        <f t="shared" si="156"/>
        <v>0.40715040790523715</v>
      </c>
      <c r="I763" s="21">
        <f t="shared" si="159"/>
        <v>323.99999370566775</v>
      </c>
      <c r="J763" s="34">
        <f t="shared" si="148"/>
        <v>7.8539816339744827E-5</v>
      </c>
      <c r="K763" s="34">
        <f t="shared" si="158"/>
        <v>6.2499998785815539E-2</v>
      </c>
      <c r="L763" s="69">
        <f t="shared" si="154"/>
        <v>0.17757999999999999</v>
      </c>
      <c r="M763" s="69">
        <f t="shared" si="160"/>
        <v>0.141313671226</v>
      </c>
      <c r="N763" s="69">
        <f t="shared" si="149"/>
        <v>1.28</v>
      </c>
      <c r="O763" s="69">
        <f t="shared" si="155"/>
        <v>1.0185916160000001</v>
      </c>
      <c r="P763" s="69">
        <f t="shared" si="150"/>
        <v>1.1599052872260001</v>
      </c>
      <c r="Q763" s="6">
        <f t="shared" si="151"/>
        <v>6.7830562188479993E-2</v>
      </c>
      <c r="R763" s="6">
        <f t="shared" si="152"/>
        <v>0.39725073024000007</v>
      </c>
      <c r="S763" s="6">
        <f t="shared" si="153"/>
        <v>0.46508129242848006</v>
      </c>
    </row>
    <row r="764" spans="1:19" x14ac:dyDescent="0.25">
      <c r="A764" s="64">
        <v>41292</v>
      </c>
      <c r="B764" s="14" t="s">
        <v>7</v>
      </c>
      <c r="C764" s="4">
        <v>6</v>
      </c>
      <c r="D764" s="180">
        <v>1.5</v>
      </c>
      <c r="F764" s="180">
        <v>38</v>
      </c>
      <c r="G764" s="4">
        <f t="shared" si="157"/>
        <v>795.77470000000005</v>
      </c>
      <c r="H764" s="6">
        <f t="shared" si="156"/>
        <v>0.45364597917836613</v>
      </c>
      <c r="I764" s="21">
        <f t="shared" si="159"/>
        <v>360.99999298687055</v>
      </c>
      <c r="J764" s="34">
        <f t="shared" si="148"/>
        <v>1.7671458676442585E-4</v>
      </c>
      <c r="K764" s="34">
        <f t="shared" si="158"/>
        <v>0.14062499726808497</v>
      </c>
      <c r="L764" s="69">
        <f t="shared" si="154"/>
        <v>0.45105329134289407</v>
      </c>
      <c r="M764" s="69">
        <f t="shared" si="160"/>
        <v>0.35893679760240416</v>
      </c>
      <c r="N764" s="69">
        <f t="shared" si="149"/>
        <v>2.0570116092208695</v>
      </c>
      <c r="O764" s="69">
        <f t="shared" si="155"/>
        <v>1.6369177962242547</v>
      </c>
      <c r="P764" s="69">
        <f t="shared" si="150"/>
        <v>1.995854593826659</v>
      </c>
      <c r="Q764" s="6">
        <f t="shared" si="151"/>
        <v>0.17228966284915398</v>
      </c>
      <c r="R764" s="6">
        <f t="shared" si="152"/>
        <v>0.63839794052745935</v>
      </c>
      <c r="S764" s="6">
        <f t="shared" si="153"/>
        <v>0.81068760337661327</v>
      </c>
    </row>
    <row r="765" spans="1:19" x14ac:dyDescent="0.25">
      <c r="A765" s="64">
        <v>41292</v>
      </c>
      <c r="B765" s="14" t="s">
        <v>7</v>
      </c>
      <c r="C765" s="4">
        <v>6</v>
      </c>
      <c r="D765" s="180">
        <v>6.6</v>
      </c>
      <c r="F765" s="180">
        <v>182</v>
      </c>
      <c r="G765" s="4">
        <f t="shared" si="157"/>
        <v>64.961200000000005</v>
      </c>
      <c r="H765" s="6">
        <f t="shared" si="156"/>
        <v>10.406211505750832</v>
      </c>
      <c r="I765" s="21">
        <f t="shared" si="159"/>
        <v>675.99998686738104</v>
      </c>
      <c r="J765" s="34">
        <f t="shared" si="148"/>
        <v>3.4211943997592849E-3</v>
      </c>
      <c r="K765" s="34">
        <f t="shared" si="158"/>
        <v>0.22224489364164288</v>
      </c>
      <c r="L765" s="69">
        <f t="shared" si="154"/>
        <v>13.599581983298828</v>
      </c>
      <c r="M765" s="69">
        <f t="shared" si="160"/>
        <v>0.88344516513347182</v>
      </c>
      <c r="N765" s="69">
        <f t="shared" si="149"/>
        <v>11.643307684830535</v>
      </c>
      <c r="O765" s="69">
        <f t="shared" si="155"/>
        <v>0.75636323917581338</v>
      </c>
      <c r="P765" s="69">
        <f t="shared" si="150"/>
        <v>1.6398084043092851</v>
      </c>
      <c r="Q765" s="6">
        <f t="shared" si="151"/>
        <v>0.42405367926406645</v>
      </c>
      <c r="R765" s="6">
        <f t="shared" si="152"/>
        <v>0.29498166327856723</v>
      </c>
      <c r="S765" s="6">
        <f t="shared" si="153"/>
        <v>0.71903534254263368</v>
      </c>
    </row>
    <row r="766" spans="1:19" x14ac:dyDescent="0.25">
      <c r="A766" s="64">
        <v>41292</v>
      </c>
      <c r="B766" s="14" t="s">
        <v>7</v>
      </c>
      <c r="C766" s="4">
        <v>6</v>
      </c>
      <c r="D766" s="180">
        <v>3.1</v>
      </c>
      <c r="F766" s="180">
        <v>76</v>
      </c>
      <c r="G766" s="4">
        <f t="shared" si="157"/>
        <v>64.961200000000005</v>
      </c>
      <c r="H766" s="6">
        <f t="shared" si="156"/>
        <v>1.8145839167134645</v>
      </c>
      <c r="I766" s="21">
        <f t="shared" si="159"/>
        <v>117.87754873040672</v>
      </c>
      <c r="J766" s="34">
        <f t="shared" si="148"/>
        <v>7.5476763502494771E-4</v>
      </c>
      <c r="K766" s="34">
        <f t="shared" si="158"/>
        <v>4.9030611292382634E-2</v>
      </c>
      <c r="L766" s="69">
        <f t="shared" si="154"/>
        <v>2.3935063597525432</v>
      </c>
      <c r="M766" s="69">
        <f t="shared" si="160"/>
        <v>0.15548504533715693</v>
      </c>
      <c r="N766" s="69">
        <f t="shared" si="149"/>
        <v>4.8095356854949474</v>
      </c>
      <c r="O766" s="69">
        <f t="shared" si="155"/>
        <v>0.31243320957257442</v>
      </c>
      <c r="P766" s="69">
        <f t="shared" si="150"/>
        <v>0.46791825490973138</v>
      </c>
      <c r="Q766" s="6">
        <f t="shared" si="151"/>
        <v>7.4632821761835319E-2</v>
      </c>
      <c r="R766" s="6">
        <f t="shared" si="152"/>
        <v>0.12184895173330403</v>
      </c>
      <c r="S766" s="6">
        <f t="shared" si="153"/>
        <v>0.19648177349513934</v>
      </c>
    </row>
    <row r="767" spans="1:19" x14ac:dyDescent="0.25">
      <c r="A767" s="64">
        <v>41292</v>
      </c>
      <c r="B767" s="14" t="s">
        <v>7</v>
      </c>
      <c r="C767" s="4">
        <v>6</v>
      </c>
      <c r="D767" s="180">
        <v>3.4</v>
      </c>
      <c r="F767" s="180">
        <v>110</v>
      </c>
      <c r="G767" s="4">
        <f t="shared" si="157"/>
        <v>64.961200000000005</v>
      </c>
      <c r="H767" s="6">
        <f t="shared" si="156"/>
        <v>3.8013271108436504</v>
      </c>
      <c r="I767" s="21">
        <f t="shared" si="159"/>
        <v>246.93877071293656</v>
      </c>
      <c r="J767" s="34">
        <f t="shared" si="148"/>
        <v>9.0792027688745035E-4</v>
      </c>
      <c r="K767" s="34">
        <f t="shared" si="158"/>
        <v>5.8979590690941046E-2</v>
      </c>
      <c r="L767" s="69">
        <f t="shared" si="154"/>
        <v>2.9598116954824234</v>
      </c>
      <c r="M767" s="69">
        <f t="shared" si="160"/>
        <v>0.19227291951257283</v>
      </c>
      <c r="N767" s="69">
        <f t="shared" si="149"/>
        <v>5.3584638182360029</v>
      </c>
      <c r="O767" s="69">
        <f t="shared" si="155"/>
        <v>0.34809223978919268</v>
      </c>
      <c r="P767" s="69">
        <f t="shared" si="150"/>
        <v>0.54036515930176554</v>
      </c>
      <c r="Q767" s="6">
        <f t="shared" si="151"/>
        <v>9.229100136603495E-2</v>
      </c>
      <c r="R767" s="6">
        <f t="shared" si="152"/>
        <v>0.13575597351778515</v>
      </c>
      <c r="S767" s="6">
        <f t="shared" si="153"/>
        <v>0.22804697488382009</v>
      </c>
    </row>
    <row r="768" spans="1:19" x14ac:dyDescent="0.25">
      <c r="A768" s="64">
        <v>41292</v>
      </c>
      <c r="B768" s="14" t="s">
        <v>7</v>
      </c>
      <c r="C768" s="4">
        <v>6</v>
      </c>
      <c r="D768" s="180">
        <v>4.4000000000000004</v>
      </c>
      <c r="F768" s="180">
        <v>60</v>
      </c>
      <c r="G768" s="4">
        <f t="shared" si="157"/>
        <v>64.961200000000005</v>
      </c>
      <c r="H768" s="6">
        <f t="shared" si="156"/>
        <v>1.1309733552923256</v>
      </c>
      <c r="I768" s="21">
        <f t="shared" si="159"/>
        <v>73.469386327815826</v>
      </c>
      <c r="J768" s="34">
        <f t="shared" si="148"/>
        <v>1.5205308443374602E-3</v>
      </c>
      <c r="K768" s="34">
        <f t="shared" si="158"/>
        <v>9.8775508285174632E-2</v>
      </c>
      <c r="L768" s="69">
        <f t="shared" si="154"/>
        <v>5.3541650508837426</v>
      </c>
      <c r="M768" s="69">
        <f t="shared" si="160"/>
        <v>0.347812986703469</v>
      </c>
      <c r="N768" s="69">
        <f t="shared" si="149"/>
        <v>7.2451870323804508</v>
      </c>
      <c r="O768" s="69">
        <f t="shared" si="155"/>
        <v>0.47065604384787296</v>
      </c>
      <c r="P768" s="69">
        <f t="shared" si="150"/>
        <v>0.81846903055134201</v>
      </c>
      <c r="Q768" s="6">
        <f t="shared" si="151"/>
        <v>0.16695023361766512</v>
      </c>
      <c r="R768" s="6">
        <f t="shared" si="152"/>
        <v>0.18355585710067046</v>
      </c>
      <c r="S768" s="6">
        <f t="shared" si="153"/>
        <v>0.35050609071833561</v>
      </c>
    </row>
    <row r="769" spans="1:19" x14ac:dyDescent="0.25">
      <c r="A769" s="64">
        <v>41292</v>
      </c>
      <c r="B769" s="14" t="s">
        <v>7</v>
      </c>
      <c r="C769" s="4">
        <v>6</v>
      </c>
      <c r="D769" s="180">
        <v>1.9</v>
      </c>
      <c r="F769" s="180">
        <v>168</v>
      </c>
      <c r="G769" s="4">
        <f t="shared" si="157"/>
        <v>795.77470000000005</v>
      </c>
      <c r="H769" s="6">
        <f t="shared" si="156"/>
        <v>8.8668311054918316</v>
      </c>
      <c r="I769" s="21">
        <f t="shared" si="159"/>
        <v>7055.9998629234315</v>
      </c>
      <c r="J769" s="34">
        <f t="shared" si="148"/>
        <v>2.835287369864788E-4</v>
      </c>
      <c r="K769" s="34">
        <f t="shared" si="158"/>
        <v>0.22562499561679408</v>
      </c>
      <c r="L769" s="69">
        <f t="shared" si="154"/>
        <v>0.77669154992970613</v>
      </c>
      <c r="M769" s="69">
        <f t="shared" si="160"/>
        <v>0.61807148513784693</v>
      </c>
      <c r="N769" s="69">
        <f t="shared" si="149"/>
        <v>2.7123871783139122</v>
      </c>
      <c r="O769" s="69">
        <f t="shared" si="155"/>
        <v>2.1584490931066003</v>
      </c>
      <c r="P769" s="69">
        <f t="shared" si="150"/>
        <v>2.7765205782444471</v>
      </c>
      <c r="Q769" s="6">
        <f t="shared" si="151"/>
        <v>0.29667431286616652</v>
      </c>
      <c r="R769" s="6">
        <f t="shared" si="152"/>
        <v>0.84179514631157415</v>
      </c>
      <c r="S769" s="6">
        <f t="shared" si="153"/>
        <v>1.1384694591777407</v>
      </c>
    </row>
    <row r="770" spans="1:19" x14ac:dyDescent="0.25">
      <c r="A770" s="64">
        <v>41292</v>
      </c>
      <c r="B770" s="14" t="s">
        <v>7</v>
      </c>
      <c r="C770" s="4">
        <v>6</v>
      </c>
      <c r="D770" s="180">
        <v>12</v>
      </c>
      <c r="F770" s="180">
        <v>192</v>
      </c>
      <c r="G770" s="4">
        <f t="shared" si="157"/>
        <v>64.961200000000005</v>
      </c>
      <c r="H770" s="6">
        <f t="shared" si="156"/>
        <v>11.581167158193413</v>
      </c>
      <c r="I770" s="21">
        <f t="shared" si="159"/>
        <v>752.32651599683402</v>
      </c>
      <c r="J770" s="34">
        <f t="shared" ref="J770:J833" si="161">((+D770/200)^2)*PI()</f>
        <v>1.1309733552923255E-2</v>
      </c>
      <c r="K770" s="34">
        <f t="shared" si="158"/>
        <v>0.73469386327815822</v>
      </c>
      <c r="L770" s="69">
        <f t="shared" si="154"/>
        <v>53.756593028703207</v>
      </c>
      <c r="M770" s="69">
        <f t="shared" si="160"/>
        <v>3.4920927910561952</v>
      </c>
      <c r="N770" s="69">
        <f t="shared" ref="N770:N833" si="162">1.28*(D770^1.17)</f>
        <v>23.434302275651412</v>
      </c>
      <c r="O770" s="69">
        <f t="shared" si="155"/>
        <v>1.5223203969890466</v>
      </c>
      <c r="P770" s="69">
        <f t="shared" si="150"/>
        <v>5.0144131880452418</v>
      </c>
      <c r="Q770" s="6">
        <f t="shared" si="151"/>
        <v>1.6762045397069736</v>
      </c>
      <c r="R770" s="6">
        <f t="shared" si="152"/>
        <v>0.59370495482572816</v>
      </c>
      <c r="S770" s="6">
        <f t="shared" si="153"/>
        <v>2.2699094945327016</v>
      </c>
    </row>
    <row r="771" spans="1:19" x14ac:dyDescent="0.25">
      <c r="A771" s="64">
        <v>41292</v>
      </c>
      <c r="B771" s="14" t="s">
        <v>7</v>
      </c>
      <c r="C771" s="4">
        <v>6</v>
      </c>
      <c r="D771" s="180">
        <v>4.9000000000000004</v>
      </c>
      <c r="F771" s="180">
        <v>88</v>
      </c>
      <c r="G771" s="4">
        <f t="shared" si="157"/>
        <v>64.961200000000005</v>
      </c>
      <c r="H771" s="6">
        <f t="shared" si="156"/>
        <v>2.4328493509399358</v>
      </c>
      <c r="I771" s="21">
        <f t="shared" si="159"/>
        <v>158.04081325627936</v>
      </c>
      <c r="J771" s="34">
        <f t="shared" si="161"/>
        <v>1.8857409903172736E-3</v>
      </c>
      <c r="K771" s="34">
        <f t="shared" si="158"/>
        <v>0.12249999762019849</v>
      </c>
      <c r="L771" s="69">
        <f t="shared" si="154"/>
        <v>6.8573266813152358</v>
      </c>
      <c r="M771" s="69">
        <f t="shared" si="160"/>
        <v>0.44546017001025534</v>
      </c>
      <c r="N771" s="69">
        <f t="shared" si="162"/>
        <v>8.2174937658920371</v>
      </c>
      <c r="O771" s="69">
        <f t="shared" si="155"/>
        <v>0.53381825602486588</v>
      </c>
      <c r="P771" s="69">
        <f t="shared" ref="P771:P834" si="163">+M771+O771</f>
        <v>0.97927842603512127</v>
      </c>
      <c r="Q771" s="6">
        <f t="shared" ref="Q771:Q834" si="164">M771*0.48</f>
        <v>0.21382088160492255</v>
      </c>
      <c r="R771" s="6">
        <f t="shared" ref="R771:R834" si="165">O771*0.39</f>
        <v>0.20818911984969771</v>
      </c>
      <c r="S771" s="6">
        <f t="shared" ref="S771:S834" si="166">Q771+R771</f>
        <v>0.42201000145462025</v>
      </c>
    </row>
    <row r="772" spans="1:19" x14ac:dyDescent="0.25">
      <c r="A772" s="64">
        <v>41292</v>
      </c>
      <c r="B772" s="14" t="s">
        <v>7</v>
      </c>
      <c r="C772" s="4">
        <v>6</v>
      </c>
      <c r="D772" s="180">
        <v>5.8</v>
      </c>
      <c r="F772" s="180">
        <v>195</v>
      </c>
      <c r="G772" s="4">
        <f t="shared" si="157"/>
        <v>64.961200000000005</v>
      </c>
      <c r="H772" s="6">
        <f t="shared" si="156"/>
        <v>11.945906065275187</v>
      </c>
      <c r="I772" s="21">
        <f t="shared" si="159"/>
        <v>776.02039308755457</v>
      </c>
      <c r="J772" s="34">
        <f t="shared" si="161"/>
        <v>2.6420794216690155E-3</v>
      </c>
      <c r="K772" s="34">
        <f t="shared" si="158"/>
        <v>0.17163264972692527</v>
      </c>
      <c r="L772" s="69">
        <f t="shared" si="154"/>
        <v>10.104504202450142</v>
      </c>
      <c r="M772" s="69">
        <f t="shared" si="160"/>
        <v>0.65640071839620417</v>
      </c>
      <c r="N772" s="69">
        <f t="shared" si="162"/>
        <v>10.009692178621206</v>
      </c>
      <c r="O772" s="69">
        <f t="shared" si="155"/>
        <v>0.65024161555384796</v>
      </c>
      <c r="P772" s="69">
        <f t="shared" si="163"/>
        <v>1.3066423339500521</v>
      </c>
      <c r="Q772" s="6">
        <f t="shared" si="164"/>
        <v>0.31507234483017799</v>
      </c>
      <c r="R772" s="6">
        <f t="shared" si="165"/>
        <v>0.25359423006600074</v>
      </c>
      <c r="S772" s="6">
        <f t="shared" si="166"/>
        <v>0.56866657489617878</v>
      </c>
    </row>
    <row r="773" spans="1:19" x14ac:dyDescent="0.25">
      <c r="A773" s="64">
        <v>41292</v>
      </c>
      <c r="B773" s="14" t="s">
        <v>7</v>
      </c>
      <c r="C773" s="4">
        <v>6</v>
      </c>
      <c r="D773" s="180">
        <v>5.6</v>
      </c>
      <c r="F773" s="180">
        <v>96</v>
      </c>
      <c r="G773" s="4">
        <f t="shared" si="157"/>
        <v>64.961200000000005</v>
      </c>
      <c r="H773" s="6">
        <f t="shared" si="156"/>
        <v>2.8952917895483532</v>
      </c>
      <c r="I773" s="21">
        <f t="shared" si="159"/>
        <v>188.0816289992085</v>
      </c>
      <c r="J773" s="34">
        <f t="shared" si="161"/>
        <v>2.4630086404143973E-3</v>
      </c>
      <c r="K773" s="34">
        <f t="shared" si="158"/>
        <v>0.15999999689168776</v>
      </c>
      <c r="L773" s="69">
        <f t="shared" si="154"/>
        <v>9.3213394933125091</v>
      </c>
      <c r="M773" s="69">
        <f t="shared" si="160"/>
        <v>0.60552539909297265</v>
      </c>
      <c r="N773" s="69">
        <f t="shared" si="162"/>
        <v>9.6070480145707613</v>
      </c>
      <c r="O773" s="69">
        <f t="shared" si="155"/>
        <v>0.62408536748413423</v>
      </c>
      <c r="P773" s="69">
        <f t="shared" si="163"/>
        <v>1.2296107665771068</v>
      </c>
      <c r="Q773" s="6">
        <f t="shared" si="164"/>
        <v>0.29065219156462685</v>
      </c>
      <c r="R773" s="6">
        <f t="shared" si="165"/>
        <v>0.24339329331881235</v>
      </c>
      <c r="S773" s="6">
        <f t="shared" si="166"/>
        <v>0.53404548488343917</v>
      </c>
    </row>
    <row r="774" spans="1:19" x14ac:dyDescent="0.25">
      <c r="A774" s="64">
        <v>41292</v>
      </c>
      <c r="B774" s="14" t="s">
        <v>7</v>
      </c>
      <c r="C774" s="4">
        <v>6</v>
      </c>
      <c r="D774" s="180">
        <v>3.4</v>
      </c>
      <c r="F774" s="180">
        <v>108</v>
      </c>
      <c r="G774" s="4">
        <f t="shared" si="157"/>
        <v>64.961200000000005</v>
      </c>
      <c r="H774" s="6">
        <f t="shared" si="156"/>
        <v>3.6643536711471349</v>
      </c>
      <c r="I774" s="21">
        <f t="shared" si="159"/>
        <v>238.04081170212328</v>
      </c>
      <c r="J774" s="34">
        <f t="shared" si="161"/>
        <v>9.0792027688745035E-4</v>
      </c>
      <c r="K774" s="34">
        <f t="shared" si="158"/>
        <v>5.8979590690941046E-2</v>
      </c>
      <c r="L774" s="69">
        <f t="shared" si="154"/>
        <v>2.9598116954824234</v>
      </c>
      <c r="M774" s="69">
        <f t="shared" si="160"/>
        <v>0.19227291951257283</v>
      </c>
      <c r="N774" s="69">
        <f t="shared" si="162"/>
        <v>5.3584638182360029</v>
      </c>
      <c r="O774" s="69">
        <f t="shared" si="155"/>
        <v>0.34809223978919268</v>
      </c>
      <c r="P774" s="69">
        <f t="shared" si="163"/>
        <v>0.54036515930176554</v>
      </c>
      <c r="Q774" s="6">
        <f t="shared" si="164"/>
        <v>9.229100136603495E-2</v>
      </c>
      <c r="R774" s="6">
        <f t="shared" si="165"/>
        <v>0.13575597351778515</v>
      </c>
      <c r="S774" s="6">
        <f t="shared" si="166"/>
        <v>0.22804697488382009</v>
      </c>
    </row>
    <row r="775" spans="1:19" x14ac:dyDescent="0.25">
      <c r="A775" s="64">
        <v>41292</v>
      </c>
      <c r="B775" s="14" t="s">
        <v>7</v>
      </c>
      <c r="C775" s="4">
        <v>6</v>
      </c>
      <c r="D775" s="180">
        <v>4.9000000000000004</v>
      </c>
      <c r="F775" s="180">
        <v>103</v>
      </c>
      <c r="G775" s="4">
        <f t="shared" si="157"/>
        <v>64.961200000000005</v>
      </c>
      <c r="H775" s="6">
        <f t="shared" si="156"/>
        <v>3.3329156461934115</v>
      </c>
      <c r="I775" s="21">
        <f t="shared" si="159"/>
        <v>216.51019987549947</v>
      </c>
      <c r="J775" s="34">
        <f t="shared" si="161"/>
        <v>1.8857409903172736E-3</v>
      </c>
      <c r="K775" s="34">
        <f t="shared" si="158"/>
        <v>0.12249999762019849</v>
      </c>
      <c r="L775" s="69">
        <f t="shared" ref="L775:L838" si="167">0.17758*(D775^2.299)</f>
        <v>6.8573266813152358</v>
      </c>
      <c r="M775" s="69">
        <f t="shared" si="160"/>
        <v>0.44546017001025534</v>
      </c>
      <c r="N775" s="69">
        <f t="shared" si="162"/>
        <v>8.2174937658920371</v>
      </c>
      <c r="O775" s="69">
        <f t="shared" si="155"/>
        <v>0.53381825602486588</v>
      </c>
      <c r="P775" s="69">
        <f t="shared" si="163"/>
        <v>0.97927842603512127</v>
      </c>
      <c r="Q775" s="6">
        <f t="shared" si="164"/>
        <v>0.21382088160492255</v>
      </c>
      <c r="R775" s="6">
        <f t="shared" si="165"/>
        <v>0.20818911984969771</v>
      </c>
      <c r="S775" s="6">
        <f t="shared" si="166"/>
        <v>0.42201000145462025</v>
      </c>
    </row>
    <row r="776" spans="1:19" x14ac:dyDescent="0.25">
      <c r="A776" s="64">
        <v>41292</v>
      </c>
      <c r="B776" s="14" t="s">
        <v>7</v>
      </c>
      <c r="C776" s="4">
        <v>6</v>
      </c>
      <c r="D776" s="180">
        <v>4.9000000000000004</v>
      </c>
      <c r="F776" s="180">
        <v>104</v>
      </c>
      <c r="G776" s="4">
        <f t="shared" si="157"/>
        <v>64.961200000000005</v>
      </c>
      <c r="H776" s="6">
        <f t="shared" si="156"/>
        <v>3.3979466141227208</v>
      </c>
      <c r="I776" s="21">
        <f t="shared" si="159"/>
        <v>220.7346895893489</v>
      </c>
      <c r="J776" s="34">
        <f t="shared" si="161"/>
        <v>1.8857409903172736E-3</v>
      </c>
      <c r="K776" s="34">
        <f t="shared" si="158"/>
        <v>0.12249999762019849</v>
      </c>
      <c r="L776" s="69">
        <f t="shared" si="167"/>
        <v>6.8573266813152358</v>
      </c>
      <c r="M776" s="69">
        <f t="shared" si="160"/>
        <v>0.44546017001025534</v>
      </c>
      <c r="N776" s="69">
        <f t="shared" si="162"/>
        <v>8.2174937658920371</v>
      </c>
      <c r="O776" s="69">
        <f t="shared" si="155"/>
        <v>0.53381825602486588</v>
      </c>
      <c r="P776" s="69">
        <f t="shared" si="163"/>
        <v>0.97927842603512127</v>
      </c>
      <c r="Q776" s="6">
        <f t="shared" si="164"/>
        <v>0.21382088160492255</v>
      </c>
      <c r="R776" s="6">
        <f t="shared" si="165"/>
        <v>0.20818911984969771</v>
      </c>
      <c r="S776" s="6">
        <f t="shared" si="166"/>
        <v>0.42201000145462025</v>
      </c>
    </row>
    <row r="777" spans="1:19" x14ac:dyDescent="0.25">
      <c r="A777" s="64">
        <v>41292</v>
      </c>
      <c r="B777" s="14" t="s">
        <v>7</v>
      </c>
      <c r="C777" s="4">
        <v>6</v>
      </c>
      <c r="D777" s="180">
        <v>5</v>
      </c>
      <c r="F777" s="180">
        <v>100</v>
      </c>
      <c r="G777" s="4">
        <f t="shared" si="157"/>
        <v>64.961200000000005</v>
      </c>
      <c r="H777" s="6">
        <f t="shared" si="156"/>
        <v>3.1415926535897931</v>
      </c>
      <c r="I777" s="21">
        <f t="shared" si="159"/>
        <v>204.08162868837729</v>
      </c>
      <c r="J777" s="34">
        <f t="shared" si="161"/>
        <v>1.9634954084936209E-3</v>
      </c>
      <c r="K777" s="34">
        <f t="shared" si="158"/>
        <v>0.12755101793023582</v>
      </c>
      <c r="L777" s="69">
        <f t="shared" si="167"/>
        <v>7.1833345216463531</v>
      </c>
      <c r="M777" s="69">
        <f t="shared" si="160"/>
        <v>0.46663803052757313</v>
      </c>
      <c r="N777" s="69">
        <f t="shared" si="162"/>
        <v>8.4140458590425169</v>
      </c>
      <c r="O777" s="69">
        <f t="shared" si="155"/>
        <v>0.54658651585843276</v>
      </c>
      <c r="P777" s="69">
        <f t="shared" si="163"/>
        <v>1.0132245463860059</v>
      </c>
      <c r="Q777" s="6">
        <f t="shared" si="164"/>
        <v>0.2239862546532351</v>
      </c>
      <c r="R777" s="6">
        <f t="shared" si="165"/>
        <v>0.21316874118478879</v>
      </c>
      <c r="S777" s="6">
        <f t="shared" si="166"/>
        <v>0.43715499583802386</v>
      </c>
    </row>
    <row r="778" spans="1:19" x14ac:dyDescent="0.25">
      <c r="A778" s="64">
        <v>41292</v>
      </c>
      <c r="B778" s="14" t="s">
        <v>7</v>
      </c>
      <c r="C778" s="4">
        <v>6</v>
      </c>
      <c r="D778" s="180">
        <v>5.8</v>
      </c>
      <c r="F778" s="180">
        <v>107</v>
      </c>
      <c r="G778" s="4">
        <f t="shared" si="157"/>
        <v>64.961200000000005</v>
      </c>
      <c r="H778" s="6">
        <f t="shared" si="156"/>
        <v>3.5968094290949542</v>
      </c>
      <c r="I778" s="21">
        <f t="shared" si="159"/>
        <v>233.65305668532315</v>
      </c>
      <c r="J778" s="34">
        <f t="shared" si="161"/>
        <v>2.6420794216690155E-3</v>
      </c>
      <c r="K778" s="34">
        <f t="shared" si="158"/>
        <v>0.17163264972692527</v>
      </c>
      <c r="L778" s="69">
        <f t="shared" si="167"/>
        <v>10.104504202450142</v>
      </c>
      <c r="M778" s="69">
        <f t="shared" si="160"/>
        <v>0.65640071839620417</v>
      </c>
      <c r="N778" s="69">
        <f t="shared" si="162"/>
        <v>10.009692178621206</v>
      </c>
      <c r="O778" s="69">
        <f t="shared" ref="O778:O841" si="168">IF(D778&lt;3,795.7747*N778*0.001,64.9612*N778*0.001)</f>
        <v>0.65024161555384796</v>
      </c>
      <c r="P778" s="69">
        <f t="shared" si="163"/>
        <v>1.3066423339500521</v>
      </c>
      <c r="Q778" s="6">
        <f t="shared" si="164"/>
        <v>0.31507234483017799</v>
      </c>
      <c r="R778" s="6">
        <f t="shared" si="165"/>
        <v>0.25359423006600074</v>
      </c>
      <c r="S778" s="6">
        <f t="shared" si="166"/>
        <v>0.56866657489617878</v>
      </c>
    </row>
    <row r="779" spans="1:19" x14ac:dyDescent="0.25">
      <c r="A779" s="64">
        <v>41292</v>
      </c>
      <c r="B779" s="14" t="s">
        <v>7</v>
      </c>
      <c r="C779" s="4">
        <v>6</v>
      </c>
      <c r="D779" s="180">
        <v>3.4</v>
      </c>
      <c r="F779" s="180">
        <v>56</v>
      </c>
      <c r="G779" s="4">
        <f t="shared" si="157"/>
        <v>64.961200000000005</v>
      </c>
      <c r="H779" s="6">
        <f t="shared" si="156"/>
        <v>0.98520345616575922</v>
      </c>
      <c r="I779" s="21">
        <f t="shared" si="159"/>
        <v>63.999998756675126</v>
      </c>
      <c r="J779" s="34">
        <f t="shared" si="161"/>
        <v>9.0792027688745035E-4</v>
      </c>
      <c r="K779" s="34">
        <f t="shared" si="158"/>
        <v>5.8979590690941046E-2</v>
      </c>
      <c r="L779" s="69">
        <f t="shared" si="167"/>
        <v>2.9598116954824234</v>
      </c>
      <c r="M779" s="69">
        <f t="shared" si="160"/>
        <v>0.19227291951257283</v>
      </c>
      <c r="N779" s="69">
        <f t="shared" si="162"/>
        <v>5.3584638182360029</v>
      </c>
      <c r="O779" s="69">
        <f t="shared" si="168"/>
        <v>0.34809223978919268</v>
      </c>
      <c r="P779" s="69">
        <f t="shared" si="163"/>
        <v>0.54036515930176554</v>
      </c>
      <c r="Q779" s="6">
        <f t="shared" si="164"/>
        <v>9.229100136603495E-2</v>
      </c>
      <c r="R779" s="6">
        <f t="shared" si="165"/>
        <v>0.13575597351778515</v>
      </c>
      <c r="S779" s="6">
        <f t="shared" si="166"/>
        <v>0.22804697488382009</v>
      </c>
    </row>
    <row r="780" spans="1:19" x14ac:dyDescent="0.25">
      <c r="A780" s="64">
        <v>41292</v>
      </c>
      <c r="B780" s="14" t="s">
        <v>7</v>
      </c>
      <c r="C780" s="4">
        <v>6</v>
      </c>
      <c r="D780" s="180">
        <v>4.9000000000000004</v>
      </c>
      <c r="F780" s="180">
        <v>57</v>
      </c>
      <c r="G780" s="4">
        <f t="shared" si="157"/>
        <v>64.961200000000005</v>
      </c>
      <c r="H780" s="6">
        <f t="shared" si="156"/>
        <v>1.0207034531513237</v>
      </c>
      <c r="I780" s="21">
        <f t="shared" si="159"/>
        <v>66.306121160853777</v>
      </c>
      <c r="J780" s="34">
        <f t="shared" si="161"/>
        <v>1.8857409903172736E-3</v>
      </c>
      <c r="K780" s="34">
        <f t="shared" si="158"/>
        <v>0.12249999762019849</v>
      </c>
      <c r="L780" s="69">
        <f t="shared" si="167"/>
        <v>6.8573266813152358</v>
      </c>
      <c r="M780" s="69">
        <f t="shared" si="160"/>
        <v>0.44546017001025534</v>
      </c>
      <c r="N780" s="69">
        <f t="shared" si="162"/>
        <v>8.2174937658920371</v>
      </c>
      <c r="O780" s="69">
        <f t="shared" si="168"/>
        <v>0.53381825602486588</v>
      </c>
      <c r="P780" s="69">
        <f t="shared" si="163"/>
        <v>0.97927842603512127</v>
      </c>
      <c r="Q780" s="6">
        <f t="shared" si="164"/>
        <v>0.21382088160492255</v>
      </c>
      <c r="R780" s="6">
        <f t="shared" si="165"/>
        <v>0.20818911984969771</v>
      </c>
      <c r="S780" s="6">
        <f t="shared" si="166"/>
        <v>0.42201000145462025</v>
      </c>
    </row>
    <row r="781" spans="1:19" x14ac:dyDescent="0.25">
      <c r="A781" s="64">
        <v>41292</v>
      </c>
      <c r="B781" s="14" t="s">
        <v>7</v>
      </c>
      <c r="C781" s="4">
        <v>6</v>
      </c>
      <c r="D781" s="180">
        <v>3.5</v>
      </c>
      <c r="F781" s="180">
        <v>48</v>
      </c>
      <c r="G781" s="4">
        <f t="shared" si="157"/>
        <v>64.961200000000005</v>
      </c>
      <c r="H781" s="6">
        <f t="shared" si="156"/>
        <v>0.7238229473870883</v>
      </c>
      <c r="I781" s="21">
        <f t="shared" si="159"/>
        <v>47.020407249802126</v>
      </c>
      <c r="J781" s="34">
        <f t="shared" si="161"/>
        <v>9.6211275016187424E-4</v>
      </c>
      <c r="K781" s="34">
        <f t="shared" si="158"/>
        <v>6.2499998785815553E-2</v>
      </c>
      <c r="L781" s="69">
        <f t="shared" si="167"/>
        <v>3.1637815247608514</v>
      </c>
      <c r="M781" s="69">
        <f t="shared" si="160"/>
        <v>0.20552304438629462</v>
      </c>
      <c r="N781" s="69">
        <f t="shared" si="162"/>
        <v>5.5433152983182508</v>
      </c>
      <c r="O781" s="69">
        <f t="shared" si="168"/>
        <v>0.3601004137571116</v>
      </c>
      <c r="P781" s="69">
        <f t="shared" si="163"/>
        <v>0.5656234581434062</v>
      </c>
      <c r="Q781" s="6">
        <f t="shared" si="164"/>
        <v>9.8651061305421409E-2</v>
      </c>
      <c r="R781" s="6">
        <f t="shared" si="165"/>
        <v>0.14043916136527354</v>
      </c>
      <c r="S781" s="6">
        <f t="shared" si="166"/>
        <v>0.23909022267069496</v>
      </c>
    </row>
    <row r="782" spans="1:19" x14ac:dyDescent="0.25">
      <c r="A782" s="64">
        <v>41292</v>
      </c>
      <c r="B782" s="14" t="s">
        <v>7</v>
      </c>
      <c r="C782" s="4">
        <v>6</v>
      </c>
      <c r="D782" s="180">
        <v>3.8</v>
      </c>
      <c r="F782" s="180">
        <v>34</v>
      </c>
      <c r="G782" s="4">
        <f t="shared" si="157"/>
        <v>64.961200000000005</v>
      </c>
      <c r="H782" s="6">
        <f t="shared" si="156"/>
        <v>0.36316811075498018</v>
      </c>
      <c r="I782" s="21">
        <f t="shared" si="159"/>
        <v>23.591836276376419</v>
      </c>
      <c r="J782" s="34">
        <f t="shared" si="161"/>
        <v>1.1341149479459152E-3</v>
      </c>
      <c r="K782" s="34">
        <f t="shared" si="158"/>
        <v>7.3673467956504188E-2</v>
      </c>
      <c r="L782" s="69">
        <f t="shared" si="167"/>
        <v>3.8222275656794742</v>
      </c>
      <c r="M782" s="69">
        <f t="shared" si="160"/>
        <v>0.24829648933961748</v>
      </c>
      <c r="N782" s="69">
        <f t="shared" si="162"/>
        <v>6.1031884174464111</v>
      </c>
      <c r="O782" s="69">
        <f t="shared" si="168"/>
        <v>0.39647044342341986</v>
      </c>
      <c r="P782" s="69">
        <f t="shared" si="163"/>
        <v>0.64476693276303731</v>
      </c>
      <c r="Q782" s="6">
        <f t="shared" si="164"/>
        <v>0.11918231488301639</v>
      </c>
      <c r="R782" s="6">
        <f t="shared" si="165"/>
        <v>0.15462347293513376</v>
      </c>
      <c r="S782" s="6">
        <f t="shared" si="166"/>
        <v>0.27380578781815013</v>
      </c>
    </row>
    <row r="783" spans="1:19" x14ac:dyDescent="0.25">
      <c r="A783" s="64">
        <v>41292</v>
      </c>
      <c r="B783" s="14" t="s">
        <v>7</v>
      </c>
      <c r="C783" s="4">
        <v>6</v>
      </c>
      <c r="D783" s="180">
        <v>3.6</v>
      </c>
      <c r="F783" s="180">
        <v>48</v>
      </c>
      <c r="G783" s="4">
        <f t="shared" si="157"/>
        <v>64.961200000000005</v>
      </c>
      <c r="H783" s="6">
        <f t="shared" si="156"/>
        <v>0.7238229473870883</v>
      </c>
      <c r="I783" s="21">
        <f t="shared" si="159"/>
        <v>47.020407249802126</v>
      </c>
      <c r="J783" s="34">
        <f t="shared" si="161"/>
        <v>1.0178760197630931E-3</v>
      </c>
      <c r="K783" s="34">
        <f t="shared" si="158"/>
        <v>6.6122447695034253E-2</v>
      </c>
      <c r="L783" s="69">
        <f t="shared" si="167"/>
        <v>3.375464158589657</v>
      </c>
      <c r="M783" s="69">
        <f t="shared" si="160"/>
        <v>0.21927420229897446</v>
      </c>
      <c r="N783" s="69">
        <f t="shared" si="162"/>
        <v>5.7290669248255632</v>
      </c>
      <c r="O783" s="69">
        <f t="shared" si="168"/>
        <v>0.37216706231697838</v>
      </c>
      <c r="P783" s="69">
        <f t="shared" si="163"/>
        <v>0.59144126461595281</v>
      </c>
      <c r="Q783" s="6">
        <f t="shared" si="164"/>
        <v>0.10525161710350774</v>
      </c>
      <c r="R783" s="6">
        <f t="shared" si="165"/>
        <v>0.14514515430362157</v>
      </c>
      <c r="S783" s="6">
        <f t="shared" si="166"/>
        <v>0.25039677140712929</v>
      </c>
    </row>
    <row r="784" spans="1:19" x14ac:dyDescent="0.25">
      <c r="A784" s="64">
        <v>41292</v>
      </c>
      <c r="B784" s="14" t="s">
        <v>7</v>
      </c>
      <c r="C784" s="4">
        <v>6</v>
      </c>
      <c r="D784" s="180">
        <v>4.0999999999999996</v>
      </c>
      <c r="F784" s="180">
        <v>50</v>
      </c>
      <c r="G784" s="4">
        <f t="shared" si="157"/>
        <v>64.961200000000005</v>
      </c>
      <c r="H784" s="6">
        <f t="shared" si="156"/>
        <v>0.78539816339744828</v>
      </c>
      <c r="I784" s="21">
        <f t="shared" si="159"/>
        <v>51.020407172094323</v>
      </c>
      <c r="J784" s="34">
        <f t="shared" si="161"/>
        <v>1.3202543126711102E-3</v>
      </c>
      <c r="K784" s="34">
        <f t="shared" si="158"/>
        <v>8.5765304456290534E-2</v>
      </c>
      <c r="L784" s="69">
        <f t="shared" si="167"/>
        <v>4.5518101325650582</v>
      </c>
      <c r="M784" s="69">
        <f t="shared" si="160"/>
        <v>0.29569104838358529</v>
      </c>
      <c r="N784" s="69">
        <f t="shared" si="162"/>
        <v>6.670633528309061</v>
      </c>
      <c r="O784" s="69">
        <f t="shared" si="168"/>
        <v>0.43333235875919057</v>
      </c>
      <c r="P784" s="69">
        <f t="shared" si="163"/>
        <v>0.72902340714277591</v>
      </c>
      <c r="Q784" s="6">
        <f t="shared" si="164"/>
        <v>0.14193170322412094</v>
      </c>
      <c r="R784" s="6">
        <f t="shared" si="165"/>
        <v>0.16899961991608434</v>
      </c>
      <c r="S784" s="6">
        <f t="shared" si="166"/>
        <v>0.31093132314020527</v>
      </c>
    </row>
    <row r="785" spans="1:19" x14ac:dyDescent="0.25">
      <c r="A785" s="64">
        <v>41292</v>
      </c>
      <c r="B785" s="14" t="s">
        <v>7</v>
      </c>
      <c r="C785" s="4">
        <v>6</v>
      </c>
      <c r="D785" s="180">
        <v>6.4</v>
      </c>
      <c r="F785" s="180">
        <v>116</v>
      </c>
      <c r="G785" s="4">
        <f t="shared" si="157"/>
        <v>64.961200000000005</v>
      </c>
      <c r="H785" s="6">
        <f t="shared" ref="H785:H848" si="169">((+F785/100)^2)*PI()</f>
        <v>4.2273270746704252</v>
      </c>
      <c r="I785" s="21">
        <f t="shared" si="159"/>
        <v>274.61223956308044</v>
      </c>
      <c r="J785" s="34">
        <f t="shared" si="161"/>
        <v>3.2169908772759479E-3</v>
      </c>
      <c r="K785" s="34">
        <f t="shared" si="158"/>
        <v>0.20897958777689832</v>
      </c>
      <c r="L785" s="69">
        <f t="shared" si="167"/>
        <v>12.670735111153041</v>
      </c>
      <c r="M785" s="69">
        <f t="shared" si="160"/>
        <v>0.82310615770263496</v>
      </c>
      <c r="N785" s="69">
        <f t="shared" si="162"/>
        <v>11.231571837310549</v>
      </c>
      <c r="O785" s="69">
        <f t="shared" si="168"/>
        <v>0.72961638443789811</v>
      </c>
      <c r="P785" s="69">
        <f t="shared" si="163"/>
        <v>1.5527225421405331</v>
      </c>
      <c r="Q785" s="6">
        <f t="shared" si="164"/>
        <v>0.39509095569726477</v>
      </c>
      <c r="R785" s="6">
        <f t="shared" si="165"/>
        <v>0.2845503899307803</v>
      </c>
      <c r="S785" s="6">
        <f t="shared" si="166"/>
        <v>0.67964134562804501</v>
      </c>
    </row>
    <row r="786" spans="1:19" x14ac:dyDescent="0.25">
      <c r="A786" s="64">
        <v>41292</v>
      </c>
      <c r="B786" s="14" t="s">
        <v>7</v>
      </c>
      <c r="C786" s="4">
        <v>6</v>
      </c>
      <c r="D786" s="180">
        <v>3.9</v>
      </c>
      <c r="F786" s="180">
        <v>128</v>
      </c>
      <c r="G786" s="4">
        <f t="shared" si="157"/>
        <v>64.961200000000005</v>
      </c>
      <c r="H786" s="6">
        <f t="shared" si="169"/>
        <v>5.147185403641517</v>
      </c>
      <c r="I786" s="21">
        <f t="shared" si="159"/>
        <v>334.36734044303734</v>
      </c>
      <c r="J786" s="34">
        <f t="shared" si="161"/>
        <v>1.1945906065275189E-3</v>
      </c>
      <c r="K786" s="34">
        <f t="shared" si="158"/>
        <v>7.7602039308755463E-2</v>
      </c>
      <c r="L786" s="69">
        <f t="shared" si="167"/>
        <v>4.0574351124683323</v>
      </c>
      <c r="M786" s="69">
        <f t="shared" si="160"/>
        <v>0.26357585382807786</v>
      </c>
      <c r="N786" s="69">
        <f t="shared" si="162"/>
        <v>6.2915196864507177</v>
      </c>
      <c r="O786" s="69">
        <f t="shared" si="168"/>
        <v>0.4087046686554624</v>
      </c>
      <c r="P786" s="69">
        <f t="shared" si="163"/>
        <v>0.6722805224835402</v>
      </c>
      <c r="Q786" s="6">
        <f t="shared" si="164"/>
        <v>0.12651640983747736</v>
      </c>
      <c r="R786" s="6">
        <f t="shared" si="165"/>
        <v>0.15939482077563033</v>
      </c>
      <c r="S786" s="6">
        <f t="shared" si="166"/>
        <v>0.28591123061310769</v>
      </c>
    </row>
    <row r="787" spans="1:19" x14ac:dyDescent="0.25">
      <c r="A787" s="64">
        <v>41292</v>
      </c>
      <c r="B787" s="14" t="s">
        <v>7</v>
      </c>
      <c r="C787" s="4">
        <v>6</v>
      </c>
      <c r="D787" s="180">
        <v>4.0999999999999996</v>
      </c>
      <c r="F787" s="180">
        <v>138</v>
      </c>
      <c r="G787" s="4">
        <f t="shared" ref="G787:G850" si="170">IF(D787&lt;3,795.7747,64.9612)</f>
        <v>64.961200000000005</v>
      </c>
      <c r="H787" s="6">
        <f t="shared" si="169"/>
        <v>5.9828490494964006</v>
      </c>
      <c r="I787" s="21">
        <f t="shared" si="159"/>
        <v>388.65305367414561</v>
      </c>
      <c r="J787" s="34">
        <f t="shared" si="161"/>
        <v>1.3202543126711102E-3</v>
      </c>
      <c r="K787" s="34">
        <f t="shared" ref="K787:K850" si="171">IF(D787&lt;3,795.7747*J787,64.9612*J787)</f>
        <v>8.5765304456290534E-2</v>
      </c>
      <c r="L787" s="69">
        <f t="shared" si="167"/>
        <v>4.5518101325650582</v>
      </c>
      <c r="M787" s="69">
        <f t="shared" si="160"/>
        <v>0.29569104838358529</v>
      </c>
      <c r="N787" s="69">
        <f t="shared" si="162"/>
        <v>6.670633528309061</v>
      </c>
      <c r="O787" s="69">
        <f t="shared" si="168"/>
        <v>0.43333235875919057</v>
      </c>
      <c r="P787" s="69">
        <f t="shared" si="163"/>
        <v>0.72902340714277591</v>
      </c>
      <c r="Q787" s="6">
        <f t="shared" si="164"/>
        <v>0.14193170322412094</v>
      </c>
      <c r="R787" s="6">
        <f t="shared" si="165"/>
        <v>0.16899961991608434</v>
      </c>
      <c r="S787" s="6">
        <f t="shared" si="166"/>
        <v>0.31093132314020527</v>
      </c>
    </row>
    <row r="788" spans="1:19" x14ac:dyDescent="0.25">
      <c r="A788" s="64">
        <v>41292</v>
      </c>
      <c r="B788" s="14" t="s">
        <v>7</v>
      </c>
      <c r="C788" s="4">
        <v>6</v>
      </c>
      <c r="D788" s="180">
        <v>5.3</v>
      </c>
      <c r="F788" s="180">
        <v>112</v>
      </c>
      <c r="G788" s="4">
        <f t="shared" si="170"/>
        <v>64.961200000000005</v>
      </c>
      <c r="H788" s="6">
        <f t="shared" si="169"/>
        <v>3.9408138246630369</v>
      </c>
      <c r="I788" s="21">
        <f t="shared" si="159"/>
        <v>255.9999950267005</v>
      </c>
      <c r="J788" s="34">
        <f t="shared" si="161"/>
        <v>2.2061834409834321E-3</v>
      </c>
      <c r="K788" s="34">
        <f t="shared" si="171"/>
        <v>0.14331632374641293</v>
      </c>
      <c r="L788" s="69">
        <f t="shared" si="167"/>
        <v>8.213046389840704</v>
      </c>
      <c r="M788" s="69">
        <f t="shared" si="160"/>
        <v>0.53352934913972005</v>
      </c>
      <c r="N788" s="69">
        <f t="shared" si="162"/>
        <v>9.0076755970184212</v>
      </c>
      <c r="O788" s="69">
        <f t="shared" si="168"/>
        <v>0.58514941599303316</v>
      </c>
      <c r="P788" s="69">
        <f t="shared" si="163"/>
        <v>1.1186787651327532</v>
      </c>
      <c r="Q788" s="6">
        <f t="shared" si="164"/>
        <v>0.25609408758706564</v>
      </c>
      <c r="R788" s="6">
        <f t="shared" si="165"/>
        <v>0.22820827223728293</v>
      </c>
      <c r="S788" s="6">
        <f t="shared" si="166"/>
        <v>0.48430235982434855</v>
      </c>
    </row>
    <row r="789" spans="1:19" x14ac:dyDescent="0.25">
      <c r="A789" s="64">
        <v>41292</v>
      </c>
      <c r="B789" s="14" t="s">
        <v>7</v>
      </c>
      <c r="C789" s="4">
        <v>6</v>
      </c>
      <c r="D789" s="180">
        <v>5.9</v>
      </c>
      <c r="F789" s="180">
        <v>133</v>
      </c>
      <c r="G789" s="4">
        <f t="shared" si="170"/>
        <v>64.961200000000005</v>
      </c>
      <c r="H789" s="6">
        <f t="shared" si="169"/>
        <v>5.5571632449349853</v>
      </c>
      <c r="I789" s="21">
        <f t="shared" si="159"/>
        <v>360.99999298687061</v>
      </c>
      <c r="J789" s="34">
        <f t="shared" si="161"/>
        <v>2.7339710067865179E-3</v>
      </c>
      <c r="K789" s="34">
        <f t="shared" si="171"/>
        <v>0.17760203736606037</v>
      </c>
      <c r="L789" s="69">
        <f t="shared" si="167"/>
        <v>10.509518679077305</v>
      </c>
      <c r="M789" s="69">
        <f t="shared" si="160"/>
        <v>0.68271094481527672</v>
      </c>
      <c r="N789" s="69">
        <f t="shared" si="162"/>
        <v>10.211906347392123</v>
      </c>
      <c r="O789" s="69">
        <f t="shared" si="168"/>
        <v>0.66337769061420926</v>
      </c>
      <c r="P789" s="69">
        <f t="shared" si="163"/>
        <v>1.3460886354294859</v>
      </c>
      <c r="Q789" s="6">
        <f t="shared" si="164"/>
        <v>0.32770125351133284</v>
      </c>
      <c r="R789" s="6">
        <f t="shared" si="165"/>
        <v>0.25871729933954163</v>
      </c>
      <c r="S789" s="6">
        <f t="shared" si="166"/>
        <v>0.58641855285087452</v>
      </c>
    </row>
    <row r="790" spans="1:19" x14ac:dyDescent="0.25">
      <c r="A790" s="64">
        <v>41292</v>
      </c>
      <c r="B790" s="14" t="s">
        <v>7</v>
      </c>
      <c r="C790" s="4">
        <v>6</v>
      </c>
      <c r="D790" s="180">
        <v>9.6</v>
      </c>
      <c r="F790" s="180">
        <v>120</v>
      </c>
      <c r="G790" s="4">
        <f t="shared" si="170"/>
        <v>64.961200000000005</v>
      </c>
      <c r="H790" s="6">
        <f t="shared" si="169"/>
        <v>4.5238934211693023</v>
      </c>
      <c r="I790" s="21">
        <f t="shared" si="159"/>
        <v>293.8775453112633</v>
      </c>
      <c r="J790" s="34">
        <f t="shared" si="161"/>
        <v>7.2382294738708832E-3</v>
      </c>
      <c r="K790" s="34">
        <f t="shared" si="171"/>
        <v>0.47020407249802126</v>
      </c>
      <c r="L790" s="69">
        <f t="shared" si="167"/>
        <v>32.18367369985107</v>
      </c>
      <c r="M790" s="69">
        <f t="shared" si="160"/>
        <v>2.0906900639507655</v>
      </c>
      <c r="N790" s="69">
        <f t="shared" si="162"/>
        <v>18.049588796207782</v>
      </c>
      <c r="O790" s="69">
        <f t="shared" si="168"/>
        <v>1.1725229477082131</v>
      </c>
      <c r="P790" s="69">
        <f t="shared" si="163"/>
        <v>3.2632130116589786</v>
      </c>
      <c r="Q790" s="6">
        <f t="shared" si="164"/>
        <v>1.0035312306963675</v>
      </c>
      <c r="R790" s="6">
        <f t="shared" si="165"/>
        <v>0.45728394960620311</v>
      </c>
      <c r="S790" s="6">
        <f t="shared" si="166"/>
        <v>1.4608151803025706</v>
      </c>
    </row>
    <row r="791" spans="1:19" x14ac:dyDescent="0.25">
      <c r="A791" s="64">
        <v>41292</v>
      </c>
      <c r="B791" s="14" t="s">
        <v>7</v>
      </c>
      <c r="C791" s="4">
        <v>6</v>
      </c>
      <c r="D791" s="180">
        <v>5.4</v>
      </c>
      <c r="F791" s="180">
        <v>62</v>
      </c>
      <c r="G791" s="4">
        <f t="shared" si="170"/>
        <v>64.961200000000005</v>
      </c>
      <c r="H791" s="6">
        <f t="shared" si="169"/>
        <v>1.2076282160399165</v>
      </c>
      <c r="I791" s="21">
        <f t="shared" si="159"/>
        <v>78.448978067812234</v>
      </c>
      <c r="J791" s="34">
        <f t="shared" si="161"/>
        <v>2.2902210444669595E-3</v>
      </c>
      <c r="K791" s="34">
        <f t="shared" si="171"/>
        <v>0.14877550731382705</v>
      </c>
      <c r="L791" s="69">
        <f t="shared" si="167"/>
        <v>8.5736806990755614</v>
      </c>
      <c r="M791" s="69">
        <f t="shared" si="160"/>
        <v>0.55695658662878733</v>
      </c>
      <c r="N791" s="69">
        <f t="shared" si="162"/>
        <v>9.2068415424761678</v>
      </c>
      <c r="O791" s="69">
        <f t="shared" si="168"/>
        <v>0.59808747480910296</v>
      </c>
      <c r="P791" s="69">
        <f t="shared" si="163"/>
        <v>1.1550440614378903</v>
      </c>
      <c r="Q791" s="6">
        <f t="shared" si="164"/>
        <v>0.26733916158181792</v>
      </c>
      <c r="R791" s="6">
        <f t="shared" si="165"/>
        <v>0.23325411517555017</v>
      </c>
      <c r="S791" s="6">
        <f t="shared" si="166"/>
        <v>0.50059327675736809</v>
      </c>
    </row>
    <row r="792" spans="1:19" x14ac:dyDescent="0.25">
      <c r="A792" s="64">
        <v>41292</v>
      </c>
      <c r="B792" s="14" t="s">
        <v>7</v>
      </c>
      <c r="C792" s="4">
        <v>6</v>
      </c>
      <c r="D792" s="180">
        <v>8</v>
      </c>
      <c r="F792" s="180">
        <v>198</v>
      </c>
      <c r="G792" s="4">
        <f t="shared" si="170"/>
        <v>64.961200000000005</v>
      </c>
      <c r="H792" s="6">
        <f t="shared" si="169"/>
        <v>12.316299839133425</v>
      </c>
      <c r="I792" s="21">
        <f t="shared" si="159"/>
        <v>800.0816171099143</v>
      </c>
      <c r="J792" s="34">
        <f t="shared" si="161"/>
        <v>5.0265482457436689E-3</v>
      </c>
      <c r="K792" s="34">
        <f t="shared" si="171"/>
        <v>0.32653060590140365</v>
      </c>
      <c r="L792" s="69">
        <f t="shared" si="167"/>
        <v>21.164008717497858</v>
      </c>
      <c r="M792" s="69">
        <f t="shared" si="160"/>
        <v>1.374839403099122</v>
      </c>
      <c r="N792" s="69">
        <f t="shared" si="162"/>
        <v>14.58227400291401</v>
      </c>
      <c r="O792" s="69">
        <f t="shared" si="168"/>
        <v>0.94728201795809763</v>
      </c>
      <c r="P792" s="69">
        <f t="shared" si="163"/>
        <v>2.3221214210572194</v>
      </c>
      <c r="Q792" s="6">
        <f t="shared" si="164"/>
        <v>0.65992291348757859</v>
      </c>
      <c r="R792" s="6">
        <f t="shared" si="165"/>
        <v>0.3694399870036581</v>
      </c>
      <c r="S792" s="6">
        <f t="shared" si="166"/>
        <v>1.0293629004912366</v>
      </c>
    </row>
    <row r="793" spans="1:19" x14ac:dyDescent="0.25">
      <c r="A793" s="64">
        <v>41292</v>
      </c>
      <c r="B793" s="14" t="s">
        <v>7</v>
      </c>
      <c r="C793" s="4">
        <v>6</v>
      </c>
      <c r="D793" s="180">
        <v>5</v>
      </c>
      <c r="F793" s="180">
        <v>72</v>
      </c>
      <c r="G793" s="4">
        <f t="shared" si="170"/>
        <v>64.961200000000005</v>
      </c>
      <c r="H793" s="6">
        <f t="shared" si="169"/>
        <v>1.6286016316209486</v>
      </c>
      <c r="I793" s="21">
        <f t="shared" si="159"/>
        <v>105.79591631205477</v>
      </c>
      <c r="J793" s="34">
        <f t="shared" si="161"/>
        <v>1.9634954084936209E-3</v>
      </c>
      <c r="K793" s="34">
        <f t="shared" si="171"/>
        <v>0.12755101793023582</v>
      </c>
      <c r="L793" s="69">
        <f t="shared" si="167"/>
        <v>7.1833345216463531</v>
      </c>
      <c r="M793" s="69">
        <f t="shared" si="160"/>
        <v>0.46663803052757313</v>
      </c>
      <c r="N793" s="69">
        <f t="shared" si="162"/>
        <v>8.4140458590425169</v>
      </c>
      <c r="O793" s="69">
        <f t="shared" si="168"/>
        <v>0.54658651585843276</v>
      </c>
      <c r="P793" s="69">
        <f t="shared" si="163"/>
        <v>1.0132245463860059</v>
      </c>
      <c r="Q793" s="6">
        <f t="shared" si="164"/>
        <v>0.2239862546532351</v>
      </c>
      <c r="R793" s="6">
        <f t="shared" si="165"/>
        <v>0.21316874118478879</v>
      </c>
      <c r="S793" s="6">
        <f t="shared" si="166"/>
        <v>0.43715499583802386</v>
      </c>
    </row>
    <row r="794" spans="1:19" x14ac:dyDescent="0.25">
      <c r="A794" s="64">
        <v>41292</v>
      </c>
      <c r="B794" s="14" t="s">
        <v>7</v>
      </c>
      <c r="C794" s="4">
        <v>6</v>
      </c>
      <c r="D794" s="180">
        <v>6</v>
      </c>
      <c r="F794" s="180">
        <v>130</v>
      </c>
      <c r="G794" s="4">
        <f t="shared" si="170"/>
        <v>64.961200000000005</v>
      </c>
      <c r="H794" s="6">
        <f t="shared" si="169"/>
        <v>5.3092915845667505</v>
      </c>
      <c r="I794" s="21">
        <f t="shared" si="159"/>
        <v>344.89795248335764</v>
      </c>
      <c r="J794" s="34">
        <f t="shared" si="161"/>
        <v>2.8274333882308137E-3</v>
      </c>
      <c r="K794" s="34">
        <f t="shared" si="171"/>
        <v>0.18367346581953956</v>
      </c>
      <c r="L794" s="69">
        <f t="shared" si="167"/>
        <v>10.923549380812876</v>
      </c>
      <c r="M794" s="69">
        <f t="shared" si="160"/>
        <v>0.70960687603686146</v>
      </c>
      <c r="N794" s="69">
        <f t="shared" si="162"/>
        <v>10.414704032978928</v>
      </c>
      <c r="O794" s="69">
        <f t="shared" si="168"/>
        <v>0.6765516716271508</v>
      </c>
      <c r="P794" s="69">
        <f t="shared" si="163"/>
        <v>1.3861585476640124</v>
      </c>
      <c r="Q794" s="6">
        <f t="shared" si="164"/>
        <v>0.3406113004976935</v>
      </c>
      <c r="R794" s="6">
        <f t="shared" si="165"/>
        <v>0.26385515193458881</v>
      </c>
      <c r="S794" s="6">
        <f t="shared" si="166"/>
        <v>0.60446645243228225</v>
      </c>
    </row>
    <row r="795" spans="1:19" x14ac:dyDescent="0.25">
      <c r="A795" s="64">
        <v>41292</v>
      </c>
      <c r="B795" s="14" t="s">
        <v>7</v>
      </c>
      <c r="C795" s="4">
        <v>6</v>
      </c>
      <c r="D795" s="180">
        <v>3.8</v>
      </c>
      <c r="F795" s="180">
        <v>59</v>
      </c>
      <c r="G795" s="4">
        <f t="shared" si="170"/>
        <v>64.961200000000005</v>
      </c>
      <c r="H795" s="6">
        <f t="shared" si="169"/>
        <v>1.0935884027146068</v>
      </c>
      <c r="I795" s="21">
        <f t="shared" si="159"/>
        <v>71.040814946424121</v>
      </c>
      <c r="J795" s="34">
        <f t="shared" si="161"/>
        <v>1.1341149479459152E-3</v>
      </c>
      <c r="K795" s="34">
        <f t="shared" si="171"/>
        <v>7.3673467956504188E-2</v>
      </c>
      <c r="L795" s="69">
        <f t="shared" si="167"/>
        <v>3.8222275656794742</v>
      </c>
      <c r="M795" s="69">
        <f t="shared" si="160"/>
        <v>0.24829648933961748</v>
      </c>
      <c r="N795" s="69">
        <f t="shared" si="162"/>
        <v>6.1031884174464111</v>
      </c>
      <c r="O795" s="69">
        <f t="shared" si="168"/>
        <v>0.39647044342341986</v>
      </c>
      <c r="P795" s="69">
        <f t="shared" si="163"/>
        <v>0.64476693276303731</v>
      </c>
      <c r="Q795" s="6">
        <f t="shared" si="164"/>
        <v>0.11918231488301639</v>
      </c>
      <c r="R795" s="6">
        <f t="shared" si="165"/>
        <v>0.15462347293513376</v>
      </c>
      <c r="S795" s="6">
        <f t="shared" si="166"/>
        <v>0.27380578781815013</v>
      </c>
    </row>
    <row r="796" spans="1:19" x14ac:dyDescent="0.25">
      <c r="A796" s="64">
        <v>41292</v>
      </c>
      <c r="B796" s="14" t="s">
        <v>7</v>
      </c>
      <c r="C796" s="4">
        <v>6</v>
      </c>
      <c r="D796" s="180">
        <v>3.6</v>
      </c>
      <c r="F796" s="180">
        <v>48</v>
      </c>
      <c r="G796" s="4">
        <f t="shared" si="170"/>
        <v>64.961200000000005</v>
      </c>
      <c r="H796" s="6">
        <f t="shared" si="169"/>
        <v>0.7238229473870883</v>
      </c>
      <c r="I796" s="21">
        <f t="shared" si="159"/>
        <v>47.020407249802126</v>
      </c>
      <c r="J796" s="34">
        <f t="shared" si="161"/>
        <v>1.0178760197630931E-3</v>
      </c>
      <c r="K796" s="34">
        <f t="shared" si="171"/>
        <v>6.6122447695034253E-2</v>
      </c>
      <c r="L796" s="69">
        <f t="shared" si="167"/>
        <v>3.375464158589657</v>
      </c>
      <c r="M796" s="69">
        <f t="shared" si="160"/>
        <v>0.21927420229897446</v>
      </c>
      <c r="N796" s="69">
        <f t="shared" si="162"/>
        <v>5.7290669248255632</v>
      </c>
      <c r="O796" s="69">
        <f t="shared" si="168"/>
        <v>0.37216706231697838</v>
      </c>
      <c r="P796" s="69">
        <f t="shared" si="163"/>
        <v>0.59144126461595281</v>
      </c>
      <c r="Q796" s="6">
        <f t="shared" si="164"/>
        <v>0.10525161710350774</v>
      </c>
      <c r="R796" s="6">
        <f t="shared" si="165"/>
        <v>0.14514515430362157</v>
      </c>
      <c r="S796" s="6">
        <f t="shared" si="166"/>
        <v>0.25039677140712929</v>
      </c>
    </row>
    <row r="797" spans="1:19" x14ac:dyDescent="0.25">
      <c r="A797" s="64">
        <v>41292</v>
      </c>
      <c r="B797" s="14" t="s">
        <v>7</v>
      </c>
      <c r="C797" s="4">
        <v>6</v>
      </c>
      <c r="D797" s="180">
        <v>3.4</v>
      </c>
      <c r="F797" s="180">
        <v>120</v>
      </c>
      <c r="G797" s="4">
        <f t="shared" si="170"/>
        <v>64.961200000000005</v>
      </c>
      <c r="H797" s="6">
        <f t="shared" si="169"/>
        <v>4.5238934211693023</v>
      </c>
      <c r="I797" s="21">
        <f t="shared" si="159"/>
        <v>293.8775453112633</v>
      </c>
      <c r="J797" s="34">
        <f t="shared" si="161"/>
        <v>9.0792027688745035E-4</v>
      </c>
      <c r="K797" s="34">
        <f t="shared" si="171"/>
        <v>5.8979590690941046E-2</v>
      </c>
      <c r="L797" s="69">
        <f t="shared" si="167"/>
        <v>2.9598116954824234</v>
      </c>
      <c r="M797" s="69">
        <f t="shared" si="160"/>
        <v>0.19227291951257283</v>
      </c>
      <c r="N797" s="69">
        <f t="shared" si="162"/>
        <v>5.3584638182360029</v>
      </c>
      <c r="O797" s="69">
        <f t="shared" si="168"/>
        <v>0.34809223978919268</v>
      </c>
      <c r="P797" s="69">
        <f t="shared" si="163"/>
        <v>0.54036515930176554</v>
      </c>
      <c r="Q797" s="6">
        <f t="shared" si="164"/>
        <v>9.229100136603495E-2</v>
      </c>
      <c r="R797" s="6">
        <f t="shared" si="165"/>
        <v>0.13575597351778515</v>
      </c>
      <c r="S797" s="6">
        <f t="shared" si="166"/>
        <v>0.22804697488382009</v>
      </c>
    </row>
    <row r="798" spans="1:19" x14ac:dyDescent="0.25">
      <c r="A798" s="64">
        <v>41292</v>
      </c>
      <c r="B798" s="14" t="s">
        <v>7</v>
      </c>
      <c r="C798" s="4">
        <v>6</v>
      </c>
      <c r="D798" s="180">
        <v>5.2</v>
      </c>
      <c r="F798" s="180">
        <v>99</v>
      </c>
      <c r="G798" s="4">
        <f t="shared" si="170"/>
        <v>64.961200000000005</v>
      </c>
      <c r="H798" s="6">
        <f t="shared" si="169"/>
        <v>3.0790749597833562</v>
      </c>
      <c r="I798" s="21">
        <f t="shared" si="159"/>
        <v>200.02040427747858</v>
      </c>
      <c r="J798" s="34">
        <f t="shared" si="161"/>
        <v>2.1237166338267006E-3</v>
      </c>
      <c r="K798" s="34">
        <f t="shared" si="171"/>
        <v>0.13795918099334309</v>
      </c>
      <c r="L798" s="69">
        <f t="shared" si="167"/>
        <v>7.8611437635641082</v>
      </c>
      <c r="M798" s="69">
        <f t="shared" si="160"/>
        <v>0.51066933225364075</v>
      </c>
      <c r="N798" s="69">
        <f t="shared" si="162"/>
        <v>8.8091474968502013</v>
      </c>
      <c r="O798" s="69">
        <f t="shared" si="168"/>
        <v>0.57225279237238535</v>
      </c>
      <c r="P798" s="69">
        <f t="shared" si="163"/>
        <v>1.0829221246260261</v>
      </c>
      <c r="Q798" s="6">
        <f t="shared" si="164"/>
        <v>0.24512127948174756</v>
      </c>
      <c r="R798" s="6">
        <f t="shared" si="165"/>
        <v>0.2231785890252303</v>
      </c>
      <c r="S798" s="6">
        <f t="shared" si="166"/>
        <v>0.46829986850697786</v>
      </c>
    </row>
    <row r="799" spans="1:19" x14ac:dyDescent="0.25">
      <c r="A799" s="64">
        <v>41292</v>
      </c>
      <c r="B799" s="14" t="s">
        <v>7</v>
      </c>
      <c r="C799" s="4">
        <v>6</v>
      </c>
      <c r="D799" s="180">
        <v>9.8000000000000007</v>
      </c>
      <c r="F799" s="180">
        <v>307</v>
      </c>
      <c r="G799" s="4">
        <f t="shared" si="170"/>
        <v>64.961200000000005</v>
      </c>
      <c r="H799" s="6">
        <f t="shared" si="169"/>
        <v>29.609196600818439</v>
      </c>
      <c r="I799" s="21">
        <f t="shared" si="159"/>
        <v>1923.448942225087</v>
      </c>
      <c r="J799" s="34">
        <f t="shared" si="161"/>
        <v>7.5429639612690945E-3</v>
      </c>
      <c r="K799" s="34">
        <f t="shared" si="171"/>
        <v>0.48999999048079396</v>
      </c>
      <c r="L799" s="69">
        <f t="shared" si="167"/>
        <v>33.746038656612889</v>
      </c>
      <c r="M799" s="69">
        <f t="shared" si="160"/>
        <v>2.1921831663799614</v>
      </c>
      <c r="N799" s="69">
        <f t="shared" si="162"/>
        <v>18.49032216838847</v>
      </c>
      <c r="O799" s="69">
        <f t="shared" si="168"/>
        <v>1.2011535164451173</v>
      </c>
      <c r="P799" s="69">
        <f t="shared" si="163"/>
        <v>3.3933366828250788</v>
      </c>
      <c r="Q799" s="6">
        <f t="shared" si="164"/>
        <v>1.0522479198623813</v>
      </c>
      <c r="R799" s="6">
        <f t="shared" si="165"/>
        <v>0.46844987141359573</v>
      </c>
      <c r="S799" s="6">
        <f t="shared" si="166"/>
        <v>1.5206977912759769</v>
      </c>
    </row>
    <row r="800" spans="1:19" x14ac:dyDescent="0.25">
      <c r="A800" s="64">
        <v>41292</v>
      </c>
      <c r="B800" s="14" t="s">
        <v>7</v>
      </c>
      <c r="C800" s="4">
        <v>6</v>
      </c>
      <c r="D800" s="180">
        <v>7</v>
      </c>
      <c r="F800" s="180">
        <v>214</v>
      </c>
      <c r="G800" s="4">
        <f t="shared" si="170"/>
        <v>64.961200000000005</v>
      </c>
      <c r="H800" s="6">
        <f t="shared" si="169"/>
        <v>14.387237716379817</v>
      </c>
      <c r="I800" s="21">
        <f t="shared" si="159"/>
        <v>934.6122267412926</v>
      </c>
      <c r="J800" s="34">
        <f t="shared" si="161"/>
        <v>3.8484510006474969E-3</v>
      </c>
      <c r="K800" s="34">
        <f t="shared" si="171"/>
        <v>0.24999999514326221</v>
      </c>
      <c r="L800" s="69">
        <f t="shared" si="167"/>
        <v>15.569492106387406</v>
      </c>
      <c r="M800" s="69">
        <f t="shared" si="160"/>
        <v>1.0114128906214537</v>
      </c>
      <c r="N800" s="69">
        <f t="shared" si="162"/>
        <v>12.473107819356448</v>
      </c>
      <c r="O800" s="69">
        <f t="shared" si="168"/>
        <v>0.81026805167477811</v>
      </c>
      <c r="P800" s="69">
        <f t="shared" si="163"/>
        <v>1.8216809422962319</v>
      </c>
      <c r="Q800" s="6">
        <f t="shared" si="164"/>
        <v>0.48547818749829774</v>
      </c>
      <c r="R800" s="6">
        <f t="shared" si="165"/>
        <v>0.31600454015316348</v>
      </c>
      <c r="S800" s="6">
        <f t="shared" si="166"/>
        <v>0.80148272765146122</v>
      </c>
    </row>
    <row r="801" spans="1:19" x14ac:dyDescent="0.25">
      <c r="A801" s="64">
        <v>41292</v>
      </c>
      <c r="B801" s="14" t="s">
        <v>7</v>
      </c>
      <c r="C801" s="4">
        <v>6</v>
      </c>
      <c r="D801" s="180">
        <v>4.8</v>
      </c>
      <c r="F801" s="180">
        <v>80</v>
      </c>
      <c r="G801" s="4">
        <f t="shared" si="170"/>
        <v>64.961200000000005</v>
      </c>
      <c r="H801" s="6">
        <f t="shared" si="169"/>
        <v>2.0106192982974678</v>
      </c>
      <c r="I801" s="21">
        <f t="shared" ref="I801:I864" si="172">IF(D801&lt;3,795.7747*H801,64.9612*H801)</f>
        <v>130.61224236056148</v>
      </c>
      <c r="J801" s="34">
        <f t="shared" si="161"/>
        <v>1.8095573684677208E-3</v>
      </c>
      <c r="K801" s="34">
        <f t="shared" si="171"/>
        <v>0.11755101812450532</v>
      </c>
      <c r="L801" s="69">
        <f t="shared" si="167"/>
        <v>6.5398480281028419</v>
      </c>
      <c r="M801" s="69">
        <f t="shared" ref="M801:M864" si="173">IF(D801&lt;3,795.7747*L801*0.001,64.9612*L801*0.001)</f>
        <v>0.42483637572319438</v>
      </c>
      <c r="N801" s="69">
        <f t="shared" si="162"/>
        <v>8.0216224497877064</v>
      </c>
      <c r="O801" s="69">
        <f t="shared" si="168"/>
        <v>0.52109422028514918</v>
      </c>
      <c r="P801" s="69">
        <f t="shared" si="163"/>
        <v>0.9459305960083435</v>
      </c>
      <c r="Q801" s="6">
        <f t="shared" si="164"/>
        <v>0.20392146034713329</v>
      </c>
      <c r="R801" s="6">
        <f t="shared" si="165"/>
        <v>0.20322674591120818</v>
      </c>
      <c r="S801" s="6">
        <f t="shared" si="166"/>
        <v>0.40714820625834147</v>
      </c>
    </row>
    <row r="802" spans="1:19" x14ac:dyDescent="0.25">
      <c r="A802" s="64">
        <v>41292</v>
      </c>
      <c r="B802" s="14" t="s">
        <v>7</v>
      </c>
      <c r="C802" s="4">
        <v>6</v>
      </c>
      <c r="D802" s="180">
        <v>4</v>
      </c>
      <c r="F802" s="180">
        <v>102</v>
      </c>
      <c r="G802" s="4">
        <f t="shared" si="170"/>
        <v>64.961200000000005</v>
      </c>
      <c r="H802" s="6">
        <f t="shared" si="169"/>
        <v>3.2685129967948208</v>
      </c>
      <c r="I802" s="21">
        <f t="shared" si="172"/>
        <v>212.32652648738772</v>
      </c>
      <c r="J802" s="34">
        <f t="shared" si="161"/>
        <v>1.2566370614359172E-3</v>
      </c>
      <c r="K802" s="34">
        <f t="shared" si="171"/>
        <v>8.1632651475350912E-2</v>
      </c>
      <c r="L802" s="69">
        <f t="shared" si="167"/>
        <v>4.3006091215286046</v>
      </c>
      <c r="M802" s="69">
        <f t="shared" si="173"/>
        <v>0.27937272926544404</v>
      </c>
      <c r="N802" s="69">
        <f t="shared" si="162"/>
        <v>6.4806737611278331</v>
      </c>
      <c r="O802" s="69">
        <f t="shared" si="168"/>
        <v>0.42099234433137744</v>
      </c>
      <c r="P802" s="69">
        <f t="shared" si="163"/>
        <v>0.70036507359682143</v>
      </c>
      <c r="Q802" s="6">
        <f t="shared" si="164"/>
        <v>0.13409891004741314</v>
      </c>
      <c r="R802" s="6">
        <f t="shared" si="165"/>
        <v>0.16418701428923721</v>
      </c>
      <c r="S802" s="6">
        <f t="shared" si="166"/>
        <v>0.29828592433665035</v>
      </c>
    </row>
    <row r="803" spans="1:19" x14ac:dyDescent="0.25">
      <c r="A803" s="64">
        <v>41292</v>
      </c>
      <c r="B803" s="14" t="s">
        <v>7</v>
      </c>
      <c r="C803" s="4">
        <v>6</v>
      </c>
      <c r="D803" s="180">
        <v>5.2</v>
      </c>
      <c r="F803" s="180">
        <v>70</v>
      </c>
      <c r="G803" s="4">
        <f t="shared" si="170"/>
        <v>64.961200000000005</v>
      </c>
      <c r="H803" s="6">
        <f t="shared" si="169"/>
        <v>1.5393804002589984</v>
      </c>
      <c r="I803" s="21">
        <f t="shared" si="172"/>
        <v>99.99999805730485</v>
      </c>
      <c r="J803" s="34">
        <f t="shared" si="161"/>
        <v>2.1237166338267006E-3</v>
      </c>
      <c r="K803" s="34">
        <f t="shared" si="171"/>
        <v>0.13795918099334309</v>
      </c>
      <c r="L803" s="69">
        <f t="shared" si="167"/>
        <v>7.8611437635641082</v>
      </c>
      <c r="M803" s="69">
        <f t="shared" si="173"/>
        <v>0.51066933225364075</v>
      </c>
      <c r="N803" s="69">
        <f t="shared" si="162"/>
        <v>8.8091474968502013</v>
      </c>
      <c r="O803" s="69">
        <f t="shared" si="168"/>
        <v>0.57225279237238535</v>
      </c>
      <c r="P803" s="69">
        <f t="shared" si="163"/>
        <v>1.0829221246260261</v>
      </c>
      <c r="Q803" s="6">
        <f t="shared" si="164"/>
        <v>0.24512127948174756</v>
      </c>
      <c r="R803" s="6">
        <f t="shared" si="165"/>
        <v>0.2231785890252303</v>
      </c>
      <c r="S803" s="6">
        <f t="shared" si="166"/>
        <v>0.46829986850697786</v>
      </c>
    </row>
    <row r="804" spans="1:19" x14ac:dyDescent="0.25">
      <c r="A804" s="64">
        <v>41292</v>
      </c>
      <c r="B804" s="14" t="s">
        <v>7</v>
      </c>
      <c r="C804" s="4">
        <v>6</v>
      </c>
      <c r="D804" s="180">
        <v>6.8</v>
      </c>
      <c r="F804" s="180">
        <v>178</v>
      </c>
      <c r="G804" s="4">
        <f t="shared" si="170"/>
        <v>64.961200000000005</v>
      </c>
      <c r="H804" s="6">
        <f t="shared" si="169"/>
        <v>9.9538221636339017</v>
      </c>
      <c r="I804" s="21">
        <f t="shared" si="172"/>
        <v>646.61223233625469</v>
      </c>
      <c r="J804" s="34">
        <f t="shared" si="161"/>
        <v>3.6316811075498014E-3</v>
      </c>
      <c r="K804" s="34">
        <f t="shared" si="171"/>
        <v>0.23591836276376418</v>
      </c>
      <c r="L804" s="69">
        <f t="shared" si="167"/>
        <v>14.565722844180941</v>
      </c>
      <c r="M804" s="69">
        <f t="shared" si="173"/>
        <v>0.94620683482540702</v>
      </c>
      <c r="N804" s="69">
        <f t="shared" si="162"/>
        <v>12.057170367208817</v>
      </c>
      <c r="O804" s="69">
        <f t="shared" si="168"/>
        <v>0.78324825565832545</v>
      </c>
      <c r="P804" s="69">
        <f t="shared" si="163"/>
        <v>1.7294550904837325</v>
      </c>
      <c r="Q804" s="6">
        <f t="shared" si="164"/>
        <v>0.45417928071619534</v>
      </c>
      <c r="R804" s="6">
        <f t="shared" si="165"/>
        <v>0.30546681970674694</v>
      </c>
      <c r="S804" s="6">
        <f t="shared" si="166"/>
        <v>0.75964610042294223</v>
      </c>
    </row>
    <row r="805" spans="1:19" x14ac:dyDescent="0.25">
      <c r="A805" s="64">
        <v>41292</v>
      </c>
      <c r="B805" s="14" t="s">
        <v>7</v>
      </c>
      <c r="C805" s="4">
        <v>6</v>
      </c>
      <c r="D805" s="180">
        <v>4</v>
      </c>
      <c r="F805" s="180">
        <v>60</v>
      </c>
      <c r="G805" s="4">
        <f t="shared" si="170"/>
        <v>64.961200000000005</v>
      </c>
      <c r="H805" s="6">
        <f t="shared" si="169"/>
        <v>1.1309733552923256</v>
      </c>
      <c r="I805" s="21">
        <f t="shared" si="172"/>
        <v>73.469386327815826</v>
      </c>
      <c r="J805" s="34">
        <f t="shared" si="161"/>
        <v>1.2566370614359172E-3</v>
      </c>
      <c r="K805" s="34">
        <f t="shared" si="171"/>
        <v>8.1632651475350912E-2</v>
      </c>
      <c r="L805" s="69">
        <f t="shared" si="167"/>
        <v>4.3006091215286046</v>
      </c>
      <c r="M805" s="69">
        <f t="shared" si="173"/>
        <v>0.27937272926544404</v>
      </c>
      <c r="N805" s="69">
        <f t="shared" si="162"/>
        <v>6.4806737611278331</v>
      </c>
      <c r="O805" s="69">
        <f t="shared" si="168"/>
        <v>0.42099234433137744</v>
      </c>
      <c r="P805" s="69">
        <f t="shared" si="163"/>
        <v>0.70036507359682143</v>
      </c>
      <c r="Q805" s="6">
        <f t="shared" si="164"/>
        <v>0.13409891004741314</v>
      </c>
      <c r="R805" s="6">
        <f t="shared" si="165"/>
        <v>0.16418701428923721</v>
      </c>
      <c r="S805" s="6">
        <f t="shared" si="166"/>
        <v>0.29828592433665035</v>
      </c>
    </row>
    <row r="806" spans="1:19" x14ac:dyDescent="0.25">
      <c r="A806" s="64">
        <v>41292</v>
      </c>
      <c r="B806" s="14" t="s">
        <v>7</v>
      </c>
      <c r="C806" s="4">
        <v>6</v>
      </c>
      <c r="D806" s="180">
        <v>3.1</v>
      </c>
      <c r="F806" s="180">
        <v>65</v>
      </c>
      <c r="G806" s="4">
        <f t="shared" si="170"/>
        <v>64.961200000000005</v>
      </c>
      <c r="H806" s="6">
        <f t="shared" si="169"/>
        <v>1.3273228961416876</v>
      </c>
      <c r="I806" s="21">
        <f t="shared" si="172"/>
        <v>86.22448812083941</v>
      </c>
      <c r="J806" s="34">
        <f t="shared" si="161"/>
        <v>7.5476763502494771E-4</v>
      </c>
      <c r="K806" s="34">
        <f t="shared" si="171"/>
        <v>4.9030611292382634E-2</v>
      </c>
      <c r="L806" s="69">
        <f t="shared" si="167"/>
        <v>2.3935063597525432</v>
      </c>
      <c r="M806" s="69">
        <f t="shared" si="173"/>
        <v>0.15548504533715693</v>
      </c>
      <c r="N806" s="69">
        <f t="shared" si="162"/>
        <v>4.8095356854949474</v>
      </c>
      <c r="O806" s="69">
        <f t="shared" si="168"/>
        <v>0.31243320957257442</v>
      </c>
      <c r="P806" s="69">
        <f t="shared" si="163"/>
        <v>0.46791825490973138</v>
      </c>
      <c r="Q806" s="6">
        <f t="shared" si="164"/>
        <v>7.4632821761835319E-2</v>
      </c>
      <c r="R806" s="6">
        <f t="shared" si="165"/>
        <v>0.12184895173330403</v>
      </c>
      <c r="S806" s="6">
        <f t="shared" si="166"/>
        <v>0.19648177349513934</v>
      </c>
    </row>
    <row r="807" spans="1:19" x14ac:dyDescent="0.25">
      <c r="A807" s="64">
        <v>41292</v>
      </c>
      <c r="B807" s="14" t="s">
        <v>7</v>
      </c>
      <c r="C807" s="4">
        <v>6</v>
      </c>
      <c r="D807" s="180">
        <v>4.0999999999999996</v>
      </c>
      <c r="F807" s="180">
        <v>50</v>
      </c>
      <c r="G807" s="4">
        <f t="shared" si="170"/>
        <v>64.961200000000005</v>
      </c>
      <c r="H807" s="6">
        <f t="shared" si="169"/>
        <v>0.78539816339744828</v>
      </c>
      <c r="I807" s="21">
        <f t="shared" si="172"/>
        <v>51.020407172094323</v>
      </c>
      <c r="J807" s="34">
        <f t="shared" si="161"/>
        <v>1.3202543126711102E-3</v>
      </c>
      <c r="K807" s="34">
        <f t="shared" si="171"/>
        <v>8.5765304456290534E-2</v>
      </c>
      <c r="L807" s="69">
        <f t="shared" si="167"/>
        <v>4.5518101325650582</v>
      </c>
      <c r="M807" s="69">
        <f t="shared" si="173"/>
        <v>0.29569104838358529</v>
      </c>
      <c r="N807" s="69">
        <f t="shared" si="162"/>
        <v>6.670633528309061</v>
      </c>
      <c r="O807" s="69">
        <f t="shared" si="168"/>
        <v>0.43333235875919057</v>
      </c>
      <c r="P807" s="69">
        <f t="shared" si="163"/>
        <v>0.72902340714277591</v>
      </c>
      <c r="Q807" s="6">
        <f t="shared" si="164"/>
        <v>0.14193170322412094</v>
      </c>
      <c r="R807" s="6">
        <f t="shared" si="165"/>
        <v>0.16899961991608434</v>
      </c>
      <c r="S807" s="6">
        <f t="shared" si="166"/>
        <v>0.31093132314020527</v>
      </c>
    </row>
    <row r="808" spans="1:19" x14ac:dyDescent="0.25">
      <c r="A808" s="64">
        <v>41294</v>
      </c>
      <c r="B808" s="14" t="s">
        <v>592</v>
      </c>
      <c r="C808" s="4">
        <v>1</v>
      </c>
      <c r="D808" s="180">
        <v>2.9</v>
      </c>
      <c r="F808" s="180">
        <v>50</v>
      </c>
      <c r="G808" s="4">
        <f t="shared" si="170"/>
        <v>795.77470000000005</v>
      </c>
      <c r="H808" s="6">
        <f t="shared" si="169"/>
        <v>0.78539816339744828</v>
      </c>
      <c r="I808" s="21">
        <f t="shared" si="172"/>
        <v>624.99998785815546</v>
      </c>
      <c r="J808" s="34">
        <f t="shared" si="161"/>
        <v>6.6051985541725389E-4</v>
      </c>
      <c r="K808" s="34">
        <f t="shared" si="171"/>
        <v>0.52562498978870864</v>
      </c>
      <c r="L808" s="69">
        <f t="shared" si="167"/>
        <v>2.0532746665169008</v>
      </c>
      <c r="M808" s="69">
        <f t="shared" si="173"/>
        <v>1.6339440317650871</v>
      </c>
      <c r="N808" s="69">
        <f t="shared" si="162"/>
        <v>4.4485208168488608</v>
      </c>
      <c r="O808" s="69">
        <f t="shared" si="168"/>
        <v>3.5400203184716577</v>
      </c>
      <c r="P808" s="69">
        <f t="shared" si="163"/>
        <v>5.1739643502367443</v>
      </c>
      <c r="Q808" s="6">
        <f t="shared" si="164"/>
        <v>0.78429313524724176</v>
      </c>
      <c r="R808" s="6">
        <f t="shared" si="165"/>
        <v>1.3806079242039466</v>
      </c>
      <c r="S808" s="6">
        <f t="shared" si="166"/>
        <v>2.1649010594511884</v>
      </c>
    </row>
    <row r="809" spans="1:19" x14ac:dyDescent="0.25">
      <c r="A809" s="64">
        <v>41294</v>
      </c>
      <c r="B809" s="14" t="s">
        <v>592</v>
      </c>
      <c r="C809" s="4">
        <v>1</v>
      </c>
      <c r="D809" s="180">
        <v>3.8</v>
      </c>
      <c r="F809" s="180">
        <v>80</v>
      </c>
      <c r="G809" s="4">
        <f t="shared" si="170"/>
        <v>64.961200000000005</v>
      </c>
      <c r="H809" s="6">
        <f t="shared" si="169"/>
        <v>2.0106192982974678</v>
      </c>
      <c r="I809" s="21">
        <f t="shared" si="172"/>
        <v>130.61224236056148</v>
      </c>
      <c r="J809" s="34">
        <f t="shared" si="161"/>
        <v>1.1341149479459152E-3</v>
      </c>
      <c r="K809" s="34">
        <f t="shared" si="171"/>
        <v>7.3673467956504188E-2</v>
      </c>
      <c r="L809" s="69">
        <f t="shared" si="167"/>
        <v>3.8222275656794742</v>
      </c>
      <c r="M809" s="69">
        <f t="shared" si="173"/>
        <v>0.24829648933961748</v>
      </c>
      <c r="N809" s="69">
        <f t="shared" si="162"/>
        <v>6.1031884174464111</v>
      </c>
      <c r="O809" s="69">
        <f t="shared" si="168"/>
        <v>0.39647044342341986</v>
      </c>
      <c r="P809" s="69">
        <f t="shared" si="163"/>
        <v>0.64476693276303731</v>
      </c>
      <c r="Q809" s="6">
        <f t="shared" si="164"/>
        <v>0.11918231488301639</v>
      </c>
      <c r="R809" s="6">
        <f t="shared" si="165"/>
        <v>0.15462347293513376</v>
      </c>
      <c r="S809" s="6">
        <f t="shared" si="166"/>
        <v>0.27380578781815013</v>
      </c>
    </row>
    <row r="810" spans="1:19" x14ac:dyDescent="0.25">
      <c r="A810" s="64">
        <v>41294</v>
      </c>
      <c r="B810" s="14" t="s">
        <v>592</v>
      </c>
      <c r="C810" s="4">
        <v>1</v>
      </c>
      <c r="D810" s="180">
        <v>5.8</v>
      </c>
      <c r="F810" s="180">
        <v>97</v>
      </c>
      <c r="G810" s="4">
        <f t="shared" si="170"/>
        <v>64.961200000000005</v>
      </c>
      <c r="H810" s="6">
        <f t="shared" si="169"/>
        <v>2.9559245277626363</v>
      </c>
      <c r="I810" s="21">
        <f t="shared" si="172"/>
        <v>192.02040443289417</v>
      </c>
      <c r="J810" s="34">
        <f t="shared" si="161"/>
        <v>2.6420794216690155E-3</v>
      </c>
      <c r="K810" s="34">
        <f t="shared" si="171"/>
        <v>0.17163264972692527</v>
      </c>
      <c r="L810" s="69">
        <f t="shared" si="167"/>
        <v>10.104504202450142</v>
      </c>
      <c r="M810" s="69">
        <f t="shared" si="173"/>
        <v>0.65640071839620417</v>
      </c>
      <c r="N810" s="69">
        <f t="shared" si="162"/>
        <v>10.009692178621206</v>
      </c>
      <c r="O810" s="69">
        <f t="shared" si="168"/>
        <v>0.65024161555384796</v>
      </c>
      <c r="P810" s="69">
        <f t="shared" si="163"/>
        <v>1.3066423339500521</v>
      </c>
      <c r="Q810" s="6">
        <f t="shared" si="164"/>
        <v>0.31507234483017799</v>
      </c>
      <c r="R810" s="6">
        <f t="shared" si="165"/>
        <v>0.25359423006600074</v>
      </c>
      <c r="S810" s="6">
        <f t="shared" si="166"/>
        <v>0.56866657489617878</v>
      </c>
    </row>
    <row r="811" spans="1:19" x14ac:dyDescent="0.25">
      <c r="A811" s="64">
        <v>41294</v>
      </c>
      <c r="B811" s="14" t="s">
        <v>592</v>
      </c>
      <c r="C811" s="4">
        <v>1</v>
      </c>
      <c r="D811" s="180">
        <v>4.7</v>
      </c>
      <c r="F811" s="180">
        <v>60</v>
      </c>
      <c r="G811" s="4">
        <f t="shared" si="170"/>
        <v>64.961200000000005</v>
      </c>
      <c r="H811" s="6">
        <f t="shared" si="169"/>
        <v>1.1309733552923256</v>
      </c>
      <c r="I811" s="21">
        <f t="shared" si="172"/>
        <v>73.469386327815826</v>
      </c>
      <c r="J811" s="34">
        <f t="shared" si="161"/>
        <v>1.7349445429449633E-3</v>
      </c>
      <c r="K811" s="34">
        <f t="shared" si="171"/>
        <v>0.11270407944315636</v>
      </c>
      <c r="L811" s="69">
        <f t="shared" si="167"/>
        <v>6.2308461373122945</v>
      </c>
      <c r="M811" s="69">
        <f t="shared" si="173"/>
        <v>0.40476324209517145</v>
      </c>
      <c r="N811" s="69">
        <f t="shared" si="162"/>
        <v>7.8264436633583525</v>
      </c>
      <c r="O811" s="69">
        <f t="shared" si="168"/>
        <v>0.50841517210415466</v>
      </c>
      <c r="P811" s="69">
        <f t="shared" si="163"/>
        <v>0.91317841419932611</v>
      </c>
      <c r="Q811" s="6">
        <f t="shared" si="164"/>
        <v>0.1942863562056823</v>
      </c>
      <c r="R811" s="6">
        <f t="shared" si="165"/>
        <v>0.19828191712062032</v>
      </c>
      <c r="S811" s="6">
        <f t="shared" si="166"/>
        <v>0.39256827332630262</v>
      </c>
    </row>
    <row r="812" spans="1:19" x14ac:dyDescent="0.25">
      <c r="A812" s="64">
        <v>41294</v>
      </c>
      <c r="B812" s="14" t="s">
        <v>592</v>
      </c>
      <c r="C812" s="4">
        <v>1</v>
      </c>
      <c r="D812" s="180">
        <v>11.8</v>
      </c>
      <c r="F812" s="180">
        <v>170</v>
      </c>
      <c r="G812" s="4">
        <f t="shared" si="170"/>
        <v>64.961200000000005</v>
      </c>
      <c r="H812" s="6">
        <f t="shared" si="169"/>
        <v>9.0792027688745005</v>
      </c>
      <c r="I812" s="21">
        <f t="shared" si="172"/>
        <v>589.79590690941029</v>
      </c>
      <c r="J812" s="34">
        <f t="shared" si="161"/>
        <v>1.0935884027146072E-2</v>
      </c>
      <c r="K812" s="34">
        <f t="shared" si="171"/>
        <v>0.71040814946424147</v>
      </c>
      <c r="L812" s="69">
        <f t="shared" si="167"/>
        <v>51.719079473477194</v>
      </c>
      <c r="M812" s="69">
        <f t="shared" si="173"/>
        <v>3.3597334654924471</v>
      </c>
      <c r="N812" s="69">
        <f t="shared" si="162"/>
        <v>22.97798376196203</v>
      </c>
      <c r="O812" s="69">
        <f t="shared" si="168"/>
        <v>1.4926773987575681</v>
      </c>
      <c r="P812" s="69">
        <f t="shared" si="163"/>
        <v>4.8524108642500154</v>
      </c>
      <c r="Q812" s="6">
        <f t="shared" si="164"/>
        <v>1.6126720634363745</v>
      </c>
      <c r="R812" s="6">
        <f t="shared" si="165"/>
        <v>0.58214418551545155</v>
      </c>
      <c r="S812" s="6">
        <f t="shared" si="166"/>
        <v>2.1948162489518261</v>
      </c>
    </row>
    <row r="813" spans="1:19" x14ac:dyDescent="0.25">
      <c r="A813" s="64">
        <v>41294</v>
      </c>
      <c r="B813" s="14" t="s">
        <v>592</v>
      </c>
      <c r="C813" s="4">
        <v>1</v>
      </c>
      <c r="D813" s="180">
        <v>4.7</v>
      </c>
      <c r="F813" s="180">
        <v>65</v>
      </c>
      <c r="G813" s="4">
        <f t="shared" si="170"/>
        <v>64.961200000000005</v>
      </c>
      <c r="H813" s="6">
        <f t="shared" si="169"/>
        <v>1.3273228961416876</v>
      </c>
      <c r="I813" s="21">
        <f t="shared" si="172"/>
        <v>86.22448812083941</v>
      </c>
      <c r="J813" s="34">
        <f t="shared" si="161"/>
        <v>1.7349445429449633E-3</v>
      </c>
      <c r="K813" s="34">
        <f t="shared" si="171"/>
        <v>0.11270407944315636</v>
      </c>
      <c r="L813" s="69">
        <f t="shared" si="167"/>
        <v>6.2308461373122945</v>
      </c>
      <c r="M813" s="69">
        <f t="shared" si="173"/>
        <v>0.40476324209517145</v>
      </c>
      <c r="N813" s="69">
        <f t="shared" si="162"/>
        <v>7.8264436633583525</v>
      </c>
      <c r="O813" s="69">
        <f t="shared" si="168"/>
        <v>0.50841517210415466</v>
      </c>
      <c r="P813" s="69">
        <f t="shared" si="163"/>
        <v>0.91317841419932611</v>
      </c>
      <c r="Q813" s="6">
        <f t="shared" si="164"/>
        <v>0.1942863562056823</v>
      </c>
      <c r="R813" s="6">
        <f t="shared" si="165"/>
        <v>0.19828191712062032</v>
      </c>
      <c r="S813" s="6">
        <f t="shared" si="166"/>
        <v>0.39256827332630262</v>
      </c>
    </row>
    <row r="814" spans="1:19" x14ac:dyDescent="0.25">
      <c r="A814" s="64">
        <v>41294</v>
      </c>
      <c r="B814" s="14" t="s">
        <v>592</v>
      </c>
      <c r="C814" s="4">
        <v>1</v>
      </c>
      <c r="D814" s="180">
        <v>6.8</v>
      </c>
      <c r="F814" s="180">
        <v>158</v>
      </c>
      <c r="G814" s="4">
        <f t="shared" si="170"/>
        <v>64.961200000000005</v>
      </c>
      <c r="H814" s="6">
        <f t="shared" si="169"/>
        <v>7.8426719004215606</v>
      </c>
      <c r="I814" s="21">
        <f t="shared" si="172"/>
        <v>509.46937785766511</v>
      </c>
      <c r="J814" s="34">
        <f t="shared" si="161"/>
        <v>3.6316811075498014E-3</v>
      </c>
      <c r="K814" s="34">
        <f t="shared" si="171"/>
        <v>0.23591836276376418</v>
      </c>
      <c r="L814" s="69">
        <f t="shared" si="167"/>
        <v>14.565722844180941</v>
      </c>
      <c r="M814" s="69">
        <f t="shared" si="173"/>
        <v>0.94620683482540702</v>
      </c>
      <c r="N814" s="69">
        <f t="shared" si="162"/>
        <v>12.057170367208817</v>
      </c>
      <c r="O814" s="69">
        <f t="shared" si="168"/>
        <v>0.78324825565832545</v>
      </c>
      <c r="P814" s="69">
        <f t="shared" si="163"/>
        <v>1.7294550904837325</v>
      </c>
      <c r="Q814" s="6">
        <f t="shared" si="164"/>
        <v>0.45417928071619534</v>
      </c>
      <c r="R814" s="6">
        <f t="shared" si="165"/>
        <v>0.30546681970674694</v>
      </c>
      <c r="S814" s="6">
        <f t="shared" si="166"/>
        <v>0.75964610042294223</v>
      </c>
    </row>
    <row r="815" spans="1:19" x14ac:dyDescent="0.25">
      <c r="A815" s="64">
        <v>41294</v>
      </c>
      <c r="B815" s="14" t="s">
        <v>592</v>
      </c>
      <c r="C815" s="4">
        <v>1</v>
      </c>
      <c r="D815" s="180">
        <v>4.2</v>
      </c>
      <c r="F815" s="180">
        <v>98</v>
      </c>
      <c r="G815" s="4">
        <f t="shared" si="170"/>
        <v>64.961200000000005</v>
      </c>
      <c r="H815" s="6">
        <f t="shared" si="169"/>
        <v>3.017185584507637</v>
      </c>
      <c r="I815" s="21">
        <f t="shared" si="172"/>
        <v>195.99999619231752</v>
      </c>
      <c r="J815" s="34">
        <f t="shared" si="161"/>
        <v>1.385442360233099E-3</v>
      </c>
      <c r="K815" s="34">
        <f t="shared" si="171"/>
        <v>8.9999998251574398E-2</v>
      </c>
      <c r="L815" s="69">
        <f t="shared" si="167"/>
        <v>4.811097633235077</v>
      </c>
      <c r="M815" s="69">
        <f t="shared" si="173"/>
        <v>0.31253467557211051</v>
      </c>
      <c r="N815" s="69">
        <f t="shared" si="162"/>
        <v>6.861382640483793</v>
      </c>
      <c r="O815" s="69">
        <f t="shared" si="168"/>
        <v>0.44572364998499581</v>
      </c>
      <c r="P815" s="69">
        <f t="shared" si="163"/>
        <v>0.75825832555710626</v>
      </c>
      <c r="Q815" s="6">
        <f t="shared" si="164"/>
        <v>0.15001664427461303</v>
      </c>
      <c r="R815" s="6">
        <f t="shared" si="165"/>
        <v>0.17383222349414837</v>
      </c>
      <c r="S815" s="6">
        <f t="shared" si="166"/>
        <v>0.32384886776876143</v>
      </c>
    </row>
    <row r="816" spans="1:19" x14ac:dyDescent="0.25">
      <c r="A816" s="64">
        <v>41294</v>
      </c>
      <c r="B816" s="14" t="s">
        <v>592</v>
      </c>
      <c r="C816" s="4">
        <v>1</v>
      </c>
      <c r="D816" s="180">
        <v>4.5999999999999996</v>
      </c>
      <c r="F816" s="180">
        <v>70</v>
      </c>
      <c r="G816" s="4">
        <f t="shared" si="170"/>
        <v>64.961200000000005</v>
      </c>
      <c r="H816" s="6">
        <f t="shared" si="169"/>
        <v>1.5393804002589984</v>
      </c>
      <c r="I816" s="21">
        <f t="shared" si="172"/>
        <v>99.99999805730485</v>
      </c>
      <c r="J816" s="34">
        <f t="shared" si="161"/>
        <v>1.6619025137490004E-3</v>
      </c>
      <c r="K816" s="34">
        <f t="shared" si="171"/>
        <v>0.10795918157615157</v>
      </c>
      <c r="L816" s="69">
        <f t="shared" si="167"/>
        <v>5.9302678128381849</v>
      </c>
      <c r="M816" s="69">
        <f t="shared" si="173"/>
        <v>0.38523731344334394</v>
      </c>
      <c r="N816" s="69">
        <f t="shared" si="162"/>
        <v>7.6319696161125572</v>
      </c>
      <c r="O816" s="69">
        <f t="shared" si="168"/>
        <v>0.49578190462621108</v>
      </c>
      <c r="P816" s="69">
        <f t="shared" si="163"/>
        <v>0.88101921806955508</v>
      </c>
      <c r="Q816" s="6">
        <f t="shared" si="164"/>
        <v>0.18491391045280509</v>
      </c>
      <c r="R816" s="6">
        <f t="shared" si="165"/>
        <v>0.19335494280422233</v>
      </c>
      <c r="S816" s="6">
        <f t="shared" si="166"/>
        <v>0.37826885325702742</v>
      </c>
    </row>
    <row r="817" spans="1:19" x14ac:dyDescent="0.25">
      <c r="A817" s="64">
        <v>41294</v>
      </c>
      <c r="B817" s="14" t="s">
        <v>592</v>
      </c>
      <c r="C817" s="4">
        <v>1</v>
      </c>
      <c r="D817" s="180">
        <v>8.1</v>
      </c>
      <c r="F817" s="180">
        <v>115</v>
      </c>
      <c r="G817" s="4">
        <f t="shared" si="170"/>
        <v>64.961200000000005</v>
      </c>
      <c r="H817" s="6">
        <f t="shared" si="169"/>
        <v>4.1547562843725006</v>
      </c>
      <c r="I817" s="21">
        <f t="shared" si="172"/>
        <v>269.8979539403789</v>
      </c>
      <c r="J817" s="34">
        <f t="shared" si="161"/>
        <v>5.152997350050658E-3</v>
      </c>
      <c r="K817" s="34">
        <f t="shared" si="171"/>
        <v>0.33474489145611086</v>
      </c>
      <c r="L817" s="69">
        <f t="shared" si="167"/>
        <v>21.77715338574771</v>
      </c>
      <c r="M817" s="69">
        <f t="shared" si="173"/>
        <v>1.4146700165222341</v>
      </c>
      <c r="N817" s="69">
        <f t="shared" si="162"/>
        <v>14.795765575883163</v>
      </c>
      <c r="O817" s="69">
        <f t="shared" si="168"/>
        <v>0.96115068672806137</v>
      </c>
      <c r="P817" s="69">
        <f t="shared" si="163"/>
        <v>2.3758207032502954</v>
      </c>
      <c r="Q817" s="6">
        <f t="shared" si="164"/>
        <v>0.67904160793067236</v>
      </c>
      <c r="R817" s="6">
        <f t="shared" si="165"/>
        <v>0.37484876782394394</v>
      </c>
      <c r="S817" s="6">
        <f t="shared" si="166"/>
        <v>1.0538903757546163</v>
      </c>
    </row>
    <row r="818" spans="1:19" x14ac:dyDescent="0.25">
      <c r="A818" s="64">
        <v>41294</v>
      </c>
      <c r="B818" s="14" t="s">
        <v>592</v>
      </c>
      <c r="C818" s="4">
        <v>1</v>
      </c>
      <c r="D818" s="180">
        <v>8.1999999999999993</v>
      </c>
      <c r="F818" s="180">
        <v>168</v>
      </c>
      <c r="G818" s="4">
        <f t="shared" si="170"/>
        <v>64.961200000000005</v>
      </c>
      <c r="H818" s="6">
        <f t="shared" si="169"/>
        <v>8.8668311054918316</v>
      </c>
      <c r="I818" s="21">
        <f t="shared" si="172"/>
        <v>575.99998881007605</v>
      </c>
      <c r="J818" s="34">
        <f t="shared" si="161"/>
        <v>5.2810172506844409E-3</v>
      </c>
      <c r="K818" s="34">
        <f t="shared" si="171"/>
        <v>0.34306121782516213</v>
      </c>
      <c r="L818" s="69">
        <f t="shared" si="167"/>
        <v>22.400210436181411</v>
      </c>
      <c r="M818" s="69">
        <f t="shared" si="173"/>
        <v>1.4551445501868681</v>
      </c>
      <c r="N818" s="69">
        <f t="shared" si="162"/>
        <v>15.009705698547517</v>
      </c>
      <c r="O818" s="69">
        <f t="shared" si="168"/>
        <v>0.97504849382448511</v>
      </c>
      <c r="P818" s="69">
        <f t="shared" si="163"/>
        <v>2.4301930440113533</v>
      </c>
      <c r="Q818" s="6">
        <f t="shared" si="164"/>
        <v>0.69846938408969661</v>
      </c>
      <c r="R818" s="6">
        <f t="shared" si="165"/>
        <v>0.38026891259154921</v>
      </c>
      <c r="S818" s="6">
        <f t="shared" si="166"/>
        <v>1.0787382966812458</v>
      </c>
    </row>
    <row r="819" spans="1:19" x14ac:dyDescent="0.25">
      <c r="A819" s="64">
        <v>41294</v>
      </c>
      <c r="B819" s="14" t="s">
        <v>592</v>
      </c>
      <c r="C819" s="4">
        <v>1</v>
      </c>
      <c r="D819" s="180">
        <v>4.8</v>
      </c>
      <c r="F819" s="180">
        <v>41</v>
      </c>
      <c r="G819" s="4">
        <f t="shared" si="170"/>
        <v>64.961200000000005</v>
      </c>
      <c r="H819" s="6">
        <f t="shared" si="169"/>
        <v>0.52810172506844411</v>
      </c>
      <c r="I819" s="21">
        <f t="shared" si="172"/>
        <v>34.306121782516215</v>
      </c>
      <c r="J819" s="34">
        <f t="shared" si="161"/>
        <v>1.8095573684677208E-3</v>
      </c>
      <c r="K819" s="34">
        <f t="shared" si="171"/>
        <v>0.11755101812450532</v>
      </c>
      <c r="L819" s="69">
        <f t="shared" si="167"/>
        <v>6.5398480281028419</v>
      </c>
      <c r="M819" s="69">
        <f t="shared" si="173"/>
        <v>0.42483637572319438</v>
      </c>
      <c r="N819" s="69">
        <f t="shared" si="162"/>
        <v>8.0216224497877064</v>
      </c>
      <c r="O819" s="69">
        <f t="shared" si="168"/>
        <v>0.52109422028514918</v>
      </c>
      <c r="P819" s="69">
        <f t="shared" si="163"/>
        <v>0.9459305960083435</v>
      </c>
      <c r="Q819" s="6">
        <f t="shared" si="164"/>
        <v>0.20392146034713329</v>
      </c>
      <c r="R819" s="6">
        <f t="shared" si="165"/>
        <v>0.20322674591120818</v>
      </c>
      <c r="S819" s="6">
        <f t="shared" si="166"/>
        <v>0.40714820625834147</v>
      </c>
    </row>
    <row r="820" spans="1:19" x14ac:dyDescent="0.25">
      <c r="A820" s="64">
        <v>41294</v>
      </c>
      <c r="B820" s="14" t="s">
        <v>592</v>
      </c>
      <c r="C820" s="4">
        <v>1</v>
      </c>
      <c r="D820" s="180">
        <v>7.2</v>
      </c>
      <c r="F820" s="180">
        <v>82</v>
      </c>
      <c r="G820" s="4">
        <f t="shared" si="170"/>
        <v>64.961200000000005</v>
      </c>
      <c r="H820" s="6">
        <f t="shared" si="169"/>
        <v>2.1124069002737764</v>
      </c>
      <c r="I820" s="21">
        <f t="shared" si="172"/>
        <v>137.22448713006486</v>
      </c>
      <c r="J820" s="34">
        <f t="shared" si="161"/>
        <v>4.0715040790523724E-3</v>
      </c>
      <c r="K820" s="34">
        <f t="shared" si="171"/>
        <v>0.26448979078013701</v>
      </c>
      <c r="L820" s="69">
        <f t="shared" si="167"/>
        <v>16.611217355322236</v>
      </c>
      <c r="M820" s="69">
        <f t="shared" si="173"/>
        <v>1.0790846128625591</v>
      </c>
      <c r="N820" s="69">
        <f t="shared" si="162"/>
        <v>12.891070706250053</v>
      </c>
      <c r="O820" s="69">
        <f t="shared" si="168"/>
        <v>0.83741942236285105</v>
      </c>
      <c r="P820" s="69">
        <f t="shared" si="163"/>
        <v>1.9165040352254101</v>
      </c>
      <c r="Q820" s="6">
        <f t="shared" si="164"/>
        <v>0.51796061417402839</v>
      </c>
      <c r="R820" s="6">
        <f t="shared" si="165"/>
        <v>0.3265935747215119</v>
      </c>
      <c r="S820" s="6">
        <f t="shared" si="166"/>
        <v>0.84455418889554035</v>
      </c>
    </row>
    <row r="821" spans="1:19" x14ac:dyDescent="0.25">
      <c r="A821" s="64">
        <v>41294</v>
      </c>
      <c r="B821" s="14" t="s">
        <v>592</v>
      </c>
      <c r="C821" s="4">
        <v>1</v>
      </c>
      <c r="D821" s="180">
        <v>3.9</v>
      </c>
      <c r="F821" s="180">
        <v>52</v>
      </c>
      <c r="G821" s="4">
        <f t="shared" si="170"/>
        <v>64.961200000000005</v>
      </c>
      <c r="H821" s="6">
        <f t="shared" si="169"/>
        <v>0.8494866535306802</v>
      </c>
      <c r="I821" s="21">
        <f t="shared" si="172"/>
        <v>55.183672397337226</v>
      </c>
      <c r="J821" s="34">
        <f t="shared" si="161"/>
        <v>1.1945906065275189E-3</v>
      </c>
      <c r="K821" s="34">
        <f t="shared" si="171"/>
        <v>7.7602039308755463E-2</v>
      </c>
      <c r="L821" s="69">
        <f t="shared" si="167"/>
        <v>4.0574351124683323</v>
      </c>
      <c r="M821" s="69">
        <f t="shared" si="173"/>
        <v>0.26357585382807786</v>
      </c>
      <c r="N821" s="69">
        <f t="shared" si="162"/>
        <v>6.2915196864507177</v>
      </c>
      <c r="O821" s="69">
        <f t="shared" si="168"/>
        <v>0.4087046686554624</v>
      </c>
      <c r="P821" s="69">
        <f t="shared" si="163"/>
        <v>0.6722805224835402</v>
      </c>
      <c r="Q821" s="6">
        <f t="shared" si="164"/>
        <v>0.12651640983747736</v>
      </c>
      <c r="R821" s="6">
        <f t="shared" si="165"/>
        <v>0.15939482077563033</v>
      </c>
      <c r="S821" s="6">
        <f t="shared" si="166"/>
        <v>0.28591123061310769</v>
      </c>
    </row>
    <row r="822" spans="1:19" x14ac:dyDescent="0.25">
      <c r="A822" s="64">
        <v>41294</v>
      </c>
      <c r="B822" s="14" t="s">
        <v>592</v>
      </c>
      <c r="C822" s="4">
        <v>1</v>
      </c>
      <c r="D822" s="180">
        <v>7.6</v>
      </c>
      <c r="F822" s="180">
        <v>74</v>
      </c>
      <c r="G822" s="4">
        <f t="shared" si="170"/>
        <v>64.961200000000005</v>
      </c>
      <c r="H822" s="6">
        <f t="shared" si="169"/>
        <v>1.7203361371057706</v>
      </c>
      <c r="I822" s="21">
        <f t="shared" si="172"/>
        <v>111.7550998697554</v>
      </c>
      <c r="J822" s="34">
        <f t="shared" si="161"/>
        <v>4.5364597917836608E-3</v>
      </c>
      <c r="K822" s="34">
        <f t="shared" si="171"/>
        <v>0.29469387182601675</v>
      </c>
      <c r="L822" s="69">
        <f t="shared" si="167"/>
        <v>18.809813966898769</v>
      </c>
      <c r="M822" s="69">
        <f t="shared" si="173"/>
        <v>1.2219080870665044</v>
      </c>
      <c r="N822" s="69">
        <f t="shared" si="162"/>
        <v>13.732887825405102</v>
      </c>
      <c r="O822" s="69">
        <f t="shared" si="168"/>
        <v>0.89210487260370597</v>
      </c>
      <c r="P822" s="69">
        <f t="shared" si="163"/>
        <v>2.1140129596702106</v>
      </c>
      <c r="Q822" s="6">
        <f t="shared" si="164"/>
        <v>0.58651588179192216</v>
      </c>
      <c r="R822" s="6">
        <f t="shared" si="165"/>
        <v>0.34792090031544531</v>
      </c>
      <c r="S822" s="6">
        <f t="shared" si="166"/>
        <v>0.93443678210736747</v>
      </c>
    </row>
    <row r="823" spans="1:19" x14ac:dyDescent="0.25">
      <c r="A823" s="64">
        <v>41294</v>
      </c>
      <c r="B823" s="14" t="s">
        <v>592</v>
      </c>
      <c r="C823" s="4">
        <v>1</v>
      </c>
      <c r="D823" s="180">
        <v>8.4</v>
      </c>
      <c r="F823" s="180">
        <v>131</v>
      </c>
      <c r="G823" s="4">
        <f t="shared" si="170"/>
        <v>64.961200000000005</v>
      </c>
      <c r="H823" s="6">
        <f t="shared" si="169"/>
        <v>5.3912871528254449</v>
      </c>
      <c r="I823" s="21">
        <f t="shared" si="172"/>
        <v>350.22448299212431</v>
      </c>
      <c r="J823" s="34">
        <f t="shared" si="161"/>
        <v>5.5417694409323958E-3</v>
      </c>
      <c r="K823" s="34">
        <f t="shared" si="171"/>
        <v>0.35999999300629759</v>
      </c>
      <c r="L823" s="69">
        <f t="shared" si="167"/>
        <v>23.676207107687297</v>
      </c>
      <c r="M823" s="69">
        <f t="shared" si="173"/>
        <v>1.5380348251638962</v>
      </c>
      <c r="N823" s="69">
        <f t="shared" si="162"/>
        <v>15.438913512745591</v>
      </c>
      <c r="O823" s="69">
        <f t="shared" si="168"/>
        <v>1.002930348484169</v>
      </c>
      <c r="P823" s="69">
        <f t="shared" si="163"/>
        <v>2.5409651736480652</v>
      </c>
      <c r="Q823" s="6">
        <f t="shared" si="164"/>
        <v>0.73825671607867016</v>
      </c>
      <c r="R823" s="6">
        <f t="shared" si="165"/>
        <v>0.39114283590882593</v>
      </c>
      <c r="S823" s="6">
        <f t="shared" si="166"/>
        <v>1.129399551987496</v>
      </c>
    </row>
    <row r="824" spans="1:19" x14ac:dyDescent="0.25">
      <c r="A824" s="64">
        <v>41294</v>
      </c>
      <c r="B824" s="14" t="s">
        <v>592</v>
      </c>
      <c r="C824" s="4">
        <v>1</v>
      </c>
      <c r="D824" s="180">
        <v>7.1</v>
      </c>
      <c r="F824" s="180">
        <v>258</v>
      </c>
      <c r="G824" s="4">
        <f t="shared" si="170"/>
        <v>64.961200000000005</v>
      </c>
      <c r="H824" s="6">
        <f t="shared" si="169"/>
        <v>20.911697339355101</v>
      </c>
      <c r="I824" s="21">
        <f t="shared" si="172"/>
        <v>1358.4489532013147</v>
      </c>
      <c r="J824" s="34">
        <f t="shared" si="161"/>
        <v>3.959192141686536E-3</v>
      </c>
      <c r="K824" s="34">
        <f t="shared" si="171"/>
        <v>0.25719387255452741</v>
      </c>
      <c r="L824" s="69">
        <f t="shared" si="167"/>
        <v>16.085590015951329</v>
      </c>
      <c r="M824" s="69">
        <f t="shared" si="173"/>
        <v>1.0449392301442177</v>
      </c>
      <c r="N824" s="69">
        <f t="shared" si="162"/>
        <v>12.681839066301519</v>
      </c>
      <c r="O824" s="69">
        <f t="shared" si="168"/>
        <v>0.82382748395382632</v>
      </c>
      <c r="P824" s="69">
        <f t="shared" si="163"/>
        <v>1.8687667140980442</v>
      </c>
      <c r="Q824" s="6">
        <f t="shared" si="164"/>
        <v>0.50157083046922446</v>
      </c>
      <c r="R824" s="6">
        <f t="shared" si="165"/>
        <v>0.32129271874199228</v>
      </c>
      <c r="S824" s="6">
        <f t="shared" si="166"/>
        <v>0.82286354921121674</v>
      </c>
    </row>
    <row r="825" spans="1:19" x14ac:dyDescent="0.25">
      <c r="A825" s="64">
        <v>41294</v>
      </c>
      <c r="B825" s="14" t="s">
        <v>592</v>
      </c>
      <c r="C825" s="4">
        <v>1</v>
      </c>
      <c r="D825" s="180">
        <v>18.399999999999999</v>
      </c>
      <c r="F825" s="180">
        <v>128</v>
      </c>
      <c r="G825" s="4">
        <f t="shared" si="170"/>
        <v>64.961200000000005</v>
      </c>
      <c r="H825" s="6">
        <f t="shared" si="169"/>
        <v>5.147185403641517</v>
      </c>
      <c r="I825" s="21">
        <f t="shared" si="172"/>
        <v>334.36734044303734</v>
      </c>
      <c r="J825" s="34">
        <f t="shared" si="161"/>
        <v>2.6590440219984007E-2</v>
      </c>
      <c r="K825" s="34">
        <f t="shared" si="171"/>
        <v>1.7273469052184252</v>
      </c>
      <c r="L825" s="69">
        <f t="shared" si="167"/>
        <v>143.61844717310174</v>
      </c>
      <c r="M825" s="69">
        <f t="shared" si="173"/>
        <v>9.3296266705012965</v>
      </c>
      <c r="N825" s="69">
        <f t="shared" si="162"/>
        <v>38.640863466301191</v>
      </c>
      <c r="O825" s="69">
        <f t="shared" si="168"/>
        <v>2.5101568598070854</v>
      </c>
      <c r="P825" s="69">
        <f t="shared" si="163"/>
        <v>11.839783530308381</v>
      </c>
      <c r="Q825" s="6">
        <f t="shared" si="164"/>
        <v>4.4782208018406218</v>
      </c>
      <c r="R825" s="6">
        <f t="shared" si="165"/>
        <v>0.97896117532476334</v>
      </c>
      <c r="S825" s="6">
        <f t="shared" si="166"/>
        <v>5.4571819771653853</v>
      </c>
    </row>
    <row r="826" spans="1:19" x14ac:dyDescent="0.25">
      <c r="A826" s="64">
        <v>41294</v>
      </c>
      <c r="B826" s="14" t="s">
        <v>592</v>
      </c>
      <c r="C826" s="4">
        <v>1</v>
      </c>
      <c r="D826" s="180">
        <v>9</v>
      </c>
      <c r="F826" s="180">
        <v>252</v>
      </c>
      <c r="G826" s="4">
        <f t="shared" si="170"/>
        <v>64.961200000000005</v>
      </c>
      <c r="H826" s="6">
        <f t="shared" si="169"/>
        <v>19.950369987356623</v>
      </c>
      <c r="I826" s="21">
        <f t="shared" si="172"/>
        <v>1295.9999748226712</v>
      </c>
      <c r="J826" s="34">
        <f t="shared" si="161"/>
        <v>6.3617251235193305E-3</v>
      </c>
      <c r="K826" s="34">
        <f t="shared" si="171"/>
        <v>0.41326529809396395</v>
      </c>
      <c r="L826" s="69">
        <f t="shared" si="167"/>
        <v>27.7458210460766</v>
      </c>
      <c r="M826" s="69">
        <f t="shared" si="173"/>
        <v>1.8024018301383915</v>
      </c>
      <c r="N826" s="69">
        <f t="shared" si="162"/>
        <v>16.73684929877896</v>
      </c>
      <c r="O826" s="69">
        <f t="shared" si="168"/>
        <v>1.0872458146678399</v>
      </c>
      <c r="P826" s="69">
        <f t="shared" si="163"/>
        <v>2.8896476448062316</v>
      </c>
      <c r="Q826" s="6">
        <f t="shared" si="164"/>
        <v>0.86515287846642785</v>
      </c>
      <c r="R826" s="6">
        <f t="shared" si="165"/>
        <v>0.42402586772045758</v>
      </c>
      <c r="S826" s="6">
        <f t="shared" si="166"/>
        <v>1.2891787461868853</v>
      </c>
    </row>
    <row r="827" spans="1:19" x14ac:dyDescent="0.25">
      <c r="A827" s="64">
        <v>41294</v>
      </c>
      <c r="B827" s="14" t="s">
        <v>592</v>
      </c>
      <c r="C827" s="4">
        <v>1</v>
      </c>
      <c r="D827" s="180">
        <v>9.4</v>
      </c>
      <c r="F827" s="180">
        <v>153</v>
      </c>
      <c r="G827" s="4">
        <f t="shared" si="170"/>
        <v>64.961200000000005</v>
      </c>
      <c r="H827" s="6">
        <f t="shared" si="169"/>
        <v>7.3541542427883471</v>
      </c>
      <c r="I827" s="21">
        <f t="shared" si="172"/>
        <v>477.7346845966224</v>
      </c>
      <c r="J827" s="34">
        <f t="shared" si="161"/>
        <v>6.9397781717798531E-3</v>
      </c>
      <c r="K827" s="34">
        <f t="shared" si="171"/>
        <v>0.45081631777262543</v>
      </c>
      <c r="L827" s="69">
        <f t="shared" si="167"/>
        <v>30.663024292845677</v>
      </c>
      <c r="M827" s="69">
        <f t="shared" si="173"/>
        <v>1.9919068536924067</v>
      </c>
      <c r="N827" s="69">
        <f t="shared" si="162"/>
        <v>17.610413696800567</v>
      </c>
      <c r="O827" s="69">
        <f t="shared" si="168"/>
        <v>1.1439936062406011</v>
      </c>
      <c r="P827" s="69">
        <f t="shared" si="163"/>
        <v>3.1359004599330076</v>
      </c>
      <c r="Q827" s="6">
        <f t="shared" si="164"/>
        <v>0.95611528977235516</v>
      </c>
      <c r="R827" s="6">
        <f t="shared" si="165"/>
        <v>0.44615750643383445</v>
      </c>
      <c r="S827" s="6">
        <f t="shared" si="166"/>
        <v>1.4022727962061896</v>
      </c>
    </row>
    <row r="828" spans="1:19" x14ac:dyDescent="0.25">
      <c r="A828" s="64">
        <v>41294</v>
      </c>
      <c r="B828" s="14" t="s">
        <v>592</v>
      </c>
      <c r="C828" s="4">
        <v>1</v>
      </c>
      <c r="D828" s="180">
        <v>11.5</v>
      </c>
      <c r="F828" s="180">
        <v>19</v>
      </c>
      <c r="G828" s="4">
        <f t="shared" si="170"/>
        <v>64.961200000000005</v>
      </c>
      <c r="H828" s="6">
        <f t="shared" si="169"/>
        <v>0.11341149479459153</v>
      </c>
      <c r="I828" s="21">
        <f t="shared" si="172"/>
        <v>7.3673467956504197</v>
      </c>
      <c r="J828" s="34">
        <f t="shared" si="161"/>
        <v>1.0386890710931254E-2</v>
      </c>
      <c r="K828" s="34">
        <f t="shared" si="171"/>
        <v>0.67474488485094741</v>
      </c>
      <c r="L828" s="69">
        <f t="shared" si="167"/>
        <v>48.745932932395526</v>
      </c>
      <c r="M828" s="69">
        <f t="shared" si="173"/>
        <v>3.1665942984079325</v>
      </c>
      <c r="N828" s="69">
        <f t="shared" si="162"/>
        <v>22.295973671423809</v>
      </c>
      <c r="O828" s="69">
        <f t="shared" si="168"/>
        <v>1.4483732048640965</v>
      </c>
      <c r="P828" s="69">
        <f t="shared" si="163"/>
        <v>4.6149675032720285</v>
      </c>
      <c r="Q828" s="6">
        <f t="shared" si="164"/>
        <v>1.5199652632358076</v>
      </c>
      <c r="R828" s="6">
        <f t="shared" si="165"/>
        <v>0.56486554989699767</v>
      </c>
      <c r="S828" s="6">
        <f t="shared" si="166"/>
        <v>2.0848308131328053</v>
      </c>
    </row>
    <row r="829" spans="1:19" x14ac:dyDescent="0.25">
      <c r="A829" s="64">
        <v>41294</v>
      </c>
      <c r="B829" s="14" t="s">
        <v>592</v>
      </c>
      <c r="C829" s="4">
        <v>1</v>
      </c>
      <c r="D829" s="180">
        <v>7</v>
      </c>
      <c r="F829" s="180">
        <v>100</v>
      </c>
      <c r="G829" s="4">
        <f t="shared" si="170"/>
        <v>64.961200000000005</v>
      </c>
      <c r="H829" s="6">
        <f t="shared" si="169"/>
        <v>3.1415926535897931</v>
      </c>
      <c r="I829" s="21">
        <f t="shared" si="172"/>
        <v>204.08162868837729</v>
      </c>
      <c r="J829" s="34">
        <f t="shared" si="161"/>
        <v>3.8484510006474969E-3</v>
      </c>
      <c r="K829" s="34">
        <f t="shared" si="171"/>
        <v>0.24999999514326221</v>
      </c>
      <c r="L829" s="69">
        <f t="shared" si="167"/>
        <v>15.569492106387406</v>
      </c>
      <c r="M829" s="69">
        <f t="shared" si="173"/>
        <v>1.0114128906214537</v>
      </c>
      <c r="N829" s="69">
        <f t="shared" si="162"/>
        <v>12.473107819356448</v>
      </c>
      <c r="O829" s="69">
        <f t="shared" si="168"/>
        <v>0.81026805167477811</v>
      </c>
      <c r="P829" s="69">
        <f t="shared" si="163"/>
        <v>1.8216809422962319</v>
      </c>
      <c r="Q829" s="6">
        <f t="shared" si="164"/>
        <v>0.48547818749829774</v>
      </c>
      <c r="R829" s="6">
        <f t="shared" si="165"/>
        <v>0.31600454015316348</v>
      </c>
      <c r="S829" s="6">
        <f t="shared" si="166"/>
        <v>0.80148272765146122</v>
      </c>
    </row>
    <row r="830" spans="1:19" x14ac:dyDescent="0.25">
      <c r="A830" s="64">
        <v>41294</v>
      </c>
      <c r="B830" s="14" t="s">
        <v>592</v>
      </c>
      <c r="C830" s="4">
        <v>1</v>
      </c>
      <c r="D830" s="180">
        <v>20.8</v>
      </c>
      <c r="F830" s="180">
        <v>270</v>
      </c>
      <c r="G830" s="4">
        <f t="shared" si="170"/>
        <v>64.961200000000005</v>
      </c>
      <c r="H830" s="6">
        <f t="shared" si="169"/>
        <v>22.902210444669596</v>
      </c>
      <c r="I830" s="21">
        <f t="shared" si="172"/>
        <v>1487.7550731382707</v>
      </c>
      <c r="J830" s="34">
        <f t="shared" si="161"/>
        <v>3.397946614122721E-2</v>
      </c>
      <c r="K830" s="34">
        <f t="shared" si="171"/>
        <v>2.2073468958934894</v>
      </c>
      <c r="L830" s="69">
        <f t="shared" si="167"/>
        <v>190.38014739965953</v>
      </c>
      <c r="M830" s="69">
        <f t="shared" si="173"/>
        <v>12.367322831258763</v>
      </c>
      <c r="N830" s="69">
        <f t="shared" si="162"/>
        <v>44.600946125579711</v>
      </c>
      <c r="O830" s="69">
        <f t="shared" si="168"/>
        <v>2.8973309814530088</v>
      </c>
      <c r="P830" s="69">
        <f t="shared" si="163"/>
        <v>15.264653812711771</v>
      </c>
      <c r="Q830" s="6">
        <f t="shared" si="164"/>
        <v>5.9363149590042061</v>
      </c>
      <c r="R830" s="6">
        <f t="shared" si="165"/>
        <v>1.1299590827666735</v>
      </c>
      <c r="S830" s="6">
        <f t="shared" si="166"/>
        <v>7.06627404177088</v>
      </c>
    </row>
    <row r="831" spans="1:19" x14ac:dyDescent="0.25">
      <c r="A831" s="64">
        <v>41294</v>
      </c>
      <c r="B831" s="14" t="s">
        <v>592</v>
      </c>
      <c r="C831" s="4">
        <v>1</v>
      </c>
      <c r="D831" s="180">
        <v>13</v>
      </c>
      <c r="F831" s="180">
        <v>208</v>
      </c>
      <c r="G831" s="4">
        <f t="shared" si="170"/>
        <v>64.961200000000005</v>
      </c>
      <c r="H831" s="6">
        <f t="shared" si="169"/>
        <v>13.591786456490883</v>
      </c>
      <c r="I831" s="21">
        <f t="shared" si="172"/>
        <v>882.93875835739561</v>
      </c>
      <c r="J831" s="34">
        <f t="shared" si="161"/>
        <v>1.3273228961416878E-2</v>
      </c>
      <c r="K831" s="34">
        <f t="shared" si="171"/>
        <v>0.86224488120839415</v>
      </c>
      <c r="L831" s="69">
        <f t="shared" si="167"/>
        <v>64.617450470119536</v>
      </c>
      <c r="M831" s="69">
        <f t="shared" si="173"/>
        <v>4.1976271234795295</v>
      </c>
      <c r="N831" s="69">
        <f t="shared" si="162"/>
        <v>25.734971512832661</v>
      </c>
      <c r="O831" s="69">
        <f t="shared" si="168"/>
        <v>1.6717746314394253</v>
      </c>
      <c r="P831" s="69">
        <f t="shared" si="163"/>
        <v>5.8694017549189548</v>
      </c>
      <c r="Q831" s="6">
        <f t="shared" si="164"/>
        <v>2.0148610192701741</v>
      </c>
      <c r="R831" s="6">
        <f t="shared" si="165"/>
        <v>0.65199210626137594</v>
      </c>
      <c r="S831" s="6">
        <f t="shared" si="166"/>
        <v>2.6668531255315502</v>
      </c>
    </row>
    <row r="832" spans="1:19" x14ac:dyDescent="0.25">
      <c r="A832" s="64">
        <v>41294</v>
      </c>
      <c r="B832" s="14" t="s">
        <v>592</v>
      </c>
      <c r="C832" s="4">
        <v>1</v>
      </c>
      <c r="D832" s="180">
        <v>14.1</v>
      </c>
      <c r="F832" s="180">
        <v>209</v>
      </c>
      <c r="G832" s="4">
        <f t="shared" si="170"/>
        <v>64.961200000000005</v>
      </c>
      <c r="H832" s="6">
        <f t="shared" si="169"/>
        <v>13.722790870145573</v>
      </c>
      <c r="I832" s="21">
        <f t="shared" si="172"/>
        <v>891.44896227370066</v>
      </c>
      <c r="J832" s="34">
        <f t="shared" si="161"/>
        <v>1.5614500886504666E-2</v>
      </c>
      <c r="K832" s="34">
        <f t="shared" si="171"/>
        <v>1.0143367149884071</v>
      </c>
      <c r="L832" s="69">
        <f t="shared" si="167"/>
        <v>77.884097476152462</v>
      </c>
      <c r="M832" s="69">
        <f t="shared" si="173"/>
        <v>5.0594444329678359</v>
      </c>
      <c r="N832" s="69">
        <f t="shared" si="162"/>
        <v>28.300644857422633</v>
      </c>
      <c r="O832" s="69">
        <f t="shared" si="168"/>
        <v>1.8384438507120033</v>
      </c>
      <c r="P832" s="69">
        <f t="shared" si="163"/>
        <v>6.8978882836798388</v>
      </c>
      <c r="Q832" s="6">
        <f t="shared" si="164"/>
        <v>2.4285333278245611</v>
      </c>
      <c r="R832" s="6">
        <f t="shared" si="165"/>
        <v>0.71699310177768127</v>
      </c>
      <c r="S832" s="6">
        <f t="shared" si="166"/>
        <v>3.1455264296022425</v>
      </c>
    </row>
    <row r="833" spans="1:19" x14ac:dyDescent="0.25">
      <c r="A833" s="64">
        <v>41294</v>
      </c>
      <c r="B833" s="14" t="s">
        <v>592</v>
      </c>
      <c r="C833" s="4">
        <v>1</v>
      </c>
      <c r="D833" s="180">
        <v>5.5</v>
      </c>
      <c r="F833" s="180">
        <v>88</v>
      </c>
      <c r="G833" s="4">
        <f t="shared" si="170"/>
        <v>64.961200000000005</v>
      </c>
      <c r="H833" s="6">
        <f t="shared" si="169"/>
        <v>2.4328493509399358</v>
      </c>
      <c r="I833" s="21">
        <f t="shared" si="172"/>
        <v>158.04081325627936</v>
      </c>
      <c r="J833" s="34">
        <f t="shared" si="161"/>
        <v>2.3758294442772811E-3</v>
      </c>
      <c r="K833" s="34">
        <f t="shared" si="171"/>
        <v>0.15433673169558532</v>
      </c>
      <c r="L833" s="69">
        <f t="shared" si="167"/>
        <v>8.9430956308196485</v>
      </c>
      <c r="M833" s="69">
        <f t="shared" si="173"/>
        <v>0.58095422389280149</v>
      </c>
      <c r="N833" s="69">
        <f t="shared" si="162"/>
        <v>9.4066355127217793</v>
      </c>
      <c r="O833" s="69">
        <f t="shared" si="168"/>
        <v>0.61106633086902207</v>
      </c>
      <c r="P833" s="69">
        <f t="shared" si="163"/>
        <v>1.1920205547618234</v>
      </c>
      <c r="Q833" s="6">
        <f t="shared" si="164"/>
        <v>0.27885802746854471</v>
      </c>
      <c r="R833" s="6">
        <f t="shared" si="165"/>
        <v>0.2383158690389186</v>
      </c>
      <c r="S833" s="6">
        <f t="shared" si="166"/>
        <v>0.51717389650746326</v>
      </c>
    </row>
    <row r="834" spans="1:19" x14ac:dyDescent="0.25">
      <c r="A834" s="64">
        <v>41294</v>
      </c>
      <c r="B834" s="14" t="s">
        <v>592</v>
      </c>
      <c r="C834" s="4">
        <v>1</v>
      </c>
      <c r="D834" s="180">
        <v>11</v>
      </c>
      <c r="F834" s="180">
        <v>180</v>
      </c>
      <c r="G834" s="4">
        <f t="shared" si="170"/>
        <v>64.961200000000005</v>
      </c>
      <c r="H834" s="6">
        <f t="shared" si="169"/>
        <v>10.178760197630931</v>
      </c>
      <c r="I834" s="21">
        <f t="shared" si="172"/>
        <v>661.22447695034248</v>
      </c>
      <c r="J834" s="34">
        <f t="shared" ref="J834:J897" si="174">((+D834/200)^2)*PI()</f>
        <v>9.5033177771091243E-3</v>
      </c>
      <c r="K834" s="34">
        <f t="shared" si="171"/>
        <v>0.61734692678234127</v>
      </c>
      <c r="L834" s="69">
        <f t="shared" si="167"/>
        <v>44.010452599516775</v>
      </c>
      <c r="M834" s="69">
        <f t="shared" si="173"/>
        <v>2.8589718134077295</v>
      </c>
      <c r="N834" s="69">
        <f t="shared" ref="N834:N897" si="175">1.28*(D834^1.17)</f>
        <v>21.166030191925412</v>
      </c>
      <c r="O834" s="69">
        <f t="shared" si="168"/>
        <v>1.3749707205037054</v>
      </c>
      <c r="P834" s="69">
        <f t="shared" si="163"/>
        <v>4.2339425339114349</v>
      </c>
      <c r="Q834" s="6">
        <f t="shared" si="164"/>
        <v>1.3723064704357102</v>
      </c>
      <c r="R834" s="6">
        <f t="shared" si="165"/>
        <v>0.53623858099644517</v>
      </c>
      <c r="S834" s="6">
        <f t="shared" si="166"/>
        <v>1.9085450514321554</v>
      </c>
    </row>
    <row r="835" spans="1:19" x14ac:dyDescent="0.25">
      <c r="A835" s="64">
        <v>41294</v>
      </c>
      <c r="B835" s="14" t="s">
        <v>592</v>
      </c>
      <c r="C835" s="4">
        <v>1</v>
      </c>
      <c r="D835" s="180">
        <v>4.5</v>
      </c>
      <c r="F835" s="180">
        <v>107</v>
      </c>
      <c r="G835" s="4">
        <f t="shared" si="170"/>
        <v>64.961200000000005</v>
      </c>
      <c r="H835" s="6">
        <f t="shared" si="169"/>
        <v>3.5968094290949542</v>
      </c>
      <c r="I835" s="21">
        <f t="shared" si="172"/>
        <v>233.65305668532315</v>
      </c>
      <c r="J835" s="34">
        <f t="shared" si="174"/>
        <v>1.5904312808798326E-3</v>
      </c>
      <c r="K835" s="34">
        <f t="shared" si="171"/>
        <v>0.10331632452349099</v>
      </c>
      <c r="L835" s="69">
        <f t="shared" si="167"/>
        <v>5.6380590590289899</v>
      </c>
      <c r="M835" s="69">
        <f t="shared" si="173"/>
        <v>0.36625508214539404</v>
      </c>
      <c r="N835" s="69">
        <f t="shared" si="175"/>
        <v>7.4382130025037601</v>
      </c>
      <c r="O835" s="69">
        <f t="shared" si="168"/>
        <v>0.4831952424982473</v>
      </c>
      <c r="P835" s="69">
        <f t="shared" ref="P835:P898" si="176">+M835+O835</f>
        <v>0.84945032464364134</v>
      </c>
      <c r="Q835" s="6">
        <f t="shared" ref="Q835:Q898" si="177">M835*0.48</f>
        <v>0.17580243942978913</v>
      </c>
      <c r="R835" s="6">
        <f t="shared" ref="R835:R898" si="178">O835*0.39</f>
        <v>0.18844614457431647</v>
      </c>
      <c r="S835" s="6">
        <f t="shared" ref="S835:S898" si="179">Q835+R835</f>
        <v>0.36424858400410559</v>
      </c>
    </row>
    <row r="836" spans="1:19" x14ac:dyDescent="0.25">
      <c r="A836" s="64">
        <v>41294</v>
      </c>
      <c r="B836" s="14" t="s">
        <v>592</v>
      </c>
      <c r="C836" s="4">
        <v>1</v>
      </c>
      <c r="D836" s="180">
        <v>5.2</v>
      </c>
      <c r="F836" s="180">
        <v>110</v>
      </c>
      <c r="G836" s="4">
        <f t="shared" si="170"/>
        <v>64.961200000000005</v>
      </c>
      <c r="H836" s="6">
        <f t="shared" si="169"/>
        <v>3.8013271108436504</v>
      </c>
      <c r="I836" s="21">
        <f t="shared" si="172"/>
        <v>246.93877071293656</v>
      </c>
      <c r="J836" s="34">
        <f t="shared" si="174"/>
        <v>2.1237166338267006E-3</v>
      </c>
      <c r="K836" s="34">
        <f t="shared" si="171"/>
        <v>0.13795918099334309</v>
      </c>
      <c r="L836" s="69">
        <f t="shared" si="167"/>
        <v>7.8611437635641082</v>
      </c>
      <c r="M836" s="69">
        <f t="shared" si="173"/>
        <v>0.51066933225364075</v>
      </c>
      <c r="N836" s="69">
        <f t="shared" si="175"/>
        <v>8.8091474968502013</v>
      </c>
      <c r="O836" s="69">
        <f t="shared" si="168"/>
        <v>0.57225279237238535</v>
      </c>
      <c r="P836" s="69">
        <f t="shared" si="176"/>
        <v>1.0829221246260261</v>
      </c>
      <c r="Q836" s="6">
        <f t="shared" si="177"/>
        <v>0.24512127948174756</v>
      </c>
      <c r="R836" s="6">
        <f t="shared" si="178"/>
        <v>0.2231785890252303</v>
      </c>
      <c r="S836" s="6">
        <f t="shared" si="179"/>
        <v>0.46829986850697786</v>
      </c>
    </row>
    <row r="837" spans="1:19" x14ac:dyDescent="0.25">
      <c r="A837" s="64">
        <v>41294</v>
      </c>
      <c r="B837" s="14" t="s">
        <v>592</v>
      </c>
      <c r="C837" s="4">
        <v>1</v>
      </c>
      <c r="D837" s="180">
        <v>15</v>
      </c>
      <c r="F837" s="180">
        <v>195</v>
      </c>
      <c r="G837" s="4">
        <f t="shared" si="170"/>
        <v>64.961200000000005</v>
      </c>
      <c r="H837" s="6">
        <f t="shared" si="169"/>
        <v>11.945906065275187</v>
      </c>
      <c r="I837" s="21">
        <f t="shared" si="172"/>
        <v>776.02039308755457</v>
      </c>
      <c r="J837" s="34">
        <f t="shared" si="174"/>
        <v>1.7671458676442587E-2</v>
      </c>
      <c r="K837" s="34">
        <f t="shared" si="171"/>
        <v>1.1479591613721223</v>
      </c>
      <c r="L837" s="69">
        <f t="shared" si="167"/>
        <v>89.789976153871919</v>
      </c>
      <c r="M837" s="69">
        <f t="shared" si="173"/>
        <v>5.8328645989269052</v>
      </c>
      <c r="N837" s="69">
        <f t="shared" si="175"/>
        <v>30.425431257579703</v>
      </c>
      <c r="O837" s="69">
        <f t="shared" si="168"/>
        <v>1.9764725250098869</v>
      </c>
      <c r="P837" s="69">
        <f t="shared" si="176"/>
        <v>7.8093371239367926</v>
      </c>
      <c r="Q837" s="6">
        <f t="shared" si="177"/>
        <v>2.7997750074849144</v>
      </c>
      <c r="R837" s="6">
        <f t="shared" si="178"/>
        <v>0.77082428475385589</v>
      </c>
      <c r="S837" s="6">
        <f t="shared" si="179"/>
        <v>3.5705992922387702</v>
      </c>
    </row>
    <row r="838" spans="1:19" x14ac:dyDescent="0.25">
      <c r="A838" s="64">
        <v>41294</v>
      </c>
      <c r="B838" s="14" t="s">
        <v>592</v>
      </c>
      <c r="C838" s="4">
        <v>1</v>
      </c>
      <c r="D838" s="180">
        <v>14.4</v>
      </c>
      <c r="F838" s="180">
        <v>372</v>
      </c>
      <c r="G838" s="4">
        <f t="shared" si="170"/>
        <v>64.961200000000005</v>
      </c>
      <c r="H838" s="6">
        <f t="shared" si="169"/>
        <v>43.474615777437002</v>
      </c>
      <c r="I838" s="21">
        <f t="shared" si="172"/>
        <v>2824.1632104412406</v>
      </c>
      <c r="J838" s="34">
        <f t="shared" si="174"/>
        <v>1.628601631620949E-2</v>
      </c>
      <c r="K838" s="34">
        <f t="shared" si="171"/>
        <v>1.0579591631205481</v>
      </c>
      <c r="L838" s="69">
        <f t="shared" si="167"/>
        <v>81.746547752131747</v>
      </c>
      <c r="M838" s="69">
        <f t="shared" si="173"/>
        <v>5.3103538378357822</v>
      </c>
      <c r="N838" s="69">
        <f t="shared" si="175"/>
        <v>29.006416949579958</v>
      </c>
      <c r="O838" s="69">
        <f t="shared" si="168"/>
        <v>1.8842916527450537</v>
      </c>
      <c r="P838" s="69">
        <f t="shared" si="176"/>
        <v>7.1946454905808359</v>
      </c>
      <c r="Q838" s="6">
        <f t="shared" si="177"/>
        <v>2.5489698421611755</v>
      </c>
      <c r="R838" s="6">
        <f t="shared" si="178"/>
        <v>0.73487374457057097</v>
      </c>
      <c r="S838" s="6">
        <f t="shared" si="179"/>
        <v>3.2838435867317464</v>
      </c>
    </row>
    <row r="839" spans="1:19" x14ac:dyDescent="0.25">
      <c r="A839" s="64">
        <v>41294</v>
      </c>
      <c r="B839" s="14" t="s">
        <v>592</v>
      </c>
      <c r="C839" s="4">
        <v>1</v>
      </c>
      <c r="D839" s="180">
        <v>8.8000000000000007</v>
      </c>
      <c r="F839" s="180">
        <v>100</v>
      </c>
      <c r="G839" s="4">
        <f t="shared" si="170"/>
        <v>64.961200000000005</v>
      </c>
      <c r="H839" s="6">
        <f t="shared" si="169"/>
        <v>3.1415926535897931</v>
      </c>
      <c r="I839" s="21">
        <f t="shared" si="172"/>
        <v>204.08162868837729</v>
      </c>
      <c r="J839" s="34">
        <f t="shared" si="174"/>
        <v>6.0821233773498407E-3</v>
      </c>
      <c r="K839" s="34">
        <f t="shared" si="171"/>
        <v>0.39510203314069853</v>
      </c>
      <c r="L839" s="69">
        <f t="shared" ref="L839:L902" si="180">0.17758*(D839^2.299)</f>
        <v>26.348731681885365</v>
      </c>
      <c r="M839" s="69">
        <f t="shared" si="173"/>
        <v>1.7116452285332917</v>
      </c>
      <c r="N839" s="69">
        <f t="shared" si="175"/>
        <v>16.302518287873927</v>
      </c>
      <c r="O839" s="69">
        <f t="shared" si="168"/>
        <v>1.0590311510022359</v>
      </c>
      <c r="P839" s="69">
        <f t="shared" si="176"/>
        <v>2.7706763795355274</v>
      </c>
      <c r="Q839" s="6">
        <f t="shared" si="177"/>
        <v>0.82158970969598</v>
      </c>
      <c r="R839" s="6">
        <f t="shared" si="178"/>
        <v>0.41302214889087202</v>
      </c>
      <c r="S839" s="6">
        <f t="shared" si="179"/>
        <v>1.234611858586852</v>
      </c>
    </row>
    <row r="840" spans="1:19" x14ac:dyDescent="0.25">
      <c r="A840" s="64">
        <v>41294</v>
      </c>
      <c r="B840" s="14" t="s">
        <v>592</v>
      </c>
      <c r="C840" s="4">
        <v>1</v>
      </c>
      <c r="D840" s="180">
        <v>4.8</v>
      </c>
      <c r="F840" s="180">
        <v>138</v>
      </c>
      <c r="G840" s="4">
        <f t="shared" si="170"/>
        <v>64.961200000000005</v>
      </c>
      <c r="H840" s="6">
        <f t="shared" si="169"/>
        <v>5.9828490494964006</v>
      </c>
      <c r="I840" s="21">
        <f t="shared" si="172"/>
        <v>388.65305367414561</v>
      </c>
      <c r="J840" s="34">
        <f t="shared" si="174"/>
        <v>1.8095573684677208E-3</v>
      </c>
      <c r="K840" s="34">
        <f t="shared" si="171"/>
        <v>0.11755101812450532</v>
      </c>
      <c r="L840" s="69">
        <f t="shared" si="180"/>
        <v>6.5398480281028419</v>
      </c>
      <c r="M840" s="69">
        <f t="shared" si="173"/>
        <v>0.42483637572319438</v>
      </c>
      <c r="N840" s="69">
        <f t="shared" si="175"/>
        <v>8.0216224497877064</v>
      </c>
      <c r="O840" s="69">
        <f t="shared" si="168"/>
        <v>0.52109422028514918</v>
      </c>
      <c r="P840" s="69">
        <f t="shared" si="176"/>
        <v>0.9459305960083435</v>
      </c>
      <c r="Q840" s="6">
        <f t="shared" si="177"/>
        <v>0.20392146034713329</v>
      </c>
      <c r="R840" s="6">
        <f t="shared" si="178"/>
        <v>0.20322674591120818</v>
      </c>
      <c r="S840" s="6">
        <f t="shared" si="179"/>
        <v>0.40714820625834147</v>
      </c>
    </row>
    <row r="841" spans="1:19" x14ac:dyDescent="0.25">
      <c r="A841" s="64">
        <v>41294</v>
      </c>
      <c r="B841" s="14" t="s">
        <v>592</v>
      </c>
      <c r="C841" s="4">
        <v>1</v>
      </c>
      <c r="D841" s="180">
        <v>40.1</v>
      </c>
      <c r="F841" s="180">
        <v>199</v>
      </c>
      <c r="G841" s="4">
        <f t="shared" si="170"/>
        <v>64.961200000000005</v>
      </c>
      <c r="H841" s="6">
        <f t="shared" si="169"/>
        <v>12.441021067480941</v>
      </c>
      <c r="I841" s="21">
        <f t="shared" si="172"/>
        <v>808.18365776884298</v>
      </c>
      <c r="J841" s="34">
        <f t="shared" si="174"/>
        <v>0.12629281007247309</v>
      </c>
      <c r="K841" s="34">
        <f t="shared" si="171"/>
        <v>8.2041324936799391</v>
      </c>
      <c r="L841" s="69">
        <f t="shared" si="180"/>
        <v>861.03928038654487</v>
      </c>
      <c r="M841" s="69">
        <f t="shared" si="173"/>
        <v>55.934144901046423</v>
      </c>
      <c r="N841" s="69">
        <f t="shared" si="175"/>
        <v>96.136628103548745</v>
      </c>
      <c r="O841" s="69">
        <f t="shared" si="168"/>
        <v>6.2451507255602507</v>
      </c>
      <c r="P841" s="69">
        <f t="shared" si="176"/>
        <v>62.179295626606674</v>
      </c>
      <c r="Q841" s="6">
        <f t="shared" si="177"/>
        <v>26.848389552502283</v>
      </c>
      <c r="R841" s="6">
        <f t="shared" si="178"/>
        <v>2.4356087829684978</v>
      </c>
      <c r="S841" s="6">
        <f t="shared" si="179"/>
        <v>29.28399833547078</v>
      </c>
    </row>
    <row r="842" spans="1:19" x14ac:dyDescent="0.25">
      <c r="A842" s="64">
        <v>41294</v>
      </c>
      <c r="B842" s="14" t="s">
        <v>592</v>
      </c>
      <c r="C842" s="4">
        <v>1</v>
      </c>
      <c r="D842" s="180">
        <v>5.4</v>
      </c>
      <c r="F842" s="180">
        <v>234</v>
      </c>
      <c r="G842" s="4">
        <f t="shared" si="170"/>
        <v>64.961200000000005</v>
      </c>
      <c r="H842" s="6">
        <f t="shared" si="169"/>
        <v>17.202104733996268</v>
      </c>
      <c r="I842" s="21">
        <f t="shared" si="172"/>
        <v>1117.4693660460784</v>
      </c>
      <c r="J842" s="34">
        <f t="shared" si="174"/>
        <v>2.2902210444669595E-3</v>
      </c>
      <c r="K842" s="34">
        <f t="shared" si="171"/>
        <v>0.14877550731382705</v>
      </c>
      <c r="L842" s="69">
        <f t="shared" si="180"/>
        <v>8.5736806990755614</v>
      </c>
      <c r="M842" s="69">
        <f t="shared" si="173"/>
        <v>0.55695658662878733</v>
      </c>
      <c r="N842" s="69">
        <f t="shared" si="175"/>
        <v>9.2068415424761678</v>
      </c>
      <c r="O842" s="69">
        <f t="shared" ref="O842:O905" si="181">IF(D842&lt;3,795.7747*N842*0.001,64.9612*N842*0.001)</f>
        <v>0.59808747480910296</v>
      </c>
      <c r="P842" s="69">
        <f t="shared" si="176"/>
        <v>1.1550440614378903</v>
      </c>
      <c r="Q842" s="6">
        <f t="shared" si="177"/>
        <v>0.26733916158181792</v>
      </c>
      <c r="R842" s="6">
        <f t="shared" si="178"/>
        <v>0.23325411517555017</v>
      </c>
      <c r="S842" s="6">
        <f t="shared" si="179"/>
        <v>0.50059327675736809</v>
      </c>
    </row>
    <row r="843" spans="1:19" x14ac:dyDescent="0.25">
      <c r="A843" s="64">
        <v>41294</v>
      </c>
      <c r="B843" s="14" t="s">
        <v>592</v>
      </c>
      <c r="C843" s="4">
        <v>1</v>
      </c>
      <c r="D843" s="180">
        <v>10</v>
      </c>
      <c r="F843" s="180">
        <v>156</v>
      </c>
      <c r="G843" s="4">
        <f t="shared" si="170"/>
        <v>64.961200000000005</v>
      </c>
      <c r="H843" s="6">
        <f t="shared" si="169"/>
        <v>7.6453798817761216</v>
      </c>
      <c r="I843" s="21">
        <f t="shared" si="172"/>
        <v>496.65305157603501</v>
      </c>
      <c r="J843" s="34">
        <f t="shared" si="174"/>
        <v>7.8539816339744835E-3</v>
      </c>
      <c r="K843" s="34">
        <f t="shared" si="171"/>
        <v>0.51020407172094329</v>
      </c>
      <c r="L843" s="69">
        <f t="shared" si="180"/>
        <v>35.35037715373447</v>
      </c>
      <c r="M843" s="69">
        <f t="shared" si="173"/>
        <v>2.296402920359176</v>
      </c>
      <c r="N843" s="69">
        <f t="shared" si="175"/>
        <v>18.932587368553055</v>
      </c>
      <c r="O843" s="69">
        <f t="shared" si="181"/>
        <v>1.2298835945660487</v>
      </c>
      <c r="P843" s="69">
        <f t="shared" si="176"/>
        <v>3.5262865149252249</v>
      </c>
      <c r="Q843" s="6">
        <f t="shared" si="177"/>
        <v>1.1022734017724045</v>
      </c>
      <c r="R843" s="6">
        <f t="shared" si="178"/>
        <v>0.47965460188075898</v>
      </c>
      <c r="S843" s="6">
        <f t="shared" si="179"/>
        <v>1.5819280036531636</v>
      </c>
    </row>
    <row r="844" spans="1:19" x14ac:dyDescent="0.25">
      <c r="A844" s="64">
        <v>41294</v>
      </c>
      <c r="B844" s="14" t="s">
        <v>592</v>
      </c>
      <c r="C844" s="4">
        <v>1</v>
      </c>
      <c r="D844" s="180">
        <v>12.1</v>
      </c>
      <c r="F844" s="180">
        <v>138</v>
      </c>
      <c r="G844" s="4">
        <f t="shared" si="170"/>
        <v>64.961200000000005</v>
      </c>
      <c r="H844" s="6">
        <f t="shared" si="169"/>
        <v>5.9828490494964006</v>
      </c>
      <c r="I844" s="21">
        <f t="shared" si="172"/>
        <v>388.65305367414561</v>
      </c>
      <c r="J844" s="34">
        <f t="shared" si="174"/>
        <v>1.149901451030204E-2</v>
      </c>
      <c r="K844" s="34">
        <f t="shared" si="171"/>
        <v>0.74698978140663297</v>
      </c>
      <c r="L844" s="69">
        <f t="shared" si="180"/>
        <v>54.792058641719279</v>
      </c>
      <c r="M844" s="69">
        <f t="shared" si="173"/>
        <v>3.5593578798364547</v>
      </c>
      <c r="N844" s="69">
        <f t="shared" si="175"/>
        <v>23.662948194266647</v>
      </c>
      <c r="O844" s="69">
        <f t="shared" si="181"/>
        <v>1.5371735102373947</v>
      </c>
      <c r="P844" s="69">
        <f t="shared" si="176"/>
        <v>5.0965313900738494</v>
      </c>
      <c r="Q844" s="6">
        <f t="shared" si="177"/>
        <v>1.7084917823214982</v>
      </c>
      <c r="R844" s="6">
        <f t="shared" si="178"/>
        <v>0.59949766899258394</v>
      </c>
      <c r="S844" s="6">
        <f t="shared" si="179"/>
        <v>2.3079894513140822</v>
      </c>
    </row>
    <row r="845" spans="1:19" x14ac:dyDescent="0.25">
      <c r="A845" s="64">
        <v>41294</v>
      </c>
      <c r="B845" s="14" t="s">
        <v>592</v>
      </c>
      <c r="C845" s="4">
        <v>1</v>
      </c>
      <c r="D845" s="180">
        <v>10.8</v>
      </c>
      <c r="F845" s="180">
        <v>260</v>
      </c>
      <c r="G845" s="4">
        <f t="shared" si="170"/>
        <v>64.961200000000005</v>
      </c>
      <c r="H845" s="6">
        <f t="shared" si="169"/>
        <v>21.237166338267002</v>
      </c>
      <c r="I845" s="21">
        <f t="shared" si="172"/>
        <v>1379.5918099334306</v>
      </c>
      <c r="J845" s="34">
        <f t="shared" si="174"/>
        <v>9.1608841778678379E-3</v>
      </c>
      <c r="K845" s="34">
        <f t="shared" si="171"/>
        <v>0.5951020292553082</v>
      </c>
      <c r="L845" s="69">
        <f t="shared" si="180"/>
        <v>42.192500626930411</v>
      </c>
      <c r="M845" s="69">
        <f t="shared" si="173"/>
        <v>2.7408754717261523</v>
      </c>
      <c r="N845" s="69">
        <f t="shared" si="175"/>
        <v>20.716470389096425</v>
      </c>
      <c r="O845" s="69">
        <f t="shared" si="181"/>
        <v>1.3457667762401708</v>
      </c>
      <c r="P845" s="69">
        <f t="shared" si="176"/>
        <v>4.0866422479663234</v>
      </c>
      <c r="Q845" s="6">
        <f t="shared" si="177"/>
        <v>1.315620226428553</v>
      </c>
      <c r="R845" s="6">
        <f t="shared" si="178"/>
        <v>0.52484904273366662</v>
      </c>
      <c r="S845" s="6">
        <f t="shared" si="179"/>
        <v>1.8404692691622198</v>
      </c>
    </row>
    <row r="846" spans="1:19" x14ac:dyDescent="0.25">
      <c r="A846" s="64">
        <v>41294</v>
      </c>
      <c r="B846" s="14" t="s">
        <v>592</v>
      </c>
      <c r="C846" s="4">
        <v>1</v>
      </c>
      <c r="D846" s="180">
        <v>8.1999999999999993</v>
      </c>
      <c r="F846" s="180">
        <v>155</v>
      </c>
      <c r="G846" s="4">
        <f t="shared" si="170"/>
        <v>64.961200000000005</v>
      </c>
      <c r="H846" s="6">
        <f t="shared" si="169"/>
        <v>7.5476763502494792</v>
      </c>
      <c r="I846" s="21">
        <f t="shared" si="172"/>
        <v>490.3061129238265</v>
      </c>
      <c r="J846" s="34">
        <f t="shared" si="174"/>
        <v>5.2810172506844409E-3</v>
      </c>
      <c r="K846" s="34">
        <f t="shared" si="171"/>
        <v>0.34306121782516213</v>
      </c>
      <c r="L846" s="69">
        <f t="shared" si="180"/>
        <v>22.400210436181411</v>
      </c>
      <c r="M846" s="69">
        <f t="shared" si="173"/>
        <v>1.4551445501868681</v>
      </c>
      <c r="N846" s="69">
        <f t="shared" si="175"/>
        <v>15.009705698547517</v>
      </c>
      <c r="O846" s="69">
        <f t="shared" si="181"/>
        <v>0.97504849382448511</v>
      </c>
      <c r="P846" s="69">
        <f t="shared" si="176"/>
        <v>2.4301930440113533</v>
      </c>
      <c r="Q846" s="6">
        <f t="shared" si="177"/>
        <v>0.69846938408969661</v>
      </c>
      <c r="R846" s="6">
        <f t="shared" si="178"/>
        <v>0.38026891259154921</v>
      </c>
      <c r="S846" s="6">
        <f t="shared" si="179"/>
        <v>1.0787382966812458</v>
      </c>
    </row>
    <row r="847" spans="1:19" x14ac:dyDescent="0.25">
      <c r="A847" s="64">
        <v>41294</v>
      </c>
      <c r="B847" s="14" t="s">
        <v>592</v>
      </c>
      <c r="C847" s="4">
        <v>1</v>
      </c>
      <c r="D847" s="180">
        <v>4.0999999999999996</v>
      </c>
      <c r="F847" s="180">
        <v>40</v>
      </c>
      <c r="G847" s="4">
        <f t="shared" si="170"/>
        <v>64.961200000000005</v>
      </c>
      <c r="H847" s="6">
        <f t="shared" si="169"/>
        <v>0.50265482457436694</v>
      </c>
      <c r="I847" s="21">
        <f t="shared" si="172"/>
        <v>32.65306059014037</v>
      </c>
      <c r="J847" s="34">
        <f t="shared" si="174"/>
        <v>1.3202543126711102E-3</v>
      </c>
      <c r="K847" s="34">
        <f t="shared" si="171"/>
        <v>8.5765304456290534E-2</v>
      </c>
      <c r="L847" s="69">
        <f t="shared" si="180"/>
        <v>4.5518101325650582</v>
      </c>
      <c r="M847" s="69">
        <f t="shared" si="173"/>
        <v>0.29569104838358529</v>
      </c>
      <c r="N847" s="69">
        <f t="shared" si="175"/>
        <v>6.670633528309061</v>
      </c>
      <c r="O847" s="69">
        <f t="shared" si="181"/>
        <v>0.43333235875919057</v>
      </c>
      <c r="P847" s="69">
        <f t="shared" si="176"/>
        <v>0.72902340714277591</v>
      </c>
      <c r="Q847" s="6">
        <f t="shared" si="177"/>
        <v>0.14193170322412094</v>
      </c>
      <c r="R847" s="6">
        <f t="shared" si="178"/>
        <v>0.16899961991608434</v>
      </c>
      <c r="S847" s="6">
        <f t="shared" si="179"/>
        <v>0.31093132314020527</v>
      </c>
    </row>
    <row r="848" spans="1:19" x14ac:dyDescent="0.25">
      <c r="A848" s="64">
        <v>41294</v>
      </c>
      <c r="B848" s="14" t="s">
        <v>592</v>
      </c>
      <c r="C848" s="4">
        <v>1</v>
      </c>
      <c r="D848" s="180">
        <v>4.9000000000000004</v>
      </c>
      <c r="F848" s="180">
        <v>123</v>
      </c>
      <c r="G848" s="4">
        <f t="shared" si="170"/>
        <v>64.961200000000005</v>
      </c>
      <c r="H848" s="6">
        <f t="shared" si="169"/>
        <v>4.7529155256159976</v>
      </c>
      <c r="I848" s="21">
        <f t="shared" si="172"/>
        <v>308.75509604264596</v>
      </c>
      <c r="J848" s="34">
        <f t="shared" si="174"/>
        <v>1.8857409903172736E-3</v>
      </c>
      <c r="K848" s="34">
        <f t="shared" si="171"/>
        <v>0.12249999762019849</v>
      </c>
      <c r="L848" s="69">
        <f t="shared" si="180"/>
        <v>6.8573266813152358</v>
      </c>
      <c r="M848" s="69">
        <f t="shared" si="173"/>
        <v>0.44546017001025534</v>
      </c>
      <c r="N848" s="69">
        <f t="shared" si="175"/>
        <v>8.2174937658920371</v>
      </c>
      <c r="O848" s="69">
        <f t="shared" si="181"/>
        <v>0.53381825602486588</v>
      </c>
      <c r="P848" s="69">
        <f t="shared" si="176"/>
        <v>0.97927842603512127</v>
      </c>
      <c r="Q848" s="6">
        <f t="shared" si="177"/>
        <v>0.21382088160492255</v>
      </c>
      <c r="R848" s="6">
        <f t="shared" si="178"/>
        <v>0.20818911984969771</v>
      </c>
      <c r="S848" s="6">
        <f t="shared" si="179"/>
        <v>0.42201000145462025</v>
      </c>
    </row>
    <row r="849" spans="1:19" x14ac:dyDescent="0.25">
      <c r="A849" s="64">
        <v>41294</v>
      </c>
      <c r="B849" s="14" t="s">
        <v>592</v>
      </c>
      <c r="C849" s="4">
        <v>1</v>
      </c>
      <c r="D849" s="180">
        <v>9.6</v>
      </c>
      <c r="F849" s="180">
        <v>244</v>
      </c>
      <c r="G849" s="4">
        <f t="shared" si="170"/>
        <v>64.961200000000005</v>
      </c>
      <c r="H849" s="6">
        <f t="shared" ref="H849:H868" si="182">((+F849/100)^2)*PI()</f>
        <v>18.703786022412192</v>
      </c>
      <c r="I849" s="21">
        <f t="shared" si="172"/>
        <v>1215.0203845591229</v>
      </c>
      <c r="J849" s="34">
        <f t="shared" si="174"/>
        <v>7.2382294738708832E-3</v>
      </c>
      <c r="K849" s="34">
        <f t="shared" si="171"/>
        <v>0.47020407249802126</v>
      </c>
      <c r="L849" s="69">
        <f t="shared" si="180"/>
        <v>32.18367369985107</v>
      </c>
      <c r="M849" s="69">
        <f t="shared" si="173"/>
        <v>2.0906900639507655</v>
      </c>
      <c r="N849" s="69">
        <f t="shared" si="175"/>
        <v>18.049588796207782</v>
      </c>
      <c r="O849" s="69">
        <f t="shared" si="181"/>
        <v>1.1725229477082131</v>
      </c>
      <c r="P849" s="69">
        <f t="shared" si="176"/>
        <v>3.2632130116589786</v>
      </c>
      <c r="Q849" s="6">
        <f t="shared" si="177"/>
        <v>1.0035312306963675</v>
      </c>
      <c r="R849" s="6">
        <f t="shared" si="178"/>
        <v>0.45728394960620311</v>
      </c>
      <c r="S849" s="6">
        <f t="shared" si="179"/>
        <v>1.4608151803025706</v>
      </c>
    </row>
    <row r="850" spans="1:19" x14ac:dyDescent="0.25">
      <c r="A850" s="64">
        <v>41294</v>
      </c>
      <c r="B850" s="14" t="s">
        <v>592</v>
      </c>
      <c r="C850" s="4">
        <v>2</v>
      </c>
      <c r="D850" s="180">
        <v>25.5</v>
      </c>
      <c r="F850" s="180">
        <v>328</v>
      </c>
      <c r="G850" s="4">
        <f t="shared" si="170"/>
        <v>64.961200000000005</v>
      </c>
      <c r="H850" s="6">
        <f t="shared" si="182"/>
        <v>33.798510404380423</v>
      </c>
      <c r="I850" s="21">
        <f t="shared" si="172"/>
        <v>2195.5917940810377</v>
      </c>
      <c r="J850" s="34">
        <f t="shared" si="174"/>
        <v>5.1070515574919075E-2</v>
      </c>
      <c r="K850" s="34">
        <f t="shared" si="171"/>
        <v>3.3176019763654332</v>
      </c>
      <c r="L850" s="69">
        <f t="shared" si="180"/>
        <v>304.10945749425633</v>
      </c>
      <c r="M850" s="69">
        <f t="shared" si="173"/>
        <v>19.755315290175886</v>
      </c>
      <c r="N850" s="69">
        <f t="shared" si="175"/>
        <v>56.605936618632825</v>
      </c>
      <c r="O850" s="69">
        <f t="shared" si="181"/>
        <v>3.6771895698703312</v>
      </c>
      <c r="P850" s="69">
        <f t="shared" si="176"/>
        <v>23.432504860046219</v>
      </c>
      <c r="Q850" s="6">
        <f t="shared" si="177"/>
        <v>9.4825513392844254</v>
      </c>
      <c r="R850" s="6">
        <f t="shared" si="178"/>
        <v>1.4341039322494291</v>
      </c>
      <c r="S850" s="6">
        <f t="shared" si="179"/>
        <v>10.916655271533855</v>
      </c>
    </row>
    <row r="851" spans="1:19" x14ac:dyDescent="0.25">
      <c r="A851" s="64">
        <v>41294</v>
      </c>
      <c r="B851" s="14" t="s">
        <v>592</v>
      </c>
      <c r="C851" s="4">
        <v>2</v>
      </c>
      <c r="D851" s="180">
        <v>5</v>
      </c>
      <c r="F851" s="180">
        <v>85</v>
      </c>
      <c r="G851" s="4">
        <f t="shared" ref="G851:G914" si="183">IF(D851&lt;3,795.7747,64.9612)</f>
        <v>64.961200000000005</v>
      </c>
      <c r="H851" s="6">
        <f t="shared" si="182"/>
        <v>2.2698006922186251</v>
      </c>
      <c r="I851" s="21">
        <f t="shared" si="172"/>
        <v>147.44897672735257</v>
      </c>
      <c r="J851" s="34">
        <f t="shared" si="174"/>
        <v>1.9634954084936209E-3</v>
      </c>
      <c r="K851" s="34">
        <f t="shared" ref="K851:K914" si="184">IF(D851&lt;3,795.7747*J851,64.9612*J851)</f>
        <v>0.12755101793023582</v>
      </c>
      <c r="L851" s="69">
        <f t="shared" si="180"/>
        <v>7.1833345216463531</v>
      </c>
      <c r="M851" s="69">
        <f t="shared" si="173"/>
        <v>0.46663803052757313</v>
      </c>
      <c r="N851" s="69">
        <f t="shared" si="175"/>
        <v>8.4140458590425169</v>
      </c>
      <c r="O851" s="69">
        <f t="shared" si="181"/>
        <v>0.54658651585843276</v>
      </c>
      <c r="P851" s="69">
        <f t="shared" si="176"/>
        <v>1.0132245463860059</v>
      </c>
      <c r="Q851" s="6">
        <f t="shared" si="177"/>
        <v>0.2239862546532351</v>
      </c>
      <c r="R851" s="6">
        <f t="shared" si="178"/>
        <v>0.21316874118478879</v>
      </c>
      <c r="S851" s="6">
        <f t="shared" si="179"/>
        <v>0.43715499583802386</v>
      </c>
    </row>
    <row r="852" spans="1:19" x14ac:dyDescent="0.25">
      <c r="A852" s="64">
        <v>41294</v>
      </c>
      <c r="B852" s="14" t="s">
        <v>592</v>
      </c>
      <c r="C852" s="4">
        <v>2</v>
      </c>
      <c r="D852" s="180">
        <v>5</v>
      </c>
      <c r="F852" s="180">
        <v>131</v>
      </c>
      <c r="G852" s="4">
        <f t="shared" si="183"/>
        <v>64.961200000000005</v>
      </c>
      <c r="H852" s="6">
        <f t="shared" si="182"/>
        <v>5.3912871528254449</v>
      </c>
      <c r="I852" s="21">
        <f t="shared" si="172"/>
        <v>350.22448299212431</v>
      </c>
      <c r="J852" s="34">
        <f t="shared" si="174"/>
        <v>1.9634954084936209E-3</v>
      </c>
      <c r="K852" s="34">
        <f t="shared" si="184"/>
        <v>0.12755101793023582</v>
      </c>
      <c r="L852" s="69">
        <f t="shared" si="180"/>
        <v>7.1833345216463531</v>
      </c>
      <c r="M852" s="69">
        <f t="shared" si="173"/>
        <v>0.46663803052757313</v>
      </c>
      <c r="N852" s="69">
        <f t="shared" si="175"/>
        <v>8.4140458590425169</v>
      </c>
      <c r="O852" s="69">
        <f t="shared" si="181"/>
        <v>0.54658651585843276</v>
      </c>
      <c r="P852" s="69">
        <f t="shared" si="176"/>
        <v>1.0132245463860059</v>
      </c>
      <c r="Q852" s="6">
        <f t="shared" si="177"/>
        <v>0.2239862546532351</v>
      </c>
      <c r="R852" s="6">
        <f t="shared" si="178"/>
        <v>0.21316874118478879</v>
      </c>
      <c r="S852" s="6">
        <f t="shared" si="179"/>
        <v>0.43715499583802386</v>
      </c>
    </row>
    <row r="853" spans="1:19" x14ac:dyDescent="0.25">
      <c r="A853" s="64">
        <v>41294</v>
      </c>
      <c r="B853" s="14" t="s">
        <v>592</v>
      </c>
      <c r="C853" s="4">
        <v>2</v>
      </c>
      <c r="D853" s="180">
        <v>21</v>
      </c>
      <c r="F853" s="180">
        <v>257</v>
      </c>
      <c r="G853" s="4">
        <f t="shared" si="183"/>
        <v>64.961200000000005</v>
      </c>
      <c r="H853" s="6">
        <f t="shared" si="182"/>
        <v>20.74990531769522</v>
      </c>
      <c r="I853" s="21">
        <f t="shared" si="172"/>
        <v>1347.9387493238628</v>
      </c>
      <c r="J853" s="34">
        <f t="shared" si="174"/>
        <v>3.4636059005827467E-2</v>
      </c>
      <c r="K853" s="34">
        <f t="shared" si="184"/>
        <v>2.2499999562893596</v>
      </c>
      <c r="L853" s="69">
        <f t="shared" si="180"/>
        <v>194.61495503901676</v>
      </c>
      <c r="M853" s="69">
        <f t="shared" si="173"/>
        <v>12.642421017280576</v>
      </c>
      <c r="N853" s="69">
        <f t="shared" si="175"/>
        <v>45.103115776147554</v>
      </c>
      <c r="O853" s="69">
        <f t="shared" si="181"/>
        <v>2.9299525245574771</v>
      </c>
      <c r="P853" s="69">
        <f t="shared" si="176"/>
        <v>15.572373541838052</v>
      </c>
      <c r="Q853" s="6">
        <f t="shared" si="177"/>
        <v>6.068362088294676</v>
      </c>
      <c r="R853" s="6">
        <f t="shared" si="178"/>
        <v>1.142681484577416</v>
      </c>
      <c r="S853" s="6">
        <f t="shared" si="179"/>
        <v>7.2110435728720921</v>
      </c>
    </row>
    <row r="854" spans="1:19" x14ac:dyDescent="0.25">
      <c r="A854" s="64">
        <v>41294</v>
      </c>
      <c r="B854" s="14" t="s">
        <v>592</v>
      </c>
      <c r="C854" s="4">
        <v>2</v>
      </c>
      <c r="D854" s="180">
        <v>6</v>
      </c>
      <c r="F854" s="180">
        <v>244</v>
      </c>
      <c r="G854" s="4">
        <f t="shared" si="183"/>
        <v>64.961200000000005</v>
      </c>
      <c r="H854" s="6">
        <f t="shared" si="182"/>
        <v>18.703786022412192</v>
      </c>
      <c r="I854" s="21">
        <f t="shared" si="172"/>
        <v>1215.0203845591229</v>
      </c>
      <c r="J854" s="34">
        <f t="shared" si="174"/>
        <v>2.8274333882308137E-3</v>
      </c>
      <c r="K854" s="34">
        <f t="shared" si="184"/>
        <v>0.18367346581953956</v>
      </c>
      <c r="L854" s="69">
        <f t="shared" si="180"/>
        <v>10.923549380812876</v>
      </c>
      <c r="M854" s="69">
        <f t="shared" si="173"/>
        <v>0.70960687603686146</v>
      </c>
      <c r="N854" s="69">
        <f t="shared" si="175"/>
        <v>10.414704032978928</v>
      </c>
      <c r="O854" s="69">
        <f t="shared" si="181"/>
        <v>0.6765516716271508</v>
      </c>
      <c r="P854" s="69">
        <f t="shared" si="176"/>
        <v>1.3861585476640124</v>
      </c>
      <c r="Q854" s="6">
        <f t="shared" si="177"/>
        <v>0.3406113004976935</v>
      </c>
      <c r="R854" s="6">
        <f t="shared" si="178"/>
        <v>0.26385515193458881</v>
      </c>
      <c r="S854" s="6">
        <f t="shared" si="179"/>
        <v>0.60446645243228225</v>
      </c>
    </row>
    <row r="855" spans="1:19" x14ac:dyDescent="0.25">
      <c r="A855" s="64">
        <v>41294</v>
      </c>
      <c r="B855" s="14" t="s">
        <v>592</v>
      </c>
      <c r="C855" s="4">
        <v>2</v>
      </c>
      <c r="D855" s="180">
        <v>8</v>
      </c>
      <c r="F855" s="180">
        <v>115</v>
      </c>
      <c r="G855" s="4">
        <f t="shared" si="183"/>
        <v>64.961200000000005</v>
      </c>
      <c r="H855" s="6">
        <f t="shared" si="182"/>
        <v>4.1547562843725006</v>
      </c>
      <c r="I855" s="21">
        <f t="shared" si="172"/>
        <v>269.8979539403789</v>
      </c>
      <c r="J855" s="34">
        <f t="shared" si="174"/>
        <v>5.0265482457436689E-3</v>
      </c>
      <c r="K855" s="34">
        <f t="shared" si="184"/>
        <v>0.32653060590140365</v>
      </c>
      <c r="L855" s="69">
        <f t="shared" si="180"/>
        <v>21.164008717497858</v>
      </c>
      <c r="M855" s="69">
        <f t="shared" si="173"/>
        <v>1.374839403099122</v>
      </c>
      <c r="N855" s="69">
        <f t="shared" si="175"/>
        <v>14.58227400291401</v>
      </c>
      <c r="O855" s="69">
        <f t="shared" si="181"/>
        <v>0.94728201795809763</v>
      </c>
      <c r="P855" s="69">
        <f t="shared" si="176"/>
        <v>2.3221214210572194</v>
      </c>
      <c r="Q855" s="6">
        <f t="shared" si="177"/>
        <v>0.65992291348757859</v>
      </c>
      <c r="R855" s="6">
        <f t="shared" si="178"/>
        <v>0.3694399870036581</v>
      </c>
      <c r="S855" s="6">
        <f t="shared" si="179"/>
        <v>1.0293629004912366</v>
      </c>
    </row>
    <row r="856" spans="1:19" x14ac:dyDescent="0.25">
      <c r="A856" s="64">
        <v>41294</v>
      </c>
      <c r="B856" s="14" t="s">
        <v>592</v>
      </c>
      <c r="C856" s="4">
        <v>2</v>
      </c>
      <c r="D856" s="180">
        <v>4</v>
      </c>
      <c r="F856" s="180">
        <v>70</v>
      </c>
      <c r="G856" s="4">
        <f t="shared" si="183"/>
        <v>64.961200000000005</v>
      </c>
      <c r="H856" s="6">
        <f t="shared" si="182"/>
        <v>1.5393804002589984</v>
      </c>
      <c r="I856" s="21">
        <f t="shared" si="172"/>
        <v>99.99999805730485</v>
      </c>
      <c r="J856" s="34">
        <f t="shared" si="174"/>
        <v>1.2566370614359172E-3</v>
      </c>
      <c r="K856" s="34">
        <f t="shared" si="184"/>
        <v>8.1632651475350912E-2</v>
      </c>
      <c r="L856" s="69">
        <f t="shared" si="180"/>
        <v>4.3006091215286046</v>
      </c>
      <c r="M856" s="69">
        <f t="shared" si="173"/>
        <v>0.27937272926544404</v>
      </c>
      <c r="N856" s="69">
        <f t="shared" si="175"/>
        <v>6.4806737611278331</v>
      </c>
      <c r="O856" s="69">
        <f t="shared" si="181"/>
        <v>0.42099234433137744</v>
      </c>
      <c r="P856" s="69">
        <f t="shared" si="176"/>
        <v>0.70036507359682143</v>
      </c>
      <c r="Q856" s="6">
        <f t="shared" si="177"/>
        <v>0.13409891004741314</v>
      </c>
      <c r="R856" s="6">
        <f t="shared" si="178"/>
        <v>0.16418701428923721</v>
      </c>
      <c r="S856" s="6">
        <f t="shared" si="179"/>
        <v>0.29828592433665035</v>
      </c>
    </row>
    <row r="857" spans="1:19" x14ac:dyDescent="0.25">
      <c r="A857" s="64">
        <v>41294</v>
      </c>
      <c r="B857" s="14" t="s">
        <v>592</v>
      </c>
      <c r="C857" s="4">
        <v>2</v>
      </c>
      <c r="D857" s="180">
        <v>3.5</v>
      </c>
      <c r="F857" s="180">
        <v>136</v>
      </c>
      <c r="G857" s="4">
        <f t="shared" si="183"/>
        <v>64.961200000000005</v>
      </c>
      <c r="H857" s="6">
        <f t="shared" si="182"/>
        <v>5.8106897720796828</v>
      </c>
      <c r="I857" s="21">
        <f t="shared" si="172"/>
        <v>377.46938042202271</v>
      </c>
      <c r="J857" s="34">
        <f t="shared" si="174"/>
        <v>9.6211275016187424E-4</v>
      </c>
      <c r="K857" s="34">
        <f t="shared" si="184"/>
        <v>6.2499998785815553E-2</v>
      </c>
      <c r="L857" s="69">
        <f t="shared" si="180"/>
        <v>3.1637815247608514</v>
      </c>
      <c r="M857" s="69">
        <f t="shared" si="173"/>
        <v>0.20552304438629462</v>
      </c>
      <c r="N857" s="69">
        <f t="shared" si="175"/>
        <v>5.5433152983182508</v>
      </c>
      <c r="O857" s="69">
        <f t="shared" si="181"/>
        <v>0.3601004137571116</v>
      </c>
      <c r="P857" s="69">
        <f t="shared" si="176"/>
        <v>0.5656234581434062</v>
      </c>
      <c r="Q857" s="6">
        <f t="shared" si="177"/>
        <v>9.8651061305421409E-2</v>
      </c>
      <c r="R857" s="6">
        <f t="shared" si="178"/>
        <v>0.14043916136527354</v>
      </c>
      <c r="S857" s="6">
        <f t="shared" si="179"/>
        <v>0.23909022267069496</v>
      </c>
    </row>
    <row r="858" spans="1:19" x14ac:dyDescent="0.25">
      <c r="A858" s="64">
        <v>41294</v>
      </c>
      <c r="B858" s="14" t="s">
        <v>592</v>
      </c>
      <c r="C858" s="4">
        <v>2</v>
      </c>
      <c r="D858" s="180">
        <v>13.4</v>
      </c>
      <c r="F858" s="180">
        <v>259</v>
      </c>
      <c r="G858" s="4">
        <f t="shared" si="183"/>
        <v>64.961200000000005</v>
      </c>
      <c r="H858" s="6">
        <f t="shared" si="182"/>
        <v>21.074117679545687</v>
      </c>
      <c r="I858" s="21">
        <f t="shared" si="172"/>
        <v>1368.9999734045034</v>
      </c>
      <c r="J858" s="34">
        <f t="shared" si="174"/>
        <v>1.4102609421964583E-2</v>
      </c>
      <c r="K858" s="34">
        <f t="shared" si="184"/>
        <v>0.91612243118212577</v>
      </c>
      <c r="L858" s="69">
        <f t="shared" si="180"/>
        <v>69.280016603764409</v>
      </c>
      <c r="M858" s="69">
        <f t="shared" si="173"/>
        <v>4.500513014600461</v>
      </c>
      <c r="N858" s="69">
        <f t="shared" si="175"/>
        <v>26.663833192287456</v>
      </c>
      <c r="O858" s="69">
        <f t="shared" si="181"/>
        <v>1.7321146007708239</v>
      </c>
      <c r="P858" s="69">
        <f t="shared" si="176"/>
        <v>6.2326276153712854</v>
      </c>
      <c r="Q858" s="6">
        <f t="shared" si="177"/>
        <v>2.1602462470082213</v>
      </c>
      <c r="R858" s="6">
        <f t="shared" si="178"/>
        <v>0.67552469430062134</v>
      </c>
      <c r="S858" s="6">
        <f t="shared" si="179"/>
        <v>2.8357709413088426</v>
      </c>
    </row>
    <row r="859" spans="1:19" x14ac:dyDescent="0.25">
      <c r="A859" s="64">
        <v>41294</v>
      </c>
      <c r="B859" s="14" t="s">
        <v>592</v>
      </c>
      <c r="C859" s="4">
        <v>2</v>
      </c>
      <c r="D859" s="180">
        <v>6.2</v>
      </c>
      <c r="F859" s="180">
        <v>100</v>
      </c>
      <c r="G859" s="4">
        <f t="shared" si="183"/>
        <v>64.961200000000005</v>
      </c>
      <c r="H859" s="6">
        <f t="shared" si="182"/>
        <v>3.1415926535897931</v>
      </c>
      <c r="I859" s="21">
        <f t="shared" si="172"/>
        <v>204.08162868837729</v>
      </c>
      <c r="J859" s="34">
        <f t="shared" si="174"/>
        <v>3.0190705400997908E-3</v>
      </c>
      <c r="K859" s="34">
        <f t="shared" si="184"/>
        <v>0.19612244516953053</v>
      </c>
      <c r="L859" s="69">
        <f t="shared" si="180"/>
        <v>11.778840632041497</v>
      </c>
      <c r="M859" s="69">
        <f t="shared" si="173"/>
        <v>0.76516762206617417</v>
      </c>
      <c r="N859" s="69">
        <f t="shared" si="175"/>
        <v>10.8220178607594</v>
      </c>
      <c r="O859" s="69">
        <f t="shared" si="181"/>
        <v>0.70301126665636371</v>
      </c>
      <c r="P859" s="69">
        <f t="shared" si="176"/>
        <v>1.4681788887225378</v>
      </c>
      <c r="Q859" s="6">
        <f t="shared" si="177"/>
        <v>0.36728045859176361</v>
      </c>
      <c r="R859" s="6">
        <f t="shared" si="178"/>
        <v>0.27417439399598187</v>
      </c>
      <c r="S859" s="6">
        <f t="shared" si="179"/>
        <v>0.64145485258774548</v>
      </c>
    </row>
    <row r="860" spans="1:19" x14ac:dyDescent="0.25">
      <c r="A860" s="64">
        <v>41294</v>
      </c>
      <c r="B860" s="14" t="s">
        <v>592</v>
      </c>
      <c r="C860" s="4">
        <v>2</v>
      </c>
      <c r="D860" s="180">
        <v>16.3</v>
      </c>
      <c r="F860" s="180">
        <v>242</v>
      </c>
      <c r="G860" s="4">
        <f t="shared" si="183"/>
        <v>64.961200000000005</v>
      </c>
      <c r="H860" s="6">
        <f t="shared" si="182"/>
        <v>18.398423216483263</v>
      </c>
      <c r="I860" s="21">
        <f t="shared" si="172"/>
        <v>1195.1836502506126</v>
      </c>
      <c r="J860" s="34">
        <f t="shared" si="174"/>
        <v>2.0867243803306804E-2</v>
      </c>
      <c r="K860" s="34">
        <f t="shared" si="184"/>
        <v>1.3555611981553741</v>
      </c>
      <c r="L860" s="69">
        <f t="shared" si="180"/>
        <v>108.69594788696062</v>
      </c>
      <c r="M860" s="69">
        <f t="shared" si="173"/>
        <v>7.0610192098744271</v>
      </c>
      <c r="N860" s="69">
        <f t="shared" si="175"/>
        <v>33.53277283086188</v>
      </c>
      <c r="O860" s="69">
        <f t="shared" si="181"/>
        <v>2.1783291624201846</v>
      </c>
      <c r="P860" s="69">
        <f t="shared" si="176"/>
        <v>9.2393483722946108</v>
      </c>
      <c r="Q860" s="6">
        <f t="shared" si="177"/>
        <v>3.3892892207397249</v>
      </c>
      <c r="R860" s="6">
        <f t="shared" si="178"/>
        <v>0.84954837334387201</v>
      </c>
      <c r="S860" s="6">
        <f t="shared" si="179"/>
        <v>4.2388375940835967</v>
      </c>
    </row>
    <row r="861" spans="1:19" x14ac:dyDescent="0.25">
      <c r="A861" s="64">
        <v>41294</v>
      </c>
      <c r="B861" s="14" t="s">
        <v>592</v>
      </c>
      <c r="C861" s="4">
        <v>2</v>
      </c>
      <c r="D861" s="180">
        <v>3.3</v>
      </c>
      <c r="F861" s="180">
        <v>80</v>
      </c>
      <c r="G861" s="4">
        <f t="shared" si="183"/>
        <v>64.961200000000005</v>
      </c>
      <c r="H861" s="6">
        <f t="shared" si="182"/>
        <v>2.0106192982974678</v>
      </c>
      <c r="I861" s="21">
        <f t="shared" si="172"/>
        <v>130.61224236056148</v>
      </c>
      <c r="J861" s="34">
        <f t="shared" si="174"/>
        <v>8.5529859993982123E-4</v>
      </c>
      <c r="K861" s="34">
        <f t="shared" si="184"/>
        <v>5.5561223410410719E-2</v>
      </c>
      <c r="L861" s="69">
        <f t="shared" si="180"/>
        <v>2.7634881041225379</v>
      </c>
      <c r="M861" s="69">
        <f t="shared" si="173"/>
        <v>0.17951950342952502</v>
      </c>
      <c r="N861" s="69">
        <f t="shared" si="175"/>
        <v>5.1745344101160526</v>
      </c>
      <c r="O861" s="69">
        <f t="shared" si="181"/>
        <v>0.33614396472243097</v>
      </c>
      <c r="P861" s="69">
        <f t="shared" si="176"/>
        <v>0.51566346815195596</v>
      </c>
      <c r="Q861" s="6">
        <f t="shared" si="177"/>
        <v>8.6169361646172005E-2</v>
      </c>
      <c r="R861" s="6">
        <f t="shared" si="178"/>
        <v>0.13109614624174809</v>
      </c>
      <c r="S861" s="6">
        <f t="shared" si="179"/>
        <v>0.2172655078879201</v>
      </c>
    </row>
    <row r="862" spans="1:19" x14ac:dyDescent="0.25">
      <c r="A862" s="64">
        <v>41294</v>
      </c>
      <c r="B862" s="14" t="s">
        <v>592</v>
      </c>
      <c r="C862" s="4">
        <v>2</v>
      </c>
      <c r="D862" s="180">
        <v>4.8</v>
      </c>
      <c r="F862" s="180">
        <v>120</v>
      </c>
      <c r="G862" s="4">
        <f t="shared" si="183"/>
        <v>64.961200000000005</v>
      </c>
      <c r="H862" s="6">
        <f t="shared" si="182"/>
        <v>4.5238934211693023</v>
      </c>
      <c r="I862" s="21">
        <f t="shared" si="172"/>
        <v>293.8775453112633</v>
      </c>
      <c r="J862" s="34">
        <f t="shared" si="174"/>
        <v>1.8095573684677208E-3</v>
      </c>
      <c r="K862" s="34">
        <f t="shared" si="184"/>
        <v>0.11755101812450532</v>
      </c>
      <c r="L862" s="69">
        <f t="shared" si="180"/>
        <v>6.5398480281028419</v>
      </c>
      <c r="M862" s="69">
        <f t="shared" si="173"/>
        <v>0.42483637572319438</v>
      </c>
      <c r="N862" s="69">
        <f t="shared" si="175"/>
        <v>8.0216224497877064</v>
      </c>
      <c r="O862" s="69">
        <f t="shared" si="181"/>
        <v>0.52109422028514918</v>
      </c>
      <c r="P862" s="69">
        <f t="shared" si="176"/>
        <v>0.9459305960083435</v>
      </c>
      <c r="Q862" s="6">
        <f t="shared" si="177"/>
        <v>0.20392146034713329</v>
      </c>
      <c r="R862" s="6">
        <f t="shared" si="178"/>
        <v>0.20322674591120818</v>
      </c>
      <c r="S862" s="6">
        <f t="shared" si="179"/>
        <v>0.40714820625834147</v>
      </c>
    </row>
    <row r="863" spans="1:19" x14ac:dyDescent="0.25">
      <c r="A863" s="64">
        <v>41294</v>
      </c>
      <c r="B863" s="14" t="s">
        <v>592</v>
      </c>
      <c r="C863" s="4">
        <v>2</v>
      </c>
      <c r="D863" s="180">
        <v>5.2</v>
      </c>
      <c r="F863" s="180">
        <v>144</v>
      </c>
      <c r="G863" s="4">
        <f t="shared" si="183"/>
        <v>64.961200000000005</v>
      </c>
      <c r="H863" s="6">
        <f t="shared" si="182"/>
        <v>6.5144065264837945</v>
      </c>
      <c r="I863" s="21">
        <f t="shared" si="172"/>
        <v>423.18366524821909</v>
      </c>
      <c r="J863" s="34">
        <f t="shared" si="174"/>
        <v>2.1237166338267006E-3</v>
      </c>
      <c r="K863" s="34">
        <f t="shared" si="184"/>
        <v>0.13795918099334309</v>
      </c>
      <c r="L863" s="69">
        <f t="shared" si="180"/>
        <v>7.8611437635641082</v>
      </c>
      <c r="M863" s="69">
        <f t="shared" si="173"/>
        <v>0.51066933225364075</v>
      </c>
      <c r="N863" s="69">
        <f t="shared" si="175"/>
        <v>8.8091474968502013</v>
      </c>
      <c r="O863" s="69">
        <f t="shared" si="181"/>
        <v>0.57225279237238535</v>
      </c>
      <c r="P863" s="69">
        <f t="shared" si="176"/>
        <v>1.0829221246260261</v>
      </c>
      <c r="Q863" s="6">
        <f t="shared" si="177"/>
        <v>0.24512127948174756</v>
      </c>
      <c r="R863" s="6">
        <f t="shared" si="178"/>
        <v>0.2231785890252303</v>
      </c>
      <c r="S863" s="6">
        <f t="shared" si="179"/>
        <v>0.46829986850697786</v>
      </c>
    </row>
    <row r="864" spans="1:19" x14ac:dyDescent="0.25">
      <c r="A864" s="64">
        <v>41294</v>
      </c>
      <c r="B864" s="14" t="s">
        <v>592</v>
      </c>
      <c r="C864" s="4">
        <v>2</v>
      </c>
      <c r="D864" s="180">
        <v>4</v>
      </c>
      <c r="F864" s="180">
        <v>110</v>
      </c>
      <c r="G864" s="4">
        <f t="shared" si="183"/>
        <v>64.961200000000005</v>
      </c>
      <c r="H864" s="6">
        <f t="shared" si="182"/>
        <v>3.8013271108436504</v>
      </c>
      <c r="I864" s="21">
        <f t="shared" si="172"/>
        <v>246.93877071293656</v>
      </c>
      <c r="J864" s="34">
        <f t="shared" si="174"/>
        <v>1.2566370614359172E-3</v>
      </c>
      <c r="K864" s="34">
        <f t="shared" si="184"/>
        <v>8.1632651475350912E-2</v>
      </c>
      <c r="L864" s="69">
        <f t="shared" si="180"/>
        <v>4.3006091215286046</v>
      </c>
      <c r="M864" s="69">
        <f t="shared" si="173"/>
        <v>0.27937272926544404</v>
      </c>
      <c r="N864" s="69">
        <f t="shared" si="175"/>
        <v>6.4806737611278331</v>
      </c>
      <c r="O864" s="69">
        <f t="shared" si="181"/>
        <v>0.42099234433137744</v>
      </c>
      <c r="P864" s="69">
        <f t="shared" si="176"/>
        <v>0.70036507359682143</v>
      </c>
      <c r="Q864" s="6">
        <f t="shared" si="177"/>
        <v>0.13409891004741314</v>
      </c>
      <c r="R864" s="6">
        <f t="shared" si="178"/>
        <v>0.16418701428923721</v>
      </c>
      <c r="S864" s="6">
        <f t="shared" si="179"/>
        <v>0.29828592433665035</v>
      </c>
    </row>
    <row r="865" spans="1:19" x14ac:dyDescent="0.25">
      <c r="A865" s="64">
        <v>41294</v>
      </c>
      <c r="B865" s="14" t="s">
        <v>592</v>
      </c>
      <c r="C865" s="4">
        <v>2</v>
      </c>
      <c r="D865" s="180">
        <v>10.3</v>
      </c>
      <c r="F865" s="180">
        <v>287</v>
      </c>
      <c r="G865" s="4">
        <f t="shared" si="183"/>
        <v>64.961200000000005</v>
      </c>
      <c r="H865" s="6">
        <f t="shared" si="182"/>
        <v>25.876984528353766</v>
      </c>
      <c r="I865" s="21">
        <f t="shared" ref="I865:I868" si="185">IF(D865&lt;3,795.7747*H865,64.9612*H865)</f>
        <v>1680.9999673432949</v>
      </c>
      <c r="J865" s="34">
        <f t="shared" si="174"/>
        <v>8.3322891154835304E-3</v>
      </c>
      <c r="K865" s="34">
        <f t="shared" si="184"/>
        <v>0.54127549968874877</v>
      </c>
      <c r="L865" s="69">
        <f t="shared" si="180"/>
        <v>37.836140652479074</v>
      </c>
      <c r="M865" s="69">
        <f t="shared" ref="M865:M928" si="186">IF(D865&lt;3,795.7747*L865*0.001,64.9612*L865*0.001)</f>
        <v>2.4578811001538239</v>
      </c>
      <c r="N865" s="69">
        <f t="shared" si="175"/>
        <v>19.598801871387312</v>
      </c>
      <c r="O865" s="69">
        <f t="shared" si="181"/>
        <v>1.2731616881275656</v>
      </c>
      <c r="P865" s="69">
        <f t="shared" si="176"/>
        <v>3.7310427882813895</v>
      </c>
      <c r="Q865" s="6">
        <f t="shared" si="177"/>
        <v>1.1797829280738354</v>
      </c>
      <c r="R865" s="6">
        <f t="shared" si="178"/>
        <v>0.49653305836975059</v>
      </c>
      <c r="S865" s="6">
        <f t="shared" si="179"/>
        <v>1.6763159864435861</v>
      </c>
    </row>
    <row r="866" spans="1:19" x14ac:dyDescent="0.25">
      <c r="A866" s="64">
        <v>41294</v>
      </c>
      <c r="B866" s="14" t="s">
        <v>592</v>
      </c>
      <c r="C866" s="4">
        <v>2</v>
      </c>
      <c r="D866" s="180">
        <v>5.5</v>
      </c>
      <c r="F866" s="180">
        <v>89</v>
      </c>
      <c r="G866" s="4">
        <f t="shared" si="183"/>
        <v>64.961200000000005</v>
      </c>
      <c r="H866" s="6">
        <f t="shared" si="182"/>
        <v>2.4884555409084754</v>
      </c>
      <c r="I866" s="21">
        <f t="shared" si="185"/>
        <v>161.65305808406367</v>
      </c>
      <c r="J866" s="34">
        <f t="shared" si="174"/>
        <v>2.3758294442772811E-3</v>
      </c>
      <c r="K866" s="34">
        <f t="shared" si="184"/>
        <v>0.15433673169558532</v>
      </c>
      <c r="L866" s="69">
        <f t="shared" si="180"/>
        <v>8.9430956308196485</v>
      </c>
      <c r="M866" s="69">
        <f t="shared" si="186"/>
        <v>0.58095422389280149</v>
      </c>
      <c r="N866" s="69">
        <f t="shared" si="175"/>
        <v>9.4066355127217793</v>
      </c>
      <c r="O866" s="69">
        <f t="shared" si="181"/>
        <v>0.61106633086902207</v>
      </c>
      <c r="P866" s="69">
        <f t="shared" si="176"/>
        <v>1.1920205547618234</v>
      </c>
      <c r="Q866" s="6">
        <f t="shared" si="177"/>
        <v>0.27885802746854471</v>
      </c>
      <c r="R866" s="6">
        <f t="shared" si="178"/>
        <v>0.2383158690389186</v>
      </c>
      <c r="S866" s="6">
        <f t="shared" si="179"/>
        <v>0.51717389650746326</v>
      </c>
    </row>
    <row r="867" spans="1:19" x14ac:dyDescent="0.25">
      <c r="A867" s="64">
        <v>41294</v>
      </c>
      <c r="B867" s="14" t="s">
        <v>592</v>
      </c>
      <c r="C867" s="4">
        <v>2</v>
      </c>
      <c r="D867" s="180">
        <v>8.1999999999999993</v>
      </c>
      <c r="F867" s="180">
        <v>105</v>
      </c>
      <c r="G867" s="4">
        <f t="shared" si="183"/>
        <v>64.961200000000005</v>
      </c>
      <c r="H867" s="6">
        <f t="shared" si="182"/>
        <v>3.4636059005827469</v>
      </c>
      <c r="I867" s="21">
        <f t="shared" si="185"/>
        <v>224.99999562893595</v>
      </c>
      <c r="J867" s="34">
        <f t="shared" si="174"/>
        <v>5.2810172506844409E-3</v>
      </c>
      <c r="K867" s="34">
        <f t="shared" si="184"/>
        <v>0.34306121782516213</v>
      </c>
      <c r="L867" s="69">
        <f t="shared" si="180"/>
        <v>22.400210436181411</v>
      </c>
      <c r="M867" s="69">
        <f t="shared" si="186"/>
        <v>1.4551445501868681</v>
      </c>
      <c r="N867" s="69">
        <f t="shared" si="175"/>
        <v>15.009705698547517</v>
      </c>
      <c r="O867" s="69">
        <f t="shared" si="181"/>
        <v>0.97504849382448511</v>
      </c>
      <c r="P867" s="69">
        <f t="shared" si="176"/>
        <v>2.4301930440113533</v>
      </c>
      <c r="Q867" s="6">
        <f t="shared" si="177"/>
        <v>0.69846938408969661</v>
      </c>
      <c r="R867" s="6">
        <f t="shared" si="178"/>
        <v>0.38026891259154921</v>
      </c>
      <c r="S867" s="6">
        <f t="shared" si="179"/>
        <v>1.0787382966812458</v>
      </c>
    </row>
    <row r="868" spans="1:19" x14ac:dyDescent="0.25">
      <c r="A868" s="64">
        <v>41294</v>
      </c>
      <c r="B868" s="14" t="s">
        <v>592</v>
      </c>
      <c r="C868" s="4">
        <v>2</v>
      </c>
      <c r="D868" s="180">
        <v>8.1999999999999993</v>
      </c>
      <c r="F868" s="180">
        <v>220</v>
      </c>
      <c r="G868" s="4">
        <f t="shared" si="183"/>
        <v>64.961200000000005</v>
      </c>
      <c r="H868" s="6">
        <f t="shared" si="182"/>
        <v>15.205308443374602</v>
      </c>
      <c r="I868" s="21">
        <f t="shared" si="185"/>
        <v>987.75508285174624</v>
      </c>
      <c r="J868" s="34">
        <f t="shared" si="174"/>
        <v>5.2810172506844409E-3</v>
      </c>
      <c r="K868" s="34">
        <f t="shared" si="184"/>
        <v>0.34306121782516213</v>
      </c>
      <c r="L868" s="69">
        <f t="shared" si="180"/>
        <v>22.400210436181411</v>
      </c>
      <c r="M868" s="69">
        <f t="shared" si="186"/>
        <v>1.4551445501868681</v>
      </c>
      <c r="N868" s="69">
        <f t="shared" si="175"/>
        <v>15.009705698547517</v>
      </c>
      <c r="O868" s="69">
        <f t="shared" si="181"/>
        <v>0.97504849382448511</v>
      </c>
      <c r="P868" s="69">
        <f t="shared" si="176"/>
        <v>2.4301930440113533</v>
      </c>
      <c r="Q868" s="6">
        <f t="shared" si="177"/>
        <v>0.69846938408969661</v>
      </c>
      <c r="R868" s="6">
        <f t="shared" si="178"/>
        <v>0.38026891259154921</v>
      </c>
      <c r="S868" s="6">
        <f t="shared" si="179"/>
        <v>1.0787382966812458</v>
      </c>
    </row>
    <row r="869" spans="1:19" x14ac:dyDescent="0.25">
      <c r="A869" s="64">
        <v>41294</v>
      </c>
      <c r="B869" s="14" t="s">
        <v>592</v>
      </c>
      <c r="C869" s="4">
        <v>3</v>
      </c>
      <c r="D869" s="180">
        <v>8</v>
      </c>
      <c r="F869" s="180"/>
      <c r="G869" s="4">
        <f t="shared" si="183"/>
        <v>64.961200000000005</v>
      </c>
      <c r="H869" s="6"/>
      <c r="I869" s="21"/>
      <c r="J869" s="34">
        <f t="shared" si="174"/>
        <v>5.0265482457436689E-3</v>
      </c>
      <c r="K869" s="34">
        <f t="shared" si="184"/>
        <v>0.32653060590140365</v>
      </c>
      <c r="L869" s="69">
        <f t="shared" si="180"/>
        <v>21.164008717497858</v>
      </c>
      <c r="M869" s="69">
        <f t="shared" si="186"/>
        <v>1.374839403099122</v>
      </c>
      <c r="N869" s="69">
        <f t="shared" si="175"/>
        <v>14.58227400291401</v>
      </c>
      <c r="O869" s="69">
        <f t="shared" si="181"/>
        <v>0.94728201795809763</v>
      </c>
      <c r="P869" s="69">
        <f t="shared" si="176"/>
        <v>2.3221214210572194</v>
      </c>
      <c r="Q869" s="6">
        <f t="shared" si="177"/>
        <v>0.65992291348757859</v>
      </c>
      <c r="R869" s="6">
        <f t="shared" si="178"/>
        <v>0.3694399870036581</v>
      </c>
      <c r="S869" s="6">
        <f t="shared" si="179"/>
        <v>1.0293629004912366</v>
      </c>
    </row>
    <row r="870" spans="1:19" x14ac:dyDescent="0.25">
      <c r="A870" s="64">
        <v>41294</v>
      </c>
      <c r="B870" s="14" t="s">
        <v>592</v>
      </c>
      <c r="C870" s="4">
        <v>3</v>
      </c>
      <c r="D870" s="180">
        <v>16</v>
      </c>
      <c r="F870" s="180"/>
      <c r="G870" s="4">
        <f t="shared" si="183"/>
        <v>64.961200000000005</v>
      </c>
      <c r="H870" s="6"/>
      <c r="I870" s="21"/>
      <c r="J870" s="34">
        <f t="shared" si="174"/>
        <v>2.0106192982974676E-2</v>
      </c>
      <c r="K870" s="34">
        <f t="shared" si="184"/>
        <v>1.3061224236056146</v>
      </c>
      <c r="L870" s="69">
        <f t="shared" si="180"/>
        <v>104.15158698150151</v>
      </c>
      <c r="M870" s="69">
        <f t="shared" si="186"/>
        <v>6.7658120722227171</v>
      </c>
      <c r="N870" s="69">
        <f t="shared" si="175"/>
        <v>32.81182218607092</v>
      </c>
      <c r="O870" s="69">
        <f t="shared" si="181"/>
        <v>2.1314953433937904</v>
      </c>
      <c r="P870" s="69">
        <f t="shared" si="176"/>
        <v>8.897307415616508</v>
      </c>
      <c r="Q870" s="6">
        <f t="shared" si="177"/>
        <v>3.2475897946669039</v>
      </c>
      <c r="R870" s="6">
        <f t="shared" si="178"/>
        <v>0.83128318392357825</v>
      </c>
      <c r="S870" s="6">
        <f t="shared" si="179"/>
        <v>4.078872978590482</v>
      </c>
    </row>
    <row r="871" spans="1:19" x14ac:dyDescent="0.25">
      <c r="A871" s="64">
        <v>41294</v>
      </c>
      <c r="B871" s="14" t="s">
        <v>592</v>
      </c>
      <c r="C871" s="4">
        <v>3</v>
      </c>
      <c r="D871" s="180">
        <v>12</v>
      </c>
      <c r="F871" s="180"/>
      <c r="G871" s="4">
        <f t="shared" si="183"/>
        <v>64.961200000000005</v>
      </c>
      <c r="H871" s="6"/>
      <c r="I871" s="21"/>
      <c r="J871" s="34">
        <f t="shared" si="174"/>
        <v>1.1309733552923255E-2</v>
      </c>
      <c r="K871" s="34">
        <f t="shared" si="184"/>
        <v>0.73469386327815822</v>
      </c>
      <c r="L871" s="69">
        <f t="shared" si="180"/>
        <v>53.756593028703207</v>
      </c>
      <c r="M871" s="69">
        <f t="shared" si="186"/>
        <v>3.4920927910561952</v>
      </c>
      <c r="N871" s="69">
        <f t="shared" si="175"/>
        <v>23.434302275651412</v>
      </c>
      <c r="O871" s="69">
        <f t="shared" si="181"/>
        <v>1.5223203969890466</v>
      </c>
      <c r="P871" s="69">
        <f t="shared" si="176"/>
        <v>5.0144131880452418</v>
      </c>
      <c r="Q871" s="6">
        <f t="shared" si="177"/>
        <v>1.6762045397069736</v>
      </c>
      <c r="R871" s="6">
        <f t="shared" si="178"/>
        <v>0.59370495482572816</v>
      </c>
      <c r="S871" s="6">
        <f t="shared" si="179"/>
        <v>2.2699094945327016</v>
      </c>
    </row>
    <row r="872" spans="1:19" x14ac:dyDescent="0.25">
      <c r="A872" s="64">
        <v>41294</v>
      </c>
      <c r="B872" s="14" t="s">
        <v>592</v>
      </c>
      <c r="C872" s="4">
        <v>3</v>
      </c>
      <c r="D872" s="180">
        <v>6.8</v>
      </c>
      <c r="F872" s="180"/>
      <c r="G872" s="4">
        <f t="shared" si="183"/>
        <v>64.961200000000005</v>
      </c>
      <c r="H872" s="6"/>
      <c r="I872" s="21"/>
      <c r="J872" s="34">
        <f t="shared" si="174"/>
        <v>3.6316811075498014E-3</v>
      </c>
      <c r="K872" s="34">
        <f t="shared" si="184"/>
        <v>0.23591836276376418</v>
      </c>
      <c r="L872" s="69">
        <f t="shared" si="180"/>
        <v>14.565722844180941</v>
      </c>
      <c r="M872" s="69">
        <f t="shared" si="186"/>
        <v>0.94620683482540702</v>
      </c>
      <c r="N872" s="69">
        <f t="shared" si="175"/>
        <v>12.057170367208817</v>
      </c>
      <c r="O872" s="69">
        <f t="shared" si="181"/>
        <v>0.78324825565832545</v>
      </c>
      <c r="P872" s="69">
        <f t="shared" si="176"/>
        <v>1.7294550904837325</v>
      </c>
      <c r="Q872" s="6">
        <f t="shared" si="177"/>
        <v>0.45417928071619534</v>
      </c>
      <c r="R872" s="6">
        <f t="shared" si="178"/>
        <v>0.30546681970674694</v>
      </c>
      <c r="S872" s="6">
        <f t="shared" si="179"/>
        <v>0.75964610042294223</v>
      </c>
    </row>
    <row r="873" spans="1:19" x14ac:dyDescent="0.25">
      <c r="A873" s="64">
        <v>41294</v>
      </c>
      <c r="B873" s="14" t="s">
        <v>592</v>
      </c>
      <c r="C873" s="4">
        <v>3</v>
      </c>
      <c r="D873" s="180">
        <v>7.9</v>
      </c>
      <c r="F873" s="180"/>
      <c r="G873" s="4">
        <f t="shared" si="183"/>
        <v>64.961200000000005</v>
      </c>
      <c r="H873" s="6"/>
      <c r="I873" s="21"/>
      <c r="J873" s="34">
        <f t="shared" si="174"/>
        <v>4.9016699377634745E-3</v>
      </c>
      <c r="K873" s="34">
        <f t="shared" si="184"/>
        <v>0.31841836116104066</v>
      </c>
      <c r="L873" s="69">
        <f t="shared" si="180"/>
        <v>20.560739681169874</v>
      </c>
      <c r="M873" s="69">
        <f t="shared" si="186"/>
        <v>1.3356503225764125</v>
      </c>
      <c r="N873" s="69">
        <f t="shared" si="175"/>
        <v>14.369235628642512</v>
      </c>
      <c r="O873" s="69">
        <f t="shared" si="181"/>
        <v>0.93344278951937198</v>
      </c>
      <c r="P873" s="69">
        <f t="shared" si="176"/>
        <v>2.2690931120957845</v>
      </c>
      <c r="Q873" s="6">
        <f t="shared" si="177"/>
        <v>0.64111215483667794</v>
      </c>
      <c r="R873" s="6">
        <f t="shared" si="178"/>
        <v>0.36404268791255506</v>
      </c>
      <c r="S873" s="6">
        <f t="shared" si="179"/>
        <v>1.0051548427492329</v>
      </c>
    </row>
    <row r="874" spans="1:19" x14ac:dyDescent="0.25">
      <c r="A874" s="64">
        <v>41294</v>
      </c>
      <c r="B874" s="14" t="s">
        <v>592</v>
      </c>
      <c r="C874" s="4">
        <v>3</v>
      </c>
      <c r="D874" s="180">
        <v>10.8</v>
      </c>
      <c r="F874" s="180"/>
      <c r="G874" s="4">
        <f t="shared" si="183"/>
        <v>64.961200000000005</v>
      </c>
      <c r="H874" s="6"/>
      <c r="I874" s="21"/>
      <c r="J874" s="34">
        <f t="shared" si="174"/>
        <v>9.1608841778678379E-3</v>
      </c>
      <c r="K874" s="34">
        <f t="shared" si="184"/>
        <v>0.5951020292553082</v>
      </c>
      <c r="L874" s="69">
        <f t="shared" si="180"/>
        <v>42.192500626930411</v>
      </c>
      <c r="M874" s="69">
        <f t="shared" si="186"/>
        <v>2.7408754717261523</v>
      </c>
      <c r="N874" s="69">
        <f t="shared" si="175"/>
        <v>20.716470389096425</v>
      </c>
      <c r="O874" s="69">
        <f t="shared" si="181"/>
        <v>1.3457667762401708</v>
      </c>
      <c r="P874" s="69">
        <f t="shared" si="176"/>
        <v>4.0866422479663234</v>
      </c>
      <c r="Q874" s="6">
        <f t="shared" si="177"/>
        <v>1.315620226428553</v>
      </c>
      <c r="R874" s="6">
        <f t="shared" si="178"/>
        <v>0.52484904273366662</v>
      </c>
      <c r="S874" s="6">
        <f t="shared" si="179"/>
        <v>1.8404692691622198</v>
      </c>
    </row>
    <row r="875" spans="1:19" x14ac:dyDescent="0.25">
      <c r="A875" s="64">
        <v>41294</v>
      </c>
      <c r="B875" s="14" t="s">
        <v>592</v>
      </c>
      <c r="C875" s="4">
        <v>3</v>
      </c>
      <c r="D875" s="180">
        <v>13.7</v>
      </c>
      <c r="F875" s="180"/>
      <c r="G875" s="4">
        <f t="shared" si="183"/>
        <v>64.961200000000005</v>
      </c>
      <c r="H875" s="6"/>
      <c r="I875" s="21"/>
      <c r="J875" s="34">
        <f t="shared" si="174"/>
        <v>1.4741138128806702E-2</v>
      </c>
      <c r="K875" s="34">
        <f t="shared" si="184"/>
        <v>0.95760202221303803</v>
      </c>
      <c r="L875" s="69">
        <f t="shared" si="180"/>
        <v>72.897835871181243</v>
      </c>
      <c r="M875" s="69">
        <f t="shared" si="186"/>
        <v>4.7355308955949793</v>
      </c>
      <c r="N875" s="69">
        <f t="shared" si="175"/>
        <v>27.363587393631533</v>
      </c>
      <c r="O875" s="69">
        <f t="shared" si="181"/>
        <v>1.7775714733951771</v>
      </c>
      <c r="P875" s="69">
        <f t="shared" si="176"/>
        <v>6.5131023689901566</v>
      </c>
      <c r="Q875" s="6">
        <f t="shared" si="177"/>
        <v>2.2730548298855902</v>
      </c>
      <c r="R875" s="6">
        <f t="shared" si="178"/>
        <v>0.69325287462411911</v>
      </c>
      <c r="S875" s="6">
        <f t="shared" si="179"/>
        <v>2.9663077045097093</v>
      </c>
    </row>
    <row r="876" spans="1:19" x14ac:dyDescent="0.25">
      <c r="A876" s="64">
        <v>41294</v>
      </c>
      <c r="B876" s="14" t="s">
        <v>592</v>
      </c>
      <c r="C876" s="4">
        <v>3</v>
      </c>
      <c r="D876" s="180">
        <v>11</v>
      </c>
      <c r="F876" s="180"/>
      <c r="G876" s="4">
        <f t="shared" si="183"/>
        <v>64.961200000000005</v>
      </c>
      <c r="H876" s="6"/>
      <c r="I876" s="21"/>
      <c r="J876" s="34">
        <f t="shared" si="174"/>
        <v>9.5033177771091243E-3</v>
      </c>
      <c r="K876" s="34">
        <f t="shared" si="184"/>
        <v>0.61734692678234127</v>
      </c>
      <c r="L876" s="69">
        <f t="shared" si="180"/>
        <v>44.010452599516775</v>
      </c>
      <c r="M876" s="69">
        <f t="shared" si="186"/>
        <v>2.8589718134077295</v>
      </c>
      <c r="N876" s="69">
        <f t="shared" si="175"/>
        <v>21.166030191925412</v>
      </c>
      <c r="O876" s="69">
        <f t="shared" si="181"/>
        <v>1.3749707205037054</v>
      </c>
      <c r="P876" s="69">
        <f t="shared" si="176"/>
        <v>4.2339425339114349</v>
      </c>
      <c r="Q876" s="6">
        <f t="shared" si="177"/>
        <v>1.3723064704357102</v>
      </c>
      <c r="R876" s="6">
        <f t="shared" si="178"/>
        <v>0.53623858099644517</v>
      </c>
      <c r="S876" s="6">
        <f t="shared" si="179"/>
        <v>1.9085450514321554</v>
      </c>
    </row>
    <row r="877" spans="1:19" x14ac:dyDescent="0.25">
      <c r="A877" s="64">
        <v>41294</v>
      </c>
      <c r="B877" s="14" t="s">
        <v>592</v>
      </c>
      <c r="C877" s="4">
        <v>3</v>
      </c>
      <c r="D877" s="180">
        <v>8.1</v>
      </c>
      <c r="F877" s="180"/>
      <c r="G877" s="4">
        <f t="shared" si="183"/>
        <v>64.961200000000005</v>
      </c>
      <c r="H877" s="6"/>
      <c r="I877" s="21"/>
      <c r="J877" s="34">
        <f t="shared" si="174"/>
        <v>5.152997350050658E-3</v>
      </c>
      <c r="K877" s="34">
        <f t="shared" si="184"/>
        <v>0.33474489145611086</v>
      </c>
      <c r="L877" s="69">
        <f t="shared" si="180"/>
        <v>21.77715338574771</v>
      </c>
      <c r="M877" s="69">
        <f t="shared" si="186"/>
        <v>1.4146700165222341</v>
      </c>
      <c r="N877" s="69">
        <f t="shared" si="175"/>
        <v>14.795765575883163</v>
      </c>
      <c r="O877" s="69">
        <f t="shared" si="181"/>
        <v>0.96115068672806137</v>
      </c>
      <c r="P877" s="69">
        <f t="shared" si="176"/>
        <v>2.3758207032502954</v>
      </c>
      <c r="Q877" s="6">
        <f t="shared" si="177"/>
        <v>0.67904160793067236</v>
      </c>
      <c r="R877" s="6">
        <f t="shared" si="178"/>
        <v>0.37484876782394394</v>
      </c>
      <c r="S877" s="6">
        <f t="shared" si="179"/>
        <v>1.0538903757546163</v>
      </c>
    </row>
    <row r="878" spans="1:19" x14ac:dyDescent="0.25">
      <c r="A878" s="64">
        <v>41294</v>
      </c>
      <c r="B878" s="14" t="s">
        <v>592</v>
      </c>
      <c r="C878" s="4">
        <v>3</v>
      </c>
      <c r="D878" s="180">
        <v>9.1999999999999993</v>
      </c>
      <c r="F878" s="180"/>
      <c r="G878" s="4">
        <f t="shared" si="183"/>
        <v>64.961200000000005</v>
      </c>
      <c r="H878" s="6"/>
      <c r="I878" s="21"/>
      <c r="J878" s="34">
        <f t="shared" si="174"/>
        <v>6.6476100549960017E-3</v>
      </c>
      <c r="K878" s="34">
        <f t="shared" si="184"/>
        <v>0.43183672630460629</v>
      </c>
      <c r="L878" s="69">
        <f t="shared" si="180"/>
        <v>29.183828648764486</v>
      </c>
      <c r="M878" s="69">
        <f t="shared" si="186"/>
        <v>1.8958165296181198</v>
      </c>
      <c r="N878" s="69">
        <f t="shared" si="175"/>
        <v>17.172824342989255</v>
      </c>
      <c r="O878" s="69">
        <f t="shared" si="181"/>
        <v>1.1155672767097937</v>
      </c>
      <c r="P878" s="69">
        <f t="shared" si="176"/>
        <v>3.0113838063279132</v>
      </c>
      <c r="Q878" s="6">
        <f t="shared" si="177"/>
        <v>0.90999193421669744</v>
      </c>
      <c r="R878" s="6">
        <f t="shared" si="178"/>
        <v>0.43507123791681956</v>
      </c>
      <c r="S878" s="6">
        <f t="shared" si="179"/>
        <v>1.3450631721335169</v>
      </c>
    </row>
    <row r="879" spans="1:19" x14ac:dyDescent="0.25">
      <c r="A879" s="64">
        <v>41294</v>
      </c>
      <c r="B879" s="14" t="s">
        <v>592</v>
      </c>
      <c r="C879" s="4">
        <v>3</v>
      </c>
      <c r="D879" s="180">
        <v>12.5</v>
      </c>
      <c r="F879" s="180"/>
      <c r="G879" s="4">
        <f t="shared" si="183"/>
        <v>64.961200000000005</v>
      </c>
      <c r="H879" s="6"/>
      <c r="I879" s="21"/>
      <c r="J879" s="34">
        <f t="shared" si="174"/>
        <v>1.2271846303085129E-2</v>
      </c>
      <c r="K879" s="34">
        <f t="shared" si="184"/>
        <v>0.7971938620639738</v>
      </c>
      <c r="L879" s="69">
        <f t="shared" si="180"/>
        <v>59.045957766880584</v>
      </c>
      <c r="M879" s="69">
        <f t="shared" si="186"/>
        <v>3.8356962716858836</v>
      </c>
      <c r="N879" s="69">
        <f t="shared" si="175"/>
        <v>24.580724816737511</v>
      </c>
      <c r="O879" s="69">
        <f t="shared" si="181"/>
        <v>1.596793380965049</v>
      </c>
      <c r="P879" s="69">
        <f t="shared" si="176"/>
        <v>5.4324896526509328</v>
      </c>
      <c r="Q879" s="6">
        <f t="shared" si="177"/>
        <v>1.8411342104092241</v>
      </c>
      <c r="R879" s="6">
        <f t="shared" si="178"/>
        <v>0.62274941857636912</v>
      </c>
      <c r="S879" s="6">
        <f t="shared" si="179"/>
        <v>2.4638836289855934</v>
      </c>
    </row>
    <row r="880" spans="1:19" x14ac:dyDescent="0.25">
      <c r="A880" s="64">
        <v>41294</v>
      </c>
      <c r="B880" s="14" t="s">
        <v>592</v>
      </c>
      <c r="C880" s="4">
        <v>3</v>
      </c>
      <c r="D880" s="180">
        <v>10.199999999999999</v>
      </c>
      <c r="F880" s="180"/>
      <c r="G880" s="4">
        <f t="shared" si="183"/>
        <v>64.961200000000005</v>
      </c>
      <c r="H880" s="6"/>
      <c r="I880" s="21"/>
      <c r="J880" s="34">
        <f t="shared" si="174"/>
        <v>8.1712824919870503E-3</v>
      </c>
      <c r="K880" s="34">
        <f t="shared" si="184"/>
        <v>0.53081631621846925</v>
      </c>
      <c r="L880" s="69">
        <f t="shared" si="180"/>
        <v>36.996943516478161</v>
      </c>
      <c r="M880" s="69">
        <f t="shared" si="186"/>
        <v>2.4033658471626413</v>
      </c>
      <c r="N880" s="69">
        <f t="shared" si="175"/>
        <v>19.376358921642492</v>
      </c>
      <c r="O880" s="69">
        <f t="shared" si="181"/>
        <v>1.2587115271806024</v>
      </c>
      <c r="P880" s="69">
        <f t="shared" si="176"/>
        <v>3.6620773743432435</v>
      </c>
      <c r="Q880" s="6">
        <f t="shared" si="177"/>
        <v>1.1536156066380678</v>
      </c>
      <c r="R880" s="6">
        <f t="shared" si="178"/>
        <v>0.49089749560043494</v>
      </c>
      <c r="S880" s="6">
        <f t="shared" si="179"/>
        <v>1.6445131022385029</v>
      </c>
    </row>
    <row r="881" spans="1:19" x14ac:dyDescent="0.25">
      <c r="A881" s="64">
        <v>41294</v>
      </c>
      <c r="B881" s="14" t="s">
        <v>592</v>
      </c>
      <c r="C881" s="4">
        <v>3</v>
      </c>
      <c r="D881" s="180">
        <v>9.8000000000000007</v>
      </c>
      <c r="F881" s="180"/>
      <c r="G881" s="4">
        <f t="shared" si="183"/>
        <v>64.961200000000005</v>
      </c>
      <c r="H881" s="6"/>
      <c r="I881" s="21"/>
      <c r="J881" s="34">
        <f t="shared" si="174"/>
        <v>7.5429639612690945E-3</v>
      </c>
      <c r="K881" s="34">
        <f t="shared" si="184"/>
        <v>0.48999999048079396</v>
      </c>
      <c r="L881" s="69">
        <f t="shared" si="180"/>
        <v>33.746038656612889</v>
      </c>
      <c r="M881" s="69">
        <f t="shared" si="186"/>
        <v>2.1921831663799614</v>
      </c>
      <c r="N881" s="69">
        <f t="shared" si="175"/>
        <v>18.49032216838847</v>
      </c>
      <c r="O881" s="69">
        <f t="shared" si="181"/>
        <v>1.2011535164451173</v>
      </c>
      <c r="P881" s="69">
        <f t="shared" si="176"/>
        <v>3.3933366828250788</v>
      </c>
      <c r="Q881" s="6">
        <f t="shared" si="177"/>
        <v>1.0522479198623813</v>
      </c>
      <c r="R881" s="6">
        <f t="shared" si="178"/>
        <v>0.46844987141359573</v>
      </c>
      <c r="S881" s="6">
        <f t="shared" si="179"/>
        <v>1.5206977912759769</v>
      </c>
    </row>
    <row r="882" spans="1:19" x14ac:dyDescent="0.25">
      <c r="A882" s="64">
        <v>41294</v>
      </c>
      <c r="B882" s="14" t="s">
        <v>592</v>
      </c>
      <c r="C882" s="4">
        <v>3</v>
      </c>
      <c r="D882" s="180">
        <v>17.5</v>
      </c>
      <c r="F882" s="180"/>
      <c r="G882" s="4">
        <f t="shared" si="183"/>
        <v>64.961200000000005</v>
      </c>
      <c r="H882" s="6"/>
      <c r="I882" s="21"/>
      <c r="J882" s="34">
        <f t="shared" si="174"/>
        <v>2.4052818754046849E-2</v>
      </c>
      <c r="K882" s="34">
        <f t="shared" si="184"/>
        <v>1.5624999696453883</v>
      </c>
      <c r="L882" s="69">
        <f t="shared" si="180"/>
        <v>127.97894495867537</v>
      </c>
      <c r="M882" s="69">
        <f t="shared" si="186"/>
        <v>8.3136658392495022</v>
      </c>
      <c r="N882" s="69">
        <f t="shared" si="175"/>
        <v>36.438835258735722</v>
      </c>
      <c r="O882" s="69">
        <f t="shared" si="181"/>
        <v>2.3671104650097834</v>
      </c>
      <c r="P882" s="69">
        <f t="shared" si="176"/>
        <v>10.680776304259286</v>
      </c>
      <c r="Q882" s="6">
        <f t="shared" si="177"/>
        <v>3.990559602839761</v>
      </c>
      <c r="R882" s="6">
        <f t="shared" si="178"/>
        <v>0.92317308135381559</v>
      </c>
      <c r="S882" s="6">
        <f t="shared" si="179"/>
        <v>4.9137326841935769</v>
      </c>
    </row>
    <row r="883" spans="1:19" x14ac:dyDescent="0.25">
      <c r="A883" s="64">
        <v>41294</v>
      </c>
      <c r="B883" s="14" t="s">
        <v>592</v>
      </c>
      <c r="C883" s="4">
        <v>3</v>
      </c>
      <c r="D883" s="180">
        <v>13.4</v>
      </c>
      <c r="F883" s="180"/>
      <c r="G883" s="4">
        <f t="shared" si="183"/>
        <v>64.961200000000005</v>
      </c>
      <c r="H883" s="6"/>
      <c r="I883" s="21"/>
      <c r="J883" s="34">
        <f t="shared" si="174"/>
        <v>1.4102609421964583E-2</v>
      </c>
      <c r="K883" s="34">
        <f t="shared" si="184"/>
        <v>0.91612243118212577</v>
      </c>
      <c r="L883" s="69">
        <f t="shared" si="180"/>
        <v>69.280016603764409</v>
      </c>
      <c r="M883" s="69">
        <f t="shared" si="186"/>
        <v>4.500513014600461</v>
      </c>
      <c r="N883" s="69">
        <f t="shared" si="175"/>
        <v>26.663833192287456</v>
      </c>
      <c r="O883" s="69">
        <f t="shared" si="181"/>
        <v>1.7321146007708239</v>
      </c>
      <c r="P883" s="69">
        <f t="shared" si="176"/>
        <v>6.2326276153712854</v>
      </c>
      <c r="Q883" s="6">
        <f t="shared" si="177"/>
        <v>2.1602462470082213</v>
      </c>
      <c r="R883" s="6">
        <f t="shared" si="178"/>
        <v>0.67552469430062134</v>
      </c>
      <c r="S883" s="6">
        <f t="shared" si="179"/>
        <v>2.8357709413088426</v>
      </c>
    </row>
    <row r="884" spans="1:19" x14ac:dyDescent="0.25">
      <c r="A884" s="64">
        <v>41294</v>
      </c>
      <c r="B884" s="14" t="s">
        <v>592</v>
      </c>
      <c r="C884" s="4">
        <v>3</v>
      </c>
      <c r="D884" s="180">
        <v>12</v>
      </c>
      <c r="F884" s="180"/>
      <c r="G884" s="4">
        <f t="shared" si="183"/>
        <v>64.961200000000005</v>
      </c>
      <c r="H884" s="6"/>
      <c r="I884" s="21"/>
      <c r="J884" s="34">
        <f t="shared" si="174"/>
        <v>1.1309733552923255E-2</v>
      </c>
      <c r="K884" s="34">
        <f t="shared" si="184"/>
        <v>0.73469386327815822</v>
      </c>
      <c r="L884" s="69">
        <f t="shared" si="180"/>
        <v>53.756593028703207</v>
      </c>
      <c r="M884" s="69">
        <f t="shared" si="186"/>
        <v>3.4920927910561952</v>
      </c>
      <c r="N884" s="69">
        <f t="shared" si="175"/>
        <v>23.434302275651412</v>
      </c>
      <c r="O884" s="69">
        <f t="shared" si="181"/>
        <v>1.5223203969890466</v>
      </c>
      <c r="P884" s="69">
        <f t="shared" si="176"/>
        <v>5.0144131880452418</v>
      </c>
      <c r="Q884" s="6">
        <f t="shared" si="177"/>
        <v>1.6762045397069736</v>
      </c>
      <c r="R884" s="6">
        <f t="shared" si="178"/>
        <v>0.59370495482572816</v>
      </c>
      <c r="S884" s="6">
        <f t="shared" si="179"/>
        <v>2.2699094945327016</v>
      </c>
    </row>
    <row r="885" spans="1:19" x14ac:dyDescent="0.25">
      <c r="A885" s="64">
        <v>41294</v>
      </c>
      <c r="B885" s="14" t="s">
        <v>592</v>
      </c>
      <c r="C885" s="4">
        <v>4</v>
      </c>
      <c r="D885" s="180">
        <v>14.8</v>
      </c>
      <c r="F885" s="180"/>
      <c r="G885" s="4">
        <f t="shared" si="183"/>
        <v>64.961200000000005</v>
      </c>
      <c r="H885" s="6"/>
      <c r="I885" s="21"/>
      <c r="J885" s="34">
        <f t="shared" si="174"/>
        <v>1.7203361371057713E-2</v>
      </c>
      <c r="K885" s="34">
        <f t="shared" si="184"/>
        <v>1.1175509986975545</v>
      </c>
      <c r="L885" s="69">
        <f t="shared" si="180"/>
        <v>87.061417791330143</v>
      </c>
      <c r="M885" s="69">
        <f t="shared" si="186"/>
        <v>5.6556141734261569</v>
      </c>
      <c r="N885" s="69">
        <f t="shared" si="175"/>
        <v>29.951334448115762</v>
      </c>
      <c r="O885" s="69">
        <f t="shared" si="181"/>
        <v>1.9456746273509378</v>
      </c>
      <c r="P885" s="69">
        <f t="shared" si="176"/>
        <v>7.6012888007770947</v>
      </c>
      <c r="Q885" s="6">
        <f t="shared" si="177"/>
        <v>2.714694803244555</v>
      </c>
      <c r="R885" s="6">
        <f t="shared" si="178"/>
        <v>0.7588131046668658</v>
      </c>
      <c r="S885" s="6">
        <f t="shared" si="179"/>
        <v>3.4735079079114208</v>
      </c>
    </row>
    <row r="886" spans="1:19" x14ac:dyDescent="0.25">
      <c r="A886" s="64">
        <v>41294</v>
      </c>
      <c r="B886" s="14" t="s">
        <v>592</v>
      </c>
      <c r="C886" s="4">
        <v>4</v>
      </c>
      <c r="D886" s="180">
        <v>13.1</v>
      </c>
      <c r="F886" s="180"/>
      <c r="G886" s="4">
        <f t="shared" si="183"/>
        <v>64.961200000000005</v>
      </c>
      <c r="H886" s="6"/>
      <c r="I886" s="21"/>
      <c r="J886" s="34">
        <f t="shared" si="174"/>
        <v>1.3478217882063612E-2</v>
      </c>
      <c r="K886" s="34">
        <f t="shared" si="184"/>
        <v>0.87556120748031074</v>
      </c>
      <c r="L886" s="69">
        <f t="shared" si="180"/>
        <v>65.765898878706125</v>
      </c>
      <c r="M886" s="69">
        <f t="shared" si="186"/>
        <v>4.2722317102394047</v>
      </c>
      <c r="N886" s="69">
        <f t="shared" si="175"/>
        <v>25.966737375690499</v>
      </c>
      <c r="O886" s="69">
        <f t="shared" si="181"/>
        <v>1.686830420009706</v>
      </c>
      <c r="P886" s="69">
        <f t="shared" si="176"/>
        <v>5.9590621302491105</v>
      </c>
      <c r="Q886" s="6">
        <f t="shared" si="177"/>
        <v>2.0506712209149143</v>
      </c>
      <c r="R886" s="6">
        <f t="shared" si="178"/>
        <v>0.65786386380378536</v>
      </c>
      <c r="S886" s="6">
        <f t="shared" si="179"/>
        <v>2.7085350847186995</v>
      </c>
    </row>
    <row r="887" spans="1:19" x14ac:dyDescent="0.25">
      <c r="A887" s="64">
        <v>41294</v>
      </c>
      <c r="B887" s="14" t="s">
        <v>592</v>
      </c>
      <c r="C887" s="4">
        <v>4</v>
      </c>
      <c r="D887" s="180">
        <v>17.5</v>
      </c>
      <c r="F887" s="180"/>
      <c r="G887" s="4">
        <f t="shared" si="183"/>
        <v>64.961200000000005</v>
      </c>
      <c r="H887" s="6"/>
      <c r="I887" s="21"/>
      <c r="J887" s="34">
        <f t="shared" si="174"/>
        <v>2.4052818754046849E-2</v>
      </c>
      <c r="K887" s="34">
        <f t="shared" si="184"/>
        <v>1.5624999696453883</v>
      </c>
      <c r="L887" s="69">
        <f t="shared" si="180"/>
        <v>127.97894495867537</v>
      </c>
      <c r="M887" s="69">
        <f t="shared" si="186"/>
        <v>8.3136658392495022</v>
      </c>
      <c r="N887" s="69">
        <f t="shared" si="175"/>
        <v>36.438835258735722</v>
      </c>
      <c r="O887" s="69">
        <f t="shared" si="181"/>
        <v>2.3671104650097834</v>
      </c>
      <c r="P887" s="69">
        <f t="shared" si="176"/>
        <v>10.680776304259286</v>
      </c>
      <c r="Q887" s="6">
        <f t="shared" si="177"/>
        <v>3.990559602839761</v>
      </c>
      <c r="R887" s="6">
        <f t="shared" si="178"/>
        <v>0.92317308135381559</v>
      </c>
      <c r="S887" s="6">
        <f t="shared" si="179"/>
        <v>4.9137326841935769</v>
      </c>
    </row>
    <row r="888" spans="1:19" x14ac:dyDescent="0.25">
      <c r="A888" s="64">
        <v>41294</v>
      </c>
      <c r="B888" s="14" t="s">
        <v>592</v>
      </c>
      <c r="C888" s="4">
        <v>4</v>
      </c>
      <c r="D888" s="180">
        <v>9.3000000000000007</v>
      </c>
      <c r="F888" s="180"/>
      <c r="G888" s="4">
        <f t="shared" si="183"/>
        <v>64.961200000000005</v>
      </c>
      <c r="H888" s="6"/>
      <c r="I888" s="21"/>
      <c r="J888" s="34">
        <f t="shared" si="174"/>
        <v>6.7929087152245318E-3</v>
      </c>
      <c r="K888" s="34">
        <f t="shared" si="184"/>
        <v>0.44127550163144391</v>
      </c>
      <c r="L888" s="69">
        <f t="shared" si="180"/>
        <v>29.918261264138582</v>
      </c>
      <c r="M888" s="69">
        <f t="shared" si="186"/>
        <v>1.9435261536319595</v>
      </c>
      <c r="N888" s="69">
        <f t="shared" si="175"/>
        <v>17.391419042795064</v>
      </c>
      <c r="O888" s="69">
        <f t="shared" si="181"/>
        <v>1.129767450722819</v>
      </c>
      <c r="P888" s="69">
        <f t="shared" si="176"/>
        <v>3.0732936043547783</v>
      </c>
      <c r="Q888" s="6">
        <f t="shared" si="177"/>
        <v>0.93289255374334046</v>
      </c>
      <c r="R888" s="6">
        <f t="shared" si="178"/>
        <v>0.44060930578189944</v>
      </c>
      <c r="S888" s="6">
        <f t="shared" si="179"/>
        <v>1.37350185952524</v>
      </c>
    </row>
    <row r="889" spans="1:19" x14ac:dyDescent="0.25">
      <c r="A889" s="64">
        <v>41294</v>
      </c>
      <c r="B889" s="14" t="s">
        <v>592</v>
      </c>
      <c r="C889" s="4">
        <v>4</v>
      </c>
      <c r="D889" s="180">
        <v>8.1</v>
      </c>
      <c r="F889" s="180"/>
      <c r="G889" s="4">
        <f t="shared" si="183"/>
        <v>64.961200000000005</v>
      </c>
      <c r="H889" s="6"/>
      <c r="I889" s="21"/>
      <c r="J889" s="34">
        <f t="shared" si="174"/>
        <v>5.152997350050658E-3</v>
      </c>
      <c r="K889" s="34">
        <f t="shared" si="184"/>
        <v>0.33474489145611086</v>
      </c>
      <c r="L889" s="69">
        <f t="shared" si="180"/>
        <v>21.77715338574771</v>
      </c>
      <c r="M889" s="69">
        <f t="shared" si="186"/>
        <v>1.4146700165222341</v>
      </c>
      <c r="N889" s="69">
        <f t="shared" si="175"/>
        <v>14.795765575883163</v>
      </c>
      <c r="O889" s="69">
        <f t="shared" si="181"/>
        <v>0.96115068672806137</v>
      </c>
      <c r="P889" s="69">
        <f t="shared" si="176"/>
        <v>2.3758207032502954</v>
      </c>
      <c r="Q889" s="6">
        <f t="shared" si="177"/>
        <v>0.67904160793067236</v>
      </c>
      <c r="R889" s="6">
        <f t="shared" si="178"/>
        <v>0.37484876782394394</v>
      </c>
      <c r="S889" s="6">
        <f t="shared" si="179"/>
        <v>1.0538903757546163</v>
      </c>
    </row>
    <row r="890" spans="1:19" x14ac:dyDescent="0.25">
      <c r="A890" s="64">
        <v>41294</v>
      </c>
      <c r="B890" s="14" t="s">
        <v>592</v>
      </c>
      <c r="C890" s="4">
        <v>4</v>
      </c>
      <c r="D890" s="180">
        <v>8.5</v>
      </c>
      <c r="F890" s="180"/>
      <c r="G890" s="4">
        <f t="shared" si="183"/>
        <v>64.961200000000005</v>
      </c>
      <c r="H890" s="6"/>
      <c r="I890" s="21"/>
      <c r="J890" s="34">
        <f t="shared" si="174"/>
        <v>5.6745017305465653E-3</v>
      </c>
      <c r="K890" s="34">
        <f t="shared" si="184"/>
        <v>0.36862244181838155</v>
      </c>
      <c r="L890" s="69">
        <f t="shared" si="180"/>
        <v>24.32921867173739</v>
      </c>
      <c r="M890" s="69">
        <f t="shared" si="186"/>
        <v>1.580455239978467</v>
      </c>
      <c r="N890" s="69">
        <f t="shared" si="175"/>
        <v>15.654172411593242</v>
      </c>
      <c r="O890" s="69">
        <f t="shared" si="181"/>
        <v>1.0169138248639911</v>
      </c>
      <c r="P890" s="69">
        <f t="shared" si="176"/>
        <v>2.5973690648424581</v>
      </c>
      <c r="Q890" s="6">
        <f t="shared" si="177"/>
        <v>0.75861851518966417</v>
      </c>
      <c r="R890" s="6">
        <f t="shared" si="178"/>
        <v>0.39659639169695654</v>
      </c>
      <c r="S890" s="6">
        <f t="shared" si="179"/>
        <v>1.1552149068866207</v>
      </c>
    </row>
    <row r="891" spans="1:19" x14ac:dyDescent="0.25">
      <c r="A891" s="64">
        <v>41294</v>
      </c>
      <c r="B891" s="14" t="s">
        <v>592</v>
      </c>
      <c r="C891" s="4">
        <v>4</v>
      </c>
      <c r="D891" s="180">
        <v>9</v>
      </c>
      <c r="F891" s="180"/>
      <c r="G891" s="4">
        <f t="shared" si="183"/>
        <v>64.961200000000005</v>
      </c>
      <c r="H891" s="6"/>
      <c r="I891" s="21"/>
      <c r="J891" s="34">
        <f t="shared" si="174"/>
        <v>6.3617251235193305E-3</v>
      </c>
      <c r="K891" s="34">
        <f t="shared" si="184"/>
        <v>0.41326529809396395</v>
      </c>
      <c r="L891" s="69">
        <f t="shared" si="180"/>
        <v>27.7458210460766</v>
      </c>
      <c r="M891" s="69">
        <f t="shared" si="186"/>
        <v>1.8024018301383915</v>
      </c>
      <c r="N891" s="69">
        <f t="shared" si="175"/>
        <v>16.73684929877896</v>
      </c>
      <c r="O891" s="69">
        <f t="shared" si="181"/>
        <v>1.0872458146678399</v>
      </c>
      <c r="P891" s="69">
        <f t="shared" si="176"/>
        <v>2.8896476448062316</v>
      </c>
      <c r="Q891" s="6">
        <f t="shared" si="177"/>
        <v>0.86515287846642785</v>
      </c>
      <c r="R891" s="6">
        <f t="shared" si="178"/>
        <v>0.42402586772045758</v>
      </c>
      <c r="S891" s="6">
        <f t="shared" si="179"/>
        <v>1.2891787461868853</v>
      </c>
    </row>
    <row r="892" spans="1:19" x14ac:dyDescent="0.25">
      <c r="A892" s="64">
        <v>41294</v>
      </c>
      <c r="B892" s="14" t="s">
        <v>592</v>
      </c>
      <c r="C892" s="4">
        <v>4</v>
      </c>
      <c r="D892" s="180">
        <v>6.2</v>
      </c>
      <c r="F892" s="180"/>
      <c r="G892" s="4">
        <f t="shared" si="183"/>
        <v>64.961200000000005</v>
      </c>
      <c r="H892" s="6"/>
      <c r="I892" s="21"/>
      <c r="J892" s="34">
        <f t="shared" si="174"/>
        <v>3.0190705400997908E-3</v>
      </c>
      <c r="K892" s="34">
        <f t="shared" si="184"/>
        <v>0.19612244516953053</v>
      </c>
      <c r="L892" s="69">
        <f t="shared" si="180"/>
        <v>11.778840632041497</v>
      </c>
      <c r="M892" s="69">
        <f t="shared" si="186"/>
        <v>0.76516762206617417</v>
      </c>
      <c r="N892" s="69">
        <f t="shared" si="175"/>
        <v>10.8220178607594</v>
      </c>
      <c r="O892" s="69">
        <f t="shared" si="181"/>
        <v>0.70301126665636371</v>
      </c>
      <c r="P892" s="69">
        <f t="shared" si="176"/>
        <v>1.4681788887225378</v>
      </c>
      <c r="Q892" s="6">
        <f t="shared" si="177"/>
        <v>0.36728045859176361</v>
      </c>
      <c r="R892" s="6">
        <f t="shared" si="178"/>
        <v>0.27417439399598187</v>
      </c>
      <c r="S892" s="6">
        <f t="shared" si="179"/>
        <v>0.64145485258774548</v>
      </c>
    </row>
    <row r="893" spans="1:19" x14ac:dyDescent="0.25">
      <c r="A893" s="64">
        <v>41294</v>
      </c>
      <c r="B893" s="14" t="s">
        <v>592</v>
      </c>
      <c r="C893" s="4">
        <v>4</v>
      </c>
      <c r="D893" s="180">
        <v>12.6</v>
      </c>
      <c r="F893" s="180"/>
      <c r="G893" s="4">
        <f t="shared" si="183"/>
        <v>64.961200000000005</v>
      </c>
      <c r="H893" s="6"/>
      <c r="I893" s="21"/>
      <c r="J893" s="34">
        <f t="shared" si="174"/>
        <v>1.2468981242097889E-2</v>
      </c>
      <c r="K893" s="34">
        <f t="shared" si="184"/>
        <v>0.80999998426416941</v>
      </c>
      <c r="L893" s="69">
        <f t="shared" si="180"/>
        <v>60.137578231998951</v>
      </c>
      <c r="M893" s="69">
        <f t="shared" si="186"/>
        <v>3.9066092470445306</v>
      </c>
      <c r="N893" s="69">
        <f t="shared" si="175"/>
        <v>24.810956507402047</v>
      </c>
      <c r="O893" s="69">
        <f t="shared" si="181"/>
        <v>1.6117495078686459</v>
      </c>
      <c r="P893" s="69">
        <f t="shared" si="176"/>
        <v>5.5183587549131765</v>
      </c>
      <c r="Q893" s="6">
        <f t="shared" si="177"/>
        <v>1.8751724385813746</v>
      </c>
      <c r="R893" s="6">
        <f t="shared" si="178"/>
        <v>0.62858230806877191</v>
      </c>
      <c r="S893" s="6">
        <f t="shared" si="179"/>
        <v>2.5037547466501464</v>
      </c>
    </row>
    <row r="894" spans="1:19" x14ac:dyDescent="0.25">
      <c r="A894" s="64">
        <v>41294</v>
      </c>
      <c r="B894" s="14" t="s">
        <v>592</v>
      </c>
      <c r="C894" s="4">
        <v>4</v>
      </c>
      <c r="D894" s="180">
        <v>6.9</v>
      </c>
      <c r="F894" s="180"/>
      <c r="G894" s="4">
        <f t="shared" si="183"/>
        <v>64.961200000000005</v>
      </c>
      <c r="H894" s="6"/>
      <c r="I894" s="21"/>
      <c r="J894" s="34">
        <f t="shared" si="174"/>
        <v>3.7392806559352516E-3</v>
      </c>
      <c r="K894" s="34">
        <f t="shared" si="184"/>
        <v>0.2429081585463411</v>
      </c>
      <c r="L894" s="69">
        <f t="shared" si="180"/>
        <v>15.062883294996576</v>
      </c>
      <c r="M894" s="69">
        <f t="shared" si="186"/>
        <v>0.97850297430293165</v>
      </c>
      <c r="N894" s="69">
        <f t="shared" si="175"/>
        <v>12.264882891847247</v>
      </c>
      <c r="O894" s="69">
        <f t="shared" si="181"/>
        <v>0.79674151051386743</v>
      </c>
      <c r="P894" s="69">
        <f t="shared" si="176"/>
        <v>1.775244484816799</v>
      </c>
      <c r="Q894" s="6">
        <f t="shared" si="177"/>
        <v>0.46968142766540716</v>
      </c>
      <c r="R894" s="6">
        <f t="shared" si="178"/>
        <v>0.31072918910040831</v>
      </c>
      <c r="S894" s="6">
        <f t="shared" si="179"/>
        <v>0.78041061676581547</v>
      </c>
    </row>
    <row r="895" spans="1:19" x14ac:dyDescent="0.25">
      <c r="A895" s="64">
        <v>41294</v>
      </c>
      <c r="B895" s="14" t="s">
        <v>592</v>
      </c>
      <c r="C895" s="4">
        <v>4</v>
      </c>
      <c r="D895" s="180">
        <v>8.8000000000000007</v>
      </c>
      <c r="F895" s="180"/>
      <c r="G895" s="4">
        <f t="shared" si="183"/>
        <v>64.961200000000005</v>
      </c>
      <c r="H895" s="6"/>
      <c r="I895" s="21"/>
      <c r="J895" s="34">
        <f t="shared" si="174"/>
        <v>6.0821233773498407E-3</v>
      </c>
      <c r="K895" s="34">
        <f t="shared" si="184"/>
        <v>0.39510203314069853</v>
      </c>
      <c r="L895" s="69">
        <f t="shared" si="180"/>
        <v>26.348731681885365</v>
      </c>
      <c r="M895" s="69">
        <f t="shared" si="186"/>
        <v>1.7116452285332917</v>
      </c>
      <c r="N895" s="69">
        <f t="shared" si="175"/>
        <v>16.302518287873927</v>
      </c>
      <c r="O895" s="69">
        <f t="shared" si="181"/>
        <v>1.0590311510022359</v>
      </c>
      <c r="P895" s="69">
        <f t="shared" si="176"/>
        <v>2.7706763795355274</v>
      </c>
      <c r="Q895" s="6">
        <f t="shared" si="177"/>
        <v>0.82158970969598</v>
      </c>
      <c r="R895" s="6">
        <f t="shared" si="178"/>
        <v>0.41302214889087202</v>
      </c>
      <c r="S895" s="6">
        <f t="shared" si="179"/>
        <v>1.234611858586852</v>
      </c>
    </row>
    <row r="896" spans="1:19" x14ac:dyDescent="0.25">
      <c r="A896" s="64">
        <v>41294</v>
      </c>
      <c r="B896" s="14" t="s">
        <v>592</v>
      </c>
      <c r="C896" s="4">
        <v>4</v>
      </c>
      <c r="D896" s="180">
        <v>4.2</v>
      </c>
      <c r="F896" s="180"/>
      <c r="G896" s="4">
        <f t="shared" si="183"/>
        <v>64.961200000000005</v>
      </c>
      <c r="H896" s="6"/>
      <c r="I896" s="21"/>
      <c r="J896" s="34">
        <f t="shared" si="174"/>
        <v>1.385442360233099E-3</v>
      </c>
      <c r="K896" s="34">
        <f t="shared" si="184"/>
        <v>8.9999998251574398E-2</v>
      </c>
      <c r="L896" s="69">
        <f t="shared" si="180"/>
        <v>4.811097633235077</v>
      </c>
      <c r="M896" s="69">
        <f t="shared" si="186"/>
        <v>0.31253467557211051</v>
      </c>
      <c r="N896" s="69">
        <f t="shared" si="175"/>
        <v>6.861382640483793</v>
      </c>
      <c r="O896" s="69">
        <f t="shared" si="181"/>
        <v>0.44572364998499581</v>
      </c>
      <c r="P896" s="69">
        <f t="shared" si="176"/>
        <v>0.75825832555710626</v>
      </c>
      <c r="Q896" s="6">
        <f t="shared" si="177"/>
        <v>0.15001664427461303</v>
      </c>
      <c r="R896" s="6">
        <f t="shared" si="178"/>
        <v>0.17383222349414837</v>
      </c>
      <c r="S896" s="6">
        <f t="shared" si="179"/>
        <v>0.32384886776876143</v>
      </c>
    </row>
    <row r="897" spans="1:19" x14ac:dyDescent="0.25">
      <c r="A897" s="64">
        <v>41294</v>
      </c>
      <c r="B897" s="14" t="s">
        <v>592</v>
      </c>
      <c r="C897" s="4">
        <v>4</v>
      </c>
      <c r="D897" s="180">
        <v>5.2</v>
      </c>
      <c r="F897" s="180"/>
      <c r="G897" s="4">
        <f t="shared" si="183"/>
        <v>64.961200000000005</v>
      </c>
      <c r="H897" s="6"/>
      <c r="I897" s="21"/>
      <c r="J897" s="34">
        <f t="shared" si="174"/>
        <v>2.1237166338267006E-3</v>
      </c>
      <c r="K897" s="34">
        <f t="shared" si="184"/>
        <v>0.13795918099334309</v>
      </c>
      <c r="L897" s="69">
        <f t="shared" si="180"/>
        <v>7.8611437635641082</v>
      </c>
      <c r="M897" s="69">
        <f t="shared" si="186"/>
        <v>0.51066933225364075</v>
      </c>
      <c r="N897" s="69">
        <f t="shared" si="175"/>
        <v>8.8091474968502013</v>
      </c>
      <c r="O897" s="69">
        <f t="shared" si="181"/>
        <v>0.57225279237238535</v>
      </c>
      <c r="P897" s="69">
        <f t="shared" si="176"/>
        <v>1.0829221246260261</v>
      </c>
      <c r="Q897" s="6">
        <f t="shared" si="177"/>
        <v>0.24512127948174756</v>
      </c>
      <c r="R897" s="6">
        <f t="shared" si="178"/>
        <v>0.2231785890252303</v>
      </c>
      <c r="S897" s="6">
        <f t="shared" si="179"/>
        <v>0.46829986850697786</v>
      </c>
    </row>
    <row r="898" spans="1:19" x14ac:dyDescent="0.25">
      <c r="A898" s="64">
        <v>41294</v>
      </c>
      <c r="B898" s="14" t="s">
        <v>592</v>
      </c>
      <c r="C898" s="4">
        <v>4</v>
      </c>
      <c r="D898" s="180">
        <v>9.1999999999999993</v>
      </c>
      <c r="F898" s="180"/>
      <c r="G898" s="4">
        <f t="shared" si="183"/>
        <v>64.961200000000005</v>
      </c>
      <c r="H898" s="6"/>
      <c r="I898" s="21"/>
      <c r="J898" s="34">
        <f t="shared" ref="J898:J961" si="187">((+D898/200)^2)*PI()</f>
        <v>6.6476100549960017E-3</v>
      </c>
      <c r="K898" s="34">
        <f t="shared" si="184"/>
        <v>0.43183672630460629</v>
      </c>
      <c r="L898" s="69">
        <f t="shared" si="180"/>
        <v>29.183828648764486</v>
      </c>
      <c r="M898" s="69">
        <f t="shared" si="186"/>
        <v>1.8958165296181198</v>
      </c>
      <c r="N898" s="69">
        <f t="shared" ref="N898:N961" si="188">1.28*(D898^1.17)</f>
        <v>17.172824342989255</v>
      </c>
      <c r="O898" s="69">
        <f t="shared" si="181"/>
        <v>1.1155672767097937</v>
      </c>
      <c r="P898" s="69">
        <f t="shared" si="176"/>
        <v>3.0113838063279132</v>
      </c>
      <c r="Q898" s="6">
        <f t="shared" si="177"/>
        <v>0.90999193421669744</v>
      </c>
      <c r="R898" s="6">
        <f t="shared" si="178"/>
        <v>0.43507123791681956</v>
      </c>
      <c r="S898" s="6">
        <f t="shared" si="179"/>
        <v>1.3450631721335169</v>
      </c>
    </row>
    <row r="899" spans="1:19" x14ac:dyDescent="0.25">
      <c r="A899" s="64">
        <v>41294</v>
      </c>
      <c r="B899" s="14" t="s">
        <v>592</v>
      </c>
      <c r="C899" s="4">
        <v>4</v>
      </c>
      <c r="D899" s="180">
        <v>19.2</v>
      </c>
      <c r="F899" s="180"/>
      <c r="G899" s="4">
        <f t="shared" si="183"/>
        <v>64.961200000000005</v>
      </c>
      <c r="H899" s="6"/>
      <c r="I899" s="21"/>
      <c r="J899" s="34">
        <f t="shared" si="187"/>
        <v>2.8952917895483533E-2</v>
      </c>
      <c r="K899" s="34">
        <f t="shared" si="184"/>
        <v>1.8808162899920851</v>
      </c>
      <c r="L899" s="69">
        <f t="shared" si="180"/>
        <v>158.38118078088723</v>
      </c>
      <c r="M899" s="69">
        <f t="shared" si="186"/>
        <v>10.288631560943374</v>
      </c>
      <c r="N899" s="69">
        <f t="shared" si="188"/>
        <v>40.613686040635287</v>
      </c>
      <c r="O899" s="69">
        <f t="shared" si="181"/>
        <v>2.6383137816229172</v>
      </c>
      <c r="P899" s="69">
        <f t="shared" ref="P899:P962" si="189">+M899+O899</f>
        <v>12.926945342566292</v>
      </c>
      <c r="Q899" s="6">
        <f t="shared" ref="Q899:Q962" si="190">M899*0.48</f>
        <v>4.9385431492528191</v>
      </c>
      <c r="R899" s="6">
        <f t="shared" ref="R899:R962" si="191">O899*0.39</f>
        <v>1.0289423748329378</v>
      </c>
      <c r="S899" s="6">
        <f t="shared" ref="S899:S962" si="192">Q899+R899</f>
        <v>5.9674855240857569</v>
      </c>
    </row>
    <row r="900" spans="1:19" x14ac:dyDescent="0.25">
      <c r="A900" s="64">
        <v>41294</v>
      </c>
      <c r="B900" s="14" t="s">
        <v>592</v>
      </c>
      <c r="C900" s="4">
        <v>4</v>
      </c>
      <c r="D900" s="180">
        <v>10.1</v>
      </c>
      <c r="F900" s="180"/>
      <c r="G900" s="4">
        <f t="shared" si="183"/>
        <v>64.961200000000005</v>
      </c>
      <c r="H900" s="6"/>
      <c r="I900" s="21"/>
      <c r="J900" s="34">
        <f t="shared" si="187"/>
        <v>8.0118466648173691E-3</v>
      </c>
      <c r="K900" s="34">
        <f t="shared" si="184"/>
        <v>0.52045917356253413</v>
      </c>
      <c r="L900" s="69">
        <f t="shared" si="180"/>
        <v>36.168366096319403</v>
      </c>
      <c r="M900" s="69">
        <f t="shared" si="186"/>
        <v>2.3495404636562243</v>
      </c>
      <c r="N900" s="69">
        <f t="shared" si="188"/>
        <v>19.154286406795634</v>
      </c>
      <c r="O900" s="69">
        <f t="shared" si="181"/>
        <v>1.2442854301291326</v>
      </c>
      <c r="P900" s="69">
        <f t="shared" si="189"/>
        <v>3.5938258937853567</v>
      </c>
      <c r="Q900" s="6">
        <f t="shared" si="190"/>
        <v>1.1277794225549875</v>
      </c>
      <c r="R900" s="6">
        <f t="shared" si="191"/>
        <v>0.48527131775036175</v>
      </c>
      <c r="S900" s="6">
        <f t="shared" si="192"/>
        <v>1.6130507403053493</v>
      </c>
    </row>
    <row r="901" spans="1:19" x14ac:dyDescent="0.25">
      <c r="A901" s="64">
        <v>41294</v>
      </c>
      <c r="B901" s="14" t="s">
        <v>592</v>
      </c>
      <c r="C901" s="4">
        <v>4</v>
      </c>
      <c r="D901" s="180">
        <v>11</v>
      </c>
      <c r="F901" s="180"/>
      <c r="G901" s="4">
        <f t="shared" si="183"/>
        <v>64.961200000000005</v>
      </c>
      <c r="H901" s="6"/>
      <c r="I901" s="21"/>
      <c r="J901" s="34">
        <f t="shared" si="187"/>
        <v>9.5033177771091243E-3</v>
      </c>
      <c r="K901" s="34">
        <f t="shared" si="184"/>
        <v>0.61734692678234127</v>
      </c>
      <c r="L901" s="69">
        <f t="shared" si="180"/>
        <v>44.010452599516775</v>
      </c>
      <c r="M901" s="69">
        <f t="shared" si="186"/>
        <v>2.8589718134077295</v>
      </c>
      <c r="N901" s="69">
        <f t="shared" si="188"/>
        <v>21.166030191925412</v>
      </c>
      <c r="O901" s="69">
        <f t="shared" si="181"/>
        <v>1.3749707205037054</v>
      </c>
      <c r="P901" s="69">
        <f t="shared" si="189"/>
        <v>4.2339425339114349</v>
      </c>
      <c r="Q901" s="6">
        <f t="shared" si="190"/>
        <v>1.3723064704357102</v>
      </c>
      <c r="R901" s="6">
        <f t="shared" si="191"/>
        <v>0.53623858099644517</v>
      </c>
      <c r="S901" s="6">
        <f t="shared" si="192"/>
        <v>1.9085450514321554</v>
      </c>
    </row>
    <row r="902" spans="1:19" x14ac:dyDescent="0.25">
      <c r="A902" s="64">
        <v>41294</v>
      </c>
      <c r="B902" s="14" t="s">
        <v>592</v>
      </c>
      <c r="C902" s="4">
        <v>4</v>
      </c>
      <c r="D902" s="180">
        <v>11.2</v>
      </c>
      <c r="F902" s="180"/>
      <c r="G902" s="4">
        <f t="shared" si="183"/>
        <v>64.961200000000005</v>
      </c>
      <c r="H902" s="6"/>
      <c r="I902" s="21"/>
      <c r="J902" s="34">
        <f t="shared" si="187"/>
        <v>9.8520345616575893E-3</v>
      </c>
      <c r="K902" s="34">
        <f t="shared" si="184"/>
        <v>0.63999998756675103</v>
      </c>
      <c r="L902" s="69">
        <f t="shared" si="180"/>
        <v>45.871853200437585</v>
      </c>
      <c r="M902" s="69">
        <f t="shared" si="186"/>
        <v>2.9798906301242662</v>
      </c>
      <c r="N902" s="69">
        <f t="shared" si="188"/>
        <v>21.616981763211225</v>
      </c>
      <c r="O902" s="69">
        <f t="shared" si="181"/>
        <v>1.4042650757163171</v>
      </c>
      <c r="P902" s="69">
        <f t="shared" si="189"/>
        <v>4.3841557058405831</v>
      </c>
      <c r="Q902" s="6">
        <f t="shared" si="190"/>
        <v>1.4303475024596477</v>
      </c>
      <c r="R902" s="6">
        <f t="shared" si="191"/>
        <v>0.54766337952936373</v>
      </c>
      <c r="S902" s="6">
        <f t="shared" si="192"/>
        <v>1.9780108819890114</v>
      </c>
    </row>
    <row r="903" spans="1:19" x14ac:dyDescent="0.25">
      <c r="A903" s="64">
        <v>41294</v>
      </c>
      <c r="B903" s="14" t="s">
        <v>592</v>
      </c>
      <c r="C903" s="4">
        <v>4</v>
      </c>
      <c r="D903" s="180">
        <v>6</v>
      </c>
      <c r="F903" s="180"/>
      <c r="G903" s="4">
        <f t="shared" si="183"/>
        <v>64.961200000000005</v>
      </c>
      <c r="H903" s="6"/>
      <c r="I903" s="21"/>
      <c r="J903" s="34">
        <f t="shared" si="187"/>
        <v>2.8274333882308137E-3</v>
      </c>
      <c r="K903" s="34">
        <f t="shared" si="184"/>
        <v>0.18367346581953956</v>
      </c>
      <c r="L903" s="69">
        <f t="shared" ref="L903:L966" si="193">0.17758*(D903^2.299)</f>
        <v>10.923549380812876</v>
      </c>
      <c r="M903" s="69">
        <f t="shared" si="186"/>
        <v>0.70960687603686146</v>
      </c>
      <c r="N903" s="69">
        <f t="shared" si="188"/>
        <v>10.414704032978928</v>
      </c>
      <c r="O903" s="69">
        <f t="shared" si="181"/>
        <v>0.6765516716271508</v>
      </c>
      <c r="P903" s="69">
        <f t="shared" si="189"/>
        <v>1.3861585476640124</v>
      </c>
      <c r="Q903" s="6">
        <f t="shared" si="190"/>
        <v>0.3406113004976935</v>
      </c>
      <c r="R903" s="6">
        <f t="shared" si="191"/>
        <v>0.26385515193458881</v>
      </c>
      <c r="S903" s="6">
        <f t="shared" si="192"/>
        <v>0.60446645243228225</v>
      </c>
    </row>
    <row r="904" spans="1:19" x14ac:dyDescent="0.25">
      <c r="A904" s="64">
        <v>41294</v>
      </c>
      <c r="B904" s="14" t="s">
        <v>592</v>
      </c>
      <c r="C904" s="4">
        <v>4</v>
      </c>
      <c r="D904" s="180">
        <v>3</v>
      </c>
      <c r="F904" s="180"/>
      <c r="G904" s="4">
        <f t="shared" si="183"/>
        <v>64.961200000000005</v>
      </c>
      <c r="H904" s="6"/>
      <c r="I904" s="21"/>
      <c r="J904" s="34">
        <f t="shared" si="187"/>
        <v>7.0685834705770342E-4</v>
      </c>
      <c r="K904" s="34">
        <f t="shared" si="184"/>
        <v>4.5918366454884889E-2</v>
      </c>
      <c r="L904" s="69">
        <f t="shared" si="193"/>
        <v>2.219707841442716</v>
      </c>
      <c r="M904" s="69">
        <f t="shared" si="186"/>
        <v>0.14419488502952857</v>
      </c>
      <c r="N904" s="69">
        <f t="shared" si="188"/>
        <v>4.6285167281146418</v>
      </c>
      <c r="O904" s="69">
        <f t="shared" si="181"/>
        <v>0.3006740008784009</v>
      </c>
      <c r="P904" s="69">
        <f t="shared" si="189"/>
        <v>0.4448688859079295</v>
      </c>
      <c r="Q904" s="6">
        <f t="shared" si="190"/>
        <v>6.9213544814173716E-2</v>
      </c>
      <c r="R904" s="6">
        <f t="shared" si="191"/>
        <v>0.11726286034257635</v>
      </c>
      <c r="S904" s="6">
        <f t="shared" si="192"/>
        <v>0.18647640515675007</v>
      </c>
    </row>
    <row r="905" spans="1:19" x14ac:dyDescent="0.25">
      <c r="A905" s="64">
        <v>41294</v>
      </c>
      <c r="B905" s="14" t="s">
        <v>592</v>
      </c>
      <c r="C905" s="4">
        <v>4</v>
      </c>
      <c r="D905" s="180">
        <v>8.9</v>
      </c>
      <c r="F905" s="180"/>
      <c r="G905" s="4">
        <f t="shared" si="183"/>
        <v>64.961200000000005</v>
      </c>
      <c r="H905" s="6"/>
      <c r="I905" s="21"/>
      <c r="J905" s="34">
        <f t="shared" si="187"/>
        <v>6.2211388522711887E-3</v>
      </c>
      <c r="K905" s="34">
        <f t="shared" si="184"/>
        <v>0.40413264521015918</v>
      </c>
      <c r="L905" s="69">
        <f t="shared" si="193"/>
        <v>27.04217861046752</v>
      </c>
      <c r="M905" s="69">
        <f t="shared" si="186"/>
        <v>1.7566923731503028</v>
      </c>
      <c r="N905" s="69">
        <f t="shared" si="188"/>
        <v>16.519476384138205</v>
      </c>
      <c r="O905" s="69">
        <f t="shared" si="181"/>
        <v>1.0731250092852789</v>
      </c>
      <c r="P905" s="69">
        <f t="shared" si="189"/>
        <v>2.8298173824355817</v>
      </c>
      <c r="Q905" s="6">
        <f t="shared" si="190"/>
        <v>0.84321233911214533</v>
      </c>
      <c r="R905" s="6">
        <f t="shared" si="191"/>
        <v>0.41851875362125879</v>
      </c>
      <c r="S905" s="6">
        <f t="shared" si="192"/>
        <v>1.2617310927334042</v>
      </c>
    </row>
    <row r="906" spans="1:19" x14ac:dyDescent="0.25">
      <c r="A906" s="64">
        <v>41294</v>
      </c>
      <c r="B906" s="14" t="s">
        <v>592</v>
      </c>
      <c r="C906" s="4">
        <v>4</v>
      </c>
      <c r="D906" s="180">
        <v>13.5</v>
      </c>
      <c r="F906" s="180"/>
      <c r="G906" s="4">
        <f t="shared" si="183"/>
        <v>64.961200000000005</v>
      </c>
      <c r="H906" s="6"/>
      <c r="I906" s="21"/>
      <c r="J906" s="34">
        <f t="shared" si="187"/>
        <v>1.4313881527918496E-2</v>
      </c>
      <c r="K906" s="34">
        <f t="shared" si="184"/>
        <v>0.92984692071141906</v>
      </c>
      <c r="L906" s="69">
        <f t="shared" si="193"/>
        <v>70.474399728819606</v>
      </c>
      <c r="M906" s="69">
        <f t="shared" si="186"/>
        <v>4.5781015756637959</v>
      </c>
      <c r="N906" s="69">
        <f t="shared" si="188"/>
        <v>26.89679164794412</v>
      </c>
      <c r="O906" s="69">
        <f t="shared" ref="O906:O969" si="194">IF(D906&lt;3,795.7747*N906*0.001,64.9612*N906*0.001)</f>
        <v>1.7472478616004279</v>
      </c>
      <c r="P906" s="69">
        <f t="shared" si="189"/>
        <v>6.3253494372642241</v>
      </c>
      <c r="Q906" s="6">
        <f t="shared" si="190"/>
        <v>2.1974887563186218</v>
      </c>
      <c r="R906" s="6">
        <f t="shared" si="191"/>
        <v>0.6814266660241669</v>
      </c>
      <c r="S906" s="6">
        <f t="shared" si="192"/>
        <v>2.8789154223427889</v>
      </c>
    </row>
    <row r="907" spans="1:19" x14ac:dyDescent="0.25">
      <c r="A907" s="64">
        <v>41294</v>
      </c>
      <c r="B907" s="14" t="s">
        <v>592</v>
      </c>
      <c r="C907" s="4">
        <v>4</v>
      </c>
      <c r="D907" s="180">
        <v>4.2</v>
      </c>
      <c r="F907" s="180"/>
      <c r="G907" s="4">
        <f t="shared" si="183"/>
        <v>64.961200000000005</v>
      </c>
      <c r="H907" s="6"/>
      <c r="I907" s="21"/>
      <c r="J907" s="34">
        <f t="shared" si="187"/>
        <v>1.385442360233099E-3</v>
      </c>
      <c r="K907" s="34">
        <f t="shared" si="184"/>
        <v>8.9999998251574398E-2</v>
      </c>
      <c r="L907" s="69">
        <f t="shared" si="193"/>
        <v>4.811097633235077</v>
      </c>
      <c r="M907" s="69">
        <f t="shared" si="186"/>
        <v>0.31253467557211051</v>
      </c>
      <c r="N907" s="69">
        <f t="shared" si="188"/>
        <v>6.861382640483793</v>
      </c>
      <c r="O907" s="69">
        <f t="shared" si="194"/>
        <v>0.44572364998499581</v>
      </c>
      <c r="P907" s="69">
        <f t="shared" si="189"/>
        <v>0.75825832555710626</v>
      </c>
      <c r="Q907" s="6">
        <f t="shared" si="190"/>
        <v>0.15001664427461303</v>
      </c>
      <c r="R907" s="6">
        <f t="shared" si="191"/>
        <v>0.17383222349414837</v>
      </c>
      <c r="S907" s="6">
        <f t="shared" si="192"/>
        <v>0.32384886776876143</v>
      </c>
    </row>
    <row r="908" spans="1:19" x14ac:dyDescent="0.25">
      <c r="A908" s="64">
        <v>41294</v>
      </c>
      <c r="B908" s="14" t="s">
        <v>592</v>
      </c>
      <c r="C908" s="4">
        <v>4</v>
      </c>
      <c r="D908" s="180">
        <v>13.5</v>
      </c>
      <c r="F908" s="180"/>
      <c r="G908" s="4">
        <f t="shared" si="183"/>
        <v>64.961200000000005</v>
      </c>
      <c r="H908" s="6"/>
      <c r="I908" s="21"/>
      <c r="J908" s="34">
        <f t="shared" si="187"/>
        <v>1.4313881527918496E-2</v>
      </c>
      <c r="K908" s="34">
        <f t="shared" si="184"/>
        <v>0.92984692071141906</v>
      </c>
      <c r="L908" s="69">
        <f t="shared" si="193"/>
        <v>70.474399728819606</v>
      </c>
      <c r="M908" s="69">
        <f t="shared" si="186"/>
        <v>4.5781015756637959</v>
      </c>
      <c r="N908" s="69">
        <f t="shared" si="188"/>
        <v>26.89679164794412</v>
      </c>
      <c r="O908" s="69">
        <f t="shared" si="194"/>
        <v>1.7472478616004279</v>
      </c>
      <c r="P908" s="69">
        <f t="shared" si="189"/>
        <v>6.3253494372642241</v>
      </c>
      <c r="Q908" s="6">
        <f t="shared" si="190"/>
        <v>2.1974887563186218</v>
      </c>
      <c r="R908" s="6">
        <f t="shared" si="191"/>
        <v>0.6814266660241669</v>
      </c>
      <c r="S908" s="6">
        <f t="shared" si="192"/>
        <v>2.8789154223427889</v>
      </c>
    </row>
    <row r="909" spans="1:19" x14ac:dyDescent="0.25">
      <c r="A909" s="64">
        <v>41294</v>
      </c>
      <c r="B909" s="14" t="s">
        <v>592</v>
      </c>
      <c r="C909" s="4">
        <v>4</v>
      </c>
      <c r="D909" s="180">
        <v>13</v>
      </c>
      <c r="F909" s="180"/>
      <c r="G909" s="4">
        <f t="shared" si="183"/>
        <v>64.961200000000005</v>
      </c>
      <c r="H909" s="6"/>
      <c r="I909" s="21"/>
      <c r="J909" s="34">
        <f t="shared" si="187"/>
        <v>1.3273228961416878E-2</v>
      </c>
      <c r="K909" s="34">
        <f t="shared" si="184"/>
        <v>0.86224488120839415</v>
      </c>
      <c r="L909" s="69">
        <f t="shared" si="193"/>
        <v>64.617450470119536</v>
      </c>
      <c r="M909" s="69">
        <f t="shared" si="186"/>
        <v>4.1976271234795295</v>
      </c>
      <c r="N909" s="69">
        <f t="shared" si="188"/>
        <v>25.734971512832661</v>
      </c>
      <c r="O909" s="69">
        <f t="shared" si="194"/>
        <v>1.6717746314394253</v>
      </c>
      <c r="P909" s="69">
        <f t="shared" si="189"/>
        <v>5.8694017549189548</v>
      </c>
      <c r="Q909" s="6">
        <f t="shared" si="190"/>
        <v>2.0148610192701741</v>
      </c>
      <c r="R909" s="6">
        <f t="shared" si="191"/>
        <v>0.65199210626137594</v>
      </c>
      <c r="S909" s="6">
        <f t="shared" si="192"/>
        <v>2.6668531255315502</v>
      </c>
    </row>
    <row r="910" spans="1:19" x14ac:dyDescent="0.25">
      <c r="A910" s="64">
        <v>41294</v>
      </c>
      <c r="B910" s="14" t="s">
        <v>592</v>
      </c>
      <c r="C910" s="4">
        <v>4</v>
      </c>
      <c r="D910" s="180">
        <v>7.2</v>
      </c>
      <c r="F910" s="180"/>
      <c r="G910" s="4">
        <f t="shared" si="183"/>
        <v>64.961200000000005</v>
      </c>
      <c r="H910" s="6"/>
      <c r="I910" s="21"/>
      <c r="J910" s="34">
        <f t="shared" si="187"/>
        <v>4.0715040790523724E-3</v>
      </c>
      <c r="K910" s="34">
        <f t="shared" si="184"/>
        <v>0.26448979078013701</v>
      </c>
      <c r="L910" s="69">
        <f t="shared" si="193"/>
        <v>16.611217355322236</v>
      </c>
      <c r="M910" s="69">
        <f t="shared" si="186"/>
        <v>1.0790846128625591</v>
      </c>
      <c r="N910" s="69">
        <f t="shared" si="188"/>
        <v>12.891070706250053</v>
      </c>
      <c r="O910" s="69">
        <f t="shared" si="194"/>
        <v>0.83741942236285105</v>
      </c>
      <c r="P910" s="69">
        <f t="shared" si="189"/>
        <v>1.9165040352254101</v>
      </c>
      <c r="Q910" s="6">
        <f t="shared" si="190"/>
        <v>0.51796061417402839</v>
      </c>
      <c r="R910" s="6">
        <f t="shared" si="191"/>
        <v>0.3265935747215119</v>
      </c>
      <c r="S910" s="6">
        <f t="shared" si="192"/>
        <v>0.84455418889554035</v>
      </c>
    </row>
    <row r="911" spans="1:19" x14ac:dyDescent="0.25">
      <c r="A911" s="64">
        <v>41294</v>
      </c>
      <c r="B911" s="14" t="s">
        <v>592</v>
      </c>
      <c r="C911" s="4">
        <v>4</v>
      </c>
      <c r="D911" s="180">
        <v>8.8000000000000007</v>
      </c>
      <c r="F911" s="180"/>
      <c r="G911" s="4">
        <f t="shared" si="183"/>
        <v>64.961200000000005</v>
      </c>
      <c r="H911" s="6"/>
      <c r="I911" s="21"/>
      <c r="J911" s="34">
        <f t="shared" si="187"/>
        <v>6.0821233773498407E-3</v>
      </c>
      <c r="K911" s="34">
        <f t="shared" si="184"/>
        <v>0.39510203314069853</v>
      </c>
      <c r="L911" s="69">
        <f t="shared" si="193"/>
        <v>26.348731681885365</v>
      </c>
      <c r="M911" s="69">
        <f t="shared" si="186"/>
        <v>1.7116452285332917</v>
      </c>
      <c r="N911" s="69">
        <f t="shared" si="188"/>
        <v>16.302518287873927</v>
      </c>
      <c r="O911" s="69">
        <f t="shared" si="194"/>
        <v>1.0590311510022359</v>
      </c>
      <c r="P911" s="69">
        <f t="shared" si="189"/>
        <v>2.7706763795355274</v>
      </c>
      <c r="Q911" s="6">
        <f t="shared" si="190"/>
        <v>0.82158970969598</v>
      </c>
      <c r="R911" s="6">
        <f t="shared" si="191"/>
        <v>0.41302214889087202</v>
      </c>
      <c r="S911" s="6">
        <f t="shared" si="192"/>
        <v>1.234611858586852</v>
      </c>
    </row>
    <row r="912" spans="1:19" x14ac:dyDescent="0.25">
      <c r="A912" s="64">
        <v>41294</v>
      </c>
      <c r="B912" s="14" t="s">
        <v>592</v>
      </c>
      <c r="C912" s="4">
        <v>4</v>
      </c>
      <c r="D912" s="180">
        <v>3.9</v>
      </c>
      <c r="F912" s="180"/>
      <c r="G912" s="4">
        <f t="shared" si="183"/>
        <v>64.961200000000005</v>
      </c>
      <c r="H912" s="6"/>
      <c r="I912" s="21"/>
      <c r="J912" s="34">
        <f t="shared" si="187"/>
        <v>1.1945906065275189E-3</v>
      </c>
      <c r="K912" s="34">
        <f t="shared" si="184"/>
        <v>7.7602039308755463E-2</v>
      </c>
      <c r="L912" s="69">
        <f t="shared" si="193"/>
        <v>4.0574351124683323</v>
      </c>
      <c r="M912" s="69">
        <f t="shared" si="186"/>
        <v>0.26357585382807786</v>
      </c>
      <c r="N912" s="69">
        <f t="shared" si="188"/>
        <v>6.2915196864507177</v>
      </c>
      <c r="O912" s="69">
        <f t="shared" si="194"/>
        <v>0.4087046686554624</v>
      </c>
      <c r="P912" s="69">
        <f t="shared" si="189"/>
        <v>0.6722805224835402</v>
      </c>
      <c r="Q912" s="6">
        <f t="shared" si="190"/>
        <v>0.12651640983747736</v>
      </c>
      <c r="R912" s="6">
        <f t="shared" si="191"/>
        <v>0.15939482077563033</v>
      </c>
      <c r="S912" s="6">
        <f t="shared" si="192"/>
        <v>0.28591123061310769</v>
      </c>
    </row>
    <row r="913" spans="1:19" x14ac:dyDescent="0.25">
      <c r="A913" s="64">
        <v>41294</v>
      </c>
      <c r="B913" s="14" t="s">
        <v>592</v>
      </c>
      <c r="C913" s="4">
        <v>4</v>
      </c>
      <c r="D913" s="180">
        <v>8.6</v>
      </c>
      <c r="F913" s="180"/>
      <c r="G913" s="4">
        <f t="shared" si="183"/>
        <v>64.961200000000005</v>
      </c>
      <c r="H913" s="6"/>
      <c r="I913" s="21"/>
      <c r="J913" s="34">
        <f t="shared" si="187"/>
        <v>5.8088048164875268E-3</v>
      </c>
      <c r="K913" s="34">
        <f t="shared" si="184"/>
        <v>0.37734693144480957</v>
      </c>
      <c r="L913" s="69">
        <f t="shared" si="193"/>
        <v>24.992286516385054</v>
      </c>
      <c r="M913" s="69">
        <f t="shared" si="186"/>
        <v>1.6235289228481928</v>
      </c>
      <c r="N913" s="69">
        <f t="shared" si="188"/>
        <v>15.869862268149246</v>
      </c>
      <c r="O913" s="69">
        <f t="shared" si="194"/>
        <v>1.0309252967736968</v>
      </c>
      <c r="P913" s="69">
        <f t="shared" si="189"/>
        <v>2.6544542196218899</v>
      </c>
      <c r="Q913" s="6">
        <f t="shared" si="190"/>
        <v>0.77929388296713253</v>
      </c>
      <c r="R913" s="6">
        <f t="shared" si="191"/>
        <v>0.40206086574174177</v>
      </c>
      <c r="S913" s="6">
        <f t="shared" si="192"/>
        <v>1.1813547487088742</v>
      </c>
    </row>
    <row r="914" spans="1:19" x14ac:dyDescent="0.25">
      <c r="A914" s="64">
        <v>41294</v>
      </c>
      <c r="B914" s="14" t="s">
        <v>592</v>
      </c>
      <c r="C914" s="4">
        <v>4</v>
      </c>
      <c r="D914" s="180">
        <v>12.2</v>
      </c>
      <c r="F914" s="180"/>
      <c r="G914" s="4">
        <f t="shared" si="183"/>
        <v>64.961200000000005</v>
      </c>
      <c r="H914" s="6"/>
      <c r="I914" s="21"/>
      <c r="J914" s="34">
        <f t="shared" si="187"/>
        <v>1.168986626400762E-2</v>
      </c>
      <c r="K914" s="34">
        <f t="shared" si="184"/>
        <v>0.75938774034945189</v>
      </c>
      <c r="L914" s="69">
        <f t="shared" si="193"/>
        <v>55.838700462884191</v>
      </c>
      <c r="M914" s="69">
        <f t="shared" si="186"/>
        <v>3.6273489885095129</v>
      </c>
      <c r="N914" s="69">
        <f t="shared" si="188"/>
        <v>23.891915580068972</v>
      </c>
      <c r="O914" s="69">
        <f t="shared" si="194"/>
        <v>1.5520475063799766</v>
      </c>
      <c r="P914" s="69">
        <f t="shared" si="189"/>
        <v>5.1793964948894899</v>
      </c>
      <c r="Q914" s="6">
        <f t="shared" si="190"/>
        <v>1.7411275144845662</v>
      </c>
      <c r="R914" s="6">
        <f t="shared" si="191"/>
        <v>0.60529852748819091</v>
      </c>
      <c r="S914" s="6">
        <f t="shared" si="192"/>
        <v>2.3464260419727569</v>
      </c>
    </row>
    <row r="915" spans="1:19" x14ac:dyDescent="0.25">
      <c r="A915" s="64">
        <v>41294</v>
      </c>
      <c r="B915" s="14" t="s">
        <v>592</v>
      </c>
      <c r="C915" s="4">
        <v>5</v>
      </c>
      <c r="D915" s="180">
        <v>13</v>
      </c>
      <c r="F915" s="180"/>
      <c r="G915" s="4">
        <f t="shared" ref="G915:G978" si="195">IF(D915&lt;3,795.7747,64.9612)</f>
        <v>64.961200000000005</v>
      </c>
      <c r="H915" s="6"/>
      <c r="I915" s="21"/>
      <c r="J915" s="34">
        <f t="shared" si="187"/>
        <v>1.3273228961416878E-2</v>
      </c>
      <c r="K915" s="34">
        <f t="shared" ref="K915:K978" si="196">IF(D915&lt;3,795.7747*J915,64.9612*J915)</f>
        <v>0.86224488120839415</v>
      </c>
      <c r="L915" s="69">
        <f t="shared" si="193"/>
        <v>64.617450470119536</v>
      </c>
      <c r="M915" s="69">
        <f t="shared" si="186"/>
        <v>4.1976271234795295</v>
      </c>
      <c r="N915" s="69">
        <f t="shared" si="188"/>
        <v>25.734971512832661</v>
      </c>
      <c r="O915" s="69">
        <f t="shared" si="194"/>
        <v>1.6717746314394253</v>
      </c>
      <c r="P915" s="69">
        <f t="shared" si="189"/>
        <v>5.8694017549189548</v>
      </c>
      <c r="Q915" s="6">
        <f t="shared" si="190"/>
        <v>2.0148610192701741</v>
      </c>
      <c r="R915" s="6">
        <f t="shared" si="191"/>
        <v>0.65199210626137594</v>
      </c>
      <c r="S915" s="6">
        <f t="shared" si="192"/>
        <v>2.6668531255315502</v>
      </c>
    </row>
    <row r="916" spans="1:19" x14ac:dyDescent="0.25">
      <c r="A916" s="64">
        <v>41294</v>
      </c>
      <c r="B916" s="14" t="s">
        <v>592</v>
      </c>
      <c r="C916" s="4">
        <v>5</v>
      </c>
      <c r="D916" s="180">
        <v>7</v>
      </c>
      <c r="F916" s="180"/>
      <c r="G916" s="4">
        <f t="shared" si="195"/>
        <v>64.961200000000005</v>
      </c>
      <c r="H916" s="6"/>
      <c r="I916" s="21"/>
      <c r="J916" s="34">
        <f t="shared" si="187"/>
        <v>3.8484510006474969E-3</v>
      </c>
      <c r="K916" s="34">
        <f t="shared" si="196"/>
        <v>0.24999999514326221</v>
      </c>
      <c r="L916" s="69">
        <f t="shared" si="193"/>
        <v>15.569492106387406</v>
      </c>
      <c r="M916" s="69">
        <f t="shared" si="186"/>
        <v>1.0114128906214537</v>
      </c>
      <c r="N916" s="69">
        <f t="shared" si="188"/>
        <v>12.473107819356448</v>
      </c>
      <c r="O916" s="69">
        <f t="shared" si="194"/>
        <v>0.81026805167477811</v>
      </c>
      <c r="P916" s="69">
        <f t="shared" si="189"/>
        <v>1.8216809422962319</v>
      </c>
      <c r="Q916" s="6">
        <f t="shared" si="190"/>
        <v>0.48547818749829774</v>
      </c>
      <c r="R916" s="6">
        <f t="shared" si="191"/>
        <v>0.31600454015316348</v>
      </c>
      <c r="S916" s="6">
        <f t="shared" si="192"/>
        <v>0.80148272765146122</v>
      </c>
    </row>
    <row r="917" spans="1:19" x14ac:dyDescent="0.25">
      <c r="A917" s="64">
        <v>41294</v>
      </c>
      <c r="B917" s="14" t="s">
        <v>592</v>
      </c>
      <c r="C917" s="4">
        <v>5</v>
      </c>
      <c r="D917" s="180">
        <v>6</v>
      </c>
      <c r="F917" s="180"/>
      <c r="G917" s="4">
        <f t="shared" si="195"/>
        <v>64.961200000000005</v>
      </c>
      <c r="H917" s="6"/>
      <c r="I917" s="21"/>
      <c r="J917" s="34">
        <f t="shared" si="187"/>
        <v>2.8274333882308137E-3</v>
      </c>
      <c r="K917" s="34">
        <f t="shared" si="196"/>
        <v>0.18367346581953956</v>
      </c>
      <c r="L917" s="69">
        <f t="shared" si="193"/>
        <v>10.923549380812876</v>
      </c>
      <c r="M917" s="69">
        <f t="shared" si="186"/>
        <v>0.70960687603686146</v>
      </c>
      <c r="N917" s="69">
        <f t="shared" si="188"/>
        <v>10.414704032978928</v>
      </c>
      <c r="O917" s="69">
        <f t="shared" si="194"/>
        <v>0.6765516716271508</v>
      </c>
      <c r="P917" s="69">
        <f t="shared" si="189"/>
        <v>1.3861585476640124</v>
      </c>
      <c r="Q917" s="6">
        <f t="shared" si="190"/>
        <v>0.3406113004976935</v>
      </c>
      <c r="R917" s="6">
        <f t="shared" si="191"/>
        <v>0.26385515193458881</v>
      </c>
      <c r="S917" s="6">
        <f t="shared" si="192"/>
        <v>0.60446645243228225</v>
      </c>
    </row>
    <row r="918" spans="1:19" x14ac:dyDescent="0.25">
      <c r="A918" s="64">
        <v>41294</v>
      </c>
      <c r="B918" s="14" t="s">
        <v>592</v>
      </c>
      <c r="C918" s="4">
        <v>5</v>
      </c>
      <c r="D918" s="180">
        <v>12.1</v>
      </c>
      <c r="F918" s="180"/>
      <c r="G918" s="4">
        <f t="shared" si="195"/>
        <v>64.961200000000005</v>
      </c>
      <c r="H918" s="6"/>
      <c r="I918" s="21"/>
      <c r="J918" s="34">
        <f t="shared" si="187"/>
        <v>1.149901451030204E-2</v>
      </c>
      <c r="K918" s="34">
        <f t="shared" si="196"/>
        <v>0.74698978140663297</v>
      </c>
      <c r="L918" s="69">
        <f t="shared" si="193"/>
        <v>54.792058641719279</v>
      </c>
      <c r="M918" s="69">
        <f t="shared" si="186"/>
        <v>3.5593578798364547</v>
      </c>
      <c r="N918" s="69">
        <f t="shared" si="188"/>
        <v>23.662948194266647</v>
      </c>
      <c r="O918" s="69">
        <f t="shared" si="194"/>
        <v>1.5371735102373947</v>
      </c>
      <c r="P918" s="69">
        <f t="shared" si="189"/>
        <v>5.0965313900738494</v>
      </c>
      <c r="Q918" s="6">
        <f t="shared" si="190"/>
        <v>1.7084917823214982</v>
      </c>
      <c r="R918" s="6">
        <f t="shared" si="191"/>
        <v>0.59949766899258394</v>
      </c>
      <c r="S918" s="6">
        <f t="shared" si="192"/>
        <v>2.3079894513140822</v>
      </c>
    </row>
    <row r="919" spans="1:19" x14ac:dyDescent="0.25">
      <c r="A919" s="64">
        <v>41294</v>
      </c>
      <c r="B919" s="14" t="s">
        <v>592</v>
      </c>
      <c r="C919" s="4">
        <v>5</v>
      </c>
      <c r="D919" s="180">
        <v>13.5</v>
      </c>
      <c r="F919" s="180"/>
      <c r="G919" s="4">
        <f t="shared" si="195"/>
        <v>64.961200000000005</v>
      </c>
      <c r="H919" s="6"/>
      <c r="I919" s="21"/>
      <c r="J919" s="34">
        <f t="shared" si="187"/>
        <v>1.4313881527918496E-2</v>
      </c>
      <c r="K919" s="34">
        <f t="shared" si="196"/>
        <v>0.92984692071141906</v>
      </c>
      <c r="L919" s="69">
        <f t="shared" si="193"/>
        <v>70.474399728819606</v>
      </c>
      <c r="M919" s="69">
        <f t="shared" si="186"/>
        <v>4.5781015756637959</v>
      </c>
      <c r="N919" s="69">
        <f t="shared" si="188"/>
        <v>26.89679164794412</v>
      </c>
      <c r="O919" s="69">
        <f t="shared" si="194"/>
        <v>1.7472478616004279</v>
      </c>
      <c r="P919" s="69">
        <f t="shared" si="189"/>
        <v>6.3253494372642241</v>
      </c>
      <c r="Q919" s="6">
        <f t="shared" si="190"/>
        <v>2.1974887563186218</v>
      </c>
      <c r="R919" s="6">
        <f t="shared" si="191"/>
        <v>0.6814266660241669</v>
      </c>
      <c r="S919" s="6">
        <f t="shared" si="192"/>
        <v>2.8789154223427889</v>
      </c>
    </row>
    <row r="920" spans="1:19" x14ac:dyDescent="0.25">
      <c r="A920" s="64">
        <v>41294</v>
      </c>
      <c r="B920" s="14" t="s">
        <v>592</v>
      </c>
      <c r="C920" s="4">
        <v>5</v>
      </c>
      <c r="D920" s="180">
        <v>10.199999999999999</v>
      </c>
      <c r="F920" s="180"/>
      <c r="G920" s="4">
        <f t="shared" si="195"/>
        <v>64.961200000000005</v>
      </c>
      <c r="H920" s="6"/>
      <c r="I920" s="21"/>
      <c r="J920" s="34">
        <f t="shared" si="187"/>
        <v>8.1712824919870503E-3</v>
      </c>
      <c r="K920" s="34">
        <f t="shared" si="196"/>
        <v>0.53081631621846925</v>
      </c>
      <c r="L920" s="69">
        <f t="shared" si="193"/>
        <v>36.996943516478161</v>
      </c>
      <c r="M920" s="69">
        <f t="shared" si="186"/>
        <v>2.4033658471626413</v>
      </c>
      <c r="N920" s="69">
        <f t="shared" si="188"/>
        <v>19.376358921642492</v>
      </c>
      <c r="O920" s="69">
        <f t="shared" si="194"/>
        <v>1.2587115271806024</v>
      </c>
      <c r="P920" s="69">
        <f t="shared" si="189"/>
        <v>3.6620773743432435</v>
      </c>
      <c r="Q920" s="6">
        <f t="shared" si="190"/>
        <v>1.1536156066380678</v>
      </c>
      <c r="R920" s="6">
        <f t="shared" si="191"/>
        <v>0.49089749560043494</v>
      </c>
      <c r="S920" s="6">
        <f t="shared" si="192"/>
        <v>1.6445131022385029</v>
      </c>
    </row>
    <row r="921" spans="1:19" x14ac:dyDescent="0.25">
      <c r="A921" s="64">
        <v>41294</v>
      </c>
      <c r="B921" s="14" t="s">
        <v>592</v>
      </c>
      <c r="C921" s="4">
        <v>5</v>
      </c>
      <c r="D921" s="180">
        <v>9.8000000000000007</v>
      </c>
      <c r="F921" s="180"/>
      <c r="G921" s="4">
        <f t="shared" si="195"/>
        <v>64.961200000000005</v>
      </c>
      <c r="H921" s="6"/>
      <c r="I921" s="21"/>
      <c r="J921" s="34">
        <f t="shared" si="187"/>
        <v>7.5429639612690945E-3</v>
      </c>
      <c r="K921" s="34">
        <f t="shared" si="196"/>
        <v>0.48999999048079396</v>
      </c>
      <c r="L921" s="69">
        <f t="shared" si="193"/>
        <v>33.746038656612889</v>
      </c>
      <c r="M921" s="69">
        <f t="shared" si="186"/>
        <v>2.1921831663799614</v>
      </c>
      <c r="N921" s="69">
        <f t="shared" si="188"/>
        <v>18.49032216838847</v>
      </c>
      <c r="O921" s="69">
        <f t="shared" si="194"/>
        <v>1.2011535164451173</v>
      </c>
      <c r="P921" s="69">
        <f t="shared" si="189"/>
        <v>3.3933366828250788</v>
      </c>
      <c r="Q921" s="6">
        <f t="shared" si="190"/>
        <v>1.0522479198623813</v>
      </c>
      <c r="R921" s="6">
        <f t="shared" si="191"/>
        <v>0.46844987141359573</v>
      </c>
      <c r="S921" s="6">
        <f t="shared" si="192"/>
        <v>1.5206977912759769</v>
      </c>
    </row>
    <row r="922" spans="1:19" x14ac:dyDescent="0.25">
      <c r="A922" s="64">
        <v>41294</v>
      </c>
      <c r="B922" s="14" t="s">
        <v>592</v>
      </c>
      <c r="C922" s="4">
        <v>5</v>
      </c>
      <c r="D922" s="180">
        <v>14.3</v>
      </c>
      <c r="F922" s="180"/>
      <c r="G922" s="4">
        <f t="shared" si="195"/>
        <v>64.961200000000005</v>
      </c>
      <c r="H922" s="6"/>
      <c r="I922" s="21"/>
      <c r="J922" s="34">
        <f t="shared" si="187"/>
        <v>1.6060607043314423E-2</v>
      </c>
      <c r="K922" s="34">
        <f t="shared" si="196"/>
        <v>1.0433163062621569</v>
      </c>
      <c r="L922" s="69">
        <f t="shared" si="193"/>
        <v>80.44732390405035</v>
      </c>
      <c r="M922" s="69">
        <f t="shared" si="186"/>
        <v>5.2259546975957969</v>
      </c>
      <c r="N922" s="69">
        <f t="shared" si="188"/>
        <v>28.770879194975368</v>
      </c>
      <c r="O922" s="69">
        <f t="shared" si="194"/>
        <v>1.8689908375606341</v>
      </c>
      <c r="P922" s="69">
        <f t="shared" si="189"/>
        <v>7.0949455351564312</v>
      </c>
      <c r="Q922" s="6">
        <f t="shared" si="190"/>
        <v>2.5084582548459826</v>
      </c>
      <c r="R922" s="6">
        <f t="shared" si="191"/>
        <v>0.72890642664864735</v>
      </c>
      <c r="S922" s="6">
        <f t="shared" si="192"/>
        <v>3.23736468149463</v>
      </c>
    </row>
    <row r="923" spans="1:19" x14ac:dyDescent="0.25">
      <c r="A923" s="64">
        <v>41294</v>
      </c>
      <c r="B923" s="14" t="s">
        <v>592</v>
      </c>
      <c r="C923" s="4">
        <v>5</v>
      </c>
      <c r="D923" s="180">
        <v>7.2</v>
      </c>
      <c r="F923" s="180"/>
      <c r="G923" s="4">
        <f t="shared" si="195"/>
        <v>64.961200000000005</v>
      </c>
      <c r="H923" s="6"/>
      <c r="I923" s="21"/>
      <c r="J923" s="34">
        <f t="shared" si="187"/>
        <v>4.0715040790523724E-3</v>
      </c>
      <c r="K923" s="34">
        <f t="shared" si="196"/>
        <v>0.26448979078013701</v>
      </c>
      <c r="L923" s="69">
        <f t="shared" si="193"/>
        <v>16.611217355322236</v>
      </c>
      <c r="M923" s="69">
        <f t="shared" si="186"/>
        <v>1.0790846128625591</v>
      </c>
      <c r="N923" s="69">
        <f t="shared" si="188"/>
        <v>12.891070706250053</v>
      </c>
      <c r="O923" s="69">
        <f t="shared" si="194"/>
        <v>0.83741942236285105</v>
      </c>
      <c r="P923" s="69">
        <f t="shared" si="189"/>
        <v>1.9165040352254101</v>
      </c>
      <c r="Q923" s="6">
        <f t="shared" si="190"/>
        <v>0.51796061417402839</v>
      </c>
      <c r="R923" s="6">
        <f t="shared" si="191"/>
        <v>0.3265935747215119</v>
      </c>
      <c r="S923" s="6">
        <f t="shared" si="192"/>
        <v>0.84455418889554035</v>
      </c>
    </row>
    <row r="924" spans="1:19" x14ac:dyDescent="0.25">
      <c r="A924" s="64">
        <v>41294</v>
      </c>
      <c r="B924" s="14" t="s">
        <v>592</v>
      </c>
      <c r="C924" s="4">
        <v>5</v>
      </c>
      <c r="D924" s="180">
        <v>10</v>
      </c>
      <c r="F924" s="180"/>
      <c r="G924" s="4">
        <f t="shared" si="195"/>
        <v>64.961200000000005</v>
      </c>
      <c r="H924" s="6"/>
      <c r="I924" s="21"/>
      <c r="J924" s="34">
        <f t="shared" si="187"/>
        <v>7.8539816339744835E-3</v>
      </c>
      <c r="K924" s="34">
        <f t="shared" si="196"/>
        <v>0.51020407172094329</v>
      </c>
      <c r="L924" s="69">
        <f t="shared" si="193"/>
        <v>35.35037715373447</v>
      </c>
      <c r="M924" s="69">
        <f t="shared" si="186"/>
        <v>2.296402920359176</v>
      </c>
      <c r="N924" s="69">
        <f t="shared" si="188"/>
        <v>18.932587368553055</v>
      </c>
      <c r="O924" s="69">
        <f t="shared" si="194"/>
        <v>1.2298835945660487</v>
      </c>
      <c r="P924" s="69">
        <f t="shared" si="189"/>
        <v>3.5262865149252249</v>
      </c>
      <c r="Q924" s="6">
        <f t="shared" si="190"/>
        <v>1.1022734017724045</v>
      </c>
      <c r="R924" s="6">
        <f t="shared" si="191"/>
        <v>0.47965460188075898</v>
      </c>
      <c r="S924" s="6">
        <f t="shared" si="192"/>
        <v>1.5819280036531636</v>
      </c>
    </row>
    <row r="925" spans="1:19" x14ac:dyDescent="0.25">
      <c r="A925" s="64">
        <v>41294</v>
      </c>
      <c r="B925" s="14" t="s">
        <v>592</v>
      </c>
      <c r="C925" s="4">
        <v>5</v>
      </c>
      <c r="D925" s="180">
        <v>7.5</v>
      </c>
      <c r="F925" s="180"/>
      <c r="G925" s="4">
        <f t="shared" si="195"/>
        <v>64.961200000000005</v>
      </c>
      <c r="H925" s="6"/>
      <c r="I925" s="21"/>
      <c r="J925" s="34">
        <f t="shared" si="187"/>
        <v>4.4178646691106467E-3</v>
      </c>
      <c r="K925" s="34">
        <f t="shared" si="196"/>
        <v>0.28698979034303057</v>
      </c>
      <c r="L925" s="69">
        <f t="shared" si="193"/>
        <v>18.245673379916788</v>
      </c>
      <c r="M925" s="69">
        <f t="shared" si="186"/>
        <v>1.1852608375674507</v>
      </c>
      <c r="N925" s="69">
        <f t="shared" si="188"/>
        <v>13.521710947318155</v>
      </c>
      <c r="O925" s="69">
        <f t="shared" si="194"/>
        <v>0.87838656919092417</v>
      </c>
      <c r="P925" s="69">
        <f t="shared" si="189"/>
        <v>2.063647406758375</v>
      </c>
      <c r="Q925" s="6">
        <f t="shared" si="190"/>
        <v>0.56892520203237629</v>
      </c>
      <c r="R925" s="6">
        <f t="shared" si="191"/>
        <v>0.34257076198446046</v>
      </c>
      <c r="S925" s="6">
        <f t="shared" si="192"/>
        <v>0.91149596401683675</v>
      </c>
    </row>
    <row r="926" spans="1:19" x14ac:dyDescent="0.25">
      <c r="A926" s="64">
        <v>41294</v>
      </c>
      <c r="B926" s="14" t="s">
        <v>592</v>
      </c>
      <c r="C926" s="4">
        <v>5</v>
      </c>
      <c r="D926" s="180">
        <v>10.1</v>
      </c>
      <c r="F926" s="180"/>
      <c r="G926" s="4">
        <f t="shared" si="195"/>
        <v>64.961200000000005</v>
      </c>
      <c r="H926" s="6"/>
      <c r="I926" s="21"/>
      <c r="J926" s="34">
        <f t="shared" si="187"/>
        <v>8.0118466648173691E-3</v>
      </c>
      <c r="K926" s="34">
        <f t="shared" si="196"/>
        <v>0.52045917356253413</v>
      </c>
      <c r="L926" s="69">
        <f t="shared" si="193"/>
        <v>36.168366096319403</v>
      </c>
      <c r="M926" s="69">
        <f t="shared" si="186"/>
        <v>2.3495404636562243</v>
      </c>
      <c r="N926" s="69">
        <f t="shared" si="188"/>
        <v>19.154286406795634</v>
      </c>
      <c r="O926" s="69">
        <f t="shared" si="194"/>
        <v>1.2442854301291326</v>
      </c>
      <c r="P926" s="69">
        <f t="shared" si="189"/>
        <v>3.5938258937853567</v>
      </c>
      <c r="Q926" s="6">
        <f t="shared" si="190"/>
        <v>1.1277794225549875</v>
      </c>
      <c r="R926" s="6">
        <f t="shared" si="191"/>
        <v>0.48527131775036175</v>
      </c>
      <c r="S926" s="6">
        <f t="shared" si="192"/>
        <v>1.6130507403053493</v>
      </c>
    </row>
    <row r="927" spans="1:19" x14ac:dyDescent="0.25">
      <c r="A927" s="64">
        <v>41294</v>
      </c>
      <c r="B927" s="14" t="s">
        <v>592</v>
      </c>
      <c r="C927" s="4">
        <v>5</v>
      </c>
      <c r="D927" s="180">
        <v>3.8</v>
      </c>
      <c r="F927" s="180"/>
      <c r="G927" s="4">
        <f t="shared" si="195"/>
        <v>64.961200000000005</v>
      </c>
      <c r="H927" s="6"/>
      <c r="I927" s="21"/>
      <c r="J927" s="34">
        <f t="shared" si="187"/>
        <v>1.1341149479459152E-3</v>
      </c>
      <c r="K927" s="34">
        <f t="shared" si="196"/>
        <v>7.3673467956504188E-2</v>
      </c>
      <c r="L927" s="69">
        <f t="shared" si="193"/>
        <v>3.8222275656794742</v>
      </c>
      <c r="M927" s="69">
        <f t="shared" si="186"/>
        <v>0.24829648933961748</v>
      </c>
      <c r="N927" s="69">
        <f t="shared" si="188"/>
        <v>6.1031884174464111</v>
      </c>
      <c r="O927" s="69">
        <f t="shared" si="194"/>
        <v>0.39647044342341986</v>
      </c>
      <c r="P927" s="69">
        <f t="shared" si="189"/>
        <v>0.64476693276303731</v>
      </c>
      <c r="Q927" s="6">
        <f t="shared" si="190"/>
        <v>0.11918231488301639</v>
      </c>
      <c r="R927" s="6">
        <f t="shared" si="191"/>
        <v>0.15462347293513376</v>
      </c>
      <c r="S927" s="6">
        <f t="shared" si="192"/>
        <v>0.27380578781815013</v>
      </c>
    </row>
    <row r="928" spans="1:19" x14ac:dyDescent="0.25">
      <c r="A928" s="64">
        <v>41294</v>
      </c>
      <c r="B928" s="14" t="s">
        <v>592</v>
      </c>
      <c r="C928" s="4">
        <v>5</v>
      </c>
      <c r="D928" s="180">
        <v>7.1</v>
      </c>
      <c r="F928" s="180"/>
      <c r="G928" s="4">
        <f t="shared" si="195"/>
        <v>64.961200000000005</v>
      </c>
      <c r="H928" s="6"/>
      <c r="I928" s="21"/>
      <c r="J928" s="34">
        <f t="shared" si="187"/>
        <v>3.959192141686536E-3</v>
      </c>
      <c r="K928" s="34">
        <f t="shared" si="196"/>
        <v>0.25719387255452741</v>
      </c>
      <c r="L928" s="69">
        <f t="shared" si="193"/>
        <v>16.085590015951329</v>
      </c>
      <c r="M928" s="69">
        <f t="shared" si="186"/>
        <v>1.0449392301442177</v>
      </c>
      <c r="N928" s="69">
        <f t="shared" si="188"/>
        <v>12.681839066301519</v>
      </c>
      <c r="O928" s="69">
        <f t="shared" si="194"/>
        <v>0.82382748395382632</v>
      </c>
      <c r="P928" s="69">
        <f t="shared" si="189"/>
        <v>1.8687667140980442</v>
      </c>
      <c r="Q928" s="6">
        <f t="shared" si="190"/>
        <v>0.50157083046922446</v>
      </c>
      <c r="R928" s="6">
        <f t="shared" si="191"/>
        <v>0.32129271874199228</v>
      </c>
      <c r="S928" s="6">
        <f t="shared" si="192"/>
        <v>0.82286354921121674</v>
      </c>
    </row>
    <row r="929" spans="1:19" x14ac:dyDescent="0.25">
      <c r="A929" s="64">
        <v>41294</v>
      </c>
      <c r="B929" s="14" t="s">
        <v>592</v>
      </c>
      <c r="C929" s="4">
        <v>5</v>
      </c>
      <c r="D929" s="180">
        <v>8</v>
      </c>
      <c r="F929" s="180"/>
      <c r="G929" s="4">
        <f t="shared" si="195"/>
        <v>64.961200000000005</v>
      </c>
      <c r="H929" s="6"/>
      <c r="I929" s="21"/>
      <c r="J929" s="34">
        <f t="shared" si="187"/>
        <v>5.0265482457436689E-3</v>
      </c>
      <c r="K929" s="34">
        <f t="shared" si="196"/>
        <v>0.32653060590140365</v>
      </c>
      <c r="L929" s="69">
        <f t="shared" si="193"/>
        <v>21.164008717497858</v>
      </c>
      <c r="M929" s="69">
        <f t="shared" ref="M929:M931" si="197">IF(D929&lt;3,795.7747*L929*0.001,64.9612*L929*0.001)</f>
        <v>1.374839403099122</v>
      </c>
      <c r="N929" s="69">
        <f t="shared" si="188"/>
        <v>14.58227400291401</v>
      </c>
      <c r="O929" s="69">
        <f t="shared" si="194"/>
        <v>0.94728201795809763</v>
      </c>
      <c r="P929" s="69">
        <f t="shared" si="189"/>
        <v>2.3221214210572194</v>
      </c>
      <c r="Q929" s="6">
        <f t="shared" si="190"/>
        <v>0.65992291348757859</v>
      </c>
      <c r="R929" s="6">
        <f t="shared" si="191"/>
        <v>0.3694399870036581</v>
      </c>
      <c r="S929" s="6">
        <f t="shared" si="192"/>
        <v>1.0293629004912366</v>
      </c>
    </row>
    <row r="930" spans="1:19" x14ac:dyDescent="0.25">
      <c r="A930" s="64">
        <v>41294</v>
      </c>
      <c r="B930" s="14" t="s">
        <v>592</v>
      </c>
      <c r="C930" s="4">
        <v>5</v>
      </c>
      <c r="D930" s="180">
        <v>5.8</v>
      </c>
      <c r="F930" s="180"/>
      <c r="G930" s="4">
        <f t="shared" si="195"/>
        <v>64.961200000000005</v>
      </c>
      <c r="H930" s="6"/>
      <c r="I930" s="21"/>
      <c r="J930" s="34">
        <f t="shared" si="187"/>
        <v>2.6420794216690155E-3</v>
      </c>
      <c r="K930" s="34">
        <f t="shared" si="196"/>
        <v>0.17163264972692527</v>
      </c>
      <c r="L930" s="69">
        <f t="shared" si="193"/>
        <v>10.104504202450142</v>
      </c>
      <c r="M930" s="69">
        <f t="shared" si="197"/>
        <v>0.65640071839620417</v>
      </c>
      <c r="N930" s="69">
        <f t="shared" si="188"/>
        <v>10.009692178621206</v>
      </c>
      <c r="O930" s="69">
        <f t="shared" si="194"/>
        <v>0.65024161555384796</v>
      </c>
      <c r="P930" s="69">
        <f t="shared" si="189"/>
        <v>1.3066423339500521</v>
      </c>
      <c r="Q930" s="6">
        <f t="shared" si="190"/>
        <v>0.31507234483017799</v>
      </c>
      <c r="R930" s="6">
        <f t="shared" si="191"/>
        <v>0.25359423006600074</v>
      </c>
      <c r="S930" s="6">
        <f t="shared" si="192"/>
        <v>0.56866657489617878</v>
      </c>
    </row>
    <row r="931" spans="1:19" x14ac:dyDescent="0.25">
      <c r="A931" s="64">
        <v>41294</v>
      </c>
      <c r="B931" s="14" t="s">
        <v>592</v>
      </c>
      <c r="C931" s="4">
        <v>5</v>
      </c>
      <c r="D931" s="180">
        <v>6.8</v>
      </c>
      <c r="F931" s="180"/>
      <c r="G931" s="4">
        <f t="shared" si="195"/>
        <v>64.961200000000005</v>
      </c>
      <c r="H931" s="6"/>
      <c r="I931" s="21"/>
      <c r="J931" s="34">
        <f t="shared" si="187"/>
        <v>3.6316811075498014E-3</v>
      </c>
      <c r="K931" s="34">
        <f t="shared" si="196"/>
        <v>0.23591836276376418</v>
      </c>
      <c r="L931" s="69">
        <f t="shared" si="193"/>
        <v>14.565722844180941</v>
      </c>
      <c r="M931" s="69">
        <f t="shared" si="197"/>
        <v>0.94620683482540702</v>
      </c>
      <c r="N931" s="69">
        <f t="shared" si="188"/>
        <v>12.057170367208817</v>
      </c>
      <c r="O931" s="69">
        <f t="shared" si="194"/>
        <v>0.78324825565832545</v>
      </c>
      <c r="P931" s="69">
        <f t="shared" si="189"/>
        <v>1.7294550904837325</v>
      </c>
      <c r="Q931" s="6">
        <f t="shared" si="190"/>
        <v>0.45417928071619534</v>
      </c>
      <c r="R931" s="6">
        <f t="shared" si="191"/>
        <v>0.30546681970674694</v>
      </c>
      <c r="S931" s="6">
        <f t="shared" si="192"/>
        <v>0.75964610042294223</v>
      </c>
    </row>
    <row r="932" spans="1:19" x14ac:dyDescent="0.25">
      <c r="A932" s="64">
        <v>41294</v>
      </c>
      <c r="B932" s="14" t="s">
        <v>592</v>
      </c>
      <c r="C932" s="4">
        <v>5</v>
      </c>
      <c r="D932" s="180">
        <v>5.2</v>
      </c>
      <c r="F932" s="180"/>
      <c r="G932" s="4">
        <f t="shared" si="195"/>
        <v>64.961200000000005</v>
      </c>
      <c r="H932" s="6"/>
      <c r="I932" s="21"/>
      <c r="J932" s="34">
        <f t="shared" si="187"/>
        <v>2.1237166338267006E-3</v>
      </c>
      <c r="K932" s="34">
        <f t="shared" si="196"/>
        <v>0.13795918099334309</v>
      </c>
      <c r="L932" s="69">
        <f t="shared" si="193"/>
        <v>7.8611437635641082</v>
      </c>
      <c r="M932" s="69">
        <f t="shared" ref="M932:M936" si="198">IF(D932&lt;3,795.7747*L932*0.001,64.9612*L932*0.001)</f>
        <v>0.51066933225364075</v>
      </c>
      <c r="N932" s="69">
        <f t="shared" si="188"/>
        <v>8.8091474968502013</v>
      </c>
      <c r="O932" s="69">
        <f t="shared" si="194"/>
        <v>0.57225279237238535</v>
      </c>
      <c r="P932" s="69">
        <f t="shared" si="189"/>
        <v>1.0829221246260261</v>
      </c>
      <c r="Q932" s="6">
        <f t="shared" si="190"/>
        <v>0.24512127948174756</v>
      </c>
      <c r="R932" s="6">
        <f t="shared" si="191"/>
        <v>0.2231785890252303</v>
      </c>
      <c r="S932" s="6">
        <f t="shared" si="192"/>
        <v>0.46829986850697786</v>
      </c>
    </row>
    <row r="933" spans="1:19" x14ac:dyDescent="0.25">
      <c r="A933" s="64">
        <v>41294</v>
      </c>
      <c r="B933" s="14" t="s">
        <v>592</v>
      </c>
      <c r="C933" s="4">
        <v>5</v>
      </c>
      <c r="D933" s="180">
        <v>6</v>
      </c>
      <c r="F933" s="180"/>
      <c r="G933" s="4">
        <f t="shared" si="195"/>
        <v>64.961200000000005</v>
      </c>
      <c r="H933" s="6"/>
      <c r="I933" s="21"/>
      <c r="J933" s="34">
        <f t="shared" si="187"/>
        <v>2.8274333882308137E-3</v>
      </c>
      <c r="K933" s="34">
        <f t="shared" si="196"/>
        <v>0.18367346581953956</v>
      </c>
      <c r="L933" s="69">
        <f t="shared" si="193"/>
        <v>10.923549380812876</v>
      </c>
      <c r="M933" s="69">
        <f t="shared" si="198"/>
        <v>0.70960687603686146</v>
      </c>
      <c r="N933" s="69">
        <f t="shared" si="188"/>
        <v>10.414704032978928</v>
      </c>
      <c r="O933" s="69">
        <f t="shared" si="194"/>
        <v>0.6765516716271508</v>
      </c>
      <c r="P933" s="69">
        <f t="shared" si="189"/>
        <v>1.3861585476640124</v>
      </c>
      <c r="Q933" s="6">
        <f t="shared" si="190"/>
        <v>0.3406113004976935</v>
      </c>
      <c r="R933" s="6">
        <f t="shared" si="191"/>
        <v>0.26385515193458881</v>
      </c>
      <c r="S933" s="6">
        <f t="shared" si="192"/>
        <v>0.60446645243228225</v>
      </c>
    </row>
    <row r="934" spans="1:19" x14ac:dyDescent="0.25">
      <c r="A934" s="64">
        <v>41294</v>
      </c>
      <c r="B934" s="14" t="s">
        <v>592</v>
      </c>
      <c r="C934" s="4">
        <v>5</v>
      </c>
      <c r="D934" s="180">
        <v>5.2</v>
      </c>
      <c r="F934" s="180"/>
      <c r="G934" s="4">
        <f t="shared" si="195"/>
        <v>64.961200000000005</v>
      </c>
      <c r="H934" s="6"/>
      <c r="I934" s="21"/>
      <c r="J934" s="34">
        <f t="shared" si="187"/>
        <v>2.1237166338267006E-3</v>
      </c>
      <c r="K934" s="34">
        <f t="shared" si="196"/>
        <v>0.13795918099334309</v>
      </c>
      <c r="L934" s="69">
        <f t="shared" si="193"/>
        <v>7.8611437635641082</v>
      </c>
      <c r="M934" s="69">
        <f t="shared" si="198"/>
        <v>0.51066933225364075</v>
      </c>
      <c r="N934" s="69">
        <f t="shared" si="188"/>
        <v>8.8091474968502013</v>
      </c>
      <c r="O934" s="69">
        <f t="shared" si="194"/>
        <v>0.57225279237238535</v>
      </c>
      <c r="P934" s="69">
        <f t="shared" si="189"/>
        <v>1.0829221246260261</v>
      </c>
      <c r="Q934" s="6">
        <f t="shared" si="190"/>
        <v>0.24512127948174756</v>
      </c>
      <c r="R934" s="6">
        <f t="shared" si="191"/>
        <v>0.2231785890252303</v>
      </c>
      <c r="S934" s="6">
        <f t="shared" si="192"/>
        <v>0.46829986850697786</v>
      </c>
    </row>
    <row r="935" spans="1:19" x14ac:dyDescent="0.25">
      <c r="A935" s="64">
        <v>41294</v>
      </c>
      <c r="B935" s="14" t="s">
        <v>592</v>
      </c>
      <c r="C935" s="4">
        <v>5</v>
      </c>
      <c r="D935" s="180">
        <v>5.8</v>
      </c>
      <c r="F935" s="180"/>
      <c r="G935" s="4">
        <f t="shared" si="195"/>
        <v>64.961200000000005</v>
      </c>
      <c r="H935" s="6"/>
      <c r="I935" s="21"/>
      <c r="J935" s="34">
        <f t="shared" si="187"/>
        <v>2.6420794216690155E-3</v>
      </c>
      <c r="K935" s="34">
        <f t="shared" si="196"/>
        <v>0.17163264972692527</v>
      </c>
      <c r="L935" s="69">
        <f t="shared" si="193"/>
        <v>10.104504202450142</v>
      </c>
      <c r="M935" s="69">
        <f t="shared" si="198"/>
        <v>0.65640071839620417</v>
      </c>
      <c r="N935" s="69">
        <f t="shared" si="188"/>
        <v>10.009692178621206</v>
      </c>
      <c r="O935" s="69">
        <f t="shared" si="194"/>
        <v>0.65024161555384796</v>
      </c>
      <c r="P935" s="69">
        <f t="shared" si="189"/>
        <v>1.3066423339500521</v>
      </c>
      <c r="Q935" s="6">
        <f t="shared" si="190"/>
        <v>0.31507234483017799</v>
      </c>
      <c r="R935" s="6">
        <f t="shared" si="191"/>
        <v>0.25359423006600074</v>
      </c>
      <c r="S935" s="6">
        <f t="shared" si="192"/>
        <v>0.56866657489617878</v>
      </c>
    </row>
    <row r="936" spans="1:19" x14ac:dyDescent="0.25">
      <c r="A936" s="64">
        <v>41294</v>
      </c>
      <c r="B936" s="14" t="s">
        <v>592</v>
      </c>
      <c r="C936" s="4">
        <v>5</v>
      </c>
      <c r="D936" s="180">
        <v>5.6</v>
      </c>
      <c r="F936" s="180"/>
      <c r="G936" s="4">
        <f t="shared" si="195"/>
        <v>64.961200000000005</v>
      </c>
      <c r="H936" s="6"/>
      <c r="I936" s="21"/>
      <c r="J936" s="34">
        <f t="shared" si="187"/>
        <v>2.4630086404143973E-3</v>
      </c>
      <c r="K936" s="34">
        <f t="shared" si="196"/>
        <v>0.15999999689168776</v>
      </c>
      <c r="L936" s="69">
        <f t="shared" si="193"/>
        <v>9.3213394933125091</v>
      </c>
      <c r="M936" s="69">
        <f t="shared" si="198"/>
        <v>0.60552539909297265</v>
      </c>
      <c r="N936" s="69">
        <f t="shared" si="188"/>
        <v>9.6070480145707613</v>
      </c>
      <c r="O936" s="69">
        <f t="shared" si="194"/>
        <v>0.62408536748413423</v>
      </c>
      <c r="P936" s="69">
        <f t="shared" si="189"/>
        <v>1.2296107665771068</v>
      </c>
      <c r="Q936" s="6">
        <f t="shared" si="190"/>
        <v>0.29065219156462685</v>
      </c>
      <c r="R936" s="6">
        <f t="shared" si="191"/>
        <v>0.24339329331881235</v>
      </c>
      <c r="S936" s="6">
        <f t="shared" si="192"/>
        <v>0.53404548488343917</v>
      </c>
    </row>
    <row r="937" spans="1:19" x14ac:dyDescent="0.25">
      <c r="A937" s="64">
        <v>41294</v>
      </c>
      <c r="B937" s="14" t="s">
        <v>592</v>
      </c>
      <c r="C937" s="4">
        <v>5</v>
      </c>
      <c r="D937" s="180">
        <v>6.2</v>
      </c>
      <c r="F937" s="180"/>
      <c r="G937" s="4">
        <f t="shared" si="195"/>
        <v>64.961200000000005</v>
      </c>
      <c r="H937" s="6"/>
      <c r="I937" s="21"/>
      <c r="J937" s="34">
        <f t="shared" si="187"/>
        <v>3.0190705400997908E-3</v>
      </c>
      <c r="K937" s="34">
        <f t="shared" si="196"/>
        <v>0.19612244516953053</v>
      </c>
      <c r="L937" s="69">
        <f t="shared" si="193"/>
        <v>11.778840632041497</v>
      </c>
      <c r="M937" s="69">
        <f t="shared" ref="M937:M1000" si="199">IF(D937&lt;3,795.7747*L937*0.001,64.9612*L937*0.001)</f>
        <v>0.76516762206617417</v>
      </c>
      <c r="N937" s="69">
        <f t="shared" si="188"/>
        <v>10.8220178607594</v>
      </c>
      <c r="O937" s="69">
        <f t="shared" si="194"/>
        <v>0.70301126665636371</v>
      </c>
      <c r="P937" s="69">
        <f t="shared" si="189"/>
        <v>1.4681788887225378</v>
      </c>
      <c r="Q937" s="6">
        <f t="shared" si="190"/>
        <v>0.36728045859176361</v>
      </c>
      <c r="R937" s="6">
        <f t="shared" si="191"/>
        <v>0.27417439399598187</v>
      </c>
      <c r="S937" s="6">
        <f t="shared" si="192"/>
        <v>0.64145485258774548</v>
      </c>
    </row>
    <row r="938" spans="1:19" x14ac:dyDescent="0.25">
      <c r="A938" s="64">
        <v>41294</v>
      </c>
      <c r="B938" s="14" t="s">
        <v>592</v>
      </c>
      <c r="C938" s="4">
        <v>5</v>
      </c>
      <c r="D938" s="180">
        <v>10</v>
      </c>
      <c r="F938" s="180"/>
      <c r="G938" s="4">
        <f t="shared" si="195"/>
        <v>64.961200000000005</v>
      </c>
      <c r="H938" s="6"/>
      <c r="I938" s="21"/>
      <c r="J938" s="34">
        <f t="shared" si="187"/>
        <v>7.8539816339744835E-3</v>
      </c>
      <c r="K938" s="34">
        <f t="shared" si="196"/>
        <v>0.51020407172094329</v>
      </c>
      <c r="L938" s="69">
        <f t="shared" si="193"/>
        <v>35.35037715373447</v>
      </c>
      <c r="M938" s="69">
        <f t="shared" si="199"/>
        <v>2.296402920359176</v>
      </c>
      <c r="N938" s="69">
        <f t="shared" si="188"/>
        <v>18.932587368553055</v>
      </c>
      <c r="O938" s="69">
        <f t="shared" si="194"/>
        <v>1.2298835945660487</v>
      </c>
      <c r="P938" s="69">
        <f t="shared" si="189"/>
        <v>3.5262865149252249</v>
      </c>
      <c r="Q938" s="6">
        <f t="shared" si="190"/>
        <v>1.1022734017724045</v>
      </c>
      <c r="R938" s="6">
        <f t="shared" si="191"/>
        <v>0.47965460188075898</v>
      </c>
      <c r="S938" s="6">
        <f t="shared" si="192"/>
        <v>1.5819280036531636</v>
      </c>
    </row>
    <row r="939" spans="1:19" x14ac:dyDescent="0.25">
      <c r="A939" s="64">
        <v>41294</v>
      </c>
      <c r="B939" s="14" t="s">
        <v>592</v>
      </c>
      <c r="C939" s="4">
        <v>5</v>
      </c>
      <c r="D939" s="180">
        <v>8</v>
      </c>
      <c r="F939" s="180"/>
      <c r="G939" s="4">
        <f t="shared" si="195"/>
        <v>64.961200000000005</v>
      </c>
      <c r="H939" s="6"/>
      <c r="I939" s="21"/>
      <c r="J939" s="34">
        <f t="shared" si="187"/>
        <v>5.0265482457436689E-3</v>
      </c>
      <c r="K939" s="34">
        <f t="shared" si="196"/>
        <v>0.32653060590140365</v>
      </c>
      <c r="L939" s="69">
        <f t="shared" si="193"/>
        <v>21.164008717497858</v>
      </c>
      <c r="M939" s="69">
        <f t="shared" si="199"/>
        <v>1.374839403099122</v>
      </c>
      <c r="N939" s="69">
        <f t="shared" si="188"/>
        <v>14.58227400291401</v>
      </c>
      <c r="O939" s="69">
        <f t="shared" si="194"/>
        <v>0.94728201795809763</v>
      </c>
      <c r="P939" s="69">
        <f t="shared" si="189"/>
        <v>2.3221214210572194</v>
      </c>
      <c r="Q939" s="6">
        <f t="shared" si="190"/>
        <v>0.65992291348757859</v>
      </c>
      <c r="R939" s="6">
        <f t="shared" si="191"/>
        <v>0.3694399870036581</v>
      </c>
      <c r="S939" s="6">
        <f t="shared" si="192"/>
        <v>1.0293629004912366</v>
      </c>
    </row>
    <row r="940" spans="1:19" x14ac:dyDescent="0.25">
      <c r="A940" s="64">
        <v>41294</v>
      </c>
      <c r="B940" s="14" t="s">
        <v>592</v>
      </c>
      <c r="C940" s="4">
        <v>5</v>
      </c>
      <c r="D940" s="180">
        <v>7.6</v>
      </c>
      <c r="F940" s="180"/>
      <c r="G940" s="4">
        <f t="shared" si="195"/>
        <v>64.961200000000005</v>
      </c>
      <c r="H940" s="6"/>
      <c r="I940" s="21"/>
      <c r="J940" s="34">
        <f t="shared" si="187"/>
        <v>4.5364597917836608E-3</v>
      </c>
      <c r="K940" s="34">
        <f t="shared" si="196"/>
        <v>0.29469387182601675</v>
      </c>
      <c r="L940" s="69">
        <f t="shared" si="193"/>
        <v>18.809813966898769</v>
      </c>
      <c r="M940" s="69">
        <f t="shared" si="199"/>
        <v>1.2219080870665044</v>
      </c>
      <c r="N940" s="69">
        <f t="shared" si="188"/>
        <v>13.732887825405102</v>
      </c>
      <c r="O940" s="69">
        <f t="shared" si="194"/>
        <v>0.89210487260370597</v>
      </c>
      <c r="P940" s="69">
        <f t="shared" si="189"/>
        <v>2.1140129596702106</v>
      </c>
      <c r="Q940" s="6">
        <f t="shared" si="190"/>
        <v>0.58651588179192216</v>
      </c>
      <c r="R940" s="6">
        <f t="shared" si="191"/>
        <v>0.34792090031544531</v>
      </c>
      <c r="S940" s="6">
        <f t="shared" si="192"/>
        <v>0.93443678210736747</v>
      </c>
    </row>
    <row r="941" spans="1:19" x14ac:dyDescent="0.25">
      <c r="A941" s="64">
        <v>41294</v>
      </c>
      <c r="B941" s="14" t="s">
        <v>592</v>
      </c>
      <c r="C941" s="4">
        <v>5</v>
      </c>
      <c r="D941" s="180">
        <v>7.2</v>
      </c>
      <c r="F941" s="180"/>
      <c r="G941" s="4">
        <f t="shared" si="195"/>
        <v>64.961200000000005</v>
      </c>
      <c r="H941" s="6"/>
      <c r="I941" s="21"/>
      <c r="J941" s="34">
        <f t="shared" si="187"/>
        <v>4.0715040790523724E-3</v>
      </c>
      <c r="K941" s="34">
        <f t="shared" si="196"/>
        <v>0.26448979078013701</v>
      </c>
      <c r="L941" s="69">
        <f t="shared" si="193"/>
        <v>16.611217355322236</v>
      </c>
      <c r="M941" s="69">
        <f t="shared" si="199"/>
        <v>1.0790846128625591</v>
      </c>
      <c r="N941" s="69">
        <f t="shared" si="188"/>
        <v>12.891070706250053</v>
      </c>
      <c r="O941" s="69">
        <f t="shared" si="194"/>
        <v>0.83741942236285105</v>
      </c>
      <c r="P941" s="69">
        <f t="shared" si="189"/>
        <v>1.9165040352254101</v>
      </c>
      <c r="Q941" s="6">
        <f t="shared" si="190"/>
        <v>0.51796061417402839</v>
      </c>
      <c r="R941" s="6">
        <f t="shared" si="191"/>
        <v>0.3265935747215119</v>
      </c>
      <c r="S941" s="6">
        <f t="shared" si="192"/>
        <v>0.84455418889554035</v>
      </c>
    </row>
    <row r="942" spans="1:19" x14ac:dyDescent="0.25">
      <c r="A942" s="64">
        <v>41294</v>
      </c>
      <c r="B942" s="14" t="s">
        <v>592</v>
      </c>
      <c r="C942" s="4">
        <v>5</v>
      </c>
      <c r="D942" s="180">
        <v>9.1999999999999993</v>
      </c>
      <c r="F942" s="180"/>
      <c r="G942" s="4">
        <f t="shared" si="195"/>
        <v>64.961200000000005</v>
      </c>
      <c r="H942" s="6"/>
      <c r="I942" s="21"/>
      <c r="J942" s="34">
        <f t="shared" si="187"/>
        <v>6.6476100549960017E-3</v>
      </c>
      <c r="K942" s="34">
        <f t="shared" si="196"/>
        <v>0.43183672630460629</v>
      </c>
      <c r="L942" s="69">
        <f t="shared" si="193"/>
        <v>29.183828648764486</v>
      </c>
      <c r="M942" s="69">
        <f t="shared" si="199"/>
        <v>1.8958165296181198</v>
      </c>
      <c r="N942" s="69">
        <f t="shared" si="188"/>
        <v>17.172824342989255</v>
      </c>
      <c r="O942" s="69">
        <f t="shared" si="194"/>
        <v>1.1155672767097937</v>
      </c>
      <c r="P942" s="69">
        <f t="shared" si="189"/>
        <v>3.0113838063279132</v>
      </c>
      <c r="Q942" s="6">
        <f t="shared" si="190"/>
        <v>0.90999193421669744</v>
      </c>
      <c r="R942" s="6">
        <f t="shared" si="191"/>
        <v>0.43507123791681956</v>
      </c>
      <c r="S942" s="6">
        <f t="shared" si="192"/>
        <v>1.3450631721335169</v>
      </c>
    </row>
    <row r="943" spans="1:19" x14ac:dyDescent="0.25">
      <c r="A943" s="64">
        <v>41294</v>
      </c>
      <c r="B943" s="14" t="s">
        <v>592</v>
      </c>
      <c r="C943" s="4">
        <v>5</v>
      </c>
      <c r="D943" s="180">
        <v>6.8</v>
      </c>
      <c r="F943" s="180"/>
      <c r="G943" s="4">
        <f t="shared" si="195"/>
        <v>64.961200000000005</v>
      </c>
      <c r="H943" s="6"/>
      <c r="I943" s="21"/>
      <c r="J943" s="34">
        <f t="shared" si="187"/>
        <v>3.6316811075498014E-3</v>
      </c>
      <c r="K943" s="34">
        <f t="shared" si="196"/>
        <v>0.23591836276376418</v>
      </c>
      <c r="L943" s="69">
        <f t="shared" si="193"/>
        <v>14.565722844180941</v>
      </c>
      <c r="M943" s="69">
        <f t="shared" si="199"/>
        <v>0.94620683482540702</v>
      </c>
      <c r="N943" s="69">
        <f t="shared" si="188"/>
        <v>12.057170367208817</v>
      </c>
      <c r="O943" s="69">
        <f t="shared" si="194"/>
        <v>0.78324825565832545</v>
      </c>
      <c r="P943" s="69">
        <f t="shared" si="189"/>
        <v>1.7294550904837325</v>
      </c>
      <c r="Q943" s="6">
        <f t="shared" si="190"/>
        <v>0.45417928071619534</v>
      </c>
      <c r="R943" s="6">
        <f t="shared" si="191"/>
        <v>0.30546681970674694</v>
      </c>
      <c r="S943" s="6">
        <f t="shared" si="192"/>
        <v>0.75964610042294223</v>
      </c>
    </row>
    <row r="944" spans="1:19" x14ac:dyDescent="0.25">
      <c r="A944" s="64">
        <v>41294</v>
      </c>
      <c r="B944" s="14" t="s">
        <v>592</v>
      </c>
      <c r="C944" s="4">
        <v>5</v>
      </c>
      <c r="D944" s="180">
        <v>7.5</v>
      </c>
      <c r="F944" s="180"/>
      <c r="G944" s="4">
        <f t="shared" si="195"/>
        <v>64.961200000000005</v>
      </c>
      <c r="H944" s="6"/>
      <c r="I944" s="21"/>
      <c r="J944" s="34">
        <f t="shared" si="187"/>
        <v>4.4178646691106467E-3</v>
      </c>
      <c r="K944" s="34">
        <f t="shared" si="196"/>
        <v>0.28698979034303057</v>
      </c>
      <c r="L944" s="69">
        <f t="shared" si="193"/>
        <v>18.245673379916788</v>
      </c>
      <c r="M944" s="69">
        <f t="shared" si="199"/>
        <v>1.1852608375674507</v>
      </c>
      <c r="N944" s="69">
        <f t="shared" si="188"/>
        <v>13.521710947318155</v>
      </c>
      <c r="O944" s="69">
        <f t="shared" si="194"/>
        <v>0.87838656919092417</v>
      </c>
      <c r="P944" s="69">
        <f t="shared" si="189"/>
        <v>2.063647406758375</v>
      </c>
      <c r="Q944" s="6">
        <f t="shared" si="190"/>
        <v>0.56892520203237629</v>
      </c>
      <c r="R944" s="6">
        <f t="shared" si="191"/>
        <v>0.34257076198446046</v>
      </c>
      <c r="S944" s="6">
        <f t="shared" si="192"/>
        <v>0.91149596401683675</v>
      </c>
    </row>
    <row r="945" spans="1:19" x14ac:dyDescent="0.25">
      <c r="A945" s="64">
        <v>41294</v>
      </c>
      <c r="B945" s="14" t="s">
        <v>592</v>
      </c>
      <c r="C945" s="4">
        <v>5</v>
      </c>
      <c r="D945" s="180">
        <v>7.2</v>
      </c>
      <c r="F945" s="180"/>
      <c r="G945" s="4">
        <f t="shared" si="195"/>
        <v>64.961200000000005</v>
      </c>
      <c r="H945" s="6"/>
      <c r="I945" s="21"/>
      <c r="J945" s="34">
        <f t="shared" si="187"/>
        <v>4.0715040790523724E-3</v>
      </c>
      <c r="K945" s="34">
        <f t="shared" si="196"/>
        <v>0.26448979078013701</v>
      </c>
      <c r="L945" s="69">
        <f t="shared" si="193"/>
        <v>16.611217355322236</v>
      </c>
      <c r="M945" s="69">
        <f t="shared" si="199"/>
        <v>1.0790846128625591</v>
      </c>
      <c r="N945" s="69">
        <f t="shared" si="188"/>
        <v>12.891070706250053</v>
      </c>
      <c r="O945" s="69">
        <f t="shared" si="194"/>
        <v>0.83741942236285105</v>
      </c>
      <c r="P945" s="69">
        <f t="shared" si="189"/>
        <v>1.9165040352254101</v>
      </c>
      <c r="Q945" s="6">
        <f t="shared" si="190"/>
        <v>0.51796061417402839</v>
      </c>
      <c r="R945" s="6">
        <f t="shared" si="191"/>
        <v>0.3265935747215119</v>
      </c>
      <c r="S945" s="6">
        <f t="shared" si="192"/>
        <v>0.84455418889554035</v>
      </c>
    </row>
    <row r="946" spans="1:19" x14ac:dyDescent="0.25">
      <c r="A946" s="64">
        <v>41294</v>
      </c>
      <c r="B946" s="14" t="s">
        <v>592</v>
      </c>
      <c r="C946" s="4">
        <v>5</v>
      </c>
      <c r="D946" s="180">
        <v>5.6</v>
      </c>
      <c r="F946" s="180"/>
      <c r="G946" s="4">
        <f t="shared" si="195"/>
        <v>64.961200000000005</v>
      </c>
      <c r="H946" s="6"/>
      <c r="I946" s="21"/>
      <c r="J946" s="34">
        <f t="shared" si="187"/>
        <v>2.4630086404143973E-3</v>
      </c>
      <c r="K946" s="34">
        <f t="shared" si="196"/>
        <v>0.15999999689168776</v>
      </c>
      <c r="L946" s="69">
        <f t="shared" si="193"/>
        <v>9.3213394933125091</v>
      </c>
      <c r="M946" s="69">
        <f t="shared" si="199"/>
        <v>0.60552539909297265</v>
      </c>
      <c r="N946" s="69">
        <f t="shared" si="188"/>
        <v>9.6070480145707613</v>
      </c>
      <c r="O946" s="69">
        <f t="shared" si="194"/>
        <v>0.62408536748413423</v>
      </c>
      <c r="P946" s="69">
        <f t="shared" si="189"/>
        <v>1.2296107665771068</v>
      </c>
      <c r="Q946" s="6">
        <f t="shared" si="190"/>
        <v>0.29065219156462685</v>
      </c>
      <c r="R946" s="6">
        <f t="shared" si="191"/>
        <v>0.24339329331881235</v>
      </c>
      <c r="S946" s="6">
        <f t="shared" si="192"/>
        <v>0.53404548488343917</v>
      </c>
    </row>
    <row r="947" spans="1:19" x14ac:dyDescent="0.25">
      <c r="A947" s="64">
        <v>41294</v>
      </c>
      <c r="B947" s="14" t="s">
        <v>592</v>
      </c>
      <c r="C947" s="4">
        <v>5</v>
      </c>
      <c r="D947" s="180">
        <v>6.8</v>
      </c>
      <c r="F947" s="180"/>
      <c r="G947" s="4">
        <f t="shared" si="195"/>
        <v>64.961200000000005</v>
      </c>
      <c r="H947" s="6"/>
      <c r="I947" s="21"/>
      <c r="J947" s="34">
        <f t="shared" si="187"/>
        <v>3.6316811075498014E-3</v>
      </c>
      <c r="K947" s="34">
        <f t="shared" si="196"/>
        <v>0.23591836276376418</v>
      </c>
      <c r="L947" s="69">
        <f t="shared" si="193"/>
        <v>14.565722844180941</v>
      </c>
      <c r="M947" s="69">
        <f t="shared" si="199"/>
        <v>0.94620683482540702</v>
      </c>
      <c r="N947" s="69">
        <f t="shared" si="188"/>
        <v>12.057170367208817</v>
      </c>
      <c r="O947" s="69">
        <f t="shared" si="194"/>
        <v>0.78324825565832545</v>
      </c>
      <c r="P947" s="69">
        <f t="shared" si="189"/>
        <v>1.7294550904837325</v>
      </c>
      <c r="Q947" s="6">
        <f t="shared" si="190"/>
        <v>0.45417928071619534</v>
      </c>
      <c r="R947" s="6">
        <f t="shared" si="191"/>
        <v>0.30546681970674694</v>
      </c>
      <c r="S947" s="6">
        <f t="shared" si="192"/>
        <v>0.75964610042294223</v>
      </c>
    </row>
    <row r="948" spans="1:19" x14ac:dyDescent="0.25">
      <c r="A948" s="64">
        <v>41294</v>
      </c>
      <c r="B948" s="14" t="s">
        <v>592</v>
      </c>
      <c r="C948" s="4">
        <v>5</v>
      </c>
      <c r="D948" s="180">
        <v>9.6</v>
      </c>
      <c r="F948" s="180"/>
      <c r="G948" s="4">
        <f t="shared" si="195"/>
        <v>64.961200000000005</v>
      </c>
      <c r="H948" s="6"/>
      <c r="I948" s="21"/>
      <c r="J948" s="34">
        <f t="shared" si="187"/>
        <v>7.2382294738708832E-3</v>
      </c>
      <c r="K948" s="34">
        <f t="shared" si="196"/>
        <v>0.47020407249802126</v>
      </c>
      <c r="L948" s="69">
        <f t="shared" si="193"/>
        <v>32.18367369985107</v>
      </c>
      <c r="M948" s="69">
        <f t="shared" si="199"/>
        <v>2.0906900639507655</v>
      </c>
      <c r="N948" s="69">
        <f t="shared" si="188"/>
        <v>18.049588796207782</v>
      </c>
      <c r="O948" s="69">
        <f t="shared" si="194"/>
        <v>1.1725229477082131</v>
      </c>
      <c r="P948" s="69">
        <f t="shared" si="189"/>
        <v>3.2632130116589786</v>
      </c>
      <c r="Q948" s="6">
        <f t="shared" si="190"/>
        <v>1.0035312306963675</v>
      </c>
      <c r="R948" s="6">
        <f t="shared" si="191"/>
        <v>0.45728394960620311</v>
      </c>
      <c r="S948" s="6">
        <f t="shared" si="192"/>
        <v>1.4608151803025706</v>
      </c>
    </row>
    <row r="949" spans="1:19" x14ac:dyDescent="0.25">
      <c r="A949" s="64">
        <v>41294</v>
      </c>
      <c r="B949" s="14" t="s">
        <v>592</v>
      </c>
      <c r="C949" s="4">
        <v>5</v>
      </c>
      <c r="D949" s="180">
        <v>10.5</v>
      </c>
      <c r="F949" s="180"/>
      <c r="G949" s="4">
        <f t="shared" si="195"/>
        <v>64.961200000000005</v>
      </c>
      <c r="H949" s="6"/>
      <c r="I949" s="21"/>
      <c r="J949" s="34">
        <f t="shared" si="187"/>
        <v>8.6590147514568668E-3</v>
      </c>
      <c r="K949" s="34">
        <f t="shared" si="196"/>
        <v>0.56249998907233989</v>
      </c>
      <c r="L949" s="69">
        <f t="shared" si="193"/>
        <v>39.546517958797452</v>
      </c>
      <c r="M949" s="69">
        <f t="shared" si="199"/>
        <v>2.5689892624250334</v>
      </c>
      <c r="N949" s="69">
        <f t="shared" si="188"/>
        <v>20.044787177718607</v>
      </c>
      <c r="O949" s="69">
        <f t="shared" si="194"/>
        <v>1.3021334288092141</v>
      </c>
      <c r="P949" s="69">
        <f t="shared" si="189"/>
        <v>3.8711226912342473</v>
      </c>
      <c r="Q949" s="6">
        <f t="shared" si="190"/>
        <v>1.233114845964016</v>
      </c>
      <c r="R949" s="6">
        <f t="shared" si="191"/>
        <v>0.50783203723559356</v>
      </c>
      <c r="S949" s="6">
        <f t="shared" si="192"/>
        <v>1.7409468831996096</v>
      </c>
    </row>
    <row r="950" spans="1:19" x14ac:dyDescent="0.25">
      <c r="A950" s="64">
        <v>41294</v>
      </c>
      <c r="B950" s="14" t="s">
        <v>592</v>
      </c>
      <c r="C950" s="4">
        <v>5</v>
      </c>
      <c r="D950" s="180">
        <v>4.9000000000000004</v>
      </c>
      <c r="F950" s="180"/>
      <c r="G950" s="4">
        <f t="shared" si="195"/>
        <v>64.961200000000005</v>
      </c>
      <c r="H950" s="6"/>
      <c r="I950" s="21"/>
      <c r="J950" s="34">
        <f t="shared" si="187"/>
        <v>1.8857409903172736E-3</v>
      </c>
      <c r="K950" s="34">
        <f t="shared" si="196"/>
        <v>0.12249999762019849</v>
      </c>
      <c r="L950" s="69">
        <f t="shared" si="193"/>
        <v>6.8573266813152358</v>
      </c>
      <c r="M950" s="69">
        <f t="shared" si="199"/>
        <v>0.44546017001025534</v>
      </c>
      <c r="N950" s="69">
        <f t="shared" si="188"/>
        <v>8.2174937658920371</v>
      </c>
      <c r="O950" s="69">
        <f t="shared" si="194"/>
        <v>0.53381825602486588</v>
      </c>
      <c r="P950" s="69">
        <f t="shared" si="189"/>
        <v>0.97927842603512127</v>
      </c>
      <c r="Q950" s="6">
        <f t="shared" si="190"/>
        <v>0.21382088160492255</v>
      </c>
      <c r="R950" s="6">
        <f t="shared" si="191"/>
        <v>0.20818911984969771</v>
      </c>
      <c r="S950" s="6">
        <f t="shared" si="192"/>
        <v>0.42201000145462025</v>
      </c>
    </row>
    <row r="951" spans="1:19" x14ac:dyDescent="0.25">
      <c r="A951" s="64">
        <v>41294</v>
      </c>
      <c r="B951" s="14" t="s">
        <v>592</v>
      </c>
      <c r="C951" s="4">
        <v>5</v>
      </c>
      <c r="D951" s="180">
        <v>8</v>
      </c>
      <c r="F951" s="180"/>
      <c r="G951" s="4">
        <f t="shared" si="195"/>
        <v>64.961200000000005</v>
      </c>
      <c r="H951" s="6"/>
      <c r="I951" s="21"/>
      <c r="J951" s="34">
        <f t="shared" si="187"/>
        <v>5.0265482457436689E-3</v>
      </c>
      <c r="K951" s="34">
        <f t="shared" si="196"/>
        <v>0.32653060590140365</v>
      </c>
      <c r="L951" s="69">
        <f t="shared" si="193"/>
        <v>21.164008717497858</v>
      </c>
      <c r="M951" s="69">
        <f t="shared" si="199"/>
        <v>1.374839403099122</v>
      </c>
      <c r="N951" s="69">
        <f t="shared" si="188"/>
        <v>14.58227400291401</v>
      </c>
      <c r="O951" s="69">
        <f t="shared" si="194"/>
        <v>0.94728201795809763</v>
      </c>
      <c r="P951" s="69">
        <f t="shared" si="189"/>
        <v>2.3221214210572194</v>
      </c>
      <c r="Q951" s="6">
        <f t="shared" si="190"/>
        <v>0.65992291348757859</v>
      </c>
      <c r="R951" s="6">
        <f t="shared" si="191"/>
        <v>0.3694399870036581</v>
      </c>
      <c r="S951" s="6">
        <f t="shared" si="192"/>
        <v>1.0293629004912366</v>
      </c>
    </row>
    <row r="952" spans="1:19" x14ac:dyDescent="0.25">
      <c r="A952" s="64">
        <v>41294</v>
      </c>
      <c r="B952" s="14" t="s">
        <v>592</v>
      </c>
      <c r="C952" s="4">
        <v>5</v>
      </c>
      <c r="D952" s="180">
        <v>4</v>
      </c>
      <c r="F952" s="180"/>
      <c r="G952" s="4">
        <f t="shared" si="195"/>
        <v>64.961200000000005</v>
      </c>
      <c r="H952" s="6"/>
      <c r="I952" s="21"/>
      <c r="J952" s="34">
        <f t="shared" si="187"/>
        <v>1.2566370614359172E-3</v>
      </c>
      <c r="K952" s="34">
        <f t="shared" si="196"/>
        <v>8.1632651475350912E-2</v>
      </c>
      <c r="L952" s="69">
        <f t="shared" si="193"/>
        <v>4.3006091215286046</v>
      </c>
      <c r="M952" s="69">
        <f t="shared" si="199"/>
        <v>0.27937272926544404</v>
      </c>
      <c r="N952" s="69">
        <f t="shared" si="188"/>
        <v>6.4806737611278331</v>
      </c>
      <c r="O952" s="69">
        <f t="shared" si="194"/>
        <v>0.42099234433137744</v>
      </c>
      <c r="P952" s="69">
        <f t="shared" si="189"/>
        <v>0.70036507359682143</v>
      </c>
      <c r="Q952" s="6">
        <f t="shared" si="190"/>
        <v>0.13409891004741314</v>
      </c>
      <c r="R952" s="6">
        <f t="shared" si="191"/>
        <v>0.16418701428923721</v>
      </c>
      <c r="S952" s="6">
        <f t="shared" si="192"/>
        <v>0.29828592433665035</v>
      </c>
    </row>
    <row r="953" spans="1:19" x14ac:dyDescent="0.25">
      <c r="A953" s="64">
        <v>41294</v>
      </c>
      <c r="B953" s="14" t="s">
        <v>592</v>
      </c>
      <c r="C953" s="4">
        <v>5</v>
      </c>
      <c r="D953" s="180">
        <v>8.1999999999999993</v>
      </c>
      <c r="F953" s="180"/>
      <c r="G953" s="4">
        <f t="shared" si="195"/>
        <v>64.961200000000005</v>
      </c>
      <c r="H953" s="6"/>
      <c r="I953" s="21"/>
      <c r="J953" s="34">
        <f t="shared" si="187"/>
        <v>5.2810172506844409E-3</v>
      </c>
      <c r="K953" s="34">
        <f t="shared" si="196"/>
        <v>0.34306121782516213</v>
      </c>
      <c r="L953" s="69">
        <f t="shared" si="193"/>
        <v>22.400210436181411</v>
      </c>
      <c r="M953" s="69">
        <f t="shared" si="199"/>
        <v>1.4551445501868681</v>
      </c>
      <c r="N953" s="69">
        <f t="shared" si="188"/>
        <v>15.009705698547517</v>
      </c>
      <c r="O953" s="69">
        <f t="shared" si="194"/>
        <v>0.97504849382448511</v>
      </c>
      <c r="P953" s="69">
        <f t="shared" si="189"/>
        <v>2.4301930440113533</v>
      </c>
      <c r="Q953" s="6">
        <f t="shared" si="190"/>
        <v>0.69846938408969661</v>
      </c>
      <c r="R953" s="6">
        <f t="shared" si="191"/>
        <v>0.38026891259154921</v>
      </c>
      <c r="S953" s="6">
        <f t="shared" si="192"/>
        <v>1.0787382966812458</v>
      </c>
    </row>
    <row r="954" spans="1:19" x14ac:dyDescent="0.25">
      <c r="A954" s="64">
        <v>41294</v>
      </c>
      <c r="B954" s="14" t="s">
        <v>592</v>
      </c>
      <c r="C954" s="4">
        <v>5</v>
      </c>
      <c r="D954" s="180">
        <v>9.1999999999999993</v>
      </c>
      <c r="F954" s="180"/>
      <c r="G954" s="4">
        <f t="shared" si="195"/>
        <v>64.961200000000005</v>
      </c>
      <c r="H954" s="6"/>
      <c r="I954" s="21"/>
      <c r="J954" s="34">
        <f t="shared" si="187"/>
        <v>6.6476100549960017E-3</v>
      </c>
      <c r="K954" s="34">
        <f t="shared" si="196"/>
        <v>0.43183672630460629</v>
      </c>
      <c r="L954" s="69">
        <f t="shared" si="193"/>
        <v>29.183828648764486</v>
      </c>
      <c r="M954" s="69">
        <f t="shared" si="199"/>
        <v>1.8958165296181198</v>
      </c>
      <c r="N954" s="69">
        <f t="shared" si="188"/>
        <v>17.172824342989255</v>
      </c>
      <c r="O954" s="69">
        <f t="shared" si="194"/>
        <v>1.1155672767097937</v>
      </c>
      <c r="P954" s="69">
        <f t="shared" si="189"/>
        <v>3.0113838063279132</v>
      </c>
      <c r="Q954" s="6">
        <f t="shared" si="190"/>
        <v>0.90999193421669744</v>
      </c>
      <c r="R954" s="6">
        <f t="shared" si="191"/>
        <v>0.43507123791681956</v>
      </c>
      <c r="S954" s="6">
        <f t="shared" si="192"/>
        <v>1.3450631721335169</v>
      </c>
    </row>
    <row r="955" spans="1:19" x14ac:dyDescent="0.25">
      <c r="A955" s="64">
        <v>41294</v>
      </c>
      <c r="B955" s="14" t="s">
        <v>592</v>
      </c>
      <c r="C955" s="4">
        <v>5</v>
      </c>
      <c r="D955" s="180">
        <v>6.3</v>
      </c>
      <c r="F955" s="180"/>
      <c r="G955" s="4">
        <f t="shared" si="195"/>
        <v>64.961200000000005</v>
      </c>
      <c r="H955" s="6"/>
      <c r="I955" s="21"/>
      <c r="J955" s="34">
        <f t="shared" si="187"/>
        <v>3.1172453105244723E-3</v>
      </c>
      <c r="K955" s="34">
        <f t="shared" si="196"/>
        <v>0.20249999606604235</v>
      </c>
      <c r="L955" s="69">
        <f t="shared" si="193"/>
        <v>12.220190463130352</v>
      </c>
      <c r="M955" s="69">
        <f t="shared" si="199"/>
        <v>0.79383823671350351</v>
      </c>
      <c r="N955" s="69">
        <f t="shared" si="188"/>
        <v>11.026518552173203</v>
      </c>
      <c r="O955" s="69">
        <f t="shared" si="194"/>
        <v>0.71629587697143393</v>
      </c>
      <c r="P955" s="69">
        <f t="shared" si="189"/>
        <v>1.5101341136849373</v>
      </c>
      <c r="Q955" s="6">
        <f t="shared" si="190"/>
        <v>0.38104235362248168</v>
      </c>
      <c r="R955" s="6">
        <f t="shared" si="191"/>
        <v>0.27935539201885923</v>
      </c>
      <c r="S955" s="6">
        <f t="shared" si="192"/>
        <v>0.66039774564134091</v>
      </c>
    </row>
    <row r="956" spans="1:19" x14ac:dyDescent="0.25">
      <c r="A956" s="64">
        <v>41294</v>
      </c>
      <c r="B956" s="14" t="s">
        <v>592</v>
      </c>
      <c r="C956" s="4">
        <v>5</v>
      </c>
      <c r="D956" s="180">
        <v>6.5</v>
      </c>
      <c r="F956" s="180"/>
      <c r="G956" s="4">
        <f t="shared" si="195"/>
        <v>64.961200000000005</v>
      </c>
      <c r="H956" s="6"/>
      <c r="I956" s="21"/>
      <c r="J956" s="34">
        <f t="shared" si="187"/>
        <v>3.3183072403542195E-3</v>
      </c>
      <c r="K956" s="34">
        <f t="shared" si="196"/>
        <v>0.21556122030209854</v>
      </c>
      <c r="L956" s="69">
        <f t="shared" si="193"/>
        <v>13.130517975640537</v>
      </c>
      <c r="M956" s="69">
        <f t="shared" si="199"/>
        <v>0.85297420431918014</v>
      </c>
      <c r="N956" s="69">
        <f t="shared" si="188"/>
        <v>11.437170539605743</v>
      </c>
      <c r="O956" s="69">
        <f t="shared" si="194"/>
        <v>0.74297232285743664</v>
      </c>
      <c r="P956" s="69">
        <f t="shared" si="189"/>
        <v>1.5959465271766167</v>
      </c>
      <c r="Q956" s="6">
        <f t="shared" si="190"/>
        <v>0.40942761807320643</v>
      </c>
      <c r="R956" s="6">
        <f t="shared" si="191"/>
        <v>0.2897592059144003</v>
      </c>
      <c r="S956" s="6">
        <f t="shared" si="192"/>
        <v>0.69918682398760668</v>
      </c>
    </row>
    <row r="957" spans="1:19" x14ac:dyDescent="0.25">
      <c r="A957" s="64">
        <v>41294</v>
      </c>
      <c r="B957" s="14" t="s">
        <v>592</v>
      </c>
      <c r="C957" s="4">
        <v>5</v>
      </c>
      <c r="D957" s="180">
        <v>5.5</v>
      </c>
      <c r="F957" s="180"/>
      <c r="G957" s="4">
        <f t="shared" si="195"/>
        <v>64.961200000000005</v>
      </c>
      <c r="H957" s="6"/>
      <c r="I957" s="21"/>
      <c r="J957" s="34">
        <f t="shared" si="187"/>
        <v>2.3758294442772811E-3</v>
      </c>
      <c r="K957" s="34">
        <f t="shared" si="196"/>
        <v>0.15433673169558532</v>
      </c>
      <c r="L957" s="69">
        <f t="shared" si="193"/>
        <v>8.9430956308196485</v>
      </c>
      <c r="M957" s="69">
        <f t="shared" si="199"/>
        <v>0.58095422389280149</v>
      </c>
      <c r="N957" s="69">
        <f t="shared" si="188"/>
        <v>9.4066355127217793</v>
      </c>
      <c r="O957" s="69">
        <f t="shared" si="194"/>
        <v>0.61106633086902207</v>
      </c>
      <c r="P957" s="69">
        <f t="shared" si="189"/>
        <v>1.1920205547618234</v>
      </c>
      <c r="Q957" s="6">
        <f t="shared" si="190"/>
        <v>0.27885802746854471</v>
      </c>
      <c r="R957" s="6">
        <f t="shared" si="191"/>
        <v>0.2383158690389186</v>
      </c>
      <c r="S957" s="6">
        <f t="shared" si="192"/>
        <v>0.51717389650746326</v>
      </c>
    </row>
    <row r="958" spans="1:19" x14ac:dyDescent="0.25">
      <c r="A958" s="64">
        <v>41294</v>
      </c>
      <c r="B958" s="14" t="s">
        <v>592</v>
      </c>
      <c r="C958" s="4">
        <v>5</v>
      </c>
      <c r="D958" s="180">
        <v>4.9000000000000004</v>
      </c>
      <c r="F958" s="180"/>
      <c r="G958" s="4">
        <f t="shared" si="195"/>
        <v>64.961200000000005</v>
      </c>
      <c r="H958" s="6"/>
      <c r="I958" s="21"/>
      <c r="J958" s="34">
        <f t="shared" si="187"/>
        <v>1.8857409903172736E-3</v>
      </c>
      <c r="K958" s="34">
        <f t="shared" si="196"/>
        <v>0.12249999762019849</v>
      </c>
      <c r="L958" s="69">
        <f t="shared" si="193"/>
        <v>6.8573266813152358</v>
      </c>
      <c r="M958" s="69">
        <f t="shared" si="199"/>
        <v>0.44546017001025534</v>
      </c>
      <c r="N958" s="69">
        <f t="shared" si="188"/>
        <v>8.2174937658920371</v>
      </c>
      <c r="O958" s="69">
        <f t="shared" si="194"/>
        <v>0.53381825602486588</v>
      </c>
      <c r="P958" s="69">
        <f t="shared" si="189"/>
        <v>0.97927842603512127</v>
      </c>
      <c r="Q958" s="6">
        <f t="shared" si="190"/>
        <v>0.21382088160492255</v>
      </c>
      <c r="R958" s="6">
        <f t="shared" si="191"/>
        <v>0.20818911984969771</v>
      </c>
      <c r="S958" s="6">
        <f t="shared" si="192"/>
        <v>0.42201000145462025</v>
      </c>
    </row>
    <row r="959" spans="1:19" x14ac:dyDescent="0.25">
      <c r="A959" s="64">
        <v>41294</v>
      </c>
      <c r="B959" s="14" t="s">
        <v>592</v>
      </c>
      <c r="C959" s="4">
        <v>5</v>
      </c>
      <c r="D959" s="180">
        <v>5.8</v>
      </c>
      <c r="F959" s="180"/>
      <c r="G959" s="4">
        <f t="shared" si="195"/>
        <v>64.961200000000005</v>
      </c>
      <c r="H959" s="6"/>
      <c r="I959" s="21"/>
      <c r="J959" s="34">
        <f t="shared" si="187"/>
        <v>2.6420794216690155E-3</v>
      </c>
      <c r="K959" s="34">
        <f t="shared" si="196"/>
        <v>0.17163264972692527</v>
      </c>
      <c r="L959" s="69">
        <f t="shared" si="193"/>
        <v>10.104504202450142</v>
      </c>
      <c r="M959" s="69">
        <f t="shared" si="199"/>
        <v>0.65640071839620417</v>
      </c>
      <c r="N959" s="69">
        <f t="shared" si="188"/>
        <v>10.009692178621206</v>
      </c>
      <c r="O959" s="69">
        <f t="shared" si="194"/>
        <v>0.65024161555384796</v>
      </c>
      <c r="P959" s="69">
        <f t="shared" si="189"/>
        <v>1.3066423339500521</v>
      </c>
      <c r="Q959" s="6">
        <f t="shared" si="190"/>
        <v>0.31507234483017799</v>
      </c>
      <c r="R959" s="6">
        <f t="shared" si="191"/>
        <v>0.25359423006600074</v>
      </c>
      <c r="S959" s="6">
        <f t="shared" si="192"/>
        <v>0.56866657489617878</v>
      </c>
    </row>
    <row r="960" spans="1:19" x14ac:dyDescent="0.25">
      <c r="A960" s="64">
        <v>41294</v>
      </c>
      <c r="B960" s="14" t="s">
        <v>592</v>
      </c>
      <c r="C960" s="4">
        <v>5</v>
      </c>
      <c r="D960" s="180">
        <v>8.1999999999999993</v>
      </c>
      <c r="F960" s="180"/>
      <c r="G960" s="4">
        <f t="shared" si="195"/>
        <v>64.961200000000005</v>
      </c>
      <c r="H960" s="6"/>
      <c r="I960" s="21"/>
      <c r="J960" s="34">
        <f t="shared" si="187"/>
        <v>5.2810172506844409E-3</v>
      </c>
      <c r="K960" s="34">
        <f t="shared" si="196"/>
        <v>0.34306121782516213</v>
      </c>
      <c r="L960" s="69">
        <f t="shared" si="193"/>
        <v>22.400210436181411</v>
      </c>
      <c r="M960" s="69">
        <f t="shared" si="199"/>
        <v>1.4551445501868681</v>
      </c>
      <c r="N960" s="69">
        <f t="shared" si="188"/>
        <v>15.009705698547517</v>
      </c>
      <c r="O960" s="69">
        <f t="shared" si="194"/>
        <v>0.97504849382448511</v>
      </c>
      <c r="P960" s="69">
        <f t="shared" si="189"/>
        <v>2.4301930440113533</v>
      </c>
      <c r="Q960" s="6">
        <f t="shared" si="190"/>
        <v>0.69846938408969661</v>
      </c>
      <c r="R960" s="6">
        <f t="shared" si="191"/>
        <v>0.38026891259154921</v>
      </c>
      <c r="S960" s="6">
        <f t="shared" si="192"/>
        <v>1.0787382966812458</v>
      </c>
    </row>
    <row r="961" spans="1:19" x14ac:dyDescent="0.25">
      <c r="A961" s="64">
        <v>41294</v>
      </c>
      <c r="B961" s="14" t="s">
        <v>592</v>
      </c>
      <c r="C961" s="4">
        <v>5</v>
      </c>
      <c r="D961" s="180">
        <v>7.9</v>
      </c>
      <c r="F961" s="180"/>
      <c r="G961" s="4">
        <f t="shared" si="195"/>
        <v>64.961200000000005</v>
      </c>
      <c r="H961" s="6"/>
      <c r="I961" s="21"/>
      <c r="J961" s="34">
        <f t="shared" si="187"/>
        <v>4.9016699377634745E-3</v>
      </c>
      <c r="K961" s="34">
        <f t="shared" si="196"/>
        <v>0.31841836116104066</v>
      </c>
      <c r="L961" s="69">
        <f t="shared" si="193"/>
        <v>20.560739681169874</v>
      </c>
      <c r="M961" s="69">
        <f t="shared" si="199"/>
        <v>1.3356503225764125</v>
      </c>
      <c r="N961" s="69">
        <f t="shared" si="188"/>
        <v>14.369235628642512</v>
      </c>
      <c r="O961" s="69">
        <f t="shared" si="194"/>
        <v>0.93344278951937198</v>
      </c>
      <c r="P961" s="69">
        <f t="shared" si="189"/>
        <v>2.2690931120957845</v>
      </c>
      <c r="Q961" s="6">
        <f t="shared" si="190"/>
        <v>0.64111215483667794</v>
      </c>
      <c r="R961" s="6">
        <f t="shared" si="191"/>
        <v>0.36404268791255506</v>
      </c>
      <c r="S961" s="6">
        <f t="shared" si="192"/>
        <v>1.0051548427492329</v>
      </c>
    </row>
    <row r="962" spans="1:19" x14ac:dyDescent="0.25">
      <c r="A962" s="64">
        <v>41294</v>
      </c>
      <c r="B962" s="14" t="s">
        <v>592</v>
      </c>
      <c r="C962" s="4">
        <v>5</v>
      </c>
      <c r="D962" s="180">
        <v>10.1</v>
      </c>
      <c r="F962" s="180"/>
      <c r="G962" s="4">
        <f t="shared" si="195"/>
        <v>64.961200000000005</v>
      </c>
      <c r="H962" s="6"/>
      <c r="I962" s="21"/>
      <c r="J962" s="34">
        <f t="shared" ref="J962:J1025" si="200">((+D962/200)^2)*PI()</f>
        <v>8.0118466648173691E-3</v>
      </c>
      <c r="K962" s="34">
        <f t="shared" si="196"/>
        <v>0.52045917356253413</v>
      </c>
      <c r="L962" s="69">
        <f t="shared" si="193"/>
        <v>36.168366096319403</v>
      </c>
      <c r="M962" s="69">
        <f t="shared" si="199"/>
        <v>2.3495404636562243</v>
      </c>
      <c r="N962" s="69">
        <f t="shared" ref="N962:N1025" si="201">1.28*(D962^1.17)</f>
        <v>19.154286406795634</v>
      </c>
      <c r="O962" s="69">
        <f t="shared" si="194"/>
        <v>1.2442854301291326</v>
      </c>
      <c r="P962" s="69">
        <f t="shared" si="189"/>
        <v>3.5938258937853567</v>
      </c>
      <c r="Q962" s="6">
        <f t="shared" si="190"/>
        <v>1.1277794225549875</v>
      </c>
      <c r="R962" s="6">
        <f t="shared" si="191"/>
        <v>0.48527131775036175</v>
      </c>
      <c r="S962" s="6">
        <f t="shared" si="192"/>
        <v>1.6130507403053493</v>
      </c>
    </row>
    <row r="963" spans="1:19" x14ac:dyDescent="0.25">
      <c r="A963" s="64">
        <v>41294</v>
      </c>
      <c r="B963" s="14" t="s">
        <v>592</v>
      </c>
      <c r="C963" s="4">
        <v>5</v>
      </c>
      <c r="D963" s="180">
        <v>9.3000000000000007</v>
      </c>
      <c r="F963" s="180"/>
      <c r="G963" s="4">
        <f t="shared" si="195"/>
        <v>64.961200000000005</v>
      </c>
      <c r="H963" s="6"/>
      <c r="I963" s="21"/>
      <c r="J963" s="34">
        <f t="shared" si="200"/>
        <v>6.7929087152245318E-3</v>
      </c>
      <c r="K963" s="34">
        <f t="shared" si="196"/>
        <v>0.44127550163144391</v>
      </c>
      <c r="L963" s="69">
        <f t="shared" si="193"/>
        <v>29.918261264138582</v>
      </c>
      <c r="M963" s="69">
        <f t="shared" si="199"/>
        <v>1.9435261536319595</v>
      </c>
      <c r="N963" s="69">
        <f t="shared" si="201"/>
        <v>17.391419042795064</v>
      </c>
      <c r="O963" s="69">
        <f t="shared" si="194"/>
        <v>1.129767450722819</v>
      </c>
      <c r="P963" s="69">
        <f t="shared" ref="P963:P1026" si="202">+M963+O963</f>
        <v>3.0732936043547783</v>
      </c>
      <c r="Q963" s="6">
        <f t="shared" ref="Q963:Q1026" si="203">M963*0.48</f>
        <v>0.93289255374334046</v>
      </c>
      <c r="R963" s="6">
        <f t="shared" ref="R963:R1026" si="204">O963*0.39</f>
        <v>0.44060930578189944</v>
      </c>
      <c r="S963" s="6">
        <f t="shared" ref="S963:S1026" si="205">Q963+R963</f>
        <v>1.37350185952524</v>
      </c>
    </row>
    <row r="964" spans="1:19" x14ac:dyDescent="0.25">
      <c r="A964" s="64">
        <v>41294</v>
      </c>
      <c r="B964" s="14" t="s">
        <v>592</v>
      </c>
      <c r="C964" s="4">
        <v>5</v>
      </c>
      <c r="D964" s="180">
        <v>13.2</v>
      </c>
      <c r="F964" s="180"/>
      <c r="G964" s="4">
        <f t="shared" si="195"/>
        <v>64.961200000000005</v>
      </c>
      <c r="H964" s="6"/>
      <c r="I964" s="21"/>
      <c r="J964" s="34">
        <f t="shared" si="200"/>
        <v>1.368477759903714E-2</v>
      </c>
      <c r="K964" s="34">
        <f t="shared" si="196"/>
        <v>0.88897957456657151</v>
      </c>
      <c r="L964" s="69">
        <f t="shared" si="193"/>
        <v>66.925792025144602</v>
      </c>
      <c r="M964" s="69">
        <f t="shared" si="199"/>
        <v>4.347579760903824</v>
      </c>
      <c r="N964" s="69">
        <f t="shared" si="201"/>
        <v>26.198804201322019</v>
      </c>
      <c r="O964" s="69">
        <f t="shared" si="194"/>
        <v>1.7019057594829201</v>
      </c>
      <c r="P964" s="69">
        <f t="shared" si="202"/>
        <v>6.0494855203867441</v>
      </c>
      <c r="Q964" s="6">
        <f t="shared" si="203"/>
        <v>2.0868382852338354</v>
      </c>
      <c r="R964" s="6">
        <f t="shared" si="204"/>
        <v>0.66374324619833891</v>
      </c>
      <c r="S964" s="6">
        <f t="shared" si="205"/>
        <v>2.7505815314321742</v>
      </c>
    </row>
    <row r="965" spans="1:19" x14ac:dyDescent="0.25">
      <c r="A965" s="64">
        <v>41294</v>
      </c>
      <c r="B965" s="14" t="s">
        <v>592</v>
      </c>
      <c r="C965" s="4">
        <v>5</v>
      </c>
      <c r="D965" s="180">
        <v>11.2</v>
      </c>
      <c r="F965" s="180"/>
      <c r="G965" s="4">
        <f t="shared" si="195"/>
        <v>64.961200000000005</v>
      </c>
      <c r="H965" s="6"/>
      <c r="I965" s="21"/>
      <c r="J965" s="34">
        <f t="shared" si="200"/>
        <v>9.8520345616575893E-3</v>
      </c>
      <c r="K965" s="34">
        <f t="shared" si="196"/>
        <v>0.63999998756675103</v>
      </c>
      <c r="L965" s="69">
        <f t="shared" si="193"/>
        <v>45.871853200437585</v>
      </c>
      <c r="M965" s="69">
        <f t="shared" si="199"/>
        <v>2.9798906301242662</v>
      </c>
      <c r="N965" s="69">
        <f t="shared" si="201"/>
        <v>21.616981763211225</v>
      </c>
      <c r="O965" s="69">
        <f t="shared" si="194"/>
        <v>1.4042650757163171</v>
      </c>
      <c r="P965" s="69">
        <f t="shared" si="202"/>
        <v>4.3841557058405831</v>
      </c>
      <c r="Q965" s="6">
        <f t="shared" si="203"/>
        <v>1.4303475024596477</v>
      </c>
      <c r="R965" s="6">
        <f t="shared" si="204"/>
        <v>0.54766337952936373</v>
      </c>
      <c r="S965" s="6">
        <f t="shared" si="205"/>
        <v>1.9780108819890114</v>
      </c>
    </row>
    <row r="966" spans="1:19" x14ac:dyDescent="0.25">
      <c r="A966" s="64">
        <v>41294</v>
      </c>
      <c r="B966" s="14" t="s">
        <v>592</v>
      </c>
      <c r="C966" s="4">
        <v>6</v>
      </c>
      <c r="D966" s="180">
        <v>10.8</v>
      </c>
      <c r="F966" s="180"/>
      <c r="G966" s="4">
        <f t="shared" si="195"/>
        <v>64.961200000000005</v>
      </c>
      <c r="H966" s="6"/>
      <c r="I966" s="21"/>
      <c r="J966" s="34">
        <f t="shared" si="200"/>
        <v>9.1608841778678379E-3</v>
      </c>
      <c r="K966" s="34">
        <f t="shared" si="196"/>
        <v>0.5951020292553082</v>
      </c>
      <c r="L966" s="69">
        <f t="shared" si="193"/>
        <v>42.192500626930411</v>
      </c>
      <c r="M966" s="69">
        <f t="shared" si="199"/>
        <v>2.7408754717261523</v>
      </c>
      <c r="N966" s="69">
        <f t="shared" si="201"/>
        <v>20.716470389096425</v>
      </c>
      <c r="O966" s="69">
        <f t="shared" si="194"/>
        <v>1.3457667762401708</v>
      </c>
      <c r="P966" s="69">
        <f t="shared" si="202"/>
        <v>4.0866422479663234</v>
      </c>
      <c r="Q966" s="6">
        <f t="shared" si="203"/>
        <v>1.315620226428553</v>
      </c>
      <c r="R966" s="6">
        <f t="shared" si="204"/>
        <v>0.52484904273366662</v>
      </c>
      <c r="S966" s="6">
        <f t="shared" si="205"/>
        <v>1.8404692691622198</v>
      </c>
    </row>
    <row r="967" spans="1:19" x14ac:dyDescent="0.25">
      <c r="A967" s="64">
        <v>41294</v>
      </c>
      <c r="B967" s="14" t="s">
        <v>592</v>
      </c>
      <c r="C967" s="4">
        <v>6</v>
      </c>
      <c r="D967" s="180">
        <v>13.5</v>
      </c>
      <c r="F967" s="180"/>
      <c r="G967" s="4">
        <f t="shared" si="195"/>
        <v>64.961200000000005</v>
      </c>
      <c r="H967" s="6"/>
      <c r="I967" s="21"/>
      <c r="J967" s="34">
        <f t="shared" si="200"/>
        <v>1.4313881527918496E-2</v>
      </c>
      <c r="K967" s="34">
        <f t="shared" si="196"/>
        <v>0.92984692071141906</v>
      </c>
      <c r="L967" s="69">
        <f t="shared" ref="L967:L1030" si="206">0.17758*(D967^2.299)</f>
        <v>70.474399728819606</v>
      </c>
      <c r="M967" s="69">
        <f t="shared" si="199"/>
        <v>4.5781015756637959</v>
      </c>
      <c r="N967" s="69">
        <f t="shared" si="201"/>
        <v>26.89679164794412</v>
      </c>
      <c r="O967" s="69">
        <f t="shared" si="194"/>
        <v>1.7472478616004279</v>
      </c>
      <c r="P967" s="69">
        <f t="shared" si="202"/>
        <v>6.3253494372642241</v>
      </c>
      <c r="Q967" s="6">
        <f t="shared" si="203"/>
        <v>2.1974887563186218</v>
      </c>
      <c r="R967" s="6">
        <f t="shared" si="204"/>
        <v>0.6814266660241669</v>
      </c>
      <c r="S967" s="6">
        <f t="shared" si="205"/>
        <v>2.8789154223427889</v>
      </c>
    </row>
    <row r="968" spans="1:19" x14ac:dyDescent="0.25">
      <c r="A968" s="64">
        <v>41294</v>
      </c>
      <c r="B968" s="14" t="s">
        <v>592</v>
      </c>
      <c r="C968" s="4">
        <v>6</v>
      </c>
      <c r="D968" s="180">
        <v>12.2</v>
      </c>
      <c r="F968" s="180"/>
      <c r="G968" s="4">
        <f t="shared" si="195"/>
        <v>64.961200000000005</v>
      </c>
      <c r="H968" s="6"/>
      <c r="I968" s="21"/>
      <c r="J968" s="34">
        <f t="shared" si="200"/>
        <v>1.168986626400762E-2</v>
      </c>
      <c r="K968" s="34">
        <f t="shared" si="196"/>
        <v>0.75938774034945189</v>
      </c>
      <c r="L968" s="69">
        <f t="shared" si="206"/>
        <v>55.838700462884191</v>
      </c>
      <c r="M968" s="69">
        <f t="shared" si="199"/>
        <v>3.6273489885095129</v>
      </c>
      <c r="N968" s="69">
        <f t="shared" si="201"/>
        <v>23.891915580068972</v>
      </c>
      <c r="O968" s="69">
        <f t="shared" si="194"/>
        <v>1.5520475063799766</v>
      </c>
      <c r="P968" s="69">
        <f t="shared" si="202"/>
        <v>5.1793964948894899</v>
      </c>
      <c r="Q968" s="6">
        <f t="shared" si="203"/>
        <v>1.7411275144845662</v>
      </c>
      <c r="R968" s="6">
        <f t="shared" si="204"/>
        <v>0.60529852748819091</v>
      </c>
      <c r="S968" s="6">
        <f t="shared" si="205"/>
        <v>2.3464260419727569</v>
      </c>
    </row>
    <row r="969" spans="1:19" x14ac:dyDescent="0.25">
      <c r="A969" s="64">
        <v>41294</v>
      </c>
      <c r="B969" s="14" t="s">
        <v>592</v>
      </c>
      <c r="C969" s="4">
        <v>6</v>
      </c>
      <c r="D969" s="180">
        <v>16</v>
      </c>
      <c r="F969" s="180"/>
      <c r="G969" s="4">
        <f t="shared" si="195"/>
        <v>64.961200000000005</v>
      </c>
      <c r="H969" s="6"/>
      <c r="I969" s="21"/>
      <c r="J969" s="34">
        <f t="shared" si="200"/>
        <v>2.0106192982974676E-2</v>
      </c>
      <c r="K969" s="34">
        <f t="shared" si="196"/>
        <v>1.3061224236056146</v>
      </c>
      <c r="L969" s="69">
        <f t="shared" si="206"/>
        <v>104.15158698150151</v>
      </c>
      <c r="M969" s="69">
        <f t="shared" si="199"/>
        <v>6.7658120722227171</v>
      </c>
      <c r="N969" s="69">
        <f t="shared" si="201"/>
        <v>32.81182218607092</v>
      </c>
      <c r="O969" s="69">
        <f t="shared" si="194"/>
        <v>2.1314953433937904</v>
      </c>
      <c r="P969" s="69">
        <f t="shared" si="202"/>
        <v>8.897307415616508</v>
      </c>
      <c r="Q969" s="6">
        <f t="shared" si="203"/>
        <v>3.2475897946669039</v>
      </c>
      <c r="R969" s="6">
        <f t="shared" si="204"/>
        <v>0.83128318392357825</v>
      </c>
      <c r="S969" s="6">
        <f t="shared" si="205"/>
        <v>4.078872978590482</v>
      </c>
    </row>
    <row r="970" spans="1:19" x14ac:dyDescent="0.25">
      <c r="A970" s="64">
        <v>41294</v>
      </c>
      <c r="B970" s="14" t="s">
        <v>592</v>
      </c>
      <c r="C970" s="4">
        <v>6</v>
      </c>
      <c r="D970" s="180">
        <v>7.5</v>
      </c>
      <c r="F970" s="180"/>
      <c r="G970" s="4">
        <f t="shared" si="195"/>
        <v>64.961200000000005</v>
      </c>
      <c r="H970" s="6"/>
      <c r="I970" s="21"/>
      <c r="J970" s="34">
        <f t="shared" si="200"/>
        <v>4.4178646691106467E-3</v>
      </c>
      <c r="K970" s="34">
        <f t="shared" si="196"/>
        <v>0.28698979034303057</v>
      </c>
      <c r="L970" s="69">
        <f t="shared" si="206"/>
        <v>18.245673379916788</v>
      </c>
      <c r="M970" s="69">
        <f t="shared" si="199"/>
        <v>1.1852608375674507</v>
      </c>
      <c r="N970" s="69">
        <f t="shared" si="201"/>
        <v>13.521710947318155</v>
      </c>
      <c r="O970" s="69">
        <f t="shared" ref="O970:O1033" si="207">IF(D970&lt;3,795.7747*N970*0.001,64.9612*N970*0.001)</f>
        <v>0.87838656919092417</v>
      </c>
      <c r="P970" s="69">
        <f t="shared" si="202"/>
        <v>2.063647406758375</v>
      </c>
      <c r="Q970" s="6">
        <f t="shared" si="203"/>
        <v>0.56892520203237629</v>
      </c>
      <c r="R970" s="6">
        <f t="shared" si="204"/>
        <v>0.34257076198446046</v>
      </c>
      <c r="S970" s="6">
        <f t="shared" si="205"/>
        <v>0.91149596401683675</v>
      </c>
    </row>
    <row r="971" spans="1:19" x14ac:dyDescent="0.25">
      <c r="A971" s="64">
        <v>41294</v>
      </c>
      <c r="B971" s="14" t="s">
        <v>593</v>
      </c>
      <c r="C971" s="4">
        <v>1</v>
      </c>
      <c r="D971" s="180">
        <v>3.2</v>
      </c>
      <c r="F971" s="180">
        <v>100</v>
      </c>
      <c r="G971" s="4">
        <f t="shared" si="195"/>
        <v>64.961200000000005</v>
      </c>
      <c r="H971" s="6">
        <f t="shared" ref="H971:H1023" si="208">((+F971/100)^2)*PI()</f>
        <v>3.1415926535897931</v>
      </c>
      <c r="I971" s="21">
        <f t="shared" ref="I971:I1002" si="209">IF(D971&lt;3,795.7747*H971,64.9612*H971)</f>
        <v>204.08162868837729</v>
      </c>
      <c r="J971" s="34">
        <f t="shared" si="200"/>
        <v>8.0424771931898698E-4</v>
      </c>
      <c r="K971" s="34">
        <f t="shared" si="196"/>
        <v>5.2244896944224579E-2</v>
      </c>
      <c r="L971" s="69">
        <f t="shared" si="206"/>
        <v>2.57474279673893</v>
      </c>
      <c r="M971" s="69">
        <f t="shared" si="199"/>
        <v>0.16725838176751701</v>
      </c>
      <c r="N971" s="69">
        <f t="shared" si="201"/>
        <v>4.9915502127950244</v>
      </c>
      <c r="O971" s="69">
        <f t="shared" si="207"/>
        <v>0.32425709168342021</v>
      </c>
      <c r="P971" s="69">
        <f t="shared" si="202"/>
        <v>0.49151547345093721</v>
      </c>
      <c r="Q971" s="6">
        <f t="shared" si="203"/>
        <v>8.0284023248408165E-2</v>
      </c>
      <c r="R971" s="6">
        <f t="shared" si="204"/>
        <v>0.12646026575653388</v>
      </c>
      <c r="S971" s="6">
        <f t="shared" si="205"/>
        <v>0.20674428900494204</v>
      </c>
    </row>
    <row r="972" spans="1:19" x14ac:dyDescent="0.25">
      <c r="A972" s="64">
        <v>41294</v>
      </c>
      <c r="B972" s="14" t="s">
        <v>593</v>
      </c>
      <c r="C972" s="4">
        <v>1</v>
      </c>
      <c r="D972" s="180">
        <v>4.5999999999999996</v>
      </c>
      <c r="F972" s="180">
        <v>184</v>
      </c>
      <c r="G972" s="4">
        <f t="shared" si="195"/>
        <v>64.961200000000005</v>
      </c>
      <c r="H972" s="6">
        <f t="shared" si="208"/>
        <v>10.636176087993604</v>
      </c>
      <c r="I972" s="21">
        <f t="shared" si="209"/>
        <v>690.93876208737015</v>
      </c>
      <c r="J972" s="34">
        <f t="shared" si="200"/>
        <v>1.6619025137490004E-3</v>
      </c>
      <c r="K972" s="34">
        <f t="shared" si="196"/>
        <v>0.10795918157615157</v>
      </c>
      <c r="L972" s="69">
        <f t="shared" si="206"/>
        <v>5.9302678128381849</v>
      </c>
      <c r="M972" s="69">
        <f t="shared" si="199"/>
        <v>0.38523731344334394</v>
      </c>
      <c r="N972" s="69">
        <f t="shared" si="201"/>
        <v>7.6319696161125572</v>
      </c>
      <c r="O972" s="69">
        <f t="shared" si="207"/>
        <v>0.49578190462621108</v>
      </c>
      <c r="P972" s="69">
        <f t="shared" si="202"/>
        <v>0.88101921806955508</v>
      </c>
      <c r="Q972" s="6">
        <f t="shared" si="203"/>
        <v>0.18491391045280509</v>
      </c>
      <c r="R972" s="6">
        <f t="shared" si="204"/>
        <v>0.19335494280422233</v>
      </c>
      <c r="S972" s="6">
        <f t="shared" si="205"/>
        <v>0.37826885325702742</v>
      </c>
    </row>
    <row r="973" spans="1:19" x14ac:dyDescent="0.25">
      <c r="A973" s="64">
        <v>41294</v>
      </c>
      <c r="B973" s="14" t="s">
        <v>593</v>
      </c>
      <c r="C973" s="4">
        <v>1</v>
      </c>
      <c r="D973" s="180">
        <v>3.2</v>
      </c>
      <c r="F973" s="180">
        <v>163</v>
      </c>
      <c r="G973" s="4">
        <f t="shared" si="195"/>
        <v>64.961200000000005</v>
      </c>
      <c r="H973" s="6">
        <f t="shared" si="208"/>
        <v>8.3468975213227203</v>
      </c>
      <c r="I973" s="21">
        <f t="shared" si="209"/>
        <v>542.22447926214954</v>
      </c>
      <c r="J973" s="34">
        <f t="shared" si="200"/>
        <v>8.0424771931898698E-4</v>
      </c>
      <c r="K973" s="34">
        <f t="shared" si="196"/>
        <v>5.2244896944224579E-2</v>
      </c>
      <c r="L973" s="69">
        <f t="shared" si="206"/>
        <v>2.57474279673893</v>
      </c>
      <c r="M973" s="69">
        <f t="shared" si="199"/>
        <v>0.16725838176751701</v>
      </c>
      <c r="N973" s="69">
        <f t="shared" si="201"/>
        <v>4.9915502127950244</v>
      </c>
      <c r="O973" s="69">
        <f t="shared" si="207"/>
        <v>0.32425709168342021</v>
      </c>
      <c r="P973" s="69">
        <f t="shared" si="202"/>
        <v>0.49151547345093721</v>
      </c>
      <c r="Q973" s="6">
        <f t="shared" si="203"/>
        <v>8.0284023248408165E-2</v>
      </c>
      <c r="R973" s="6">
        <f t="shared" si="204"/>
        <v>0.12646026575653388</v>
      </c>
      <c r="S973" s="6">
        <f t="shared" si="205"/>
        <v>0.20674428900494204</v>
      </c>
    </row>
    <row r="974" spans="1:19" x14ac:dyDescent="0.25">
      <c r="A974" s="64">
        <v>41294</v>
      </c>
      <c r="B974" s="14" t="s">
        <v>593</v>
      </c>
      <c r="C974" s="4">
        <v>1</v>
      </c>
      <c r="D974" s="180">
        <v>2.4</v>
      </c>
      <c r="F974" s="180">
        <v>147</v>
      </c>
      <c r="G974" s="4">
        <f t="shared" si="195"/>
        <v>795.77470000000005</v>
      </c>
      <c r="H974" s="6">
        <f t="shared" si="208"/>
        <v>6.7886675651421831</v>
      </c>
      <c r="I974" s="21">
        <f t="shared" si="209"/>
        <v>5402.2498950507515</v>
      </c>
      <c r="J974" s="34">
        <f t="shared" si="200"/>
        <v>4.523893421169302E-4</v>
      </c>
      <c r="K974" s="34">
        <f t="shared" si="196"/>
        <v>0.35999999300629754</v>
      </c>
      <c r="L974" s="69">
        <f t="shared" si="206"/>
        <v>1.3289226279620943</v>
      </c>
      <c r="M974" s="69">
        <f t="shared" si="199"/>
        <v>1.0575230055897473</v>
      </c>
      <c r="N974" s="69">
        <f t="shared" si="201"/>
        <v>3.5649802027876287</v>
      </c>
      <c r="O974" s="69">
        <f t="shared" si="207"/>
        <v>2.8369210513792646</v>
      </c>
      <c r="P974" s="69">
        <f t="shared" si="202"/>
        <v>3.8944440569690117</v>
      </c>
      <c r="Q974" s="6">
        <f t="shared" si="203"/>
        <v>0.50761104268307866</v>
      </c>
      <c r="R974" s="6">
        <f t="shared" si="204"/>
        <v>1.1063992100379132</v>
      </c>
      <c r="S974" s="6">
        <f t="shared" si="205"/>
        <v>1.6140102527209919</v>
      </c>
    </row>
    <row r="975" spans="1:19" x14ac:dyDescent="0.25">
      <c r="A975" s="64">
        <v>41294</v>
      </c>
      <c r="B975" s="14" t="s">
        <v>593</v>
      </c>
      <c r="C975" s="4">
        <v>1</v>
      </c>
      <c r="D975" s="180">
        <v>3.1</v>
      </c>
      <c r="F975" s="180">
        <v>164</v>
      </c>
      <c r="G975" s="4">
        <f t="shared" si="195"/>
        <v>64.961200000000005</v>
      </c>
      <c r="H975" s="6">
        <f t="shared" si="208"/>
        <v>8.4496276010951057</v>
      </c>
      <c r="I975" s="21">
        <f t="shared" si="209"/>
        <v>548.89794852025943</v>
      </c>
      <c r="J975" s="34">
        <f t="shared" si="200"/>
        <v>7.5476763502494771E-4</v>
      </c>
      <c r="K975" s="34">
        <f t="shared" si="196"/>
        <v>4.9030611292382634E-2</v>
      </c>
      <c r="L975" s="69">
        <f t="shared" si="206"/>
        <v>2.3935063597525432</v>
      </c>
      <c r="M975" s="69">
        <f t="shared" si="199"/>
        <v>0.15548504533715693</v>
      </c>
      <c r="N975" s="69">
        <f t="shared" si="201"/>
        <v>4.8095356854949474</v>
      </c>
      <c r="O975" s="69">
        <f t="shared" si="207"/>
        <v>0.31243320957257442</v>
      </c>
      <c r="P975" s="69">
        <f t="shared" si="202"/>
        <v>0.46791825490973138</v>
      </c>
      <c r="Q975" s="6">
        <f t="shared" si="203"/>
        <v>7.4632821761835319E-2</v>
      </c>
      <c r="R975" s="6">
        <f t="shared" si="204"/>
        <v>0.12184895173330403</v>
      </c>
      <c r="S975" s="6">
        <f t="shared" si="205"/>
        <v>0.19648177349513934</v>
      </c>
    </row>
    <row r="976" spans="1:19" x14ac:dyDescent="0.25">
      <c r="A976" s="64">
        <v>41294</v>
      </c>
      <c r="B976" s="14" t="s">
        <v>593</v>
      </c>
      <c r="C976" s="4">
        <v>1</v>
      </c>
      <c r="D976" s="180">
        <v>4.0999999999999996</v>
      </c>
      <c r="F976" s="180">
        <v>147</v>
      </c>
      <c r="G976" s="4">
        <f t="shared" si="195"/>
        <v>64.961200000000005</v>
      </c>
      <c r="H976" s="6">
        <f t="shared" si="208"/>
        <v>6.7886675651421831</v>
      </c>
      <c r="I976" s="21">
        <f t="shared" si="209"/>
        <v>440.99999143271441</v>
      </c>
      <c r="J976" s="34">
        <f t="shared" si="200"/>
        <v>1.3202543126711102E-3</v>
      </c>
      <c r="K976" s="34">
        <f t="shared" si="196"/>
        <v>8.5765304456290534E-2</v>
      </c>
      <c r="L976" s="69">
        <f t="shared" si="206"/>
        <v>4.5518101325650582</v>
      </c>
      <c r="M976" s="69">
        <f t="shared" si="199"/>
        <v>0.29569104838358529</v>
      </c>
      <c r="N976" s="69">
        <f t="shared" si="201"/>
        <v>6.670633528309061</v>
      </c>
      <c r="O976" s="69">
        <f t="shared" si="207"/>
        <v>0.43333235875919057</v>
      </c>
      <c r="P976" s="69">
        <f t="shared" si="202"/>
        <v>0.72902340714277591</v>
      </c>
      <c r="Q976" s="6">
        <f t="shared" si="203"/>
        <v>0.14193170322412094</v>
      </c>
      <c r="R976" s="6">
        <f t="shared" si="204"/>
        <v>0.16899961991608434</v>
      </c>
      <c r="S976" s="6">
        <f t="shared" si="205"/>
        <v>0.31093132314020527</v>
      </c>
    </row>
    <row r="977" spans="1:19" x14ac:dyDescent="0.25">
      <c r="A977" s="64">
        <v>41294</v>
      </c>
      <c r="B977" s="14" t="s">
        <v>593</v>
      </c>
      <c r="C977" s="4">
        <v>1</v>
      </c>
      <c r="D977" s="180">
        <v>6</v>
      </c>
      <c r="F977" s="180">
        <v>198</v>
      </c>
      <c r="G977" s="4">
        <f t="shared" si="195"/>
        <v>64.961200000000005</v>
      </c>
      <c r="H977" s="6">
        <f t="shared" si="208"/>
        <v>12.316299839133425</v>
      </c>
      <c r="I977" s="21">
        <f t="shared" si="209"/>
        <v>800.0816171099143</v>
      </c>
      <c r="J977" s="34">
        <f t="shared" si="200"/>
        <v>2.8274333882308137E-3</v>
      </c>
      <c r="K977" s="34">
        <f t="shared" si="196"/>
        <v>0.18367346581953956</v>
      </c>
      <c r="L977" s="69">
        <f t="shared" si="206"/>
        <v>10.923549380812876</v>
      </c>
      <c r="M977" s="69">
        <f t="shared" si="199"/>
        <v>0.70960687603686146</v>
      </c>
      <c r="N977" s="69">
        <f t="shared" si="201"/>
        <v>10.414704032978928</v>
      </c>
      <c r="O977" s="69">
        <f t="shared" si="207"/>
        <v>0.6765516716271508</v>
      </c>
      <c r="P977" s="69">
        <f t="shared" si="202"/>
        <v>1.3861585476640124</v>
      </c>
      <c r="Q977" s="6">
        <f t="shared" si="203"/>
        <v>0.3406113004976935</v>
      </c>
      <c r="R977" s="6">
        <f t="shared" si="204"/>
        <v>0.26385515193458881</v>
      </c>
      <c r="S977" s="6">
        <f t="shared" si="205"/>
        <v>0.60446645243228225</v>
      </c>
    </row>
    <row r="978" spans="1:19" x14ac:dyDescent="0.25">
      <c r="A978" s="64">
        <v>41294</v>
      </c>
      <c r="B978" s="14" t="s">
        <v>593</v>
      </c>
      <c r="C978" s="4">
        <v>1</v>
      </c>
      <c r="D978" s="180">
        <v>6.7</v>
      </c>
      <c r="F978" s="180">
        <v>113</v>
      </c>
      <c r="G978" s="4">
        <f t="shared" si="195"/>
        <v>64.961200000000005</v>
      </c>
      <c r="H978" s="6">
        <f t="shared" si="208"/>
        <v>4.0114996593688055</v>
      </c>
      <c r="I978" s="21">
        <f t="shared" si="209"/>
        <v>260.59183167218885</v>
      </c>
      <c r="J978" s="34">
        <f t="shared" si="200"/>
        <v>3.5256523554911458E-3</v>
      </c>
      <c r="K978" s="34">
        <f t="shared" si="196"/>
        <v>0.22903060779553144</v>
      </c>
      <c r="L978" s="69">
        <f t="shared" si="206"/>
        <v>14.077969600318117</v>
      </c>
      <c r="M978" s="69">
        <f t="shared" si="199"/>
        <v>0.91452179880018525</v>
      </c>
      <c r="N978" s="69">
        <f t="shared" si="201"/>
        <v>11.849976492405487</v>
      </c>
      <c r="O978" s="69">
        <f t="shared" si="207"/>
        <v>0.76978869291845142</v>
      </c>
      <c r="P978" s="69">
        <f t="shared" si="202"/>
        <v>1.6843104917186367</v>
      </c>
      <c r="Q978" s="6">
        <f t="shared" si="203"/>
        <v>0.43897046342408891</v>
      </c>
      <c r="R978" s="6">
        <f t="shared" si="204"/>
        <v>0.30021759023819605</v>
      </c>
      <c r="S978" s="6">
        <f t="shared" si="205"/>
        <v>0.73918805366228502</v>
      </c>
    </row>
    <row r="979" spans="1:19" x14ac:dyDescent="0.25">
      <c r="A979" s="64">
        <v>41294</v>
      </c>
      <c r="B979" s="14" t="s">
        <v>593</v>
      </c>
      <c r="C979" s="4">
        <v>1</v>
      </c>
      <c r="D979" s="180">
        <v>0.8</v>
      </c>
      <c r="F979" s="180">
        <v>70</v>
      </c>
      <c r="G979" s="4">
        <f t="shared" ref="G979:G1042" si="210">IF(D979&lt;3,795.7747,64.9612)</f>
        <v>795.77470000000005</v>
      </c>
      <c r="H979" s="6">
        <f t="shared" si="208"/>
        <v>1.5393804002589984</v>
      </c>
      <c r="I979" s="21">
        <f t="shared" si="209"/>
        <v>1224.9999762019845</v>
      </c>
      <c r="J979" s="34">
        <f t="shared" si="200"/>
        <v>5.0265482457436686E-5</v>
      </c>
      <c r="K979" s="34">
        <f t="shared" ref="K979:K1042" si="211">IF(D979&lt;3,795.7747*J979,64.9612*J979)</f>
        <v>3.9999999222921946E-2</v>
      </c>
      <c r="L979" s="69">
        <f t="shared" si="206"/>
        <v>0.10631582943822253</v>
      </c>
      <c r="M979" s="69">
        <f t="shared" si="199"/>
        <v>8.460344727645272E-2</v>
      </c>
      <c r="N979" s="69">
        <f t="shared" si="201"/>
        <v>0.98588271958712526</v>
      </c>
      <c r="O979" s="69">
        <f t="shared" si="207"/>
        <v>0.78454052541462871</v>
      </c>
      <c r="P979" s="69">
        <f t="shared" si="202"/>
        <v>0.86914397269108146</v>
      </c>
      <c r="Q979" s="6">
        <f t="shared" si="203"/>
        <v>4.0609654692697304E-2</v>
      </c>
      <c r="R979" s="6">
        <f t="shared" si="204"/>
        <v>0.3059708049117052</v>
      </c>
      <c r="S979" s="6">
        <f t="shared" si="205"/>
        <v>0.34658045960440248</v>
      </c>
    </row>
    <row r="980" spans="1:19" x14ac:dyDescent="0.25">
      <c r="A980" s="64">
        <v>41294</v>
      </c>
      <c r="B980" s="14" t="s">
        <v>593</v>
      </c>
      <c r="C980" s="4">
        <v>1</v>
      </c>
      <c r="D980" s="180">
        <v>4.5</v>
      </c>
      <c r="F980" s="180">
        <v>169</v>
      </c>
      <c r="G980" s="4">
        <f t="shared" si="210"/>
        <v>64.961200000000005</v>
      </c>
      <c r="H980" s="6">
        <f t="shared" si="208"/>
        <v>8.9727027779178066</v>
      </c>
      <c r="I980" s="21">
        <f t="shared" si="209"/>
        <v>582.87753969687424</v>
      </c>
      <c r="J980" s="34">
        <f t="shared" si="200"/>
        <v>1.5904312808798326E-3</v>
      </c>
      <c r="K980" s="34">
        <f t="shared" si="211"/>
        <v>0.10331632452349099</v>
      </c>
      <c r="L980" s="69">
        <f t="shared" si="206"/>
        <v>5.6380590590289899</v>
      </c>
      <c r="M980" s="69">
        <f t="shared" si="199"/>
        <v>0.36625508214539404</v>
      </c>
      <c r="N980" s="69">
        <f t="shared" si="201"/>
        <v>7.4382130025037601</v>
      </c>
      <c r="O980" s="69">
        <f t="shared" si="207"/>
        <v>0.4831952424982473</v>
      </c>
      <c r="P980" s="69">
        <f t="shared" si="202"/>
        <v>0.84945032464364134</v>
      </c>
      <c r="Q980" s="6">
        <f t="shared" si="203"/>
        <v>0.17580243942978913</v>
      </c>
      <c r="R980" s="6">
        <f t="shared" si="204"/>
        <v>0.18844614457431647</v>
      </c>
      <c r="S980" s="6">
        <f t="shared" si="205"/>
        <v>0.36424858400410559</v>
      </c>
    </row>
    <row r="981" spans="1:19" x14ac:dyDescent="0.25">
      <c r="A981" s="64">
        <v>41294</v>
      </c>
      <c r="B981" s="14" t="s">
        <v>593</v>
      </c>
      <c r="C981" s="4">
        <v>1</v>
      </c>
      <c r="D981" s="180">
        <v>3.2</v>
      </c>
      <c r="F981" s="180">
        <v>99</v>
      </c>
      <c r="G981" s="4">
        <f t="shared" si="210"/>
        <v>64.961200000000005</v>
      </c>
      <c r="H981" s="6">
        <f t="shared" si="208"/>
        <v>3.0790749597833562</v>
      </c>
      <c r="I981" s="21">
        <f t="shared" si="209"/>
        <v>200.02040427747858</v>
      </c>
      <c r="J981" s="34">
        <f t="shared" si="200"/>
        <v>8.0424771931898698E-4</v>
      </c>
      <c r="K981" s="34">
        <f t="shared" si="211"/>
        <v>5.2244896944224579E-2</v>
      </c>
      <c r="L981" s="69">
        <f t="shared" si="206"/>
        <v>2.57474279673893</v>
      </c>
      <c r="M981" s="69">
        <f t="shared" si="199"/>
        <v>0.16725838176751701</v>
      </c>
      <c r="N981" s="69">
        <f t="shared" si="201"/>
        <v>4.9915502127950244</v>
      </c>
      <c r="O981" s="69">
        <f t="shared" si="207"/>
        <v>0.32425709168342021</v>
      </c>
      <c r="P981" s="69">
        <f t="shared" si="202"/>
        <v>0.49151547345093721</v>
      </c>
      <c r="Q981" s="6">
        <f t="shared" si="203"/>
        <v>8.0284023248408165E-2</v>
      </c>
      <c r="R981" s="6">
        <f t="shared" si="204"/>
        <v>0.12646026575653388</v>
      </c>
      <c r="S981" s="6">
        <f t="shared" si="205"/>
        <v>0.20674428900494204</v>
      </c>
    </row>
    <row r="982" spans="1:19" x14ac:dyDescent="0.25">
      <c r="A982" s="64">
        <v>41294</v>
      </c>
      <c r="B982" s="14" t="s">
        <v>593</v>
      </c>
      <c r="C982" s="4">
        <v>1</v>
      </c>
      <c r="D982" s="180">
        <v>5.2</v>
      </c>
      <c r="F982" s="180">
        <v>205</v>
      </c>
      <c r="G982" s="4">
        <f t="shared" si="210"/>
        <v>64.961200000000005</v>
      </c>
      <c r="H982" s="6">
        <f t="shared" si="208"/>
        <v>13.202543126711104</v>
      </c>
      <c r="I982" s="21">
        <f t="shared" si="209"/>
        <v>857.65304456290551</v>
      </c>
      <c r="J982" s="34">
        <f t="shared" si="200"/>
        <v>2.1237166338267006E-3</v>
      </c>
      <c r="K982" s="34">
        <f t="shared" si="211"/>
        <v>0.13795918099334309</v>
      </c>
      <c r="L982" s="69">
        <f t="shared" si="206"/>
        <v>7.8611437635641082</v>
      </c>
      <c r="M982" s="69">
        <f t="shared" si="199"/>
        <v>0.51066933225364075</v>
      </c>
      <c r="N982" s="69">
        <f t="shared" si="201"/>
        <v>8.8091474968502013</v>
      </c>
      <c r="O982" s="69">
        <f t="shared" si="207"/>
        <v>0.57225279237238535</v>
      </c>
      <c r="P982" s="69">
        <f t="shared" si="202"/>
        <v>1.0829221246260261</v>
      </c>
      <c r="Q982" s="6">
        <f t="shared" si="203"/>
        <v>0.24512127948174756</v>
      </c>
      <c r="R982" s="6">
        <f t="shared" si="204"/>
        <v>0.2231785890252303</v>
      </c>
      <c r="S982" s="6">
        <f t="shared" si="205"/>
        <v>0.46829986850697786</v>
      </c>
    </row>
    <row r="983" spans="1:19" x14ac:dyDescent="0.25">
      <c r="A983" s="64">
        <v>41294</v>
      </c>
      <c r="B983" s="14" t="s">
        <v>593</v>
      </c>
      <c r="C983" s="4">
        <v>1</v>
      </c>
      <c r="D983" s="180">
        <v>8.4</v>
      </c>
      <c r="F983" s="180">
        <v>210</v>
      </c>
      <c r="G983" s="4">
        <f t="shared" si="210"/>
        <v>64.961200000000005</v>
      </c>
      <c r="H983" s="6">
        <f t="shared" si="208"/>
        <v>13.854423602330987</v>
      </c>
      <c r="I983" s="21">
        <f t="shared" si="209"/>
        <v>899.9999825157438</v>
      </c>
      <c r="J983" s="34">
        <f t="shared" si="200"/>
        <v>5.5417694409323958E-3</v>
      </c>
      <c r="K983" s="34">
        <f t="shared" si="211"/>
        <v>0.35999999300629759</v>
      </c>
      <c r="L983" s="69">
        <f t="shared" si="206"/>
        <v>23.676207107687297</v>
      </c>
      <c r="M983" s="69">
        <f t="shared" si="199"/>
        <v>1.5380348251638962</v>
      </c>
      <c r="N983" s="69">
        <f t="shared" si="201"/>
        <v>15.438913512745591</v>
      </c>
      <c r="O983" s="69">
        <f t="shared" si="207"/>
        <v>1.002930348484169</v>
      </c>
      <c r="P983" s="69">
        <f t="shared" si="202"/>
        <v>2.5409651736480652</v>
      </c>
      <c r="Q983" s="6">
        <f t="shared" si="203"/>
        <v>0.73825671607867016</v>
      </c>
      <c r="R983" s="6">
        <f t="shared" si="204"/>
        <v>0.39114283590882593</v>
      </c>
      <c r="S983" s="6">
        <f t="shared" si="205"/>
        <v>1.129399551987496</v>
      </c>
    </row>
    <row r="984" spans="1:19" x14ac:dyDescent="0.25">
      <c r="A984" s="64">
        <v>41294</v>
      </c>
      <c r="B984" s="14" t="s">
        <v>593</v>
      </c>
      <c r="C984" s="4">
        <v>1</v>
      </c>
      <c r="D984" s="180">
        <v>4.7</v>
      </c>
      <c r="F984" s="180">
        <v>92</v>
      </c>
      <c r="G984" s="4">
        <f t="shared" si="210"/>
        <v>64.961200000000005</v>
      </c>
      <c r="H984" s="6">
        <f t="shared" si="208"/>
        <v>2.6590440219984011</v>
      </c>
      <c r="I984" s="21">
        <f t="shared" si="209"/>
        <v>172.73469052184254</v>
      </c>
      <c r="J984" s="34">
        <f t="shared" si="200"/>
        <v>1.7349445429449633E-3</v>
      </c>
      <c r="K984" s="34">
        <f t="shared" si="211"/>
        <v>0.11270407944315636</v>
      </c>
      <c r="L984" s="69">
        <f t="shared" si="206"/>
        <v>6.2308461373122945</v>
      </c>
      <c r="M984" s="69">
        <f t="shared" si="199"/>
        <v>0.40476324209517145</v>
      </c>
      <c r="N984" s="69">
        <f t="shared" si="201"/>
        <v>7.8264436633583525</v>
      </c>
      <c r="O984" s="69">
        <f t="shared" si="207"/>
        <v>0.50841517210415466</v>
      </c>
      <c r="P984" s="69">
        <f t="shared" si="202"/>
        <v>0.91317841419932611</v>
      </c>
      <c r="Q984" s="6">
        <f t="shared" si="203"/>
        <v>0.1942863562056823</v>
      </c>
      <c r="R984" s="6">
        <f t="shared" si="204"/>
        <v>0.19828191712062032</v>
      </c>
      <c r="S984" s="6">
        <f t="shared" si="205"/>
        <v>0.39256827332630262</v>
      </c>
    </row>
    <row r="985" spans="1:19" x14ac:dyDescent="0.25">
      <c r="A985" s="64">
        <v>41294</v>
      </c>
      <c r="B985" s="14" t="s">
        <v>593</v>
      </c>
      <c r="C985" s="4">
        <v>1</v>
      </c>
      <c r="D985" s="180">
        <v>5</v>
      </c>
      <c r="F985" s="180">
        <v>167</v>
      </c>
      <c r="G985" s="4">
        <f t="shared" si="210"/>
        <v>64.961200000000005</v>
      </c>
      <c r="H985" s="6">
        <f t="shared" si="208"/>
        <v>8.7615877515965739</v>
      </c>
      <c r="I985" s="21">
        <f t="shared" si="209"/>
        <v>569.16325424901538</v>
      </c>
      <c r="J985" s="34">
        <f t="shared" si="200"/>
        <v>1.9634954084936209E-3</v>
      </c>
      <c r="K985" s="34">
        <f t="shared" si="211"/>
        <v>0.12755101793023582</v>
      </c>
      <c r="L985" s="69">
        <f t="shared" si="206"/>
        <v>7.1833345216463531</v>
      </c>
      <c r="M985" s="69">
        <f t="shared" si="199"/>
        <v>0.46663803052757313</v>
      </c>
      <c r="N985" s="69">
        <f t="shared" si="201"/>
        <v>8.4140458590425169</v>
      </c>
      <c r="O985" s="69">
        <f t="shared" si="207"/>
        <v>0.54658651585843276</v>
      </c>
      <c r="P985" s="69">
        <f t="shared" si="202"/>
        <v>1.0132245463860059</v>
      </c>
      <c r="Q985" s="6">
        <f t="shared" si="203"/>
        <v>0.2239862546532351</v>
      </c>
      <c r="R985" s="6">
        <f t="shared" si="204"/>
        <v>0.21316874118478879</v>
      </c>
      <c r="S985" s="6">
        <f t="shared" si="205"/>
        <v>0.43715499583802386</v>
      </c>
    </row>
    <row r="986" spans="1:19" x14ac:dyDescent="0.25">
      <c r="A986" s="64">
        <v>41294</v>
      </c>
      <c r="B986" s="14" t="s">
        <v>593</v>
      </c>
      <c r="C986" s="4">
        <v>1</v>
      </c>
      <c r="D986" s="180">
        <v>3.8</v>
      </c>
      <c r="F986" s="180">
        <v>125</v>
      </c>
      <c r="G986" s="4">
        <f t="shared" si="210"/>
        <v>64.961200000000005</v>
      </c>
      <c r="H986" s="6">
        <f t="shared" si="208"/>
        <v>4.908738521234052</v>
      </c>
      <c r="I986" s="21">
        <f t="shared" si="209"/>
        <v>318.8775448255895</v>
      </c>
      <c r="J986" s="34">
        <f t="shared" si="200"/>
        <v>1.1341149479459152E-3</v>
      </c>
      <c r="K986" s="34">
        <f t="shared" si="211"/>
        <v>7.3673467956504188E-2</v>
      </c>
      <c r="L986" s="69">
        <f t="shared" si="206"/>
        <v>3.8222275656794742</v>
      </c>
      <c r="M986" s="69">
        <f t="shared" si="199"/>
        <v>0.24829648933961748</v>
      </c>
      <c r="N986" s="69">
        <f t="shared" si="201"/>
        <v>6.1031884174464111</v>
      </c>
      <c r="O986" s="69">
        <f t="shared" si="207"/>
        <v>0.39647044342341986</v>
      </c>
      <c r="P986" s="69">
        <f t="shared" si="202"/>
        <v>0.64476693276303731</v>
      </c>
      <c r="Q986" s="6">
        <f t="shared" si="203"/>
        <v>0.11918231488301639</v>
      </c>
      <c r="R986" s="6">
        <f t="shared" si="204"/>
        <v>0.15462347293513376</v>
      </c>
      <c r="S986" s="6">
        <f t="shared" si="205"/>
        <v>0.27380578781815013</v>
      </c>
    </row>
    <row r="987" spans="1:19" x14ac:dyDescent="0.25">
      <c r="A987" s="64">
        <v>41294</v>
      </c>
      <c r="B987" s="14" t="s">
        <v>593</v>
      </c>
      <c r="C987" s="4">
        <v>1</v>
      </c>
      <c r="D987" s="180">
        <v>5.4</v>
      </c>
      <c r="F987" s="180">
        <v>220</v>
      </c>
      <c r="G987" s="4">
        <f t="shared" si="210"/>
        <v>64.961200000000005</v>
      </c>
      <c r="H987" s="6">
        <f t="shared" si="208"/>
        <v>15.205308443374602</v>
      </c>
      <c r="I987" s="21">
        <f t="shared" si="209"/>
        <v>987.75508285174624</v>
      </c>
      <c r="J987" s="34">
        <f t="shared" si="200"/>
        <v>2.2902210444669595E-3</v>
      </c>
      <c r="K987" s="34">
        <f t="shared" si="211"/>
        <v>0.14877550731382705</v>
      </c>
      <c r="L987" s="69">
        <f t="shared" si="206"/>
        <v>8.5736806990755614</v>
      </c>
      <c r="M987" s="69">
        <f t="shared" si="199"/>
        <v>0.55695658662878733</v>
      </c>
      <c r="N987" s="69">
        <f t="shared" si="201"/>
        <v>9.2068415424761678</v>
      </c>
      <c r="O987" s="69">
        <f t="shared" si="207"/>
        <v>0.59808747480910296</v>
      </c>
      <c r="P987" s="69">
        <f t="shared" si="202"/>
        <v>1.1550440614378903</v>
      </c>
      <c r="Q987" s="6">
        <f t="shared" si="203"/>
        <v>0.26733916158181792</v>
      </c>
      <c r="R987" s="6">
        <f t="shared" si="204"/>
        <v>0.23325411517555017</v>
      </c>
      <c r="S987" s="6">
        <f t="shared" si="205"/>
        <v>0.50059327675736809</v>
      </c>
    </row>
    <row r="988" spans="1:19" x14ac:dyDescent="0.25">
      <c r="A988" s="64">
        <v>41294</v>
      </c>
      <c r="B988" s="14" t="s">
        <v>593</v>
      </c>
      <c r="C988" s="4">
        <v>1</v>
      </c>
      <c r="D988" s="180">
        <v>6.9</v>
      </c>
      <c r="F988" s="180">
        <v>261</v>
      </c>
      <c r="G988" s="4">
        <f t="shared" si="210"/>
        <v>64.961200000000005</v>
      </c>
      <c r="H988" s="6">
        <f t="shared" si="208"/>
        <v>21.400843315519026</v>
      </c>
      <c r="I988" s="21">
        <f t="shared" si="209"/>
        <v>1390.2244627880946</v>
      </c>
      <c r="J988" s="34">
        <f t="shared" si="200"/>
        <v>3.7392806559352516E-3</v>
      </c>
      <c r="K988" s="34">
        <f t="shared" si="211"/>
        <v>0.2429081585463411</v>
      </c>
      <c r="L988" s="69">
        <f t="shared" si="206"/>
        <v>15.062883294996576</v>
      </c>
      <c r="M988" s="69">
        <f t="shared" si="199"/>
        <v>0.97850297430293165</v>
      </c>
      <c r="N988" s="69">
        <f t="shared" si="201"/>
        <v>12.264882891847247</v>
      </c>
      <c r="O988" s="69">
        <f t="shared" si="207"/>
        <v>0.79674151051386743</v>
      </c>
      <c r="P988" s="69">
        <f t="shared" si="202"/>
        <v>1.775244484816799</v>
      </c>
      <c r="Q988" s="6">
        <f t="shared" si="203"/>
        <v>0.46968142766540716</v>
      </c>
      <c r="R988" s="6">
        <f t="shared" si="204"/>
        <v>0.31072918910040831</v>
      </c>
      <c r="S988" s="6">
        <f t="shared" si="205"/>
        <v>0.78041061676581547</v>
      </c>
    </row>
    <row r="989" spans="1:19" x14ac:dyDescent="0.25">
      <c r="A989" s="64">
        <v>41294</v>
      </c>
      <c r="B989" s="14" t="s">
        <v>593</v>
      </c>
      <c r="C989" s="4">
        <v>1</v>
      </c>
      <c r="D989" s="180">
        <v>3</v>
      </c>
      <c r="F989" s="180">
        <v>89</v>
      </c>
      <c r="G989" s="4">
        <f t="shared" si="210"/>
        <v>64.961200000000005</v>
      </c>
      <c r="H989" s="6">
        <f t="shared" si="208"/>
        <v>2.4884555409084754</v>
      </c>
      <c r="I989" s="21">
        <f t="shared" si="209"/>
        <v>161.65305808406367</v>
      </c>
      <c r="J989" s="34">
        <f t="shared" si="200"/>
        <v>7.0685834705770342E-4</v>
      </c>
      <c r="K989" s="34">
        <f t="shared" si="211"/>
        <v>4.5918366454884889E-2</v>
      </c>
      <c r="L989" s="69">
        <f t="shared" si="206"/>
        <v>2.219707841442716</v>
      </c>
      <c r="M989" s="69">
        <f t="shared" si="199"/>
        <v>0.14419488502952857</v>
      </c>
      <c r="N989" s="69">
        <f t="shared" si="201"/>
        <v>4.6285167281146418</v>
      </c>
      <c r="O989" s="69">
        <f t="shared" si="207"/>
        <v>0.3006740008784009</v>
      </c>
      <c r="P989" s="69">
        <f t="shared" si="202"/>
        <v>0.4448688859079295</v>
      </c>
      <c r="Q989" s="6">
        <f t="shared" si="203"/>
        <v>6.9213544814173716E-2</v>
      </c>
      <c r="R989" s="6">
        <f t="shared" si="204"/>
        <v>0.11726286034257635</v>
      </c>
      <c r="S989" s="6">
        <f t="shared" si="205"/>
        <v>0.18647640515675007</v>
      </c>
    </row>
    <row r="990" spans="1:19" x14ac:dyDescent="0.25">
      <c r="A990" s="64">
        <v>41294</v>
      </c>
      <c r="B990" s="14" t="s">
        <v>593</v>
      </c>
      <c r="C990" s="4">
        <v>1</v>
      </c>
      <c r="D990" s="180">
        <v>4.8</v>
      </c>
      <c r="F990" s="180">
        <v>168</v>
      </c>
      <c r="G990" s="4">
        <f t="shared" si="210"/>
        <v>64.961200000000005</v>
      </c>
      <c r="H990" s="6">
        <f t="shared" si="208"/>
        <v>8.8668311054918316</v>
      </c>
      <c r="I990" s="21">
        <f t="shared" si="209"/>
        <v>575.99998881007605</v>
      </c>
      <c r="J990" s="34">
        <f t="shared" si="200"/>
        <v>1.8095573684677208E-3</v>
      </c>
      <c r="K990" s="34">
        <f t="shared" si="211"/>
        <v>0.11755101812450532</v>
      </c>
      <c r="L990" s="69">
        <f t="shared" si="206"/>
        <v>6.5398480281028419</v>
      </c>
      <c r="M990" s="69">
        <f t="shared" si="199"/>
        <v>0.42483637572319438</v>
      </c>
      <c r="N990" s="69">
        <f t="shared" si="201"/>
        <v>8.0216224497877064</v>
      </c>
      <c r="O990" s="69">
        <f t="shared" si="207"/>
        <v>0.52109422028514918</v>
      </c>
      <c r="P990" s="69">
        <f t="shared" si="202"/>
        <v>0.9459305960083435</v>
      </c>
      <c r="Q990" s="6">
        <f t="shared" si="203"/>
        <v>0.20392146034713329</v>
      </c>
      <c r="R990" s="6">
        <f t="shared" si="204"/>
        <v>0.20322674591120818</v>
      </c>
      <c r="S990" s="6">
        <f t="shared" si="205"/>
        <v>0.40714820625834147</v>
      </c>
    </row>
    <row r="991" spans="1:19" x14ac:dyDescent="0.25">
      <c r="A991" s="64">
        <v>41294</v>
      </c>
      <c r="B991" s="14" t="s">
        <v>593</v>
      </c>
      <c r="C991" s="4">
        <v>1</v>
      </c>
      <c r="D991" s="180">
        <v>3.6</v>
      </c>
      <c r="F991" s="180">
        <v>111</v>
      </c>
      <c r="G991" s="4">
        <f t="shared" si="210"/>
        <v>64.961200000000005</v>
      </c>
      <c r="H991" s="6">
        <f t="shared" si="208"/>
        <v>3.8707563084879846</v>
      </c>
      <c r="I991" s="21">
        <f t="shared" si="209"/>
        <v>251.44897470694968</v>
      </c>
      <c r="J991" s="34">
        <f t="shared" si="200"/>
        <v>1.0178760197630931E-3</v>
      </c>
      <c r="K991" s="34">
        <f t="shared" si="211"/>
        <v>6.6122447695034253E-2</v>
      </c>
      <c r="L991" s="69">
        <f t="shared" si="206"/>
        <v>3.375464158589657</v>
      </c>
      <c r="M991" s="69">
        <f t="shared" si="199"/>
        <v>0.21927420229897446</v>
      </c>
      <c r="N991" s="69">
        <f t="shared" si="201"/>
        <v>5.7290669248255632</v>
      </c>
      <c r="O991" s="69">
        <f t="shared" si="207"/>
        <v>0.37216706231697838</v>
      </c>
      <c r="P991" s="69">
        <f t="shared" si="202"/>
        <v>0.59144126461595281</v>
      </c>
      <c r="Q991" s="6">
        <f t="shared" si="203"/>
        <v>0.10525161710350774</v>
      </c>
      <c r="R991" s="6">
        <f t="shared" si="204"/>
        <v>0.14514515430362157</v>
      </c>
      <c r="S991" s="6">
        <f t="shared" si="205"/>
        <v>0.25039677140712929</v>
      </c>
    </row>
    <row r="992" spans="1:19" x14ac:dyDescent="0.25">
      <c r="A992" s="64">
        <v>41294</v>
      </c>
      <c r="B992" s="14" t="s">
        <v>593</v>
      </c>
      <c r="C992" s="4">
        <v>1</v>
      </c>
      <c r="D992" s="180">
        <v>8</v>
      </c>
      <c r="F992" s="180">
        <v>185</v>
      </c>
      <c r="G992" s="4">
        <f t="shared" si="210"/>
        <v>64.961200000000005</v>
      </c>
      <c r="H992" s="6">
        <f t="shared" si="208"/>
        <v>10.752100856911069</v>
      </c>
      <c r="I992" s="21">
        <f t="shared" si="209"/>
        <v>698.46937418597133</v>
      </c>
      <c r="J992" s="34">
        <f t="shared" si="200"/>
        <v>5.0265482457436689E-3</v>
      </c>
      <c r="K992" s="34">
        <f t="shared" si="211"/>
        <v>0.32653060590140365</v>
      </c>
      <c r="L992" s="69">
        <f t="shared" si="206"/>
        <v>21.164008717497858</v>
      </c>
      <c r="M992" s="69">
        <f t="shared" si="199"/>
        <v>1.374839403099122</v>
      </c>
      <c r="N992" s="69">
        <f t="shared" si="201"/>
        <v>14.58227400291401</v>
      </c>
      <c r="O992" s="69">
        <f t="shared" si="207"/>
        <v>0.94728201795809763</v>
      </c>
      <c r="P992" s="69">
        <f t="shared" si="202"/>
        <v>2.3221214210572194</v>
      </c>
      <c r="Q992" s="6">
        <f t="shared" si="203"/>
        <v>0.65992291348757859</v>
      </c>
      <c r="R992" s="6">
        <f t="shared" si="204"/>
        <v>0.3694399870036581</v>
      </c>
      <c r="S992" s="6">
        <f t="shared" si="205"/>
        <v>1.0293629004912366</v>
      </c>
    </row>
    <row r="993" spans="1:19" x14ac:dyDescent="0.25">
      <c r="A993" s="64">
        <v>41294</v>
      </c>
      <c r="B993" s="14" t="s">
        <v>593</v>
      </c>
      <c r="C993" s="4">
        <v>1</v>
      </c>
      <c r="D993" s="180">
        <v>4</v>
      </c>
      <c r="F993" s="180">
        <v>150</v>
      </c>
      <c r="G993" s="4">
        <f t="shared" si="210"/>
        <v>64.961200000000005</v>
      </c>
      <c r="H993" s="6">
        <f t="shared" si="208"/>
        <v>7.0685834705770345</v>
      </c>
      <c r="I993" s="21">
        <f t="shared" si="209"/>
        <v>459.18366454884887</v>
      </c>
      <c r="J993" s="34">
        <f t="shared" si="200"/>
        <v>1.2566370614359172E-3</v>
      </c>
      <c r="K993" s="34">
        <f t="shared" si="211"/>
        <v>8.1632651475350912E-2</v>
      </c>
      <c r="L993" s="69">
        <f t="shared" si="206"/>
        <v>4.3006091215286046</v>
      </c>
      <c r="M993" s="69">
        <f t="shared" si="199"/>
        <v>0.27937272926544404</v>
      </c>
      <c r="N993" s="69">
        <f t="shared" si="201"/>
        <v>6.4806737611278331</v>
      </c>
      <c r="O993" s="69">
        <f t="shared" si="207"/>
        <v>0.42099234433137744</v>
      </c>
      <c r="P993" s="69">
        <f t="shared" si="202"/>
        <v>0.70036507359682143</v>
      </c>
      <c r="Q993" s="6">
        <f t="shared" si="203"/>
        <v>0.13409891004741314</v>
      </c>
      <c r="R993" s="6">
        <f t="shared" si="204"/>
        <v>0.16418701428923721</v>
      </c>
      <c r="S993" s="6">
        <f t="shared" si="205"/>
        <v>0.29828592433665035</v>
      </c>
    </row>
    <row r="994" spans="1:19" x14ac:dyDescent="0.25">
      <c r="A994" s="64">
        <v>41294</v>
      </c>
      <c r="B994" s="14" t="s">
        <v>593</v>
      </c>
      <c r="C994" s="4">
        <v>1</v>
      </c>
      <c r="D994" s="180">
        <v>6</v>
      </c>
      <c r="F994" s="180">
        <v>221</v>
      </c>
      <c r="G994" s="4">
        <f t="shared" si="210"/>
        <v>64.961200000000005</v>
      </c>
      <c r="H994" s="6">
        <f t="shared" si="208"/>
        <v>15.343852679397909</v>
      </c>
      <c r="I994" s="21">
        <f t="shared" si="209"/>
        <v>996.7550826769035</v>
      </c>
      <c r="J994" s="34">
        <f t="shared" si="200"/>
        <v>2.8274333882308137E-3</v>
      </c>
      <c r="K994" s="34">
        <f t="shared" si="211"/>
        <v>0.18367346581953956</v>
      </c>
      <c r="L994" s="69">
        <f t="shared" si="206"/>
        <v>10.923549380812876</v>
      </c>
      <c r="M994" s="69">
        <f t="shared" si="199"/>
        <v>0.70960687603686146</v>
      </c>
      <c r="N994" s="69">
        <f t="shared" si="201"/>
        <v>10.414704032978928</v>
      </c>
      <c r="O994" s="69">
        <f t="shared" si="207"/>
        <v>0.6765516716271508</v>
      </c>
      <c r="P994" s="69">
        <f t="shared" si="202"/>
        <v>1.3861585476640124</v>
      </c>
      <c r="Q994" s="6">
        <f t="shared" si="203"/>
        <v>0.3406113004976935</v>
      </c>
      <c r="R994" s="6">
        <f t="shared" si="204"/>
        <v>0.26385515193458881</v>
      </c>
      <c r="S994" s="6">
        <f t="shared" si="205"/>
        <v>0.60446645243228225</v>
      </c>
    </row>
    <row r="995" spans="1:19" x14ac:dyDescent="0.25">
      <c r="A995" s="64">
        <v>41294</v>
      </c>
      <c r="B995" s="14" t="s">
        <v>593</v>
      </c>
      <c r="C995" s="4">
        <v>1</v>
      </c>
      <c r="D995" s="180">
        <v>3.3</v>
      </c>
      <c r="F995" s="180">
        <v>93</v>
      </c>
      <c r="G995" s="4">
        <f t="shared" si="210"/>
        <v>64.961200000000005</v>
      </c>
      <c r="H995" s="6">
        <f t="shared" si="208"/>
        <v>2.7171634860898126</v>
      </c>
      <c r="I995" s="21">
        <f t="shared" si="209"/>
        <v>176.51020065257754</v>
      </c>
      <c r="J995" s="34">
        <f t="shared" si="200"/>
        <v>8.5529859993982123E-4</v>
      </c>
      <c r="K995" s="34">
        <f t="shared" si="211"/>
        <v>5.5561223410410719E-2</v>
      </c>
      <c r="L995" s="69">
        <f t="shared" si="206"/>
        <v>2.7634881041225379</v>
      </c>
      <c r="M995" s="69">
        <f t="shared" si="199"/>
        <v>0.17951950342952502</v>
      </c>
      <c r="N995" s="69">
        <f t="shared" si="201"/>
        <v>5.1745344101160526</v>
      </c>
      <c r="O995" s="69">
        <f t="shared" si="207"/>
        <v>0.33614396472243097</v>
      </c>
      <c r="P995" s="69">
        <f t="shared" si="202"/>
        <v>0.51566346815195596</v>
      </c>
      <c r="Q995" s="6">
        <f t="shared" si="203"/>
        <v>8.6169361646172005E-2</v>
      </c>
      <c r="R995" s="6">
        <f t="shared" si="204"/>
        <v>0.13109614624174809</v>
      </c>
      <c r="S995" s="6">
        <f t="shared" si="205"/>
        <v>0.2172655078879201</v>
      </c>
    </row>
    <row r="996" spans="1:19" x14ac:dyDescent="0.25">
      <c r="A996" s="64">
        <v>41294</v>
      </c>
      <c r="B996" s="14" t="s">
        <v>593</v>
      </c>
      <c r="C996" s="4">
        <v>1</v>
      </c>
      <c r="D996" s="180">
        <v>4.2</v>
      </c>
      <c r="F996" s="180">
        <v>88</v>
      </c>
      <c r="G996" s="4">
        <f t="shared" si="210"/>
        <v>64.961200000000005</v>
      </c>
      <c r="H996" s="6">
        <f t="shared" si="208"/>
        <v>2.4328493509399358</v>
      </c>
      <c r="I996" s="21">
        <f t="shared" si="209"/>
        <v>158.04081325627936</v>
      </c>
      <c r="J996" s="34">
        <f t="shared" si="200"/>
        <v>1.385442360233099E-3</v>
      </c>
      <c r="K996" s="34">
        <f t="shared" si="211"/>
        <v>8.9999998251574398E-2</v>
      </c>
      <c r="L996" s="69">
        <f t="shared" si="206"/>
        <v>4.811097633235077</v>
      </c>
      <c r="M996" s="69">
        <f t="shared" si="199"/>
        <v>0.31253467557211051</v>
      </c>
      <c r="N996" s="69">
        <f t="shared" si="201"/>
        <v>6.861382640483793</v>
      </c>
      <c r="O996" s="69">
        <f t="shared" si="207"/>
        <v>0.44572364998499581</v>
      </c>
      <c r="P996" s="69">
        <f t="shared" si="202"/>
        <v>0.75825832555710626</v>
      </c>
      <c r="Q996" s="6">
        <f t="shared" si="203"/>
        <v>0.15001664427461303</v>
      </c>
      <c r="R996" s="6">
        <f t="shared" si="204"/>
        <v>0.17383222349414837</v>
      </c>
      <c r="S996" s="6">
        <f t="shared" si="205"/>
        <v>0.32384886776876143</v>
      </c>
    </row>
    <row r="997" spans="1:19" x14ac:dyDescent="0.25">
      <c r="A997" s="64">
        <v>41294</v>
      </c>
      <c r="B997" s="14" t="s">
        <v>593</v>
      </c>
      <c r="C997" s="4">
        <v>1</v>
      </c>
      <c r="D997" s="180">
        <v>3.9</v>
      </c>
      <c r="F997" s="180">
        <v>47</v>
      </c>
      <c r="G997" s="4">
        <f t="shared" si="210"/>
        <v>64.961200000000005</v>
      </c>
      <c r="H997" s="6">
        <f t="shared" si="208"/>
        <v>0.69397781717798523</v>
      </c>
      <c r="I997" s="21">
        <f t="shared" si="209"/>
        <v>45.081631777262537</v>
      </c>
      <c r="J997" s="34">
        <f t="shared" si="200"/>
        <v>1.1945906065275189E-3</v>
      </c>
      <c r="K997" s="34">
        <f t="shared" si="211"/>
        <v>7.7602039308755463E-2</v>
      </c>
      <c r="L997" s="69">
        <f t="shared" si="206"/>
        <v>4.0574351124683323</v>
      </c>
      <c r="M997" s="69">
        <f t="shared" si="199"/>
        <v>0.26357585382807786</v>
      </c>
      <c r="N997" s="69">
        <f t="shared" si="201"/>
        <v>6.2915196864507177</v>
      </c>
      <c r="O997" s="69">
        <f t="shared" si="207"/>
        <v>0.4087046686554624</v>
      </c>
      <c r="P997" s="69">
        <f t="shared" si="202"/>
        <v>0.6722805224835402</v>
      </c>
      <c r="Q997" s="6">
        <f t="shared" si="203"/>
        <v>0.12651640983747736</v>
      </c>
      <c r="R997" s="6">
        <f t="shared" si="204"/>
        <v>0.15939482077563033</v>
      </c>
      <c r="S997" s="6">
        <f t="shared" si="205"/>
        <v>0.28591123061310769</v>
      </c>
    </row>
    <row r="998" spans="1:19" x14ac:dyDescent="0.25">
      <c r="A998" s="64">
        <v>41294</v>
      </c>
      <c r="B998" s="14" t="s">
        <v>593</v>
      </c>
      <c r="C998" s="4">
        <v>1</v>
      </c>
      <c r="D998" s="180">
        <v>6.1</v>
      </c>
      <c r="F998" s="180">
        <v>109</v>
      </c>
      <c r="G998" s="4">
        <f t="shared" si="210"/>
        <v>64.961200000000005</v>
      </c>
      <c r="H998" s="6">
        <f t="shared" si="208"/>
        <v>3.7325262317300338</v>
      </c>
      <c r="I998" s="21">
        <f t="shared" si="209"/>
        <v>242.4693830446611</v>
      </c>
      <c r="J998" s="34">
        <f t="shared" si="200"/>
        <v>2.9224665660019049E-3</v>
      </c>
      <c r="K998" s="34">
        <f t="shared" si="211"/>
        <v>0.18984693508736297</v>
      </c>
      <c r="L998" s="69">
        <f t="shared" si="206"/>
        <v>11.346641732690337</v>
      </c>
      <c r="M998" s="69">
        <f t="shared" si="199"/>
        <v>0.73709146292564354</v>
      </c>
      <c r="N998" s="69">
        <f t="shared" si="201"/>
        <v>10.618077151196925</v>
      </c>
      <c r="O998" s="69">
        <f t="shared" si="207"/>
        <v>0.68976303343433376</v>
      </c>
      <c r="P998" s="69">
        <f t="shared" si="202"/>
        <v>1.4268544963599772</v>
      </c>
      <c r="Q998" s="6">
        <f t="shared" si="203"/>
        <v>0.35380390220430891</v>
      </c>
      <c r="R998" s="6">
        <f t="shared" si="204"/>
        <v>0.26900758303939015</v>
      </c>
      <c r="S998" s="6">
        <f t="shared" si="205"/>
        <v>0.622811485243699</v>
      </c>
    </row>
    <row r="999" spans="1:19" x14ac:dyDescent="0.25">
      <c r="A999" s="64">
        <v>41294</v>
      </c>
      <c r="B999" s="14" t="s">
        <v>593</v>
      </c>
      <c r="C999" s="4">
        <v>1</v>
      </c>
      <c r="D999" s="180">
        <v>6.6</v>
      </c>
      <c r="F999" s="180">
        <v>141</v>
      </c>
      <c r="G999" s="4">
        <f t="shared" si="210"/>
        <v>64.961200000000005</v>
      </c>
      <c r="H999" s="6">
        <f t="shared" si="208"/>
        <v>6.245800354601867</v>
      </c>
      <c r="I999" s="21">
        <f t="shared" si="209"/>
        <v>405.73468599536284</v>
      </c>
      <c r="J999" s="34">
        <f t="shared" si="200"/>
        <v>3.4211943997592849E-3</v>
      </c>
      <c r="K999" s="34">
        <f t="shared" si="211"/>
        <v>0.22224489364164288</v>
      </c>
      <c r="L999" s="69">
        <f t="shared" si="206"/>
        <v>13.599581983298828</v>
      </c>
      <c r="M999" s="69">
        <f t="shared" si="199"/>
        <v>0.88344516513347182</v>
      </c>
      <c r="N999" s="69">
        <f t="shared" si="201"/>
        <v>11.643307684830535</v>
      </c>
      <c r="O999" s="69">
        <f t="shared" si="207"/>
        <v>0.75636323917581338</v>
      </c>
      <c r="P999" s="69">
        <f t="shared" si="202"/>
        <v>1.6398084043092851</v>
      </c>
      <c r="Q999" s="6">
        <f t="shared" si="203"/>
        <v>0.42405367926406645</v>
      </c>
      <c r="R999" s="6">
        <f t="shared" si="204"/>
        <v>0.29498166327856723</v>
      </c>
      <c r="S999" s="6">
        <f t="shared" si="205"/>
        <v>0.71903534254263368</v>
      </c>
    </row>
    <row r="1000" spans="1:19" x14ac:dyDescent="0.25">
      <c r="A1000" s="64">
        <v>41294</v>
      </c>
      <c r="B1000" s="14" t="s">
        <v>593</v>
      </c>
      <c r="C1000" s="4">
        <v>1</v>
      </c>
      <c r="D1000" s="180">
        <v>5.2</v>
      </c>
      <c r="F1000" s="180">
        <v>275</v>
      </c>
      <c r="G1000" s="4">
        <f t="shared" si="210"/>
        <v>64.961200000000005</v>
      </c>
      <c r="H1000" s="6">
        <f t="shared" si="208"/>
        <v>23.758294442772812</v>
      </c>
      <c r="I1000" s="21">
        <f t="shared" si="209"/>
        <v>1543.3673169558533</v>
      </c>
      <c r="J1000" s="34">
        <f t="shared" si="200"/>
        <v>2.1237166338267006E-3</v>
      </c>
      <c r="K1000" s="34">
        <f t="shared" si="211"/>
        <v>0.13795918099334309</v>
      </c>
      <c r="L1000" s="69">
        <f t="shared" si="206"/>
        <v>7.8611437635641082</v>
      </c>
      <c r="M1000" s="69">
        <f t="shared" si="199"/>
        <v>0.51066933225364075</v>
      </c>
      <c r="N1000" s="69">
        <f t="shared" si="201"/>
        <v>8.8091474968502013</v>
      </c>
      <c r="O1000" s="69">
        <f t="shared" si="207"/>
        <v>0.57225279237238535</v>
      </c>
      <c r="P1000" s="69">
        <f t="shared" si="202"/>
        <v>1.0829221246260261</v>
      </c>
      <c r="Q1000" s="6">
        <f t="shared" si="203"/>
        <v>0.24512127948174756</v>
      </c>
      <c r="R1000" s="6">
        <f t="shared" si="204"/>
        <v>0.2231785890252303</v>
      </c>
      <c r="S1000" s="6">
        <f t="shared" si="205"/>
        <v>0.46829986850697786</v>
      </c>
    </row>
    <row r="1001" spans="1:19" x14ac:dyDescent="0.25">
      <c r="A1001" s="64">
        <v>41294</v>
      </c>
      <c r="B1001" s="14" t="s">
        <v>593</v>
      </c>
      <c r="C1001" s="4">
        <v>1</v>
      </c>
      <c r="D1001" s="180">
        <v>11.7</v>
      </c>
      <c r="F1001" s="180">
        <v>345</v>
      </c>
      <c r="G1001" s="4">
        <f t="shared" si="210"/>
        <v>64.961200000000005</v>
      </c>
      <c r="H1001" s="6">
        <f t="shared" si="208"/>
        <v>37.392806559352515</v>
      </c>
      <c r="I1001" s="21">
        <f t="shared" si="209"/>
        <v>2429.0815854634106</v>
      </c>
      <c r="J1001" s="34">
        <f t="shared" si="200"/>
        <v>1.0751315458747667E-2</v>
      </c>
      <c r="K1001" s="34">
        <f t="shared" si="211"/>
        <v>0.69841835377879902</v>
      </c>
      <c r="L1001" s="69">
        <f t="shared" si="206"/>
        <v>50.716975646418298</v>
      </c>
      <c r="M1001" s="69">
        <f t="shared" ref="M1001:M1064" si="212">IF(D1001&lt;3,795.7747*L1001*0.001,64.9612*L1001*0.001)</f>
        <v>3.2946355983621087</v>
      </c>
      <c r="N1001" s="69">
        <f t="shared" si="201"/>
        <v>22.750315714062285</v>
      </c>
      <c r="O1001" s="69">
        <f t="shared" si="207"/>
        <v>1.477887809164343</v>
      </c>
      <c r="P1001" s="69">
        <f t="shared" si="202"/>
        <v>4.7725234075264513</v>
      </c>
      <c r="Q1001" s="6">
        <f t="shared" si="203"/>
        <v>1.581425087213812</v>
      </c>
      <c r="R1001" s="6">
        <f t="shared" si="204"/>
        <v>0.57637624557409384</v>
      </c>
      <c r="S1001" s="6">
        <f t="shared" si="205"/>
        <v>2.1578013327879058</v>
      </c>
    </row>
    <row r="1002" spans="1:19" x14ac:dyDescent="0.25">
      <c r="A1002" s="64">
        <v>41294</v>
      </c>
      <c r="B1002" s="14" t="s">
        <v>593</v>
      </c>
      <c r="C1002" s="4">
        <v>1</v>
      </c>
      <c r="D1002" s="180">
        <v>7.1</v>
      </c>
      <c r="F1002" s="180">
        <v>173</v>
      </c>
      <c r="G1002" s="4">
        <f t="shared" si="210"/>
        <v>64.961200000000005</v>
      </c>
      <c r="H1002" s="6">
        <f t="shared" si="208"/>
        <v>9.4024726529288927</v>
      </c>
      <c r="I1002" s="21">
        <f t="shared" si="209"/>
        <v>610.79590650144439</v>
      </c>
      <c r="J1002" s="34">
        <f t="shared" si="200"/>
        <v>3.959192141686536E-3</v>
      </c>
      <c r="K1002" s="34">
        <f t="shared" si="211"/>
        <v>0.25719387255452741</v>
      </c>
      <c r="L1002" s="69">
        <f t="shared" si="206"/>
        <v>16.085590015951329</v>
      </c>
      <c r="M1002" s="69">
        <f t="shared" si="212"/>
        <v>1.0449392301442177</v>
      </c>
      <c r="N1002" s="69">
        <f t="shared" si="201"/>
        <v>12.681839066301519</v>
      </c>
      <c r="O1002" s="69">
        <f t="shared" si="207"/>
        <v>0.82382748395382632</v>
      </c>
      <c r="P1002" s="69">
        <f t="shared" si="202"/>
        <v>1.8687667140980442</v>
      </c>
      <c r="Q1002" s="6">
        <f t="shared" si="203"/>
        <v>0.50157083046922446</v>
      </c>
      <c r="R1002" s="6">
        <f t="shared" si="204"/>
        <v>0.32129271874199228</v>
      </c>
      <c r="S1002" s="6">
        <f t="shared" si="205"/>
        <v>0.82286354921121674</v>
      </c>
    </row>
    <row r="1003" spans="1:19" x14ac:dyDescent="0.25">
      <c r="A1003" s="64">
        <v>41294</v>
      </c>
      <c r="B1003" s="14" t="s">
        <v>593</v>
      </c>
      <c r="C1003" s="4">
        <v>1</v>
      </c>
      <c r="D1003" s="180">
        <v>3.7</v>
      </c>
      <c r="F1003" s="180">
        <v>240</v>
      </c>
      <c r="G1003" s="4">
        <f t="shared" si="210"/>
        <v>64.961200000000005</v>
      </c>
      <c r="H1003" s="6">
        <f t="shared" si="208"/>
        <v>18.095573684677209</v>
      </c>
      <c r="I1003" s="21">
        <f t="shared" ref="I1003:I1023" si="213">IF(D1003&lt;3,795.7747*H1003,64.9612*H1003)</f>
        <v>1175.5101812450532</v>
      </c>
      <c r="J1003" s="34">
        <f t="shared" si="200"/>
        <v>1.075210085691107E-3</v>
      </c>
      <c r="K1003" s="34">
        <f t="shared" si="211"/>
        <v>6.9846937418597155E-2</v>
      </c>
      <c r="L1003" s="69">
        <f t="shared" si="206"/>
        <v>3.5949248430857623</v>
      </c>
      <c r="M1003" s="69">
        <f t="shared" si="212"/>
        <v>0.23353063171666286</v>
      </c>
      <c r="N1003" s="69">
        <f t="shared" si="201"/>
        <v>5.9156978898620354</v>
      </c>
      <c r="O1003" s="69">
        <f t="shared" si="207"/>
        <v>0.38429083376290568</v>
      </c>
      <c r="P1003" s="69">
        <f t="shared" si="202"/>
        <v>0.61782146547956851</v>
      </c>
      <c r="Q1003" s="6">
        <f t="shared" si="203"/>
        <v>0.11209470322399817</v>
      </c>
      <c r="R1003" s="6">
        <f t="shared" si="204"/>
        <v>0.14987342516753321</v>
      </c>
      <c r="S1003" s="6">
        <f t="shared" si="205"/>
        <v>0.26196812839153139</v>
      </c>
    </row>
    <row r="1004" spans="1:19" x14ac:dyDescent="0.25">
      <c r="A1004" s="64">
        <v>41294</v>
      </c>
      <c r="B1004" s="14" t="s">
        <v>593</v>
      </c>
      <c r="C1004" s="4">
        <v>1</v>
      </c>
      <c r="D1004" s="180">
        <v>3.2</v>
      </c>
      <c r="F1004" s="180">
        <v>240</v>
      </c>
      <c r="G1004" s="4">
        <f t="shared" si="210"/>
        <v>64.961200000000005</v>
      </c>
      <c r="H1004" s="6">
        <f t="shared" si="208"/>
        <v>18.095573684677209</v>
      </c>
      <c r="I1004" s="21">
        <f t="shared" si="213"/>
        <v>1175.5101812450532</v>
      </c>
      <c r="J1004" s="34">
        <f t="shared" si="200"/>
        <v>8.0424771931898698E-4</v>
      </c>
      <c r="K1004" s="34">
        <f t="shared" si="211"/>
        <v>5.2244896944224579E-2</v>
      </c>
      <c r="L1004" s="69">
        <f t="shared" si="206"/>
        <v>2.57474279673893</v>
      </c>
      <c r="M1004" s="69">
        <f t="shared" si="212"/>
        <v>0.16725838176751701</v>
      </c>
      <c r="N1004" s="69">
        <f t="shared" si="201"/>
        <v>4.9915502127950244</v>
      </c>
      <c r="O1004" s="69">
        <f t="shared" si="207"/>
        <v>0.32425709168342021</v>
      </c>
      <c r="P1004" s="69">
        <f t="shared" si="202"/>
        <v>0.49151547345093721</v>
      </c>
      <c r="Q1004" s="6">
        <f t="shared" si="203"/>
        <v>8.0284023248408165E-2</v>
      </c>
      <c r="R1004" s="6">
        <f t="shared" si="204"/>
        <v>0.12646026575653388</v>
      </c>
      <c r="S1004" s="6">
        <f t="shared" si="205"/>
        <v>0.20674428900494204</v>
      </c>
    </row>
    <row r="1005" spans="1:19" x14ac:dyDescent="0.25">
      <c r="A1005" s="64">
        <v>41294</v>
      </c>
      <c r="B1005" s="14" t="s">
        <v>593</v>
      </c>
      <c r="C1005" s="4">
        <v>1</v>
      </c>
      <c r="D1005" s="180">
        <v>8.3000000000000007</v>
      </c>
      <c r="F1005" s="180">
        <v>330</v>
      </c>
      <c r="G1005" s="4">
        <f t="shared" si="210"/>
        <v>64.961200000000005</v>
      </c>
      <c r="H1005" s="6">
        <f t="shared" si="208"/>
        <v>34.21194399759284</v>
      </c>
      <c r="I1005" s="21">
        <f t="shared" si="213"/>
        <v>2222.4489364164283</v>
      </c>
      <c r="J1005" s="34">
        <f t="shared" si="200"/>
        <v>5.4106079476450219E-3</v>
      </c>
      <c r="K1005" s="34">
        <f t="shared" si="211"/>
        <v>0.3514795850085578</v>
      </c>
      <c r="L1005" s="69">
        <f t="shared" si="206"/>
        <v>23.033216302360287</v>
      </c>
      <c r="M1005" s="69">
        <f t="shared" si="212"/>
        <v>1.4962653708608873</v>
      </c>
      <c r="N1005" s="69">
        <f t="shared" si="201"/>
        <v>15.224089825772444</v>
      </c>
      <c r="O1005" s="69">
        <f t="shared" si="207"/>
        <v>0.988975143989969</v>
      </c>
      <c r="P1005" s="69">
        <f t="shared" si="202"/>
        <v>2.4852405148508563</v>
      </c>
      <c r="Q1005" s="6">
        <f t="shared" si="203"/>
        <v>0.71820737801322587</v>
      </c>
      <c r="R1005" s="6">
        <f t="shared" si="204"/>
        <v>0.38570030615608791</v>
      </c>
      <c r="S1005" s="6">
        <f t="shared" si="205"/>
        <v>1.1039076841693138</v>
      </c>
    </row>
    <row r="1006" spans="1:19" x14ac:dyDescent="0.25">
      <c r="A1006" s="64">
        <v>41294</v>
      </c>
      <c r="B1006" s="14" t="s">
        <v>593</v>
      </c>
      <c r="C1006" s="4">
        <v>1</v>
      </c>
      <c r="D1006" s="180">
        <v>4.5</v>
      </c>
      <c r="F1006" s="180">
        <v>174</v>
      </c>
      <c r="G1006" s="4">
        <f t="shared" si="210"/>
        <v>64.961200000000005</v>
      </c>
      <c r="H1006" s="6">
        <f t="shared" si="208"/>
        <v>9.5114859180084572</v>
      </c>
      <c r="I1006" s="21">
        <f t="shared" si="213"/>
        <v>617.877539016931</v>
      </c>
      <c r="J1006" s="34">
        <f t="shared" si="200"/>
        <v>1.5904312808798326E-3</v>
      </c>
      <c r="K1006" s="34">
        <f t="shared" si="211"/>
        <v>0.10331632452349099</v>
      </c>
      <c r="L1006" s="69">
        <f t="shared" si="206"/>
        <v>5.6380590590289899</v>
      </c>
      <c r="M1006" s="69">
        <f t="shared" si="212"/>
        <v>0.36625508214539404</v>
      </c>
      <c r="N1006" s="69">
        <f t="shared" si="201"/>
        <v>7.4382130025037601</v>
      </c>
      <c r="O1006" s="69">
        <f t="shared" si="207"/>
        <v>0.4831952424982473</v>
      </c>
      <c r="P1006" s="69">
        <f t="shared" si="202"/>
        <v>0.84945032464364134</v>
      </c>
      <c r="Q1006" s="6">
        <f t="shared" si="203"/>
        <v>0.17580243942978913</v>
      </c>
      <c r="R1006" s="6">
        <f t="shared" si="204"/>
        <v>0.18844614457431647</v>
      </c>
      <c r="S1006" s="6">
        <f t="shared" si="205"/>
        <v>0.36424858400410559</v>
      </c>
    </row>
    <row r="1007" spans="1:19" x14ac:dyDescent="0.25">
      <c r="A1007" s="64">
        <v>41294</v>
      </c>
      <c r="B1007" s="14" t="s">
        <v>593</v>
      </c>
      <c r="C1007" s="4">
        <v>1</v>
      </c>
      <c r="D1007" s="180">
        <v>3.1</v>
      </c>
      <c r="F1007" s="180">
        <v>153</v>
      </c>
      <c r="G1007" s="4">
        <f t="shared" si="210"/>
        <v>64.961200000000005</v>
      </c>
      <c r="H1007" s="6">
        <f t="shared" si="208"/>
        <v>7.3541542427883471</v>
      </c>
      <c r="I1007" s="21">
        <f t="shared" si="213"/>
        <v>477.7346845966224</v>
      </c>
      <c r="J1007" s="34">
        <f t="shared" si="200"/>
        <v>7.5476763502494771E-4</v>
      </c>
      <c r="K1007" s="34">
        <f t="shared" si="211"/>
        <v>4.9030611292382634E-2</v>
      </c>
      <c r="L1007" s="69">
        <f t="shared" si="206"/>
        <v>2.3935063597525432</v>
      </c>
      <c r="M1007" s="69">
        <f t="shared" si="212"/>
        <v>0.15548504533715693</v>
      </c>
      <c r="N1007" s="69">
        <f t="shared" si="201"/>
        <v>4.8095356854949474</v>
      </c>
      <c r="O1007" s="69">
        <f t="shared" si="207"/>
        <v>0.31243320957257442</v>
      </c>
      <c r="P1007" s="69">
        <f t="shared" si="202"/>
        <v>0.46791825490973138</v>
      </c>
      <c r="Q1007" s="6">
        <f t="shared" si="203"/>
        <v>7.4632821761835319E-2</v>
      </c>
      <c r="R1007" s="6">
        <f t="shared" si="204"/>
        <v>0.12184895173330403</v>
      </c>
      <c r="S1007" s="6">
        <f t="shared" si="205"/>
        <v>0.19648177349513934</v>
      </c>
    </row>
    <row r="1008" spans="1:19" x14ac:dyDescent="0.25">
      <c r="A1008" s="64">
        <v>41294</v>
      </c>
      <c r="B1008" s="14" t="s">
        <v>593</v>
      </c>
      <c r="C1008" s="4">
        <v>1</v>
      </c>
      <c r="D1008" s="180">
        <v>3.9</v>
      </c>
      <c r="F1008" s="180">
        <v>110</v>
      </c>
      <c r="G1008" s="4">
        <f t="shared" si="210"/>
        <v>64.961200000000005</v>
      </c>
      <c r="H1008" s="6">
        <f t="shared" si="208"/>
        <v>3.8013271108436504</v>
      </c>
      <c r="I1008" s="21">
        <f t="shared" si="213"/>
        <v>246.93877071293656</v>
      </c>
      <c r="J1008" s="34">
        <f t="shared" si="200"/>
        <v>1.1945906065275189E-3</v>
      </c>
      <c r="K1008" s="34">
        <f t="shared" si="211"/>
        <v>7.7602039308755463E-2</v>
      </c>
      <c r="L1008" s="69">
        <f t="shared" si="206"/>
        <v>4.0574351124683323</v>
      </c>
      <c r="M1008" s="69">
        <f t="shared" si="212"/>
        <v>0.26357585382807786</v>
      </c>
      <c r="N1008" s="69">
        <f t="shared" si="201"/>
        <v>6.2915196864507177</v>
      </c>
      <c r="O1008" s="69">
        <f t="shared" si="207"/>
        <v>0.4087046686554624</v>
      </c>
      <c r="P1008" s="69">
        <f t="shared" si="202"/>
        <v>0.6722805224835402</v>
      </c>
      <c r="Q1008" s="6">
        <f t="shared" si="203"/>
        <v>0.12651640983747736</v>
      </c>
      <c r="R1008" s="6">
        <f t="shared" si="204"/>
        <v>0.15939482077563033</v>
      </c>
      <c r="S1008" s="6">
        <f t="shared" si="205"/>
        <v>0.28591123061310769</v>
      </c>
    </row>
    <row r="1009" spans="1:19" x14ac:dyDescent="0.25">
      <c r="A1009" s="64">
        <v>41294</v>
      </c>
      <c r="B1009" s="14" t="s">
        <v>593</v>
      </c>
      <c r="C1009" s="4">
        <v>1</v>
      </c>
      <c r="D1009" s="180">
        <v>4.9000000000000004</v>
      </c>
      <c r="F1009" s="180">
        <v>146</v>
      </c>
      <c r="G1009" s="4">
        <f t="shared" si="210"/>
        <v>64.961200000000005</v>
      </c>
      <c r="H1009" s="6">
        <f t="shared" si="208"/>
        <v>6.6966189003920018</v>
      </c>
      <c r="I1009" s="21">
        <f t="shared" si="213"/>
        <v>435.02039971214492</v>
      </c>
      <c r="J1009" s="34">
        <f t="shared" si="200"/>
        <v>1.8857409903172736E-3</v>
      </c>
      <c r="K1009" s="34">
        <f t="shared" si="211"/>
        <v>0.12249999762019849</v>
      </c>
      <c r="L1009" s="69">
        <f t="shared" si="206"/>
        <v>6.8573266813152358</v>
      </c>
      <c r="M1009" s="69">
        <f t="shared" si="212"/>
        <v>0.44546017001025534</v>
      </c>
      <c r="N1009" s="69">
        <f t="shared" si="201"/>
        <v>8.2174937658920371</v>
      </c>
      <c r="O1009" s="69">
        <f t="shared" si="207"/>
        <v>0.53381825602486588</v>
      </c>
      <c r="P1009" s="69">
        <f t="shared" si="202"/>
        <v>0.97927842603512127</v>
      </c>
      <c r="Q1009" s="6">
        <f t="shared" si="203"/>
        <v>0.21382088160492255</v>
      </c>
      <c r="R1009" s="6">
        <f t="shared" si="204"/>
        <v>0.20818911984969771</v>
      </c>
      <c r="S1009" s="6">
        <f t="shared" si="205"/>
        <v>0.42201000145462025</v>
      </c>
    </row>
    <row r="1010" spans="1:19" x14ac:dyDescent="0.25">
      <c r="A1010" s="64">
        <v>41294</v>
      </c>
      <c r="B1010" s="14" t="s">
        <v>593</v>
      </c>
      <c r="C1010" s="4">
        <v>1</v>
      </c>
      <c r="D1010" s="180">
        <v>4.5999999999999996</v>
      </c>
      <c r="F1010" s="180">
        <v>156</v>
      </c>
      <c r="G1010" s="4">
        <f t="shared" si="210"/>
        <v>64.961200000000005</v>
      </c>
      <c r="H1010" s="6">
        <f t="shared" si="208"/>
        <v>7.6453798817761216</v>
      </c>
      <c r="I1010" s="21">
        <f t="shared" si="213"/>
        <v>496.65305157603501</v>
      </c>
      <c r="J1010" s="34">
        <f t="shared" si="200"/>
        <v>1.6619025137490004E-3</v>
      </c>
      <c r="K1010" s="34">
        <f t="shared" si="211"/>
        <v>0.10795918157615157</v>
      </c>
      <c r="L1010" s="69">
        <f t="shared" si="206"/>
        <v>5.9302678128381849</v>
      </c>
      <c r="M1010" s="69">
        <f t="shared" si="212"/>
        <v>0.38523731344334394</v>
      </c>
      <c r="N1010" s="69">
        <f t="shared" si="201"/>
        <v>7.6319696161125572</v>
      </c>
      <c r="O1010" s="69">
        <f t="shared" si="207"/>
        <v>0.49578190462621108</v>
      </c>
      <c r="P1010" s="69">
        <f t="shared" si="202"/>
        <v>0.88101921806955508</v>
      </c>
      <c r="Q1010" s="6">
        <f t="shared" si="203"/>
        <v>0.18491391045280509</v>
      </c>
      <c r="R1010" s="6">
        <f t="shared" si="204"/>
        <v>0.19335494280422233</v>
      </c>
      <c r="S1010" s="6">
        <f t="shared" si="205"/>
        <v>0.37826885325702742</v>
      </c>
    </row>
    <row r="1011" spans="1:19" x14ac:dyDescent="0.25">
      <c r="A1011" s="64">
        <v>41294</v>
      </c>
      <c r="B1011" s="14" t="s">
        <v>593</v>
      </c>
      <c r="C1011" s="4">
        <v>1</v>
      </c>
      <c r="D1011" s="180">
        <v>7</v>
      </c>
      <c r="F1011" s="180">
        <v>224</v>
      </c>
      <c r="G1011" s="4">
        <f t="shared" si="210"/>
        <v>64.961200000000005</v>
      </c>
      <c r="H1011" s="6">
        <f t="shared" si="208"/>
        <v>15.763255298652147</v>
      </c>
      <c r="I1011" s="21">
        <f t="shared" si="213"/>
        <v>1023.999980106802</v>
      </c>
      <c r="J1011" s="34">
        <f t="shared" si="200"/>
        <v>3.8484510006474969E-3</v>
      </c>
      <c r="K1011" s="34">
        <f t="shared" si="211"/>
        <v>0.24999999514326221</v>
      </c>
      <c r="L1011" s="69">
        <f t="shared" si="206"/>
        <v>15.569492106387406</v>
      </c>
      <c r="M1011" s="69">
        <f t="shared" si="212"/>
        <v>1.0114128906214537</v>
      </c>
      <c r="N1011" s="69">
        <f t="shared" si="201"/>
        <v>12.473107819356448</v>
      </c>
      <c r="O1011" s="69">
        <f t="shared" si="207"/>
        <v>0.81026805167477811</v>
      </c>
      <c r="P1011" s="69">
        <f t="shared" si="202"/>
        <v>1.8216809422962319</v>
      </c>
      <c r="Q1011" s="6">
        <f t="shared" si="203"/>
        <v>0.48547818749829774</v>
      </c>
      <c r="R1011" s="6">
        <f t="shared" si="204"/>
        <v>0.31600454015316348</v>
      </c>
      <c r="S1011" s="6">
        <f t="shared" si="205"/>
        <v>0.80148272765146122</v>
      </c>
    </row>
    <row r="1012" spans="1:19" x14ac:dyDescent="0.25">
      <c r="A1012" s="64">
        <v>41294</v>
      </c>
      <c r="B1012" s="14" t="s">
        <v>593</v>
      </c>
      <c r="C1012" s="4">
        <v>1</v>
      </c>
      <c r="D1012" s="180">
        <v>6.8</v>
      </c>
      <c r="F1012" s="180">
        <v>149</v>
      </c>
      <c r="G1012" s="4">
        <f t="shared" si="210"/>
        <v>64.961200000000005</v>
      </c>
      <c r="H1012" s="6">
        <f t="shared" si="208"/>
        <v>6.9746498502346999</v>
      </c>
      <c r="I1012" s="21">
        <f t="shared" si="213"/>
        <v>453.08162385106641</v>
      </c>
      <c r="J1012" s="34">
        <f t="shared" si="200"/>
        <v>3.6316811075498014E-3</v>
      </c>
      <c r="K1012" s="34">
        <f t="shared" si="211"/>
        <v>0.23591836276376418</v>
      </c>
      <c r="L1012" s="69">
        <f t="shared" si="206"/>
        <v>14.565722844180941</v>
      </c>
      <c r="M1012" s="69">
        <f t="shared" si="212"/>
        <v>0.94620683482540702</v>
      </c>
      <c r="N1012" s="69">
        <f t="shared" si="201"/>
        <v>12.057170367208817</v>
      </c>
      <c r="O1012" s="69">
        <f t="shared" si="207"/>
        <v>0.78324825565832545</v>
      </c>
      <c r="P1012" s="69">
        <f t="shared" si="202"/>
        <v>1.7294550904837325</v>
      </c>
      <c r="Q1012" s="6">
        <f t="shared" si="203"/>
        <v>0.45417928071619534</v>
      </c>
      <c r="R1012" s="6">
        <f t="shared" si="204"/>
        <v>0.30546681970674694</v>
      </c>
      <c r="S1012" s="6">
        <f t="shared" si="205"/>
        <v>0.75964610042294223</v>
      </c>
    </row>
    <row r="1013" spans="1:19" x14ac:dyDescent="0.25">
      <c r="A1013" s="64">
        <v>41294</v>
      </c>
      <c r="B1013" s="14" t="s">
        <v>593</v>
      </c>
      <c r="C1013" s="4">
        <v>1</v>
      </c>
      <c r="D1013" s="180">
        <v>4.9000000000000004</v>
      </c>
      <c r="F1013" s="180">
        <v>255</v>
      </c>
      <c r="G1013" s="4">
        <f t="shared" si="210"/>
        <v>64.961200000000005</v>
      </c>
      <c r="H1013" s="6">
        <f t="shared" si="208"/>
        <v>20.428206229967628</v>
      </c>
      <c r="I1013" s="21">
        <f t="shared" si="213"/>
        <v>1327.0407905461732</v>
      </c>
      <c r="J1013" s="34">
        <f t="shared" si="200"/>
        <v>1.8857409903172736E-3</v>
      </c>
      <c r="K1013" s="34">
        <f t="shared" si="211"/>
        <v>0.12249999762019849</v>
      </c>
      <c r="L1013" s="69">
        <f t="shared" si="206"/>
        <v>6.8573266813152358</v>
      </c>
      <c r="M1013" s="69">
        <f t="shared" si="212"/>
        <v>0.44546017001025534</v>
      </c>
      <c r="N1013" s="69">
        <f t="shared" si="201"/>
        <v>8.2174937658920371</v>
      </c>
      <c r="O1013" s="69">
        <f t="shared" si="207"/>
        <v>0.53381825602486588</v>
      </c>
      <c r="P1013" s="69">
        <f t="shared" si="202"/>
        <v>0.97927842603512127</v>
      </c>
      <c r="Q1013" s="6">
        <f t="shared" si="203"/>
        <v>0.21382088160492255</v>
      </c>
      <c r="R1013" s="6">
        <f t="shared" si="204"/>
        <v>0.20818911984969771</v>
      </c>
      <c r="S1013" s="6">
        <f t="shared" si="205"/>
        <v>0.42201000145462025</v>
      </c>
    </row>
    <row r="1014" spans="1:19" x14ac:dyDescent="0.25">
      <c r="A1014" s="64">
        <v>41294</v>
      </c>
      <c r="B1014" s="14" t="s">
        <v>593</v>
      </c>
      <c r="C1014" s="4">
        <v>1</v>
      </c>
      <c r="D1014" s="180">
        <v>5.7</v>
      </c>
      <c r="F1014" s="180">
        <v>237</v>
      </c>
      <c r="G1014" s="4">
        <f t="shared" si="210"/>
        <v>64.961200000000005</v>
      </c>
      <c r="H1014" s="6">
        <f t="shared" si="208"/>
        <v>17.646011775948509</v>
      </c>
      <c r="I1014" s="21">
        <f t="shared" si="213"/>
        <v>1146.3061001797464</v>
      </c>
      <c r="J1014" s="34">
        <f t="shared" si="200"/>
        <v>2.5517586328783095E-3</v>
      </c>
      <c r="K1014" s="34">
        <f t="shared" si="211"/>
        <v>0.16576530290213445</v>
      </c>
      <c r="L1014" s="69">
        <f t="shared" si="206"/>
        <v>9.7084599828880815</v>
      </c>
      <c r="M1014" s="69">
        <f t="shared" si="212"/>
        <v>0.63067321064038928</v>
      </c>
      <c r="N1014" s="69">
        <f t="shared" si="201"/>
        <v>9.8080698655856366</v>
      </c>
      <c r="O1014" s="69">
        <f t="shared" si="207"/>
        <v>0.63714398815228179</v>
      </c>
      <c r="P1014" s="69">
        <f t="shared" si="202"/>
        <v>1.2678171987926712</v>
      </c>
      <c r="Q1014" s="6">
        <f t="shared" si="203"/>
        <v>0.30272314110738685</v>
      </c>
      <c r="R1014" s="6">
        <f t="shared" si="204"/>
        <v>0.24848615537938989</v>
      </c>
      <c r="S1014" s="6">
        <f t="shared" si="205"/>
        <v>0.55120929648677675</v>
      </c>
    </row>
    <row r="1015" spans="1:19" x14ac:dyDescent="0.25">
      <c r="A1015" s="64">
        <v>41294</v>
      </c>
      <c r="B1015" s="14" t="s">
        <v>593</v>
      </c>
      <c r="C1015" s="4">
        <v>1</v>
      </c>
      <c r="D1015" s="180">
        <v>5</v>
      </c>
      <c r="F1015" s="180">
        <v>160</v>
      </c>
      <c r="G1015" s="4">
        <f t="shared" si="210"/>
        <v>64.961200000000005</v>
      </c>
      <c r="H1015" s="6">
        <f t="shared" si="208"/>
        <v>8.0424771931898711</v>
      </c>
      <c r="I1015" s="21">
        <f t="shared" si="213"/>
        <v>522.44896944224593</v>
      </c>
      <c r="J1015" s="34">
        <f t="shared" si="200"/>
        <v>1.9634954084936209E-3</v>
      </c>
      <c r="K1015" s="34">
        <f t="shared" si="211"/>
        <v>0.12755101793023582</v>
      </c>
      <c r="L1015" s="69">
        <f t="shared" si="206"/>
        <v>7.1833345216463531</v>
      </c>
      <c r="M1015" s="69">
        <f t="shared" si="212"/>
        <v>0.46663803052757313</v>
      </c>
      <c r="N1015" s="69">
        <f t="shared" si="201"/>
        <v>8.4140458590425169</v>
      </c>
      <c r="O1015" s="69">
        <f t="shared" si="207"/>
        <v>0.54658651585843276</v>
      </c>
      <c r="P1015" s="69">
        <f t="shared" si="202"/>
        <v>1.0132245463860059</v>
      </c>
      <c r="Q1015" s="6">
        <f t="shared" si="203"/>
        <v>0.2239862546532351</v>
      </c>
      <c r="R1015" s="6">
        <f t="shared" si="204"/>
        <v>0.21316874118478879</v>
      </c>
      <c r="S1015" s="6">
        <f t="shared" si="205"/>
        <v>0.43715499583802386</v>
      </c>
    </row>
    <row r="1016" spans="1:19" x14ac:dyDescent="0.25">
      <c r="A1016" s="64">
        <v>41294</v>
      </c>
      <c r="B1016" s="14" t="s">
        <v>593</v>
      </c>
      <c r="C1016" s="4">
        <v>1</v>
      </c>
      <c r="D1016" s="180">
        <v>6.8</v>
      </c>
      <c r="F1016" s="180">
        <v>314</v>
      </c>
      <c r="G1016" s="4">
        <f t="shared" si="210"/>
        <v>64.961200000000005</v>
      </c>
      <c r="H1016" s="6">
        <f t="shared" si="208"/>
        <v>30.974846927333925</v>
      </c>
      <c r="I1016" s="21">
        <f t="shared" si="213"/>
        <v>2012.1632262159246</v>
      </c>
      <c r="J1016" s="34">
        <f t="shared" si="200"/>
        <v>3.6316811075498014E-3</v>
      </c>
      <c r="K1016" s="34">
        <f t="shared" si="211"/>
        <v>0.23591836276376418</v>
      </c>
      <c r="L1016" s="69">
        <f t="shared" si="206"/>
        <v>14.565722844180941</v>
      </c>
      <c r="M1016" s="69">
        <f t="shared" si="212"/>
        <v>0.94620683482540702</v>
      </c>
      <c r="N1016" s="69">
        <f t="shared" si="201"/>
        <v>12.057170367208817</v>
      </c>
      <c r="O1016" s="69">
        <f t="shared" si="207"/>
        <v>0.78324825565832545</v>
      </c>
      <c r="P1016" s="69">
        <f t="shared" si="202"/>
        <v>1.7294550904837325</v>
      </c>
      <c r="Q1016" s="6">
        <f t="shared" si="203"/>
        <v>0.45417928071619534</v>
      </c>
      <c r="R1016" s="6">
        <f t="shared" si="204"/>
        <v>0.30546681970674694</v>
      </c>
      <c r="S1016" s="6">
        <f t="shared" si="205"/>
        <v>0.75964610042294223</v>
      </c>
    </row>
    <row r="1017" spans="1:19" x14ac:dyDescent="0.25">
      <c r="A1017" s="64">
        <v>41294</v>
      </c>
      <c r="B1017" s="14" t="s">
        <v>593</v>
      </c>
      <c r="C1017" s="4">
        <v>1</v>
      </c>
      <c r="D1017" s="180">
        <v>8</v>
      </c>
      <c r="F1017" s="180">
        <v>287</v>
      </c>
      <c r="G1017" s="4">
        <f t="shared" si="210"/>
        <v>64.961200000000005</v>
      </c>
      <c r="H1017" s="6">
        <f t="shared" si="208"/>
        <v>25.876984528353766</v>
      </c>
      <c r="I1017" s="21">
        <f t="shared" si="213"/>
        <v>1680.9999673432949</v>
      </c>
      <c r="J1017" s="34">
        <f t="shared" si="200"/>
        <v>5.0265482457436689E-3</v>
      </c>
      <c r="K1017" s="34">
        <f t="shared" si="211"/>
        <v>0.32653060590140365</v>
      </c>
      <c r="L1017" s="69">
        <f t="shared" si="206"/>
        <v>21.164008717497858</v>
      </c>
      <c r="M1017" s="69">
        <f t="shared" si="212"/>
        <v>1.374839403099122</v>
      </c>
      <c r="N1017" s="69">
        <f t="shared" si="201"/>
        <v>14.58227400291401</v>
      </c>
      <c r="O1017" s="69">
        <f t="shared" si="207"/>
        <v>0.94728201795809763</v>
      </c>
      <c r="P1017" s="69">
        <f t="shared" si="202"/>
        <v>2.3221214210572194</v>
      </c>
      <c r="Q1017" s="6">
        <f t="shared" si="203"/>
        <v>0.65992291348757859</v>
      </c>
      <c r="R1017" s="6">
        <f t="shared" si="204"/>
        <v>0.3694399870036581</v>
      </c>
      <c r="S1017" s="6">
        <f t="shared" si="205"/>
        <v>1.0293629004912366</v>
      </c>
    </row>
    <row r="1018" spans="1:19" x14ac:dyDescent="0.25">
      <c r="A1018" s="64">
        <v>41294</v>
      </c>
      <c r="B1018" s="14" t="s">
        <v>593</v>
      </c>
      <c r="C1018" s="4">
        <v>1</v>
      </c>
      <c r="D1018" s="180">
        <v>3.8</v>
      </c>
      <c r="F1018" s="180">
        <v>163</v>
      </c>
      <c r="G1018" s="4">
        <f t="shared" si="210"/>
        <v>64.961200000000005</v>
      </c>
      <c r="H1018" s="6">
        <f t="shared" si="208"/>
        <v>8.3468975213227203</v>
      </c>
      <c r="I1018" s="21">
        <f t="shared" si="213"/>
        <v>542.22447926214954</v>
      </c>
      <c r="J1018" s="34">
        <f t="shared" si="200"/>
        <v>1.1341149479459152E-3</v>
      </c>
      <c r="K1018" s="34">
        <f t="shared" si="211"/>
        <v>7.3673467956504188E-2</v>
      </c>
      <c r="L1018" s="69">
        <f t="shared" si="206"/>
        <v>3.8222275656794742</v>
      </c>
      <c r="M1018" s="69">
        <f t="shared" si="212"/>
        <v>0.24829648933961748</v>
      </c>
      <c r="N1018" s="69">
        <f t="shared" si="201"/>
        <v>6.1031884174464111</v>
      </c>
      <c r="O1018" s="69">
        <f t="shared" si="207"/>
        <v>0.39647044342341986</v>
      </c>
      <c r="P1018" s="69">
        <f t="shared" si="202"/>
        <v>0.64476693276303731</v>
      </c>
      <c r="Q1018" s="6">
        <f t="shared" si="203"/>
        <v>0.11918231488301639</v>
      </c>
      <c r="R1018" s="6">
        <f t="shared" si="204"/>
        <v>0.15462347293513376</v>
      </c>
      <c r="S1018" s="6">
        <f t="shared" si="205"/>
        <v>0.27380578781815013</v>
      </c>
    </row>
    <row r="1019" spans="1:19" x14ac:dyDescent="0.25">
      <c r="A1019" s="64">
        <v>41294</v>
      </c>
      <c r="B1019" s="14" t="s">
        <v>593</v>
      </c>
      <c r="C1019" s="4">
        <v>1</v>
      </c>
      <c r="D1019" s="180">
        <v>3.6</v>
      </c>
      <c r="F1019" s="180">
        <v>187</v>
      </c>
      <c r="G1019" s="4">
        <f t="shared" si="210"/>
        <v>64.961200000000005</v>
      </c>
      <c r="H1019" s="6">
        <f t="shared" si="208"/>
        <v>10.985835350338149</v>
      </c>
      <c r="I1019" s="21">
        <f t="shared" si="213"/>
        <v>713.65304736038661</v>
      </c>
      <c r="J1019" s="34">
        <f t="shared" si="200"/>
        <v>1.0178760197630931E-3</v>
      </c>
      <c r="K1019" s="34">
        <f t="shared" si="211"/>
        <v>6.6122447695034253E-2</v>
      </c>
      <c r="L1019" s="69">
        <f t="shared" si="206"/>
        <v>3.375464158589657</v>
      </c>
      <c r="M1019" s="69">
        <f t="shared" si="212"/>
        <v>0.21927420229897446</v>
      </c>
      <c r="N1019" s="69">
        <f t="shared" si="201"/>
        <v>5.7290669248255632</v>
      </c>
      <c r="O1019" s="69">
        <f t="shared" si="207"/>
        <v>0.37216706231697838</v>
      </c>
      <c r="P1019" s="69">
        <f t="shared" si="202"/>
        <v>0.59144126461595281</v>
      </c>
      <c r="Q1019" s="6">
        <f t="shared" si="203"/>
        <v>0.10525161710350774</v>
      </c>
      <c r="R1019" s="6">
        <f t="shared" si="204"/>
        <v>0.14514515430362157</v>
      </c>
      <c r="S1019" s="6">
        <f t="shared" si="205"/>
        <v>0.25039677140712929</v>
      </c>
    </row>
    <row r="1020" spans="1:19" x14ac:dyDescent="0.25">
      <c r="A1020" s="64">
        <v>41294</v>
      </c>
      <c r="B1020" s="14" t="s">
        <v>593</v>
      </c>
      <c r="C1020" s="4">
        <v>1</v>
      </c>
      <c r="D1020" s="180">
        <v>3.8</v>
      </c>
      <c r="F1020" s="180">
        <v>312</v>
      </c>
      <c r="G1020" s="4">
        <f t="shared" si="210"/>
        <v>64.961200000000005</v>
      </c>
      <c r="H1020" s="6">
        <f t="shared" si="208"/>
        <v>30.581519527104486</v>
      </c>
      <c r="I1020" s="21">
        <f t="shared" si="213"/>
        <v>1986.61220630414</v>
      </c>
      <c r="J1020" s="34">
        <f t="shared" si="200"/>
        <v>1.1341149479459152E-3</v>
      </c>
      <c r="K1020" s="34">
        <f t="shared" si="211"/>
        <v>7.3673467956504188E-2</v>
      </c>
      <c r="L1020" s="69">
        <f t="shared" si="206"/>
        <v>3.8222275656794742</v>
      </c>
      <c r="M1020" s="69">
        <f t="shared" si="212"/>
        <v>0.24829648933961748</v>
      </c>
      <c r="N1020" s="69">
        <f t="shared" si="201"/>
        <v>6.1031884174464111</v>
      </c>
      <c r="O1020" s="69">
        <f t="shared" si="207"/>
        <v>0.39647044342341986</v>
      </c>
      <c r="P1020" s="69">
        <f t="shared" si="202"/>
        <v>0.64476693276303731</v>
      </c>
      <c r="Q1020" s="6">
        <f t="shared" si="203"/>
        <v>0.11918231488301639</v>
      </c>
      <c r="R1020" s="6">
        <f t="shared" si="204"/>
        <v>0.15462347293513376</v>
      </c>
      <c r="S1020" s="6">
        <f t="shared" si="205"/>
        <v>0.27380578781815013</v>
      </c>
    </row>
    <row r="1021" spans="1:19" x14ac:dyDescent="0.25">
      <c r="A1021" s="64">
        <v>41294</v>
      </c>
      <c r="B1021" s="14" t="s">
        <v>593</v>
      </c>
      <c r="C1021" s="4">
        <v>1</v>
      </c>
      <c r="D1021" s="180">
        <v>4</v>
      </c>
      <c r="F1021" s="180">
        <v>194</v>
      </c>
      <c r="G1021" s="4">
        <f t="shared" si="210"/>
        <v>64.961200000000005</v>
      </c>
      <c r="H1021" s="6">
        <f t="shared" si="208"/>
        <v>11.823698111050545</v>
      </c>
      <c r="I1021" s="21">
        <f t="shared" si="213"/>
        <v>768.08161773157667</v>
      </c>
      <c r="J1021" s="34">
        <f t="shared" si="200"/>
        <v>1.2566370614359172E-3</v>
      </c>
      <c r="K1021" s="34">
        <f t="shared" si="211"/>
        <v>8.1632651475350912E-2</v>
      </c>
      <c r="L1021" s="69">
        <f t="shared" si="206"/>
        <v>4.3006091215286046</v>
      </c>
      <c r="M1021" s="69">
        <f t="shared" si="212"/>
        <v>0.27937272926544404</v>
      </c>
      <c r="N1021" s="69">
        <f t="shared" si="201"/>
        <v>6.4806737611278331</v>
      </c>
      <c r="O1021" s="69">
        <f t="shared" si="207"/>
        <v>0.42099234433137744</v>
      </c>
      <c r="P1021" s="69">
        <f t="shared" si="202"/>
        <v>0.70036507359682143</v>
      </c>
      <c r="Q1021" s="6">
        <f t="shared" si="203"/>
        <v>0.13409891004741314</v>
      </c>
      <c r="R1021" s="6">
        <f t="shared" si="204"/>
        <v>0.16418701428923721</v>
      </c>
      <c r="S1021" s="6">
        <f t="shared" si="205"/>
        <v>0.29828592433665035</v>
      </c>
    </row>
    <row r="1022" spans="1:19" x14ac:dyDescent="0.25">
      <c r="A1022" s="64">
        <v>41294</v>
      </c>
      <c r="B1022" s="14" t="s">
        <v>593</v>
      </c>
      <c r="C1022" s="4">
        <v>1</v>
      </c>
      <c r="D1022" s="180">
        <v>4.5</v>
      </c>
      <c r="F1022" s="180">
        <v>190</v>
      </c>
      <c r="G1022" s="4">
        <f t="shared" si="210"/>
        <v>64.961200000000005</v>
      </c>
      <c r="H1022" s="6">
        <f t="shared" si="208"/>
        <v>11.341149479459153</v>
      </c>
      <c r="I1022" s="21">
        <f t="shared" si="213"/>
        <v>736.73467956504203</v>
      </c>
      <c r="J1022" s="34">
        <f t="shared" si="200"/>
        <v>1.5904312808798326E-3</v>
      </c>
      <c r="K1022" s="34">
        <f t="shared" si="211"/>
        <v>0.10331632452349099</v>
      </c>
      <c r="L1022" s="69">
        <f t="shared" si="206"/>
        <v>5.6380590590289899</v>
      </c>
      <c r="M1022" s="69">
        <f t="shared" si="212"/>
        <v>0.36625508214539404</v>
      </c>
      <c r="N1022" s="69">
        <f t="shared" si="201"/>
        <v>7.4382130025037601</v>
      </c>
      <c r="O1022" s="69">
        <f t="shared" si="207"/>
        <v>0.4831952424982473</v>
      </c>
      <c r="P1022" s="69">
        <f t="shared" si="202"/>
        <v>0.84945032464364134</v>
      </c>
      <c r="Q1022" s="6">
        <f t="shared" si="203"/>
        <v>0.17580243942978913</v>
      </c>
      <c r="R1022" s="6">
        <f t="shared" si="204"/>
        <v>0.18844614457431647</v>
      </c>
      <c r="S1022" s="6">
        <f t="shared" si="205"/>
        <v>0.36424858400410559</v>
      </c>
    </row>
    <row r="1023" spans="1:19" x14ac:dyDescent="0.25">
      <c r="A1023" s="64">
        <v>41294</v>
      </c>
      <c r="B1023" s="14" t="s">
        <v>593</v>
      </c>
      <c r="C1023" s="4">
        <v>1</v>
      </c>
      <c r="D1023" s="180">
        <v>3.7</v>
      </c>
      <c r="F1023" s="180">
        <v>270</v>
      </c>
      <c r="G1023" s="4">
        <f t="shared" si="210"/>
        <v>64.961200000000005</v>
      </c>
      <c r="H1023" s="6">
        <f t="shared" si="208"/>
        <v>22.902210444669596</v>
      </c>
      <c r="I1023" s="21">
        <f t="shared" si="213"/>
        <v>1487.7550731382707</v>
      </c>
      <c r="J1023" s="34">
        <f t="shared" si="200"/>
        <v>1.075210085691107E-3</v>
      </c>
      <c r="K1023" s="34">
        <f t="shared" si="211"/>
        <v>6.9846937418597155E-2</v>
      </c>
      <c r="L1023" s="69">
        <f t="shared" si="206"/>
        <v>3.5949248430857623</v>
      </c>
      <c r="M1023" s="69">
        <f t="shared" si="212"/>
        <v>0.23353063171666286</v>
      </c>
      <c r="N1023" s="69">
        <f t="shared" si="201"/>
        <v>5.9156978898620354</v>
      </c>
      <c r="O1023" s="69">
        <f t="shared" si="207"/>
        <v>0.38429083376290568</v>
      </c>
      <c r="P1023" s="69">
        <f t="shared" si="202"/>
        <v>0.61782146547956851</v>
      </c>
      <c r="Q1023" s="6">
        <f t="shared" si="203"/>
        <v>0.11209470322399817</v>
      </c>
      <c r="R1023" s="6">
        <f t="shared" si="204"/>
        <v>0.14987342516753321</v>
      </c>
      <c r="S1023" s="6">
        <f t="shared" si="205"/>
        <v>0.26196812839153139</v>
      </c>
    </row>
    <row r="1024" spans="1:19" x14ac:dyDescent="0.25">
      <c r="A1024" s="64">
        <v>41294</v>
      </c>
      <c r="B1024" s="14" t="s">
        <v>593</v>
      </c>
      <c r="C1024" s="4">
        <v>2</v>
      </c>
      <c r="D1024" s="180">
        <v>2</v>
      </c>
      <c r="F1024" s="180"/>
      <c r="G1024" s="4">
        <f t="shared" si="210"/>
        <v>795.77470000000005</v>
      </c>
      <c r="H1024" s="6"/>
      <c r="I1024" s="21"/>
      <c r="J1024" s="34">
        <f t="shared" si="200"/>
        <v>3.1415926535897931E-4</v>
      </c>
      <c r="K1024" s="34">
        <f t="shared" si="211"/>
        <v>0.24999999514326215</v>
      </c>
      <c r="L1024" s="69">
        <f t="shared" si="206"/>
        <v>0.87390054800363282</v>
      </c>
      <c r="M1024" s="69">
        <f t="shared" si="212"/>
        <v>0.69542794641742656</v>
      </c>
      <c r="N1024" s="69">
        <f t="shared" si="201"/>
        <v>2.880149720803352</v>
      </c>
      <c r="O1024" s="69">
        <f t="shared" si="207"/>
        <v>2.2919502800273714</v>
      </c>
      <c r="P1024" s="69">
        <f t="shared" si="202"/>
        <v>2.9873782264447981</v>
      </c>
      <c r="Q1024" s="6">
        <f t="shared" si="203"/>
        <v>0.33380541428036475</v>
      </c>
      <c r="R1024" s="6">
        <f t="shared" si="204"/>
        <v>0.89386060921067489</v>
      </c>
      <c r="S1024" s="6">
        <f t="shared" si="205"/>
        <v>1.2276660234910397</v>
      </c>
    </row>
    <row r="1025" spans="1:19" x14ac:dyDescent="0.25">
      <c r="A1025" s="64">
        <v>41294</v>
      </c>
      <c r="B1025" s="14" t="s">
        <v>593</v>
      </c>
      <c r="C1025" s="4">
        <v>2</v>
      </c>
      <c r="D1025" s="180">
        <v>2.9</v>
      </c>
      <c r="F1025" s="180"/>
      <c r="G1025" s="4">
        <f t="shared" si="210"/>
        <v>795.77470000000005</v>
      </c>
      <c r="H1025" s="6"/>
      <c r="I1025" s="21"/>
      <c r="J1025" s="34">
        <f t="shared" si="200"/>
        <v>6.6051985541725389E-4</v>
      </c>
      <c r="K1025" s="34">
        <f t="shared" si="211"/>
        <v>0.52562498978870864</v>
      </c>
      <c r="L1025" s="69">
        <f t="shared" si="206"/>
        <v>2.0532746665169008</v>
      </c>
      <c r="M1025" s="69">
        <f t="shared" si="212"/>
        <v>1.6339440317650871</v>
      </c>
      <c r="N1025" s="69">
        <f t="shared" si="201"/>
        <v>4.4485208168488608</v>
      </c>
      <c r="O1025" s="69">
        <f t="shared" si="207"/>
        <v>3.5400203184716577</v>
      </c>
      <c r="P1025" s="69">
        <f t="shared" si="202"/>
        <v>5.1739643502367443</v>
      </c>
      <c r="Q1025" s="6">
        <f t="shared" si="203"/>
        <v>0.78429313524724176</v>
      </c>
      <c r="R1025" s="6">
        <f t="shared" si="204"/>
        <v>1.3806079242039466</v>
      </c>
      <c r="S1025" s="6">
        <f t="shared" si="205"/>
        <v>2.1649010594511884</v>
      </c>
    </row>
    <row r="1026" spans="1:19" x14ac:dyDescent="0.25">
      <c r="A1026" s="64">
        <v>41294</v>
      </c>
      <c r="B1026" s="14" t="s">
        <v>593</v>
      </c>
      <c r="C1026" s="4">
        <v>2</v>
      </c>
      <c r="D1026" s="180">
        <v>3.1</v>
      </c>
      <c r="F1026" s="180"/>
      <c r="G1026" s="4">
        <f t="shared" si="210"/>
        <v>64.961200000000005</v>
      </c>
      <c r="H1026" s="6"/>
      <c r="I1026" s="21"/>
      <c r="J1026" s="34">
        <f t="shared" ref="J1026:J1089" si="214">((+D1026/200)^2)*PI()</f>
        <v>7.5476763502494771E-4</v>
      </c>
      <c r="K1026" s="34">
        <f t="shared" si="211"/>
        <v>4.9030611292382634E-2</v>
      </c>
      <c r="L1026" s="69">
        <f t="shared" si="206"/>
        <v>2.3935063597525432</v>
      </c>
      <c r="M1026" s="69">
        <f t="shared" si="212"/>
        <v>0.15548504533715693</v>
      </c>
      <c r="N1026" s="69">
        <f t="shared" ref="N1026:N1089" si="215">1.28*(D1026^1.17)</f>
        <v>4.8095356854949474</v>
      </c>
      <c r="O1026" s="69">
        <f t="shared" si="207"/>
        <v>0.31243320957257442</v>
      </c>
      <c r="P1026" s="69">
        <f t="shared" si="202"/>
        <v>0.46791825490973138</v>
      </c>
      <c r="Q1026" s="6">
        <f t="shared" si="203"/>
        <v>7.4632821761835319E-2</v>
      </c>
      <c r="R1026" s="6">
        <f t="shared" si="204"/>
        <v>0.12184895173330403</v>
      </c>
      <c r="S1026" s="6">
        <f t="shared" si="205"/>
        <v>0.19648177349513934</v>
      </c>
    </row>
    <row r="1027" spans="1:19" x14ac:dyDescent="0.25">
      <c r="A1027" s="64">
        <v>41294</v>
      </c>
      <c r="B1027" s="14" t="s">
        <v>593</v>
      </c>
      <c r="C1027" s="4">
        <v>2</v>
      </c>
      <c r="D1027" s="180">
        <v>6.5</v>
      </c>
      <c r="F1027" s="180"/>
      <c r="G1027" s="4">
        <f t="shared" si="210"/>
        <v>64.961200000000005</v>
      </c>
      <c r="H1027" s="6"/>
      <c r="I1027" s="21"/>
      <c r="J1027" s="34">
        <f t="shared" si="214"/>
        <v>3.3183072403542195E-3</v>
      </c>
      <c r="K1027" s="34">
        <f t="shared" si="211"/>
        <v>0.21556122030209854</v>
      </c>
      <c r="L1027" s="69">
        <f t="shared" si="206"/>
        <v>13.130517975640537</v>
      </c>
      <c r="M1027" s="69">
        <f t="shared" si="212"/>
        <v>0.85297420431918014</v>
      </c>
      <c r="N1027" s="69">
        <f t="shared" si="215"/>
        <v>11.437170539605743</v>
      </c>
      <c r="O1027" s="69">
        <f t="shared" si="207"/>
        <v>0.74297232285743664</v>
      </c>
      <c r="P1027" s="69">
        <f t="shared" ref="P1027:P1090" si="216">+M1027+O1027</f>
        <v>1.5959465271766167</v>
      </c>
      <c r="Q1027" s="6">
        <f t="shared" ref="Q1027:Q1090" si="217">M1027*0.48</f>
        <v>0.40942761807320643</v>
      </c>
      <c r="R1027" s="6">
        <f t="shared" ref="R1027:R1090" si="218">O1027*0.39</f>
        <v>0.2897592059144003</v>
      </c>
      <c r="S1027" s="6">
        <f t="shared" ref="S1027:S1090" si="219">Q1027+R1027</f>
        <v>0.69918682398760668</v>
      </c>
    </row>
    <row r="1028" spans="1:19" x14ac:dyDescent="0.25">
      <c r="A1028" s="64">
        <v>41294</v>
      </c>
      <c r="B1028" s="14" t="s">
        <v>593</v>
      </c>
      <c r="C1028" s="4">
        <v>2</v>
      </c>
      <c r="D1028" s="180">
        <v>9.5</v>
      </c>
      <c r="F1028" s="180"/>
      <c r="G1028" s="4">
        <f t="shared" si="210"/>
        <v>64.961200000000005</v>
      </c>
      <c r="H1028" s="6"/>
      <c r="I1028" s="21"/>
      <c r="J1028" s="34">
        <f t="shared" si="214"/>
        <v>7.0882184246619708E-3</v>
      </c>
      <c r="K1028" s="34">
        <f t="shared" si="211"/>
        <v>0.46045917472815123</v>
      </c>
      <c r="L1028" s="69">
        <f t="shared" si="206"/>
        <v>31.418150823747471</v>
      </c>
      <c r="M1028" s="69">
        <f t="shared" si="212"/>
        <v>2.0409607792916247</v>
      </c>
      <c r="N1028" s="69">
        <f t="shared" si="215"/>
        <v>17.829804770165779</v>
      </c>
      <c r="O1028" s="69">
        <f t="shared" si="207"/>
        <v>1.1582455136356933</v>
      </c>
      <c r="P1028" s="69">
        <f t="shared" si="216"/>
        <v>3.1992062929273182</v>
      </c>
      <c r="Q1028" s="6">
        <f t="shared" si="217"/>
        <v>0.97966117405997977</v>
      </c>
      <c r="R1028" s="6">
        <f t="shared" si="218"/>
        <v>0.45171575031792038</v>
      </c>
      <c r="S1028" s="6">
        <f t="shared" si="219"/>
        <v>1.4313769243779002</v>
      </c>
    </row>
    <row r="1029" spans="1:19" x14ac:dyDescent="0.25">
      <c r="A1029" s="64">
        <v>41294</v>
      </c>
      <c r="B1029" s="14" t="s">
        <v>593</v>
      </c>
      <c r="C1029" s="4">
        <v>2</v>
      </c>
      <c r="D1029" s="180">
        <v>7.7</v>
      </c>
      <c r="F1029" s="180"/>
      <c r="G1029" s="4">
        <f t="shared" si="210"/>
        <v>64.961200000000005</v>
      </c>
      <c r="H1029" s="6"/>
      <c r="I1029" s="21"/>
      <c r="J1029" s="34">
        <f t="shared" si="214"/>
        <v>4.6566257107834713E-3</v>
      </c>
      <c r="K1029" s="34">
        <f t="shared" si="211"/>
        <v>0.30249999412334727</v>
      </c>
      <c r="L1029" s="69">
        <f t="shared" si="206"/>
        <v>19.383679878909756</v>
      </c>
      <c r="M1029" s="69">
        <f t="shared" si="212"/>
        <v>1.2591871053498327</v>
      </c>
      <c r="N1029" s="69">
        <f t="shared" si="215"/>
        <v>13.944537614026947</v>
      </c>
      <c r="O1029" s="69">
        <f t="shared" si="207"/>
        <v>0.90585389685232742</v>
      </c>
      <c r="P1029" s="69">
        <f t="shared" si="216"/>
        <v>2.1650410022021602</v>
      </c>
      <c r="Q1029" s="6">
        <f t="shared" si="217"/>
        <v>0.60440981056791965</v>
      </c>
      <c r="R1029" s="6">
        <f t="shared" si="218"/>
        <v>0.35328301977240772</v>
      </c>
      <c r="S1029" s="6">
        <f t="shared" si="219"/>
        <v>0.95769283034032737</v>
      </c>
    </row>
    <row r="1030" spans="1:19" x14ac:dyDescent="0.25">
      <c r="A1030" s="64">
        <v>41294</v>
      </c>
      <c r="B1030" s="14" t="s">
        <v>593</v>
      </c>
      <c r="C1030" s="4">
        <v>2</v>
      </c>
      <c r="D1030" s="180">
        <v>9</v>
      </c>
      <c r="F1030" s="180"/>
      <c r="G1030" s="4">
        <f t="shared" si="210"/>
        <v>64.961200000000005</v>
      </c>
      <c r="H1030" s="6"/>
      <c r="I1030" s="21"/>
      <c r="J1030" s="34">
        <f t="shared" si="214"/>
        <v>6.3617251235193305E-3</v>
      </c>
      <c r="K1030" s="34">
        <f t="shared" si="211"/>
        <v>0.41326529809396395</v>
      </c>
      <c r="L1030" s="69">
        <f t="shared" si="206"/>
        <v>27.7458210460766</v>
      </c>
      <c r="M1030" s="69">
        <f t="shared" si="212"/>
        <v>1.8024018301383915</v>
      </c>
      <c r="N1030" s="69">
        <f t="shared" si="215"/>
        <v>16.73684929877896</v>
      </c>
      <c r="O1030" s="69">
        <f t="shared" si="207"/>
        <v>1.0872458146678399</v>
      </c>
      <c r="P1030" s="69">
        <f t="shared" si="216"/>
        <v>2.8896476448062316</v>
      </c>
      <c r="Q1030" s="6">
        <f t="shared" si="217"/>
        <v>0.86515287846642785</v>
      </c>
      <c r="R1030" s="6">
        <f t="shared" si="218"/>
        <v>0.42402586772045758</v>
      </c>
      <c r="S1030" s="6">
        <f t="shared" si="219"/>
        <v>1.2891787461868853</v>
      </c>
    </row>
    <row r="1031" spans="1:19" x14ac:dyDescent="0.25">
      <c r="A1031" s="64">
        <v>41294</v>
      </c>
      <c r="B1031" s="14" t="s">
        <v>593</v>
      </c>
      <c r="C1031" s="4">
        <v>2</v>
      </c>
      <c r="D1031" s="180">
        <v>3.2</v>
      </c>
      <c r="F1031" s="180"/>
      <c r="G1031" s="4">
        <f t="shared" si="210"/>
        <v>64.961200000000005</v>
      </c>
      <c r="H1031" s="6"/>
      <c r="I1031" s="21"/>
      <c r="J1031" s="34">
        <f t="shared" si="214"/>
        <v>8.0424771931898698E-4</v>
      </c>
      <c r="K1031" s="34">
        <f t="shared" si="211"/>
        <v>5.2244896944224579E-2</v>
      </c>
      <c r="L1031" s="69">
        <f t="shared" ref="L1031:L1094" si="220">0.17758*(D1031^2.299)</f>
        <v>2.57474279673893</v>
      </c>
      <c r="M1031" s="69">
        <f t="shared" si="212"/>
        <v>0.16725838176751701</v>
      </c>
      <c r="N1031" s="69">
        <f t="shared" si="215"/>
        <v>4.9915502127950244</v>
      </c>
      <c r="O1031" s="69">
        <f t="shared" si="207"/>
        <v>0.32425709168342021</v>
      </c>
      <c r="P1031" s="69">
        <f t="shared" si="216"/>
        <v>0.49151547345093721</v>
      </c>
      <c r="Q1031" s="6">
        <f t="shared" si="217"/>
        <v>8.0284023248408165E-2</v>
      </c>
      <c r="R1031" s="6">
        <f t="shared" si="218"/>
        <v>0.12646026575653388</v>
      </c>
      <c r="S1031" s="6">
        <f t="shared" si="219"/>
        <v>0.20674428900494204</v>
      </c>
    </row>
    <row r="1032" spans="1:19" x14ac:dyDescent="0.25">
      <c r="A1032" s="64">
        <v>41294</v>
      </c>
      <c r="B1032" s="14" t="s">
        <v>593</v>
      </c>
      <c r="C1032" s="4">
        <v>2</v>
      </c>
      <c r="D1032" s="180">
        <v>8.1</v>
      </c>
      <c r="F1032" s="180"/>
      <c r="G1032" s="4">
        <f t="shared" si="210"/>
        <v>64.961200000000005</v>
      </c>
      <c r="H1032" s="6"/>
      <c r="I1032" s="21"/>
      <c r="J1032" s="34">
        <f t="shared" si="214"/>
        <v>5.152997350050658E-3</v>
      </c>
      <c r="K1032" s="34">
        <f t="shared" si="211"/>
        <v>0.33474489145611086</v>
      </c>
      <c r="L1032" s="69">
        <f t="shared" si="220"/>
        <v>21.77715338574771</v>
      </c>
      <c r="M1032" s="69">
        <f t="shared" si="212"/>
        <v>1.4146700165222341</v>
      </c>
      <c r="N1032" s="69">
        <f t="shared" si="215"/>
        <v>14.795765575883163</v>
      </c>
      <c r="O1032" s="69">
        <f t="shared" si="207"/>
        <v>0.96115068672806137</v>
      </c>
      <c r="P1032" s="69">
        <f t="shared" si="216"/>
        <v>2.3758207032502954</v>
      </c>
      <c r="Q1032" s="6">
        <f t="shared" si="217"/>
        <v>0.67904160793067236</v>
      </c>
      <c r="R1032" s="6">
        <f t="shared" si="218"/>
        <v>0.37484876782394394</v>
      </c>
      <c r="S1032" s="6">
        <f t="shared" si="219"/>
        <v>1.0538903757546163</v>
      </c>
    </row>
    <row r="1033" spans="1:19" x14ac:dyDescent="0.25">
      <c r="A1033" s="64">
        <v>41294</v>
      </c>
      <c r="B1033" s="14" t="s">
        <v>593</v>
      </c>
      <c r="C1033" s="4">
        <v>2</v>
      </c>
      <c r="D1033" s="180">
        <v>8.6999999999999993</v>
      </c>
      <c r="F1033" s="180"/>
      <c r="G1033" s="4">
        <f t="shared" si="210"/>
        <v>64.961200000000005</v>
      </c>
      <c r="H1033" s="6"/>
      <c r="I1033" s="21"/>
      <c r="J1033" s="34">
        <f t="shared" si="214"/>
        <v>5.9446786987552855E-3</v>
      </c>
      <c r="K1033" s="34">
        <f t="shared" si="211"/>
        <v>0.38617346188558188</v>
      </c>
      <c r="L1033" s="69">
        <f t="shared" si="220"/>
        <v>25.665445871738026</v>
      </c>
      <c r="M1033" s="69">
        <f t="shared" si="212"/>
        <v>1.6672581623631484</v>
      </c>
      <c r="N1033" s="69">
        <f t="shared" si="215"/>
        <v>16.08597891886809</v>
      </c>
      <c r="O1033" s="69">
        <f t="shared" si="207"/>
        <v>1.0449644937443738</v>
      </c>
      <c r="P1033" s="69">
        <f t="shared" si="216"/>
        <v>2.7122226561075222</v>
      </c>
      <c r="Q1033" s="6">
        <f t="shared" si="217"/>
        <v>0.8002839179343112</v>
      </c>
      <c r="R1033" s="6">
        <f t="shared" si="218"/>
        <v>0.40753615256030579</v>
      </c>
      <c r="S1033" s="6">
        <f t="shared" si="219"/>
        <v>1.2078200704946169</v>
      </c>
    </row>
    <row r="1034" spans="1:19" x14ac:dyDescent="0.25">
      <c r="A1034" s="64">
        <v>41294</v>
      </c>
      <c r="B1034" s="14" t="s">
        <v>593</v>
      </c>
      <c r="C1034" s="4">
        <v>2</v>
      </c>
      <c r="D1034" s="180">
        <v>4.3</v>
      </c>
      <c r="F1034" s="180"/>
      <c r="G1034" s="4">
        <f t="shared" si="210"/>
        <v>64.961200000000005</v>
      </c>
      <c r="H1034" s="6"/>
      <c r="I1034" s="21"/>
      <c r="J1034" s="34">
        <f t="shared" si="214"/>
        <v>1.4522012041218817E-3</v>
      </c>
      <c r="K1034" s="34">
        <f t="shared" si="211"/>
        <v>9.4336732861202394E-2</v>
      </c>
      <c r="L1034" s="69">
        <f t="shared" si="220"/>
        <v>5.0785301024450318</v>
      </c>
      <c r="M1034" s="69">
        <f t="shared" si="212"/>
        <v>0.32990740969095228</v>
      </c>
      <c r="N1034" s="69">
        <f t="shared" si="215"/>
        <v>7.0529054640829827</v>
      </c>
      <c r="O1034" s="69">
        <f t="shared" ref="O1034:O1097" si="221">IF(D1034&lt;3,795.7747*N1034*0.001,64.9612*N1034*0.001)</f>
        <v>0.45816520243338749</v>
      </c>
      <c r="P1034" s="69">
        <f t="shared" si="216"/>
        <v>0.78807261212433977</v>
      </c>
      <c r="Q1034" s="6">
        <f t="shared" si="217"/>
        <v>0.1583555566516571</v>
      </c>
      <c r="R1034" s="6">
        <f t="shared" si="218"/>
        <v>0.17868442894902112</v>
      </c>
      <c r="S1034" s="6">
        <f t="shared" si="219"/>
        <v>0.33703998560067822</v>
      </c>
    </row>
    <row r="1035" spans="1:19" x14ac:dyDescent="0.25">
      <c r="A1035" s="64">
        <v>41294</v>
      </c>
      <c r="B1035" s="14" t="s">
        <v>593</v>
      </c>
      <c r="C1035" s="4">
        <v>2</v>
      </c>
      <c r="D1035" s="180">
        <v>11.6</v>
      </c>
      <c r="F1035" s="180"/>
      <c r="G1035" s="4">
        <f t="shared" si="210"/>
        <v>64.961200000000005</v>
      </c>
      <c r="H1035" s="6"/>
      <c r="I1035" s="21"/>
      <c r="J1035" s="34">
        <f t="shared" si="214"/>
        <v>1.0568317686676062E-2</v>
      </c>
      <c r="K1035" s="34">
        <f t="shared" si="211"/>
        <v>0.68653059890770107</v>
      </c>
      <c r="L1035" s="69">
        <f t="shared" si="220"/>
        <v>49.725936253103896</v>
      </c>
      <c r="M1035" s="69">
        <f t="shared" si="212"/>
        <v>3.2302564901251332</v>
      </c>
      <c r="N1035" s="69">
        <f t="shared" si="215"/>
        <v>22.522978229362007</v>
      </c>
      <c r="O1035" s="69">
        <f t="shared" si="221"/>
        <v>1.4631196933532313</v>
      </c>
      <c r="P1035" s="69">
        <f t="shared" si="216"/>
        <v>4.6933761834783647</v>
      </c>
      <c r="Q1035" s="6">
        <f t="shared" si="217"/>
        <v>1.5505231152600638</v>
      </c>
      <c r="R1035" s="6">
        <f t="shared" si="218"/>
        <v>0.57061668040776026</v>
      </c>
      <c r="S1035" s="6">
        <f t="shared" si="219"/>
        <v>2.121139795667824</v>
      </c>
    </row>
    <row r="1036" spans="1:19" x14ac:dyDescent="0.25">
      <c r="A1036" s="64">
        <v>41294</v>
      </c>
      <c r="B1036" s="14" t="s">
        <v>593</v>
      </c>
      <c r="C1036" s="4">
        <v>2</v>
      </c>
      <c r="D1036" s="180">
        <v>9.3000000000000007</v>
      </c>
      <c r="F1036" s="180"/>
      <c r="G1036" s="4">
        <f t="shared" si="210"/>
        <v>64.961200000000005</v>
      </c>
      <c r="H1036" s="6"/>
      <c r="I1036" s="21"/>
      <c r="J1036" s="34">
        <f t="shared" si="214"/>
        <v>6.7929087152245318E-3</v>
      </c>
      <c r="K1036" s="34">
        <f t="shared" si="211"/>
        <v>0.44127550163144391</v>
      </c>
      <c r="L1036" s="69">
        <f t="shared" si="220"/>
        <v>29.918261264138582</v>
      </c>
      <c r="M1036" s="69">
        <f t="shared" si="212"/>
        <v>1.9435261536319595</v>
      </c>
      <c r="N1036" s="69">
        <f t="shared" si="215"/>
        <v>17.391419042795064</v>
      </c>
      <c r="O1036" s="69">
        <f t="shared" si="221"/>
        <v>1.129767450722819</v>
      </c>
      <c r="P1036" s="69">
        <f t="shared" si="216"/>
        <v>3.0732936043547783</v>
      </c>
      <c r="Q1036" s="6">
        <f t="shared" si="217"/>
        <v>0.93289255374334046</v>
      </c>
      <c r="R1036" s="6">
        <f t="shared" si="218"/>
        <v>0.44060930578189944</v>
      </c>
      <c r="S1036" s="6">
        <f t="shared" si="219"/>
        <v>1.37350185952524</v>
      </c>
    </row>
    <row r="1037" spans="1:19" x14ac:dyDescent="0.25">
      <c r="A1037" s="64">
        <v>41294</v>
      </c>
      <c r="B1037" s="14" t="s">
        <v>593</v>
      </c>
      <c r="C1037" s="4">
        <v>2</v>
      </c>
      <c r="D1037" s="180">
        <v>8.4</v>
      </c>
      <c r="F1037" s="180"/>
      <c r="G1037" s="4">
        <f t="shared" si="210"/>
        <v>64.961200000000005</v>
      </c>
      <c r="H1037" s="6"/>
      <c r="I1037" s="21"/>
      <c r="J1037" s="34">
        <f t="shared" si="214"/>
        <v>5.5417694409323958E-3</v>
      </c>
      <c r="K1037" s="34">
        <f t="shared" si="211"/>
        <v>0.35999999300629759</v>
      </c>
      <c r="L1037" s="69">
        <f t="shared" si="220"/>
        <v>23.676207107687297</v>
      </c>
      <c r="M1037" s="69">
        <f t="shared" si="212"/>
        <v>1.5380348251638962</v>
      </c>
      <c r="N1037" s="69">
        <f t="shared" si="215"/>
        <v>15.438913512745591</v>
      </c>
      <c r="O1037" s="69">
        <f t="shared" si="221"/>
        <v>1.002930348484169</v>
      </c>
      <c r="P1037" s="69">
        <f t="shared" si="216"/>
        <v>2.5409651736480652</v>
      </c>
      <c r="Q1037" s="6">
        <f t="shared" si="217"/>
        <v>0.73825671607867016</v>
      </c>
      <c r="R1037" s="6">
        <f t="shared" si="218"/>
        <v>0.39114283590882593</v>
      </c>
      <c r="S1037" s="6">
        <f t="shared" si="219"/>
        <v>1.129399551987496</v>
      </c>
    </row>
    <row r="1038" spans="1:19" x14ac:dyDescent="0.25">
      <c r="A1038" s="64">
        <v>41294</v>
      </c>
      <c r="B1038" s="14" t="s">
        <v>593</v>
      </c>
      <c r="C1038" s="4">
        <v>2</v>
      </c>
      <c r="D1038" s="180">
        <v>3.8</v>
      </c>
      <c r="F1038" s="180"/>
      <c r="G1038" s="4">
        <f t="shared" si="210"/>
        <v>64.961200000000005</v>
      </c>
      <c r="H1038" s="6"/>
      <c r="I1038" s="21"/>
      <c r="J1038" s="34">
        <f t="shared" si="214"/>
        <v>1.1341149479459152E-3</v>
      </c>
      <c r="K1038" s="34">
        <f t="shared" si="211"/>
        <v>7.3673467956504188E-2</v>
      </c>
      <c r="L1038" s="69">
        <f t="shared" si="220"/>
        <v>3.8222275656794742</v>
      </c>
      <c r="M1038" s="69">
        <f t="shared" si="212"/>
        <v>0.24829648933961748</v>
      </c>
      <c r="N1038" s="69">
        <f t="shared" si="215"/>
        <v>6.1031884174464111</v>
      </c>
      <c r="O1038" s="69">
        <f t="shared" si="221"/>
        <v>0.39647044342341986</v>
      </c>
      <c r="P1038" s="69">
        <f t="shared" si="216"/>
        <v>0.64476693276303731</v>
      </c>
      <c r="Q1038" s="6">
        <f t="shared" si="217"/>
        <v>0.11918231488301639</v>
      </c>
      <c r="R1038" s="6">
        <f t="shared" si="218"/>
        <v>0.15462347293513376</v>
      </c>
      <c r="S1038" s="6">
        <f t="shared" si="219"/>
        <v>0.27380578781815013</v>
      </c>
    </row>
    <row r="1039" spans="1:19" x14ac:dyDescent="0.25">
      <c r="A1039" s="64">
        <v>41294</v>
      </c>
      <c r="B1039" s="14" t="s">
        <v>593</v>
      </c>
      <c r="C1039" s="4">
        <v>2</v>
      </c>
      <c r="D1039" s="180">
        <v>6.3</v>
      </c>
      <c r="F1039" s="180"/>
      <c r="G1039" s="4">
        <f t="shared" si="210"/>
        <v>64.961200000000005</v>
      </c>
      <c r="H1039" s="6"/>
      <c r="I1039" s="21"/>
      <c r="J1039" s="34">
        <f t="shared" si="214"/>
        <v>3.1172453105244723E-3</v>
      </c>
      <c r="K1039" s="34">
        <f t="shared" si="211"/>
        <v>0.20249999606604235</v>
      </c>
      <c r="L1039" s="69">
        <f t="shared" si="220"/>
        <v>12.220190463130352</v>
      </c>
      <c r="M1039" s="69">
        <f t="shared" si="212"/>
        <v>0.79383823671350351</v>
      </c>
      <c r="N1039" s="69">
        <f t="shared" si="215"/>
        <v>11.026518552173203</v>
      </c>
      <c r="O1039" s="69">
        <f t="shared" si="221"/>
        <v>0.71629587697143393</v>
      </c>
      <c r="P1039" s="69">
        <f t="shared" si="216"/>
        <v>1.5101341136849373</v>
      </c>
      <c r="Q1039" s="6">
        <f t="shared" si="217"/>
        <v>0.38104235362248168</v>
      </c>
      <c r="R1039" s="6">
        <f t="shared" si="218"/>
        <v>0.27935539201885923</v>
      </c>
      <c r="S1039" s="6">
        <f t="shared" si="219"/>
        <v>0.66039774564134091</v>
      </c>
    </row>
    <row r="1040" spans="1:19" x14ac:dyDescent="0.25">
      <c r="A1040" s="64">
        <v>41294</v>
      </c>
      <c r="B1040" s="14" t="s">
        <v>593</v>
      </c>
      <c r="C1040" s="4">
        <v>2</v>
      </c>
      <c r="D1040" s="180">
        <v>10.9</v>
      </c>
      <c r="F1040" s="180"/>
      <c r="G1040" s="4">
        <f t="shared" si="210"/>
        <v>64.961200000000005</v>
      </c>
      <c r="H1040" s="6"/>
      <c r="I1040" s="21"/>
      <c r="J1040" s="34">
        <f t="shared" si="214"/>
        <v>9.3313155793250824E-3</v>
      </c>
      <c r="K1040" s="34">
        <f t="shared" si="211"/>
        <v>0.60617345761165264</v>
      </c>
      <c r="L1040" s="69">
        <f t="shared" si="220"/>
        <v>43.096060321310915</v>
      </c>
      <c r="M1040" s="69">
        <f t="shared" si="212"/>
        <v>2.7995717937447431</v>
      </c>
      <c r="N1040" s="69">
        <f t="shared" si="215"/>
        <v>20.941075001217378</v>
      </c>
      <c r="O1040" s="69">
        <f t="shared" si="221"/>
        <v>1.3603573613690825</v>
      </c>
      <c r="P1040" s="69">
        <f t="shared" si="216"/>
        <v>4.1599291551138258</v>
      </c>
      <c r="Q1040" s="6">
        <f t="shared" si="217"/>
        <v>1.3437944609974766</v>
      </c>
      <c r="R1040" s="6">
        <f t="shared" si="218"/>
        <v>0.53053937093394221</v>
      </c>
      <c r="S1040" s="6">
        <f t="shared" si="219"/>
        <v>1.8743338319314189</v>
      </c>
    </row>
    <row r="1041" spans="1:19" x14ac:dyDescent="0.25">
      <c r="A1041" s="64">
        <v>41294</v>
      </c>
      <c r="B1041" s="14" t="s">
        <v>593</v>
      </c>
      <c r="C1041" s="4">
        <v>2</v>
      </c>
      <c r="D1041" s="180">
        <v>4</v>
      </c>
      <c r="F1041" s="180"/>
      <c r="G1041" s="4">
        <f t="shared" si="210"/>
        <v>64.961200000000005</v>
      </c>
      <c r="H1041" s="6"/>
      <c r="I1041" s="21"/>
      <c r="J1041" s="34">
        <f t="shared" si="214"/>
        <v>1.2566370614359172E-3</v>
      </c>
      <c r="K1041" s="34">
        <f t="shared" si="211"/>
        <v>8.1632651475350912E-2</v>
      </c>
      <c r="L1041" s="69">
        <f t="shared" si="220"/>
        <v>4.3006091215286046</v>
      </c>
      <c r="M1041" s="69">
        <f t="shared" si="212"/>
        <v>0.27937272926544404</v>
      </c>
      <c r="N1041" s="69">
        <f t="shared" si="215"/>
        <v>6.4806737611278331</v>
      </c>
      <c r="O1041" s="69">
        <f t="shared" si="221"/>
        <v>0.42099234433137744</v>
      </c>
      <c r="P1041" s="69">
        <f t="shared" si="216"/>
        <v>0.70036507359682143</v>
      </c>
      <c r="Q1041" s="6">
        <f t="shared" si="217"/>
        <v>0.13409891004741314</v>
      </c>
      <c r="R1041" s="6">
        <f t="shared" si="218"/>
        <v>0.16418701428923721</v>
      </c>
      <c r="S1041" s="6">
        <f t="shared" si="219"/>
        <v>0.29828592433665035</v>
      </c>
    </row>
    <row r="1042" spans="1:19" x14ac:dyDescent="0.25">
      <c r="A1042" s="64">
        <v>41294</v>
      </c>
      <c r="B1042" s="14" t="s">
        <v>593</v>
      </c>
      <c r="C1042" s="4">
        <v>2</v>
      </c>
      <c r="D1042" s="180">
        <v>6.2</v>
      </c>
      <c r="F1042" s="180"/>
      <c r="G1042" s="4">
        <f t="shared" si="210"/>
        <v>64.961200000000005</v>
      </c>
      <c r="H1042" s="6"/>
      <c r="I1042" s="21"/>
      <c r="J1042" s="34">
        <f t="shared" si="214"/>
        <v>3.0190705400997908E-3</v>
      </c>
      <c r="K1042" s="34">
        <f t="shared" si="211"/>
        <v>0.19612244516953053</v>
      </c>
      <c r="L1042" s="69">
        <f t="shared" si="220"/>
        <v>11.778840632041497</v>
      </c>
      <c r="M1042" s="69">
        <f t="shared" si="212"/>
        <v>0.76516762206617417</v>
      </c>
      <c r="N1042" s="69">
        <f t="shared" si="215"/>
        <v>10.8220178607594</v>
      </c>
      <c r="O1042" s="69">
        <f t="shared" si="221"/>
        <v>0.70301126665636371</v>
      </c>
      <c r="P1042" s="69">
        <f t="shared" si="216"/>
        <v>1.4681788887225378</v>
      </c>
      <c r="Q1042" s="6">
        <f t="shared" si="217"/>
        <v>0.36728045859176361</v>
      </c>
      <c r="R1042" s="6">
        <f t="shared" si="218"/>
        <v>0.27417439399598187</v>
      </c>
      <c r="S1042" s="6">
        <f t="shared" si="219"/>
        <v>0.64145485258774548</v>
      </c>
    </row>
    <row r="1043" spans="1:19" x14ac:dyDescent="0.25">
      <c r="A1043" s="64">
        <v>41294</v>
      </c>
      <c r="B1043" s="14" t="s">
        <v>593</v>
      </c>
      <c r="C1043" s="4">
        <v>2</v>
      </c>
      <c r="D1043" s="180">
        <v>9.1</v>
      </c>
      <c r="F1043" s="180"/>
      <c r="G1043" s="4">
        <f t="shared" ref="G1043:G1106" si="222">IF(D1043&lt;3,795.7747,64.9612)</f>
        <v>64.961200000000005</v>
      </c>
      <c r="H1043" s="6"/>
      <c r="I1043" s="21"/>
      <c r="J1043" s="34">
        <f t="shared" si="214"/>
        <v>6.5038821910942696E-3</v>
      </c>
      <c r="K1043" s="34">
        <f t="shared" ref="K1043:K1106" si="223">IF(D1043&lt;3,795.7747*J1043,64.9612*J1043)</f>
        <v>0.42249999179211312</v>
      </c>
      <c r="L1043" s="69">
        <f t="shared" si="220"/>
        <v>28.459693107492722</v>
      </c>
      <c r="M1043" s="69">
        <f t="shared" si="212"/>
        <v>1.8487758158944565</v>
      </c>
      <c r="N1043" s="69">
        <f t="shared" si="215"/>
        <v>16.954633202475005</v>
      </c>
      <c r="O1043" s="69">
        <f t="shared" si="221"/>
        <v>1.1013933183926194</v>
      </c>
      <c r="P1043" s="69">
        <f t="shared" si="216"/>
        <v>2.9501691342870759</v>
      </c>
      <c r="Q1043" s="6">
        <f t="shared" si="217"/>
        <v>0.88741239162933905</v>
      </c>
      <c r="R1043" s="6">
        <f t="shared" si="218"/>
        <v>0.4295433941731216</v>
      </c>
      <c r="S1043" s="6">
        <f t="shared" si="219"/>
        <v>1.3169557858024605</v>
      </c>
    </row>
    <row r="1044" spans="1:19" x14ac:dyDescent="0.25">
      <c r="A1044" s="64">
        <v>41294</v>
      </c>
      <c r="B1044" s="14" t="s">
        <v>593</v>
      </c>
      <c r="C1044" s="4">
        <v>2</v>
      </c>
      <c r="D1044" s="180">
        <v>8.1999999999999993</v>
      </c>
      <c r="F1044" s="180"/>
      <c r="G1044" s="4">
        <f t="shared" si="222"/>
        <v>64.961200000000005</v>
      </c>
      <c r="H1044" s="6"/>
      <c r="I1044" s="21"/>
      <c r="J1044" s="34">
        <f t="shared" si="214"/>
        <v>5.2810172506844409E-3</v>
      </c>
      <c r="K1044" s="34">
        <f t="shared" si="223"/>
        <v>0.34306121782516213</v>
      </c>
      <c r="L1044" s="69">
        <f t="shared" si="220"/>
        <v>22.400210436181411</v>
      </c>
      <c r="M1044" s="69">
        <f t="shared" si="212"/>
        <v>1.4551445501868681</v>
      </c>
      <c r="N1044" s="69">
        <f t="shared" si="215"/>
        <v>15.009705698547517</v>
      </c>
      <c r="O1044" s="69">
        <f t="shared" si="221"/>
        <v>0.97504849382448511</v>
      </c>
      <c r="P1044" s="69">
        <f t="shared" si="216"/>
        <v>2.4301930440113533</v>
      </c>
      <c r="Q1044" s="6">
        <f t="shared" si="217"/>
        <v>0.69846938408969661</v>
      </c>
      <c r="R1044" s="6">
        <f t="shared" si="218"/>
        <v>0.38026891259154921</v>
      </c>
      <c r="S1044" s="6">
        <f t="shared" si="219"/>
        <v>1.0787382966812458</v>
      </c>
    </row>
    <row r="1045" spans="1:19" x14ac:dyDescent="0.25">
      <c r="A1045" s="64">
        <v>41294</v>
      </c>
      <c r="B1045" s="14" t="s">
        <v>593</v>
      </c>
      <c r="C1045" s="4">
        <v>2</v>
      </c>
      <c r="D1045" s="180">
        <v>6.8</v>
      </c>
      <c r="F1045" s="180"/>
      <c r="G1045" s="4">
        <f t="shared" si="222"/>
        <v>64.961200000000005</v>
      </c>
      <c r="H1045" s="6"/>
      <c r="I1045" s="21"/>
      <c r="J1045" s="34">
        <f t="shared" si="214"/>
        <v>3.6316811075498014E-3</v>
      </c>
      <c r="K1045" s="34">
        <f t="shared" si="223"/>
        <v>0.23591836276376418</v>
      </c>
      <c r="L1045" s="69">
        <f t="shared" si="220"/>
        <v>14.565722844180941</v>
      </c>
      <c r="M1045" s="69">
        <f t="shared" si="212"/>
        <v>0.94620683482540702</v>
      </c>
      <c r="N1045" s="69">
        <f t="shared" si="215"/>
        <v>12.057170367208817</v>
      </c>
      <c r="O1045" s="69">
        <f t="shared" si="221"/>
        <v>0.78324825565832545</v>
      </c>
      <c r="P1045" s="69">
        <f t="shared" si="216"/>
        <v>1.7294550904837325</v>
      </c>
      <c r="Q1045" s="6">
        <f t="shared" si="217"/>
        <v>0.45417928071619534</v>
      </c>
      <c r="R1045" s="6">
        <f t="shared" si="218"/>
        <v>0.30546681970674694</v>
      </c>
      <c r="S1045" s="6">
        <f t="shared" si="219"/>
        <v>0.75964610042294223</v>
      </c>
    </row>
    <row r="1046" spans="1:19" x14ac:dyDescent="0.25">
      <c r="A1046" s="64">
        <v>41294</v>
      </c>
      <c r="B1046" s="14" t="s">
        <v>593</v>
      </c>
      <c r="C1046" s="4">
        <v>2</v>
      </c>
      <c r="D1046" s="180">
        <v>6.9</v>
      </c>
      <c r="F1046" s="180"/>
      <c r="G1046" s="4">
        <f t="shared" si="222"/>
        <v>64.961200000000005</v>
      </c>
      <c r="H1046" s="6"/>
      <c r="I1046" s="21"/>
      <c r="J1046" s="34">
        <f t="shared" si="214"/>
        <v>3.7392806559352516E-3</v>
      </c>
      <c r="K1046" s="34">
        <f t="shared" si="223"/>
        <v>0.2429081585463411</v>
      </c>
      <c r="L1046" s="69">
        <f t="shared" si="220"/>
        <v>15.062883294996576</v>
      </c>
      <c r="M1046" s="69">
        <f t="shared" si="212"/>
        <v>0.97850297430293165</v>
      </c>
      <c r="N1046" s="69">
        <f t="shared" si="215"/>
        <v>12.264882891847247</v>
      </c>
      <c r="O1046" s="69">
        <f t="shared" si="221"/>
        <v>0.79674151051386743</v>
      </c>
      <c r="P1046" s="69">
        <f t="shared" si="216"/>
        <v>1.775244484816799</v>
      </c>
      <c r="Q1046" s="6">
        <f t="shared" si="217"/>
        <v>0.46968142766540716</v>
      </c>
      <c r="R1046" s="6">
        <f t="shared" si="218"/>
        <v>0.31072918910040831</v>
      </c>
      <c r="S1046" s="6">
        <f t="shared" si="219"/>
        <v>0.78041061676581547</v>
      </c>
    </row>
    <row r="1047" spans="1:19" x14ac:dyDescent="0.25">
      <c r="A1047" s="64">
        <v>41294</v>
      </c>
      <c r="B1047" s="14" t="s">
        <v>593</v>
      </c>
      <c r="C1047" s="4">
        <v>2</v>
      </c>
      <c r="D1047" s="180">
        <v>7.8</v>
      </c>
      <c r="F1047" s="180"/>
      <c r="G1047" s="4">
        <f t="shared" si="222"/>
        <v>64.961200000000005</v>
      </c>
      <c r="H1047" s="6"/>
      <c r="I1047" s="21"/>
      <c r="J1047" s="34">
        <f t="shared" si="214"/>
        <v>4.7783624261100756E-3</v>
      </c>
      <c r="K1047" s="34">
        <f t="shared" si="223"/>
        <v>0.31040815723502185</v>
      </c>
      <c r="L1047" s="69">
        <f t="shared" si="220"/>
        <v>19.967309203036706</v>
      </c>
      <c r="M1047" s="69">
        <f t="shared" si="212"/>
        <v>1.2971003666003083</v>
      </c>
      <c r="N1047" s="69">
        <f t="shared" si="215"/>
        <v>14.156655209656122</v>
      </c>
      <c r="O1047" s="69">
        <f t="shared" si="221"/>
        <v>0.91963331040551344</v>
      </c>
      <c r="P1047" s="69">
        <f t="shared" si="216"/>
        <v>2.2167336770058217</v>
      </c>
      <c r="Q1047" s="6">
        <f t="shared" si="217"/>
        <v>0.62260817596814799</v>
      </c>
      <c r="R1047" s="6">
        <f t="shared" si="218"/>
        <v>0.35865699105815024</v>
      </c>
      <c r="S1047" s="6">
        <f t="shared" si="219"/>
        <v>0.98126516702629818</v>
      </c>
    </row>
    <row r="1048" spans="1:19" x14ac:dyDescent="0.25">
      <c r="A1048" s="64">
        <v>41294</v>
      </c>
      <c r="B1048" s="14" t="s">
        <v>593</v>
      </c>
      <c r="C1048" s="4">
        <v>2</v>
      </c>
      <c r="D1048" s="180">
        <v>9.6999999999999993</v>
      </c>
      <c r="F1048" s="180"/>
      <c r="G1048" s="4">
        <f t="shared" si="222"/>
        <v>64.961200000000005</v>
      </c>
      <c r="H1048" s="6"/>
      <c r="I1048" s="21"/>
      <c r="J1048" s="34">
        <f t="shared" si="214"/>
        <v>7.3898113194065885E-3</v>
      </c>
      <c r="K1048" s="34">
        <f t="shared" si="223"/>
        <v>0.4800510110822353</v>
      </c>
      <c r="L1048" s="69">
        <f t="shared" si="220"/>
        <v>32.959625522695021</v>
      </c>
      <c r="M1048" s="69">
        <f t="shared" si="212"/>
        <v>2.1410968255048961</v>
      </c>
      <c r="N1048" s="69">
        <f t="shared" si="215"/>
        <v>18.26976237438959</v>
      </c>
      <c r="O1048" s="69">
        <f t="shared" si="221"/>
        <v>1.1868256875551972</v>
      </c>
      <c r="P1048" s="69">
        <f t="shared" si="216"/>
        <v>3.3279225130600931</v>
      </c>
      <c r="Q1048" s="6">
        <f t="shared" si="217"/>
        <v>1.0277264762423501</v>
      </c>
      <c r="R1048" s="6">
        <f t="shared" si="218"/>
        <v>0.46286201814652694</v>
      </c>
      <c r="S1048" s="6">
        <f t="shared" si="219"/>
        <v>1.4905884943888772</v>
      </c>
    </row>
    <row r="1049" spans="1:19" x14ac:dyDescent="0.25">
      <c r="A1049" s="64">
        <v>41294</v>
      </c>
      <c r="B1049" s="14" t="s">
        <v>593</v>
      </c>
      <c r="C1049" s="4">
        <v>2</v>
      </c>
      <c r="D1049" s="180">
        <v>8.6999999999999993</v>
      </c>
      <c r="F1049" s="180"/>
      <c r="G1049" s="4">
        <f t="shared" si="222"/>
        <v>64.961200000000005</v>
      </c>
      <c r="H1049" s="6"/>
      <c r="I1049" s="21"/>
      <c r="J1049" s="34">
        <f t="shared" si="214"/>
        <v>5.9446786987552855E-3</v>
      </c>
      <c r="K1049" s="34">
        <f t="shared" si="223"/>
        <v>0.38617346188558188</v>
      </c>
      <c r="L1049" s="69">
        <f t="shared" si="220"/>
        <v>25.665445871738026</v>
      </c>
      <c r="M1049" s="69">
        <f t="shared" si="212"/>
        <v>1.6672581623631484</v>
      </c>
      <c r="N1049" s="69">
        <f t="shared" si="215"/>
        <v>16.08597891886809</v>
      </c>
      <c r="O1049" s="69">
        <f t="shared" si="221"/>
        <v>1.0449644937443738</v>
      </c>
      <c r="P1049" s="69">
        <f t="shared" si="216"/>
        <v>2.7122226561075222</v>
      </c>
      <c r="Q1049" s="6">
        <f t="shared" si="217"/>
        <v>0.8002839179343112</v>
      </c>
      <c r="R1049" s="6">
        <f t="shared" si="218"/>
        <v>0.40753615256030579</v>
      </c>
      <c r="S1049" s="6">
        <f t="shared" si="219"/>
        <v>1.2078200704946169</v>
      </c>
    </row>
    <row r="1050" spans="1:19" x14ac:dyDescent="0.25">
      <c r="A1050" s="64">
        <v>41294</v>
      </c>
      <c r="B1050" s="14" t="s">
        <v>593</v>
      </c>
      <c r="C1050" s="4">
        <v>2</v>
      </c>
      <c r="D1050" s="180">
        <v>6.5</v>
      </c>
      <c r="F1050" s="180"/>
      <c r="G1050" s="4">
        <f t="shared" si="222"/>
        <v>64.961200000000005</v>
      </c>
      <c r="H1050" s="6"/>
      <c r="I1050" s="21"/>
      <c r="J1050" s="34">
        <f t="shared" si="214"/>
        <v>3.3183072403542195E-3</v>
      </c>
      <c r="K1050" s="34">
        <f t="shared" si="223"/>
        <v>0.21556122030209854</v>
      </c>
      <c r="L1050" s="69">
        <f t="shared" si="220"/>
        <v>13.130517975640537</v>
      </c>
      <c r="M1050" s="69">
        <f t="shared" si="212"/>
        <v>0.85297420431918014</v>
      </c>
      <c r="N1050" s="69">
        <f t="shared" si="215"/>
        <v>11.437170539605743</v>
      </c>
      <c r="O1050" s="69">
        <f t="shared" si="221"/>
        <v>0.74297232285743664</v>
      </c>
      <c r="P1050" s="69">
        <f t="shared" si="216"/>
        <v>1.5959465271766167</v>
      </c>
      <c r="Q1050" s="6">
        <f t="shared" si="217"/>
        <v>0.40942761807320643</v>
      </c>
      <c r="R1050" s="6">
        <f t="shared" si="218"/>
        <v>0.2897592059144003</v>
      </c>
      <c r="S1050" s="6">
        <f t="shared" si="219"/>
        <v>0.69918682398760668</v>
      </c>
    </row>
    <row r="1051" spans="1:19" x14ac:dyDescent="0.25">
      <c r="A1051" s="64">
        <v>41294</v>
      </c>
      <c r="B1051" s="14" t="s">
        <v>593</v>
      </c>
      <c r="C1051" s="4">
        <v>2</v>
      </c>
      <c r="D1051" s="180">
        <v>3</v>
      </c>
      <c r="F1051" s="180"/>
      <c r="G1051" s="4">
        <f t="shared" si="222"/>
        <v>64.961200000000005</v>
      </c>
      <c r="H1051" s="6"/>
      <c r="I1051" s="21"/>
      <c r="J1051" s="34">
        <f t="shared" si="214"/>
        <v>7.0685834705770342E-4</v>
      </c>
      <c r="K1051" s="34">
        <f t="shared" si="223"/>
        <v>4.5918366454884889E-2</v>
      </c>
      <c r="L1051" s="69">
        <f t="shared" si="220"/>
        <v>2.219707841442716</v>
      </c>
      <c r="M1051" s="69">
        <f t="shared" si="212"/>
        <v>0.14419488502952857</v>
      </c>
      <c r="N1051" s="69">
        <f t="shared" si="215"/>
        <v>4.6285167281146418</v>
      </c>
      <c r="O1051" s="69">
        <f t="shared" si="221"/>
        <v>0.3006740008784009</v>
      </c>
      <c r="P1051" s="69">
        <f t="shared" si="216"/>
        <v>0.4448688859079295</v>
      </c>
      <c r="Q1051" s="6">
        <f t="shared" si="217"/>
        <v>6.9213544814173716E-2</v>
      </c>
      <c r="R1051" s="6">
        <f t="shared" si="218"/>
        <v>0.11726286034257635</v>
      </c>
      <c r="S1051" s="6">
        <f t="shared" si="219"/>
        <v>0.18647640515675007</v>
      </c>
    </row>
    <row r="1052" spans="1:19" x14ac:dyDescent="0.25">
      <c r="A1052" s="64">
        <v>41294</v>
      </c>
      <c r="B1052" s="14" t="s">
        <v>593</v>
      </c>
      <c r="C1052" s="4">
        <v>2</v>
      </c>
      <c r="D1052" s="180">
        <v>4</v>
      </c>
      <c r="F1052" s="180"/>
      <c r="G1052" s="4">
        <f t="shared" si="222"/>
        <v>64.961200000000005</v>
      </c>
      <c r="H1052" s="6"/>
      <c r="I1052" s="21"/>
      <c r="J1052" s="34">
        <f t="shared" si="214"/>
        <v>1.2566370614359172E-3</v>
      </c>
      <c r="K1052" s="34">
        <f t="shared" si="223"/>
        <v>8.1632651475350912E-2</v>
      </c>
      <c r="L1052" s="69">
        <f t="shared" si="220"/>
        <v>4.3006091215286046</v>
      </c>
      <c r="M1052" s="69">
        <f t="shared" si="212"/>
        <v>0.27937272926544404</v>
      </c>
      <c r="N1052" s="69">
        <f t="shared" si="215"/>
        <v>6.4806737611278331</v>
      </c>
      <c r="O1052" s="69">
        <f t="shared" si="221"/>
        <v>0.42099234433137744</v>
      </c>
      <c r="P1052" s="69">
        <f t="shared" si="216"/>
        <v>0.70036507359682143</v>
      </c>
      <c r="Q1052" s="6">
        <f t="shared" si="217"/>
        <v>0.13409891004741314</v>
      </c>
      <c r="R1052" s="6">
        <f t="shared" si="218"/>
        <v>0.16418701428923721</v>
      </c>
      <c r="S1052" s="6">
        <f t="shared" si="219"/>
        <v>0.29828592433665035</v>
      </c>
    </row>
    <row r="1053" spans="1:19" x14ac:dyDescent="0.25">
      <c r="A1053" s="64">
        <v>41294</v>
      </c>
      <c r="B1053" s="14" t="s">
        <v>593</v>
      </c>
      <c r="C1053" s="4">
        <v>2</v>
      </c>
      <c r="D1053" s="180">
        <v>7</v>
      </c>
      <c r="F1053" s="180"/>
      <c r="G1053" s="4">
        <f t="shared" si="222"/>
        <v>64.961200000000005</v>
      </c>
      <c r="H1053" s="6"/>
      <c r="I1053" s="21"/>
      <c r="J1053" s="34">
        <f t="shared" si="214"/>
        <v>3.8484510006474969E-3</v>
      </c>
      <c r="K1053" s="34">
        <f t="shared" si="223"/>
        <v>0.24999999514326221</v>
      </c>
      <c r="L1053" s="69">
        <f t="shared" si="220"/>
        <v>15.569492106387406</v>
      </c>
      <c r="M1053" s="69">
        <f t="shared" si="212"/>
        <v>1.0114128906214537</v>
      </c>
      <c r="N1053" s="69">
        <f t="shared" si="215"/>
        <v>12.473107819356448</v>
      </c>
      <c r="O1053" s="69">
        <f t="shared" si="221"/>
        <v>0.81026805167477811</v>
      </c>
      <c r="P1053" s="69">
        <f t="shared" si="216"/>
        <v>1.8216809422962319</v>
      </c>
      <c r="Q1053" s="6">
        <f t="shared" si="217"/>
        <v>0.48547818749829774</v>
      </c>
      <c r="R1053" s="6">
        <f t="shared" si="218"/>
        <v>0.31600454015316348</v>
      </c>
      <c r="S1053" s="6">
        <f t="shared" si="219"/>
        <v>0.80148272765146122</v>
      </c>
    </row>
    <row r="1054" spans="1:19" x14ac:dyDescent="0.25">
      <c r="A1054" s="64">
        <v>41294</v>
      </c>
      <c r="B1054" s="14" t="s">
        <v>593</v>
      </c>
      <c r="C1054" s="4">
        <v>2</v>
      </c>
      <c r="D1054" s="180">
        <v>5.5</v>
      </c>
      <c r="F1054" s="180"/>
      <c r="G1054" s="4">
        <f t="shared" si="222"/>
        <v>64.961200000000005</v>
      </c>
      <c r="H1054" s="6"/>
      <c r="I1054" s="21"/>
      <c r="J1054" s="34">
        <f t="shared" si="214"/>
        <v>2.3758294442772811E-3</v>
      </c>
      <c r="K1054" s="34">
        <f t="shared" si="223"/>
        <v>0.15433673169558532</v>
      </c>
      <c r="L1054" s="69">
        <f t="shared" si="220"/>
        <v>8.9430956308196485</v>
      </c>
      <c r="M1054" s="69">
        <f t="shared" si="212"/>
        <v>0.58095422389280149</v>
      </c>
      <c r="N1054" s="69">
        <f t="shared" si="215"/>
        <v>9.4066355127217793</v>
      </c>
      <c r="O1054" s="69">
        <f t="shared" si="221"/>
        <v>0.61106633086902207</v>
      </c>
      <c r="P1054" s="69">
        <f t="shared" si="216"/>
        <v>1.1920205547618234</v>
      </c>
      <c r="Q1054" s="6">
        <f t="shared" si="217"/>
        <v>0.27885802746854471</v>
      </c>
      <c r="R1054" s="6">
        <f t="shared" si="218"/>
        <v>0.2383158690389186</v>
      </c>
      <c r="S1054" s="6">
        <f t="shared" si="219"/>
        <v>0.51717389650746326</v>
      </c>
    </row>
    <row r="1055" spans="1:19" x14ac:dyDescent="0.25">
      <c r="A1055" s="64">
        <v>41294</v>
      </c>
      <c r="B1055" s="14" t="s">
        <v>593</v>
      </c>
      <c r="C1055" s="4">
        <v>2</v>
      </c>
      <c r="D1055" s="180">
        <v>5.6</v>
      </c>
      <c r="F1055" s="180"/>
      <c r="G1055" s="4">
        <f t="shared" si="222"/>
        <v>64.961200000000005</v>
      </c>
      <c r="H1055" s="6"/>
      <c r="I1055" s="21"/>
      <c r="J1055" s="34">
        <f t="shared" si="214"/>
        <v>2.4630086404143973E-3</v>
      </c>
      <c r="K1055" s="34">
        <f t="shared" si="223"/>
        <v>0.15999999689168776</v>
      </c>
      <c r="L1055" s="69">
        <f t="shared" si="220"/>
        <v>9.3213394933125091</v>
      </c>
      <c r="M1055" s="69">
        <f t="shared" si="212"/>
        <v>0.60552539909297265</v>
      </c>
      <c r="N1055" s="69">
        <f t="shared" si="215"/>
        <v>9.6070480145707613</v>
      </c>
      <c r="O1055" s="69">
        <f t="shared" si="221"/>
        <v>0.62408536748413423</v>
      </c>
      <c r="P1055" s="69">
        <f t="shared" si="216"/>
        <v>1.2296107665771068</v>
      </c>
      <c r="Q1055" s="6">
        <f t="shared" si="217"/>
        <v>0.29065219156462685</v>
      </c>
      <c r="R1055" s="6">
        <f t="shared" si="218"/>
        <v>0.24339329331881235</v>
      </c>
      <c r="S1055" s="6">
        <f t="shared" si="219"/>
        <v>0.53404548488343917</v>
      </c>
    </row>
    <row r="1056" spans="1:19" x14ac:dyDescent="0.25">
      <c r="A1056" s="64">
        <v>41294</v>
      </c>
      <c r="B1056" s="14" t="s">
        <v>593</v>
      </c>
      <c r="C1056" s="4">
        <v>2</v>
      </c>
      <c r="D1056" s="180">
        <v>5.9</v>
      </c>
      <c r="F1056" s="180"/>
      <c r="G1056" s="4">
        <f t="shared" si="222"/>
        <v>64.961200000000005</v>
      </c>
      <c r="H1056" s="6"/>
      <c r="I1056" s="21"/>
      <c r="J1056" s="34">
        <f t="shared" si="214"/>
        <v>2.7339710067865179E-3</v>
      </c>
      <c r="K1056" s="34">
        <f t="shared" si="223"/>
        <v>0.17760203736606037</v>
      </c>
      <c r="L1056" s="69">
        <f t="shared" si="220"/>
        <v>10.509518679077305</v>
      </c>
      <c r="M1056" s="69">
        <f t="shared" si="212"/>
        <v>0.68271094481527672</v>
      </c>
      <c r="N1056" s="69">
        <f t="shared" si="215"/>
        <v>10.211906347392123</v>
      </c>
      <c r="O1056" s="69">
        <f t="shared" si="221"/>
        <v>0.66337769061420926</v>
      </c>
      <c r="P1056" s="69">
        <f t="shared" si="216"/>
        <v>1.3460886354294859</v>
      </c>
      <c r="Q1056" s="6">
        <f t="shared" si="217"/>
        <v>0.32770125351133284</v>
      </c>
      <c r="R1056" s="6">
        <f t="shared" si="218"/>
        <v>0.25871729933954163</v>
      </c>
      <c r="S1056" s="6">
        <f t="shared" si="219"/>
        <v>0.58641855285087452</v>
      </c>
    </row>
    <row r="1057" spans="1:19" x14ac:dyDescent="0.25">
      <c r="A1057" s="64">
        <v>41294</v>
      </c>
      <c r="B1057" s="14" t="s">
        <v>593</v>
      </c>
      <c r="C1057" s="4">
        <v>2</v>
      </c>
      <c r="D1057" s="180">
        <v>6.2</v>
      </c>
      <c r="F1057" s="180"/>
      <c r="G1057" s="4">
        <f t="shared" si="222"/>
        <v>64.961200000000005</v>
      </c>
      <c r="H1057" s="6"/>
      <c r="I1057" s="21"/>
      <c r="J1057" s="34">
        <f t="shared" si="214"/>
        <v>3.0190705400997908E-3</v>
      </c>
      <c r="K1057" s="34">
        <f t="shared" si="223"/>
        <v>0.19612244516953053</v>
      </c>
      <c r="L1057" s="69">
        <f t="shared" si="220"/>
        <v>11.778840632041497</v>
      </c>
      <c r="M1057" s="69">
        <f t="shared" si="212"/>
        <v>0.76516762206617417</v>
      </c>
      <c r="N1057" s="69">
        <f t="shared" si="215"/>
        <v>10.8220178607594</v>
      </c>
      <c r="O1057" s="69">
        <f t="shared" si="221"/>
        <v>0.70301126665636371</v>
      </c>
      <c r="P1057" s="69">
        <f t="shared" si="216"/>
        <v>1.4681788887225378</v>
      </c>
      <c r="Q1057" s="6">
        <f t="shared" si="217"/>
        <v>0.36728045859176361</v>
      </c>
      <c r="R1057" s="6">
        <f t="shared" si="218"/>
        <v>0.27417439399598187</v>
      </c>
      <c r="S1057" s="6">
        <f t="shared" si="219"/>
        <v>0.64145485258774548</v>
      </c>
    </row>
    <row r="1058" spans="1:19" x14ac:dyDescent="0.25">
      <c r="A1058" s="64">
        <v>41294</v>
      </c>
      <c r="B1058" s="14" t="s">
        <v>593</v>
      </c>
      <c r="C1058" s="4">
        <v>2</v>
      </c>
      <c r="D1058" s="180">
        <v>6.4</v>
      </c>
      <c r="F1058" s="180"/>
      <c r="G1058" s="4">
        <f t="shared" si="222"/>
        <v>64.961200000000005</v>
      </c>
      <c r="H1058" s="6"/>
      <c r="I1058" s="21"/>
      <c r="J1058" s="34">
        <f t="shared" si="214"/>
        <v>3.2169908772759479E-3</v>
      </c>
      <c r="K1058" s="34">
        <f t="shared" si="223"/>
        <v>0.20897958777689832</v>
      </c>
      <c r="L1058" s="69">
        <f t="shared" si="220"/>
        <v>12.670735111153041</v>
      </c>
      <c r="M1058" s="69">
        <f t="shared" si="212"/>
        <v>0.82310615770263496</v>
      </c>
      <c r="N1058" s="69">
        <f t="shared" si="215"/>
        <v>11.231571837310549</v>
      </c>
      <c r="O1058" s="69">
        <f t="shared" si="221"/>
        <v>0.72961638443789811</v>
      </c>
      <c r="P1058" s="69">
        <f t="shared" si="216"/>
        <v>1.5527225421405331</v>
      </c>
      <c r="Q1058" s="6">
        <f t="shared" si="217"/>
        <v>0.39509095569726477</v>
      </c>
      <c r="R1058" s="6">
        <f t="shared" si="218"/>
        <v>0.2845503899307803</v>
      </c>
      <c r="S1058" s="6">
        <f t="shared" si="219"/>
        <v>0.67964134562804501</v>
      </c>
    </row>
    <row r="1059" spans="1:19" x14ac:dyDescent="0.25">
      <c r="A1059" s="64">
        <v>41294</v>
      </c>
      <c r="B1059" s="14" t="s">
        <v>593</v>
      </c>
      <c r="C1059" s="4">
        <v>2</v>
      </c>
      <c r="D1059" s="180">
        <v>4.3</v>
      </c>
      <c r="F1059" s="180"/>
      <c r="G1059" s="4">
        <f t="shared" si="222"/>
        <v>64.961200000000005</v>
      </c>
      <c r="H1059" s="6"/>
      <c r="I1059" s="21"/>
      <c r="J1059" s="34">
        <f t="shared" si="214"/>
        <v>1.4522012041218817E-3</v>
      </c>
      <c r="K1059" s="34">
        <f t="shared" si="223"/>
        <v>9.4336732861202394E-2</v>
      </c>
      <c r="L1059" s="69">
        <f t="shared" si="220"/>
        <v>5.0785301024450318</v>
      </c>
      <c r="M1059" s="69">
        <f t="shared" si="212"/>
        <v>0.32990740969095228</v>
      </c>
      <c r="N1059" s="69">
        <f t="shared" si="215"/>
        <v>7.0529054640829827</v>
      </c>
      <c r="O1059" s="69">
        <f t="shared" si="221"/>
        <v>0.45816520243338749</v>
      </c>
      <c r="P1059" s="69">
        <f t="shared" si="216"/>
        <v>0.78807261212433977</v>
      </c>
      <c r="Q1059" s="6">
        <f t="shared" si="217"/>
        <v>0.1583555566516571</v>
      </c>
      <c r="R1059" s="6">
        <f t="shared" si="218"/>
        <v>0.17868442894902112</v>
      </c>
      <c r="S1059" s="6">
        <f t="shared" si="219"/>
        <v>0.33703998560067822</v>
      </c>
    </row>
    <row r="1060" spans="1:19" x14ac:dyDescent="0.25">
      <c r="A1060" s="64">
        <v>41294</v>
      </c>
      <c r="B1060" s="14" t="s">
        <v>593</v>
      </c>
      <c r="C1060" s="4">
        <v>2</v>
      </c>
      <c r="D1060" s="180">
        <v>7.1</v>
      </c>
      <c r="F1060" s="180"/>
      <c r="G1060" s="4">
        <f t="shared" si="222"/>
        <v>64.961200000000005</v>
      </c>
      <c r="H1060" s="6"/>
      <c r="I1060" s="21"/>
      <c r="J1060" s="34">
        <f t="shared" si="214"/>
        <v>3.959192141686536E-3</v>
      </c>
      <c r="K1060" s="34">
        <f t="shared" si="223"/>
        <v>0.25719387255452741</v>
      </c>
      <c r="L1060" s="69">
        <f t="shared" si="220"/>
        <v>16.085590015951329</v>
      </c>
      <c r="M1060" s="69">
        <f t="shared" si="212"/>
        <v>1.0449392301442177</v>
      </c>
      <c r="N1060" s="69">
        <f t="shared" si="215"/>
        <v>12.681839066301519</v>
      </c>
      <c r="O1060" s="69">
        <f t="shared" si="221"/>
        <v>0.82382748395382632</v>
      </c>
      <c r="P1060" s="69">
        <f t="shared" si="216"/>
        <v>1.8687667140980442</v>
      </c>
      <c r="Q1060" s="6">
        <f t="shared" si="217"/>
        <v>0.50157083046922446</v>
      </c>
      <c r="R1060" s="6">
        <f t="shared" si="218"/>
        <v>0.32129271874199228</v>
      </c>
      <c r="S1060" s="6">
        <f t="shared" si="219"/>
        <v>0.82286354921121674</v>
      </c>
    </row>
    <row r="1061" spans="1:19" x14ac:dyDescent="0.25">
      <c r="A1061" s="64">
        <v>41294</v>
      </c>
      <c r="B1061" s="14" t="s">
        <v>593</v>
      </c>
      <c r="C1061" s="4">
        <v>2</v>
      </c>
      <c r="D1061" s="180">
        <v>8</v>
      </c>
      <c r="F1061" s="180"/>
      <c r="G1061" s="4">
        <f t="shared" si="222"/>
        <v>64.961200000000005</v>
      </c>
      <c r="H1061" s="6"/>
      <c r="I1061" s="21"/>
      <c r="J1061" s="34">
        <f t="shared" si="214"/>
        <v>5.0265482457436689E-3</v>
      </c>
      <c r="K1061" s="34">
        <f t="shared" si="223"/>
        <v>0.32653060590140365</v>
      </c>
      <c r="L1061" s="69">
        <f t="shared" si="220"/>
        <v>21.164008717497858</v>
      </c>
      <c r="M1061" s="69">
        <f t="shared" si="212"/>
        <v>1.374839403099122</v>
      </c>
      <c r="N1061" s="69">
        <f t="shared" si="215"/>
        <v>14.58227400291401</v>
      </c>
      <c r="O1061" s="69">
        <f t="shared" si="221"/>
        <v>0.94728201795809763</v>
      </c>
      <c r="P1061" s="69">
        <f t="shared" si="216"/>
        <v>2.3221214210572194</v>
      </c>
      <c r="Q1061" s="6">
        <f t="shared" si="217"/>
        <v>0.65992291348757859</v>
      </c>
      <c r="R1061" s="6">
        <f t="shared" si="218"/>
        <v>0.3694399870036581</v>
      </c>
      <c r="S1061" s="6">
        <f t="shared" si="219"/>
        <v>1.0293629004912366</v>
      </c>
    </row>
    <row r="1062" spans="1:19" x14ac:dyDescent="0.25">
      <c r="A1062" s="64">
        <v>41294</v>
      </c>
      <c r="B1062" s="14" t="s">
        <v>593</v>
      </c>
      <c r="C1062" s="4">
        <v>2</v>
      </c>
      <c r="D1062" s="180">
        <v>8.1999999999999993</v>
      </c>
      <c r="F1062" s="180"/>
      <c r="G1062" s="4">
        <f t="shared" si="222"/>
        <v>64.961200000000005</v>
      </c>
      <c r="H1062" s="6"/>
      <c r="I1062" s="21"/>
      <c r="J1062" s="34">
        <f t="shared" si="214"/>
        <v>5.2810172506844409E-3</v>
      </c>
      <c r="K1062" s="34">
        <f t="shared" si="223"/>
        <v>0.34306121782516213</v>
      </c>
      <c r="L1062" s="69">
        <f t="shared" si="220"/>
        <v>22.400210436181411</v>
      </c>
      <c r="M1062" s="69">
        <f t="shared" si="212"/>
        <v>1.4551445501868681</v>
      </c>
      <c r="N1062" s="69">
        <f t="shared" si="215"/>
        <v>15.009705698547517</v>
      </c>
      <c r="O1062" s="69">
        <f t="shared" si="221"/>
        <v>0.97504849382448511</v>
      </c>
      <c r="P1062" s="69">
        <f t="shared" si="216"/>
        <v>2.4301930440113533</v>
      </c>
      <c r="Q1062" s="6">
        <f t="shared" si="217"/>
        <v>0.69846938408969661</v>
      </c>
      <c r="R1062" s="6">
        <f t="shared" si="218"/>
        <v>0.38026891259154921</v>
      </c>
      <c r="S1062" s="6">
        <f t="shared" si="219"/>
        <v>1.0787382966812458</v>
      </c>
    </row>
    <row r="1063" spans="1:19" x14ac:dyDescent="0.25">
      <c r="A1063" s="64">
        <v>41294</v>
      </c>
      <c r="B1063" s="14" t="s">
        <v>593</v>
      </c>
      <c r="C1063" s="4">
        <v>2</v>
      </c>
      <c r="D1063" s="180">
        <v>4.3</v>
      </c>
      <c r="F1063" s="180"/>
      <c r="G1063" s="4">
        <f t="shared" si="222"/>
        <v>64.961200000000005</v>
      </c>
      <c r="H1063" s="6"/>
      <c r="I1063" s="21"/>
      <c r="J1063" s="34">
        <f t="shared" si="214"/>
        <v>1.4522012041218817E-3</v>
      </c>
      <c r="K1063" s="34">
        <f t="shared" si="223"/>
        <v>9.4336732861202394E-2</v>
      </c>
      <c r="L1063" s="69">
        <f t="shared" si="220"/>
        <v>5.0785301024450318</v>
      </c>
      <c r="M1063" s="69">
        <f t="shared" si="212"/>
        <v>0.32990740969095228</v>
      </c>
      <c r="N1063" s="69">
        <f t="shared" si="215"/>
        <v>7.0529054640829827</v>
      </c>
      <c r="O1063" s="69">
        <f t="shared" si="221"/>
        <v>0.45816520243338749</v>
      </c>
      <c r="P1063" s="69">
        <f t="shared" si="216"/>
        <v>0.78807261212433977</v>
      </c>
      <c r="Q1063" s="6">
        <f t="shared" si="217"/>
        <v>0.1583555566516571</v>
      </c>
      <c r="R1063" s="6">
        <f t="shared" si="218"/>
        <v>0.17868442894902112</v>
      </c>
      <c r="S1063" s="6">
        <f t="shared" si="219"/>
        <v>0.33703998560067822</v>
      </c>
    </row>
    <row r="1064" spans="1:19" x14ac:dyDescent="0.25">
      <c r="A1064" s="64">
        <v>41294</v>
      </c>
      <c r="B1064" s="14" t="s">
        <v>593</v>
      </c>
      <c r="C1064" s="4">
        <v>2</v>
      </c>
      <c r="D1064" s="180">
        <v>5.4</v>
      </c>
      <c r="F1064" s="180"/>
      <c r="G1064" s="4">
        <f t="shared" si="222"/>
        <v>64.961200000000005</v>
      </c>
      <c r="H1064" s="6"/>
      <c r="I1064" s="21"/>
      <c r="J1064" s="34">
        <f t="shared" si="214"/>
        <v>2.2902210444669595E-3</v>
      </c>
      <c r="K1064" s="34">
        <f t="shared" si="223"/>
        <v>0.14877550731382705</v>
      </c>
      <c r="L1064" s="69">
        <f t="shared" si="220"/>
        <v>8.5736806990755614</v>
      </c>
      <c r="M1064" s="69">
        <f t="shared" si="212"/>
        <v>0.55695658662878733</v>
      </c>
      <c r="N1064" s="69">
        <f t="shared" si="215"/>
        <v>9.2068415424761678</v>
      </c>
      <c r="O1064" s="69">
        <f t="shared" si="221"/>
        <v>0.59808747480910296</v>
      </c>
      <c r="P1064" s="69">
        <f t="shared" si="216"/>
        <v>1.1550440614378903</v>
      </c>
      <c r="Q1064" s="6">
        <f t="shared" si="217"/>
        <v>0.26733916158181792</v>
      </c>
      <c r="R1064" s="6">
        <f t="shared" si="218"/>
        <v>0.23325411517555017</v>
      </c>
      <c r="S1064" s="6">
        <f t="shared" si="219"/>
        <v>0.50059327675736809</v>
      </c>
    </row>
    <row r="1065" spans="1:19" x14ac:dyDescent="0.25">
      <c r="A1065" s="64">
        <v>41294</v>
      </c>
      <c r="B1065" s="14" t="s">
        <v>593</v>
      </c>
      <c r="C1065" s="4">
        <v>2</v>
      </c>
      <c r="D1065" s="180">
        <v>6.7</v>
      </c>
      <c r="F1065" s="180"/>
      <c r="G1065" s="4">
        <f t="shared" si="222"/>
        <v>64.961200000000005</v>
      </c>
      <c r="H1065" s="6"/>
      <c r="I1065" s="21"/>
      <c r="J1065" s="34">
        <f t="shared" si="214"/>
        <v>3.5256523554911458E-3</v>
      </c>
      <c r="K1065" s="34">
        <f t="shared" si="223"/>
        <v>0.22903060779553144</v>
      </c>
      <c r="L1065" s="69">
        <f t="shared" si="220"/>
        <v>14.077969600318117</v>
      </c>
      <c r="M1065" s="69">
        <f t="shared" ref="M1065:M1128" si="224">IF(D1065&lt;3,795.7747*L1065*0.001,64.9612*L1065*0.001)</f>
        <v>0.91452179880018525</v>
      </c>
      <c r="N1065" s="69">
        <f t="shared" si="215"/>
        <v>11.849976492405487</v>
      </c>
      <c r="O1065" s="69">
        <f t="shared" si="221"/>
        <v>0.76978869291845142</v>
      </c>
      <c r="P1065" s="69">
        <f t="shared" si="216"/>
        <v>1.6843104917186367</v>
      </c>
      <c r="Q1065" s="6">
        <f t="shared" si="217"/>
        <v>0.43897046342408891</v>
      </c>
      <c r="R1065" s="6">
        <f t="shared" si="218"/>
        <v>0.30021759023819605</v>
      </c>
      <c r="S1065" s="6">
        <f t="shared" si="219"/>
        <v>0.73918805366228502</v>
      </c>
    </row>
    <row r="1066" spans="1:19" x14ac:dyDescent="0.25">
      <c r="A1066" s="64">
        <v>41294</v>
      </c>
      <c r="B1066" s="14" t="s">
        <v>593</v>
      </c>
      <c r="C1066" s="4">
        <v>2</v>
      </c>
      <c r="D1066" s="180">
        <v>3</v>
      </c>
      <c r="F1066" s="180"/>
      <c r="G1066" s="4">
        <f t="shared" si="222"/>
        <v>64.961200000000005</v>
      </c>
      <c r="H1066" s="6"/>
      <c r="I1066" s="21"/>
      <c r="J1066" s="34">
        <f t="shared" si="214"/>
        <v>7.0685834705770342E-4</v>
      </c>
      <c r="K1066" s="34">
        <f t="shared" si="223"/>
        <v>4.5918366454884889E-2</v>
      </c>
      <c r="L1066" s="69">
        <f t="shared" si="220"/>
        <v>2.219707841442716</v>
      </c>
      <c r="M1066" s="69">
        <f t="shared" si="224"/>
        <v>0.14419488502952857</v>
      </c>
      <c r="N1066" s="69">
        <f t="shared" si="215"/>
        <v>4.6285167281146418</v>
      </c>
      <c r="O1066" s="69">
        <f t="shared" si="221"/>
        <v>0.3006740008784009</v>
      </c>
      <c r="P1066" s="69">
        <f t="shared" si="216"/>
        <v>0.4448688859079295</v>
      </c>
      <c r="Q1066" s="6">
        <f t="shared" si="217"/>
        <v>6.9213544814173716E-2</v>
      </c>
      <c r="R1066" s="6">
        <f t="shared" si="218"/>
        <v>0.11726286034257635</v>
      </c>
      <c r="S1066" s="6">
        <f t="shared" si="219"/>
        <v>0.18647640515675007</v>
      </c>
    </row>
    <row r="1067" spans="1:19" x14ac:dyDescent="0.25">
      <c r="A1067" s="64">
        <v>41294</v>
      </c>
      <c r="B1067" s="14" t="s">
        <v>593</v>
      </c>
      <c r="C1067" s="4">
        <v>2</v>
      </c>
      <c r="D1067" s="180">
        <v>11.3</v>
      </c>
      <c r="F1067" s="180"/>
      <c r="G1067" s="4">
        <f t="shared" si="222"/>
        <v>64.961200000000005</v>
      </c>
      <c r="H1067" s="6"/>
      <c r="I1067" s="21"/>
      <c r="J1067" s="34">
        <f t="shared" si="214"/>
        <v>1.0028749148422018E-2</v>
      </c>
      <c r="K1067" s="34">
        <f t="shared" si="223"/>
        <v>0.65147957918047239</v>
      </c>
      <c r="L1067" s="69">
        <f t="shared" si="220"/>
        <v>46.818920202119372</v>
      </c>
      <c r="M1067" s="69">
        <f t="shared" si="224"/>
        <v>3.0414132390339175</v>
      </c>
      <c r="N1067" s="69">
        <f t="shared" si="215"/>
        <v>21.84297297894237</v>
      </c>
      <c r="O1067" s="69">
        <f t="shared" si="221"/>
        <v>1.4189457362796711</v>
      </c>
      <c r="P1067" s="69">
        <f t="shared" si="216"/>
        <v>4.4603589753135884</v>
      </c>
      <c r="Q1067" s="6">
        <f t="shared" si="217"/>
        <v>1.4598783547362804</v>
      </c>
      <c r="R1067" s="6">
        <f t="shared" si="218"/>
        <v>0.55338883714907172</v>
      </c>
      <c r="S1067" s="6">
        <f t="shared" si="219"/>
        <v>2.013267191885352</v>
      </c>
    </row>
    <row r="1068" spans="1:19" x14ac:dyDescent="0.25">
      <c r="A1068" s="64">
        <v>41294</v>
      </c>
      <c r="B1068" s="14" t="s">
        <v>593</v>
      </c>
      <c r="C1068" s="4">
        <v>2</v>
      </c>
      <c r="D1068" s="180">
        <v>3.8</v>
      </c>
      <c r="F1068" s="180"/>
      <c r="G1068" s="4">
        <f t="shared" si="222"/>
        <v>64.961200000000005</v>
      </c>
      <c r="H1068" s="6"/>
      <c r="I1068" s="21"/>
      <c r="J1068" s="34">
        <f t="shared" si="214"/>
        <v>1.1341149479459152E-3</v>
      </c>
      <c r="K1068" s="34">
        <f t="shared" si="223"/>
        <v>7.3673467956504188E-2</v>
      </c>
      <c r="L1068" s="69">
        <f t="shared" si="220"/>
        <v>3.8222275656794742</v>
      </c>
      <c r="M1068" s="69">
        <f t="shared" si="224"/>
        <v>0.24829648933961748</v>
      </c>
      <c r="N1068" s="69">
        <f t="shared" si="215"/>
        <v>6.1031884174464111</v>
      </c>
      <c r="O1068" s="69">
        <f t="shared" si="221"/>
        <v>0.39647044342341986</v>
      </c>
      <c r="P1068" s="69">
        <f t="shared" si="216"/>
        <v>0.64476693276303731</v>
      </c>
      <c r="Q1068" s="6">
        <f t="shared" si="217"/>
        <v>0.11918231488301639</v>
      </c>
      <c r="R1068" s="6">
        <f t="shared" si="218"/>
        <v>0.15462347293513376</v>
      </c>
      <c r="S1068" s="6">
        <f t="shared" si="219"/>
        <v>0.27380578781815013</v>
      </c>
    </row>
    <row r="1069" spans="1:19" x14ac:dyDescent="0.25">
      <c r="A1069" s="64">
        <v>41294</v>
      </c>
      <c r="B1069" s="14" t="s">
        <v>593</v>
      </c>
      <c r="C1069" s="4">
        <v>2</v>
      </c>
      <c r="D1069" s="180">
        <v>6</v>
      </c>
      <c r="F1069" s="180"/>
      <c r="G1069" s="4">
        <f t="shared" si="222"/>
        <v>64.961200000000005</v>
      </c>
      <c r="H1069" s="6"/>
      <c r="I1069" s="21"/>
      <c r="J1069" s="34">
        <f t="shared" si="214"/>
        <v>2.8274333882308137E-3</v>
      </c>
      <c r="K1069" s="34">
        <f t="shared" si="223"/>
        <v>0.18367346581953956</v>
      </c>
      <c r="L1069" s="69">
        <f t="shared" si="220"/>
        <v>10.923549380812876</v>
      </c>
      <c r="M1069" s="69">
        <f t="shared" si="224"/>
        <v>0.70960687603686146</v>
      </c>
      <c r="N1069" s="69">
        <f t="shared" si="215"/>
        <v>10.414704032978928</v>
      </c>
      <c r="O1069" s="69">
        <f t="shared" si="221"/>
        <v>0.6765516716271508</v>
      </c>
      <c r="P1069" s="69">
        <f t="shared" si="216"/>
        <v>1.3861585476640124</v>
      </c>
      <c r="Q1069" s="6">
        <f t="shared" si="217"/>
        <v>0.3406113004976935</v>
      </c>
      <c r="R1069" s="6">
        <f t="shared" si="218"/>
        <v>0.26385515193458881</v>
      </c>
      <c r="S1069" s="6">
        <f t="shared" si="219"/>
        <v>0.60446645243228225</v>
      </c>
    </row>
    <row r="1070" spans="1:19" x14ac:dyDescent="0.25">
      <c r="A1070" s="64">
        <v>41294</v>
      </c>
      <c r="B1070" s="14" t="s">
        <v>593</v>
      </c>
      <c r="C1070" s="4">
        <v>2</v>
      </c>
      <c r="D1070" s="180">
        <v>7</v>
      </c>
      <c r="F1070" s="180"/>
      <c r="G1070" s="4">
        <f t="shared" si="222"/>
        <v>64.961200000000005</v>
      </c>
      <c r="H1070" s="6"/>
      <c r="I1070" s="21"/>
      <c r="J1070" s="34">
        <f t="shared" si="214"/>
        <v>3.8484510006474969E-3</v>
      </c>
      <c r="K1070" s="34">
        <f t="shared" si="223"/>
        <v>0.24999999514326221</v>
      </c>
      <c r="L1070" s="69">
        <f t="shared" si="220"/>
        <v>15.569492106387406</v>
      </c>
      <c r="M1070" s="69">
        <f t="shared" si="224"/>
        <v>1.0114128906214537</v>
      </c>
      <c r="N1070" s="69">
        <f t="shared" si="215"/>
        <v>12.473107819356448</v>
      </c>
      <c r="O1070" s="69">
        <f t="shared" si="221"/>
        <v>0.81026805167477811</v>
      </c>
      <c r="P1070" s="69">
        <f t="shared" si="216"/>
        <v>1.8216809422962319</v>
      </c>
      <c r="Q1070" s="6">
        <f t="shared" si="217"/>
        <v>0.48547818749829774</v>
      </c>
      <c r="R1070" s="6">
        <f t="shared" si="218"/>
        <v>0.31600454015316348</v>
      </c>
      <c r="S1070" s="6">
        <f t="shared" si="219"/>
        <v>0.80148272765146122</v>
      </c>
    </row>
    <row r="1071" spans="1:19" x14ac:dyDescent="0.25">
      <c r="A1071" s="64">
        <v>41294</v>
      </c>
      <c r="B1071" s="14" t="s">
        <v>593</v>
      </c>
      <c r="C1071" s="4">
        <v>2</v>
      </c>
      <c r="D1071" s="180">
        <v>3</v>
      </c>
      <c r="F1071" s="180"/>
      <c r="G1071" s="4">
        <f t="shared" si="222"/>
        <v>64.961200000000005</v>
      </c>
      <c r="H1071" s="6"/>
      <c r="I1071" s="21"/>
      <c r="J1071" s="34">
        <f t="shared" si="214"/>
        <v>7.0685834705770342E-4</v>
      </c>
      <c r="K1071" s="34">
        <f t="shared" si="223"/>
        <v>4.5918366454884889E-2</v>
      </c>
      <c r="L1071" s="69">
        <f t="shared" si="220"/>
        <v>2.219707841442716</v>
      </c>
      <c r="M1071" s="69">
        <f t="shared" si="224"/>
        <v>0.14419488502952857</v>
      </c>
      <c r="N1071" s="69">
        <f t="shared" si="215"/>
        <v>4.6285167281146418</v>
      </c>
      <c r="O1071" s="69">
        <f t="shared" si="221"/>
        <v>0.3006740008784009</v>
      </c>
      <c r="P1071" s="69">
        <f t="shared" si="216"/>
        <v>0.4448688859079295</v>
      </c>
      <c r="Q1071" s="6">
        <f t="shared" si="217"/>
        <v>6.9213544814173716E-2</v>
      </c>
      <c r="R1071" s="6">
        <f t="shared" si="218"/>
        <v>0.11726286034257635</v>
      </c>
      <c r="S1071" s="6">
        <f t="shared" si="219"/>
        <v>0.18647640515675007</v>
      </c>
    </row>
    <row r="1072" spans="1:19" x14ac:dyDescent="0.25">
      <c r="A1072" s="64">
        <v>41294</v>
      </c>
      <c r="B1072" s="14" t="s">
        <v>593</v>
      </c>
      <c r="C1072" s="4">
        <v>3</v>
      </c>
      <c r="D1072" s="180">
        <v>4.2</v>
      </c>
      <c r="F1072" s="180"/>
      <c r="G1072" s="4">
        <f t="shared" si="222"/>
        <v>64.961200000000005</v>
      </c>
      <c r="H1072" s="6"/>
      <c r="I1072" s="21"/>
      <c r="J1072" s="34">
        <f t="shared" si="214"/>
        <v>1.385442360233099E-3</v>
      </c>
      <c r="K1072" s="34">
        <f t="shared" si="223"/>
        <v>8.9999998251574398E-2</v>
      </c>
      <c r="L1072" s="69">
        <f t="shared" si="220"/>
        <v>4.811097633235077</v>
      </c>
      <c r="M1072" s="69">
        <f t="shared" si="224"/>
        <v>0.31253467557211051</v>
      </c>
      <c r="N1072" s="69">
        <f t="shared" si="215"/>
        <v>6.861382640483793</v>
      </c>
      <c r="O1072" s="69">
        <f t="shared" si="221"/>
        <v>0.44572364998499581</v>
      </c>
      <c r="P1072" s="69">
        <f t="shared" si="216"/>
        <v>0.75825832555710626</v>
      </c>
      <c r="Q1072" s="6">
        <f t="shared" si="217"/>
        <v>0.15001664427461303</v>
      </c>
      <c r="R1072" s="6">
        <f t="shared" si="218"/>
        <v>0.17383222349414837</v>
      </c>
      <c r="S1072" s="6">
        <f t="shared" si="219"/>
        <v>0.32384886776876143</v>
      </c>
    </row>
    <row r="1073" spans="1:19" x14ac:dyDescent="0.25">
      <c r="A1073" s="64">
        <v>41294</v>
      </c>
      <c r="B1073" s="14" t="s">
        <v>593</v>
      </c>
      <c r="C1073" s="4">
        <v>3</v>
      </c>
      <c r="D1073" s="180">
        <v>8.6999999999999993</v>
      </c>
      <c r="F1073" s="180"/>
      <c r="G1073" s="4">
        <f t="shared" si="222"/>
        <v>64.961200000000005</v>
      </c>
      <c r="H1073" s="6"/>
      <c r="I1073" s="21"/>
      <c r="J1073" s="34">
        <f t="shared" si="214"/>
        <v>5.9446786987552855E-3</v>
      </c>
      <c r="K1073" s="34">
        <f t="shared" si="223"/>
        <v>0.38617346188558188</v>
      </c>
      <c r="L1073" s="69">
        <f t="shared" si="220"/>
        <v>25.665445871738026</v>
      </c>
      <c r="M1073" s="69">
        <f t="shared" si="224"/>
        <v>1.6672581623631484</v>
      </c>
      <c r="N1073" s="69">
        <f t="shared" si="215"/>
        <v>16.08597891886809</v>
      </c>
      <c r="O1073" s="69">
        <f t="shared" si="221"/>
        <v>1.0449644937443738</v>
      </c>
      <c r="P1073" s="69">
        <f t="shared" si="216"/>
        <v>2.7122226561075222</v>
      </c>
      <c r="Q1073" s="6">
        <f t="shared" si="217"/>
        <v>0.8002839179343112</v>
      </c>
      <c r="R1073" s="6">
        <f t="shared" si="218"/>
        <v>0.40753615256030579</v>
      </c>
      <c r="S1073" s="6">
        <f t="shared" si="219"/>
        <v>1.2078200704946169</v>
      </c>
    </row>
    <row r="1074" spans="1:19" x14ac:dyDescent="0.25">
      <c r="A1074" s="64">
        <v>41294</v>
      </c>
      <c r="B1074" s="14" t="s">
        <v>593</v>
      </c>
      <c r="C1074" s="4">
        <v>3</v>
      </c>
      <c r="D1074" s="180">
        <v>6</v>
      </c>
      <c r="F1074" s="180"/>
      <c r="G1074" s="4">
        <f t="shared" si="222"/>
        <v>64.961200000000005</v>
      </c>
      <c r="H1074" s="6"/>
      <c r="I1074" s="21"/>
      <c r="J1074" s="34">
        <f t="shared" si="214"/>
        <v>2.8274333882308137E-3</v>
      </c>
      <c r="K1074" s="34">
        <f t="shared" si="223"/>
        <v>0.18367346581953956</v>
      </c>
      <c r="L1074" s="69">
        <f t="shared" si="220"/>
        <v>10.923549380812876</v>
      </c>
      <c r="M1074" s="69">
        <f t="shared" si="224"/>
        <v>0.70960687603686146</v>
      </c>
      <c r="N1074" s="69">
        <f t="shared" si="215"/>
        <v>10.414704032978928</v>
      </c>
      <c r="O1074" s="69">
        <f t="shared" si="221"/>
        <v>0.6765516716271508</v>
      </c>
      <c r="P1074" s="69">
        <f t="shared" si="216"/>
        <v>1.3861585476640124</v>
      </c>
      <c r="Q1074" s="6">
        <f t="shared" si="217"/>
        <v>0.3406113004976935</v>
      </c>
      <c r="R1074" s="6">
        <f t="shared" si="218"/>
        <v>0.26385515193458881</v>
      </c>
      <c r="S1074" s="6">
        <f t="shared" si="219"/>
        <v>0.60446645243228225</v>
      </c>
    </row>
    <row r="1075" spans="1:19" x14ac:dyDescent="0.25">
      <c r="A1075" s="64">
        <v>41294</v>
      </c>
      <c r="B1075" s="14" t="s">
        <v>593</v>
      </c>
      <c r="C1075" s="4">
        <v>3</v>
      </c>
      <c r="D1075" s="180">
        <v>3</v>
      </c>
      <c r="F1075" s="180"/>
      <c r="G1075" s="4">
        <f t="shared" si="222"/>
        <v>64.961200000000005</v>
      </c>
      <c r="H1075" s="6"/>
      <c r="I1075" s="21"/>
      <c r="J1075" s="34">
        <f t="shared" si="214"/>
        <v>7.0685834705770342E-4</v>
      </c>
      <c r="K1075" s="34">
        <f t="shared" si="223"/>
        <v>4.5918366454884889E-2</v>
      </c>
      <c r="L1075" s="69">
        <f t="shared" si="220"/>
        <v>2.219707841442716</v>
      </c>
      <c r="M1075" s="69">
        <f t="shared" si="224"/>
        <v>0.14419488502952857</v>
      </c>
      <c r="N1075" s="69">
        <f t="shared" si="215"/>
        <v>4.6285167281146418</v>
      </c>
      <c r="O1075" s="69">
        <f t="shared" si="221"/>
        <v>0.3006740008784009</v>
      </c>
      <c r="P1075" s="69">
        <f t="shared" si="216"/>
        <v>0.4448688859079295</v>
      </c>
      <c r="Q1075" s="6">
        <f t="shared" si="217"/>
        <v>6.9213544814173716E-2</v>
      </c>
      <c r="R1075" s="6">
        <f t="shared" si="218"/>
        <v>0.11726286034257635</v>
      </c>
      <c r="S1075" s="6">
        <f t="shared" si="219"/>
        <v>0.18647640515675007</v>
      </c>
    </row>
    <row r="1076" spans="1:19" x14ac:dyDescent="0.25">
      <c r="A1076" s="64">
        <v>41294</v>
      </c>
      <c r="B1076" s="14" t="s">
        <v>593</v>
      </c>
      <c r="C1076" s="4">
        <v>3</v>
      </c>
      <c r="D1076" s="180">
        <v>11.4</v>
      </c>
      <c r="F1076" s="180"/>
      <c r="G1076" s="4">
        <f t="shared" si="222"/>
        <v>64.961200000000005</v>
      </c>
      <c r="H1076" s="6"/>
      <c r="I1076" s="21"/>
      <c r="J1076" s="34">
        <f t="shared" si="214"/>
        <v>1.0207034531513238E-2</v>
      </c>
      <c r="K1076" s="34">
        <f t="shared" si="223"/>
        <v>0.66306121160853781</v>
      </c>
      <c r="L1076" s="69">
        <f t="shared" si="220"/>
        <v>47.776937151240197</v>
      </c>
      <c r="M1076" s="69">
        <f t="shared" si="224"/>
        <v>3.103647169669145</v>
      </c>
      <c r="N1076" s="69">
        <f t="shared" si="215"/>
        <v>22.069304441395495</v>
      </c>
      <c r="O1076" s="69">
        <f t="shared" si="221"/>
        <v>1.4336484996783811</v>
      </c>
      <c r="P1076" s="69">
        <f t="shared" si="216"/>
        <v>4.5372956693475262</v>
      </c>
      <c r="Q1076" s="6">
        <f t="shared" si="217"/>
        <v>1.4897506414411896</v>
      </c>
      <c r="R1076" s="6">
        <f t="shared" si="218"/>
        <v>0.55912291487456867</v>
      </c>
      <c r="S1076" s="6">
        <f t="shared" si="219"/>
        <v>2.0488735563157583</v>
      </c>
    </row>
    <row r="1077" spans="1:19" x14ac:dyDescent="0.25">
      <c r="A1077" s="64">
        <v>41294</v>
      </c>
      <c r="B1077" s="14" t="s">
        <v>593</v>
      </c>
      <c r="C1077" s="4">
        <v>3</v>
      </c>
      <c r="D1077" s="180">
        <v>3.2</v>
      </c>
      <c r="F1077" s="180"/>
      <c r="G1077" s="4">
        <f t="shared" si="222"/>
        <v>64.961200000000005</v>
      </c>
      <c r="H1077" s="6"/>
      <c r="I1077" s="21"/>
      <c r="J1077" s="34">
        <f t="shared" si="214"/>
        <v>8.0424771931898698E-4</v>
      </c>
      <c r="K1077" s="34">
        <f t="shared" si="223"/>
        <v>5.2244896944224579E-2</v>
      </c>
      <c r="L1077" s="69">
        <f t="shared" si="220"/>
        <v>2.57474279673893</v>
      </c>
      <c r="M1077" s="69">
        <f t="shared" si="224"/>
        <v>0.16725838176751701</v>
      </c>
      <c r="N1077" s="69">
        <f t="shared" si="215"/>
        <v>4.9915502127950244</v>
      </c>
      <c r="O1077" s="69">
        <f t="shared" si="221"/>
        <v>0.32425709168342021</v>
      </c>
      <c r="P1077" s="69">
        <f t="shared" si="216"/>
        <v>0.49151547345093721</v>
      </c>
      <c r="Q1077" s="6">
        <f t="shared" si="217"/>
        <v>8.0284023248408165E-2</v>
      </c>
      <c r="R1077" s="6">
        <f t="shared" si="218"/>
        <v>0.12646026575653388</v>
      </c>
      <c r="S1077" s="6">
        <f t="shared" si="219"/>
        <v>0.20674428900494204</v>
      </c>
    </row>
    <row r="1078" spans="1:19" x14ac:dyDescent="0.25">
      <c r="A1078" s="64">
        <v>41294</v>
      </c>
      <c r="B1078" s="14" t="s">
        <v>593</v>
      </c>
      <c r="C1078" s="4">
        <v>3</v>
      </c>
      <c r="D1078" s="180">
        <v>16</v>
      </c>
      <c r="F1078" s="180"/>
      <c r="G1078" s="4">
        <f t="shared" si="222"/>
        <v>64.961200000000005</v>
      </c>
      <c r="H1078" s="6"/>
      <c r="I1078" s="21"/>
      <c r="J1078" s="34">
        <f t="shared" si="214"/>
        <v>2.0106192982974676E-2</v>
      </c>
      <c r="K1078" s="34">
        <f t="shared" si="223"/>
        <v>1.3061224236056146</v>
      </c>
      <c r="L1078" s="69">
        <f t="shared" si="220"/>
        <v>104.15158698150151</v>
      </c>
      <c r="M1078" s="69">
        <f t="shared" si="224"/>
        <v>6.7658120722227171</v>
      </c>
      <c r="N1078" s="69">
        <f t="shared" si="215"/>
        <v>32.81182218607092</v>
      </c>
      <c r="O1078" s="69">
        <f t="shared" si="221"/>
        <v>2.1314953433937904</v>
      </c>
      <c r="P1078" s="69">
        <f t="shared" si="216"/>
        <v>8.897307415616508</v>
      </c>
      <c r="Q1078" s="6">
        <f t="shared" si="217"/>
        <v>3.2475897946669039</v>
      </c>
      <c r="R1078" s="6">
        <f t="shared" si="218"/>
        <v>0.83128318392357825</v>
      </c>
      <c r="S1078" s="6">
        <f t="shared" si="219"/>
        <v>4.078872978590482</v>
      </c>
    </row>
    <row r="1079" spans="1:19" x14ac:dyDescent="0.25">
      <c r="A1079" s="64">
        <v>41294</v>
      </c>
      <c r="B1079" s="14" t="s">
        <v>593</v>
      </c>
      <c r="C1079" s="4">
        <v>3</v>
      </c>
      <c r="D1079" s="180">
        <v>3.1</v>
      </c>
      <c r="F1079" s="180"/>
      <c r="G1079" s="4">
        <f t="shared" si="222"/>
        <v>64.961200000000005</v>
      </c>
      <c r="H1079" s="6"/>
      <c r="I1079" s="21"/>
      <c r="J1079" s="34">
        <f t="shared" si="214"/>
        <v>7.5476763502494771E-4</v>
      </c>
      <c r="K1079" s="34">
        <f t="shared" si="223"/>
        <v>4.9030611292382634E-2</v>
      </c>
      <c r="L1079" s="69">
        <f t="shared" si="220"/>
        <v>2.3935063597525432</v>
      </c>
      <c r="M1079" s="69">
        <f t="shared" si="224"/>
        <v>0.15548504533715693</v>
      </c>
      <c r="N1079" s="69">
        <f t="shared" si="215"/>
        <v>4.8095356854949474</v>
      </c>
      <c r="O1079" s="69">
        <f t="shared" si="221"/>
        <v>0.31243320957257442</v>
      </c>
      <c r="P1079" s="69">
        <f t="shared" si="216"/>
        <v>0.46791825490973138</v>
      </c>
      <c r="Q1079" s="6">
        <f t="shared" si="217"/>
        <v>7.4632821761835319E-2</v>
      </c>
      <c r="R1079" s="6">
        <f t="shared" si="218"/>
        <v>0.12184895173330403</v>
      </c>
      <c r="S1079" s="6">
        <f t="shared" si="219"/>
        <v>0.19648177349513934</v>
      </c>
    </row>
    <row r="1080" spans="1:19" x14ac:dyDescent="0.25">
      <c r="A1080" s="64">
        <v>41294</v>
      </c>
      <c r="B1080" s="14" t="s">
        <v>593</v>
      </c>
      <c r="C1080" s="4">
        <v>3</v>
      </c>
      <c r="D1080" s="180">
        <v>7</v>
      </c>
      <c r="F1080" s="180"/>
      <c r="G1080" s="4">
        <f t="shared" si="222"/>
        <v>64.961200000000005</v>
      </c>
      <c r="H1080" s="6"/>
      <c r="I1080" s="21"/>
      <c r="J1080" s="34">
        <f t="shared" si="214"/>
        <v>3.8484510006474969E-3</v>
      </c>
      <c r="K1080" s="34">
        <f t="shared" si="223"/>
        <v>0.24999999514326221</v>
      </c>
      <c r="L1080" s="69">
        <f t="shared" si="220"/>
        <v>15.569492106387406</v>
      </c>
      <c r="M1080" s="69">
        <f t="shared" si="224"/>
        <v>1.0114128906214537</v>
      </c>
      <c r="N1080" s="69">
        <f t="shared" si="215"/>
        <v>12.473107819356448</v>
      </c>
      <c r="O1080" s="69">
        <f t="shared" si="221"/>
        <v>0.81026805167477811</v>
      </c>
      <c r="P1080" s="69">
        <f t="shared" si="216"/>
        <v>1.8216809422962319</v>
      </c>
      <c r="Q1080" s="6">
        <f t="shared" si="217"/>
        <v>0.48547818749829774</v>
      </c>
      <c r="R1080" s="6">
        <f t="shared" si="218"/>
        <v>0.31600454015316348</v>
      </c>
      <c r="S1080" s="6">
        <f t="shared" si="219"/>
        <v>0.80148272765146122</v>
      </c>
    </row>
    <row r="1081" spans="1:19" x14ac:dyDescent="0.25">
      <c r="A1081" s="64">
        <v>41294</v>
      </c>
      <c r="B1081" s="14" t="s">
        <v>593</v>
      </c>
      <c r="C1081" s="4">
        <v>3</v>
      </c>
      <c r="D1081" s="180">
        <v>3.5</v>
      </c>
      <c r="F1081" s="180"/>
      <c r="G1081" s="4">
        <f t="shared" si="222"/>
        <v>64.961200000000005</v>
      </c>
      <c r="H1081" s="6"/>
      <c r="I1081" s="21"/>
      <c r="J1081" s="34">
        <f t="shared" si="214"/>
        <v>9.6211275016187424E-4</v>
      </c>
      <c r="K1081" s="34">
        <f t="shared" si="223"/>
        <v>6.2499998785815553E-2</v>
      </c>
      <c r="L1081" s="69">
        <f t="shared" si="220"/>
        <v>3.1637815247608514</v>
      </c>
      <c r="M1081" s="69">
        <f t="shared" si="224"/>
        <v>0.20552304438629462</v>
      </c>
      <c r="N1081" s="69">
        <f t="shared" si="215"/>
        <v>5.5433152983182508</v>
      </c>
      <c r="O1081" s="69">
        <f t="shared" si="221"/>
        <v>0.3601004137571116</v>
      </c>
      <c r="P1081" s="69">
        <f t="shared" si="216"/>
        <v>0.5656234581434062</v>
      </c>
      <c r="Q1081" s="6">
        <f t="shared" si="217"/>
        <v>9.8651061305421409E-2</v>
      </c>
      <c r="R1081" s="6">
        <f t="shared" si="218"/>
        <v>0.14043916136527354</v>
      </c>
      <c r="S1081" s="6">
        <f t="shared" si="219"/>
        <v>0.23909022267069496</v>
      </c>
    </row>
    <row r="1082" spans="1:19" x14ac:dyDescent="0.25">
      <c r="A1082" s="64">
        <v>41294</v>
      </c>
      <c r="B1082" s="14" t="s">
        <v>593</v>
      </c>
      <c r="C1082" s="4">
        <v>3</v>
      </c>
      <c r="D1082" s="180">
        <v>9.8000000000000007</v>
      </c>
      <c r="F1082" s="180"/>
      <c r="G1082" s="4">
        <f t="shared" si="222"/>
        <v>64.961200000000005</v>
      </c>
      <c r="H1082" s="6"/>
      <c r="I1082" s="21"/>
      <c r="J1082" s="34">
        <f t="shared" si="214"/>
        <v>7.5429639612690945E-3</v>
      </c>
      <c r="K1082" s="34">
        <f t="shared" si="223"/>
        <v>0.48999999048079396</v>
      </c>
      <c r="L1082" s="69">
        <f t="shared" si="220"/>
        <v>33.746038656612889</v>
      </c>
      <c r="M1082" s="69">
        <f t="shared" si="224"/>
        <v>2.1921831663799614</v>
      </c>
      <c r="N1082" s="69">
        <f t="shared" si="215"/>
        <v>18.49032216838847</v>
      </c>
      <c r="O1082" s="69">
        <f t="shared" si="221"/>
        <v>1.2011535164451173</v>
      </c>
      <c r="P1082" s="69">
        <f t="shared" si="216"/>
        <v>3.3933366828250788</v>
      </c>
      <c r="Q1082" s="6">
        <f t="shared" si="217"/>
        <v>1.0522479198623813</v>
      </c>
      <c r="R1082" s="6">
        <f t="shared" si="218"/>
        <v>0.46844987141359573</v>
      </c>
      <c r="S1082" s="6">
        <f t="shared" si="219"/>
        <v>1.5206977912759769</v>
      </c>
    </row>
    <row r="1083" spans="1:19" x14ac:dyDescent="0.25">
      <c r="A1083" s="64">
        <v>41294</v>
      </c>
      <c r="B1083" s="14" t="s">
        <v>593</v>
      </c>
      <c r="C1083" s="4">
        <v>3</v>
      </c>
      <c r="D1083" s="180">
        <v>7.1</v>
      </c>
      <c r="F1083" s="180"/>
      <c r="G1083" s="4">
        <f t="shared" si="222"/>
        <v>64.961200000000005</v>
      </c>
      <c r="H1083" s="6"/>
      <c r="I1083" s="21"/>
      <c r="J1083" s="34">
        <f t="shared" si="214"/>
        <v>3.959192141686536E-3</v>
      </c>
      <c r="K1083" s="34">
        <f t="shared" si="223"/>
        <v>0.25719387255452741</v>
      </c>
      <c r="L1083" s="69">
        <f t="shared" si="220"/>
        <v>16.085590015951329</v>
      </c>
      <c r="M1083" s="69">
        <f t="shared" si="224"/>
        <v>1.0449392301442177</v>
      </c>
      <c r="N1083" s="69">
        <f t="shared" si="215"/>
        <v>12.681839066301519</v>
      </c>
      <c r="O1083" s="69">
        <f t="shared" si="221"/>
        <v>0.82382748395382632</v>
      </c>
      <c r="P1083" s="69">
        <f t="shared" si="216"/>
        <v>1.8687667140980442</v>
      </c>
      <c r="Q1083" s="6">
        <f t="shared" si="217"/>
        <v>0.50157083046922446</v>
      </c>
      <c r="R1083" s="6">
        <f t="shared" si="218"/>
        <v>0.32129271874199228</v>
      </c>
      <c r="S1083" s="6">
        <f t="shared" si="219"/>
        <v>0.82286354921121674</v>
      </c>
    </row>
    <row r="1084" spans="1:19" x14ac:dyDescent="0.25">
      <c r="A1084" s="64">
        <v>41294</v>
      </c>
      <c r="B1084" s="14" t="s">
        <v>593</v>
      </c>
      <c r="C1084" s="4">
        <v>3</v>
      </c>
      <c r="D1084" s="180">
        <v>7</v>
      </c>
      <c r="F1084" s="180"/>
      <c r="G1084" s="4">
        <f t="shared" si="222"/>
        <v>64.961200000000005</v>
      </c>
      <c r="H1084" s="6"/>
      <c r="I1084" s="21"/>
      <c r="J1084" s="34">
        <f t="shared" si="214"/>
        <v>3.8484510006474969E-3</v>
      </c>
      <c r="K1084" s="34">
        <f t="shared" si="223"/>
        <v>0.24999999514326221</v>
      </c>
      <c r="L1084" s="69">
        <f t="shared" si="220"/>
        <v>15.569492106387406</v>
      </c>
      <c r="M1084" s="69">
        <f t="shared" si="224"/>
        <v>1.0114128906214537</v>
      </c>
      <c r="N1084" s="69">
        <f t="shared" si="215"/>
        <v>12.473107819356448</v>
      </c>
      <c r="O1084" s="69">
        <f t="shared" si="221"/>
        <v>0.81026805167477811</v>
      </c>
      <c r="P1084" s="69">
        <f t="shared" si="216"/>
        <v>1.8216809422962319</v>
      </c>
      <c r="Q1084" s="6">
        <f t="shared" si="217"/>
        <v>0.48547818749829774</v>
      </c>
      <c r="R1084" s="6">
        <f t="shared" si="218"/>
        <v>0.31600454015316348</v>
      </c>
      <c r="S1084" s="6">
        <f t="shared" si="219"/>
        <v>0.80148272765146122</v>
      </c>
    </row>
    <row r="1085" spans="1:19" x14ac:dyDescent="0.25">
      <c r="A1085" s="64">
        <v>41294</v>
      </c>
      <c r="B1085" s="14" t="s">
        <v>593</v>
      </c>
      <c r="C1085" s="4">
        <v>3</v>
      </c>
      <c r="D1085" s="180">
        <v>6.7</v>
      </c>
      <c r="F1085" s="180"/>
      <c r="G1085" s="4">
        <f t="shared" si="222"/>
        <v>64.961200000000005</v>
      </c>
      <c r="H1085" s="6"/>
      <c r="I1085" s="21"/>
      <c r="J1085" s="34">
        <f t="shared" si="214"/>
        <v>3.5256523554911458E-3</v>
      </c>
      <c r="K1085" s="34">
        <f t="shared" si="223"/>
        <v>0.22903060779553144</v>
      </c>
      <c r="L1085" s="69">
        <f t="shared" si="220"/>
        <v>14.077969600318117</v>
      </c>
      <c r="M1085" s="69">
        <f t="shared" si="224"/>
        <v>0.91452179880018525</v>
      </c>
      <c r="N1085" s="69">
        <f t="shared" si="215"/>
        <v>11.849976492405487</v>
      </c>
      <c r="O1085" s="69">
        <f t="shared" si="221"/>
        <v>0.76978869291845142</v>
      </c>
      <c r="P1085" s="69">
        <f t="shared" si="216"/>
        <v>1.6843104917186367</v>
      </c>
      <c r="Q1085" s="6">
        <f t="shared" si="217"/>
        <v>0.43897046342408891</v>
      </c>
      <c r="R1085" s="6">
        <f t="shared" si="218"/>
        <v>0.30021759023819605</v>
      </c>
      <c r="S1085" s="6">
        <f t="shared" si="219"/>
        <v>0.73918805366228502</v>
      </c>
    </row>
    <row r="1086" spans="1:19" x14ac:dyDescent="0.25">
      <c r="A1086" s="64">
        <v>41294</v>
      </c>
      <c r="B1086" s="14" t="s">
        <v>593</v>
      </c>
      <c r="C1086" s="4">
        <v>3</v>
      </c>
      <c r="D1086" s="180">
        <v>7.3</v>
      </c>
      <c r="F1086" s="180"/>
      <c r="G1086" s="4">
        <f t="shared" si="222"/>
        <v>64.961200000000005</v>
      </c>
      <c r="H1086" s="6"/>
      <c r="I1086" s="21"/>
      <c r="J1086" s="34">
        <f t="shared" si="214"/>
        <v>4.1853868127450016E-3</v>
      </c>
      <c r="K1086" s="34">
        <f t="shared" si="223"/>
        <v>0.27188774982009062</v>
      </c>
      <c r="L1086" s="69">
        <f t="shared" si="220"/>
        <v>17.146414059849693</v>
      </c>
      <c r="M1086" s="69">
        <f t="shared" si="224"/>
        <v>1.1138516330247081</v>
      </c>
      <c r="N1086" s="69">
        <f t="shared" si="215"/>
        <v>13.10079696359297</v>
      </c>
      <c r="O1086" s="69">
        <f t="shared" si="221"/>
        <v>0.85104349171135574</v>
      </c>
      <c r="P1086" s="69">
        <f t="shared" si="216"/>
        <v>1.964895124736064</v>
      </c>
      <c r="Q1086" s="6">
        <f t="shared" si="217"/>
        <v>0.53464878385185988</v>
      </c>
      <c r="R1086" s="6">
        <f t="shared" si="218"/>
        <v>0.33190696176742873</v>
      </c>
      <c r="S1086" s="6">
        <f t="shared" si="219"/>
        <v>0.86655574561928861</v>
      </c>
    </row>
    <row r="1087" spans="1:19" x14ac:dyDescent="0.25">
      <c r="A1087" s="64">
        <v>41294</v>
      </c>
      <c r="B1087" s="14" t="s">
        <v>593</v>
      </c>
      <c r="C1087" s="4">
        <v>3</v>
      </c>
      <c r="D1087" s="180">
        <v>6</v>
      </c>
      <c r="F1087" s="180"/>
      <c r="G1087" s="4">
        <f t="shared" si="222"/>
        <v>64.961200000000005</v>
      </c>
      <c r="H1087" s="6"/>
      <c r="I1087" s="21"/>
      <c r="J1087" s="34">
        <f t="shared" si="214"/>
        <v>2.8274333882308137E-3</v>
      </c>
      <c r="K1087" s="34">
        <f t="shared" si="223"/>
        <v>0.18367346581953956</v>
      </c>
      <c r="L1087" s="69">
        <f t="shared" si="220"/>
        <v>10.923549380812876</v>
      </c>
      <c r="M1087" s="69">
        <f t="shared" si="224"/>
        <v>0.70960687603686146</v>
      </c>
      <c r="N1087" s="69">
        <f t="shared" si="215"/>
        <v>10.414704032978928</v>
      </c>
      <c r="O1087" s="69">
        <f t="shared" si="221"/>
        <v>0.6765516716271508</v>
      </c>
      <c r="P1087" s="69">
        <f t="shared" si="216"/>
        <v>1.3861585476640124</v>
      </c>
      <c r="Q1087" s="6">
        <f t="shared" si="217"/>
        <v>0.3406113004976935</v>
      </c>
      <c r="R1087" s="6">
        <f t="shared" si="218"/>
        <v>0.26385515193458881</v>
      </c>
      <c r="S1087" s="6">
        <f t="shared" si="219"/>
        <v>0.60446645243228225</v>
      </c>
    </row>
    <row r="1088" spans="1:19" x14ac:dyDescent="0.25">
      <c r="A1088" s="64">
        <v>41294</v>
      </c>
      <c r="B1088" s="14" t="s">
        <v>593</v>
      </c>
      <c r="C1088" s="4">
        <v>3</v>
      </c>
      <c r="D1088" s="180">
        <v>5.0999999999999996</v>
      </c>
      <c r="F1088" s="180"/>
      <c r="G1088" s="4">
        <f t="shared" si="222"/>
        <v>64.961200000000005</v>
      </c>
      <c r="H1088" s="6"/>
      <c r="I1088" s="21"/>
      <c r="J1088" s="34">
        <f t="shared" si="214"/>
        <v>2.0428206229967626E-3</v>
      </c>
      <c r="K1088" s="34">
        <f t="shared" si="223"/>
        <v>0.13270407905461731</v>
      </c>
      <c r="L1088" s="69">
        <f t="shared" si="220"/>
        <v>7.5179232289815232</v>
      </c>
      <c r="M1088" s="69">
        <f t="shared" si="224"/>
        <v>0.48837331446251453</v>
      </c>
      <c r="N1088" s="69">
        <f t="shared" si="215"/>
        <v>8.6112674075792555</v>
      </c>
      <c r="O1088" s="69">
        <f t="shared" si="221"/>
        <v>0.5593982643172376</v>
      </c>
      <c r="P1088" s="69">
        <f t="shared" si="216"/>
        <v>1.0477715787797521</v>
      </c>
      <c r="Q1088" s="6">
        <f t="shared" si="217"/>
        <v>0.23441919094200697</v>
      </c>
      <c r="R1088" s="6">
        <f t="shared" si="218"/>
        <v>0.21816532308372266</v>
      </c>
      <c r="S1088" s="6">
        <f t="shared" si="219"/>
        <v>0.45258451402572963</v>
      </c>
    </row>
    <row r="1089" spans="1:19" x14ac:dyDescent="0.25">
      <c r="A1089" s="64">
        <v>41294</v>
      </c>
      <c r="B1089" s="14" t="s">
        <v>593</v>
      </c>
      <c r="C1089" s="4">
        <v>3</v>
      </c>
      <c r="D1089" s="180">
        <v>5</v>
      </c>
      <c r="F1089" s="180"/>
      <c r="G1089" s="4">
        <f t="shared" si="222"/>
        <v>64.961200000000005</v>
      </c>
      <c r="H1089" s="6"/>
      <c r="I1089" s="21"/>
      <c r="J1089" s="34">
        <f t="shared" si="214"/>
        <v>1.9634954084936209E-3</v>
      </c>
      <c r="K1089" s="34">
        <f t="shared" si="223"/>
        <v>0.12755101793023582</v>
      </c>
      <c r="L1089" s="69">
        <f t="shared" si="220"/>
        <v>7.1833345216463531</v>
      </c>
      <c r="M1089" s="69">
        <f t="shared" si="224"/>
        <v>0.46663803052757313</v>
      </c>
      <c r="N1089" s="69">
        <f t="shared" si="215"/>
        <v>8.4140458590425169</v>
      </c>
      <c r="O1089" s="69">
        <f t="shared" si="221"/>
        <v>0.54658651585843276</v>
      </c>
      <c r="P1089" s="69">
        <f t="shared" si="216"/>
        <v>1.0132245463860059</v>
      </c>
      <c r="Q1089" s="6">
        <f t="shared" si="217"/>
        <v>0.2239862546532351</v>
      </c>
      <c r="R1089" s="6">
        <f t="shared" si="218"/>
        <v>0.21316874118478879</v>
      </c>
      <c r="S1089" s="6">
        <f t="shared" si="219"/>
        <v>0.43715499583802386</v>
      </c>
    </row>
    <row r="1090" spans="1:19" x14ac:dyDescent="0.25">
      <c r="A1090" s="64">
        <v>41294</v>
      </c>
      <c r="B1090" s="14" t="s">
        <v>593</v>
      </c>
      <c r="C1090" s="4">
        <v>3</v>
      </c>
      <c r="D1090" s="180">
        <v>7</v>
      </c>
      <c r="F1090" s="180"/>
      <c r="G1090" s="4">
        <f t="shared" si="222"/>
        <v>64.961200000000005</v>
      </c>
      <c r="H1090" s="6"/>
      <c r="I1090" s="21"/>
      <c r="J1090" s="34">
        <f t="shared" ref="J1090:J1153" si="225">((+D1090/200)^2)*PI()</f>
        <v>3.8484510006474969E-3</v>
      </c>
      <c r="K1090" s="34">
        <f t="shared" si="223"/>
        <v>0.24999999514326221</v>
      </c>
      <c r="L1090" s="69">
        <f t="shared" si="220"/>
        <v>15.569492106387406</v>
      </c>
      <c r="M1090" s="69">
        <f t="shared" si="224"/>
        <v>1.0114128906214537</v>
      </c>
      <c r="N1090" s="69">
        <f t="shared" ref="N1090:N1153" si="226">1.28*(D1090^1.17)</f>
        <v>12.473107819356448</v>
      </c>
      <c r="O1090" s="69">
        <f t="shared" si="221"/>
        <v>0.81026805167477811</v>
      </c>
      <c r="P1090" s="69">
        <f t="shared" si="216"/>
        <v>1.8216809422962319</v>
      </c>
      <c r="Q1090" s="6">
        <f t="shared" si="217"/>
        <v>0.48547818749829774</v>
      </c>
      <c r="R1090" s="6">
        <f t="shared" si="218"/>
        <v>0.31600454015316348</v>
      </c>
      <c r="S1090" s="6">
        <f t="shared" si="219"/>
        <v>0.80148272765146122</v>
      </c>
    </row>
    <row r="1091" spans="1:19" x14ac:dyDescent="0.25">
      <c r="A1091" s="64">
        <v>41294</v>
      </c>
      <c r="B1091" s="14" t="s">
        <v>593</v>
      </c>
      <c r="C1091" s="4">
        <v>3</v>
      </c>
      <c r="D1091" s="180">
        <v>4.8</v>
      </c>
      <c r="F1091" s="180"/>
      <c r="G1091" s="4">
        <f t="shared" si="222"/>
        <v>64.961200000000005</v>
      </c>
      <c r="H1091" s="6"/>
      <c r="I1091" s="21"/>
      <c r="J1091" s="34">
        <f t="shared" si="225"/>
        <v>1.8095573684677208E-3</v>
      </c>
      <c r="K1091" s="34">
        <f t="shared" si="223"/>
        <v>0.11755101812450532</v>
      </c>
      <c r="L1091" s="69">
        <f t="shared" si="220"/>
        <v>6.5398480281028419</v>
      </c>
      <c r="M1091" s="69">
        <f t="shared" si="224"/>
        <v>0.42483637572319438</v>
      </c>
      <c r="N1091" s="69">
        <f t="shared" si="226"/>
        <v>8.0216224497877064</v>
      </c>
      <c r="O1091" s="69">
        <f t="shared" si="221"/>
        <v>0.52109422028514918</v>
      </c>
      <c r="P1091" s="69">
        <f t="shared" ref="P1091:P1154" si="227">+M1091+O1091</f>
        <v>0.9459305960083435</v>
      </c>
      <c r="Q1091" s="6">
        <f t="shared" ref="Q1091:Q1154" si="228">M1091*0.48</f>
        <v>0.20392146034713329</v>
      </c>
      <c r="R1091" s="6">
        <f t="shared" ref="R1091:R1154" si="229">O1091*0.39</f>
        <v>0.20322674591120818</v>
      </c>
      <c r="S1091" s="6">
        <f t="shared" ref="S1091:S1154" si="230">Q1091+R1091</f>
        <v>0.40714820625834147</v>
      </c>
    </row>
    <row r="1092" spans="1:19" x14ac:dyDescent="0.25">
      <c r="A1092" s="64">
        <v>41294</v>
      </c>
      <c r="B1092" s="14" t="s">
        <v>593</v>
      </c>
      <c r="C1092" s="4">
        <v>3</v>
      </c>
      <c r="D1092" s="180">
        <v>4.7</v>
      </c>
      <c r="F1092" s="180"/>
      <c r="G1092" s="4">
        <f t="shared" si="222"/>
        <v>64.961200000000005</v>
      </c>
      <c r="H1092" s="6"/>
      <c r="I1092" s="21"/>
      <c r="J1092" s="34">
        <f t="shared" si="225"/>
        <v>1.7349445429449633E-3</v>
      </c>
      <c r="K1092" s="34">
        <f t="shared" si="223"/>
        <v>0.11270407944315636</v>
      </c>
      <c r="L1092" s="69">
        <f t="shared" si="220"/>
        <v>6.2308461373122945</v>
      </c>
      <c r="M1092" s="69">
        <f t="shared" si="224"/>
        <v>0.40476324209517145</v>
      </c>
      <c r="N1092" s="69">
        <f t="shared" si="226"/>
        <v>7.8264436633583525</v>
      </c>
      <c r="O1092" s="69">
        <f t="shared" si="221"/>
        <v>0.50841517210415466</v>
      </c>
      <c r="P1092" s="69">
        <f t="shared" si="227"/>
        <v>0.91317841419932611</v>
      </c>
      <c r="Q1092" s="6">
        <f t="shared" si="228"/>
        <v>0.1942863562056823</v>
      </c>
      <c r="R1092" s="6">
        <f t="shared" si="229"/>
        <v>0.19828191712062032</v>
      </c>
      <c r="S1092" s="6">
        <f t="shared" si="230"/>
        <v>0.39256827332630262</v>
      </c>
    </row>
    <row r="1093" spans="1:19" x14ac:dyDescent="0.25">
      <c r="A1093" s="64">
        <v>41294</v>
      </c>
      <c r="B1093" s="14" t="s">
        <v>593</v>
      </c>
      <c r="C1093" s="4">
        <v>3</v>
      </c>
      <c r="D1093" s="180">
        <v>7.2</v>
      </c>
      <c r="F1093" s="180"/>
      <c r="G1093" s="4">
        <f t="shared" si="222"/>
        <v>64.961200000000005</v>
      </c>
      <c r="H1093" s="6"/>
      <c r="I1093" s="21"/>
      <c r="J1093" s="34">
        <f t="shared" si="225"/>
        <v>4.0715040790523724E-3</v>
      </c>
      <c r="K1093" s="34">
        <f t="shared" si="223"/>
        <v>0.26448979078013701</v>
      </c>
      <c r="L1093" s="69">
        <f t="shared" si="220"/>
        <v>16.611217355322236</v>
      </c>
      <c r="M1093" s="69">
        <f t="shared" si="224"/>
        <v>1.0790846128625591</v>
      </c>
      <c r="N1093" s="69">
        <f t="shared" si="226"/>
        <v>12.891070706250053</v>
      </c>
      <c r="O1093" s="69">
        <f t="shared" si="221"/>
        <v>0.83741942236285105</v>
      </c>
      <c r="P1093" s="69">
        <f t="shared" si="227"/>
        <v>1.9165040352254101</v>
      </c>
      <c r="Q1093" s="6">
        <f t="shared" si="228"/>
        <v>0.51796061417402839</v>
      </c>
      <c r="R1093" s="6">
        <f t="shared" si="229"/>
        <v>0.3265935747215119</v>
      </c>
      <c r="S1093" s="6">
        <f t="shared" si="230"/>
        <v>0.84455418889554035</v>
      </c>
    </row>
    <row r="1094" spans="1:19" x14ac:dyDescent="0.25">
      <c r="A1094" s="64">
        <v>41294</v>
      </c>
      <c r="B1094" s="14" t="s">
        <v>593</v>
      </c>
      <c r="C1094" s="4">
        <v>3</v>
      </c>
      <c r="D1094" s="180">
        <v>12.6</v>
      </c>
      <c r="F1094" s="180"/>
      <c r="G1094" s="4">
        <f t="shared" si="222"/>
        <v>64.961200000000005</v>
      </c>
      <c r="H1094" s="6"/>
      <c r="I1094" s="21"/>
      <c r="J1094" s="34">
        <f t="shared" si="225"/>
        <v>1.2468981242097889E-2</v>
      </c>
      <c r="K1094" s="34">
        <f t="shared" si="223"/>
        <v>0.80999998426416941</v>
      </c>
      <c r="L1094" s="69">
        <f t="shared" si="220"/>
        <v>60.137578231998951</v>
      </c>
      <c r="M1094" s="69">
        <f t="shared" si="224"/>
        <v>3.9066092470445306</v>
      </c>
      <c r="N1094" s="69">
        <f t="shared" si="226"/>
        <v>24.810956507402047</v>
      </c>
      <c r="O1094" s="69">
        <f t="shared" si="221"/>
        <v>1.6117495078686459</v>
      </c>
      <c r="P1094" s="69">
        <f t="shared" si="227"/>
        <v>5.5183587549131765</v>
      </c>
      <c r="Q1094" s="6">
        <f t="shared" si="228"/>
        <v>1.8751724385813746</v>
      </c>
      <c r="R1094" s="6">
        <f t="shared" si="229"/>
        <v>0.62858230806877191</v>
      </c>
      <c r="S1094" s="6">
        <f t="shared" si="230"/>
        <v>2.5037547466501464</v>
      </c>
    </row>
    <row r="1095" spans="1:19" x14ac:dyDescent="0.25">
      <c r="A1095" s="64">
        <v>41294</v>
      </c>
      <c r="B1095" s="14" t="s">
        <v>593</v>
      </c>
      <c r="C1095" s="4">
        <v>3</v>
      </c>
      <c r="D1095" s="180">
        <v>10</v>
      </c>
      <c r="F1095" s="180"/>
      <c r="G1095" s="4">
        <f t="shared" si="222"/>
        <v>64.961200000000005</v>
      </c>
      <c r="H1095" s="6"/>
      <c r="I1095" s="21"/>
      <c r="J1095" s="34">
        <f t="shared" si="225"/>
        <v>7.8539816339744835E-3</v>
      </c>
      <c r="K1095" s="34">
        <f t="shared" si="223"/>
        <v>0.51020407172094329</v>
      </c>
      <c r="L1095" s="69">
        <f t="shared" ref="L1095:L1158" si="231">0.17758*(D1095^2.299)</f>
        <v>35.35037715373447</v>
      </c>
      <c r="M1095" s="69">
        <f t="shared" si="224"/>
        <v>2.296402920359176</v>
      </c>
      <c r="N1095" s="69">
        <f t="shared" si="226"/>
        <v>18.932587368553055</v>
      </c>
      <c r="O1095" s="69">
        <f t="shared" si="221"/>
        <v>1.2298835945660487</v>
      </c>
      <c r="P1095" s="69">
        <f t="shared" si="227"/>
        <v>3.5262865149252249</v>
      </c>
      <c r="Q1095" s="6">
        <f t="shared" si="228"/>
        <v>1.1022734017724045</v>
      </c>
      <c r="R1095" s="6">
        <f t="shared" si="229"/>
        <v>0.47965460188075898</v>
      </c>
      <c r="S1095" s="6">
        <f t="shared" si="230"/>
        <v>1.5819280036531636</v>
      </c>
    </row>
    <row r="1096" spans="1:19" x14ac:dyDescent="0.25">
      <c r="A1096" s="64">
        <v>41294</v>
      </c>
      <c r="B1096" s="14" t="s">
        <v>593</v>
      </c>
      <c r="C1096" s="4">
        <v>3</v>
      </c>
      <c r="D1096" s="180">
        <v>7.8</v>
      </c>
      <c r="F1096" s="180"/>
      <c r="G1096" s="4">
        <f t="shared" si="222"/>
        <v>64.961200000000005</v>
      </c>
      <c r="H1096" s="6"/>
      <c r="I1096" s="21"/>
      <c r="J1096" s="34">
        <f t="shared" si="225"/>
        <v>4.7783624261100756E-3</v>
      </c>
      <c r="K1096" s="34">
        <f t="shared" si="223"/>
        <v>0.31040815723502185</v>
      </c>
      <c r="L1096" s="69">
        <f t="shared" si="231"/>
        <v>19.967309203036706</v>
      </c>
      <c r="M1096" s="69">
        <f t="shared" si="224"/>
        <v>1.2971003666003083</v>
      </c>
      <c r="N1096" s="69">
        <f t="shared" si="226"/>
        <v>14.156655209656122</v>
      </c>
      <c r="O1096" s="69">
        <f t="shared" si="221"/>
        <v>0.91963331040551344</v>
      </c>
      <c r="P1096" s="69">
        <f t="shared" si="227"/>
        <v>2.2167336770058217</v>
      </c>
      <c r="Q1096" s="6">
        <f t="shared" si="228"/>
        <v>0.62260817596814799</v>
      </c>
      <c r="R1096" s="6">
        <f t="shared" si="229"/>
        <v>0.35865699105815024</v>
      </c>
      <c r="S1096" s="6">
        <f t="shared" si="230"/>
        <v>0.98126516702629818</v>
      </c>
    </row>
    <row r="1097" spans="1:19" x14ac:dyDescent="0.25">
      <c r="A1097" s="64">
        <v>41294</v>
      </c>
      <c r="B1097" s="14" t="s">
        <v>593</v>
      </c>
      <c r="C1097" s="4">
        <v>3</v>
      </c>
      <c r="D1097" s="180">
        <v>8.6999999999999993</v>
      </c>
      <c r="F1097" s="180"/>
      <c r="G1097" s="4">
        <f t="shared" si="222"/>
        <v>64.961200000000005</v>
      </c>
      <c r="H1097" s="6"/>
      <c r="I1097" s="21"/>
      <c r="J1097" s="34">
        <f t="shared" si="225"/>
        <v>5.9446786987552855E-3</v>
      </c>
      <c r="K1097" s="34">
        <f t="shared" si="223"/>
        <v>0.38617346188558188</v>
      </c>
      <c r="L1097" s="69">
        <f t="shared" si="231"/>
        <v>25.665445871738026</v>
      </c>
      <c r="M1097" s="69">
        <f t="shared" si="224"/>
        <v>1.6672581623631484</v>
      </c>
      <c r="N1097" s="69">
        <f t="shared" si="226"/>
        <v>16.08597891886809</v>
      </c>
      <c r="O1097" s="69">
        <f t="shared" si="221"/>
        <v>1.0449644937443738</v>
      </c>
      <c r="P1097" s="69">
        <f t="shared" si="227"/>
        <v>2.7122226561075222</v>
      </c>
      <c r="Q1097" s="6">
        <f t="shared" si="228"/>
        <v>0.8002839179343112</v>
      </c>
      <c r="R1097" s="6">
        <f t="shared" si="229"/>
        <v>0.40753615256030579</v>
      </c>
      <c r="S1097" s="6">
        <f t="shared" si="230"/>
        <v>1.2078200704946169</v>
      </c>
    </row>
    <row r="1098" spans="1:19" x14ac:dyDescent="0.25">
      <c r="A1098" s="64">
        <v>41294</v>
      </c>
      <c r="B1098" s="14" t="s">
        <v>593</v>
      </c>
      <c r="C1098" s="4">
        <v>3</v>
      </c>
      <c r="D1098" s="180">
        <v>11</v>
      </c>
      <c r="F1098" s="180"/>
      <c r="G1098" s="4">
        <f t="shared" si="222"/>
        <v>64.961200000000005</v>
      </c>
      <c r="H1098" s="6"/>
      <c r="I1098" s="21"/>
      <c r="J1098" s="34">
        <f t="shared" si="225"/>
        <v>9.5033177771091243E-3</v>
      </c>
      <c r="K1098" s="34">
        <f t="shared" si="223"/>
        <v>0.61734692678234127</v>
      </c>
      <c r="L1098" s="69">
        <f t="shared" si="231"/>
        <v>44.010452599516775</v>
      </c>
      <c r="M1098" s="69">
        <f t="shared" si="224"/>
        <v>2.8589718134077295</v>
      </c>
      <c r="N1098" s="69">
        <f t="shared" si="226"/>
        <v>21.166030191925412</v>
      </c>
      <c r="O1098" s="69">
        <f t="shared" ref="O1098:O1161" si="232">IF(D1098&lt;3,795.7747*N1098*0.001,64.9612*N1098*0.001)</f>
        <v>1.3749707205037054</v>
      </c>
      <c r="P1098" s="69">
        <f t="shared" si="227"/>
        <v>4.2339425339114349</v>
      </c>
      <c r="Q1098" s="6">
        <f t="shared" si="228"/>
        <v>1.3723064704357102</v>
      </c>
      <c r="R1098" s="6">
        <f t="shared" si="229"/>
        <v>0.53623858099644517</v>
      </c>
      <c r="S1098" s="6">
        <f t="shared" si="230"/>
        <v>1.9085450514321554</v>
      </c>
    </row>
    <row r="1099" spans="1:19" x14ac:dyDescent="0.25">
      <c r="A1099" s="64">
        <v>41294</v>
      </c>
      <c r="B1099" s="14" t="s">
        <v>593</v>
      </c>
      <c r="C1099" s="4">
        <v>3</v>
      </c>
      <c r="D1099" s="180">
        <v>5.6</v>
      </c>
      <c r="F1099" s="180"/>
      <c r="G1099" s="4">
        <f t="shared" si="222"/>
        <v>64.961200000000005</v>
      </c>
      <c r="H1099" s="6"/>
      <c r="I1099" s="21"/>
      <c r="J1099" s="34">
        <f t="shared" si="225"/>
        <v>2.4630086404143973E-3</v>
      </c>
      <c r="K1099" s="34">
        <f t="shared" si="223"/>
        <v>0.15999999689168776</v>
      </c>
      <c r="L1099" s="69">
        <f t="shared" si="231"/>
        <v>9.3213394933125091</v>
      </c>
      <c r="M1099" s="69">
        <f t="shared" si="224"/>
        <v>0.60552539909297265</v>
      </c>
      <c r="N1099" s="69">
        <f t="shared" si="226"/>
        <v>9.6070480145707613</v>
      </c>
      <c r="O1099" s="69">
        <f t="shared" si="232"/>
        <v>0.62408536748413423</v>
      </c>
      <c r="P1099" s="69">
        <f t="shared" si="227"/>
        <v>1.2296107665771068</v>
      </c>
      <c r="Q1099" s="6">
        <f t="shared" si="228"/>
        <v>0.29065219156462685</v>
      </c>
      <c r="R1099" s="6">
        <f t="shared" si="229"/>
        <v>0.24339329331881235</v>
      </c>
      <c r="S1099" s="6">
        <f t="shared" si="230"/>
        <v>0.53404548488343917</v>
      </c>
    </row>
    <row r="1100" spans="1:19" x14ac:dyDescent="0.25">
      <c r="A1100" s="64">
        <v>41294</v>
      </c>
      <c r="B1100" s="14" t="s">
        <v>593</v>
      </c>
      <c r="C1100" s="4">
        <v>3</v>
      </c>
      <c r="D1100" s="180">
        <v>9.9</v>
      </c>
      <c r="F1100" s="180"/>
      <c r="G1100" s="4">
        <f t="shared" si="222"/>
        <v>64.961200000000005</v>
      </c>
      <c r="H1100" s="6"/>
      <c r="I1100" s="21"/>
      <c r="J1100" s="34">
        <f t="shared" si="225"/>
        <v>7.6976873994583908E-3</v>
      </c>
      <c r="K1100" s="34">
        <f t="shared" si="223"/>
        <v>0.50005101069369651</v>
      </c>
      <c r="L1100" s="69">
        <f t="shared" si="231"/>
        <v>34.542945232877933</v>
      </c>
      <c r="M1100" s="69">
        <f t="shared" si="224"/>
        <v>2.2439511738620306</v>
      </c>
      <c r="N1100" s="69">
        <f t="shared" si="226"/>
        <v>18.711264904239826</v>
      </c>
      <c r="O1100" s="69">
        <f t="shared" si="232"/>
        <v>1.2155062216973043</v>
      </c>
      <c r="P1100" s="69">
        <f t="shared" si="227"/>
        <v>3.4594573955593351</v>
      </c>
      <c r="Q1100" s="6">
        <f t="shared" si="228"/>
        <v>1.0770965634537746</v>
      </c>
      <c r="R1100" s="6">
        <f t="shared" si="229"/>
        <v>0.4740474264619487</v>
      </c>
      <c r="S1100" s="6">
        <f t="shared" si="230"/>
        <v>1.5511439899157233</v>
      </c>
    </row>
    <row r="1101" spans="1:19" x14ac:dyDescent="0.25">
      <c r="A1101" s="64">
        <v>41294</v>
      </c>
      <c r="B1101" s="14" t="s">
        <v>593</v>
      </c>
      <c r="C1101" s="4">
        <v>3</v>
      </c>
      <c r="D1101" s="180">
        <v>5.7</v>
      </c>
      <c r="F1101" s="180"/>
      <c r="G1101" s="4">
        <f t="shared" si="222"/>
        <v>64.961200000000005</v>
      </c>
      <c r="H1101" s="6"/>
      <c r="I1101" s="21"/>
      <c r="J1101" s="34">
        <f t="shared" si="225"/>
        <v>2.5517586328783095E-3</v>
      </c>
      <c r="K1101" s="34">
        <f t="shared" si="223"/>
        <v>0.16576530290213445</v>
      </c>
      <c r="L1101" s="69">
        <f t="shared" si="231"/>
        <v>9.7084599828880815</v>
      </c>
      <c r="M1101" s="69">
        <f t="shared" si="224"/>
        <v>0.63067321064038928</v>
      </c>
      <c r="N1101" s="69">
        <f t="shared" si="226"/>
        <v>9.8080698655856366</v>
      </c>
      <c r="O1101" s="69">
        <f t="shared" si="232"/>
        <v>0.63714398815228179</v>
      </c>
      <c r="P1101" s="69">
        <f t="shared" si="227"/>
        <v>1.2678171987926712</v>
      </c>
      <c r="Q1101" s="6">
        <f t="shared" si="228"/>
        <v>0.30272314110738685</v>
      </c>
      <c r="R1101" s="6">
        <f t="shared" si="229"/>
        <v>0.24848615537938989</v>
      </c>
      <c r="S1101" s="6">
        <f t="shared" si="230"/>
        <v>0.55120929648677675</v>
      </c>
    </row>
    <row r="1102" spans="1:19" x14ac:dyDescent="0.25">
      <c r="A1102" s="64">
        <v>41294</v>
      </c>
      <c r="B1102" s="14" t="s">
        <v>593</v>
      </c>
      <c r="C1102" s="4">
        <v>3</v>
      </c>
      <c r="D1102" s="180">
        <v>7.4</v>
      </c>
      <c r="F1102" s="180"/>
      <c r="G1102" s="4">
        <f t="shared" si="222"/>
        <v>64.961200000000005</v>
      </c>
      <c r="H1102" s="6"/>
      <c r="I1102" s="21"/>
      <c r="J1102" s="34">
        <f t="shared" si="225"/>
        <v>4.3008403427644282E-3</v>
      </c>
      <c r="K1102" s="34">
        <f t="shared" si="223"/>
        <v>0.27938774967438862</v>
      </c>
      <c r="L1102" s="69">
        <f t="shared" si="231"/>
        <v>17.691219677917115</v>
      </c>
      <c r="M1102" s="69">
        <f t="shared" si="224"/>
        <v>1.1492428597411095</v>
      </c>
      <c r="N1102" s="69">
        <f t="shared" si="226"/>
        <v>13.311012207689938</v>
      </c>
      <c r="O1102" s="69">
        <f t="shared" si="232"/>
        <v>0.86469932622618761</v>
      </c>
      <c r="P1102" s="69">
        <f t="shared" si="227"/>
        <v>2.0139421859672972</v>
      </c>
      <c r="Q1102" s="6">
        <f t="shared" si="228"/>
        <v>0.55163657267573252</v>
      </c>
      <c r="R1102" s="6">
        <f t="shared" si="229"/>
        <v>0.33723273722821318</v>
      </c>
      <c r="S1102" s="6">
        <f t="shared" si="230"/>
        <v>0.88886930990394575</v>
      </c>
    </row>
    <row r="1103" spans="1:19" x14ac:dyDescent="0.25">
      <c r="A1103" s="64">
        <v>41294</v>
      </c>
      <c r="B1103" s="14" t="s">
        <v>593</v>
      </c>
      <c r="C1103" s="4">
        <v>3</v>
      </c>
      <c r="D1103" s="180">
        <v>4.2</v>
      </c>
      <c r="F1103" s="180"/>
      <c r="G1103" s="4">
        <f t="shared" si="222"/>
        <v>64.961200000000005</v>
      </c>
      <c r="H1103" s="6"/>
      <c r="I1103" s="21"/>
      <c r="J1103" s="34">
        <f t="shared" si="225"/>
        <v>1.385442360233099E-3</v>
      </c>
      <c r="K1103" s="34">
        <f t="shared" si="223"/>
        <v>8.9999998251574398E-2</v>
      </c>
      <c r="L1103" s="69">
        <f t="shared" si="231"/>
        <v>4.811097633235077</v>
      </c>
      <c r="M1103" s="69">
        <f t="shared" si="224"/>
        <v>0.31253467557211051</v>
      </c>
      <c r="N1103" s="69">
        <f t="shared" si="226"/>
        <v>6.861382640483793</v>
      </c>
      <c r="O1103" s="69">
        <f t="shared" si="232"/>
        <v>0.44572364998499581</v>
      </c>
      <c r="P1103" s="69">
        <f t="shared" si="227"/>
        <v>0.75825832555710626</v>
      </c>
      <c r="Q1103" s="6">
        <f t="shared" si="228"/>
        <v>0.15001664427461303</v>
      </c>
      <c r="R1103" s="6">
        <f t="shared" si="229"/>
        <v>0.17383222349414837</v>
      </c>
      <c r="S1103" s="6">
        <f t="shared" si="230"/>
        <v>0.32384886776876143</v>
      </c>
    </row>
    <row r="1104" spans="1:19" x14ac:dyDescent="0.25">
      <c r="A1104" s="64">
        <v>41294</v>
      </c>
      <c r="B1104" s="14" t="s">
        <v>593</v>
      </c>
      <c r="C1104" s="4">
        <v>3</v>
      </c>
      <c r="D1104" s="180">
        <v>5.5</v>
      </c>
      <c r="F1104" s="180"/>
      <c r="G1104" s="4">
        <f t="shared" si="222"/>
        <v>64.961200000000005</v>
      </c>
      <c r="H1104" s="6"/>
      <c r="I1104" s="21"/>
      <c r="J1104" s="34">
        <f t="shared" si="225"/>
        <v>2.3758294442772811E-3</v>
      </c>
      <c r="K1104" s="34">
        <f t="shared" si="223"/>
        <v>0.15433673169558532</v>
      </c>
      <c r="L1104" s="69">
        <f t="shared" si="231"/>
        <v>8.9430956308196485</v>
      </c>
      <c r="M1104" s="69">
        <f t="shared" si="224"/>
        <v>0.58095422389280149</v>
      </c>
      <c r="N1104" s="69">
        <f t="shared" si="226"/>
        <v>9.4066355127217793</v>
      </c>
      <c r="O1104" s="69">
        <f t="shared" si="232"/>
        <v>0.61106633086902207</v>
      </c>
      <c r="P1104" s="69">
        <f t="shared" si="227"/>
        <v>1.1920205547618234</v>
      </c>
      <c r="Q1104" s="6">
        <f t="shared" si="228"/>
        <v>0.27885802746854471</v>
      </c>
      <c r="R1104" s="6">
        <f t="shared" si="229"/>
        <v>0.2383158690389186</v>
      </c>
      <c r="S1104" s="6">
        <f t="shared" si="230"/>
        <v>0.51717389650746326</v>
      </c>
    </row>
    <row r="1105" spans="1:19" x14ac:dyDescent="0.25">
      <c r="A1105" s="64">
        <v>41294</v>
      </c>
      <c r="B1105" s="14" t="s">
        <v>593</v>
      </c>
      <c r="C1105" s="4">
        <v>4</v>
      </c>
      <c r="D1105" s="180">
        <v>7.5</v>
      </c>
      <c r="F1105" s="180"/>
      <c r="G1105" s="4">
        <f t="shared" si="222"/>
        <v>64.961200000000005</v>
      </c>
      <c r="H1105" s="6"/>
      <c r="I1105" s="21"/>
      <c r="J1105" s="34">
        <f t="shared" si="225"/>
        <v>4.4178646691106467E-3</v>
      </c>
      <c r="K1105" s="34">
        <f t="shared" si="223"/>
        <v>0.28698979034303057</v>
      </c>
      <c r="L1105" s="69">
        <f t="shared" si="231"/>
        <v>18.245673379916788</v>
      </c>
      <c r="M1105" s="69">
        <f t="shared" si="224"/>
        <v>1.1852608375674507</v>
      </c>
      <c r="N1105" s="69">
        <f t="shared" si="226"/>
        <v>13.521710947318155</v>
      </c>
      <c r="O1105" s="69">
        <f t="shared" si="232"/>
        <v>0.87838656919092417</v>
      </c>
      <c r="P1105" s="69">
        <f t="shared" si="227"/>
        <v>2.063647406758375</v>
      </c>
      <c r="Q1105" s="6">
        <f t="shared" si="228"/>
        <v>0.56892520203237629</v>
      </c>
      <c r="R1105" s="6">
        <f t="shared" si="229"/>
        <v>0.34257076198446046</v>
      </c>
      <c r="S1105" s="6">
        <f t="shared" si="230"/>
        <v>0.91149596401683675</v>
      </c>
    </row>
    <row r="1106" spans="1:19" x14ac:dyDescent="0.25">
      <c r="A1106" s="64">
        <v>41294</v>
      </c>
      <c r="B1106" s="14" t="s">
        <v>593</v>
      </c>
      <c r="C1106" s="4">
        <v>4</v>
      </c>
      <c r="D1106" s="180">
        <v>4.5999999999999996</v>
      </c>
      <c r="F1106" s="180"/>
      <c r="G1106" s="4">
        <f t="shared" si="222"/>
        <v>64.961200000000005</v>
      </c>
      <c r="H1106" s="6"/>
      <c r="I1106" s="21"/>
      <c r="J1106" s="34">
        <f t="shared" si="225"/>
        <v>1.6619025137490004E-3</v>
      </c>
      <c r="K1106" s="34">
        <f t="shared" si="223"/>
        <v>0.10795918157615157</v>
      </c>
      <c r="L1106" s="69">
        <f t="shared" si="231"/>
        <v>5.9302678128381849</v>
      </c>
      <c r="M1106" s="69">
        <f t="shared" si="224"/>
        <v>0.38523731344334394</v>
      </c>
      <c r="N1106" s="69">
        <f t="shared" si="226"/>
        <v>7.6319696161125572</v>
      </c>
      <c r="O1106" s="69">
        <f t="shared" si="232"/>
        <v>0.49578190462621108</v>
      </c>
      <c r="P1106" s="69">
        <f t="shared" si="227"/>
        <v>0.88101921806955508</v>
      </c>
      <c r="Q1106" s="6">
        <f t="shared" si="228"/>
        <v>0.18491391045280509</v>
      </c>
      <c r="R1106" s="6">
        <f t="shared" si="229"/>
        <v>0.19335494280422233</v>
      </c>
      <c r="S1106" s="6">
        <f t="shared" si="230"/>
        <v>0.37826885325702742</v>
      </c>
    </row>
    <row r="1107" spans="1:19" x14ac:dyDescent="0.25">
      <c r="A1107" s="64">
        <v>41294</v>
      </c>
      <c r="B1107" s="14" t="s">
        <v>593</v>
      </c>
      <c r="C1107" s="4">
        <v>4</v>
      </c>
      <c r="D1107" s="180">
        <v>9.5</v>
      </c>
      <c r="F1107" s="180"/>
      <c r="G1107" s="4">
        <f t="shared" ref="G1107:G1170" si="233">IF(D1107&lt;3,795.7747,64.9612)</f>
        <v>64.961200000000005</v>
      </c>
      <c r="H1107" s="6"/>
      <c r="I1107" s="21"/>
      <c r="J1107" s="34">
        <f t="shared" si="225"/>
        <v>7.0882184246619708E-3</v>
      </c>
      <c r="K1107" s="34">
        <f t="shared" ref="K1107:K1170" si="234">IF(D1107&lt;3,795.7747*J1107,64.9612*J1107)</f>
        <v>0.46045917472815123</v>
      </c>
      <c r="L1107" s="69">
        <f t="shared" si="231"/>
        <v>31.418150823747471</v>
      </c>
      <c r="M1107" s="69">
        <f t="shared" si="224"/>
        <v>2.0409607792916247</v>
      </c>
      <c r="N1107" s="69">
        <f t="shared" si="226"/>
        <v>17.829804770165779</v>
      </c>
      <c r="O1107" s="69">
        <f t="shared" si="232"/>
        <v>1.1582455136356933</v>
      </c>
      <c r="P1107" s="69">
        <f t="shared" si="227"/>
        <v>3.1992062929273182</v>
      </c>
      <c r="Q1107" s="6">
        <f t="shared" si="228"/>
        <v>0.97966117405997977</v>
      </c>
      <c r="R1107" s="6">
        <f t="shared" si="229"/>
        <v>0.45171575031792038</v>
      </c>
      <c r="S1107" s="6">
        <f t="shared" si="230"/>
        <v>1.4313769243779002</v>
      </c>
    </row>
    <row r="1108" spans="1:19" x14ac:dyDescent="0.25">
      <c r="A1108" s="64">
        <v>41294</v>
      </c>
      <c r="B1108" s="14" t="s">
        <v>593</v>
      </c>
      <c r="C1108" s="4">
        <v>4</v>
      </c>
      <c r="D1108" s="180">
        <v>11.6</v>
      </c>
      <c r="F1108" s="180"/>
      <c r="G1108" s="4">
        <f t="shared" si="233"/>
        <v>64.961200000000005</v>
      </c>
      <c r="H1108" s="6"/>
      <c r="I1108" s="21"/>
      <c r="J1108" s="34">
        <f t="shared" si="225"/>
        <v>1.0568317686676062E-2</v>
      </c>
      <c r="K1108" s="34">
        <f t="shared" si="234"/>
        <v>0.68653059890770107</v>
      </c>
      <c r="L1108" s="69">
        <f t="shared" si="231"/>
        <v>49.725936253103896</v>
      </c>
      <c r="M1108" s="69">
        <f t="shared" si="224"/>
        <v>3.2302564901251332</v>
      </c>
      <c r="N1108" s="69">
        <f t="shared" si="226"/>
        <v>22.522978229362007</v>
      </c>
      <c r="O1108" s="69">
        <f t="shared" si="232"/>
        <v>1.4631196933532313</v>
      </c>
      <c r="P1108" s="69">
        <f t="shared" si="227"/>
        <v>4.6933761834783647</v>
      </c>
      <c r="Q1108" s="6">
        <f t="shared" si="228"/>
        <v>1.5505231152600638</v>
      </c>
      <c r="R1108" s="6">
        <f t="shared" si="229"/>
        <v>0.57061668040776026</v>
      </c>
      <c r="S1108" s="6">
        <f t="shared" si="230"/>
        <v>2.121139795667824</v>
      </c>
    </row>
    <row r="1109" spans="1:19" x14ac:dyDescent="0.25">
      <c r="A1109" s="64">
        <v>41294</v>
      </c>
      <c r="B1109" s="14" t="s">
        <v>593</v>
      </c>
      <c r="C1109" s="4">
        <v>4</v>
      </c>
      <c r="D1109" s="180">
        <v>3.5</v>
      </c>
      <c r="F1109" s="180"/>
      <c r="G1109" s="4">
        <f t="shared" si="233"/>
        <v>64.961200000000005</v>
      </c>
      <c r="H1109" s="6"/>
      <c r="I1109" s="21"/>
      <c r="J1109" s="34">
        <f t="shared" si="225"/>
        <v>9.6211275016187424E-4</v>
      </c>
      <c r="K1109" s="34">
        <f t="shared" si="234"/>
        <v>6.2499998785815553E-2</v>
      </c>
      <c r="L1109" s="69">
        <f t="shared" si="231"/>
        <v>3.1637815247608514</v>
      </c>
      <c r="M1109" s="69">
        <f t="shared" si="224"/>
        <v>0.20552304438629462</v>
      </c>
      <c r="N1109" s="69">
        <f t="shared" si="226"/>
        <v>5.5433152983182508</v>
      </c>
      <c r="O1109" s="69">
        <f t="shared" si="232"/>
        <v>0.3601004137571116</v>
      </c>
      <c r="P1109" s="69">
        <f t="shared" si="227"/>
        <v>0.5656234581434062</v>
      </c>
      <c r="Q1109" s="6">
        <f t="shared" si="228"/>
        <v>9.8651061305421409E-2</v>
      </c>
      <c r="R1109" s="6">
        <f t="shared" si="229"/>
        <v>0.14043916136527354</v>
      </c>
      <c r="S1109" s="6">
        <f t="shared" si="230"/>
        <v>0.23909022267069496</v>
      </c>
    </row>
    <row r="1110" spans="1:19" x14ac:dyDescent="0.25">
      <c r="A1110" s="64">
        <v>41294</v>
      </c>
      <c r="B1110" s="14" t="s">
        <v>593</v>
      </c>
      <c r="C1110" s="4">
        <v>4</v>
      </c>
      <c r="D1110" s="180">
        <v>1.8</v>
      </c>
      <c r="F1110" s="180"/>
      <c r="G1110" s="4">
        <f t="shared" si="233"/>
        <v>795.77470000000005</v>
      </c>
      <c r="H1110" s="6"/>
      <c r="I1110" s="21"/>
      <c r="J1110" s="34">
        <f t="shared" si="225"/>
        <v>2.5446900494077327E-4</v>
      </c>
      <c r="K1110" s="34">
        <f t="shared" si="234"/>
        <v>0.20249999606604238</v>
      </c>
      <c r="L1110" s="69">
        <f t="shared" si="231"/>
        <v>0.68590748301013704</v>
      </c>
      <c r="M1110" s="69">
        <f t="shared" si="224"/>
        <v>0.54582782152014697</v>
      </c>
      <c r="N1110" s="69">
        <f t="shared" si="226"/>
        <v>2.5461196030223361</v>
      </c>
      <c r="O1110" s="69">
        <f t="shared" si="232"/>
        <v>2.0261375632592187</v>
      </c>
      <c r="P1110" s="69">
        <f t="shared" si="227"/>
        <v>2.5719653847793658</v>
      </c>
      <c r="Q1110" s="6">
        <f t="shared" si="228"/>
        <v>0.26199735432967053</v>
      </c>
      <c r="R1110" s="6">
        <f t="shared" si="229"/>
        <v>0.79019364967109529</v>
      </c>
      <c r="S1110" s="6">
        <f t="shared" si="230"/>
        <v>1.0521910040007658</v>
      </c>
    </row>
    <row r="1111" spans="1:19" x14ac:dyDescent="0.25">
      <c r="A1111" s="64">
        <v>41294</v>
      </c>
      <c r="B1111" s="14" t="s">
        <v>593</v>
      </c>
      <c r="C1111" s="4">
        <v>4</v>
      </c>
      <c r="D1111" s="180">
        <v>3</v>
      </c>
      <c r="F1111" s="180"/>
      <c r="G1111" s="4">
        <f t="shared" si="233"/>
        <v>64.961200000000005</v>
      </c>
      <c r="H1111" s="6"/>
      <c r="I1111" s="21"/>
      <c r="J1111" s="34">
        <f t="shared" si="225"/>
        <v>7.0685834705770342E-4</v>
      </c>
      <c r="K1111" s="34">
        <f t="shared" si="234"/>
        <v>4.5918366454884889E-2</v>
      </c>
      <c r="L1111" s="69">
        <f t="shared" si="231"/>
        <v>2.219707841442716</v>
      </c>
      <c r="M1111" s="69">
        <f t="shared" si="224"/>
        <v>0.14419488502952857</v>
      </c>
      <c r="N1111" s="69">
        <f t="shared" si="226"/>
        <v>4.6285167281146418</v>
      </c>
      <c r="O1111" s="69">
        <f t="shared" si="232"/>
        <v>0.3006740008784009</v>
      </c>
      <c r="P1111" s="69">
        <f t="shared" si="227"/>
        <v>0.4448688859079295</v>
      </c>
      <c r="Q1111" s="6">
        <f t="shared" si="228"/>
        <v>6.9213544814173716E-2</v>
      </c>
      <c r="R1111" s="6">
        <f t="shared" si="229"/>
        <v>0.11726286034257635</v>
      </c>
      <c r="S1111" s="6">
        <f t="shared" si="230"/>
        <v>0.18647640515675007</v>
      </c>
    </row>
    <row r="1112" spans="1:19" x14ac:dyDescent="0.25">
      <c r="A1112" s="64">
        <v>41294</v>
      </c>
      <c r="B1112" s="14" t="s">
        <v>593</v>
      </c>
      <c r="C1112" s="4">
        <v>4</v>
      </c>
      <c r="D1112" s="180">
        <v>6.7</v>
      </c>
      <c r="F1112" s="180"/>
      <c r="G1112" s="4">
        <f t="shared" si="233"/>
        <v>64.961200000000005</v>
      </c>
      <c r="H1112" s="6"/>
      <c r="I1112" s="21"/>
      <c r="J1112" s="34">
        <f t="shared" si="225"/>
        <v>3.5256523554911458E-3</v>
      </c>
      <c r="K1112" s="34">
        <f t="shared" si="234"/>
        <v>0.22903060779553144</v>
      </c>
      <c r="L1112" s="69">
        <f t="shared" si="231"/>
        <v>14.077969600318117</v>
      </c>
      <c r="M1112" s="69">
        <f t="shared" si="224"/>
        <v>0.91452179880018525</v>
      </c>
      <c r="N1112" s="69">
        <f t="shared" si="226"/>
        <v>11.849976492405487</v>
      </c>
      <c r="O1112" s="69">
        <f t="shared" si="232"/>
        <v>0.76978869291845142</v>
      </c>
      <c r="P1112" s="69">
        <f t="shared" si="227"/>
        <v>1.6843104917186367</v>
      </c>
      <c r="Q1112" s="6">
        <f t="shared" si="228"/>
        <v>0.43897046342408891</v>
      </c>
      <c r="R1112" s="6">
        <f t="shared" si="229"/>
        <v>0.30021759023819605</v>
      </c>
      <c r="S1112" s="6">
        <f t="shared" si="230"/>
        <v>0.73918805366228502</v>
      </c>
    </row>
    <row r="1113" spans="1:19" x14ac:dyDescent="0.25">
      <c r="A1113" s="64">
        <v>41294</v>
      </c>
      <c r="B1113" s="14" t="s">
        <v>593</v>
      </c>
      <c r="C1113" s="4">
        <v>4</v>
      </c>
      <c r="D1113" s="180">
        <v>7</v>
      </c>
      <c r="F1113" s="180"/>
      <c r="G1113" s="4">
        <f t="shared" si="233"/>
        <v>64.961200000000005</v>
      </c>
      <c r="H1113" s="6"/>
      <c r="I1113" s="21"/>
      <c r="J1113" s="34">
        <f t="shared" si="225"/>
        <v>3.8484510006474969E-3</v>
      </c>
      <c r="K1113" s="34">
        <f t="shared" si="234"/>
        <v>0.24999999514326221</v>
      </c>
      <c r="L1113" s="69">
        <f t="shared" si="231"/>
        <v>15.569492106387406</v>
      </c>
      <c r="M1113" s="69">
        <f t="shared" si="224"/>
        <v>1.0114128906214537</v>
      </c>
      <c r="N1113" s="69">
        <f t="shared" si="226"/>
        <v>12.473107819356448</v>
      </c>
      <c r="O1113" s="69">
        <f t="shared" si="232"/>
        <v>0.81026805167477811</v>
      </c>
      <c r="P1113" s="69">
        <f t="shared" si="227"/>
        <v>1.8216809422962319</v>
      </c>
      <c r="Q1113" s="6">
        <f t="shared" si="228"/>
        <v>0.48547818749829774</v>
      </c>
      <c r="R1113" s="6">
        <f t="shared" si="229"/>
        <v>0.31600454015316348</v>
      </c>
      <c r="S1113" s="6">
        <f t="shared" si="230"/>
        <v>0.80148272765146122</v>
      </c>
    </row>
    <row r="1114" spans="1:19" x14ac:dyDescent="0.25">
      <c r="A1114" s="64">
        <v>41294</v>
      </c>
      <c r="B1114" s="14" t="s">
        <v>593</v>
      </c>
      <c r="C1114" s="4">
        <v>4</v>
      </c>
      <c r="D1114" s="180">
        <v>11.8</v>
      </c>
      <c r="F1114" s="180"/>
      <c r="G1114" s="4">
        <f t="shared" si="233"/>
        <v>64.961200000000005</v>
      </c>
      <c r="H1114" s="6"/>
      <c r="I1114" s="21"/>
      <c r="J1114" s="34">
        <f t="shared" si="225"/>
        <v>1.0935884027146072E-2</v>
      </c>
      <c r="K1114" s="34">
        <f t="shared" si="234"/>
        <v>0.71040814946424147</v>
      </c>
      <c r="L1114" s="69">
        <f t="shared" si="231"/>
        <v>51.719079473477194</v>
      </c>
      <c r="M1114" s="69">
        <f t="shared" si="224"/>
        <v>3.3597334654924471</v>
      </c>
      <c r="N1114" s="69">
        <f t="shared" si="226"/>
        <v>22.97798376196203</v>
      </c>
      <c r="O1114" s="69">
        <f t="shared" si="232"/>
        <v>1.4926773987575681</v>
      </c>
      <c r="P1114" s="69">
        <f t="shared" si="227"/>
        <v>4.8524108642500154</v>
      </c>
      <c r="Q1114" s="6">
        <f t="shared" si="228"/>
        <v>1.6126720634363745</v>
      </c>
      <c r="R1114" s="6">
        <f t="shared" si="229"/>
        <v>0.58214418551545155</v>
      </c>
      <c r="S1114" s="6">
        <f t="shared" si="230"/>
        <v>2.1948162489518261</v>
      </c>
    </row>
    <row r="1115" spans="1:19" x14ac:dyDescent="0.25">
      <c r="A1115" s="64">
        <v>41294</v>
      </c>
      <c r="B1115" s="14" t="s">
        <v>593</v>
      </c>
      <c r="C1115" s="4">
        <v>4</v>
      </c>
      <c r="D1115" s="180">
        <v>7.2</v>
      </c>
      <c r="F1115" s="180"/>
      <c r="G1115" s="4">
        <f t="shared" si="233"/>
        <v>64.961200000000005</v>
      </c>
      <c r="H1115" s="6"/>
      <c r="I1115" s="21"/>
      <c r="J1115" s="34">
        <f t="shared" si="225"/>
        <v>4.0715040790523724E-3</v>
      </c>
      <c r="K1115" s="34">
        <f t="shared" si="234"/>
        <v>0.26448979078013701</v>
      </c>
      <c r="L1115" s="69">
        <f t="shared" si="231"/>
        <v>16.611217355322236</v>
      </c>
      <c r="M1115" s="69">
        <f t="shared" si="224"/>
        <v>1.0790846128625591</v>
      </c>
      <c r="N1115" s="69">
        <f t="shared" si="226"/>
        <v>12.891070706250053</v>
      </c>
      <c r="O1115" s="69">
        <f t="shared" si="232"/>
        <v>0.83741942236285105</v>
      </c>
      <c r="P1115" s="69">
        <f t="shared" si="227"/>
        <v>1.9165040352254101</v>
      </c>
      <c r="Q1115" s="6">
        <f t="shared" si="228"/>
        <v>0.51796061417402839</v>
      </c>
      <c r="R1115" s="6">
        <f t="shared" si="229"/>
        <v>0.3265935747215119</v>
      </c>
      <c r="S1115" s="6">
        <f t="shared" si="230"/>
        <v>0.84455418889554035</v>
      </c>
    </row>
    <row r="1116" spans="1:19" x14ac:dyDescent="0.25">
      <c r="A1116" s="64">
        <v>41294</v>
      </c>
      <c r="B1116" s="14" t="s">
        <v>593</v>
      </c>
      <c r="C1116" s="4">
        <v>4</v>
      </c>
      <c r="D1116" s="180">
        <v>4.0999999999999996</v>
      </c>
      <c r="F1116" s="180"/>
      <c r="G1116" s="4">
        <f t="shared" si="233"/>
        <v>64.961200000000005</v>
      </c>
      <c r="H1116" s="6"/>
      <c r="I1116" s="21"/>
      <c r="J1116" s="34">
        <f t="shared" si="225"/>
        <v>1.3202543126711102E-3</v>
      </c>
      <c r="K1116" s="34">
        <f t="shared" si="234"/>
        <v>8.5765304456290534E-2</v>
      </c>
      <c r="L1116" s="69">
        <f t="shared" si="231"/>
        <v>4.5518101325650582</v>
      </c>
      <c r="M1116" s="69">
        <f t="shared" si="224"/>
        <v>0.29569104838358529</v>
      </c>
      <c r="N1116" s="69">
        <f t="shared" si="226"/>
        <v>6.670633528309061</v>
      </c>
      <c r="O1116" s="69">
        <f t="shared" si="232"/>
        <v>0.43333235875919057</v>
      </c>
      <c r="P1116" s="69">
        <f t="shared" si="227"/>
        <v>0.72902340714277591</v>
      </c>
      <c r="Q1116" s="6">
        <f t="shared" si="228"/>
        <v>0.14193170322412094</v>
      </c>
      <c r="R1116" s="6">
        <f t="shared" si="229"/>
        <v>0.16899961991608434</v>
      </c>
      <c r="S1116" s="6">
        <f t="shared" si="230"/>
        <v>0.31093132314020527</v>
      </c>
    </row>
    <row r="1117" spans="1:19" x14ac:dyDescent="0.25">
      <c r="A1117" s="64">
        <v>41294</v>
      </c>
      <c r="B1117" s="14" t="s">
        <v>593</v>
      </c>
      <c r="C1117" s="4">
        <v>4</v>
      </c>
      <c r="D1117" s="180">
        <v>7.8</v>
      </c>
      <c r="F1117" s="180"/>
      <c r="G1117" s="4">
        <f t="shared" si="233"/>
        <v>64.961200000000005</v>
      </c>
      <c r="H1117" s="6"/>
      <c r="I1117" s="21"/>
      <c r="J1117" s="34">
        <f t="shared" si="225"/>
        <v>4.7783624261100756E-3</v>
      </c>
      <c r="K1117" s="34">
        <f t="shared" si="234"/>
        <v>0.31040815723502185</v>
      </c>
      <c r="L1117" s="69">
        <f t="shared" si="231"/>
        <v>19.967309203036706</v>
      </c>
      <c r="M1117" s="69">
        <f t="shared" si="224"/>
        <v>1.2971003666003083</v>
      </c>
      <c r="N1117" s="69">
        <f t="shared" si="226"/>
        <v>14.156655209656122</v>
      </c>
      <c r="O1117" s="69">
        <f t="shared" si="232"/>
        <v>0.91963331040551344</v>
      </c>
      <c r="P1117" s="69">
        <f t="shared" si="227"/>
        <v>2.2167336770058217</v>
      </c>
      <c r="Q1117" s="6">
        <f t="shared" si="228"/>
        <v>0.62260817596814799</v>
      </c>
      <c r="R1117" s="6">
        <f t="shared" si="229"/>
        <v>0.35865699105815024</v>
      </c>
      <c r="S1117" s="6">
        <f t="shared" si="230"/>
        <v>0.98126516702629818</v>
      </c>
    </row>
    <row r="1118" spans="1:19" x14ac:dyDescent="0.25">
      <c r="A1118" s="64">
        <v>41294</v>
      </c>
      <c r="B1118" s="14" t="s">
        <v>593</v>
      </c>
      <c r="C1118" s="4">
        <v>4</v>
      </c>
      <c r="D1118" s="180">
        <v>3.5</v>
      </c>
      <c r="F1118" s="180"/>
      <c r="G1118" s="4">
        <f t="shared" si="233"/>
        <v>64.961200000000005</v>
      </c>
      <c r="H1118" s="6"/>
      <c r="I1118" s="21"/>
      <c r="J1118" s="34">
        <f t="shared" si="225"/>
        <v>9.6211275016187424E-4</v>
      </c>
      <c r="K1118" s="34">
        <f t="shared" si="234"/>
        <v>6.2499998785815553E-2</v>
      </c>
      <c r="L1118" s="69">
        <f t="shared" si="231"/>
        <v>3.1637815247608514</v>
      </c>
      <c r="M1118" s="69">
        <f t="shared" si="224"/>
        <v>0.20552304438629462</v>
      </c>
      <c r="N1118" s="69">
        <f t="shared" si="226"/>
        <v>5.5433152983182508</v>
      </c>
      <c r="O1118" s="69">
        <f t="shared" si="232"/>
        <v>0.3601004137571116</v>
      </c>
      <c r="P1118" s="69">
        <f t="shared" si="227"/>
        <v>0.5656234581434062</v>
      </c>
      <c r="Q1118" s="6">
        <f t="shared" si="228"/>
        <v>9.8651061305421409E-2</v>
      </c>
      <c r="R1118" s="6">
        <f t="shared" si="229"/>
        <v>0.14043916136527354</v>
      </c>
      <c r="S1118" s="6">
        <f t="shared" si="230"/>
        <v>0.23909022267069496</v>
      </c>
    </row>
    <row r="1119" spans="1:19" x14ac:dyDescent="0.25">
      <c r="A1119" s="64">
        <v>41294</v>
      </c>
      <c r="B1119" s="14" t="s">
        <v>593</v>
      </c>
      <c r="C1119" s="4">
        <v>4</v>
      </c>
      <c r="D1119" s="180">
        <v>3</v>
      </c>
      <c r="F1119" s="180"/>
      <c r="G1119" s="4">
        <f t="shared" si="233"/>
        <v>64.961200000000005</v>
      </c>
      <c r="H1119" s="6"/>
      <c r="I1119" s="21"/>
      <c r="J1119" s="34">
        <f t="shared" si="225"/>
        <v>7.0685834705770342E-4</v>
      </c>
      <c r="K1119" s="34">
        <f t="shared" si="234"/>
        <v>4.5918366454884889E-2</v>
      </c>
      <c r="L1119" s="69">
        <f t="shared" si="231"/>
        <v>2.219707841442716</v>
      </c>
      <c r="M1119" s="69">
        <f t="shared" si="224"/>
        <v>0.14419488502952857</v>
      </c>
      <c r="N1119" s="69">
        <f t="shared" si="226"/>
        <v>4.6285167281146418</v>
      </c>
      <c r="O1119" s="69">
        <f t="shared" si="232"/>
        <v>0.3006740008784009</v>
      </c>
      <c r="P1119" s="69">
        <f t="shared" si="227"/>
        <v>0.4448688859079295</v>
      </c>
      <c r="Q1119" s="6">
        <f t="shared" si="228"/>
        <v>6.9213544814173716E-2</v>
      </c>
      <c r="R1119" s="6">
        <f t="shared" si="229"/>
        <v>0.11726286034257635</v>
      </c>
      <c r="S1119" s="6">
        <f t="shared" si="230"/>
        <v>0.18647640515675007</v>
      </c>
    </row>
    <row r="1120" spans="1:19" x14ac:dyDescent="0.25">
      <c r="A1120" s="64">
        <v>41294</v>
      </c>
      <c r="B1120" s="14" t="s">
        <v>593</v>
      </c>
      <c r="C1120" s="4">
        <v>4</v>
      </c>
      <c r="D1120" s="180">
        <v>5.4</v>
      </c>
      <c r="F1120" s="180"/>
      <c r="G1120" s="4">
        <f t="shared" si="233"/>
        <v>64.961200000000005</v>
      </c>
      <c r="H1120" s="6"/>
      <c r="I1120" s="21"/>
      <c r="J1120" s="34">
        <f t="shared" si="225"/>
        <v>2.2902210444669595E-3</v>
      </c>
      <c r="K1120" s="34">
        <f t="shared" si="234"/>
        <v>0.14877550731382705</v>
      </c>
      <c r="L1120" s="69">
        <f t="shared" si="231"/>
        <v>8.5736806990755614</v>
      </c>
      <c r="M1120" s="69">
        <f t="shared" si="224"/>
        <v>0.55695658662878733</v>
      </c>
      <c r="N1120" s="69">
        <f t="shared" si="226"/>
        <v>9.2068415424761678</v>
      </c>
      <c r="O1120" s="69">
        <f t="shared" si="232"/>
        <v>0.59808747480910296</v>
      </c>
      <c r="P1120" s="69">
        <f t="shared" si="227"/>
        <v>1.1550440614378903</v>
      </c>
      <c r="Q1120" s="6">
        <f t="shared" si="228"/>
        <v>0.26733916158181792</v>
      </c>
      <c r="R1120" s="6">
        <f t="shared" si="229"/>
        <v>0.23325411517555017</v>
      </c>
      <c r="S1120" s="6">
        <f t="shared" si="230"/>
        <v>0.50059327675736809</v>
      </c>
    </row>
    <row r="1121" spans="1:19" x14ac:dyDescent="0.25">
      <c r="A1121" s="64">
        <v>41294</v>
      </c>
      <c r="B1121" s="14" t="s">
        <v>593</v>
      </c>
      <c r="C1121" s="4">
        <v>4</v>
      </c>
      <c r="D1121" s="180">
        <v>10.6</v>
      </c>
      <c r="F1121" s="180"/>
      <c r="G1121" s="4">
        <f t="shared" si="233"/>
        <v>64.961200000000005</v>
      </c>
      <c r="H1121" s="6"/>
      <c r="I1121" s="21"/>
      <c r="J1121" s="34">
        <f t="shared" si="225"/>
        <v>8.8247337639337283E-3</v>
      </c>
      <c r="K1121" s="34">
        <f t="shared" si="234"/>
        <v>0.57326529498565171</v>
      </c>
      <c r="L1121" s="69">
        <f t="shared" si="231"/>
        <v>40.417759549842621</v>
      </c>
      <c r="M1121" s="69">
        <f t="shared" si="224"/>
        <v>2.6255861616692369</v>
      </c>
      <c r="N1121" s="69">
        <f t="shared" si="226"/>
        <v>20.268323715499825</v>
      </c>
      <c r="O1121" s="69">
        <f t="shared" si="232"/>
        <v>1.3166546305473272</v>
      </c>
      <c r="P1121" s="69">
        <f t="shared" si="227"/>
        <v>3.9422407922165643</v>
      </c>
      <c r="Q1121" s="6">
        <f t="shared" si="228"/>
        <v>1.2602813576012337</v>
      </c>
      <c r="R1121" s="6">
        <f t="shared" si="229"/>
        <v>0.5134953059134576</v>
      </c>
      <c r="S1121" s="6">
        <f t="shared" si="230"/>
        <v>1.7737766635146914</v>
      </c>
    </row>
    <row r="1122" spans="1:19" x14ac:dyDescent="0.25">
      <c r="A1122" s="64">
        <v>41294</v>
      </c>
      <c r="B1122" s="14" t="s">
        <v>593</v>
      </c>
      <c r="C1122" s="4">
        <v>4</v>
      </c>
      <c r="D1122" s="180">
        <v>11.8</v>
      </c>
      <c r="F1122" s="180"/>
      <c r="G1122" s="4">
        <f t="shared" si="233"/>
        <v>64.961200000000005</v>
      </c>
      <c r="H1122" s="6"/>
      <c r="I1122" s="21"/>
      <c r="J1122" s="34">
        <f t="shared" si="225"/>
        <v>1.0935884027146072E-2</v>
      </c>
      <c r="K1122" s="34">
        <f t="shared" si="234"/>
        <v>0.71040814946424147</v>
      </c>
      <c r="L1122" s="69">
        <f t="shared" si="231"/>
        <v>51.719079473477194</v>
      </c>
      <c r="M1122" s="69">
        <f t="shared" si="224"/>
        <v>3.3597334654924471</v>
      </c>
      <c r="N1122" s="69">
        <f t="shared" si="226"/>
        <v>22.97798376196203</v>
      </c>
      <c r="O1122" s="69">
        <f t="shared" si="232"/>
        <v>1.4926773987575681</v>
      </c>
      <c r="P1122" s="69">
        <f t="shared" si="227"/>
        <v>4.8524108642500154</v>
      </c>
      <c r="Q1122" s="6">
        <f t="shared" si="228"/>
        <v>1.6126720634363745</v>
      </c>
      <c r="R1122" s="6">
        <f t="shared" si="229"/>
        <v>0.58214418551545155</v>
      </c>
      <c r="S1122" s="6">
        <f t="shared" si="230"/>
        <v>2.1948162489518261</v>
      </c>
    </row>
    <row r="1123" spans="1:19" x14ac:dyDescent="0.25">
      <c r="A1123" s="64">
        <v>41294</v>
      </c>
      <c r="B1123" s="14" t="s">
        <v>593</v>
      </c>
      <c r="C1123" s="4">
        <v>4</v>
      </c>
      <c r="D1123" s="180">
        <v>9</v>
      </c>
      <c r="F1123" s="180"/>
      <c r="G1123" s="4">
        <f t="shared" si="233"/>
        <v>64.961200000000005</v>
      </c>
      <c r="H1123" s="6"/>
      <c r="I1123" s="21"/>
      <c r="J1123" s="34">
        <f t="shared" si="225"/>
        <v>6.3617251235193305E-3</v>
      </c>
      <c r="K1123" s="34">
        <f t="shared" si="234"/>
        <v>0.41326529809396395</v>
      </c>
      <c r="L1123" s="69">
        <f t="shared" si="231"/>
        <v>27.7458210460766</v>
      </c>
      <c r="M1123" s="69">
        <f t="shared" si="224"/>
        <v>1.8024018301383915</v>
      </c>
      <c r="N1123" s="69">
        <f t="shared" si="226"/>
        <v>16.73684929877896</v>
      </c>
      <c r="O1123" s="69">
        <f t="shared" si="232"/>
        <v>1.0872458146678399</v>
      </c>
      <c r="P1123" s="69">
        <f t="shared" si="227"/>
        <v>2.8896476448062316</v>
      </c>
      <c r="Q1123" s="6">
        <f t="shared" si="228"/>
        <v>0.86515287846642785</v>
      </c>
      <c r="R1123" s="6">
        <f t="shared" si="229"/>
        <v>0.42402586772045758</v>
      </c>
      <c r="S1123" s="6">
        <f t="shared" si="230"/>
        <v>1.2891787461868853</v>
      </c>
    </row>
    <row r="1124" spans="1:19" x14ac:dyDescent="0.25">
      <c r="A1124" s="64">
        <v>41294</v>
      </c>
      <c r="B1124" s="14" t="s">
        <v>593</v>
      </c>
      <c r="C1124" s="4">
        <v>4</v>
      </c>
      <c r="D1124" s="180">
        <v>3.2</v>
      </c>
      <c r="F1124" s="180"/>
      <c r="G1124" s="4">
        <f t="shared" si="233"/>
        <v>64.961200000000005</v>
      </c>
      <c r="H1124" s="6"/>
      <c r="I1124" s="21"/>
      <c r="J1124" s="34">
        <f t="shared" si="225"/>
        <v>8.0424771931898698E-4</v>
      </c>
      <c r="K1124" s="34">
        <f t="shared" si="234"/>
        <v>5.2244896944224579E-2</v>
      </c>
      <c r="L1124" s="69">
        <f t="shared" si="231"/>
        <v>2.57474279673893</v>
      </c>
      <c r="M1124" s="69">
        <f t="shared" si="224"/>
        <v>0.16725838176751701</v>
      </c>
      <c r="N1124" s="69">
        <f t="shared" si="226"/>
        <v>4.9915502127950244</v>
      </c>
      <c r="O1124" s="69">
        <f t="shared" si="232"/>
        <v>0.32425709168342021</v>
      </c>
      <c r="P1124" s="69">
        <f t="shared" si="227"/>
        <v>0.49151547345093721</v>
      </c>
      <c r="Q1124" s="6">
        <f t="shared" si="228"/>
        <v>8.0284023248408165E-2</v>
      </c>
      <c r="R1124" s="6">
        <f t="shared" si="229"/>
        <v>0.12646026575653388</v>
      </c>
      <c r="S1124" s="6">
        <f t="shared" si="230"/>
        <v>0.20674428900494204</v>
      </c>
    </row>
    <row r="1125" spans="1:19" x14ac:dyDescent="0.25">
      <c r="A1125" s="64">
        <v>41294</v>
      </c>
      <c r="B1125" s="14" t="s">
        <v>593</v>
      </c>
      <c r="C1125" s="4">
        <v>4</v>
      </c>
      <c r="D1125" s="180">
        <v>3.5</v>
      </c>
      <c r="F1125" s="180"/>
      <c r="G1125" s="4">
        <f t="shared" si="233"/>
        <v>64.961200000000005</v>
      </c>
      <c r="H1125" s="6"/>
      <c r="I1125" s="21"/>
      <c r="J1125" s="34">
        <f t="shared" si="225"/>
        <v>9.6211275016187424E-4</v>
      </c>
      <c r="K1125" s="34">
        <f t="shared" si="234"/>
        <v>6.2499998785815553E-2</v>
      </c>
      <c r="L1125" s="69">
        <f t="shared" si="231"/>
        <v>3.1637815247608514</v>
      </c>
      <c r="M1125" s="69">
        <f t="shared" si="224"/>
        <v>0.20552304438629462</v>
      </c>
      <c r="N1125" s="69">
        <f t="shared" si="226"/>
        <v>5.5433152983182508</v>
      </c>
      <c r="O1125" s="69">
        <f t="shared" si="232"/>
        <v>0.3601004137571116</v>
      </c>
      <c r="P1125" s="69">
        <f t="shared" si="227"/>
        <v>0.5656234581434062</v>
      </c>
      <c r="Q1125" s="6">
        <f t="shared" si="228"/>
        <v>9.8651061305421409E-2</v>
      </c>
      <c r="R1125" s="6">
        <f t="shared" si="229"/>
        <v>0.14043916136527354</v>
      </c>
      <c r="S1125" s="6">
        <f t="shared" si="230"/>
        <v>0.23909022267069496</v>
      </c>
    </row>
    <row r="1126" spans="1:19" x14ac:dyDescent="0.25">
      <c r="A1126" s="64">
        <v>41294</v>
      </c>
      <c r="B1126" s="14" t="s">
        <v>593</v>
      </c>
      <c r="C1126" s="4">
        <v>4</v>
      </c>
      <c r="D1126" s="180">
        <v>10.199999999999999</v>
      </c>
      <c r="F1126" s="180"/>
      <c r="G1126" s="4">
        <f t="shared" si="233"/>
        <v>64.961200000000005</v>
      </c>
      <c r="H1126" s="6"/>
      <c r="I1126" s="21"/>
      <c r="J1126" s="34">
        <f t="shared" si="225"/>
        <v>8.1712824919870503E-3</v>
      </c>
      <c r="K1126" s="34">
        <f t="shared" si="234"/>
        <v>0.53081631621846925</v>
      </c>
      <c r="L1126" s="69">
        <f t="shared" si="231"/>
        <v>36.996943516478161</v>
      </c>
      <c r="M1126" s="69">
        <f t="shared" si="224"/>
        <v>2.4033658471626413</v>
      </c>
      <c r="N1126" s="69">
        <f t="shared" si="226"/>
        <v>19.376358921642492</v>
      </c>
      <c r="O1126" s="69">
        <f t="shared" si="232"/>
        <v>1.2587115271806024</v>
      </c>
      <c r="P1126" s="69">
        <f t="shared" si="227"/>
        <v>3.6620773743432435</v>
      </c>
      <c r="Q1126" s="6">
        <f t="shared" si="228"/>
        <v>1.1536156066380678</v>
      </c>
      <c r="R1126" s="6">
        <f t="shared" si="229"/>
        <v>0.49089749560043494</v>
      </c>
      <c r="S1126" s="6">
        <f t="shared" si="230"/>
        <v>1.6445131022385029</v>
      </c>
    </row>
    <row r="1127" spans="1:19" x14ac:dyDescent="0.25">
      <c r="A1127" s="64">
        <v>41294</v>
      </c>
      <c r="B1127" s="14" t="s">
        <v>593</v>
      </c>
      <c r="C1127" s="4">
        <v>4</v>
      </c>
      <c r="D1127" s="180">
        <v>4.3</v>
      </c>
      <c r="F1127" s="180"/>
      <c r="G1127" s="4">
        <f t="shared" si="233"/>
        <v>64.961200000000005</v>
      </c>
      <c r="H1127" s="6"/>
      <c r="I1127" s="21"/>
      <c r="J1127" s="34">
        <f t="shared" si="225"/>
        <v>1.4522012041218817E-3</v>
      </c>
      <c r="K1127" s="34">
        <f t="shared" si="234"/>
        <v>9.4336732861202394E-2</v>
      </c>
      <c r="L1127" s="69">
        <f t="shared" si="231"/>
        <v>5.0785301024450318</v>
      </c>
      <c r="M1127" s="69">
        <f t="shared" si="224"/>
        <v>0.32990740969095228</v>
      </c>
      <c r="N1127" s="69">
        <f t="shared" si="226"/>
        <v>7.0529054640829827</v>
      </c>
      <c r="O1127" s="69">
        <f t="shared" si="232"/>
        <v>0.45816520243338749</v>
      </c>
      <c r="P1127" s="69">
        <f t="shared" si="227"/>
        <v>0.78807261212433977</v>
      </c>
      <c r="Q1127" s="6">
        <f t="shared" si="228"/>
        <v>0.1583555566516571</v>
      </c>
      <c r="R1127" s="6">
        <f t="shared" si="229"/>
        <v>0.17868442894902112</v>
      </c>
      <c r="S1127" s="6">
        <f t="shared" si="230"/>
        <v>0.33703998560067822</v>
      </c>
    </row>
    <row r="1128" spans="1:19" x14ac:dyDescent="0.25">
      <c r="A1128" s="64">
        <v>41294</v>
      </c>
      <c r="B1128" s="14" t="s">
        <v>593</v>
      </c>
      <c r="C1128" s="4">
        <v>4</v>
      </c>
      <c r="D1128" s="180">
        <v>11</v>
      </c>
      <c r="F1128" s="180"/>
      <c r="G1128" s="4">
        <f t="shared" si="233"/>
        <v>64.961200000000005</v>
      </c>
      <c r="H1128" s="6"/>
      <c r="I1128" s="21"/>
      <c r="J1128" s="34">
        <f t="shared" si="225"/>
        <v>9.5033177771091243E-3</v>
      </c>
      <c r="K1128" s="34">
        <f t="shared" si="234"/>
        <v>0.61734692678234127</v>
      </c>
      <c r="L1128" s="69">
        <f t="shared" si="231"/>
        <v>44.010452599516775</v>
      </c>
      <c r="M1128" s="69">
        <f t="shared" si="224"/>
        <v>2.8589718134077295</v>
      </c>
      <c r="N1128" s="69">
        <f t="shared" si="226"/>
        <v>21.166030191925412</v>
      </c>
      <c r="O1128" s="69">
        <f t="shared" si="232"/>
        <v>1.3749707205037054</v>
      </c>
      <c r="P1128" s="69">
        <f t="shared" si="227"/>
        <v>4.2339425339114349</v>
      </c>
      <c r="Q1128" s="6">
        <f t="shared" si="228"/>
        <v>1.3723064704357102</v>
      </c>
      <c r="R1128" s="6">
        <f t="shared" si="229"/>
        <v>0.53623858099644517</v>
      </c>
      <c r="S1128" s="6">
        <f t="shared" si="230"/>
        <v>1.9085450514321554</v>
      </c>
    </row>
    <row r="1129" spans="1:19" x14ac:dyDescent="0.25">
      <c r="A1129" s="64">
        <v>41294</v>
      </c>
      <c r="B1129" s="14" t="s">
        <v>593</v>
      </c>
      <c r="C1129" s="4">
        <v>4</v>
      </c>
      <c r="D1129" s="180">
        <v>3.9</v>
      </c>
      <c r="F1129" s="180"/>
      <c r="G1129" s="4">
        <f t="shared" si="233"/>
        <v>64.961200000000005</v>
      </c>
      <c r="H1129" s="6"/>
      <c r="I1129" s="21"/>
      <c r="J1129" s="34">
        <f t="shared" si="225"/>
        <v>1.1945906065275189E-3</v>
      </c>
      <c r="K1129" s="34">
        <f t="shared" si="234"/>
        <v>7.7602039308755463E-2</v>
      </c>
      <c r="L1129" s="69">
        <f t="shared" si="231"/>
        <v>4.0574351124683323</v>
      </c>
      <c r="M1129" s="69">
        <f t="shared" ref="M1129:M1192" si="235">IF(D1129&lt;3,795.7747*L1129*0.001,64.9612*L1129*0.001)</f>
        <v>0.26357585382807786</v>
      </c>
      <c r="N1129" s="69">
        <f t="shared" si="226"/>
        <v>6.2915196864507177</v>
      </c>
      <c r="O1129" s="69">
        <f t="shared" si="232"/>
        <v>0.4087046686554624</v>
      </c>
      <c r="P1129" s="69">
        <f t="shared" si="227"/>
        <v>0.6722805224835402</v>
      </c>
      <c r="Q1129" s="6">
        <f t="shared" si="228"/>
        <v>0.12651640983747736</v>
      </c>
      <c r="R1129" s="6">
        <f t="shared" si="229"/>
        <v>0.15939482077563033</v>
      </c>
      <c r="S1129" s="6">
        <f t="shared" si="230"/>
        <v>0.28591123061310769</v>
      </c>
    </row>
    <row r="1130" spans="1:19" x14ac:dyDescent="0.25">
      <c r="A1130" s="64">
        <v>41294</v>
      </c>
      <c r="B1130" s="14" t="s">
        <v>593</v>
      </c>
      <c r="C1130" s="4">
        <v>4</v>
      </c>
      <c r="D1130" s="180">
        <v>4</v>
      </c>
      <c r="F1130" s="180"/>
      <c r="G1130" s="4">
        <f t="shared" si="233"/>
        <v>64.961200000000005</v>
      </c>
      <c r="H1130" s="6"/>
      <c r="I1130" s="21"/>
      <c r="J1130" s="34">
        <f t="shared" si="225"/>
        <v>1.2566370614359172E-3</v>
      </c>
      <c r="K1130" s="34">
        <f t="shared" si="234"/>
        <v>8.1632651475350912E-2</v>
      </c>
      <c r="L1130" s="69">
        <f t="shared" si="231"/>
        <v>4.3006091215286046</v>
      </c>
      <c r="M1130" s="69">
        <f t="shared" si="235"/>
        <v>0.27937272926544404</v>
      </c>
      <c r="N1130" s="69">
        <f t="shared" si="226"/>
        <v>6.4806737611278331</v>
      </c>
      <c r="O1130" s="69">
        <f t="shared" si="232"/>
        <v>0.42099234433137744</v>
      </c>
      <c r="P1130" s="69">
        <f t="shared" si="227"/>
        <v>0.70036507359682143</v>
      </c>
      <c r="Q1130" s="6">
        <f t="shared" si="228"/>
        <v>0.13409891004741314</v>
      </c>
      <c r="R1130" s="6">
        <f t="shared" si="229"/>
        <v>0.16418701428923721</v>
      </c>
      <c r="S1130" s="6">
        <f t="shared" si="230"/>
        <v>0.29828592433665035</v>
      </c>
    </row>
    <row r="1131" spans="1:19" x14ac:dyDescent="0.25">
      <c r="A1131" s="64">
        <v>41294</v>
      </c>
      <c r="B1131" s="14" t="s">
        <v>593</v>
      </c>
      <c r="C1131" s="4">
        <v>4</v>
      </c>
      <c r="D1131" s="180">
        <v>8.4</v>
      </c>
      <c r="F1131" s="180"/>
      <c r="G1131" s="4">
        <f t="shared" si="233"/>
        <v>64.961200000000005</v>
      </c>
      <c r="H1131" s="6"/>
      <c r="I1131" s="21"/>
      <c r="J1131" s="34">
        <f t="shared" si="225"/>
        <v>5.5417694409323958E-3</v>
      </c>
      <c r="K1131" s="34">
        <f t="shared" si="234"/>
        <v>0.35999999300629759</v>
      </c>
      <c r="L1131" s="69">
        <f t="shared" si="231"/>
        <v>23.676207107687297</v>
      </c>
      <c r="M1131" s="69">
        <f t="shared" si="235"/>
        <v>1.5380348251638962</v>
      </c>
      <c r="N1131" s="69">
        <f t="shared" si="226"/>
        <v>15.438913512745591</v>
      </c>
      <c r="O1131" s="69">
        <f t="shared" si="232"/>
        <v>1.002930348484169</v>
      </c>
      <c r="P1131" s="69">
        <f t="shared" si="227"/>
        <v>2.5409651736480652</v>
      </c>
      <c r="Q1131" s="6">
        <f t="shared" si="228"/>
        <v>0.73825671607867016</v>
      </c>
      <c r="R1131" s="6">
        <f t="shared" si="229"/>
        <v>0.39114283590882593</v>
      </c>
      <c r="S1131" s="6">
        <f t="shared" si="230"/>
        <v>1.129399551987496</v>
      </c>
    </row>
    <row r="1132" spans="1:19" x14ac:dyDescent="0.25">
      <c r="A1132" s="64">
        <v>41294</v>
      </c>
      <c r="B1132" s="14" t="s">
        <v>593</v>
      </c>
      <c r="C1132" s="4">
        <v>4</v>
      </c>
      <c r="D1132" s="180">
        <v>5</v>
      </c>
      <c r="F1132" s="180"/>
      <c r="G1132" s="4">
        <f t="shared" si="233"/>
        <v>64.961200000000005</v>
      </c>
      <c r="H1132" s="6"/>
      <c r="I1132" s="21"/>
      <c r="J1132" s="34">
        <f t="shared" si="225"/>
        <v>1.9634954084936209E-3</v>
      </c>
      <c r="K1132" s="34">
        <f t="shared" si="234"/>
        <v>0.12755101793023582</v>
      </c>
      <c r="L1132" s="69">
        <f t="shared" si="231"/>
        <v>7.1833345216463531</v>
      </c>
      <c r="M1132" s="69">
        <f t="shared" si="235"/>
        <v>0.46663803052757313</v>
      </c>
      <c r="N1132" s="69">
        <f t="shared" si="226"/>
        <v>8.4140458590425169</v>
      </c>
      <c r="O1132" s="69">
        <f t="shared" si="232"/>
        <v>0.54658651585843276</v>
      </c>
      <c r="P1132" s="69">
        <f t="shared" si="227"/>
        <v>1.0132245463860059</v>
      </c>
      <c r="Q1132" s="6">
        <f t="shared" si="228"/>
        <v>0.2239862546532351</v>
      </c>
      <c r="R1132" s="6">
        <f t="shared" si="229"/>
        <v>0.21316874118478879</v>
      </c>
      <c r="S1132" s="6">
        <f t="shared" si="230"/>
        <v>0.43715499583802386</v>
      </c>
    </row>
    <row r="1133" spans="1:19" x14ac:dyDescent="0.25">
      <c r="A1133" s="64">
        <v>41294</v>
      </c>
      <c r="B1133" s="14" t="s">
        <v>593</v>
      </c>
      <c r="C1133" s="4">
        <v>4</v>
      </c>
      <c r="D1133" s="180">
        <v>3</v>
      </c>
      <c r="F1133" s="180"/>
      <c r="G1133" s="4">
        <f t="shared" si="233"/>
        <v>64.961200000000005</v>
      </c>
      <c r="H1133" s="6"/>
      <c r="I1133" s="21"/>
      <c r="J1133" s="34">
        <f t="shared" si="225"/>
        <v>7.0685834705770342E-4</v>
      </c>
      <c r="K1133" s="34">
        <f t="shared" si="234"/>
        <v>4.5918366454884889E-2</v>
      </c>
      <c r="L1133" s="69">
        <f t="shared" si="231"/>
        <v>2.219707841442716</v>
      </c>
      <c r="M1133" s="69">
        <f t="shared" si="235"/>
        <v>0.14419488502952857</v>
      </c>
      <c r="N1133" s="69">
        <f t="shared" si="226"/>
        <v>4.6285167281146418</v>
      </c>
      <c r="O1133" s="69">
        <f t="shared" si="232"/>
        <v>0.3006740008784009</v>
      </c>
      <c r="P1133" s="69">
        <f t="shared" si="227"/>
        <v>0.4448688859079295</v>
      </c>
      <c r="Q1133" s="6">
        <f t="shared" si="228"/>
        <v>6.9213544814173716E-2</v>
      </c>
      <c r="R1133" s="6">
        <f t="shared" si="229"/>
        <v>0.11726286034257635</v>
      </c>
      <c r="S1133" s="6">
        <f t="shared" si="230"/>
        <v>0.18647640515675007</v>
      </c>
    </row>
    <row r="1134" spans="1:19" x14ac:dyDescent="0.25">
      <c r="A1134" s="64">
        <v>41294</v>
      </c>
      <c r="B1134" s="14" t="s">
        <v>593</v>
      </c>
      <c r="C1134" s="4">
        <v>4</v>
      </c>
      <c r="D1134" s="180">
        <v>8</v>
      </c>
      <c r="F1134" s="180"/>
      <c r="G1134" s="4">
        <f t="shared" si="233"/>
        <v>64.961200000000005</v>
      </c>
      <c r="H1134" s="6"/>
      <c r="I1134" s="21"/>
      <c r="J1134" s="34">
        <f t="shared" si="225"/>
        <v>5.0265482457436689E-3</v>
      </c>
      <c r="K1134" s="34">
        <f t="shared" si="234"/>
        <v>0.32653060590140365</v>
      </c>
      <c r="L1134" s="69">
        <f t="shared" si="231"/>
        <v>21.164008717497858</v>
      </c>
      <c r="M1134" s="69">
        <f t="shared" si="235"/>
        <v>1.374839403099122</v>
      </c>
      <c r="N1134" s="69">
        <f t="shared" si="226"/>
        <v>14.58227400291401</v>
      </c>
      <c r="O1134" s="69">
        <f t="shared" si="232"/>
        <v>0.94728201795809763</v>
      </c>
      <c r="P1134" s="69">
        <f t="shared" si="227"/>
        <v>2.3221214210572194</v>
      </c>
      <c r="Q1134" s="6">
        <f t="shared" si="228"/>
        <v>0.65992291348757859</v>
      </c>
      <c r="R1134" s="6">
        <f t="shared" si="229"/>
        <v>0.3694399870036581</v>
      </c>
      <c r="S1134" s="6">
        <f t="shared" si="230"/>
        <v>1.0293629004912366</v>
      </c>
    </row>
    <row r="1135" spans="1:19" x14ac:dyDescent="0.25">
      <c r="A1135" s="64">
        <v>41294</v>
      </c>
      <c r="B1135" s="14" t="s">
        <v>593</v>
      </c>
      <c r="C1135" s="4">
        <v>4</v>
      </c>
      <c r="D1135" s="180">
        <v>7.3</v>
      </c>
      <c r="F1135" s="180"/>
      <c r="G1135" s="4">
        <f t="shared" si="233"/>
        <v>64.961200000000005</v>
      </c>
      <c r="H1135" s="6"/>
      <c r="I1135" s="21"/>
      <c r="J1135" s="34">
        <f t="shared" si="225"/>
        <v>4.1853868127450016E-3</v>
      </c>
      <c r="K1135" s="34">
        <f t="shared" si="234"/>
        <v>0.27188774982009062</v>
      </c>
      <c r="L1135" s="69">
        <f t="shared" si="231"/>
        <v>17.146414059849693</v>
      </c>
      <c r="M1135" s="69">
        <f t="shared" si="235"/>
        <v>1.1138516330247081</v>
      </c>
      <c r="N1135" s="69">
        <f t="shared" si="226"/>
        <v>13.10079696359297</v>
      </c>
      <c r="O1135" s="69">
        <f t="shared" si="232"/>
        <v>0.85104349171135574</v>
      </c>
      <c r="P1135" s="69">
        <f t="shared" si="227"/>
        <v>1.964895124736064</v>
      </c>
      <c r="Q1135" s="6">
        <f t="shared" si="228"/>
        <v>0.53464878385185988</v>
      </c>
      <c r="R1135" s="6">
        <f t="shared" si="229"/>
        <v>0.33190696176742873</v>
      </c>
      <c r="S1135" s="6">
        <f t="shared" si="230"/>
        <v>0.86655574561928861</v>
      </c>
    </row>
    <row r="1136" spans="1:19" x14ac:dyDescent="0.25">
      <c r="A1136" s="64">
        <v>41294</v>
      </c>
      <c r="B1136" s="14" t="s">
        <v>593</v>
      </c>
      <c r="C1136" s="4">
        <v>4</v>
      </c>
      <c r="D1136" s="180">
        <v>9.8000000000000007</v>
      </c>
      <c r="F1136" s="180"/>
      <c r="G1136" s="4">
        <f t="shared" si="233"/>
        <v>64.961200000000005</v>
      </c>
      <c r="H1136" s="6"/>
      <c r="I1136" s="21"/>
      <c r="J1136" s="34">
        <f t="shared" si="225"/>
        <v>7.5429639612690945E-3</v>
      </c>
      <c r="K1136" s="34">
        <f t="shared" si="234"/>
        <v>0.48999999048079396</v>
      </c>
      <c r="L1136" s="69">
        <f t="shared" si="231"/>
        <v>33.746038656612889</v>
      </c>
      <c r="M1136" s="69">
        <f t="shared" si="235"/>
        <v>2.1921831663799614</v>
      </c>
      <c r="N1136" s="69">
        <f t="shared" si="226"/>
        <v>18.49032216838847</v>
      </c>
      <c r="O1136" s="69">
        <f t="shared" si="232"/>
        <v>1.2011535164451173</v>
      </c>
      <c r="P1136" s="69">
        <f t="shared" si="227"/>
        <v>3.3933366828250788</v>
      </c>
      <c r="Q1136" s="6">
        <f t="shared" si="228"/>
        <v>1.0522479198623813</v>
      </c>
      <c r="R1136" s="6">
        <f t="shared" si="229"/>
        <v>0.46844987141359573</v>
      </c>
      <c r="S1136" s="6">
        <f t="shared" si="230"/>
        <v>1.5206977912759769</v>
      </c>
    </row>
    <row r="1137" spans="1:19" x14ac:dyDescent="0.25">
      <c r="A1137" s="64">
        <v>41294</v>
      </c>
      <c r="B1137" s="14" t="s">
        <v>593</v>
      </c>
      <c r="C1137" s="4">
        <v>4</v>
      </c>
      <c r="D1137" s="180">
        <v>3</v>
      </c>
      <c r="F1137" s="180"/>
      <c r="G1137" s="4">
        <f t="shared" si="233"/>
        <v>64.961200000000005</v>
      </c>
      <c r="H1137" s="6"/>
      <c r="I1137" s="21"/>
      <c r="J1137" s="34">
        <f t="shared" si="225"/>
        <v>7.0685834705770342E-4</v>
      </c>
      <c r="K1137" s="34">
        <f t="shared" si="234"/>
        <v>4.5918366454884889E-2</v>
      </c>
      <c r="L1137" s="69">
        <f t="shared" si="231"/>
        <v>2.219707841442716</v>
      </c>
      <c r="M1137" s="69">
        <f t="shared" si="235"/>
        <v>0.14419488502952857</v>
      </c>
      <c r="N1137" s="69">
        <f t="shared" si="226"/>
        <v>4.6285167281146418</v>
      </c>
      <c r="O1137" s="69">
        <f t="shared" si="232"/>
        <v>0.3006740008784009</v>
      </c>
      <c r="P1137" s="69">
        <f t="shared" si="227"/>
        <v>0.4448688859079295</v>
      </c>
      <c r="Q1137" s="6">
        <f t="shared" si="228"/>
        <v>6.9213544814173716E-2</v>
      </c>
      <c r="R1137" s="6">
        <f t="shared" si="229"/>
        <v>0.11726286034257635</v>
      </c>
      <c r="S1137" s="6">
        <f t="shared" si="230"/>
        <v>0.18647640515675007</v>
      </c>
    </row>
    <row r="1138" spans="1:19" x14ac:dyDescent="0.25">
      <c r="A1138" s="64">
        <v>41294</v>
      </c>
      <c r="B1138" s="14" t="s">
        <v>593</v>
      </c>
      <c r="C1138" s="4">
        <v>4</v>
      </c>
      <c r="D1138" s="180">
        <v>8</v>
      </c>
      <c r="F1138" s="180"/>
      <c r="G1138" s="4">
        <f t="shared" si="233"/>
        <v>64.961200000000005</v>
      </c>
      <c r="H1138" s="6"/>
      <c r="I1138" s="21"/>
      <c r="J1138" s="34">
        <f t="shared" si="225"/>
        <v>5.0265482457436689E-3</v>
      </c>
      <c r="K1138" s="34">
        <f t="shared" si="234"/>
        <v>0.32653060590140365</v>
      </c>
      <c r="L1138" s="69">
        <f t="shared" si="231"/>
        <v>21.164008717497858</v>
      </c>
      <c r="M1138" s="69">
        <f t="shared" si="235"/>
        <v>1.374839403099122</v>
      </c>
      <c r="N1138" s="69">
        <f t="shared" si="226"/>
        <v>14.58227400291401</v>
      </c>
      <c r="O1138" s="69">
        <f t="shared" si="232"/>
        <v>0.94728201795809763</v>
      </c>
      <c r="P1138" s="69">
        <f t="shared" si="227"/>
        <v>2.3221214210572194</v>
      </c>
      <c r="Q1138" s="6">
        <f t="shared" si="228"/>
        <v>0.65992291348757859</v>
      </c>
      <c r="R1138" s="6">
        <f t="shared" si="229"/>
        <v>0.3694399870036581</v>
      </c>
      <c r="S1138" s="6">
        <f t="shared" si="230"/>
        <v>1.0293629004912366</v>
      </c>
    </row>
    <row r="1139" spans="1:19" x14ac:dyDescent="0.25">
      <c r="A1139" s="64">
        <v>41294</v>
      </c>
      <c r="B1139" s="14" t="s">
        <v>593</v>
      </c>
      <c r="C1139" s="4">
        <v>4</v>
      </c>
      <c r="D1139" s="180">
        <v>3.4</v>
      </c>
      <c r="F1139" s="180"/>
      <c r="G1139" s="4">
        <f t="shared" si="233"/>
        <v>64.961200000000005</v>
      </c>
      <c r="H1139" s="6"/>
      <c r="I1139" s="21"/>
      <c r="J1139" s="34">
        <f t="shared" si="225"/>
        <v>9.0792027688745035E-4</v>
      </c>
      <c r="K1139" s="34">
        <f t="shared" si="234"/>
        <v>5.8979590690941046E-2</v>
      </c>
      <c r="L1139" s="69">
        <f t="shared" si="231"/>
        <v>2.9598116954824234</v>
      </c>
      <c r="M1139" s="69">
        <f t="shared" si="235"/>
        <v>0.19227291951257283</v>
      </c>
      <c r="N1139" s="69">
        <f t="shared" si="226"/>
        <v>5.3584638182360029</v>
      </c>
      <c r="O1139" s="69">
        <f t="shared" si="232"/>
        <v>0.34809223978919268</v>
      </c>
      <c r="P1139" s="69">
        <f t="shared" si="227"/>
        <v>0.54036515930176554</v>
      </c>
      <c r="Q1139" s="6">
        <f t="shared" si="228"/>
        <v>9.229100136603495E-2</v>
      </c>
      <c r="R1139" s="6">
        <f t="shared" si="229"/>
        <v>0.13575597351778515</v>
      </c>
      <c r="S1139" s="6">
        <f t="shared" si="230"/>
        <v>0.22804697488382009</v>
      </c>
    </row>
    <row r="1140" spans="1:19" x14ac:dyDescent="0.25">
      <c r="A1140" s="64">
        <v>41294</v>
      </c>
      <c r="B1140" s="14" t="s">
        <v>593</v>
      </c>
      <c r="C1140" s="4">
        <v>5</v>
      </c>
      <c r="D1140" s="180">
        <v>9.9</v>
      </c>
      <c r="F1140" s="180"/>
      <c r="G1140" s="4">
        <f t="shared" si="233"/>
        <v>64.961200000000005</v>
      </c>
      <c r="H1140" s="6"/>
      <c r="I1140" s="21"/>
      <c r="J1140" s="34">
        <f t="shared" si="225"/>
        <v>7.6976873994583908E-3</v>
      </c>
      <c r="K1140" s="34">
        <f t="shared" si="234"/>
        <v>0.50005101069369651</v>
      </c>
      <c r="L1140" s="69">
        <f t="shared" si="231"/>
        <v>34.542945232877933</v>
      </c>
      <c r="M1140" s="69">
        <f t="shared" si="235"/>
        <v>2.2439511738620306</v>
      </c>
      <c r="N1140" s="69">
        <f t="shared" si="226"/>
        <v>18.711264904239826</v>
      </c>
      <c r="O1140" s="69">
        <f t="shared" si="232"/>
        <v>1.2155062216973043</v>
      </c>
      <c r="P1140" s="69">
        <f t="shared" si="227"/>
        <v>3.4594573955593351</v>
      </c>
      <c r="Q1140" s="6">
        <f t="shared" si="228"/>
        <v>1.0770965634537746</v>
      </c>
      <c r="R1140" s="6">
        <f t="shared" si="229"/>
        <v>0.4740474264619487</v>
      </c>
      <c r="S1140" s="6">
        <f t="shared" si="230"/>
        <v>1.5511439899157233</v>
      </c>
    </row>
    <row r="1141" spans="1:19" x14ac:dyDescent="0.25">
      <c r="A1141" s="64">
        <v>41294</v>
      </c>
      <c r="B1141" s="14" t="s">
        <v>593</v>
      </c>
      <c r="C1141" s="4">
        <v>5</v>
      </c>
      <c r="D1141" s="180">
        <v>9</v>
      </c>
      <c r="F1141" s="180"/>
      <c r="G1141" s="4">
        <f t="shared" si="233"/>
        <v>64.961200000000005</v>
      </c>
      <c r="H1141" s="6"/>
      <c r="I1141" s="21"/>
      <c r="J1141" s="34">
        <f t="shared" si="225"/>
        <v>6.3617251235193305E-3</v>
      </c>
      <c r="K1141" s="34">
        <f t="shared" si="234"/>
        <v>0.41326529809396395</v>
      </c>
      <c r="L1141" s="69">
        <f t="shared" si="231"/>
        <v>27.7458210460766</v>
      </c>
      <c r="M1141" s="69">
        <f t="shared" si="235"/>
        <v>1.8024018301383915</v>
      </c>
      <c r="N1141" s="69">
        <f t="shared" si="226"/>
        <v>16.73684929877896</v>
      </c>
      <c r="O1141" s="69">
        <f t="shared" si="232"/>
        <v>1.0872458146678399</v>
      </c>
      <c r="P1141" s="69">
        <f t="shared" si="227"/>
        <v>2.8896476448062316</v>
      </c>
      <c r="Q1141" s="6">
        <f t="shared" si="228"/>
        <v>0.86515287846642785</v>
      </c>
      <c r="R1141" s="6">
        <f t="shared" si="229"/>
        <v>0.42402586772045758</v>
      </c>
      <c r="S1141" s="6">
        <f t="shared" si="230"/>
        <v>1.2891787461868853</v>
      </c>
    </row>
    <row r="1142" spans="1:19" x14ac:dyDescent="0.25">
      <c r="A1142" s="64">
        <v>41294</v>
      </c>
      <c r="B1142" s="14" t="s">
        <v>593</v>
      </c>
      <c r="C1142" s="4">
        <v>5</v>
      </c>
      <c r="D1142" s="180">
        <v>7.2</v>
      </c>
      <c r="F1142" s="180"/>
      <c r="G1142" s="4">
        <f t="shared" si="233"/>
        <v>64.961200000000005</v>
      </c>
      <c r="H1142" s="6"/>
      <c r="I1142" s="21"/>
      <c r="J1142" s="34">
        <f t="shared" si="225"/>
        <v>4.0715040790523724E-3</v>
      </c>
      <c r="K1142" s="34">
        <f t="shared" si="234"/>
        <v>0.26448979078013701</v>
      </c>
      <c r="L1142" s="69">
        <f t="shared" si="231"/>
        <v>16.611217355322236</v>
      </c>
      <c r="M1142" s="69">
        <f t="shared" si="235"/>
        <v>1.0790846128625591</v>
      </c>
      <c r="N1142" s="69">
        <f t="shared" si="226"/>
        <v>12.891070706250053</v>
      </c>
      <c r="O1142" s="69">
        <f t="shared" si="232"/>
        <v>0.83741942236285105</v>
      </c>
      <c r="P1142" s="69">
        <f t="shared" si="227"/>
        <v>1.9165040352254101</v>
      </c>
      <c r="Q1142" s="6">
        <f t="shared" si="228"/>
        <v>0.51796061417402839</v>
      </c>
      <c r="R1142" s="6">
        <f t="shared" si="229"/>
        <v>0.3265935747215119</v>
      </c>
      <c r="S1142" s="6">
        <f t="shared" si="230"/>
        <v>0.84455418889554035</v>
      </c>
    </row>
    <row r="1143" spans="1:19" x14ac:dyDescent="0.25">
      <c r="A1143" s="64">
        <v>41294</v>
      </c>
      <c r="B1143" s="14" t="s">
        <v>593</v>
      </c>
      <c r="C1143" s="4">
        <v>5</v>
      </c>
      <c r="D1143" s="180">
        <v>9.3000000000000007</v>
      </c>
      <c r="F1143" s="180"/>
      <c r="G1143" s="4">
        <f t="shared" si="233"/>
        <v>64.961200000000005</v>
      </c>
      <c r="H1143" s="6"/>
      <c r="I1143" s="21"/>
      <c r="J1143" s="34">
        <f t="shared" si="225"/>
        <v>6.7929087152245318E-3</v>
      </c>
      <c r="K1143" s="34">
        <f t="shared" si="234"/>
        <v>0.44127550163144391</v>
      </c>
      <c r="L1143" s="69">
        <f t="shared" si="231"/>
        <v>29.918261264138582</v>
      </c>
      <c r="M1143" s="69">
        <f t="shared" si="235"/>
        <v>1.9435261536319595</v>
      </c>
      <c r="N1143" s="69">
        <f t="shared" si="226"/>
        <v>17.391419042795064</v>
      </c>
      <c r="O1143" s="69">
        <f t="shared" si="232"/>
        <v>1.129767450722819</v>
      </c>
      <c r="P1143" s="69">
        <f t="shared" si="227"/>
        <v>3.0732936043547783</v>
      </c>
      <c r="Q1143" s="6">
        <f t="shared" si="228"/>
        <v>0.93289255374334046</v>
      </c>
      <c r="R1143" s="6">
        <f t="shared" si="229"/>
        <v>0.44060930578189944</v>
      </c>
      <c r="S1143" s="6">
        <f t="shared" si="230"/>
        <v>1.37350185952524</v>
      </c>
    </row>
    <row r="1144" spans="1:19" x14ac:dyDescent="0.25">
      <c r="A1144" s="64">
        <v>41294</v>
      </c>
      <c r="B1144" s="14" t="s">
        <v>593</v>
      </c>
      <c r="C1144" s="4">
        <v>5</v>
      </c>
      <c r="D1144" s="180">
        <v>6.4</v>
      </c>
      <c r="F1144" s="180"/>
      <c r="G1144" s="4">
        <f t="shared" si="233"/>
        <v>64.961200000000005</v>
      </c>
      <c r="H1144" s="6"/>
      <c r="I1144" s="21"/>
      <c r="J1144" s="34">
        <f t="shared" si="225"/>
        <v>3.2169908772759479E-3</v>
      </c>
      <c r="K1144" s="34">
        <f t="shared" si="234"/>
        <v>0.20897958777689832</v>
      </c>
      <c r="L1144" s="69">
        <f t="shared" si="231"/>
        <v>12.670735111153041</v>
      </c>
      <c r="M1144" s="69">
        <f t="shared" si="235"/>
        <v>0.82310615770263496</v>
      </c>
      <c r="N1144" s="69">
        <f t="shared" si="226"/>
        <v>11.231571837310549</v>
      </c>
      <c r="O1144" s="69">
        <f t="shared" si="232"/>
        <v>0.72961638443789811</v>
      </c>
      <c r="P1144" s="69">
        <f t="shared" si="227"/>
        <v>1.5527225421405331</v>
      </c>
      <c r="Q1144" s="6">
        <f t="shared" si="228"/>
        <v>0.39509095569726477</v>
      </c>
      <c r="R1144" s="6">
        <f t="shared" si="229"/>
        <v>0.2845503899307803</v>
      </c>
      <c r="S1144" s="6">
        <f t="shared" si="230"/>
        <v>0.67964134562804501</v>
      </c>
    </row>
    <row r="1145" spans="1:19" x14ac:dyDescent="0.25">
      <c r="A1145" s="64">
        <v>41294</v>
      </c>
      <c r="B1145" s="14" t="s">
        <v>593</v>
      </c>
      <c r="C1145" s="4">
        <v>5</v>
      </c>
      <c r="D1145" s="180">
        <v>8.3000000000000007</v>
      </c>
      <c r="F1145" s="180"/>
      <c r="G1145" s="4">
        <f t="shared" si="233"/>
        <v>64.961200000000005</v>
      </c>
      <c r="H1145" s="6"/>
      <c r="I1145" s="21"/>
      <c r="J1145" s="34">
        <f t="shared" si="225"/>
        <v>5.4106079476450219E-3</v>
      </c>
      <c r="K1145" s="34">
        <f t="shared" si="234"/>
        <v>0.3514795850085578</v>
      </c>
      <c r="L1145" s="69">
        <f t="shared" si="231"/>
        <v>23.033216302360287</v>
      </c>
      <c r="M1145" s="69">
        <f t="shared" si="235"/>
        <v>1.4962653708608873</v>
      </c>
      <c r="N1145" s="69">
        <f t="shared" si="226"/>
        <v>15.224089825772444</v>
      </c>
      <c r="O1145" s="69">
        <f t="shared" si="232"/>
        <v>0.988975143989969</v>
      </c>
      <c r="P1145" s="69">
        <f t="shared" si="227"/>
        <v>2.4852405148508563</v>
      </c>
      <c r="Q1145" s="6">
        <f t="shared" si="228"/>
        <v>0.71820737801322587</v>
      </c>
      <c r="R1145" s="6">
        <f t="shared" si="229"/>
        <v>0.38570030615608791</v>
      </c>
      <c r="S1145" s="6">
        <f t="shared" si="230"/>
        <v>1.1039076841693138</v>
      </c>
    </row>
    <row r="1146" spans="1:19" x14ac:dyDescent="0.25">
      <c r="A1146" s="64">
        <v>41294</v>
      </c>
      <c r="B1146" s="14" t="s">
        <v>593</v>
      </c>
      <c r="C1146" s="4">
        <v>5</v>
      </c>
      <c r="D1146" s="180">
        <v>3.4</v>
      </c>
      <c r="F1146" s="180"/>
      <c r="G1146" s="4">
        <f t="shared" si="233"/>
        <v>64.961200000000005</v>
      </c>
      <c r="H1146" s="6"/>
      <c r="I1146" s="21"/>
      <c r="J1146" s="34">
        <f t="shared" si="225"/>
        <v>9.0792027688745035E-4</v>
      </c>
      <c r="K1146" s="34">
        <f t="shared" si="234"/>
        <v>5.8979590690941046E-2</v>
      </c>
      <c r="L1146" s="69">
        <f t="shared" si="231"/>
        <v>2.9598116954824234</v>
      </c>
      <c r="M1146" s="69">
        <f t="shared" si="235"/>
        <v>0.19227291951257283</v>
      </c>
      <c r="N1146" s="69">
        <f t="shared" si="226"/>
        <v>5.3584638182360029</v>
      </c>
      <c r="O1146" s="69">
        <f t="shared" si="232"/>
        <v>0.34809223978919268</v>
      </c>
      <c r="P1146" s="69">
        <f t="shared" si="227"/>
        <v>0.54036515930176554</v>
      </c>
      <c r="Q1146" s="6">
        <f t="shared" si="228"/>
        <v>9.229100136603495E-2</v>
      </c>
      <c r="R1146" s="6">
        <f t="shared" si="229"/>
        <v>0.13575597351778515</v>
      </c>
      <c r="S1146" s="6">
        <f t="shared" si="230"/>
        <v>0.22804697488382009</v>
      </c>
    </row>
    <row r="1147" spans="1:19" x14ac:dyDescent="0.25">
      <c r="A1147" s="64">
        <v>41294</v>
      </c>
      <c r="B1147" s="14" t="s">
        <v>593</v>
      </c>
      <c r="C1147" s="4">
        <v>5</v>
      </c>
      <c r="D1147" s="180">
        <v>3.4</v>
      </c>
      <c r="F1147" s="180"/>
      <c r="G1147" s="4">
        <f t="shared" si="233"/>
        <v>64.961200000000005</v>
      </c>
      <c r="H1147" s="6"/>
      <c r="I1147" s="21"/>
      <c r="J1147" s="34">
        <f t="shared" si="225"/>
        <v>9.0792027688745035E-4</v>
      </c>
      <c r="K1147" s="34">
        <f t="shared" si="234"/>
        <v>5.8979590690941046E-2</v>
      </c>
      <c r="L1147" s="69">
        <f t="shared" si="231"/>
        <v>2.9598116954824234</v>
      </c>
      <c r="M1147" s="69">
        <f t="shared" si="235"/>
        <v>0.19227291951257283</v>
      </c>
      <c r="N1147" s="69">
        <f t="shared" si="226"/>
        <v>5.3584638182360029</v>
      </c>
      <c r="O1147" s="69">
        <f t="shared" si="232"/>
        <v>0.34809223978919268</v>
      </c>
      <c r="P1147" s="69">
        <f t="shared" si="227"/>
        <v>0.54036515930176554</v>
      </c>
      <c r="Q1147" s="6">
        <f t="shared" si="228"/>
        <v>9.229100136603495E-2</v>
      </c>
      <c r="R1147" s="6">
        <f t="shared" si="229"/>
        <v>0.13575597351778515</v>
      </c>
      <c r="S1147" s="6">
        <f t="shared" si="230"/>
        <v>0.22804697488382009</v>
      </c>
    </row>
    <row r="1148" spans="1:19" x14ac:dyDescent="0.25">
      <c r="A1148" s="64">
        <v>41294</v>
      </c>
      <c r="B1148" s="14" t="s">
        <v>593</v>
      </c>
      <c r="C1148" s="4">
        <v>5</v>
      </c>
      <c r="D1148" s="180">
        <v>3</v>
      </c>
      <c r="F1148" s="180"/>
      <c r="G1148" s="4">
        <f t="shared" si="233"/>
        <v>64.961200000000005</v>
      </c>
      <c r="H1148" s="6"/>
      <c r="I1148" s="21"/>
      <c r="J1148" s="34">
        <f t="shared" si="225"/>
        <v>7.0685834705770342E-4</v>
      </c>
      <c r="K1148" s="34">
        <f t="shared" si="234"/>
        <v>4.5918366454884889E-2</v>
      </c>
      <c r="L1148" s="69">
        <f t="shared" si="231"/>
        <v>2.219707841442716</v>
      </c>
      <c r="M1148" s="69">
        <f t="shared" si="235"/>
        <v>0.14419488502952857</v>
      </c>
      <c r="N1148" s="69">
        <f t="shared" si="226"/>
        <v>4.6285167281146418</v>
      </c>
      <c r="O1148" s="69">
        <f t="shared" si="232"/>
        <v>0.3006740008784009</v>
      </c>
      <c r="P1148" s="69">
        <f t="shared" si="227"/>
        <v>0.4448688859079295</v>
      </c>
      <c r="Q1148" s="6">
        <f t="shared" si="228"/>
        <v>6.9213544814173716E-2</v>
      </c>
      <c r="R1148" s="6">
        <f t="shared" si="229"/>
        <v>0.11726286034257635</v>
      </c>
      <c r="S1148" s="6">
        <f t="shared" si="230"/>
        <v>0.18647640515675007</v>
      </c>
    </row>
    <row r="1149" spans="1:19" x14ac:dyDescent="0.25">
      <c r="A1149" s="64">
        <v>41294</v>
      </c>
      <c r="B1149" s="14" t="s">
        <v>593</v>
      </c>
      <c r="C1149" s="4">
        <v>5</v>
      </c>
      <c r="D1149" s="180">
        <v>4.5999999999999996</v>
      </c>
      <c r="F1149" s="180"/>
      <c r="G1149" s="4">
        <f t="shared" si="233"/>
        <v>64.961200000000005</v>
      </c>
      <c r="H1149" s="6"/>
      <c r="I1149" s="21"/>
      <c r="J1149" s="34">
        <f t="shared" si="225"/>
        <v>1.6619025137490004E-3</v>
      </c>
      <c r="K1149" s="34">
        <f t="shared" si="234"/>
        <v>0.10795918157615157</v>
      </c>
      <c r="L1149" s="69">
        <f t="shared" si="231"/>
        <v>5.9302678128381849</v>
      </c>
      <c r="M1149" s="69">
        <f t="shared" si="235"/>
        <v>0.38523731344334394</v>
      </c>
      <c r="N1149" s="69">
        <f t="shared" si="226"/>
        <v>7.6319696161125572</v>
      </c>
      <c r="O1149" s="69">
        <f t="shared" si="232"/>
        <v>0.49578190462621108</v>
      </c>
      <c r="P1149" s="69">
        <f t="shared" si="227"/>
        <v>0.88101921806955508</v>
      </c>
      <c r="Q1149" s="6">
        <f t="shared" si="228"/>
        <v>0.18491391045280509</v>
      </c>
      <c r="R1149" s="6">
        <f t="shared" si="229"/>
        <v>0.19335494280422233</v>
      </c>
      <c r="S1149" s="6">
        <f t="shared" si="230"/>
        <v>0.37826885325702742</v>
      </c>
    </row>
    <row r="1150" spans="1:19" x14ac:dyDescent="0.25">
      <c r="A1150" s="64">
        <v>41294</v>
      </c>
      <c r="B1150" s="14" t="s">
        <v>593</v>
      </c>
      <c r="C1150" s="4">
        <v>5</v>
      </c>
      <c r="D1150" s="180">
        <v>3.2</v>
      </c>
      <c r="F1150" s="180"/>
      <c r="G1150" s="4">
        <f t="shared" si="233"/>
        <v>64.961200000000005</v>
      </c>
      <c r="H1150" s="6"/>
      <c r="I1150" s="21"/>
      <c r="J1150" s="34">
        <f t="shared" si="225"/>
        <v>8.0424771931898698E-4</v>
      </c>
      <c r="K1150" s="34">
        <f t="shared" si="234"/>
        <v>5.2244896944224579E-2</v>
      </c>
      <c r="L1150" s="69">
        <f t="shared" si="231"/>
        <v>2.57474279673893</v>
      </c>
      <c r="M1150" s="69">
        <f t="shared" si="235"/>
        <v>0.16725838176751701</v>
      </c>
      <c r="N1150" s="69">
        <f t="shared" si="226"/>
        <v>4.9915502127950244</v>
      </c>
      <c r="O1150" s="69">
        <f t="shared" si="232"/>
        <v>0.32425709168342021</v>
      </c>
      <c r="P1150" s="69">
        <f t="shared" si="227"/>
        <v>0.49151547345093721</v>
      </c>
      <c r="Q1150" s="6">
        <f t="shared" si="228"/>
        <v>8.0284023248408165E-2</v>
      </c>
      <c r="R1150" s="6">
        <f t="shared" si="229"/>
        <v>0.12646026575653388</v>
      </c>
      <c r="S1150" s="6">
        <f t="shared" si="230"/>
        <v>0.20674428900494204</v>
      </c>
    </row>
    <row r="1151" spans="1:19" x14ac:dyDescent="0.25">
      <c r="A1151" s="64">
        <v>41294</v>
      </c>
      <c r="B1151" s="14" t="s">
        <v>593</v>
      </c>
      <c r="C1151" s="4">
        <v>6</v>
      </c>
      <c r="D1151" s="180">
        <v>8.3000000000000007</v>
      </c>
      <c r="F1151" s="180"/>
      <c r="G1151" s="4">
        <f t="shared" si="233"/>
        <v>64.961200000000005</v>
      </c>
      <c r="H1151" s="6"/>
      <c r="I1151" s="21"/>
      <c r="J1151" s="34">
        <f t="shared" si="225"/>
        <v>5.4106079476450219E-3</v>
      </c>
      <c r="K1151" s="34">
        <f t="shared" si="234"/>
        <v>0.3514795850085578</v>
      </c>
      <c r="L1151" s="69">
        <f t="shared" si="231"/>
        <v>23.033216302360287</v>
      </c>
      <c r="M1151" s="69">
        <f t="shared" si="235"/>
        <v>1.4962653708608873</v>
      </c>
      <c r="N1151" s="69">
        <f t="shared" si="226"/>
        <v>15.224089825772444</v>
      </c>
      <c r="O1151" s="69">
        <f t="shared" si="232"/>
        <v>0.988975143989969</v>
      </c>
      <c r="P1151" s="69">
        <f t="shared" si="227"/>
        <v>2.4852405148508563</v>
      </c>
      <c r="Q1151" s="6">
        <f t="shared" si="228"/>
        <v>0.71820737801322587</v>
      </c>
      <c r="R1151" s="6">
        <f t="shared" si="229"/>
        <v>0.38570030615608791</v>
      </c>
      <c r="S1151" s="6">
        <f t="shared" si="230"/>
        <v>1.1039076841693138</v>
      </c>
    </row>
    <row r="1152" spans="1:19" x14ac:dyDescent="0.25">
      <c r="A1152" s="64">
        <v>41294</v>
      </c>
      <c r="B1152" s="14" t="s">
        <v>593</v>
      </c>
      <c r="C1152" s="4">
        <v>6</v>
      </c>
      <c r="D1152" s="180">
        <v>4.2</v>
      </c>
      <c r="F1152" s="180"/>
      <c r="G1152" s="4">
        <f t="shared" si="233"/>
        <v>64.961200000000005</v>
      </c>
      <c r="H1152" s="6"/>
      <c r="I1152" s="21"/>
      <c r="J1152" s="34">
        <f t="shared" si="225"/>
        <v>1.385442360233099E-3</v>
      </c>
      <c r="K1152" s="34">
        <f t="shared" si="234"/>
        <v>8.9999998251574398E-2</v>
      </c>
      <c r="L1152" s="69">
        <f t="shared" si="231"/>
        <v>4.811097633235077</v>
      </c>
      <c r="M1152" s="69">
        <f t="shared" si="235"/>
        <v>0.31253467557211051</v>
      </c>
      <c r="N1152" s="69">
        <f t="shared" si="226"/>
        <v>6.861382640483793</v>
      </c>
      <c r="O1152" s="69">
        <f t="shared" si="232"/>
        <v>0.44572364998499581</v>
      </c>
      <c r="P1152" s="69">
        <f t="shared" si="227"/>
        <v>0.75825832555710626</v>
      </c>
      <c r="Q1152" s="6">
        <f t="shared" si="228"/>
        <v>0.15001664427461303</v>
      </c>
      <c r="R1152" s="6">
        <f t="shared" si="229"/>
        <v>0.17383222349414837</v>
      </c>
      <c r="S1152" s="6">
        <f t="shared" si="230"/>
        <v>0.32384886776876143</v>
      </c>
    </row>
    <row r="1153" spans="1:19" x14ac:dyDescent="0.25">
      <c r="A1153" s="64">
        <v>41294</v>
      </c>
      <c r="B1153" s="14" t="s">
        <v>593</v>
      </c>
      <c r="C1153" s="4">
        <v>6</v>
      </c>
      <c r="D1153" s="180">
        <v>7.1</v>
      </c>
      <c r="F1153" s="180"/>
      <c r="G1153" s="4">
        <f t="shared" si="233"/>
        <v>64.961200000000005</v>
      </c>
      <c r="H1153" s="6"/>
      <c r="I1153" s="21"/>
      <c r="J1153" s="34">
        <f t="shared" si="225"/>
        <v>3.959192141686536E-3</v>
      </c>
      <c r="K1153" s="34">
        <f t="shared" si="234"/>
        <v>0.25719387255452741</v>
      </c>
      <c r="L1153" s="69">
        <f t="shared" si="231"/>
        <v>16.085590015951329</v>
      </c>
      <c r="M1153" s="69">
        <f t="shared" si="235"/>
        <v>1.0449392301442177</v>
      </c>
      <c r="N1153" s="69">
        <f t="shared" si="226"/>
        <v>12.681839066301519</v>
      </c>
      <c r="O1153" s="69">
        <f t="shared" si="232"/>
        <v>0.82382748395382632</v>
      </c>
      <c r="P1153" s="69">
        <f t="shared" si="227"/>
        <v>1.8687667140980442</v>
      </c>
      <c r="Q1153" s="6">
        <f t="shared" si="228"/>
        <v>0.50157083046922446</v>
      </c>
      <c r="R1153" s="6">
        <f t="shared" si="229"/>
        <v>0.32129271874199228</v>
      </c>
      <c r="S1153" s="6">
        <f t="shared" si="230"/>
        <v>0.82286354921121674</v>
      </c>
    </row>
    <row r="1154" spans="1:19" x14ac:dyDescent="0.25">
      <c r="A1154" s="64">
        <v>41294</v>
      </c>
      <c r="B1154" s="14" t="s">
        <v>593</v>
      </c>
      <c r="C1154" s="4">
        <v>6</v>
      </c>
      <c r="D1154" s="180">
        <v>5.4</v>
      </c>
      <c r="F1154" s="180"/>
      <c r="G1154" s="4">
        <f t="shared" si="233"/>
        <v>64.961200000000005</v>
      </c>
      <c r="H1154" s="6"/>
      <c r="I1154" s="21"/>
      <c r="J1154" s="34">
        <f t="shared" ref="J1154:J1217" si="236">((+D1154/200)^2)*PI()</f>
        <v>2.2902210444669595E-3</v>
      </c>
      <c r="K1154" s="34">
        <f t="shared" si="234"/>
        <v>0.14877550731382705</v>
      </c>
      <c r="L1154" s="69">
        <f t="shared" si="231"/>
        <v>8.5736806990755614</v>
      </c>
      <c r="M1154" s="69">
        <f t="shared" si="235"/>
        <v>0.55695658662878733</v>
      </c>
      <c r="N1154" s="69">
        <f t="shared" ref="N1154:N1217" si="237">1.28*(D1154^1.17)</f>
        <v>9.2068415424761678</v>
      </c>
      <c r="O1154" s="69">
        <f t="shared" si="232"/>
        <v>0.59808747480910296</v>
      </c>
      <c r="P1154" s="69">
        <f t="shared" si="227"/>
        <v>1.1550440614378903</v>
      </c>
      <c r="Q1154" s="6">
        <f t="shared" si="228"/>
        <v>0.26733916158181792</v>
      </c>
      <c r="R1154" s="6">
        <f t="shared" si="229"/>
        <v>0.23325411517555017</v>
      </c>
      <c r="S1154" s="6">
        <f t="shared" si="230"/>
        <v>0.50059327675736809</v>
      </c>
    </row>
    <row r="1155" spans="1:19" x14ac:dyDescent="0.25">
      <c r="A1155" s="64">
        <v>41294</v>
      </c>
      <c r="B1155" s="14" t="s">
        <v>593</v>
      </c>
      <c r="C1155" s="4">
        <v>6</v>
      </c>
      <c r="D1155" s="180">
        <v>6.7</v>
      </c>
      <c r="F1155" s="180"/>
      <c r="G1155" s="4">
        <f t="shared" si="233"/>
        <v>64.961200000000005</v>
      </c>
      <c r="H1155" s="6"/>
      <c r="I1155" s="21"/>
      <c r="J1155" s="34">
        <f t="shared" si="236"/>
        <v>3.5256523554911458E-3</v>
      </c>
      <c r="K1155" s="34">
        <f t="shared" si="234"/>
        <v>0.22903060779553144</v>
      </c>
      <c r="L1155" s="69">
        <f t="shared" si="231"/>
        <v>14.077969600318117</v>
      </c>
      <c r="M1155" s="69">
        <f t="shared" si="235"/>
        <v>0.91452179880018525</v>
      </c>
      <c r="N1155" s="69">
        <f t="shared" si="237"/>
        <v>11.849976492405487</v>
      </c>
      <c r="O1155" s="69">
        <f t="shared" si="232"/>
        <v>0.76978869291845142</v>
      </c>
      <c r="P1155" s="69">
        <f t="shared" ref="P1155:P1218" si="238">+M1155+O1155</f>
        <v>1.6843104917186367</v>
      </c>
      <c r="Q1155" s="6">
        <f t="shared" ref="Q1155:Q1218" si="239">M1155*0.48</f>
        <v>0.43897046342408891</v>
      </c>
      <c r="R1155" s="6">
        <f t="shared" ref="R1155:R1218" si="240">O1155*0.39</f>
        <v>0.30021759023819605</v>
      </c>
      <c r="S1155" s="6">
        <f t="shared" ref="S1155:S1218" si="241">Q1155+R1155</f>
        <v>0.73918805366228502</v>
      </c>
    </row>
    <row r="1156" spans="1:19" x14ac:dyDescent="0.25">
      <c r="A1156" s="64">
        <v>41294</v>
      </c>
      <c r="B1156" s="14" t="s">
        <v>593</v>
      </c>
      <c r="C1156" s="4">
        <v>6</v>
      </c>
      <c r="D1156" s="180">
        <v>9.1999999999999993</v>
      </c>
      <c r="F1156" s="180"/>
      <c r="G1156" s="4">
        <f t="shared" si="233"/>
        <v>64.961200000000005</v>
      </c>
      <c r="H1156" s="6"/>
      <c r="I1156" s="21"/>
      <c r="J1156" s="34">
        <f t="shared" si="236"/>
        <v>6.6476100549960017E-3</v>
      </c>
      <c r="K1156" s="34">
        <f t="shared" si="234"/>
        <v>0.43183672630460629</v>
      </c>
      <c r="L1156" s="69">
        <f t="shared" si="231"/>
        <v>29.183828648764486</v>
      </c>
      <c r="M1156" s="69">
        <f t="shared" si="235"/>
        <v>1.8958165296181198</v>
      </c>
      <c r="N1156" s="69">
        <f t="shared" si="237"/>
        <v>17.172824342989255</v>
      </c>
      <c r="O1156" s="69">
        <f t="shared" si="232"/>
        <v>1.1155672767097937</v>
      </c>
      <c r="P1156" s="69">
        <f t="shared" si="238"/>
        <v>3.0113838063279132</v>
      </c>
      <c r="Q1156" s="6">
        <f t="shared" si="239"/>
        <v>0.90999193421669744</v>
      </c>
      <c r="R1156" s="6">
        <f t="shared" si="240"/>
        <v>0.43507123791681956</v>
      </c>
      <c r="S1156" s="6">
        <f t="shared" si="241"/>
        <v>1.3450631721335169</v>
      </c>
    </row>
    <row r="1157" spans="1:19" x14ac:dyDescent="0.25">
      <c r="A1157" s="64">
        <v>41294</v>
      </c>
      <c r="B1157" s="14" t="s">
        <v>593</v>
      </c>
      <c r="C1157" s="4">
        <v>6</v>
      </c>
      <c r="D1157" s="180">
        <v>21</v>
      </c>
      <c r="F1157" s="180"/>
      <c r="G1157" s="4">
        <f t="shared" si="233"/>
        <v>64.961200000000005</v>
      </c>
      <c r="H1157" s="6"/>
      <c r="I1157" s="21"/>
      <c r="J1157" s="34">
        <f t="shared" si="236"/>
        <v>3.4636059005827467E-2</v>
      </c>
      <c r="K1157" s="34">
        <f t="shared" si="234"/>
        <v>2.2499999562893596</v>
      </c>
      <c r="L1157" s="69">
        <f t="shared" si="231"/>
        <v>194.61495503901676</v>
      </c>
      <c r="M1157" s="69">
        <f t="shared" si="235"/>
        <v>12.642421017280576</v>
      </c>
      <c r="N1157" s="69">
        <f t="shared" si="237"/>
        <v>45.103115776147554</v>
      </c>
      <c r="O1157" s="69">
        <f t="shared" si="232"/>
        <v>2.9299525245574771</v>
      </c>
      <c r="P1157" s="69">
        <f t="shared" si="238"/>
        <v>15.572373541838052</v>
      </c>
      <c r="Q1157" s="6">
        <f t="shared" si="239"/>
        <v>6.068362088294676</v>
      </c>
      <c r="R1157" s="6">
        <f t="shared" si="240"/>
        <v>1.142681484577416</v>
      </c>
      <c r="S1157" s="6">
        <f t="shared" si="241"/>
        <v>7.2110435728720921</v>
      </c>
    </row>
    <row r="1158" spans="1:19" x14ac:dyDescent="0.25">
      <c r="A1158" s="64">
        <v>41294</v>
      </c>
      <c r="B1158" s="14" t="s">
        <v>593</v>
      </c>
      <c r="C1158" s="4">
        <v>6</v>
      </c>
      <c r="D1158" s="180">
        <v>4.8</v>
      </c>
      <c r="F1158" s="180"/>
      <c r="G1158" s="4">
        <f t="shared" si="233"/>
        <v>64.961200000000005</v>
      </c>
      <c r="H1158" s="6"/>
      <c r="I1158" s="21"/>
      <c r="J1158" s="34">
        <f t="shared" si="236"/>
        <v>1.8095573684677208E-3</v>
      </c>
      <c r="K1158" s="34">
        <f t="shared" si="234"/>
        <v>0.11755101812450532</v>
      </c>
      <c r="L1158" s="69">
        <f t="shared" si="231"/>
        <v>6.5398480281028419</v>
      </c>
      <c r="M1158" s="69">
        <f t="shared" si="235"/>
        <v>0.42483637572319438</v>
      </c>
      <c r="N1158" s="69">
        <f t="shared" si="237"/>
        <v>8.0216224497877064</v>
      </c>
      <c r="O1158" s="69">
        <f t="shared" si="232"/>
        <v>0.52109422028514918</v>
      </c>
      <c r="P1158" s="69">
        <f t="shared" si="238"/>
        <v>0.9459305960083435</v>
      </c>
      <c r="Q1158" s="6">
        <f t="shared" si="239"/>
        <v>0.20392146034713329</v>
      </c>
      <c r="R1158" s="6">
        <f t="shared" si="240"/>
        <v>0.20322674591120818</v>
      </c>
      <c r="S1158" s="6">
        <f t="shared" si="241"/>
        <v>0.40714820625834147</v>
      </c>
    </row>
    <row r="1159" spans="1:19" x14ac:dyDescent="0.25">
      <c r="A1159" s="64">
        <v>41294</v>
      </c>
      <c r="B1159" s="14" t="s">
        <v>593</v>
      </c>
      <c r="C1159" s="4">
        <v>6</v>
      </c>
      <c r="D1159" s="180">
        <v>5</v>
      </c>
      <c r="F1159" s="180"/>
      <c r="G1159" s="4">
        <f t="shared" si="233"/>
        <v>64.961200000000005</v>
      </c>
      <c r="H1159" s="6"/>
      <c r="I1159" s="21"/>
      <c r="J1159" s="34">
        <f t="shared" si="236"/>
        <v>1.9634954084936209E-3</v>
      </c>
      <c r="K1159" s="34">
        <f t="shared" si="234"/>
        <v>0.12755101793023582</v>
      </c>
      <c r="L1159" s="69">
        <f t="shared" ref="L1159:L1222" si="242">0.17758*(D1159^2.299)</f>
        <v>7.1833345216463531</v>
      </c>
      <c r="M1159" s="69">
        <f t="shared" si="235"/>
        <v>0.46663803052757313</v>
      </c>
      <c r="N1159" s="69">
        <f t="shared" si="237"/>
        <v>8.4140458590425169</v>
      </c>
      <c r="O1159" s="69">
        <f t="shared" si="232"/>
        <v>0.54658651585843276</v>
      </c>
      <c r="P1159" s="69">
        <f t="shared" si="238"/>
        <v>1.0132245463860059</v>
      </c>
      <c r="Q1159" s="6">
        <f t="shared" si="239"/>
        <v>0.2239862546532351</v>
      </c>
      <c r="R1159" s="6">
        <f t="shared" si="240"/>
        <v>0.21316874118478879</v>
      </c>
      <c r="S1159" s="6">
        <f t="shared" si="241"/>
        <v>0.43715499583802386</v>
      </c>
    </row>
    <row r="1160" spans="1:19" x14ac:dyDescent="0.25">
      <c r="A1160" s="64">
        <v>41294</v>
      </c>
      <c r="B1160" s="14" t="s">
        <v>593</v>
      </c>
      <c r="C1160" s="4">
        <v>6</v>
      </c>
      <c r="D1160" s="180">
        <v>13.1</v>
      </c>
      <c r="F1160" s="180"/>
      <c r="G1160" s="4">
        <f t="shared" si="233"/>
        <v>64.961200000000005</v>
      </c>
      <c r="H1160" s="6"/>
      <c r="I1160" s="21"/>
      <c r="J1160" s="34">
        <f t="shared" si="236"/>
        <v>1.3478217882063612E-2</v>
      </c>
      <c r="K1160" s="34">
        <f t="shared" si="234"/>
        <v>0.87556120748031074</v>
      </c>
      <c r="L1160" s="69">
        <f t="shared" si="242"/>
        <v>65.765898878706125</v>
      </c>
      <c r="M1160" s="69">
        <f t="shared" si="235"/>
        <v>4.2722317102394047</v>
      </c>
      <c r="N1160" s="69">
        <f t="shared" si="237"/>
        <v>25.966737375690499</v>
      </c>
      <c r="O1160" s="69">
        <f t="shared" si="232"/>
        <v>1.686830420009706</v>
      </c>
      <c r="P1160" s="69">
        <f t="shared" si="238"/>
        <v>5.9590621302491105</v>
      </c>
      <c r="Q1160" s="6">
        <f t="shared" si="239"/>
        <v>2.0506712209149143</v>
      </c>
      <c r="R1160" s="6">
        <f t="shared" si="240"/>
        <v>0.65786386380378536</v>
      </c>
      <c r="S1160" s="6">
        <f t="shared" si="241"/>
        <v>2.7085350847186995</v>
      </c>
    </row>
    <row r="1161" spans="1:19" x14ac:dyDescent="0.25">
      <c r="A1161" s="64">
        <v>41294</v>
      </c>
      <c r="B1161" s="14" t="s">
        <v>593</v>
      </c>
      <c r="C1161" s="4">
        <v>6</v>
      </c>
      <c r="D1161" s="180">
        <v>4</v>
      </c>
      <c r="F1161" s="180"/>
      <c r="G1161" s="4">
        <f t="shared" si="233"/>
        <v>64.961200000000005</v>
      </c>
      <c r="H1161" s="6"/>
      <c r="I1161" s="21"/>
      <c r="J1161" s="34">
        <f t="shared" si="236"/>
        <v>1.2566370614359172E-3</v>
      </c>
      <c r="K1161" s="34">
        <f t="shared" si="234"/>
        <v>8.1632651475350912E-2</v>
      </c>
      <c r="L1161" s="69">
        <f t="shared" si="242"/>
        <v>4.3006091215286046</v>
      </c>
      <c r="M1161" s="69">
        <f t="shared" si="235"/>
        <v>0.27937272926544404</v>
      </c>
      <c r="N1161" s="69">
        <f t="shared" si="237"/>
        <v>6.4806737611278331</v>
      </c>
      <c r="O1161" s="69">
        <f t="shared" si="232"/>
        <v>0.42099234433137744</v>
      </c>
      <c r="P1161" s="69">
        <f t="shared" si="238"/>
        <v>0.70036507359682143</v>
      </c>
      <c r="Q1161" s="6">
        <f t="shared" si="239"/>
        <v>0.13409891004741314</v>
      </c>
      <c r="R1161" s="6">
        <f t="shared" si="240"/>
        <v>0.16418701428923721</v>
      </c>
      <c r="S1161" s="6">
        <f t="shared" si="241"/>
        <v>0.29828592433665035</v>
      </c>
    </row>
    <row r="1162" spans="1:19" x14ac:dyDescent="0.25">
      <c r="A1162" s="64">
        <v>41294</v>
      </c>
      <c r="B1162" s="14" t="s">
        <v>593</v>
      </c>
      <c r="C1162" s="4">
        <v>6</v>
      </c>
      <c r="D1162" s="180">
        <v>4.9000000000000004</v>
      </c>
      <c r="F1162" s="180"/>
      <c r="G1162" s="4">
        <f t="shared" si="233"/>
        <v>64.961200000000005</v>
      </c>
      <c r="H1162" s="6"/>
      <c r="I1162" s="21"/>
      <c r="J1162" s="34">
        <f t="shared" si="236"/>
        <v>1.8857409903172736E-3</v>
      </c>
      <c r="K1162" s="34">
        <f t="shared" si="234"/>
        <v>0.12249999762019849</v>
      </c>
      <c r="L1162" s="69">
        <f t="shared" si="242"/>
        <v>6.8573266813152358</v>
      </c>
      <c r="M1162" s="69">
        <f t="shared" si="235"/>
        <v>0.44546017001025534</v>
      </c>
      <c r="N1162" s="69">
        <f t="shared" si="237"/>
        <v>8.2174937658920371</v>
      </c>
      <c r="O1162" s="69">
        <f t="shared" ref="O1162:O1225" si="243">IF(D1162&lt;3,795.7747*N1162*0.001,64.9612*N1162*0.001)</f>
        <v>0.53381825602486588</v>
      </c>
      <c r="P1162" s="69">
        <f t="shared" si="238"/>
        <v>0.97927842603512127</v>
      </c>
      <c r="Q1162" s="6">
        <f t="shared" si="239"/>
        <v>0.21382088160492255</v>
      </c>
      <c r="R1162" s="6">
        <f t="shared" si="240"/>
        <v>0.20818911984969771</v>
      </c>
      <c r="S1162" s="6">
        <f t="shared" si="241"/>
        <v>0.42201000145462025</v>
      </c>
    </row>
    <row r="1163" spans="1:19" x14ac:dyDescent="0.25">
      <c r="A1163" s="64">
        <v>41294</v>
      </c>
      <c r="B1163" s="14" t="s">
        <v>593</v>
      </c>
      <c r="C1163" s="4">
        <v>6</v>
      </c>
      <c r="D1163" s="180">
        <v>10.1</v>
      </c>
      <c r="F1163" s="180"/>
      <c r="G1163" s="4">
        <f t="shared" si="233"/>
        <v>64.961200000000005</v>
      </c>
      <c r="H1163" s="6"/>
      <c r="I1163" s="21"/>
      <c r="J1163" s="34">
        <f t="shared" si="236"/>
        <v>8.0118466648173691E-3</v>
      </c>
      <c r="K1163" s="34">
        <f t="shared" si="234"/>
        <v>0.52045917356253413</v>
      </c>
      <c r="L1163" s="69">
        <f t="shared" si="242"/>
        <v>36.168366096319403</v>
      </c>
      <c r="M1163" s="69">
        <f t="shared" si="235"/>
        <v>2.3495404636562243</v>
      </c>
      <c r="N1163" s="69">
        <f t="shared" si="237"/>
        <v>19.154286406795634</v>
      </c>
      <c r="O1163" s="69">
        <f t="shared" si="243"/>
        <v>1.2442854301291326</v>
      </c>
      <c r="P1163" s="69">
        <f t="shared" si="238"/>
        <v>3.5938258937853567</v>
      </c>
      <c r="Q1163" s="6">
        <f t="shared" si="239"/>
        <v>1.1277794225549875</v>
      </c>
      <c r="R1163" s="6">
        <f t="shared" si="240"/>
        <v>0.48527131775036175</v>
      </c>
      <c r="S1163" s="6">
        <f t="shared" si="241"/>
        <v>1.6130507403053493</v>
      </c>
    </row>
    <row r="1164" spans="1:19" x14ac:dyDescent="0.25">
      <c r="A1164" s="64">
        <v>41294</v>
      </c>
      <c r="B1164" s="14" t="s">
        <v>593</v>
      </c>
      <c r="C1164" s="4">
        <v>6</v>
      </c>
      <c r="D1164" s="180">
        <v>5.2</v>
      </c>
      <c r="F1164" s="180"/>
      <c r="G1164" s="4">
        <f t="shared" si="233"/>
        <v>64.961200000000005</v>
      </c>
      <c r="H1164" s="6"/>
      <c r="I1164" s="21"/>
      <c r="J1164" s="34">
        <f t="shared" si="236"/>
        <v>2.1237166338267006E-3</v>
      </c>
      <c r="K1164" s="34">
        <f t="shared" si="234"/>
        <v>0.13795918099334309</v>
      </c>
      <c r="L1164" s="69">
        <f t="shared" si="242"/>
        <v>7.8611437635641082</v>
      </c>
      <c r="M1164" s="69">
        <f t="shared" si="235"/>
        <v>0.51066933225364075</v>
      </c>
      <c r="N1164" s="69">
        <f t="shared" si="237"/>
        <v>8.8091474968502013</v>
      </c>
      <c r="O1164" s="69">
        <f t="shared" si="243"/>
        <v>0.57225279237238535</v>
      </c>
      <c r="P1164" s="69">
        <f t="shared" si="238"/>
        <v>1.0829221246260261</v>
      </c>
      <c r="Q1164" s="6">
        <f t="shared" si="239"/>
        <v>0.24512127948174756</v>
      </c>
      <c r="R1164" s="6">
        <f t="shared" si="240"/>
        <v>0.2231785890252303</v>
      </c>
      <c r="S1164" s="6">
        <f t="shared" si="241"/>
        <v>0.46829986850697786</v>
      </c>
    </row>
    <row r="1165" spans="1:19" x14ac:dyDescent="0.25">
      <c r="A1165" s="64">
        <v>41294</v>
      </c>
      <c r="B1165" s="14" t="s">
        <v>593</v>
      </c>
      <c r="C1165" s="4">
        <v>6</v>
      </c>
      <c r="D1165" s="180">
        <v>4.2</v>
      </c>
      <c r="F1165" s="180"/>
      <c r="G1165" s="4">
        <f t="shared" si="233"/>
        <v>64.961200000000005</v>
      </c>
      <c r="H1165" s="6"/>
      <c r="I1165" s="21"/>
      <c r="J1165" s="34">
        <f t="shared" si="236"/>
        <v>1.385442360233099E-3</v>
      </c>
      <c r="K1165" s="34">
        <f t="shared" si="234"/>
        <v>8.9999998251574398E-2</v>
      </c>
      <c r="L1165" s="69">
        <f t="shared" si="242"/>
        <v>4.811097633235077</v>
      </c>
      <c r="M1165" s="69">
        <f t="shared" si="235"/>
        <v>0.31253467557211051</v>
      </c>
      <c r="N1165" s="69">
        <f t="shared" si="237"/>
        <v>6.861382640483793</v>
      </c>
      <c r="O1165" s="69">
        <f t="shared" si="243"/>
        <v>0.44572364998499581</v>
      </c>
      <c r="P1165" s="69">
        <f t="shared" si="238"/>
        <v>0.75825832555710626</v>
      </c>
      <c r="Q1165" s="6">
        <f t="shared" si="239"/>
        <v>0.15001664427461303</v>
      </c>
      <c r="R1165" s="6">
        <f t="shared" si="240"/>
        <v>0.17383222349414837</v>
      </c>
      <c r="S1165" s="6">
        <f t="shared" si="241"/>
        <v>0.32384886776876143</v>
      </c>
    </row>
    <row r="1166" spans="1:19" x14ac:dyDescent="0.25">
      <c r="A1166" s="64">
        <v>41294</v>
      </c>
      <c r="B1166" s="14" t="s">
        <v>593</v>
      </c>
      <c r="C1166" s="4">
        <v>6</v>
      </c>
      <c r="D1166" s="180">
        <v>7.4</v>
      </c>
      <c r="F1166" s="180"/>
      <c r="G1166" s="4">
        <f t="shared" si="233"/>
        <v>64.961200000000005</v>
      </c>
      <c r="H1166" s="6"/>
      <c r="I1166" s="21"/>
      <c r="J1166" s="34">
        <f t="shared" si="236"/>
        <v>4.3008403427644282E-3</v>
      </c>
      <c r="K1166" s="34">
        <f t="shared" si="234"/>
        <v>0.27938774967438862</v>
      </c>
      <c r="L1166" s="69">
        <f t="shared" si="242"/>
        <v>17.691219677917115</v>
      </c>
      <c r="M1166" s="69">
        <f t="shared" si="235"/>
        <v>1.1492428597411095</v>
      </c>
      <c r="N1166" s="69">
        <f t="shared" si="237"/>
        <v>13.311012207689938</v>
      </c>
      <c r="O1166" s="69">
        <f t="shared" si="243"/>
        <v>0.86469932622618761</v>
      </c>
      <c r="P1166" s="69">
        <f t="shared" si="238"/>
        <v>2.0139421859672972</v>
      </c>
      <c r="Q1166" s="6">
        <f t="shared" si="239"/>
        <v>0.55163657267573252</v>
      </c>
      <c r="R1166" s="6">
        <f t="shared" si="240"/>
        <v>0.33723273722821318</v>
      </c>
      <c r="S1166" s="6">
        <f t="shared" si="241"/>
        <v>0.88886930990394575</v>
      </c>
    </row>
    <row r="1167" spans="1:19" x14ac:dyDescent="0.25">
      <c r="A1167" s="64">
        <v>41294</v>
      </c>
      <c r="B1167" s="14" t="s">
        <v>593</v>
      </c>
      <c r="C1167" s="4">
        <v>6</v>
      </c>
      <c r="D1167" s="180">
        <v>5.4</v>
      </c>
      <c r="F1167" s="180"/>
      <c r="G1167" s="4">
        <f t="shared" si="233"/>
        <v>64.961200000000005</v>
      </c>
      <c r="H1167" s="6"/>
      <c r="I1167" s="21"/>
      <c r="J1167" s="34">
        <f t="shared" si="236"/>
        <v>2.2902210444669595E-3</v>
      </c>
      <c r="K1167" s="34">
        <f t="shared" si="234"/>
        <v>0.14877550731382705</v>
      </c>
      <c r="L1167" s="69">
        <f t="shared" si="242"/>
        <v>8.5736806990755614</v>
      </c>
      <c r="M1167" s="69">
        <f t="shared" si="235"/>
        <v>0.55695658662878733</v>
      </c>
      <c r="N1167" s="69">
        <f t="shared" si="237"/>
        <v>9.2068415424761678</v>
      </c>
      <c r="O1167" s="69">
        <f t="shared" si="243"/>
        <v>0.59808747480910296</v>
      </c>
      <c r="P1167" s="69">
        <f t="shared" si="238"/>
        <v>1.1550440614378903</v>
      </c>
      <c r="Q1167" s="6">
        <f t="shared" si="239"/>
        <v>0.26733916158181792</v>
      </c>
      <c r="R1167" s="6">
        <f t="shared" si="240"/>
        <v>0.23325411517555017</v>
      </c>
      <c r="S1167" s="6">
        <f t="shared" si="241"/>
        <v>0.50059327675736809</v>
      </c>
    </row>
    <row r="1168" spans="1:19" x14ac:dyDescent="0.25">
      <c r="A1168" s="64">
        <v>41294</v>
      </c>
      <c r="B1168" s="14" t="s">
        <v>593</v>
      </c>
      <c r="C1168" s="4">
        <v>6</v>
      </c>
      <c r="D1168" s="180">
        <v>6.3</v>
      </c>
      <c r="F1168" s="180"/>
      <c r="G1168" s="4">
        <f t="shared" si="233"/>
        <v>64.961200000000005</v>
      </c>
      <c r="H1168" s="6"/>
      <c r="I1168" s="21"/>
      <c r="J1168" s="34">
        <f t="shared" si="236"/>
        <v>3.1172453105244723E-3</v>
      </c>
      <c r="K1168" s="34">
        <f t="shared" si="234"/>
        <v>0.20249999606604235</v>
      </c>
      <c r="L1168" s="69">
        <f t="shared" si="242"/>
        <v>12.220190463130352</v>
      </c>
      <c r="M1168" s="69">
        <f t="shared" si="235"/>
        <v>0.79383823671350351</v>
      </c>
      <c r="N1168" s="69">
        <f t="shared" si="237"/>
        <v>11.026518552173203</v>
      </c>
      <c r="O1168" s="69">
        <f t="shared" si="243"/>
        <v>0.71629587697143393</v>
      </c>
      <c r="P1168" s="69">
        <f t="shared" si="238"/>
        <v>1.5101341136849373</v>
      </c>
      <c r="Q1168" s="6">
        <f t="shared" si="239"/>
        <v>0.38104235362248168</v>
      </c>
      <c r="R1168" s="6">
        <f t="shared" si="240"/>
        <v>0.27935539201885923</v>
      </c>
      <c r="S1168" s="6">
        <f t="shared" si="241"/>
        <v>0.66039774564134091</v>
      </c>
    </row>
    <row r="1169" spans="1:19" x14ac:dyDescent="0.25">
      <c r="A1169" s="64">
        <v>41294</v>
      </c>
      <c r="B1169" s="14" t="s">
        <v>593</v>
      </c>
      <c r="C1169" s="4">
        <v>6</v>
      </c>
      <c r="D1169" s="180">
        <v>4.8</v>
      </c>
      <c r="F1169" s="180"/>
      <c r="G1169" s="4">
        <f t="shared" si="233"/>
        <v>64.961200000000005</v>
      </c>
      <c r="H1169" s="6"/>
      <c r="I1169" s="21"/>
      <c r="J1169" s="34">
        <f t="shared" si="236"/>
        <v>1.8095573684677208E-3</v>
      </c>
      <c r="K1169" s="34">
        <f t="shared" si="234"/>
        <v>0.11755101812450532</v>
      </c>
      <c r="L1169" s="69">
        <f t="shared" si="242"/>
        <v>6.5398480281028419</v>
      </c>
      <c r="M1169" s="69">
        <f t="shared" si="235"/>
        <v>0.42483637572319438</v>
      </c>
      <c r="N1169" s="69">
        <f t="shared" si="237"/>
        <v>8.0216224497877064</v>
      </c>
      <c r="O1169" s="69">
        <f t="shared" si="243"/>
        <v>0.52109422028514918</v>
      </c>
      <c r="P1169" s="69">
        <f t="shared" si="238"/>
        <v>0.9459305960083435</v>
      </c>
      <c r="Q1169" s="6">
        <f t="shared" si="239"/>
        <v>0.20392146034713329</v>
      </c>
      <c r="R1169" s="6">
        <f t="shared" si="240"/>
        <v>0.20322674591120818</v>
      </c>
      <c r="S1169" s="6">
        <f t="shared" si="241"/>
        <v>0.40714820625834147</v>
      </c>
    </row>
    <row r="1170" spans="1:19" x14ac:dyDescent="0.25">
      <c r="A1170" s="64">
        <v>41294</v>
      </c>
      <c r="B1170" s="14" t="s">
        <v>593</v>
      </c>
      <c r="C1170" s="4">
        <v>6</v>
      </c>
      <c r="D1170" s="180">
        <v>5.9</v>
      </c>
      <c r="F1170" s="180"/>
      <c r="G1170" s="4">
        <f t="shared" si="233"/>
        <v>64.961200000000005</v>
      </c>
      <c r="H1170" s="6"/>
      <c r="I1170" s="21"/>
      <c r="J1170" s="34">
        <f t="shared" si="236"/>
        <v>2.7339710067865179E-3</v>
      </c>
      <c r="K1170" s="34">
        <f t="shared" si="234"/>
        <v>0.17760203736606037</v>
      </c>
      <c r="L1170" s="69">
        <f t="shared" si="242"/>
        <v>10.509518679077305</v>
      </c>
      <c r="M1170" s="69">
        <f t="shared" si="235"/>
        <v>0.68271094481527672</v>
      </c>
      <c r="N1170" s="69">
        <f t="shared" si="237"/>
        <v>10.211906347392123</v>
      </c>
      <c r="O1170" s="69">
        <f t="shared" si="243"/>
        <v>0.66337769061420926</v>
      </c>
      <c r="P1170" s="69">
        <f t="shared" si="238"/>
        <v>1.3460886354294859</v>
      </c>
      <c r="Q1170" s="6">
        <f t="shared" si="239"/>
        <v>0.32770125351133284</v>
      </c>
      <c r="R1170" s="6">
        <f t="shared" si="240"/>
        <v>0.25871729933954163</v>
      </c>
      <c r="S1170" s="6">
        <f t="shared" si="241"/>
        <v>0.58641855285087452</v>
      </c>
    </row>
    <row r="1171" spans="1:19" x14ac:dyDescent="0.25">
      <c r="A1171" s="64">
        <v>41294</v>
      </c>
      <c r="B1171" s="14" t="s">
        <v>593</v>
      </c>
      <c r="C1171" s="4">
        <v>6</v>
      </c>
      <c r="D1171" s="180">
        <v>8</v>
      </c>
      <c r="F1171" s="180"/>
      <c r="G1171" s="4">
        <f t="shared" ref="G1171:G1234" si="244">IF(D1171&lt;3,795.7747,64.9612)</f>
        <v>64.961200000000005</v>
      </c>
      <c r="H1171" s="6"/>
      <c r="I1171" s="21"/>
      <c r="J1171" s="34">
        <f t="shared" si="236"/>
        <v>5.0265482457436689E-3</v>
      </c>
      <c r="K1171" s="34">
        <f t="shared" ref="K1171:K1234" si="245">IF(D1171&lt;3,795.7747*J1171,64.9612*J1171)</f>
        <v>0.32653060590140365</v>
      </c>
      <c r="L1171" s="69">
        <f t="shared" si="242"/>
        <v>21.164008717497858</v>
      </c>
      <c r="M1171" s="69">
        <f t="shared" si="235"/>
        <v>1.374839403099122</v>
      </c>
      <c r="N1171" s="69">
        <f t="shared" si="237"/>
        <v>14.58227400291401</v>
      </c>
      <c r="O1171" s="69">
        <f t="shared" si="243"/>
        <v>0.94728201795809763</v>
      </c>
      <c r="P1171" s="69">
        <f t="shared" si="238"/>
        <v>2.3221214210572194</v>
      </c>
      <c r="Q1171" s="6">
        <f t="shared" si="239"/>
        <v>0.65992291348757859</v>
      </c>
      <c r="R1171" s="6">
        <f t="shared" si="240"/>
        <v>0.3694399870036581</v>
      </c>
      <c r="S1171" s="6">
        <f t="shared" si="241"/>
        <v>1.0293629004912366</v>
      </c>
    </row>
    <row r="1172" spans="1:19" x14ac:dyDescent="0.25">
      <c r="A1172" s="64">
        <v>41294</v>
      </c>
      <c r="B1172" s="14" t="s">
        <v>593</v>
      </c>
      <c r="C1172" s="4">
        <v>6</v>
      </c>
      <c r="D1172" s="180">
        <v>3.2</v>
      </c>
      <c r="F1172" s="180"/>
      <c r="G1172" s="4">
        <f t="shared" si="244"/>
        <v>64.961200000000005</v>
      </c>
      <c r="H1172" s="6"/>
      <c r="I1172" s="21"/>
      <c r="J1172" s="34">
        <f t="shared" si="236"/>
        <v>8.0424771931898698E-4</v>
      </c>
      <c r="K1172" s="34">
        <f t="shared" si="245"/>
        <v>5.2244896944224579E-2</v>
      </c>
      <c r="L1172" s="69">
        <f t="shared" si="242"/>
        <v>2.57474279673893</v>
      </c>
      <c r="M1172" s="69">
        <f t="shared" si="235"/>
        <v>0.16725838176751701</v>
      </c>
      <c r="N1172" s="69">
        <f t="shared" si="237"/>
        <v>4.9915502127950244</v>
      </c>
      <c r="O1172" s="69">
        <f t="shared" si="243"/>
        <v>0.32425709168342021</v>
      </c>
      <c r="P1172" s="69">
        <f t="shared" si="238"/>
        <v>0.49151547345093721</v>
      </c>
      <c r="Q1172" s="6">
        <f t="shared" si="239"/>
        <v>8.0284023248408165E-2</v>
      </c>
      <c r="R1172" s="6">
        <f t="shared" si="240"/>
        <v>0.12646026575653388</v>
      </c>
      <c r="S1172" s="6">
        <f t="shared" si="241"/>
        <v>0.20674428900494204</v>
      </c>
    </row>
    <row r="1173" spans="1:19" x14ac:dyDescent="0.25">
      <c r="A1173" s="64">
        <v>41294</v>
      </c>
      <c r="B1173" s="14" t="s">
        <v>593</v>
      </c>
      <c r="C1173" s="4">
        <v>6</v>
      </c>
      <c r="D1173" s="180">
        <v>10.4</v>
      </c>
      <c r="F1173" s="180"/>
      <c r="G1173" s="4">
        <f t="shared" si="244"/>
        <v>64.961200000000005</v>
      </c>
      <c r="H1173" s="6"/>
      <c r="I1173" s="21"/>
      <c r="J1173" s="34">
        <f t="shared" si="236"/>
        <v>8.4948665353068026E-3</v>
      </c>
      <c r="K1173" s="34">
        <f t="shared" si="245"/>
        <v>0.55183672397337236</v>
      </c>
      <c r="L1173" s="69">
        <f t="shared" si="242"/>
        <v>38.68598852862943</v>
      </c>
      <c r="M1173" s="69">
        <f t="shared" si="235"/>
        <v>2.5130882380060027</v>
      </c>
      <c r="N1173" s="69">
        <f t="shared" si="237"/>
        <v>19.821612268413016</v>
      </c>
      <c r="O1173" s="69">
        <f t="shared" si="243"/>
        <v>1.2876357188908316</v>
      </c>
      <c r="P1173" s="69">
        <f t="shared" si="238"/>
        <v>3.8007239568968343</v>
      </c>
      <c r="Q1173" s="6">
        <f t="shared" si="239"/>
        <v>1.2062823542428813</v>
      </c>
      <c r="R1173" s="6">
        <f t="shared" si="240"/>
        <v>0.50217793036742431</v>
      </c>
      <c r="S1173" s="6">
        <f t="shared" si="241"/>
        <v>1.7084602846103056</v>
      </c>
    </row>
    <row r="1174" spans="1:19" x14ac:dyDescent="0.25">
      <c r="A1174" s="64">
        <v>41294</v>
      </c>
      <c r="B1174" s="14" t="s">
        <v>593</v>
      </c>
      <c r="C1174" s="4">
        <v>6</v>
      </c>
      <c r="D1174" s="180">
        <v>3.8</v>
      </c>
      <c r="F1174" s="180"/>
      <c r="G1174" s="4">
        <f t="shared" si="244"/>
        <v>64.961200000000005</v>
      </c>
      <c r="H1174" s="6"/>
      <c r="I1174" s="21"/>
      <c r="J1174" s="34">
        <f t="shared" si="236"/>
        <v>1.1341149479459152E-3</v>
      </c>
      <c r="K1174" s="34">
        <f t="shared" si="245"/>
        <v>7.3673467956504188E-2</v>
      </c>
      <c r="L1174" s="69">
        <f t="shared" si="242"/>
        <v>3.8222275656794742</v>
      </c>
      <c r="M1174" s="69">
        <f t="shared" si="235"/>
        <v>0.24829648933961748</v>
      </c>
      <c r="N1174" s="69">
        <f t="shared" si="237"/>
        <v>6.1031884174464111</v>
      </c>
      <c r="O1174" s="69">
        <f t="shared" si="243"/>
        <v>0.39647044342341986</v>
      </c>
      <c r="P1174" s="69">
        <f t="shared" si="238"/>
        <v>0.64476693276303731</v>
      </c>
      <c r="Q1174" s="6">
        <f t="shared" si="239"/>
        <v>0.11918231488301639</v>
      </c>
      <c r="R1174" s="6">
        <f t="shared" si="240"/>
        <v>0.15462347293513376</v>
      </c>
      <c r="S1174" s="6">
        <f t="shared" si="241"/>
        <v>0.27380578781815013</v>
      </c>
    </row>
    <row r="1175" spans="1:19" x14ac:dyDescent="0.25">
      <c r="A1175" s="64">
        <v>41294</v>
      </c>
      <c r="B1175" s="14" t="s">
        <v>593</v>
      </c>
      <c r="C1175" s="4">
        <v>6</v>
      </c>
      <c r="D1175" s="180">
        <v>9.8000000000000007</v>
      </c>
      <c r="F1175" s="180"/>
      <c r="G1175" s="4">
        <f t="shared" si="244"/>
        <v>64.961200000000005</v>
      </c>
      <c r="H1175" s="6"/>
      <c r="I1175" s="21"/>
      <c r="J1175" s="34">
        <f t="shared" si="236"/>
        <v>7.5429639612690945E-3</v>
      </c>
      <c r="K1175" s="34">
        <f t="shared" si="245"/>
        <v>0.48999999048079396</v>
      </c>
      <c r="L1175" s="69">
        <f t="shared" si="242"/>
        <v>33.746038656612889</v>
      </c>
      <c r="M1175" s="69">
        <f t="shared" si="235"/>
        <v>2.1921831663799614</v>
      </c>
      <c r="N1175" s="69">
        <f t="shared" si="237"/>
        <v>18.49032216838847</v>
      </c>
      <c r="O1175" s="69">
        <f t="shared" si="243"/>
        <v>1.2011535164451173</v>
      </c>
      <c r="P1175" s="69">
        <f t="shared" si="238"/>
        <v>3.3933366828250788</v>
      </c>
      <c r="Q1175" s="6">
        <f t="shared" si="239"/>
        <v>1.0522479198623813</v>
      </c>
      <c r="R1175" s="6">
        <f t="shared" si="240"/>
        <v>0.46844987141359573</v>
      </c>
      <c r="S1175" s="6">
        <f t="shared" si="241"/>
        <v>1.5206977912759769</v>
      </c>
    </row>
    <row r="1176" spans="1:19" x14ac:dyDescent="0.25">
      <c r="A1176" s="64">
        <v>41294</v>
      </c>
      <c r="B1176" s="14" t="s">
        <v>593</v>
      </c>
      <c r="C1176" s="4">
        <v>6</v>
      </c>
      <c r="D1176" s="180">
        <v>3</v>
      </c>
      <c r="F1176" s="180"/>
      <c r="G1176" s="4">
        <f t="shared" si="244"/>
        <v>64.961200000000005</v>
      </c>
      <c r="H1176" s="6"/>
      <c r="I1176" s="21"/>
      <c r="J1176" s="34">
        <f t="shared" si="236"/>
        <v>7.0685834705770342E-4</v>
      </c>
      <c r="K1176" s="34">
        <f t="shared" si="245"/>
        <v>4.5918366454884889E-2</v>
      </c>
      <c r="L1176" s="69">
        <f t="shared" si="242"/>
        <v>2.219707841442716</v>
      </c>
      <c r="M1176" s="69">
        <f t="shared" si="235"/>
        <v>0.14419488502952857</v>
      </c>
      <c r="N1176" s="69">
        <f t="shared" si="237"/>
        <v>4.6285167281146418</v>
      </c>
      <c r="O1176" s="69">
        <f t="shared" si="243"/>
        <v>0.3006740008784009</v>
      </c>
      <c r="P1176" s="69">
        <f t="shared" si="238"/>
        <v>0.4448688859079295</v>
      </c>
      <c r="Q1176" s="6">
        <f t="shared" si="239"/>
        <v>6.9213544814173716E-2</v>
      </c>
      <c r="R1176" s="6">
        <f t="shared" si="240"/>
        <v>0.11726286034257635</v>
      </c>
      <c r="S1176" s="6">
        <f t="shared" si="241"/>
        <v>0.18647640515675007</v>
      </c>
    </row>
    <row r="1177" spans="1:19" x14ac:dyDescent="0.25">
      <c r="A1177" s="64">
        <v>41294</v>
      </c>
      <c r="B1177" s="14" t="s">
        <v>593</v>
      </c>
      <c r="C1177" s="4">
        <v>6</v>
      </c>
      <c r="D1177" s="180">
        <v>5.9</v>
      </c>
      <c r="F1177" s="180"/>
      <c r="G1177" s="4">
        <f t="shared" si="244"/>
        <v>64.961200000000005</v>
      </c>
      <c r="H1177" s="6"/>
      <c r="I1177" s="21"/>
      <c r="J1177" s="34">
        <f t="shared" si="236"/>
        <v>2.7339710067865179E-3</v>
      </c>
      <c r="K1177" s="34">
        <f t="shared" si="245"/>
        <v>0.17760203736606037</v>
      </c>
      <c r="L1177" s="69">
        <f t="shared" si="242"/>
        <v>10.509518679077305</v>
      </c>
      <c r="M1177" s="69">
        <f t="shared" si="235"/>
        <v>0.68271094481527672</v>
      </c>
      <c r="N1177" s="69">
        <f t="shared" si="237"/>
        <v>10.211906347392123</v>
      </c>
      <c r="O1177" s="69">
        <f t="shared" si="243"/>
        <v>0.66337769061420926</v>
      </c>
      <c r="P1177" s="69">
        <f t="shared" si="238"/>
        <v>1.3460886354294859</v>
      </c>
      <c r="Q1177" s="6">
        <f t="shared" si="239"/>
        <v>0.32770125351133284</v>
      </c>
      <c r="R1177" s="6">
        <f t="shared" si="240"/>
        <v>0.25871729933954163</v>
      </c>
      <c r="S1177" s="6">
        <f t="shared" si="241"/>
        <v>0.58641855285087452</v>
      </c>
    </row>
    <row r="1178" spans="1:19" x14ac:dyDescent="0.25">
      <c r="A1178" s="64">
        <v>41294</v>
      </c>
      <c r="B1178" s="14" t="s">
        <v>593</v>
      </c>
      <c r="C1178" s="4">
        <v>6</v>
      </c>
      <c r="D1178" s="180">
        <v>10.199999999999999</v>
      </c>
      <c r="F1178" s="180"/>
      <c r="G1178" s="4">
        <f t="shared" si="244"/>
        <v>64.961200000000005</v>
      </c>
      <c r="H1178" s="6"/>
      <c r="I1178" s="21"/>
      <c r="J1178" s="34">
        <f t="shared" si="236"/>
        <v>8.1712824919870503E-3</v>
      </c>
      <c r="K1178" s="34">
        <f t="shared" si="245"/>
        <v>0.53081631621846925</v>
      </c>
      <c r="L1178" s="69">
        <f t="shared" si="242"/>
        <v>36.996943516478161</v>
      </c>
      <c r="M1178" s="69">
        <f t="shared" si="235"/>
        <v>2.4033658471626413</v>
      </c>
      <c r="N1178" s="69">
        <f t="shared" si="237"/>
        <v>19.376358921642492</v>
      </c>
      <c r="O1178" s="69">
        <f t="shared" si="243"/>
        <v>1.2587115271806024</v>
      </c>
      <c r="P1178" s="69">
        <f t="shared" si="238"/>
        <v>3.6620773743432435</v>
      </c>
      <c r="Q1178" s="6">
        <f t="shared" si="239"/>
        <v>1.1536156066380678</v>
      </c>
      <c r="R1178" s="6">
        <f t="shared" si="240"/>
        <v>0.49089749560043494</v>
      </c>
      <c r="S1178" s="6">
        <f t="shared" si="241"/>
        <v>1.6445131022385029</v>
      </c>
    </row>
    <row r="1179" spans="1:19" x14ac:dyDescent="0.25">
      <c r="A1179" s="64">
        <v>41294</v>
      </c>
      <c r="B1179" s="14" t="s">
        <v>593</v>
      </c>
      <c r="C1179" s="4">
        <v>6</v>
      </c>
      <c r="D1179" s="180">
        <v>4.2</v>
      </c>
      <c r="F1179" s="180"/>
      <c r="G1179" s="4">
        <f t="shared" si="244"/>
        <v>64.961200000000005</v>
      </c>
      <c r="H1179" s="6"/>
      <c r="I1179" s="21"/>
      <c r="J1179" s="34">
        <f t="shared" si="236"/>
        <v>1.385442360233099E-3</v>
      </c>
      <c r="K1179" s="34">
        <f t="shared" si="245"/>
        <v>8.9999998251574398E-2</v>
      </c>
      <c r="L1179" s="69">
        <f t="shared" si="242"/>
        <v>4.811097633235077</v>
      </c>
      <c r="M1179" s="69">
        <f t="shared" si="235"/>
        <v>0.31253467557211051</v>
      </c>
      <c r="N1179" s="69">
        <f t="shared" si="237"/>
        <v>6.861382640483793</v>
      </c>
      <c r="O1179" s="69">
        <f t="shared" si="243"/>
        <v>0.44572364998499581</v>
      </c>
      <c r="P1179" s="69">
        <f t="shared" si="238"/>
        <v>0.75825832555710626</v>
      </c>
      <c r="Q1179" s="6">
        <f t="shared" si="239"/>
        <v>0.15001664427461303</v>
      </c>
      <c r="R1179" s="6">
        <f t="shared" si="240"/>
        <v>0.17383222349414837</v>
      </c>
      <c r="S1179" s="6">
        <f t="shared" si="241"/>
        <v>0.32384886776876143</v>
      </c>
    </row>
    <row r="1180" spans="1:19" x14ac:dyDescent="0.25">
      <c r="A1180" s="64">
        <v>41294</v>
      </c>
      <c r="B1180" s="14" t="s">
        <v>593</v>
      </c>
      <c r="C1180" s="4">
        <v>6</v>
      </c>
      <c r="D1180" s="180">
        <v>5.3</v>
      </c>
      <c r="F1180" s="180"/>
      <c r="G1180" s="4">
        <f t="shared" si="244"/>
        <v>64.961200000000005</v>
      </c>
      <c r="H1180" s="6"/>
      <c r="I1180" s="21"/>
      <c r="J1180" s="34">
        <f t="shared" si="236"/>
        <v>2.2061834409834321E-3</v>
      </c>
      <c r="K1180" s="34">
        <f t="shared" si="245"/>
        <v>0.14331632374641293</v>
      </c>
      <c r="L1180" s="69">
        <f t="shared" si="242"/>
        <v>8.213046389840704</v>
      </c>
      <c r="M1180" s="69">
        <f t="shared" si="235"/>
        <v>0.53352934913972005</v>
      </c>
      <c r="N1180" s="69">
        <f t="shared" si="237"/>
        <v>9.0076755970184212</v>
      </c>
      <c r="O1180" s="69">
        <f t="shared" si="243"/>
        <v>0.58514941599303316</v>
      </c>
      <c r="P1180" s="69">
        <f t="shared" si="238"/>
        <v>1.1186787651327532</v>
      </c>
      <c r="Q1180" s="6">
        <f t="shared" si="239"/>
        <v>0.25609408758706564</v>
      </c>
      <c r="R1180" s="6">
        <f t="shared" si="240"/>
        <v>0.22820827223728293</v>
      </c>
      <c r="S1180" s="6">
        <f t="shared" si="241"/>
        <v>0.48430235982434855</v>
      </c>
    </row>
    <row r="1181" spans="1:19" x14ac:dyDescent="0.25">
      <c r="A1181" s="64">
        <v>41294</v>
      </c>
      <c r="B1181" s="14" t="s">
        <v>593</v>
      </c>
      <c r="C1181" s="4">
        <v>6</v>
      </c>
      <c r="D1181" s="180">
        <v>6.4</v>
      </c>
      <c r="F1181" s="180"/>
      <c r="G1181" s="4">
        <f t="shared" si="244"/>
        <v>64.961200000000005</v>
      </c>
      <c r="H1181" s="6"/>
      <c r="I1181" s="21"/>
      <c r="J1181" s="34">
        <f t="shared" si="236"/>
        <v>3.2169908772759479E-3</v>
      </c>
      <c r="K1181" s="34">
        <f t="shared" si="245"/>
        <v>0.20897958777689832</v>
      </c>
      <c r="L1181" s="69">
        <f t="shared" si="242"/>
        <v>12.670735111153041</v>
      </c>
      <c r="M1181" s="69">
        <f t="shared" si="235"/>
        <v>0.82310615770263496</v>
      </c>
      <c r="N1181" s="69">
        <f t="shared" si="237"/>
        <v>11.231571837310549</v>
      </c>
      <c r="O1181" s="69">
        <f t="shared" si="243"/>
        <v>0.72961638443789811</v>
      </c>
      <c r="P1181" s="69">
        <f t="shared" si="238"/>
        <v>1.5527225421405331</v>
      </c>
      <c r="Q1181" s="6">
        <f t="shared" si="239"/>
        <v>0.39509095569726477</v>
      </c>
      <c r="R1181" s="6">
        <f t="shared" si="240"/>
        <v>0.2845503899307803</v>
      </c>
      <c r="S1181" s="6">
        <f t="shared" si="241"/>
        <v>0.67964134562804501</v>
      </c>
    </row>
    <row r="1182" spans="1:19" x14ac:dyDescent="0.25">
      <c r="A1182" s="64">
        <v>41294</v>
      </c>
      <c r="B1182" s="14" t="s">
        <v>593</v>
      </c>
      <c r="C1182" s="4">
        <v>6</v>
      </c>
      <c r="D1182" s="180">
        <v>7.8</v>
      </c>
      <c r="F1182" s="180"/>
      <c r="G1182" s="4">
        <f t="shared" si="244"/>
        <v>64.961200000000005</v>
      </c>
      <c r="H1182" s="6"/>
      <c r="I1182" s="21"/>
      <c r="J1182" s="34">
        <f t="shared" si="236"/>
        <v>4.7783624261100756E-3</v>
      </c>
      <c r="K1182" s="34">
        <f t="shared" si="245"/>
        <v>0.31040815723502185</v>
      </c>
      <c r="L1182" s="69">
        <f t="shared" si="242"/>
        <v>19.967309203036706</v>
      </c>
      <c r="M1182" s="69">
        <f t="shared" si="235"/>
        <v>1.2971003666003083</v>
      </c>
      <c r="N1182" s="69">
        <f t="shared" si="237"/>
        <v>14.156655209656122</v>
      </c>
      <c r="O1182" s="69">
        <f t="shared" si="243"/>
        <v>0.91963331040551344</v>
      </c>
      <c r="P1182" s="69">
        <f t="shared" si="238"/>
        <v>2.2167336770058217</v>
      </c>
      <c r="Q1182" s="6">
        <f t="shared" si="239"/>
        <v>0.62260817596814799</v>
      </c>
      <c r="R1182" s="6">
        <f t="shared" si="240"/>
        <v>0.35865699105815024</v>
      </c>
      <c r="S1182" s="6">
        <f t="shared" si="241"/>
        <v>0.98126516702629818</v>
      </c>
    </row>
    <row r="1183" spans="1:19" x14ac:dyDescent="0.25">
      <c r="A1183" s="64">
        <v>41294</v>
      </c>
      <c r="B1183" s="14" t="s">
        <v>593</v>
      </c>
      <c r="C1183" s="4">
        <v>6</v>
      </c>
      <c r="D1183" s="180">
        <v>6.9</v>
      </c>
      <c r="F1183" s="180"/>
      <c r="G1183" s="4">
        <f t="shared" si="244"/>
        <v>64.961200000000005</v>
      </c>
      <c r="H1183" s="6"/>
      <c r="I1183" s="21"/>
      <c r="J1183" s="34">
        <f t="shared" si="236"/>
        <v>3.7392806559352516E-3</v>
      </c>
      <c r="K1183" s="34">
        <f t="shared" si="245"/>
        <v>0.2429081585463411</v>
      </c>
      <c r="L1183" s="69">
        <f t="shared" si="242"/>
        <v>15.062883294996576</v>
      </c>
      <c r="M1183" s="69">
        <f t="shared" si="235"/>
        <v>0.97850297430293165</v>
      </c>
      <c r="N1183" s="69">
        <f t="shared" si="237"/>
        <v>12.264882891847247</v>
      </c>
      <c r="O1183" s="69">
        <f t="shared" si="243"/>
        <v>0.79674151051386743</v>
      </c>
      <c r="P1183" s="69">
        <f t="shared" si="238"/>
        <v>1.775244484816799</v>
      </c>
      <c r="Q1183" s="6">
        <f t="shared" si="239"/>
        <v>0.46968142766540716</v>
      </c>
      <c r="R1183" s="6">
        <f t="shared" si="240"/>
        <v>0.31072918910040831</v>
      </c>
      <c r="S1183" s="6">
        <f t="shared" si="241"/>
        <v>0.78041061676581547</v>
      </c>
    </row>
    <row r="1184" spans="1:19" x14ac:dyDescent="0.25">
      <c r="A1184" s="64">
        <v>41294</v>
      </c>
      <c r="B1184" s="14" t="s">
        <v>593</v>
      </c>
      <c r="C1184" s="4">
        <v>6</v>
      </c>
      <c r="D1184" s="180">
        <v>3.3</v>
      </c>
      <c r="F1184" s="180"/>
      <c r="G1184" s="4">
        <f t="shared" si="244"/>
        <v>64.961200000000005</v>
      </c>
      <c r="H1184" s="6"/>
      <c r="I1184" s="21"/>
      <c r="J1184" s="34">
        <f t="shared" si="236"/>
        <v>8.5529859993982123E-4</v>
      </c>
      <c r="K1184" s="34">
        <f t="shared" si="245"/>
        <v>5.5561223410410719E-2</v>
      </c>
      <c r="L1184" s="69">
        <f t="shared" si="242"/>
        <v>2.7634881041225379</v>
      </c>
      <c r="M1184" s="69">
        <f t="shared" si="235"/>
        <v>0.17951950342952502</v>
      </c>
      <c r="N1184" s="69">
        <f t="shared" si="237"/>
        <v>5.1745344101160526</v>
      </c>
      <c r="O1184" s="69">
        <f t="shared" si="243"/>
        <v>0.33614396472243097</v>
      </c>
      <c r="P1184" s="69">
        <f t="shared" si="238"/>
        <v>0.51566346815195596</v>
      </c>
      <c r="Q1184" s="6">
        <f t="shared" si="239"/>
        <v>8.6169361646172005E-2</v>
      </c>
      <c r="R1184" s="6">
        <f t="shared" si="240"/>
        <v>0.13109614624174809</v>
      </c>
      <c r="S1184" s="6">
        <f t="shared" si="241"/>
        <v>0.2172655078879201</v>
      </c>
    </row>
    <row r="1185" spans="1:19" x14ac:dyDescent="0.25">
      <c r="A1185" s="64">
        <v>41294</v>
      </c>
      <c r="B1185" s="14" t="s">
        <v>593</v>
      </c>
      <c r="C1185" s="4">
        <v>6</v>
      </c>
      <c r="D1185" s="180">
        <v>3.4</v>
      </c>
      <c r="F1185" s="180"/>
      <c r="G1185" s="4">
        <f t="shared" si="244"/>
        <v>64.961200000000005</v>
      </c>
      <c r="H1185" s="6"/>
      <c r="I1185" s="21"/>
      <c r="J1185" s="34">
        <f t="shared" si="236"/>
        <v>9.0792027688745035E-4</v>
      </c>
      <c r="K1185" s="34">
        <f t="shared" si="245"/>
        <v>5.8979590690941046E-2</v>
      </c>
      <c r="L1185" s="69">
        <f t="shared" si="242"/>
        <v>2.9598116954824234</v>
      </c>
      <c r="M1185" s="69">
        <f t="shared" si="235"/>
        <v>0.19227291951257283</v>
      </c>
      <c r="N1185" s="69">
        <f t="shared" si="237"/>
        <v>5.3584638182360029</v>
      </c>
      <c r="O1185" s="69">
        <f t="shared" si="243"/>
        <v>0.34809223978919268</v>
      </c>
      <c r="P1185" s="69">
        <f t="shared" si="238"/>
        <v>0.54036515930176554</v>
      </c>
      <c r="Q1185" s="6">
        <f t="shared" si="239"/>
        <v>9.229100136603495E-2</v>
      </c>
      <c r="R1185" s="6">
        <f t="shared" si="240"/>
        <v>0.13575597351778515</v>
      </c>
      <c r="S1185" s="6">
        <f t="shared" si="241"/>
        <v>0.22804697488382009</v>
      </c>
    </row>
    <row r="1186" spans="1:19" x14ac:dyDescent="0.25">
      <c r="A1186" s="64">
        <v>41294</v>
      </c>
      <c r="B1186" s="14" t="s">
        <v>593</v>
      </c>
      <c r="C1186" s="4">
        <v>6</v>
      </c>
      <c r="D1186" s="180">
        <v>4.8</v>
      </c>
      <c r="F1186" s="180"/>
      <c r="G1186" s="4">
        <f t="shared" si="244"/>
        <v>64.961200000000005</v>
      </c>
      <c r="H1186" s="6"/>
      <c r="I1186" s="21"/>
      <c r="J1186" s="34">
        <f t="shared" si="236"/>
        <v>1.8095573684677208E-3</v>
      </c>
      <c r="K1186" s="34">
        <f t="shared" si="245"/>
        <v>0.11755101812450532</v>
      </c>
      <c r="L1186" s="69">
        <f t="shared" si="242"/>
        <v>6.5398480281028419</v>
      </c>
      <c r="M1186" s="69">
        <f t="shared" si="235"/>
        <v>0.42483637572319438</v>
      </c>
      <c r="N1186" s="69">
        <f t="shared" si="237"/>
        <v>8.0216224497877064</v>
      </c>
      <c r="O1186" s="69">
        <f t="shared" si="243"/>
        <v>0.52109422028514918</v>
      </c>
      <c r="P1186" s="69">
        <f t="shared" si="238"/>
        <v>0.9459305960083435</v>
      </c>
      <c r="Q1186" s="6">
        <f t="shared" si="239"/>
        <v>0.20392146034713329</v>
      </c>
      <c r="R1186" s="6">
        <f t="shared" si="240"/>
        <v>0.20322674591120818</v>
      </c>
      <c r="S1186" s="6">
        <f t="shared" si="241"/>
        <v>0.40714820625834147</v>
      </c>
    </row>
    <row r="1187" spans="1:19" x14ac:dyDescent="0.25">
      <c r="A1187" s="64">
        <v>41294</v>
      </c>
      <c r="B1187" s="14" t="s">
        <v>593</v>
      </c>
      <c r="C1187" s="4">
        <v>6</v>
      </c>
      <c r="D1187" s="180">
        <v>4.9000000000000004</v>
      </c>
      <c r="F1187" s="180"/>
      <c r="G1187" s="4">
        <f t="shared" si="244"/>
        <v>64.961200000000005</v>
      </c>
      <c r="H1187" s="6"/>
      <c r="I1187" s="21"/>
      <c r="J1187" s="34">
        <f t="shared" si="236"/>
        <v>1.8857409903172736E-3</v>
      </c>
      <c r="K1187" s="34">
        <f t="shared" si="245"/>
        <v>0.12249999762019849</v>
      </c>
      <c r="L1187" s="69">
        <f t="shared" si="242"/>
        <v>6.8573266813152358</v>
      </c>
      <c r="M1187" s="69">
        <f t="shared" si="235"/>
        <v>0.44546017001025534</v>
      </c>
      <c r="N1187" s="69">
        <f t="shared" si="237"/>
        <v>8.2174937658920371</v>
      </c>
      <c r="O1187" s="69">
        <f t="shared" si="243"/>
        <v>0.53381825602486588</v>
      </c>
      <c r="P1187" s="69">
        <f t="shared" si="238"/>
        <v>0.97927842603512127</v>
      </c>
      <c r="Q1187" s="6">
        <f t="shared" si="239"/>
        <v>0.21382088160492255</v>
      </c>
      <c r="R1187" s="6">
        <f t="shared" si="240"/>
        <v>0.20818911984969771</v>
      </c>
      <c r="S1187" s="6">
        <f t="shared" si="241"/>
        <v>0.42201000145462025</v>
      </c>
    </row>
    <row r="1188" spans="1:19" x14ac:dyDescent="0.25">
      <c r="A1188" s="64">
        <v>41294</v>
      </c>
      <c r="B1188" s="14" t="s">
        <v>593</v>
      </c>
      <c r="C1188" s="4">
        <v>6</v>
      </c>
      <c r="D1188" s="180">
        <v>13.2</v>
      </c>
      <c r="F1188" s="180"/>
      <c r="G1188" s="4">
        <f t="shared" si="244"/>
        <v>64.961200000000005</v>
      </c>
      <c r="H1188" s="6"/>
      <c r="I1188" s="21"/>
      <c r="J1188" s="34">
        <f t="shared" si="236"/>
        <v>1.368477759903714E-2</v>
      </c>
      <c r="K1188" s="34">
        <f t="shared" si="245"/>
        <v>0.88897957456657151</v>
      </c>
      <c r="L1188" s="69">
        <f t="shared" si="242"/>
        <v>66.925792025144602</v>
      </c>
      <c r="M1188" s="69">
        <f t="shared" si="235"/>
        <v>4.347579760903824</v>
      </c>
      <c r="N1188" s="69">
        <f t="shared" si="237"/>
        <v>26.198804201322019</v>
      </c>
      <c r="O1188" s="69">
        <f t="shared" si="243"/>
        <v>1.7019057594829201</v>
      </c>
      <c r="P1188" s="69">
        <f t="shared" si="238"/>
        <v>6.0494855203867441</v>
      </c>
      <c r="Q1188" s="6">
        <f t="shared" si="239"/>
        <v>2.0868382852338354</v>
      </c>
      <c r="R1188" s="6">
        <f t="shared" si="240"/>
        <v>0.66374324619833891</v>
      </c>
      <c r="S1188" s="6">
        <f t="shared" si="241"/>
        <v>2.7505815314321742</v>
      </c>
    </row>
    <row r="1189" spans="1:19" x14ac:dyDescent="0.25">
      <c r="A1189" s="64">
        <v>41294</v>
      </c>
      <c r="B1189" s="14" t="s">
        <v>593</v>
      </c>
      <c r="C1189" s="4">
        <v>6</v>
      </c>
      <c r="D1189" s="180">
        <v>6.9</v>
      </c>
      <c r="F1189" s="180"/>
      <c r="G1189" s="4">
        <f t="shared" si="244"/>
        <v>64.961200000000005</v>
      </c>
      <c r="H1189" s="6"/>
      <c r="I1189" s="21"/>
      <c r="J1189" s="34">
        <f t="shared" si="236"/>
        <v>3.7392806559352516E-3</v>
      </c>
      <c r="K1189" s="34">
        <f t="shared" si="245"/>
        <v>0.2429081585463411</v>
      </c>
      <c r="L1189" s="69">
        <f t="shared" si="242"/>
        <v>15.062883294996576</v>
      </c>
      <c r="M1189" s="69">
        <f t="shared" si="235"/>
        <v>0.97850297430293165</v>
      </c>
      <c r="N1189" s="69">
        <f t="shared" si="237"/>
        <v>12.264882891847247</v>
      </c>
      <c r="O1189" s="69">
        <f t="shared" si="243"/>
        <v>0.79674151051386743</v>
      </c>
      <c r="P1189" s="69">
        <f t="shared" si="238"/>
        <v>1.775244484816799</v>
      </c>
      <c r="Q1189" s="6">
        <f t="shared" si="239"/>
        <v>0.46968142766540716</v>
      </c>
      <c r="R1189" s="6">
        <f t="shared" si="240"/>
        <v>0.31072918910040831</v>
      </c>
      <c r="S1189" s="6">
        <f t="shared" si="241"/>
        <v>0.78041061676581547</v>
      </c>
    </row>
    <row r="1190" spans="1:19" x14ac:dyDescent="0.25">
      <c r="A1190" s="64">
        <v>41294</v>
      </c>
      <c r="B1190" s="14" t="s">
        <v>593</v>
      </c>
      <c r="C1190" s="4">
        <v>6</v>
      </c>
      <c r="D1190" s="180">
        <v>4.8</v>
      </c>
      <c r="F1190" s="180"/>
      <c r="G1190" s="4">
        <f t="shared" si="244"/>
        <v>64.961200000000005</v>
      </c>
      <c r="H1190" s="6"/>
      <c r="I1190" s="21"/>
      <c r="J1190" s="34">
        <f t="shared" si="236"/>
        <v>1.8095573684677208E-3</v>
      </c>
      <c r="K1190" s="34">
        <f t="shared" si="245"/>
        <v>0.11755101812450532</v>
      </c>
      <c r="L1190" s="69">
        <f t="shared" si="242"/>
        <v>6.5398480281028419</v>
      </c>
      <c r="M1190" s="69">
        <f t="shared" si="235"/>
        <v>0.42483637572319438</v>
      </c>
      <c r="N1190" s="69">
        <f t="shared" si="237"/>
        <v>8.0216224497877064</v>
      </c>
      <c r="O1190" s="69">
        <f t="shared" si="243"/>
        <v>0.52109422028514918</v>
      </c>
      <c r="P1190" s="69">
        <f t="shared" si="238"/>
        <v>0.9459305960083435</v>
      </c>
      <c r="Q1190" s="6">
        <f t="shared" si="239"/>
        <v>0.20392146034713329</v>
      </c>
      <c r="R1190" s="6">
        <f t="shared" si="240"/>
        <v>0.20322674591120818</v>
      </c>
      <c r="S1190" s="6">
        <f t="shared" si="241"/>
        <v>0.40714820625834147</v>
      </c>
    </row>
    <row r="1191" spans="1:19" x14ac:dyDescent="0.25">
      <c r="A1191" s="64">
        <v>41294</v>
      </c>
      <c r="B1191" s="14" t="s">
        <v>593</v>
      </c>
      <c r="C1191" s="4">
        <v>6</v>
      </c>
      <c r="D1191" s="180">
        <v>12.4</v>
      </c>
      <c r="F1191" s="180"/>
      <c r="G1191" s="4">
        <f t="shared" si="244"/>
        <v>64.961200000000005</v>
      </c>
      <c r="H1191" s="6"/>
      <c r="I1191" s="21"/>
      <c r="J1191" s="34">
        <f t="shared" si="236"/>
        <v>1.2076282160399163E-2</v>
      </c>
      <c r="K1191" s="34">
        <f t="shared" si="245"/>
        <v>0.78448978067812214</v>
      </c>
      <c r="L1191" s="69">
        <f t="shared" si="242"/>
        <v>57.965622723214949</v>
      </c>
      <c r="M1191" s="69">
        <f t="shared" si="235"/>
        <v>3.7655164108473116</v>
      </c>
      <c r="N1191" s="69">
        <f t="shared" si="237"/>
        <v>24.350806031402399</v>
      </c>
      <c r="O1191" s="69">
        <f t="shared" si="243"/>
        <v>1.5818575807671378</v>
      </c>
      <c r="P1191" s="69">
        <f t="shared" si="238"/>
        <v>5.3473739916144494</v>
      </c>
      <c r="Q1191" s="6">
        <f t="shared" si="239"/>
        <v>1.8074478772067095</v>
      </c>
      <c r="R1191" s="6">
        <f t="shared" si="240"/>
        <v>0.6169244564991837</v>
      </c>
      <c r="S1191" s="6">
        <f t="shared" si="241"/>
        <v>2.4243723337058931</v>
      </c>
    </row>
    <row r="1192" spans="1:19" x14ac:dyDescent="0.25">
      <c r="A1192" s="64">
        <v>41295</v>
      </c>
      <c r="B1192" s="14" t="s">
        <v>75</v>
      </c>
      <c r="C1192" s="4">
        <v>1</v>
      </c>
      <c r="D1192" s="180">
        <v>3.2</v>
      </c>
      <c r="F1192" s="180"/>
      <c r="G1192" s="4">
        <f t="shared" si="244"/>
        <v>64.961200000000005</v>
      </c>
      <c r="H1192" s="6"/>
      <c r="I1192" s="21"/>
      <c r="J1192" s="34">
        <f t="shared" si="236"/>
        <v>8.0424771931898698E-4</v>
      </c>
      <c r="K1192" s="34">
        <f t="shared" si="245"/>
        <v>5.2244896944224579E-2</v>
      </c>
      <c r="L1192" s="69">
        <f t="shared" si="242"/>
        <v>2.57474279673893</v>
      </c>
      <c r="M1192" s="69">
        <f t="shared" si="235"/>
        <v>0.16725838176751701</v>
      </c>
      <c r="N1192" s="69">
        <f t="shared" si="237"/>
        <v>4.9915502127950244</v>
      </c>
      <c r="O1192" s="69">
        <f t="shared" si="243"/>
        <v>0.32425709168342021</v>
      </c>
      <c r="P1192" s="69">
        <f t="shared" si="238"/>
        <v>0.49151547345093721</v>
      </c>
      <c r="Q1192" s="6">
        <f t="shared" si="239"/>
        <v>8.0284023248408165E-2</v>
      </c>
      <c r="R1192" s="6">
        <f t="shared" si="240"/>
        <v>0.12646026575653388</v>
      </c>
      <c r="S1192" s="6">
        <f t="shared" si="241"/>
        <v>0.20674428900494204</v>
      </c>
    </row>
    <row r="1193" spans="1:19" x14ac:dyDescent="0.25">
      <c r="A1193" s="64">
        <v>41295</v>
      </c>
      <c r="B1193" s="14" t="s">
        <v>75</v>
      </c>
      <c r="C1193" s="4">
        <v>1</v>
      </c>
      <c r="D1193" s="180">
        <v>7.2</v>
      </c>
      <c r="F1193" s="180"/>
      <c r="G1193" s="4">
        <f t="shared" si="244"/>
        <v>64.961200000000005</v>
      </c>
      <c r="H1193" s="6"/>
      <c r="I1193" s="21"/>
      <c r="J1193" s="34">
        <f t="shared" si="236"/>
        <v>4.0715040790523724E-3</v>
      </c>
      <c r="K1193" s="34">
        <f t="shared" si="245"/>
        <v>0.26448979078013701</v>
      </c>
      <c r="L1193" s="69">
        <f t="shared" si="242"/>
        <v>16.611217355322236</v>
      </c>
      <c r="M1193" s="69">
        <f t="shared" ref="M1193:M1256" si="246">IF(D1193&lt;3,795.7747*L1193*0.001,64.9612*L1193*0.001)</f>
        <v>1.0790846128625591</v>
      </c>
      <c r="N1193" s="69">
        <f t="shared" si="237"/>
        <v>12.891070706250053</v>
      </c>
      <c r="O1193" s="69">
        <f t="shared" si="243"/>
        <v>0.83741942236285105</v>
      </c>
      <c r="P1193" s="69">
        <f t="shared" si="238"/>
        <v>1.9165040352254101</v>
      </c>
      <c r="Q1193" s="6">
        <f t="shared" si="239"/>
        <v>0.51796061417402839</v>
      </c>
      <c r="R1193" s="6">
        <f t="shared" si="240"/>
        <v>0.3265935747215119</v>
      </c>
      <c r="S1193" s="6">
        <f t="shared" si="241"/>
        <v>0.84455418889554035</v>
      </c>
    </row>
    <row r="1194" spans="1:19" x14ac:dyDescent="0.25">
      <c r="A1194" s="64">
        <v>41295</v>
      </c>
      <c r="B1194" s="14" t="s">
        <v>75</v>
      </c>
      <c r="C1194" s="4">
        <v>1</v>
      </c>
      <c r="D1194" s="180">
        <v>4.2</v>
      </c>
      <c r="F1194" s="180"/>
      <c r="G1194" s="4">
        <f t="shared" si="244"/>
        <v>64.961200000000005</v>
      </c>
      <c r="H1194" s="6"/>
      <c r="I1194" s="21"/>
      <c r="J1194" s="34">
        <f t="shared" si="236"/>
        <v>1.385442360233099E-3</v>
      </c>
      <c r="K1194" s="34">
        <f t="shared" si="245"/>
        <v>8.9999998251574398E-2</v>
      </c>
      <c r="L1194" s="69">
        <f t="shared" si="242"/>
        <v>4.811097633235077</v>
      </c>
      <c r="M1194" s="69">
        <f t="shared" si="246"/>
        <v>0.31253467557211051</v>
      </c>
      <c r="N1194" s="69">
        <f t="shared" si="237"/>
        <v>6.861382640483793</v>
      </c>
      <c r="O1194" s="69">
        <f t="shared" si="243"/>
        <v>0.44572364998499581</v>
      </c>
      <c r="P1194" s="69">
        <f t="shared" si="238"/>
        <v>0.75825832555710626</v>
      </c>
      <c r="Q1194" s="6">
        <f t="shared" si="239"/>
        <v>0.15001664427461303</v>
      </c>
      <c r="R1194" s="6">
        <f t="shared" si="240"/>
        <v>0.17383222349414837</v>
      </c>
      <c r="S1194" s="6">
        <f t="shared" si="241"/>
        <v>0.32384886776876143</v>
      </c>
    </row>
    <row r="1195" spans="1:19" x14ac:dyDescent="0.25">
      <c r="A1195" s="64">
        <v>41295</v>
      </c>
      <c r="B1195" s="14" t="s">
        <v>75</v>
      </c>
      <c r="C1195" s="4">
        <v>1</v>
      </c>
      <c r="D1195" s="180">
        <v>1</v>
      </c>
      <c r="F1195" s="180"/>
      <c r="G1195" s="4">
        <f t="shared" si="244"/>
        <v>795.77470000000005</v>
      </c>
      <c r="H1195" s="6"/>
      <c r="I1195" s="21"/>
      <c r="J1195" s="34">
        <f t="shared" si="236"/>
        <v>7.8539816339744827E-5</v>
      </c>
      <c r="K1195" s="34">
        <f t="shared" si="245"/>
        <v>6.2499998785815539E-2</v>
      </c>
      <c r="L1195" s="69">
        <f t="shared" si="242"/>
        <v>0.17757999999999999</v>
      </c>
      <c r="M1195" s="69">
        <f t="shared" si="246"/>
        <v>0.141313671226</v>
      </c>
      <c r="N1195" s="69">
        <f t="shared" si="237"/>
        <v>1.28</v>
      </c>
      <c r="O1195" s="69">
        <f t="shared" si="243"/>
        <v>1.0185916160000001</v>
      </c>
      <c r="P1195" s="69">
        <f t="shared" si="238"/>
        <v>1.1599052872260001</v>
      </c>
      <c r="Q1195" s="6">
        <f t="shared" si="239"/>
        <v>6.7830562188479993E-2</v>
      </c>
      <c r="R1195" s="6">
        <f t="shared" si="240"/>
        <v>0.39725073024000007</v>
      </c>
      <c r="S1195" s="6">
        <f t="shared" si="241"/>
        <v>0.46508129242848006</v>
      </c>
    </row>
    <row r="1196" spans="1:19" x14ac:dyDescent="0.25">
      <c r="A1196" s="64">
        <v>41295</v>
      </c>
      <c r="B1196" s="14" t="s">
        <v>75</v>
      </c>
      <c r="C1196" s="4">
        <v>1</v>
      </c>
      <c r="D1196" s="180">
        <v>1</v>
      </c>
      <c r="F1196" s="180"/>
      <c r="G1196" s="4">
        <f t="shared" si="244"/>
        <v>795.77470000000005</v>
      </c>
      <c r="H1196" s="6"/>
      <c r="I1196" s="21"/>
      <c r="J1196" s="34">
        <f t="shared" si="236"/>
        <v>7.8539816339744827E-5</v>
      </c>
      <c r="K1196" s="34">
        <f t="shared" si="245"/>
        <v>6.2499998785815539E-2</v>
      </c>
      <c r="L1196" s="69">
        <f t="shared" si="242"/>
        <v>0.17757999999999999</v>
      </c>
      <c r="M1196" s="69">
        <f t="shared" si="246"/>
        <v>0.141313671226</v>
      </c>
      <c r="N1196" s="69">
        <f t="shared" si="237"/>
        <v>1.28</v>
      </c>
      <c r="O1196" s="69">
        <f t="shared" si="243"/>
        <v>1.0185916160000001</v>
      </c>
      <c r="P1196" s="69">
        <f t="shared" si="238"/>
        <v>1.1599052872260001</v>
      </c>
      <c r="Q1196" s="6">
        <f t="shared" si="239"/>
        <v>6.7830562188479993E-2</v>
      </c>
      <c r="R1196" s="6">
        <f t="shared" si="240"/>
        <v>0.39725073024000007</v>
      </c>
      <c r="S1196" s="6">
        <f t="shared" si="241"/>
        <v>0.46508129242848006</v>
      </c>
    </row>
    <row r="1197" spans="1:19" x14ac:dyDescent="0.25">
      <c r="A1197" s="64">
        <v>41295</v>
      </c>
      <c r="B1197" s="14" t="s">
        <v>75</v>
      </c>
      <c r="C1197" s="4">
        <v>1</v>
      </c>
      <c r="D1197" s="180">
        <v>3.5</v>
      </c>
      <c r="F1197" s="180"/>
      <c r="G1197" s="4">
        <f t="shared" si="244"/>
        <v>64.961200000000005</v>
      </c>
      <c r="H1197" s="6"/>
      <c r="I1197" s="21"/>
      <c r="J1197" s="34">
        <f t="shared" si="236"/>
        <v>9.6211275016187424E-4</v>
      </c>
      <c r="K1197" s="34">
        <f t="shared" si="245"/>
        <v>6.2499998785815553E-2</v>
      </c>
      <c r="L1197" s="69">
        <f t="shared" si="242"/>
        <v>3.1637815247608514</v>
      </c>
      <c r="M1197" s="69">
        <f t="shared" si="246"/>
        <v>0.20552304438629462</v>
      </c>
      <c r="N1197" s="69">
        <f t="shared" si="237"/>
        <v>5.5433152983182508</v>
      </c>
      <c r="O1197" s="69">
        <f t="shared" si="243"/>
        <v>0.3601004137571116</v>
      </c>
      <c r="P1197" s="69">
        <f t="shared" si="238"/>
        <v>0.5656234581434062</v>
      </c>
      <c r="Q1197" s="6">
        <f t="shared" si="239"/>
        <v>9.8651061305421409E-2</v>
      </c>
      <c r="R1197" s="6">
        <f t="shared" si="240"/>
        <v>0.14043916136527354</v>
      </c>
      <c r="S1197" s="6">
        <f t="shared" si="241"/>
        <v>0.23909022267069496</v>
      </c>
    </row>
    <row r="1198" spans="1:19" x14ac:dyDescent="0.25">
      <c r="A1198" s="64">
        <v>41295</v>
      </c>
      <c r="B1198" s="14" t="s">
        <v>75</v>
      </c>
      <c r="C1198" s="4">
        <v>1</v>
      </c>
      <c r="D1198" s="180">
        <v>2.7</v>
      </c>
      <c r="F1198" s="180"/>
      <c r="G1198" s="4">
        <f t="shared" si="244"/>
        <v>795.77470000000005</v>
      </c>
      <c r="H1198" s="6"/>
      <c r="I1198" s="21"/>
      <c r="J1198" s="34">
        <f t="shared" si="236"/>
        <v>5.7255526111673987E-4</v>
      </c>
      <c r="K1198" s="34">
        <f t="shared" si="245"/>
        <v>0.45562499114859534</v>
      </c>
      <c r="L1198" s="69">
        <f t="shared" si="242"/>
        <v>1.7422053596601113</v>
      </c>
      <c r="M1198" s="69">
        <f t="shared" si="246"/>
        <v>1.3864029474219171</v>
      </c>
      <c r="N1198" s="69">
        <f t="shared" si="237"/>
        <v>4.0917168608451373</v>
      </c>
      <c r="O1198" s="69">
        <f t="shared" si="243"/>
        <v>3.2560847574239813</v>
      </c>
      <c r="P1198" s="69">
        <f t="shared" si="238"/>
        <v>4.6424877048458981</v>
      </c>
      <c r="Q1198" s="6">
        <f t="shared" si="239"/>
        <v>0.6654734147625202</v>
      </c>
      <c r="R1198" s="6">
        <f t="shared" si="240"/>
        <v>1.2698730553953528</v>
      </c>
      <c r="S1198" s="6">
        <f t="shared" si="241"/>
        <v>1.9353464701578731</v>
      </c>
    </row>
    <row r="1199" spans="1:19" x14ac:dyDescent="0.25">
      <c r="A1199" s="64">
        <v>41295</v>
      </c>
      <c r="B1199" s="14" t="s">
        <v>75</v>
      </c>
      <c r="C1199" s="4">
        <v>1</v>
      </c>
      <c r="D1199" s="180">
        <v>2.7</v>
      </c>
      <c r="F1199" s="180"/>
      <c r="G1199" s="4">
        <f t="shared" si="244"/>
        <v>795.77470000000005</v>
      </c>
      <c r="H1199" s="6"/>
      <c r="I1199" s="21"/>
      <c r="J1199" s="34">
        <f t="shared" si="236"/>
        <v>5.7255526111673987E-4</v>
      </c>
      <c r="K1199" s="34">
        <f t="shared" si="245"/>
        <v>0.45562499114859534</v>
      </c>
      <c r="L1199" s="69">
        <f t="shared" si="242"/>
        <v>1.7422053596601113</v>
      </c>
      <c r="M1199" s="69">
        <f t="shared" si="246"/>
        <v>1.3864029474219171</v>
      </c>
      <c r="N1199" s="69">
        <f t="shared" si="237"/>
        <v>4.0917168608451373</v>
      </c>
      <c r="O1199" s="69">
        <f t="shared" si="243"/>
        <v>3.2560847574239813</v>
      </c>
      <c r="P1199" s="69">
        <f t="shared" si="238"/>
        <v>4.6424877048458981</v>
      </c>
      <c r="Q1199" s="6">
        <f t="shared" si="239"/>
        <v>0.6654734147625202</v>
      </c>
      <c r="R1199" s="6">
        <f t="shared" si="240"/>
        <v>1.2698730553953528</v>
      </c>
      <c r="S1199" s="6">
        <f t="shared" si="241"/>
        <v>1.9353464701578731</v>
      </c>
    </row>
    <row r="1200" spans="1:19" x14ac:dyDescent="0.25">
      <c r="A1200" s="64">
        <v>41295</v>
      </c>
      <c r="B1200" s="14" t="s">
        <v>75</v>
      </c>
      <c r="C1200" s="4">
        <v>1</v>
      </c>
      <c r="D1200" s="180">
        <v>4.2</v>
      </c>
      <c r="F1200" s="180"/>
      <c r="G1200" s="4">
        <f t="shared" si="244"/>
        <v>64.961200000000005</v>
      </c>
      <c r="H1200" s="6"/>
      <c r="I1200" s="21"/>
      <c r="J1200" s="34">
        <f t="shared" si="236"/>
        <v>1.385442360233099E-3</v>
      </c>
      <c r="K1200" s="34">
        <f t="shared" si="245"/>
        <v>8.9999998251574398E-2</v>
      </c>
      <c r="L1200" s="69">
        <f t="shared" si="242"/>
        <v>4.811097633235077</v>
      </c>
      <c r="M1200" s="69">
        <f t="shared" si="246"/>
        <v>0.31253467557211051</v>
      </c>
      <c r="N1200" s="69">
        <f t="shared" si="237"/>
        <v>6.861382640483793</v>
      </c>
      <c r="O1200" s="69">
        <f t="shared" si="243"/>
        <v>0.44572364998499581</v>
      </c>
      <c r="P1200" s="69">
        <f t="shared" si="238"/>
        <v>0.75825832555710626</v>
      </c>
      <c r="Q1200" s="6">
        <f t="shared" si="239"/>
        <v>0.15001664427461303</v>
      </c>
      <c r="R1200" s="6">
        <f t="shared" si="240"/>
        <v>0.17383222349414837</v>
      </c>
      <c r="S1200" s="6">
        <f t="shared" si="241"/>
        <v>0.32384886776876143</v>
      </c>
    </row>
    <row r="1201" spans="1:19" x14ac:dyDescent="0.25">
      <c r="A1201" s="64">
        <v>41295</v>
      </c>
      <c r="B1201" s="14" t="s">
        <v>75</v>
      </c>
      <c r="C1201" s="4">
        <v>1</v>
      </c>
      <c r="D1201" s="180">
        <v>3.4</v>
      </c>
      <c r="F1201" s="180"/>
      <c r="G1201" s="4">
        <f t="shared" si="244"/>
        <v>64.961200000000005</v>
      </c>
      <c r="H1201" s="6"/>
      <c r="I1201" s="21"/>
      <c r="J1201" s="34">
        <f t="shared" si="236"/>
        <v>9.0792027688745035E-4</v>
      </c>
      <c r="K1201" s="34">
        <f t="shared" si="245"/>
        <v>5.8979590690941046E-2</v>
      </c>
      <c r="L1201" s="69">
        <f t="shared" si="242"/>
        <v>2.9598116954824234</v>
      </c>
      <c r="M1201" s="69">
        <f t="shared" si="246"/>
        <v>0.19227291951257283</v>
      </c>
      <c r="N1201" s="69">
        <f t="shared" si="237"/>
        <v>5.3584638182360029</v>
      </c>
      <c r="O1201" s="69">
        <f t="shared" si="243"/>
        <v>0.34809223978919268</v>
      </c>
      <c r="P1201" s="69">
        <f t="shared" si="238"/>
        <v>0.54036515930176554</v>
      </c>
      <c r="Q1201" s="6">
        <f t="shared" si="239"/>
        <v>9.229100136603495E-2</v>
      </c>
      <c r="R1201" s="6">
        <f t="shared" si="240"/>
        <v>0.13575597351778515</v>
      </c>
      <c r="S1201" s="6">
        <f t="shared" si="241"/>
        <v>0.22804697488382009</v>
      </c>
    </row>
    <row r="1202" spans="1:19" x14ac:dyDescent="0.25">
      <c r="A1202" s="64">
        <v>41295</v>
      </c>
      <c r="B1202" s="14" t="s">
        <v>75</v>
      </c>
      <c r="C1202" s="4">
        <v>1</v>
      </c>
      <c r="D1202" s="180">
        <v>6.8</v>
      </c>
      <c r="F1202" s="180"/>
      <c r="G1202" s="4">
        <f t="shared" si="244"/>
        <v>64.961200000000005</v>
      </c>
      <c r="H1202" s="6"/>
      <c r="I1202" s="21"/>
      <c r="J1202" s="34">
        <f t="shared" si="236"/>
        <v>3.6316811075498014E-3</v>
      </c>
      <c r="K1202" s="34">
        <f t="shared" si="245"/>
        <v>0.23591836276376418</v>
      </c>
      <c r="L1202" s="69">
        <f t="shared" si="242"/>
        <v>14.565722844180941</v>
      </c>
      <c r="M1202" s="69">
        <f t="shared" si="246"/>
        <v>0.94620683482540702</v>
      </c>
      <c r="N1202" s="69">
        <f t="shared" si="237"/>
        <v>12.057170367208817</v>
      </c>
      <c r="O1202" s="69">
        <f t="shared" si="243"/>
        <v>0.78324825565832545</v>
      </c>
      <c r="P1202" s="69">
        <f t="shared" si="238"/>
        <v>1.7294550904837325</v>
      </c>
      <c r="Q1202" s="6">
        <f t="shared" si="239"/>
        <v>0.45417928071619534</v>
      </c>
      <c r="R1202" s="6">
        <f t="shared" si="240"/>
        <v>0.30546681970674694</v>
      </c>
      <c r="S1202" s="6">
        <f t="shared" si="241"/>
        <v>0.75964610042294223</v>
      </c>
    </row>
    <row r="1203" spans="1:19" x14ac:dyDescent="0.25">
      <c r="A1203" s="64">
        <v>41295</v>
      </c>
      <c r="B1203" s="14" t="s">
        <v>75</v>
      </c>
      <c r="C1203" s="4">
        <v>1</v>
      </c>
      <c r="D1203" s="180">
        <v>4.0999999999999996</v>
      </c>
      <c r="F1203" s="180"/>
      <c r="G1203" s="4">
        <f t="shared" si="244"/>
        <v>64.961200000000005</v>
      </c>
      <c r="H1203" s="6"/>
      <c r="I1203" s="21"/>
      <c r="J1203" s="34">
        <f t="shared" si="236"/>
        <v>1.3202543126711102E-3</v>
      </c>
      <c r="K1203" s="34">
        <f t="shared" si="245"/>
        <v>8.5765304456290534E-2</v>
      </c>
      <c r="L1203" s="69">
        <f t="shared" si="242"/>
        <v>4.5518101325650582</v>
      </c>
      <c r="M1203" s="69">
        <f t="shared" si="246"/>
        <v>0.29569104838358529</v>
      </c>
      <c r="N1203" s="69">
        <f t="shared" si="237"/>
        <v>6.670633528309061</v>
      </c>
      <c r="O1203" s="69">
        <f t="shared" si="243"/>
        <v>0.43333235875919057</v>
      </c>
      <c r="P1203" s="69">
        <f t="shared" si="238"/>
        <v>0.72902340714277591</v>
      </c>
      <c r="Q1203" s="6">
        <f t="shared" si="239"/>
        <v>0.14193170322412094</v>
      </c>
      <c r="R1203" s="6">
        <f t="shared" si="240"/>
        <v>0.16899961991608434</v>
      </c>
      <c r="S1203" s="6">
        <f t="shared" si="241"/>
        <v>0.31093132314020527</v>
      </c>
    </row>
    <row r="1204" spans="1:19" x14ac:dyDescent="0.25">
      <c r="A1204" s="64">
        <v>41295</v>
      </c>
      <c r="B1204" s="14" t="s">
        <v>75</v>
      </c>
      <c r="C1204" s="4">
        <v>1</v>
      </c>
      <c r="D1204" s="180">
        <v>5.9</v>
      </c>
      <c r="F1204" s="180"/>
      <c r="G1204" s="4">
        <f t="shared" si="244"/>
        <v>64.961200000000005</v>
      </c>
      <c r="H1204" s="6"/>
      <c r="I1204" s="21"/>
      <c r="J1204" s="34">
        <f t="shared" si="236"/>
        <v>2.7339710067865179E-3</v>
      </c>
      <c r="K1204" s="34">
        <f t="shared" si="245"/>
        <v>0.17760203736606037</v>
      </c>
      <c r="L1204" s="69">
        <f t="shared" si="242"/>
        <v>10.509518679077305</v>
      </c>
      <c r="M1204" s="69">
        <f t="shared" si="246"/>
        <v>0.68271094481527672</v>
      </c>
      <c r="N1204" s="69">
        <f t="shared" si="237"/>
        <v>10.211906347392123</v>
      </c>
      <c r="O1204" s="69">
        <f t="shared" si="243"/>
        <v>0.66337769061420926</v>
      </c>
      <c r="P1204" s="69">
        <f t="shared" si="238"/>
        <v>1.3460886354294859</v>
      </c>
      <c r="Q1204" s="6">
        <f t="shared" si="239"/>
        <v>0.32770125351133284</v>
      </c>
      <c r="R1204" s="6">
        <f t="shared" si="240"/>
        <v>0.25871729933954163</v>
      </c>
      <c r="S1204" s="6">
        <f t="shared" si="241"/>
        <v>0.58641855285087452</v>
      </c>
    </row>
    <row r="1205" spans="1:19" x14ac:dyDescent="0.25">
      <c r="A1205" s="64">
        <v>41295</v>
      </c>
      <c r="B1205" s="14" t="s">
        <v>75</v>
      </c>
      <c r="C1205" s="4">
        <v>1</v>
      </c>
      <c r="D1205" s="180">
        <v>5</v>
      </c>
      <c r="F1205" s="180"/>
      <c r="G1205" s="4">
        <f t="shared" si="244"/>
        <v>64.961200000000005</v>
      </c>
      <c r="H1205" s="6"/>
      <c r="I1205" s="21"/>
      <c r="J1205" s="34">
        <f t="shared" si="236"/>
        <v>1.9634954084936209E-3</v>
      </c>
      <c r="K1205" s="34">
        <f t="shared" si="245"/>
        <v>0.12755101793023582</v>
      </c>
      <c r="L1205" s="69">
        <f t="shared" si="242"/>
        <v>7.1833345216463531</v>
      </c>
      <c r="M1205" s="69">
        <f t="shared" si="246"/>
        <v>0.46663803052757313</v>
      </c>
      <c r="N1205" s="69">
        <f t="shared" si="237"/>
        <v>8.4140458590425169</v>
      </c>
      <c r="O1205" s="69">
        <f t="shared" si="243"/>
        <v>0.54658651585843276</v>
      </c>
      <c r="P1205" s="69">
        <f t="shared" si="238"/>
        <v>1.0132245463860059</v>
      </c>
      <c r="Q1205" s="6">
        <f t="shared" si="239"/>
        <v>0.2239862546532351</v>
      </c>
      <c r="R1205" s="6">
        <f t="shared" si="240"/>
        <v>0.21316874118478879</v>
      </c>
      <c r="S1205" s="6">
        <f t="shared" si="241"/>
        <v>0.43715499583802386</v>
      </c>
    </row>
    <row r="1206" spans="1:19" x14ac:dyDescent="0.25">
      <c r="A1206" s="64">
        <v>41295</v>
      </c>
      <c r="B1206" s="14" t="s">
        <v>75</v>
      </c>
      <c r="C1206" s="4">
        <v>1</v>
      </c>
      <c r="D1206" s="180">
        <v>1</v>
      </c>
      <c r="F1206" s="180"/>
      <c r="G1206" s="4">
        <f t="shared" si="244"/>
        <v>795.77470000000005</v>
      </c>
      <c r="H1206" s="6"/>
      <c r="I1206" s="21"/>
      <c r="J1206" s="34">
        <f t="shared" si="236"/>
        <v>7.8539816339744827E-5</v>
      </c>
      <c r="K1206" s="34">
        <f t="shared" si="245"/>
        <v>6.2499998785815539E-2</v>
      </c>
      <c r="L1206" s="69">
        <f t="shared" si="242"/>
        <v>0.17757999999999999</v>
      </c>
      <c r="M1206" s="69">
        <f t="shared" si="246"/>
        <v>0.141313671226</v>
      </c>
      <c r="N1206" s="69">
        <f t="shared" si="237"/>
        <v>1.28</v>
      </c>
      <c r="O1206" s="69">
        <f t="shared" si="243"/>
        <v>1.0185916160000001</v>
      </c>
      <c r="P1206" s="69">
        <f t="shared" si="238"/>
        <v>1.1599052872260001</v>
      </c>
      <c r="Q1206" s="6">
        <f t="shared" si="239"/>
        <v>6.7830562188479993E-2</v>
      </c>
      <c r="R1206" s="6">
        <f t="shared" si="240"/>
        <v>0.39725073024000007</v>
      </c>
      <c r="S1206" s="6">
        <f t="shared" si="241"/>
        <v>0.46508129242848006</v>
      </c>
    </row>
    <row r="1207" spans="1:19" x14ac:dyDescent="0.25">
      <c r="A1207" s="64">
        <v>41295</v>
      </c>
      <c r="B1207" s="14" t="s">
        <v>75</v>
      </c>
      <c r="C1207" s="4">
        <v>1</v>
      </c>
      <c r="D1207" s="180">
        <v>6.2</v>
      </c>
      <c r="F1207" s="180"/>
      <c r="G1207" s="4">
        <f t="shared" si="244"/>
        <v>64.961200000000005</v>
      </c>
      <c r="H1207" s="6"/>
      <c r="I1207" s="21"/>
      <c r="J1207" s="34">
        <f t="shared" si="236"/>
        <v>3.0190705400997908E-3</v>
      </c>
      <c r="K1207" s="34">
        <f t="shared" si="245"/>
        <v>0.19612244516953053</v>
      </c>
      <c r="L1207" s="69">
        <f t="shared" si="242"/>
        <v>11.778840632041497</v>
      </c>
      <c r="M1207" s="69">
        <f t="shared" si="246"/>
        <v>0.76516762206617417</v>
      </c>
      <c r="N1207" s="69">
        <f t="shared" si="237"/>
        <v>10.8220178607594</v>
      </c>
      <c r="O1207" s="69">
        <f t="shared" si="243"/>
        <v>0.70301126665636371</v>
      </c>
      <c r="P1207" s="69">
        <f t="shared" si="238"/>
        <v>1.4681788887225378</v>
      </c>
      <c r="Q1207" s="6">
        <f t="shared" si="239"/>
        <v>0.36728045859176361</v>
      </c>
      <c r="R1207" s="6">
        <f t="shared" si="240"/>
        <v>0.27417439399598187</v>
      </c>
      <c r="S1207" s="6">
        <f t="shared" si="241"/>
        <v>0.64145485258774548</v>
      </c>
    </row>
    <row r="1208" spans="1:19" x14ac:dyDescent="0.25">
      <c r="A1208" s="64">
        <v>41295</v>
      </c>
      <c r="B1208" s="14" t="s">
        <v>75</v>
      </c>
      <c r="C1208" s="4">
        <v>2</v>
      </c>
      <c r="D1208" s="180">
        <v>3.5</v>
      </c>
      <c r="F1208" s="180"/>
      <c r="G1208" s="4">
        <f t="shared" si="244"/>
        <v>64.961200000000005</v>
      </c>
      <c r="H1208" s="6"/>
      <c r="I1208" s="21"/>
      <c r="J1208" s="34">
        <f t="shared" si="236"/>
        <v>9.6211275016187424E-4</v>
      </c>
      <c r="K1208" s="34">
        <f t="shared" si="245"/>
        <v>6.2499998785815553E-2</v>
      </c>
      <c r="L1208" s="69">
        <f t="shared" si="242"/>
        <v>3.1637815247608514</v>
      </c>
      <c r="M1208" s="69">
        <f t="shared" si="246"/>
        <v>0.20552304438629462</v>
      </c>
      <c r="N1208" s="69">
        <f t="shared" si="237"/>
        <v>5.5433152983182508</v>
      </c>
      <c r="O1208" s="69">
        <f t="shared" si="243"/>
        <v>0.3601004137571116</v>
      </c>
      <c r="P1208" s="69">
        <f t="shared" si="238"/>
        <v>0.5656234581434062</v>
      </c>
      <c r="Q1208" s="6">
        <f t="shared" si="239"/>
        <v>9.8651061305421409E-2</v>
      </c>
      <c r="R1208" s="6">
        <f t="shared" si="240"/>
        <v>0.14043916136527354</v>
      </c>
      <c r="S1208" s="6">
        <f t="shared" si="241"/>
        <v>0.23909022267069496</v>
      </c>
    </row>
    <row r="1209" spans="1:19" x14ac:dyDescent="0.25">
      <c r="A1209" s="64">
        <v>41295</v>
      </c>
      <c r="B1209" s="14" t="s">
        <v>75</v>
      </c>
      <c r="C1209" s="4">
        <v>2</v>
      </c>
      <c r="D1209" s="180">
        <v>2</v>
      </c>
      <c r="F1209" s="180"/>
      <c r="G1209" s="4">
        <f t="shared" si="244"/>
        <v>795.77470000000005</v>
      </c>
      <c r="H1209" s="6"/>
      <c r="I1209" s="21"/>
      <c r="J1209" s="34">
        <f t="shared" si="236"/>
        <v>3.1415926535897931E-4</v>
      </c>
      <c r="K1209" s="34">
        <f t="shared" si="245"/>
        <v>0.24999999514326215</v>
      </c>
      <c r="L1209" s="69">
        <f t="shared" si="242"/>
        <v>0.87390054800363282</v>
      </c>
      <c r="M1209" s="69">
        <f t="shared" si="246"/>
        <v>0.69542794641742656</v>
      </c>
      <c r="N1209" s="69">
        <f t="shared" si="237"/>
        <v>2.880149720803352</v>
      </c>
      <c r="O1209" s="69">
        <f t="shared" si="243"/>
        <v>2.2919502800273714</v>
      </c>
      <c r="P1209" s="69">
        <f t="shared" si="238"/>
        <v>2.9873782264447981</v>
      </c>
      <c r="Q1209" s="6">
        <f t="shared" si="239"/>
        <v>0.33380541428036475</v>
      </c>
      <c r="R1209" s="6">
        <f t="shared" si="240"/>
        <v>0.89386060921067489</v>
      </c>
      <c r="S1209" s="6">
        <f t="shared" si="241"/>
        <v>1.2276660234910397</v>
      </c>
    </row>
    <row r="1210" spans="1:19" x14ac:dyDescent="0.25">
      <c r="A1210" s="64">
        <v>41295</v>
      </c>
      <c r="B1210" s="14" t="s">
        <v>75</v>
      </c>
      <c r="C1210" s="4">
        <v>2</v>
      </c>
      <c r="D1210" s="180">
        <v>4</v>
      </c>
      <c r="F1210" s="180"/>
      <c r="G1210" s="4">
        <f t="shared" si="244"/>
        <v>64.961200000000005</v>
      </c>
      <c r="H1210" s="6"/>
      <c r="I1210" s="21"/>
      <c r="J1210" s="34">
        <f t="shared" si="236"/>
        <v>1.2566370614359172E-3</v>
      </c>
      <c r="K1210" s="34">
        <f t="shared" si="245"/>
        <v>8.1632651475350912E-2</v>
      </c>
      <c r="L1210" s="69">
        <f t="shared" si="242"/>
        <v>4.3006091215286046</v>
      </c>
      <c r="M1210" s="69">
        <f t="shared" si="246"/>
        <v>0.27937272926544404</v>
      </c>
      <c r="N1210" s="69">
        <f t="shared" si="237"/>
        <v>6.4806737611278331</v>
      </c>
      <c r="O1210" s="69">
        <f t="shared" si="243"/>
        <v>0.42099234433137744</v>
      </c>
      <c r="P1210" s="69">
        <f t="shared" si="238"/>
        <v>0.70036507359682143</v>
      </c>
      <c r="Q1210" s="6">
        <f t="shared" si="239"/>
        <v>0.13409891004741314</v>
      </c>
      <c r="R1210" s="6">
        <f t="shared" si="240"/>
        <v>0.16418701428923721</v>
      </c>
      <c r="S1210" s="6">
        <f t="shared" si="241"/>
        <v>0.29828592433665035</v>
      </c>
    </row>
    <row r="1211" spans="1:19" x14ac:dyDescent="0.25">
      <c r="A1211" s="64">
        <v>41295</v>
      </c>
      <c r="B1211" s="14" t="s">
        <v>75</v>
      </c>
      <c r="C1211" s="4">
        <v>2</v>
      </c>
      <c r="D1211" s="180">
        <v>4.2</v>
      </c>
      <c r="F1211" s="180"/>
      <c r="G1211" s="4">
        <f t="shared" si="244"/>
        <v>64.961200000000005</v>
      </c>
      <c r="H1211" s="6"/>
      <c r="I1211" s="21"/>
      <c r="J1211" s="34">
        <f t="shared" si="236"/>
        <v>1.385442360233099E-3</v>
      </c>
      <c r="K1211" s="34">
        <f t="shared" si="245"/>
        <v>8.9999998251574398E-2</v>
      </c>
      <c r="L1211" s="69">
        <f t="shared" si="242"/>
        <v>4.811097633235077</v>
      </c>
      <c r="M1211" s="69">
        <f t="shared" si="246"/>
        <v>0.31253467557211051</v>
      </c>
      <c r="N1211" s="69">
        <f t="shared" si="237"/>
        <v>6.861382640483793</v>
      </c>
      <c r="O1211" s="69">
        <f t="shared" si="243"/>
        <v>0.44572364998499581</v>
      </c>
      <c r="P1211" s="69">
        <f t="shared" si="238"/>
        <v>0.75825832555710626</v>
      </c>
      <c r="Q1211" s="6">
        <f t="shared" si="239"/>
        <v>0.15001664427461303</v>
      </c>
      <c r="R1211" s="6">
        <f t="shared" si="240"/>
        <v>0.17383222349414837</v>
      </c>
      <c r="S1211" s="6">
        <f t="shared" si="241"/>
        <v>0.32384886776876143</v>
      </c>
    </row>
    <row r="1212" spans="1:19" x14ac:dyDescent="0.25">
      <c r="A1212" s="64">
        <v>41295</v>
      </c>
      <c r="B1212" s="14" t="s">
        <v>75</v>
      </c>
      <c r="C1212" s="4">
        <v>2</v>
      </c>
      <c r="D1212" s="180">
        <v>6.3</v>
      </c>
      <c r="F1212" s="180"/>
      <c r="G1212" s="4">
        <f t="shared" si="244"/>
        <v>64.961200000000005</v>
      </c>
      <c r="H1212" s="6"/>
      <c r="I1212" s="21"/>
      <c r="J1212" s="34">
        <f t="shared" si="236"/>
        <v>3.1172453105244723E-3</v>
      </c>
      <c r="K1212" s="34">
        <f t="shared" si="245"/>
        <v>0.20249999606604235</v>
      </c>
      <c r="L1212" s="69">
        <f t="shared" si="242"/>
        <v>12.220190463130352</v>
      </c>
      <c r="M1212" s="69">
        <f t="shared" si="246"/>
        <v>0.79383823671350351</v>
      </c>
      <c r="N1212" s="69">
        <f t="shared" si="237"/>
        <v>11.026518552173203</v>
      </c>
      <c r="O1212" s="69">
        <f t="shared" si="243"/>
        <v>0.71629587697143393</v>
      </c>
      <c r="P1212" s="69">
        <f t="shared" si="238"/>
        <v>1.5101341136849373</v>
      </c>
      <c r="Q1212" s="6">
        <f t="shared" si="239"/>
        <v>0.38104235362248168</v>
      </c>
      <c r="R1212" s="6">
        <f t="shared" si="240"/>
        <v>0.27935539201885923</v>
      </c>
      <c r="S1212" s="6">
        <f t="shared" si="241"/>
        <v>0.66039774564134091</v>
      </c>
    </row>
    <row r="1213" spans="1:19" x14ac:dyDescent="0.25">
      <c r="A1213" s="64">
        <v>41295</v>
      </c>
      <c r="B1213" s="14" t="s">
        <v>75</v>
      </c>
      <c r="C1213" s="4">
        <v>2</v>
      </c>
      <c r="D1213" s="180">
        <v>8.3000000000000007</v>
      </c>
      <c r="F1213" s="180"/>
      <c r="G1213" s="4">
        <f t="shared" si="244"/>
        <v>64.961200000000005</v>
      </c>
      <c r="H1213" s="6"/>
      <c r="I1213" s="21"/>
      <c r="J1213" s="34">
        <f t="shared" si="236"/>
        <v>5.4106079476450219E-3</v>
      </c>
      <c r="K1213" s="34">
        <f t="shared" si="245"/>
        <v>0.3514795850085578</v>
      </c>
      <c r="L1213" s="69">
        <f t="shared" si="242"/>
        <v>23.033216302360287</v>
      </c>
      <c r="M1213" s="69">
        <f t="shared" si="246"/>
        <v>1.4962653708608873</v>
      </c>
      <c r="N1213" s="69">
        <f t="shared" si="237"/>
        <v>15.224089825772444</v>
      </c>
      <c r="O1213" s="69">
        <f t="shared" si="243"/>
        <v>0.988975143989969</v>
      </c>
      <c r="P1213" s="69">
        <f t="shared" si="238"/>
        <v>2.4852405148508563</v>
      </c>
      <c r="Q1213" s="6">
        <f t="shared" si="239"/>
        <v>0.71820737801322587</v>
      </c>
      <c r="R1213" s="6">
        <f t="shared" si="240"/>
        <v>0.38570030615608791</v>
      </c>
      <c r="S1213" s="6">
        <f t="shared" si="241"/>
        <v>1.1039076841693138</v>
      </c>
    </row>
    <row r="1214" spans="1:19" x14ac:dyDescent="0.25">
      <c r="A1214" s="64">
        <v>41295</v>
      </c>
      <c r="B1214" s="14" t="s">
        <v>75</v>
      </c>
      <c r="C1214" s="4">
        <v>2</v>
      </c>
      <c r="D1214" s="180">
        <v>3.5</v>
      </c>
      <c r="F1214" s="180"/>
      <c r="G1214" s="4">
        <f t="shared" si="244"/>
        <v>64.961200000000005</v>
      </c>
      <c r="H1214" s="6"/>
      <c r="I1214" s="21"/>
      <c r="J1214" s="34">
        <f t="shared" si="236"/>
        <v>9.6211275016187424E-4</v>
      </c>
      <c r="K1214" s="34">
        <f t="shared" si="245"/>
        <v>6.2499998785815553E-2</v>
      </c>
      <c r="L1214" s="69">
        <f t="shared" si="242"/>
        <v>3.1637815247608514</v>
      </c>
      <c r="M1214" s="69">
        <f t="shared" si="246"/>
        <v>0.20552304438629462</v>
      </c>
      <c r="N1214" s="69">
        <f t="shared" si="237"/>
        <v>5.5433152983182508</v>
      </c>
      <c r="O1214" s="69">
        <f t="shared" si="243"/>
        <v>0.3601004137571116</v>
      </c>
      <c r="P1214" s="69">
        <f t="shared" si="238"/>
        <v>0.5656234581434062</v>
      </c>
      <c r="Q1214" s="6">
        <f t="shared" si="239"/>
        <v>9.8651061305421409E-2</v>
      </c>
      <c r="R1214" s="6">
        <f t="shared" si="240"/>
        <v>0.14043916136527354</v>
      </c>
      <c r="S1214" s="6">
        <f t="shared" si="241"/>
        <v>0.23909022267069496</v>
      </c>
    </row>
    <row r="1215" spans="1:19" x14ac:dyDescent="0.25">
      <c r="A1215" s="64">
        <v>41295</v>
      </c>
      <c r="B1215" s="14" t="s">
        <v>75</v>
      </c>
      <c r="C1215" s="4">
        <v>2</v>
      </c>
      <c r="D1215" s="180">
        <v>6.5</v>
      </c>
      <c r="F1215" s="180"/>
      <c r="G1215" s="4">
        <f t="shared" si="244"/>
        <v>64.961200000000005</v>
      </c>
      <c r="H1215" s="6"/>
      <c r="I1215" s="21"/>
      <c r="J1215" s="34">
        <f t="shared" si="236"/>
        <v>3.3183072403542195E-3</v>
      </c>
      <c r="K1215" s="34">
        <f t="shared" si="245"/>
        <v>0.21556122030209854</v>
      </c>
      <c r="L1215" s="69">
        <f t="shared" si="242"/>
        <v>13.130517975640537</v>
      </c>
      <c r="M1215" s="69">
        <f t="shared" si="246"/>
        <v>0.85297420431918014</v>
      </c>
      <c r="N1215" s="69">
        <f t="shared" si="237"/>
        <v>11.437170539605743</v>
      </c>
      <c r="O1215" s="69">
        <f t="shared" si="243"/>
        <v>0.74297232285743664</v>
      </c>
      <c r="P1215" s="69">
        <f t="shared" si="238"/>
        <v>1.5959465271766167</v>
      </c>
      <c r="Q1215" s="6">
        <f t="shared" si="239"/>
        <v>0.40942761807320643</v>
      </c>
      <c r="R1215" s="6">
        <f t="shared" si="240"/>
        <v>0.2897592059144003</v>
      </c>
      <c r="S1215" s="6">
        <f t="shared" si="241"/>
        <v>0.69918682398760668</v>
      </c>
    </row>
    <row r="1216" spans="1:19" x14ac:dyDescent="0.25">
      <c r="A1216" s="64">
        <v>41295</v>
      </c>
      <c r="B1216" s="14" t="s">
        <v>75</v>
      </c>
      <c r="C1216" s="4">
        <v>2</v>
      </c>
      <c r="D1216" s="180">
        <v>5.5</v>
      </c>
      <c r="F1216" s="180"/>
      <c r="G1216" s="4">
        <f t="shared" si="244"/>
        <v>64.961200000000005</v>
      </c>
      <c r="H1216" s="6"/>
      <c r="I1216" s="21"/>
      <c r="J1216" s="34">
        <f t="shared" si="236"/>
        <v>2.3758294442772811E-3</v>
      </c>
      <c r="K1216" s="34">
        <f t="shared" si="245"/>
        <v>0.15433673169558532</v>
      </c>
      <c r="L1216" s="69">
        <f t="shared" si="242"/>
        <v>8.9430956308196485</v>
      </c>
      <c r="M1216" s="69">
        <f t="shared" si="246"/>
        <v>0.58095422389280149</v>
      </c>
      <c r="N1216" s="69">
        <f t="shared" si="237"/>
        <v>9.4066355127217793</v>
      </c>
      <c r="O1216" s="69">
        <f t="shared" si="243"/>
        <v>0.61106633086902207</v>
      </c>
      <c r="P1216" s="69">
        <f t="shared" si="238"/>
        <v>1.1920205547618234</v>
      </c>
      <c r="Q1216" s="6">
        <f t="shared" si="239"/>
        <v>0.27885802746854471</v>
      </c>
      <c r="R1216" s="6">
        <f t="shared" si="240"/>
        <v>0.2383158690389186</v>
      </c>
      <c r="S1216" s="6">
        <f t="shared" si="241"/>
        <v>0.51717389650746326</v>
      </c>
    </row>
    <row r="1217" spans="1:19" x14ac:dyDescent="0.25">
      <c r="A1217" s="64">
        <v>41295</v>
      </c>
      <c r="B1217" s="14" t="s">
        <v>75</v>
      </c>
      <c r="C1217" s="4">
        <v>2</v>
      </c>
      <c r="D1217" s="180">
        <v>5</v>
      </c>
      <c r="F1217" s="180"/>
      <c r="G1217" s="4">
        <f t="shared" si="244"/>
        <v>64.961200000000005</v>
      </c>
      <c r="H1217" s="6"/>
      <c r="I1217" s="21"/>
      <c r="J1217" s="34">
        <f t="shared" si="236"/>
        <v>1.9634954084936209E-3</v>
      </c>
      <c r="K1217" s="34">
        <f t="shared" si="245"/>
        <v>0.12755101793023582</v>
      </c>
      <c r="L1217" s="69">
        <f t="shared" si="242"/>
        <v>7.1833345216463531</v>
      </c>
      <c r="M1217" s="69">
        <f t="shared" si="246"/>
        <v>0.46663803052757313</v>
      </c>
      <c r="N1217" s="69">
        <f t="shared" si="237"/>
        <v>8.4140458590425169</v>
      </c>
      <c r="O1217" s="69">
        <f t="shared" si="243"/>
        <v>0.54658651585843276</v>
      </c>
      <c r="P1217" s="69">
        <f t="shared" si="238"/>
        <v>1.0132245463860059</v>
      </c>
      <c r="Q1217" s="6">
        <f t="shared" si="239"/>
        <v>0.2239862546532351</v>
      </c>
      <c r="R1217" s="6">
        <f t="shared" si="240"/>
        <v>0.21316874118478879</v>
      </c>
      <c r="S1217" s="6">
        <f t="shared" si="241"/>
        <v>0.43715499583802386</v>
      </c>
    </row>
    <row r="1218" spans="1:19" x14ac:dyDescent="0.25">
      <c r="A1218" s="64">
        <v>41295</v>
      </c>
      <c r="B1218" s="14" t="s">
        <v>75</v>
      </c>
      <c r="C1218" s="4">
        <v>2</v>
      </c>
      <c r="D1218" s="180">
        <v>5.0999999999999996</v>
      </c>
      <c r="F1218" s="180"/>
      <c r="G1218" s="4">
        <f t="shared" si="244"/>
        <v>64.961200000000005</v>
      </c>
      <c r="H1218" s="6"/>
      <c r="I1218" s="21"/>
      <c r="J1218" s="34">
        <f t="shared" ref="J1218:J1281" si="247">((+D1218/200)^2)*PI()</f>
        <v>2.0428206229967626E-3</v>
      </c>
      <c r="K1218" s="34">
        <f t="shared" si="245"/>
        <v>0.13270407905461731</v>
      </c>
      <c r="L1218" s="69">
        <f t="shared" si="242"/>
        <v>7.5179232289815232</v>
      </c>
      <c r="M1218" s="69">
        <f t="shared" si="246"/>
        <v>0.48837331446251453</v>
      </c>
      <c r="N1218" s="69">
        <f t="shared" ref="N1218:N1281" si="248">1.28*(D1218^1.17)</f>
        <v>8.6112674075792555</v>
      </c>
      <c r="O1218" s="69">
        <f t="shared" si="243"/>
        <v>0.5593982643172376</v>
      </c>
      <c r="P1218" s="69">
        <f t="shared" si="238"/>
        <v>1.0477715787797521</v>
      </c>
      <c r="Q1218" s="6">
        <f t="shared" si="239"/>
        <v>0.23441919094200697</v>
      </c>
      <c r="R1218" s="6">
        <f t="shared" si="240"/>
        <v>0.21816532308372266</v>
      </c>
      <c r="S1218" s="6">
        <f t="shared" si="241"/>
        <v>0.45258451402572963</v>
      </c>
    </row>
    <row r="1219" spans="1:19" x14ac:dyDescent="0.25">
      <c r="A1219" s="64">
        <v>41295</v>
      </c>
      <c r="B1219" s="14" t="s">
        <v>75</v>
      </c>
      <c r="C1219" s="4">
        <v>2</v>
      </c>
      <c r="D1219" s="180">
        <v>4.4000000000000004</v>
      </c>
      <c r="F1219" s="180"/>
      <c r="G1219" s="4">
        <f t="shared" si="244"/>
        <v>64.961200000000005</v>
      </c>
      <c r="H1219" s="6"/>
      <c r="I1219" s="21"/>
      <c r="J1219" s="34">
        <f t="shared" si="247"/>
        <v>1.5205308443374602E-3</v>
      </c>
      <c r="K1219" s="34">
        <f t="shared" si="245"/>
        <v>9.8775508285174632E-2</v>
      </c>
      <c r="L1219" s="69">
        <f t="shared" si="242"/>
        <v>5.3541650508837426</v>
      </c>
      <c r="M1219" s="69">
        <f t="shared" si="246"/>
        <v>0.347812986703469</v>
      </c>
      <c r="N1219" s="69">
        <f t="shared" si="248"/>
        <v>7.2451870323804508</v>
      </c>
      <c r="O1219" s="69">
        <f t="shared" si="243"/>
        <v>0.47065604384787296</v>
      </c>
      <c r="P1219" s="69">
        <f t="shared" ref="P1219:P1282" si="249">+M1219+O1219</f>
        <v>0.81846903055134201</v>
      </c>
      <c r="Q1219" s="6">
        <f t="shared" ref="Q1219:Q1282" si="250">M1219*0.48</f>
        <v>0.16695023361766512</v>
      </c>
      <c r="R1219" s="6">
        <f t="shared" ref="R1219:R1282" si="251">O1219*0.39</f>
        <v>0.18355585710067046</v>
      </c>
      <c r="S1219" s="6">
        <f t="shared" ref="S1219:S1282" si="252">Q1219+R1219</f>
        <v>0.35050609071833561</v>
      </c>
    </row>
    <row r="1220" spans="1:19" x14ac:dyDescent="0.25">
      <c r="A1220" s="64">
        <v>41295</v>
      </c>
      <c r="B1220" s="14" t="s">
        <v>75</v>
      </c>
      <c r="C1220" s="4">
        <v>2</v>
      </c>
      <c r="D1220" s="180">
        <v>5.5</v>
      </c>
      <c r="F1220" s="180"/>
      <c r="G1220" s="4">
        <f t="shared" si="244"/>
        <v>64.961200000000005</v>
      </c>
      <c r="H1220" s="6"/>
      <c r="I1220" s="21"/>
      <c r="J1220" s="34">
        <f t="shared" si="247"/>
        <v>2.3758294442772811E-3</v>
      </c>
      <c r="K1220" s="34">
        <f t="shared" si="245"/>
        <v>0.15433673169558532</v>
      </c>
      <c r="L1220" s="69">
        <f t="shared" si="242"/>
        <v>8.9430956308196485</v>
      </c>
      <c r="M1220" s="69">
        <f t="shared" si="246"/>
        <v>0.58095422389280149</v>
      </c>
      <c r="N1220" s="69">
        <f t="shared" si="248"/>
        <v>9.4066355127217793</v>
      </c>
      <c r="O1220" s="69">
        <f t="shared" si="243"/>
        <v>0.61106633086902207</v>
      </c>
      <c r="P1220" s="69">
        <f t="shared" si="249"/>
        <v>1.1920205547618234</v>
      </c>
      <c r="Q1220" s="6">
        <f t="shared" si="250"/>
        <v>0.27885802746854471</v>
      </c>
      <c r="R1220" s="6">
        <f t="shared" si="251"/>
        <v>0.2383158690389186</v>
      </c>
      <c r="S1220" s="6">
        <f t="shared" si="252"/>
        <v>0.51717389650746326</v>
      </c>
    </row>
    <row r="1221" spans="1:19" x14ac:dyDescent="0.25">
      <c r="A1221" s="64">
        <v>41295</v>
      </c>
      <c r="B1221" s="14" t="s">
        <v>75</v>
      </c>
      <c r="C1221" s="4">
        <v>2</v>
      </c>
      <c r="D1221" s="180">
        <v>9.9</v>
      </c>
      <c r="F1221" s="180"/>
      <c r="G1221" s="4">
        <f t="shared" si="244"/>
        <v>64.961200000000005</v>
      </c>
      <c r="H1221" s="6"/>
      <c r="I1221" s="21"/>
      <c r="J1221" s="34">
        <f t="shared" si="247"/>
        <v>7.6976873994583908E-3</v>
      </c>
      <c r="K1221" s="34">
        <f t="shared" si="245"/>
        <v>0.50005101069369651</v>
      </c>
      <c r="L1221" s="69">
        <f t="shared" si="242"/>
        <v>34.542945232877933</v>
      </c>
      <c r="M1221" s="69">
        <f t="shared" si="246"/>
        <v>2.2439511738620306</v>
      </c>
      <c r="N1221" s="69">
        <f t="shared" si="248"/>
        <v>18.711264904239826</v>
      </c>
      <c r="O1221" s="69">
        <f t="shared" si="243"/>
        <v>1.2155062216973043</v>
      </c>
      <c r="P1221" s="69">
        <f t="shared" si="249"/>
        <v>3.4594573955593351</v>
      </c>
      <c r="Q1221" s="6">
        <f t="shared" si="250"/>
        <v>1.0770965634537746</v>
      </c>
      <c r="R1221" s="6">
        <f t="shared" si="251"/>
        <v>0.4740474264619487</v>
      </c>
      <c r="S1221" s="6">
        <f t="shared" si="252"/>
        <v>1.5511439899157233</v>
      </c>
    </row>
    <row r="1222" spans="1:19" x14ac:dyDescent="0.25">
      <c r="A1222" s="64">
        <v>41295</v>
      </c>
      <c r="B1222" s="14" t="s">
        <v>75</v>
      </c>
      <c r="C1222" s="4">
        <v>2</v>
      </c>
      <c r="D1222" s="180">
        <v>5.6</v>
      </c>
      <c r="F1222" s="180"/>
      <c r="G1222" s="4">
        <f t="shared" si="244"/>
        <v>64.961200000000005</v>
      </c>
      <c r="H1222" s="6"/>
      <c r="I1222" s="21"/>
      <c r="J1222" s="34">
        <f t="shared" si="247"/>
        <v>2.4630086404143973E-3</v>
      </c>
      <c r="K1222" s="34">
        <f t="shared" si="245"/>
        <v>0.15999999689168776</v>
      </c>
      <c r="L1222" s="69">
        <f t="shared" si="242"/>
        <v>9.3213394933125091</v>
      </c>
      <c r="M1222" s="69">
        <f t="shared" si="246"/>
        <v>0.60552539909297265</v>
      </c>
      <c r="N1222" s="69">
        <f t="shared" si="248"/>
        <v>9.6070480145707613</v>
      </c>
      <c r="O1222" s="69">
        <f t="shared" si="243"/>
        <v>0.62408536748413423</v>
      </c>
      <c r="P1222" s="69">
        <f t="shared" si="249"/>
        <v>1.2296107665771068</v>
      </c>
      <c r="Q1222" s="6">
        <f t="shared" si="250"/>
        <v>0.29065219156462685</v>
      </c>
      <c r="R1222" s="6">
        <f t="shared" si="251"/>
        <v>0.24339329331881235</v>
      </c>
      <c r="S1222" s="6">
        <f t="shared" si="252"/>
        <v>0.53404548488343917</v>
      </c>
    </row>
    <row r="1223" spans="1:19" x14ac:dyDescent="0.25">
      <c r="A1223" s="64">
        <v>41295</v>
      </c>
      <c r="B1223" s="14" t="s">
        <v>75</v>
      </c>
      <c r="C1223" s="4">
        <v>2</v>
      </c>
      <c r="D1223" s="180">
        <v>3</v>
      </c>
      <c r="F1223" s="180"/>
      <c r="G1223" s="4">
        <f t="shared" si="244"/>
        <v>64.961200000000005</v>
      </c>
      <c r="H1223" s="6"/>
      <c r="I1223" s="21"/>
      <c r="J1223" s="34">
        <f t="shared" si="247"/>
        <v>7.0685834705770342E-4</v>
      </c>
      <c r="K1223" s="34">
        <f t="shared" si="245"/>
        <v>4.5918366454884889E-2</v>
      </c>
      <c r="L1223" s="69">
        <f t="shared" ref="L1223:L1286" si="253">0.17758*(D1223^2.299)</f>
        <v>2.219707841442716</v>
      </c>
      <c r="M1223" s="69">
        <f t="shared" si="246"/>
        <v>0.14419488502952857</v>
      </c>
      <c r="N1223" s="69">
        <f t="shared" si="248"/>
        <v>4.6285167281146418</v>
      </c>
      <c r="O1223" s="69">
        <f t="shared" si="243"/>
        <v>0.3006740008784009</v>
      </c>
      <c r="P1223" s="69">
        <f t="shared" si="249"/>
        <v>0.4448688859079295</v>
      </c>
      <c r="Q1223" s="6">
        <f t="shared" si="250"/>
        <v>6.9213544814173716E-2</v>
      </c>
      <c r="R1223" s="6">
        <f t="shared" si="251"/>
        <v>0.11726286034257635</v>
      </c>
      <c r="S1223" s="6">
        <f t="shared" si="252"/>
        <v>0.18647640515675007</v>
      </c>
    </row>
    <row r="1224" spans="1:19" x14ac:dyDescent="0.25">
      <c r="A1224" s="64">
        <v>41295</v>
      </c>
      <c r="B1224" s="14" t="s">
        <v>75</v>
      </c>
      <c r="C1224" s="4">
        <v>2</v>
      </c>
      <c r="D1224" s="180">
        <v>4.2</v>
      </c>
      <c r="F1224" s="180"/>
      <c r="G1224" s="4">
        <f t="shared" si="244"/>
        <v>64.961200000000005</v>
      </c>
      <c r="H1224" s="6"/>
      <c r="I1224" s="21"/>
      <c r="J1224" s="34">
        <f t="shared" si="247"/>
        <v>1.385442360233099E-3</v>
      </c>
      <c r="K1224" s="34">
        <f t="shared" si="245"/>
        <v>8.9999998251574398E-2</v>
      </c>
      <c r="L1224" s="69">
        <f t="shared" si="253"/>
        <v>4.811097633235077</v>
      </c>
      <c r="M1224" s="69">
        <f t="shared" si="246"/>
        <v>0.31253467557211051</v>
      </c>
      <c r="N1224" s="69">
        <f t="shared" si="248"/>
        <v>6.861382640483793</v>
      </c>
      <c r="O1224" s="69">
        <f t="shared" si="243"/>
        <v>0.44572364998499581</v>
      </c>
      <c r="P1224" s="69">
        <f t="shared" si="249"/>
        <v>0.75825832555710626</v>
      </c>
      <c r="Q1224" s="6">
        <f t="shared" si="250"/>
        <v>0.15001664427461303</v>
      </c>
      <c r="R1224" s="6">
        <f t="shared" si="251"/>
        <v>0.17383222349414837</v>
      </c>
      <c r="S1224" s="6">
        <f t="shared" si="252"/>
        <v>0.32384886776876143</v>
      </c>
    </row>
    <row r="1225" spans="1:19" x14ac:dyDescent="0.25">
      <c r="A1225" s="64">
        <v>41295</v>
      </c>
      <c r="B1225" s="14" t="s">
        <v>75</v>
      </c>
      <c r="C1225" s="4">
        <v>2</v>
      </c>
      <c r="D1225" s="180">
        <v>3.5</v>
      </c>
      <c r="F1225" s="180"/>
      <c r="G1225" s="4">
        <f t="shared" si="244"/>
        <v>64.961200000000005</v>
      </c>
      <c r="H1225" s="6"/>
      <c r="I1225" s="21"/>
      <c r="J1225" s="34">
        <f t="shared" si="247"/>
        <v>9.6211275016187424E-4</v>
      </c>
      <c r="K1225" s="34">
        <f t="shared" si="245"/>
        <v>6.2499998785815553E-2</v>
      </c>
      <c r="L1225" s="69">
        <f t="shared" si="253"/>
        <v>3.1637815247608514</v>
      </c>
      <c r="M1225" s="69">
        <f t="shared" si="246"/>
        <v>0.20552304438629462</v>
      </c>
      <c r="N1225" s="69">
        <f t="shared" si="248"/>
        <v>5.5433152983182508</v>
      </c>
      <c r="O1225" s="69">
        <f t="shared" si="243"/>
        <v>0.3601004137571116</v>
      </c>
      <c r="P1225" s="69">
        <f t="shared" si="249"/>
        <v>0.5656234581434062</v>
      </c>
      <c r="Q1225" s="6">
        <f t="shared" si="250"/>
        <v>9.8651061305421409E-2</v>
      </c>
      <c r="R1225" s="6">
        <f t="shared" si="251"/>
        <v>0.14043916136527354</v>
      </c>
      <c r="S1225" s="6">
        <f t="shared" si="252"/>
        <v>0.23909022267069496</v>
      </c>
    </row>
    <row r="1226" spans="1:19" x14ac:dyDescent="0.25">
      <c r="A1226" s="64">
        <v>41295</v>
      </c>
      <c r="B1226" s="14" t="s">
        <v>75</v>
      </c>
      <c r="C1226" s="4">
        <v>2</v>
      </c>
      <c r="D1226" s="180">
        <v>8.1</v>
      </c>
      <c r="F1226" s="180"/>
      <c r="G1226" s="4">
        <f t="shared" si="244"/>
        <v>64.961200000000005</v>
      </c>
      <c r="H1226" s="6"/>
      <c r="I1226" s="21"/>
      <c r="J1226" s="34">
        <f t="shared" si="247"/>
        <v>5.152997350050658E-3</v>
      </c>
      <c r="K1226" s="34">
        <f t="shared" si="245"/>
        <v>0.33474489145611086</v>
      </c>
      <c r="L1226" s="69">
        <f t="shared" si="253"/>
        <v>21.77715338574771</v>
      </c>
      <c r="M1226" s="69">
        <f t="shared" si="246"/>
        <v>1.4146700165222341</v>
      </c>
      <c r="N1226" s="69">
        <f t="shared" si="248"/>
        <v>14.795765575883163</v>
      </c>
      <c r="O1226" s="69">
        <f t="shared" ref="O1226:O1289" si="254">IF(D1226&lt;3,795.7747*N1226*0.001,64.9612*N1226*0.001)</f>
        <v>0.96115068672806137</v>
      </c>
      <c r="P1226" s="69">
        <f t="shared" si="249"/>
        <v>2.3758207032502954</v>
      </c>
      <c r="Q1226" s="6">
        <f t="shared" si="250"/>
        <v>0.67904160793067236</v>
      </c>
      <c r="R1226" s="6">
        <f t="shared" si="251"/>
        <v>0.37484876782394394</v>
      </c>
      <c r="S1226" s="6">
        <f t="shared" si="252"/>
        <v>1.0538903757546163</v>
      </c>
    </row>
    <row r="1227" spans="1:19" x14ac:dyDescent="0.25">
      <c r="A1227" s="64">
        <v>41295</v>
      </c>
      <c r="B1227" s="14" t="s">
        <v>75</v>
      </c>
      <c r="C1227" s="4">
        <v>2</v>
      </c>
      <c r="D1227" s="180">
        <v>4.0999999999999996</v>
      </c>
      <c r="F1227" s="180"/>
      <c r="G1227" s="4">
        <f t="shared" si="244"/>
        <v>64.961200000000005</v>
      </c>
      <c r="H1227" s="6"/>
      <c r="I1227" s="21"/>
      <c r="J1227" s="34">
        <f t="shared" si="247"/>
        <v>1.3202543126711102E-3</v>
      </c>
      <c r="K1227" s="34">
        <f t="shared" si="245"/>
        <v>8.5765304456290534E-2</v>
      </c>
      <c r="L1227" s="69">
        <f t="shared" si="253"/>
        <v>4.5518101325650582</v>
      </c>
      <c r="M1227" s="69">
        <f t="shared" si="246"/>
        <v>0.29569104838358529</v>
      </c>
      <c r="N1227" s="69">
        <f t="shared" si="248"/>
        <v>6.670633528309061</v>
      </c>
      <c r="O1227" s="69">
        <f t="shared" si="254"/>
        <v>0.43333235875919057</v>
      </c>
      <c r="P1227" s="69">
        <f t="shared" si="249"/>
        <v>0.72902340714277591</v>
      </c>
      <c r="Q1227" s="6">
        <f t="shared" si="250"/>
        <v>0.14193170322412094</v>
      </c>
      <c r="R1227" s="6">
        <f t="shared" si="251"/>
        <v>0.16899961991608434</v>
      </c>
      <c r="S1227" s="6">
        <f t="shared" si="252"/>
        <v>0.31093132314020527</v>
      </c>
    </row>
    <row r="1228" spans="1:19" x14ac:dyDescent="0.25">
      <c r="A1228" s="64">
        <v>41295</v>
      </c>
      <c r="B1228" s="14" t="s">
        <v>75</v>
      </c>
      <c r="C1228" s="4">
        <v>2</v>
      </c>
      <c r="D1228" s="180">
        <v>3.1</v>
      </c>
      <c r="F1228" s="180"/>
      <c r="G1228" s="4">
        <f t="shared" si="244"/>
        <v>64.961200000000005</v>
      </c>
      <c r="H1228" s="6"/>
      <c r="I1228" s="21"/>
      <c r="J1228" s="34">
        <f t="shared" si="247"/>
        <v>7.5476763502494771E-4</v>
      </c>
      <c r="K1228" s="34">
        <f t="shared" si="245"/>
        <v>4.9030611292382634E-2</v>
      </c>
      <c r="L1228" s="69">
        <f t="shared" si="253"/>
        <v>2.3935063597525432</v>
      </c>
      <c r="M1228" s="69">
        <f t="shared" si="246"/>
        <v>0.15548504533715693</v>
      </c>
      <c r="N1228" s="69">
        <f t="shared" si="248"/>
        <v>4.8095356854949474</v>
      </c>
      <c r="O1228" s="69">
        <f t="shared" si="254"/>
        <v>0.31243320957257442</v>
      </c>
      <c r="P1228" s="69">
        <f t="shared" si="249"/>
        <v>0.46791825490973138</v>
      </c>
      <c r="Q1228" s="6">
        <f t="shared" si="250"/>
        <v>7.4632821761835319E-2</v>
      </c>
      <c r="R1228" s="6">
        <f t="shared" si="251"/>
        <v>0.12184895173330403</v>
      </c>
      <c r="S1228" s="6">
        <f t="shared" si="252"/>
        <v>0.19648177349513934</v>
      </c>
    </row>
    <row r="1229" spans="1:19" x14ac:dyDescent="0.25">
      <c r="A1229" s="64">
        <v>41295</v>
      </c>
      <c r="B1229" s="14" t="s">
        <v>75</v>
      </c>
      <c r="C1229" s="4">
        <v>2</v>
      </c>
      <c r="D1229" s="180">
        <v>5.2</v>
      </c>
      <c r="F1229" s="180"/>
      <c r="G1229" s="4">
        <f t="shared" si="244"/>
        <v>64.961200000000005</v>
      </c>
      <c r="H1229" s="6"/>
      <c r="I1229" s="21"/>
      <c r="J1229" s="34">
        <f t="shared" si="247"/>
        <v>2.1237166338267006E-3</v>
      </c>
      <c r="K1229" s="34">
        <f t="shared" si="245"/>
        <v>0.13795918099334309</v>
      </c>
      <c r="L1229" s="69">
        <f t="shared" si="253"/>
        <v>7.8611437635641082</v>
      </c>
      <c r="M1229" s="69">
        <f t="shared" si="246"/>
        <v>0.51066933225364075</v>
      </c>
      <c r="N1229" s="69">
        <f t="shared" si="248"/>
        <v>8.8091474968502013</v>
      </c>
      <c r="O1229" s="69">
        <f t="shared" si="254"/>
        <v>0.57225279237238535</v>
      </c>
      <c r="P1229" s="69">
        <f t="shared" si="249"/>
        <v>1.0829221246260261</v>
      </c>
      <c r="Q1229" s="6">
        <f t="shared" si="250"/>
        <v>0.24512127948174756</v>
      </c>
      <c r="R1229" s="6">
        <f t="shared" si="251"/>
        <v>0.2231785890252303</v>
      </c>
      <c r="S1229" s="6">
        <f t="shared" si="252"/>
        <v>0.46829986850697786</v>
      </c>
    </row>
    <row r="1230" spans="1:19" x14ac:dyDescent="0.25">
      <c r="A1230" s="64">
        <v>41295</v>
      </c>
      <c r="B1230" s="14" t="s">
        <v>75</v>
      </c>
      <c r="C1230" s="4">
        <v>2</v>
      </c>
      <c r="D1230" s="180">
        <v>4.7</v>
      </c>
      <c r="F1230" s="180"/>
      <c r="G1230" s="4">
        <f t="shared" si="244"/>
        <v>64.961200000000005</v>
      </c>
      <c r="H1230" s="6"/>
      <c r="I1230" s="21"/>
      <c r="J1230" s="34">
        <f t="shared" si="247"/>
        <v>1.7349445429449633E-3</v>
      </c>
      <c r="K1230" s="34">
        <f t="shared" si="245"/>
        <v>0.11270407944315636</v>
      </c>
      <c r="L1230" s="69">
        <f t="shared" si="253"/>
        <v>6.2308461373122945</v>
      </c>
      <c r="M1230" s="69">
        <f t="shared" si="246"/>
        <v>0.40476324209517145</v>
      </c>
      <c r="N1230" s="69">
        <f t="shared" si="248"/>
        <v>7.8264436633583525</v>
      </c>
      <c r="O1230" s="69">
        <f t="shared" si="254"/>
        <v>0.50841517210415466</v>
      </c>
      <c r="P1230" s="69">
        <f t="shared" si="249"/>
        <v>0.91317841419932611</v>
      </c>
      <c r="Q1230" s="6">
        <f t="shared" si="250"/>
        <v>0.1942863562056823</v>
      </c>
      <c r="R1230" s="6">
        <f t="shared" si="251"/>
        <v>0.19828191712062032</v>
      </c>
      <c r="S1230" s="6">
        <f t="shared" si="252"/>
        <v>0.39256827332630262</v>
      </c>
    </row>
    <row r="1231" spans="1:19" x14ac:dyDescent="0.25">
      <c r="A1231" s="64">
        <v>41295</v>
      </c>
      <c r="B1231" s="14" t="s">
        <v>75</v>
      </c>
      <c r="C1231" s="4">
        <v>2</v>
      </c>
      <c r="D1231" s="180">
        <v>5.5</v>
      </c>
      <c r="F1231" s="180"/>
      <c r="G1231" s="4">
        <f t="shared" si="244"/>
        <v>64.961200000000005</v>
      </c>
      <c r="H1231" s="6"/>
      <c r="I1231" s="21"/>
      <c r="J1231" s="34">
        <f t="shared" si="247"/>
        <v>2.3758294442772811E-3</v>
      </c>
      <c r="K1231" s="34">
        <f t="shared" si="245"/>
        <v>0.15433673169558532</v>
      </c>
      <c r="L1231" s="69">
        <f t="shared" si="253"/>
        <v>8.9430956308196485</v>
      </c>
      <c r="M1231" s="69">
        <f t="shared" si="246"/>
        <v>0.58095422389280149</v>
      </c>
      <c r="N1231" s="69">
        <f t="shared" si="248"/>
        <v>9.4066355127217793</v>
      </c>
      <c r="O1231" s="69">
        <f t="shared" si="254"/>
        <v>0.61106633086902207</v>
      </c>
      <c r="P1231" s="69">
        <f t="shared" si="249"/>
        <v>1.1920205547618234</v>
      </c>
      <c r="Q1231" s="6">
        <f t="shared" si="250"/>
        <v>0.27885802746854471</v>
      </c>
      <c r="R1231" s="6">
        <f t="shared" si="251"/>
        <v>0.2383158690389186</v>
      </c>
      <c r="S1231" s="6">
        <f t="shared" si="252"/>
        <v>0.51717389650746326</v>
      </c>
    </row>
    <row r="1232" spans="1:19" x14ac:dyDescent="0.25">
      <c r="A1232" s="64">
        <v>41295</v>
      </c>
      <c r="B1232" s="14" t="s">
        <v>75</v>
      </c>
      <c r="C1232" s="4">
        <v>2</v>
      </c>
      <c r="D1232" s="180">
        <v>6.2</v>
      </c>
      <c r="F1232" s="180"/>
      <c r="G1232" s="4">
        <f t="shared" si="244"/>
        <v>64.961200000000005</v>
      </c>
      <c r="H1232" s="6"/>
      <c r="I1232" s="21"/>
      <c r="J1232" s="34">
        <f t="shared" si="247"/>
        <v>3.0190705400997908E-3</v>
      </c>
      <c r="K1232" s="34">
        <f t="shared" si="245"/>
        <v>0.19612244516953053</v>
      </c>
      <c r="L1232" s="69">
        <f t="shared" si="253"/>
        <v>11.778840632041497</v>
      </c>
      <c r="M1232" s="69">
        <f t="shared" si="246"/>
        <v>0.76516762206617417</v>
      </c>
      <c r="N1232" s="69">
        <f t="shared" si="248"/>
        <v>10.8220178607594</v>
      </c>
      <c r="O1232" s="69">
        <f t="shared" si="254"/>
        <v>0.70301126665636371</v>
      </c>
      <c r="P1232" s="69">
        <f t="shared" si="249"/>
        <v>1.4681788887225378</v>
      </c>
      <c r="Q1232" s="6">
        <f t="shared" si="250"/>
        <v>0.36728045859176361</v>
      </c>
      <c r="R1232" s="6">
        <f t="shared" si="251"/>
        <v>0.27417439399598187</v>
      </c>
      <c r="S1232" s="6">
        <f t="shared" si="252"/>
        <v>0.64145485258774548</v>
      </c>
    </row>
    <row r="1233" spans="1:19" x14ac:dyDescent="0.25">
      <c r="A1233" s="64">
        <v>41295</v>
      </c>
      <c r="B1233" s="14" t="s">
        <v>75</v>
      </c>
      <c r="C1233" s="4">
        <v>2</v>
      </c>
      <c r="D1233" s="180">
        <v>5.2</v>
      </c>
      <c r="F1233" s="180"/>
      <c r="G1233" s="4">
        <f t="shared" si="244"/>
        <v>64.961200000000005</v>
      </c>
      <c r="H1233" s="6"/>
      <c r="I1233" s="21"/>
      <c r="J1233" s="34">
        <f t="shared" si="247"/>
        <v>2.1237166338267006E-3</v>
      </c>
      <c r="K1233" s="34">
        <f t="shared" si="245"/>
        <v>0.13795918099334309</v>
      </c>
      <c r="L1233" s="69">
        <f t="shared" si="253"/>
        <v>7.8611437635641082</v>
      </c>
      <c r="M1233" s="69">
        <f t="shared" si="246"/>
        <v>0.51066933225364075</v>
      </c>
      <c r="N1233" s="69">
        <f t="shared" si="248"/>
        <v>8.8091474968502013</v>
      </c>
      <c r="O1233" s="69">
        <f t="shared" si="254"/>
        <v>0.57225279237238535</v>
      </c>
      <c r="P1233" s="69">
        <f t="shared" si="249"/>
        <v>1.0829221246260261</v>
      </c>
      <c r="Q1233" s="6">
        <f t="shared" si="250"/>
        <v>0.24512127948174756</v>
      </c>
      <c r="R1233" s="6">
        <f t="shared" si="251"/>
        <v>0.2231785890252303</v>
      </c>
      <c r="S1233" s="6">
        <f t="shared" si="252"/>
        <v>0.46829986850697786</v>
      </c>
    </row>
    <row r="1234" spans="1:19" x14ac:dyDescent="0.25">
      <c r="A1234" s="64">
        <v>41295</v>
      </c>
      <c r="B1234" s="14" t="s">
        <v>75</v>
      </c>
      <c r="C1234" s="4">
        <v>2</v>
      </c>
      <c r="D1234" s="180">
        <v>4.5</v>
      </c>
      <c r="F1234" s="180"/>
      <c r="G1234" s="4">
        <f t="shared" si="244"/>
        <v>64.961200000000005</v>
      </c>
      <c r="H1234" s="6"/>
      <c r="I1234" s="21"/>
      <c r="J1234" s="34">
        <f t="shared" si="247"/>
        <v>1.5904312808798326E-3</v>
      </c>
      <c r="K1234" s="34">
        <f t="shared" si="245"/>
        <v>0.10331632452349099</v>
      </c>
      <c r="L1234" s="69">
        <f t="shared" si="253"/>
        <v>5.6380590590289899</v>
      </c>
      <c r="M1234" s="69">
        <f t="shared" si="246"/>
        <v>0.36625508214539404</v>
      </c>
      <c r="N1234" s="69">
        <f t="shared" si="248"/>
        <v>7.4382130025037601</v>
      </c>
      <c r="O1234" s="69">
        <f t="shared" si="254"/>
        <v>0.4831952424982473</v>
      </c>
      <c r="P1234" s="69">
        <f t="shared" si="249"/>
        <v>0.84945032464364134</v>
      </c>
      <c r="Q1234" s="6">
        <f t="shared" si="250"/>
        <v>0.17580243942978913</v>
      </c>
      <c r="R1234" s="6">
        <f t="shared" si="251"/>
        <v>0.18844614457431647</v>
      </c>
      <c r="S1234" s="6">
        <f t="shared" si="252"/>
        <v>0.36424858400410559</v>
      </c>
    </row>
    <row r="1235" spans="1:19" x14ac:dyDescent="0.25">
      <c r="A1235" s="64">
        <v>41295</v>
      </c>
      <c r="B1235" s="14" t="s">
        <v>75</v>
      </c>
      <c r="C1235" s="4">
        <v>2</v>
      </c>
      <c r="D1235" s="180">
        <v>4</v>
      </c>
      <c r="F1235" s="180"/>
      <c r="G1235" s="4">
        <f t="shared" ref="G1235:G1298" si="255">IF(D1235&lt;3,795.7747,64.9612)</f>
        <v>64.961200000000005</v>
      </c>
      <c r="H1235" s="6"/>
      <c r="I1235" s="21"/>
      <c r="J1235" s="34">
        <f t="shared" si="247"/>
        <v>1.2566370614359172E-3</v>
      </c>
      <c r="K1235" s="34">
        <f t="shared" ref="K1235:K1298" si="256">IF(D1235&lt;3,795.7747*J1235,64.9612*J1235)</f>
        <v>8.1632651475350912E-2</v>
      </c>
      <c r="L1235" s="69">
        <f t="shared" si="253"/>
        <v>4.3006091215286046</v>
      </c>
      <c r="M1235" s="69">
        <f t="shared" si="246"/>
        <v>0.27937272926544404</v>
      </c>
      <c r="N1235" s="69">
        <f t="shared" si="248"/>
        <v>6.4806737611278331</v>
      </c>
      <c r="O1235" s="69">
        <f t="shared" si="254"/>
        <v>0.42099234433137744</v>
      </c>
      <c r="P1235" s="69">
        <f t="shared" si="249"/>
        <v>0.70036507359682143</v>
      </c>
      <c r="Q1235" s="6">
        <f t="shared" si="250"/>
        <v>0.13409891004741314</v>
      </c>
      <c r="R1235" s="6">
        <f t="shared" si="251"/>
        <v>0.16418701428923721</v>
      </c>
      <c r="S1235" s="6">
        <f t="shared" si="252"/>
        <v>0.29828592433665035</v>
      </c>
    </row>
    <row r="1236" spans="1:19" x14ac:dyDescent="0.25">
      <c r="A1236" s="64">
        <v>41295</v>
      </c>
      <c r="B1236" s="14" t="s">
        <v>75</v>
      </c>
      <c r="C1236" s="4">
        <v>2</v>
      </c>
      <c r="D1236" s="180">
        <v>7.2</v>
      </c>
      <c r="F1236" s="180"/>
      <c r="G1236" s="4">
        <f t="shared" si="255"/>
        <v>64.961200000000005</v>
      </c>
      <c r="H1236" s="6"/>
      <c r="I1236" s="21"/>
      <c r="J1236" s="34">
        <f t="shared" si="247"/>
        <v>4.0715040790523724E-3</v>
      </c>
      <c r="K1236" s="34">
        <f t="shared" si="256"/>
        <v>0.26448979078013701</v>
      </c>
      <c r="L1236" s="69">
        <f t="shared" si="253"/>
        <v>16.611217355322236</v>
      </c>
      <c r="M1236" s="69">
        <f t="shared" si="246"/>
        <v>1.0790846128625591</v>
      </c>
      <c r="N1236" s="69">
        <f t="shared" si="248"/>
        <v>12.891070706250053</v>
      </c>
      <c r="O1236" s="69">
        <f t="shared" si="254"/>
        <v>0.83741942236285105</v>
      </c>
      <c r="P1236" s="69">
        <f t="shared" si="249"/>
        <v>1.9165040352254101</v>
      </c>
      <c r="Q1236" s="6">
        <f t="shared" si="250"/>
        <v>0.51796061417402839</v>
      </c>
      <c r="R1236" s="6">
        <f t="shared" si="251"/>
        <v>0.3265935747215119</v>
      </c>
      <c r="S1236" s="6">
        <f t="shared" si="252"/>
        <v>0.84455418889554035</v>
      </c>
    </row>
    <row r="1237" spans="1:19" x14ac:dyDescent="0.25">
      <c r="A1237" s="64">
        <v>41295</v>
      </c>
      <c r="B1237" s="14" t="s">
        <v>75</v>
      </c>
      <c r="C1237" s="4">
        <v>2</v>
      </c>
      <c r="D1237" s="180">
        <v>4.0999999999999996</v>
      </c>
      <c r="F1237" s="180"/>
      <c r="G1237" s="4">
        <f t="shared" si="255"/>
        <v>64.961200000000005</v>
      </c>
      <c r="H1237" s="6"/>
      <c r="I1237" s="21"/>
      <c r="J1237" s="34">
        <f t="shared" si="247"/>
        <v>1.3202543126711102E-3</v>
      </c>
      <c r="K1237" s="34">
        <f t="shared" si="256"/>
        <v>8.5765304456290534E-2</v>
      </c>
      <c r="L1237" s="69">
        <f t="shared" si="253"/>
        <v>4.5518101325650582</v>
      </c>
      <c r="M1237" s="69">
        <f t="shared" si="246"/>
        <v>0.29569104838358529</v>
      </c>
      <c r="N1237" s="69">
        <f t="shared" si="248"/>
        <v>6.670633528309061</v>
      </c>
      <c r="O1237" s="69">
        <f t="shared" si="254"/>
        <v>0.43333235875919057</v>
      </c>
      <c r="P1237" s="69">
        <f t="shared" si="249"/>
        <v>0.72902340714277591</v>
      </c>
      <c r="Q1237" s="6">
        <f t="shared" si="250"/>
        <v>0.14193170322412094</v>
      </c>
      <c r="R1237" s="6">
        <f t="shared" si="251"/>
        <v>0.16899961991608434</v>
      </c>
      <c r="S1237" s="6">
        <f t="shared" si="252"/>
        <v>0.31093132314020527</v>
      </c>
    </row>
    <row r="1238" spans="1:19" x14ac:dyDescent="0.25">
      <c r="A1238" s="64">
        <v>41295</v>
      </c>
      <c r="B1238" s="14" t="s">
        <v>75</v>
      </c>
      <c r="C1238" s="4">
        <v>2</v>
      </c>
      <c r="D1238" s="180">
        <v>6.2</v>
      </c>
      <c r="F1238" s="180"/>
      <c r="G1238" s="4">
        <f t="shared" si="255"/>
        <v>64.961200000000005</v>
      </c>
      <c r="H1238" s="6"/>
      <c r="I1238" s="21"/>
      <c r="J1238" s="34">
        <f t="shared" si="247"/>
        <v>3.0190705400997908E-3</v>
      </c>
      <c r="K1238" s="34">
        <f t="shared" si="256"/>
        <v>0.19612244516953053</v>
      </c>
      <c r="L1238" s="69">
        <f t="shared" si="253"/>
        <v>11.778840632041497</v>
      </c>
      <c r="M1238" s="69">
        <f t="shared" si="246"/>
        <v>0.76516762206617417</v>
      </c>
      <c r="N1238" s="69">
        <f t="shared" si="248"/>
        <v>10.8220178607594</v>
      </c>
      <c r="O1238" s="69">
        <f t="shared" si="254"/>
        <v>0.70301126665636371</v>
      </c>
      <c r="P1238" s="69">
        <f t="shared" si="249"/>
        <v>1.4681788887225378</v>
      </c>
      <c r="Q1238" s="6">
        <f t="shared" si="250"/>
        <v>0.36728045859176361</v>
      </c>
      <c r="R1238" s="6">
        <f t="shared" si="251"/>
        <v>0.27417439399598187</v>
      </c>
      <c r="S1238" s="6">
        <f t="shared" si="252"/>
        <v>0.64145485258774548</v>
      </c>
    </row>
    <row r="1239" spans="1:19" x14ac:dyDescent="0.25">
      <c r="A1239" s="64">
        <v>41295</v>
      </c>
      <c r="B1239" s="14" t="s">
        <v>75</v>
      </c>
      <c r="C1239" s="4">
        <v>2</v>
      </c>
      <c r="D1239" s="180">
        <v>5.5</v>
      </c>
      <c r="F1239" s="180"/>
      <c r="G1239" s="4">
        <f t="shared" si="255"/>
        <v>64.961200000000005</v>
      </c>
      <c r="H1239" s="6"/>
      <c r="I1239" s="21"/>
      <c r="J1239" s="34">
        <f t="shared" si="247"/>
        <v>2.3758294442772811E-3</v>
      </c>
      <c r="K1239" s="34">
        <f t="shared" si="256"/>
        <v>0.15433673169558532</v>
      </c>
      <c r="L1239" s="69">
        <f t="shared" si="253"/>
        <v>8.9430956308196485</v>
      </c>
      <c r="M1239" s="69">
        <f t="shared" si="246"/>
        <v>0.58095422389280149</v>
      </c>
      <c r="N1239" s="69">
        <f t="shared" si="248"/>
        <v>9.4066355127217793</v>
      </c>
      <c r="O1239" s="69">
        <f t="shared" si="254"/>
        <v>0.61106633086902207</v>
      </c>
      <c r="P1239" s="69">
        <f t="shared" si="249"/>
        <v>1.1920205547618234</v>
      </c>
      <c r="Q1239" s="6">
        <f t="shared" si="250"/>
        <v>0.27885802746854471</v>
      </c>
      <c r="R1239" s="6">
        <f t="shared" si="251"/>
        <v>0.2383158690389186</v>
      </c>
      <c r="S1239" s="6">
        <f t="shared" si="252"/>
        <v>0.51717389650746326</v>
      </c>
    </row>
    <row r="1240" spans="1:19" x14ac:dyDescent="0.25">
      <c r="A1240" s="64">
        <v>41295</v>
      </c>
      <c r="B1240" s="14" t="s">
        <v>75</v>
      </c>
      <c r="C1240" s="4">
        <v>2</v>
      </c>
      <c r="D1240" s="180">
        <v>5.8</v>
      </c>
      <c r="F1240" s="180"/>
      <c r="G1240" s="4">
        <f t="shared" si="255"/>
        <v>64.961200000000005</v>
      </c>
      <c r="H1240" s="6"/>
      <c r="I1240" s="21"/>
      <c r="J1240" s="34">
        <f t="shared" si="247"/>
        <v>2.6420794216690155E-3</v>
      </c>
      <c r="K1240" s="34">
        <f t="shared" si="256"/>
        <v>0.17163264972692527</v>
      </c>
      <c r="L1240" s="69">
        <f t="shared" si="253"/>
        <v>10.104504202450142</v>
      </c>
      <c r="M1240" s="69">
        <f t="shared" si="246"/>
        <v>0.65640071839620417</v>
      </c>
      <c r="N1240" s="69">
        <f t="shared" si="248"/>
        <v>10.009692178621206</v>
      </c>
      <c r="O1240" s="69">
        <f t="shared" si="254"/>
        <v>0.65024161555384796</v>
      </c>
      <c r="P1240" s="69">
        <f t="shared" si="249"/>
        <v>1.3066423339500521</v>
      </c>
      <c r="Q1240" s="6">
        <f t="shared" si="250"/>
        <v>0.31507234483017799</v>
      </c>
      <c r="R1240" s="6">
        <f t="shared" si="251"/>
        <v>0.25359423006600074</v>
      </c>
      <c r="S1240" s="6">
        <f t="shared" si="252"/>
        <v>0.56866657489617878</v>
      </c>
    </row>
    <row r="1241" spans="1:19" x14ac:dyDescent="0.25">
      <c r="A1241" s="64">
        <v>41295</v>
      </c>
      <c r="B1241" s="14" t="s">
        <v>75</v>
      </c>
      <c r="C1241" s="4">
        <v>2</v>
      </c>
      <c r="D1241" s="180">
        <v>4</v>
      </c>
      <c r="F1241" s="180"/>
      <c r="G1241" s="4">
        <f t="shared" si="255"/>
        <v>64.961200000000005</v>
      </c>
      <c r="H1241" s="6"/>
      <c r="I1241" s="21"/>
      <c r="J1241" s="34">
        <f t="shared" si="247"/>
        <v>1.2566370614359172E-3</v>
      </c>
      <c r="K1241" s="34">
        <f t="shared" si="256"/>
        <v>8.1632651475350912E-2</v>
      </c>
      <c r="L1241" s="69">
        <f t="shared" si="253"/>
        <v>4.3006091215286046</v>
      </c>
      <c r="M1241" s="69">
        <f t="shared" si="246"/>
        <v>0.27937272926544404</v>
      </c>
      <c r="N1241" s="69">
        <f t="shared" si="248"/>
        <v>6.4806737611278331</v>
      </c>
      <c r="O1241" s="69">
        <f t="shared" si="254"/>
        <v>0.42099234433137744</v>
      </c>
      <c r="P1241" s="69">
        <f t="shared" si="249"/>
        <v>0.70036507359682143</v>
      </c>
      <c r="Q1241" s="6">
        <f t="shared" si="250"/>
        <v>0.13409891004741314</v>
      </c>
      <c r="R1241" s="6">
        <f t="shared" si="251"/>
        <v>0.16418701428923721</v>
      </c>
      <c r="S1241" s="6">
        <f t="shared" si="252"/>
        <v>0.29828592433665035</v>
      </c>
    </row>
    <row r="1242" spans="1:19" x14ac:dyDescent="0.25">
      <c r="A1242" s="64">
        <v>41295</v>
      </c>
      <c r="B1242" s="14" t="s">
        <v>75</v>
      </c>
      <c r="C1242" s="4">
        <v>2</v>
      </c>
      <c r="D1242" s="180">
        <v>7.8</v>
      </c>
      <c r="F1242" s="180"/>
      <c r="G1242" s="4">
        <f t="shared" si="255"/>
        <v>64.961200000000005</v>
      </c>
      <c r="H1242" s="6"/>
      <c r="I1242" s="21"/>
      <c r="J1242" s="34">
        <f t="shared" si="247"/>
        <v>4.7783624261100756E-3</v>
      </c>
      <c r="K1242" s="34">
        <f t="shared" si="256"/>
        <v>0.31040815723502185</v>
      </c>
      <c r="L1242" s="69">
        <f t="shared" si="253"/>
        <v>19.967309203036706</v>
      </c>
      <c r="M1242" s="69">
        <f t="shared" si="246"/>
        <v>1.2971003666003083</v>
      </c>
      <c r="N1242" s="69">
        <f t="shared" si="248"/>
        <v>14.156655209656122</v>
      </c>
      <c r="O1242" s="69">
        <f t="shared" si="254"/>
        <v>0.91963331040551344</v>
      </c>
      <c r="P1242" s="69">
        <f t="shared" si="249"/>
        <v>2.2167336770058217</v>
      </c>
      <c r="Q1242" s="6">
        <f t="shared" si="250"/>
        <v>0.62260817596814799</v>
      </c>
      <c r="R1242" s="6">
        <f t="shared" si="251"/>
        <v>0.35865699105815024</v>
      </c>
      <c r="S1242" s="6">
        <f t="shared" si="252"/>
        <v>0.98126516702629818</v>
      </c>
    </row>
    <row r="1243" spans="1:19" x14ac:dyDescent="0.25">
      <c r="A1243" s="64">
        <v>41295</v>
      </c>
      <c r="B1243" s="14" t="s">
        <v>75</v>
      </c>
      <c r="C1243" s="4">
        <v>2</v>
      </c>
      <c r="D1243" s="180">
        <v>3.1</v>
      </c>
      <c r="F1243" s="180"/>
      <c r="G1243" s="4">
        <f t="shared" si="255"/>
        <v>64.961200000000005</v>
      </c>
      <c r="H1243" s="6"/>
      <c r="I1243" s="21"/>
      <c r="J1243" s="34">
        <f t="shared" si="247"/>
        <v>7.5476763502494771E-4</v>
      </c>
      <c r="K1243" s="34">
        <f t="shared" si="256"/>
        <v>4.9030611292382634E-2</v>
      </c>
      <c r="L1243" s="69">
        <f t="shared" si="253"/>
        <v>2.3935063597525432</v>
      </c>
      <c r="M1243" s="69">
        <f t="shared" si="246"/>
        <v>0.15548504533715693</v>
      </c>
      <c r="N1243" s="69">
        <f t="shared" si="248"/>
        <v>4.8095356854949474</v>
      </c>
      <c r="O1243" s="69">
        <f t="shared" si="254"/>
        <v>0.31243320957257442</v>
      </c>
      <c r="P1243" s="69">
        <f t="shared" si="249"/>
        <v>0.46791825490973138</v>
      </c>
      <c r="Q1243" s="6">
        <f t="shared" si="250"/>
        <v>7.4632821761835319E-2</v>
      </c>
      <c r="R1243" s="6">
        <f t="shared" si="251"/>
        <v>0.12184895173330403</v>
      </c>
      <c r="S1243" s="6">
        <f t="shared" si="252"/>
        <v>0.19648177349513934</v>
      </c>
    </row>
    <row r="1244" spans="1:19" x14ac:dyDescent="0.25">
      <c r="A1244" s="64">
        <v>41295</v>
      </c>
      <c r="B1244" s="14" t="s">
        <v>75</v>
      </c>
      <c r="C1244" s="4">
        <v>2</v>
      </c>
      <c r="D1244" s="180">
        <v>6.3</v>
      </c>
      <c r="F1244" s="180"/>
      <c r="G1244" s="4">
        <f t="shared" si="255"/>
        <v>64.961200000000005</v>
      </c>
      <c r="H1244" s="6"/>
      <c r="I1244" s="21"/>
      <c r="J1244" s="34">
        <f t="shared" si="247"/>
        <v>3.1172453105244723E-3</v>
      </c>
      <c r="K1244" s="34">
        <f t="shared" si="256"/>
        <v>0.20249999606604235</v>
      </c>
      <c r="L1244" s="69">
        <f t="shared" si="253"/>
        <v>12.220190463130352</v>
      </c>
      <c r="M1244" s="69">
        <f t="shared" si="246"/>
        <v>0.79383823671350351</v>
      </c>
      <c r="N1244" s="69">
        <f t="shared" si="248"/>
        <v>11.026518552173203</v>
      </c>
      <c r="O1244" s="69">
        <f t="shared" si="254"/>
        <v>0.71629587697143393</v>
      </c>
      <c r="P1244" s="69">
        <f t="shared" si="249"/>
        <v>1.5101341136849373</v>
      </c>
      <c r="Q1244" s="6">
        <f t="shared" si="250"/>
        <v>0.38104235362248168</v>
      </c>
      <c r="R1244" s="6">
        <f t="shared" si="251"/>
        <v>0.27935539201885923</v>
      </c>
      <c r="S1244" s="6">
        <f t="shared" si="252"/>
        <v>0.66039774564134091</v>
      </c>
    </row>
    <row r="1245" spans="1:19" x14ac:dyDescent="0.25">
      <c r="A1245" s="64">
        <v>41295</v>
      </c>
      <c r="B1245" s="14" t="s">
        <v>75</v>
      </c>
      <c r="C1245" s="4">
        <v>2</v>
      </c>
      <c r="D1245" s="180">
        <v>6.5</v>
      </c>
      <c r="F1245" s="180"/>
      <c r="G1245" s="4">
        <f t="shared" si="255"/>
        <v>64.961200000000005</v>
      </c>
      <c r="H1245" s="6"/>
      <c r="I1245" s="21"/>
      <c r="J1245" s="34">
        <f t="shared" si="247"/>
        <v>3.3183072403542195E-3</v>
      </c>
      <c r="K1245" s="34">
        <f t="shared" si="256"/>
        <v>0.21556122030209854</v>
      </c>
      <c r="L1245" s="69">
        <f t="shared" si="253"/>
        <v>13.130517975640537</v>
      </c>
      <c r="M1245" s="69">
        <f t="shared" si="246"/>
        <v>0.85297420431918014</v>
      </c>
      <c r="N1245" s="69">
        <f t="shared" si="248"/>
        <v>11.437170539605743</v>
      </c>
      <c r="O1245" s="69">
        <f t="shared" si="254"/>
        <v>0.74297232285743664</v>
      </c>
      <c r="P1245" s="69">
        <f t="shared" si="249"/>
        <v>1.5959465271766167</v>
      </c>
      <c r="Q1245" s="6">
        <f t="shared" si="250"/>
        <v>0.40942761807320643</v>
      </c>
      <c r="R1245" s="6">
        <f t="shared" si="251"/>
        <v>0.2897592059144003</v>
      </c>
      <c r="S1245" s="6">
        <f t="shared" si="252"/>
        <v>0.69918682398760668</v>
      </c>
    </row>
    <row r="1246" spans="1:19" x14ac:dyDescent="0.25">
      <c r="A1246" s="64">
        <v>41295</v>
      </c>
      <c r="B1246" s="14" t="s">
        <v>75</v>
      </c>
      <c r="C1246" s="4">
        <v>3</v>
      </c>
      <c r="D1246" s="180">
        <v>4.8</v>
      </c>
      <c r="F1246" s="180"/>
      <c r="G1246" s="4">
        <f t="shared" si="255"/>
        <v>64.961200000000005</v>
      </c>
      <c r="H1246" s="6"/>
      <c r="I1246" s="21"/>
      <c r="J1246" s="34">
        <f t="shared" si="247"/>
        <v>1.8095573684677208E-3</v>
      </c>
      <c r="K1246" s="34">
        <f t="shared" si="256"/>
        <v>0.11755101812450532</v>
      </c>
      <c r="L1246" s="69">
        <f t="shared" si="253"/>
        <v>6.5398480281028419</v>
      </c>
      <c r="M1246" s="69">
        <f t="shared" si="246"/>
        <v>0.42483637572319438</v>
      </c>
      <c r="N1246" s="69">
        <f t="shared" si="248"/>
        <v>8.0216224497877064</v>
      </c>
      <c r="O1246" s="69">
        <f t="shared" si="254"/>
        <v>0.52109422028514918</v>
      </c>
      <c r="P1246" s="69">
        <f t="shared" si="249"/>
        <v>0.9459305960083435</v>
      </c>
      <c r="Q1246" s="6">
        <f t="shared" si="250"/>
        <v>0.20392146034713329</v>
      </c>
      <c r="R1246" s="6">
        <f t="shared" si="251"/>
        <v>0.20322674591120818</v>
      </c>
      <c r="S1246" s="6">
        <f t="shared" si="252"/>
        <v>0.40714820625834147</v>
      </c>
    </row>
    <row r="1247" spans="1:19" x14ac:dyDescent="0.25">
      <c r="A1247" s="64">
        <v>41295</v>
      </c>
      <c r="B1247" s="14" t="s">
        <v>75</v>
      </c>
      <c r="C1247" s="4">
        <v>3</v>
      </c>
      <c r="D1247" s="180">
        <v>3.9</v>
      </c>
      <c r="F1247" s="180"/>
      <c r="G1247" s="4">
        <f t="shared" si="255"/>
        <v>64.961200000000005</v>
      </c>
      <c r="H1247" s="6"/>
      <c r="I1247" s="21"/>
      <c r="J1247" s="34">
        <f t="shared" si="247"/>
        <v>1.1945906065275189E-3</v>
      </c>
      <c r="K1247" s="34">
        <f t="shared" si="256"/>
        <v>7.7602039308755463E-2</v>
      </c>
      <c r="L1247" s="69">
        <f t="shared" si="253"/>
        <v>4.0574351124683323</v>
      </c>
      <c r="M1247" s="69">
        <f t="shared" si="246"/>
        <v>0.26357585382807786</v>
      </c>
      <c r="N1247" s="69">
        <f t="shared" si="248"/>
        <v>6.2915196864507177</v>
      </c>
      <c r="O1247" s="69">
        <f t="shared" si="254"/>
        <v>0.4087046686554624</v>
      </c>
      <c r="P1247" s="69">
        <f t="shared" si="249"/>
        <v>0.6722805224835402</v>
      </c>
      <c r="Q1247" s="6">
        <f t="shared" si="250"/>
        <v>0.12651640983747736</v>
      </c>
      <c r="R1247" s="6">
        <f t="shared" si="251"/>
        <v>0.15939482077563033</v>
      </c>
      <c r="S1247" s="6">
        <f t="shared" si="252"/>
        <v>0.28591123061310769</v>
      </c>
    </row>
    <row r="1248" spans="1:19" x14ac:dyDescent="0.25">
      <c r="A1248" s="64">
        <v>41295</v>
      </c>
      <c r="B1248" s="14" t="s">
        <v>75</v>
      </c>
      <c r="C1248" s="4">
        <v>3</v>
      </c>
      <c r="D1248" s="180">
        <v>3.2</v>
      </c>
      <c r="F1248" s="180"/>
      <c r="G1248" s="4">
        <f t="shared" si="255"/>
        <v>64.961200000000005</v>
      </c>
      <c r="H1248" s="6"/>
      <c r="I1248" s="21"/>
      <c r="J1248" s="34">
        <f t="shared" si="247"/>
        <v>8.0424771931898698E-4</v>
      </c>
      <c r="K1248" s="34">
        <f t="shared" si="256"/>
        <v>5.2244896944224579E-2</v>
      </c>
      <c r="L1248" s="69">
        <f t="shared" si="253"/>
        <v>2.57474279673893</v>
      </c>
      <c r="M1248" s="69">
        <f t="shared" si="246"/>
        <v>0.16725838176751701</v>
      </c>
      <c r="N1248" s="69">
        <f t="shared" si="248"/>
        <v>4.9915502127950244</v>
      </c>
      <c r="O1248" s="69">
        <f t="shared" si="254"/>
        <v>0.32425709168342021</v>
      </c>
      <c r="P1248" s="69">
        <f t="shared" si="249"/>
        <v>0.49151547345093721</v>
      </c>
      <c r="Q1248" s="6">
        <f t="shared" si="250"/>
        <v>8.0284023248408165E-2</v>
      </c>
      <c r="R1248" s="6">
        <f t="shared" si="251"/>
        <v>0.12646026575653388</v>
      </c>
      <c r="S1248" s="6">
        <f t="shared" si="252"/>
        <v>0.20674428900494204</v>
      </c>
    </row>
    <row r="1249" spans="1:19" x14ac:dyDescent="0.25">
      <c r="A1249" s="64">
        <v>41295</v>
      </c>
      <c r="B1249" s="14" t="s">
        <v>75</v>
      </c>
      <c r="C1249" s="4">
        <v>3</v>
      </c>
      <c r="D1249" s="180">
        <v>7.1</v>
      </c>
      <c r="F1249" s="180"/>
      <c r="G1249" s="4">
        <f t="shared" si="255"/>
        <v>64.961200000000005</v>
      </c>
      <c r="H1249" s="6"/>
      <c r="I1249" s="21"/>
      <c r="J1249" s="34">
        <f t="shared" si="247"/>
        <v>3.959192141686536E-3</v>
      </c>
      <c r="K1249" s="34">
        <f t="shared" si="256"/>
        <v>0.25719387255452741</v>
      </c>
      <c r="L1249" s="69">
        <f t="shared" si="253"/>
        <v>16.085590015951329</v>
      </c>
      <c r="M1249" s="69">
        <f t="shared" si="246"/>
        <v>1.0449392301442177</v>
      </c>
      <c r="N1249" s="69">
        <f t="shared" si="248"/>
        <v>12.681839066301519</v>
      </c>
      <c r="O1249" s="69">
        <f t="shared" si="254"/>
        <v>0.82382748395382632</v>
      </c>
      <c r="P1249" s="69">
        <f t="shared" si="249"/>
        <v>1.8687667140980442</v>
      </c>
      <c r="Q1249" s="6">
        <f t="shared" si="250"/>
        <v>0.50157083046922446</v>
      </c>
      <c r="R1249" s="6">
        <f t="shared" si="251"/>
        <v>0.32129271874199228</v>
      </c>
      <c r="S1249" s="6">
        <f t="shared" si="252"/>
        <v>0.82286354921121674</v>
      </c>
    </row>
    <row r="1250" spans="1:19" x14ac:dyDescent="0.25">
      <c r="A1250" s="64">
        <v>41295</v>
      </c>
      <c r="B1250" s="14" t="s">
        <v>75</v>
      </c>
      <c r="C1250" s="4">
        <v>3</v>
      </c>
      <c r="D1250" s="180">
        <v>4</v>
      </c>
      <c r="F1250" s="180"/>
      <c r="G1250" s="4">
        <f t="shared" si="255"/>
        <v>64.961200000000005</v>
      </c>
      <c r="H1250" s="6"/>
      <c r="I1250" s="21"/>
      <c r="J1250" s="34">
        <f t="shared" si="247"/>
        <v>1.2566370614359172E-3</v>
      </c>
      <c r="K1250" s="34">
        <f t="shared" si="256"/>
        <v>8.1632651475350912E-2</v>
      </c>
      <c r="L1250" s="69">
        <f t="shared" si="253"/>
        <v>4.3006091215286046</v>
      </c>
      <c r="M1250" s="69">
        <f t="shared" si="246"/>
        <v>0.27937272926544404</v>
      </c>
      <c r="N1250" s="69">
        <f t="shared" si="248"/>
        <v>6.4806737611278331</v>
      </c>
      <c r="O1250" s="69">
        <f t="shared" si="254"/>
        <v>0.42099234433137744</v>
      </c>
      <c r="P1250" s="69">
        <f t="shared" si="249"/>
        <v>0.70036507359682143</v>
      </c>
      <c r="Q1250" s="6">
        <f t="shared" si="250"/>
        <v>0.13409891004741314</v>
      </c>
      <c r="R1250" s="6">
        <f t="shared" si="251"/>
        <v>0.16418701428923721</v>
      </c>
      <c r="S1250" s="6">
        <f t="shared" si="252"/>
        <v>0.29828592433665035</v>
      </c>
    </row>
    <row r="1251" spans="1:19" x14ac:dyDescent="0.25">
      <c r="A1251" s="64">
        <v>41295</v>
      </c>
      <c r="B1251" s="14" t="s">
        <v>75</v>
      </c>
      <c r="C1251" s="4">
        <v>3</v>
      </c>
      <c r="D1251" s="180">
        <v>5.8</v>
      </c>
      <c r="F1251" s="180"/>
      <c r="G1251" s="4">
        <f t="shared" si="255"/>
        <v>64.961200000000005</v>
      </c>
      <c r="H1251" s="6"/>
      <c r="I1251" s="21"/>
      <c r="J1251" s="34">
        <f t="shared" si="247"/>
        <v>2.6420794216690155E-3</v>
      </c>
      <c r="K1251" s="34">
        <f t="shared" si="256"/>
        <v>0.17163264972692527</v>
      </c>
      <c r="L1251" s="69">
        <f t="shared" si="253"/>
        <v>10.104504202450142</v>
      </c>
      <c r="M1251" s="69">
        <f t="shared" si="246"/>
        <v>0.65640071839620417</v>
      </c>
      <c r="N1251" s="69">
        <f t="shared" si="248"/>
        <v>10.009692178621206</v>
      </c>
      <c r="O1251" s="69">
        <f t="shared" si="254"/>
        <v>0.65024161555384796</v>
      </c>
      <c r="P1251" s="69">
        <f t="shared" si="249"/>
        <v>1.3066423339500521</v>
      </c>
      <c r="Q1251" s="6">
        <f t="shared" si="250"/>
        <v>0.31507234483017799</v>
      </c>
      <c r="R1251" s="6">
        <f t="shared" si="251"/>
        <v>0.25359423006600074</v>
      </c>
      <c r="S1251" s="6">
        <f t="shared" si="252"/>
        <v>0.56866657489617878</v>
      </c>
    </row>
    <row r="1252" spans="1:19" x14ac:dyDescent="0.25">
      <c r="A1252" s="64">
        <v>41295</v>
      </c>
      <c r="B1252" s="14" t="s">
        <v>75</v>
      </c>
      <c r="C1252" s="4">
        <v>3</v>
      </c>
      <c r="D1252" s="180">
        <v>7.5</v>
      </c>
      <c r="F1252" s="180"/>
      <c r="G1252" s="4">
        <f t="shared" si="255"/>
        <v>64.961200000000005</v>
      </c>
      <c r="H1252" s="6"/>
      <c r="I1252" s="21"/>
      <c r="J1252" s="34">
        <f t="shared" si="247"/>
        <v>4.4178646691106467E-3</v>
      </c>
      <c r="K1252" s="34">
        <f t="shared" si="256"/>
        <v>0.28698979034303057</v>
      </c>
      <c r="L1252" s="69">
        <f t="shared" si="253"/>
        <v>18.245673379916788</v>
      </c>
      <c r="M1252" s="69">
        <f t="shared" si="246"/>
        <v>1.1852608375674507</v>
      </c>
      <c r="N1252" s="69">
        <f t="shared" si="248"/>
        <v>13.521710947318155</v>
      </c>
      <c r="O1252" s="69">
        <f t="shared" si="254"/>
        <v>0.87838656919092417</v>
      </c>
      <c r="P1252" s="69">
        <f t="shared" si="249"/>
        <v>2.063647406758375</v>
      </c>
      <c r="Q1252" s="6">
        <f t="shared" si="250"/>
        <v>0.56892520203237629</v>
      </c>
      <c r="R1252" s="6">
        <f t="shared" si="251"/>
        <v>0.34257076198446046</v>
      </c>
      <c r="S1252" s="6">
        <f t="shared" si="252"/>
        <v>0.91149596401683675</v>
      </c>
    </row>
    <row r="1253" spans="1:19" x14ac:dyDescent="0.25">
      <c r="A1253" s="64">
        <v>41295</v>
      </c>
      <c r="B1253" s="14" t="s">
        <v>75</v>
      </c>
      <c r="C1253" s="4">
        <v>3</v>
      </c>
      <c r="D1253" s="180">
        <v>6.2</v>
      </c>
      <c r="F1253" s="180"/>
      <c r="G1253" s="4">
        <f t="shared" si="255"/>
        <v>64.961200000000005</v>
      </c>
      <c r="H1253" s="6"/>
      <c r="I1253" s="21"/>
      <c r="J1253" s="34">
        <f t="shared" si="247"/>
        <v>3.0190705400997908E-3</v>
      </c>
      <c r="K1253" s="34">
        <f t="shared" si="256"/>
        <v>0.19612244516953053</v>
      </c>
      <c r="L1253" s="69">
        <f t="shared" si="253"/>
        <v>11.778840632041497</v>
      </c>
      <c r="M1253" s="69">
        <f t="shared" si="246"/>
        <v>0.76516762206617417</v>
      </c>
      <c r="N1253" s="69">
        <f t="shared" si="248"/>
        <v>10.8220178607594</v>
      </c>
      <c r="O1253" s="69">
        <f t="shared" si="254"/>
        <v>0.70301126665636371</v>
      </c>
      <c r="P1253" s="69">
        <f t="shared" si="249"/>
        <v>1.4681788887225378</v>
      </c>
      <c r="Q1253" s="6">
        <f t="shared" si="250"/>
        <v>0.36728045859176361</v>
      </c>
      <c r="R1253" s="6">
        <f t="shared" si="251"/>
        <v>0.27417439399598187</v>
      </c>
      <c r="S1253" s="6">
        <f t="shared" si="252"/>
        <v>0.64145485258774548</v>
      </c>
    </row>
    <row r="1254" spans="1:19" x14ac:dyDescent="0.25">
      <c r="A1254" s="64">
        <v>41295</v>
      </c>
      <c r="B1254" s="14" t="s">
        <v>75</v>
      </c>
      <c r="C1254" s="4">
        <v>3</v>
      </c>
      <c r="D1254" s="180">
        <v>7.1</v>
      </c>
      <c r="F1254" s="180"/>
      <c r="G1254" s="4">
        <f t="shared" si="255"/>
        <v>64.961200000000005</v>
      </c>
      <c r="H1254" s="6"/>
      <c r="I1254" s="21"/>
      <c r="J1254" s="34">
        <f t="shared" si="247"/>
        <v>3.959192141686536E-3</v>
      </c>
      <c r="K1254" s="34">
        <f t="shared" si="256"/>
        <v>0.25719387255452741</v>
      </c>
      <c r="L1254" s="69">
        <f t="shared" si="253"/>
        <v>16.085590015951329</v>
      </c>
      <c r="M1254" s="69">
        <f t="shared" si="246"/>
        <v>1.0449392301442177</v>
      </c>
      <c r="N1254" s="69">
        <f t="shared" si="248"/>
        <v>12.681839066301519</v>
      </c>
      <c r="O1254" s="69">
        <f t="shared" si="254"/>
        <v>0.82382748395382632</v>
      </c>
      <c r="P1254" s="69">
        <f t="shared" si="249"/>
        <v>1.8687667140980442</v>
      </c>
      <c r="Q1254" s="6">
        <f t="shared" si="250"/>
        <v>0.50157083046922446</v>
      </c>
      <c r="R1254" s="6">
        <f t="shared" si="251"/>
        <v>0.32129271874199228</v>
      </c>
      <c r="S1254" s="6">
        <f t="shared" si="252"/>
        <v>0.82286354921121674</v>
      </c>
    </row>
    <row r="1255" spans="1:19" x14ac:dyDescent="0.25">
      <c r="A1255" s="64">
        <v>41295</v>
      </c>
      <c r="B1255" s="14" t="s">
        <v>75</v>
      </c>
      <c r="C1255" s="4">
        <v>3</v>
      </c>
      <c r="D1255" s="180">
        <v>4.0999999999999996</v>
      </c>
      <c r="F1255" s="180"/>
      <c r="G1255" s="4">
        <f t="shared" si="255"/>
        <v>64.961200000000005</v>
      </c>
      <c r="H1255" s="6"/>
      <c r="I1255" s="21"/>
      <c r="J1255" s="34">
        <f t="shared" si="247"/>
        <v>1.3202543126711102E-3</v>
      </c>
      <c r="K1255" s="34">
        <f t="shared" si="256"/>
        <v>8.5765304456290534E-2</v>
      </c>
      <c r="L1255" s="69">
        <f t="shared" si="253"/>
        <v>4.5518101325650582</v>
      </c>
      <c r="M1255" s="69">
        <f t="shared" si="246"/>
        <v>0.29569104838358529</v>
      </c>
      <c r="N1255" s="69">
        <f t="shared" si="248"/>
        <v>6.670633528309061</v>
      </c>
      <c r="O1255" s="69">
        <f t="shared" si="254"/>
        <v>0.43333235875919057</v>
      </c>
      <c r="P1255" s="69">
        <f t="shared" si="249"/>
        <v>0.72902340714277591</v>
      </c>
      <c r="Q1255" s="6">
        <f t="shared" si="250"/>
        <v>0.14193170322412094</v>
      </c>
      <c r="R1255" s="6">
        <f t="shared" si="251"/>
        <v>0.16899961991608434</v>
      </c>
      <c r="S1255" s="6">
        <f t="shared" si="252"/>
        <v>0.31093132314020527</v>
      </c>
    </row>
    <row r="1256" spans="1:19" x14ac:dyDescent="0.25">
      <c r="A1256" s="64">
        <v>41295</v>
      </c>
      <c r="B1256" s="14" t="s">
        <v>75</v>
      </c>
      <c r="C1256" s="4">
        <v>3</v>
      </c>
      <c r="D1256" s="180">
        <v>2.8</v>
      </c>
      <c r="F1256" s="180"/>
      <c r="G1256" s="4">
        <f t="shared" si="255"/>
        <v>795.77470000000005</v>
      </c>
      <c r="H1256" s="6"/>
      <c r="I1256" s="21"/>
      <c r="J1256" s="34">
        <f t="shared" si="247"/>
        <v>6.1575216010359933E-4</v>
      </c>
      <c r="K1256" s="34">
        <f t="shared" si="256"/>
        <v>0.48999999048079373</v>
      </c>
      <c r="L1256" s="69">
        <f t="shared" si="253"/>
        <v>1.8941325428892555</v>
      </c>
      <c r="M1256" s="69">
        <f t="shared" si="246"/>
        <v>1.5073027560779344</v>
      </c>
      <c r="N1256" s="69">
        <f t="shared" si="248"/>
        <v>4.269577157683524</v>
      </c>
      <c r="O1256" s="69">
        <f t="shared" si="254"/>
        <v>3.3976214817824593</v>
      </c>
      <c r="P1256" s="69">
        <f t="shared" si="249"/>
        <v>4.9049242378603939</v>
      </c>
      <c r="Q1256" s="6">
        <f t="shared" si="250"/>
        <v>0.72350532291740843</v>
      </c>
      <c r="R1256" s="6">
        <f t="shared" si="251"/>
        <v>1.3250723778951592</v>
      </c>
      <c r="S1256" s="6">
        <f t="shared" si="252"/>
        <v>2.0485777008125678</v>
      </c>
    </row>
    <row r="1257" spans="1:19" x14ac:dyDescent="0.25">
      <c r="A1257" s="64">
        <v>41295</v>
      </c>
      <c r="B1257" s="14" t="s">
        <v>75</v>
      </c>
      <c r="C1257" s="4">
        <v>3</v>
      </c>
      <c r="D1257" s="180">
        <v>1</v>
      </c>
      <c r="F1257" s="180"/>
      <c r="G1257" s="4">
        <f t="shared" si="255"/>
        <v>795.77470000000005</v>
      </c>
      <c r="H1257" s="6"/>
      <c r="I1257" s="21"/>
      <c r="J1257" s="34">
        <f t="shared" si="247"/>
        <v>7.8539816339744827E-5</v>
      </c>
      <c r="K1257" s="34">
        <f t="shared" si="256"/>
        <v>6.2499998785815539E-2</v>
      </c>
      <c r="L1257" s="69">
        <f t="shared" si="253"/>
        <v>0.17757999999999999</v>
      </c>
      <c r="M1257" s="69">
        <f t="shared" ref="M1257:M1320" si="257">IF(D1257&lt;3,795.7747*L1257*0.001,64.9612*L1257*0.001)</f>
        <v>0.141313671226</v>
      </c>
      <c r="N1257" s="69">
        <f t="shared" si="248"/>
        <v>1.28</v>
      </c>
      <c r="O1257" s="69">
        <f t="shared" si="254"/>
        <v>1.0185916160000001</v>
      </c>
      <c r="P1257" s="69">
        <f t="shared" si="249"/>
        <v>1.1599052872260001</v>
      </c>
      <c r="Q1257" s="6">
        <f t="shared" si="250"/>
        <v>6.7830562188479993E-2</v>
      </c>
      <c r="R1257" s="6">
        <f t="shared" si="251"/>
        <v>0.39725073024000007</v>
      </c>
      <c r="S1257" s="6">
        <f t="shared" si="252"/>
        <v>0.46508129242848006</v>
      </c>
    </row>
    <row r="1258" spans="1:19" x14ac:dyDescent="0.25">
      <c r="A1258" s="64">
        <v>41295</v>
      </c>
      <c r="B1258" s="14" t="s">
        <v>75</v>
      </c>
      <c r="C1258" s="4">
        <v>3</v>
      </c>
      <c r="D1258" s="180">
        <v>1</v>
      </c>
      <c r="F1258" s="180"/>
      <c r="G1258" s="4">
        <f t="shared" si="255"/>
        <v>795.77470000000005</v>
      </c>
      <c r="H1258" s="6"/>
      <c r="I1258" s="21"/>
      <c r="J1258" s="34">
        <f t="shared" si="247"/>
        <v>7.8539816339744827E-5</v>
      </c>
      <c r="K1258" s="34">
        <f t="shared" si="256"/>
        <v>6.2499998785815539E-2</v>
      </c>
      <c r="L1258" s="69">
        <f t="shared" si="253"/>
        <v>0.17757999999999999</v>
      </c>
      <c r="M1258" s="69">
        <f t="shared" si="257"/>
        <v>0.141313671226</v>
      </c>
      <c r="N1258" s="69">
        <f t="shared" si="248"/>
        <v>1.28</v>
      </c>
      <c r="O1258" s="69">
        <f t="shared" si="254"/>
        <v>1.0185916160000001</v>
      </c>
      <c r="P1258" s="69">
        <f t="shared" si="249"/>
        <v>1.1599052872260001</v>
      </c>
      <c r="Q1258" s="6">
        <f t="shared" si="250"/>
        <v>6.7830562188479993E-2</v>
      </c>
      <c r="R1258" s="6">
        <f t="shared" si="251"/>
        <v>0.39725073024000007</v>
      </c>
      <c r="S1258" s="6">
        <f t="shared" si="252"/>
        <v>0.46508129242848006</v>
      </c>
    </row>
    <row r="1259" spans="1:19" x14ac:dyDescent="0.25">
      <c r="A1259" s="64">
        <v>41295</v>
      </c>
      <c r="B1259" s="14" t="s">
        <v>75</v>
      </c>
      <c r="C1259" s="4">
        <v>3</v>
      </c>
      <c r="D1259" s="180">
        <v>1</v>
      </c>
      <c r="F1259" s="180"/>
      <c r="G1259" s="4">
        <f t="shared" si="255"/>
        <v>795.77470000000005</v>
      </c>
      <c r="H1259" s="6"/>
      <c r="I1259" s="21"/>
      <c r="J1259" s="34">
        <f t="shared" si="247"/>
        <v>7.8539816339744827E-5</v>
      </c>
      <c r="K1259" s="34">
        <f t="shared" si="256"/>
        <v>6.2499998785815539E-2</v>
      </c>
      <c r="L1259" s="69">
        <f t="shared" si="253"/>
        <v>0.17757999999999999</v>
      </c>
      <c r="M1259" s="69">
        <f t="shared" si="257"/>
        <v>0.141313671226</v>
      </c>
      <c r="N1259" s="69">
        <f t="shared" si="248"/>
        <v>1.28</v>
      </c>
      <c r="O1259" s="69">
        <f t="shared" si="254"/>
        <v>1.0185916160000001</v>
      </c>
      <c r="P1259" s="69">
        <f t="shared" si="249"/>
        <v>1.1599052872260001</v>
      </c>
      <c r="Q1259" s="6">
        <f t="shared" si="250"/>
        <v>6.7830562188479993E-2</v>
      </c>
      <c r="R1259" s="6">
        <f t="shared" si="251"/>
        <v>0.39725073024000007</v>
      </c>
      <c r="S1259" s="6">
        <f t="shared" si="252"/>
        <v>0.46508129242848006</v>
      </c>
    </row>
    <row r="1260" spans="1:19" x14ac:dyDescent="0.25">
      <c r="A1260" s="64">
        <v>41295</v>
      </c>
      <c r="B1260" s="14" t="s">
        <v>75</v>
      </c>
      <c r="C1260" s="4">
        <v>3</v>
      </c>
      <c r="D1260" s="180">
        <v>7.5</v>
      </c>
      <c r="F1260" s="180"/>
      <c r="G1260" s="4">
        <f t="shared" si="255"/>
        <v>64.961200000000005</v>
      </c>
      <c r="H1260" s="6"/>
      <c r="I1260" s="21"/>
      <c r="J1260" s="34">
        <f t="shared" si="247"/>
        <v>4.4178646691106467E-3</v>
      </c>
      <c r="K1260" s="34">
        <f t="shared" si="256"/>
        <v>0.28698979034303057</v>
      </c>
      <c r="L1260" s="69">
        <f t="shared" si="253"/>
        <v>18.245673379916788</v>
      </c>
      <c r="M1260" s="69">
        <f t="shared" si="257"/>
        <v>1.1852608375674507</v>
      </c>
      <c r="N1260" s="69">
        <f t="shared" si="248"/>
        <v>13.521710947318155</v>
      </c>
      <c r="O1260" s="69">
        <f t="shared" si="254"/>
        <v>0.87838656919092417</v>
      </c>
      <c r="P1260" s="69">
        <f t="shared" si="249"/>
        <v>2.063647406758375</v>
      </c>
      <c r="Q1260" s="6">
        <f t="shared" si="250"/>
        <v>0.56892520203237629</v>
      </c>
      <c r="R1260" s="6">
        <f t="shared" si="251"/>
        <v>0.34257076198446046</v>
      </c>
      <c r="S1260" s="6">
        <f t="shared" si="252"/>
        <v>0.91149596401683675</v>
      </c>
    </row>
    <row r="1261" spans="1:19" x14ac:dyDescent="0.25">
      <c r="A1261" s="64">
        <v>41295</v>
      </c>
      <c r="B1261" s="14" t="s">
        <v>75</v>
      </c>
      <c r="C1261" s="4">
        <v>3</v>
      </c>
      <c r="D1261" s="180">
        <v>6</v>
      </c>
      <c r="F1261" s="180"/>
      <c r="G1261" s="4">
        <f t="shared" si="255"/>
        <v>64.961200000000005</v>
      </c>
      <c r="H1261" s="6"/>
      <c r="I1261" s="21"/>
      <c r="J1261" s="34">
        <f t="shared" si="247"/>
        <v>2.8274333882308137E-3</v>
      </c>
      <c r="K1261" s="34">
        <f t="shared" si="256"/>
        <v>0.18367346581953956</v>
      </c>
      <c r="L1261" s="69">
        <f t="shared" si="253"/>
        <v>10.923549380812876</v>
      </c>
      <c r="M1261" s="69">
        <f t="shared" si="257"/>
        <v>0.70960687603686146</v>
      </c>
      <c r="N1261" s="69">
        <f t="shared" si="248"/>
        <v>10.414704032978928</v>
      </c>
      <c r="O1261" s="69">
        <f t="shared" si="254"/>
        <v>0.6765516716271508</v>
      </c>
      <c r="P1261" s="69">
        <f t="shared" si="249"/>
        <v>1.3861585476640124</v>
      </c>
      <c r="Q1261" s="6">
        <f t="shared" si="250"/>
        <v>0.3406113004976935</v>
      </c>
      <c r="R1261" s="6">
        <f t="shared" si="251"/>
        <v>0.26385515193458881</v>
      </c>
      <c r="S1261" s="6">
        <f t="shared" si="252"/>
        <v>0.60446645243228225</v>
      </c>
    </row>
    <row r="1262" spans="1:19" x14ac:dyDescent="0.25">
      <c r="A1262" s="64">
        <v>41295</v>
      </c>
      <c r="B1262" s="14" t="s">
        <v>75</v>
      </c>
      <c r="C1262" s="4">
        <v>3</v>
      </c>
      <c r="D1262" s="180">
        <v>5</v>
      </c>
      <c r="F1262" s="180"/>
      <c r="G1262" s="4">
        <f t="shared" si="255"/>
        <v>64.961200000000005</v>
      </c>
      <c r="H1262" s="6"/>
      <c r="I1262" s="21"/>
      <c r="J1262" s="34">
        <f t="shared" si="247"/>
        <v>1.9634954084936209E-3</v>
      </c>
      <c r="K1262" s="34">
        <f t="shared" si="256"/>
        <v>0.12755101793023582</v>
      </c>
      <c r="L1262" s="69">
        <f t="shared" si="253"/>
        <v>7.1833345216463531</v>
      </c>
      <c r="M1262" s="69">
        <f t="shared" si="257"/>
        <v>0.46663803052757313</v>
      </c>
      <c r="N1262" s="69">
        <f t="shared" si="248"/>
        <v>8.4140458590425169</v>
      </c>
      <c r="O1262" s="69">
        <f t="shared" si="254"/>
        <v>0.54658651585843276</v>
      </c>
      <c r="P1262" s="69">
        <f t="shared" si="249"/>
        <v>1.0132245463860059</v>
      </c>
      <c r="Q1262" s="6">
        <f t="shared" si="250"/>
        <v>0.2239862546532351</v>
      </c>
      <c r="R1262" s="6">
        <f t="shared" si="251"/>
        <v>0.21316874118478879</v>
      </c>
      <c r="S1262" s="6">
        <f t="shared" si="252"/>
        <v>0.43715499583802386</v>
      </c>
    </row>
    <row r="1263" spans="1:19" x14ac:dyDescent="0.25">
      <c r="A1263" s="64">
        <v>41295</v>
      </c>
      <c r="B1263" s="14" t="s">
        <v>75</v>
      </c>
      <c r="C1263" s="4">
        <v>3</v>
      </c>
      <c r="D1263" s="180">
        <v>4.5</v>
      </c>
      <c r="F1263" s="180"/>
      <c r="G1263" s="4">
        <f t="shared" si="255"/>
        <v>64.961200000000005</v>
      </c>
      <c r="H1263" s="6"/>
      <c r="I1263" s="21"/>
      <c r="J1263" s="34">
        <f t="shared" si="247"/>
        <v>1.5904312808798326E-3</v>
      </c>
      <c r="K1263" s="34">
        <f t="shared" si="256"/>
        <v>0.10331632452349099</v>
      </c>
      <c r="L1263" s="69">
        <f t="shared" si="253"/>
        <v>5.6380590590289899</v>
      </c>
      <c r="M1263" s="69">
        <f t="shared" si="257"/>
        <v>0.36625508214539404</v>
      </c>
      <c r="N1263" s="69">
        <f t="shared" si="248"/>
        <v>7.4382130025037601</v>
      </c>
      <c r="O1263" s="69">
        <f t="shared" si="254"/>
        <v>0.4831952424982473</v>
      </c>
      <c r="P1263" s="69">
        <f t="shared" si="249"/>
        <v>0.84945032464364134</v>
      </c>
      <c r="Q1263" s="6">
        <f t="shared" si="250"/>
        <v>0.17580243942978913</v>
      </c>
      <c r="R1263" s="6">
        <f t="shared" si="251"/>
        <v>0.18844614457431647</v>
      </c>
      <c r="S1263" s="6">
        <f t="shared" si="252"/>
        <v>0.36424858400410559</v>
      </c>
    </row>
    <row r="1264" spans="1:19" x14ac:dyDescent="0.25">
      <c r="A1264" s="64">
        <v>41295</v>
      </c>
      <c r="B1264" s="14" t="s">
        <v>75</v>
      </c>
      <c r="C1264" s="4">
        <v>3</v>
      </c>
      <c r="D1264" s="180">
        <v>6.1</v>
      </c>
      <c r="F1264" s="180"/>
      <c r="G1264" s="4">
        <f t="shared" si="255"/>
        <v>64.961200000000005</v>
      </c>
      <c r="H1264" s="6"/>
      <c r="I1264" s="21"/>
      <c r="J1264" s="34">
        <f t="shared" si="247"/>
        <v>2.9224665660019049E-3</v>
      </c>
      <c r="K1264" s="34">
        <f t="shared" si="256"/>
        <v>0.18984693508736297</v>
      </c>
      <c r="L1264" s="69">
        <f t="shared" si="253"/>
        <v>11.346641732690337</v>
      </c>
      <c r="M1264" s="69">
        <f t="shared" si="257"/>
        <v>0.73709146292564354</v>
      </c>
      <c r="N1264" s="69">
        <f t="shared" si="248"/>
        <v>10.618077151196925</v>
      </c>
      <c r="O1264" s="69">
        <f t="shared" si="254"/>
        <v>0.68976303343433376</v>
      </c>
      <c r="P1264" s="69">
        <f t="shared" si="249"/>
        <v>1.4268544963599772</v>
      </c>
      <c r="Q1264" s="6">
        <f t="shared" si="250"/>
        <v>0.35380390220430891</v>
      </c>
      <c r="R1264" s="6">
        <f t="shared" si="251"/>
        <v>0.26900758303939015</v>
      </c>
      <c r="S1264" s="6">
        <f t="shared" si="252"/>
        <v>0.622811485243699</v>
      </c>
    </row>
    <row r="1265" spans="1:19" x14ac:dyDescent="0.25">
      <c r="A1265" s="64">
        <v>41295</v>
      </c>
      <c r="B1265" s="14" t="s">
        <v>75</v>
      </c>
      <c r="C1265" s="4">
        <v>3</v>
      </c>
      <c r="D1265" s="180">
        <v>4.2</v>
      </c>
      <c r="F1265" s="180"/>
      <c r="G1265" s="4">
        <f t="shared" si="255"/>
        <v>64.961200000000005</v>
      </c>
      <c r="H1265" s="6"/>
      <c r="I1265" s="21"/>
      <c r="J1265" s="34">
        <f t="shared" si="247"/>
        <v>1.385442360233099E-3</v>
      </c>
      <c r="K1265" s="34">
        <f t="shared" si="256"/>
        <v>8.9999998251574398E-2</v>
      </c>
      <c r="L1265" s="69">
        <f t="shared" si="253"/>
        <v>4.811097633235077</v>
      </c>
      <c r="M1265" s="69">
        <f t="shared" si="257"/>
        <v>0.31253467557211051</v>
      </c>
      <c r="N1265" s="69">
        <f t="shared" si="248"/>
        <v>6.861382640483793</v>
      </c>
      <c r="O1265" s="69">
        <f t="shared" si="254"/>
        <v>0.44572364998499581</v>
      </c>
      <c r="P1265" s="69">
        <f t="shared" si="249"/>
        <v>0.75825832555710626</v>
      </c>
      <c r="Q1265" s="6">
        <f t="shared" si="250"/>
        <v>0.15001664427461303</v>
      </c>
      <c r="R1265" s="6">
        <f t="shared" si="251"/>
        <v>0.17383222349414837</v>
      </c>
      <c r="S1265" s="6">
        <f t="shared" si="252"/>
        <v>0.32384886776876143</v>
      </c>
    </row>
    <row r="1266" spans="1:19" x14ac:dyDescent="0.25">
      <c r="A1266" s="64">
        <v>41295</v>
      </c>
      <c r="B1266" s="14" t="s">
        <v>75</v>
      </c>
      <c r="C1266" s="4">
        <v>3</v>
      </c>
      <c r="D1266" s="180">
        <v>3.5</v>
      </c>
      <c r="F1266" s="180"/>
      <c r="G1266" s="4">
        <f t="shared" si="255"/>
        <v>64.961200000000005</v>
      </c>
      <c r="H1266" s="6"/>
      <c r="I1266" s="21"/>
      <c r="J1266" s="34">
        <f t="shared" si="247"/>
        <v>9.6211275016187424E-4</v>
      </c>
      <c r="K1266" s="34">
        <f t="shared" si="256"/>
        <v>6.2499998785815553E-2</v>
      </c>
      <c r="L1266" s="69">
        <f t="shared" si="253"/>
        <v>3.1637815247608514</v>
      </c>
      <c r="M1266" s="69">
        <f t="shared" si="257"/>
        <v>0.20552304438629462</v>
      </c>
      <c r="N1266" s="69">
        <f t="shared" si="248"/>
        <v>5.5433152983182508</v>
      </c>
      <c r="O1266" s="69">
        <f t="shared" si="254"/>
        <v>0.3601004137571116</v>
      </c>
      <c r="P1266" s="69">
        <f t="shared" si="249"/>
        <v>0.5656234581434062</v>
      </c>
      <c r="Q1266" s="6">
        <f t="shared" si="250"/>
        <v>9.8651061305421409E-2</v>
      </c>
      <c r="R1266" s="6">
        <f t="shared" si="251"/>
        <v>0.14043916136527354</v>
      </c>
      <c r="S1266" s="6">
        <f t="shared" si="252"/>
        <v>0.23909022267069496</v>
      </c>
    </row>
    <row r="1267" spans="1:19" x14ac:dyDescent="0.25">
      <c r="A1267" s="64">
        <v>41295</v>
      </c>
      <c r="B1267" s="14" t="s">
        <v>75</v>
      </c>
      <c r="C1267" s="4">
        <v>3</v>
      </c>
      <c r="D1267" s="180">
        <v>3.5</v>
      </c>
      <c r="F1267" s="180"/>
      <c r="G1267" s="4">
        <f t="shared" si="255"/>
        <v>64.961200000000005</v>
      </c>
      <c r="H1267" s="6"/>
      <c r="I1267" s="21"/>
      <c r="J1267" s="34">
        <f t="shared" si="247"/>
        <v>9.6211275016187424E-4</v>
      </c>
      <c r="K1267" s="34">
        <f t="shared" si="256"/>
        <v>6.2499998785815553E-2</v>
      </c>
      <c r="L1267" s="69">
        <f t="shared" si="253"/>
        <v>3.1637815247608514</v>
      </c>
      <c r="M1267" s="69">
        <f t="shared" si="257"/>
        <v>0.20552304438629462</v>
      </c>
      <c r="N1267" s="69">
        <f t="shared" si="248"/>
        <v>5.5433152983182508</v>
      </c>
      <c r="O1267" s="69">
        <f t="shared" si="254"/>
        <v>0.3601004137571116</v>
      </c>
      <c r="P1267" s="69">
        <f t="shared" si="249"/>
        <v>0.5656234581434062</v>
      </c>
      <c r="Q1267" s="6">
        <f t="shared" si="250"/>
        <v>9.8651061305421409E-2</v>
      </c>
      <c r="R1267" s="6">
        <f t="shared" si="251"/>
        <v>0.14043916136527354</v>
      </c>
      <c r="S1267" s="6">
        <f t="shared" si="252"/>
        <v>0.23909022267069496</v>
      </c>
    </row>
    <row r="1268" spans="1:19" x14ac:dyDescent="0.25">
      <c r="A1268" s="64">
        <v>41295</v>
      </c>
      <c r="B1268" s="14" t="s">
        <v>75</v>
      </c>
      <c r="C1268" s="4">
        <v>3</v>
      </c>
      <c r="D1268" s="180">
        <v>5.8</v>
      </c>
      <c r="F1268" s="180"/>
      <c r="G1268" s="4">
        <f t="shared" si="255"/>
        <v>64.961200000000005</v>
      </c>
      <c r="H1268" s="6"/>
      <c r="I1268" s="21"/>
      <c r="J1268" s="34">
        <f t="shared" si="247"/>
        <v>2.6420794216690155E-3</v>
      </c>
      <c r="K1268" s="34">
        <f t="shared" si="256"/>
        <v>0.17163264972692527</v>
      </c>
      <c r="L1268" s="69">
        <f t="shared" si="253"/>
        <v>10.104504202450142</v>
      </c>
      <c r="M1268" s="69">
        <f t="shared" si="257"/>
        <v>0.65640071839620417</v>
      </c>
      <c r="N1268" s="69">
        <f t="shared" si="248"/>
        <v>10.009692178621206</v>
      </c>
      <c r="O1268" s="69">
        <f t="shared" si="254"/>
        <v>0.65024161555384796</v>
      </c>
      <c r="P1268" s="69">
        <f t="shared" si="249"/>
        <v>1.3066423339500521</v>
      </c>
      <c r="Q1268" s="6">
        <f t="shared" si="250"/>
        <v>0.31507234483017799</v>
      </c>
      <c r="R1268" s="6">
        <f t="shared" si="251"/>
        <v>0.25359423006600074</v>
      </c>
      <c r="S1268" s="6">
        <f t="shared" si="252"/>
        <v>0.56866657489617878</v>
      </c>
    </row>
    <row r="1269" spans="1:19" x14ac:dyDescent="0.25">
      <c r="A1269" s="64">
        <v>41295</v>
      </c>
      <c r="B1269" s="14" t="s">
        <v>75</v>
      </c>
      <c r="C1269" s="4">
        <v>3</v>
      </c>
      <c r="D1269" s="180">
        <v>9</v>
      </c>
      <c r="F1269" s="180"/>
      <c r="G1269" s="4">
        <f t="shared" si="255"/>
        <v>64.961200000000005</v>
      </c>
      <c r="H1269" s="6"/>
      <c r="I1269" s="21"/>
      <c r="J1269" s="34">
        <f t="shared" si="247"/>
        <v>6.3617251235193305E-3</v>
      </c>
      <c r="K1269" s="34">
        <f t="shared" si="256"/>
        <v>0.41326529809396395</v>
      </c>
      <c r="L1269" s="69">
        <f t="shared" si="253"/>
        <v>27.7458210460766</v>
      </c>
      <c r="M1269" s="69">
        <f t="shared" si="257"/>
        <v>1.8024018301383915</v>
      </c>
      <c r="N1269" s="69">
        <f t="shared" si="248"/>
        <v>16.73684929877896</v>
      </c>
      <c r="O1269" s="69">
        <f t="shared" si="254"/>
        <v>1.0872458146678399</v>
      </c>
      <c r="P1269" s="69">
        <f t="shared" si="249"/>
        <v>2.8896476448062316</v>
      </c>
      <c r="Q1269" s="6">
        <f t="shared" si="250"/>
        <v>0.86515287846642785</v>
      </c>
      <c r="R1269" s="6">
        <f t="shared" si="251"/>
        <v>0.42402586772045758</v>
      </c>
      <c r="S1269" s="6">
        <f t="shared" si="252"/>
        <v>1.2891787461868853</v>
      </c>
    </row>
    <row r="1270" spans="1:19" x14ac:dyDescent="0.25">
      <c r="A1270" s="64">
        <v>41295</v>
      </c>
      <c r="B1270" s="14" t="s">
        <v>75</v>
      </c>
      <c r="C1270" s="4">
        <v>3</v>
      </c>
      <c r="D1270" s="180">
        <v>5.6</v>
      </c>
      <c r="F1270" s="180"/>
      <c r="G1270" s="4">
        <f t="shared" si="255"/>
        <v>64.961200000000005</v>
      </c>
      <c r="H1270" s="6"/>
      <c r="I1270" s="21"/>
      <c r="J1270" s="34">
        <f t="shared" si="247"/>
        <v>2.4630086404143973E-3</v>
      </c>
      <c r="K1270" s="34">
        <f t="shared" si="256"/>
        <v>0.15999999689168776</v>
      </c>
      <c r="L1270" s="69">
        <f t="shared" si="253"/>
        <v>9.3213394933125091</v>
      </c>
      <c r="M1270" s="69">
        <f t="shared" si="257"/>
        <v>0.60552539909297265</v>
      </c>
      <c r="N1270" s="69">
        <f t="shared" si="248"/>
        <v>9.6070480145707613</v>
      </c>
      <c r="O1270" s="69">
        <f t="shared" si="254"/>
        <v>0.62408536748413423</v>
      </c>
      <c r="P1270" s="69">
        <f t="shared" si="249"/>
        <v>1.2296107665771068</v>
      </c>
      <c r="Q1270" s="6">
        <f t="shared" si="250"/>
        <v>0.29065219156462685</v>
      </c>
      <c r="R1270" s="6">
        <f t="shared" si="251"/>
        <v>0.24339329331881235</v>
      </c>
      <c r="S1270" s="6">
        <f t="shared" si="252"/>
        <v>0.53404548488343917</v>
      </c>
    </row>
    <row r="1271" spans="1:19" x14ac:dyDescent="0.25">
      <c r="A1271" s="64">
        <v>41295</v>
      </c>
      <c r="B1271" s="14" t="s">
        <v>75</v>
      </c>
      <c r="C1271" s="4">
        <v>3</v>
      </c>
      <c r="D1271" s="180">
        <v>8.1</v>
      </c>
      <c r="F1271" s="180"/>
      <c r="G1271" s="4">
        <f t="shared" si="255"/>
        <v>64.961200000000005</v>
      </c>
      <c r="H1271" s="6"/>
      <c r="I1271" s="21"/>
      <c r="J1271" s="34">
        <f t="shared" si="247"/>
        <v>5.152997350050658E-3</v>
      </c>
      <c r="K1271" s="34">
        <f t="shared" si="256"/>
        <v>0.33474489145611086</v>
      </c>
      <c r="L1271" s="69">
        <f t="shared" si="253"/>
        <v>21.77715338574771</v>
      </c>
      <c r="M1271" s="69">
        <f t="shared" si="257"/>
        <v>1.4146700165222341</v>
      </c>
      <c r="N1271" s="69">
        <f t="shared" si="248"/>
        <v>14.795765575883163</v>
      </c>
      <c r="O1271" s="69">
        <f t="shared" si="254"/>
        <v>0.96115068672806137</v>
      </c>
      <c r="P1271" s="69">
        <f t="shared" si="249"/>
        <v>2.3758207032502954</v>
      </c>
      <c r="Q1271" s="6">
        <f t="shared" si="250"/>
        <v>0.67904160793067236</v>
      </c>
      <c r="R1271" s="6">
        <f t="shared" si="251"/>
        <v>0.37484876782394394</v>
      </c>
      <c r="S1271" s="6">
        <f t="shared" si="252"/>
        <v>1.0538903757546163</v>
      </c>
    </row>
    <row r="1272" spans="1:19" x14ac:dyDescent="0.25">
      <c r="A1272" s="64">
        <v>41295</v>
      </c>
      <c r="B1272" s="14" t="s">
        <v>75</v>
      </c>
      <c r="C1272" s="4">
        <v>3</v>
      </c>
      <c r="D1272" s="180">
        <v>3.8</v>
      </c>
      <c r="F1272" s="180"/>
      <c r="G1272" s="4">
        <f t="shared" si="255"/>
        <v>64.961200000000005</v>
      </c>
      <c r="H1272" s="6"/>
      <c r="I1272" s="21"/>
      <c r="J1272" s="34">
        <f t="shared" si="247"/>
        <v>1.1341149479459152E-3</v>
      </c>
      <c r="K1272" s="34">
        <f t="shared" si="256"/>
        <v>7.3673467956504188E-2</v>
      </c>
      <c r="L1272" s="69">
        <f t="shared" si="253"/>
        <v>3.8222275656794742</v>
      </c>
      <c r="M1272" s="69">
        <f t="shared" si="257"/>
        <v>0.24829648933961748</v>
      </c>
      <c r="N1272" s="69">
        <f t="shared" si="248"/>
        <v>6.1031884174464111</v>
      </c>
      <c r="O1272" s="69">
        <f t="shared" si="254"/>
        <v>0.39647044342341986</v>
      </c>
      <c r="P1272" s="69">
        <f t="shared" si="249"/>
        <v>0.64476693276303731</v>
      </c>
      <c r="Q1272" s="6">
        <f t="shared" si="250"/>
        <v>0.11918231488301639</v>
      </c>
      <c r="R1272" s="6">
        <f t="shared" si="251"/>
        <v>0.15462347293513376</v>
      </c>
      <c r="S1272" s="6">
        <f t="shared" si="252"/>
        <v>0.27380578781815013</v>
      </c>
    </row>
    <row r="1273" spans="1:19" x14ac:dyDescent="0.25">
      <c r="A1273" s="64">
        <v>41295</v>
      </c>
      <c r="B1273" s="14" t="s">
        <v>75</v>
      </c>
      <c r="C1273" s="4">
        <v>3</v>
      </c>
      <c r="D1273" s="180">
        <v>7.1</v>
      </c>
      <c r="F1273" s="180"/>
      <c r="G1273" s="4">
        <f t="shared" si="255"/>
        <v>64.961200000000005</v>
      </c>
      <c r="H1273" s="6"/>
      <c r="I1273" s="21"/>
      <c r="J1273" s="34">
        <f t="shared" si="247"/>
        <v>3.959192141686536E-3</v>
      </c>
      <c r="K1273" s="34">
        <f t="shared" si="256"/>
        <v>0.25719387255452741</v>
      </c>
      <c r="L1273" s="69">
        <f t="shared" si="253"/>
        <v>16.085590015951329</v>
      </c>
      <c r="M1273" s="69">
        <f t="shared" si="257"/>
        <v>1.0449392301442177</v>
      </c>
      <c r="N1273" s="69">
        <f t="shared" si="248"/>
        <v>12.681839066301519</v>
      </c>
      <c r="O1273" s="69">
        <f t="shared" si="254"/>
        <v>0.82382748395382632</v>
      </c>
      <c r="P1273" s="69">
        <f t="shared" si="249"/>
        <v>1.8687667140980442</v>
      </c>
      <c r="Q1273" s="6">
        <f t="shared" si="250"/>
        <v>0.50157083046922446</v>
      </c>
      <c r="R1273" s="6">
        <f t="shared" si="251"/>
        <v>0.32129271874199228</v>
      </c>
      <c r="S1273" s="6">
        <f t="shared" si="252"/>
        <v>0.82286354921121674</v>
      </c>
    </row>
    <row r="1274" spans="1:19" x14ac:dyDescent="0.25">
      <c r="A1274" s="64">
        <v>41295</v>
      </c>
      <c r="B1274" s="14" t="s">
        <v>75</v>
      </c>
      <c r="C1274" s="4">
        <v>3</v>
      </c>
      <c r="D1274" s="180">
        <v>4.8</v>
      </c>
      <c r="F1274" s="180"/>
      <c r="G1274" s="4">
        <f t="shared" si="255"/>
        <v>64.961200000000005</v>
      </c>
      <c r="H1274" s="6"/>
      <c r="I1274" s="21"/>
      <c r="J1274" s="34">
        <f t="shared" si="247"/>
        <v>1.8095573684677208E-3</v>
      </c>
      <c r="K1274" s="34">
        <f t="shared" si="256"/>
        <v>0.11755101812450532</v>
      </c>
      <c r="L1274" s="69">
        <f t="shared" si="253"/>
        <v>6.5398480281028419</v>
      </c>
      <c r="M1274" s="69">
        <f t="shared" si="257"/>
        <v>0.42483637572319438</v>
      </c>
      <c r="N1274" s="69">
        <f t="shared" si="248"/>
        <v>8.0216224497877064</v>
      </c>
      <c r="O1274" s="69">
        <f t="shared" si="254"/>
        <v>0.52109422028514918</v>
      </c>
      <c r="P1274" s="69">
        <f t="shared" si="249"/>
        <v>0.9459305960083435</v>
      </c>
      <c r="Q1274" s="6">
        <f t="shared" si="250"/>
        <v>0.20392146034713329</v>
      </c>
      <c r="R1274" s="6">
        <f t="shared" si="251"/>
        <v>0.20322674591120818</v>
      </c>
      <c r="S1274" s="6">
        <f t="shared" si="252"/>
        <v>0.40714820625834147</v>
      </c>
    </row>
    <row r="1275" spans="1:19" x14ac:dyDescent="0.25">
      <c r="A1275" s="64">
        <v>41295</v>
      </c>
      <c r="B1275" s="14" t="s">
        <v>75</v>
      </c>
      <c r="C1275" s="4">
        <v>3</v>
      </c>
      <c r="D1275" s="180">
        <v>4</v>
      </c>
      <c r="F1275" s="180"/>
      <c r="G1275" s="4">
        <f t="shared" si="255"/>
        <v>64.961200000000005</v>
      </c>
      <c r="H1275" s="6"/>
      <c r="I1275" s="21"/>
      <c r="J1275" s="34">
        <f t="shared" si="247"/>
        <v>1.2566370614359172E-3</v>
      </c>
      <c r="K1275" s="34">
        <f t="shared" si="256"/>
        <v>8.1632651475350912E-2</v>
      </c>
      <c r="L1275" s="69">
        <f t="shared" si="253"/>
        <v>4.3006091215286046</v>
      </c>
      <c r="M1275" s="69">
        <f t="shared" si="257"/>
        <v>0.27937272926544404</v>
      </c>
      <c r="N1275" s="69">
        <f t="shared" si="248"/>
        <v>6.4806737611278331</v>
      </c>
      <c r="O1275" s="69">
        <f t="shared" si="254"/>
        <v>0.42099234433137744</v>
      </c>
      <c r="P1275" s="69">
        <f t="shared" si="249"/>
        <v>0.70036507359682143</v>
      </c>
      <c r="Q1275" s="6">
        <f t="shared" si="250"/>
        <v>0.13409891004741314</v>
      </c>
      <c r="R1275" s="6">
        <f t="shared" si="251"/>
        <v>0.16418701428923721</v>
      </c>
      <c r="S1275" s="6">
        <f t="shared" si="252"/>
        <v>0.29828592433665035</v>
      </c>
    </row>
    <row r="1276" spans="1:19" x14ac:dyDescent="0.25">
      <c r="A1276" s="64">
        <v>41295</v>
      </c>
      <c r="B1276" s="14" t="s">
        <v>75</v>
      </c>
      <c r="C1276" s="4">
        <v>3</v>
      </c>
      <c r="D1276" s="180">
        <v>4.5</v>
      </c>
      <c r="F1276" s="180"/>
      <c r="G1276" s="4">
        <f t="shared" si="255"/>
        <v>64.961200000000005</v>
      </c>
      <c r="H1276" s="6"/>
      <c r="I1276" s="21"/>
      <c r="J1276" s="34">
        <f t="shared" si="247"/>
        <v>1.5904312808798326E-3</v>
      </c>
      <c r="K1276" s="34">
        <f t="shared" si="256"/>
        <v>0.10331632452349099</v>
      </c>
      <c r="L1276" s="69">
        <f t="shared" si="253"/>
        <v>5.6380590590289899</v>
      </c>
      <c r="M1276" s="69">
        <f t="shared" si="257"/>
        <v>0.36625508214539404</v>
      </c>
      <c r="N1276" s="69">
        <f t="shared" si="248"/>
        <v>7.4382130025037601</v>
      </c>
      <c r="O1276" s="69">
        <f t="shared" si="254"/>
        <v>0.4831952424982473</v>
      </c>
      <c r="P1276" s="69">
        <f t="shared" si="249"/>
        <v>0.84945032464364134</v>
      </c>
      <c r="Q1276" s="6">
        <f t="shared" si="250"/>
        <v>0.17580243942978913</v>
      </c>
      <c r="R1276" s="6">
        <f t="shared" si="251"/>
        <v>0.18844614457431647</v>
      </c>
      <c r="S1276" s="6">
        <f t="shared" si="252"/>
        <v>0.36424858400410559</v>
      </c>
    </row>
    <row r="1277" spans="1:19" x14ac:dyDescent="0.25">
      <c r="A1277" s="64">
        <v>41295</v>
      </c>
      <c r="B1277" s="14" t="s">
        <v>75</v>
      </c>
      <c r="C1277" s="4">
        <v>3</v>
      </c>
      <c r="D1277" s="180">
        <v>5.4</v>
      </c>
      <c r="F1277" s="180"/>
      <c r="G1277" s="4">
        <f t="shared" si="255"/>
        <v>64.961200000000005</v>
      </c>
      <c r="H1277" s="6"/>
      <c r="I1277" s="21"/>
      <c r="J1277" s="34">
        <f t="shared" si="247"/>
        <v>2.2902210444669595E-3</v>
      </c>
      <c r="K1277" s="34">
        <f t="shared" si="256"/>
        <v>0.14877550731382705</v>
      </c>
      <c r="L1277" s="69">
        <f t="shared" si="253"/>
        <v>8.5736806990755614</v>
      </c>
      <c r="M1277" s="69">
        <f t="shared" si="257"/>
        <v>0.55695658662878733</v>
      </c>
      <c r="N1277" s="69">
        <f t="shared" si="248"/>
        <v>9.2068415424761678</v>
      </c>
      <c r="O1277" s="69">
        <f t="shared" si="254"/>
        <v>0.59808747480910296</v>
      </c>
      <c r="P1277" s="69">
        <f t="shared" si="249"/>
        <v>1.1550440614378903</v>
      </c>
      <c r="Q1277" s="6">
        <f t="shared" si="250"/>
        <v>0.26733916158181792</v>
      </c>
      <c r="R1277" s="6">
        <f t="shared" si="251"/>
        <v>0.23325411517555017</v>
      </c>
      <c r="S1277" s="6">
        <f t="shared" si="252"/>
        <v>0.50059327675736809</v>
      </c>
    </row>
    <row r="1278" spans="1:19" x14ac:dyDescent="0.25">
      <c r="A1278" s="64">
        <v>41295</v>
      </c>
      <c r="B1278" s="14" t="s">
        <v>75</v>
      </c>
      <c r="C1278" s="4">
        <v>3</v>
      </c>
      <c r="D1278" s="180">
        <v>3.2</v>
      </c>
      <c r="F1278" s="180"/>
      <c r="G1278" s="4">
        <f t="shared" si="255"/>
        <v>64.961200000000005</v>
      </c>
      <c r="H1278" s="6"/>
      <c r="I1278" s="21"/>
      <c r="J1278" s="34">
        <f t="shared" si="247"/>
        <v>8.0424771931898698E-4</v>
      </c>
      <c r="K1278" s="34">
        <f t="shared" si="256"/>
        <v>5.2244896944224579E-2</v>
      </c>
      <c r="L1278" s="69">
        <f t="shared" si="253"/>
        <v>2.57474279673893</v>
      </c>
      <c r="M1278" s="69">
        <f t="shared" si="257"/>
        <v>0.16725838176751701</v>
      </c>
      <c r="N1278" s="69">
        <f t="shared" si="248"/>
        <v>4.9915502127950244</v>
      </c>
      <c r="O1278" s="69">
        <f t="shared" si="254"/>
        <v>0.32425709168342021</v>
      </c>
      <c r="P1278" s="69">
        <f t="shared" si="249"/>
        <v>0.49151547345093721</v>
      </c>
      <c r="Q1278" s="6">
        <f t="shared" si="250"/>
        <v>8.0284023248408165E-2</v>
      </c>
      <c r="R1278" s="6">
        <f t="shared" si="251"/>
        <v>0.12646026575653388</v>
      </c>
      <c r="S1278" s="6">
        <f t="shared" si="252"/>
        <v>0.20674428900494204</v>
      </c>
    </row>
    <row r="1279" spans="1:19" x14ac:dyDescent="0.25">
      <c r="A1279" s="64">
        <v>41295</v>
      </c>
      <c r="B1279" s="14" t="s">
        <v>75</v>
      </c>
      <c r="C1279" s="4">
        <v>3</v>
      </c>
      <c r="D1279" s="180">
        <v>6.1</v>
      </c>
      <c r="F1279" s="180"/>
      <c r="G1279" s="4">
        <f t="shared" si="255"/>
        <v>64.961200000000005</v>
      </c>
      <c r="H1279" s="6"/>
      <c r="I1279" s="21"/>
      <c r="J1279" s="34">
        <f t="shared" si="247"/>
        <v>2.9224665660019049E-3</v>
      </c>
      <c r="K1279" s="34">
        <f t="shared" si="256"/>
        <v>0.18984693508736297</v>
      </c>
      <c r="L1279" s="69">
        <f t="shared" si="253"/>
        <v>11.346641732690337</v>
      </c>
      <c r="M1279" s="69">
        <f t="shared" si="257"/>
        <v>0.73709146292564354</v>
      </c>
      <c r="N1279" s="69">
        <f t="shared" si="248"/>
        <v>10.618077151196925</v>
      </c>
      <c r="O1279" s="69">
        <f t="shared" si="254"/>
        <v>0.68976303343433376</v>
      </c>
      <c r="P1279" s="69">
        <f t="shared" si="249"/>
        <v>1.4268544963599772</v>
      </c>
      <c r="Q1279" s="6">
        <f t="shared" si="250"/>
        <v>0.35380390220430891</v>
      </c>
      <c r="R1279" s="6">
        <f t="shared" si="251"/>
        <v>0.26900758303939015</v>
      </c>
      <c r="S1279" s="6">
        <f t="shared" si="252"/>
        <v>0.622811485243699</v>
      </c>
    </row>
    <row r="1280" spans="1:19" x14ac:dyDescent="0.25">
      <c r="A1280" s="64">
        <v>41295</v>
      </c>
      <c r="B1280" s="14" t="s">
        <v>75</v>
      </c>
      <c r="C1280" s="4">
        <v>3</v>
      </c>
      <c r="D1280" s="180">
        <v>3.5</v>
      </c>
      <c r="F1280" s="180"/>
      <c r="G1280" s="4">
        <f t="shared" si="255"/>
        <v>64.961200000000005</v>
      </c>
      <c r="H1280" s="6"/>
      <c r="I1280" s="21"/>
      <c r="J1280" s="34">
        <f t="shared" si="247"/>
        <v>9.6211275016187424E-4</v>
      </c>
      <c r="K1280" s="34">
        <f t="shared" si="256"/>
        <v>6.2499998785815553E-2</v>
      </c>
      <c r="L1280" s="69">
        <f t="shared" si="253"/>
        <v>3.1637815247608514</v>
      </c>
      <c r="M1280" s="69">
        <f t="shared" si="257"/>
        <v>0.20552304438629462</v>
      </c>
      <c r="N1280" s="69">
        <f t="shared" si="248"/>
        <v>5.5433152983182508</v>
      </c>
      <c r="O1280" s="69">
        <f t="shared" si="254"/>
        <v>0.3601004137571116</v>
      </c>
      <c r="P1280" s="69">
        <f t="shared" si="249"/>
        <v>0.5656234581434062</v>
      </c>
      <c r="Q1280" s="6">
        <f t="shared" si="250"/>
        <v>9.8651061305421409E-2</v>
      </c>
      <c r="R1280" s="6">
        <f t="shared" si="251"/>
        <v>0.14043916136527354</v>
      </c>
      <c r="S1280" s="6">
        <f t="shared" si="252"/>
        <v>0.23909022267069496</v>
      </c>
    </row>
    <row r="1281" spans="1:19" x14ac:dyDescent="0.25">
      <c r="A1281" s="64">
        <v>41295</v>
      </c>
      <c r="B1281" s="14" t="s">
        <v>75</v>
      </c>
      <c r="C1281" s="4">
        <v>3</v>
      </c>
      <c r="D1281" s="180">
        <v>6</v>
      </c>
      <c r="F1281" s="180"/>
      <c r="G1281" s="4">
        <f t="shared" si="255"/>
        <v>64.961200000000005</v>
      </c>
      <c r="H1281" s="6"/>
      <c r="I1281" s="21"/>
      <c r="J1281" s="34">
        <f t="shared" si="247"/>
        <v>2.8274333882308137E-3</v>
      </c>
      <c r="K1281" s="34">
        <f t="shared" si="256"/>
        <v>0.18367346581953956</v>
      </c>
      <c r="L1281" s="69">
        <f t="shared" si="253"/>
        <v>10.923549380812876</v>
      </c>
      <c r="M1281" s="69">
        <f t="shared" si="257"/>
        <v>0.70960687603686146</v>
      </c>
      <c r="N1281" s="69">
        <f t="shared" si="248"/>
        <v>10.414704032978928</v>
      </c>
      <c r="O1281" s="69">
        <f t="shared" si="254"/>
        <v>0.6765516716271508</v>
      </c>
      <c r="P1281" s="69">
        <f t="shared" si="249"/>
        <v>1.3861585476640124</v>
      </c>
      <c r="Q1281" s="6">
        <f t="shared" si="250"/>
        <v>0.3406113004976935</v>
      </c>
      <c r="R1281" s="6">
        <f t="shared" si="251"/>
        <v>0.26385515193458881</v>
      </c>
      <c r="S1281" s="6">
        <f t="shared" si="252"/>
        <v>0.60446645243228225</v>
      </c>
    </row>
    <row r="1282" spans="1:19" x14ac:dyDescent="0.25">
      <c r="A1282" s="64">
        <v>41295</v>
      </c>
      <c r="B1282" s="14" t="s">
        <v>75</v>
      </c>
      <c r="C1282" s="4">
        <v>3</v>
      </c>
      <c r="D1282" s="180">
        <v>6</v>
      </c>
      <c r="F1282" s="180"/>
      <c r="G1282" s="4">
        <f t="shared" si="255"/>
        <v>64.961200000000005</v>
      </c>
      <c r="H1282" s="6"/>
      <c r="I1282" s="21"/>
      <c r="J1282" s="34">
        <f t="shared" ref="J1282:J1345" si="258">((+D1282/200)^2)*PI()</f>
        <v>2.8274333882308137E-3</v>
      </c>
      <c r="K1282" s="34">
        <f t="shared" si="256"/>
        <v>0.18367346581953956</v>
      </c>
      <c r="L1282" s="69">
        <f t="shared" si="253"/>
        <v>10.923549380812876</v>
      </c>
      <c r="M1282" s="69">
        <f t="shared" si="257"/>
        <v>0.70960687603686146</v>
      </c>
      <c r="N1282" s="69">
        <f t="shared" ref="N1282:N1345" si="259">1.28*(D1282^1.17)</f>
        <v>10.414704032978928</v>
      </c>
      <c r="O1282" s="69">
        <f t="shared" si="254"/>
        <v>0.6765516716271508</v>
      </c>
      <c r="P1282" s="69">
        <f t="shared" si="249"/>
        <v>1.3861585476640124</v>
      </c>
      <c r="Q1282" s="6">
        <f t="shared" si="250"/>
        <v>0.3406113004976935</v>
      </c>
      <c r="R1282" s="6">
        <f t="shared" si="251"/>
        <v>0.26385515193458881</v>
      </c>
      <c r="S1282" s="6">
        <f t="shared" si="252"/>
        <v>0.60446645243228225</v>
      </c>
    </row>
    <row r="1283" spans="1:19" x14ac:dyDescent="0.25">
      <c r="A1283" s="64">
        <v>41295</v>
      </c>
      <c r="B1283" s="14" t="s">
        <v>75</v>
      </c>
      <c r="C1283" s="4">
        <v>3</v>
      </c>
      <c r="D1283" s="180">
        <v>4</v>
      </c>
      <c r="F1283" s="180"/>
      <c r="G1283" s="4">
        <f t="shared" si="255"/>
        <v>64.961200000000005</v>
      </c>
      <c r="H1283" s="6"/>
      <c r="I1283" s="21"/>
      <c r="J1283" s="34">
        <f t="shared" si="258"/>
        <v>1.2566370614359172E-3</v>
      </c>
      <c r="K1283" s="34">
        <f t="shared" si="256"/>
        <v>8.1632651475350912E-2</v>
      </c>
      <c r="L1283" s="69">
        <f t="shared" si="253"/>
        <v>4.3006091215286046</v>
      </c>
      <c r="M1283" s="69">
        <f t="shared" si="257"/>
        <v>0.27937272926544404</v>
      </c>
      <c r="N1283" s="69">
        <f t="shared" si="259"/>
        <v>6.4806737611278331</v>
      </c>
      <c r="O1283" s="69">
        <f t="shared" si="254"/>
        <v>0.42099234433137744</v>
      </c>
      <c r="P1283" s="69">
        <f t="shared" ref="P1283:P1346" si="260">+M1283+O1283</f>
        <v>0.70036507359682143</v>
      </c>
      <c r="Q1283" s="6">
        <f t="shared" ref="Q1283:Q1346" si="261">M1283*0.48</f>
        <v>0.13409891004741314</v>
      </c>
      <c r="R1283" s="6">
        <f t="shared" ref="R1283:R1346" si="262">O1283*0.39</f>
        <v>0.16418701428923721</v>
      </c>
      <c r="S1283" s="6">
        <f t="shared" ref="S1283:S1346" si="263">Q1283+R1283</f>
        <v>0.29828592433665035</v>
      </c>
    </row>
    <row r="1284" spans="1:19" x14ac:dyDescent="0.25">
      <c r="A1284" s="64">
        <v>41295</v>
      </c>
      <c r="B1284" s="14" t="s">
        <v>75</v>
      </c>
      <c r="C1284" s="4">
        <v>3</v>
      </c>
      <c r="D1284" s="180">
        <v>4.9000000000000004</v>
      </c>
      <c r="F1284" s="180"/>
      <c r="G1284" s="4">
        <f t="shared" si="255"/>
        <v>64.961200000000005</v>
      </c>
      <c r="H1284" s="6"/>
      <c r="I1284" s="21"/>
      <c r="J1284" s="34">
        <f t="shared" si="258"/>
        <v>1.8857409903172736E-3</v>
      </c>
      <c r="K1284" s="34">
        <f t="shared" si="256"/>
        <v>0.12249999762019849</v>
      </c>
      <c r="L1284" s="69">
        <f t="shared" si="253"/>
        <v>6.8573266813152358</v>
      </c>
      <c r="M1284" s="69">
        <f t="shared" si="257"/>
        <v>0.44546017001025534</v>
      </c>
      <c r="N1284" s="69">
        <f t="shared" si="259"/>
        <v>8.2174937658920371</v>
      </c>
      <c r="O1284" s="69">
        <f t="shared" si="254"/>
        <v>0.53381825602486588</v>
      </c>
      <c r="P1284" s="69">
        <f t="shared" si="260"/>
        <v>0.97927842603512127</v>
      </c>
      <c r="Q1284" s="6">
        <f t="shared" si="261"/>
        <v>0.21382088160492255</v>
      </c>
      <c r="R1284" s="6">
        <f t="shared" si="262"/>
        <v>0.20818911984969771</v>
      </c>
      <c r="S1284" s="6">
        <f t="shared" si="263"/>
        <v>0.42201000145462025</v>
      </c>
    </row>
    <row r="1285" spans="1:19" x14ac:dyDescent="0.25">
      <c r="A1285" s="64">
        <v>41295</v>
      </c>
      <c r="B1285" s="14" t="s">
        <v>75</v>
      </c>
      <c r="C1285" s="4">
        <v>3</v>
      </c>
      <c r="D1285" s="180">
        <v>4.8</v>
      </c>
      <c r="F1285" s="180"/>
      <c r="G1285" s="4">
        <f t="shared" si="255"/>
        <v>64.961200000000005</v>
      </c>
      <c r="H1285" s="6"/>
      <c r="I1285" s="21"/>
      <c r="J1285" s="34">
        <f t="shared" si="258"/>
        <v>1.8095573684677208E-3</v>
      </c>
      <c r="K1285" s="34">
        <f t="shared" si="256"/>
        <v>0.11755101812450532</v>
      </c>
      <c r="L1285" s="69">
        <f t="shared" si="253"/>
        <v>6.5398480281028419</v>
      </c>
      <c r="M1285" s="69">
        <f t="shared" si="257"/>
        <v>0.42483637572319438</v>
      </c>
      <c r="N1285" s="69">
        <f t="shared" si="259"/>
        <v>8.0216224497877064</v>
      </c>
      <c r="O1285" s="69">
        <f t="shared" si="254"/>
        <v>0.52109422028514918</v>
      </c>
      <c r="P1285" s="69">
        <f t="shared" si="260"/>
        <v>0.9459305960083435</v>
      </c>
      <c r="Q1285" s="6">
        <f t="shared" si="261"/>
        <v>0.20392146034713329</v>
      </c>
      <c r="R1285" s="6">
        <f t="shared" si="262"/>
        <v>0.20322674591120818</v>
      </c>
      <c r="S1285" s="6">
        <f t="shared" si="263"/>
        <v>0.40714820625834147</v>
      </c>
    </row>
    <row r="1286" spans="1:19" x14ac:dyDescent="0.25">
      <c r="A1286" s="64">
        <v>41295</v>
      </c>
      <c r="B1286" s="14" t="s">
        <v>75</v>
      </c>
      <c r="C1286" s="4">
        <v>3</v>
      </c>
      <c r="D1286" s="180">
        <v>4</v>
      </c>
      <c r="F1286" s="180"/>
      <c r="G1286" s="4">
        <f t="shared" si="255"/>
        <v>64.961200000000005</v>
      </c>
      <c r="H1286" s="6"/>
      <c r="I1286" s="21"/>
      <c r="J1286" s="34">
        <f t="shared" si="258"/>
        <v>1.2566370614359172E-3</v>
      </c>
      <c r="K1286" s="34">
        <f t="shared" si="256"/>
        <v>8.1632651475350912E-2</v>
      </c>
      <c r="L1286" s="69">
        <f t="shared" si="253"/>
        <v>4.3006091215286046</v>
      </c>
      <c r="M1286" s="69">
        <f t="shared" si="257"/>
        <v>0.27937272926544404</v>
      </c>
      <c r="N1286" s="69">
        <f t="shared" si="259"/>
        <v>6.4806737611278331</v>
      </c>
      <c r="O1286" s="69">
        <f t="shared" si="254"/>
        <v>0.42099234433137744</v>
      </c>
      <c r="P1286" s="69">
        <f t="shared" si="260"/>
        <v>0.70036507359682143</v>
      </c>
      <c r="Q1286" s="6">
        <f t="shared" si="261"/>
        <v>0.13409891004741314</v>
      </c>
      <c r="R1286" s="6">
        <f t="shared" si="262"/>
        <v>0.16418701428923721</v>
      </c>
      <c r="S1286" s="6">
        <f t="shared" si="263"/>
        <v>0.29828592433665035</v>
      </c>
    </row>
    <row r="1287" spans="1:19" x14ac:dyDescent="0.25">
      <c r="A1287" s="64">
        <v>41295</v>
      </c>
      <c r="B1287" s="14" t="s">
        <v>75</v>
      </c>
      <c r="C1287" s="4">
        <v>3</v>
      </c>
      <c r="D1287" s="180">
        <v>5.8</v>
      </c>
      <c r="F1287" s="180"/>
      <c r="G1287" s="4">
        <f t="shared" si="255"/>
        <v>64.961200000000005</v>
      </c>
      <c r="H1287" s="6"/>
      <c r="I1287" s="21"/>
      <c r="J1287" s="34">
        <f t="shared" si="258"/>
        <v>2.6420794216690155E-3</v>
      </c>
      <c r="K1287" s="34">
        <f t="shared" si="256"/>
        <v>0.17163264972692527</v>
      </c>
      <c r="L1287" s="69">
        <f t="shared" ref="L1287:L1350" si="264">0.17758*(D1287^2.299)</f>
        <v>10.104504202450142</v>
      </c>
      <c r="M1287" s="69">
        <f t="shared" si="257"/>
        <v>0.65640071839620417</v>
      </c>
      <c r="N1287" s="69">
        <f t="shared" si="259"/>
        <v>10.009692178621206</v>
      </c>
      <c r="O1287" s="69">
        <f t="shared" si="254"/>
        <v>0.65024161555384796</v>
      </c>
      <c r="P1287" s="69">
        <f t="shared" si="260"/>
        <v>1.3066423339500521</v>
      </c>
      <c r="Q1287" s="6">
        <f t="shared" si="261"/>
        <v>0.31507234483017799</v>
      </c>
      <c r="R1287" s="6">
        <f t="shared" si="262"/>
        <v>0.25359423006600074</v>
      </c>
      <c r="S1287" s="6">
        <f t="shared" si="263"/>
        <v>0.56866657489617878</v>
      </c>
    </row>
    <row r="1288" spans="1:19" x14ac:dyDescent="0.25">
      <c r="A1288" s="64">
        <v>41295</v>
      </c>
      <c r="B1288" s="14" t="s">
        <v>75</v>
      </c>
      <c r="C1288" s="4">
        <v>3</v>
      </c>
      <c r="D1288" s="180">
        <v>5.8</v>
      </c>
      <c r="F1288" s="180"/>
      <c r="G1288" s="4">
        <f t="shared" si="255"/>
        <v>64.961200000000005</v>
      </c>
      <c r="H1288" s="6"/>
      <c r="I1288" s="21"/>
      <c r="J1288" s="34">
        <f t="shared" si="258"/>
        <v>2.6420794216690155E-3</v>
      </c>
      <c r="K1288" s="34">
        <f t="shared" si="256"/>
        <v>0.17163264972692527</v>
      </c>
      <c r="L1288" s="69">
        <f t="shared" si="264"/>
        <v>10.104504202450142</v>
      </c>
      <c r="M1288" s="69">
        <f t="shared" si="257"/>
        <v>0.65640071839620417</v>
      </c>
      <c r="N1288" s="69">
        <f t="shared" si="259"/>
        <v>10.009692178621206</v>
      </c>
      <c r="O1288" s="69">
        <f t="shared" si="254"/>
        <v>0.65024161555384796</v>
      </c>
      <c r="P1288" s="69">
        <f t="shared" si="260"/>
        <v>1.3066423339500521</v>
      </c>
      <c r="Q1288" s="6">
        <f t="shared" si="261"/>
        <v>0.31507234483017799</v>
      </c>
      <c r="R1288" s="6">
        <f t="shared" si="262"/>
        <v>0.25359423006600074</v>
      </c>
      <c r="S1288" s="6">
        <f t="shared" si="263"/>
        <v>0.56866657489617878</v>
      </c>
    </row>
    <row r="1289" spans="1:19" x14ac:dyDescent="0.25">
      <c r="A1289" s="64">
        <v>41295</v>
      </c>
      <c r="B1289" s="14" t="s">
        <v>75</v>
      </c>
      <c r="C1289" s="4">
        <v>3</v>
      </c>
      <c r="D1289" s="180">
        <v>6.9</v>
      </c>
      <c r="F1289" s="180"/>
      <c r="G1289" s="4">
        <f t="shared" si="255"/>
        <v>64.961200000000005</v>
      </c>
      <c r="H1289" s="6"/>
      <c r="I1289" s="21"/>
      <c r="J1289" s="34">
        <f t="shared" si="258"/>
        <v>3.7392806559352516E-3</v>
      </c>
      <c r="K1289" s="34">
        <f t="shared" si="256"/>
        <v>0.2429081585463411</v>
      </c>
      <c r="L1289" s="69">
        <f t="shared" si="264"/>
        <v>15.062883294996576</v>
      </c>
      <c r="M1289" s="69">
        <f t="shared" si="257"/>
        <v>0.97850297430293165</v>
      </c>
      <c r="N1289" s="69">
        <f t="shared" si="259"/>
        <v>12.264882891847247</v>
      </c>
      <c r="O1289" s="69">
        <f t="shared" si="254"/>
        <v>0.79674151051386743</v>
      </c>
      <c r="P1289" s="69">
        <f t="shared" si="260"/>
        <v>1.775244484816799</v>
      </c>
      <c r="Q1289" s="6">
        <f t="shared" si="261"/>
        <v>0.46968142766540716</v>
      </c>
      <c r="R1289" s="6">
        <f t="shared" si="262"/>
        <v>0.31072918910040831</v>
      </c>
      <c r="S1289" s="6">
        <f t="shared" si="263"/>
        <v>0.78041061676581547</v>
      </c>
    </row>
    <row r="1290" spans="1:19" x14ac:dyDescent="0.25">
      <c r="A1290" s="64">
        <v>41295</v>
      </c>
      <c r="B1290" s="14" t="s">
        <v>75</v>
      </c>
      <c r="C1290" s="4">
        <v>3</v>
      </c>
      <c r="D1290" s="180">
        <v>5.3</v>
      </c>
      <c r="F1290" s="180"/>
      <c r="G1290" s="4">
        <f t="shared" si="255"/>
        <v>64.961200000000005</v>
      </c>
      <c r="H1290" s="6"/>
      <c r="I1290" s="21"/>
      <c r="J1290" s="34">
        <f t="shared" si="258"/>
        <v>2.2061834409834321E-3</v>
      </c>
      <c r="K1290" s="34">
        <f t="shared" si="256"/>
        <v>0.14331632374641293</v>
      </c>
      <c r="L1290" s="69">
        <f t="shared" si="264"/>
        <v>8.213046389840704</v>
      </c>
      <c r="M1290" s="69">
        <f t="shared" si="257"/>
        <v>0.53352934913972005</v>
      </c>
      <c r="N1290" s="69">
        <f t="shared" si="259"/>
        <v>9.0076755970184212</v>
      </c>
      <c r="O1290" s="69">
        <f t="shared" ref="O1290:O1353" si="265">IF(D1290&lt;3,795.7747*N1290*0.001,64.9612*N1290*0.001)</f>
        <v>0.58514941599303316</v>
      </c>
      <c r="P1290" s="69">
        <f t="shared" si="260"/>
        <v>1.1186787651327532</v>
      </c>
      <c r="Q1290" s="6">
        <f t="shared" si="261"/>
        <v>0.25609408758706564</v>
      </c>
      <c r="R1290" s="6">
        <f t="shared" si="262"/>
        <v>0.22820827223728293</v>
      </c>
      <c r="S1290" s="6">
        <f t="shared" si="263"/>
        <v>0.48430235982434855</v>
      </c>
    </row>
    <row r="1291" spans="1:19" x14ac:dyDescent="0.25">
      <c r="A1291" s="64">
        <v>41295</v>
      </c>
      <c r="B1291" s="14" t="s">
        <v>75</v>
      </c>
      <c r="C1291" s="4">
        <v>3</v>
      </c>
      <c r="D1291" s="180">
        <v>4.7</v>
      </c>
      <c r="F1291" s="180"/>
      <c r="G1291" s="4">
        <f t="shared" si="255"/>
        <v>64.961200000000005</v>
      </c>
      <c r="H1291" s="6"/>
      <c r="I1291" s="21"/>
      <c r="J1291" s="34">
        <f t="shared" si="258"/>
        <v>1.7349445429449633E-3</v>
      </c>
      <c r="K1291" s="34">
        <f t="shared" si="256"/>
        <v>0.11270407944315636</v>
      </c>
      <c r="L1291" s="69">
        <f t="shared" si="264"/>
        <v>6.2308461373122945</v>
      </c>
      <c r="M1291" s="69">
        <f t="shared" si="257"/>
        <v>0.40476324209517145</v>
      </c>
      <c r="N1291" s="69">
        <f t="shared" si="259"/>
        <v>7.8264436633583525</v>
      </c>
      <c r="O1291" s="69">
        <f t="shared" si="265"/>
        <v>0.50841517210415466</v>
      </c>
      <c r="P1291" s="69">
        <f t="shared" si="260"/>
        <v>0.91317841419932611</v>
      </c>
      <c r="Q1291" s="6">
        <f t="shared" si="261"/>
        <v>0.1942863562056823</v>
      </c>
      <c r="R1291" s="6">
        <f t="shared" si="262"/>
        <v>0.19828191712062032</v>
      </c>
      <c r="S1291" s="6">
        <f t="shared" si="263"/>
        <v>0.39256827332630262</v>
      </c>
    </row>
    <row r="1292" spans="1:19" x14ac:dyDescent="0.25">
      <c r="A1292" s="64">
        <v>41295</v>
      </c>
      <c r="B1292" s="14" t="s">
        <v>75</v>
      </c>
      <c r="C1292" s="4">
        <v>3</v>
      </c>
      <c r="D1292" s="180">
        <v>4.2</v>
      </c>
      <c r="F1292" s="180"/>
      <c r="G1292" s="4">
        <f t="shared" si="255"/>
        <v>64.961200000000005</v>
      </c>
      <c r="H1292" s="6"/>
      <c r="I1292" s="21"/>
      <c r="J1292" s="34">
        <f t="shared" si="258"/>
        <v>1.385442360233099E-3</v>
      </c>
      <c r="K1292" s="34">
        <f t="shared" si="256"/>
        <v>8.9999998251574398E-2</v>
      </c>
      <c r="L1292" s="69">
        <f t="shared" si="264"/>
        <v>4.811097633235077</v>
      </c>
      <c r="M1292" s="69">
        <f t="shared" si="257"/>
        <v>0.31253467557211051</v>
      </c>
      <c r="N1292" s="69">
        <f t="shared" si="259"/>
        <v>6.861382640483793</v>
      </c>
      <c r="O1292" s="69">
        <f t="shared" si="265"/>
        <v>0.44572364998499581</v>
      </c>
      <c r="P1292" s="69">
        <f t="shared" si="260"/>
        <v>0.75825832555710626</v>
      </c>
      <c r="Q1292" s="6">
        <f t="shared" si="261"/>
        <v>0.15001664427461303</v>
      </c>
      <c r="R1292" s="6">
        <f t="shared" si="262"/>
        <v>0.17383222349414837</v>
      </c>
      <c r="S1292" s="6">
        <f t="shared" si="263"/>
        <v>0.32384886776876143</v>
      </c>
    </row>
    <row r="1293" spans="1:19" x14ac:dyDescent="0.25">
      <c r="A1293" s="64">
        <v>41295</v>
      </c>
      <c r="B1293" s="14" t="s">
        <v>75</v>
      </c>
      <c r="C1293" s="4">
        <v>3</v>
      </c>
      <c r="D1293" s="180">
        <v>5.2</v>
      </c>
      <c r="F1293" s="180"/>
      <c r="G1293" s="4">
        <f t="shared" si="255"/>
        <v>64.961200000000005</v>
      </c>
      <c r="H1293" s="6"/>
      <c r="I1293" s="21"/>
      <c r="J1293" s="34">
        <f t="shared" si="258"/>
        <v>2.1237166338267006E-3</v>
      </c>
      <c r="K1293" s="34">
        <f t="shared" si="256"/>
        <v>0.13795918099334309</v>
      </c>
      <c r="L1293" s="69">
        <f t="shared" si="264"/>
        <v>7.8611437635641082</v>
      </c>
      <c r="M1293" s="69">
        <f t="shared" si="257"/>
        <v>0.51066933225364075</v>
      </c>
      <c r="N1293" s="69">
        <f t="shared" si="259"/>
        <v>8.8091474968502013</v>
      </c>
      <c r="O1293" s="69">
        <f t="shared" si="265"/>
        <v>0.57225279237238535</v>
      </c>
      <c r="P1293" s="69">
        <f t="shared" si="260"/>
        <v>1.0829221246260261</v>
      </c>
      <c r="Q1293" s="6">
        <f t="shared" si="261"/>
        <v>0.24512127948174756</v>
      </c>
      <c r="R1293" s="6">
        <f t="shared" si="262"/>
        <v>0.2231785890252303</v>
      </c>
      <c r="S1293" s="6">
        <f t="shared" si="263"/>
        <v>0.46829986850697786</v>
      </c>
    </row>
    <row r="1294" spans="1:19" x14ac:dyDescent="0.25">
      <c r="A1294" s="64">
        <v>41295</v>
      </c>
      <c r="B1294" s="14" t="s">
        <v>75</v>
      </c>
      <c r="C1294" s="4">
        <v>3</v>
      </c>
      <c r="D1294" s="180">
        <v>9</v>
      </c>
      <c r="F1294" s="180"/>
      <c r="G1294" s="4">
        <f t="shared" si="255"/>
        <v>64.961200000000005</v>
      </c>
      <c r="H1294" s="6"/>
      <c r="I1294" s="21"/>
      <c r="J1294" s="34">
        <f t="shared" si="258"/>
        <v>6.3617251235193305E-3</v>
      </c>
      <c r="K1294" s="34">
        <f t="shared" si="256"/>
        <v>0.41326529809396395</v>
      </c>
      <c r="L1294" s="69">
        <f t="shared" si="264"/>
        <v>27.7458210460766</v>
      </c>
      <c r="M1294" s="69">
        <f t="shared" si="257"/>
        <v>1.8024018301383915</v>
      </c>
      <c r="N1294" s="69">
        <f t="shared" si="259"/>
        <v>16.73684929877896</v>
      </c>
      <c r="O1294" s="69">
        <f t="shared" si="265"/>
        <v>1.0872458146678399</v>
      </c>
      <c r="P1294" s="69">
        <f t="shared" si="260"/>
        <v>2.8896476448062316</v>
      </c>
      <c r="Q1294" s="6">
        <f t="shared" si="261"/>
        <v>0.86515287846642785</v>
      </c>
      <c r="R1294" s="6">
        <f t="shared" si="262"/>
        <v>0.42402586772045758</v>
      </c>
      <c r="S1294" s="6">
        <f t="shared" si="263"/>
        <v>1.2891787461868853</v>
      </c>
    </row>
    <row r="1295" spans="1:19" x14ac:dyDescent="0.25">
      <c r="A1295" s="64">
        <v>41295</v>
      </c>
      <c r="B1295" s="14" t="s">
        <v>75</v>
      </c>
      <c r="C1295" s="4">
        <v>3</v>
      </c>
      <c r="D1295" s="180">
        <v>10.199999999999999</v>
      </c>
      <c r="F1295" s="180"/>
      <c r="G1295" s="4">
        <f t="shared" si="255"/>
        <v>64.961200000000005</v>
      </c>
      <c r="H1295" s="6"/>
      <c r="I1295" s="21"/>
      <c r="J1295" s="34">
        <f t="shared" si="258"/>
        <v>8.1712824919870503E-3</v>
      </c>
      <c r="K1295" s="34">
        <f t="shared" si="256"/>
        <v>0.53081631621846925</v>
      </c>
      <c r="L1295" s="69">
        <f t="shared" si="264"/>
        <v>36.996943516478161</v>
      </c>
      <c r="M1295" s="69">
        <f t="shared" si="257"/>
        <v>2.4033658471626413</v>
      </c>
      <c r="N1295" s="69">
        <f t="shared" si="259"/>
        <v>19.376358921642492</v>
      </c>
      <c r="O1295" s="69">
        <f t="shared" si="265"/>
        <v>1.2587115271806024</v>
      </c>
      <c r="P1295" s="69">
        <f t="shared" si="260"/>
        <v>3.6620773743432435</v>
      </c>
      <c r="Q1295" s="6">
        <f t="shared" si="261"/>
        <v>1.1536156066380678</v>
      </c>
      <c r="R1295" s="6">
        <f t="shared" si="262"/>
        <v>0.49089749560043494</v>
      </c>
      <c r="S1295" s="6">
        <f t="shared" si="263"/>
        <v>1.6445131022385029</v>
      </c>
    </row>
    <row r="1296" spans="1:19" x14ac:dyDescent="0.25">
      <c r="A1296" s="64">
        <v>41295</v>
      </c>
      <c r="B1296" s="14" t="s">
        <v>75</v>
      </c>
      <c r="C1296" s="4">
        <v>3</v>
      </c>
      <c r="D1296" s="180">
        <v>4.2</v>
      </c>
      <c r="F1296" s="180"/>
      <c r="G1296" s="4">
        <f t="shared" si="255"/>
        <v>64.961200000000005</v>
      </c>
      <c r="H1296" s="6"/>
      <c r="I1296" s="21"/>
      <c r="J1296" s="34">
        <f t="shared" si="258"/>
        <v>1.385442360233099E-3</v>
      </c>
      <c r="K1296" s="34">
        <f t="shared" si="256"/>
        <v>8.9999998251574398E-2</v>
      </c>
      <c r="L1296" s="69">
        <f t="shared" si="264"/>
        <v>4.811097633235077</v>
      </c>
      <c r="M1296" s="69">
        <f t="shared" si="257"/>
        <v>0.31253467557211051</v>
      </c>
      <c r="N1296" s="69">
        <f t="shared" si="259"/>
        <v>6.861382640483793</v>
      </c>
      <c r="O1296" s="69">
        <f t="shared" si="265"/>
        <v>0.44572364998499581</v>
      </c>
      <c r="P1296" s="69">
        <f t="shared" si="260"/>
        <v>0.75825832555710626</v>
      </c>
      <c r="Q1296" s="6">
        <f t="shared" si="261"/>
        <v>0.15001664427461303</v>
      </c>
      <c r="R1296" s="6">
        <f t="shared" si="262"/>
        <v>0.17383222349414837</v>
      </c>
      <c r="S1296" s="6">
        <f t="shared" si="263"/>
        <v>0.32384886776876143</v>
      </c>
    </row>
    <row r="1297" spans="1:19" x14ac:dyDescent="0.25">
      <c r="A1297" s="64">
        <v>41295</v>
      </c>
      <c r="B1297" s="14" t="s">
        <v>75</v>
      </c>
      <c r="C1297" s="4">
        <v>3</v>
      </c>
      <c r="D1297" s="180">
        <v>5.0999999999999996</v>
      </c>
      <c r="F1297" s="180"/>
      <c r="G1297" s="4">
        <f t="shared" si="255"/>
        <v>64.961200000000005</v>
      </c>
      <c r="H1297" s="6"/>
      <c r="I1297" s="21"/>
      <c r="J1297" s="34">
        <f t="shared" si="258"/>
        <v>2.0428206229967626E-3</v>
      </c>
      <c r="K1297" s="34">
        <f t="shared" si="256"/>
        <v>0.13270407905461731</v>
      </c>
      <c r="L1297" s="69">
        <f t="shared" si="264"/>
        <v>7.5179232289815232</v>
      </c>
      <c r="M1297" s="69">
        <f t="shared" si="257"/>
        <v>0.48837331446251453</v>
      </c>
      <c r="N1297" s="69">
        <f t="shared" si="259"/>
        <v>8.6112674075792555</v>
      </c>
      <c r="O1297" s="69">
        <f t="shared" si="265"/>
        <v>0.5593982643172376</v>
      </c>
      <c r="P1297" s="69">
        <f t="shared" si="260"/>
        <v>1.0477715787797521</v>
      </c>
      <c r="Q1297" s="6">
        <f t="shared" si="261"/>
        <v>0.23441919094200697</v>
      </c>
      <c r="R1297" s="6">
        <f t="shared" si="262"/>
        <v>0.21816532308372266</v>
      </c>
      <c r="S1297" s="6">
        <f t="shared" si="263"/>
        <v>0.45258451402572963</v>
      </c>
    </row>
    <row r="1298" spans="1:19" x14ac:dyDescent="0.25">
      <c r="A1298" s="64">
        <v>41295</v>
      </c>
      <c r="B1298" s="14" t="s">
        <v>75</v>
      </c>
      <c r="C1298" s="4">
        <v>3</v>
      </c>
      <c r="D1298" s="180">
        <v>6.3</v>
      </c>
      <c r="F1298" s="180"/>
      <c r="G1298" s="4">
        <f t="shared" si="255"/>
        <v>64.961200000000005</v>
      </c>
      <c r="H1298" s="6"/>
      <c r="I1298" s="21"/>
      <c r="J1298" s="34">
        <f t="shared" si="258"/>
        <v>3.1172453105244723E-3</v>
      </c>
      <c r="K1298" s="34">
        <f t="shared" si="256"/>
        <v>0.20249999606604235</v>
      </c>
      <c r="L1298" s="69">
        <f t="shared" si="264"/>
        <v>12.220190463130352</v>
      </c>
      <c r="M1298" s="69">
        <f t="shared" si="257"/>
        <v>0.79383823671350351</v>
      </c>
      <c r="N1298" s="69">
        <f t="shared" si="259"/>
        <v>11.026518552173203</v>
      </c>
      <c r="O1298" s="69">
        <f t="shared" si="265"/>
        <v>0.71629587697143393</v>
      </c>
      <c r="P1298" s="69">
        <f t="shared" si="260"/>
        <v>1.5101341136849373</v>
      </c>
      <c r="Q1298" s="6">
        <f t="shared" si="261"/>
        <v>0.38104235362248168</v>
      </c>
      <c r="R1298" s="6">
        <f t="shared" si="262"/>
        <v>0.27935539201885923</v>
      </c>
      <c r="S1298" s="6">
        <f t="shared" si="263"/>
        <v>0.66039774564134091</v>
      </c>
    </row>
    <row r="1299" spans="1:19" x14ac:dyDescent="0.25">
      <c r="A1299" s="64">
        <v>41295</v>
      </c>
      <c r="B1299" s="14" t="s">
        <v>75</v>
      </c>
      <c r="C1299" s="4">
        <v>3</v>
      </c>
      <c r="D1299" s="180">
        <v>5.2</v>
      </c>
      <c r="F1299" s="180"/>
      <c r="G1299" s="4">
        <f t="shared" ref="G1299:G1362" si="266">IF(D1299&lt;3,795.7747,64.9612)</f>
        <v>64.961200000000005</v>
      </c>
      <c r="H1299" s="6"/>
      <c r="I1299" s="21"/>
      <c r="J1299" s="34">
        <f t="shared" si="258"/>
        <v>2.1237166338267006E-3</v>
      </c>
      <c r="K1299" s="34">
        <f t="shared" ref="K1299:K1362" si="267">IF(D1299&lt;3,795.7747*J1299,64.9612*J1299)</f>
        <v>0.13795918099334309</v>
      </c>
      <c r="L1299" s="69">
        <f t="shared" si="264"/>
        <v>7.8611437635641082</v>
      </c>
      <c r="M1299" s="69">
        <f t="shared" si="257"/>
        <v>0.51066933225364075</v>
      </c>
      <c r="N1299" s="69">
        <f t="shared" si="259"/>
        <v>8.8091474968502013</v>
      </c>
      <c r="O1299" s="69">
        <f t="shared" si="265"/>
        <v>0.57225279237238535</v>
      </c>
      <c r="P1299" s="69">
        <f t="shared" si="260"/>
        <v>1.0829221246260261</v>
      </c>
      <c r="Q1299" s="6">
        <f t="shared" si="261"/>
        <v>0.24512127948174756</v>
      </c>
      <c r="R1299" s="6">
        <f t="shared" si="262"/>
        <v>0.2231785890252303</v>
      </c>
      <c r="S1299" s="6">
        <f t="shared" si="263"/>
        <v>0.46829986850697786</v>
      </c>
    </row>
    <row r="1300" spans="1:19" x14ac:dyDescent="0.25">
      <c r="A1300" s="64">
        <v>41295</v>
      </c>
      <c r="B1300" s="14" t="s">
        <v>75</v>
      </c>
      <c r="C1300" s="4">
        <v>3</v>
      </c>
      <c r="D1300" s="180">
        <v>5.5</v>
      </c>
      <c r="F1300" s="180"/>
      <c r="G1300" s="4">
        <f t="shared" si="266"/>
        <v>64.961200000000005</v>
      </c>
      <c r="H1300" s="6"/>
      <c r="I1300" s="21"/>
      <c r="J1300" s="34">
        <f t="shared" si="258"/>
        <v>2.3758294442772811E-3</v>
      </c>
      <c r="K1300" s="34">
        <f t="shared" si="267"/>
        <v>0.15433673169558532</v>
      </c>
      <c r="L1300" s="69">
        <f t="shared" si="264"/>
        <v>8.9430956308196485</v>
      </c>
      <c r="M1300" s="69">
        <f t="shared" si="257"/>
        <v>0.58095422389280149</v>
      </c>
      <c r="N1300" s="69">
        <f t="shared" si="259"/>
        <v>9.4066355127217793</v>
      </c>
      <c r="O1300" s="69">
        <f t="shared" si="265"/>
        <v>0.61106633086902207</v>
      </c>
      <c r="P1300" s="69">
        <f t="shared" si="260"/>
        <v>1.1920205547618234</v>
      </c>
      <c r="Q1300" s="6">
        <f t="shared" si="261"/>
        <v>0.27885802746854471</v>
      </c>
      <c r="R1300" s="6">
        <f t="shared" si="262"/>
        <v>0.2383158690389186</v>
      </c>
      <c r="S1300" s="6">
        <f t="shared" si="263"/>
        <v>0.51717389650746326</v>
      </c>
    </row>
    <row r="1301" spans="1:19" x14ac:dyDescent="0.25">
      <c r="A1301" s="64">
        <v>41295</v>
      </c>
      <c r="B1301" s="14" t="s">
        <v>75</v>
      </c>
      <c r="C1301" s="4">
        <v>3</v>
      </c>
      <c r="D1301" s="180">
        <v>7.2</v>
      </c>
      <c r="F1301" s="180"/>
      <c r="G1301" s="4">
        <f t="shared" si="266"/>
        <v>64.961200000000005</v>
      </c>
      <c r="H1301" s="6"/>
      <c r="I1301" s="21"/>
      <c r="J1301" s="34">
        <f t="shared" si="258"/>
        <v>4.0715040790523724E-3</v>
      </c>
      <c r="K1301" s="34">
        <f t="shared" si="267"/>
        <v>0.26448979078013701</v>
      </c>
      <c r="L1301" s="69">
        <f t="shared" si="264"/>
        <v>16.611217355322236</v>
      </c>
      <c r="M1301" s="69">
        <f t="shared" si="257"/>
        <v>1.0790846128625591</v>
      </c>
      <c r="N1301" s="69">
        <f t="shared" si="259"/>
        <v>12.891070706250053</v>
      </c>
      <c r="O1301" s="69">
        <f t="shared" si="265"/>
        <v>0.83741942236285105</v>
      </c>
      <c r="P1301" s="69">
        <f t="shared" si="260"/>
        <v>1.9165040352254101</v>
      </c>
      <c r="Q1301" s="6">
        <f t="shared" si="261"/>
        <v>0.51796061417402839</v>
      </c>
      <c r="R1301" s="6">
        <f t="shared" si="262"/>
        <v>0.3265935747215119</v>
      </c>
      <c r="S1301" s="6">
        <f t="shared" si="263"/>
        <v>0.84455418889554035</v>
      </c>
    </row>
    <row r="1302" spans="1:19" x14ac:dyDescent="0.25">
      <c r="A1302" s="64">
        <v>41295</v>
      </c>
      <c r="B1302" s="14" t="s">
        <v>75</v>
      </c>
      <c r="C1302" s="4">
        <v>3</v>
      </c>
      <c r="D1302" s="180">
        <v>5.9</v>
      </c>
      <c r="F1302" s="180"/>
      <c r="G1302" s="4">
        <f t="shared" si="266"/>
        <v>64.961200000000005</v>
      </c>
      <c r="H1302" s="6"/>
      <c r="I1302" s="21"/>
      <c r="J1302" s="34">
        <f t="shared" si="258"/>
        <v>2.7339710067865179E-3</v>
      </c>
      <c r="K1302" s="34">
        <f t="shared" si="267"/>
        <v>0.17760203736606037</v>
      </c>
      <c r="L1302" s="69">
        <f t="shared" si="264"/>
        <v>10.509518679077305</v>
      </c>
      <c r="M1302" s="69">
        <f t="shared" si="257"/>
        <v>0.68271094481527672</v>
      </c>
      <c r="N1302" s="69">
        <f t="shared" si="259"/>
        <v>10.211906347392123</v>
      </c>
      <c r="O1302" s="69">
        <f t="shared" si="265"/>
        <v>0.66337769061420926</v>
      </c>
      <c r="P1302" s="69">
        <f t="shared" si="260"/>
        <v>1.3460886354294859</v>
      </c>
      <c r="Q1302" s="6">
        <f t="shared" si="261"/>
        <v>0.32770125351133284</v>
      </c>
      <c r="R1302" s="6">
        <f t="shared" si="262"/>
        <v>0.25871729933954163</v>
      </c>
      <c r="S1302" s="6">
        <f t="shared" si="263"/>
        <v>0.58641855285087452</v>
      </c>
    </row>
    <row r="1303" spans="1:19" x14ac:dyDescent="0.25">
      <c r="A1303" s="64">
        <v>41295</v>
      </c>
      <c r="B1303" s="14" t="s">
        <v>75</v>
      </c>
      <c r="C1303" s="4">
        <v>3</v>
      </c>
      <c r="D1303" s="180">
        <v>6.3</v>
      </c>
      <c r="F1303" s="180"/>
      <c r="G1303" s="4">
        <f t="shared" si="266"/>
        <v>64.961200000000005</v>
      </c>
      <c r="H1303" s="6"/>
      <c r="I1303" s="21"/>
      <c r="J1303" s="34">
        <f t="shared" si="258"/>
        <v>3.1172453105244723E-3</v>
      </c>
      <c r="K1303" s="34">
        <f t="shared" si="267"/>
        <v>0.20249999606604235</v>
      </c>
      <c r="L1303" s="69">
        <f t="shared" si="264"/>
        <v>12.220190463130352</v>
      </c>
      <c r="M1303" s="69">
        <f t="shared" si="257"/>
        <v>0.79383823671350351</v>
      </c>
      <c r="N1303" s="69">
        <f t="shared" si="259"/>
        <v>11.026518552173203</v>
      </c>
      <c r="O1303" s="69">
        <f t="shared" si="265"/>
        <v>0.71629587697143393</v>
      </c>
      <c r="P1303" s="69">
        <f t="shared" si="260"/>
        <v>1.5101341136849373</v>
      </c>
      <c r="Q1303" s="6">
        <f t="shared" si="261"/>
        <v>0.38104235362248168</v>
      </c>
      <c r="R1303" s="6">
        <f t="shared" si="262"/>
        <v>0.27935539201885923</v>
      </c>
      <c r="S1303" s="6">
        <f t="shared" si="263"/>
        <v>0.66039774564134091</v>
      </c>
    </row>
    <row r="1304" spans="1:19" x14ac:dyDescent="0.25">
      <c r="A1304" s="64">
        <v>41295</v>
      </c>
      <c r="B1304" s="14" t="s">
        <v>75</v>
      </c>
      <c r="C1304" s="4">
        <v>3</v>
      </c>
      <c r="D1304" s="180">
        <v>8.1999999999999993</v>
      </c>
      <c r="F1304" s="180"/>
      <c r="G1304" s="4">
        <f t="shared" si="266"/>
        <v>64.961200000000005</v>
      </c>
      <c r="H1304" s="6"/>
      <c r="I1304" s="21"/>
      <c r="J1304" s="34">
        <f t="shared" si="258"/>
        <v>5.2810172506844409E-3</v>
      </c>
      <c r="K1304" s="34">
        <f t="shared" si="267"/>
        <v>0.34306121782516213</v>
      </c>
      <c r="L1304" s="69">
        <f t="shared" si="264"/>
        <v>22.400210436181411</v>
      </c>
      <c r="M1304" s="69">
        <f t="shared" si="257"/>
        <v>1.4551445501868681</v>
      </c>
      <c r="N1304" s="69">
        <f t="shared" si="259"/>
        <v>15.009705698547517</v>
      </c>
      <c r="O1304" s="69">
        <f t="shared" si="265"/>
        <v>0.97504849382448511</v>
      </c>
      <c r="P1304" s="69">
        <f t="shared" si="260"/>
        <v>2.4301930440113533</v>
      </c>
      <c r="Q1304" s="6">
        <f t="shared" si="261"/>
        <v>0.69846938408969661</v>
      </c>
      <c r="R1304" s="6">
        <f t="shared" si="262"/>
        <v>0.38026891259154921</v>
      </c>
      <c r="S1304" s="6">
        <f t="shared" si="263"/>
        <v>1.0787382966812458</v>
      </c>
    </row>
    <row r="1305" spans="1:19" x14ac:dyDescent="0.25">
      <c r="A1305" s="64">
        <v>41295</v>
      </c>
      <c r="B1305" s="14" t="s">
        <v>75</v>
      </c>
      <c r="C1305" s="4">
        <v>3</v>
      </c>
      <c r="D1305" s="180">
        <v>8.1</v>
      </c>
      <c r="F1305" s="180"/>
      <c r="G1305" s="4">
        <f t="shared" si="266"/>
        <v>64.961200000000005</v>
      </c>
      <c r="H1305" s="6"/>
      <c r="I1305" s="21"/>
      <c r="J1305" s="34">
        <f t="shared" si="258"/>
        <v>5.152997350050658E-3</v>
      </c>
      <c r="K1305" s="34">
        <f t="shared" si="267"/>
        <v>0.33474489145611086</v>
      </c>
      <c r="L1305" s="69">
        <f t="shared" si="264"/>
        <v>21.77715338574771</v>
      </c>
      <c r="M1305" s="69">
        <f t="shared" si="257"/>
        <v>1.4146700165222341</v>
      </c>
      <c r="N1305" s="69">
        <f t="shared" si="259"/>
        <v>14.795765575883163</v>
      </c>
      <c r="O1305" s="69">
        <f t="shared" si="265"/>
        <v>0.96115068672806137</v>
      </c>
      <c r="P1305" s="69">
        <f t="shared" si="260"/>
        <v>2.3758207032502954</v>
      </c>
      <c r="Q1305" s="6">
        <f t="shared" si="261"/>
        <v>0.67904160793067236</v>
      </c>
      <c r="R1305" s="6">
        <f t="shared" si="262"/>
        <v>0.37484876782394394</v>
      </c>
      <c r="S1305" s="6">
        <f t="shared" si="263"/>
        <v>1.0538903757546163</v>
      </c>
    </row>
    <row r="1306" spans="1:19" x14ac:dyDescent="0.25">
      <c r="A1306" s="64">
        <v>41295</v>
      </c>
      <c r="B1306" s="14" t="s">
        <v>75</v>
      </c>
      <c r="C1306" s="4">
        <v>3</v>
      </c>
      <c r="D1306" s="180">
        <v>6.1</v>
      </c>
      <c r="F1306" s="180"/>
      <c r="G1306" s="4">
        <f t="shared" si="266"/>
        <v>64.961200000000005</v>
      </c>
      <c r="H1306" s="6"/>
      <c r="I1306" s="21"/>
      <c r="J1306" s="34">
        <f t="shared" si="258"/>
        <v>2.9224665660019049E-3</v>
      </c>
      <c r="K1306" s="34">
        <f t="shared" si="267"/>
        <v>0.18984693508736297</v>
      </c>
      <c r="L1306" s="69">
        <f t="shared" si="264"/>
        <v>11.346641732690337</v>
      </c>
      <c r="M1306" s="69">
        <f t="shared" si="257"/>
        <v>0.73709146292564354</v>
      </c>
      <c r="N1306" s="69">
        <f t="shared" si="259"/>
        <v>10.618077151196925</v>
      </c>
      <c r="O1306" s="69">
        <f t="shared" si="265"/>
        <v>0.68976303343433376</v>
      </c>
      <c r="P1306" s="69">
        <f t="shared" si="260"/>
        <v>1.4268544963599772</v>
      </c>
      <c r="Q1306" s="6">
        <f t="shared" si="261"/>
        <v>0.35380390220430891</v>
      </c>
      <c r="R1306" s="6">
        <f t="shared" si="262"/>
        <v>0.26900758303939015</v>
      </c>
      <c r="S1306" s="6">
        <f t="shared" si="263"/>
        <v>0.622811485243699</v>
      </c>
    </row>
    <row r="1307" spans="1:19" x14ac:dyDescent="0.25">
      <c r="A1307" s="64">
        <v>41295</v>
      </c>
      <c r="B1307" s="14" t="s">
        <v>75</v>
      </c>
      <c r="C1307" s="4">
        <v>3</v>
      </c>
      <c r="D1307" s="180">
        <v>5.9</v>
      </c>
      <c r="F1307" s="180"/>
      <c r="G1307" s="4">
        <f t="shared" si="266"/>
        <v>64.961200000000005</v>
      </c>
      <c r="H1307" s="6"/>
      <c r="I1307" s="21"/>
      <c r="J1307" s="34">
        <f t="shared" si="258"/>
        <v>2.7339710067865179E-3</v>
      </c>
      <c r="K1307" s="34">
        <f t="shared" si="267"/>
        <v>0.17760203736606037</v>
      </c>
      <c r="L1307" s="69">
        <f t="shared" si="264"/>
        <v>10.509518679077305</v>
      </c>
      <c r="M1307" s="69">
        <f t="shared" si="257"/>
        <v>0.68271094481527672</v>
      </c>
      <c r="N1307" s="69">
        <f t="shared" si="259"/>
        <v>10.211906347392123</v>
      </c>
      <c r="O1307" s="69">
        <f t="shared" si="265"/>
        <v>0.66337769061420926</v>
      </c>
      <c r="P1307" s="69">
        <f t="shared" si="260"/>
        <v>1.3460886354294859</v>
      </c>
      <c r="Q1307" s="6">
        <f t="shared" si="261"/>
        <v>0.32770125351133284</v>
      </c>
      <c r="R1307" s="6">
        <f t="shared" si="262"/>
        <v>0.25871729933954163</v>
      </c>
      <c r="S1307" s="6">
        <f t="shared" si="263"/>
        <v>0.58641855285087452</v>
      </c>
    </row>
    <row r="1308" spans="1:19" x14ac:dyDescent="0.25">
      <c r="A1308" s="64">
        <v>41295</v>
      </c>
      <c r="B1308" s="14" t="s">
        <v>75</v>
      </c>
      <c r="C1308" s="4">
        <v>3</v>
      </c>
      <c r="D1308" s="180">
        <v>6</v>
      </c>
      <c r="F1308" s="180"/>
      <c r="G1308" s="4">
        <f t="shared" si="266"/>
        <v>64.961200000000005</v>
      </c>
      <c r="H1308" s="6"/>
      <c r="I1308" s="21"/>
      <c r="J1308" s="34">
        <f t="shared" si="258"/>
        <v>2.8274333882308137E-3</v>
      </c>
      <c r="K1308" s="34">
        <f t="shared" si="267"/>
        <v>0.18367346581953956</v>
      </c>
      <c r="L1308" s="69">
        <f t="shared" si="264"/>
        <v>10.923549380812876</v>
      </c>
      <c r="M1308" s="69">
        <f t="shared" si="257"/>
        <v>0.70960687603686146</v>
      </c>
      <c r="N1308" s="69">
        <f t="shared" si="259"/>
        <v>10.414704032978928</v>
      </c>
      <c r="O1308" s="69">
        <f t="shared" si="265"/>
        <v>0.6765516716271508</v>
      </c>
      <c r="P1308" s="69">
        <f t="shared" si="260"/>
        <v>1.3861585476640124</v>
      </c>
      <c r="Q1308" s="6">
        <f t="shared" si="261"/>
        <v>0.3406113004976935</v>
      </c>
      <c r="R1308" s="6">
        <f t="shared" si="262"/>
        <v>0.26385515193458881</v>
      </c>
      <c r="S1308" s="6">
        <f t="shared" si="263"/>
        <v>0.60446645243228225</v>
      </c>
    </row>
    <row r="1309" spans="1:19" x14ac:dyDescent="0.25">
      <c r="A1309" s="64">
        <v>41295</v>
      </c>
      <c r="B1309" s="14" t="s">
        <v>75</v>
      </c>
      <c r="C1309" s="4">
        <v>3</v>
      </c>
      <c r="D1309" s="180">
        <v>5.2</v>
      </c>
      <c r="F1309" s="180"/>
      <c r="G1309" s="4">
        <f t="shared" si="266"/>
        <v>64.961200000000005</v>
      </c>
      <c r="H1309" s="6"/>
      <c r="I1309" s="21"/>
      <c r="J1309" s="34">
        <f t="shared" si="258"/>
        <v>2.1237166338267006E-3</v>
      </c>
      <c r="K1309" s="34">
        <f t="shared" si="267"/>
        <v>0.13795918099334309</v>
      </c>
      <c r="L1309" s="69">
        <f t="shared" si="264"/>
        <v>7.8611437635641082</v>
      </c>
      <c r="M1309" s="69">
        <f t="shared" si="257"/>
        <v>0.51066933225364075</v>
      </c>
      <c r="N1309" s="69">
        <f t="shared" si="259"/>
        <v>8.8091474968502013</v>
      </c>
      <c r="O1309" s="69">
        <f t="shared" si="265"/>
        <v>0.57225279237238535</v>
      </c>
      <c r="P1309" s="69">
        <f t="shared" si="260"/>
        <v>1.0829221246260261</v>
      </c>
      <c r="Q1309" s="6">
        <f t="shared" si="261"/>
        <v>0.24512127948174756</v>
      </c>
      <c r="R1309" s="6">
        <f t="shared" si="262"/>
        <v>0.2231785890252303</v>
      </c>
      <c r="S1309" s="6">
        <f t="shared" si="263"/>
        <v>0.46829986850697786</v>
      </c>
    </row>
    <row r="1310" spans="1:19" x14ac:dyDescent="0.25">
      <c r="A1310" s="64">
        <v>41295</v>
      </c>
      <c r="B1310" s="14" t="s">
        <v>75</v>
      </c>
      <c r="C1310" s="4">
        <v>3</v>
      </c>
      <c r="D1310" s="180">
        <v>5.4</v>
      </c>
      <c r="F1310" s="180"/>
      <c r="G1310" s="4">
        <f t="shared" si="266"/>
        <v>64.961200000000005</v>
      </c>
      <c r="H1310" s="6"/>
      <c r="I1310" s="21"/>
      <c r="J1310" s="34">
        <f t="shared" si="258"/>
        <v>2.2902210444669595E-3</v>
      </c>
      <c r="K1310" s="34">
        <f t="shared" si="267"/>
        <v>0.14877550731382705</v>
      </c>
      <c r="L1310" s="69">
        <f t="shared" si="264"/>
        <v>8.5736806990755614</v>
      </c>
      <c r="M1310" s="69">
        <f t="shared" si="257"/>
        <v>0.55695658662878733</v>
      </c>
      <c r="N1310" s="69">
        <f t="shared" si="259"/>
        <v>9.2068415424761678</v>
      </c>
      <c r="O1310" s="69">
        <f t="shared" si="265"/>
        <v>0.59808747480910296</v>
      </c>
      <c r="P1310" s="69">
        <f t="shared" si="260"/>
        <v>1.1550440614378903</v>
      </c>
      <c r="Q1310" s="6">
        <f t="shared" si="261"/>
        <v>0.26733916158181792</v>
      </c>
      <c r="R1310" s="6">
        <f t="shared" si="262"/>
        <v>0.23325411517555017</v>
      </c>
      <c r="S1310" s="6">
        <f t="shared" si="263"/>
        <v>0.50059327675736809</v>
      </c>
    </row>
    <row r="1311" spans="1:19" x14ac:dyDescent="0.25">
      <c r="A1311" s="64">
        <v>41295</v>
      </c>
      <c r="B1311" s="14" t="s">
        <v>75</v>
      </c>
      <c r="C1311" s="4">
        <v>3</v>
      </c>
      <c r="D1311" s="180">
        <v>5.3</v>
      </c>
      <c r="F1311" s="180"/>
      <c r="G1311" s="4">
        <f t="shared" si="266"/>
        <v>64.961200000000005</v>
      </c>
      <c r="H1311" s="6"/>
      <c r="I1311" s="21"/>
      <c r="J1311" s="34">
        <f t="shared" si="258"/>
        <v>2.2061834409834321E-3</v>
      </c>
      <c r="K1311" s="34">
        <f t="shared" si="267"/>
        <v>0.14331632374641293</v>
      </c>
      <c r="L1311" s="69">
        <f t="shared" si="264"/>
        <v>8.213046389840704</v>
      </c>
      <c r="M1311" s="69">
        <f t="shared" si="257"/>
        <v>0.53352934913972005</v>
      </c>
      <c r="N1311" s="69">
        <f t="shared" si="259"/>
        <v>9.0076755970184212</v>
      </c>
      <c r="O1311" s="69">
        <f t="shared" si="265"/>
        <v>0.58514941599303316</v>
      </c>
      <c r="P1311" s="69">
        <f t="shared" si="260"/>
        <v>1.1186787651327532</v>
      </c>
      <c r="Q1311" s="6">
        <f t="shared" si="261"/>
        <v>0.25609408758706564</v>
      </c>
      <c r="R1311" s="6">
        <f t="shared" si="262"/>
        <v>0.22820827223728293</v>
      </c>
      <c r="S1311" s="6">
        <f t="shared" si="263"/>
        <v>0.48430235982434855</v>
      </c>
    </row>
    <row r="1312" spans="1:19" x14ac:dyDescent="0.25">
      <c r="A1312" s="64">
        <v>41295</v>
      </c>
      <c r="B1312" s="14" t="s">
        <v>75</v>
      </c>
      <c r="C1312" s="4">
        <v>3</v>
      </c>
      <c r="D1312" s="180">
        <v>4.5</v>
      </c>
      <c r="F1312" s="180"/>
      <c r="G1312" s="4">
        <f t="shared" si="266"/>
        <v>64.961200000000005</v>
      </c>
      <c r="H1312" s="6"/>
      <c r="I1312" s="21"/>
      <c r="J1312" s="34">
        <f t="shared" si="258"/>
        <v>1.5904312808798326E-3</v>
      </c>
      <c r="K1312" s="34">
        <f t="shared" si="267"/>
        <v>0.10331632452349099</v>
      </c>
      <c r="L1312" s="69">
        <f t="shared" si="264"/>
        <v>5.6380590590289899</v>
      </c>
      <c r="M1312" s="69">
        <f t="shared" si="257"/>
        <v>0.36625508214539404</v>
      </c>
      <c r="N1312" s="69">
        <f t="shared" si="259"/>
        <v>7.4382130025037601</v>
      </c>
      <c r="O1312" s="69">
        <f t="shared" si="265"/>
        <v>0.4831952424982473</v>
      </c>
      <c r="P1312" s="69">
        <f t="shared" si="260"/>
        <v>0.84945032464364134</v>
      </c>
      <c r="Q1312" s="6">
        <f t="shared" si="261"/>
        <v>0.17580243942978913</v>
      </c>
      <c r="R1312" s="6">
        <f t="shared" si="262"/>
        <v>0.18844614457431647</v>
      </c>
      <c r="S1312" s="6">
        <f t="shared" si="263"/>
        <v>0.36424858400410559</v>
      </c>
    </row>
    <row r="1313" spans="1:19" x14ac:dyDescent="0.25">
      <c r="A1313" s="64">
        <v>41295</v>
      </c>
      <c r="B1313" s="14" t="s">
        <v>75</v>
      </c>
      <c r="C1313" s="4">
        <v>3</v>
      </c>
      <c r="D1313" s="180">
        <v>4.3</v>
      </c>
      <c r="F1313" s="180"/>
      <c r="G1313" s="4">
        <f t="shared" si="266"/>
        <v>64.961200000000005</v>
      </c>
      <c r="H1313" s="6"/>
      <c r="I1313" s="21"/>
      <c r="J1313" s="34">
        <f t="shared" si="258"/>
        <v>1.4522012041218817E-3</v>
      </c>
      <c r="K1313" s="34">
        <f t="shared" si="267"/>
        <v>9.4336732861202394E-2</v>
      </c>
      <c r="L1313" s="69">
        <f t="shared" si="264"/>
        <v>5.0785301024450318</v>
      </c>
      <c r="M1313" s="69">
        <f t="shared" si="257"/>
        <v>0.32990740969095228</v>
      </c>
      <c r="N1313" s="69">
        <f t="shared" si="259"/>
        <v>7.0529054640829827</v>
      </c>
      <c r="O1313" s="69">
        <f t="shared" si="265"/>
        <v>0.45816520243338749</v>
      </c>
      <c r="P1313" s="69">
        <f t="shared" si="260"/>
        <v>0.78807261212433977</v>
      </c>
      <c r="Q1313" s="6">
        <f t="shared" si="261"/>
        <v>0.1583555566516571</v>
      </c>
      <c r="R1313" s="6">
        <f t="shared" si="262"/>
        <v>0.17868442894902112</v>
      </c>
      <c r="S1313" s="6">
        <f t="shared" si="263"/>
        <v>0.33703998560067822</v>
      </c>
    </row>
    <row r="1314" spans="1:19" x14ac:dyDescent="0.25">
      <c r="A1314" s="64">
        <v>41295</v>
      </c>
      <c r="B1314" s="14" t="s">
        <v>75</v>
      </c>
      <c r="C1314" s="4">
        <v>3</v>
      </c>
      <c r="D1314" s="180">
        <v>3.2</v>
      </c>
      <c r="F1314" s="180"/>
      <c r="G1314" s="4">
        <f t="shared" si="266"/>
        <v>64.961200000000005</v>
      </c>
      <c r="H1314" s="6"/>
      <c r="I1314" s="21"/>
      <c r="J1314" s="34">
        <f t="shared" si="258"/>
        <v>8.0424771931898698E-4</v>
      </c>
      <c r="K1314" s="34">
        <f t="shared" si="267"/>
        <v>5.2244896944224579E-2</v>
      </c>
      <c r="L1314" s="69">
        <f t="shared" si="264"/>
        <v>2.57474279673893</v>
      </c>
      <c r="M1314" s="69">
        <f t="shared" si="257"/>
        <v>0.16725838176751701</v>
      </c>
      <c r="N1314" s="69">
        <f t="shared" si="259"/>
        <v>4.9915502127950244</v>
      </c>
      <c r="O1314" s="69">
        <f t="shared" si="265"/>
        <v>0.32425709168342021</v>
      </c>
      <c r="P1314" s="69">
        <f t="shared" si="260"/>
        <v>0.49151547345093721</v>
      </c>
      <c r="Q1314" s="6">
        <f t="shared" si="261"/>
        <v>8.0284023248408165E-2</v>
      </c>
      <c r="R1314" s="6">
        <f t="shared" si="262"/>
        <v>0.12646026575653388</v>
      </c>
      <c r="S1314" s="6">
        <f t="shared" si="263"/>
        <v>0.20674428900494204</v>
      </c>
    </row>
    <row r="1315" spans="1:19" x14ac:dyDescent="0.25">
      <c r="A1315" s="64">
        <v>41295</v>
      </c>
      <c r="B1315" s="14" t="s">
        <v>75</v>
      </c>
      <c r="C1315" s="4">
        <v>4</v>
      </c>
      <c r="D1315" s="180">
        <v>5.0999999999999996</v>
      </c>
      <c r="F1315" s="180"/>
      <c r="G1315" s="4">
        <f t="shared" si="266"/>
        <v>64.961200000000005</v>
      </c>
      <c r="H1315" s="6"/>
      <c r="I1315" s="21"/>
      <c r="J1315" s="34">
        <f t="shared" si="258"/>
        <v>2.0428206229967626E-3</v>
      </c>
      <c r="K1315" s="34">
        <f t="shared" si="267"/>
        <v>0.13270407905461731</v>
      </c>
      <c r="L1315" s="69">
        <f t="shared" si="264"/>
        <v>7.5179232289815232</v>
      </c>
      <c r="M1315" s="69">
        <f t="shared" si="257"/>
        <v>0.48837331446251453</v>
      </c>
      <c r="N1315" s="69">
        <f t="shared" si="259"/>
        <v>8.6112674075792555</v>
      </c>
      <c r="O1315" s="69">
        <f t="shared" si="265"/>
        <v>0.5593982643172376</v>
      </c>
      <c r="P1315" s="69">
        <f t="shared" si="260"/>
        <v>1.0477715787797521</v>
      </c>
      <c r="Q1315" s="6">
        <f t="shared" si="261"/>
        <v>0.23441919094200697</v>
      </c>
      <c r="R1315" s="6">
        <f t="shared" si="262"/>
        <v>0.21816532308372266</v>
      </c>
      <c r="S1315" s="6">
        <f t="shared" si="263"/>
        <v>0.45258451402572963</v>
      </c>
    </row>
    <row r="1316" spans="1:19" x14ac:dyDescent="0.25">
      <c r="A1316" s="64">
        <v>41295</v>
      </c>
      <c r="B1316" s="14" t="s">
        <v>75</v>
      </c>
      <c r="C1316" s="4">
        <v>4</v>
      </c>
      <c r="D1316" s="180">
        <v>4</v>
      </c>
      <c r="F1316" s="180"/>
      <c r="G1316" s="4">
        <f t="shared" si="266"/>
        <v>64.961200000000005</v>
      </c>
      <c r="H1316" s="6"/>
      <c r="I1316" s="21"/>
      <c r="J1316" s="34">
        <f t="shared" si="258"/>
        <v>1.2566370614359172E-3</v>
      </c>
      <c r="K1316" s="34">
        <f t="shared" si="267"/>
        <v>8.1632651475350912E-2</v>
      </c>
      <c r="L1316" s="69">
        <f t="shared" si="264"/>
        <v>4.3006091215286046</v>
      </c>
      <c r="M1316" s="69">
        <f t="shared" si="257"/>
        <v>0.27937272926544404</v>
      </c>
      <c r="N1316" s="69">
        <f t="shared" si="259"/>
        <v>6.4806737611278331</v>
      </c>
      <c r="O1316" s="69">
        <f t="shared" si="265"/>
        <v>0.42099234433137744</v>
      </c>
      <c r="P1316" s="69">
        <f t="shared" si="260"/>
        <v>0.70036507359682143</v>
      </c>
      <c r="Q1316" s="6">
        <f t="shared" si="261"/>
        <v>0.13409891004741314</v>
      </c>
      <c r="R1316" s="6">
        <f t="shared" si="262"/>
        <v>0.16418701428923721</v>
      </c>
      <c r="S1316" s="6">
        <f t="shared" si="263"/>
        <v>0.29828592433665035</v>
      </c>
    </row>
    <row r="1317" spans="1:19" x14ac:dyDescent="0.25">
      <c r="A1317" s="64">
        <v>41295</v>
      </c>
      <c r="B1317" s="14" t="s">
        <v>75</v>
      </c>
      <c r="C1317" s="4">
        <v>4</v>
      </c>
      <c r="D1317" s="180">
        <v>3.5</v>
      </c>
      <c r="F1317" s="180"/>
      <c r="G1317" s="4">
        <f t="shared" si="266"/>
        <v>64.961200000000005</v>
      </c>
      <c r="H1317" s="6"/>
      <c r="I1317" s="21"/>
      <c r="J1317" s="34">
        <f t="shared" si="258"/>
        <v>9.6211275016187424E-4</v>
      </c>
      <c r="K1317" s="34">
        <f t="shared" si="267"/>
        <v>6.2499998785815553E-2</v>
      </c>
      <c r="L1317" s="69">
        <f t="shared" si="264"/>
        <v>3.1637815247608514</v>
      </c>
      <c r="M1317" s="69">
        <f t="shared" si="257"/>
        <v>0.20552304438629462</v>
      </c>
      <c r="N1317" s="69">
        <f t="shared" si="259"/>
        <v>5.5433152983182508</v>
      </c>
      <c r="O1317" s="69">
        <f t="shared" si="265"/>
        <v>0.3601004137571116</v>
      </c>
      <c r="P1317" s="69">
        <f t="shared" si="260"/>
        <v>0.5656234581434062</v>
      </c>
      <c r="Q1317" s="6">
        <f t="shared" si="261"/>
        <v>9.8651061305421409E-2</v>
      </c>
      <c r="R1317" s="6">
        <f t="shared" si="262"/>
        <v>0.14043916136527354</v>
      </c>
      <c r="S1317" s="6">
        <f t="shared" si="263"/>
        <v>0.23909022267069496</v>
      </c>
    </row>
    <row r="1318" spans="1:19" x14ac:dyDescent="0.25">
      <c r="A1318" s="64">
        <v>41295</v>
      </c>
      <c r="B1318" s="14" t="s">
        <v>75</v>
      </c>
      <c r="C1318" s="4">
        <v>4</v>
      </c>
      <c r="D1318" s="180">
        <v>1</v>
      </c>
      <c r="F1318" s="180"/>
      <c r="G1318" s="4">
        <f t="shared" si="266"/>
        <v>795.77470000000005</v>
      </c>
      <c r="H1318" s="6"/>
      <c r="I1318" s="21"/>
      <c r="J1318" s="34">
        <f t="shared" si="258"/>
        <v>7.8539816339744827E-5</v>
      </c>
      <c r="K1318" s="34">
        <f t="shared" si="267"/>
        <v>6.2499998785815539E-2</v>
      </c>
      <c r="L1318" s="69">
        <f t="shared" si="264"/>
        <v>0.17757999999999999</v>
      </c>
      <c r="M1318" s="69">
        <f t="shared" si="257"/>
        <v>0.141313671226</v>
      </c>
      <c r="N1318" s="69">
        <f t="shared" si="259"/>
        <v>1.28</v>
      </c>
      <c r="O1318" s="69">
        <f t="shared" si="265"/>
        <v>1.0185916160000001</v>
      </c>
      <c r="P1318" s="69">
        <f t="shared" si="260"/>
        <v>1.1599052872260001</v>
      </c>
      <c r="Q1318" s="6">
        <f t="shared" si="261"/>
        <v>6.7830562188479993E-2</v>
      </c>
      <c r="R1318" s="6">
        <f t="shared" si="262"/>
        <v>0.39725073024000007</v>
      </c>
      <c r="S1318" s="6">
        <f t="shared" si="263"/>
        <v>0.46508129242848006</v>
      </c>
    </row>
    <row r="1319" spans="1:19" x14ac:dyDescent="0.25">
      <c r="A1319" s="64">
        <v>41295</v>
      </c>
      <c r="B1319" s="14" t="s">
        <v>75</v>
      </c>
      <c r="C1319" s="4">
        <v>4</v>
      </c>
      <c r="D1319" s="180">
        <v>1.2</v>
      </c>
      <c r="F1319" s="180"/>
      <c r="G1319" s="4">
        <f t="shared" si="266"/>
        <v>795.77470000000005</v>
      </c>
      <c r="H1319" s="6"/>
      <c r="I1319" s="21"/>
      <c r="J1319" s="34">
        <f t="shared" si="258"/>
        <v>1.1309733552923255E-4</v>
      </c>
      <c r="K1319" s="34">
        <f t="shared" si="267"/>
        <v>8.9999998251574384E-2</v>
      </c>
      <c r="L1319" s="69">
        <f t="shared" si="264"/>
        <v>0.27004226145939869</v>
      </c>
      <c r="M1319" s="69">
        <f t="shared" si="257"/>
        <v>0.2148927996001746</v>
      </c>
      <c r="N1319" s="69">
        <f t="shared" si="259"/>
        <v>1.5843532808757497</v>
      </c>
      <c r="O1319" s="69">
        <f t="shared" si="265"/>
        <v>1.2607882567829156</v>
      </c>
      <c r="P1319" s="69">
        <f t="shared" si="260"/>
        <v>1.4756810563830902</v>
      </c>
      <c r="Q1319" s="6">
        <f t="shared" si="261"/>
        <v>0.1031485438080838</v>
      </c>
      <c r="R1319" s="6">
        <f t="shared" si="262"/>
        <v>0.49170742014533708</v>
      </c>
      <c r="S1319" s="6">
        <f t="shared" si="263"/>
        <v>0.59485596395342089</v>
      </c>
    </row>
    <row r="1320" spans="1:19" x14ac:dyDescent="0.25">
      <c r="A1320" s="64">
        <v>41295</v>
      </c>
      <c r="B1320" s="14" t="s">
        <v>75</v>
      </c>
      <c r="C1320" s="4">
        <v>4</v>
      </c>
      <c r="D1320" s="180">
        <v>5.2</v>
      </c>
      <c r="F1320" s="180"/>
      <c r="G1320" s="4">
        <f t="shared" si="266"/>
        <v>64.961200000000005</v>
      </c>
      <c r="H1320" s="6"/>
      <c r="I1320" s="21"/>
      <c r="J1320" s="34">
        <f t="shared" si="258"/>
        <v>2.1237166338267006E-3</v>
      </c>
      <c r="K1320" s="34">
        <f t="shared" si="267"/>
        <v>0.13795918099334309</v>
      </c>
      <c r="L1320" s="69">
        <f t="shared" si="264"/>
        <v>7.8611437635641082</v>
      </c>
      <c r="M1320" s="69">
        <f t="shared" si="257"/>
        <v>0.51066933225364075</v>
      </c>
      <c r="N1320" s="69">
        <f t="shared" si="259"/>
        <v>8.8091474968502013</v>
      </c>
      <c r="O1320" s="69">
        <f t="shared" si="265"/>
        <v>0.57225279237238535</v>
      </c>
      <c r="P1320" s="69">
        <f t="shared" si="260"/>
        <v>1.0829221246260261</v>
      </c>
      <c r="Q1320" s="6">
        <f t="shared" si="261"/>
        <v>0.24512127948174756</v>
      </c>
      <c r="R1320" s="6">
        <f t="shared" si="262"/>
        <v>0.2231785890252303</v>
      </c>
      <c r="S1320" s="6">
        <f t="shared" si="263"/>
        <v>0.46829986850697786</v>
      </c>
    </row>
    <row r="1321" spans="1:19" x14ac:dyDescent="0.25">
      <c r="A1321" s="64">
        <v>41295</v>
      </c>
      <c r="B1321" s="14" t="s">
        <v>75</v>
      </c>
      <c r="C1321" s="4">
        <v>4</v>
      </c>
      <c r="D1321" s="180">
        <v>7.5</v>
      </c>
      <c r="F1321" s="180"/>
      <c r="G1321" s="4">
        <f t="shared" si="266"/>
        <v>64.961200000000005</v>
      </c>
      <c r="H1321" s="6"/>
      <c r="I1321" s="21"/>
      <c r="J1321" s="34">
        <f t="shared" si="258"/>
        <v>4.4178646691106467E-3</v>
      </c>
      <c r="K1321" s="34">
        <f t="shared" si="267"/>
        <v>0.28698979034303057</v>
      </c>
      <c r="L1321" s="69">
        <f t="shared" si="264"/>
        <v>18.245673379916788</v>
      </c>
      <c r="M1321" s="69">
        <f t="shared" ref="M1321:M1384" si="268">IF(D1321&lt;3,795.7747*L1321*0.001,64.9612*L1321*0.001)</f>
        <v>1.1852608375674507</v>
      </c>
      <c r="N1321" s="69">
        <f t="shared" si="259"/>
        <v>13.521710947318155</v>
      </c>
      <c r="O1321" s="69">
        <f t="shared" si="265"/>
        <v>0.87838656919092417</v>
      </c>
      <c r="P1321" s="69">
        <f t="shared" si="260"/>
        <v>2.063647406758375</v>
      </c>
      <c r="Q1321" s="6">
        <f t="shared" si="261"/>
        <v>0.56892520203237629</v>
      </c>
      <c r="R1321" s="6">
        <f t="shared" si="262"/>
        <v>0.34257076198446046</v>
      </c>
      <c r="S1321" s="6">
        <f t="shared" si="263"/>
        <v>0.91149596401683675</v>
      </c>
    </row>
    <row r="1322" spans="1:19" x14ac:dyDescent="0.25">
      <c r="A1322" s="64">
        <v>41295</v>
      </c>
      <c r="B1322" s="14" t="s">
        <v>75</v>
      </c>
      <c r="C1322" s="4">
        <v>4</v>
      </c>
      <c r="D1322" s="180">
        <v>3.1</v>
      </c>
      <c r="F1322" s="180"/>
      <c r="G1322" s="4">
        <f t="shared" si="266"/>
        <v>64.961200000000005</v>
      </c>
      <c r="H1322" s="6"/>
      <c r="I1322" s="21"/>
      <c r="J1322" s="34">
        <f t="shared" si="258"/>
        <v>7.5476763502494771E-4</v>
      </c>
      <c r="K1322" s="34">
        <f t="shared" si="267"/>
        <v>4.9030611292382634E-2</v>
      </c>
      <c r="L1322" s="69">
        <f t="shared" si="264"/>
        <v>2.3935063597525432</v>
      </c>
      <c r="M1322" s="69">
        <f t="shared" si="268"/>
        <v>0.15548504533715693</v>
      </c>
      <c r="N1322" s="69">
        <f t="shared" si="259"/>
        <v>4.8095356854949474</v>
      </c>
      <c r="O1322" s="69">
        <f t="shared" si="265"/>
        <v>0.31243320957257442</v>
      </c>
      <c r="P1322" s="69">
        <f t="shared" si="260"/>
        <v>0.46791825490973138</v>
      </c>
      <c r="Q1322" s="6">
        <f t="shared" si="261"/>
        <v>7.4632821761835319E-2</v>
      </c>
      <c r="R1322" s="6">
        <f t="shared" si="262"/>
        <v>0.12184895173330403</v>
      </c>
      <c r="S1322" s="6">
        <f t="shared" si="263"/>
        <v>0.19648177349513934</v>
      </c>
    </row>
    <row r="1323" spans="1:19" x14ac:dyDescent="0.25">
      <c r="A1323" s="64">
        <v>41295</v>
      </c>
      <c r="B1323" s="14" t="s">
        <v>75</v>
      </c>
      <c r="C1323" s="4">
        <v>4</v>
      </c>
      <c r="D1323" s="180">
        <v>6.2</v>
      </c>
      <c r="F1323" s="180"/>
      <c r="G1323" s="4">
        <f t="shared" si="266"/>
        <v>64.961200000000005</v>
      </c>
      <c r="H1323" s="6"/>
      <c r="I1323" s="21"/>
      <c r="J1323" s="34">
        <f t="shared" si="258"/>
        <v>3.0190705400997908E-3</v>
      </c>
      <c r="K1323" s="34">
        <f t="shared" si="267"/>
        <v>0.19612244516953053</v>
      </c>
      <c r="L1323" s="69">
        <f t="shared" si="264"/>
        <v>11.778840632041497</v>
      </c>
      <c r="M1323" s="69">
        <f t="shared" si="268"/>
        <v>0.76516762206617417</v>
      </c>
      <c r="N1323" s="69">
        <f t="shared" si="259"/>
        <v>10.8220178607594</v>
      </c>
      <c r="O1323" s="69">
        <f t="shared" si="265"/>
        <v>0.70301126665636371</v>
      </c>
      <c r="P1323" s="69">
        <f t="shared" si="260"/>
        <v>1.4681788887225378</v>
      </c>
      <c r="Q1323" s="6">
        <f t="shared" si="261"/>
        <v>0.36728045859176361</v>
      </c>
      <c r="R1323" s="6">
        <f t="shared" si="262"/>
        <v>0.27417439399598187</v>
      </c>
      <c r="S1323" s="6">
        <f t="shared" si="263"/>
        <v>0.64145485258774548</v>
      </c>
    </row>
    <row r="1324" spans="1:19" x14ac:dyDescent="0.25">
      <c r="A1324" s="64">
        <v>41295</v>
      </c>
      <c r="B1324" s="14" t="s">
        <v>75</v>
      </c>
      <c r="C1324" s="4">
        <v>4</v>
      </c>
      <c r="D1324" s="180">
        <v>4.5</v>
      </c>
      <c r="F1324" s="180"/>
      <c r="G1324" s="4">
        <f t="shared" si="266"/>
        <v>64.961200000000005</v>
      </c>
      <c r="H1324" s="6"/>
      <c r="I1324" s="21"/>
      <c r="J1324" s="34">
        <f t="shared" si="258"/>
        <v>1.5904312808798326E-3</v>
      </c>
      <c r="K1324" s="34">
        <f t="shared" si="267"/>
        <v>0.10331632452349099</v>
      </c>
      <c r="L1324" s="69">
        <f t="shared" si="264"/>
        <v>5.6380590590289899</v>
      </c>
      <c r="M1324" s="69">
        <f t="shared" si="268"/>
        <v>0.36625508214539404</v>
      </c>
      <c r="N1324" s="69">
        <f t="shared" si="259"/>
        <v>7.4382130025037601</v>
      </c>
      <c r="O1324" s="69">
        <f t="shared" si="265"/>
        <v>0.4831952424982473</v>
      </c>
      <c r="P1324" s="69">
        <f t="shared" si="260"/>
        <v>0.84945032464364134</v>
      </c>
      <c r="Q1324" s="6">
        <f t="shared" si="261"/>
        <v>0.17580243942978913</v>
      </c>
      <c r="R1324" s="6">
        <f t="shared" si="262"/>
        <v>0.18844614457431647</v>
      </c>
      <c r="S1324" s="6">
        <f t="shared" si="263"/>
        <v>0.36424858400410559</v>
      </c>
    </row>
    <row r="1325" spans="1:19" x14ac:dyDescent="0.25">
      <c r="A1325" s="64">
        <v>41295</v>
      </c>
      <c r="B1325" s="14" t="s">
        <v>75</v>
      </c>
      <c r="C1325" s="4">
        <v>4</v>
      </c>
      <c r="D1325" s="180">
        <v>6.1</v>
      </c>
      <c r="F1325" s="180"/>
      <c r="G1325" s="4">
        <f t="shared" si="266"/>
        <v>64.961200000000005</v>
      </c>
      <c r="H1325" s="6"/>
      <c r="I1325" s="21"/>
      <c r="J1325" s="34">
        <f t="shared" si="258"/>
        <v>2.9224665660019049E-3</v>
      </c>
      <c r="K1325" s="34">
        <f t="shared" si="267"/>
        <v>0.18984693508736297</v>
      </c>
      <c r="L1325" s="69">
        <f t="shared" si="264"/>
        <v>11.346641732690337</v>
      </c>
      <c r="M1325" s="69">
        <f t="shared" si="268"/>
        <v>0.73709146292564354</v>
      </c>
      <c r="N1325" s="69">
        <f t="shared" si="259"/>
        <v>10.618077151196925</v>
      </c>
      <c r="O1325" s="69">
        <f t="shared" si="265"/>
        <v>0.68976303343433376</v>
      </c>
      <c r="P1325" s="69">
        <f t="shared" si="260"/>
        <v>1.4268544963599772</v>
      </c>
      <c r="Q1325" s="6">
        <f t="shared" si="261"/>
        <v>0.35380390220430891</v>
      </c>
      <c r="R1325" s="6">
        <f t="shared" si="262"/>
        <v>0.26900758303939015</v>
      </c>
      <c r="S1325" s="6">
        <f t="shared" si="263"/>
        <v>0.622811485243699</v>
      </c>
    </row>
    <row r="1326" spans="1:19" x14ac:dyDescent="0.25">
      <c r="A1326" s="64">
        <v>41295</v>
      </c>
      <c r="B1326" s="14" t="s">
        <v>75</v>
      </c>
      <c r="C1326" s="4">
        <v>4</v>
      </c>
      <c r="D1326" s="180">
        <v>5.0999999999999996</v>
      </c>
      <c r="F1326" s="180"/>
      <c r="G1326" s="4">
        <f t="shared" si="266"/>
        <v>64.961200000000005</v>
      </c>
      <c r="H1326" s="6"/>
      <c r="I1326" s="21"/>
      <c r="J1326" s="34">
        <f t="shared" si="258"/>
        <v>2.0428206229967626E-3</v>
      </c>
      <c r="K1326" s="34">
        <f t="shared" si="267"/>
        <v>0.13270407905461731</v>
      </c>
      <c r="L1326" s="69">
        <f t="shared" si="264"/>
        <v>7.5179232289815232</v>
      </c>
      <c r="M1326" s="69">
        <f t="shared" si="268"/>
        <v>0.48837331446251453</v>
      </c>
      <c r="N1326" s="69">
        <f t="shared" si="259"/>
        <v>8.6112674075792555</v>
      </c>
      <c r="O1326" s="69">
        <f t="shared" si="265"/>
        <v>0.5593982643172376</v>
      </c>
      <c r="P1326" s="69">
        <f t="shared" si="260"/>
        <v>1.0477715787797521</v>
      </c>
      <c r="Q1326" s="6">
        <f t="shared" si="261"/>
        <v>0.23441919094200697</v>
      </c>
      <c r="R1326" s="6">
        <f t="shared" si="262"/>
        <v>0.21816532308372266</v>
      </c>
      <c r="S1326" s="6">
        <f t="shared" si="263"/>
        <v>0.45258451402572963</v>
      </c>
    </row>
    <row r="1327" spans="1:19" x14ac:dyDescent="0.25">
      <c r="A1327" s="64">
        <v>41295</v>
      </c>
      <c r="B1327" s="14" t="s">
        <v>75</v>
      </c>
      <c r="C1327" s="4">
        <v>4</v>
      </c>
      <c r="D1327" s="180">
        <v>5.9</v>
      </c>
      <c r="F1327" s="180"/>
      <c r="G1327" s="4">
        <f t="shared" si="266"/>
        <v>64.961200000000005</v>
      </c>
      <c r="H1327" s="6"/>
      <c r="I1327" s="21"/>
      <c r="J1327" s="34">
        <f t="shared" si="258"/>
        <v>2.7339710067865179E-3</v>
      </c>
      <c r="K1327" s="34">
        <f t="shared" si="267"/>
        <v>0.17760203736606037</v>
      </c>
      <c r="L1327" s="69">
        <f t="shared" si="264"/>
        <v>10.509518679077305</v>
      </c>
      <c r="M1327" s="69">
        <f t="shared" si="268"/>
        <v>0.68271094481527672</v>
      </c>
      <c r="N1327" s="69">
        <f t="shared" si="259"/>
        <v>10.211906347392123</v>
      </c>
      <c r="O1327" s="69">
        <f t="shared" si="265"/>
        <v>0.66337769061420926</v>
      </c>
      <c r="P1327" s="69">
        <f t="shared" si="260"/>
        <v>1.3460886354294859</v>
      </c>
      <c r="Q1327" s="6">
        <f t="shared" si="261"/>
        <v>0.32770125351133284</v>
      </c>
      <c r="R1327" s="6">
        <f t="shared" si="262"/>
        <v>0.25871729933954163</v>
      </c>
      <c r="S1327" s="6">
        <f t="shared" si="263"/>
        <v>0.58641855285087452</v>
      </c>
    </row>
    <row r="1328" spans="1:19" x14ac:dyDescent="0.25">
      <c r="A1328" s="64">
        <v>41295</v>
      </c>
      <c r="B1328" s="14" t="s">
        <v>75</v>
      </c>
      <c r="C1328" s="4">
        <v>4</v>
      </c>
      <c r="D1328" s="180">
        <v>5.2</v>
      </c>
      <c r="F1328" s="180"/>
      <c r="G1328" s="4">
        <f t="shared" si="266"/>
        <v>64.961200000000005</v>
      </c>
      <c r="H1328" s="6"/>
      <c r="I1328" s="21"/>
      <c r="J1328" s="34">
        <f t="shared" si="258"/>
        <v>2.1237166338267006E-3</v>
      </c>
      <c r="K1328" s="34">
        <f t="shared" si="267"/>
        <v>0.13795918099334309</v>
      </c>
      <c r="L1328" s="69">
        <f t="shared" si="264"/>
        <v>7.8611437635641082</v>
      </c>
      <c r="M1328" s="69">
        <f t="shared" si="268"/>
        <v>0.51066933225364075</v>
      </c>
      <c r="N1328" s="69">
        <f t="shared" si="259"/>
        <v>8.8091474968502013</v>
      </c>
      <c r="O1328" s="69">
        <f t="shared" si="265"/>
        <v>0.57225279237238535</v>
      </c>
      <c r="P1328" s="69">
        <f t="shared" si="260"/>
        <v>1.0829221246260261</v>
      </c>
      <c r="Q1328" s="6">
        <f t="shared" si="261"/>
        <v>0.24512127948174756</v>
      </c>
      <c r="R1328" s="6">
        <f t="shared" si="262"/>
        <v>0.2231785890252303</v>
      </c>
      <c r="S1328" s="6">
        <f t="shared" si="263"/>
        <v>0.46829986850697786</v>
      </c>
    </row>
    <row r="1329" spans="1:19" x14ac:dyDescent="0.25">
      <c r="A1329" s="64">
        <v>41295</v>
      </c>
      <c r="B1329" s="14" t="s">
        <v>75</v>
      </c>
      <c r="C1329" s="4">
        <v>4</v>
      </c>
      <c r="D1329" s="180">
        <v>4.5</v>
      </c>
      <c r="F1329" s="180"/>
      <c r="G1329" s="4">
        <f t="shared" si="266"/>
        <v>64.961200000000005</v>
      </c>
      <c r="H1329" s="6"/>
      <c r="I1329" s="21"/>
      <c r="J1329" s="34">
        <f t="shared" si="258"/>
        <v>1.5904312808798326E-3</v>
      </c>
      <c r="K1329" s="34">
        <f t="shared" si="267"/>
        <v>0.10331632452349099</v>
      </c>
      <c r="L1329" s="69">
        <f t="shared" si="264"/>
        <v>5.6380590590289899</v>
      </c>
      <c r="M1329" s="69">
        <f t="shared" si="268"/>
        <v>0.36625508214539404</v>
      </c>
      <c r="N1329" s="69">
        <f t="shared" si="259"/>
        <v>7.4382130025037601</v>
      </c>
      <c r="O1329" s="69">
        <f t="shared" si="265"/>
        <v>0.4831952424982473</v>
      </c>
      <c r="P1329" s="69">
        <f t="shared" si="260"/>
        <v>0.84945032464364134</v>
      </c>
      <c r="Q1329" s="6">
        <f t="shared" si="261"/>
        <v>0.17580243942978913</v>
      </c>
      <c r="R1329" s="6">
        <f t="shared" si="262"/>
        <v>0.18844614457431647</v>
      </c>
      <c r="S1329" s="6">
        <f t="shared" si="263"/>
        <v>0.36424858400410559</v>
      </c>
    </row>
    <row r="1330" spans="1:19" x14ac:dyDescent="0.25">
      <c r="A1330" s="64">
        <v>41295</v>
      </c>
      <c r="B1330" s="14" t="s">
        <v>75</v>
      </c>
      <c r="C1330" s="4">
        <v>4</v>
      </c>
      <c r="D1330" s="180">
        <v>6</v>
      </c>
      <c r="F1330" s="180"/>
      <c r="G1330" s="4">
        <f t="shared" si="266"/>
        <v>64.961200000000005</v>
      </c>
      <c r="H1330" s="6"/>
      <c r="I1330" s="21"/>
      <c r="J1330" s="34">
        <f t="shared" si="258"/>
        <v>2.8274333882308137E-3</v>
      </c>
      <c r="K1330" s="34">
        <f t="shared" si="267"/>
        <v>0.18367346581953956</v>
      </c>
      <c r="L1330" s="69">
        <f t="shared" si="264"/>
        <v>10.923549380812876</v>
      </c>
      <c r="M1330" s="69">
        <f t="shared" si="268"/>
        <v>0.70960687603686146</v>
      </c>
      <c r="N1330" s="69">
        <f t="shared" si="259"/>
        <v>10.414704032978928</v>
      </c>
      <c r="O1330" s="69">
        <f t="shared" si="265"/>
        <v>0.6765516716271508</v>
      </c>
      <c r="P1330" s="69">
        <f t="shared" si="260"/>
        <v>1.3861585476640124</v>
      </c>
      <c r="Q1330" s="6">
        <f t="shared" si="261"/>
        <v>0.3406113004976935</v>
      </c>
      <c r="R1330" s="6">
        <f t="shared" si="262"/>
        <v>0.26385515193458881</v>
      </c>
      <c r="S1330" s="6">
        <f t="shared" si="263"/>
        <v>0.60446645243228225</v>
      </c>
    </row>
    <row r="1331" spans="1:19" x14ac:dyDescent="0.25">
      <c r="A1331" s="64">
        <v>41295</v>
      </c>
      <c r="B1331" s="14" t="s">
        <v>75</v>
      </c>
      <c r="C1331" s="4">
        <v>4</v>
      </c>
      <c r="D1331" s="180">
        <v>6.2</v>
      </c>
      <c r="F1331" s="180"/>
      <c r="G1331" s="4">
        <f t="shared" si="266"/>
        <v>64.961200000000005</v>
      </c>
      <c r="H1331" s="6"/>
      <c r="I1331" s="21"/>
      <c r="J1331" s="34">
        <f t="shared" si="258"/>
        <v>3.0190705400997908E-3</v>
      </c>
      <c r="K1331" s="34">
        <f t="shared" si="267"/>
        <v>0.19612244516953053</v>
      </c>
      <c r="L1331" s="69">
        <f t="shared" si="264"/>
        <v>11.778840632041497</v>
      </c>
      <c r="M1331" s="69">
        <f t="shared" si="268"/>
        <v>0.76516762206617417</v>
      </c>
      <c r="N1331" s="69">
        <f t="shared" si="259"/>
        <v>10.8220178607594</v>
      </c>
      <c r="O1331" s="69">
        <f t="shared" si="265"/>
        <v>0.70301126665636371</v>
      </c>
      <c r="P1331" s="69">
        <f t="shared" si="260"/>
        <v>1.4681788887225378</v>
      </c>
      <c r="Q1331" s="6">
        <f t="shared" si="261"/>
        <v>0.36728045859176361</v>
      </c>
      <c r="R1331" s="6">
        <f t="shared" si="262"/>
        <v>0.27417439399598187</v>
      </c>
      <c r="S1331" s="6">
        <f t="shared" si="263"/>
        <v>0.64145485258774548</v>
      </c>
    </row>
    <row r="1332" spans="1:19" x14ac:dyDescent="0.25">
      <c r="A1332" s="64">
        <v>41295</v>
      </c>
      <c r="B1332" s="14" t="s">
        <v>75</v>
      </c>
      <c r="C1332" s="4">
        <v>4</v>
      </c>
      <c r="D1332" s="180">
        <v>6.7</v>
      </c>
      <c r="F1332" s="180"/>
      <c r="G1332" s="4">
        <f t="shared" si="266"/>
        <v>64.961200000000005</v>
      </c>
      <c r="H1332" s="6"/>
      <c r="I1332" s="21"/>
      <c r="J1332" s="34">
        <f t="shared" si="258"/>
        <v>3.5256523554911458E-3</v>
      </c>
      <c r="K1332" s="34">
        <f t="shared" si="267"/>
        <v>0.22903060779553144</v>
      </c>
      <c r="L1332" s="69">
        <f t="shared" si="264"/>
        <v>14.077969600318117</v>
      </c>
      <c r="M1332" s="69">
        <f t="shared" si="268"/>
        <v>0.91452179880018525</v>
      </c>
      <c r="N1332" s="69">
        <f t="shared" si="259"/>
        <v>11.849976492405487</v>
      </c>
      <c r="O1332" s="69">
        <f t="shared" si="265"/>
        <v>0.76978869291845142</v>
      </c>
      <c r="P1332" s="69">
        <f t="shared" si="260"/>
        <v>1.6843104917186367</v>
      </c>
      <c r="Q1332" s="6">
        <f t="shared" si="261"/>
        <v>0.43897046342408891</v>
      </c>
      <c r="R1332" s="6">
        <f t="shared" si="262"/>
        <v>0.30021759023819605</v>
      </c>
      <c r="S1332" s="6">
        <f t="shared" si="263"/>
        <v>0.73918805366228502</v>
      </c>
    </row>
    <row r="1333" spans="1:19" x14ac:dyDescent="0.25">
      <c r="A1333" s="64">
        <v>41295</v>
      </c>
      <c r="B1333" s="14" t="s">
        <v>75</v>
      </c>
      <c r="C1333" s="4">
        <v>4</v>
      </c>
      <c r="D1333" s="180">
        <v>3.9</v>
      </c>
      <c r="F1333" s="180"/>
      <c r="G1333" s="4">
        <f t="shared" si="266"/>
        <v>64.961200000000005</v>
      </c>
      <c r="H1333" s="6"/>
      <c r="I1333" s="21"/>
      <c r="J1333" s="34">
        <f t="shared" si="258"/>
        <v>1.1945906065275189E-3</v>
      </c>
      <c r="K1333" s="34">
        <f t="shared" si="267"/>
        <v>7.7602039308755463E-2</v>
      </c>
      <c r="L1333" s="69">
        <f t="shared" si="264"/>
        <v>4.0574351124683323</v>
      </c>
      <c r="M1333" s="69">
        <f t="shared" si="268"/>
        <v>0.26357585382807786</v>
      </c>
      <c r="N1333" s="69">
        <f t="shared" si="259"/>
        <v>6.2915196864507177</v>
      </c>
      <c r="O1333" s="69">
        <f t="shared" si="265"/>
        <v>0.4087046686554624</v>
      </c>
      <c r="P1333" s="69">
        <f t="shared" si="260"/>
        <v>0.6722805224835402</v>
      </c>
      <c r="Q1333" s="6">
        <f t="shared" si="261"/>
        <v>0.12651640983747736</v>
      </c>
      <c r="R1333" s="6">
        <f t="shared" si="262"/>
        <v>0.15939482077563033</v>
      </c>
      <c r="S1333" s="6">
        <f t="shared" si="263"/>
        <v>0.28591123061310769</v>
      </c>
    </row>
    <row r="1334" spans="1:19" x14ac:dyDescent="0.25">
      <c r="A1334" s="64">
        <v>41295</v>
      </c>
      <c r="B1334" s="14" t="s">
        <v>75</v>
      </c>
      <c r="C1334" s="4">
        <v>4</v>
      </c>
      <c r="D1334" s="180">
        <v>3.5</v>
      </c>
      <c r="F1334" s="180"/>
      <c r="G1334" s="4">
        <f t="shared" si="266"/>
        <v>64.961200000000005</v>
      </c>
      <c r="H1334" s="6"/>
      <c r="I1334" s="21"/>
      <c r="J1334" s="34">
        <f t="shared" si="258"/>
        <v>9.6211275016187424E-4</v>
      </c>
      <c r="K1334" s="34">
        <f t="shared" si="267"/>
        <v>6.2499998785815553E-2</v>
      </c>
      <c r="L1334" s="69">
        <f t="shared" si="264"/>
        <v>3.1637815247608514</v>
      </c>
      <c r="M1334" s="69">
        <f t="shared" si="268"/>
        <v>0.20552304438629462</v>
      </c>
      <c r="N1334" s="69">
        <f t="shared" si="259"/>
        <v>5.5433152983182508</v>
      </c>
      <c r="O1334" s="69">
        <f t="shared" si="265"/>
        <v>0.3601004137571116</v>
      </c>
      <c r="P1334" s="69">
        <f t="shared" si="260"/>
        <v>0.5656234581434062</v>
      </c>
      <c r="Q1334" s="6">
        <f t="shared" si="261"/>
        <v>9.8651061305421409E-2</v>
      </c>
      <c r="R1334" s="6">
        <f t="shared" si="262"/>
        <v>0.14043916136527354</v>
      </c>
      <c r="S1334" s="6">
        <f t="shared" si="263"/>
        <v>0.23909022267069496</v>
      </c>
    </row>
    <row r="1335" spans="1:19" x14ac:dyDescent="0.25">
      <c r="A1335" s="64">
        <v>41295</v>
      </c>
      <c r="B1335" s="14" t="s">
        <v>75</v>
      </c>
      <c r="C1335" s="4">
        <v>4</v>
      </c>
      <c r="D1335" s="180">
        <v>3.5</v>
      </c>
      <c r="F1335" s="180"/>
      <c r="G1335" s="4">
        <f t="shared" si="266"/>
        <v>64.961200000000005</v>
      </c>
      <c r="H1335" s="6"/>
      <c r="I1335" s="21"/>
      <c r="J1335" s="34">
        <f t="shared" si="258"/>
        <v>9.6211275016187424E-4</v>
      </c>
      <c r="K1335" s="34">
        <f t="shared" si="267"/>
        <v>6.2499998785815553E-2</v>
      </c>
      <c r="L1335" s="69">
        <f t="shared" si="264"/>
        <v>3.1637815247608514</v>
      </c>
      <c r="M1335" s="69">
        <f t="shared" si="268"/>
        <v>0.20552304438629462</v>
      </c>
      <c r="N1335" s="69">
        <f t="shared" si="259"/>
        <v>5.5433152983182508</v>
      </c>
      <c r="O1335" s="69">
        <f t="shared" si="265"/>
        <v>0.3601004137571116</v>
      </c>
      <c r="P1335" s="69">
        <f t="shared" si="260"/>
        <v>0.5656234581434062</v>
      </c>
      <c r="Q1335" s="6">
        <f t="shared" si="261"/>
        <v>9.8651061305421409E-2</v>
      </c>
      <c r="R1335" s="6">
        <f t="shared" si="262"/>
        <v>0.14043916136527354</v>
      </c>
      <c r="S1335" s="6">
        <f t="shared" si="263"/>
        <v>0.23909022267069496</v>
      </c>
    </row>
    <row r="1336" spans="1:19" x14ac:dyDescent="0.25">
      <c r="A1336" s="64">
        <v>41295</v>
      </c>
      <c r="B1336" s="14" t="s">
        <v>75</v>
      </c>
      <c r="C1336" s="4">
        <v>4</v>
      </c>
      <c r="D1336" s="180">
        <v>4.5</v>
      </c>
      <c r="F1336" s="180"/>
      <c r="G1336" s="4">
        <f t="shared" si="266"/>
        <v>64.961200000000005</v>
      </c>
      <c r="H1336" s="6"/>
      <c r="I1336" s="21"/>
      <c r="J1336" s="34">
        <f t="shared" si="258"/>
        <v>1.5904312808798326E-3</v>
      </c>
      <c r="K1336" s="34">
        <f t="shared" si="267"/>
        <v>0.10331632452349099</v>
      </c>
      <c r="L1336" s="69">
        <f t="shared" si="264"/>
        <v>5.6380590590289899</v>
      </c>
      <c r="M1336" s="69">
        <f t="shared" si="268"/>
        <v>0.36625508214539404</v>
      </c>
      <c r="N1336" s="69">
        <f t="shared" si="259"/>
        <v>7.4382130025037601</v>
      </c>
      <c r="O1336" s="69">
        <f t="shared" si="265"/>
        <v>0.4831952424982473</v>
      </c>
      <c r="P1336" s="69">
        <f t="shared" si="260"/>
        <v>0.84945032464364134</v>
      </c>
      <c r="Q1336" s="6">
        <f t="shared" si="261"/>
        <v>0.17580243942978913</v>
      </c>
      <c r="R1336" s="6">
        <f t="shared" si="262"/>
        <v>0.18844614457431647</v>
      </c>
      <c r="S1336" s="6">
        <f t="shared" si="263"/>
        <v>0.36424858400410559</v>
      </c>
    </row>
    <row r="1337" spans="1:19" x14ac:dyDescent="0.25">
      <c r="A1337" s="64">
        <v>41295</v>
      </c>
      <c r="B1337" s="14" t="s">
        <v>75</v>
      </c>
      <c r="C1337" s="4">
        <v>4</v>
      </c>
      <c r="D1337" s="180">
        <v>9.1</v>
      </c>
      <c r="F1337" s="180"/>
      <c r="G1337" s="4">
        <f t="shared" si="266"/>
        <v>64.961200000000005</v>
      </c>
      <c r="H1337" s="6"/>
      <c r="I1337" s="21"/>
      <c r="J1337" s="34">
        <f t="shared" si="258"/>
        <v>6.5038821910942696E-3</v>
      </c>
      <c r="K1337" s="34">
        <f t="shared" si="267"/>
        <v>0.42249999179211312</v>
      </c>
      <c r="L1337" s="69">
        <f t="shared" si="264"/>
        <v>28.459693107492722</v>
      </c>
      <c r="M1337" s="69">
        <f t="shared" si="268"/>
        <v>1.8487758158944565</v>
      </c>
      <c r="N1337" s="69">
        <f t="shared" si="259"/>
        <v>16.954633202475005</v>
      </c>
      <c r="O1337" s="69">
        <f t="shared" si="265"/>
        <v>1.1013933183926194</v>
      </c>
      <c r="P1337" s="69">
        <f t="shared" si="260"/>
        <v>2.9501691342870759</v>
      </c>
      <c r="Q1337" s="6">
        <f t="shared" si="261"/>
        <v>0.88741239162933905</v>
      </c>
      <c r="R1337" s="6">
        <f t="shared" si="262"/>
        <v>0.4295433941731216</v>
      </c>
      <c r="S1337" s="6">
        <f t="shared" si="263"/>
        <v>1.3169557858024605</v>
      </c>
    </row>
    <row r="1338" spans="1:19" x14ac:dyDescent="0.25">
      <c r="A1338" s="64">
        <v>41295</v>
      </c>
      <c r="B1338" s="14" t="s">
        <v>75</v>
      </c>
      <c r="C1338" s="4">
        <v>4</v>
      </c>
      <c r="D1338" s="180">
        <v>3.5</v>
      </c>
      <c r="F1338" s="180"/>
      <c r="G1338" s="4">
        <f t="shared" si="266"/>
        <v>64.961200000000005</v>
      </c>
      <c r="H1338" s="6"/>
      <c r="I1338" s="21"/>
      <c r="J1338" s="34">
        <f t="shared" si="258"/>
        <v>9.6211275016187424E-4</v>
      </c>
      <c r="K1338" s="34">
        <f t="shared" si="267"/>
        <v>6.2499998785815553E-2</v>
      </c>
      <c r="L1338" s="69">
        <f t="shared" si="264"/>
        <v>3.1637815247608514</v>
      </c>
      <c r="M1338" s="69">
        <f t="shared" si="268"/>
        <v>0.20552304438629462</v>
      </c>
      <c r="N1338" s="69">
        <f t="shared" si="259"/>
        <v>5.5433152983182508</v>
      </c>
      <c r="O1338" s="69">
        <f t="shared" si="265"/>
        <v>0.3601004137571116</v>
      </c>
      <c r="P1338" s="69">
        <f t="shared" si="260"/>
        <v>0.5656234581434062</v>
      </c>
      <c r="Q1338" s="6">
        <f t="shared" si="261"/>
        <v>9.8651061305421409E-2</v>
      </c>
      <c r="R1338" s="6">
        <f t="shared" si="262"/>
        <v>0.14043916136527354</v>
      </c>
      <c r="S1338" s="6">
        <f t="shared" si="263"/>
        <v>0.23909022267069496</v>
      </c>
    </row>
    <row r="1339" spans="1:19" x14ac:dyDescent="0.25">
      <c r="A1339" s="64">
        <v>41295</v>
      </c>
      <c r="B1339" s="14" t="s">
        <v>75</v>
      </c>
      <c r="C1339" s="4">
        <v>4</v>
      </c>
      <c r="D1339" s="180">
        <v>6.6</v>
      </c>
      <c r="F1339" s="180"/>
      <c r="G1339" s="4">
        <f t="shared" si="266"/>
        <v>64.961200000000005</v>
      </c>
      <c r="H1339" s="6"/>
      <c r="I1339" s="21"/>
      <c r="J1339" s="34">
        <f t="shared" si="258"/>
        <v>3.4211943997592849E-3</v>
      </c>
      <c r="K1339" s="34">
        <f t="shared" si="267"/>
        <v>0.22224489364164288</v>
      </c>
      <c r="L1339" s="69">
        <f t="shared" si="264"/>
        <v>13.599581983298828</v>
      </c>
      <c r="M1339" s="69">
        <f t="shared" si="268"/>
        <v>0.88344516513347182</v>
      </c>
      <c r="N1339" s="69">
        <f t="shared" si="259"/>
        <v>11.643307684830535</v>
      </c>
      <c r="O1339" s="69">
        <f t="shared" si="265"/>
        <v>0.75636323917581338</v>
      </c>
      <c r="P1339" s="69">
        <f t="shared" si="260"/>
        <v>1.6398084043092851</v>
      </c>
      <c r="Q1339" s="6">
        <f t="shared" si="261"/>
        <v>0.42405367926406645</v>
      </c>
      <c r="R1339" s="6">
        <f t="shared" si="262"/>
        <v>0.29498166327856723</v>
      </c>
      <c r="S1339" s="6">
        <f t="shared" si="263"/>
        <v>0.71903534254263368</v>
      </c>
    </row>
    <row r="1340" spans="1:19" x14ac:dyDescent="0.25">
      <c r="A1340" s="64">
        <v>41295</v>
      </c>
      <c r="B1340" s="14" t="s">
        <v>75</v>
      </c>
      <c r="C1340" s="4">
        <v>4</v>
      </c>
      <c r="D1340" s="180">
        <v>4.5999999999999996</v>
      </c>
      <c r="F1340" s="180"/>
      <c r="G1340" s="4">
        <f t="shared" si="266"/>
        <v>64.961200000000005</v>
      </c>
      <c r="H1340" s="6"/>
      <c r="I1340" s="21"/>
      <c r="J1340" s="34">
        <f t="shared" si="258"/>
        <v>1.6619025137490004E-3</v>
      </c>
      <c r="K1340" s="34">
        <f t="shared" si="267"/>
        <v>0.10795918157615157</v>
      </c>
      <c r="L1340" s="69">
        <f t="shared" si="264"/>
        <v>5.9302678128381849</v>
      </c>
      <c r="M1340" s="69">
        <f t="shared" si="268"/>
        <v>0.38523731344334394</v>
      </c>
      <c r="N1340" s="69">
        <f t="shared" si="259"/>
        <v>7.6319696161125572</v>
      </c>
      <c r="O1340" s="69">
        <f t="shared" si="265"/>
        <v>0.49578190462621108</v>
      </c>
      <c r="P1340" s="69">
        <f t="shared" si="260"/>
        <v>0.88101921806955508</v>
      </c>
      <c r="Q1340" s="6">
        <f t="shared" si="261"/>
        <v>0.18491391045280509</v>
      </c>
      <c r="R1340" s="6">
        <f t="shared" si="262"/>
        <v>0.19335494280422233</v>
      </c>
      <c r="S1340" s="6">
        <f t="shared" si="263"/>
        <v>0.37826885325702742</v>
      </c>
    </row>
    <row r="1341" spans="1:19" x14ac:dyDescent="0.25">
      <c r="A1341" s="64">
        <v>41295</v>
      </c>
      <c r="B1341" s="14" t="s">
        <v>75</v>
      </c>
      <c r="C1341" s="4">
        <v>4</v>
      </c>
      <c r="D1341" s="180">
        <v>4</v>
      </c>
      <c r="F1341" s="180"/>
      <c r="G1341" s="4">
        <f t="shared" si="266"/>
        <v>64.961200000000005</v>
      </c>
      <c r="H1341" s="6"/>
      <c r="I1341" s="21"/>
      <c r="J1341" s="34">
        <f t="shared" si="258"/>
        <v>1.2566370614359172E-3</v>
      </c>
      <c r="K1341" s="34">
        <f t="shared" si="267"/>
        <v>8.1632651475350912E-2</v>
      </c>
      <c r="L1341" s="69">
        <f t="shared" si="264"/>
        <v>4.3006091215286046</v>
      </c>
      <c r="M1341" s="69">
        <f t="shared" si="268"/>
        <v>0.27937272926544404</v>
      </c>
      <c r="N1341" s="69">
        <f t="shared" si="259"/>
        <v>6.4806737611278331</v>
      </c>
      <c r="O1341" s="69">
        <f t="shared" si="265"/>
        <v>0.42099234433137744</v>
      </c>
      <c r="P1341" s="69">
        <f t="shared" si="260"/>
        <v>0.70036507359682143</v>
      </c>
      <c r="Q1341" s="6">
        <f t="shared" si="261"/>
        <v>0.13409891004741314</v>
      </c>
      <c r="R1341" s="6">
        <f t="shared" si="262"/>
        <v>0.16418701428923721</v>
      </c>
      <c r="S1341" s="6">
        <f t="shared" si="263"/>
        <v>0.29828592433665035</v>
      </c>
    </row>
    <row r="1342" spans="1:19" x14ac:dyDescent="0.25">
      <c r="A1342" s="64">
        <v>41295</v>
      </c>
      <c r="B1342" s="14" t="s">
        <v>75</v>
      </c>
      <c r="C1342" s="4">
        <v>4</v>
      </c>
      <c r="D1342" s="180">
        <v>4.0999999999999996</v>
      </c>
      <c r="F1342" s="180"/>
      <c r="G1342" s="4">
        <f t="shared" si="266"/>
        <v>64.961200000000005</v>
      </c>
      <c r="H1342" s="6"/>
      <c r="I1342" s="21"/>
      <c r="J1342" s="34">
        <f t="shared" si="258"/>
        <v>1.3202543126711102E-3</v>
      </c>
      <c r="K1342" s="34">
        <f t="shared" si="267"/>
        <v>8.5765304456290534E-2</v>
      </c>
      <c r="L1342" s="69">
        <f t="shared" si="264"/>
        <v>4.5518101325650582</v>
      </c>
      <c r="M1342" s="69">
        <f t="shared" si="268"/>
        <v>0.29569104838358529</v>
      </c>
      <c r="N1342" s="69">
        <f t="shared" si="259"/>
        <v>6.670633528309061</v>
      </c>
      <c r="O1342" s="69">
        <f t="shared" si="265"/>
        <v>0.43333235875919057</v>
      </c>
      <c r="P1342" s="69">
        <f t="shared" si="260"/>
        <v>0.72902340714277591</v>
      </c>
      <c r="Q1342" s="6">
        <f t="shared" si="261"/>
        <v>0.14193170322412094</v>
      </c>
      <c r="R1342" s="6">
        <f t="shared" si="262"/>
        <v>0.16899961991608434</v>
      </c>
      <c r="S1342" s="6">
        <f t="shared" si="263"/>
        <v>0.31093132314020527</v>
      </c>
    </row>
    <row r="1343" spans="1:19" x14ac:dyDescent="0.25">
      <c r="A1343" s="64">
        <v>41295</v>
      </c>
      <c r="B1343" s="14" t="s">
        <v>75</v>
      </c>
      <c r="C1343" s="4">
        <v>4</v>
      </c>
      <c r="D1343" s="180">
        <v>4.9000000000000004</v>
      </c>
      <c r="F1343" s="180"/>
      <c r="G1343" s="4">
        <f t="shared" si="266"/>
        <v>64.961200000000005</v>
      </c>
      <c r="H1343" s="6"/>
      <c r="I1343" s="21"/>
      <c r="J1343" s="34">
        <f t="shared" si="258"/>
        <v>1.8857409903172736E-3</v>
      </c>
      <c r="K1343" s="34">
        <f t="shared" si="267"/>
        <v>0.12249999762019849</v>
      </c>
      <c r="L1343" s="69">
        <f t="shared" si="264"/>
        <v>6.8573266813152358</v>
      </c>
      <c r="M1343" s="69">
        <f t="shared" si="268"/>
        <v>0.44546017001025534</v>
      </c>
      <c r="N1343" s="69">
        <f t="shared" si="259"/>
        <v>8.2174937658920371</v>
      </c>
      <c r="O1343" s="69">
        <f t="shared" si="265"/>
        <v>0.53381825602486588</v>
      </c>
      <c r="P1343" s="69">
        <f t="shared" si="260"/>
        <v>0.97927842603512127</v>
      </c>
      <c r="Q1343" s="6">
        <f t="shared" si="261"/>
        <v>0.21382088160492255</v>
      </c>
      <c r="R1343" s="6">
        <f t="shared" si="262"/>
        <v>0.20818911984969771</v>
      </c>
      <c r="S1343" s="6">
        <f t="shared" si="263"/>
        <v>0.42201000145462025</v>
      </c>
    </row>
    <row r="1344" spans="1:19" x14ac:dyDescent="0.25">
      <c r="A1344" s="64">
        <v>41295</v>
      </c>
      <c r="B1344" s="14" t="s">
        <v>75</v>
      </c>
      <c r="C1344" s="4">
        <v>4</v>
      </c>
      <c r="D1344" s="180">
        <v>4.5</v>
      </c>
      <c r="F1344" s="180"/>
      <c r="G1344" s="4">
        <f t="shared" si="266"/>
        <v>64.961200000000005</v>
      </c>
      <c r="H1344" s="6"/>
      <c r="I1344" s="21"/>
      <c r="J1344" s="34">
        <f t="shared" si="258"/>
        <v>1.5904312808798326E-3</v>
      </c>
      <c r="K1344" s="34">
        <f t="shared" si="267"/>
        <v>0.10331632452349099</v>
      </c>
      <c r="L1344" s="69">
        <f t="shared" si="264"/>
        <v>5.6380590590289899</v>
      </c>
      <c r="M1344" s="69">
        <f t="shared" si="268"/>
        <v>0.36625508214539404</v>
      </c>
      <c r="N1344" s="69">
        <f t="shared" si="259"/>
        <v>7.4382130025037601</v>
      </c>
      <c r="O1344" s="69">
        <f t="shared" si="265"/>
        <v>0.4831952424982473</v>
      </c>
      <c r="P1344" s="69">
        <f t="shared" si="260"/>
        <v>0.84945032464364134</v>
      </c>
      <c r="Q1344" s="6">
        <f t="shared" si="261"/>
        <v>0.17580243942978913</v>
      </c>
      <c r="R1344" s="6">
        <f t="shared" si="262"/>
        <v>0.18844614457431647</v>
      </c>
      <c r="S1344" s="6">
        <f t="shared" si="263"/>
        <v>0.36424858400410559</v>
      </c>
    </row>
    <row r="1345" spans="1:19" x14ac:dyDescent="0.25">
      <c r="A1345" s="64">
        <v>41295</v>
      </c>
      <c r="B1345" s="14" t="s">
        <v>75</v>
      </c>
      <c r="C1345" s="4">
        <v>4</v>
      </c>
      <c r="D1345" s="180">
        <v>3.5</v>
      </c>
      <c r="F1345" s="180"/>
      <c r="G1345" s="4">
        <f t="shared" si="266"/>
        <v>64.961200000000005</v>
      </c>
      <c r="H1345" s="6"/>
      <c r="I1345" s="21"/>
      <c r="J1345" s="34">
        <f t="shared" si="258"/>
        <v>9.6211275016187424E-4</v>
      </c>
      <c r="K1345" s="34">
        <f t="shared" si="267"/>
        <v>6.2499998785815553E-2</v>
      </c>
      <c r="L1345" s="69">
        <f t="shared" si="264"/>
        <v>3.1637815247608514</v>
      </c>
      <c r="M1345" s="69">
        <f t="shared" si="268"/>
        <v>0.20552304438629462</v>
      </c>
      <c r="N1345" s="69">
        <f t="shared" si="259"/>
        <v>5.5433152983182508</v>
      </c>
      <c r="O1345" s="69">
        <f t="shared" si="265"/>
        <v>0.3601004137571116</v>
      </c>
      <c r="P1345" s="69">
        <f t="shared" si="260"/>
        <v>0.5656234581434062</v>
      </c>
      <c r="Q1345" s="6">
        <f t="shared" si="261"/>
        <v>9.8651061305421409E-2</v>
      </c>
      <c r="R1345" s="6">
        <f t="shared" si="262"/>
        <v>0.14043916136527354</v>
      </c>
      <c r="S1345" s="6">
        <f t="shared" si="263"/>
        <v>0.23909022267069496</v>
      </c>
    </row>
    <row r="1346" spans="1:19" x14ac:dyDescent="0.25">
      <c r="A1346" s="64">
        <v>41295</v>
      </c>
      <c r="B1346" s="14" t="s">
        <v>75</v>
      </c>
      <c r="C1346" s="4">
        <v>4</v>
      </c>
      <c r="D1346" s="180">
        <v>7.2</v>
      </c>
      <c r="F1346" s="180"/>
      <c r="G1346" s="4">
        <f t="shared" si="266"/>
        <v>64.961200000000005</v>
      </c>
      <c r="H1346" s="6"/>
      <c r="I1346" s="21"/>
      <c r="J1346" s="34">
        <f t="shared" ref="J1346:J1409" si="269">((+D1346/200)^2)*PI()</f>
        <v>4.0715040790523724E-3</v>
      </c>
      <c r="K1346" s="34">
        <f t="shared" si="267"/>
        <v>0.26448979078013701</v>
      </c>
      <c r="L1346" s="69">
        <f t="shared" si="264"/>
        <v>16.611217355322236</v>
      </c>
      <c r="M1346" s="69">
        <f t="shared" si="268"/>
        <v>1.0790846128625591</v>
      </c>
      <c r="N1346" s="69">
        <f t="shared" ref="N1346:N1409" si="270">1.28*(D1346^1.17)</f>
        <v>12.891070706250053</v>
      </c>
      <c r="O1346" s="69">
        <f t="shared" si="265"/>
        <v>0.83741942236285105</v>
      </c>
      <c r="P1346" s="69">
        <f t="shared" si="260"/>
        <v>1.9165040352254101</v>
      </c>
      <c r="Q1346" s="6">
        <f t="shared" si="261"/>
        <v>0.51796061417402839</v>
      </c>
      <c r="R1346" s="6">
        <f t="shared" si="262"/>
        <v>0.3265935747215119</v>
      </c>
      <c r="S1346" s="6">
        <f t="shared" si="263"/>
        <v>0.84455418889554035</v>
      </c>
    </row>
    <row r="1347" spans="1:19" x14ac:dyDescent="0.25">
      <c r="A1347" s="64">
        <v>41295</v>
      </c>
      <c r="B1347" s="14" t="s">
        <v>75</v>
      </c>
      <c r="C1347" s="4">
        <v>4</v>
      </c>
      <c r="D1347" s="180">
        <v>3.2</v>
      </c>
      <c r="F1347" s="180"/>
      <c r="G1347" s="4">
        <f t="shared" si="266"/>
        <v>64.961200000000005</v>
      </c>
      <c r="H1347" s="6"/>
      <c r="I1347" s="21"/>
      <c r="J1347" s="34">
        <f t="shared" si="269"/>
        <v>8.0424771931898698E-4</v>
      </c>
      <c r="K1347" s="34">
        <f t="shared" si="267"/>
        <v>5.2244896944224579E-2</v>
      </c>
      <c r="L1347" s="69">
        <f t="shared" si="264"/>
        <v>2.57474279673893</v>
      </c>
      <c r="M1347" s="69">
        <f t="shared" si="268"/>
        <v>0.16725838176751701</v>
      </c>
      <c r="N1347" s="69">
        <f t="shared" si="270"/>
        <v>4.9915502127950244</v>
      </c>
      <c r="O1347" s="69">
        <f t="shared" si="265"/>
        <v>0.32425709168342021</v>
      </c>
      <c r="P1347" s="69">
        <f t="shared" ref="P1347:P1410" si="271">+M1347+O1347</f>
        <v>0.49151547345093721</v>
      </c>
      <c r="Q1347" s="6">
        <f t="shared" ref="Q1347:Q1410" si="272">M1347*0.48</f>
        <v>8.0284023248408165E-2</v>
      </c>
      <c r="R1347" s="6">
        <f t="shared" ref="R1347:R1410" si="273">O1347*0.39</f>
        <v>0.12646026575653388</v>
      </c>
      <c r="S1347" s="6">
        <f t="shared" ref="S1347:S1410" si="274">Q1347+R1347</f>
        <v>0.20674428900494204</v>
      </c>
    </row>
    <row r="1348" spans="1:19" x14ac:dyDescent="0.25">
      <c r="A1348" s="64">
        <v>41295</v>
      </c>
      <c r="B1348" s="14" t="s">
        <v>75</v>
      </c>
      <c r="C1348" s="4">
        <v>4</v>
      </c>
      <c r="D1348" s="180">
        <v>5</v>
      </c>
      <c r="F1348" s="180"/>
      <c r="G1348" s="4">
        <f t="shared" si="266"/>
        <v>64.961200000000005</v>
      </c>
      <c r="H1348" s="6"/>
      <c r="I1348" s="21"/>
      <c r="J1348" s="34">
        <f t="shared" si="269"/>
        <v>1.9634954084936209E-3</v>
      </c>
      <c r="K1348" s="34">
        <f t="shared" si="267"/>
        <v>0.12755101793023582</v>
      </c>
      <c r="L1348" s="69">
        <f t="shared" si="264"/>
        <v>7.1833345216463531</v>
      </c>
      <c r="M1348" s="69">
        <f t="shared" si="268"/>
        <v>0.46663803052757313</v>
      </c>
      <c r="N1348" s="69">
        <f t="shared" si="270"/>
        <v>8.4140458590425169</v>
      </c>
      <c r="O1348" s="69">
        <f t="shared" si="265"/>
        <v>0.54658651585843276</v>
      </c>
      <c r="P1348" s="69">
        <f t="shared" si="271"/>
        <v>1.0132245463860059</v>
      </c>
      <c r="Q1348" s="6">
        <f t="shared" si="272"/>
        <v>0.2239862546532351</v>
      </c>
      <c r="R1348" s="6">
        <f t="shared" si="273"/>
        <v>0.21316874118478879</v>
      </c>
      <c r="S1348" s="6">
        <f t="shared" si="274"/>
        <v>0.43715499583802386</v>
      </c>
    </row>
    <row r="1349" spans="1:19" x14ac:dyDescent="0.25">
      <c r="A1349" s="64">
        <v>41295</v>
      </c>
      <c r="B1349" s="14" t="s">
        <v>75</v>
      </c>
      <c r="C1349" s="4">
        <v>4</v>
      </c>
      <c r="D1349" s="180">
        <v>8.1</v>
      </c>
      <c r="F1349" s="180"/>
      <c r="G1349" s="4">
        <f t="shared" si="266"/>
        <v>64.961200000000005</v>
      </c>
      <c r="H1349" s="6"/>
      <c r="I1349" s="21"/>
      <c r="J1349" s="34">
        <f t="shared" si="269"/>
        <v>5.152997350050658E-3</v>
      </c>
      <c r="K1349" s="34">
        <f t="shared" si="267"/>
        <v>0.33474489145611086</v>
      </c>
      <c r="L1349" s="69">
        <f t="shared" si="264"/>
        <v>21.77715338574771</v>
      </c>
      <c r="M1349" s="69">
        <f t="shared" si="268"/>
        <v>1.4146700165222341</v>
      </c>
      <c r="N1349" s="69">
        <f t="shared" si="270"/>
        <v>14.795765575883163</v>
      </c>
      <c r="O1349" s="69">
        <f t="shared" si="265"/>
        <v>0.96115068672806137</v>
      </c>
      <c r="P1349" s="69">
        <f t="shared" si="271"/>
        <v>2.3758207032502954</v>
      </c>
      <c r="Q1349" s="6">
        <f t="shared" si="272"/>
        <v>0.67904160793067236</v>
      </c>
      <c r="R1349" s="6">
        <f t="shared" si="273"/>
        <v>0.37484876782394394</v>
      </c>
      <c r="S1349" s="6">
        <f t="shared" si="274"/>
        <v>1.0538903757546163</v>
      </c>
    </row>
    <row r="1350" spans="1:19" x14ac:dyDescent="0.25">
      <c r="A1350" s="64">
        <v>41295</v>
      </c>
      <c r="B1350" s="14" t="s">
        <v>75</v>
      </c>
      <c r="C1350" s="4">
        <v>4</v>
      </c>
      <c r="D1350" s="180">
        <v>4.4000000000000004</v>
      </c>
      <c r="F1350" s="180"/>
      <c r="G1350" s="4">
        <f t="shared" si="266"/>
        <v>64.961200000000005</v>
      </c>
      <c r="H1350" s="6"/>
      <c r="I1350" s="21"/>
      <c r="J1350" s="34">
        <f t="shared" si="269"/>
        <v>1.5205308443374602E-3</v>
      </c>
      <c r="K1350" s="34">
        <f t="shared" si="267"/>
        <v>9.8775508285174632E-2</v>
      </c>
      <c r="L1350" s="69">
        <f t="shared" si="264"/>
        <v>5.3541650508837426</v>
      </c>
      <c r="M1350" s="69">
        <f t="shared" si="268"/>
        <v>0.347812986703469</v>
      </c>
      <c r="N1350" s="69">
        <f t="shared" si="270"/>
        <v>7.2451870323804508</v>
      </c>
      <c r="O1350" s="69">
        <f t="shared" si="265"/>
        <v>0.47065604384787296</v>
      </c>
      <c r="P1350" s="69">
        <f t="shared" si="271"/>
        <v>0.81846903055134201</v>
      </c>
      <c r="Q1350" s="6">
        <f t="shared" si="272"/>
        <v>0.16695023361766512</v>
      </c>
      <c r="R1350" s="6">
        <f t="shared" si="273"/>
        <v>0.18355585710067046</v>
      </c>
      <c r="S1350" s="6">
        <f t="shared" si="274"/>
        <v>0.35050609071833561</v>
      </c>
    </row>
    <row r="1351" spans="1:19" x14ac:dyDescent="0.25">
      <c r="A1351" s="64">
        <v>41295</v>
      </c>
      <c r="B1351" s="14" t="s">
        <v>75</v>
      </c>
      <c r="C1351" s="4">
        <v>4</v>
      </c>
      <c r="D1351" s="180">
        <v>6.5</v>
      </c>
      <c r="F1351" s="180"/>
      <c r="G1351" s="4">
        <f t="shared" si="266"/>
        <v>64.961200000000005</v>
      </c>
      <c r="H1351" s="6"/>
      <c r="I1351" s="21"/>
      <c r="J1351" s="34">
        <f t="shared" si="269"/>
        <v>3.3183072403542195E-3</v>
      </c>
      <c r="K1351" s="34">
        <f t="shared" si="267"/>
        <v>0.21556122030209854</v>
      </c>
      <c r="L1351" s="69">
        <f t="shared" ref="L1351:L1414" si="275">0.17758*(D1351^2.299)</f>
        <v>13.130517975640537</v>
      </c>
      <c r="M1351" s="69">
        <f t="shared" si="268"/>
        <v>0.85297420431918014</v>
      </c>
      <c r="N1351" s="69">
        <f t="shared" si="270"/>
        <v>11.437170539605743</v>
      </c>
      <c r="O1351" s="69">
        <f t="shared" si="265"/>
        <v>0.74297232285743664</v>
      </c>
      <c r="P1351" s="69">
        <f t="shared" si="271"/>
        <v>1.5959465271766167</v>
      </c>
      <c r="Q1351" s="6">
        <f t="shared" si="272"/>
        <v>0.40942761807320643</v>
      </c>
      <c r="R1351" s="6">
        <f t="shared" si="273"/>
        <v>0.2897592059144003</v>
      </c>
      <c r="S1351" s="6">
        <f t="shared" si="274"/>
        <v>0.69918682398760668</v>
      </c>
    </row>
    <row r="1352" spans="1:19" x14ac:dyDescent="0.25">
      <c r="A1352" s="64">
        <v>41295</v>
      </c>
      <c r="B1352" s="14" t="s">
        <v>75</v>
      </c>
      <c r="C1352" s="4">
        <v>4</v>
      </c>
      <c r="D1352" s="180">
        <v>5.0999999999999996</v>
      </c>
      <c r="F1352" s="180"/>
      <c r="G1352" s="4">
        <f t="shared" si="266"/>
        <v>64.961200000000005</v>
      </c>
      <c r="H1352" s="6"/>
      <c r="I1352" s="21"/>
      <c r="J1352" s="34">
        <f t="shared" si="269"/>
        <v>2.0428206229967626E-3</v>
      </c>
      <c r="K1352" s="34">
        <f t="shared" si="267"/>
        <v>0.13270407905461731</v>
      </c>
      <c r="L1352" s="69">
        <f t="shared" si="275"/>
        <v>7.5179232289815232</v>
      </c>
      <c r="M1352" s="69">
        <f t="shared" si="268"/>
        <v>0.48837331446251453</v>
      </c>
      <c r="N1352" s="69">
        <f t="shared" si="270"/>
        <v>8.6112674075792555</v>
      </c>
      <c r="O1352" s="69">
        <f t="shared" si="265"/>
        <v>0.5593982643172376</v>
      </c>
      <c r="P1352" s="69">
        <f t="shared" si="271"/>
        <v>1.0477715787797521</v>
      </c>
      <c r="Q1352" s="6">
        <f t="shared" si="272"/>
        <v>0.23441919094200697</v>
      </c>
      <c r="R1352" s="6">
        <f t="shared" si="273"/>
        <v>0.21816532308372266</v>
      </c>
      <c r="S1352" s="6">
        <f t="shared" si="274"/>
        <v>0.45258451402572963</v>
      </c>
    </row>
    <row r="1353" spans="1:19" x14ac:dyDescent="0.25">
      <c r="A1353" s="64">
        <v>41295</v>
      </c>
      <c r="B1353" s="14" t="s">
        <v>75</v>
      </c>
      <c r="C1353" s="4">
        <v>4</v>
      </c>
      <c r="D1353" s="180">
        <v>5.7</v>
      </c>
      <c r="F1353" s="180"/>
      <c r="G1353" s="4">
        <f t="shared" si="266"/>
        <v>64.961200000000005</v>
      </c>
      <c r="H1353" s="6"/>
      <c r="I1353" s="21"/>
      <c r="J1353" s="34">
        <f t="shared" si="269"/>
        <v>2.5517586328783095E-3</v>
      </c>
      <c r="K1353" s="34">
        <f t="shared" si="267"/>
        <v>0.16576530290213445</v>
      </c>
      <c r="L1353" s="69">
        <f t="shared" si="275"/>
        <v>9.7084599828880815</v>
      </c>
      <c r="M1353" s="69">
        <f t="shared" si="268"/>
        <v>0.63067321064038928</v>
      </c>
      <c r="N1353" s="69">
        <f t="shared" si="270"/>
        <v>9.8080698655856366</v>
      </c>
      <c r="O1353" s="69">
        <f t="shared" si="265"/>
        <v>0.63714398815228179</v>
      </c>
      <c r="P1353" s="69">
        <f t="shared" si="271"/>
        <v>1.2678171987926712</v>
      </c>
      <c r="Q1353" s="6">
        <f t="shared" si="272"/>
        <v>0.30272314110738685</v>
      </c>
      <c r="R1353" s="6">
        <f t="shared" si="273"/>
        <v>0.24848615537938989</v>
      </c>
      <c r="S1353" s="6">
        <f t="shared" si="274"/>
        <v>0.55120929648677675</v>
      </c>
    </row>
    <row r="1354" spans="1:19" x14ac:dyDescent="0.25">
      <c r="A1354" s="64">
        <v>41295</v>
      </c>
      <c r="B1354" s="14" t="s">
        <v>75</v>
      </c>
      <c r="C1354" s="4">
        <v>4</v>
      </c>
      <c r="D1354" s="180">
        <v>4.5</v>
      </c>
      <c r="F1354" s="180"/>
      <c r="G1354" s="4">
        <f t="shared" si="266"/>
        <v>64.961200000000005</v>
      </c>
      <c r="H1354" s="6"/>
      <c r="I1354" s="21"/>
      <c r="J1354" s="34">
        <f t="shared" si="269"/>
        <v>1.5904312808798326E-3</v>
      </c>
      <c r="K1354" s="34">
        <f t="shared" si="267"/>
        <v>0.10331632452349099</v>
      </c>
      <c r="L1354" s="69">
        <f t="shared" si="275"/>
        <v>5.6380590590289899</v>
      </c>
      <c r="M1354" s="69">
        <f t="shared" si="268"/>
        <v>0.36625508214539404</v>
      </c>
      <c r="N1354" s="69">
        <f t="shared" si="270"/>
        <v>7.4382130025037601</v>
      </c>
      <c r="O1354" s="69">
        <f t="shared" ref="O1354:O1417" si="276">IF(D1354&lt;3,795.7747*N1354*0.001,64.9612*N1354*0.001)</f>
        <v>0.4831952424982473</v>
      </c>
      <c r="P1354" s="69">
        <f t="shared" si="271"/>
        <v>0.84945032464364134</v>
      </c>
      <c r="Q1354" s="6">
        <f t="shared" si="272"/>
        <v>0.17580243942978913</v>
      </c>
      <c r="R1354" s="6">
        <f t="shared" si="273"/>
        <v>0.18844614457431647</v>
      </c>
      <c r="S1354" s="6">
        <f t="shared" si="274"/>
        <v>0.36424858400410559</v>
      </c>
    </row>
    <row r="1355" spans="1:19" x14ac:dyDescent="0.25">
      <c r="A1355" s="64">
        <v>41295</v>
      </c>
      <c r="B1355" s="14" t="s">
        <v>75</v>
      </c>
      <c r="C1355" s="4">
        <v>4</v>
      </c>
      <c r="D1355" s="180">
        <v>6.1</v>
      </c>
      <c r="F1355" s="180"/>
      <c r="G1355" s="4">
        <f t="shared" si="266"/>
        <v>64.961200000000005</v>
      </c>
      <c r="H1355" s="6"/>
      <c r="I1355" s="21"/>
      <c r="J1355" s="34">
        <f t="shared" si="269"/>
        <v>2.9224665660019049E-3</v>
      </c>
      <c r="K1355" s="34">
        <f t="shared" si="267"/>
        <v>0.18984693508736297</v>
      </c>
      <c r="L1355" s="69">
        <f t="shared" si="275"/>
        <v>11.346641732690337</v>
      </c>
      <c r="M1355" s="69">
        <f t="shared" si="268"/>
        <v>0.73709146292564354</v>
      </c>
      <c r="N1355" s="69">
        <f t="shared" si="270"/>
        <v>10.618077151196925</v>
      </c>
      <c r="O1355" s="69">
        <f t="shared" si="276"/>
        <v>0.68976303343433376</v>
      </c>
      <c r="P1355" s="69">
        <f t="shared" si="271"/>
        <v>1.4268544963599772</v>
      </c>
      <c r="Q1355" s="6">
        <f t="shared" si="272"/>
        <v>0.35380390220430891</v>
      </c>
      <c r="R1355" s="6">
        <f t="shared" si="273"/>
        <v>0.26900758303939015</v>
      </c>
      <c r="S1355" s="6">
        <f t="shared" si="274"/>
        <v>0.622811485243699</v>
      </c>
    </row>
    <row r="1356" spans="1:19" x14ac:dyDescent="0.25">
      <c r="A1356" s="64">
        <v>41295</v>
      </c>
      <c r="B1356" s="14" t="s">
        <v>75</v>
      </c>
      <c r="C1356" s="4">
        <v>4</v>
      </c>
      <c r="D1356" s="180">
        <v>5.0999999999999996</v>
      </c>
      <c r="F1356" s="180"/>
      <c r="G1356" s="4">
        <f t="shared" si="266"/>
        <v>64.961200000000005</v>
      </c>
      <c r="H1356" s="6"/>
      <c r="I1356" s="21"/>
      <c r="J1356" s="34">
        <f t="shared" si="269"/>
        <v>2.0428206229967626E-3</v>
      </c>
      <c r="K1356" s="34">
        <f t="shared" si="267"/>
        <v>0.13270407905461731</v>
      </c>
      <c r="L1356" s="69">
        <f t="shared" si="275"/>
        <v>7.5179232289815232</v>
      </c>
      <c r="M1356" s="69">
        <f t="shared" si="268"/>
        <v>0.48837331446251453</v>
      </c>
      <c r="N1356" s="69">
        <f t="shared" si="270"/>
        <v>8.6112674075792555</v>
      </c>
      <c r="O1356" s="69">
        <f t="shared" si="276"/>
        <v>0.5593982643172376</v>
      </c>
      <c r="P1356" s="69">
        <f t="shared" si="271"/>
        <v>1.0477715787797521</v>
      </c>
      <c r="Q1356" s="6">
        <f t="shared" si="272"/>
        <v>0.23441919094200697</v>
      </c>
      <c r="R1356" s="6">
        <f t="shared" si="273"/>
        <v>0.21816532308372266</v>
      </c>
      <c r="S1356" s="6">
        <f t="shared" si="274"/>
        <v>0.45258451402572963</v>
      </c>
    </row>
    <row r="1357" spans="1:19" x14ac:dyDescent="0.25">
      <c r="A1357" s="64">
        <v>41295</v>
      </c>
      <c r="B1357" s="14" t="s">
        <v>75</v>
      </c>
      <c r="C1357" s="4">
        <v>4</v>
      </c>
      <c r="D1357" s="180">
        <v>0.4</v>
      </c>
      <c r="F1357" s="180"/>
      <c r="G1357" s="4">
        <f t="shared" si="266"/>
        <v>795.77470000000005</v>
      </c>
      <c r="H1357" s="6"/>
      <c r="I1357" s="21"/>
      <c r="J1357" s="34">
        <f t="shared" si="269"/>
        <v>1.2566370614359172E-5</v>
      </c>
      <c r="K1357" s="34">
        <f t="shared" si="267"/>
        <v>9.9999998057304865E-3</v>
      </c>
      <c r="L1357" s="69">
        <f t="shared" si="275"/>
        <v>2.1603791226322788E-2</v>
      </c>
      <c r="M1357" s="69">
        <f t="shared" si="268"/>
        <v>1.7191750481989652E-2</v>
      </c>
      <c r="N1357" s="69">
        <f t="shared" si="270"/>
        <v>0.43814731989680517</v>
      </c>
      <c r="O1357" s="69">
        <f t="shared" si="276"/>
        <v>0.34866655204668418</v>
      </c>
      <c r="P1357" s="69">
        <f t="shared" si="271"/>
        <v>0.36585830252867385</v>
      </c>
      <c r="Q1357" s="6">
        <f t="shared" si="272"/>
        <v>8.2520402313550328E-3</v>
      </c>
      <c r="R1357" s="6">
        <f t="shared" si="273"/>
        <v>0.13597995529820683</v>
      </c>
      <c r="S1357" s="6">
        <f t="shared" si="274"/>
        <v>0.14423199552956187</v>
      </c>
    </row>
    <row r="1358" spans="1:19" x14ac:dyDescent="0.25">
      <c r="A1358" s="64">
        <v>41295</v>
      </c>
      <c r="B1358" s="14" t="s">
        <v>75</v>
      </c>
      <c r="C1358" s="4">
        <v>5</v>
      </c>
      <c r="D1358" s="180">
        <v>3.5</v>
      </c>
      <c r="F1358" s="180"/>
      <c r="G1358" s="4">
        <f t="shared" si="266"/>
        <v>64.961200000000005</v>
      </c>
      <c r="H1358" s="6"/>
      <c r="I1358" s="21"/>
      <c r="J1358" s="34">
        <f t="shared" si="269"/>
        <v>9.6211275016187424E-4</v>
      </c>
      <c r="K1358" s="34">
        <f t="shared" si="267"/>
        <v>6.2499998785815553E-2</v>
      </c>
      <c r="L1358" s="69">
        <f t="shared" si="275"/>
        <v>3.1637815247608514</v>
      </c>
      <c r="M1358" s="69">
        <f t="shared" si="268"/>
        <v>0.20552304438629462</v>
      </c>
      <c r="N1358" s="69">
        <f t="shared" si="270"/>
        <v>5.5433152983182508</v>
      </c>
      <c r="O1358" s="69">
        <f t="shared" si="276"/>
        <v>0.3601004137571116</v>
      </c>
      <c r="P1358" s="69">
        <f t="shared" si="271"/>
        <v>0.5656234581434062</v>
      </c>
      <c r="Q1358" s="6">
        <f t="shared" si="272"/>
        <v>9.8651061305421409E-2</v>
      </c>
      <c r="R1358" s="6">
        <f t="shared" si="273"/>
        <v>0.14043916136527354</v>
      </c>
      <c r="S1358" s="6">
        <f t="shared" si="274"/>
        <v>0.23909022267069496</v>
      </c>
    </row>
    <row r="1359" spans="1:19" x14ac:dyDescent="0.25">
      <c r="A1359" s="64">
        <v>41295</v>
      </c>
      <c r="B1359" s="14" t="s">
        <v>75</v>
      </c>
      <c r="C1359" s="4">
        <v>5</v>
      </c>
      <c r="D1359" s="180">
        <v>4</v>
      </c>
      <c r="F1359" s="180"/>
      <c r="G1359" s="4">
        <f t="shared" si="266"/>
        <v>64.961200000000005</v>
      </c>
      <c r="H1359" s="6"/>
      <c r="I1359" s="21"/>
      <c r="J1359" s="34">
        <f t="shared" si="269"/>
        <v>1.2566370614359172E-3</v>
      </c>
      <c r="K1359" s="34">
        <f t="shared" si="267"/>
        <v>8.1632651475350912E-2</v>
      </c>
      <c r="L1359" s="69">
        <f t="shared" si="275"/>
        <v>4.3006091215286046</v>
      </c>
      <c r="M1359" s="69">
        <f t="shared" si="268"/>
        <v>0.27937272926544404</v>
      </c>
      <c r="N1359" s="69">
        <f t="shared" si="270"/>
        <v>6.4806737611278331</v>
      </c>
      <c r="O1359" s="69">
        <f t="shared" si="276"/>
        <v>0.42099234433137744</v>
      </c>
      <c r="P1359" s="69">
        <f t="shared" si="271"/>
        <v>0.70036507359682143</v>
      </c>
      <c r="Q1359" s="6">
        <f t="shared" si="272"/>
        <v>0.13409891004741314</v>
      </c>
      <c r="R1359" s="6">
        <f t="shared" si="273"/>
        <v>0.16418701428923721</v>
      </c>
      <c r="S1359" s="6">
        <f t="shared" si="274"/>
        <v>0.29828592433665035</v>
      </c>
    </row>
    <row r="1360" spans="1:19" x14ac:dyDescent="0.25">
      <c r="A1360" s="64">
        <v>41295</v>
      </c>
      <c r="B1360" s="14" t="s">
        <v>75</v>
      </c>
      <c r="C1360" s="4">
        <v>5</v>
      </c>
      <c r="D1360" s="180">
        <v>5.2</v>
      </c>
      <c r="F1360" s="180"/>
      <c r="G1360" s="4">
        <f t="shared" si="266"/>
        <v>64.961200000000005</v>
      </c>
      <c r="H1360" s="6"/>
      <c r="I1360" s="21"/>
      <c r="J1360" s="34">
        <f t="shared" si="269"/>
        <v>2.1237166338267006E-3</v>
      </c>
      <c r="K1360" s="34">
        <f t="shared" si="267"/>
        <v>0.13795918099334309</v>
      </c>
      <c r="L1360" s="69">
        <f t="shared" si="275"/>
        <v>7.8611437635641082</v>
      </c>
      <c r="M1360" s="69">
        <f t="shared" si="268"/>
        <v>0.51066933225364075</v>
      </c>
      <c r="N1360" s="69">
        <f t="shared" si="270"/>
        <v>8.8091474968502013</v>
      </c>
      <c r="O1360" s="69">
        <f t="shared" si="276"/>
        <v>0.57225279237238535</v>
      </c>
      <c r="P1360" s="69">
        <f t="shared" si="271"/>
        <v>1.0829221246260261</v>
      </c>
      <c r="Q1360" s="6">
        <f t="shared" si="272"/>
        <v>0.24512127948174756</v>
      </c>
      <c r="R1360" s="6">
        <f t="shared" si="273"/>
        <v>0.2231785890252303</v>
      </c>
      <c r="S1360" s="6">
        <f t="shared" si="274"/>
        <v>0.46829986850697786</v>
      </c>
    </row>
    <row r="1361" spans="1:19" x14ac:dyDescent="0.25">
      <c r="A1361" s="64">
        <v>41295</v>
      </c>
      <c r="B1361" s="14" t="s">
        <v>75</v>
      </c>
      <c r="C1361" s="4">
        <v>5</v>
      </c>
      <c r="D1361" s="180">
        <v>5.0999999999999996</v>
      </c>
      <c r="F1361" s="180"/>
      <c r="G1361" s="4">
        <f t="shared" si="266"/>
        <v>64.961200000000005</v>
      </c>
      <c r="H1361" s="6"/>
      <c r="I1361" s="21"/>
      <c r="J1361" s="34">
        <f t="shared" si="269"/>
        <v>2.0428206229967626E-3</v>
      </c>
      <c r="K1361" s="34">
        <f t="shared" si="267"/>
        <v>0.13270407905461731</v>
      </c>
      <c r="L1361" s="69">
        <f t="shared" si="275"/>
        <v>7.5179232289815232</v>
      </c>
      <c r="M1361" s="69">
        <f t="shared" si="268"/>
        <v>0.48837331446251453</v>
      </c>
      <c r="N1361" s="69">
        <f t="shared" si="270"/>
        <v>8.6112674075792555</v>
      </c>
      <c r="O1361" s="69">
        <f t="shared" si="276"/>
        <v>0.5593982643172376</v>
      </c>
      <c r="P1361" s="69">
        <f t="shared" si="271"/>
        <v>1.0477715787797521</v>
      </c>
      <c r="Q1361" s="6">
        <f t="shared" si="272"/>
        <v>0.23441919094200697</v>
      </c>
      <c r="R1361" s="6">
        <f t="shared" si="273"/>
        <v>0.21816532308372266</v>
      </c>
      <c r="S1361" s="6">
        <f t="shared" si="274"/>
        <v>0.45258451402572963</v>
      </c>
    </row>
    <row r="1362" spans="1:19" x14ac:dyDescent="0.25">
      <c r="A1362" s="64">
        <v>41295</v>
      </c>
      <c r="B1362" s="14" t="s">
        <v>75</v>
      </c>
      <c r="C1362" s="4">
        <v>5</v>
      </c>
      <c r="D1362" s="180">
        <v>5.8</v>
      </c>
      <c r="F1362" s="180"/>
      <c r="G1362" s="4">
        <f t="shared" si="266"/>
        <v>64.961200000000005</v>
      </c>
      <c r="H1362" s="6"/>
      <c r="I1362" s="21"/>
      <c r="J1362" s="34">
        <f t="shared" si="269"/>
        <v>2.6420794216690155E-3</v>
      </c>
      <c r="K1362" s="34">
        <f t="shared" si="267"/>
        <v>0.17163264972692527</v>
      </c>
      <c r="L1362" s="69">
        <f t="shared" si="275"/>
        <v>10.104504202450142</v>
      </c>
      <c r="M1362" s="69">
        <f t="shared" si="268"/>
        <v>0.65640071839620417</v>
      </c>
      <c r="N1362" s="69">
        <f t="shared" si="270"/>
        <v>10.009692178621206</v>
      </c>
      <c r="O1362" s="69">
        <f t="shared" si="276"/>
        <v>0.65024161555384796</v>
      </c>
      <c r="P1362" s="69">
        <f t="shared" si="271"/>
        <v>1.3066423339500521</v>
      </c>
      <c r="Q1362" s="6">
        <f t="shared" si="272"/>
        <v>0.31507234483017799</v>
      </c>
      <c r="R1362" s="6">
        <f t="shared" si="273"/>
        <v>0.25359423006600074</v>
      </c>
      <c r="S1362" s="6">
        <f t="shared" si="274"/>
        <v>0.56866657489617878</v>
      </c>
    </row>
    <row r="1363" spans="1:19" x14ac:dyDescent="0.25">
      <c r="A1363" s="64">
        <v>41295</v>
      </c>
      <c r="B1363" s="14" t="s">
        <v>75</v>
      </c>
      <c r="C1363" s="4">
        <v>5</v>
      </c>
      <c r="D1363" s="180">
        <v>4.9000000000000004</v>
      </c>
      <c r="F1363" s="180"/>
      <c r="G1363" s="4">
        <f t="shared" ref="G1363:G1426" si="277">IF(D1363&lt;3,795.7747,64.9612)</f>
        <v>64.961200000000005</v>
      </c>
      <c r="H1363" s="6"/>
      <c r="I1363" s="21"/>
      <c r="J1363" s="34">
        <f t="shared" si="269"/>
        <v>1.8857409903172736E-3</v>
      </c>
      <c r="K1363" s="34">
        <f t="shared" ref="K1363:K1426" si="278">IF(D1363&lt;3,795.7747*J1363,64.9612*J1363)</f>
        <v>0.12249999762019849</v>
      </c>
      <c r="L1363" s="69">
        <f t="shared" si="275"/>
        <v>6.8573266813152358</v>
      </c>
      <c r="M1363" s="69">
        <f t="shared" si="268"/>
        <v>0.44546017001025534</v>
      </c>
      <c r="N1363" s="69">
        <f t="shared" si="270"/>
        <v>8.2174937658920371</v>
      </c>
      <c r="O1363" s="69">
        <f t="shared" si="276"/>
        <v>0.53381825602486588</v>
      </c>
      <c r="P1363" s="69">
        <f t="shared" si="271"/>
        <v>0.97927842603512127</v>
      </c>
      <c r="Q1363" s="6">
        <f t="shared" si="272"/>
        <v>0.21382088160492255</v>
      </c>
      <c r="R1363" s="6">
        <f t="shared" si="273"/>
        <v>0.20818911984969771</v>
      </c>
      <c r="S1363" s="6">
        <f t="shared" si="274"/>
        <v>0.42201000145462025</v>
      </c>
    </row>
    <row r="1364" spans="1:19" x14ac:dyDescent="0.25">
      <c r="A1364" s="64">
        <v>41295</v>
      </c>
      <c r="B1364" s="14" t="s">
        <v>75</v>
      </c>
      <c r="C1364" s="4">
        <v>5</v>
      </c>
      <c r="D1364" s="180">
        <v>5.2</v>
      </c>
      <c r="F1364" s="180"/>
      <c r="G1364" s="4">
        <f t="shared" si="277"/>
        <v>64.961200000000005</v>
      </c>
      <c r="H1364" s="6"/>
      <c r="I1364" s="21"/>
      <c r="J1364" s="34">
        <f t="shared" si="269"/>
        <v>2.1237166338267006E-3</v>
      </c>
      <c r="K1364" s="34">
        <f t="shared" si="278"/>
        <v>0.13795918099334309</v>
      </c>
      <c r="L1364" s="69">
        <f t="shared" si="275"/>
        <v>7.8611437635641082</v>
      </c>
      <c r="M1364" s="69">
        <f t="shared" si="268"/>
        <v>0.51066933225364075</v>
      </c>
      <c r="N1364" s="69">
        <f t="shared" si="270"/>
        <v>8.8091474968502013</v>
      </c>
      <c r="O1364" s="69">
        <f t="shared" si="276"/>
        <v>0.57225279237238535</v>
      </c>
      <c r="P1364" s="69">
        <f t="shared" si="271"/>
        <v>1.0829221246260261</v>
      </c>
      <c r="Q1364" s="6">
        <f t="shared" si="272"/>
        <v>0.24512127948174756</v>
      </c>
      <c r="R1364" s="6">
        <f t="shared" si="273"/>
        <v>0.2231785890252303</v>
      </c>
      <c r="S1364" s="6">
        <f t="shared" si="274"/>
        <v>0.46829986850697786</v>
      </c>
    </row>
    <row r="1365" spans="1:19" x14ac:dyDescent="0.25">
      <c r="A1365" s="64">
        <v>41295</v>
      </c>
      <c r="B1365" s="14" t="s">
        <v>75</v>
      </c>
      <c r="C1365" s="4">
        <v>5</v>
      </c>
      <c r="D1365" s="180">
        <v>4.2</v>
      </c>
      <c r="F1365" s="180"/>
      <c r="G1365" s="4">
        <f t="shared" si="277"/>
        <v>64.961200000000005</v>
      </c>
      <c r="H1365" s="6"/>
      <c r="I1365" s="21"/>
      <c r="J1365" s="34">
        <f t="shared" si="269"/>
        <v>1.385442360233099E-3</v>
      </c>
      <c r="K1365" s="34">
        <f t="shared" si="278"/>
        <v>8.9999998251574398E-2</v>
      </c>
      <c r="L1365" s="69">
        <f t="shared" si="275"/>
        <v>4.811097633235077</v>
      </c>
      <c r="M1365" s="69">
        <f t="shared" si="268"/>
        <v>0.31253467557211051</v>
      </c>
      <c r="N1365" s="69">
        <f t="shared" si="270"/>
        <v>6.861382640483793</v>
      </c>
      <c r="O1365" s="69">
        <f t="shared" si="276"/>
        <v>0.44572364998499581</v>
      </c>
      <c r="P1365" s="69">
        <f t="shared" si="271"/>
        <v>0.75825832555710626</v>
      </c>
      <c r="Q1365" s="6">
        <f t="shared" si="272"/>
        <v>0.15001664427461303</v>
      </c>
      <c r="R1365" s="6">
        <f t="shared" si="273"/>
        <v>0.17383222349414837</v>
      </c>
      <c r="S1365" s="6">
        <f t="shared" si="274"/>
        <v>0.32384886776876143</v>
      </c>
    </row>
    <row r="1366" spans="1:19" x14ac:dyDescent="0.25">
      <c r="A1366" s="64">
        <v>41295</v>
      </c>
      <c r="B1366" s="14" t="s">
        <v>75</v>
      </c>
      <c r="C1366" s="4">
        <v>5</v>
      </c>
      <c r="D1366" s="180">
        <v>5</v>
      </c>
      <c r="F1366" s="180"/>
      <c r="G1366" s="4">
        <f t="shared" si="277"/>
        <v>64.961200000000005</v>
      </c>
      <c r="H1366" s="6"/>
      <c r="I1366" s="21"/>
      <c r="J1366" s="34">
        <f t="shared" si="269"/>
        <v>1.9634954084936209E-3</v>
      </c>
      <c r="K1366" s="34">
        <f t="shared" si="278"/>
        <v>0.12755101793023582</v>
      </c>
      <c r="L1366" s="69">
        <f t="shared" si="275"/>
        <v>7.1833345216463531</v>
      </c>
      <c r="M1366" s="69">
        <f t="shared" si="268"/>
        <v>0.46663803052757313</v>
      </c>
      <c r="N1366" s="69">
        <f t="shared" si="270"/>
        <v>8.4140458590425169</v>
      </c>
      <c r="O1366" s="69">
        <f t="shared" si="276"/>
        <v>0.54658651585843276</v>
      </c>
      <c r="P1366" s="69">
        <f t="shared" si="271"/>
        <v>1.0132245463860059</v>
      </c>
      <c r="Q1366" s="6">
        <f t="shared" si="272"/>
        <v>0.2239862546532351</v>
      </c>
      <c r="R1366" s="6">
        <f t="shared" si="273"/>
        <v>0.21316874118478879</v>
      </c>
      <c r="S1366" s="6">
        <f t="shared" si="274"/>
        <v>0.43715499583802386</v>
      </c>
    </row>
    <row r="1367" spans="1:19" x14ac:dyDescent="0.25">
      <c r="A1367" s="64">
        <v>41295</v>
      </c>
      <c r="B1367" s="14" t="s">
        <v>75</v>
      </c>
      <c r="C1367" s="4">
        <v>5</v>
      </c>
      <c r="D1367" s="180">
        <v>6.6</v>
      </c>
      <c r="F1367" s="180"/>
      <c r="G1367" s="4">
        <f t="shared" si="277"/>
        <v>64.961200000000005</v>
      </c>
      <c r="H1367" s="6"/>
      <c r="I1367" s="21"/>
      <c r="J1367" s="34">
        <f t="shared" si="269"/>
        <v>3.4211943997592849E-3</v>
      </c>
      <c r="K1367" s="34">
        <f t="shared" si="278"/>
        <v>0.22224489364164288</v>
      </c>
      <c r="L1367" s="69">
        <f t="shared" si="275"/>
        <v>13.599581983298828</v>
      </c>
      <c r="M1367" s="69">
        <f t="shared" si="268"/>
        <v>0.88344516513347182</v>
      </c>
      <c r="N1367" s="69">
        <f t="shared" si="270"/>
        <v>11.643307684830535</v>
      </c>
      <c r="O1367" s="69">
        <f t="shared" si="276"/>
        <v>0.75636323917581338</v>
      </c>
      <c r="P1367" s="69">
        <f t="shared" si="271"/>
        <v>1.6398084043092851</v>
      </c>
      <c r="Q1367" s="6">
        <f t="shared" si="272"/>
        <v>0.42405367926406645</v>
      </c>
      <c r="R1367" s="6">
        <f t="shared" si="273"/>
        <v>0.29498166327856723</v>
      </c>
      <c r="S1367" s="6">
        <f t="shared" si="274"/>
        <v>0.71903534254263368</v>
      </c>
    </row>
    <row r="1368" spans="1:19" x14ac:dyDescent="0.25">
      <c r="A1368" s="64">
        <v>41295</v>
      </c>
      <c r="B1368" s="14" t="s">
        <v>75</v>
      </c>
      <c r="C1368" s="4">
        <v>5</v>
      </c>
      <c r="D1368" s="180">
        <v>3.5</v>
      </c>
      <c r="F1368" s="180"/>
      <c r="G1368" s="4">
        <f t="shared" si="277"/>
        <v>64.961200000000005</v>
      </c>
      <c r="H1368" s="6"/>
      <c r="I1368" s="21"/>
      <c r="J1368" s="34">
        <f t="shared" si="269"/>
        <v>9.6211275016187424E-4</v>
      </c>
      <c r="K1368" s="34">
        <f t="shared" si="278"/>
        <v>6.2499998785815553E-2</v>
      </c>
      <c r="L1368" s="69">
        <f t="shared" si="275"/>
        <v>3.1637815247608514</v>
      </c>
      <c r="M1368" s="69">
        <f t="shared" si="268"/>
        <v>0.20552304438629462</v>
      </c>
      <c r="N1368" s="69">
        <f t="shared" si="270"/>
        <v>5.5433152983182508</v>
      </c>
      <c r="O1368" s="69">
        <f t="shared" si="276"/>
        <v>0.3601004137571116</v>
      </c>
      <c r="P1368" s="69">
        <f t="shared" si="271"/>
        <v>0.5656234581434062</v>
      </c>
      <c r="Q1368" s="6">
        <f t="shared" si="272"/>
        <v>9.8651061305421409E-2</v>
      </c>
      <c r="R1368" s="6">
        <f t="shared" si="273"/>
        <v>0.14043916136527354</v>
      </c>
      <c r="S1368" s="6">
        <f t="shared" si="274"/>
        <v>0.23909022267069496</v>
      </c>
    </row>
    <row r="1369" spans="1:19" x14ac:dyDescent="0.25">
      <c r="A1369" s="64">
        <v>41295</v>
      </c>
      <c r="B1369" s="14" t="s">
        <v>75</v>
      </c>
      <c r="C1369" s="4">
        <v>5</v>
      </c>
      <c r="D1369" s="180">
        <v>4.7</v>
      </c>
      <c r="F1369" s="180"/>
      <c r="G1369" s="4">
        <f t="shared" si="277"/>
        <v>64.961200000000005</v>
      </c>
      <c r="H1369" s="6"/>
      <c r="I1369" s="21"/>
      <c r="J1369" s="34">
        <f t="shared" si="269"/>
        <v>1.7349445429449633E-3</v>
      </c>
      <c r="K1369" s="34">
        <f t="shared" si="278"/>
        <v>0.11270407944315636</v>
      </c>
      <c r="L1369" s="69">
        <f t="shared" si="275"/>
        <v>6.2308461373122945</v>
      </c>
      <c r="M1369" s="69">
        <f t="shared" si="268"/>
        <v>0.40476324209517145</v>
      </c>
      <c r="N1369" s="69">
        <f t="shared" si="270"/>
        <v>7.8264436633583525</v>
      </c>
      <c r="O1369" s="69">
        <f t="shared" si="276"/>
        <v>0.50841517210415466</v>
      </c>
      <c r="P1369" s="69">
        <f t="shared" si="271"/>
        <v>0.91317841419932611</v>
      </c>
      <c r="Q1369" s="6">
        <f t="shared" si="272"/>
        <v>0.1942863562056823</v>
      </c>
      <c r="R1369" s="6">
        <f t="shared" si="273"/>
        <v>0.19828191712062032</v>
      </c>
      <c r="S1369" s="6">
        <f t="shared" si="274"/>
        <v>0.39256827332630262</v>
      </c>
    </row>
    <row r="1370" spans="1:19" x14ac:dyDescent="0.25">
      <c r="A1370" s="64">
        <v>41295</v>
      </c>
      <c r="B1370" s="14" t="s">
        <v>75</v>
      </c>
      <c r="C1370" s="4">
        <v>5</v>
      </c>
      <c r="D1370" s="180">
        <v>4.5</v>
      </c>
      <c r="F1370" s="180"/>
      <c r="G1370" s="4">
        <f t="shared" si="277"/>
        <v>64.961200000000005</v>
      </c>
      <c r="H1370" s="6"/>
      <c r="I1370" s="21"/>
      <c r="J1370" s="34">
        <f t="shared" si="269"/>
        <v>1.5904312808798326E-3</v>
      </c>
      <c r="K1370" s="34">
        <f t="shared" si="278"/>
        <v>0.10331632452349099</v>
      </c>
      <c r="L1370" s="69">
        <f t="shared" si="275"/>
        <v>5.6380590590289899</v>
      </c>
      <c r="M1370" s="69">
        <f t="shared" si="268"/>
        <v>0.36625508214539404</v>
      </c>
      <c r="N1370" s="69">
        <f t="shared" si="270"/>
        <v>7.4382130025037601</v>
      </c>
      <c r="O1370" s="69">
        <f t="shared" si="276"/>
        <v>0.4831952424982473</v>
      </c>
      <c r="P1370" s="69">
        <f t="shared" si="271"/>
        <v>0.84945032464364134</v>
      </c>
      <c r="Q1370" s="6">
        <f t="shared" si="272"/>
        <v>0.17580243942978913</v>
      </c>
      <c r="R1370" s="6">
        <f t="shared" si="273"/>
        <v>0.18844614457431647</v>
      </c>
      <c r="S1370" s="6">
        <f t="shared" si="274"/>
        <v>0.36424858400410559</v>
      </c>
    </row>
    <row r="1371" spans="1:19" x14ac:dyDescent="0.25">
      <c r="A1371" s="64">
        <v>41295</v>
      </c>
      <c r="B1371" s="14" t="s">
        <v>75</v>
      </c>
      <c r="C1371" s="4">
        <v>5</v>
      </c>
      <c r="D1371" s="180">
        <v>3.2</v>
      </c>
      <c r="F1371" s="180"/>
      <c r="G1371" s="4">
        <f t="shared" si="277"/>
        <v>64.961200000000005</v>
      </c>
      <c r="H1371" s="6"/>
      <c r="I1371" s="21"/>
      <c r="J1371" s="34">
        <f t="shared" si="269"/>
        <v>8.0424771931898698E-4</v>
      </c>
      <c r="K1371" s="34">
        <f t="shared" si="278"/>
        <v>5.2244896944224579E-2</v>
      </c>
      <c r="L1371" s="69">
        <f t="shared" si="275"/>
        <v>2.57474279673893</v>
      </c>
      <c r="M1371" s="69">
        <f t="shared" si="268"/>
        <v>0.16725838176751701</v>
      </c>
      <c r="N1371" s="69">
        <f t="shared" si="270"/>
        <v>4.9915502127950244</v>
      </c>
      <c r="O1371" s="69">
        <f t="shared" si="276"/>
        <v>0.32425709168342021</v>
      </c>
      <c r="P1371" s="69">
        <f t="shared" si="271"/>
        <v>0.49151547345093721</v>
      </c>
      <c r="Q1371" s="6">
        <f t="shared" si="272"/>
        <v>8.0284023248408165E-2</v>
      </c>
      <c r="R1371" s="6">
        <f t="shared" si="273"/>
        <v>0.12646026575653388</v>
      </c>
      <c r="S1371" s="6">
        <f t="shared" si="274"/>
        <v>0.20674428900494204</v>
      </c>
    </row>
    <row r="1372" spans="1:19" x14ac:dyDescent="0.25">
      <c r="A1372" s="64">
        <v>41295</v>
      </c>
      <c r="B1372" s="14" t="s">
        <v>75</v>
      </c>
      <c r="C1372" s="4">
        <v>5</v>
      </c>
      <c r="D1372" s="180">
        <v>5</v>
      </c>
      <c r="F1372" s="180"/>
      <c r="G1372" s="4">
        <f t="shared" si="277"/>
        <v>64.961200000000005</v>
      </c>
      <c r="H1372" s="6"/>
      <c r="I1372" s="21"/>
      <c r="J1372" s="34">
        <f t="shared" si="269"/>
        <v>1.9634954084936209E-3</v>
      </c>
      <c r="K1372" s="34">
        <f t="shared" si="278"/>
        <v>0.12755101793023582</v>
      </c>
      <c r="L1372" s="69">
        <f t="shared" si="275"/>
        <v>7.1833345216463531</v>
      </c>
      <c r="M1372" s="69">
        <f t="shared" si="268"/>
        <v>0.46663803052757313</v>
      </c>
      <c r="N1372" s="69">
        <f t="shared" si="270"/>
        <v>8.4140458590425169</v>
      </c>
      <c r="O1372" s="69">
        <f t="shared" si="276"/>
        <v>0.54658651585843276</v>
      </c>
      <c r="P1372" s="69">
        <f t="shared" si="271"/>
        <v>1.0132245463860059</v>
      </c>
      <c r="Q1372" s="6">
        <f t="shared" si="272"/>
        <v>0.2239862546532351</v>
      </c>
      <c r="R1372" s="6">
        <f t="shared" si="273"/>
        <v>0.21316874118478879</v>
      </c>
      <c r="S1372" s="6">
        <f t="shared" si="274"/>
        <v>0.43715499583802386</v>
      </c>
    </row>
    <row r="1373" spans="1:19" x14ac:dyDescent="0.25">
      <c r="A1373" s="64">
        <v>41295</v>
      </c>
      <c r="B1373" s="14" t="s">
        <v>75</v>
      </c>
      <c r="C1373" s="4">
        <v>5</v>
      </c>
      <c r="D1373" s="180">
        <v>6.6</v>
      </c>
      <c r="F1373" s="180"/>
      <c r="G1373" s="4">
        <f t="shared" si="277"/>
        <v>64.961200000000005</v>
      </c>
      <c r="H1373" s="6"/>
      <c r="I1373" s="21"/>
      <c r="J1373" s="34">
        <f t="shared" si="269"/>
        <v>3.4211943997592849E-3</v>
      </c>
      <c r="K1373" s="34">
        <f t="shared" si="278"/>
        <v>0.22224489364164288</v>
      </c>
      <c r="L1373" s="69">
        <f t="shared" si="275"/>
        <v>13.599581983298828</v>
      </c>
      <c r="M1373" s="69">
        <f t="shared" si="268"/>
        <v>0.88344516513347182</v>
      </c>
      <c r="N1373" s="69">
        <f t="shared" si="270"/>
        <v>11.643307684830535</v>
      </c>
      <c r="O1373" s="69">
        <f t="shared" si="276"/>
        <v>0.75636323917581338</v>
      </c>
      <c r="P1373" s="69">
        <f t="shared" si="271"/>
        <v>1.6398084043092851</v>
      </c>
      <c r="Q1373" s="6">
        <f t="shared" si="272"/>
        <v>0.42405367926406645</v>
      </c>
      <c r="R1373" s="6">
        <f t="shared" si="273"/>
        <v>0.29498166327856723</v>
      </c>
      <c r="S1373" s="6">
        <f t="shared" si="274"/>
        <v>0.71903534254263368</v>
      </c>
    </row>
    <row r="1374" spans="1:19" x14ac:dyDescent="0.25">
      <c r="A1374" s="64">
        <v>41295</v>
      </c>
      <c r="B1374" s="14" t="s">
        <v>75</v>
      </c>
      <c r="C1374" s="4">
        <v>5</v>
      </c>
      <c r="D1374" s="180">
        <v>0.5</v>
      </c>
      <c r="F1374" s="180"/>
      <c r="G1374" s="4">
        <f t="shared" si="277"/>
        <v>795.77470000000005</v>
      </c>
      <c r="H1374" s="6"/>
      <c r="I1374" s="21"/>
      <c r="J1374" s="34">
        <f t="shared" si="269"/>
        <v>1.9634954084936207E-5</v>
      </c>
      <c r="K1374" s="34">
        <f t="shared" si="278"/>
        <v>1.5624999696453885E-2</v>
      </c>
      <c r="L1374" s="69">
        <f t="shared" si="275"/>
        <v>3.6084948650093887E-2</v>
      </c>
      <c r="M1374" s="69">
        <f t="shared" si="268"/>
        <v>2.8715489186543871E-2</v>
      </c>
      <c r="N1374" s="69">
        <f t="shared" si="270"/>
        <v>0.56885931594660488</v>
      </c>
      <c r="O1374" s="69">
        <f t="shared" si="276"/>
        <v>0.45268385148961476</v>
      </c>
      <c r="P1374" s="69">
        <f t="shared" si="271"/>
        <v>0.48139934067615864</v>
      </c>
      <c r="Q1374" s="6">
        <f t="shared" si="272"/>
        <v>1.3783434809541058E-2</v>
      </c>
      <c r="R1374" s="6">
        <f t="shared" si="273"/>
        <v>0.17654670208094977</v>
      </c>
      <c r="S1374" s="6">
        <f t="shared" si="274"/>
        <v>0.19033013689049083</v>
      </c>
    </row>
    <row r="1375" spans="1:19" x14ac:dyDescent="0.25">
      <c r="A1375" s="64">
        <v>41295</v>
      </c>
      <c r="B1375" s="14" t="s">
        <v>75</v>
      </c>
      <c r="C1375" s="4">
        <v>5</v>
      </c>
      <c r="D1375" s="180">
        <v>8.1999999999999993</v>
      </c>
      <c r="F1375" s="180"/>
      <c r="G1375" s="4">
        <f t="shared" si="277"/>
        <v>64.961200000000005</v>
      </c>
      <c r="H1375" s="6"/>
      <c r="I1375" s="21"/>
      <c r="J1375" s="34">
        <f t="shared" si="269"/>
        <v>5.2810172506844409E-3</v>
      </c>
      <c r="K1375" s="34">
        <f t="shared" si="278"/>
        <v>0.34306121782516213</v>
      </c>
      <c r="L1375" s="69">
        <f t="shared" si="275"/>
        <v>22.400210436181411</v>
      </c>
      <c r="M1375" s="69">
        <f t="shared" si="268"/>
        <v>1.4551445501868681</v>
      </c>
      <c r="N1375" s="69">
        <f t="shared" si="270"/>
        <v>15.009705698547517</v>
      </c>
      <c r="O1375" s="69">
        <f t="shared" si="276"/>
        <v>0.97504849382448511</v>
      </c>
      <c r="P1375" s="69">
        <f t="shared" si="271"/>
        <v>2.4301930440113533</v>
      </c>
      <c r="Q1375" s="6">
        <f t="shared" si="272"/>
        <v>0.69846938408969661</v>
      </c>
      <c r="R1375" s="6">
        <f t="shared" si="273"/>
        <v>0.38026891259154921</v>
      </c>
      <c r="S1375" s="6">
        <f t="shared" si="274"/>
        <v>1.0787382966812458</v>
      </c>
    </row>
    <row r="1376" spans="1:19" x14ac:dyDescent="0.25">
      <c r="A1376" s="64">
        <v>41295</v>
      </c>
      <c r="B1376" s="14" t="s">
        <v>75</v>
      </c>
      <c r="C1376" s="4">
        <v>5</v>
      </c>
      <c r="D1376" s="180">
        <v>8.5</v>
      </c>
      <c r="F1376" s="180"/>
      <c r="G1376" s="4">
        <f t="shared" si="277"/>
        <v>64.961200000000005</v>
      </c>
      <c r="H1376" s="6"/>
      <c r="I1376" s="21"/>
      <c r="J1376" s="34">
        <f t="shared" si="269"/>
        <v>5.6745017305465653E-3</v>
      </c>
      <c r="K1376" s="34">
        <f t="shared" si="278"/>
        <v>0.36862244181838155</v>
      </c>
      <c r="L1376" s="69">
        <f t="shared" si="275"/>
        <v>24.32921867173739</v>
      </c>
      <c r="M1376" s="69">
        <f t="shared" si="268"/>
        <v>1.580455239978467</v>
      </c>
      <c r="N1376" s="69">
        <f t="shared" si="270"/>
        <v>15.654172411593242</v>
      </c>
      <c r="O1376" s="69">
        <f t="shared" si="276"/>
        <v>1.0169138248639911</v>
      </c>
      <c r="P1376" s="69">
        <f t="shared" si="271"/>
        <v>2.5973690648424581</v>
      </c>
      <c r="Q1376" s="6">
        <f t="shared" si="272"/>
        <v>0.75861851518966417</v>
      </c>
      <c r="R1376" s="6">
        <f t="shared" si="273"/>
        <v>0.39659639169695654</v>
      </c>
      <c r="S1376" s="6">
        <f t="shared" si="274"/>
        <v>1.1552149068866207</v>
      </c>
    </row>
    <row r="1377" spans="1:19" x14ac:dyDescent="0.25">
      <c r="A1377" s="64">
        <v>41295</v>
      </c>
      <c r="B1377" s="14" t="s">
        <v>75</v>
      </c>
      <c r="C1377" s="4">
        <v>5</v>
      </c>
      <c r="D1377" s="180">
        <v>4.7</v>
      </c>
      <c r="F1377" s="180"/>
      <c r="G1377" s="4">
        <f t="shared" si="277"/>
        <v>64.961200000000005</v>
      </c>
      <c r="H1377" s="6"/>
      <c r="I1377" s="21"/>
      <c r="J1377" s="34">
        <f t="shared" si="269"/>
        <v>1.7349445429449633E-3</v>
      </c>
      <c r="K1377" s="34">
        <f t="shared" si="278"/>
        <v>0.11270407944315636</v>
      </c>
      <c r="L1377" s="69">
        <f t="shared" si="275"/>
        <v>6.2308461373122945</v>
      </c>
      <c r="M1377" s="69">
        <f t="shared" si="268"/>
        <v>0.40476324209517145</v>
      </c>
      <c r="N1377" s="69">
        <f t="shared" si="270"/>
        <v>7.8264436633583525</v>
      </c>
      <c r="O1377" s="69">
        <f t="shared" si="276"/>
        <v>0.50841517210415466</v>
      </c>
      <c r="P1377" s="69">
        <f t="shared" si="271"/>
        <v>0.91317841419932611</v>
      </c>
      <c r="Q1377" s="6">
        <f t="shared" si="272"/>
        <v>0.1942863562056823</v>
      </c>
      <c r="R1377" s="6">
        <f t="shared" si="273"/>
        <v>0.19828191712062032</v>
      </c>
      <c r="S1377" s="6">
        <f t="shared" si="274"/>
        <v>0.39256827332630262</v>
      </c>
    </row>
    <row r="1378" spans="1:19" x14ac:dyDescent="0.25">
      <c r="A1378" s="64">
        <v>41295</v>
      </c>
      <c r="B1378" s="14" t="s">
        <v>75</v>
      </c>
      <c r="C1378" s="4">
        <v>5</v>
      </c>
      <c r="D1378" s="180">
        <v>4.5</v>
      </c>
      <c r="F1378" s="180"/>
      <c r="G1378" s="4">
        <f t="shared" si="277"/>
        <v>64.961200000000005</v>
      </c>
      <c r="H1378" s="6"/>
      <c r="I1378" s="21"/>
      <c r="J1378" s="34">
        <f t="shared" si="269"/>
        <v>1.5904312808798326E-3</v>
      </c>
      <c r="K1378" s="34">
        <f t="shared" si="278"/>
        <v>0.10331632452349099</v>
      </c>
      <c r="L1378" s="69">
        <f t="shared" si="275"/>
        <v>5.6380590590289899</v>
      </c>
      <c r="M1378" s="69">
        <f t="shared" si="268"/>
        <v>0.36625508214539404</v>
      </c>
      <c r="N1378" s="69">
        <f t="shared" si="270"/>
        <v>7.4382130025037601</v>
      </c>
      <c r="O1378" s="69">
        <f t="shared" si="276"/>
        <v>0.4831952424982473</v>
      </c>
      <c r="P1378" s="69">
        <f t="shared" si="271"/>
        <v>0.84945032464364134</v>
      </c>
      <c r="Q1378" s="6">
        <f t="shared" si="272"/>
        <v>0.17580243942978913</v>
      </c>
      <c r="R1378" s="6">
        <f t="shared" si="273"/>
        <v>0.18844614457431647</v>
      </c>
      <c r="S1378" s="6">
        <f t="shared" si="274"/>
        <v>0.36424858400410559</v>
      </c>
    </row>
    <row r="1379" spans="1:19" x14ac:dyDescent="0.25">
      <c r="A1379" s="64">
        <v>41295</v>
      </c>
      <c r="B1379" s="14" t="s">
        <v>75</v>
      </c>
      <c r="C1379" s="4">
        <v>5</v>
      </c>
      <c r="D1379" s="180">
        <v>5.5</v>
      </c>
      <c r="F1379" s="180"/>
      <c r="G1379" s="4">
        <f t="shared" si="277"/>
        <v>64.961200000000005</v>
      </c>
      <c r="H1379" s="6"/>
      <c r="I1379" s="21"/>
      <c r="J1379" s="34">
        <f t="shared" si="269"/>
        <v>2.3758294442772811E-3</v>
      </c>
      <c r="K1379" s="34">
        <f t="shared" si="278"/>
        <v>0.15433673169558532</v>
      </c>
      <c r="L1379" s="69">
        <f t="shared" si="275"/>
        <v>8.9430956308196485</v>
      </c>
      <c r="M1379" s="69">
        <f t="shared" si="268"/>
        <v>0.58095422389280149</v>
      </c>
      <c r="N1379" s="69">
        <f t="shared" si="270"/>
        <v>9.4066355127217793</v>
      </c>
      <c r="O1379" s="69">
        <f t="shared" si="276"/>
        <v>0.61106633086902207</v>
      </c>
      <c r="P1379" s="69">
        <f t="shared" si="271"/>
        <v>1.1920205547618234</v>
      </c>
      <c r="Q1379" s="6">
        <f t="shared" si="272"/>
        <v>0.27885802746854471</v>
      </c>
      <c r="R1379" s="6">
        <f t="shared" si="273"/>
        <v>0.2383158690389186</v>
      </c>
      <c r="S1379" s="6">
        <f t="shared" si="274"/>
        <v>0.51717389650746326</v>
      </c>
    </row>
    <row r="1380" spans="1:19" x14ac:dyDescent="0.25">
      <c r="A1380" s="64">
        <v>41295</v>
      </c>
      <c r="B1380" s="14" t="s">
        <v>75</v>
      </c>
      <c r="C1380" s="4">
        <v>5</v>
      </c>
      <c r="D1380" s="180">
        <v>6.2</v>
      </c>
      <c r="F1380" s="180"/>
      <c r="G1380" s="4">
        <f t="shared" si="277"/>
        <v>64.961200000000005</v>
      </c>
      <c r="H1380" s="6"/>
      <c r="I1380" s="21"/>
      <c r="J1380" s="34">
        <f t="shared" si="269"/>
        <v>3.0190705400997908E-3</v>
      </c>
      <c r="K1380" s="34">
        <f t="shared" si="278"/>
        <v>0.19612244516953053</v>
      </c>
      <c r="L1380" s="69">
        <f t="shared" si="275"/>
        <v>11.778840632041497</v>
      </c>
      <c r="M1380" s="69">
        <f t="shared" si="268"/>
        <v>0.76516762206617417</v>
      </c>
      <c r="N1380" s="69">
        <f t="shared" si="270"/>
        <v>10.8220178607594</v>
      </c>
      <c r="O1380" s="69">
        <f t="shared" si="276"/>
        <v>0.70301126665636371</v>
      </c>
      <c r="P1380" s="69">
        <f t="shared" si="271"/>
        <v>1.4681788887225378</v>
      </c>
      <c r="Q1380" s="6">
        <f t="shared" si="272"/>
        <v>0.36728045859176361</v>
      </c>
      <c r="R1380" s="6">
        <f t="shared" si="273"/>
        <v>0.27417439399598187</v>
      </c>
      <c r="S1380" s="6">
        <f t="shared" si="274"/>
        <v>0.64145485258774548</v>
      </c>
    </row>
    <row r="1381" spans="1:19" x14ac:dyDescent="0.25">
      <c r="A1381" s="64">
        <v>41295</v>
      </c>
      <c r="B1381" s="14" t="s">
        <v>75</v>
      </c>
      <c r="C1381" s="4">
        <v>5</v>
      </c>
      <c r="D1381" s="180">
        <v>3.5</v>
      </c>
      <c r="F1381" s="180"/>
      <c r="G1381" s="4">
        <f t="shared" si="277"/>
        <v>64.961200000000005</v>
      </c>
      <c r="H1381" s="6"/>
      <c r="I1381" s="21"/>
      <c r="J1381" s="34">
        <f t="shared" si="269"/>
        <v>9.6211275016187424E-4</v>
      </c>
      <c r="K1381" s="34">
        <f t="shared" si="278"/>
        <v>6.2499998785815553E-2</v>
      </c>
      <c r="L1381" s="69">
        <f t="shared" si="275"/>
        <v>3.1637815247608514</v>
      </c>
      <c r="M1381" s="69">
        <f t="shared" si="268"/>
        <v>0.20552304438629462</v>
      </c>
      <c r="N1381" s="69">
        <f t="shared" si="270"/>
        <v>5.5433152983182508</v>
      </c>
      <c r="O1381" s="69">
        <f t="shared" si="276"/>
        <v>0.3601004137571116</v>
      </c>
      <c r="P1381" s="69">
        <f t="shared" si="271"/>
        <v>0.5656234581434062</v>
      </c>
      <c r="Q1381" s="6">
        <f t="shared" si="272"/>
        <v>9.8651061305421409E-2</v>
      </c>
      <c r="R1381" s="6">
        <f t="shared" si="273"/>
        <v>0.14043916136527354</v>
      </c>
      <c r="S1381" s="6">
        <f t="shared" si="274"/>
        <v>0.23909022267069496</v>
      </c>
    </row>
    <row r="1382" spans="1:19" x14ac:dyDescent="0.25">
      <c r="A1382" s="64">
        <v>41295</v>
      </c>
      <c r="B1382" s="14" t="s">
        <v>75</v>
      </c>
      <c r="C1382" s="4">
        <v>5</v>
      </c>
      <c r="D1382" s="180">
        <v>3.5</v>
      </c>
      <c r="F1382" s="180"/>
      <c r="G1382" s="4">
        <f t="shared" si="277"/>
        <v>64.961200000000005</v>
      </c>
      <c r="H1382" s="6"/>
      <c r="I1382" s="21"/>
      <c r="J1382" s="34">
        <f t="shared" si="269"/>
        <v>9.6211275016187424E-4</v>
      </c>
      <c r="K1382" s="34">
        <f t="shared" si="278"/>
        <v>6.2499998785815553E-2</v>
      </c>
      <c r="L1382" s="69">
        <f t="shared" si="275"/>
        <v>3.1637815247608514</v>
      </c>
      <c r="M1382" s="69">
        <f t="shared" si="268"/>
        <v>0.20552304438629462</v>
      </c>
      <c r="N1382" s="69">
        <f t="shared" si="270"/>
        <v>5.5433152983182508</v>
      </c>
      <c r="O1382" s="69">
        <f t="shared" si="276"/>
        <v>0.3601004137571116</v>
      </c>
      <c r="P1382" s="69">
        <f t="shared" si="271"/>
        <v>0.5656234581434062</v>
      </c>
      <c r="Q1382" s="6">
        <f t="shared" si="272"/>
        <v>9.8651061305421409E-2</v>
      </c>
      <c r="R1382" s="6">
        <f t="shared" si="273"/>
        <v>0.14043916136527354</v>
      </c>
      <c r="S1382" s="6">
        <f t="shared" si="274"/>
        <v>0.23909022267069496</v>
      </c>
    </row>
    <row r="1383" spans="1:19" x14ac:dyDescent="0.25">
      <c r="A1383" s="64">
        <v>41295</v>
      </c>
      <c r="B1383" s="14" t="s">
        <v>75</v>
      </c>
      <c r="C1383" s="4">
        <v>5</v>
      </c>
      <c r="D1383" s="180">
        <v>5.8</v>
      </c>
      <c r="F1383" s="180"/>
      <c r="G1383" s="4">
        <f t="shared" si="277"/>
        <v>64.961200000000005</v>
      </c>
      <c r="H1383" s="6"/>
      <c r="I1383" s="21"/>
      <c r="J1383" s="34">
        <f t="shared" si="269"/>
        <v>2.6420794216690155E-3</v>
      </c>
      <c r="K1383" s="34">
        <f t="shared" si="278"/>
        <v>0.17163264972692527</v>
      </c>
      <c r="L1383" s="69">
        <f t="shared" si="275"/>
        <v>10.104504202450142</v>
      </c>
      <c r="M1383" s="69">
        <f t="shared" si="268"/>
        <v>0.65640071839620417</v>
      </c>
      <c r="N1383" s="69">
        <f t="shared" si="270"/>
        <v>10.009692178621206</v>
      </c>
      <c r="O1383" s="69">
        <f t="shared" si="276"/>
        <v>0.65024161555384796</v>
      </c>
      <c r="P1383" s="69">
        <f t="shared" si="271"/>
        <v>1.3066423339500521</v>
      </c>
      <c r="Q1383" s="6">
        <f t="shared" si="272"/>
        <v>0.31507234483017799</v>
      </c>
      <c r="R1383" s="6">
        <f t="shared" si="273"/>
        <v>0.25359423006600074</v>
      </c>
      <c r="S1383" s="6">
        <f t="shared" si="274"/>
        <v>0.56866657489617878</v>
      </c>
    </row>
    <row r="1384" spans="1:19" x14ac:dyDescent="0.25">
      <c r="A1384" s="64">
        <v>41295</v>
      </c>
      <c r="B1384" s="14" t="s">
        <v>75</v>
      </c>
      <c r="C1384" s="4">
        <v>5</v>
      </c>
      <c r="D1384" s="180">
        <v>4</v>
      </c>
      <c r="F1384" s="180"/>
      <c r="G1384" s="4">
        <f t="shared" si="277"/>
        <v>64.961200000000005</v>
      </c>
      <c r="H1384" s="6"/>
      <c r="I1384" s="21"/>
      <c r="J1384" s="34">
        <f t="shared" si="269"/>
        <v>1.2566370614359172E-3</v>
      </c>
      <c r="K1384" s="34">
        <f t="shared" si="278"/>
        <v>8.1632651475350912E-2</v>
      </c>
      <c r="L1384" s="69">
        <f t="shared" si="275"/>
        <v>4.3006091215286046</v>
      </c>
      <c r="M1384" s="69">
        <f t="shared" si="268"/>
        <v>0.27937272926544404</v>
      </c>
      <c r="N1384" s="69">
        <f t="shared" si="270"/>
        <v>6.4806737611278331</v>
      </c>
      <c r="O1384" s="69">
        <f t="shared" si="276"/>
        <v>0.42099234433137744</v>
      </c>
      <c r="P1384" s="69">
        <f t="shared" si="271"/>
        <v>0.70036507359682143</v>
      </c>
      <c r="Q1384" s="6">
        <f t="shared" si="272"/>
        <v>0.13409891004741314</v>
      </c>
      <c r="R1384" s="6">
        <f t="shared" si="273"/>
        <v>0.16418701428923721</v>
      </c>
      <c r="S1384" s="6">
        <f t="shared" si="274"/>
        <v>0.29828592433665035</v>
      </c>
    </row>
    <row r="1385" spans="1:19" x14ac:dyDescent="0.25">
      <c r="A1385" s="64">
        <v>41295</v>
      </c>
      <c r="B1385" s="14" t="s">
        <v>75</v>
      </c>
      <c r="C1385" s="4">
        <v>5</v>
      </c>
      <c r="D1385" s="180">
        <v>2.8</v>
      </c>
      <c r="F1385" s="180"/>
      <c r="G1385" s="4">
        <f t="shared" si="277"/>
        <v>795.77470000000005</v>
      </c>
      <c r="H1385" s="6"/>
      <c r="I1385" s="21"/>
      <c r="J1385" s="34">
        <f t="shared" si="269"/>
        <v>6.1575216010359933E-4</v>
      </c>
      <c r="K1385" s="34">
        <f t="shared" si="278"/>
        <v>0.48999999048079373</v>
      </c>
      <c r="L1385" s="69">
        <f t="shared" si="275"/>
        <v>1.8941325428892555</v>
      </c>
      <c r="M1385" s="69">
        <f t="shared" ref="M1385:M1448" si="279">IF(D1385&lt;3,795.7747*L1385*0.001,64.9612*L1385*0.001)</f>
        <v>1.5073027560779344</v>
      </c>
      <c r="N1385" s="69">
        <f t="shared" si="270"/>
        <v>4.269577157683524</v>
      </c>
      <c r="O1385" s="69">
        <f t="shared" si="276"/>
        <v>3.3976214817824593</v>
      </c>
      <c r="P1385" s="69">
        <f t="shared" si="271"/>
        <v>4.9049242378603939</v>
      </c>
      <c r="Q1385" s="6">
        <f t="shared" si="272"/>
        <v>0.72350532291740843</v>
      </c>
      <c r="R1385" s="6">
        <f t="shared" si="273"/>
        <v>1.3250723778951592</v>
      </c>
      <c r="S1385" s="6">
        <f t="shared" si="274"/>
        <v>2.0485777008125678</v>
      </c>
    </row>
    <row r="1386" spans="1:19" x14ac:dyDescent="0.25">
      <c r="A1386" s="64">
        <v>41295</v>
      </c>
      <c r="B1386" s="14" t="s">
        <v>75</v>
      </c>
      <c r="C1386" s="4">
        <v>5</v>
      </c>
      <c r="D1386" s="180">
        <v>3</v>
      </c>
      <c r="F1386" s="180"/>
      <c r="G1386" s="4">
        <f t="shared" si="277"/>
        <v>64.961200000000005</v>
      </c>
      <c r="H1386" s="6"/>
      <c r="I1386" s="21"/>
      <c r="J1386" s="34">
        <f t="shared" si="269"/>
        <v>7.0685834705770342E-4</v>
      </c>
      <c r="K1386" s="34">
        <f t="shared" si="278"/>
        <v>4.5918366454884889E-2</v>
      </c>
      <c r="L1386" s="69">
        <f t="shared" si="275"/>
        <v>2.219707841442716</v>
      </c>
      <c r="M1386" s="69">
        <f t="shared" si="279"/>
        <v>0.14419488502952857</v>
      </c>
      <c r="N1386" s="69">
        <f t="shared" si="270"/>
        <v>4.6285167281146418</v>
      </c>
      <c r="O1386" s="69">
        <f t="shared" si="276"/>
        <v>0.3006740008784009</v>
      </c>
      <c r="P1386" s="69">
        <f t="shared" si="271"/>
        <v>0.4448688859079295</v>
      </c>
      <c r="Q1386" s="6">
        <f t="shared" si="272"/>
        <v>6.9213544814173716E-2</v>
      </c>
      <c r="R1386" s="6">
        <f t="shared" si="273"/>
        <v>0.11726286034257635</v>
      </c>
      <c r="S1386" s="6">
        <f t="shared" si="274"/>
        <v>0.18647640515675007</v>
      </c>
    </row>
    <row r="1387" spans="1:19" x14ac:dyDescent="0.25">
      <c r="A1387" s="64">
        <v>41295</v>
      </c>
      <c r="B1387" s="14" t="s">
        <v>75</v>
      </c>
      <c r="C1387" s="4">
        <v>5</v>
      </c>
      <c r="D1387" s="180">
        <v>4.5</v>
      </c>
      <c r="F1387" s="180"/>
      <c r="G1387" s="4">
        <f t="shared" si="277"/>
        <v>64.961200000000005</v>
      </c>
      <c r="H1387" s="6"/>
      <c r="I1387" s="21"/>
      <c r="J1387" s="34">
        <f t="shared" si="269"/>
        <v>1.5904312808798326E-3</v>
      </c>
      <c r="K1387" s="34">
        <f t="shared" si="278"/>
        <v>0.10331632452349099</v>
      </c>
      <c r="L1387" s="69">
        <f t="shared" si="275"/>
        <v>5.6380590590289899</v>
      </c>
      <c r="M1387" s="69">
        <f t="shared" si="279"/>
        <v>0.36625508214539404</v>
      </c>
      <c r="N1387" s="69">
        <f t="shared" si="270"/>
        <v>7.4382130025037601</v>
      </c>
      <c r="O1387" s="69">
        <f t="shared" si="276"/>
        <v>0.4831952424982473</v>
      </c>
      <c r="P1387" s="69">
        <f t="shared" si="271"/>
        <v>0.84945032464364134</v>
      </c>
      <c r="Q1387" s="6">
        <f t="shared" si="272"/>
        <v>0.17580243942978913</v>
      </c>
      <c r="R1387" s="6">
        <f t="shared" si="273"/>
        <v>0.18844614457431647</v>
      </c>
      <c r="S1387" s="6">
        <f t="shared" si="274"/>
        <v>0.36424858400410559</v>
      </c>
    </row>
    <row r="1388" spans="1:19" x14ac:dyDescent="0.25">
      <c r="A1388" s="64">
        <v>41295</v>
      </c>
      <c r="B1388" s="14" t="s">
        <v>75</v>
      </c>
      <c r="C1388" s="4">
        <v>5</v>
      </c>
      <c r="D1388" s="180">
        <v>3</v>
      </c>
      <c r="F1388" s="180"/>
      <c r="G1388" s="4">
        <f t="shared" si="277"/>
        <v>64.961200000000005</v>
      </c>
      <c r="H1388" s="6"/>
      <c r="I1388" s="21"/>
      <c r="J1388" s="34">
        <f t="shared" si="269"/>
        <v>7.0685834705770342E-4</v>
      </c>
      <c r="K1388" s="34">
        <f t="shared" si="278"/>
        <v>4.5918366454884889E-2</v>
      </c>
      <c r="L1388" s="69">
        <f t="shared" si="275"/>
        <v>2.219707841442716</v>
      </c>
      <c r="M1388" s="69">
        <f t="shared" si="279"/>
        <v>0.14419488502952857</v>
      </c>
      <c r="N1388" s="69">
        <f t="shared" si="270"/>
        <v>4.6285167281146418</v>
      </c>
      <c r="O1388" s="69">
        <f t="shared" si="276"/>
        <v>0.3006740008784009</v>
      </c>
      <c r="P1388" s="69">
        <f t="shared" si="271"/>
        <v>0.4448688859079295</v>
      </c>
      <c r="Q1388" s="6">
        <f t="shared" si="272"/>
        <v>6.9213544814173716E-2</v>
      </c>
      <c r="R1388" s="6">
        <f t="shared" si="273"/>
        <v>0.11726286034257635</v>
      </c>
      <c r="S1388" s="6">
        <f t="shared" si="274"/>
        <v>0.18647640515675007</v>
      </c>
    </row>
    <row r="1389" spans="1:19" x14ac:dyDescent="0.25">
      <c r="A1389" s="64">
        <v>41295</v>
      </c>
      <c r="B1389" s="14" t="s">
        <v>75</v>
      </c>
      <c r="C1389" s="4">
        <v>5</v>
      </c>
      <c r="D1389" s="180">
        <v>7</v>
      </c>
      <c r="F1389" s="180"/>
      <c r="G1389" s="4">
        <f t="shared" si="277"/>
        <v>64.961200000000005</v>
      </c>
      <c r="H1389" s="6"/>
      <c r="I1389" s="21"/>
      <c r="J1389" s="34">
        <f t="shared" si="269"/>
        <v>3.8484510006474969E-3</v>
      </c>
      <c r="K1389" s="34">
        <f t="shared" si="278"/>
        <v>0.24999999514326221</v>
      </c>
      <c r="L1389" s="69">
        <f t="shared" si="275"/>
        <v>15.569492106387406</v>
      </c>
      <c r="M1389" s="69">
        <f t="shared" si="279"/>
        <v>1.0114128906214537</v>
      </c>
      <c r="N1389" s="69">
        <f t="shared" si="270"/>
        <v>12.473107819356448</v>
      </c>
      <c r="O1389" s="69">
        <f t="shared" si="276"/>
        <v>0.81026805167477811</v>
      </c>
      <c r="P1389" s="69">
        <f t="shared" si="271"/>
        <v>1.8216809422962319</v>
      </c>
      <c r="Q1389" s="6">
        <f t="shared" si="272"/>
        <v>0.48547818749829774</v>
      </c>
      <c r="R1389" s="6">
        <f t="shared" si="273"/>
        <v>0.31600454015316348</v>
      </c>
      <c r="S1389" s="6">
        <f t="shared" si="274"/>
        <v>0.80148272765146122</v>
      </c>
    </row>
    <row r="1390" spans="1:19" x14ac:dyDescent="0.25">
      <c r="A1390" s="64">
        <v>41295</v>
      </c>
      <c r="B1390" s="14" t="s">
        <v>75</v>
      </c>
      <c r="C1390" s="4">
        <v>5</v>
      </c>
      <c r="D1390" s="180">
        <v>5.8</v>
      </c>
      <c r="F1390" s="180"/>
      <c r="G1390" s="4">
        <f t="shared" si="277"/>
        <v>64.961200000000005</v>
      </c>
      <c r="H1390" s="6"/>
      <c r="I1390" s="21"/>
      <c r="J1390" s="34">
        <f t="shared" si="269"/>
        <v>2.6420794216690155E-3</v>
      </c>
      <c r="K1390" s="34">
        <f t="shared" si="278"/>
        <v>0.17163264972692527</v>
      </c>
      <c r="L1390" s="69">
        <f t="shared" si="275"/>
        <v>10.104504202450142</v>
      </c>
      <c r="M1390" s="69">
        <f t="shared" si="279"/>
        <v>0.65640071839620417</v>
      </c>
      <c r="N1390" s="69">
        <f t="shared" si="270"/>
        <v>10.009692178621206</v>
      </c>
      <c r="O1390" s="69">
        <f t="shared" si="276"/>
        <v>0.65024161555384796</v>
      </c>
      <c r="P1390" s="69">
        <f t="shared" si="271"/>
        <v>1.3066423339500521</v>
      </c>
      <c r="Q1390" s="6">
        <f t="shared" si="272"/>
        <v>0.31507234483017799</v>
      </c>
      <c r="R1390" s="6">
        <f t="shared" si="273"/>
        <v>0.25359423006600074</v>
      </c>
      <c r="S1390" s="6">
        <f t="shared" si="274"/>
        <v>0.56866657489617878</v>
      </c>
    </row>
    <row r="1391" spans="1:19" x14ac:dyDescent="0.25">
      <c r="A1391" s="64">
        <v>41295</v>
      </c>
      <c r="B1391" s="14" t="s">
        <v>75</v>
      </c>
      <c r="C1391" s="4">
        <v>5</v>
      </c>
      <c r="D1391" s="180">
        <v>6.1</v>
      </c>
      <c r="F1391" s="180"/>
      <c r="G1391" s="4">
        <f t="shared" si="277"/>
        <v>64.961200000000005</v>
      </c>
      <c r="H1391" s="6"/>
      <c r="I1391" s="21"/>
      <c r="J1391" s="34">
        <f t="shared" si="269"/>
        <v>2.9224665660019049E-3</v>
      </c>
      <c r="K1391" s="34">
        <f t="shared" si="278"/>
        <v>0.18984693508736297</v>
      </c>
      <c r="L1391" s="69">
        <f t="shared" si="275"/>
        <v>11.346641732690337</v>
      </c>
      <c r="M1391" s="69">
        <f t="shared" si="279"/>
        <v>0.73709146292564354</v>
      </c>
      <c r="N1391" s="69">
        <f t="shared" si="270"/>
        <v>10.618077151196925</v>
      </c>
      <c r="O1391" s="69">
        <f t="shared" si="276"/>
        <v>0.68976303343433376</v>
      </c>
      <c r="P1391" s="69">
        <f t="shared" si="271"/>
        <v>1.4268544963599772</v>
      </c>
      <c r="Q1391" s="6">
        <f t="shared" si="272"/>
        <v>0.35380390220430891</v>
      </c>
      <c r="R1391" s="6">
        <f t="shared" si="273"/>
        <v>0.26900758303939015</v>
      </c>
      <c r="S1391" s="6">
        <f t="shared" si="274"/>
        <v>0.622811485243699</v>
      </c>
    </row>
    <row r="1392" spans="1:19" x14ac:dyDescent="0.25">
      <c r="A1392" s="64">
        <v>41295</v>
      </c>
      <c r="B1392" s="14" t="s">
        <v>75</v>
      </c>
      <c r="C1392" s="4">
        <v>5</v>
      </c>
      <c r="D1392" s="180">
        <v>5.5</v>
      </c>
      <c r="F1392" s="180"/>
      <c r="G1392" s="4">
        <f t="shared" si="277"/>
        <v>64.961200000000005</v>
      </c>
      <c r="H1392" s="6"/>
      <c r="I1392" s="21"/>
      <c r="J1392" s="34">
        <f t="shared" si="269"/>
        <v>2.3758294442772811E-3</v>
      </c>
      <c r="K1392" s="34">
        <f t="shared" si="278"/>
        <v>0.15433673169558532</v>
      </c>
      <c r="L1392" s="69">
        <f t="shared" si="275"/>
        <v>8.9430956308196485</v>
      </c>
      <c r="M1392" s="69">
        <f t="shared" si="279"/>
        <v>0.58095422389280149</v>
      </c>
      <c r="N1392" s="69">
        <f t="shared" si="270"/>
        <v>9.4066355127217793</v>
      </c>
      <c r="O1392" s="69">
        <f t="shared" si="276"/>
        <v>0.61106633086902207</v>
      </c>
      <c r="P1392" s="69">
        <f t="shared" si="271"/>
        <v>1.1920205547618234</v>
      </c>
      <c r="Q1392" s="6">
        <f t="shared" si="272"/>
        <v>0.27885802746854471</v>
      </c>
      <c r="R1392" s="6">
        <f t="shared" si="273"/>
        <v>0.2383158690389186</v>
      </c>
      <c r="S1392" s="6">
        <f t="shared" si="274"/>
        <v>0.51717389650746326</v>
      </c>
    </row>
    <row r="1393" spans="1:19" x14ac:dyDescent="0.25">
      <c r="A1393" s="64">
        <v>41295</v>
      </c>
      <c r="B1393" s="14" t="s">
        <v>75</v>
      </c>
      <c r="C1393" s="4">
        <v>5</v>
      </c>
      <c r="D1393" s="180">
        <v>4</v>
      </c>
      <c r="F1393" s="180"/>
      <c r="G1393" s="4">
        <f t="shared" si="277"/>
        <v>64.961200000000005</v>
      </c>
      <c r="H1393" s="6"/>
      <c r="I1393" s="21"/>
      <c r="J1393" s="34">
        <f t="shared" si="269"/>
        <v>1.2566370614359172E-3</v>
      </c>
      <c r="K1393" s="34">
        <f t="shared" si="278"/>
        <v>8.1632651475350912E-2</v>
      </c>
      <c r="L1393" s="69">
        <f t="shared" si="275"/>
        <v>4.3006091215286046</v>
      </c>
      <c r="M1393" s="69">
        <f t="shared" si="279"/>
        <v>0.27937272926544404</v>
      </c>
      <c r="N1393" s="69">
        <f t="shared" si="270"/>
        <v>6.4806737611278331</v>
      </c>
      <c r="O1393" s="69">
        <f t="shared" si="276"/>
        <v>0.42099234433137744</v>
      </c>
      <c r="P1393" s="69">
        <f t="shared" si="271"/>
        <v>0.70036507359682143</v>
      </c>
      <c r="Q1393" s="6">
        <f t="shared" si="272"/>
        <v>0.13409891004741314</v>
      </c>
      <c r="R1393" s="6">
        <f t="shared" si="273"/>
        <v>0.16418701428923721</v>
      </c>
      <c r="S1393" s="6">
        <f t="shared" si="274"/>
        <v>0.29828592433665035</v>
      </c>
    </row>
    <row r="1394" spans="1:19" x14ac:dyDescent="0.25">
      <c r="A1394" s="64">
        <v>41295</v>
      </c>
      <c r="B1394" s="14" t="s">
        <v>75</v>
      </c>
      <c r="C1394" s="4">
        <v>5</v>
      </c>
      <c r="D1394" s="180">
        <v>3.5</v>
      </c>
      <c r="F1394" s="180"/>
      <c r="G1394" s="4">
        <f t="shared" si="277"/>
        <v>64.961200000000005</v>
      </c>
      <c r="H1394" s="6"/>
      <c r="I1394" s="21"/>
      <c r="J1394" s="34">
        <f t="shared" si="269"/>
        <v>9.6211275016187424E-4</v>
      </c>
      <c r="K1394" s="34">
        <f t="shared" si="278"/>
        <v>6.2499998785815553E-2</v>
      </c>
      <c r="L1394" s="69">
        <f t="shared" si="275"/>
        <v>3.1637815247608514</v>
      </c>
      <c r="M1394" s="69">
        <f t="shared" si="279"/>
        <v>0.20552304438629462</v>
      </c>
      <c r="N1394" s="69">
        <f t="shared" si="270"/>
        <v>5.5433152983182508</v>
      </c>
      <c r="O1394" s="69">
        <f t="shared" si="276"/>
        <v>0.3601004137571116</v>
      </c>
      <c r="P1394" s="69">
        <f t="shared" si="271"/>
        <v>0.5656234581434062</v>
      </c>
      <c r="Q1394" s="6">
        <f t="shared" si="272"/>
        <v>9.8651061305421409E-2</v>
      </c>
      <c r="R1394" s="6">
        <f t="shared" si="273"/>
        <v>0.14043916136527354</v>
      </c>
      <c r="S1394" s="6">
        <f t="shared" si="274"/>
        <v>0.23909022267069496</v>
      </c>
    </row>
    <row r="1395" spans="1:19" x14ac:dyDescent="0.25">
      <c r="A1395" s="64">
        <v>41295</v>
      </c>
      <c r="B1395" s="14" t="s">
        <v>75</v>
      </c>
      <c r="C1395" s="4">
        <v>5</v>
      </c>
      <c r="D1395" s="180">
        <v>6.1</v>
      </c>
      <c r="F1395" s="180"/>
      <c r="G1395" s="4">
        <f t="shared" si="277"/>
        <v>64.961200000000005</v>
      </c>
      <c r="H1395" s="6"/>
      <c r="I1395" s="21"/>
      <c r="J1395" s="34">
        <f t="shared" si="269"/>
        <v>2.9224665660019049E-3</v>
      </c>
      <c r="K1395" s="34">
        <f t="shared" si="278"/>
        <v>0.18984693508736297</v>
      </c>
      <c r="L1395" s="69">
        <f t="shared" si="275"/>
        <v>11.346641732690337</v>
      </c>
      <c r="M1395" s="69">
        <f t="shared" si="279"/>
        <v>0.73709146292564354</v>
      </c>
      <c r="N1395" s="69">
        <f t="shared" si="270"/>
        <v>10.618077151196925</v>
      </c>
      <c r="O1395" s="69">
        <f t="shared" si="276"/>
        <v>0.68976303343433376</v>
      </c>
      <c r="P1395" s="69">
        <f t="shared" si="271"/>
        <v>1.4268544963599772</v>
      </c>
      <c r="Q1395" s="6">
        <f t="shared" si="272"/>
        <v>0.35380390220430891</v>
      </c>
      <c r="R1395" s="6">
        <f t="shared" si="273"/>
        <v>0.26900758303939015</v>
      </c>
      <c r="S1395" s="6">
        <f t="shared" si="274"/>
        <v>0.622811485243699</v>
      </c>
    </row>
    <row r="1396" spans="1:19" x14ac:dyDescent="0.25">
      <c r="A1396" s="64">
        <v>41295</v>
      </c>
      <c r="B1396" s="14" t="s">
        <v>75</v>
      </c>
      <c r="C1396" s="4">
        <v>5</v>
      </c>
      <c r="D1396" s="180">
        <v>5.5</v>
      </c>
      <c r="F1396" s="180"/>
      <c r="G1396" s="4">
        <f t="shared" si="277"/>
        <v>64.961200000000005</v>
      </c>
      <c r="H1396" s="6"/>
      <c r="I1396" s="21"/>
      <c r="J1396" s="34">
        <f t="shared" si="269"/>
        <v>2.3758294442772811E-3</v>
      </c>
      <c r="K1396" s="34">
        <f t="shared" si="278"/>
        <v>0.15433673169558532</v>
      </c>
      <c r="L1396" s="69">
        <f t="shared" si="275"/>
        <v>8.9430956308196485</v>
      </c>
      <c r="M1396" s="69">
        <f t="shared" si="279"/>
        <v>0.58095422389280149</v>
      </c>
      <c r="N1396" s="69">
        <f t="shared" si="270"/>
        <v>9.4066355127217793</v>
      </c>
      <c r="O1396" s="69">
        <f t="shared" si="276"/>
        <v>0.61106633086902207</v>
      </c>
      <c r="P1396" s="69">
        <f t="shared" si="271"/>
        <v>1.1920205547618234</v>
      </c>
      <c r="Q1396" s="6">
        <f t="shared" si="272"/>
        <v>0.27885802746854471</v>
      </c>
      <c r="R1396" s="6">
        <f t="shared" si="273"/>
        <v>0.2383158690389186</v>
      </c>
      <c r="S1396" s="6">
        <f t="shared" si="274"/>
        <v>0.51717389650746326</v>
      </c>
    </row>
    <row r="1397" spans="1:19" x14ac:dyDescent="0.25">
      <c r="A1397" s="64">
        <v>41295</v>
      </c>
      <c r="B1397" s="14" t="s">
        <v>75</v>
      </c>
      <c r="C1397" s="4">
        <v>5</v>
      </c>
      <c r="D1397" s="180">
        <v>3.1</v>
      </c>
      <c r="F1397" s="180"/>
      <c r="G1397" s="4">
        <f t="shared" si="277"/>
        <v>64.961200000000005</v>
      </c>
      <c r="H1397" s="6"/>
      <c r="I1397" s="21"/>
      <c r="J1397" s="34">
        <f t="shared" si="269"/>
        <v>7.5476763502494771E-4</v>
      </c>
      <c r="K1397" s="34">
        <f t="shared" si="278"/>
        <v>4.9030611292382634E-2</v>
      </c>
      <c r="L1397" s="69">
        <f t="shared" si="275"/>
        <v>2.3935063597525432</v>
      </c>
      <c r="M1397" s="69">
        <f t="shared" si="279"/>
        <v>0.15548504533715693</v>
      </c>
      <c r="N1397" s="69">
        <f t="shared" si="270"/>
        <v>4.8095356854949474</v>
      </c>
      <c r="O1397" s="69">
        <f t="shared" si="276"/>
        <v>0.31243320957257442</v>
      </c>
      <c r="P1397" s="69">
        <f t="shared" si="271"/>
        <v>0.46791825490973138</v>
      </c>
      <c r="Q1397" s="6">
        <f t="shared" si="272"/>
        <v>7.4632821761835319E-2</v>
      </c>
      <c r="R1397" s="6">
        <f t="shared" si="273"/>
        <v>0.12184895173330403</v>
      </c>
      <c r="S1397" s="6">
        <f t="shared" si="274"/>
        <v>0.19648177349513934</v>
      </c>
    </row>
    <row r="1398" spans="1:19" x14ac:dyDescent="0.25">
      <c r="A1398" s="64">
        <v>41295</v>
      </c>
      <c r="B1398" s="14" t="s">
        <v>75</v>
      </c>
      <c r="C1398" s="4">
        <v>5</v>
      </c>
      <c r="D1398" s="180">
        <v>4.8</v>
      </c>
      <c r="F1398" s="180"/>
      <c r="G1398" s="4">
        <f t="shared" si="277"/>
        <v>64.961200000000005</v>
      </c>
      <c r="H1398" s="6"/>
      <c r="I1398" s="21"/>
      <c r="J1398" s="34">
        <f t="shared" si="269"/>
        <v>1.8095573684677208E-3</v>
      </c>
      <c r="K1398" s="34">
        <f t="shared" si="278"/>
        <v>0.11755101812450532</v>
      </c>
      <c r="L1398" s="69">
        <f t="shared" si="275"/>
        <v>6.5398480281028419</v>
      </c>
      <c r="M1398" s="69">
        <f t="shared" si="279"/>
        <v>0.42483637572319438</v>
      </c>
      <c r="N1398" s="69">
        <f t="shared" si="270"/>
        <v>8.0216224497877064</v>
      </c>
      <c r="O1398" s="69">
        <f t="shared" si="276"/>
        <v>0.52109422028514918</v>
      </c>
      <c r="P1398" s="69">
        <f t="shared" si="271"/>
        <v>0.9459305960083435</v>
      </c>
      <c r="Q1398" s="6">
        <f t="shared" si="272"/>
        <v>0.20392146034713329</v>
      </c>
      <c r="R1398" s="6">
        <f t="shared" si="273"/>
        <v>0.20322674591120818</v>
      </c>
      <c r="S1398" s="6">
        <f t="shared" si="274"/>
        <v>0.40714820625834147</v>
      </c>
    </row>
    <row r="1399" spans="1:19" x14ac:dyDescent="0.25">
      <c r="A1399" s="64">
        <v>41295</v>
      </c>
      <c r="B1399" s="14" t="s">
        <v>75</v>
      </c>
      <c r="C1399" s="4">
        <v>5</v>
      </c>
      <c r="D1399" s="180">
        <v>4.5</v>
      </c>
      <c r="F1399" s="180"/>
      <c r="G1399" s="4">
        <f t="shared" si="277"/>
        <v>64.961200000000005</v>
      </c>
      <c r="H1399" s="6"/>
      <c r="I1399" s="21"/>
      <c r="J1399" s="34">
        <f t="shared" si="269"/>
        <v>1.5904312808798326E-3</v>
      </c>
      <c r="K1399" s="34">
        <f t="shared" si="278"/>
        <v>0.10331632452349099</v>
      </c>
      <c r="L1399" s="69">
        <f t="shared" si="275"/>
        <v>5.6380590590289899</v>
      </c>
      <c r="M1399" s="69">
        <f t="shared" si="279"/>
        <v>0.36625508214539404</v>
      </c>
      <c r="N1399" s="69">
        <f t="shared" si="270"/>
        <v>7.4382130025037601</v>
      </c>
      <c r="O1399" s="69">
        <f t="shared" si="276"/>
        <v>0.4831952424982473</v>
      </c>
      <c r="P1399" s="69">
        <f t="shared" si="271"/>
        <v>0.84945032464364134</v>
      </c>
      <c r="Q1399" s="6">
        <f t="shared" si="272"/>
        <v>0.17580243942978913</v>
      </c>
      <c r="R1399" s="6">
        <f t="shared" si="273"/>
        <v>0.18844614457431647</v>
      </c>
      <c r="S1399" s="6">
        <f t="shared" si="274"/>
        <v>0.36424858400410559</v>
      </c>
    </row>
    <row r="1400" spans="1:19" x14ac:dyDescent="0.25">
      <c r="A1400" s="64">
        <v>41295</v>
      </c>
      <c r="B1400" s="14" t="s">
        <v>75</v>
      </c>
      <c r="C1400" s="4">
        <v>5</v>
      </c>
      <c r="D1400" s="180">
        <v>4.5999999999999996</v>
      </c>
      <c r="F1400" s="180"/>
      <c r="G1400" s="4">
        <f t="shared" si="277"/>
        <v>64.961200000000005</v>
      </c>
      <c r="H1400" s="6"/>
      <c r="I1400" s="21"/>
      <c r="J1400" s="34">
        <f t="shared" si="269"/>
        <v>1.6619025137490004E-3</v>
      </c>
      <c r="K1400" s="34">
        <f t="shared" si="278"/>
        <v>0.10795918157615157</v>
      </c>
      <c r="L1400" s="69">
        <f t="shared" si="275"/>
        <v>5.9302678128381849</v>
      </c>
      <c r="M1400" s="69">
        <f t="shared" si="279"/>
        <v>0.38523731344334394</v>
      </c>
      <c r="N1400" s="69">
        <f t="shared" si="270"/>
        <v>7.6319696161125572</v>
      </c>
      <c r="O1400" s="69">
        <f t="shared" si="276"/>
        <v>0.49578190462621108</v>
      </c>
      <c r="P1400" s="69">
        <f t="shared" si="271"/>
        <v>0.88101921806955508</v>
      </c>
      <c r="Q1400" s="6">
        <f t="shared" si="272"/>
        <v>0.18491391045280509</v>
      </c>
      <c r="R1400" s="6">
        <f t="shared" si="273"/>
        <v>0.19335494280422233</v>
      </c>
      <c r="S1400" s="6">
        <f t="shared" si="274"/>
        <v>0.37826885325702742</v>
      </c>
    </row>
    <row r="1401" spans="1:19" x14ac:dyDescent="0.25">
      <c r="A1401" s="64">
        <v>41295</v>
      </c>
      <c r="B1401" s="14" t="s">
        <v>75</v>
      </c>
      <c r="C1401" s="4">
        <v>5</v>
      </c>
      <c r="D1401" s="180">
        <v>4.7</v>
      </c>
      <c r="F1401" s="180"/>
      <c r="G1401" s="4">
        <f t="shared" si="277"/>
        <v>64.961200000000005</v>
      </c>
      <c r="H1401" s="6"/>
      <c r="I1401" s="21"/>
      <c r="J1401" s="34">
        <f t="shared" si="269"/>
        <v>1.7349445429449633E-3</v>
      </c>
      <c r="K1401" s="34">
        <f t="shared" si="278"/>
        <v>0.11270407944315636</v>
      </c>
      <c r="L1401" s="69">
        <f t="shared" si="275"/>
        <v>6.2308461373122945</v>
      </c>
      <c r="M1401" s="69">
        <f t="shared" si="279"/>
        <v>0.40476324209517145</v>
      </c>
      <c r="N1401" s="69">
        <f t="shared" si="270"/>
        <v>7.8264436633583525</v>
      </c>
      <c r="O1401" s="69">
        <f t="shared" si="276"/>
        <v>0.50841517210415466</v>
      </c>
      <c r="P1401" s="69">
        <f t="shared" si="271"/>
        <v>0.91317841419932611</v>
      </c>
      <c r="Q1401" s="6">
        <f t="shared" si="272"/>
        <v>0.1942863562056823</v>
      </c>
      <c r="R1401" s="6">
        <f t="shared" si="273"/>
        <v>0.19828191712062032</v>
      </c>
      <c r="S1401" s="6">
        <f t="shared" si="274"/>
        <v>0.39256827332630262</v>
      </c>
    </row>
    <row r="1402" spans="1:19" x14ac:dyDescent="0.25">
      <c r="A1402" s="64">
        <v>41295</v>
      </c>
      <c r="B1402" s="14" t="s">
        <v>75</v>
      </c>
      <c r="C1402" s="4">
        <v>6</v>
      </c>
      <c r="D1402" s="180">
        <v>7</v>
      </c>
      <c r="F1402" s="180"/>
      <c r="G1402" s="4">
        <f t="shared" si="277"/>
        <v>64.961200000000005</v>
      </c>
      <c r="H1402" s="6"/>
      <c r="I1402" s="21"/>
      <c r="J1402" s="34">
        <f t="shared" si="269"/>
        <v>3.8484510006474969E-3</v>
      </c>
      <c r="K1402" s="34">
        <f t="shared" si="278"/>
        <v>0.24999999514326221</v>
      </c>
      <c r="L1402" s="69">
        <f t="shared" si="275"/>
        <v>15.569492106387406</v>
      </c>
      <c r="M1402" s="69">
        <f t="shared" si="279"/>
        <v>1.0114128906214537</v>
      </c>
      <c r="N1402" s="69">
        <f t="shared" si="270"/>
        <v>12.473107819356448</v>
      </c>
      <c r="O1402" s="69">
        <f t="shared" si="276"/>
        <v>0.81026805167477811</v>
      </c>
      <c r="P1402" s="69">
        <f t="shared" si="271"/>
        <v>1.8216809422962319</v>
      </c>
      <c r="Q1402" s="6">
        <f t="shared" si="272"/>
        <v>0.48547818749829774</v>
      </c>
      <c r="R1402" s="6">
        <f t="shared" si="273"/>
        <v>0.31600454015316348</v>
      </c>
      <c r="S1402" s="6">
        <f t="shared" si="274"/>
        <v>0.80148272765146122</v>
      </c>
    </row>
    <row r="1403" spans="1:19" x14ac:dyDescent="0.25">
      <c r="A1403" s="64">
        <v>41295</v>
      </c>
      <c r="B1403" s="14" t="s">
        <v>75</v>
      </c>
      <c r="C1403" s="4">
        <v>6</v>
      </c>
      <c r="D1403" s="180">
        <v>8.1999999999999993</v>
      </c>
      <c r="F1403" s="180"/>
      <c r="G1403" s="4">
        <f t="shared" si="277"/>
        <v>64.961200000000005</v>
      </c>
      <c r="H1403" s="6"/>
      <c r="I1403" s="21"/>
      <c r="J1403" s="34">
        <f t="shared" si="269"/>
        <v>5.2810172506844409E-3</v>
      </c>
      <c r="K1403" s="34">
        <f t="shared" si="278"/>
        <v>0.34306121782516213</v>
      </c>
      <c r="L1403" s="69">
        <f t="shared" si="275"/>
        <v>22.400210436181411</v>
      </c>
      <c r="M1403" s="69">
        <f t="shared" si="279"/>
        <v>1.4551445501868681</v>
      </c>
      <c r="N1403" s="69">
        <f t="shared" si="270"/>
        <v>15.009705698547517</v>
      </c>
      <c r="O1403" s="69">
        <f t="shared" si="276"/>
        <v>0.97504849382448511</v>
      </c>
      <c r="P1403" s="69">
        <f t="shared" si="271"/>
        <v>2.4301930440113533</v>
      </c>
      <c r="Q1403" s="6">
        <f t="shared" si="272"/>
        <v>0.69846938408969661</v>
      </c>
      <c r="R1403" s="6">
        <f t="shared" si="273"/>
        <v>0.38026891259154921</v>
      </c>
      <c r="S1403" s="6">
        <f t="shared" si="274"/>
        <v>1.0787382966812458</v>
      </c>
    </row>
    <row r="1404" spans="1:19" x14ac:dyDescent="0.25">
      <c r="A1404" s="64">
        <v>41295</v>
      </c>
      <c r="B1404" s="14" t="s">
        <v>75</v>
      </c>
      <c r="C1404" s="4">
        <v>6</v>
      </c>
      <c r="D1404" s="180">
        <v>6.5</v>
      </c>
      <c r="F1404" s="180"/>
      <c r="G1404" s="4">
        <f t="shared" si="277"/>
        <v>64.961200000000005</v>
      </c>
      <c r="H1404" s="6"/>
      <c r="I1404" s="21"/>
      <c r="J1404" s="34">
        <f t="shared" si="269"/>
        <v>3.3183072403542195E-3</v>
      </c>
      <c r="K1404" s="34">
        <f t="shared" si="278"/>
        <v>0.21556122030209854</v>
      </c>
      <c r="L1404" s="69">
        <f t="shared" si="275"/>
        <v>13.130517975640537</v>
      </c>
      <c r="M1404" s="69">
        <f t="shared" si="279"/>
        <v>0.85297420431918014</v>
      </c>
      <c r="N1404" s="69">
        <f t="shared" si="270"/>
        <v>11.437170539605743</v>
      </c>
      <c r="O1404" s="69">
        <f t="shared" si="276"/>
        <v>0.74297232285743664</v>
      </c>
      <c r="P1404" s="69">
        <f t="shared" si="271"/>
        <v>1.5959465271766167</v>
      </c>
      <c r="Q1404" s="6">
        <f t="shared" si="272"/>
        <v>0.40942761807320643</v>
      </c>
      <c r="R1404" s="6">
        <f t="shared" si="273"/>
        <v>0.2897592059144003</v>
      </c>
      <c r="S1404" s="6">
        <f t="shared" si="274"/>
        <v>0.69918682398760668</v>
      </c>
    </row>
    <row r="1405" spans="1:19" x14ac:dyDescent="0.25">
      <c r="A1405" s="64">
        <v>41295</v>
      </c>
      <c r="B1405" s="14" t="s">
        <v>75</v>
      </c>
      <c r="C1405" s="4">
        <v>6</v>
      </c>
      <c r="D1405" s="180">
        <v>4.5</v>
      </c>
      <c r="F1405" s="180"/>
      <c r="G1405" s="4">
        <f t="shared" si="277"/>
        <v>64.961200000000005</v>
      </c>
      <c r="H1405" s="6"/>
      <c r="I1405" s="21"/>
      <c r="J1405" s="34">
        <f t="shared" si="269"/>
        <v>1.5904312808798326E-3</v>
      </c>
      <c r="K1405" s="34">
        <f t="shared" si="278"/>
        <v>0.10331632452349099</v>
      </c>
      <c r="L1405" s="69">
        <f t="shared" si="275"/>
        <v>5.6380590590289899</v>
      </c>
      <c r="M1405" s="69">
        <f t="shared" si="279"/>
        <v>0.36625508214539404</v>
      </c>
      <c r="N1405" s="69">
        <f t="shared" si="270"/>
        <v>7.4382130025037601</v>
      </c>
      <c r="O1405" s="69">
        <f t="shared" si="276"/>
        <v>0.4831952424982473</v>
      </c>
      <c r="P1405" s="69">
        <f t="shared" si="271"/>
        <v>0.84945032464364134</v>
      </c>
      <c r="Q1405" s="6">
        <f t="shared" si="272"/>
        <v>0.17580243942978913</v>
      </c>
      <c r="R1405" s="6">
        <f t="shared" si="273"/>
        <v>0.18844614457431647</v>
      </c>
      <c r="S1405" s="6">
        <f t="shared" si="274"/>
        <v>0.36424858400410559</v>
      </c>
    </row>
    <row r="1406" spans="1:19" x14ac:dyDescent="0.25">
      <c r="A1406" s="64">
        <v>41295</v>
      </c>
      <c r="B1406" s="14" t="s">
        <v>75</v>
      </c>
      <c r="C1406" s="4">
        <v>6</v>
      </c>
      <c r="D1406" s="180">
        <v>2.5</v>
      </c>
      <c r="F1406" s="180"/>
      <c r="G1406" s="4">
        <f t="shared" si="277"/>
        <v>795.77470000000005</v>
      </c>
      <c r="H1406" s="6"/>
      <c r="I1406" s="21"/>
      <c r="J1406" s="34">
        <f t="shared" si="269"/>
        <v>4.9087385212340522E-4</v>
      </c>
      <c r="K1406" s="34">
        <f t="shared" si="278"/>
        <v>0.39062499241134718</v>
      </c>
      <c r="L1406" s="69">
        <f t="shared" si="275"/>
        <v>1.4596815933666829</v>
      </c>
      <c r="M1406" s="69">
        <f t="shared" si="279"/>
        <v>1.1615776820568942</v>
      </c>
      <c r="N1406" s="69">
        <f t="shared" si="270"/>
        <v>3.7393815404049149</v>
      </c>
      <c r="O1406" s="69">
        <f t="shared" si="276"/>
        <v>2.9757052235012593</v>
      </c>
      <c r="P1406" s="69">
        <f t="shared" si="271"/>
        <v>4.1372829055581537</v>
      </c>
      <c r="Q1406" s="6">
        <f t="shared" si="272"/>
        <v>0.55755728738730914</v>
      </c>
      <c r="R1406" s="6">
        <f t="shared" si="273"/>
        <v>1.1605250371654912</v>
      </c>
      <c r="S1406" s="6">
        <f t="shared" si="274"/>
        <v>1.7180823245528003</v>
      </c>
    </row>
    <row r="1407" spans="1:19" x14ac:dyDescent="0.25">
      <c r="A1407" s="64">
        <v>41295</v>
      </c>
      <c r="B1407" s="14" t="s">
        <v>75</v>
      </c>
      <c r="C1407" s="4">
        <v>6</v>
      </c>
      <c r="D1407" s="180">
        <v>6.5</v>
      </c>
      <c r="F1407" s="180"/>
      <c r="G1407" s="4">
        <f t="shared" si="277"/>
        <v>64.961200000000005</v>
      </c>
      <c r="H1407" s="6"/>
      <c r="I1407" s="21"/>
      <c r="J1407" s="34">
        <f t="shared" si="269"/>
        <v>3.3183072403542195E-3</v>
      </c>
      <c r="K1407" s="34">
        <f t="shared" si="278"/>
        <v>0.21556122030209854</v>
      </c>
      <c r="L1407" s="69">
        <f t="shared" si="275"/>
        <v>13.130517975640537</v>
      </c>
      <c r="M1407" s="69">
        <f t="shared" si="279"/>
        <v>0.85297420431918014</v>
      </c>
      <c r="N1407" s="69">
        <f t="shared" si="270"/>
        <v>11.437170539605743</v>
      </c>
      <c r="O1407" s="69">
        <f t="shared" si="276"/>
        <v>0.74297232285743664</v>
      </c>
      <c r="P1407" s="69">
        <f t="shared" si="271"/>
        <v>1.5959465271766167</v>
      </c>
      <c r="Q1407" s="6">
        <f t="shared" si="272"/>
        <v>0.40942761807320643</v>
      </c>
      <c r="R1407" s="6">
        <f t="shared" si="273"/>
        <v>0.2897592059144003</v>
      </c>
      <c r="S1407" s="6">
        <f t="shared" si="274"/>
        <v>0.69918682398760668</v>
      </c>
    </row>
    <row r="1408" spans="1:19" x14ac:dyDescent="0.25">
      <c r="A1408" s="64">
        <v>41295</v>
      </c>
      <c r="B1408" s="14" t="s">
        <v>75</v>
      </c>
      <c r="C1408" s="4">
        <v>6</v>
      </c>
      <c r="D1408" s="180">
        <v>6.5</v>
      </c>
      <c r="F1408" s="180"/>
      <c r="G1408" s="4">
        <f t="shared" si="277"/>
        <v>64.961200000000005</v>
      </c>
      <c r="H1408" s="6"/>
      <c r="I1408" s="21"/>
      <c r="J1408" s="34">
        <f t="shared" si="269"/>
        <v>3.3183072403542195E-3</v>
      </c>
      <c r="K1408" s="34">
        <f t="shared" si="278"/>
        <v>0.21556122030209854</v>
      </c>
      <c r="L1408" s="69">
        <f t="shared" si="275"/>
        <v>13.130517975640537</v>
      </c>
      <c r="M1408" s="69">
        <f t="shared" si="279"/>
        <v>0.85297420431918014</v>
      </c>
      <c r="N1408" s="69">
        <f t="shared" si="270"/>
        <v>11.437170539605743</v>
      </c>
      <c r="O1408" s="69">
        <f t="shared" si="276"/>
        <v>0.74297232285743664</v>
      </c>
      <c r="P1408" s="69">
        <f t="shared" si="271"/>
        <v>1.5959465271766167</v>
      </c>
      <c r="Q1408" s="6">
        <f t="shared" si="272"/>
        <v>0.40942761807320643</v>
      </c>
      <c r="R1408" s="6">
        <f t="shared" si="273"/>
        <v>0.2897592059144003</v>
      </c>
      <c r="S1408" s="6">
        <f t="shared" si="274"/>
        <v>0.69918682398760668</v>
      </c>
    </row>
    <row r="1409" spans="1:19" x14ac:dyDescent="0.25">
      <c r="A1409" s="64">
        <v>41295</v>
      </c>
      <c r="B1409" s="14" t="s">
        <v>75</v>
      </c>
      <c r="C1409" s="4">
        <v>6</v>
      </c>
      <c r="D1409" s="180">
        <v>4.5</v>
      </c>
      <c r="F1409" s="180"/>
      <c r="G1409" s="4">
        <f t="shared" si="277"/>
        <v>64.961200000000005</v>
      </c>
      <c r="H1409" s="6"/>
      <c r="I1409" s="21"/>
      <c r="J1409" s="34">
        <f t="shared" si="269"/>
        <v>1.5904312808798326E-3</v>
      </c>
      <c r="K1409" s="34">
        <f t="shared" si="278"/>
        <v>0.10331632452349099</v>
      </c>
      <c r="L1409" s="69">
        <f t="shared" si="275"/>
        <v>5.6380590590289899</v>
      </c>
      <c r="M1409" s="69">
        <f t="shared" si="279"/>
        <v>0.36625508214539404</v>
      </c>
      <c r="N1409" s="69">
        <f t="shared" si="270"/>
        <v>7.4382130025037601</v>
      </c>
      <c r="O1409" s="69">
        <f t="shared" si="276"/>
        <v>0.4831952424982473</v>
      </c>
      <c r="P1409" s="69">
        <f t="shared" si="271"/>
        <v>0.84945032464364134</v>
      </c>
      <c r="Q1409" s="6">
        <f t="shared" si="272"/>
        <v>0.17580243942978913</v>
      </c>
      <c r="R1409" s="6">
        <f t="shared" si="273"/>
        <v>0.18844614457431647</v>
      </c>
      <c r="S1409" s="6">
        <f t="shared" si="274"/>
        <v>0.36424858400410559</v>
      </c>
    </row>
    <row r="1410" spans="1:19" x14ac:dyDescent="0.25">
      <c r="A1410" s="64">
        <v>41295</v>
      </c>
      <c r="B1410" s="14" t="s">
        <v>75</v>
      </c>
      <c r="C1410" s="4">
        <v>6</v>
      </c>
      <c r="D1410" s="180">
        <v>3.5</v>
      </c>
      <c r="F1410" s="180"/>
      <c r="G1410" s="4">
        <f t="shared" si="277"/>
        <v>64.961200000000005</v>
      </c>
      <c r="H1410" s="6"/>
      <c r="I1410" s="21"/>
      <c r="J1410" s="34">
        <f t="shared" ref="J1410:J1473" si="280">((+D1410/200)^2)*PI()</f>
        <v>9.6211275016187424E-4</v>
      </c>
      <c r="K1410" s="34">
        <f t="shared" si="278"/>
        <v>6.2499998785815553E-2</v>
      </c>
      <c r="L1410" s="69">
        <f t="shared" si="275"/>
        <v>3.1637815247608514</v>
      </c>
      <c r="M1410" s="69">
        <f t="shared" si="279"/>
        <v>0.20552304438629462</v>
      </c>
      <c r="N1410" s="69">
        <f t="shared" ref="N1410:N1473" si="281">1.28*(D1410^1.17)</f>
        <v>5.5433152983182508</v>
      </c>
      <c r="O1410" s="69">
        <f t="shared" si="276"/>
        <v>0.3601004137571116</v>
      </c>
      <c r="P1410" s="69">
        <f t="shared" si="271"/>
        <v>0.5656234581434062</v>
      </c>
      <c r="Q1410" s="6">
        <f t="shared" si="272"/>
        <v>9.8651061305421409E-2</v>
      </c>
      <c r="R1410" s="6">
        <f t="shared" si="273"/>
        <v>0.14043916136527354</v>
      </c>
      <c r="S1410" s="6">
        <f t="shared" si="274"/>
        <v>0.23909022267069496</v>
      </c>
    </row>
    <row r="1411" spans="1:19" x14ac:dyDescent="0.25">
      <c r="A1411" s="64">
        <v>41295</v>
      </c>
      <c r="B1411" s="14" t="s">
        <v>75</v>
      </c>
      <c r="C1411" s="4">
        <v>6</v>
      </c>
      <c r="D1411" s="180">
        <v>8.6</v>
      </c>
      <c r="F1411" s="180"/>
      <c r="G1411" s="4">
        <f t="shared" si="277"/>
        <v>64.961200000000005</v>
      </c>
      <c r="H1411" s="6"/>
      <c r="I1411" s="21"/>
      <c r="J1411" s="34">
        <f t="shared" si="280"/>
        <v>5.8088048164875268E-3</v>
      </c>
      <c r="K1411" s="34">
        <f t="shared" si="278"/>
        <v>0.37734693144480957</v>
      </c>
      <c r="L1411" s="69">
        <f t="shared" si="275"/>
        <v>24.992286516385054</v>
      </c>
      <c r="M1411" s="69">
        <f t="shared" si="279"/>
        <v>1.6235289228481928</v>
      </c>
      <c r="N1411" s="69">
        <f t="shared" si="281"/>
        <v>15.869862268149246</v>
      </c>
      <c r="O1411" s="69">
        <f t="shared" si="276"/>
        <v>1.0309252967736968</v>
      </c>
      <c r="P1411" s="69">
        <f t="shared" ref="P1411:P1474" si="282">+M1411+O1411</f>
        <v>2.6544542196218899</v>
      </c>
      <c r="Q1411" s="6">
        <f t="shared" ref="Q1411:Q1474" si="283">M1411*0.48</f>
        <v>0.77929388296713253</v>
      </c>
      <c r="R1411" s="6">
        <f t="shared" ref="R1411:R1474" si="284">O1411*0.39</f>
        <v>0.40206086574174177</v>
      </c>
      <c r="S1411" s="6">
        <f t="shared" ref="S1411:S1474" si="285">Q1411+R1411</f>
        <v>1.1813547487088742</v>
      </c>
    </row>
    <row r="1412" spans="1:19" x14ac:dyDescent="0.25">
      <c r="A1412" s="64">
        <v>41295</v>
      </c>
      <c r="B1412" s="14" t="s">
        <v>75</v>
      </c>
      <c r="C1412" s="4">
        <v>6</v>
      </c>
      <c r="D1412" s="180">
        <v>4.2</v>
      </c>
      <c r="F1412" s="180"/>
      <c r="G1412" s="4">
        <f t="shared" si="277"/>
        <v>64.961200000000005</v>
      </c>
      <c r="H1412" s="6"/>
      <c r="I1412" s="21"/>
      <c r="J1412" s="34">
        <f t="shared" si="280"/>
        <v>1.385442360233099E-3</v>
      </c>
      <c r="K1412" s="34">
        <f t="shared" si="278"/>
        <v>8.9999998251574398E-2</v>
      </c>
      <c r="L1412" s="69">
        <f t="shared" si="275"/>
        <v>4.811097633235077</v>
      </c>
      <c r="M1412" s="69">
        <f t="shared" si="279"/>
        <v>0.31253467557211051</v>
      </c>
      <c r="N1412" s="69">
        <f t="shared" si="281"/>
        <v>6.861382640483793</v>
      </c>
      <c r="O1412" s="69">
        <f t="shared" si="276"/>
        <v>0.44572364998499581</v>
      </c>
      <c r="P1412" s="69">
        <f t="shared" si="282"/>
        <v>0.75825832555710626</v>
      </c>
      <c r="Q1412" s="6">
        <f t="shared" si="283"/>
        <v>0.15001664427461303</v>
      </c>
      <c r="R1412" s="6">
        <f t="shared" si="284"/>
        <v>0.17383222349414837</v>
      </c>
      <c r="S1412" s="6">
        <f t="shared" si="285"/>
        <v>0.32384886776876143</v>
      </c>
    </row>
    <row r="1413" spans="1:19" x14ac:dyDescent="0.25">
      <c r="A1413" s="64">
        <v>41295</v>
      </c>
      <c r="B1413" s="14" t="s">
        <v>75</v>
      </c>
      <c r="C1413" s="4">
        <v>6</v>
      </c>
      <c r="D1413" s="180">
        <v>6.8</v>
      </c>
      <c r="F1413" s="180"/>
      <c r="G1413" s="4">
        <f t="shared" si="277"/>
        <v>64.961200000000005</v>
      </c>
      <c r="H1413" s="6"/>
      <c r="I1413" s="21"/>
      <c r="J1413" s="34">
        <f t="shared" si="280"/>
        <v>3.6316811075498014E-3</v>
      </c>
      <c r="K1413" s="34">
        <f t="shared" si="278"/>
        <v>0.23591836276376418</v>
      </c>
      <c r="L1413" s="69">
        <f t="shared" si="275"/>
        <v>14.565722844180941</v>
      </c>
      <c r="M1413" s="69">
        <f t="shared" si="279"/>
        <v>0.94620683482540702</v>
      </c>
      <c r="N1413" s="69">
        <f t="shared" si="281"/>
        <v>12.057170367208817</v>
      </c>
      <c r="O1413" s="69">
        <f t="shared" si="276"/>
        <v>0.78324825565832545</v>
      </c>
      <c r="P1413" s="69">
        <f t="shared" si="282"/>
        <v>1.7294550904837325</v>
      </c>
      <c r="Q1413" s="6">
        <f t="shared" si="283"/>
        <v>0.45417928071619534</v>
      </c>
      <c r="R1413" s="6">
        <f t="shared" si="284"/>
        <v>0.30546681970674694</v>
      </c>
      <c r="S1413" s="6">
        <f t="shared" si="285"/>
        <v>0.75964610042294223</v>
      </c>
    </row>
    <row r="1414" spans="1:19" x14ac:dyDescent="0.25">
      <c r="A1414" s="64">
        <v>41295</v>
      </c>
      <c r="B1414" s="14" t="s">
        <v>75</v>
      </c>
      <c r="C1414" s="4">
        <v>6</v>
      </c>
      <c r="D1414" s="180">
        <v>3.5</v>
      </c>
      <c r="F1414" s="180"/>
      <c r="G1414" s="4">
        <f t="shared" si="277"/>
        <v>64.961200000000005</v>
      </c>
      <c r="H1414" s="6"/>
      <c r="I1414" s="21"/>
      <c r="J1414" s="34">
        <f t="shared" si="280"/>
        <v>9.6211275016187424E-4</v>
      </c>
      <c r="K1414" s="34">
        <f t="shared" si="278"/>
        <v>6.2499998785815553E-2</v>
      </c>
      <c r="L1414" s="69">
        <f t="shared" si="275"/>
        <v>3.1637815247608514</v>
      </c>
      <c r="M1414" s="69">
        <f t="shared" si="279"/>
        <v>0.20552304438629462</v>
      </c>
      <c r="N1414" s="69">
        <f t="shared" si="281"/>
        <v>5.5433152983182508</v>
      </c>
      <c r="O1414" s="69">
        <f t="shared" si="276"/>
        <v>0.3601004137571116</v>
      </c>
      <c r="P1414" s="69">
        <f t="shared" si="282"/>
        <v>0.5656234581434062</v>
      </c>
      <c r="Q1414" s="6">
        <f t="shared" si="283"/>
        <v>9.8651061305421409E-2</v>
      </c>
      <c r="R1414" s="6">
        <f t="shared" si="284"/>
        <v>0.14043916136527354</v>
      </c>
      <c r="S1414" s="6">
        <f t="shared" si="285"/>
        <v>0.23909022267069496</v>
      </c>
    </row>
    <row r="1415" spans="1:19" x14ac:dyDescent="0.25">
      <c r="A1415" s="64">
        <v>41295</v>
      </c>
      <c r="B1415" s="14" t="s">
        <v>75</v>
      </c>
      <c r="C1415" s="4">
        <v>6</v>
      </c>
      <c r="D1415" s="180">
        <v>5.5</v>
      </c>
      <c r="F1415" s="180"/>
      <c r="G1415" s="4">
        <f t="shared" si="277"/>
        <v>64.961200000000005</v>
      </c>
      <c r="H1415" s="6"/>
      <c r="I1415" s="21"/>
      <c r="J1415" s="34">
        <f t="shared" si="280"/>
        <v>2.3758294442772811E-3</v>
      </c>
      <c r="K1415" s="34">
        <f t="shared" si="278"/>
        <v>0.15433673169558532</v>
      </c>
      <c r="L1415" s="69">
        <f t="shared" ref="L1415:L1478" si="286">0.17758*(D1415^2.299)</f>
        <v>8.9430956308196485</v>
      </c>
      <c r="M1415" s="69">
        <f t="shared" si="279"/>
        <v>0.58095422389280149</v>
      </c>
      <c r="N1415" s="69">
        <f t="shared" si="281"/>
        <v>9.4066355127217793</v>
      </c>
      <c r="O1415" s="69">
        <f t="shared" si="276"/>
        <v>0.61106633086902207</v>
      </c>
      <c r="P1415" s="69">
        <f t="shared" si="282"/>
        <v>1.1920205547618234</v>
      </c>
      <c r="Q1415" s="6">
        <f t="shared" si="283"/>
        <v>0.27885802746854471</v>
      </c>
      <c r="R1415" s="6">
        <f t="shared" si="284"/>
        <v>0.2383158690389186</v>
      </c>
      <c r="S1415" s="6">
        <f t="shared" si="285"/>
        <v>0.51717389650746326</v>
      </c>
    </row>
    <row r="1416" spans="1:19" x14ac:dyDescent="0.25">
      <c r="A1416" s="64">
        <v>41295</v>
      </c>
      <c r="B1416" s="14" t="s">
        <v>75</v>
      </c>
      <c r="C1416" s="4">
        <v>6</v>
      </c>
      <c r="D1416" s="180">
        <v>8</v>
      </c>
      <c r="F1416" s="180"/>
      <c r="G1416" s="4">
        <f t="shared" si="277"/>
        <v>64.961200000000005</v>
      </c>
      <c r="H1416" s="6"/>
      <c r="I1416" s="21"/>
      <c r="J1416" s="34">
        <f t="shared" si="280"/>
        <v>5.0265482457436689E-3</v>
      </c>
      <c r="K1416" s="34">
        <f t="shared" si="278"/>
        <v>0.32653060590140365</v>
      </c>
      <c r="L1416" s="69">
        <f t="shared" si="286"/>
        <v>21.164008717497858</v>
      </c>
      <c r="M1416" s="69">
        <f t="shared" si="279"/>
        <v>1.374839403099122</v>
      </c>
      <c r="N1416" s="69">
        <f t="shared" si="281"/>
        <v>14.58227400291401</v>
      </c>
      <c r="O1416" s="69">
        <f t="shared" si="276"/>
        <v>0.94728201795809763</v>
      </c>
      <c r="P1416" s="69">
        <f t="shared" si="282"/>
        <v>2.3221214210572194</v>
      </c>
      <c r="Q1416" s="6">
        <f t="shared" si="283"/>
        <v>0.65992291348757859</v>
      </c>
      <c r="R1416" s="6">
        <f t="shared" si="284"/>
        <v>0.3694399870036581</v>
      </c>
      <c r="S1416" s="6">
        <f t="shared" si="285"/>
        <v>1.0293629004912366</v>
      </c>
    </row>
    <row r="1417" spans="1:19" x14ac:dyDescent="0.25">
      <c r="A1417" s="64">
        <v>41295</v>
      </c>
      <c r="B1417" s="14" t="s">
        <v>75</v>
      </c>
      <c r="C1417" s="4">
        <v>6</v>
      </c>
      <c r="D1417" s="180">
        <v>3.2</v>
      </c>
      <c r="F1417" s="180"/>
      <c r="G1417" s="4">
        <f t="shared" si="277"/>
        <v>64.961200000000005</v>
      </c>
      <c r="H1417" s="6"/>
      <c r="I1417" s="21"/>
      <c r="J1417" s="34">
        <f t="shared" si="280"/>
        <v>8.0424771931898698E-4</v>
      </c>
      <c r="K1417" s="34">
        <f t="shared" si="278"/>
        <v>5.2244896944224579E-2</v>
      </c>
      <c r="L1417" s="69">
        <f t="shared" si="286"/>
        <v>2.57474279673893</v>
      </c>
      <c r="M1417" s="69">
        <f t="shared" si="279"/>
        <v>0.16725838176751701</v>
      </c>
      <c r="N1417" s="69">
        <f t="shared" si="281"/>
        <v>4.9915502127950244</v>
      </c>
      <c r="O1417" s="69">
        <f t="shared" si="276"/>
        <v>0.32425709168342021</v>
      </c>
      <c r="P1417" s="69">
        <f t="shared" si="282"/>
        <v>0.49151547345093721</v>
      </c>
      <c r="Q1417" s="6">
        <f t="shared" si="283"/>
        <v>8.0284023248408165E-2</v>
      </c>
      <c r="R1417" s="6">
        <f t="shared" si="284"/>
        <v>0.12646026575653388</v>
      </c>
      <c r="S1417" s="6">
        <f t="shared" si="285"/>
        <v>0.20674428900494204</v>
      </c>
    </row>
    <row r="1418" spans="1:19" x14ac:dyDescent="0.25">
      <c r="A1418" s="64">
        <v>41295</v>
      </c>
      <c r="B1418" s="14" t="s">
        <v>75</v>
      </c>
      <c r="C1418" s="4">
        <v>6</v>
      </c>
      <c r="D1418" s="180">
        <v>5.8</v>
      </c>
      <c r="F1418" s="180"/>
      <c r="G1418" s="4">
        <f t="shared" si="277"/>
        <v>64.961200000000005</v>
      </c>
      <c r="H1418" s="6"/>
      <c r="I1418" s="21"/>
      <c r="J1418" s="34">
        <f t="shared" si="280"/>
        <v>2.6420794216690155E-3</v>
      </c>
      <c r="K1418" s="34">
        <f t="shared" si="278"/>
        <v>0.17163264972692527</v>
      </c>
      <c r="L1418" s="69">
        <f t="shared" si="286"/>
        <v>10.104504202450142</v>
      </c>
      <c r="M1418" s="69">
        <f t="shared" si="279"/>
        <v>0.65640071839620417</v>
      </c>
      <c r="N1418" s="69">
        <f t="shared" si="281"/>
        <v>10.009692178621206</v>
      </c>
      <c r="O1418" s="69">
        <f t="shared" ref="O1418:O1481" si="287">IF(D1418&lt;3,795.7747*N1418*0.001,64.9612*N1418*0.001)</f>
        <v>0.65024161555384796</v>
      </c>
      <c r="P1418" s="69">
        <f t="shared" si="282"/>
        <v>1.3066423339500521</v>
      </c>
      <c r="Q1418" s="6">
        <f t="shared" si="283"/>
        <v>0.31507234483017799</v>
      </c>
      <c r="R1418" s="6">
        <f t="shared" si="284"/>
        <v>0.25359423006600074</v>
      </c>
      <c r="S1418" s="6">
        <f t="shared" si="285"/>
        <v>0.56866657489617878</v>
      </c>
    </row>
    <row r="1419" spans="1:19" x14ac:dyDescent="0.25">
      <c r="A1419" s="64">
        <v>41295</v>
      </c>
      <c r="B1419" s="14" t="s">
        <v>75</v>
      </c>
      <c r="C1419" s="4">
        <v>6</v>
      </c>
      <c r="D1419" s="180">
        <v>4.8</v>
      </c>
      <c r="F1419" s="180"/>
      <c r="G1419" s="4">
        <f t="shared" si="277"/>
        <v>64.961200000000005</v>
      </c>
      <c r="H1419" s="6"/>
      <c r="I1419" s="21"/>
      <c r="J1419" s="34">
        <f t="shared" si="280"/>
        <v>1.8095573684677208E-3</v>
      </c>
      <c r="K1419" s="34">
        <f t="shared" si="278"/>
        <v>0.11755101812450532</v>
      </c>
      <c r="L1419" s="69">
        <f t="shared" si="286"/>
        <v>6.5398480281028419</v>
      </c>
      <c r="M1419" s="69">
        <f t="shared" si="279"/>
        <v>0.42483637572319438</v>
      </c>
      <c r="N1419" s="69">
        <f t="shared" si="281"/>
        <v>8.0216224497877064</v>
      </c>
      <c r="O1419" s="69">
        <f t="shared" si="287"/>
        <v>0.52109422028514918</v>
      </c>
      <c r="P1419" s="69">
        <f t="shared" si="282"/>
        <v>0.9459305960083435</v>
      </c>
      <c r="Q1419" s="6">
        <f t="shared" si="283"/>
        <v>0.20392146034713329</v>
      </c>
      <c r="R1419" s="6">
        <f t="shared" si="284"/>
        <v>0.20322674591120818</v>
      </c>
      <c r="S1419" s="6">
        <f t="shared" si="285"/>
        <v>0.40714820625834147</v>
      </c>
    </row>
    <row r="1420" spans="1:19" x14ac:dyDescent="0.25">
      <c r="A1420" s="64">
        <v>41295</v>
      </c>
      <c r="B1420" s="14" t="s">
        <v>75</v>
      </c>
      <c r="C1420" s="4">
        <v>6</v>
      </c>
      <c r="D1420" s="180">
        <v>6.1</v>
      </c>
      <c r="F1420" s="180"/>
      <c r="G1420" s="4">
        <f t="shared" si="277"/>
        <v>64.961200000000005</v>
      </c>
      <c r="H1420" s="6"/>
      <c r="I1420" s="21"/>
      <c r="J1420" s="34">
        <f t="shared" si="280"/>
        <v>2.9224665660019049E-3</v>
      </c>
      <c r="K1420" s="34">
        <f t="shared" si="278"/>
        <v>0.18984693508736297</v>
      </c>
      <c r="L1420" s="69">
        <f t="shared" si="286"/>
        <v>11.346641732690337</v>
      </c>
      <c r="M1420" s="69">
        <f t="shared" si="279"/>
        <v>0.73709146292564354</v>
      </c>
      <c r="N1420" s="69">
        <f t="shared" si="281"/>
        <v>10.618077151196925</v>
      </c>
      <c r="O1420" s="69">
        <f t="shared" si="287"/>
        <v>0.68976303343433376</v>
      </c>
      <c r="P1420" s="69">
        <f t="shared" si="282"/>
        <v>1.4268544963599772</v>
      </c>
      <c r="Q1420" s="6">
        <f t="shared" si="283"/>
        <v>0.35380390220430891</v>
      </c>
      <c r="R1420" s="6">
        <f t="shared" si="284"/>
        <v>0.26900758303939015</v>
      </c>
      <c r="S1420" s="6">
        <f t="shared" si="285"/>
        <v>0.622811485243699</v>
      </c>
    </row>
    <row r="1421" spans="1:19" x14ac:dyDescent="0.25">
      <c r="A1421" s="64">
        <v>41295</v>
      </c>
      <c r="B1421" s="14" t="s">
        <v>75</v>
      </c>
      <c r="C1421" s="4">
        <v>6</v>
      </c>
      <c r="D1421" s="180">
        <v>7.8</v>
      </c>
      <c r="F1421" s="180"/>
      <c r="G1421" s="4">
        <f t="shared" si="277"/>
        <v>64.961200000000005</v>
      </c>
      <c r="H1421" s="6"/>
      <c r="I1421" s="21"/>
      <c r="J1421" s="34">
        <f t="shared" si="280"/>
        <v>4.7783624261100756E-3</v>
      </c>
      <c r="K1421" s="34">
        <f t="shared" si="278"/>
        <v>0.31040815723502185</v>
      </c>
      <c r="L1421" s="69">
        <f t="shared" si="286"/>
        <v>19.967309203036706</v>
      </c>
      <c r="M1421" s="69">
        <f t="shared" si="279"/>
        <v>1.2971003666003083</v>
      </c>
      <c r="N1421" s="69">
        <f t="shared" si="281"/>
        <v>14.156655209656122</v>
      </c>
      <c r="O1421" s="69">
        <f t="shared" si="287"/>
        <v>0.91963331040551344</v>
      </c>
      <c r="P1421" s="69">
        <f t="shared" si="282"/>
        <v>2.2167336770058217</v>
      </c>
      <c r="Q1421" s="6">
        <f t="shared" si="283"/>
        <v>0.62260817596814799</v>
      </c>
      <c r="R1421" s="6">
        <f t="shared" si="284"/>
        <v>0.35865699105815024</v>
      </c>
      <c r="S1421" s="6">
        <f t="shared" si="285"/>
        <v>0.98126516702629818</v>
      </c>
    </row>
    <row r="1422" spans="1:19" x14ac:dyDescent="0.25">
      <c r="A1422" s="64">
        <v>41295</v>
      </c>
      <c r="B1422" s="14" t="s">
        <v>75</v>
      </c>
      <c r="C1422" s="4">
        <v>6</v>
      </c>
      <c r="D1422" s="180">
        <v>3.5</v>
      </c>
      <c r="F1422" s="180"/>
      <c r="G1422" s="4">
        <f t="shared" si="277"/>
        <v>64.961200000000005</v>
      </c>
      <c r="H1422" s="6"/>
      <c r="I1422" s="21"/>
      <c r="J1422" s="34">
        <f t="shared" si="280"/>
        <v>9.6211275016187424E-4</v>
      </c>
      <c r="K1422" s="34">
        <f t="shared" si="278"/>
        <v>6.2499998785815553E-2</v>
      </c>
      <c r="L1422" s="69">
        <f t="shared" si="286"/>
        <v>3.1637815247608514</v>
      </c>
      <c r="M1422" s="69">
        <f t="shared" si="279"/>
        <v>0.20552304438629462</v>
      </c>
      <c r="N1422" s="69">
        <f t="shared" si="281"/>
        <v>5.5433152983182508</v>
      </c>
      <c r="O1422" s="69">
        <f t="shared" si="287"/>
        <v>0.3601004137571116</v>
      </c>
      <c r="P1422" s="69">
        <f t="shared" si="282"/>
        <v>0.5656234581434062</v>
      </c>
      <c r="Q1422" s="6">
        <f t="shared" si="283"/>
        <v>9.8651061305421409E-2</v>
      </c>
      <c r="R1422" s="6">
        <f t="shared" si="284"/>
        <v>0.14043916136527354</v>
      </c>
      <c r="S1422" s="6">
        <f t="shared" si="285"/>
        <v>0.23909022267069496</v>
      </c>
    </row>
    <row r="1423" spans="1:19" x14ac:dyDescent="0.25">
      <c r="A1423" s="64">
        <v>41295</v>
      </c>
      <c r="B1423" s="14" t="s">
        <v>75</v>
      </c>
      <c r="C1423" s="4">
        <v>6</v>
      </c>
      <c r="D1423" s="180">
        <v>2.5</v>
      </c>
      <c r="F1423" s="180"/>
      <c r="G1423" s="4">
        <f t="shared" si="277"/>
        <v>795.77470000000005</v>
      </c>
      <c r="H1423" s="6"/>
      <c r="I1423" s="21"/>
      <c r="J1423" s="34">
        <f t="shared" si="280"/>
        <v>4.9087385212340522E-4</v>
      </c>
      <c r="K1423" s="34">
        <f t="shared" si="278"/>
        <v>0.39062499241134718</v>
      </c>
      <c r="L1423" s="69">
        <f t="shared" si="286"/>
        <v>1.4596815933666829</v>
      </c>
      <c r="M1423" s="69">
        <f t="shared" si="279"/>
        <v>1.1615776820568942</v>
      </c>
      <c r="N1423" s="69">
        <f t="shared" si="281"/>
        <v>3.7393815404049149</v>
      </c>
      <c r="O1423" s="69">
        <f t="shared" si="287"/>
        <v>2.9757052235012593</v>
      </c>
      <c r="P1423" s="69">
        <f t="shared" si="282"/>
        <v>4.1372829055581537</v>
      </c>
      <c r="Q1423" s="6">
        <f t="shared" si="283"/>
        <v>0.55755728738730914</v>
      </c>
      <c r="R1423" s="6">
        <f t="shared" si="284"/>
        <v>1.1605250371654912</v>
      </c>
      <c r="S1423" s="6">
        <f t="shared" si="285"/>
        <v>1.7180823245528003</v>
      </c>
    </row>
    <row r="1424" spans="1:19" x14ac:dyDescent="0.25">
      <c r="A1424" s="64">
        <v>41295</v>
      </c>
      <c r="B1424" s="14" t="s">
        <v>75</v>
      </c>
      <c r="C1424" s="4">
        <v>6</v>
      </c>
      <c r="D1424" s="180">
        <v>3.5</v>
      </c>
      <c r="F1424" s="180"/>
      <c r="G1424" s="4">
        <f t="shared" si="277"/>
        <v>64.961200000000005</v>
      </c>
      <c r="H1424" s="6"/>
      <c r="I1424" s="21"/>
      <c r="J1424" s="34">
        <f t="shared" si="280"/>
        <v>9.6211275016187424E-4</v>
      </c>
      <c r="K1424" s="34">
        <f t="shared" si="278"/>
        <v>6.2499998785815553E-2</v>
      </c>
      <c r="L1424" s="69">
        <f t="shared" si="286"/>
        <v>3.1637815247608514</v>
      </c>
      <c r="M1424" s="69">
        <f t="shared" si="279"/>
        <v>0.20552304438629462</v>
      </c>
      <c r="N1424" s="69">
        <f t="shared" si="281"/>
        <v>5.5433152983182508</v>
      </c>
      <c r="O1424" s="69">
        <f t="shared" si="287"/>
        <v>0.3601004137571116</v>
      </c>
      <c r="P1424" s="69">
        <f t="shared" si="282"/>
        <v>0.5656234581434062</v>
      </c>
      <c r="Q1424" s="6">
        <f t="shared" si="283"/>
        <v>9.8651061305421409E-2</v>
      </c>
      <c r="R1424" s="6">
        <f t="shared" si="284"/>
        <v>0.14043916136527354</v>
      </c>
      <c r="S1424" s="6">
        <f t="shared" si="285"/>
        <v>0.23909022267069496</v>
      </c>
    </row>
    <row r="1425" spans="1:19" x14ac:dyDescent="0.25">
      <c r="A1425" s="64">
        <v>41295</v>
      </c>
      <c r="B1425" s="14" t="s">
        <v>75</v>
      </c>
      <c r="C1425" s="4">
        <v>6</v>
      </c>
      <c r="D1425" s="180">
        <v>5.5</v>
      </c>
      <c r="F1425" s="180"/>
      <c r="G1425" s="4">
        <f t="shared" si="277"/>
        <v>64.961200000000005</v>
      </c>
      <c r="H1425" s="6"/>
      <c r="I1425" s="21"/>
      <c r="J1425" s="34">
        <f t="shared" si="280"/>
        <v>2.3758294442772811E-3</v>
      </c>
      <c r="K1425" s="34">
        <f t="shared" si="278"/>
        <v>0.15433673169558532</v>
      </c>
      <c r="L1425" s="69">
        <f t="shared" si="286"/>
        <v>8.9430956308196485</v>
      </c>
      <c r="M1425" s="69">
        <f t="shared" si="279"/>
        <v>0.58095422389280149</v>
      </c>
      <c r="N1425" s="69">
        <f t="shared" si="281"/>
        <v>9.4066355127217793</v>
      </c>
      <c r="O1425" s="69">
        <f t="shared" si="287"/>
        <v>0.61106633086902207</v>
      </c>
      <c r="P1425" s="69">
        <f t="shared" si="282"/>
        <v>1.1920205547618234</v>
      </c>
      <c r="Q1425" s="6">
        <f t="shared" si="283"/>
        <v>0.27885802746854471</v>
      </c>
      <c r="R1425" s="6">
        <f t="shared" si="284"/>
        <v>0.2383158690389186</v>
      </c>
      <c r="S1425" s="6">
        <f t="shared" si="285"/>
        <v>0.51717389650746326</v>
      </c>
    </row>
    <row r="1426" spans="1:19" x14ac:dyDescent="0.25">
      <c r="A1426" s="64">
        <v>41300</v>
      </c>
      <c r="B1426" s="14" t="s">
        <v>22</v>
      </c>
      <c r="C1426" s="4">
        <v>1</v>
      </c>
      <c r="D1426" s="180">
        <v>2.2999999999999998</v>
      </c>
      <c r="F1426" s="180">
        <v>87</v>
      </c>
      <c r="G1426" s="4">
        <f t="shared" si="277"/>
        <v>795.77470000000005</v>
      </c>
      <c r="H1426" s="6">
        <f t="shared" ref="H1426:H1489" si="288">((+F1426/100)^2)*PI()</f>
        <v>2.3778714795021143</v>
      </c>
      <c r="I1426" s="21">
        <f t="shared" ref="I1426:I1457" si="289">IF(D1426&lt;3,795.7747*H1426,64.9612*H1426)</f>
        <v>1892.2499632393512</v>
      </c>
      <c r="J1426" s="34">
        <f t="shared" si="280"/>
        <v>4.154756284372501E-4</v>
      </c>
      <c r="K1426" s="34">
        <f t="shared" si="278"/>
        <v>0.33062499357696418</v>
      </c>
      <c r="L1426" s="69">
        <f t="shared" si="286"/>
        <v>1.205053550555077</v>
      </c>
      <c r="M1426" s="69">
        <f t="shared" si="279"/>
        <v>0.95895112767690127</v>
      </c>
      <c r="N1426" s="69">
        <f t="shared" si="281"/>
        <v>3.3918101680836426</v>
      </c>
      <c r="O1426" s="69">
        <f t="shared" si="287"/>
        <v>2.6991167189637104</v>
      </c>
      <c r="P1426" s="69">
        <f t="shared" si="282"/>
        <v>3.6580678466406118</v>
      </c>
      <c r="Q1426" s="6">
        <f t="shared" si="283"/>
        <v>0.4602965412849126</v>
      </c>
      <c r="R1426" s="6">
        <f t="shared" si="284"/>
        <v>1.0526555203958472</v>
      </c>
      <c r="S1426" s="6">
        <f t="shared" si="285"/>
        <v>1.5129520616807599</v>
      </c>
    </row>
    <row r="1427" spans="1:19" x14ac:dyDescent="0.25">
      <c r="A1427" s="64">
        <v>41300</v>
      </c>
      <c r="B1427" s="14" t="s">
        <v>22</v>
      </c>
      <c r="C1427" s="4">
        <v>1</v>
      </c>
      <c r="D1427" s="180">
        <v>1.5</v>
      </c>
      <c r="F1427" s="180">
        <v>35</v>
      </c>
      <c r="G1427" s="4">
        <f t="shared" ref="G1427:G1490" si="290">IF(D1427&lt;3,795.7747,64.9612)</f>
        <v>795.77470000000005</v>
      </c>
      <c r="H1427" s="6">
        <f t="shared" si="288"/>
        <v>0.38484510006474959</v>
      </c>
      <c r="I1427" s="21">
        <f t="shared" si="289"/>
        <v>306.24999405049613</v>
      </c>
      <c r="J1427" s="34">
        <f t="shared" si="280"/>
        <v>1.7671458676442585E-4</v>
      </c>
      <c r="K1427" s="34">
        <f t="shared" ref="K1427:K1490" si="291">IF(D1427&lt;3,795.7747*J1427,64.9612*J1427)</f>
        <v>0.14062499726808497</v>
      </c>
      <c r="L1427" s="69">
        <f t="shared" si="286"/>
        <v>0.45105329134289407</v>
      </c>
      <c r="M1427" s="69">
        <f t="shared" si="279"/>
        <v>0.35893679760240416</v>
      </c>
      <c r="N1427" s="69">
        <f t="shared" si="281"/>
        <v>2.0570116092208695</v>
      </c>
      <c r="O1427" s="69">
        <f t="shared" si="287"/>
        <v>1.6369177962242547</v>
      </c>
      <c r="P1427" s="69">
        <f t="shared" si="282"/>
        <v>1.995854593826659</v>
      </c>
      <c r="Q1427" s="6">
        <f t="shared" si="283"/>
        <v>0.17228966284915398</v>
      </c>
      <c r="R1427" s="6">
        <f t="shared" si="284"/>
        <v>0.63839794052745935</v>
      </c>
      <c r="S1427" s="6">
        <f t="shared" si="285"/>
        <v>0.81068760337661327</v>
      </c>
    </row>
    <row r="1428" spans="1:19" x14ac:dyDescent="0.25">
      <c r="A1428" s="64">
        <v>41300</v>
      </c>
      <c r="B1428" s="14" t="s">
        <v>22</v>
      </c>
      <c r="C1428" s="4">
        <v>1</v>
      </c>
      <c r="D1428" s="180">
        <v>0.7</v>
      </c>
      <c r="F1428" s="180">
        <v>46</v>
      </c>
      <c r="G1428" s="4">
        <f t="shared" si="290"/>
        <v>795.77470000000005</v>
      </c>
      <c r="H1428" s="6">
        <f t="shared" si="288"/>
        <v>0.66476100549960027</v>
      </c>
      <c r="I1428" s="21">
        <f t="shared" si="289"/>
        <v>528.99998972314279</v>
      </c>
      <c r="J1428" s="34">
        <f t="shared" si="280"/>
        <v>3.8484510006474958E-5</v>
      </c>
      <c r="K1428" s="34">
        <f t="shared" si="291"/>
        <v>3.0624999405049608E-2</v>
      </c>
      <c r="L1428" s="69">
        <f t="shared" si="286"/>
        <v>7.8212189822710151E-2</v>
      </c>
      <c r="M1428" s="69">
        <f t="shared" si="279"/>
        <v>6.2239281892510226E-2</v>
      </c>
      <c r="N1428" s="69">
        <f t="shared" si="281"/>
        <v>0.84328558468955028</v>
      </c>
      <c r="O1428" s="69">
        <f t="shared" si="287"/>
        <v>0.67106533317065153</v>
      </c>
      <c r="P1428" s="69">
        <f t="shared" si="282"/>
        <v>0.7333046150631618</v>
      </c>
      <c r="Q1428" s="6">
        <f t="shared" si="283"/>
        <v>2.9874855308404908E-2</v>
      </c>
      <c r="R1428" s="6">
        <f t="shared" si="284"/>
        <v>0.26171547993655409</v>
      </c>
      <c r="S1428" s="6">
        <f t="shared" si="285"/>
        <v>0.29159033524495898</v>
      </c>
    </row>
    <row r="1429" spans="1:19" x14ac:dyDescent="0.25">
      <c r="A1429" s="64">
        <v>41300</v>
      </c>
      <c r="B1429" s="14" t="s">
        <v>22</v>
      </c>
      <c r="C1429" s="4">
        <v>1</v>
      </c>
      <c r="D1429" s="180">
        <v>3.1</v>
      </c>
      <c r="F1429" s="180">
        <v>181</v>
      </c>
      <c r="G1429" s="4">
        <f t="shared" si="290"/>
        <v>64.961200000000005</v>
      </c>
      <c r="H1429" s="6">
        <f t="shared" si="288"/>
        <v>10.292171692425521</v>
      </c>
      <c r="I1429" s="21">
        <f t="shared" si="289"/>
        <v>668.59182374599277</v>
      </c>
      <c r="J1429" s="34">
        <f t="shared" si="280"/>
        <v>7.5476763502494771E-4</v>
      </c>
      <c r="K1429" s="34">
        <f t="shared" si="291"/>
        <v>4.9030611292382634E-2</v>
      </c>
      <c r="L1429" s="69">
        <f t="shared" si="286"/>
        <v>2.3935063597525432</v>
      </c>
      <c r="M1429" s="69">
        <f t="shared" si="279"/>
        <v>0.15548504533715693</v>
      </c>
      <c r="N1429" s="69">
        <f t="shared" si="281"/>
        <v>4.8095356854949474</v>
      </c>
      <c r="O1429" s="69">
        <f t="shared" si="287"/>
        <v>0.31243320957257442</v>
      </c>
      <c r="P1429" s="69">
        <f t="shared" si="282"/>
        <v>0.46791825490973138</v>
      </c>
      <c r="Q1429" s="6">
        <f t="shared" si="283"/>
        <v>7.4632821761835319E-2</v>
      </c>
      <c r="R1429" s="6">
        <f t="shared" si="284"/>
        <v>0.12184895173330403</v>
      </c>
      <c r="S1429" s="6">
        <f t="shared" si="285"/>
        <v>0.19648177349513934</v>
      </c>
    </row>
    <row r="1430" spans="1:19" x14ac:dyDescent="0.25">
      <c r="A1430" s="64">
        <v>41300</v>
      </c>
      <c r="B1430" s="14" t="s">
        <v>22</v>
      </c>
      <c r="C1430" s="4">
        <v>1</v>
      </c>
      <c r="D1430" s="180">
        <v>3.5</v>
      </c>
      <c r="F1430" s="180">
        <v>111</v>
      </c>
      <c r="G1430" s="4">
        <f t="shared" si="290"/>
        <v>64.961200000000005</v>
      </c>
      <c r="H1430" s="6">
        <f t="shared" si="288"/>
        <v>3.8707563084879846</v>
      </c>
      <c r="I1430" s="21">
        <f t="shared" si="289"/>
        <v>251.44897470694968</v>
      </c>
      <c r="J1430" s="34">
        <f t="shared" si="280"/>
        <v>9.6211275016187424E-4</v>
      </c>
      <c r="K1430" s="34">
        <f t="shared" si="291"/>
        <v>6.2499998785815553E-2</v>
      </c>
      <c r="L1430" s="69">
        <f t="shared" si="286"/>
        <v>3.1637815247608514</v>
      </c>
      <c r="M1430" s="69">
        <f t="shared" si="279"/>
        <v>0.20552304438629462</v>
      </c>
      <c r="N1430" s="69">
        <f t="shared" si="281"/>
        <v>5.5433152983182508</v>
      </c>
      <c r="O1430" s="69">
        <f t="shared" si="287"/>
        <v>0.3601004137571116</v>
      </c>
      <c r="P1430" s="69">
        <f t="shared" si="282"/>
        <v>0.5656234581434062</v>
      </c>
      <c r="Q1430" s="6">
        <f t="shared" si="283"/>
        <v>9.8651061305421409E-2</v>
      </c>
      <c r="R1430" s="6">
        <f t="shared" si="284"/>
        <v>0.14043916136527354</v>
      </c>
      <c r="S1430" s="6">
        <f t="shared" si="285"/>
        <v>0.23909022267069496</v>
      </c>
    </row>
    <row r="1431" spans="1:19" x14ac:dyDescent="0.25">
      <c r="A1431" s="64">
        <v>41300</v>
      </c>
      <c r="B1431" s="14" t="s">
        <v>22</v>
      </c>
      <c r="C1431" s="4">
        <v>1</v>
      </c>
      <c r="D1431" s="180">
        <v>3</v>
      </c>
      <c r="F1431" s="180">
        <v>64</v>
      </c>
      <c r="G1431" s="4">
        <f t="shared" si="290"/>
        <v>64.961200000000005</v>
      </c>
      <c r="H1431" s="6">
        <f t="shared" si="288"/>
        <v>1.2867963509103792</v>
      </c>
      <c r="I1431" s="21">
        <f t="shared" si="289"/>
        <v>83.591835110759334</v>
      </c>
      <c r="J1431" s="34">
        <f t="shared" si="280"/>
        <v>7.0685834705770342E-4</v>
      </c>
      <c r="K1431" s="34">
        <f t="shared" si="291"/>
        <v>4.5918366454884889E-2</v>
      </c>
      <c r="L1431" s="69">
        <f t="shared" si="286"/>
        <v>2.219707841442716</v>
      </c>
      <c r="M1431" s="69">
        <f t="shared" si="279"/>
        <v>0.14419488502952857</v>
      </c>
      <c r="N1431" s="69">
        <f t="shared" si="281"/>
        <v>4.6285167281146418</v>
      </c>
      <c r="O1431" s="69">
        <f t="shared" si="287"/>
        <v>0.3006740008784009</v>
      </c>
      <c r="P1431" s="69">
        <f t="shared" si="282"/>
        <v>0.4448688859079295</v>
      </c>
      <c r="Q1431" s="6">
        <f t="shared" si="283"/>
        <v>6.9213544814173716E-2</v>
      </c>
      <c r="R1431" s="6">
        <f t="shared" si="284"/>
        <v>0.11726286034257635</v>
      </c>
      <c r="S1431" s="6">
        <f t="shared" si="285"/>
        <v>0.18647640515675007</v>
      </c>
    </row>
    <row r="1432" spans="1:19" x14ac:dyDescent="0.25">
      <c r="A1432" s="64">
        <v>41300</v>
      </c>
      <c r="B1432" s="14" t="s">
        <v>22</v>
      </c>
      <c r="C1432" s="4">
        <v>1</v>
      </c>
      <c r="D1432" s="180">
        <v>4</v>
      </c>
      <c r="F1432" s="180">
        <v>123</v>
      </c>
      <c r="G1432" s="4">
        <f t="shared" si="290"/>
        <v>64.961200000000005</v>
      </c>
      <c r="H1432" s="6">
        <f t="shared" si="288"/>
        <v>4.7529155256159976</v>
      </c>
      <c r="I1432" s="21">
        <f t="shared" si="289"/>
        <v>308.75509604264596</v>
      </c>
      <c r="J1432" s="34">
        <f t="shared" si="280"/>
        <v>1.2566370614359172E-3</v>
      </c>
      <c r="K1432" s="34">
        <f t="shared" si="291"/>
        <v>8.1632651475350912E-2</v>
      </c>
      <c r="L1432" s="69">
        <f t="shared" si="286"/>
        <v>4.3006091215286046</v>
      </c>
      <c r="M1432" s="69">
        <f t="shared" si="279"/>
        <v>0.27937272926544404</v>
      </c>
      <c r="N1432" s="69">
        <f t="shared" si="281"/>
        <v>6.4806737611278331</v>
      </c>
      <c r="O1432" s="69">
        <f t="shared" si="287"/>
        <v>0.42099234433137744</v>
      </c>
      <c r="P1432" s="69">
        <f t="shared" si="282"/>
        <v>0.70036507359682143</v>
      </c>
      <c r="Q1432" s="6">
        <f t="shared" si="283"/>
        <v>0.13409891004741314</v>
      </c>
      <c r="R1432" s="6">
        <f t="shared" si="284"/>
        <v>0.16418701428923721</v>
      </c>
      <c r="S1432" s="6">
        <f t="shared" si="285"/>
        <v>0.29828592433665035</v>
      </c>
    </row>
    <row r="1433" spans="1:19" x14ac:dyDescent="0.25">
      <c r="A1433" s="64">
        <v>41300</v>
      </c>
      <c r="B1433" s="14" t="s">
        <v>22</v>
      </c>
      <c r="C1433" s="4">
        <v>1</v>
      </c>
      <c r="D1433" s="180">
        <v>4.2</v>
      </c>
      <c r="F1433" s="180">
        <v>158</v>
      </c>
      <c r="G1433" s="4">
        <f t="shared" si="290"/>
        <v>64.961200000000005</v>
      </c>
      <c r="H1433" s="6">
        <f t="shared" si="288"/>
        <v>7.8426719004215606</v>
      </c>
      <c r="I1433" s="21">
        <f t="shared" si="289"/>
        <v>509.46937785766511</v>
      </c>
      <c r="J1433" s="34">
        <f t="shared" si="280"/>
        <v>1.385442360233099E-3</v>
      </c>
      <c r="K1433" s="34">
        <f t="shared" si="291"/>
        <v>8.9999998251574398E-2</v>
      </c>
      <c r="L1433" s="69">
        <f t="shared" si="286"/>
        <v>4.811097633235077</v>
      </c>
      <c r="M1433" s="69">
        <f t="shared" si="279"/>
        <v>0.31253467557211051</v>
      </c>
      <c r="N1433" s="69">
        <f t="shared" si="281"/>
        <v>6.861382640483793</v>
      </c>
      <c r="O1433" s="69">
        <f t="shared" si="287"/>
        <v>0.44572364998499581</v>
      </c>
      <c r="P1433" s="69">
        <f t="shared" si="282"/>
        <v>0.75825832555710626</v>
      </c>
      <c r="Q1433" s="6">
        <f t="shared" si="283"/>
        <v>0.15001664427461303</v>
      </c>
      <c r="R1433" s="6">
        <f t="shared" si="284"/>
        <v>0.17383222349414837</v>
      </c>
      <c r="S1433" s="6">
        <f t="shared" si="285"/>
        <v>0.32384886776876143</v>
      </c>
    </row>
    <row r="1434" spans="1:19" x14ac:dyDescent="0.25">
      <c r="A1434" s="64">
        <v>41300</v>
      </c>
      <c r="B1434" s="14" t="s">
        <v>22</v>
      </c>
      <c r="C1434" s="4">
        <v>1</v>
      </c>
      <c r="D1434" s="180">
        <v>4.5</v>
      </c>
      <c r="F1434" s="180">
        <v>155</v>
      </c>
      <c r="G1434" s="4">
        <f t="shared" si="290"/>
        <v>64.961200000000005</v>
      </c>
      <c r="H1434" s="6">
        <f t="shared" si="288"/>
        <v>7.5476763502494792</v>
      </c>
      <c r="I1434" s="21">
        <f t="shared" si="289"/>
        <v>490.3061129238265</v>
      </c>
      <c r="J1434" s="34">
        <f t="shared" si="280"/>
        <v>1.5904312808798326E-3</v>
      </c>
      <c r="K1434" s="34">
        <f t="shared" si="291"/>
        <v>0.10331632452349099</v>
      </c>
      <c r="L1434" s="69">
        <f t="shared" si="286"/>
        <v>5.6380590590289899</v>
      </c>
      <c r="M1434" s="69">
        <f t="shared" si="279"/>
        <v>0.36625508214539404</v>
      </c>
      <c r="N1434" s="69">
        <f t="shared" si="281"/>
        <v>7.4382130025037601</v>
      </c>
      <c r="O1434" s="69">
        <f t="shared" si="287"/>
        <v>0.4831952424982473</v>
      </c>
      <c r="P1434" s="69">
        <f t="shared" si="282"/>
        <v>0.84945032464364134</v>
      </c>
      <c r="Q1434" s="6">
        <f t="shared" si="283"/>
        <v>0.17580243942978913</v>
      </c>
      <c r="R1434" s="6">
        <f t="shared" si="284"/>
        <v>0.18844614457431647</v>
      </c>
      <c r="S1434" s="6">
        <f t="shared" si="285"/>
        <v>0.36424858400410559</v>
      </c>
    </row>
    <row r="1435" spans="1:19" x14ac:dyDescent="0.25">
      <c r="A1435" s="64">
        <v>41300</v>
      </c>
      <c r="B1435" s="14" t="s">
        <v>22</v>
      </c>
      <c r="C1435" s="4">
        <v>1</v>
      </c>
      <c r="D1435" s="180">
        <v>4.0999999999999996</v>
      </c>
      <c r="F1435" s="180">
        <v>139</v>
      </c>
      <c r="G1435" s="4">
        <f t="shared" si="290"/>
        <v>64.961200000000005</v>
      </c>
      <c r="H1435" s="6">
        <f t="shared" si="288"/>
        <v>6.069871166000838</v>
      </c>
      <c r="I1435" s="21">
        <f t="shared" si="289"/>
        <v>394.30611478881366</v>
      </c>
      <c r="J1435" s="34">
        <f t="shared" si="280"/>
        <v>1.3202543126711102E-3</v>
      </c>
      <c r="K1435" s="34">
        <f t="shared" si="291"/>
        <v>8.5765304456290534E-2</v>
      </c>
      <c r="L1435" s="69">
        <f t="shared" si="286"/>
        <v>4.5518101325650582</v>
      </c>
      <c r="M1435" s="69">
        <f t="shared" si="279"/>
        <v>0.29569104838358529</v>
      </c>
      <c r="N1435" s="69">
        <f t="shared" si="281"/>
        <v>6.670633528309061</v>
      </c>
      <c r="O1435" s="69">
        <f t="shared" si="287"/>
        <v>0.43333235875919057</v>
      </c>
      <c r="P1435" s="69">
        <f t="shared" si="282"/>
        <v>0.72902340714277591</v>
      </c>
      <c r="Q1435" s="6">
        <f t="shared" si="283"/>
        <v>0.14193170322412094</v>
      </c>
      <c r="R1435" s="6">
        <f t="shared" si="284"/>
        <v>0.16899961991608434</v>
      </c>
      <c r="S1435" s="6">
        <f t="shared" si="285"/>
        <v>0.31093132314020527</v>
      </c>
    </row>
    <row r="1436" spans="1:19" x14ac:dyDescent="0.25">
      <c r="A1436" s="64">
        <v>41300</v>
      </c>
      <c r="B1436" s="14" t="s">
        <v>22</v>
      </c>
      <c r="C1436" s="4">
        <v>1</v>
      </c>
      <c r="D1436" s="180">
        <v>3.3</v>
      </c>
      <c r="F1436" s="180">
        <v>102</v>
      </c>
      <c r="G1436" s="4">
        <f t="shared" si="290"/>
        <v>64.961200000000005</v>
      </c>
      <c r="H1436" s="6">
        <f t="shared" si="288"/>
        <v>3.2685129967948208</v>
      </c>
      <c r="I1436" s="21">
        <f t="shared" si="289"/>
        <v>212.32652648738772</v>
      </c>
      <c r="J1436" s="34">
        <f t="shared" si="280"/>
        <v>8.5529859993982123E-4</v>
      </c>
      <c r="K1436" s="34">
        <f t="shared" si="291"/>
        <v>5.5561223410410719E-2</v>
      </c>
      <c r="L1436" s="69">
        <f t="shared" si="286"/>
        <v>2.7634881041225379</v>
      </c>
      <c r="M1436" s="69">
        <f t="shared" si="279"/>
        <v>0.17951950342952502</v>
      </c>
      <c r="N1436" s="69">
        <f t="shared" si="281"/>
        <v>5.1745344101160526</v>
      </c>
      <c r="O1436" s="69">
        <f t="shared" si="287"/>
        <v>0.33614396472243097</v>
      </c>
      <c r="P1436" s="69">
        <f t="shared" si="282"/>
        <v>0.51566346815195596</v>
      </c>
      <c r="Q1436" s="6">
        <f t="shared" si="283"/>
        <v>8.6169361646172005E-2</v>
      </c>
      <c r="R1436" s="6">
        <f t="shared" si="284"/>
        <v>0.13109614624174809</v>
      </c>
      <c r="S1436" s="6">
        <f t="shared" si="285"/>
        <v>0.2172655078879201</v>
      </c>
    </row>
    <row r="1437" spans="1:19" x14ac:dyDescent="0.25">
      <c r="A1437" s="64">
        <v>41300</v>
      </c>
      <c r="B1437" s="14" t="s">
        <v>22</v>
      </c>
      <c r="C1437" s="4">
        <v>1</v>
      </c>
      <c r="D1437" s="180">
        <v>4.2</v>
      </c>
      <c r="F1437" s="180">
        <v>90</v>
      </c>
      <c r="G1437" s="4">
        <f t="shared" si="290"/>
        <v>64.961200000000005</v>
      </c>
      <c r="H1437" s="6">
        <f t="shared" si="288"/>
        <v>2.5446900494077327</v>
      </c>
      <c r="I1437" s="21">
        <f t="shared" si="289"/>
        <v>165.30611923758562</v>
      </c>
      <c r="J1437" s="34">
        <f t="shared" si="280"/>
        <v>1.385442360233099E-3</v>
      </c>
      <c r="K1437" s="34">
        <f t="shared" si="291"/>
        <v>8.9999998251574398E-2</v>
      </c>
      <c r="L1437" s="69">
        <f t="shared" si="286"/>
        <v>4.811097633235077</v>
      </c>
      <c r="M1437" s="69">
        <f t="shared" si="279"/>
        <v>0.31253467557211051</v>
      </c>
      <c r="N1437" s="69">
        <f t="shared" si="281"/>
        <v>6.861382640483793</v>
      </c>
      <c r="O1437" s="69">
        <f t="shared" si="287"/>
        <v>0.44572364998499581</v>
      </c>
      <c r="P1437" s="69">
        <f t="shared" si="282"/>
        <v>0.75825832555710626</v>
      </c>
      <c r="Q1437" s="6">
        <f t="shared" si="283"/>
        <v>0.15001664427461303</v>
      </c>
      <c r="R1437" s="6">
        <f t="shared" si="284"/>
        <v>0.17383222349414837</v>
      </c>
      <c r="S1437" s="6">
        <f t="shared" si="285"/>
        <v>0.32384886776876143</v>
      </c>
    </row>
    <row r="1438" spans="1:19" x14ac:dyDescent="0.25">
      <c r="A1438" s="64">
        <v>41300</v>
      </c>
      <c r="B1438" s="14" t="s">
        <v>22</v>
      </c>
      <c r="C1438" s="4">
        <v>1</v>
      </c>
      <c r="D1438" s="180">
        <v>3.5</v>
      </c>
      <c r="F1438" s="180">
        <v>102</v>
      </c>
      <c r="G1438" s="4">
        <f t="shared" si="290"/>
        <v>64.961200000000005</v>
      </c>
      <c r="H1438" s="6">
        <f t="shared" si="288"/>
        <v>3.2685129967948208</v>
      </c>
      <c r="I1438" s="21">
        <f t="shared" si="289"/>
        <v>212.32652648738772</v>
      </c>
      <c r="J1438" s="34">
        <f t="shared" si="280"/>
        <v>9.6211275016187424E-4</v>
      </c>
      <c r="K1438" s="34">
        <f t="shared" si="291"/>
        <v>6.2499998785815553E-2</v>
      </c>
      <c r="L1438" s="69">
        <f t="shared" si="286"/>
        <v>3.1637815247608514</v>
      </c>
      <c r="M1438" s="69">
        <f t="shared" si="279"/>
        <v>0.20552304438629462</v>
      </c>
      <c r="N1438" s="69">
        <f t="shared" si="281"/>
        <v>5.5433152983182508</v>
      </c>
      <c r="O1438" s="69">
        <f t="shared" si="287"/>
        <v>0.3601004137571116</v>
      </c>
      <c r="P1438" s="69">
        <f t="shared" si="282"/>
        <v>0.5656234581434062</v>
      </c>
      <c r="Q1438" s="6">
        <f t="shared" si="283"/>
        <v>9.8651061305421409E-2</v>
      </c>
      <c r="R1438" s="6">
        <f t="shared" si="284"/>
        <v>0.14043916136527354</v>
      </c>
      <c r="S1438" s="6">
        <f t="shared" si="285"/>
        <v>0.23909022267069496</v>
      </c>
    </row>
    <row r="1439" spans="1:19" x14ac:dyDescent="0.25">
      <c r="A1439" s="64">
        <v>41300</v>
      </c>
      <c r="B1439" s="14" t="s">
        <v>22</v>
      </c>
      <c r="C1439" s="4">
        <v>1</v>
      </c>
      <c r="D1439" s="180">
        <v>3.5</v>
      </c>
      <c r="F1439" s="180">
        <v>154</v>
      </c>
      <c r="G1439" s="4">
        <f t="shared" si="290"/>
        <v>64.961200000000005</v>
      </c>
      <c r="H1439" s="6">
        <f t="shared" si="288"/>
        <v>7.4506011372535532</v>
      </c>
      <c r="I1439" s="21">
        <f t="shared" si="289"/>
        <v>483.99999059735558</v>
      </c>
      <c r="J1439" s="34">
        <f t="shared" si="280"/>
        <v>9.6211275016187424E-4</v>
      </c>
      <c r="K1439" s="34">
        <f t="shared" si="291"/>
        <v>6.2499998785815553E-2</v>
      </c>
      <c r="L1439" s="69">
        <f t="shared" si="286"/>
        <v>3.1637815247608514</v>
      </c>
      <c r="M1439" s="69">
        <f t="shared" si="279"/>
        <v>0.20552304438629462</v>
      </c>
      <c r="N1439" s="69">
        <f t="shared" si="281"/>
        <v>5.5433152983182508</v>
      </c>
      <c r="O1439" s="69">
        <f t="shared" si="287"/>
        <v>0.3601004137571116</v>
      </c>
      <c r="P1439" s="69">
        <f t="shared" si="282"/>
        <v>0.5656234581434062</v>
      </c>
      <c r="Q1439" s="6">
        <f t="shared" si="283"/>
        <v>9.8651061305421409E-2</v>
      </c>
      <c r="R1439" s="6">
        <f t="shared" si="284"/>
        <v>0.14043916136527354</v>
      </c>
      <c r="S1439" s="6">
        <f t="shared" si="285"/>
        <v>0.23909022267069496</v>
      </c>
    </row>
    <row r="1440" spans="1:19" x14ac:dyDescent="0.25">
      <c r="A1440" s="64">
        <v>41300</v>
      </c>
      <c r="B1440" s="14" t="s">
        <v>22</v>
      </c>
      <c r="C1440" s="4">
        <v>1</v>
      </c>
      <c r="D1440" s="180">
        <v>3.5</v>
      </c>
      <c r="F1440" s="180">
        <v>126</v>
      </c>
      <c r="G1440" s="4">
        <f t="shared" si="290"/>
        <v>64.961200000000005</v>
      </c>
      <c r="H1440" s="6">
        <f t="shared" si="288"/>
        <v>4.9875924968391558</v>
      </c>
      <c r="I1440" s="21">
        <f t="shared" si="289"/>
        <v>323.9999937056678</v>
      </c>
      <c r="J1440" s="34">
        <f t="shared" si="280"/>
        <v>9.6211275016187424E-4</v>
      </c>
      <c r="K1440" s="34">
        <f t="shared" si="291"/>
        <v>6.2499998785815553E-2</v>
      </c>
      <c r="L1440" s="69">
        <f t="shared" si="286"/>
        <v>3.1637815247608514</v>
      </c>
      <c r="M1440" s="69">
        <f t="shared" si="279"/>
        <v>0.20552304438629462</v>
      </c>
      <c r="N1440" s="69">
        <f t="shared" si="281"/>
        <v>5.5433152983182508</v>
      </c>
      <c r="O1440" s="69">
        <f t="shared" si="287"/>
        <v>0.3601004137571116</v>
      </c>
      <c r="P1440" s="69">
        <f t="shared" si="282"/>
        <v>0.5656234581434062</v>
      </c>
      <c r="Q1440" s="6">
        <f t="shared" si="283"/>
        <v>9.8651061305421409E-2</v>
      </c>
      <c r="R1440" s="6">
        <f t="shared" si="284"/>
        <v>0.14043916136527354</v>
      </c>
      <c r="S1440" s="6">
        <f t="shared" si="285"/>
        <v>0.23909022267069496</v>
      </c>
    </row>
    <row r="1441" spans="1:19" x14ac:dyDescent="0.25">
      <c r="A1441" s="64">
        <v>41300</v>
      </c>
      <c r="B1441" s="14" t="s">
        <v>22</v>
      </c>
      <c r="C1441" s="4">
        <v>1</v>
      </c>
      <c r="D1441" s="180">
        <v>3.3</v>
      </c>
      <c r="F1441" s="180">
        <v>171</v>
      </c>
      <c r="G1441" s="4">
        <f t="shared" si="290"/>
        <v>64.961200000000005</v>
      </c>
      <c r="H1441" s="6">
        <f t="shared" si="288"/>
        <v>9.1863310783619134</v>
      </c>
      <c r="I1441" s="21">
        <f t="shared" si="289"/>
        <v>596.75509044768398</v>
      </c>
      <c r="J1441" s="34">
        <f t="shared" si="280"/>
        <v>8.5529859993982123E-4</v>
      </c>
      <c r="K1441" s="34">
        <f t="shared" si="291"/>
        <v>5.5561223410410719E-2</v>
      </c>
      <c r="L1441" s="69">
        <f t="shared" si="286"/>
        <v>2.7634881041225379</v>
      </c>
      <c r="M1441" s="69">
        <f t="shared" si="279"/>
        <v>0.17951950342952502</v>
      </c>
      <c r="N1441" s="69">
        <f t="shared" si="281"/>
        <v>5.1745344101160526</v>
      </c>
      <c r="O1441" s="69">
        <f t="shared" si="287"/>
        <v>0.33614396472243097</v>
      </c>
      <c r="P1441" s="69">
        <f t="shared" si="282"/>
        <v>0.51566346815195596</v>
      </c>
      <c r="Q1441" s="6">
        <f t="shared" si="283"/>
        <v>8.6169361646172005E-2</v>
      </c>
      <c r="R1441" s="6">
        <f t="shared" si="284"/>
        <v>0.13109614624174809</v>
      </c>
      <c r="S1441" s="6">
        <f t="shared" si="285"/>
        <v>0.2172655078879201</v>
      </c>
    </row>
    <row r="1442" spans="1:19" x14ac:dyDescent="0.25">
      <c r="A1442" s="64">
        <v>41300</v>
      </c>
      <c r="B1442" s="14" t="s">
        <v>22</v>
      </c>
      <c r="C1442" s="4">
        <v>1</v>
      </c>
      <c r="D1442" s="180">
        <v>3</v>
      </c>
      <c r="F1442" s="180">
        <v>42</v>
      </c>
      <c r="G1442" s="4">
        <f t="shared" si="290"/>
        <v>64.961200000000005</v>
      </c>
      <c r="H1442" s="6">
        <f t="shared" si="288"/>
        <v>0.55417694409323948</v>
      </c>
      <c r="I1442" s="21">
        <f t="shared" si="289"/>
        <v>35.999999300629753</v>
      </c>
      <c r="J1442" s="34">
        <f t="shared" si="280"/>
        <v>7.0685834705770342E-4</v>
      </c>
      <c r="K1442" s="34">
        <f t="shared" si="291"/>
        <v>4.5918366454884889E-2</v>
      </c>
      <c r="L1442" s="69">
        <f t="shared" si="286"/>
        <v>2.219707841442716</v>
      </c>
      <c r="M1442" s="69">
        <f t="shared" si="279"/>
        <v>0.14419488502952857</v>
      </c>
      <c r="N1442" s="69">
        <f t="shared" si="281"/>
        <v>4.6285167281146418</v>
      </c>
      <c r="O1442" s="69">
        <f t="shared" si="287"/>
        <v>0.3006740008784009</v>
      </c>
      <c r="P1442" s="69">
        <f t="shared" si="282"/>
        <v>0.4448688859079295</v>
      </c>
      <c r="Q1442" s="6">
        <f t="shared" si="283"/>
        <v>6.9213544814173716E-2</v>
      </c>
      <c r="R1442" s="6">
        <f t="shared" si="284"/>
        <v>0.11726286034257635</v>
      </c>
      <c r="S1442" s="6">
        <f t="shared" si="285"/>
        <v>0.18647640515675007</v>
      </c>
    </row>
    <row r="1443" spans="1:19" x14ac:dyDescent="0.25">
      <c r="A1443" s="64">
        <v>41300</v>
      </c>
      <c r="B1443" s="14" t="s">
        <v>22</v>
      </c>
      <c r="C1443" s="4">
        <v>1</v>
      </c>
      <c r="D1443" s="180">
        <v>4.0999999999999996</v>
      </c>
      <c r="F1443" s="180">
        <v>50</v>
      </c>
      <c r="G1443" s="4">
        <f t="shared" si="290"/>
        <v>64.961200000000005</v>
      </c>
      <c r="H1443" s="6">
        <f t="shared" si="288"/>
        <v>0.78539816339744828</v>
      </c>
      <c r="I1443" s="21">
        <f t="shared" si="289"/>
        <v>51.020407172094323</v>
      </c>
      <c r="J1443" s="34">
        <f t="shared" si="280"/>
        <v>1.3202543126711102E-3</v>
      </c>
      <c r="K1443" s="34">
        <f t="shared" si="291"/>
        <v>8.5765304456290534E-2</v>
      </c>
      <c r="L1443" s="69">
        <f t="shared" si="286"/>
        <v>4.5518101325650582</v>
      </c>
      <c r="M1443" s="69">
        <f t="shared" si="279"/>
        <v>0.29569104838358529</v>
      </c>
      <c r="N1443" s="69">
        <f t="shared" si="281"/>
        <v>6.670633528309061</v>
      </c>
      <c r="O1443" s="69">
        <f t="shared" si="287"/>
        <v>0.43333235875919057</v>
      </c>
      <c r="P1443" s="69">
        <f t="shared" si="282"/>
        <v>0.72902340714277591</v>
      </c>
      <c r="Q1443" s="6">
        <f t="shared" si="283"/>
        <v>0.14193170322412094</v>
      </c>
      <c r="R1443" s="6">
        <f t="shared" si="284"/>
        <v>0.16899961991608434</v>
      </c>
      <c r="S1443" s="6">
        <f t="shared" si="285"/>
        <v>0.31093132314020527</v>
      </c>
    </row>
    <row r="1444" spans="1:19" x14ac:dyDescent="0.25">
      <c r="A1444" s="64">
        <v>41300</v>
      </c>
      <c r="B1444" s="14" t="s">
        <v>22</v>
      </c>
      <c r="C1444" s="4">
        <v>1</v>
      </c>
      <c r="D1444" s="180">
        <v>3.4</v>
      </c>
      <c r="F1444" s="180">
        <v>94</v>
      </c>
      <c r="G1444" s="4">
        <f t="shared" si="290"/>
        <v>64.961200000000005</v>
      </c>
      <c r="H1444" s="6">
        <f t="shared" si="288"/>
        <v>2.7759112687119409</v>
      </c>
      <c r="I1444" s="21">
        <f t="shared" si="289"/>
        <v>180.32652710905015</v>
      </c>
      <c r="J1444" s="34">
        <f t="shared" si="280"/>
        <v>9.0792027688745035E-4</v>
      </c>
      <c r="K1444" s="34">
        <f t="shared" si="291"/>
        <v>5.8979590690941046E-2</v>
      </c>
      <c r="L1444" s="69">
        <f t="shared" si="286"/>
        <v>2.9598116954824234</v>
      </c>
      <c r="M1444" s="69">
        <f t="shared" si="279"/>
        <v>0.19227291951257283</v>
      </c>
      <c r="N1444" s="69">
        <f t="shared" si="281"/>
        <v>5.3584638182360029</v>
      </c>
      <c r="O1444" s="69">
        <f t="shared" si="287"/>
        <v>0.34809223978919268</v>
      </c>
      <c r="P1444" s="69">
        <f t="shared" si="282"/>
        <v>0.54036515930176554</v>
      </c>
      <c r="Q1444" s="6">
        <f t="shared" si="283"/>
        <v>9.229100136603495E-2</v>
      </c>
      <c r="R1444" s="6">
        <f t="shared" si="284"/>
        <v>0.13575597351778515</v>
      </c>
      <c r="S1444" s="6">
        <f t="shared" si="285"/>
        <v>0.22804697488382009</v>
      </c>
    </row>
    <row r="1445" spans="1:19" x14ac:dyDescent="0.25">
      <c r="A1445" s="64">
        <v>41300</v>
      </c>
      <c r="B1445" s="14" t="s">
        <v>22</v>
      </c>
      <c r="C1445" s="4">
        <v>1</v>
      </c>
      <c r="D1445" s="180">
        <v>3.9</v>
      </c>
      <c r="F1445" s="180">
        <v>120</v>
      </c>
      <c r="G1445" s="4">
        <f t="shared" si="290"/>
        <v>64.961200000000005</v>
      </c>
      <c r="H1445" s="6">
        <f t="shared" si="288"/>
        <v>4.5238934211693023</v>
      </c>
      <c r="I1445" s="21">
        <f t="shared" si="289"/>
        <v>293.8775453112633</v>
      </c>
      <c r="J1445" s="34">
        <f t="shared" si="280"/>
        <v>1.1945906065275189E-3</v>
      </c>
      <c r="K1445" s="34">
        <f t="shared" si="291"/>
        <v>7.7602039308755463E-2</v>
      </c>
      <c r="L1445" s="69">
        <f t="shared" si="286"/>
        <v>4.0574351124683323</v>
      </c>
      <c r="M1445" s="69">
        <f t="shared" si="279"/>
        <v>0.26357585382807786</v>
      </c>
      <c r="N1445" s="69">
        <f t="shared" si="281"/>
        <v>6.2915196864507177</v>
      </c>
      <c r="O1445" s="69">
        <f t="shared" si="287"/>
        <v>0.4087046686554624</v>
      </c>
      <c r="P1445" s="69">
        <f t="shared" si="282"/>
        <v>0.6722805224835402</v>
      </c>
      <c r="Q1445" s="6">
        <f t="shared" si="283"/>
        <v>0.12651640983747736</v>
      </c>
      <c r="R1445" s="6">
        <f t="shared" si="284"/>
        <v>0.15939482077563033</v>
      </c>
      <c r="S1445" s="6">
        <f t="shared" si="285"/>
        <v>0.28591123061310769</v>
      </c>
    </row>
    <row r="1446" spans="1:19" x14ac:dyDescent="0.25">
      <c r="A1446" s="64">
        <v>41300</v>
      </c>
      <c r="B1446" s="14" t="s">
        <v>22</v>
      </c>
      <c r="C1446" s="4">
        <v>1</v>
      </c>
      <c r="D1446" s="180">
        <v>3</v>
      </c>
      <c r="F1446" s="180">
        <v>73</v>
      </c>
      <c r="G1446" s="4">
        <f t="shared" si="290"/>
        <v>64.961200000000005</v>
      </c>
      <c r="H1446" s="6">
        <f t="shared" si="288"/>
        <v>1.6741547250980005</v>
      </c>
      <c r="I1446" s="21">
        <f t="shared" si="289"/>
        <v>108.75509992803623</v>
      </c>
      <c r="J1446" s="34">
        <f t="shared" si="280"/>
        <v>7.0685834705770342E-4</v>
      </c>
      <c r="K1446" s="34">
        <f t="shared" si="291"/>
        <v>4.5918366454884889E-2</v>
      </c>
      <c r="L1446" s="69">
        <f t="shared" si="286"/>
        <v>2.219707841442716</v>
      </c>
      <c r="M1446" s="69">
        <f t="shared" si="279"/>
        <v>0.14419488502952857</v>
      </c>
      <c r="N1446" s="69">
        <f t="shared" si="281"/>
        <v>4.6285167281146418</v>
      </c>
      <c r="O1446" s="69">
        <f t="shared" si="287"/>
        <v>0.3006740008784009</v>
      </c>
      <c r="P1446" s="69">
        <f t="shared" si="282"/>
        <v>0.4448688859079295</v>
      </c>
      <c r="Q1446" s="6">
        <f t="shared" si="283"/>
        <v>6.9213544814173716E-2</v>
      </c>
      <c r="R1446" s="6">
        <f t="shared" si="284"/>
        <v>0.11726286034257635</v>
      </c>
      <c r="S1446" s="6">
        <f t="shared" si="285"/>
        <v>0.18647640515675007</v>
      </c>
    </row>
    <row r="1447" spans="1:19" x14ac:dyDescent="0.25">
      <c r="A1447" s="64">
        <v>41300</v>
      </c>
      <c r="B1447" s="14" t="s">
        <v>22</v>
      </c>
      <c r="C1447" s="4">
        <v>1</v>
      </c>
      <c r="D1447" s="180">
        <v>3.3</v>
      </c>
      <c r="F1447" s="180">
        <v>130</v>
      </c>
      <c r="G1447" s="4">
        <f t="shared" si="290"/>
        <v>64.961200000000005</v>
      </c>
      <c r="H1447" s="6">
        <f t="shared" si="288"/>
        <v>5.3092915845667505</v>
      </c>
      <c r="I1447" s="21">
        <f t="shared" si="289"/>
        <v>344.89795248335764</v>
      </c>
      <c r="J1447" s="34">
        <f t="shared" si="280"/>
        <v>8.5529859993982123E-4</v>
      </c>
      <c r="K1447" s="34">
        <f t="shared" si="291"/>
        <v>5.5561223410410719E-2</v>
      </c>
      <c r="L1447" s="69">
        <f t="shared" si="286"/>
        <v>2.7634881041225379</v>
      </c>
      <c r="M1447" s="69">
        <f t="shared" si="279"/>
        <v>0.17951950342952502</v>
      </c>
      <c r="N1447" s="69">
        <f t="shared" si="281"/>
        <v>5.1745344101160526</v>
      </c>
      <c r="O1447" s="69">
        <f t="shared" si="287"/>
        <v>0.33614396472243097</v>
      </c>
      <c r="P1447" s="69">
        <f t="shared" si="282"/>
        <v>0.51566346815195596</v>
      </c>
      <c r="Q1447" s="6">
        <f t="shared" si="283"/>
        <v>8.6169361646172005E-2</v>
      </c>
      <c r="R1447" s="6">
        <f t="shared" si="284"/>
        <v>0.13109614624174809</v>
      </c>
      <c r="S1447" s="6">
        <f t="shared" si="285"/>
        <v>0.2172655078879201</v>
      </c>
    </row>
    <row r="1448" spans="1:19" x14ac:dyDescent="0.25">
      <c r="A1448" s="64">
        <v>41300</v>
      </c>
      <c r="B1448" s="14" t="s">
        <v>22</v>
      </c>
      <c r="C1448" s="4">
        <v>1</v>
      </c>
      <c r="D1448" s="180">
        <v>3.2</v>
      </c>
      <c r="F1448" s="180">
        <v>138</v>
      </c>
      <c r="G1448" s="4">
        <f t="shared" si="290"/>
        <v>64.961200000000005</v>
      </c>
      <c r="H1448" s="6">
        <f t="shared" si="288"/>
        <v>5.9828490494964006</v>
      </c>
      <c r="I1448" s="21">
        <f t="shared" si="289"/>
        <v>388.65305367414561</v>
      </c>
      <c r="J1448" s="34">
        <f t="shared" si="280"/>
        <v>8.0424771931898698E-4</v>
      </c>
      <c r="K1448" s="34">
        <f t="shared" si="291"/>
        <v>5.2244896944224579E-2</v>
      </c>
      <c r="L1448" s="69">
        <f t="shared" si="286"/>
        <v>2.57474279673893</v>
      </c>
      <c r="M1448" s="69">
        <f t="shared" si="279"/>
        <v>0.16725838176751701</v>
      </c>
      <c r="N1448" s="69">
        <f t="shared" si="281"/>
        <v>4.9915502127950244</v>
      </c>
      <c r="O1448" s="69">
        <f t="shared" si="287"/>
        <v>0.32425709168342021</v>
      </c>
      <c r="P1448" s="69">
        <f t="shared" si="282"/>
        <v>0.49151547345093721</v>
      </c>
      <c r="Q1448" s="6">
        <f t="shared" si="283"/>
        <v>8.0284023248408165E-2</v>
      </c>
      <c r="R1448" s="6">
        <f t="shared" si="284"/>
        <v>0.12646026575653388</v>
      </c>
      <c r="S1448" s="6">
        <f t="shared" si="285"/>
        <v>0.20674428900494204</v>
      </c>
    </row>
    <row r="1449" spans="1:19" x14ac:dyDescent="0.25">
      <c r="A1449" s="64">
        <v>41300</v>
      </c>
      <c r="B1449" s="14" t="s">
        <v>22</v>
      </c>
      <c r="C1449" s="4">
        <v>2</v>
      </c>
      <c r="D1449" s="180">
        <v>1.8</v>
      </c>
      <c r="F1449" s="180">
        <v>62</v>
      </c>
      <c r="G1449" s="4">
        <f t="shared" si="290"/>
        <v>795.77470000000005</v>
      </c>
      <c r="H1449" s="6">
        <f t="shared" si="288"/>
        <v>1.2076282160399165</v>
      </c>
      <c r="I1449" s="21">
        <f t="shared" si="289"/>
        <v>960.99998133069982</v>
      </c>
      <c r="J1449" s="34">
        <f t="shared" si="280"/>
        <v>2.5446900494077327E-4</v>
      </c>
      <c r="K1449" s="34">
        <f t="shared" si="291"/>
        <v>0.20249999606604238</v>
      </c>
      <c r="L1449" s="69">
        <f t="shared" si="286"/>
        <v>0.68590748301013704</v>
      </c>
      <c r="M1449" s="69">
        <f t="shared" ref="M1449:M1512" si="292">IF(D1449&lt;3,795.7747*L1449*0.001,64.9612*L1449*0.001)</f>
        <v>0.54582782152014697</v>
      </c>
      <c r="N1449" s="69">
        <f t="shared" si="281"/>
        <v>2.5461196030223361</v>
      </c>
      <c r="O1449" s="69">
        <f t="shared" si="287"/>
        <v>2.0261375632592187</v>
      </c>
      <c r="P1449" s="69">
        <f t="shared" si="282"/>
        <v>2.5719653847793658</v>
      </c>
      <c r="Q1449" s="6">
        <f t="shared" si="283"/>
        <v>0.26199735432967053</v>
      </c>
      <c r="R1449" s="6">
        <f t="shared" si="284"/>
        <v>0.79019364967109529</v>
      </c>
      <c r="S1449" s="6">
        <f t="shared" si="285"/>
        <v>1.0521910040007658</v>
      </c>
    </row>
    <row r="1450" spans="1:19" x14ac:dyDescent="0.25">
      <c r="A1450" s="64">
        <v>41300</v>
      </c>
      <c r="B1450" s="14" t="s">
        <v>22</v>
      </c>
      <c r="C1450" s="4">
        <v>2</v>
      </c>
      <c r="D1450" s="180">
        <v>2.9</v>
      </c>
      <c r="F1450" s="180">
        <v>77</v>
      </c>
      <c r="G1450" s="4">
        <f t="shared" si="290"/>
        <v>795.77470000000005</v>
      </c>
      <c r="H1450" s="6">
        <f t="shared" si="288"/>
        <v>1.8626502843133883</v>
      </c>
      <c r="I1450" s="21">
        <f t="shared" si="289"/>
        <v>1482.2499712044014</v>
      </c>
      <c r="J1450" s="34">
        <f t="shared" si="280"/>
        <v>6.6051985541725389E-4</v>
      </c>
      <c r="K1450" s="34">
        <f t="shared" si="291"/>
        <v>0.52562498978870864</v>
      </c>
      <c r="L1450" s="69">
        <f t="shared" si="286"/>
        <v>2.0532746665169008</v>
      </c>
      <c r="M1450" s="69">
        <f t="shared" si="292"/>
        <v>1.6339440317650871</v>
      </c>
      <c r="N1450" s="69">
        <f t="shared" si="281"/>
        <v>4.4485208168488608</v>
      </c>
      <c r="O1450" s="69">
        <f t="shared" si="287"/>
        <v>3.5400203184716577</v>
      </c>
      <c r="P1450" s="69">
        <f t="shared" si="282"/>
        <v>5.1739643502367443</v>
      </c>
      <c r="Q1450" s="6">
        <f t="shared" si="283"/>
        <v>0.78429313524724176</v>
      </c>
      <c r="R1450" s="6">
        <f t="shared" si="284"/>
        <v>1.3806079242039466</v>
      </c>
      <c r="S1450" s="6">
        <f t="shared" si="285"/>
        <v>2.1649010594511884</v>
      </c>
    </row>
    <row r="1451" spans="1:19" x14ac:dyDescent="0.25">
      <c r="A1451" s="64">
        <v>41300</v>
      </c>
      <c r="B1451" s="14" t="s">
        <v>22</v>
      </c>
      <c r="C1451" s="4">
        <v>2</v>
      </c>
      <c r="D1451" s="180">
        <v>1.6</v>
      </c>
      <c r="F1451" s="180">
        <v>61</v>
      </c>
      <c r="G1451" s="4">
        <f t="shared" si="290"/>
        <v>795.77470000000005</v>
      </c>
      <c r="H1451" s="6">
        <f t="shared" si="288"/>
        <v>1.168986626400762</v>
      </c>
      <c r="I1451" s="21">
        <f t="shared" si="289"/>
        <v>930.24998192807857</v>
      </c>
      <c r="J1451" s="34">
        <f t="shared" si="280"/>
        <v>2.0106192982974675E-4</v>
      </c>
      <c r="K1451" s="34">
        <f t="shared" si="291"/>
        <v>0.15999999689168778</v>
      </c>
      <c r="L1451" s="69">
        <f t="shared" si="286"/>
        <v>0.52319777907153642</v>
      </c>
      <c r="M1451" s="69">
        <f t="shared" si="292"/>
        <v>0.41634755568131826</v>
      </c>
      <c r="N1451" s="69">
        <f t="shared" si="281"/>
        <v>2.2183514371591468</v>
      </c>
      <c r="O1451" s="69">
        <f t="shared" si="287"/>
        <v>1.7653079493998891</v>
      </c>
      <c r="P1451" s="69">
        <f t="shared" si="282"/>
        <v>2.1816555050812072</v>
      </c>
      <c r="Q1451" s="6">
        <f t="shared" si="283"/>
        <v>0.19984682672703274</v>
      </c>
      <c r="R1451" s="6">
        <f t="shared" si="284"/>
        <v>0.68847010026595679</v>
      </c>
      <c r="S1451" s="6">
        <f t="shared" si="285"/>
        <v>0.88831692699298959</v>
      </c>
    </row>
    <row r="1452" spans="1:19" x14ac:dyDescent="0.25">
      <c r="A1452" s="64">
        <v>41300</v>
      </c>
      <c r="B1452" s="14" t="s">
        <v>22</v>
      </c>
      <c r="C1452" s="4">
        <v>2</v>
      </c>
      <c r="D1452" s="180">
        <v>1.8</v>
      </c>
      <c r="F1452" s="180">
        <v>83</v>
      </c>
      <c r="G1452" s="4">
        <f t="shared" si="290"/>
        <v>795.77470000000005</v>
      </c>
      <c r="H1452" s="6">
        <f t="shared" si="288"/>
        <v>2.1642431790580083</v>
      </c>
      <c r="I1452" s="21">
        <f t="shared" si="289"/>
        <v>1722.249966541933</v>
      </c>
      <c r="J1452" s="34">
        <f t="shared" si="280"/>
        <v>2.5446900494077327E-4</v>
      </c>
      <c r="K1452" s="34">
        <f t="shared" si="291"/>
        <v>0.20249999606604238</v>
      </c>
      <c r="L1452" s="69">
        <f t="shared" si="286"/>
        <v>0.68590748301013704</v>
      </c>
      <c r="M1452" s="69">
        <f t="shared" si="292"/>
        <v>0.54582782152014697</v>
      </c>
      <c r="N1452" s="69">
        <f t="shared" si="281"/>
        <v>2.5461196030223361</v>
      </c>
      <c r="O1452" s="69">
        <f t="shared" si="287"/>
        <v>2.0261375632592187</v>
      </c>
      <c r="P1452" s="69">
        <f t="shared" si="282"/>
        <v>2.5719653847793658</v>
      </c>
      <c r="Q1452" s="6">
        <f t="shared" si="283"/>
        <v>0.26199735432967053</v>
      </c>
      <c r="R1452" s="6">
        <f t="shared" si="284"/>
        <v>0.79019364967109529</v>
      </c>
      <c r="S1452" s="6">
        <f t="shared" si="285"/>
        <v>1.0521910040007658</v>
      </c>
    </row>
    <row r="1453" spans="1:19" x14ac:dyDescent="0.25">
      <c r="A1453" s="64">
        <v>41300</v>
      </c>
      <c r="B1453" s="14" t="s">
        <v>22</v>
      </c>
      <c r="C1453" s="4">
        <v>2</v>
      </c>
      <c r="D1453" s="180">
        <v>3.9</v>
      </c>
      <c r="F1453" s="180">
        <v>90</v>
      </c>
      <c r="G1453" s="4">
        <f t="shared" si="290"/>
        <v>64.961200000000005</v>
      </c>
      <c r="H1453" s="6">
        <f t="shared" si="288"/>
        <v>2.5446900494077327</v>
      </c>
      <c r="I1453" s="21">
        <f t="shared" si="289"/>
        <v>165.30611923758562</v>
      </c>
      <c r="J1453" s="34">
        <f t="shared" si="280"/>
        <v>1.1945906065275189E-3</v>
      </c>
      <c r="K1453" s="34">
        <f t="shared" si="291"/>
        <v>7.7602039308755463E-2</v>
      </c>
      <c r="L1453" s="69">
        <f t="shared" si="286"/>
        <v>4.0574351124683323</v>
      </c>
      <c r="M1453" s="69">
        <f t="shared" si="292"/>
        <v>0.26357585382807786</v>
      </c>
      <c r="N1453" s="69">
        <f t="shared" si="281"/>
        <v>6.2915196864507177</v>
      </c>
      <c r="O1453" s="69">
        <f t="shared" si="287"/>
        <v>0.4087046686554624</v>
      </c>
      <c r="P1453" s="69">
        <f t="shared" si="282"/>
        <v>0.6722805224835402</v>
      </c>
      <c r="Q1453" s="6">
        <f t="shared" si="283"/>
        <v>0.12651640983747736</v>
      </c>
      <c r="R1453" s="6">
        <f t="shared" si="284"/>
        <v>0.15939482077563033</v>
      </c>
      <c r="S1453" s="6">
        <f t="shared" si="285"/>
        <v>0.28591123061310769</v>
      </c>
    </row>
    <row r="1454" spans="1:19" x14ac:dyDescent="0.25">
      <c r="A1454" s="64">
        <v>41300</v>
      </c>
      <c r="B1454" s="14" t="s">
        <v>22</v>
      </c>
      <c r="C1454" s="4">
        <v>2</v>
      </c>
      <c r="D1454" s="180">
        <v>6.5</v>
      </c>
      <c r="F1454" s="180">
        <v>151</v>
      </c>
      <c r="G1454" s="4">
        <f t="shared" si="290"/>
        <v>64.961200000000005</v>
      </c>
      <c r="H1454" s="6">
        <f t="shared" si="288"/>
        <v>7.1631454094500873</v>
      </c>
      <c r="I1454" s="21">
        <f t="shared" si="289"/>
        <v>465.32652157236902</v>
      </c>
      <c r="J1454" s="34">
        <f t="shared" si="280"/>
        <v>3.3183072403542195E-3</v>
      </c>
      <c r="K1454" s="34">
        <f t="shared" si="291"/>
        <v>0.21556122030209854</v>
      </c>
      <c r="L1454" s="69">
        <f t="shared" si="286"/>
        <v>13.130517975640537</v>
      </c>
      <c r="M1454" s="69">
        <f t="shared" si="292"/>
        <v>0.85297420431918014</v>
      </c>
      <c r="N1454" s="69">
        <f t="shared" si="281"/>
        <v>11.437170539605743</v>
      </c>
      <c r="O1454" s="69">
        <f t="shared" si="287"/>
        <v>0.74297232285743664</v>
      </c>
      <c r="P1454" s="69">
        <f t="shared" si="282"/>
        <v>1.5959465271766167</v>
      </c>
      <c r="Q1454" s="6">
        <f t="shared" si="283"/>
        <v>0.40942761807320643</v>
      </c>
      <c r="R1454" s="6">
        <f t="shared" si="284"/>
        <v>0.2897592059144003</v>
      </c>
      <c r="S1454" s="6">
        <f t="shared" si="285"/>
        <v>0.69918682398760668</v>
      </c>
    </row>
    <row r="1455" spans="1:19" x14ac:dyDescent="0.25">
      <c r="A1455" s="64">
        <v>41300</v>
      </c>
      <c r="B1455" s="14" t="s">
        <v>22</v>
      </c>
      <c r="C1455" s="4">
        <v>2</v>
      </c>
      <c r="D1455" s="180">
        <v>4.4000000000000004</v>
      </c>
      <c r="F1455" s="180">
        <v>167</v>
      </c>
      <c r="G1455" s="4">
        <f t="shared" si="290"/>
        <v>64.961200000000005</v>
      </c>
      <c r="H1455" s="6">
        <f t="shared" si="288"/>
        <v>8.7615877515965739</v>
      </c>
      <c r="I1455" s="21">
        <f t="shared" si="289"/>
        <v>569.16325424901538</v>
      </c>
      <c r="J1455" s="34">
        <f t="shared" si="280"/>
        <v>1.5205308443374602E-3</v>
      </c>
      <c r="K1455" s="34">
        <f t="shared" si="291"/>
        <v>9.8775508285174632E-2</v>
      </c>
      <c r="L1455" s="69">
        <f t="shared" si="286"/>
        <v>5.3541650508837426</v>
      </c>
      <c r="M1455" s="69">
        <f t="shared" si="292"/>
        <v>0.347812986703469</v>
      </c>
      <c r="N1455" s="69">
        <f t="shared" si="281"/>
        <v>7.2451870323804508</v>
      </c>
      <c r="O1455" s="69">
        <f t="shared" si="287"/>
        <v>0.47065604384787296</v>
      </c>
      <c r="P1455" s="69">
        <f t="shared" si="282"/>
        <v>0.81846903055134201</v>
      </c>
      <c r="Q1455" s="6">
        <f t="shared" si="283"/>
        <v>0.16695023361766512</v>
      </c>
      <c r="R1455" s="6">
        <f t="shared" si="284"/>
        <v>0.18355585710067046</v>
      </c>
      <c r="S1455" s="6">
        <f t="shared" si="285"/>
        <v>0.35050609071833561</v>
      </c>
    </row>
    <row r="1456" spans="1:19" x14ac:dyDescent="0.25">
      <c r="A1456" s="64">
        <v>41300</v>
      </c>
      <c r="B1456" s="14" t="s">
        <v>22</v>
      </c>
      <c r="C1456" s="4">
        <v>2</v>
      </c>
      <c r="D1456" s="180">
        <v>3.4</v>
      </c>
      <c r="F1456" s="180">
        <v>110</v>
      </c>
      <c r="G1456" s="4">
        <f t="shared" si="290"/>
        <v>64.961200000000005</v>
      </c>
      <c r="H1456" s="6">
        <f t="shared" si="288"/>
        <v>3.8013271108436504</v>
      </c>
      <c r="I1456" s="21">
        <f t="shared" si="289"/>
        <v>246.93877071293656</v>
      </c>
      <c r="J1456" s="34">
        <f t="shared" si="280"/>
        <v>9.0792027688745035E-4</v>
      </c>
      <c r="K1456" s="34">
        <f t="shared" si="291"/>
        <v>5.8979590690941046E-2</v>
      </c>
      <c r="L1456" s="69">
        <f t="shared" si="286"/>
        <v>2.9598116954824234</v>
      </c>
      <c r="M1456" s="69">
        <f t="shared" si="292"/>
        <v>0.19227291951257283</v>
      </c>
      <c r="N1456" s="69">
        <f t="shared" si="281"/>
        <v>5.3584638182360029</v>
      </c>
      <c r="O1456" s="69">
        <f t="shared" si="287"/>
        <v>0.34809223978919268</v>
      </c>
      <c r="P1456" s="69">
        <f t="shared" si="282"/>
        <v>0.54036515930176554</v>
      </c>
      <c r="Q1456" s="6">
        <f t="shared" si="283"/>
        <v>9.229100136603495E-2</v>
      </c>
      <c r="R1456" s="6">
        <f t="shared" si="284"/>
        <v>0.13575597351778515</v>
      </c>
      <c r="S1456" s="6">
        <f t="shared" si="285"/>
        <v>0.22804697488382009</v>
      </c>
    </row>
    <row r="1457" spans="1:19" x14ac:dyDescent="0.25">
      <c r="A1457" s="64">
        <v>41300</v>
      </c>
      <c r="B1457" s="14" t="s">
        <v>22</v>
      </c>
      <c r="C1457" s="4">
        <v>2</v>
      </c>
      <c r="D1457" s="180">
        <v>3.7</v>
      </c>
      <c r="F1457" s="180">
        <v>138</v>
      </c>
      <c r="G1457" s="4">
        <f t="shared" si="290"/>
        <v>64.961200000000005</v>
      </c>
      <c r="H1457" s="6">
        <f t="shared" si="288"/>
        <v>5.9828490494964006</v>
      </c>
      <c r="I1457" s="21">
        <f t="shared" si="289"/>
        <v>388.65305367414561</v>
      </c>
      <c r="J1457" s="34">
        <f t="shared" si="280"/>
        <v>1.075210085691107E-3</v>
      </c>
      <c r="K1457" s="34">
        <f t="shared" si="291"/>
        <v>6.9846937418597155E-2</v>
      </c>
      <c r="L1457" s="69">
        <f t="shared" si="286"/>
        <v>3.5949248430857623</v>
      </c>
      <c r="M1457" s="69">
        <f t="shared" si="292"/>
        <v>0.23353063171666286</v>
      </c>
      <c r="N1457" s="69">
        <f t="shared" si="281"/>
        <v>5.9156978898620354</v>
      </c>
      <c r="O1457" s="69">
        <f t="shared" si="287"/>
        <v>0.38429083376290568</v>
      </c>
      <c r="P1457" s="69">
        <f t="shared" si="282"/>
        <v>0.61782146547956851</v>
      </c>
      <c r="Q1457" s="6">
        <f t="shared" si="283"/>
        <v>0.11209470322399817</v>
      </c>
      <c r="R1457" s="6">
        <f t="shared" si="284"/>
        <v>0.14987342516753321</v>
      </c>
      <c r="S1457" s="6">
        <f t="shared" si="285"/>
        <v>0.26196812839153139</v>
      </c>
    </row>
    <row r="1458" spans="1:19" x14ac:dyDescent="0.25">
      <c r="A1458" s="64">
        <v>41300</v>
      </c>
      <c r="B1458" s="14" t="s">
        <v>22</v>
      </c>
      <c r="C1458" s="4">
        <v>2</v>
      </c>
      <c r="D1458" s="180">
        <v>3.3</v>
      </c>
      <c r="F1458" s="180">
        <v>59</v>
      </c>
      <c r="G1458" s="4">
        <f t="shared" si="290"/>
        <v>64.961200000000005</v>
      </c>
      <c r="H1458" s="6">
        <f t="shared" si="288"/>
        <v>1.0935884027146068</v>
      </c>
      <c r="I1458" s="21">
        <f t="shared" ref="I1458:I1489" si="293">IF(D1458&lt;3,795.7747*H1458,64.9612*H1458)</f>
        <v>71.040814946424121</v>
      </c>
      <c r="J1458" s="34">
        <f t="shared" si="280"/>
        <v>8.5529859993982123E-4</v>
      </c>
      <c r="K1458" s="34">
        <f t="shared" si="291"/>
        <v>5.5561223410410719E-2</v>
      </c>
      <c r="L1458" s="69">
        <f t="shared" si="286"/>
        <v>2.7634881041225379</v>
      </c>
      <c r="M1458" s="69">
        <f t="shared" si="292"/>
        <v>0.17951950342952502</v>
      </c>
      <c r="N1458" s="69">
        <f t="shared" si="281"/>
        <v>5.1745344101160526</v>
      </c>
      <c r="O1458" s="69">
        <f t="shared" si="287"/>
        <v>0.33614396472243097</v>
      </c>
      <c r="P1458" s="69">
        <f t="shared" si="282"/>
        <v>0.51566346815195596</v>
      </c>
      <c r="Q1458" s="6">
        <f t="shared" si="283"/>
        <v>8.6169361646172005E-2</v>
      </c>
      <c r="R1458" s="6">
        <f t="shared" si="284"/>
        <v>0.13109614624174809</v>
      </c>
      <c r="S1458" s="6">
        <f t="shared" si="285"/>
        <v>0.2172655078879201</v>
      </c>
    </row>
    <row r="1459" spans="1:19" x14ac:dyDescent="0.25">
      <c r="A1459" s="64">
        <v>41300</v>
      </c>
      <c r="B1459" s="14" t="s">
        <v>22</v>
      </c>
      <c r="C1459" s="4">
        <v>2</v>
      </c>
      <c r="D1459" s="180">
        <v>4.2</v>
      </c>
      <c r="F1459" s="180">
        <v>95</v>
      </c>
      <c r="G1459" s="4">
        <f t="shared" si="290"/>
        <v>64.961200000000005</v>
      </c>
      <c r="H1459" s="6">
        <f t="shared" si="288"/>
        <v>2.8352873698647882</v>
      </c>
      <c r="I1459" s="21">
        <f t="shared" si="293"/>
        <v>184.18366989126051</v>
      </c>
      <c r="J1459" s="34">
        <f t="shared" si="280"/>
        <v>1.385442360233099E-3</v>
      </c>
      <c r="K1459" s="34">
        <f t="shared" si="291"/>
        <v>8.9999998251574398E-2</v>
      </c>
      <c r="L1459" s="69">
        <f t="shared" si="286"/>
        <v>4.811097633235077</v>
      </c>
      <c r="M1459" s="69">
        <f t="shared" si="292"/>
        <v>0.31253467557211051</v>
      </c>
      <c r="N1459" s="69">
        <f t="shared" si="281"/>
        <v>6.861382640483793</v>
      </c>
      <c r="O1459" s="69">
        <f t="shared" si="287"/>
        <v>0.44572364998499581</v>
      </c>
      <c r="P1459" s="69">
        <f t="shared" si="282"/>
        <v>0.75825832555710626</v>
      </c>
      <c r="Q1459" s="6">
        <f t="shared" si="283"/>
        <v>0.15001664427461303</v>
      </c>
      <c r="R1459" s="6">
        <f t="shared" si="284"/>
        <v>0.17383222349414837</v>
      </c>
      <c r="S1459" s="6">
        <f t="shared" si="285"/>
        <v>0.32384886776876143</v>
      </c>
    </row>
    <row r="1460" spans="1:19" x14ac:dyDescent="0.25">
      <c r="A1460" s="64">
        <v>41300</v>
      </c>
      <c r="B1460" s="14" t="s">
        <v>22</v>
      </c>
      <c r="C1460" s="4">
        <v>2</v>
      </c>
      <c r="D1460" s="180">
        <v>6.2</v>
      </c>
      <c r="F1460" s="180">
        <v>162</v>
      </c>
      <c r="G1460" s="4">
        <f t="shared" si="290"/>
        <v>64.961200000000005</v>
      </c>
      <c r="H1460" s="6">
        <f t="shared" si="288"/>
        <v>8.244795760081054</v>
      </c>
      <c r="I1460" s="21">
        <f t="shared" si="293"/>
        <v>535.5918263297774</v>
      </c>
      <c r="J1460" s="34">
        <f t="shared" si="280"/>
        <v>3.0190705400997908E-3</v>
      </c>
      <c r="K1460" s="34">
        <f t="shared" si="291"/>
        <v>0.19612244516953053</v>
      </c>
      <c r="L1460" s="69">
        <f t="shared" si="286"/>
        <v>11.778840632041497</v>
      </c>
      <c r="M1460" s="69">
        <f t="shared" si="292"/>
        <v>0.76516762206617417</v>
      </c>
      <c r="N1460" s="69">
        <f t="shared" si="281"/>
        <v>10.8220178607594</v>
      </c>
      <c r="O1460" s="69">
        <f t="shared" si="287"/>
        <v>0.70301126665636371</v>
      </c>
      <c r="P1460" s="69">
        <f t="shared" si="282"/>
        <v>1.4681788887225378</v>
      </c>
      <c r="Q1460" s="6">
        <f t="shared" si="283"/>
        <v>0.36728045859176361</v>
      </c>
      <c r="R1460" s="6">
        <f t="shared" si="284"/>
        <v>0.27417439399598187</v>
      </c>
      <c r="S1460" s="6">
        <f t="shared" si="285"/>
        <v>0.64145485258774548</v>
      </c>
    </row>
    <row r="1461" spans="1:19" x14ac:dyDescent="0.25">
      <c r="A1461" s="64">
        <v>41300</v>
      </c>
      <c r="B1461" s="14" t="s">
        <v>22</v>
      </c>
      <c r="C1461" s="4">
        <v>2</v>
      </c>
      <c r="D1461" s="180">
        <v>3.7</v>
      </c>
      <c r="F1461" s="180">
        <v>58</v>
      </c>
      <c r="G1461" s="4">
        <f t="shared" si="290"/>
        <v>64.961200000000005</v>
      </c>
      <c r="H1461" s="6">
        <f t="shared" si="288"/>
        <v>1.0568317686676063</v>
      </c>
      <c r="I1461" s="21">
        <f t="shared" si="293"/>
        <v>68.653059890770109</v>
      </c>
      <c r="J1461" s="34">
        <f t="shared" si="280"/>
        <v>1.075210085691107E-3</v>
      </c>
      <c r="K1461" s="34">
        <f t="shared" si="291"/>
        <v>6.9846937418597155E-2</v>
      </c>
      <c r="L1461" s="69">
        <f t="shared" si="286"/>
        <v>3.5949248430857623</v>
      </c>
      <c r="M1461" s="69">
        <f t="shared" si="292"/>
        <v>0.23353063171666286</v>
      </c>
      <c r="N1461" s="69">
        <f t="shared" si="281"/>
        <v>5.9156978898620354</v>
      </c>
      <c r="O1461" s="69">
        <f t="shared" si="287"/>
        <v>0.38429083376290568</v>
      </c>
      <c r="P1461" s="69">
        <f t="shared" si="282"/>
        <v>0.61782146547956851</v>
      </c>
      <c r="Q1461" s="6">
        <f t="shared" si="283"/>
        <v>0.11209470322399817</v>
      </c>
      <c r="R1461" s="6">
        <f t="shared" si="284"/>
        <v>0.14987342516753321</v>
      </c>
      <c r="S1461" s="6">
        <f t="shared" si="285"/>
        <v>0.26196812839153139</v>
      </c>
    </row>
    <row r="1462" spans="1:19" x14ac:dyDescent="0.25">
      <c r="A1462" s="64">
        <v>41300</v>
      </c>
      <c r="B1462" s="14" t="s">
        <v>22</v>
      </c>
      <c r="C1462" s="4">
        <v>2</v>
      </c>
      <c r="D1462" s="180">
        <v>4.5</v>
      </c>
      <c r="F1462" s="180">
        <v>137</v>
      </c>
      <c r="G1462" s="4">
        <f t="shared" si="290"/>
        <v>64.961200000000005</v>
      </c>
      <c r="H1462" s="6">
        <f t="shared" si="288"/>
        <v>5.8964552515226831</v>
      </c>
      <c r="I1462" s="21">
        <f t="shared" si="293"/>
        <v>383.04080888521537</v>
      </c>
      <c r="J1462" s="34">
        <f t="shared" si="280"/>
        <v>1.5904312808798326E-3</v>
      </c>
      <c r="K1462" s="34">
        <f t="shared" si="291"/>
        <v>0.10331632452349099</v>
      </c>
      <c r="L1462" s="69">
        <f t="shared" si="286"/>
        <v>5.6380590590289899</v>
      </c>
      <c r="M1462" s="69">
        <f t="shared" si="292"/>
        <v>0.36625508214539404</v>
      </c>
      <c r="N1462" s="69">
        <f t="shared" si="281"/>
        <v>7.4382130025037601</v>
      </c>
      <c r="O1462" s="69">
        <f t="shared" si="287"/>
        <v>0.4831952424982473</v>
      </c>
      <c r="P1462" s="69">
        <f t="shared" si="282"/>
        <v>0.84945032464364134</v>
      </c>
      <c r="Q1462" s="6">
        <f t="shared" si="283"/>
        <v>0.17580243942978913</v>
      </c>
      <c r="R1462" s="6">
        <f t="shared" si="284"/>
        <v>0.18844614457431647</v>
      </c>
      <c r="S1462" s="6">
        <f t="shared" si="285"/>
        <v>0.36424858400410559</v>
      </c>
    </row>
    <row r="1463" spans="1:19" x14ac:dyDescent="0.25">
      <c r="A1463" s="64">
        <v>41300</v>
      </c>
      <c r="B1463" s="14" t="s">
        <v>22</v>
      </c>
      <c r="C1463" s="4">
        <v>2</v>
      </c>
      <c r="D1463" s="180">
        <v>3</v>
      </c>
      <c r="F1463" s="180">
        <v>66</v>
      </c>
      <c r="G1463" s="4">
        <f t="shared" si="290"/>
        <v>64.961200000000005</v>
      </c>
      <c r="H1463" s="6">
        <f t="shared" si="288"/>
        <v>1.3684777599037141</v>
      </c>
      <c r="I1463" s="21">
        <f t="shared" si="293"/>
        <v>88.897957456657167</v>
      </c>
      <c r="J1463" s="34">
        <f t="shared" si="280"/>
        <v>7.0685834705770342E-4</v>
      </c>
      <c r="K1463" s="34">
        <f t="shared" si="291"/>
        <v>4.5918366454884889E-2</v>
      </c>
      <c r="L1463" s="69">
        <f t="shared" si="286"/>
        <v>2.219707841442716</v>
      </c>
      <c r="M1463" s="69">
        <f t="shared" si="292"/>
        <v>0.14419488502952857</v>
      </c>
      <c r="N1463" s="69">
        <f t="shared" si="281"/>
        <v>4.6285167281146418</v>
      </c>
      <c r="O1463" s="69">
        <f t="shared" si="287"/>
        <v>0.3006740008784009</v>
      </c>
      <c r="P1463" s="69">
        <f t="shared" si="282"/>
        <v>0.4448688859079295</v>
      </c>
      <c r="Q1463" s="6">
        <f t="shared" si="283"/>
        <v>6.9213544814173716E-2</v>
      </c>
      <c r="R1463" s="6">
        <f t="shared" si="284"/>
        <v>0.11726286034257635</v>
      </c>
      <c r="S1463" s="6">
        <f t="shared" si="285"/>
        <v>0.18647640515675007</v>
      </c>
    </row>
    <row r="1464" spans="1:19" x14ac:dyDescent="0.25">
      <c r="A1464" s="64">
        <v>41300</v>
      </c>
      <c r="B1464" s="14" t="s">
        <v>22</v>
      </c>
      <c r="C1464" s="4">
        <v>2</v>
      </c>
      <c r="D1464" s="180">
        <v>3.5</v>
      </c>
      <c r="F1464" s="180">
        <v>56</v>
      </c>
      <c r="G1464" s="4">
        <f t="shared" si="290"/>
        <v>64.961200000000005</v>
      </c>
      <c r="H1464" s="6">
        <f t="shared" si="288"/>
        <v>0.98520345616575922</v>
      </c>
      <c r="I1464" s="21">
        <f t="shared" si="293"/>
        <v>63.999998756675126</v>
      </c>
      <c r="J1464" s="34">
        <f t="shared" si="280"/>
        <v>9.6211275016187424E-4</v>
      </c>
      <c r="K1464" s="34">
        <f t="shared" si="291"/>
        <v>6.2499998785815553E-2</v>
      </c>
      <c r="L1464" s="69">
        <f t="shared" si="286"/>
        <v>3.1637815247608514</v>
      </c>
      <c r="M1464" s="69">
        <f t="shared" si="292"/>
        <v>0.20552304438629462</v>
      </c>
      <c r="N1464" s="69">
        <f t="shared" si="281"/>
        <v>5.5433152983182508</v>
      </c>
      <c r="O1464" s="69">
        <f t="shared" si="287"/>
        <v>0.3601004137571116</v>
      </c>
      <c r="P1464" s="69">
        <f t="shared" si="282"/>
        <v>0.5656234581434062</v>
      </c>
      <c r="Q1464" s="6">
        <f t="shared" si="283"/>
        <v>9.8651061305421409E-2</v>
      </c>
      <c r="R1464" s="6">
        <f t="shared" si="284"/>
        <v>0.14043916136527354</v>
      </c>
      <c r="S1464" s="6">
        <f t="shared" si="285"/>
        <v>0.23909022267069496</v>
      </c>
    </row>
    <row r="1465" spans="1:19" x14ac:dyDescent="0.25">
      <c r="A1465" s="64">
        <v>41300</v>
      </c>
      <c r="B1465" s="14" t="s">
        <v>22</v>
      </c>
      <c r="C1465" s="4">
        <v>2</v>
      </c>
      <c r="D1465" s="180">
        <v>3</v>
      </c>
      <c r="F1465" s="180">
        <v>99</v>
      </c>
      <c r="G1465" s="4">
        <f t="shared" si="290"/>
        <v>64.961200000000005</v>
      </c>
      <c r="H1465" s="6">
        <f t="shared" si="288"/>
        <v>3.0790749597833562</v>
      </c>
      <c r="I1465" s="21">
        <f t="shared" si="293"/>
        <v>200.02040427747858</v>
      </c>
      <c r="J1465" s="34">
        <f t="shared" si="280"/>
        <v>7.0685834705770342E-4</v>
      </c>
      <c r="K1465" s="34">
        <f t="shared" si="291"/>
        <v>4.5918366454884889E-2</v>
      </c>
      <c r="L1465" s="69">
        <f t="shared" si="286"/>
        <v>2.219707841442716</v>
      </c>
      <c r="M1465" s="69">
        <f t="shared" si="292"/>
        <v>0.14419488502952857</v>
      </c>
      <c r="N1465" s="69">
        <f t="shared" si="281"/>
        <v>4.6285167281146418</v>
      </c>
      <c r="O1465" s="69">
        <f t="shared" si="287"/>
        <v>0.3006740008784009</v>
      </c>
      <c r="P1465" s="69">
        <f t="shared" si="282"/>
        <v>0.4448688859079295</v>
      </c>
      <c r="Q1465" s="6">
        <f t="shared" si="283"/>
        <v>6.9213544814173716E-2</v>
      </c>
      <c r="R1465" s="6">
        <f t="shared" si="284"/>
        <v>0.11726286034257635</v>
      </c>
      <c r="S1465" s="6">
        <f t="shared" si="285"/>
        <v>0.18647640515675007</v>
      </c>
    </row>
    <row r="1466" spans="1:19" x14ac:dyDescent="0.25">
      <c r="A1466" s="64">
        <v>41300</v>
      </c>
      <c r="B1466" s="14" t="s">
        <v>22</v>
      </c>
      <c r="C1466" s="4">
        <v>2</v>
      </c>
      <c r="D1466" s="180">
        <v>3.8</v>
      </c>
      <c r="F1466" s="180">
        <v>77</v>
      </c>
      <c r="G1466" s="4">
        <f t="shared" si="290"/>
        <v>64.961200000000005</v>
      </c>
      <c r="H1466" s="6">
        <f t="shared" si="288"/>
        <v>1.8626502843133883</v>
      </c>
      <c r="I1466" s="21">
        <f t="shared" si="293"/>
        <v>120.99999764933889</v>
      </c>
      <c r="J1466" s="34">
        <f t="shared" si="280"/>
        <v>1.1341149479459152E-3</v>
      </c>
      <c r="K1466" s="34">
        <f t="shared" si="291"/>
        <v>7.3673467956504188E-2</v>
      </c>
      <c r="L1466" s="69">
        <f t="shared" si="286"/>
        <v>3.8222275656794742</v>
      </c>
      <c r="M1466" s="69">
        <f t="shared" si="292"/>
        <v>0.24829648933961748</v>
      </c>
      <c r="N1466" s="69">
        <f t="shared" si="281"/>
        <v>6.1031884174464111</v>
      </c>
      <c r="O1466" s="69">
        <f t="shared" si="287"/>
        <v>0.39647044342341986</v>
      </c>
      <c r="P1466" s="69">
        <f t="shared" si="282"/>
        <v>0.64476693276303731</v>
      </c>
      <c r="Q1466" s="6">
        <f t="shared" si="283"/>
        <v>0.11918231488301639</v>
      </c>
      <c r="R1466" s="6">
        <f t="shared" si="284"/>
        <v>0.15462347293513376</v>
      </c>
      <c r="S1466" s="6">
        <f t="shared" si="285"/>
        <v>0.27380578781815013</v>
      </c>
    </row>
    <row r="1467" spans="1:19" x14ac:dyDescent="0.25">
      <c r="A1467" s="64">
        <v>41300</v>
      </c>
      <c r="B1467" s="14" t="s">
        <v>22</v>
      </c>
      <c r="C1467" s="4">
        <v>2</v>
      </c>
      <c r="D1467" s="180">
        <v>4.5</v>
      </c>
      <c r="F1467" s="180">
        <v>160</v>
      </c>
      <c r="G1467" s="4">
        <f t="shared" si="290"/>
        <v>64.961200000000005</v>
      </c>
      <c r="H1467" s="6">
        <f t="shared" si="288"/>
        <v>8.0424771931898711</v>
      </c>
      <c r="I1467" s="21">
        <f t="shared" si="293"/>
        <v>522.44896944224593</v>
      </c>
      <c r="J1467" s="34">
        <f t="shared" si="280"/>
        <v>1.5904312808798326E-3</v>
      </c>
      <c r="K1467" s="34">
        <f t="shared" si="291"/>
        <v>0.10331632452349099</v>
      </c>
      <c r="L1467" s="69">
        <f t="shared" si="286"/>
        <v>5.6380590590289899</v>
      </c>
      <c r="M1467" s="69">
        <f t="shared" si="292"/>
        <v>0.36625508214539404</v>
      </c>
      <c r="N1467" s="69">
        <f t="shared" si="281"/>
        <v>7.4382130025037601</v>
      </c>
      <c r="O1467" s="69">
        <f t="shared" si="287"/>
        <v>0.4831952424982473</v>
      </c>
      <c r="P1467" s="69">
        <f t="shared" si="282"/>
        <v>0.84945032464364134</v>
      </c>
      <c r="Q1467" s="6">
        <f t="shared" si="283"/>
        <v>0.17580243942978913</v>
      </c>
      <c r="R1467" s="6">
        <f t="shared" si="284"/>
        <v>0.18844614457431647</v>
      </c>
      <c r="S1467" s="6">
        <f t="shared" si="285"/>
        <v>0.36424858400410559</v>
      </c>
    </row>
    <row r="1468" spans="1:19" x14ac:dyDescent="0.25">
      <c r="A1468" s="64">
        <v>41300</v>
      </c>
      <c r="B1468" s="14" t="s">
        <v>22</v>
      </c>
      <c r="C1468" s="4">
        <v>2</v>
      </c>
      <c r="D1468" s="180">
        <v>5</v>
      </c>
      <c r="F1468" s="180">
        <v>140</v>
      </c>
      <c r="G1468" s="4">
        <f t="shared" si="290"/>
        <v>64.961200000000005</v>
      </c>
      <c r="H1468" s="6">
        <f t="shared" si="288"/>
        <v>6.1575216010359934</v>
      </c>
      <c r="I1468" s="21">
        <f t="shared" si="293"/>
        <v>399.9999922292194</v>
      </c>
      <c r="J1468" s="34">
        <f t="shared" si="280"/>
        <v>1.9634954084936209E-3</v>
      </c>
      <c r="K1468" s="34">
        <f t="shared" si="291"/>
        <v>0.12755101793023582</v>
      </c>
      <c r="L1468" s="69">
        <f t="shared" si="286"/>
        <v>7.1833345216463531</v>
      </c>
      <c r="M1468" s="69">
        <f t="shared" si="292"/>
        <v>0.46663803052757313</v>
      </c>
      <c r="N1468" s="69">
        <f t="shared" si="281"/>
        <v>8.4140458590425169</v>
      </c>
      <c r="O1468" s="69">
        <f t="shared" si="287"/>
        <v>0.54658651585843276</v>
      </c>
      <c r="P1468" s="69">
        <f t="shared" si="282"/>
        <v>1.0132245463860059</v>
      </c>
      <c r="Q1468" s="6">
        <f t="shared" si="283"/>
        <v>0.2239862546532351</v>
      </c>
      <c r="R1468" s="6">
        <f t="shared" si="284"/>
        <v>0.21316874118478879</v>
      </c>
      <c r="S1468" s="6">
        <f t="shared" si="285"/>
        <v>0.43715499583802386</v>
      </c>
    </row>
    <row r="1469" spans="1:19" x14ac:dyDescent="0.25">
      <c r="A1469" s="64">
        <v>41300</v>
      </c>
      <c r="B1469" s="14" t="s">
        <v>22</v>
      </c>
      <c r="C1469" s="4">
        <v>2</v>
      </c>
      <c r="D1469" s="180">
        <v>4.5</v>
      </c>
      <c r="F1469" s="180">
        <v>128</v>
      </c>
      <c r="G1469" s="4">
        <f t="shared" si="290"/>
        <v>64.961200000000005</v>
      </c>
      <c r="H1469" s="6">
        <f t="shared" si="288"/>
        <v>5.147185403641517</v>
      </c>
      <c r="I1469" s="21">
        <f t="shared" si="293"/>
        <v>334.36734044303734</v>
      </c>
      <c r="J1469" s="34">
        <f t="shared" si="280"/>
        <v>1.5904312808798326E-3</v>
      </c>
      <c r="K1469" s="34">
        <f t="shared" si="291"/>
        <v>0.10331632452349099</v>
      </c>
      <c r="L1469" s="69">
        <f t="shared" si="286"/>
        <v>5.6380590590289899</v>
      </c>
      <c r="M1469" s="69">
        <f t="shared" si="292"/>
        <v>0.36625508214539404</v>
      </c>
      <c r="N1469" s="69">
        <f t="shared" si="281"/>
        <v>7.4382130025037601</v>
      </c>
      <c r="O1469" s="69">
        <f t="shared" si="287"/>
        <v>0.4831952424982473</v>
      </c>
      <c r="P1469" s="69">
        <f t="shared" si="282"/>
        <v>0.84945032464364134</v>
      </c>
      <c r="Q1469" s="6">
        <f t="shared" si="283"/>
        <v>0.17580243942978913</v>
      </c>
      <c r="R1469" s="6">
        <f t="shared" si="284"/>
        <v>0.18844614457431647</v>
      </c>
      <c r="S1469" s="6">
        <f t="shared" si="285"/>
        <v>0.36424858400410559</v>
      </c>
    </row>
    <row r="1470" spans="1:19" x14ac:dyDescent="0.25">
      <c r="A1470" s="64">
        <v>41300</v>
      </c>
      <c r="B1470" s="14" t="s">
        <v>22</v>
      </c>
      <c r="C1470" s="4">
        <v>2</v>
      </c>
      <c r="D1470" s="180">
        <v>3.1</v>
      </c>
      <c r="F1470" s="180">
        <v>98</v>
      </c>
      <c r="G1470" s="4">
        <f t="shared" si="290"/>
        <v>64.961200000000005</v>
      </c>
      <c r="H1470" s="6">
        <f t="shared" si="288"/>
        <v>3.017185584507637</v>
      </c>
      <c r="I1470" s="21">
        <f t="shared" si="293"/>
        <v>195.99999619231752</v>
      </c>
      <c r="J1470" s="34">
        <f t="shared" si="280"/>
        <v>7.5476763502494771E-4</v>
      </c>
      <c r="K1470" s="34">
        <f t="shared" si="291"/>
        <v>4.9030611292382634E-2</v>
      </c>
      <c r="L1470" s="69">
        <f t="shared" si="286"/>
        <v>2.3935063597525432</v>
      </c>
      <c r="M1470" s="69">
        <f t="shared" si="292"/>
        <v>0.15548504533715693</v>
      </c>
      <c r="N1470" s="69">
        <f t="shared" si="281"/>
        <v>4.8095356854949474</v>
      </c>
      <c r="O1470" s="69">
        <f t="shared" si="287"/>
        <v>0.31243320957257442</v>
      </c>
      <c r="P1470" s="69">
        <f t="shared" si="282"/>
        <v>0.46791825490973138</v>
      </c>
      <c r="Q1470" s="6">
        <f t="shared" si="283"/>
        <v>7.4632821761835319E-2</v>
      </c>
      <c r="R1470" s="6">
        <f t="shared" si="284"/>
        <v>0.12184895173330403</v>
      </c>
      <c r="S1470" s="6">
        <f t="shared" si="285"/>
        <v>0.19648177349513934</v>
      </c>
    </row>
    <row r="1471" spans="1:19" x14ac:dyDescent="0.25">
      <c r="A1471" s="64">
        <v>41300</v>
      </c>
      <c r="B1471" s="14" t="s">
        <v>22</v>
      </c>
      <c r="C1471" s="4">
        <v>2</v>
      </c>
      <c r="D1471" s="180">
        <v>5.2</v>
      </c>
      <c r="F1471" s="180">
        <v>182</v>
      </c>
      <c r="G1471" s="4">
        <f t="shared" si="290"/>
        <v>64.961200000000005</v>
      </c>
      <c r="H1471" s="6">
        <f t="shared" si="288"/>
        <v>10.406211505750832</v>
      </c>
      <c r="I1471" s="21">
        <f t="shared" si="293"/>
        <v>675.99998686738104</v>
      </c>
      <c r="J1471" s="34">
        <f t="shared" si="280"/>
        <v>2.1237166338267006E-3</v>
      </c>
      <c r="K1471" s="34">
        <f t="shared" si="291"/>
        <v>0.13795918099334309</v>
      </c>
      <c r="L1471" s="69">
        <f t="shared" si="286"/>
        <v>7.8611437635641082</v>
      </c>
      <c r="M1471" s="69">
        <f t="shared" si="292"/>
        <v>0.51066933225364075</v>
      </c>
      <c r="N1471" s="69">
        <f t="shared" si="281"/>
        <v>8.8091474968502013</v>
      </c>
      <c r="O1471" s="69">
        <f t="shared" si="287"/>
        <v>0.57225279237238535</v>
      </c>
      <c r="P1471" s="69">
        <f t="shared" si="282"/>
        <v>1.0829221246260261</v>
      </c>
      <c r="Q1471" s="6">
        <f t="shared" si="283"/>
        <v>0.24512127948174756</v>
      </c>
      <c r="R1471" s="6">
        <f t="shared" si="284"/>
        <v>0.2231785890252303</v>
      </c>
      <c r="S1471" s="6">
        <f t="shared" si="285"/>
        <v>0.46829986850697786</v>
      </c>
    </row>
    <row r="1472" spans="1:19" x14ac:dyDescent="0.25">
      <c r="A1472" s="64">
        <v>41300</v>
      </c>
      <c r="B1472" s="14" t="s">
        <v>22</v>
      </c>
      <c r="C1472" s="4">
        <v>2</v>
      </c>
      <c r="D1472" s="180">
        <v>3</v>
      </c>
      <c r="F1472" s="180">
        <v>111</v>
      </c>
      <c r="G1472" s="4">
        <f t="shared" si="290"/>
        <v>64.961200000000005</v>
      </c>
      <c r="H1472" s="6">
        <f t="shared" si="288"/>
        <v>3.8707563084879846</v>
      </c>
      <c r="I1472" s="21">
        <f t="shared" si="293"/>
        <v>251.44897470694968</v>
      </c>
      <c r="J1472" s="34">
        <f t="shared" si="280"/>
        <v>7.0685834705770342E-4</v>
      </c>
      <c r="K1472" s="34">
        <f t="shared" si="291"/>
        <v>4.5918366454884889E-2</v>
      </c>
      <c r="L1472" s="69">
        <f t="shared" si="286"/>
        <v>2.219707841442716</v>
      </c>
      <c r="M1472" s="69">
        <f t="shared" si="292"/>
        <v>0.14419488502952857</v>
      </c>
      <c r="N1472" s="69">
        <f t="shared" si="281"/>
        <v>4.6285167281146418</v>
      </c>
      <c r="O1472" s="69">
        <f t="shared" si="287"/>
        <v>0.3006740008784009</v>
      </c>
      <c r="P1472" s="69">
        <f t="shared" si="282"/>
        <v>0.4448688859079295</v>
      </c>
      <c r="Q1472" s="6">
        <f t="shared" si="283"/>
        <v>6.9213544814173716E-2</v>
      </c>
      <c r="R1472" s="6">
        <f t="shared" si="284"/>
        <v>0.11726286034257635</v>
      </c>
      <c r="S1472" s="6">
        <f t="shared" si="285"/>
        <v>0.18647640515675007</v>
      </c>
    </row>
    <row r="1473" spans="1:19" x14ac:dyDescent="0.25">
      <c r="A1473" s="64">
        <v>41300</v>
      </c>
      <c r="B1473" s="14" t="s">
        <v>22</v>
      </c>
      <c r="C1473" s="4">
        <v>3</v>
      </c>
      <c r="D1473" s="180">
        <v>2.4</v>
      </c>
      <c r="F1473" s="180">
        <v>34</v>
      </c>
      <c r="G1473" s="4">
        <f t="shared" si="290"/>
        <v>795.77470000000005</v>
      </c>
      <c r="H1473" s="6">
        <f t="shared" si="288"/>
        <v>0.36316811075498018</v>
      </c>
      <c r="I1473" s="21">
        <f t="shared" si="293"/>
        <v>288.99999438561116</v>
      </c>
      <c r="J1473" s="34">
        <f t="shared" si="280"/>
        <v>4.523893421169302E-4</v>
      </c>
      <c r="K1473" s="34">
        <f t="shared" si="291"/>
        <v>0.35999999300629754</v>
      </c>
      <c r="L1473" s="69">
        <f t="shared" si="286"/>
        <v>1.3289226279620943</v>
      </c>
      <c r="M1473" s="69">
        <f t="shared" si="292"/>
        <v>1.0575230055897473</v>
      </c>
      <c r="N1473" s="69">
        <f t="shared" si="281"/>
        <v>3.5649802027876287</v>
      </c>
      <c r="O1473" s="69">
        <f t="shared" si="287"/>
        <v>2.8369210513792646</v>
      </c>
      <c r="P1473" s="69">
        <f t="shared" si="282"/>
        <v>3.8944440569690117</v>
      </c>
      <c r="Q1473" s="6">
        <f t="shared" si="283"/>
        <v>0.50761104268307866</v>
      </c>
      <c r="R1473" s="6">
        <f t="shared" si="284"/>
        <v>1.1063992100379132</v>
      </c>
      <c r="S1473" s="6">
        <f t="shared" si="285"/>
        <v>1.6140102527209919</v>
      </c>
    </row>
    <row r="1474" spans="1:19" x14ac:dyDescent="0.25">
      <c r="A1474" s="64">
        <v>41300</v>
      </c>
      <c r="B1474" s="14" t="s">
        <v>22</v>
      </c>
      <c r="C1474" s="4">
        <v>3</v>
      </c>
      <c r="D1474" s="180">
        <v>0.6</v>
      </c>
      <c r="F1474" s="180">
        <v>34</v>
      </c>
      <c r="G1474" s="4">
        <f t="shared" si="290"/>
        <v>795.77470000000005</v>
      </c>
      <c r="H1474" s="6">
        <f t="shared" si="288"/>
        <v>0.36316811075498018</v>
      </c>
      <c r="I1474" s="21">
        <f t="shared" si="293"/>
        <v>288.99999438561116</v>
      </c>
      <c r="J1474" s="34">
        <f t="shared" ref="J1474:J1537" si="294">((+D1474/200)^2)*PI()</f>
        <v>2.8274333882308137E-5</v>
      </c>
      <c r="K1474" s="34">
        <f t="shared" si="291"/>
        <v>2.2499999562893596E-2</v>
      </c>
      <c r="L1474" s="69">
        <f t="shared" si="286"/>
        <v>5.4873640827332065E-2</v>
      </c>
      <c r="M1474" s="69">
        <f t="shared" si="292"/>
        <v>4.366705506727793E-2</v>
      </c>
      <c r="N1474" s="69">
        <f t="shared" ref="N1474:N1537" si="295">1.28*(D1474^1.17)</f>
        <v>0.70412040904432671</v>
      </c>
      <c r="O1474" s="69">
        <f t="shared" si="287"/>
        <v>0.56032120727112644</v>
      </c>
      <c r="P1474" s="69">
        <f t="shared" si="282"/>
        <v>0.60398826233840441</v>
      </c>
      <c r="Q1474" s="6">
        <f t="shared" si="283"/>
        <v>2.0960186432293405E-2</v>
      </c>
      <c r="R1474" s="6">
        <f t="shared" si="284"/>
        <v>0.21852527083573933</v>
      </c>
      <c r="S1474" s="6">
        <f t="shared" si="285"/>
        <v>0.23948545726803275</v>
      </c>
    </row>
    <row r="1475" spans="1:19" x14ac:dyDescent="0.25">
      <c r="A1475" s="64">
        <v>41300</v>
      </c>
      <c r="B1475" s="14" t="s">
        <v>22</v>
      </c>
      <c r="C1475" s="4">
        <v>3</v>
      </c>
      <c r="D1475" s="180">
        <v>4</v>
      </c>
      <c r="F1475" s="180">
        <v>19</v>
      </c>
      <c r="G1475" s="4">
        <f t="shared" si="290"/>
        <v>64.961200000000005</v>
      </c>
      <c r="H1475" s="6">
        <f t="shared" si="288"/>
        <v>0.11341149479459153</v>
      </c>
      <c r="I1475" s="21">
        <f t="shared" si="293"/>
        <v>7.3673467956504197</v>
      </c>
      <c r="J1475" s="34">
        <f t="shared" si="294"/>
        <v>1.2566370614359172E-3</v>
      </c>
      <c r="K1475" s="34">
        <f t="shared" si="291"/>
        <v>8.1632651475350912E-2</v>
      </c>
      <c r="L1475" s="69">
        <f t="shared" si="286"/>
        <v>4.3006091215286046</v>
      </c>
      <c r="M1475" s="69">
        <f t="shared" si="292"/>
        <v>0.27937272926544404</v>
      </c>
      <c r="N1475" s="69">
        <f t="shared" si="295"/>
        <v>6.4806737611278331</v>
      </c>
      <c r="O1475" s="69">
        <f t="shared" si="287"/>
        <v>0.42099234433137744</v>
      </c>
      <c r="P1475" s="69">
        <f t="shared" ref="P1475:P1538" si="296">+M1475+O1475</f>
        <v>0.70036507359682143</v>
      </c>
      <c r="Q1475" s="6">
        <f t="shared" ref="Q1475:Q1538" si="297">M1475*0.48</f>
        <v>0.13409891004741314</v>
      </c>
      <c r="R1475" s="6">
        <f t="shared" ref="R1475:R1538" si="298">O1475*0.39</f>
        <v>0.16418701428923721</v>
      </c>
      <c r="S1475" s="6">
        <f t="shared" ref="S1475:S1538" si="299">Q1475+R1475</f>
        <v>0.29828592433665035</v>
      </c>
    </row>
    <row r="1476" spans="1:19" x14ac:dyDescent="0.25">
      <c r="A1476" s="64">
        <v>41300</v>
      </c>
      <c r="B1476" s="14" t="s">
        <v>22</v>
      </c>
      <c r="C1476" s="4">
        <v>3</v>
      </c>
      <c r="D1476" s="180">
        <v>0.8</v>
      </c>
      <c r="F1476" s="180">
        <v>41</v>
      </c>
      <c r="G1476" s="4">
        <f t="shared" si="290"/>
        <v>795.77470000000005</v>
      </c>
      <c r="H1476" s="6">
        <f t="shared" si="288"/>
        <v>0.52810172506844411</v>
      </c>
      <c r="I1476" s="21">
        <f t="shared" si="293"/>
        <v>420.24999183582361</v>
      </c>
      <c r="J1476" s="34">
        <f t="shared" si="294"/>
        <v>5.0265482457436686E-5</v>
      </c>
      <c r="K1476" s="34">
        <f t="shared" si="291"/>
        <v>3.9999999222921946E-2</v>
      </c>
      <c r="L1476" s="69">
        <f t="shared" si="286"/>
        <v>0.10631582943822253</v>
      </c>
      <c r="M1476" s="69">
        <f t="shared" si="292"/>
        <v>8.460344727645272E-2</v>
      </c>
      <c r="N1476" s="69">
        <f t="shared" si="295"/>
        <v>0.98588271958712526</v>
      </c>
      <c r="O1476" s="69">
        <f t="shared" si="287"/>
        <v>0.78454052541462871</v>
      </c>
      <c r="P1476" s="69">
        <f t="shared" si="296"/>
        <v>0.86914397269108146</v>
      </c>
      <c r="Q1476" s="6">
        <f t="shared" si="297"/>
        <v>4.0609654692697304E-2</v>
      </c>
      <c r="R1476" s="6">
        <f t="shared" si="298"/>
        <v>0.3059708049117052</v>
      </c>
      <c r="S1476" s="6">
        <f t="shared" si="299"/>
        <v>0.34658045960440248</v>
      </c>
    </row>
    <row r="1477" spans="1:19" x14ac:dyDescent="0.25">
      <c r="A1477" s="64">
        <v>41300</v>
      </c>
      <c r="B1477" s="14" t="s">
        <v>22</v>
      </c>
      <c r="C1477" s="4">
        <v>3</v>
      </c>
      <c r="D1477" s="180">
        <v>0.7</v>
      </c>
      <c r="F1477" s="180">
        <v>55</v>
      </c>
      <c r="G1477" s="4">
        <f t="shared" si="290"/>
        <v>795.77470000000005</v>
      </c>
      <c r="H1477" s="6">
        <f t="shared" si="288"/>
        <v>0.9503317777109126</v>
      </c>
      <c r="I1477" s="21">
        <f t="shared" si="293"/>
        <v>756.2499853083682</v>
      </c>
      <c r="J1477" s="34">
        <f t="shared" si="294"/>
        <v>3.8484510006474958E-5</v>
      </c>
      <c r="K1477" s="34">
        <f t="shared" si="291"/>
        <v>3.0624999405049608E-2</v>
      </c>
      <c r="L1477" s="69">
        <f t="shared" si="286"/>
        <v>7.8212189822710151E-2</v>
      </c>
      <c r="M1477" s="69">
        <f t="shared" si="292"/>
        <v>6.2239281892510226E-2</v>
      </c>
      <c r="N1477" s="69">
        <f t="shared" si="295"/>
        <v>0.84328558468955028</v>
      </c>
      <c r="O1477" s="69">
        <f t="shared" si="287"/>
        <v>0.67106533317065153</v>
      </c>
      <c r="P1477" s="69">
        <f t="shared" si="296"/>
        <v>0.7333046150631618</v>
      </c>
      <c r="Q1477" s="6">
        <f t="shared" si="297"/>
        <v>2.9874855308404908E-2</v>
      </c>
      <c r="R1477" s="6">
        <f t="shared" si="298"/>
        <v>0.26171547993655409</v>
      </c>
      <c r="S1477" s="6">
        <f t="shared" si="299"/>
        <v>0.29159033524495898</v>
      </c>
    </row>
    <row r="1478" spans="1:19" x14ac:dyDescent="0.25">
      <c r="A1478" s="64">
        <v>41300</v>
      </c>
      <c r="B1478" s="14" t="s">
        <v>22</v>
      </c>
      <c r="C1478" s="4">
        <v>3</v>
      </c>
      <c r="D1478" s="180">
        <v>3.3</v>
      </c>
      <c r="F1478" s="180">
        <v>83</v>
      </c>
      <c r="G1478" s="4">
        <f t="shared" si="290"/>
        <v>64.961200000000005</v>
      </c>
      <c r="H1478" s="6">
        <f t="shared" si="288"/>
        <v>2.1642431790580083</v>
      </c>
      <c r="I1478" s="21">
        <f t="shared" si="293"/>
        <v>140.59183400342312</v>
      </c>
      <c r="J1478" s="34">
        <f t="shared" si="294"/>
        <v>8.5529859993982123E-4</v>
      </c>
      <c r="K1478" s="34">
        <f t="shared" si="291"/>
        <v>5.5561223410410719E-2</v>
      </c>
      <c r="L1478" s="69">
        <f t="shared" si="286"/>
        <v>2.7634881041225379</v>
      </c>
      <c r="M1478" s="69">
        <f t="shared" si="292"/>
        <v>0.17951950342952502</v>
      </c>
      <c r="N1478" s="69">
        <f t="shared" si="295"/>
        <v>5.1745344101160526</v>
      </c>
      <c r="O1478" s="69">
        <f t="shared" si="287"/>
        <v>0.33614396472243097</v>
      </c>
      <c r="P1478" s="69">
        <f t="shared" si="296"/>
        <v>0.51566346815195596</v>
      </c>
      <c r="Q1478" s="6">
        <f t="shared" si="297"/>
        <v>8.6169361646172005E-2</v>
      </c>
      <c r="R1478" s="6">
        <f t="shared" si="298"/>
        <v>0.13109614624174809</v>
      </c>
      <c r="S1478" s="6">
        <f t="shared" si="299"/>
        <v>0.2172655078879201</v>
      </c>
    </row>
    <row r="1479" spans="1:19" x14ac:dyDescent="0.25">
      <c r="A1479" s="64">
        <v>41300</v>
      </c>
      <c r="B1479" s="14" t="s">
        <v>22</v>
      </c>
      <c r="C1479" s="4">
        <v>3</v>
      </c>
      <c r="D1479" s="180">
        <v>3.4</v>
      </c>
      <c r="F1479" s="180">
        <v>147</v>
      </c>
      <c r="G1479" s="4">
        <f t="shared" si="290"/>
        <v>64.961200000000005</v>
      </c>
      <c r="H1479" s="6">
        <f t="shared" si="288"/>
        <v>6.7886675651421831</v>
      </c>
      <c r="I1479" s="21">
        <f t="shared" si="293"/>
        <v>440.99999143271441</v>
      </c>
      <c r="J1479" s="34">
        <f t="shared" si="294"/>
        <v>9.0792027688745035E-4</v>
      </c>
      <c r="K1479" s="34">
        <f t="shared" si="291"/>
        <v>5.8979590690941046E-2</v>
      </c>
      <c r="L1479" s="69">
        <f t="shared" ref="L1479:L1542" si="300">0.17758*(D1479^2.299)</f>
        <v>2.9598116954824234</v>
      </c>
      <c r="M1479" s="69">
        <f t="shared" si="292"/>
        <v>0.19227291951257283</v>
      </c>
      <c r="N1479" s="69">
        <f t="shared" si="295"/>
        <v>5.3584638182360029</v>
      </c>
      <c r="O1479" s="69">
        <f t="shared" si="287"/>
        <v>0.34809223978919268</v>
      </c>
      <c r="P1479" s="69">
        <f t="shared" si="296"/>
        <v>0.54036515930176554</v>
      </c>
      <c r="Q1479" s="6">
        <f t="shared" si="297"/>
        <v>9.229100136603495E-2</v>
      </c>
      <c r="R1479" s="6">
        <f t="shared" si="298"/>
        <v>0.13575597351778515</v>
      </c>
      <c r="S1479" s="6">
        <f t="shared" si="299"/>
        <v>0.22804697488382009</v>
      </c>
    </row>
    <row r="1480" spans="1:19" x14ac:dyDescent="0.25">
      <c r="A1480" s="64">
        <v>41300</v>
      </c>
      <c r="B1480" s="14" t="s">
        <v>22</v>
      </c>
      <c r="C1480" s="4">
        <v>3</v>
      </c>
      <c r="D1480" s="180">
        <v>5.5</v>
      </c>
      <c r="F1480" s="180">
        <v>135</v>
      </c>
      <c r="G1480" s="4">
        <f t="shared" si="290"/>
        <v>64.961200000000005</v>
      </c>
      <c r="H1480" s="6">
        <f t="shared" si="288"/>
        <v>5.7255526111673989</v>
      </c>
      <c r="I1480" s="21">
        <f t="shared" si="293"/>
        <v>371.93876828456769</v>
      </c>
      <c r="J1480" s="34">
        <f t="shared" si="294"/>
        <v>2.3758294442772811E-3</v>
      </c>
      <c r="K1480" s="34">
        <f t="shared" si="291"/>
        <v>0.15433673169558532</v>
      </c>
      <c r="L1480" s="69">
        <f t="shared" si="300"/>
        <v>8.9430956308196485</v>
      </c>
      <c r="M1480" s="69">
        <f t="shared" si="292"/>
        <v>0.58095422389280149</v>
      </c>
      <c r="N1480" s="69">
        <f t="shared" si="295"/>
        <v>9.4066355127217793</v>
      </c>
      <c r="O1480" s="69">
        <f t="shared" si="287"/>
        <v>0.61106633086902207</v>
      </c>
      <c r="P1480" s="69">
        <f t="shared" si="296"/>
        <v>1.1920205547618234</v>
      </c>
      <c r="Q1480" s="6">
        <f t="shared" si="297"/>
        <v>0.27885802746854471</v>
      </c>
      <c r="R1480" s="6">
        <f t="shared" si="298"/>
        <v>0.2383158690389186</v>
      </c>
      <c r="S1480" s="6">
        <f t="shared" si="299"/>
        <v>0.51717389650746326</v>
      </c>
    </row>
    <row r="1481" spans="1:19" x14ac:dyDescent="0.25">
      <c r="A1481" s="64">
        <v>41300</v>
      </c>
      <c r="B1481" s="14" t="s">
        <v>22</v>
      </c>
      <c r="C1481" s="4">
        <v>3</v>
      </c>
      <c r="D1481" s="180">
        <v>5.5</v>
      </c>
      <c r="F1481" s="180">
        <v>217</v>
      </c>
      <c r="G1481" s="4">
        <f t="shared" si="290"/>
        <v>64.961200000000005</v>
      </c>
      <c r="H1481" s="6">
        <f t="shared" si="288"/>
        <v>14.793445646488976</v>
      </c>
      <c r="I1481" s="21">
        <f t="shared" si="293"/>
        <v>960.99998133069971</v>
      </c>
      <c r="J1481" s="34">
        <f t="shared" si="294"/>
        <v>2.3758294442772811E-3</v>
      </c>
      <c r="K1481" s="34">
        <f t="shared" si="291"/>
        <v>0.15433673169558532</v>
      </c>
      <c r="L1481" s="69">
        <f t="shared" si="300"/>
        <v>8.9430956308196485</v>
      </c>
      <c r="M1481" s="69">
        <f t="shared" si="292"/>
        <v>0.58095422389280149</v>
      </c>
      <c r="N1481" s="69">
        <f t="shared" si="295"/>
        <v>9.4066355127217793</v>
      </c>
      <c r="O1481" s="69">
        <f t="shared" si="287"/>
        <v>0.61106633086902207</v>
      </c>
      <c r="P1481" s="69">
        <f t="shared" si="296"/>
        <v>1.1920205547618234</v>
      </c>
      <c r="Q1481" s="6">
        <f t="shared" si="297"/>
        <v>0.27885802746854471</v>
      </c>
      <c r="R1481" s="6">
        <f t="shared" si="298"/>
        <v>0.2383158690389186</v>
      </c>
      <c r="S1481" s="6">
        <f t="shared" si="299"/>
        <v>0.51717389650746326</v>
      </c>
    </row>
    <row r="1482" spans="1:19" x14ac:dyDescent="0.25">
      <c r="A1482" s="64">
        <v>41300</v>
      </c>
      <c r="B1482" s="14" t="s">
        <v>22</v>
      </c>
      <c r="C1482" s="4">
        <v>3</v>
      </c>
      <c r="D1482" s="180">
        <v>3.8</v>
      </c>
      <c r="F1482" s="180">
        <v>56</v>
      </c>
      <c r="G1482" s="4">
        <f t="shared" si="290"/>
        <v>64.961200000000005</v>
      </c>
      <c r="H1482" s="6">
        <f t="shared" si="288"/>
        <v>0.98520345616575922</v>
      </c>
      <c r="I1482" s="21">
        <f t="shared" si="293"/>
        <v>63.999998756675126</v>
      </c>
      <c r="J1482" s="34">
        <f t="shared" si="294"/>
        <v>1.1341149479459152E-3</v>
      </c>
      <c r="K1482" s="34">
        <f t="shared" si="291"/>
        <v>7.3673467956504188E-2</v>
      </c>
      <c r="L1482" s="69">
        <f t="shared" si="300"/>
        <v>3.8222275656794742</v>
      </c>
      <c r="M1482" s="69">
        <f t="shared" si="292"/>
        <v>0.24829648933961748</v>
      </c>
      <c r="N1482" s="69">
        <f t="shared" si="295"/>
        <v>6.1031884174464111</v>
      </c>
      <c r="O1482" s="69">
        <f t="shared" ref="O1482:O1545" si="301">IF(D1482&lt;3,795.7747*N1482*0.001,64.9612*N1482*0.001)</f>
        <v>0.39647044342341986</v>
      </c>
      <c r="P1482" s="69">
        <f t="shared" si="296"/>
        <v>0.64476693276303731</v>
      </c>
      <c r="Q1482" s="6">
        <f t="shared" si="297"/>
        <v>0.11918231488301639</v>
      </c>
      <c r="R1482" s="6">
        <f t="shared" si="298"/>
        <v>0.15462347293513376</v>
      </c>
      <c r="S1482" s="6">
        <f t="shared" si="299"/>
        <v>0.27380578781815013</v>
      </c>
    </row>
    <row r="1483" spans="1:19" x14ac:dyDescent="0.25">
      <c r="A1483" s="64">
        <v>41300</v>
      </c>
      <c r="B1483" s="14" t="s">
        <v>22</v>
      </c>
      <c r="C1483" s="4">
        <v>3</v>
      </c>
      <c r="D1483" s="180">
        <v>4.3</v>
      </c>
      <c r="F1483" s="180">
        <v>56</v>
      </c>
      <c r="G1483" s="4">
        <f t="shared" si="290"/>
        <v>64.961200000000005</v>
      </c>
      <c r="H1483" s="6">
        <f t="shared" si="288"/>
        <v>0.98520345616575922</v>
      </c>
      <c r="I1483" s="21">
        <f t="shared" si="293"/>
        <v>63.999998756675126</v>
      </c>
      <c r="J1483" s="34">
        <f t="shared" si="294"/>
        <v>1.4522012041218817E-3</v>
      </c>
      <c r="K1483" s="34">
        <f t="shared" si="291"/>
        <v>9.4336732861202394E-2</v>
      </c>
      <c r="L1483" s="69">
        <f t="shared" si="300"/>
        <v>5.0785301024450318</v>
      </c>
      <c r="M1483" s="69">
        <f t="shared" si="292"/>
        <v>0.32990740969095228</v>
      </c>
      <c r="N1483" s="69">
        <f t="shared" si="295"/>
        <v>7.0529054640829827</v>
      </c>
      <c r="O1483" s="69">
        <f t="shared" si="301"/>
        <v>0.45816520243338749</v>
      </c>
      <c r="P1483" s="69">
        <f t="shared" si="296"/>
        <v>0.78807261212433977</v>
      </c>
      <c r="Q1483" s="6">
        <f t="shared" si="297"/>
        <v>0.1583555566516571</v>
      </c>
      <c r="R1483" s="6">
        <f t="shared" si="298"/>
        <v>0.17868442894902112</v>
      </c>
      <c r="S1483" s="6">
        <f t="shared" si="299"/>
        <v>0.33703998560067822</v>
      </c>
    </row>
    <row r="1484" spans="1:19" x14ac:dyDescent="0.25">
      <c r="A1484" s="64">
        <v>41300</v>
      </c>
      <c r="B1484" s="14" t="s">
        <v>22</v>
      </c>
      <c r="C1484" s="4">
        <v>3</v>
      </c>
      <c r="D1484" s="180">
        <v>5</v>
      </c>
      <c r="F1484" s="180">
        <v>135</v>
      </c>
      <c r="G1484" s="4">
        <f t="shared" si="290"/>
        <v>64.961200000000005</v>
      </c>
      <c r="H1484" s="6">
        <f t="shared" si="288"/>
        <v>5.7255526111673989</v>
      </c>
      <c r="I1484" s="21">
        <f t="shared" si="293"/>
        <v>371.93876828456769</v>
      </c>
      <c r="J1484" s="34">
        <f t="shared" si="294"/>
        <v>1.9634954084936209E-3</v>
      </c>
      <c r="K1484" s="34">
        <f t="shared" si="291"/>
        <v>0.12755101793023582</v>
      </c>
      <c r="L1484" s="69">
        <f t="shared" si="300"/>
        <v>7.1833345216463531</v>
      </c>
      <c r="M1484" s="69">
        <f t="shared" si="292"/>
        <v>0.46663803052757313</v>
      </c>
      <c r="N1484" s="69">
        <f t="shared" si="295"/>
        <v>8.4140458590425169</v>
      </c>
      <c r="O1484" s="69">
        <f t="shared" si="301"/>
        <v>0.54658651585843276</v>
      </c>
      <c r="P1484" s="69">
        <f t="shared" si="296"/>
        <v>1.0132245463860059</v>
      </c>
      <c r="Q1484" s="6">
        <f t="shared" si="297"/>
        <v>0.2239862546532351</v>
      </c>
      <c r="R1484" s="6">
        <f t="shared" si="298"/>
        <v>0.21316874118478879</v>
      </c>
      <c r="S1484" s="6">
        <f t="shared" si="299"/>
        <v>0.43715499583802386</v>
      </c>
    </row>
    <row r="1485" spans="1:19" x14ac:dyDescent="0.25">
      <c r="A1485" s="64">
        <v>41300</v>
      </c>
      <c r="B1485" s="14" t="s">
        <v>22</v>
      </c>
      <c r="C1485" s="4">
        <v>3</v>
      </c>
      <c r="D1485" s="180">
        <v>5.9</v>
      </c>
      <c r="F1485" s="180">
        <v>200</v>
      </c>
      <c r="G1485" s="4">
        <f t="shared" si="290"/>
        <v>64.961200000000005</v>
      </c>
      <c r="H1485" s="6">
        <f t="shared" si="288"/>
        <v>12.566370614359172</v>
      </c>
      <c r="I1485" s="21">
        <f t="shared" si="293"/>
        <v>816.32651475350917</v>
      </c>
      <c r="J1485" s="34">
        <f t="shared" si="294"/>
        <v>2.7339710067865179E-3</v>
      </c>
      <c r="K1485" s="34">
        <f t="shared" si="291"/>
        <v>0.17760203736606037</v>
      </c>
      <c r="L1485" s="69">
        <f t="shared" si="300"/>
        <v>10.509518679077305</v>
      </c>
      <c r="M1485" s="69">
        <f t="shared" si="292"/>
        <v>0.68271094481527672</v>
      </c>
      <c r="N1485" s="69">
        <f t="shared" si="295"/>
        <v>10.211906347392123</v>
      </c>
      <c r="O1485" s="69">
        <f t="shared" si="301"/>
        <v>0.66337769061420926</v>
      </c>
      <c r="P1485" s="69">
        <f t="shared" si="296"/>
        <v>1.3460886354294859</v>
      </c>
      <c r="Q1485" s="6">
        <f t="shared" si="297"/>
        <v>0.32770125351133284</v>
      </c>
      <c r="R1485" s="6">
        <f t="shared" si="298"/>
        <v>0.25871729933954163</v>
      </c>
      <c r="S1485" s="6">
        <f t="shared" si="299"/>
        <v>0.58641855285087452</v>
      </c>
    </row>
    <row r="1486" spans="1:19" x14ac:dyDescent="0.25">
      <c r="A1486" s="64">
        <v>41300</v>
      </c>
      <c r="B1486" s="14" t="s">
        <v>22</v>
      </c>
      <c r="C1486" s="4">
        <v>3</v>
      </c>
      <c r="D1486" s="180">
        <v>5.9</v>
      </c>
      <c r="F1486" s="180">
        <v>145</v>
      </c>
      <c r="G1486" s="4">
        <f t="shared" si="290"/>
        <v>64.961200000000005</v>
      </c>
      <c r="H1486" s="6">
        <f t="shared" si="288"/>
        <v>6.6051985541725404</v>
      </c>
      <c r="I1486" s="21">
        <f t="shared" si="293"/>
        <v>429.08162431731324</v>
      </c>
      <c r="J1486" s="34">
        <f t="shared" si="294"/>
        <v>2.7339710067865179E-3</v>
      </c>
      <c r="K1486" s="34">
        <f t="shared" si="291"/>
        <v>0.17760203736606037</v>
      </c>
      <c r="L1486" s="69">
        <f t="shared" si="300"/>
        <v>10.509518679077305</v>
      </c>
      <c r="M1486" s="69">
        <f t="shared" si="292"/>
        <v>0.68271094481527672</v>
      </c>
      <c r="N1486" s="69">
        <f t="shared" si="295"/>
        <v>10.211906347392123</v>
      </c>
      <c r="O1486" s="69">
        <f t="shared" si="301"/>
        <v>0.66337769061420926</v>
      </c>
      <c r="P1486" s="69">
        <f t="shared" si="296"/>
        <v>1.3460886354294859</v>
      </c>
      <c r="Q1486" s="6">
        <f t="shared" si="297"/>
        <v>0.32770125351133284</v>
      </c>
      <c r="R1486" s="6">
        <f t="shared" si="298"/>
        <v>0.25871729933954163</v>
      </c>
      <c r="S1486" s="6">
        <f t="shared" si="299"/>
        <v>0.58641855285087452</v>
      </c>
    </row>
    <row r="1487" spans="1:19" x14ac:dyDescent="0.25">
      <c r="A1487" s="64">
        <v>41300</v>
      </c>
      <c r="B1487" s="14" t="s">
        <v>22</v>
      </c>
      <c r="C1487" s="4">
        <v>3</v>
      </c>
      <c r="D1487" s="180">
        <v>3.4</v>
      </c>
      <c r="F1487" s="180">
        <v>119</v>
      </c>
      <c r="G1487" s="4">
        <f t="shared" si="290"/>
        <v>64.961200000000005</v>
      </c>
      <c r="H1487" s="6">
        <f t="shared" si="288"/>
        <v>4.4488093567485061</v>
      </c>
      <c r="I1487" s="21">
        <f t="shared" si="293"/>
        <v>288.9999943856111</v>
      </c>
      <c r="J1487" s="34">
        <f t="shared" si="294"/>
        <v>9.0792027688745035E-4</v>
      </c>
      <c r="K1487" s="34">
        <f t="shared" si="291"/>
        <v>5.8979590690941046E-2</v>
      </c>
      <c r="L1487" s="69">
        <f t="shared" si="300"/>
        <v>2.9598116954824234</v>
      </c>
      <c r="M1487" s="69">
        <f t="shared" si="292"/>
        <v>0.19227291951257283</v>
      </c>
      <c r="N1487" s="69">
        <f t="shared" si="295"/>
        <v>5.3584638182360029</v>
      </c>
      <c r="O1487" s="69">
        <f t="shared" si="301"/>
        <v>0.34809223978919268</v>
      </c>
      <c r="P1487" s="69">
        <f t="shared" si="296"/>
        <v>0.54036515930176554</v>
      </c>
      <c r="Q1487" s="6">
        <f t="shared" si="297"/>
        <v>9.229100136603495E-2</v>
      </c>
      <c r="R1487" s="6">
        <f t="shared" si="298"/>
        <v>0.13575597351778515</v>
      </c>
      <c r="S1487" s="6">
        <f t="shared" si="299"/>
        <v>0.22804697488382009</v>
      </c>
    </row>
    <row r="1488" spans="1:19" x14ac:dyDescent="0.25">
      <c r="A1488" s="64">
        <v>41300</v>
      </c>
      <c r="B1488" s="14" t="s">
        <v>22</v>
      </c>
      <c r="C1488" s="4">
        <v>3</v>
      </c>
      <c r="D1488" s="180">
        <v>5.2</v>
      </c>
      <c r="F1488" s="180">
        <v>169</v>
      </c>
      <c r="G1488" s="4">
        <f t="shared" si="290"/>
        <v>64.961200000000005</v>
      </c>
      <c r="H1488" s="6">
        <f t="shared" si="288"/>
        <v>8.9727027779178066</v>
      </c>
      <c r="I1488" s="21">
        <f t="shared" si="293"/>
        <v>582.87753969687424</v>
      </c>
      <c r="J1488" s="34">
        <f t="shared" si="294"/>
        <v>2.1237166338267006E-3</v>
      </c>
      <c r="K1488" s="34">
        <f t="shared" si="291"/>
        <v>0.13795918099334309</v>
      </c>
      <c r="L1488" s="69">
        <f t="shared" si="300"/>
        <v>7.8611437635641082</v>
      </c>
      <c r="M1488" s="69">
        <f t="shared" si="292"/>
        <v>0.51066933225364075</v>
      </c>
      <c r="N1488" s="69">
        <f t="shared" si="295"/>
        <v>8.8091474968502013</v>
      </c>
      <c r="O1488" s="69">
        <f t="shared" si="301"/>
        <v>0.57225279237238535</v>
      </c>
      <c r="P1488" s="69">
        <f t="shared" si="296"/>
        <v>1.0829221246260261</v>
      </c>
      <c r="Q1488" s="6">
        <f t="shared" si="297"/>
        <v>0.24512127948174756</v>
      </c>
      <c r="R1488" s="6">
        <f t="shared" si="298"/>
        <v>0.2231785890252303</v>
      </c>
      <c r="S1488" s="6">
        <f t="shared" si="299"/>
        <v>0.46829986850697786</v>
      </c>
    </row>
    <row r="1489" spans="1:19" x14ac:dyDescent="0.25">
      <c r="A1489" s="64">
        <v>41300</v>
      </c>
      <c r="B1489" s="14" t="s">
        <v>22</v>
      </c>
      <c r="C1489" s="4">
        <v>3</v>
      </c>
      <c r="D1489" s="180">
        <v>5.8</v>
      </c>
      <c r="F1489" s="180">
        <v>187</v>
      </c>
      <c r="G1489" s="4">
        <f t="shared" si="290"/>
        <v>64.961200000000005</v>
      </c>
      <c r="H1489" s="6">
        <f t="shared" si="288"/>
        <v>10.985835350338149</v>
      </c>
      <c r="I1489" s="21">
        <f t="shared" si="293"/>
        <v>713.65304736038661</v>
      </c>
      <c r="J1489" s="34">
        <f t="shared" si="294"/>
        <v>2.6420794216690155E-3</v>
      </c>
      <c r="K1489" s="34">
        <f t="shared" si="291"/>
        <v>0.17163264972692527</v>
      </c>
      <c r="L1489" s="69">
        <f t="shared" si="300"/>
        <v>10.104504202450142</v>
      </c>
      <c r="M1489" s="69">
        <f t="shared" si="292"/>
        <v>0.65640071839620417</v>
      </c>
      <c r="N1489" s="69">
        <f t="shared" si="295"/>
        <v>10.009692178621206</v>
      </c>
      <c r="O1489" s="69">
        <f t="shared" si="301"/>
        <v>0.65024161555384796</v>
      </c>
      <c r="P1489" s="69">
        <f t="shared" si="296"/>
        <v>1.3066423339500521</v>
      </c>
      <c r="Q1489" s="6">
        <f t="shared" si="297"/>
        <v>0.31507234483017799</v>
      </c>
      <c r="R1489" s="6">
        <f t="shared" si="298"/>
        <v>0.25359423006600074</v>
      </c>
      <c r="S1489" s="6">
        <f t="shared" si="299"/>
        <v>0.56866657489617878</v>
      </c>
    </row>
    <row r="1490" spans="1:19" x14ac:dyDescent="0.25">
      <c r="A1490" s="64">
        <v>41300</v>
      </c>
      <c r="B1490" s="14" t="s">
        <v>22</v>
      </c>
      <c r="C1490" s="4">
        <v>3</v>
      </c>
      <c r="D1490" s="180">
        <v>4.3</v>
      </c>
      <c r="F1490" s="180">
        <v>104</v>
      </c>
      <c r="G1490" s="4">
        <f t="shared" si="290"/>
        <v>64.961200000000005</v>
      </c>
      <c r="H1490" s="6">
        <f t="shared" ref="H1490:H1553" si="302">((+F1490/100)^2)*PI()</f>
        <v>3.3979466141227208</v>
      </c>
      <c r="I1490" s="21">
        <f t="shared" ref="I1490:I1521" si="303">IF(D1490&lt;3,795.7747*H1490,64.9612*H1490)</f>
        <v>220.7346895893489</v>
      </c>
      <c r="J1490" s="34">
        <f t="shared" si="294"/>
        <v>1.4522012041218817E-3</v>
      </c>
      <c r="K1490" s="34">
        <f t="shared" si="291"/>
        <v>9.4336732861202394E-2</v>
      </c>
      <c r="L1490" s="69">
        <f t="shared" si="300"/>
        <v>5.0785301024450318</v>
      </c>
      <c r="M1490" s="69">
        <f t="shared" si="292"/>
        <v>0.32990740969095228</v>
      </c>
      <c r="N1490" s="69">
        <f t="shared" si="295"/>
        <v>7.0529054640829827</v>
      </c>
      <c r="O1490" s="69">
        <f t="shared" si="301"/>
        <v>0.45816520243338749</v>
      </c>
      <c r="P1490" s="69">
        <f t="shared" si="296"/>
        <v>0.78807261212433977</v>
      </c>
      <c r="Q1490" s="6">
        <f t="shared" si="297"/>
        <v>0.1583555566516571</v>
      </c>
      <c r="R1490" s="6">
        <f t="shared" si="298"/>
        <v>0.17868442894902112</v>
      </c>
      <c r="S1490" s="6">
        <f t="shared" si="299"/>
        <v>0.33703998560067822</v>
      </c>
    </row>
    <row r="1491" spans="1:19" x14ac:dyDescent="0.25">
      <c r="A1491" s="64">
        <v>41300</v>
      </c>
      <c r="B1491" s="14" t="s">
        <v>22</v>
      </c>
      <c r="C1491" s="4">
        <v>3</v>
      </c>
      <c r="D1491" s="180">
        <v>2.2999999999999998</v>
      </c>
      <c r="F1491" s="180">
        <v>137</v>
      </c>
      <c r="G1491" s="4">
        <f t="shared" ref="G1491:G1554" si="304">IF(D1491&lt;3,795.7747,64.9612)</f>
        <v>795.77470000000005</v>
      </c>
      <c r="H1491" s="6">
        <f t="shared" si="302"/>
        <v>5.8964552515226831</v>
      </c>
      <c r="I1491" s="21">
        <f t="shared" si="303"/>
        <v>4692.2499088438881</v>
      </c>
      <c r="J1491" s="34">
        <f t="shared" si="294"/>
        <v>4.154756284372501E-4</v>
      </c>
      <c r="K1491" s="34">
        <f t="shared" ref="K1491:K1554" si="305">IF(D1491&lt;3,795.7747*J1491,64.9612*J1491)</f>
        <v>0.33062499357696418</v>
      </c>
      <c r="L1491" s="69">
        <f t="shared" si="300"/>
        <v>1.205053550555077</v>
      </c>
      <c r="M1491" s="69">
        <f t="shared" si="292"/>
        <v>0.95895112767690127</v>
      </c>
      <c r="N1491" s="69">
        <f t="shared" si="295"/>
        <v>3.3918101680836426</v>
      </c>
      <c r="O1491" s="69">
        <f t="shared" si="301"/>
        <v>2.6991167189637104</v>
      </c>
      <c r="P1491" s="69">
        <f t="shared" si="296"/>
        <v>3.6580678466406118</v>
      </c>
      <c r="Q1491" s="6">
        <f t="shared" si="297"/>
        <v>0.4602965412849126</v>
      </c>
      <c r="R1491" s="6">
        <f t="shared" si="298"/>
        <v>1.0526555203958472</v>
      </c>
      <c r="S1491" s="6">
        <f t="shared" si="299"/>
        <v>1.5129520616807599</v>
      </c>
    </row>
    <row r="1492" spans="1:19" x14ac:dyDescent="0.25">
      <c r="A1492" s="64">
        <v>41300</v>
      </c>
      <c r="B1492" s="14" t="s">
        <v>22</v>
      </c>
      <c r="C1492" s="4">
        <v>3</v>
      </c>
      <c r="D1492" s="180">
        <v>3.6</v>
      </c>
      <c r="F1492" s="180">
        <v>88</v>
      </c>
      <c r="G1492" s="4">
        <f t="shared" si="304"/>
        <v>64.961200000000005</v>
      </c>
      <c r="H1492" s="6">
        <f t="shared" si="302"/>
        <v>2.4328493509399358</v>
      </c>
      <c r="I1492" s="21">
        <f t="shared" si="303"/>
        <v>158.04081325627936</v>
      </c>
      <c r="J1492" s="34">
        <f t="shared" si="294"/>
        <v>1.0178760197630931E-3</v>
      </c>
      <c r="K1492" s="34">
        <f t="shared" si="305"/>
        <v>6.6122447695034253E-2</v>
      </c>
      <c r="L1492" s="69">
        <f t="shared" si="300"/>
        <v>3.375464158589657</v>
      </c>
      <c r="M1492" s="69">
        <f t="shared" si="292"/>
        <v>0.21927420229897446</v>
      </c>
      <c r="N1492" s="69">
        <f t="shared" si="295"/>
        <v>5.7290669248255632</v>
      </c>
      <c r="O1492" s="69">
        <f t="shared" si="301"/>
        <v>0.37216706231697838</v>
      </c>
      <c r="P1492" s="69">
        <f t="shared" si="296"/>
        <v>0.59144126461595281</v>
      </c>
      <c r="Q1492" s="6">
        <f t="shared" si="297"/>
        <v>0.10525161710350774</v>
      </c>
      <c r="R1492" s="6">
        <f t="shared" si="298"/>
        <v>0.14514515430362157</v>
      </c>
      <c r="S1492" s="6">
        <f t="shared" si="299"/>
        <v>0.25039677140712929</v>
      </c>
    </row>
    <row r="1493" spans="1:19" x14ac:dyDescent="0.25">
      <c r="A1493" s="64">
        <v>41300</v>
      </c>
      <c r="B1493" s="14" t="s">
        <v>22</v>
      </c>
      <c r="C1493" s="4">
        <v>4</v>
      </c>
      <c r="D1493" s="180">
        <v>0.4</v>
      </c>
      <c r="F1493" s="180">
        <v>4</v>
      </c>
      <c r="G1493" s="4">
        <f t="shared" si="304"/>
        <v>795.77470000000005</v>
      </c>
      <c r="H1493" s="6">
        <f t="shared" si="302"/>
        <v>5.0265482457436689E-3</v>
      </c>
      <c r="I1493" s="21">
        <f t="shared" si="303"/>
        <v>3.9999999222921945</v>
      </c>
      <c r="J1493" s="34">
        <f t="shared" si="294"/>
        <v>1.2566370614359172E-5</v>
      </c>
      <c r="K1493" s="34">
        <f t="shared" si="305"/>
        <v>9.9999998057304865E-3</v>
      </c>
      <c r="L1493" s="69">
        <f t="shared" si="300"/>
        <v>2.1603791226322788E-2</v>
      </c>
      <c r="M1493" s="69">
        <f t="shared" si="292"/>
        <v>1.7191750481989652E-2</v>
      </c>
      <c r="N1493" s="69">
        <f t="shared" si="295"/>
        <v>0.43814731989680517</v>
      </c>
      <c r="O1493" s="69">
        <f t="shared" si="301"/>
        <v>0.34866655204668418</v>
      </c>
      <c r="P1493" s="69">
        <f t="shared" si="296"/>
        <v>0.36585830252867385</v>
      </c>
      <c r="Q1493" s="6">
        <f t="shared" si="297"/>
        <v>8.2520402313550328E-3</v>
      </c>
      <c r="R1493" s="6">
        <f t="shared" si="298"/>
        <v>0.13597995529820683</v>
      </c>
      <c r="S1493" s="6">
        <f t="shared" si="299"/>
        <v>0.14423199552956187</v>
      </c>
    </row>
    <row r="1494" spans="1:19" x14ac:dyDescent="0.25">
      <c r="A1494" s="64">
        <v>41300</v>
      </c>
      <c r="B1494" s="14" t="s">
        <v>22</v>
      </c>
      <c r="C1494" s="4">
        <v>4</v>
      </c>
      <c r="D1494" s="180">
        <v>2.2000000000000002</v>
      </c>
      <c r="F1494" s="180">
        <v>49</v>
      </c>
      <c r="G1494" s="4">
        <f t="shared" si="304"/>
        <v>795.77470000000005</v>
      </c>
      <c r="H1494" s="6">
        <f t="shared" si="302"/>
        <v>0.75429639612690924</v>
      </c>
      <c r="I1494" s="21">
        <f t="shared" si="303"/>
        <v>600.24998833897246</v>
      </c>
      <c r="J1494" s="34">
        <f t="shared" si="294"/>
        <v>3.8013271108436504E-4</v>
      </c>
      <c r="K1494" s="34">
        <f t="shared" si="305"/>
        <v>0.30249999412334727</v>
      </c>
      <c r="L1494" s="69">
        <f t="shared" si="300"/>
        <v>1.0879872222393692</v>
      </c>
      <c r="M1494" s="69">
        <f t="shared" si="292"/>
        <v>0.86579270538136732</v>
      </c>
      <c r="N1494" s="69">
        <f t="shared" si="295"/>
        <v>3.2199157337071536</v>
      </c>
      <c r="O1494" s="69">
        <f t="shared" si="301"/>
        <v>2.56232747701609</v>
      </c>
      <c r="P1494" s="69">
        <f t="shared" si="296"/>
        <v>3.4281201823974574</v>
      </c>
      <c r="Q1494" s="6">
        <f t="shared" si="297"/>
        <v>0.41558049858305629</v>
      </c>
      <c r="R1494" s="6">
        <f t="shared" si="298"/>
        <v>0.99930771603627511</v>
      </c>
      <c r="S1494" s="6">
        <f t="shared" si="299"/>
        <v>1.4148882146193313</v>
      </c>
    </row>
    <row r="1495" spans="1:19" x14ac:dyDescent="0.25">
      <c r="A1495" s="64">
        <v>41300</v>
      </c>
      <c r="B1495" s="14" t="s">
        <v>22</v>
      </c>
      <c r="C1495" s="4">
        <v>4</v>
      </c>
      <c r="D1495" s="180">
        <v>2.8</v>
      </c>
      <c r="F1495" s="180">
        <v>84</v>
      </c>
      <c r="G1495" s="4">
        <f t="shared" si="304"/>
        <v>795.77470000000005</v>
      </c>
      <c r="H1495" s="6">
        <f t="shared" si="302"/>
        <v>2.2167077763729579</v>
      </c>
      <c r="I1495" s="21">
        <f t="shared" si="303"/>
        <v>1763.9999657308579</v>
      </c>
      <c r="J1495" s="34">
        <f t="shared" si="294"/>
        <v>6.1575216010359933E-4</v>
      </c>
      <c r="K1495" s="34">
        <f t="shared" si="305"/>
        <v>0.48999999048079373</v>
      </c>
      <c r="L1495" s="69">
        <f t="shared" si="300"/>
        <v>1.8941325428892555</v>
      </c>
      <c r="M1495" s="69">
        <f t="shared" si="292"/>
        <v>1.5073027560779344</v>
      </c>
      <c r="N1495" s="69">
        <f t="shared" si="295"/>
        <v>4.269577157683524</v>
      </c>
      <c r="O1495" s="69">
        <f t="shared" si="301"/>
        <v>3.3976214817824593</v>
      </c>
      <c r="P1495" s="69">
        <f t="shared" si="296"/>
        <v>4.9049242378603939</v>
      </c>
      <c r="Q1495" s="6">
        <f t="shared" si="297"/>
        <v>0.72350532291740843</v>
      </c>
      <c r="R1495" s="6">
        <f t="shared" si="298"/>
        <v>1.3250723778951592</v>
      </c>
      <c r="S1495" s="6">
        <f t="shared" si="299"/>
        <v>2.0485777008125678</v>
      </c>
    </row>
    <row r="1496" spans="1:19" x14ac:dyDescent="0.25">
      <c r="A1496" s="64">
        <v>41300</v>
      </c>
      <c r="B1496" s="14" t="s">
        <v>22</v>
      </c>
      <c r="C1496" s="4">
        <v>4</v>
      </c>
      <c r="D1496" s="180">
        <v>4</v>
      </c>
      <c r="F1496" s="180">
        <v>109</v>
      </c>
      <c r="G1496" s="4">
        <f t="shared" si="304"/>
        <v>64.961200000000005</v>
      </c>
      <c r="H1496" s="6">
        <f t="shared" si="302"/>
        <v>3.7325262317300338</v>
      </c>
      <c r="I1496" s="21">
        <f t="shared" si="303"/>
        <v>242.4693830446611</v>
      </c>
      <c r="J1496" s="34">
        <f t="shared" si="294"/>
        <v>1.2566370614359172E-3</v>
      </c>
      <c r="K1496" s="34">
        <f t="shared" si="305"/>
        <v>8.1632651475350912E-2</v>
      </c>
      <c r="L1496" s="69">
        <f t="shared" si="300"/>
        <v>4.3006091215286046</v>
      </c>
      <c r="M1496" s="69">
        <f t="shared" si="292"/>
        <v>0.27937272926544404</v>
      </c>
      <c r="N1496" s="69">
        <f t="shared" si="295"/>
        <v>6.4806737611278331</v>
      </c>
      <c r="O1496" s="69">
        <f t="shared" si="301"/>
        <v>0.42099234433137744</v>
      </c>
      <c r="P1496" s="69">
        <f t="shared" si="296"/>
        <v>0.70036507359682143</v>
      </c>
      <c r="Q1496" s="6">
        <f t="shared" si="297"/>
        <v>0.13409891004741314</v>
      </c>
      <c r="R1496" s="6">
        <f t="shared" si="298"/>
        <v>0.16418701428923721</v>
      </c>
      <c r="S1496" s="6">
        <f t="shared" si="299"/>
        <v>0.29828592433665035</v>
      </c>
    </row>
    <row r="1497" spans="1:19" x14ac:dyDescent="0.25">
      <c r="A1497" s="64">
        <v>41300</v>
      </c>
      <c r="B1497" s="14" t="s">
        <v>22</v>
      </c>
      <c r="C1497" s="4">
        <v>4</v>
      </c>
      <c r="D1497" s="180">
        <v>3.6</v>
      </c>
      <c r="F1497" s="180">
        <v>97</v>
      </c>
      <c r="G1497" s="4">
        <f t="shared" si="304"/>
        <v>64.961200000000005</v>
      </c>
      <c r="H1497" s="6">
        <f t="shared" si="302"/>
        <v>2.9559245277626363</v>
      </c>
      <c r="I1497" s="21">
        <f t="shared" si="303"/>
        <v>192.02040443289417</v>
      </c>
      <c r="J1497" s="34">
        <f t="shared" si="294"/>
        <v>1.0178760197630931E-3</v>
      </c>
      <c r="K1497" s="34">
        <f t="shared" si="305"/>
        <v>6.6122447695034253E-2</v>
      </c>
      <c r="L1497" s="69">
        <f t="shared" si="300"/>
        <v>3.375464158589657</v>
      </c>
      <c r="M1497" s="69">
        <f t="shared" si="292"/>
        <v>0.21927420229897446</v>
      </c>
      <c r="N1497" s="69">
        <f t="shared" si="295"/>
        <v>5.7290669248255632</v>
      </c>
      <c r="O1497" s="69">
        <f t="shared" si="301"/>
        <v>0.37216706231697838</v>
      </c>
      <c r="P1497" s="69">
        <f t="shared" si="296"/>
        <v>0.59144126461595281</v>
      </c>
      <c r="Q1497" s="6">
        <f t="shared" si="297"/>
        <v>0.10525161710350774</v>
      </c>
      <c r="R1497" s="6">
        <f t="shared" si="298"/>
        <v>0.14514515430362157</v>
      </c>
      <c r="S1497" s="6">
        <f t="shared" si="299"/>
        <v>0.25039677140712929</v>
      </c>
    </row>
    <row r="1498" spans="1:19" x14ac:dyDescent="0.25">
      <c r="A1498" s="64">
        <v>41300</v>
      </c>
      <c r="B1498" s="14" t="s">
        <v>22</v>
      </c>
      <c r="C1498" s="4">
        <v>4</v>
      </c>
      <c r="D1498" s="180">
        <v>4.4000000000000004</v>
      </c>
      <c r="F1498" s="180">
        <v>137</v>
      </c>
      <c r="G1498" s="4">
        <f t="shared" si="304"/>
        <v>64.961200000000005</v>
      </c>
      <c r="H1498" s="6">
        <f t="shared" si="302"/>
        <v>5.8964552515226831</v>
      </c>
      <c r="I1498" s="21">
        <f t="shared" si="303"/>
        <v>383.04080888521537</v>
      </c>
      <c r="J1498" s="34">
        <f t="shared" si="294"/>
        <v>1.5205308443374602E-3</v>
      </c>
      <c r="K1498" s="34">
        <f t="shared" si="305"/>
        <v>9.8775508285174632E-2</v>
      </c>
      <c r="L1498" s="69">
        <f t="shared" si="300"/>
        <v>5.3541650508837426</v>
      </c>
      <c r="M1498" s="69">
        <f t="shared" si="292"/>
        <v>0.347812986703469</v>
      </c>
      <c r="N1498" s="69">
        <f t="shared" si="295"/>
        <v>7.2451870323804508</v>
      </c>
      <c r="O1498" s="69">
        <f t="shared" si="301"/>
        <v>0.47065604384787296</v>
      </c>
      <c r="P1498" s="69">
        <f t="shared" si="296"/>
        <v>0.81846903055134201</v>
      </c>
      <c r="Q1498" s="6">
        <f t="shared" si="297"/>
        <v>0.16695023361766512</v>
      </c>
      <c r="R1498" s="6">
        <f t="shared" si="298"/>
        <v>0.18355585710067046</v>
      </c>
      <c r="S1498" s="6">
        <f t="shared" si="299"/>
        <v>0.35050609071833561</v>
      </c>
    </row>
    <row r="1499" spans="1:19" x14ac:dyDescent="0.25">
      <c r="A1499" s="64">
        <v>41300</v>
      </c>
      <c r="B1499" s="14" t="s">
        <v>22</v>
      </c>
      <c r="C1499" s="4">
        <v>4</v>
      </c>
      <c r="D1499" s="180">
        <v>4.8</v>
      </c>
      <c r="F1499" s="180">
        <v>168</v>
      </c>
      <c r="G1499" s="4">
        <f t="shared" si="304"/>
        <v>64.961200000000005</v>
      </c>
      <c r="H1499" s="6">
        <f t="shared" si="302"/>
        <v>8.8668311054918316</v>
      </c>
      <c r="I1499" s="21">
        <f t="shared" si="303"/>
        <v>575.99998881007605</v>
      </c>
      <c r="J1499" s="34">
        <f t="shared" si="294"/>
        <v>1.8095573684677208E-3</v>
      </c>
      <c r="K1499" s="34">
        <f t="shared" si="305"/>
        <v>0.11755101812450532</v>
      </c>
      <c r="L1499" s="69">
        <f t="shared" si="300"/>
        <v>6.5398480281028419</v>
      </c>
      <c r="M1499" s="69">
        <f t="shared" si="292"/>
        <v>0.42483637572319438</v>
      </c>
      <c r="N1499" s="69">
        <f t="shared" si="295"/>
        <v>8.0216224497877064</v>
      </c>
      <c r="O1499" s="69">
        <f t="shared" si="301"/>
        <v>0.52109422028514918</v>
      </c>
      <c r="P1499" s="69">
        <f t="shared" si="296"/>
        <v>0.9459305960083435</v>
      </c>
      <c r="Q1499" s="6">
        <f t="shared" si="297"/>
        <v>0.20392146034713329</v>
      </c>
      <c r="R1499" s="6">
        <f t="shared" si="298"/>
        <v>0.20322674591120818</v>
      </c>
      <c r="S1499" s="6">
        <f t="shared" si="299"/>
        <v>0.40714820625834147</v>
      </c>
    </row>
    <row r="1500" spans="1:19" x14ac:dyDescent="0.25">
      <c r="A1500" s="64">
        <v>41300</v>
      </c>
      <c r="B1500" s="14" t="s">
        <v>22</v>
      </c>
      <c r="C1500" s="4">
        <v>4</v>
      </c>
      <c r="D1500" s="180">
        <v>3.8</v>
      </c>
      <c r="F1500" s="180">
        <v>129</v>
      </c>
      <c r="G1500" s="4">
        <f t="shared" si="304"/>
        <v>64.961200000000005</v>
      </c>
      <c r="H1500" s="6">
        <f t="shared" si="302"/>
        <v>5.2279243348387752</v>
      </c>
      <c r="I1500" s="21">
        <f t="shared" si="303"/>
        <v>339.61223830032867</v>
      </c>
      <c r="J1500" s="34">
        <f t="shared" si="294"/>
        <v>1.1341149479459152E-3</v>
      </c>
      <c r="K1500" s="34">
        <f t="shared" si="305"/>
        <v>7.3673467956504188E-2</v>
      </c>
      <c r="L1500" s="69">
        <f t="shared" si="300"/>
        <v>3.8222275656794742</v>
      </c>
      <c r="M1500" s="69">
        <f t="shared" si="292"/>
        <v>0.24829648933961748</v>
      </c>
      <c r="N1500" s="69">
        <f t="shared" si="295"/>
        <v>6.1031884174464111</v>
      </c>
      <c r="O1500" s="69">
        <f t="shared" si="301"/>
        <v>0.39647044342341986</v>
      </c>
      <c r="P1500" s="69">
        <f t="shared" si="296"/>
        <v>0.64476693276303731</v>
      </c>
      <c r="Q1500" s="6">
        <f t="shared" si="297"/>
        <v>0.11918231488301639</v>
      </c>
      <c r="R1500" s="6">
        <f t="shared" si="298"/>
        <v>0.15462347293513376</v>
      </c>
      <c r="S1500" s="6">
        <f t="shared" si="299"/>
        <v>0.27380578781815013</v>
      </c>
    </row>
    <row r="1501" spans="1:19" x14ac:dyDescent="0.25">
      <c r="A1501" s="64">
        <v>41300</v>
      </c>
      <c r="B1501" s="14" t="s">
        <v>22</v>
      </c>
      <c r="C1501" s="4">
        <v>4</v>
      </c>
      <c r="D1501" s="180">
        <v>4.3</v>
      </c>
      <c r="F1501" s="180">
        <v>141</v>
      </c>
      <c r="G1501" s="4">
        <f t="shared" si="304"/>
        <v>64.961200000000005</v>
      </c>
      <c r="H1501" s="6">
        <f t="shared" si="302"/>
        <v>6.245800354601867</v>
      </c>
      <c r="I1501" s="21">
        <f t="shared" si="303"/>
        <v>405.73468599536284</v>
      </c>
      <c r="J1501" s="34">
        <f t="shared" si="294"/>
        <v>1.4522012041218817E-3</v>
      </c>
      <c r="K1501" s="34">
        <f t="shared" si="305"/>
        <v>9.4336732861202394E-2</v>
      </c>
      <c r="L1501" s="69">
        <f t="shared" si="300"/>
        <v>5.0785301024450318</v>
      </c>
      <c r="M1501" s="69">
        <f t="shared" si="292"/>
        <v>0.32990740969095228</v>
      </c>
      <c r="N1501" s="69">
        <f t="shared" si="295"/>
        <v>7.0529054640829827</v>
      </c>
      <c r="O1501" s="69">
        <f t="shared" si="301"/>
        <v>0.45816520243338749</v>
      </c>
      <c r="P1501" s="69">
        <f t="shared" si="296"/>
        <v>0.78807261212433977</v>
      </c>
      <c r="Q1501" s="6">
        <f t="shared" si="297"/>
        <v>0.1583555566516571</v>
      </c>
      <c r="R1501" s="6">
        <f t="shared" si="298"/>
        <v>0.17868442894902112</v>
      </c>
      <c r="S1501" s="6">
        <f t="shared" si="299"/>
        <v>0.33703998560067822</v>
      </c>
    </row>
    <row r="1502" spans="1:19" x14ac:dyDescent="0.25">
      <c r="A1502" s="64">
        <v>41300</v>
      </c>
      <c r="B1502" s="14" t="s">
        <v>22</v>
      </c>
      <c r="C1502" s="4">
        <v>4</v>
      </c>
      <c r="D1502" s="180">
        <v>4.9000000000000004</v>
      </c>
      <c r="F1502" s="180">
        <v>168</v>
      </c>
      <c r="G1502" s="4">
        <f t="shared" si="304"/>
        <v>64.961200000000005</v>
      </c>
      <c r="H1502" s="6">
        <f t="shared" si="302"/>
        <v>8.8668311054918316</v>
      </c>
      <c r="I1502" s="21">
        <f t="shared" si="303"/>
        <v>575.99998881007605</v>
      </c>
      <c r="J1502" s="34">
        <f t="shared" si="294"/>
        <v>1.8857409903172736E-3</v>
      </c>
      <c r="K1502" s="34">
        <f t="shared" si="305"/>
        <v>0.12249999762019849</v>
      </c>
      <c r="L1502" s="69">
        <f t="shared" si="300"/>
        <v>6.8573266813152358</v>
      </c>
      <c r="M1502" s="69">
        <f t="shared" si="292"/>
        <v>0.44546017001025534</v>
      </c>
      <c r="N1502" s="69">
        <f t="shared" si="295"/>
        <v>8.2174937658920371</v>
      </c>
      <c r="O1502" s="69">
        <f t="shared" si="301"/>
        <v>0.53381825602486588</v>
      </c>
      <c r="P1502" s="69">
        <f t="shared" si="296"/>
        <v>0.97927842603512127</v>
      </c>
      <c r="Q1502" s="6">
        <f t="shared" si="297"/>
        <v>0.21382088160492255</v>
      </c>
      <c r="R1502" s="6">
        <f t="shared" si="298"/>
        <v>0.20818911984969771</v>
      </c>
      <c r="S1502" s="6">
        <f t="shared" si="299"/>
        <v>0.42201000145462025</v>
      </c>
    </row>
    <row r="1503" spans="1:19" x14ac:dyDescent="0.25">
      <c r="A1503" s="64">
        <v>41300</v>
      </c>
      <c r="B1503" s="14" t="s">
        <v>22</v>
      </c>
      <c r="C1503" s="4">
        <v>4</v>
      </c>
      <c r="D1503" s="180">
        <v>4.0999999999999996</v>
      </c>
      <c r="F1503" s="180">
        <v>191</v>
      </c>
      <c r="G1503" s="4">
        <f t="shared" si="304"/>
        <v>64.961200000000005</v>
      </c>
      <c r="H1503" s="6">
        <f t="shared" si="302"/>
        <v>11.460844159560924</v>
      </c>
      <c r="I1503" s="21">
        <f t="shared" si="303"/>
        <v>744.51018961806915</v>
      </c>
      <c r="J1503" s="34">
        <f t="shared" si="294"/>
        <v>1.3202543126711102E-3</v>
      </c>
      <c r="K1503" s="34">
        <f t="shared" si="305"/>
        <v>8.5765304456290534E-2</v>
      </c>
      <c r="L1503" s="69">
        <f t="shared" si="300"/>
        <v>4.5518101325650582</v>
      </c>
      <c r="M1503" s="69">
        <f t="shared" si="292"/>
        <v>0.29569104838358529</v>
      </c>
      <c r="N1503" s="69">
        <f t="shared" si="295"/>
        <v>6.670633528309061</v>
      </c>
      <c r="O1503" s="69">
        <f t="shared" si="301"/>
        <v>0.43333235875919057</v>
      </c>
      <c r="P1503" s="69">
        <f t="shared" si="296"/>
        <v>0.72902340714277591</v>
      </c>
      <c r="Q1503" s="6">
        <f t="shared" si="297"/>
        <v>0.14193170322412094</v>
      </c>
      <c r="R1503" s="6">
        <f t="shared" si="298"/>
        <v>0.16899961991608434</v>
      </c>
      <c r="S1503" s="6">
        <f t="shared" si="299"/>
        <v>0.31093132314020527</v>
      </c>
    </row>
    <row r="1504" spans="1:19" x14ac:dyDescent="0.25">
      <c r="A1504" s="64">
        <v>41300</v>
      </c>
      <c r="B1504" s="14" t="s">
        <v>22</v>
      </c>
      <c r="C1504" s="4">
        <v>4</v>
      </c>
      <c r="D1504" s="180">
        <v>4.8</v>
      </c>
      <c r="F1504" s="180">
        <v>97</v>
      </c>
      <c r="G1504" s="4">
        <f t="shared" si="304"/>
        <v>64.961200000000005</v>
      </c>
      <c r="H1504" s="6">
        <f t="shared" si="302"/>
        <v>2.9559245277626363</v>
      </c>
      <c r="I1504" s="21">
        <f t="shared" si="303"/>
        <v>192.02040443289417</v>
      </c>
      <c r="J1504" s="34">
        <f t="shared" si="294"/>
        <v>1.8095573684677208E-3</v>
      </c>
      <c r="K1504" s="34">
        <f t="shared" si="305"/>
        <v>0.11755101812450532</v>
      </c>
      <c r="L1504" s="69">
        <f t="shared" si="300"/>
        <v>6.5398480281028419</v>
      </c>
      <c r="M1504" s="69">
        <f t="shared" si="292"/>
        <v>0.42483637572319438</v>
      </c>
      <c r="N1504" s="69">
        <f t="shared" si="295"/>
        <v>8.0216224497877064</v>
      </c>
      <c r="O1504" s="69">
        <f t="shared" si="301"/>
        <v>0.52109422028514918</v>
      </c>
      <c r="P1504" s="69">
        <f t="shared" si="296"/>
        <v>0.9459305960083435</v>
      </c>
      <c r="Q1504" s="6">
        <f t="shared" si="297"/>
        <v>0.20392146034713329</v>
      </c>
      <c r="R1504" s="6">
        <f t="shared" si="298"/>
        <v>0.20322674591120818</v>
      </c>
      <c r="S1504" s="6">
        <f t="shared" si="299"/>
        <v>0.40714820625834147</v>
      </c>
    </row>
    <row r="1505" spans="1:19" x14ac:dyDescent="0.25">
      <c r="A1505" s="64">
        <v>41300</v>
      </c>
      <c r="B1505" s="14" t="s">
        <v>22</v>
      </c>
      <c r="C1505" s="4">
        <v>4</v>
      </c>
      <c r="D1505" s="73">
        <v>1.9</v>
      </c>
      <c r="E1505" s="73"/>
      <c r="F1505" s="73">
        <v>74</v>
      </c>
      <c r="G1505" s="4">
        <f t="shared" si="304"/>
        <v>795.77470000000005</v>
      </c>
      <c r="H1505" s="6">
        <f t="shared" si="302"/>
        <v>1.7203361371057706</v>
      </c>
      <c r="I1505" s="21">
        <f t="shared" si="303"/>
        <v>1368.9999734045036</v>
      </c>
      <c r="J1505" s="34">
        <f t="shared" si="294"/>
        <v>2.835287369864788E-4</v>
      </c>
      <c r="K1505" s="34">
        <f t="shared" si="305"/>
        <v>0.22562499561679408</v>
      </c>
      <c r="L1505" s="69">
        <f t="shared" si="300"/>
        <v>0.77669154992970613</v>
      </c>
      <c r="M1505" s="69">
        <f t="shared" si="292"/>
        <v>0.61807148513784693</v>
      </c>
      <c r="N1505" s="69">
        <f t="shared" si="295"/>
        <v>2.7123871783139122</v>
      </c>
      <c r="O1505" s="69">
        <f t="shared" si="301"/>
        <v>2.1584490931066003</v>
      </c>
      <c r="P1505" s="69">
        <f t="shared" si="296"/>
        <v>2.7765205782444471</v>
      </c>
      <c r="Q1505" s="6">
        <f t="shared" si="297"/>
        <v>0.29667431286616652</v>
      </c>
      <c r="R1505" s="6">
        <f t="shared" si="298"/>
        <v>0.84179514631157415</v>
      </c>
      <c r="S1505" s="6">
        <f t="shared" si="299"/>
        <v>1.1384694591777407</v>
      </c>
    </row>
    <row r="1506" spans="1:19" x14ac:dyDescent="0.25">
      <c r="A1506" s="64">
        <v>41300</v>
      </c>
      <c r="B1506" s="14" t="s">
        <v>22</v>
      </c>
      <c r="C1506" s="4">
        <v>4</v>
      </c>
      <c r="D1506" s="180">
        <v>5.2</v>
      </c>
      <c r="F1506" s="180">
        <v>102</v>
      </c>
      <c r="G1506" s="4">
        <f t="shared" si="304"/>
        <v>64.961200000000005</v>
      </c>
      <c r="H1506" s="6">
        <f t="shared" si="302"/>
        <v>3.2685129967948208</v>
      </c>
      <c r="I1506" s="21">
        <f t="shared" si="303"/>
        <v>212.32652648738772</v>
      </c>
      <c r="J1506" s="34">
        <f t="shared" si="294"/>
        <v>2.1237166338267006E-3</v>
      </c>
      <c r="K1506" s="34">
        <f t="shared" si="305"/>
        <v>0.13795918099334309</v>
      </c>
      <c r="L1506" s="69">
        <f t="shared" si="300"/>
        <v>7.8611437635641082</v>
      </c>
      <c r="M1506" s="69">
        <f t="shared" si="292"/>
        <v>0.51066933225364075</v>
      </c>
      <c r="N1506" s="69">
        <f t="shared" si="295"/>
        <v>8.8091474968502013</v>
      </c>
      <c r="O1506" s="69">
        <f t="shared" si="301"/>
        <v>0.57225279237238535</v>
      </c>
      <c r="P1506" s="69">
        <f t="shared" si="296"/>
        <v>1.0829221246260261</v>
      </c>
      <c r="Q1506" s="6">
        <f t="shared" si="297"/>
        <v>0.24512127948174756</v>
      </c>
      <c r="R1506" s="6">
        <f t="shared" si="298"/>
        <v>0.2231785890252303</v>
      </c>
      <c r="S1506" s="6">
        <f t="shared" si="299"/>
        <v>0.46829986850697786</v>
      </c>
    </row>
    <row r="1507" spans="1:19" x14ac:dyDescent="0.25">
      <c r="A1507" s="64">
        <v>41300</v>
      </c>
      <c r="B1507" s="14" t="s">
        <v>22</v>
      </c>
      <c r="C1507" s="4">
        <v>4</v>
      </c>
      <c r="D1507" s="73">
        <v>1.3</v>
      </c>
      <c r="E1507" s="73"/>
      <c r="F1507" s="73">
        <v>36</v>
      </c>
      <c r="G1507" s="4">
        <f t="shared" si="304"/>
        <v>795.77470000000005</v>
      </c>
      <c r="H1507" s="6">
        <f t="shared" si="302"/>
        <v>0.40715040790523715</v>
      </c>
      <c r="I1507" s="21">
        <f t="shared" si="303"/>
        <v>323.99999370566775</v>
      </c>
      <c r="J1507" s="34">
        <f t="shared" si="294"/>
        <v>1.3273228961416879E-4</v>
      </c>
      <c r="K1507" s="34">
        <f t="shared" si="305"/>
        <v>0.10562499794802829</v>
      </c>
      <c r="L1507" s="69">
        <f t="shared" si="300"/>
        <v>0.32460097397494425</v>
      </c>
      <c r="M1507" s="69">
        <f t="shared" si="292"/>
        <v>0.25830924268461913</v>
      </c>
      <c r="N1507" s="69">
        <f t="shared" si="295"/>
        <v>1.7398976112023801</v>
      </c>
      <c r="O1507" s="69">
        <f t="shared" si="301"/>
        <v>1.3845664995852909</v>
      </c>
      <c r="P1507" s="69">
        <f t="shared" si="296"/>
        <v>1.6428757422699101</v>
      </c>
      <c r="Q1507" s="6">
        <f t="shared" si="297"/>
        <v>0.12398843648861718</v>
      </c>
      <c r="R1507" s="6">
        <f t="shared" si="298"/>
        <v>0.53998093483826348</v>
      </c>
      <c r="S1507" s="6">
        <f t="shared" si="299"/>
        <v>0.66396937132688061</v>
      </c>
    </row>
    <row r="1508" spans="1:19" x14ac:dyDescent="0.25">
      <c r="A1508" s="64">
        <v>41300</v>
      </c>
      <c r="B1508" s="14" t="s">
        <v>22</v>
      </c>
      <c r="C1508" s="4">
        <v>4</v>
      </c>
      <c r="D1508" s="180">
        <v>3</v>
      </c>
      <c r="F1508" s="180">
        <v>123</v>
      </c>
      <c r="G1508" s="4">
        <f t="shared" si="304"/>
        <v>64.961200000000005</v>
      </c>
      <c r="H1508" s="6">
        <f t="shared" si="302"/>
        <v>4.7529155256159976</v>
      </c>
      <c r="I1508" s="21">
        <f t="shared" si="303"/>
        <v>308.75509604264596</v>
      </c>
      <c r="J1508" s="34">
        <f t="shared" si="294"/>
        <v>7.0685834705770342E-4</v>
      </c>
      <c r="K1508" s="34">
        <f t="shared" si="305"/>
        <v>4.5918366454884889E-2</v>
      </c>
      <c r="L1508" s="69">
        <f t="shared" si="300"/>
        <v>2.219707841442716</v>
      </c>
      <c r="M1508" s="69">
        <f t="shared" si="292"/>
        <v>0.14419488502952857</v>
      </c>
      <c r="N1508" s="69">
        <f t="shared" si="295"/>
        <v>4.6285167281146418</v>
      </c>
      <c r="O1508" s="69">
        <f t="shared" si="301"/>
        <v>0.3006740008784009</v>
      </c>
      <c r="P1508" s="69">
        <f t="shared" si="296"/>
        <v>0.4448688859079295</v>
      </c>
      <c r="Q1508" s="6">
        <f t="shared" si="297"/>
        <v>6.9213544814173716E-2</v>
      </c>
      <c r="R1508" s="6">
        <f t="shared" si="298"/>
        <v>0.11726286034257635</v>
      </c>
      <c r="S1508" s="6">
        <f t="shared" si="299"/>
        <v>0.18647640515675007</v>
      </c>
    </row>
    <row r="1509" spans="1:19" x14ac:dyDescent="0.25">
      <c r="A1509" s="64">
        <v>41300</v>
      </c>
      <c r="B1509" s="14" t="s">
        <v>22</v>
      </c>
      <c r="C1509" s="4">
        <v>4</v>
      </c>
      <c r="D1509" s="73">
        <v>2.1</v>
      </c>
      <c r="E1509" s="73"/>
      <c r="F1509" s="73">
        <v>51</v>
      </c>
      <c r="G1509" s="4">
        <f t="shared" si="304"/>
        <v>795.77470000000005</v>
      </c>
      <c r="H1509" s="6">
        <f t="shared" si="302"/>
        <v>0.81712824919870519</v>
      </c>
      <c r="I1509" s="21">
        <f t="shared" si="303"/>
        <v>650.24998736762495</v>
      </c>
      <c r="J1509" s="34">
        <f t="shared" si="294"/>
        <v>3.4636059005827474E-4</v>
      </c>
      <c r="K1509" s="34">
        <f t="shared" si="305"/>
        <v>0.2756249946454466</v>
      </c>
      <c r="L1509" s="69">
        <f t="shared" si="300"/>
        <v>0.97763380474082628</v>
      </c>
      <c r="M1509" s="69">
        <f t="shared" si="292"/>
        <v>0.77797624767748974</v>
      </c>
      <c r="N1509" s="69">
        <f t="shared" si="295"/>
        <v>3.049344871338687</v>
      </c>
      <c r="O1509" s="69">
        <f t="shared" si="301"/>
        <v>2.4265915001860825</v>
      </c>
      <c r="P1509" s="69">
        <f t="shared" si="296"/>
        <v>3.2045677478635723</v>
      </c>
      <c r="Q1509" s="6">
        <f t="shared" si="297"/>
        <v>0.37342859888519508</v>
      </c>
      <c r="R1509" s="6">
        <f t="shared" si="298"/>
        <v>0.94637068507257216</v>
      </c>
      <c r="S1509" s="6">
        <f t="shared" si="299"/>
        <v>1.3197992839577672</v>
      </c>
    </row>
    <row r="1510" spans="1:19" x14ac:dyDescent="0.25">
      <c r="A1510" s="64">
        <v>41300</v>
      </c>
      <c r="B1510" s="14" t="s">
        <v>22</v>
      </c>
      <c r="C1510" s="4">
        <v>4</v>
      </c>
      <c r="D1510" s="180">
        <v>4.2</v>
      </c>
      <c r="F1510" s="180">
        <v>136</v>
      </c>
      <c r="G1510" s="4">
        <f t="shared" si="304"/>
        <v>64.961200000000005</v>
      </c>
      <c r="H1510" s="6">
        <f t="shared" si="302"/>
        <v>5.8106897720796828</v>
      </c>
      <c r="I1510" s="21">
        <f t="shared" si="303"/>
        <v>377.46938042202271</v>
      </c>
      <c r="J1510" s="34">
        <f t="shared" si="294"/>
        <v>1.385442360233099E-3</v>
      </c>
      <c r="K1510" s="34">
        <f t="shared" si="305"/>
        <v>8.9999998251574398E-2</v>
      </c>
      <c r="L1510" s="69">
        <f t="shared" si="300"/>
        <v>4.811097633235077</v>
      </c>
      <c r="M1510" s="69">
        <f t="shared" si="292"/>
        <v>0.31253467557211051</v>
      </c>
      <c r="N1510" s="69">
        <f t="shared" si="295"/>
        <v>6.861382640483793</v>
      </c>
      <c r="O1510" s="69">
        <f t="shared" si="301"/>
        <v>0.44572364998499581</v>
      </c>
      <c r="P1510" s="69">
        <f t="shared" si="296"/>
        <v>0.75825832555710626</v>
      </c>
      <c r="Q1510" s="6">
        <f t="shared" si="297"/>
        <v>0.15001664427461303</v>
      </c>
      <c r="R1510" s="6">
        <f t="shared" si="298"/>
        <v>0.17383222349414837</v>
      </c>
      <c r="S1510" s="6">
        <f t="shared" si="299"/>
        <v>0.32384886776876143</v>
      </c>
    </row>
    <row r="1511" spans="1:19" x14ac:dyDescent="0.25">
      <c r="A1511" s="64">
        <v>41300</v>
      </c>
      <c r="B1511" s="14" t="s">
        <v>22</v>
      </c>
      <c r="C1511" s="4">
        <v>4</v>
      </c>
      <c r="D1511" s="73">
        <v>2.1</v>
      </c>
      <c r="E1511" s="73"/>
      <c r="F1511" s="73">
        <v>43</v>
      </c>
      <c r="G1511" s="4">
        <f t="shared" si="304"/>
        <v>795.77470000000005</v>
      </c>
      <c r="H1511" s="6">
        <f t="shared" si="302"/>
        <v>0.58088048164875272</v>
      </c>
      <c r="I1511" s="21">
        <f t="shared" si="303"/>
        <v>462.24999101989175</v>
      </c>
      <c r="J1511" s="34">
        <f t="shared" si="294"/>
        <v>3.4636059005827474E-4</v>
      </c>
      <c r="K1511" s="34">
        <f t="shared" si="305"/>
        <v>0.2756249946454466</v>
      </c>
      <c r="L1511" s="69">
        <f t="shared" si="300"/>
        <v>0.97763380474082628</v>
      </c>
      <c r="M1511" s="69">
        <f t="shared" si="292"/>
        <v>0.77797624767748974</v>
      </c>
      <c r="N1511" s="69">
        <f t="shared" si="295"/>
        <v>3.049344871338687</v>
      </c>
      <c r="O1511" s="69">
        <f t="shared" si="301"/>
        <v>2.4265915001860825</v>
      </c>
      <c r="P1511" s="69">
        <f t="shared" si="296"/>
        <v>3.2045677478635723</v>
      </c>
      <c r="Q1511" s="6">
        <f t="shared" si="297"/>
        <v>0.37342859888519508</v>
      </c>
      <c r="R1511" s="6">
        <f t="shared" si="298"/>
        <v>0.94637068507257216</v>
      </c>
      <c r="S1511" s="6">
        <f t="shared" si="299"/>
        <v>1.3197992839577672</v>
      </c>
    </row>
    <row r="1512" spans="1:19" x14ac:dyDescent="0.25">
      <c r="A1512" s="64">
        <v>41300</v>
      </c>
      <c r="B1512" s="14" t="s">
        <v>22</v>
      </c>
      <c r="C1512" s="4">
        <v>4</v>
      </c>
      <c r="D1512" s="180">
        <v>4.0999999999999996</v>
      </c>
      <c r="F1512" s="180">
        <v>66</v>
      </c>
      <c r="G1512" s="4">
        <f t="shared" si="304"/>
        <v>64.961200000000005</v>
      </c>
      <c r="H1512" s="6">
        <f t="shared" si="302"/>
        <v>1.3684777599037141</v>
      </c>
      <c r="I1512" s="21">
        <f t="shared" si="303"/>
        <v>88.897957456657167</v>
      </c>
      <c r="J1512" s="34">
        <f t="shared" si="294"/>
        <v>1.3202543126711102E-3</v>
      </c>
      <c r="K1512" s="34">
        <f t="shared" si="305"/>
        <v>8.5765304456290534E-2</v>
      </c>
      <c r="L1512" s="69">
        <f t="shared" si="300"/>
        <v>4.5518101325650582</v>
      </c>
      <c r="M1512" s="69">
        <f t="shared" si="292"/>
        <v>0.29569104838358529</v>
      </c>
      <c r="N1512" s="69">
        <f t="shared" si="295"/>
        <v>6.670633528309061</v>
      </c>
      <c r="O1512" s="69">
        <f t="shared" si="301"/>
        <v>0.43333235875919057</v>
      </c>
      <c r="P1512" s="69">
        <f t="shared" si="296"/>
        <v>0.72902340714277591</v>
      </c>
      <c r="Q1512" s="6">
        <f t="shared" si="297"/>
        <v>0.14193170322412094</v>
      </c>
      <c r="R1512" s="6">
        <f t="shared" si="298"/>
        <v>0.16899961991608434</v>
      </c>
      <c r="S1512" s="6">
        <f t="shared" si="299"/>
        <v>0.31093132314020527</v>
      </c>
    </row>
    <row r="1513" spans="1:19" x14ac:dyDescent="0.25">
      <c r="A1513" s="64">
        <v>41300</v>
      </c>
      <c r="B1513" s="14" t="s">
        <v>22</v>
      </c>
      <c r="C1513" s="4">
        <v>4</v>
      </c>
      <c r="D1513" s="43">
        <v>3.6</v>
      </c>
      <c r="E1513" s="43"/>
      <c r="F1513" s="43">
        <v>96</v>
      </c>
      <c r="G1513" s="4">
        <f t="shared" si="304"/>
        <v>64.961200000000005</v>
      </c>
      <c r="H1513" s="6">
        <f t="shared" si="302"/>
        <v>2.8952917895483532</v>
      </c>
      <c r="I1513" s="21">
        <f t="shared" si="303"/>
        <v>188.0816289992085</v>
      </c>
      <c r="J1513" s="34">
        <f t="shared" si="294"/>
        <v>1.0178760197630931E-3</v>
      </c>
      <c r="K1513" s="34">
        <f t="shared" si="305"/>
        <v>6.6122447695034253E-2</v>
      </c>
      <c r="L1513" s="69">
        <f t="shared" si="300"/>
        <v>3.375464158589657</v>
      </c>
      <c r="M1513" s="69">
        <f t="shared" ref="M1513:M1540" si="306">IF(D1513&lt;3,795.7747*L1513*0.001,64.9612*L1513*0.001)</f>
        <v>0.21927420229897446</v>
      </c>
      <c r="N1513" s="69">
        <f t="shared" si="295"/>
        <v>5.7290669248255632</v>
      </c>
      <c r="O1513" s="69">
        <f t="shared" si="301"/>
        <v>0.37216706231697838</v>
      </c>
      <c r="P1513" s="69">
        <f t="shared" si="296"/>
        <v>0.59144126461595281</v>
      </c>
      <c r="Q1513" s="6">
        <f t="shared" si="297"/>
        <v>0.10525161710350774</v>
      </c>
      <c r="R1513" s="6">
        <f t="shared" si="298"/>
        <v>0.14514515430362157</v>
      </c>
      <c r="S1513" s="6">
        <f t="shared" si="299"/>
        <v>0.25039677140712929</v>
      </c>
    </row>
    <row r="1514" spans="1:19" x14ac:dyDescent="0.25">
      <c r="A1514" s="64">
        <v>41300</v>
      </c>
      <c r="B1514" s="14" t="s">
        <v>22</v>
      </c>
      <c r="C1514" s="4">
        <v>4</v>
      </c>
      <c r="D1514" s="180">
        <v>5.6</v>
      </c>
      <c r="F1514" s="180">
        <v>115</v>
      </c>
      <c r="G1514" s="4">
        <f t="shared" si="304"/>
        <v>64.961200000000005</v>
      </c>
      <c r="H1514" s="6">
        <f t="shared" si="302"/>
        <v>4.1547562843725006</v>
      </c>
      <c r="I1514" s="21">
        <f t="shared" si="303"/>
        <v>269.8979539403789</v>
      </c>
      <c r="J1514" s="34">
        <f t="shared" si="294"/>
        <v>2.4630086404143973E-3</v>
      </c>
      <c r="K1514" s="34">
        <f t="shared" si="305"/>
        <v>0.15999999689168776</v>
      </c>
      <c r="L1514" s="69">
        <f t="shared" si="300"/>
        <v>9.3213394933125091</v>
      </c>
      <c r="M1514" s="69">
        <f t="shared" si="306"/>
        <v>0.60552539909297265</v>
      </c>
      <c r="N1514" s="69">
        <f t="shared" si="295"/>
        <v>9.6070480145707613</v>
      </c>
      <c r="O1514" s="69">
        <f t="shared" si="301"/>
        <v>0.62408536748413423</v>
      </c>
      <c r="P1514" s="69">
        <f t="shared" si="296"/>
        <v>1.2296107665771068</v>
      </c>
      <c r="Q1514" s="6">
        <f t="shared" si="297"/>
        <v>0.29065219156462685</v>
      </c>
      <c r="R1514" s="6">
        <f t="shared" si="298"/>
        <v>0.24339329331881235</v>
      </c>
      <c r="S1514" s="6">
        <f t="shared" si="299"/>
        <v>0.53404548488343917</v>
      </c>
    </row>
    <row r="1515" spans="1:19" x14ac:dyDescent="0.25">
      <c r="A1515" s="64">
        <v>41300</v>
      </c>
      <c r="B1515" s="14" t="s">
        <v>22</v>
      </c>
      <c r="C1515" s="4">
        <v>4</v>
      </c>
      <c r="D1515" s="180">
        <v>5</v>
      </c>
      <c r="F1515" s="180">
        <v>197</v>
      </c>
      <c r="G1515" s="4">
        <f t="shared" si="304"/>
        <v>64.961200000000005</v>
      </c>
      <c r="H1515" s="6">
        <f t="shared" si="302"/>
        <v>12.192206929316628</v>
      </c>
      <c r="I1515" s="21">
        <f t="shared" si="303"/>
        <v>792.02039277672338</v>
      </c>
      <c r="J1515" s="34">
        <f t="shared" si="294"/>
        <v>1.9634954084936209E-3</v>
      </c>
      <c r="K1515" s="34">
        <f t="shared" si="305"/>
        <v>0.12755101793023582</v>
      </c>
      <c r="L1515" s="69">
        <f t="shared" si="300"/>
        <v>7.1833345216463531</v>
      </c>
      <c r="M1515" s="69">
        <f t="shared" si="306"/>
        <v>0.46663803052757313</v>
      </c>
      <c r="N1515" s="69">
        <f t="shared" si="295"/>
        <v>8.4140458590425169</v>
      </c>
      <c r="O1515" s="69">
        <f t="shared" si="301"/>
        <v>0.54658651585843276</v>
      </c>
      <c r="P1515" s="69">
        <f t="shared" si="296"/>
        <v>1.0132245463860059</v>
      </c>
      <c r="Q1515" s="6">
        <f t="shared" si="297"/>
        <v>0.2239862546532351</v>
      </c>
      <c r="R1515" s="6">
        <f t="shared" si="298"/>
        <v>0.21316874118478879</v>
      </c>
      <c r="S1515" s="6">
        <f t="shared" si="299"/>
        <v>0.43715499583802386</v>
      </c>
    </row>
    <row r="1516" spans="1:19" x14ac:dyDescent="0.25">
      <c r="A1516" s="64">
        <v>41300</v>
      </c>
      <c r="B1516" s="14" t="s">
        <v>22</v>
      </c>
      <c r="C1516" s="4">
        <v>4</v>
      </c>
      <c r="D1516" s="180">
        <v>3.7</v>
      </c>
      <c r="F1516" s="180">
        <v>106</v>
      </c>
      <c r="G1516" s="4">
        <f t="shared" si="304"/>
        <v>64.961200000000005</v>
      </c>
      <c r="H1516" s="6">
        <f t="shared" si="302"/>
        <v>3.5298935055734919</v>
      </c>
      <c r="I1516" s="21">
        <f t="shared" si="303"/>
        <v>229.30611799426075</v>
      </c>
      <c r="J1516" s="34">
        <f t="shared" si="294"/>
        <v>1.075210085691107E-3</v>
      </c>
      <c r="K1516" s="34">
        <f t="shared" si="305"/>
        <v>6.9846937418597155E-2</v>
      </c>
      <c r="L1516" s="69">
        <f t="shared" si="300"/>
        <v>3.5949248430857623</v>
      </c>
      <c r="M1516" s="69">
        <f t="shared" si="306"/>
        <v>0.23353063171666286</v>
      </c>
      <c r="N1516" s="69">
        <f t="shared" si="295"/>
        <v>5.9156978898620354</v>
      </c>
      <c r="O1516" s="69">
        <f t="shared" si="301"/>
        <v>0.38429083376290568</v>
      </c>
      <c r="P1516" s="69">
        <f t="shared" si="296"/>
        <v>0.61782146547956851</v>
      </c>
      <c r="Q1516" s="6">
        <f t="shared" si="297"/>
        <v>0.11209470322399817</v>
      </c>
      <c r="R1516" s="6">
        <f t="shared" si="298"/>
        <v>0.14987342516753321</v>
      </c>
      <c r="S1516" s="6">
        <f t="shared" si="299"/>
        <v>0.26196812839153139</v>
      </c>
    </row>
    <row r="1517" spans="1:19" x14ac:dyDescent="0.25">
      <c r="A1517" s="64">
        <v>41300</v>
      </c>
      <c r="B1517" s="14" t="s">
        <v>22</v>
      </c>
      <c r="C1517" s="4">
        <v>4</v>
      </c>
      <c r="D1517" s="180">
        <v>4.5</v>
      </c>
      <c r="F1517" s="180">
        <v>102</v>
      </c>
      <c r="G1517" s="4">
        <f t="shared" si="304"/>
        <v>64.961200000000005</v>
      </c>
      <c r="H1517" s="6">
        <f t="shared" si="302"/>
        <v>3.2685129967948208</v>
      </c>
      <c r="I1517" s="21">
        <f t="shared" si="303"/>
        <v>212.32652648738772</v>
      </c>
      <c r="J1517" s="34">
        <f t="shared" si="294"/>
        <v>1.5904312808798326E-3</v>
      </c>
      <c r="K1517" s="34">
        <f t="shared" si="305"/>
        <v>0.10331632452349099</v>
      </c>
      <c r="L1517" s="69">
        <f t="shared" si="300"/>
        <v>5.6380590590289899</v>
      </c>
      <c r="M1517" s="69">
        <f t="shared" si="306"/>
        <v>0.36625508214539404</v>
      </c>
      <c r="N1517" s="69">
        <f t="shared" si="295"/>
        <v>7.4382130025037601</v>
      </c>
      <c r="O1517" s="69">
        <f t="shared" si="301"/>
        <v>0.4831952424982473</v>
      </c>
      <c r="P1517" s="69">
        <f t="shared" si="296"/>
        <v>0.84945032464364134</v>
      </c>
      <c r="Q1517" s="6">
        <f t="shared" si="297"/>
        <v>0.17580243942978913</v>
      </c>
      <c r="R1517" s="6">
        <f t="shared" si="298"/>
        <v>0.18844614457431647</v>
      </c>
      <c r="S1517" s="6">
        <f t="shared" si="299"/>
        <v>0.36424858400410559</v>
      </c>
    </row>
    <row r="1518" spans="1:19" x14ac:dyDescent="0.25">
      <c r="A1518" s="64">
        <v>41300</v>
      </c>
      <c r="B1518" s="14" t="s">
        <v>22</v>
      </c>
      <c r="C1518" s="4">
        <v>4</v>
      </c>
      <c r="D1518" s="180">
        <v>4.3</v>
      </c>
      <c r="F1518" s="180">
        <v>203</v>
      </c>
      <c r="G1518" s="4">
        <f t="shared" si="304"/>
        <v>64.961200000000005</v>
      </c>
      <c r="H1518" s="6">
        <f t="shared" si="302"/>
        <v>12.946189166178176</v>
      </c>
      <c r="I1518" s="21">
        <f t="shared" si="303"/>
        <v>840.99998366193381</v>
      </c>
      <c r="J1518" s="34">
        <f t="shared" si="294"/>
        <v>1.4522012041218817E-3</v>
      </c>
      <c r="K1518" s="34">
        <f t="shared" si="305"/>
        <v>9.4336732861202394E-2</v>
      </c>
      <c r="L1518" s="69">
        <f t="shared" si="300"/>
        <v>5.0785301024450318</v>
      </c>
      <c r="M1518" s="69">
        <f t="shared" si="306"/>
        <v>0.32990740969095228</v>
      </c>
      <c r="N1518" s="69">
        <f t="shared" si="295"/>
        <v>7.0529054640829827</v>
      </c>
      <c r="O1518" s="69">
        <f t="shared" si="301"/>
        <v>0.45816520243338749</v>
      </c>
      <c r="P1518" s="69">
        <f t="shared" si="296"/>
        <v>0.78807261212433977</v>
      </c>
      <c r="Q1518" s="6">
        <f t="shared" si="297"/>
        <v>0.1583555566516571</v>
      </c>
      <c r="R1518" s="6">
        <f t="shared" si="298"/>
        <v>0.17868442894902112</v>
      </c>
      <c r="S1518" s="6">
        <f t="shared" si="299"/>
        <v>0.33703998560067822</v>
      </c>
    </row>
    <row r="1519" spans="1:19" x14ac:dyDescent="0.25">
      <c r="A1519" s="64">
        <v>41300</v>
      </c>
      <c r="B1519" s="14" t="s">
        <v>22</v>
      </c>
      <c r="C1519" s="4">
        <v>5</v>
      </c>
      <c r="D1519" s="180">
        <v>7.3</v>
      </c>
      <c r="F1519" s="180">
        <v>193</v>
      </c>
      <c r="G1519" s="4">
        <f t="shared" si="304"/>
        <v>64.961200000000005</v>
      </c>
      <c r="H1519" s="6">
        <f t="shared" si="302"/>
        <v>11.70211847535662</v>
      </c>
      <c r="I1519" s="21">
        <f t="shared" si="303"/>
        <v>760.18365870133653</v>
      </c>
      <c r="J1519" s="34">
        <f t="shared" si="294"/>
        <v>4.1853868127450016E-3</v>
      </c>
      <c r="K1519" s="34">
        <f t="shared" si="305"/>
        <v>0.27188774982009062</v>
      </c>
      <c r="L1519" s="69">
        <f t="shared" si="300"/>
        <v>17.146414059849693</v>
      </c>
      <c r="M1519" s="69">
        <f t="shared" si="306"/>
        <v>1.1138516330247081</v>
      </c>
      <c r="N1519" s="69">
        <f t="shared" si="295"/>
        <v>13.10079696359297</v>
      </c>
      <c r="O1519" s="69">
        <f t="shared" si="301"/>
        <v>0.85104349171135574</v>
      </c>
      <c r="P1519" s="69">
        <f t="shared" si="296"/>
        <v>1.964895124736064</v>
      </c>
      <c r="Q1519" s="6">
        <f t="shared" si="297"/>
        <v>0.53464878385185988</v>
      </c>
      <c r="R1519" s="6">
        <f t="shared" si="298"/>
        <v>0.33190696176742873</v>
      </c>
      <c r="S1519" s="6">
        <f t="shared" si="299"/>
        <v>0.86655574561928861</v>
      </c>
    </row>
    <row r="1520" spans="1:19" x14ac:dyDescent="0.25">
      <c r="A1520" s="64">
        <v>41300</v>
      </c>
      <c r="B1520" s="14" t="s">
        <v>22</v>
      </c>
      <c r="C1520" s="4">
        <v>5</v>
      </c>
      <c r="D1520" s="180">
        <v>1.4</v>
      </c>
      <c r="F1520" s="180">
        <v>63</v>
      </c>
      <c r="G1520" s="4">
        <f t="shared" si="304"/>
        <v>795.77470000000005</v>
      </c>
      <c r="H1520" s="6">
        <f t="shared" si="302"/>
        <v>1.246898124209789</v>
      </c>
      <c r="I1520" s="21">
        <f t="shared" si="303"/>
        <v>992.24998072360756</v>
      </c>
      <c r="J1520" s="34">
        <f t="shared" si="294"/>
        <v>1.5393804002589983E-4</v>
      </c>
      <c r="K1520" s="34">
        <f t="shared" si="305"/>
        <v>0.12249999762019843</v>
      </c>
      <c r="L1520" s="69">
        <f t="shared" si="300"/>
        <v>0.38489512077165539</v>
      </c>
      <c r="M1520" s="69">
        <f t="shared" si="306"/>
        <v>0.3062897992635279</v>
      </c>
      <c r="N1520" s="69">
        <f t="shared" si="295"/>
        <v>1.8974912041414842</v>
      </c>
      <c r="O1520" s="69">
        <f t="shared" si="301"/>
        <v>1.5099754937283285</v>
      </c>
      <c r="P1520" s="69">
        <f t="shared" si="296"/>
        <v>1.8162652929918564</v>
      </c>
      <c r="Q1520" s="6">
        <f t="shared" si="297"/>
        <v>0.14701910364649337</v>
      </c>
      <c r="R1520" s="6">
        <f t="shared" si="298"/>
        <v>0.5888904425540481</v>
      </c>
      <c r="S1520" s="6">
        <f t="shared" si="299"/>
        <v>0.7359095462005415</v>
      </c>
    </row>
    <row r="1521" spans="1:19" x14ac:dyDescent="0.25">
      <c r="A1521" s="64">
        <v>41300</v>
      </c>
      <c r="B1521" s="14" t="s">
        <v>22</v>
      </c>
      <c r="C1521" s="4">
        <v>5</v>
      </c>
      <c r="D1521" s="180">
        <v>0.6</v>
      </c>
      <c r="F1521" s="180">
        <v>58</v>
      </c>
      <c r="G1521" s="4">
        <f t="shared" si="304"/>
        <v>795.77470000000005</v>
      </c>
      <c r="H1521" s="6">
        <f t="shared" si="302"/>
        <v>1.0568317686676063</v>
      </c>
      <c r="I1521" s="21">
        <f t="shared" si="303"/>
        <v>840.99998366193381</v>
      </c>
      <c r="J1521" s="34">
        <f t="shared" si="294"/>
        <v>2.8274333882308137E-5</v>
      </c>
      <c r="K1521" s="34">
        <f t="shared" si="305"/>
        <v>2.2499999562893596E-2</v>
      </c>
      <c r="L1521" s="69">
        <f t="shared" si="300"/>
        <v>5.4873640827332065E-2</v>
      </c>
      <c r="M1521" s="69">
        <f t="shared" si="306"/>
        <v>4.366705506727793E-2</v>
      </c>
      <c r="N1521" s="69">
        <f t="shared" si="295"/>
        <v>0.70412040904432671</v>
      </c>
      <c r="O1521" s="69">
        <f t="shared" si="301"/>
        <v>0.56032120727112644</v>
      </c>
      <c r="P1521" s="69">
        <f t="shared" si="296"/>
        <v>0.60398826233840441</v>
      </c>
      <c r="Q1521" s="6">
        <f t="shared" si="297"/>
        <v>2.0960186432293405E-2</v>
      </c>
      <c r="R1521" s="6">
        <f t="shared" si="298"/>
        <v>0.21852527083573933</v>
      </c>
      <c r="S1521" s="6">
        <f t="shared" si="299"/>
        <v>0.23948545726803275</v>
      </c>
    </row>
    <row r="1522" spans="1:19" x14ac:dyDescent="0.25">
      <c r="A1522" s="64">
        <v>41300</v>
      </c>
      <c r="B1522" s="14" t="s">
        <v>22</v>
      </c>
      <c r="C1522" s="4">
        <v>5</v>
      </c>
      <c r="D1522" s="180">
        <v>7.1</v>
      </c>
      <c r="F1522" s="180">
        <v>214</v>
      </c>
      <c r="G1522" s="4">
        <f t="shared" si="304"/>
        <v>64.961200000000005</v>
      </c>
      <c r="H1522" s="6">
        <f t="shared" si="302"/>
        <v>14.387237716379817</v>
      </c>
      <c r="I1522" s="21">
        <f t="shared" ref="I1522:I1553" si="307">IF(D1522&lt;3,795.7747*H1522,64.9612*H1522)</f>
        <v>934.6122267412926</v>
      </c>
      <c r="J1522" s="34">
        <f t="shared" si="294"/>
        <v>3.959192141686536E-3</v>
      </c>
      <c r="K1522" s="34">
        <f t="shared" si="305"/>
        <v>0.25719387255452741</v>
      </c>
      <c r="L1522" s="69">
        <f t="shared" si="300"/>
        <v>16.085590015951329</v>
      </c>
      <c r="M1522" s="69">
        <f t="shared" si="306"/>
        <v>1.0449392301442177</v>
      </c>
      <c r="N1522" s="69">
        <f t="shared" si="295"/>
        <v>12.681839066301519</v>
      </c>
      <c r="O1522" s="69">
        <f t="shared" si="301"/>
        <v>0.82382748395382632</v>
      </c>
      <c r="P1522" s="69">
        <f t="shared" si="296"/>
        <v>1.8687667140980442</v>
      </c>
      <c r="Q1522" s="6">
        <f t="shared" si="297"/>
        <v>0.50157083046922446</v>
      </c>
      <c r="R1522" s="6">
        <f t="shared" si="298"/>
        <v>0.32129271874199228</v>
      </c>
      <c r="S1522" s="6">
        <f t="shared" si="299"/>
        <v>0.82286354921121674</v>
      </c>
    </row>
    <row r="1523" spans="1:19" x14ac:dyDescent="0.25">
      <c r="A1523" s="64">
        <v>41300</v>
      </c>
      <c r="B1523" s="14" t="s">
        <v>22</v>
      </c>
      <c r="C1523" s="4">
        <v>5</v>
      </c>
      <c r="D1523" s="180">
        <v>4.5999999999999996</v>
      </c>
      <c r="F1523" s="180">
        <v>117</v>
      </c>
      <c r="G1523" s="4">
        <f t="shared" si="304"/>
        <v>64.961200000000005</v>
      </c>
      <c r="H1523" s="6">
        <f t="shared" si="302"/>
        <v>4.3005261834990671</v>
      </c>
      <c r="I1523" s="21">
        <f t="shared" si="307"/>
        <v>279.36734151151961</v>
      </c>
      <c r="J1523" s="34">
        <f t="shared" si="294"/>
        <v>1.6619025137490004E-3</v>
      </c>
      <c r="K1523" s="34">
        <f t="shared" si="305"/>
        <v>0.10795918157615157</v>
      </c>
      <c r="L1523" s="69">
        <f t="shared" si="300"/>
        <v>5.9302678128381849</v>
      </c>
      <c r="M1523" s="69">
        <f t="shared" si="306"/>
        <v>0.38523731344334394</v>
      </c>
      <c r="N1523" s="69">
        <f t="shared" si="295"/>
        <v>7.6319696161125572</v>
      </c>
      <c r="O1523" s="69">
        <f t="shared" si="301"/>
        <v>0.49578190462621108</v>
      </c>
      <c r="P1523" s="69">
        <f t="shared" si="296"/>
        <v>0.88101921806955508</v>
      </c>
      <c r="Q1523" s="6">
        <f t="shared" si="297"/>
        <v>0.18491391045280509</v>
      </c>
      <c r="R1523" s="6">
        <f t="shared" si="298"/>
        <v>0.19335494280422233</v>
      </c>
      <c r="S1523" s="6">
        <f t="shared" si="299"/>
        <v>0.37826885325702742</v>
      </c>
    </row>
    <row r="1524" spans="1:19" x14ac:dyDescent="0.25">
      <c r="A1524" s="64">
        <v>41300</v>
      </c>
      <c r="B1524" s="14" t="s">
        <v>22</v>
      </c>
      <c r="C1524" s="4">
        <v>5</v>
      </c>
      <c r="D1524" s="180">
        <v>3.1</v>
      </c>
      <c r="F1524" s="180">
        <v>109</v>
      </c>
      <c r="G1524" s="4">
        <f t="shared" si="304"/>
        <v>64.961200000000005</v>
      </c>
      <c r="H1524" s="6">
        <f t="shared" si="302"/>
        <v>3.7325262317300338</v>
      </c>
      <c r="I1524" s="21">
        <f t="shared" si="307"/>
        <v>242.4693830446611</v>
      </c>
      <c r="J1524" s="34">
        <f t="shared" si="294"/>
        <v>7.5476763502494771E-4</v>
      </c>
      <c r="K1524" s="34">
        <f t="shared" si="305"/>
        <v>4.9030611292382634E-2</v>
      </c>
      <c r="L1524" s="69">
        <f t="shared" si="300"/>
        <v>2.3935063597525432</v>
      </c>
      <c r="M1524" s="69">
        <f t="shared" si="306"/>
        <v>0.15548504533715693</v>
      </c>
      <c r="N1524" s="69">
        <f t="shared" si="295"/>
        <v>4.8095356854949474</v>
      </c>
      <c r="O1524" s="69">
        <f t="shared" si="301"/>
        <v>0.31243320957257442</v>
      </c>
      <c r="P1524" s="69">
        <f t="shared" si="296"/>
        <v>0.46791825490973138</v>
      </c>
      <c r="Q1524" s="6">
        <f t="shared" si="297"/>
        <v>7.4632821761835319E-2</v>
      </c>
      <c r="R1524" s="6">
        <f t="shared" si="298"/>
        <v>0.12184895173330403</v>
      </c>
      <c r="S1524" s="6">
        <f t="shared" si="299"/>
        <v>0.19648177349513934</v>
      </c>
    </row>
    <row r="1525" spans="1:19" x14ac:dyDescent="0.25">
      <c r="A1525" s="64">
        <v>41300</v>
      </c>
      <c r="B1525" s="14" t="s">
        <v>22</v>
      </c>
      <c r="C1525" s="4">
        <v>5</v>
      </c>
      <c r="D1525" s="180">
        <v>3.2</v>
      </c>
      <c r="F1525" s="180">
        <v>118</v>
      </c>
      <c r="G1525" s="4">
        <f t="shared" si="304"/>
        <v>64.961200000000005</v>
      </c>
      <c r="H1525" s="6">
        <f t="shared" si="302"/>
        <v>4.3743536108584271</v>
      </c>
      <c r="I1525" s="21">
        <f t="shared" si="307"/>
        <v>284.16325978569648</v>
      </c>
      <c r="J1525" s="34">
        <f t="shared" si="294"/>
        <v>8.0424771931898698E-4</v>
      </c>
      <c r="K1525" s="34">
        <f t="shared" si="305"/>
        <v>5.2244896944224579E-2</v>
      </c>
      <c r="L1525" s="69">
        <f t="shared" si="300"/>
        <v>2.57474279673893</v>
      </c>
      <c r="M1525" s="69">
        <f t="shared" si="306"/>
        <v>0.16725838176751701</v>
      </c>
      <c r="N1525" s="69">
        <f t="shared" si="295"/>
        <v>4.9915502127950244</v>
      </c>
      <c r="O1525" s="69">
        <f t="shared" si="301"/>
        <v>0.32425709168342021</v>
      </c>
      <c r="P1525" s="69">
        <f t="shared" si="296"/>
        <v>0.49151547345093721</v>
      </c>
      <c r="Q1525" s="6">
        <f t="shared" si="297"/>
        <v>8.0284023248408165E-2</v>
      </c>
      <c r="R1525" s="6">
        <f t="shared" si="298"/>
        <v>0.12646026575653388</v>
      </c>
      <c r="S1525" s="6">
        <f t="shared" si="299"/>
        <v>0.20674428900494204</v>
      </c>
    </row>
    <row r="1526" spans="1:19" x14ac:dyDescent="0.25">
      <c r="A1526" s="64">
        <v>41300</v>
      </c>
      <c r="B1526" s="14" t="s">
        <v>22</v>
      </c>
      <c r="C1526" s="4">
        <v>5</v>
      </c>
      <c r="D1526" s="180">
        <v>5.0999999999999996</v>
      </c>
      <c r="F1526" s="180">
        <v>160</v>
      </c>
      <c r="G1526" s="4">
        <f t="shared" si="304"/>
        <v>64.961200000000005</v>
      </c>
      <c r="H1526" s="6">
        <f t="shared" si="302"/>
        <v>8.0424771931898711</v>
      </c>
      <c r="I1526" s="21">
        <f t="shared" si="307"/>
        <v>522.44896944224593</v>
      </c>
      <c r="J1526" s="34">
        <f t="shared" si="294"/>
        <v>2.0428206229967626E-3</v>
      </c>
      <c r="K1526" s="34">
        <f t="shared" si="305"/>
        <v>0.13270407905461731</v>
      </c>
      <c r="L1526" s="69">
        <f t="shared" si="300"/>
        <v>7.5179232289815232</v>
      </c>
      <c r="M1526" s="69">
        <f t="shared" si="306"/>
        <v>0.48837331446251453</v>
      </c>
      <c r="N1526" s="69">
        <f t="shared" si="295"/>
        <v>8.6112674075792555</v>
      </c>
      <c r="O1526" s="69">
        <f t="shared" si="301"/>
        <v>0.5593982643172376</v>
      </c>
      <c r="P1526" s="69">
        <f t="shared" si="296"/>
        <v>1.0477715787797521</v>
      </c>
      <c r="Q1526" s="6">
        <f t="shared" si="297"/>
        <v>0.23441919094200697</v>
      </c>
      <c r="R1526" s="6">
        <f t="shared" si="298"/>
        <v>0.21816532308372266</v>
      </c>
      <c r="S1526" s="6">
        <f t="shared" si="299"/>
        <v>0.45258451402572963</v>
      </c>
    </row>
    <row r="1527" spans="1:19" x14ac:dyDescent="0.25">
      <c r="A1527" s="64">
        <v>41300</v>
      </c>
      <c r="B1527" s="14" t="s">
        <v>22</v>
      </c>
      <c r="C1527" s="4">
        <v>5</v>
      </c>
      <c r="D1527" s="180">
        <v>4</v>
      </c>
      <c r="F1527" s="180">
        <v>80</v>
      </c>
      <c r="G1527" s="4">
        <f t="shared" si="304"/>
        <v>64.961200000000005</v>
      </c>
      <c r="H1527" s="6">
        <f t="shared" si="302"/>
        <v>2.0106192982974678</v>
      </c>
      <c r="I1527" s="21">
        <f t="shared" si="307"/>
        <v>130.61224236056148</v>
      </c>
      <c r="J1527" s="34">
        <f t="shared" si="294"/>
        <v>1.2566370614359172E-3</v>
      </c>
      <c r="K1527" s="34">
        <f t="shared" si="305"/>
        <v>8.1632651475350912E-2</v>
      </c>
      <c r="L1527" s="69">
        <f t="shared" si="300"/>
        <v>4.3006091215286046</v>
      </c>
      <c r="M1527" s="69">
        <f t="shared" si="306"/>
        <v>0.27937272926544404</v>
      </c>
      <c r="N1527" s="69">
        <f t="shared" si="295"/>
        <v>6.4806737611278331</v>
      </c>
      <c r="O1527" s="69">
        <f t="shared" si="301"/>
        <v>0.42099234433137744</v>
      </c>
      <c r="P1527" s="69">
        <f t="shared" si="296"/>
        <v>0.70036507359682143</v>
      </c>
      <c r="Q1527" s="6">
        <f t="shared" si="297"/>
        <v>0.13409891004741314</v>
      </c>
      <c r="R1527" s="6">
        <f t="shared" si="298"/>
        <v>0.16418701428923721</v>
      </c>
      <c r="S1527" s="6">
        <f t="shared" si="299"/>
        <v>0.29828592433665035</v>
      </c>
    </row>
    <row r="1528" spans="1:19" x14ac:dyDescent="0.25">
      <c r="A1528" s="64">
        <v>41300</v>
      </c>
      <c r="B1528" s="14" t="s">
        <v>22</v>
      </c>
      <c r="C1528" s="4">
        <v>5</v>
      </c>
      <c r="D1528" s="180">
        <v>4.7</v>
      </c>
      <c r="F1528" s="180">
        <v>123</v>
      </c>
      <c r="G1528" s="4">
        <f t="shared" si="304"/>
        <v>64.961200000000005</v>
      </c>
      <c r="H1528" s="6">
        <f t="shared" si="302"/>
        <v>4.7529155256159976</v>
      </c>
      <c r="I1528" s="21">
        <f t="shared" si="307"/>
        <v>308.75509604264596</v>
      </c>
      <c r="J1528" s="34">
        <f t="shared" si="294"/>
        <v>1.7349445429449633E-3</v>
      </c>
      <c r="K1528" s="34">
        <f t="shared" si="305"/>
        <v>0.11270407944315636</v>
      </c>
      <c r="L1528" s="69">
        <f t="shared" si="300"/>
        <v>6.2308461373122945</v>
      </c>
      <c r="M1528" s="69">
        <f t="shared" si="306"/>
        <v>0.40476324209517145</v>
      </c>
      <c r="N1528" s="69">
        <f t="shared" si="295"/>
        <v>7.8264436633583525</v>
      </c>
      <c r="O1528" s="69">
        <f t="shared" si="301"/>
        <v>0.50841517210415466</v>
      </c>
      <c r="P1528" s="69">
        <f t="shared" si="296"/>
        <v>0.91317841419932611</v>
      </c>
      <c r="Q1528" s="6">
        <f t="shared" si="297"/>
        <v>0.1942863562056823</v>
      </c>
      <c r="R1528" s="6">
        <f t="shared" si="298"/>
        <v>0.19828191712062032</v>
      </c>
      <c r="S1528" s="6">
        <f t="shared" si="299"/>
        <v>0.39256827332630262</v>
      </c>
    </row>
    <row r="1529" spans="1:19" x14ac:dyDescent="0.25">
      <c r="A1529" s="64">
        <v>41300</v>
      </c>
      <c r="B1529" s="14" t="s">
        <v>22</v>
      </c>
      <c r="C1529" s="4">
        <v>5</v>
      </c>
      <c r="D1529" s="180">
        <v>3.8</v>
      </c>
      <c r="F1529" s="180">
        <v>70</v>
      </c>
      <c r="G1529" s="4">
        <f t="shared" si="304"/>
        <v>64.961200000000005</v>
      </c>
      <c r="H1529" s="6">
        <f t="shared" si="302"/>
        <v>1.5393804002589984</v>
      </c>
      <c r="I1529" s="21">
        <f t="shared" si="307"/>
        <v>99.99999805730485</v>
      </c>
      <c r="J1529" s="34">
        <f t="shared" si="294"/>
        <v>1.1341149479459152E-3</v>
      </c>
      <c r="K1529" s="34">
        <f t="shared" si="305"/>
        <v>7.3673467956504188E-2</v>
      </c>
      <c r="L1529" s="69">
        <f t="shared" si="300"/>
        <v>3.8222275656794742</v>
      </c>
      <c r="M1529" s="69">
        <f t="shared" si="306"/>
        <v>0.24829648933961748</v>
      </c>
      <c r="N1529" s="69">
        <f t="shared" si="295"/>
        <v>6.1031884174464111</v>
      </c>
      <c r="O1529" s="69">
        <f t="shared" si="301"/>
        <v>0.39647044342341986</v>
      </c>
      <c r="P1529" s="69">
        <f t="shared" si="296"/>
        <v>0.64476693276303731</v>
      </c>
      <c r="Q1529" s="6">
        <f t="shared" si="297"/>
        <v>0.11918231488301639</v>
      </c>
      <c r="R1529" s="6">
        <f t="shared" si="298"/>
        <v>0.15462347293513376</v>
      </c>
      <c r="S1529" s="6">
        <f t="shared" si="299"/>
        <v>0.27380578781815013</v>
      </c>
    </row>
    <row r="1530" spans="1:19" x14ac:dyDescent="0.25">
      <c r="A1530" s="64">
        <v>41300</v>
      </c>
      <c r="B1530" s="14" t="s">
        <v>22</v>
      </c>
      <c r="C1530" s="4">
        <v>5</v>
      </c>
      <c r="D1530" s="180">
        <v>3.4</v>
      </c>
      <c r="F1530" s="180">
        <v>79</v>
      </c>
      <c r="G1530" s="4">
        <f t="shared" si="304"/>
        <v>64.961200000000005</v>
      </c>
      <c r="H1530" s="6">
        <f t="shared" si="302"/>
        <v>1.9606679751053901</v>
      </c>
      <c r="I1530" s="21">
        <f t="shared" si="307"/>
        <v>127.36734446441628</v>
      </c>
      <c r="J1530" s="34">
        <f t="shared" si="294"/>
        <v>9.0792027688745035E-4</v>
      </c>
      <c r="K1530" s="34">
        <f t="shared" si="305"/>
        <v>5.8979590690941046E-2</v>
      </c>
      <c r="L1530" s="69">
        <f t="shared" si="300"/>
        <v>2.9598116954824234</v>
      </c>
      <c r="M1530" s="69">
        <f t="shared" si="306"/>
        <v>0.19227291951257283</v>
      </c>
      <c r="N1530" s="69">
        <f t="shared" si="295"/>
        <v>5.3584638182360029</v>
      </c>
      <c r="O1530" s="69">
        <f t="shared" si="301"/>
        <v>0.34809223978919268</v>
      </c>
      <c r="P1530" s="69">
        <f t="shared" si="296"/>
        <v>0.54036515930176554</v>
      </c>
      <c r="Q1530" s="6">
        <f t="shared" si="297"/>
        <v>9.229100136603495E-2</v>
      </c>
      <c r="R1530" s="6">
        <f t="shared" si="298"/>
        <v>0.13575597351778515</v>
      </c>
      <c r="S1530" s="6">
        <f t="shared" si="299"/>
        <v>0.22804697488382009</v>
      </c>
    </row>
    <row r="1531" spans="1:19" x14ac:dyDescent="0.25">
      <c r="A1531" s="64">
        <v>41300</v>
      </c>
      <c r="B1531" s="14" t="s">
        <v>22</v>
      </c>
      <c r="C1531" s="4">
        <v>5</v>
      </c>
      <c r="D1531" s="180">
        <v>3.5</v>
      </c>
      <c r="F1531" s="180">
        <v>143</v>
      </c>
      <c r="G1531" s="4">
        <f t="shared" si="304"/>
        <v>64.961200000000005</v>
      </c>
      <c r="H1531" s="6">
        <f t="shared" si="302"/>
        <v>6.4242428173257666</v>
      </c>
      <c r="I1531" s="21">
        <f t="shared" si="307"/>
        <v>417.32652250486262</v>
      </c>
      <c r="J1531" s="34">
        <f t="shared" si="294"/>
        <v>9.6211275016187424E-4</v>
      </c>
      <c r="K1531" s="34">
        <f t="shared" si="305"/>
        <v>6.2499998785815553E-2</v>
      </c>
      <c r="L1531" s="69">
        <f t="shared" si="300"/>
        <v>3.1637815247608514</v>
      </c>
      <c r="M1531" s="69">
        <f t="shared" si="306"/>
        <v>0.20552304438629462</v>
      </c>
      <c r="N1531" s="69">
        <f t="shared" si="295"/>
        <v>5.5433152983182508</v>
      </c>
      <c r="O1531" s="69">
        <f t="shared" si="301"/>
        <v>0.3601004137571116</v>
      </c>
      <c r="P1531" s="69">
        <f t="shared" si="296"/>
        <v>0.5656234581434062</v>
      </c>
      <c r="Q1531" s="6">
        <f t="shared" si="297"/>
        <v>9.8651061305421409E-2</v>
      </c>
      <c r="R1531" s="6">
        <f t="shared" si="298"/>
        <v>0.14043916136527354</v>
      </c>
      <c r="S1531" s="6">
        <f t="shared" si="299"/>
        <v>0.23909022267069496</v>
      </c>
    </row>
    <row r="1532" spans="1:19" x14ac:dyDescent="0.25">
      <c r="A1532" s="64">
        <v>41300</v>
      </c>
      <c r="B1532" s="14" t="s">
        <v>22</v>
      </c>
      <c r="C1532" s="4">
        <v>5</v>
      </c>
      <c r="D1532" s="180">
        <v>4.7</v>
      </c>
      <c r="F1532" s="180">
        <v>133</v>
      </c>
      <c r="G1532" s="4">
        <f t="shared" si="304"/>
        <v>64.961200000000005</v>
      </c>
      <c r="H1532" s="6">
        <f t="shared" si="302"/>
        <v>5.5571632449349853</v>
      </c>
      <c r="I1532" s="21">
        <f t="shared" si="307"/>
        <v>360.99999298687061</v>
      </c>
      <c r="J1532" s="34">
        <f t="shared" si="294"/>
        <v>1.7349445429449633E-3</v>
      </c>
      <c r="K1532" s="34">
        <f t="shared" si="305"/>
        <v>0.11270407944315636</v>
      </c>
      <c r="L1532" s="69">
        <f t="shared" si="300"/>
        <v>6.2308461373122945</v>
      </c>
      <c r="M1532" s="69">
        <f t="shared" si="306"/>
        <v>0.40476324209517145</v>
      </c>
      <c r="N1532" s="69">
        <f t="shared" si="295"/>
        <v>7.8264436633583525</v>
      </c>
      <c r="O1532" s="69">
        <f t="shared" si="301"/>
        <v>0.50841517210415466</v>
      </c>
      <c r="P1532" s="69">
        <f t="shared" si="296"/>
        <v>0.91317841419932611</v>
      </c>
      <c r="Q1532" s="6">
        <f t="shared" si="297"/>
        <v>0.1942863562056823</v>
      </c>
      <c r="R1532" s="6">
        <f t="shared" si="298"/>
        <v>0.19828191712062032</v>
      </c>
      <c r="S1532" s="6">
        <f t="shared" si="299"/>
        <v>0.39256827332630262</v>
      </c>
    </row>
    <row r="1533" spans="1:19" x14ac:dyDescent="0.25">
      <c r="A1533" s="64">
        <v>41300</v>
      </c>
      <c r="B1533" s="14" t="s">
        <v>22</v>
      </c>
      <c r="C1533" s="4">
        <v>5</v>
      </c>
      <c r="D1533" s="180">
        <v>4.3</v>
      </c>
      <c r="F1533" s="180">
        <v>103</v>
      </c>
      <c r="G1533" s="4">
        <f t="shared" si="304"/>
        <v>64.961200000000005</v>
      </c>
      <c r="H1533" s="6">
        <f t="shared" si="302"/>
        <v>3.3329156461934115</v>
      </c>
      <c r="I1533" s="21">
        <f t="shared" si="307"/>
        <v>216.51019987549947</v>
      </c>
      <c r="J1533" s="34">
        <f t="shared" si="294"/>
        <v>1.4522012041218817E-3</v>
      </c>
      <c r="K1533" s="34">
        <f t="shared" si="305"/>
        <v>9.4336732861202394E-2</v>
      </c>
      <c r="L1533" s="69">
        <f t="shared" si="300"/>
        <v>5.0785301024450318</v>
      </c>
      <c r="M1533" s="69">
        <f t="shared" si="306"/>
        <v>0.32990740969095228</v>
      </c>
      <c r="N1533" s="69">
        <f t="shared" si="295"/>
        <v>7.0529054640829827</v>
      </c>
      <c r="O1533" s="69">
        <f t="shared" si="301"/>
        <v>0.45816520243338749</v>
      </c>
      <c r="P1533" s="69">
        <f t="shared" si="296"/>
        <v>0.78807261212433977</v>
      </c>
      <c r="Q1533" s="6">
        <f t="shared" si="297"/>
        <v>0.1583555566516571</v>
      </c>
      <c r="R1533" s="6">
        <f t="shared" si="298"/>
        <v>0.17868442894902112</v>
      </c>
      <c r="S1533" s="6">
        <f t="shared" si="299"/>
        <v>0.33703998560067822</v>
      </c>
    </row>
    <row r="1534" spans="1:19" x14ac:dyDescent="0.25">
      <c r="A1534" s="64">
        <v>41300</v>
      </c>
      <c r="B1534" s="14" t="s">
        <v>22</v>
      </c>
      <c r="C1534" s="4">
        <v>5</v>
      </c>
      <c r="D1534" s="180">
        <v>4.7</v>
      </c>
      <c r="F1534" s="180">
        <v>191</v>
      </c>
      <c r="G1534" s="4">
        <f t="shared" si="304"/>
        <v>64.961200000000005</v>
      </c>
      <c r="H1534" s="6">
        <f t="shared" si="302"/>
        <v>11.460844159560924</v>
      </c>
      <c r="I1534" s="21">
        <f t="shared" si="307"/>
        <v>744.51018961806915</v>
      </c>
      <c r="J1534" s="34">
        <f t="shared" si="294"/>
        <v>1.7349445429449633E-3</v>
      </c>
      <c r="K1534" s="34">
        <f t="shared" si="305"/>
        <v>0.11270407944315636</v>
      </c>
      <c r="L1534" s="69">
        <f t="shared" si="300"/>
        <v>6.2308461373122945</v>
      </c>
      <c r="M1534" s="69">
        <f t="shared" si="306"/>
        <v>0.40476324209517145</v>
      </c>
      <c r="N1534" s="69">
        <f t="shared" si="295"/>
        <v>7.8264436633583525</v>
      </c>
      <c r="O1534" s="69">
        <f t="shared" si="301"/>
        <v>0.50841517210415466</v>
      </c>
      <c r="P1534" s="69">
        <f t="shared" si="296"/>
        <v>0.91317841419932611</v>
      </c>
      <c r="Q1534" s="6">
        <f t="shared" si="297"/>
        <v>0.1942863562056823</v>
      </c>
      <c r="R1534" s="6">
        <f t="shared" si="298"/>
        <v>0.19828191712062032</v>
      </c>
      <c r="S1534" s="6">
        <f t="shared" si="299"/>
        <v>0.39256827332630262</v>
      </c>
    </row>
    <row r="1535" spans="1:19" x14ac:dyDescent="0.25">
      <c r="A1535" s="64">
        <v>41300</v>
      </c>
      <c r="B1535" s="14" t="s">
        <v>22</v>
      </c>
      <c r="C1535" s="4">
        <v>5</v>
      </c>
      <c r="D1535" s="180">
        <v>3.5</v>
      </c>
      <c r="F1535" s="180">
        <v>131</v>
      </c>
      <c r="G1535" s="4">
        <f t="shared" si="304"/>
        <v>64.961200000000005</v>
      </c>
      <c r="H1535" s="6">
        <f t="shared" si="302"/>
        <v>5.3912871528254449</v>
      </c>
      <c r="I1535" s="21">
        <f t="shared" si="307"/>
        <v>350.22448299212431</v>
      </c>
      <c r="J1535" s="34">
        <f t="shared" si="294"/>
        <v>9.6211275016187424E-4</v>
      </c>
      <c r="K1535" s="34">
        <f t="shared" si="305"/>
        <v>6.2499998785815553E-2</v>
      </c>
      <c r="L1535" s="69">
        <f t="shared" si="300"/>
        <v>3.1637815247608514</v>
      </c>
      <c r="M1535" s="69">
        <f t="shared" si="306"/>
        <v>0.20552304438629462</v>
      </c>
      <c r="N1535" s="69">
        <f t="shared" si="295"/>
        <v>5.5433152983182508</v>
      </c>
      <c r="O1535" s="69">
        <f t="shared" si="301"/>
        <v>0.3601004137571116</v>
      </c>
      <c r="P1535" s="69">
        <f t="shared" si="296"/>
        <v>0.5656234581434062</v>
      </c>
      <c r="Q1535" s="6">
        <f t="shared" si="297"/>
        <v>9.8651061305421409E-2</v>
      </c>
      <c r="R1535" s="6">
        <f t="shared" si="298"/>
        <v>0.14043916136527354</v>
      </c>
      <c r="S1535" s="6">
        <f t="shared" si="299"/>
        <v>0.23909022267069496</v>
      </c>
    </row>
    <row r="1536" spans="1:19" x14ac:dyDescent="0.25">
      <c r="A1536" s="64">
        <v>41300</v>
      </c>
      <c r="B1536" s="14" t="s">
        <v>22</v>
      </c>
      <c r="C1536" s="4">
        <v>5</v>
      </c>
      <c r="D1536" s="180">
        <v>3</v>
      </c>
      <c r="F1536" s="180">
        <v>177</v>
      </c>
      <c r="G1536" s="4">
        <f t="shared" si="304"/>
        <v>64.961200000000005</v>
      </c>
      <c r="H1536" s="6">
        <f t="shared" si="302"/>
        <v>9.842295624431463</v>
      </c>
      <c r="I1536" s="21">
        <f t="shared" si="307"/>
        <v>639.3673345178172</v>
      </c>
      <c r="J1536" s="34">
        <f t="shared" si="294"/>
        <v>7.0685834705770342E-4</v>
      </c>
      <c r="K1536" s="34">
        <f t="shared" si="305"/>
        <v>4.5918366454884889E-2</v>
      </c>
      <c r="L1536" s="69">
        <f t="shared" si="300"/>
        <v>2.219707841442716</v>
      </c>
      <c r="M1536" s="69">
        <f t="shared" si="306"/>
        <v>0.14419488502952857</v>
      </c>
      <c r="N1536" s="69">
        <f t="shared" si="295"/>
        <v>4.6285167281146418</v>
      </c>
      <c r="O1536" s="69">
        <f t="shared" si="301"/>
        <v>0.3006740008784009</v>
      </c>
      <c r="P1536" s="69">
        <f t="shared" si="296"/>
        <v>0.4448688859079295</v>
      </c>
      <c r="Q1536" s="6">
        <f t="shared" si="297"/>
        <v>6.9213544814173716E-2</v>
      </c>
      <c r="R1536" s="6">
        <f t="shared" si="298"/>
        <v>0.11726286034257635</v>
      </c>
      <c r="S1536" s="6">
        <f t="shared" si="299"/>
        <v>0.18647640515675007</v>
      </c>
    </row>
    <row r="1537" spans="1:19" x14ac:dyDescent="0.25">
      <c r="A1537" s="64">
        <v>41300</v>
      </c>
      <c r="B1537" s="14" t="s">
        <v>22</v>
      </c>
      <c r="C1537" s="4">
        <v>5</v>
      </c>
      <c r="D1537" s="180">
        <v>3.4</v>
      </c>
      <c r="F1537" s="180">
        <v>108</v>
      </c>
      <c r="G1537" s="4">
        <f t="shared" si="304"/>
        <v>64.961200000000005</v>
      </c>
      <c r="H1537" s="6">
        <f t="shared" si="302"/>
        <v>3.6643536711471349</v>
      </c>
      <c r="I1537" s="21">
        <f t="shared" si="307"/>
        <v>238.04081170212328</v>
      </c>
      <c r="J1537" s="34">
        <f t="shared" si="294"/>
        <v>9.0792027688745035E-4</v>
      </c>
      <c r="K1537" s="34">
        <f t="shared" si="305"/>
        <v>5.8979590690941046E-2</v>
      </c>
      <c r="L1537" s="69">
        <f t="shared" si="300"/>
        <v>2.9598116954824234</v>
      </c>
      <c r="M1537" s="69">
        <f t="shared" si="306"/>
        <v>0.19227291951257283</v>
      </c>
      <c r="N1537" s="69">
        <f t="shared" si="295"/>
        <v>5.3584638182360029</v>
      </c>
      <c r="O1537" s="69">
        <f t="shared" si="301"/>
        <v>0.34809223978919268</v>
      </c>
      <c r="P1537" s="69">
        <f t="shared" si="296"/>
        <v>0.54036515930176554</v>
      </c>
      <c r="Q1537" s="6">
        <f t="shared" si="297"/>
        <v>9.229100136603495E-2</v>
      </c>
      <c r="R1537" s="6">
        <f t="shared" si="298"/>
        <v>0.13575597351778515</v>
      </c>
      <c r="S1537" s="6">
        <f t="shared" si="299"/>
        <v>0.22804697488382009</v>
      </c>
    </row>
    <row r="1538" spans="1:19" x14ac:dyDescent="0.25">
      <c r="A1538" s="64">
        <v>41300</v>
      </c>
      <c r="B1538" s="14" t="s">
        <v>22</v>
      </c>
      <c r="C1538" s="4">
        <v>5</v>
      </c>
      <c r="D1538" s="180">
        <v>4.2</v>
      </c>
      <c r="F1538" s="180">
        <v>100</v>
      </c>
      <c r="G1538" s="4">
        <f t="shared" si="304"/>
        <v>64.961200000000005</v>
      </c>
      <c r="H1538" s="6">
        <f t="shared" si="302"/>
        <v>3.1415926535897931</v>
      </c>
      <c r="I1538" s="21">
        <f t="shared" si="307"/>
        <v>204.08162868837729</v>
      </c>
      <c r="J1538" s="34">
        <f t="shared" ref="J1538:J1568" si="308">((+D1538/200)^2)*PI()</f>
        <v>1.385442360233099E-3</v>
      </c>
      <c r="K1538" s="34">
        <f t="shared" si="305"/>
        <v>8.9999998251574398E-2</v>
      </c>
      <c r="L1538" s="69">
        <f t="shared" si="300"/>
        <v>4.811097633235077</v>
      </c>
      <c r="M1538" s="69">
        <f t="shared" si="306"/>
        <v>0.31253467557211051</v>
      </c>
      <c r="N1538" s="69">
        <f t="shared" ref="N1538:N1568" si="309">1.28*(D1538^1.17)</f>
        <v>6.861382640483793</v>
      </c>
      <c r="O1538" s="69">
        <f t="shared" si="301"/>
        <v>0.44572364998499581</v>
      </c>
      <c r="P1538" s="69">
        <f t="shared" si="296"/>
        <v>0.75825832555710626</v>
      </c>
      <c r="Q1538" s="6">
        <f t="shared" si="297"/>
        <v>0.15001664427461303</v>
      </c>
      <c r="R1538" s="6">
        <f t="shared" si="298"/>
        <v>0.17383222349414837</v>
      </c>
      <c r="S1538" s="6">
        <f t="shared" si="299"/>
        <v>0.32384886776876143</v>
      </c>
    </row>
    <row r="1539" spans="1:19" x14ac:dyDescent="0.25">
      <c r="A1539" s="64">
        <v>41300</v>
      </c>
      <c r="B1539" s="14" t="s">
        <v>22</v>
      </c>
      <c r="C1539" s="4">
        <v>5</v>
      </c>
      <c r="D1539" s="180">
        <v>3.6</v>
      </c>
      <c r="F1539" s="180">
        <v>77</v>
      </c>
      <c r="G1539" s="4">
        <f t="shared" si="304"/>
        <v>64.961200000000005</v>
      </c>
      <c r="H1539" s="6">
        <f t="shared" si="302"/>
        <v>1.8626502843133883</v>
      </c>
      <c r="I1539" s="21">
        <f t="shared" si="307"/>
        <v>120.99999764933889</v>
      </c>
      <c r="J1539" s="34">
        <f t="shared" si="308"/>
        <v>1.0178760197630931E-3</v>
      </c>
      <c r="K1539" s="34">
        <f t="shared" si="305"/>
        <v>6.6122447695034253E-2</v>
      </c>
      <c r="L1539" s="69">
        <f t="shared" si="300"/>
        <v>3.375464158589657</v>
      </c>
      <c r="M1539" s="69">
        <f t="shared" si="306"/>
        <v>0.21927420229897446</v>
      </c>
      <c r="N1539" s="69">
        <f t="shared" si="309"/>
        <v>5.7290669248255632</v>
      </c>
      <c r="O1539" s="69">
        <f t="shared" si="301"/>
        <v>0.37216706231697838</v>
      </c>
      <c r="P1539" s="69">
        <f t="shared" ref="P1539:P1568" si="310">+M1539+O1539</f>
        <v>0.59144126461595281</v>
      </c>
      <c r="Q1539" s="6">
        <f t="shared" ref="Q1539:Q1602" si="311">M1539*0.48</f>
        <v>0.10525161710350774</v>
      </c>
      <c r="R1539" s="6">
        <f t="shared" ref="R1539:R1602" si="312">O1539*0.39</f>
        <v>0.14514515430362157</v>
      </c>
      <c r="S1539" s="6">
        <f t="shared" ref="S1539:S1602" si="313">Q1539+R1539</f>
        <v>0.25039677140712929</v>
      </c>
    </row>
    <row r="1540" spans="1:19" x14ac:dyDescent="0.25">
      <c r="A1540" s="64">
        <v>41300</v>
      </c>
      <c r="B1540" s="14" t="s">
        <v>22</v>
      </c>
      <c r="C1540" s="4">
        <v>5</v>
      </c>
      <c r="D1540" s="180">
        <v>4.0999999999999996</v>
      </c>
      <c r="F1540" s="180">
        <v>89</v>
      </c>
      <c r="G1540" s="4">
        <f t="shared" si="304"/>
        <v>64.961200000000005</v>
      </c>
      <c r="H1540" s="6">
        <f t="shared" si="302"/>
        <v>2.4884555409084754</v>
      </c>
      <c r="I1540" s="21">
        <f t="shared" si="307"/>
        <v>161.65305808406367</v>
      </c>
      <c r="J1540" s="34">
        <f t="shared" si="308"/>
        <v>1.3202543126711102E-3</v>
      </c>
      <c r="K1540" s="34">
        <f t="shared" si="305"/>
        <v>8.5765304456290534E-2</v>
      </c>
      <c r="L1540" s="69">
        <f t="shared" si="300"/>
        <v>4.5518101325650582</v>
      </c>
      <c r="M1540" s="69">
        <f t="shared" si="306"/>
        <v>0.29569104838358529</v>
      </c>
      <c r="N1540" s="69">
        <f t="shared" si="309"/>
        <v>6.670633528309061</v>
      </c>
      <c r="O1540" s="69">
        <f t="shared" si="301"/>
        <v>0.43333235875919057</v>
      </c>
      <c r="P1540" s="69">
        <f t="shared" si="310"/>
        <v>0.72902340714277591</v>
      </c>
      <c r="Q1540" s="6">
        <f t="shared" si="311"/>
        <v>0.14193170322412094</v>
      </c>
      <c r="R1540" s="6">
        <f t="shared" si="312"/>
        <v>0.16899961991608434</v>
      </c>
      <c r="S1540" s="6">
        <f t="shared" si="313"/>
        <v>0.31093132314020527</v>
      </c>
    </row>
    <row r="1541" spans="1:19" x14ac:dyDescent="0.25">
      <c r="A1541" s="64">
        <v>41300</v>
      </c>
      <c r="B1541" s="14" t="s">
        <v>22</v>
      </c>
      <c r="C1541" s="4">
        <v>5</v>
      </c>
      <c r="D1541" s="180">
        <v>3.2</v>
      </c>
      <c r="F1541" s="180">
        <v>107</v>
      </c>
      <c r="G1541" s="4">
        <f t="shared" si="304"/>
        <v>64.961200000000005</v>
      </c>
      <c r="H1541" s="6">
        <f t="shared" si="302"/>
        <v>3.5968094290949542</v>
      </c>
      <c r="I1541" s="21">
        <f t="shared" si="307"/>
        <v>233.65305668532315</v>
      </c>
      <c r="J1541" s="34">
        <f t="shared" si="308"/>
        <v>8.0424771931898698E-4</v>
      </c>
      <c r="K1541" s="34">
        <f t="shared" si="305"/>
        <v>5.2244896944224579E-2</v>
      </c>
      <c r="L1541" s="69">
        <f t="shared" si="300"/>
        <v>2.57474279673893</v>
      </c>
      <c r="M1541" s="69">
        <f t="shared" ref="M1541:M1554" si="314">IF(D1541&lt;3,795.7747*L1541*0.001,64.9612*L1541*0.001)</f>
        <v>0.16725838176751701</v>
      </c>
      <c r="N1541" s="69">
        <f t="shared" si="309"/>
        <v>4.9915502127950244</v>
      </c>
      <c r="O1541" s="69">
        <f t="shared" si="301"/>
        <v>0.32425709168342021</v>
      </c>
      <c r="P1541" s="69">
        <f t="shared" si="310"/>
        <v>0.49151547345093721</v>
      </c>
      <c r="Q1541" s="6">
        <f t="shared" si="311"/>
        <v>8.0284023248408165E-2</v>
      </c>
      <c r="R1541" s="6">
        <f t="shared" si="312"/>
        <v>0.12646026575653388</v>
      </c>
      <c r="S1541" s="6">
        <f t="shared" si="313"/>
        <v>0.20674428900494204</v>
      </c>
    </row>
    <row r="1542" spans="1:19" x14ac:dyDescent="0.25">
      <c r="A1542" s="64">
        <v>41300</v>
      </c>
      <c r="B1542" s="14" t="s">
        <v>22</v>
      </c>
      <c r="C1542" s="4">
        <v>6</v>
      </c>
      <c r="D1542" s="180">
        <v>7.6</v>
      </c>
      <c r="F1542" s="180">
        <v>201</v>
      </c>
      <c r="G1542" s="4">
        <f t="shared" si="304"/>
        <v>64.961200000000005</v>
      </c>
      <c r="H1542" s="6">
        <f t="shared" si="302"/>
        <v>12.692348479768119</v>
      </c>
      <c r="I1542" s="21">
        <f t="shared" si="307"/>
        <v>824.51018806391278</v>
      </c>
      <c r="J1542" s="34">
        <f t="shared" si="308"/>
        <v>4.5364597917836608E-3</v>
      </c>
      <c r="K1542" s="34">
        <f t="shared" si="305"/>
        <v>0.29469387182601675</v>
      </c>
      <c r="L1542" s="69">
        <f t="shared" si="300"/>
        <v>18.809813966898769</v>
      </c>
      <c r="M1542" s="69">
        <f t="shared" si="314"/>
        <v>1.2219080870665044</v>
      </c>
      <c r="N1542" s="69">
        <f t="shared" si="309"/>
        <v>13.732887825405102</v>
      </c>
      <c r="O1542" s="69">
        <f t="shared" si="301"/>
        <v>0.89210487260370597</v>
      </c>
      <c r="P1542" s="69">
        <f t="shared" si="310"/>
        <v>2.1140129596702106</v>
      </c>
      <c r="Q1542" s="6">
        <f t="shared" si="311"/>
        <v>0.58651588179192216</v>
      </c>
      <c r="R1542" s="6">
        <f t="shared" si="312"/>
        <v>0.34792090031544531</v>
      </c>
      <c r="S1542" s="6">
        <f t="shared" si="313"/>
        <v>0.93443678210736747</v>
      </c>
    </row>
    <row r="1543" spans="1:19" x14ac:dyDescent="0.25">
      <c r="A1543" s="64">
        <v>41300</v>
      </c>
      <c r="B1543" s="14" t="s">
        <v>22</v>
      </c>
      <c r="C1543" s="4">
        <v>6</v>
      </c>
      <c r="D1543" s="180">
        <v>3.5</v>
      </c>
      <c r="F1543" s="180">
        <v>70</v>
      </c>
      <c r="G1543" s="4">
        <f t="shared" si="304"/>
        <v>64.961200000000005</v>
      </c>
      <c r="H1543" s="6">
        <f t="shared" si="302"/>
        <v>1.5393804002589984</v>
      </c>
      <c r="I1543" s="21">
        <f t="shared" si="307"/>
        <v>99.99999805730485</v>
      </c>
      <c r="J1543" s="34">
        <f t="shared" si="308"/>
        <v>9.6211275016187424E-4</v>
      </c>
      <c r="K1543" s="34">
        <f t="shared" si="305"/>
        <v>6.2499998785815553E-2</v>
      </c>
      <c r="L1543" s="69">
        <f t="shared" ref="L1543:L1567" si="315">0.17758*(D1543^2.299)</f>
        <v>3.1637815247608514</v>
      </c>
      <c r="M1543" s="69">
        <f t="shared" si="314"/>
        <v>0.20552304438629462</v>
      </c>
      <c r="N1543" s="69">
        <f t="shared" si="309"/>
        <v>5.5433152983182508</v>
      </c>
      <c r="O1543" s="69">
        <f t="shared" si="301"/>
        <v>0.3601004137571116</v>
      </c>
      <c r="P1543" s="69">
        <f t="shared" si="310"/>
        <v>0.5656234581434062</v>
      </c>
      <c r="Q1543" s="6">
        <f t="shared" si="311"/>
        <v>9.8651061305421409E-2</v>
      </c>
      <c r="R1543" s="6">
        <f t="shared" si="312"/>
        <v>0.14043916136527354</v>
      </c>
      <c r="S1543" s="6">
        <f t="shared" si="313"/>
        <v>0.23909022267069496</v>
      </c>
    </row>
    <row r="1544" spans="1:19" x14ac:dyDescent="0.25">
      <c r="A1544" s="64">
        <v>41300</v>
      </c>
      <c r="B1544" s="14" t="s">
        <v>22</v>
      </c>
      <c r="C1544" s="4">
        <v>6</v>
      </c>
      <c r="D1544" s="180">
        <v>2.2000000000000002</v>
      </c>
      <c r="F1544" s="180">
        <v>130</v>
      </c>
      <c r="G1544" s="4">
        <f t="shared" si="304"/>
        <v>795.77470000000005</v>
      </c>
      <c r="H1544" s="6">
        <f t="shared" si="302"/>
        <v>5.3092915845667505</v>
      </c>
      <c r="I1544" s="21">
        <f t="shared" si="307"/>
        <v>4224.9999179211309</v>
      </c>
      <c r="J1544" s="34">
        <f t="shared" si="308"/>
        <v>3.8013271108436504E-4</v>
      </c>
      <c r="K1544" s="34">
        <f t="shared" si="305"/>
        <v>0.30249999412334727</v>
      </c>
      <c r="L1544" s="69">
        <f t="shared" si="315"/>
        <v>1.0879872222393692</v>
      </c>
      <c r="M1544" s="69">
        <f t="shared" si="314"/>
        <v>0.86579270538136732</v>
      </c>
      <c r="N1544" s="69">
        <f t="shared" si="309"/>
        <v>3.2199157337071536</v>
      </c>
      <c r="O1544" s="69">
        <f t="shared" si="301"/>
        <v>2.56232747701609</v>
      </c>
      <c r="P1544" s="69">
        <f t="shared" si="310"/>
        <v>3.4281201823974574</v>
      </c>
      <c r="Q1544" s="6">
        <f t="shared" si="311"/>
        <v>0.41558049858305629</v>
      </c>
      <c r="R1544" s="6">
        <f t="shared" si="312"/>
        <v>0.99930771603627511</v>
      </c>
      <c r="S1544" s="6">
        <f t="shared" si="313"/>
        <v>1.4148882146193313</v>
      </c>
    </row>
    <row r="1545" spans="1:19" x14ac:dyDescent="0.25">
      <c r="A1545" s="64">
        <v>41300</v>
      </c>
      <c r="B1545" s="14" t="s">
        <v>22</v>
      </c>
      <c r="C1545" s="4">
        <v>6</v>
      </c>
      <c r="D1545" s="180">
        <v>3.4</v>
      </c>
      <c r="F1545" s="180">
        <v>114</v>
      </c>
      <c r="G1545" s="4">
        <f t="shared" si="304"/>
        <v>64.961200000000005</v>
      </c>
      <c r="H1545" s="6">
        <f t="shared" si="302"/>
        <v>4.0828138126052949</v>
      </c>
      <c r="I1545" s="21">
        <f t="shared" si="307"/>
        <v>265.22448464341511</v>
      </c>
      <c r="J1545" s="34">
        <f t="shared" si="308"/>
        <v>9.0792027688745035E-4</v>
      </c>
      <c r="K1545" s="34">
        <f t="shared" si="305"/>
        <v>5.8979590690941046E-2</v>
      </c>
      <c r="L1545" s="69">
        <f t="shared" si="315"/>
        <v>2.9598116954824234</v>
      </c>
      <c r="M1545" s="69">
        <f t="shared" si="314"/>
        <v>0.19227291951257283</v>
      </c>
      <c r="N1545" s="69">
        <f t="shared" si="309"/>
        <v>5.3584638182360029</v>
      </c>
      <c r="O1545" s="69">
        <f t="shared" si="301"/>
        <v>0.34809223978919268</v>
      </c>
      <c r="P1545" s="69">
        <f t="shared" si="310"/>
        <v>0.54036515930176554</v>
      </c>
      <c r="Q1545" s="6">
        <f t="shared" si="311"/>
        <v>9.229100136603495E-2</v>
      </c>
      <c r="R1545" s="6">
        <f t="shared" si="312"/>
        <v>0.13575597351778515</v>
      </c>
      <c r="S1545" s="6">
        <f t="shared" si="313"/>
        <v>0.22804697488382009</v>
      </c>
    </row>
    <row r="1546" spans="1:19" x14ac:dyDescent="0.25">
      <c r="A1546" s="64">
        <v>41300</v>
      </c>
      <c r="B1546" s="14" t="s">
        <v>22</v>
      </c>
      <c r="C1546" s="4">
        <v>6</v>
      </c>
      <c r="D1546" s="180">
        <v>4.0999999999999996</v>
      </c>
      <c r="F1546" s="180">
        <v>107</v>
      </c>
      <c r="G1546" s="4">
        <f t="shared" si="304"/>
        <v>64.961200000000005</v>
      </c>
      <c r="H1546" s="6">
        <f t="shared" si="302"/>
        <v>3.5968094290949542</v>
      </c>
      <c r="I1546" s="21">
        <f t="shared" si="307"/>
        <v>233.65305668532315</v>
      </c>
      <c r="J1546" s="34">
        <f t="shared" si="308"/>
        <v>1.3202543126711102E-3</v>
      </c>
      <c r="K1546" s="34">
        <f t="shared" si="305"/>
        <v>8.5765304456290534E-2</v>
      </c>
      <c r="L1546" s="69">
        <f t="shared" si="315"/>
        <v>4.5518101325650582</v>
      </c>
      <c r="M1546" s="69">
        <f t="shared" si="314"/>
        <v>0.29569104838358529</v>
      </c>
      <c r="N1546" s="69">
        <f t="shared" si="309"/>
        <v>6.670633528309061</v>
      </c>
      <c r="O1546" s="69">
        <f t="shared" ref="O1546:O1567" si="316">IF(D1546&lt;3,795.7747*N1546*0.001,64.9612*N1546*0.001)</f>
        <v>0.43333235875919057</v>
      </c>
      <c r="P1546" s="69">
        <f t="shared" si="310"/>
        <v>0.72902340714277591</v>
      </c>
      <c r="Q1546" s="6">
        <f t="shared" si="311"/>
        <v>0.14193170322412094</v>
      </c>
      <c r="R1546" s="6">
        <f t="shared" si="312"/>
        <v>0.16899961991608434</v>
      </c>
      <c r="S1546" s="6">
        <f t="shared" si="313"/>
        <v>0.31093132314020527</v>
      </c>
    </row>
    <row r="1547" spans="1:19" x14ac:dyDescent="0.25">
      <c r="A1547" s="64">
        <v>41300</v>
      </c>
      <c r="B1547" s="14" t="s">
        <v>22</v>
      </c>
      <c r="C1547" s="4">
        <v>6</v>
      </c>
      <c r="D1547" s="180">
        <v>3.2</v>
      </c>
      <c r="F1547" s="180">
        <v>114</v>
      </c>
      <c r="G1547" s="4">
        <f t="shared" si="304"/>
        <v>64.961200000000005</v>
      </c>
      <c r="H1547" s="6">
        <f t="shared" si="302"/>
        <v>4.0828138126052949</v>
      </c>
      <c r="I1547" s="21">
        <f t="shared" si="307"/>
        <v>265.22448464341511</v>
      </c>
      <c r="J1547" s="34">
        <f t="shared" si="308"/>
        <v>8.0424771931898698E-4</v>
      </c>
      <c r="K1547" s="34">
        <f t="shared" si="305"/>
        <v>5.2244896944224579E-2</v>
      </c>
      <c r="L1547" s="69">
        <f t="shared" si="315"/>
        <v>2.57474279673893</v>
      </c>
      <c r="M1547" s="69">
        <f t="shared" si="314"/>
        <v>0.16725838176751701</v>
      </c>
      <c r="N1547" s="69">
        <f t="shared" si="309"/>
        <v>4.9915502127950244</v>
      </c>
      <c r="O1547" s="69">
        <f t="shared" si="316"/>
        <v>0.32425709168342021</v>
      </c>
      <c r="P1547" s="69">
        <f t="shared" si="310"/>
        <v>0.49151547345093721</v>
      </c>
      <c r="Q1547" s="6">
        <f t="shared" si="311"/>
        <v>8.0284023248408165E-2</v>
      </c>
      <c r="R1547" s="6">
        <f t="shared" si="312"/>
        <v>0.12646026575653388</v>
      </c>
      <c r="S1547" s="6">
        <f t="shared" si="313"/>
        <v>0.20674428900494204</v>
      </c>
    </row>
    <row r="1548" spans="1:19" x14ac:dyDescent="0.25">
      <c r="A1548" s="64">
        <v>41300</v>
      </c>
      <c r="B1548" s="14" t="s">
        <v>22</v>
      </c>
      <c r="C1548" s="4">
        <v>6</v>
      </c>
      <c r="D1548" s="180">
        <v>4.5</v>
      </c>
      <c r="F1548" s="180">
        <v>114</v>
      </c>
      <c r="G1548" s="4">
        <f t="shared" si="304"/>
        <v>64.961200000000005</v>
      </c>
      <c r="H1548" s="6">
        <f t="shared" si="302"/>
        <v>4.0828138126052949</v>
      </c>
      <c r="I1548" s="21">
        <f t="shared" si="307"/>
        <v>265.22448464341511</v>
      </c>
      <c r="J1548" s="34">
        <f t="shared" si="308"/>
        <v>1.5904312808798326E-3</v>
      </c>
      <c r="K1548" s="34">
        <f t="shared" si="305"/>
        <v>0.10331632452349099</v>
      </c>
      <c r="L1548" s="69">
        <f t="shared" si="315"/>
        <v>5.6380590590289899</v>
      </c>
      <c r="M1548" s="69">
        <f t="shared" si="314"/>
        <v>0.36625508214539404</v>
      </c>
      <c r="N1548" s="69">
        <f t="shared" si="309"/>
        <v>7.4382130025037601</v>
      </c>
      <c r="O1548" s="69">
        <f t="shared" si="316"/>
        <v>0.4831952424982473</v>
      </c>
      <c r="P1548" s="69">
        <f t="shared" si="310"/>
        <v>0.84945032464364134</v>
      </c>
      <c r="Q1548" s="6">
        <f t="shared" si="311"/>
        <v>0.17580243942978913</v>
      </c>
      <c r="R1548" s="6">
        <f t="shared" si="312"/>
        <v>0.18844614457431647</v>
      </c>
      <c r="S1548" s="6">
        <f t="shared" si="313"/>
        <v>0.36424858400410559</v>
      </c>
    </row>
    <row r="1549" spans="1:19" x14ac:dyDescent="0.25">
      <c r="A1549" s="64">
        <v>41300</v>
      </c>
      <c r="B1549" s="14" t="s">
        <v>22</v>
      </c>
      <c r="C1549" s="4">
        <v>6</v>
      </c>
      <c r="D1549" s="180">
        <v>3.9</v>
      </c>
      <c r="F1549" s="180">
        <v>50</v>
      </c>
      <c r="G1549" s="4">
        <f t="shared" si="304"/>
        <v>64.961200000000005</v>
      </c>
      <c r="H1549" s="6">
        <f t="shared" si="302"/>
        <v>0.78539816339744828</v>
      </c>
      <c r="I1549" s="21">
        <f t="shared" si="307"/>
        <v>51.020407172094323</v>
      </c>
      <c r="J1549" s="34">
        <f t="shared" si="308"/>
        <v>1.1945906065275189E-3</v>
      </c>
      <c r="K1549" s="34">
        <f t="shared" si="305"/>
        <v>7.7602039308755463E-2</v>
      </c>
      <c r="L1549" s="69">
        <f t="shared" si="315"/>
        <v>4.0574351124683323</v>
      </c>
      <c r="M1549" s="69">
        <f t="shared" si="314"/>
        <v>0.26357585382807786</v>
      </c>
      <c r="N1549" s="69">
        <f t="shared" si="309"/>
        <v>6.2915196864507177</v>
      </c>
      <c r="O1549" s="69">
        <f t="shared" si="316"/>
        <v>0.4087046686554624</v>
      </c>
      <c r="P1549" s="69">
        <f t="shared" si="310"/>
        <v>0.6722805224835402</v>
      </c>
      <c r="Q1549" s="6">
        <f t="shared" si="311"/>
        <v>0.12651640983747736</v>
      </c>
      <c r="R1549" s="6">
        <f t="shared" si="312"/>
        <v>0.15939482077563033</v>
      </c>
      <c r="S1549" s="6">
        <f t="shared" si="313"/>
        <v>0.28591123061310769</v>
      </c>
    </row>
    <row r="1550" spans="1:19" x14ac:dyDescent="0.25">
      <c r="A1550" s="64">
        <v>41300</v>
      </c>
      <c r="B1550" s="14" t="s">
        <v>22</v>
      </c>
      <c r="C1550" s="4">
        <v>6</v>
      </c>
      <c r="D1550" s="180">
        <v>4.7</v>
      </c>
      <c r="F1550" s="180">
        <v>105</v>
      </c>
      <c r="G1550" s="4">
        <f t="shared" si="304"/>
        <v>64.961200000000005</v>
      </c>
      <c r="H1550" s="6">
        <f t="shared" si="302"/>
        <v>3.4636059005827469</v>
      </c>
      <c r="I1550" s="21">
        <f t="shared" si="307"/>
        <v>224.99999562893595</v>
      </c>
      <c r="J1550" s="34">
        <f t="shared" si="308"/>
        <v>1.7349445429449633E-3</v>
      </c>
      <c r="K1550" s="34">
        <f t="shared" si="305"/>
        <v>0.11270407944315636</v>
      </c>
      <c r="L1550" s="69">
        <f t="shared" si="315"/>
        <v>6.2308461373122945</v>
      </c>
      <c r="M1550" s="69">
        <f t="shared" si="314"/>
        <v>0.40476324209517145</v>
      </c>
      <c r="N1550" s="69">
        <f t="shared" si="309"/>
        <v>7.8264436633583525</v>
      </c>
      <c r="O1550" s="69">
        <f t="shared" si="316"/>
        <v>0.50841517210415466</v>
      </c>
      <c r="P1550" s="69">
        <f t="shared" si="310"/>
        <v>0.91317841419932611</v>
      </c>
      <c r="Q1550" s="6">
        <f t="shared" si="311"/>
        <v>0.1942863562056823</v>
      </c>
      <c r="R1550" s="6">
        <f t="shared" si="312"/>
        <v>0.19828191712062032</v>
      </c>
      <c r="S1550" s="6">
        <f t="shared" si="313"/>
        <v>0.39256827332630262</v>
      </c>
    </row>
    <row r="1551" spans="1:19" x14ac:dyDescent="0.25">
      <c r="A1551" s="64">
        <v>41300</v>
      </c>
      <c r="B1551" s="14" t="s">
        <v>22</v>
      </c>
      <c r="C1551" s="4">
        <v>6</v>
      </c>
      <c r="D1551" s="180">
        <v>4.0999999999999996</v>
      </c>
      <c r="F1551" s="180">
        <v>88</v>
      </c>
      <c r="G1551" s="4">
        <f t="shared" si="304"/>
        <v>64.961200000000005</v>
      </c>
      <c r="H1551" s="6">
        <f t="shared" si="302"/>
        <v>2.4328493509399358</v>
      </c>
      <c r="I1551" s="21">
        <f t="shared" si="307"/>
        <v>158.04081325627936</v>
      </c>
      <c r="J1551" s="34">
        <f t="shared" si="308"/>
        <v>1.3202543126711102E-3</v>
      </c>
      <c r="K1551" s="34">
        <f t="shared" si="305"/>
        <v>8.5765304456290534E-2</v>
      </c>
      <c r="L1551" s="69">
        <f t="shared" si="315"/>
        <v>4.5518101325650582</v>
      </c>
      <c r="M1551" s="69">
        <f t="shared" si="314"/>
        <v>0.29569104838358529</v>
      </c>
      <c r="N1551" s="69">
        <f t="shared" si="309"/>
        <v>6.670633528309061</v>
      </c>
      <c r="O1551" s="69">
        <f t="shared" si="316"/>
        <v>0.43333235875919057</v>
      </c>
      <c r="P1551" s="69">
        <f t="shared" si="310"/>
        <v>0.72902340714277591</v>
      </c>
      <c r="Q1551" s="6">
        <f t="shared" si="311"/>
        <v>0.14193170322412094</v>
      </c>
      <c r="R1551" s="6">
        <f t="shared" si="312"/>
        <v>0.16899961991608434</v>
      </c>
      <c r="S1551" s="6">
        <f t="shared" si="313"/>
        <v>0.31093132314020527</v>
      </c>
    </row>
    <row r="1552" spans="1:19" x14ac:dyDescent="0.25">
      <c r="A1552" s="64">
        <v>41300</v>
      </c>
      <c r="B1552" s="14" t="s">
        <v>22</v>
      </c>
      <c r="C1552" s="4">
        <v>6</v>
      </c>
      <c r="D1552" s="180">
        <v>3.3</v>
      </c>
      <c r="F1552" s="180">
        <v>83</v>
      </c>
      <c r="G1552" s="4">
        <f t="shared" si="304"/>
        <v>64.961200000000005</v>
      </c>
      <c r="H1552" s="6">
        <f t="shared" si="302"/>
        <v>2.1642431790580083</v>
      </c>
      <c r="I1552" s="21">
        <f t="shared" si="307"/>
        <v>140.59183400342312</v>
      </c>
      <c r="J1552" s="34">
        <f t="shared" si="308"/>
        <v>8.5529859993982123E-4</v>
      </c>
      <c r="K1552" s="34">
        <f t="shared" si="305"/>
        <v>5.5561223410410719E-2</v>
      </c>
      <c r="L1552" s="69">
        <f t="shared" si="315"/>
        <v>2.7634881041225379</v>
      </c>
      <c r="M1552" s="69">
        <f t="shared" si="314"/>
        <v>0.17951950342952502</v>
      </c>
      <c r="N1552" s="69">
        <f t="shared" si="309"/>
        <v>5.1745344101160526</v>
      </c>
      <c r="O1552" s="69">
        <f t="shared" si="316"/>
        <v>0.33614396472243097</v>
      </c>
      <c r="P1552" s="69">
        <f t="shared" si="310"/>
        <v>0.51566346815195596</v>
      </c>
      <c r="Q1552" s="6">
        <f t="shared" si="311"/>
        <v>8.6169361646172005E-2</v>
      </c>
      <c r="R1552" s="6">
        <f t="shared" si="312"/>
        <v>0.13109614624174809</v>
      </c>
      <c r="S1552" s="6">
        <f t="shared" si="313"/>
        <v>0.2172655078879201</v>
      </c>
    </row>
    <row r="1553" spans="1:19" x14ac:dyDescent="0.25">
      <c r="A1553" s="64">
        <v>41300</v>
      </c>
      <c r="B1553" s="14" t="s">
        <v>22</v>
      </c>
      <c r="C1553" s="4">
        <v>6</v>
      </c>
      <c r="D1553" s="180">
        <v>4.2</v>
      </c>
      <c r="F1553" s="180">
        <v>109</v>
      </c>
      <c r="G1553" s="4">
        <f t="shared" si="304"/>
        <v>64.961200000000005</v>
      </c>
      <c r="H1553" s="6">
        <f t="shared" si="302"/>
        <v>3.7325262317300338</v>
      </c>
      <c r="I1553" s="21">
        <f t="shared" si="307"/>
        <v>242.4693830446611</v>
      </c>
      <c r="J1553" s="34">
        <f t="shared" si="308"/>
        <v>1.385442360233099E-3</v>
      </c>
      <c r="K1553" s="34">
        <f t="shared" si="305"/>
        <v>8.9999998251574398E-2</v>
      </c>
      <c r="L1553" s="69">
        <f t="shared" si="315"/>
        <v>4.811097633235077</v>
      </c>
      <c r="M1553" s="69">
        <f t="shared" si="314"/>
        <v>0.31253467557211051</v>
      </c>
      <c r="N1553" s="69">
        <f t="shared" si="309"/>
        <v>6.861382640483793</v>
      </c>
      <c r="O1553" s="69">
        <f t="shared" si="316"/>
        <v>0.44572364998499581</v>
      </c>
      <c r="P1553" s="69">
        <f t="shared" si="310"/>
        <v>0.75825832555710626</v>
      </c>
      <c r="Q1553" s="6">
        <f t="shared" si="311"/>
        <v>0.15001664427461303</v>
      </c>
      <c r="R1553" s="6">
        <f t="shared" si="312"/>
        <v>0.17383222349414837</v>
      </c>
      <c r="S1553" s="6">
        <f t="shared" si="313"/>
        <v>0.32384886776876143</v>
      </c>
    </row>
    <row r="1554" spans="1:19" x14ac:dyDescent="0.25">
      <c r="A1554" s="64">
        <v>41300</v>
      </c>
      <c r="B1554" s="14" t="s">
        <v>22</v>
      </c>
      <c r="C1554" s="4">
        <v>6</v>
      </c>
      <c r="D1554" s="180">
        <v>9.4</v>
      </c>
      <c r="F1554" s="180">
        <v>197</v>
      </c>
      <c r="G1554" s="4">
        <f t="shared" si="304"/>
        <v>64.961200000000005</v>
      </c>
      <c r="H1554" s="6">
        <f t="shared" ref="H1554:H1568" si="317">((+F1554/100)^2)*PI()</f>
        <v>12.192206929316628</v>
      </c>
      <c r="I1554" s="21">
        <f t="shared" ref="I1554:I1568" si="318">IF(D1554&lt;3,795.7747*H1554,64.9612*H1554)</f>
        <v>792.02039277672338</v>
      </c>
      <c r="J1554" s="34">
        <f t="shared" si="308"/>
        <v>6.9397781717798531E-3</v>
      </c>
      <c r="K1554" s="34">
        <f t="shared" si="305"/>
        <v>0.45081631777262543</v>
      </c>
      <c r="L1554" s="69">
        <f t="shared" si="315"/>
        <v>30.663024292845677</v>
      </c>
      <c r="M1554" s="69">
        <f t="shared" si="314"/>
        <v>1.9919068536924067</v>
      </c>
      <c r="N1554" s="69">
        <f t="shared" si="309"/>
        <v>17.610413696800567</v>
      </c>
      <c r="O1554" s="69">
        <f t="shared" si="316"/>
        <v>1.1439936062406011</v>
      </c>
      <c r="P1554" s="69">
        <f t="shared" si="310"/>
        <v>3.1359004599330076</v>
      </c>
      <c r="Q1554" s="6">
        <f t="shared" si="311"/>
        <v>0.95611528977235516</v>
      </c>
      <c r="R1554" s="6">
        <f t="shared" si="312"/>
        <v>0.44615750643383445</v>
      </c>
      <c r="S1554" s="6">
        <f t="shared" si="313"/>
        <v>1.4022727962061896</v>
      </c>
    </row>
    <row r="1555" spans="1:19" x14ac:dyDescent="0.25">
      <c r="A1555" s="64">
        <v>41300</v>
      </c>
      <c r="B1555" s="14" t="s">
        <v>22</v>
      </c>
      <c r="C1555" s="4">
        <v>6</v>
      </c>
      <c r="D1555" s="180">
        <v>3.3</v>
      </c>
      <c r="F1555" s="180">
        <v>99</v>
      </c>
      <c r="G1555" s="4">
        <f t="shared" ref="G1555:G1568" si="319">IF(D1555&lt;3,795.7747,64.9612)</f>
        <v>64.961200000000005</v>
      </c>
      <c r="H1555" s="6">
        <f t="shared" si="317"/>
        <v>3.0790749597833562</v>
      </c>
      <c r="I1555" s="21">
        <f t="shared" si="318"/>
        <v>200.02040427747858</v>
      </c>
      <c r="J1555" s="34">
        <f t="shared" si="308"/>
        <v>8.5529859993982123E-4</v>
      </c>
      <c r="K1555" s="34">
        <f t="shared" ref="K1555:K1568" si="320">IF(D1555&lt;3,795.7747*J1555,64.9612*J1555)</f>
        <v>5.5561223410410719E-2</v>
      </c>
      <c r="L1555" s="69">
        <f t="shared" si="315"/>
        <v>2.7634881041225379</v>
      </c>
      <c r="M1555" s="69">
        <f t="shared" ref="M1555:M1559" si="321">IF(D1555&lt;3,795.7747*L1555*0.001,64.9612*L1555*0.001)</f>
        <v>0.17951950342952502</v>
      </c>
      <c r="N1555" s="69">
        <f t="shared" si="309"/>
        <v>5.1745344101160526</v>
      </c>
      <c r="O1555" s="69">
        <f t="shared" si="316"/>
        <v>0.33614396472243097</v>
      </c>
      <c r="P1555" s="69">
        <f t="shared" si="310"/>
        <v>0.51566346815195596</v>
      </c>
      <c r="Q1555" s="6">
        <f t="shared" si="311"/>
        <v>8.6169361646172005E-2</v>
      </c>
      <c r="R1555" s="6">
        <f t="shared" si="312"/>
        <v>0.13109614624174809</v>
      </c>
      <c r="S1555" s="6">
        <f t="shared" si="313"/>
        <v>0.2172655078879201</v>
      </c>
    </row>
    <row r="1556" spans="1:19" x14ac:dyDescent="0.25">
      <c r="A1556" s="64">
        <v>41300</v>
      </c>
      <c r="B1556" s="14" t="s">
        <v>22</v>
      </c>
      <c r="C1556" s="4">
        <v>6</v>
      </c>
      <c r="D1556" s="180">
        <v>4.8</v>
      </c>
      <c r="F1556" s="180">
        <v>160</v>
      </c>
      <c r="G1556" s="4">
        <f t="shared" si="319"/>
        <v>64.961200000000005</v>
      </c>
      <c r="H1556" s="6">
        <f t="shared" si="317"/>
        <v>8.0424771931898711</v>
      </c>
      <c r="I1556" s="21">
        <f t="shared" si="318"/>
        <v>522.44896944224593</v>
      </c>
      <c r="J1556" s="34">
        <f t="shared" si="308"/>
        <v>1.8095573684677208E-3</v>
      </c>
      <c r="K1556" s="34">
        <f t="shared" si="320"/>
        <v>0.11755101812450532</v>
      </c>
      <c r="L1556" s="69">
        <f t="shared" si="315"/>
        <v>6.5398480281028419</v>
      </c>
      <c r="M1556" s="69">
        <f t="shared" si="321"/>
        <v>0.42483637572319438</v>
      </c>
      <c r="N1556" s="69">
        <f t="shared" si="309"/>
        <v>8.0216224497877064</v>
      </c>
      <c r="O1556" s="69">
        <f t="shared" si="316"/>
        <v>0.52109422028514918</v>
      </c>
      <c r="P1556" s="69">
        <f t="shared" si="310"/>
        <v>0.9459305960083435</v>
      </c>
      <c r="Q1556" s="6">
        <f t="shared" si="311"/>
        <v>0.20392146034713329</v>
      </c>
      <c r="R1556" s="6">
        <f t="shared" si="312"/>
        <v>0.20322674591120818</v>
      </c>
      <c r="S1556" s="6">
        <f t="shared" si="313"/>
        <v>0.40714820625834147</v>
      </c>
    </row>
    <row r="1557" spans="1:19" x14ac:dyDescent="0.25">
      <c r="A1557" s="64">
        <v>41300</v>
      </c>
      <c r="B1557" s="14" t="s">
        <v>22</v>
      </c>
      <c r="C1557" s="4">
        <v>6</v>
      </c>
      <c r="D1557" s="180">
        <v>3.8</v>
      </c>
      <c r="F1557" s="180">
        <v>104</v>
      </c>
      <c r="G1557" s="4">
        <f t="shared" si="319"/>
        <v>64.961200000000005</v>
      </c>
      <c r="H1557" s="6">
        <f t="shared" si="317"/>
        <v>3.3979466141227208</v>
      </c>
      <c r="I1557" s="21">
        <f t="shared" si="318"/>
        <v>220.7346895893489</v>
      </c>
      <c r="J1557" s="34">
        <f t="shared" si="308"/>
        <v>1.1341149479459152E-3</v>
      </c>
      <c r="K1557" s="34">
        <f t="shared" si="320"/>
        <v>7.3673467956504188E-2</v>
      </c>
      <c r="L1557" s="69">
        <f t="shared" si="315"/>
        <v>3.8222275656794742</v>
      </c>
      <c r="M1557" s="69">
        <f t="shared" si="321"/>
        <v>0.24829648933961748</v>
      </c>
      <c r="N1557" s="69">
        <f t="shared" si="309"/>
        <v>6.1031884174464111</v>
      </c>
      <c r="O1557" s="69">
        <f t="shared" si="316"/>
        <v>0.39647044342341986</v>
      </c>
      <c r="P1557" s="69">
        <f t="shared" si="310"/>
        <v>0.64476693276303731</v>
      </c>
      <c r="Q1557" s="6">
        <f t="shared" si="311"/>
        <v>0.11918231488301639</v>
      </c>
      <c r="R1557" s="6">
        <f t="shared" si="312"/>
        <v>0.15462347293513376</v>
      </c>
      <c r="S1557" s="6">
        <f t="shared" si="313"/>
        <v>0.27380578781815013</v>
      </c>
    </row>
    <row r="1558" spans="1:19" x14ac:dyDescent="0.25">
      <c r="A1558" s="64">
        <v>41300</v>
      </c>
      <c r="B1558" s="14" t="s">
        <v>22</v>
      </c>
      <c r="C1558" s="4">
        <v>6</v>
      </c>
      <c r="D1558" s="180">
        <v>5.6</v>
      </c>
      <c r="F1558" s="180">
        <v>110</v>
      </c>
      <c r="G1558" s="4">
        <f t="shared" si="319"/>
        <v>64.961200000000005</v>
      </c>
      <c r="H1558" s="6">
        <f t="shared" si="317"/>
        <v>3.8013271108436504</v>
      </c>
      <c r="I1558" s="21">
        <f t="shared" si="318"/>
        <v>246.93877071293656</v>
      </c>
      <c r="J1558" s="34">
        <f t="shared" si="308"/>
        <v>2.4630086404143973E-3</v>
      </c>
      <c r="K1558" s="34">
        <f t="shared" si="320"/>
        <v>0.15999999689168776</v>
      </c>
      <c r="L1558" s="69">
        <f t="shared" si="315"/>
        <v>9.3213394933125091</v>
      </c>
      <c r="M1558" s="69">
        <f t="shared" si="321"/>
        <v>0.60552539909297265</v>
      </c>
      <c r="N1558" s="69">
        <f t="shared" si="309"/>
        <v>9.6070480145707613</v>
      </c>
      <c r="O1558" s="69">
        <f t="shared" si="316"/>
        <v>0.62408536748413423</v>
      </c>
      <c r="P1558" s="69">
        <f t="shared" si="310"/>
        <v>1.2296107665771068</v>
      </c>
      <c r="Q1558" s="6">
        <f t="shared" si="311"/>
        <v>0.29065219156462685</v>
      </c>
      <c r="R1558" s="6">
        <f t="shared" si="312"/>
        <v>0.24339329331881235</v>
      </c>
      <c r="S1558" s="6">
        <f t="shared" si="313"/>
        <v>0.53404548488343917</v>
      </c>
    </row>
    <row r="1559" spans="1:19" x14ac:dyDescent="0.25">
      <c r="A1559" s="64">
        <v>41300</v>
      </c>
      <c r="B1559" s="14" t="s">
        <v>22</v>
      </c>
      <c r="C1559" s="4">
        <v>6</v>
      </c>
      <c r="D1559" s="180">
        <v>4.3</v>
      </c>
      <c r="F1559" s="180">
        <v>90</v>
      </c>
      <c r="G1559" s="4">
        <f t="shared" si="319"/>
        <v>64.961200000000005</v>
      </c>
      <c r="H1559" s="6">
        <f t="shared" si="317"/>
        <v>2.5446900494077327</v>
      </c>
      <c r="I1559" s="21">
        <f t="shared" si="318"/>
        <v>165.30611923758562</v>
      </c>
      <c r="J1559" s="34">
        <f t="shared" si="308"/>
        <v>1.4522012041218817E-3</v>
      </c>
      <c r="K1559" s="34">
        <f t="shared" si="320"/>
        <v>9.4336732861202394E-2</v>
      </c>
      <c r="L1559" s="69">
        <f t="shared" si="315"/>
        <v>5.0785301024450318</v>
      </c>
      <c r="M1559" s="69">
        <f t="shared" si="321"/>
        <v>0.32990740969095228</v>
      </c>
      <c r="N1559" s="69">
        <f t="shared" si="309"/>
        <v>7.0529054640829827</v>
      </c>
      <c r="O1559" s="69">
        <f t="shared" si="316"/>
        <v>0.45816520243338749</v>
      </c>
      <c r="P1559" s="69">
        <f t="shared" si="310"/>
        <v>0.78807261212433977</v>
      </c>
      <c r="Q1559" s="6">
        <f t="shared" si="311"/>
        <v>0.1583555566516571</v>
      </c>
      <c r="R1559" s="6">
        <f t="shared" si="312"/>
        <v>0.17868442894902112</v>
      </c>
      <c r="S1559" s="6">
        <f t="shared" si="313"/>
        <v>0.33703998560067822</v>
      </c>
    </row>
    <row r="1560" spans="1:19" x14ac:dyDescent="0.25">
      <c r="A1560" s="64">
        <v>41300</v>
      </c>
      <c r="B1560" s="14" t="s">
        <v>22</v>
      </c>
      <c r="C1560" s="4">
        <v>6</v>
      </c>
      <c r="D1560" s="180">
        <v>5.5</v>
      </c>
      <c r="F1560" s="180">
        <v>139</v>
      </c>
      <c r="G1560" s="4">
        <f t="shared" si="319"/>
        <v>64.961200000000005</v>
      </c>
      <c r="H1560" s="6">
        <f t="shared" si="317"/>
        <v>6.069871166000838</v>
      </c>
      <c r="I1560" s="21">
        <f t="shared" si="318"/>
        <v>394.30611478881366</v>
      </c>
      <c r="J1560" s="34">
        <f t="shared" si="308"/>
        <v>2.3758294442772811E-3</v>
      </c>
      <c r="K1560" s="34">
        <f t="shared" si="320"/>
        <v>0.15433673169558532</v>
      </c>
      <c r="L1560" s="69">
        <f t="shared" si="315"/>
        <v>8.9430956308196485</v>
      </c>
      <c r="M1560" s="69">
        <f t="shared" ref="M1560:M1566" si="322">IF(D1560&lt;3,795.7747*L1560*0.001,64.9612*L1560*0.001)</f>
        <v>0.58095422389280149</v>
      </c>
      <c r="N1560" s="69">
        <f t="shared" si="309"/>
        <v>9.4066355127217793</v>
      </c>
      <c r="O1560" s="69">
        <f t="shared" si="316"/>
        <v>0.61106633086902207</v>
      </c>
      <c r="P1560" s="69">
        <f t="shared" si="310"/>
        <v>1.1920205547618234</v>
      </c>
      <c r="Q1560" s="6">
        <f t="shared" si="311"/>
        <v>0.27885802746854471</v>
      </c>
      <c r="R1560" s="6">
        <f t="shared" si="312"/>
        <v>0.2383158690389186</v>
      </c>
      <c r="S1560" s="6">
        <f t="shared" si="313"/>
        <v>0.51717389650746326</v>
      </c>
    </row>
    <row r="1561" spans="1:19" x14ac:dyDescent="0.25">
      <c r="A1561" s="64">
        <v>41300</v>
      </c>
      <c r="B1561" s="14" t="s">
        <v>22</v>
      </c>
      <c r="C1561" s="4">
        <v>6</v>
      </c>
      <c r="D1561" s="180">
        <v>3.5</v>
      </c>
      <c r="F1561" s="180">
        <v>73</v>
      </c>
      <c r="G1561" s="4">
        <f t="shared" si="319"/>
        <v>64.961200000000005</v>
      </c>
      <c r="H1561" s="6">
        <f t="shared" si="317"/>
        <v>1.6741547250980005</v>
      </c>
      <c r="I1561" s="21">
        <f t="shared" si="318"/>
        <v>108.75509992803623</v>
      </c>
      <c r="J1561" s="34">
        <f t="shared" si="308"/>
        <v>9.6211275016187424E-4</v>
      </c>
      <c r="K1561" s="34">
        <f t="shared" si="320"/>
        <v>6.2499998785815553E-2</v>
      </c>
      <c r="L1561" s="69">
        <f t="shared" si="315"/>
        <v>3.1637815247608514</v>
      </c>
      <c r="M1561" s="69">
        <f t="shared" si="322"/>
        <v>0.20552304438629462</v>
      </c>
      <c r="N1561" s="69">
        <f t="shared" si="309"/>
        <v>5.5433152983182508</v>
      </c>
      <c r="O1561" s="69">
        <f t="shared" si="316"/>
        <v>0.3601004137571116</v>
      </c>
      <c r="P1561" s="69">
        <f t="shared" si="310"/>
        <v>0.5656234581434062</v>
      </c>
      <c r="Q1561" s="6">
        <f t="shared" si="311"/>
        <v>9.8651061305421409E-2</v>
      </c>
      <c r="R1561" s="6">
        <f t="shared" si="312"/>
        <v>0.14043916136527354</v>
      </c>
      <c r="S1561" s="6">
        <f t="shared" si="313"/>
        <v>0.23909022267069496</v>
      </c>
    </row>
    <row r="1562" spans="1:19" x14ac:dyDescent="0.25">
      <c r="A1562" s="64">
        <v>41300</v>
      </c>
      <c r="B1562" s="14" t="s">
        <v>22</v>
      </c>
      <c r="C1562" s="4">
        <v>6</v>
      </c>
      <c r="D1562" s="180">
        <v>3.5</v>
      </c>
      <c r="F1562" s="180">
        <v>87</v>
      </c>
      <c r="G1562" s="4">
        <f t="shared" si="319"/>
        <v>64.961200000000005</v>
      </c>
      <c r="H1562" s="6">
        <f t="shared" si="317"/>
        <v>2.3778714795021143</v>
      </c>
      <c r="I1562" s="21">
        <f t="shared" si="318"/>
        <v>154.46938475423275</v>
      </c>
      <c r="J1562" s="34">
        <f t="shared" si="308"/>
        <v>9.6211275016187424E-4</v>
      </c>
      <c r="K1562" s="34">
        <f t="shared" si="320"/>
        <v>6.2499998785815553E-2</v>
      </c>
      <c r="L1562" s="69">
        <f t="shared" si="315"/>
        <v>3.1637815247608514</v>
      </c>
      <c r="M1562" s="69">
        <f t="shared" si="322"/>
        <v>0.20552304438629462</v>
      </c>
      <c r="N1562" s="69">
        <f t="shared" si="309"/>
        <v>5.5433152983182508</v>
      </c>
      <c r="O1562" s="69">
        <f t="shared" si="316"/>
        <v>0.3601004137571116</v>
      </c>
      <c r="P1562" s="69">
        <f t="shared" si="310"/>
        <v>0.5656234581434062</v>
      </c>
      <c r="Q1562" s="6">
        <f t="shared" si="311"/>
        <v>9.8651061305421409E-2</v>
      </c>
      <c r="R1562" s="6">
        <f t="shared" si="312"/>
        <v>0.14043916136527354</v>
      </c>
      <c r="S1562" s="6">
        <f t="shared" si="313"/>
        <v>0.23909022267069496</v>
      </c>
    </row>
    <row r="1563" spans="1:19" x14ac:dyDescent="0.25">
      <c r="A1563" s="64">
        <v>41300</v>
      </c>
      <c r="B1563" s="14" t="s">
        <v>22</v>
      </c>
      <c r="C1563" s="4">
        <v>6</v>
      </c>
      <c r="D1563" s="180">
        <v>3.3</v>
      </c>
      <c r="F1563" s="180">
        <v>157</v>
      </c>
      <c r="G1563" s="4">
        <f t="shared" si="319"/>
        <v>64.961200000000005</v>
      </c>
      <c r="H1563" s="6">
        <f t="shared" si="317"/>
        <v>7.7437117318334812</v>
      </c>
      <c r="I1563" s="21">
        <f t="shared" si="318"/>
        <v>503.04080655398116</v>
      </c>
      <c r="J1563" s="34">
        <f t="shared" si="308"/>
        <v>8.5529859993982123E-4</v>
      </c>
      <c r="K1563" s="34">
        <f t="shared" si="320"/>
        <v>5.5561223410410719E-2</v>
      </c>
      <c r="L1563" s="69">
        <f t="shared" si="315"/>
        <v>2.7634881041225379</v>
      </c>
      <c r="M1563" s="69">
        <f t="shared" si="322"/>
        <v>0.17951950342952502</v>
      </c>
      <c r="N1563" s="69">
        <f t="shared" si="309"/>
        <v>5.1745344101160526</v>
      </c>
      <c r="O1563" s="69">
        <f t="shared" si="316"/>
        <v>0.33614396472243097</v>
      </c>
      <c r="P1563" s="69">
        <f t="shared" si="310"/>
        <v>0.51566346815195596</v>
      </c>
      <c r="Q1563" s="6">
        <f t="shared" si="311"/>
        <v>8.6169361646172005E-2</v>
      </c>
      <c r="R1563" s="6">
        <f t="shared" si="312"/>
        <v>0.13109614624174809</v>
      </c>
      <c r="S1563" s="6">
        <f t="shared" si="313"/>
        <v>0.2172655078879201</v>
      </c>
    </row>
    <row r="1564" spans="1:19" x14ac:dyDescent="0.25">
      <c r="A1564" s="64">
        <v>41300</v>
      </c>
      <c r="B1564" s="14" t="s">
        <v>22</v>
      </c>
      <c r="C1564" s="4">
        <v>6</v>
      </c>
      <c r="D1564" s="180">
        <v>5.0999999999999996</v>
      </c>
      <c r="F1564" s="180">
        <v>124</v>
      </c>
      <c r="G1564" s="4">
        <f t="shared" si="319"/>
        <v>64.961200000000005</v>
      </c>
      <c r="H1564" s="6">
        <f t="shared" si="317"/>
        <v>4.8305128641596662</v>
      </c>
      <c r="I1564" s="21">
        <f t="shared" si="318"/>
        <v>313.79591227124894</v>
      </c>
      <c r="J1564" s="34">
        <f t="shared" si="308"/>
        <v>2.0428206229967626E-3</v>
      </c>
      <c r="K1564" s="34">
        <f t="shared" si="320"/>
        <v>0.13270407905461731</v>
      </c>
      <c r="L1564" s="69">
        <f t="shared" si="315"/>
        <v>7.5179232289815232</v>
      </c>
      <c r="M1564" s="69">
        <f t="shared" si="322"/>
        <v>0.48837331446251453</v>
      </c>
      <c r="N1564" s="69">
        <f t="shared" si="309"/>
        <v>8.6112674075792555</v>
      </c>
      <c r="O1564" s="69">
        <f t="shared" si="316"/>
        <v>0.5593982643172376</v>
      </c>
      <c r="P1564" s="69">
        <f t="shared" si="310"/>
        <v>1.0477715787797521</v>
      </c>
      <c r="Q1564" s="6">
        <f t="shared" si="311"/>
        <v>0.23441919094200697</v>
      </c>
      <c r="R1564" s="6">
        <f t="shared" si="312"/>
        <v>0.21816532308372266</v>
      </c>
      <c r="S1564" s="6">
        <f t="shared" si="313"/>
        <v>0.45258451402572963</v>
      </c>
    </row>
    <row r="1565" spans="1:19" x14ac:dyDescent="0.25">
      <c r="A1565" s="64">
        <v>41300</v>
      </c>
      <c r="B1565" s="14" t="s">
        <v>22</v>
      </c>
      <c r="C1565" s="4">
        <v>6</v>
      </c>
      <c r="D1565" s="180">
        <v>3.5</v>
      </c>
      <c r="F1565" s="180">
        <v>75</v>
      </c>
      <c r="G1565" s="4">
        <f t="shared" si="319"/>
        <v>64.961200000000005</v>
      </c>
      <c r="H1565" s="6">
        <f t="shared" si="317"/>
        <v>1.7671458676442586</v>
      </c>
      <c r="I1565" s="21">
        <f t="shared" si="318"/>
        <v>114.79591613721222</v>
      </c>
      <c r="J1565" s="34">
        <f t="shared" si="308"/>
        <v>9.6211275016187424E-4</v>
      </c>
      <c r="K1565" s="34">
        <f t="shared" si="320"/>
        <v>6.2499998785815553E-2</v>
      </c>
      <c r="L1565" s="69">
        <f t="shared" si="315"/>
        <v>3.1637815247608514</v>
      </c>
      <c r="M1565" s="69">
        <f t="shared" si="322"/>
        <v>0.20552304438629462</v>
      </c>
      <c r="N1565" s="69">
        <f t="shared" si="309"/>
        <v>5.5433152983182508</v>
      </c>
      <c r="O1565" s="69">
        <f t="shared" si="316"/>
        <v>0.3601004137571116</v>
      </c>
      <c r="P1565" s="69">
        <f t="shared" si="310"/>
        <v>0.5656234581434062</v>
      </c>
      <c r="Q1565" s="6">
        <f t="shared" si="311"/>
        <v>9.8651061305421409E-2</v>
      </c>
      <c r="R1565" s="6">
        <f t="shared" si="312"/>
        <v>0.14043916136527354</v>
      </c>
      <c r="S1565" s="6">
        <f t="shared" si="313"/>
        <v>0.23909022267069496</v>
      </c>
    </row>
    <row r="1566" spans="1:19" x14ac:dyDescent="0.25">
      <c r="A1566" s="64">
        <v>41300</v>
      </c>
      <c r="B1566" s="14" t="s">
        <v>22</v>
      </c>
      <c r="C1566" s="4">
        <v>6</v>
      </c>
      <c r="D1566" s="180">
        <v>7.4</v>
      </c>
      <c r="F1566" s="180">
        <v>114</v>
      </c>
      <c r="G1566" s="4">
        <f t="shared" si="319"/>
        <v>64.961200000000005</v>
      </c>
      <c r="H1566" s="6">
        <f t="shared" si="317"/>
        <v>4.0828138126052949</v>
      </c>
      <c r="I1566" s="21">
        <f t="shared" si="318"/>
        <v>265.22448464341511</v>
      </c>
      <c r="J1566" s="34">
        <f t="shared" si="308"/>
        <v>4.3008403427644282E-3</v>
      </c>
      <c r="K1566" s="34">
        <f t="shared" si="320"/>
        <v>0.27938774967438862</v>
      </c>
      <c r="L1566" s="69">
        <f t="shared" si="315"/>
        <v>17.691219677917115</v>
      </c>
      <c r="M1566" s="69">
        <f t="shared" si="322"/>
        <v>1.1492428597411095</v>
      </c>
      <c r="N1566" s="69">
        <f t="shared" si="309"/>
        <v>13.311012207689938</v>
      </c>
      <c r="O1566" s="69">
        <f t="shared" si="316"/>
        <v>0.86469932622618761</v>
      </c>
      <c r="P1566" s="69">
        <f t="shared" si="310"/>
        <v>2.0139421859672972</v>
      </c>
      <c r="Q1566" s="6">
        <f t="shared" si="311"/>
        <v>0.55163657267573252</v>
      </c>
      <c r="R1566" s="6">
        <f t="shared" si="312"/>
        <v>0.33723273722821318</v>
      </c>
      <c r="S1566" s="6">
        <f t="shared" si="313"/>
        <v>0.88886930990394575</v>
      </c>
    </row>
    <row r="1567" spans="1:19" x14ac:dyDescent="0.25">
      <c r="A1567" s="64">
        <v>41300</v>
      </c>
      <c r="B1567" s="14" t="s">
        <v>22</v>
      </c>
      <c r="C1567" s="4">
        <v>6</v>
      </c>
      <c r="D1567" s="180">
        <v>4.4000000000000004</v>
      </c>
      <c r="F1567" s="180">
        <v>135</v>
      </c>
      <c r="G1567" s="4">
        <f t="shared" si="319"/>
        <v>64.961200000000005</v>
      </c>
      <c r="H1567" s="6">
        <f t="shared" si="317"/>
        <v>5.7255526111673989</v>
      </c>
      <c r="I1567" s="21">
        <f t="shared" si="318"/>
        <v>371.93876828456769</v>
      </c>
      <c r="J1567" s="34">
        <f t="shared" si="308"/>
        <v>1.5205308443374602E-3</v>
      </c>
      <c r="K1567" s="34">
        <f t="shared" si="320"/>
        <v>9.8775508285174632E-2</v>
      </c>
      <c r="L1567" s="69">
        <f t="shared" si="315"/>
        <v>5.3541650508837426</v>
      </c>
      <c r="M1567" s="69">
        <f>IF(D1567&lt;3,795.7747*L1567*0.001,64.9612*L1567*0.001)</f>
        <v>0.347812986703469</v>
      </c>
      <c r="N1567" s="69">
        <f t="shared" si="309"/>
        <v>7.2451870323804508</v>
      </c>
      <c r="O1567" s="69">
        <f t="shared" si="316"/>
        <v>0.47065604384787296</v>
      </c>
      <c r="P1567" s="69">
        <f t="shared" si="310"/>
        <v>0.81846903055134201</v>
      </c>
      <c r="Q1567" s="6">
        <f t="shared" si="311"/>
        <v>0.16695023361766512</v>
      </c>
      <c r="R1567" s="6">
        <f t="shared" si="312"/>
        <v>0.18355585710067046</v>
      </c>
      <c r="S1567" s="6">
        <f t="shared" si="313"/>
        <v>0.35050609071833561</v>
      </c>
    </row>
    <row r="1568" spans="1:19" x14ac:dyDescent="0.25">
      <c r="A1568" s="64">
        <v>41300</v>
      </c>
      <c r="B1568" s="14" t="s">
        <v>22</v>
      </c>
      <c r="C1568" s="4">
        <v>6</v>
      </c>
      <c r="D1568" s="180">
        <v>3.7</v>
      </c>
      <c r="F1568" s="180">
        <v>130</v>
      </c>
      <c r="G1568" s="4">
        <f t="shared" si="319"/>
        <v>64.961200000000005</v>
      </c>
      <c r="H1568" s="6">
        <f t="shared" si="317"/>
        <v>5.3092915845667505</v>
      </c>
      <c r="I1568" s="21">
        <f t="shared" si="318"/>
        <v>344.89795248335764</v>
      </c>
      <c r="J1568" s="34">
        <f t="shared" si="308"/>
        <v>1.075210085691107E-3</v>
      </c>
      <c r="K1568" s="34">
        <f t="shared" si="320"/>
        <v>6.9846937418597155E-2</v>
      </c>
      <c r="L1568" s="69">
        <f>0.17758*(D1568^2.299)</f>
        <v>3.5949248430857623</v>
      </c>
      <c r="M1568" s="69">
        <f>IF(D1568&lt;3,795.7747*L1568*0.001,64.9612*L1568*0.001)</f>
        <v>0.23353063171666286</v>
      </c>
      <c r="N1568" s="69">
        <f t="shared" si="309"/>
        <v>5.9156978898620354</v>
      </c>
      <c r="O1568" s="69">
        <f>IF(D1568&lt;3,795.7747*N1568*0.001,64.9612*N1568*0.001)</f>
        <v>0.38429083376290568</v>
      </c>
      <c r="P1568" s="69">
        <f t="shared" si="310"/>
        <v>0.61782146547956851</v>
      </c>
      <c r="Q1568" s="6">
        <f t="shared" si="311"/>
        <v>0.11209470322399817</v>
      </c>
      <c r="R1568" s="6">
        <f t="shared" si="312"/>
        <v>0.14987342516753321</v>
      </c>
      <c r="S1568" s="6">
        <f t="shared" si="313"/>
        <v>0.26196812839153139</v>
      </c>
    </row>
    <row r="1569" spans="1:19" x14ac:dyDescent="0.25">
      <c r="A1569" s="64">
        <v>41956</v>
      </c>
      <c r="B1569" s="14" t="s">
        <v>872</v>
      </c>
      <c r="C1569" s="4">
        <v>1</v>
      </c>
      <c r="D1569" s="4">
        <v>7.5</v>
      </c>
      <c r="E1569" s="4"/>
      <c r="G1569" s="4">
        <f>IF($D1569&lt;3.01,795.7747,64.9612)</f>
        <v>64.961200000000005</v>
      </c>
      <c r="H1569"/>
      <c r="I1569"/>
      <c r="J1569" s="34">
        <f t="shared" ref="J1569:J1632" si="323">((+D1569/200)^2)*PI()</f>
        <v>4.4178646691106467E-3</v>
      </c>
      <c r="K1569" s="34">
        <f>+IF($D1569&gt;3.01,J1569*64.96120126,J1569*795.77)</f>
        <v>0.28698979590953999</v>
      </c>
      <c r="L1569" s="6">
        <f t="shared" ref="L1569:L1632" si="324">0.17758*(D1569^2.299)</f>
        <v>18.245673379916788</v>
      </c>
      <c r="M1569" s="6">
        <f>+IF($D1569&gt;3.01,L1569*64.96120126*0.001,L1569*795.77*0.001)</f>
        <v>1.1852608605569988</v>
      </c>
      <c r="N1569" s="6">
        <f t="shared" ref="N1569:N1632" si="325">1.28*(D1569^1.17)</f>
        <v>13.521710947318155</v>
      </c>
      <c r="O1569" s="6">
        <f>+IF($D1569&gt;3.01,N1569*64.96120126*0.001,N1569*795.77*0.001)</f>
        <v>0.87838658622827981</v>
      </c>
      <c r="P1569" s="6">
        <f>+M1569+O1569</f>
        <v>2.0636474467852786</v>
      </c>
      <c r="Q1569" s="6">
        <f t="shared" si="311"/>
        <v>0.56892521306735933</v>
      </c>
      <c r="R1569" s="6">
        <f t="shared" si="312"/>
        <v>0.34257076862902913</v>
      </c>
      <c r="S1569" s="6">
        <f t="shared" si="313"/>
        <v>0.91149598169638846</v>
      </c>
    </row>
    <row r="1570" spans="1:19" x14ac:dyDescent="0.25">
      <c r="A1570" s="64">
        <v>41956</v>
      </c>
      <c r="B1570" s="14" t="s">
        <v>872</v>
      </c>
      <c r="C1570" s="4">
        <v>1</v>
      </c>
      <c r="D1570" s="4">
        <v>5.2</v>
      </c>
      <c r="E1570" s="4"/>
      <c r="G1570" s="4">
        <f t="shared" ref="G1570:G1633" si="326">IF($D1570&lt;3.01,795.7747,64.9612)</f>
        <v>64.961200000000005</v>
      </c>
      <c r="H1570"/>
      <c r="I1570"/>
      <c r="J1570" s="34">
        <f t="shared" si="323"/>
        <v>2.1237166338267006E-3</v>
      </c>
      <c r="K1570" s="34">
        <f t="shared" ref="K1570:K1633" si="327">+IF($D1570&gt;3.01,J1570*64.96120126,J1570*795.77)</f>
        <v>0.13795918366922602</v>
      </c>
      <c r="L1570" s="6">
        <f t="shared" si="324"/>
        <v>7.8611437635641082</v>
      </c>
      <c r="M1570" s="6">
        <f t="shared" ref="M1570:M1633" si="328">+IF($D1570&gt;3.01,L1570*64.96120126*0.001,L1570*795.77*0.001)</f>
        <v>0.51066934215868187</v>
      </c>
      <c r="N1570" s="6">
        <f t="shared" si="325"/>
        <v>8.8091474968502013</v>
      </c>
      <c r="O1570" s="6">
        <f t="shared" ref="O1570:O1633" si="329">+IF($D1570&gt;3.01,N1570*64.96120126*0.001,N1570*795.77*0.001)</f>
        <v>0.5722528034719111</v>
      </c>
      <c r="P1570" s="6">
        <f t="shared" ref="P1570:P1633" si="330">+M1570+O1570</f>
        <v>1.0829221456305929</v>
      </c>
      <c r="Q1570" s="6">
        <f t="shared" si="311"/>
        <v>0.2451212842361673</v>
      </c>
      <c r="R1570" s="6">
        <f t="shared" si="312"/>
        <v>0.22317859335404533</v>
      </c>
      <c r="S1570" s="6">
        <f t="shared" si="313"/>
        <v>0.46829987759021263</v>
      </c>
    </row>
    <row r="1571" spans="1:19" x14ac:dyDescent="0.25">
      <c r="A1571" s="64">
        <v>41956</v>
      </c>
      <c r="B1571" s="14" t="s">
        <v>872</v>
      </c>
      <c r="C1571" s="4">
        <v>1</v>
      </c>
      <c r="D1571" s="4">
        <v>5.5</v>
      </c>
      <c r="E1571" s="4"/>
      <c r="G1571" s="4">
        <f t="shared" si="326"/>
        <v>64.961200000000005</v>
      </c>
      <c r="H1571"/>
      <c r="I1571"/>
      <c r="J1571" s="34">
        <f t="shared" si="323"/>
        <v>2.3758294442772811E-3</v>
      </c>
      <c r="K1571" s="34">
        <f t="shared" si="327"/>
        <v>0.15433673468913039</v>
      </c>
      <c r="L1571" s="6">
        <f t="shared" si="324"/>
        <v>8.9430956308196485</v>
      </c>
      <c r="M1571" s="6">
        <f t="shared" si="328"/>
        <v>0.58095423516110178</v>
      </c>
      <c r="N1571" s="6">
        <f t="shared" si="325"/>
        <v>9.4066355127217793</v>
      </c>
      <c r="O1571" s="6">
        <f t="shared" si="329"/>
        <v>0.61106634272138272</v>
      </c>
      <c r="P1571" s="6">
        <f t="shared" si="330"/>
        <v>1.1920205778824844</v>
      </c>
      <c r="Q1571" s="6">
        <f t="shared" si="311"/>
        <v>0.27885803287732885</v>
      </c>
      <c r="R1571" s="6">
        <f t="shared" si="312"/>
        <v>0.23831587366133927</v>
      </c>
      <c r="S1571" s="6">
        <f t="shared" si="313"/>
        <v>0.51717390653866813</v>
      </c>
    </row>
    <row r="1572" spans="1:19" x14ac:dyDescent="0.25">
      <c r="A1572" s="64">
        <v>41956</v>
      </c>
      <c r="B1572" s="14" t="s">
        <v>872</v>
      </c>
      <c r="C1572" s="4">
        <v>1</v>
      </c>
      <c r="D1572" s="4">
        <v>5.0999999999999996</v>
      </c>
      <c r="E1572" s="4"/>
      <c r="G1572" s="4">
        <f t="shared" si="326"/>
        <v>64.961200000000005</v>
      </c>
      <c r="H1572"/>
      <c r="I1572"/>
      <c r="J1572" s="34">
        <f t="shared" si="323"/>
        <v>2.0428206229967626E-3</v>
      </c>
      <c r="K1572" s="34">
        <f t="shared" si="327"/>
        <v>0.13270408162857128</v>
      </c>
      <c r="L1572" s="6">
        <f t="shared" si="324"/>
        <v>7.5179232289815232</v>
      </c>
      <c r="M1572" s="6">
        <f t="shared" si="328"/>
        <v>0.48837332393509775</v>
      </c>
      <c r="N1572" s="6">
        <f t="shared" si="325"/>
        <v>8.6112674075792555</v>
      </c>
      <c r="O1572" s="6">
        <f t="shared" si="329"/>
        <v>0.55939827516743446</v>
      </c>
      <c r="P1572" s="6">
        <f t="shared" si="330"/>
        <v>1.0477715991025323</v>
      </c>
      <c r="Q1572" s="6">
        <f t="shared" si="311"/>
        <v>0.2344191954888469</v>
      </c>
      <c r="R1572" s="6">
        <f t="shared" si="312"/>
        <v>0.21816532731529945</v>
      </c>
      <c r="S1572" s="6">
        <f t="shared" si="313"/>
        <v>0.45258452280414635</v>
      </c>
    </row>
    <row r="1573" spans="1:19" x14ac:dyDescent="0.25">
      <c r="A1573" s="64">
        <v>41956</v>
      </c>
      <c r="B1573" s="14" t="s">
        <v>872</v>
      </c>
      <c r="C1573" s="4">
        <v>1</v>
      </c>
      <c r="D1573" s="4">
        <v>3.5</v>
      </c>
      <c r="E1573" s="4"/>
      <c r="G1573" s="4">
        <f t="shared" si="326"/>
        <v>64.961200000000005</v>
      </c>
      <c r="H1573"/>
      <c r="I1573"/>
      <c r="J1573" s="34">
        <f t="shared" si="323"/>
        <v>9.6211275016187424E-4</v>
      </c>
      <c r="K1573" s="34">
        <f t="shared" si="327"/>
        <v>6.2499999998077607E-2</v>
      </c>
      <c r="L1573" s="6">
        <f t="shared" si="324"/>
        <v>3.1637815247608514</v>
      </c>
      <c r="M1573" s="6">
        <f t="shared" si="328"/>
        <v>0.20552304837265933</v>
      </c>
      <c r="N1573" s="6">
        <f t="shared" si="325"/>
        <v>5.5433152983182508</v>
      </c>
      <c r="O1573" s="6">
        <f t="shared" si="329"/>
        <v>0.36010042074168885</v>
      </c>
      <c r="P1573" s="6">
        <f t="shared" si="330"/>
        <v>0.56562346911434824</v>
      </c>
      <c r="Q1573" s="6">
        <f t="shared" si="311"/>
        <v>9.865106321887647E-2</v>
      </c>
      <c r="R1573" s="6">
        <f t="shared" si="312"/>
        <v>0.14043916408925866</v>
      </c>
      <c r="S1573" s="6">
        <f t="shared" si="313"/>
        <v>0.23909022730813512</v>
      </c>
    </row>
    <row r="1574" spans="1:19" x14ac:dyDescent="0.25">
      <c r="A1574" s="64">
        <v>41956</v>
      </c>
      <c r="B1574" s="14" t="s">
        <v>872</v>
      </c>
      <c r="C1574" s="4">
        <v>1</v>
      </c>
      <c r="D1574" s="4">
        <v>6.6</v>
      </c>
      <c r="E1574" s="4"/>
      <c r="G1574" s="4">
        <f t="shared" si="326"/>
        <v>64.961200000000005</v>
      </c>
      <c r="H1574"/>
      <c r="I1574"/>
      <c r="J1574" s="34">
        <f t="shared" si="323"/>
        <v>3.4211943997592849E-3</v>
      </c>
      <c r="K1574" s="34">
        <f t="shared" si="327"/>
        <v>0.22224489795234778</v>
      </c>
      <c r="L1574" s="6">
        <f t="shared" si="324"/>
        <v>13.599581983298828</v>
      </c>
      <c r="M1574" s="6">
        <f t="shared" si="328"/>
        <v>0.88344518226894508</v>
      </c>
      <c r="N1574" s="6">
        <f t="shared" si="325"/>
        <v>11.643307684830535</v>
      </c>
      <c r="O1574" s="6">
        <f t="shared" si="329"/>
        <v>0.75636325384638103</v>
      </c>
      <c r="P1574" s="6">
        <f t="shared" si="330"/>
        <v>1.639808436115326</v>
      </c>
      <c r="Q1574" s="6">
        <f t="shared" si="311"/>
        <v>0.42405368748909361</v>
      </c>
      <c r="R1574" s="6">
        <f t="shared" si="312"/>
        <v>0.2949816690000886</v>
      </c>
      <c r="S1574" s="6">
        <f t="shared" si="313"/>
        <v>0.71903535648918226</v>
      </c>
    </row>
    <row r="1575" spans="1:19" x14ac:dyDescent="0.25">
      <c r="A1575" s="64">
        <v>41956</v>
      </c>
      <c r="B1575" s="14" t="s">
        <v>872</v>
      </c>
      <c r="C1575" s="4">
        <v>1</v>
      </c>
      <c r="D1575" s="4">
        <v>8.5</v>
      </c>
      <c r="E1575" s="4"/>
      <c r="G1575" s="4">
        <f t="shared" si="326"/>
        <v>64.961200000000005</v>
      </c>
      <c r="H1575"/>
      <c r="I1575"/>
      <c r="J1575" s="34">
        <f t="shared" si="323"/>
        <v>5.6745017305465653E-3</v>
      </c>
      <c r="K1575" s="34">
        <f t="shared" si="327"/>
        <v>0.36862244896825369</v>
      </c>
      <c r="L1575" s="6">
        <f t="shared" si="324"/>
        <v>24.32921867173739</v>
      </c>
      <c r="M1575" s="6">
        <f t="shared" si="328"/>
        <v>1.5804552706332824</v>
      </c>
      <c r="N1575" s="6">
        <f t="shared" si="325"/>
        <v>15.654172411593242</v>
      </c>
      <c r="O1575" s="6">
        <f t="shared" si="329"/>
        <v>1.0169138445882482</v>
      </c>
      <c r="P1575" s="6">
        <f t="shared" si="330"/>
        <v>2.5973691152215306</v>
      </c>
      <c r="Q1575" s="6">
        <f t="shared" si="311"/>
        <v>0.75861852990397549</v>
      </c>
      <c r="R1575" s="6">
        <f t="shared" si="312"/>
        <v>0.39659639938941682</v>
      </c>
      <c r="S1575" s="6">
        <f t="shared" si="313"/>
        <v>1.1552149292933924</v>
      </c>
    </row>
    <row r="1576" spans="1:19" x14ac:dyDescent="0.25">
      <c r="A1576" s="64">
        <v>41956</v>
      </c>
      <c r="B1576" s="14" t="s">
        <v>872</v>
      </c>
      <c r="C1576" s="4">
        <v>1</v>
      </c>
      <c r="D1576" s="4">
        <v>6.8</v>
      </c>
      <c r="E1576" s="4"/>
      <c r="G1576" s="4">
        <f t="shared" si="326"/>
        <v>64.961200000000005</v>
      </c>
      <c r="H1576"/>
      <c r="I1576"/>
      <c r="J1576" s="34">
        <f t="shared" si="323"/>
        <v>3.6316811075498014E-3</v>
      </c>
      <c r="K1576" s="34">
        <f t="shared" si="327"/>
        <v>0.23591836733968233</v>
      </c>
      <c r="L1576" s="6">
        <f t="shared" si="324"/>
        <v>14.565722844180941</v>
      </c>
      <c r="M1576" s="6">
        <f t="shared" si="328"/>
        <v>0.94620685317821773</v>
      </c>
      <c r="N1576" s="6">
        <f t="shared" si="325"/>
        <v>12.057170367208817</v>
      </c>
      <c r="O1576" s="6">
        <f t="shared" si="329"/>
        <v>0.78324827085036008</v>
      </c>
      <c r="P1576" s="6">
        <f t="shared" si="330"/>
        <v>1.7294551240285778</v>
      </c>
      <c r="Q1576" s="6">
        <f t="shared" si="311"/>
        <v>0.45417928952554448</v>
      </c>
      <c r="R1576" s="6">
        <f t="shared" si="312"/>
        <v>0.30546682563164046</v>
      </c>
      <c r="S1576" s="6">
        <f t="shared" si="313"/>
        <v>0.75964611515718494</v>
      </c>
    </row>
    <row r="1577" spans="1:19" x14ac:dyDescent="0.25">
      <c r="A1577" s="64">
        <v>41956</v>
      </c>
      <c r="B1577" s="14" t="s">
        <v>872</v>
      </c>
      <c r="C1577" s="4">
        <v>1</v>
      </c>
      <c r="D1577" s="4">
        <v>8.9</v>
      </c>
      <c r="E1577" s="4"/>
      <c r="G1577" s="4">
        <f t="shared" si="326"/>
        <v>64.961200000000005</v>
      </c>
      <c r="H1577"/>
      <c r="I1577"/>
      <c r="J1577" s="34">
        <f t="shared" si="323"/>
        <v>6.2211388522711887E-3</v>
      </c>
      <c r="K1577" s="34">
        <f t="shared" si="327"/>
        <v>0.40413265304879409</v>
      </c>
      <c r="L1577" s="6">
        <f t="shared" si="324"/>
        <v>27.04217861046752</v>
      </c>
      <c r="M1577" s="6">
        <f t="shared" si="328"/>
        <v>1.7566924072234475</v>
      </c>
      <c r="N1577" s="6">
        <f t="shared" si="325"/>
        <v>16.519476384138205</v>
      </c>
      <c r="O1577" s="6">
        <f t="shared" si="329"/>
        <v>1.073125030099819</v>
      </c>
      <c r="P1577" s="6">
        <f t="shared" si="330"/>
        <v>2.8298174373232667</v>
      </c>
      <c r="Q1577" s="6">
        <f t="shared" si="311"/>
        <v>0.84321235546725481</v>
      </c>
      <c r="R1577" s="6">
        <f t="shared" si="312"/>
        <v>0.41851876173892943</v>
      </c>
      <c r="S1577" s="6">
        <f t="shared" si="313"/>
        <v>1.2617311172061842</v>
      </c>
    </row>
    <row r="1578" spans="1:19" x14ac:dyDescent="0.25">
      <c r="A1578" s="64">
        <v>41956</v>
      </c>
      <c r="B1578" s="14" t="s">
        <v>872</v>
      </c>
      <c r="C1578" s="4">
        <v>1</v>
      </c>
      <c r="D1578" s="4">
        <v>5.0999999999999996</v>
      </c>
      <c r="E1578" s="4"/>
      <c r="G1578" s="4">
        <f t="shared" si="326"/>
        <v>64.961200000000005</v>
      </c>
      <c r="H1578"/>
      <c r="I1578"/>
      <c r="J1578" s="34">
        <f t="shared" si="323"/>
        <v>2.0428206229967626E-3</v>
      </c>
      <c r="K1578" s="34">
        <f t="shared" si="327"/>
        <v>0.13270408162857128</v>
      </c>
      <c r="L1578" s="6">
        <f t="shared" si="324"/>
        <v>7.5179232289815232</v>
      </c>
      <c r="M1578" s="6">
        <f t="shared" si="328"/>
        <v>0.48837332393509775</v>
      </c>
      <c r="N1578" s="6">
        <f t="shared" si="325"/>
        <v>8.6112674075792555</v>
      </c>
      <c r="O1578" s="6">
        <f t="shared" si="329"/>
        <v>0.55939827516743446</v>
      </c>
      <c r="P1578" s="6">
        <f t="shared" si="330"/>
        <v>1.0477715991025323</v>
      </c>
      <c r="Q1578" s="6">
        <f t="shared" si="311"/>
        <v>0.2344191954888469</v>
      </c>
      <c r="R1578" s="6">
        <f t="shared" si="312"/>
        <v>0.21816532731529945</v>
      </c>
      <c r="S1578" s="6">
        <f t="shared" si="313"/>
        <v>0.45258452280414635</v>
      </c>
    </row>
    <row r="1579" spans="1:19" x14ac:dyDescent="0.25">
      <c r="A1579" s="64">
        <v>41956</v>
      </c>
      <c r="B1579" s="14" t="s">
        <v>872</v>
      </c>
      <c r="C1579" s="4">
        <v>1</v>
      </c>
      <c r="D1579" s="4">
        <v>8.5</v>
      </c>
      <c r="E1579" s="4"/>
      <c r="G1579" s="4">
        <f t="shared" si="326"/>
        <v>64.961200000000005</v>
      </c>
      <c r="H1579"/>
      <c r="I1579"/>
      <c r="J1579" s="34">
        <f t="shared" si="323"/>
        <v>5.6745017305465653E-3</v>
      </c>
      <c r="K1579" s="34">
        <f t="shared" si="327"/>
        <v>0.36862244896825369</v>
      </c>
      <c r="L1579" s="6">
        <f t="shared" si="324"/>
        <v>24.32921867173739</v>
      </c>
      <c r="M1579" s="6">
        <f t="shared" si="328"/>
        <v>1.5804552706332824</v>
      </c>
      <c r="N1579" s="6">
        <f t="shared" si="325"/>
        <v>15.654172411593242</v>
      </c>
      <c r="O1579" s="6">
        <f t="shared" si="329"/>
        <v>1.0169138445882482</v>
      </c>
      <c r="P1579" s="6">
        <f t="shared" si="330"/>
        <v>2.5973691152215306</v>
      </c>
      <c r="Q1579" s="6">
        <f t="shared" si="311"/>
        <v>0.75861852990397549</v>
      </c>
      <c r="R1579" s="6">
        <f t="shared" si="312"/>
        <v>0.39659639938941682</v>
      </c>
      <c r="S1579" s="6">
        <f t="shared" si="313"/>
        <v>1.1552149292933924</v>
      </c>
    </row>
    <row r="1580" spans="1:19" x14ac:dyDescent="0.25">
      <c r="A1580" s="64">
        <v>41956</v>
      </c>
      <c r="B1580" s="14" t="s">
        <v>872</v>
      </c>
      <c r="C1580" s="4">
        <v>1</v>
      </c>
      <c r="D1580" s="4">
        <v>5.3</v>
      </c>
      <c r="E1580" s="4"/>
      <c r="G1580" s="4">
        <f t="shared" si="326"/>
        <v>64.961200000000005</v>
      </c>
      <c r="H1580"/>
      <c r="I1580"/>
      <c r="J1580" s="34">
        <f t="shared" si="323"/>
        <v>2.2061834409834321E-3</v>
      </c>
      <c r="K1580" s="34">
        <f t="shared" si="327"/>
        <v>0.14331632652620405</v>
      </c>
      <c r="L1580" s="6">
        <f t="shared" si="324"/>
        <v>8.213046389840704</v>
      </c>
      <c r="M1580" s="6">
        <f t="shared" si="328"/>
        <v>0.53352935948815838</v>
      </c>
      <c r="N1580" s="6">
        <f t="shared" si="325"/>
        <v>9.0076755970184212</v>
      </c>
      <c r="O1580" s="6">
        <f t="shared" si="329"/>
        <v>0.58514942734270425</v>
      </c>
      <c r="P1580" s="6">
        <f t="shared" si="330"/>
        <v>1.1186787868308627</v>
      </c>
      <c r="Q1580" s="6">
        <f t="shared" si="311"/>
        <v>0.25609409255431603</v>
      </c>
      <c r="R1580" s="6">
        <f t="shared" si="312"/>
        <v>0.22820827666365467</v>
      </c>
      <c r="S1580" s="6">
        <f t="shared" si="313"/>
        <v>0.48430236921797071</v>
      </c>
    </row>
    <row r="1581" spans="1:19" x14ac:dyDescent="0.25">
      <c r="A1581" s="64">
        <v>41956</v>
      </c>
      <c r="B1581" s="14" t="s">
        <v>872</v>
      </c>
      <c r="C1581" s="4">
        <v>1</v>
      </c>
      <c r="D1581" s="4">
        <v>7.4</v>
      </c>
      <c r="E1581" s="4"/>
      <c r="G1581" s="4">
        <f t="shared" si="326"/>
        <v>64.961200000000005</v>
      </c>
      <c r="H1581"/>
      <c r="I1581"/>
      <c r="J1581" s="34">
        <f t="shared" si="323"/>
        <v>4.3008403427644282E-3</v>
      </c>
      <c r="K1581" s="34">
        <f t="shared" si="327"/>
        <v>0.27938775509344738</v>
      </c>
      <c r="L1581" s="6">
        <f t="shared" si="324"/>
        <v>17.691219677917115</v>
      </c>
      <c r="M1581" s="6">
        <f t="shared" si="328"/>
        <v>1.1492428820320462</v>
      </c>
      <c r="N1581" s="6">
        <f t="shared" si="325"/>
        <v>13.311012207689938</v>
      </c>
      <c r="O1581" s="6">
        <f t="shared" si="329"/>
        <v>0.86469934299806295</v>
      </c>
      <c r="P1581" s="6">
        <f t="shared" si="330"/>
        <v>2.0139422250301093</v>
      </c>
      <c r="Q1581" s="6">
        <f t="shared" si="311"/>
        <v>0.55163658337538213</v>
      </c>
      <c r="R1581" s="6">
        <f t="shared" si="312"/>
        <v>0.33723274376924456</v>
      </c>
      <c r="S1581" s="6">
        <f t="shared" si="313"/>
        <v>0.88886932714462663</v>
      </c>
    </row>
    <row r="1582" spans="1:19" x14ac:dyDescent="0.25">
      <c r="A1582" s="64">
        <v>41956</v>
      </c>
      <c r="B1582" s="14" t="s">
        <v>872</v>
      </c>
      <c r="C1582" s="4">
        <v>1</v>
      </c>
      <c r="D1582" s="4">
        <v>6.4</v>
      </c>
      <c r="E1582" s="4"/>
      <c r="G1582" s="4">
        <f t="shared" si="326"/>
        <v>64.961200000000005</v>
      </c>
      <c r="H1582"/>
      <c r="I1582"/>
      <c r="J1582" s="34">
        <f t="shared" si="323"/>
        <v>3.2169908772759479E-3</v>
      </c>
      <c r="K1582" s="34">
        <f t="shared" si="327"/>
        <v>0.20897959183030679</v>
      </c>
      <c r="L1582" s="6">
        <f t="shared" si="324"/>
        <v>12.670735111153041</v>
      </c>
      <c r="M1582" s="6">
        <f t="shared" si="328"/>
        <v>0.82310617366776118</v>
      </c>
      <c r="N1582" s="6">
        <f t="shared" si="325"/>
        <v>11.231571837310549</v>
      </c>
      <c r="O1582" s="6">
        <f t="shared" si="329"/>
        <v>0.72961639858967853</v>
      </c>
      <c r="P1582" s="6">
        <f t="shared" si="330"/>
        <v>1.5527225722574398</v>
      </c>
      <c r="Q1582" s="6">
        <f t="shared" si="311"/>
        <v>0.39509096336052535</v>
      </c>
      <c r="R1582" s="6">
        <f t="shared" si="312"/>
        <v>0.28455039544997462</v>
      </c>
      <c r="S1582" s="6">
        <f t="shared" si="313"/>
        <v>0.67964135881049992</v>
      </c>
    </row>
    <row r="1583" spans="1:19" x14ac:dyDescent="0.25">
      <c r="A1583" s="64">
        <v>41956</v>
      </c>
      <c r="B1583" s="14" t="s">
        <v>872</v>
      </c>
      <c r="C1583" s="4">
        <v>1</v>
      </c>
      <c r="D1583" s="4">
        <v>10.4</v>
      </c>
      <c r="E1583" s="4"/>
      <c r="G1583" s="4">
        <f t="shared" si="326"/>
        <v>64.961200000000005</v>
      </c>
      <c r="H1583"/>
      <c r="I1583"/>
      <c r="J1583" s="34">
        <f t="shared" si="323"/>
        <v>8.4948665353068026E-3</v>
      </c>
      <c r="K1583" s="34">
        <f t="shared" si="327"/>
        <v>0.55183673467690408</v>
      </c>
      <c r="L1583" s="6">
        <f t="shared" si="324"/>
        <v>38.68598852862943</v>
      </c>
      <c r="M1583" s="6">
        <f t="shared" si="328"/>
        <v>2.5130882867503472</v>
      </c>
      <c r="N1583" s="6">
        <f t="shared" si="325"/>
        <v>19.821612268413016</v>
      </c>
      <c r="O1583" s="6">
        <f t="shared" si="329"/>
        <v>1.2876357438660631</v>
      </c>
      <c r="P1583" s="6">
        <f t="shared" si="330"/>
        <v>3.8007240306164105</v>
      </c>
      <c r="Q1583" s="6">
        <f t="shared" si="311"/>
        <v>1.2062823776401665</v>
      </c>
      <c r="R1583" s="6">
        <f t="shared" si="312"/>
        <v>0.50217794010776462</v>
      </c>
      <c r="S1583" s="6">
        <f t="shared" si="313"/>
        <v>1.7084603177479312</v>
      </c>
    </row>
    <row r="1584" spans="1:19" x14ac:dyDescent="0.25">
      <c r="A1584" s="64">
        <v>41956</v>
      </c>
      <c r="B1584" s="14" t="s">
        <v>872</v>
      </c>
      <c r="C1584" s="4">
        <v>1</v>
      </c>
      <c r="D1584" s="4">
        <v>4.8</v>
      </c>
      <c r="E1584" s="4"/>
      <c r="G1584" s="4">
        <f t="shared" si="326"/>
        <v>64.961200000000005</v>
      </c>
      <c r="H1584"/>
      <c r="I1584"/>
      <c r="J1584" s="34">
        <f t="shared" si="323"/>
        <v>1.8095573684677208E-3</v>
      </c>
      <c r="K1584" s="34">
        <f t="shared" si="327"/>
        <v>0.11755102040454758</v>
      </c>
      <c r="L1584" s="6">
        <f t="shared" si="324"/>
        <v>6.5398480281028419</v>
      </c>
      <c r="M1584" s="6">
        <f t="shared" si="328"/>
        <v>0.42483638396340279</v>
      </c>
      <c r="N1584" s="6">
        <f t="shared" si="325"/>
        <v>8.0216224497877064</v>
      </c>
      <c r="O1584" s="6">
        <f t="shared" si="329"/>
        <v>0.52109423039239344</v>
      </c>
      <c r="P1584" s="6">
        <f t="shared" si="330"/>
        <v>0.94593061435579617</v>
      </c>
      <c r="Q1584" s="6">
        <f t="shared" si="311"/>
        <v>0.20392146430243333</v>
      </c>
      <c r="R1584" s="6">
        <f t="shared" si="312"/>
        <v>0.20322674985303346</v>
      </c>
      <c r="S1584" s="6">
        <f t="shared" si="313"/>
        <v>0.40714821415546676</v>
      </c>
    </row>
    <row r="1585" spans="1:19" x14ac:dyDescent="0.25">
      <c r="A1585" s="64">
        <v>41956</v>
      </c>
      <c r="B1585" s="14" t="s">
        <v>872</v>
      </c>
      <c r="C1585" s="4">
        <v>1</v>
      </c>
      <c r="D1585" s="4">
        <v>6.3</v>
      </c>
      <c r="E1585" s="4"/>
      <c r="G1585" s="4">
        <f t="shared" si="326"/>
        <v>64.961200000000005</v>
      </c>
      <c r="H1585"/>
      <c r="I1585"/>
      <c r="J1585" s="34">
        <f t="shared" si="323"/>
        <v>3.1172453105244723E-3</v>
      </c>
      <c r="K1585" s="34">
        <f t="shared" si="327"/>
        <v>0.20249999999377144</v>
      </c>
      <c r="L1585" s="6">
        <f t="shared" si="324"/>
        <v>12.220190463130352</v>
      </c>
      <c r="M1585" s="6">
        <f t="shared" si="328"/>
        <v>0.79383825211094339</v>
      </c>
      <c r="N1585" s="6">
        <f t="shared" si="325"/>
        <v>11.026518552173203</v>
      </c>
      <c r="O1585" s="6">
        <f t="shared" si="329"/>
        <v>0.71629589086484713</v>
      </c>
      <c r="P1585" s="6">
        <f t="shared" si="330"/>
        <v>1.5101341429757906</v>
      </c>
      <c r="Q1585" s="6">
        <f t="shared" si="311"/>
        <v>0.38104236101325284</v>
      </c>
      <c r="R1585" s="6">
        <f t="shared" si="312"/>
        <v>0.27935539743729038</v>
      </c>
      <c r="S1585" s="6">
        <f t="shared" si="313"/>
        <v>0.66039775845054316</v>
      </c>
    </row>
    <row r="1586" spans="1:19" x14ac:dyDescent="0.25">
      <c r="A1586" s="64">
        <v>41956</v>
      </c>
      <c r="B1586" s="14" t="s">
        <v>872</v>
      </c>
      <c r="C1586" s="4">
        <v>1</v>
      </c>
      <c r="D1586" s="4">
        <v>3.9</v>
      </c>
      <c r="E1586" s="4"/>
      <c r="G1586" s="4">
        <f t="shared" si="326"/>
        <v>64.961200000000005</v>
      </c>
      <c r="H1586"/>
      <c r="I1586"/>
      <c r="J1586" s="34">
        <f t="shared" si="323"/>
        <v>1.1945906065275189E-3</v>
      </c>
      <c r="K1586" s="34">
        <f t="shared" si="327"/>
        <v>7.7602040813939621E-2</v>
      </c>
      <c r="L1586" s="6">
        <f t="shared" si="324"/>
        <v>4.0574351124683323</v>
      </c>
      <c r="M1586" s="6">
        <f t="shared" si="328"/>
        <v>0.26357585894044605</v>
      </c>
      <c r="N1586" s="6">
        <f t="shared" si="325"/>
        <v>6.2915196864507177</v>
      </c>
      <c r="O1586" s="6">
        <f t="shared" si="329"/>
        <v>0.40870467658277715</v>
      </c>
      <c r="P1586" s="6">
        <f t="shared" si="330"/>
        <v>0.6722805355232232</v>
      </c>
      <c r="Q1586" s="6">
        <f t="shared" si="311"/>
        <v>0.12651641229141411</v>
      </c>
      <c r="R1586" s="6">
        <f t="shared" si="312"/>
        <v>0.1593948238672831</v>
      </c>
      <c r="S1586" s="6">
        <f t="shared" si="313"/>
        <v>0.28591123615869718</v>
      </c>
    </row>
    <row r="1587" spans="1:19" x14ac:dyDescent="0.25">
      <c r="A1587" s="64">
        <v>41956</v>
      </c>
      <c r="B1587" s="14" t="s">
        <v>872</v>
      </c>
      <c r="C1587" s="4">
        <v>1</v>
      </c>
      <c r="D1587" s="4">
        <v>6.2</v>
      </c>
      <c r="E1587" s="4"/>
      <c r="G1587" s="4">
        <f t="shared" si="326"/>
        <v>64.961200000000005</v>
      </c>
      <c r="H1587"/>
      <c r="I1587"/>
      <c r="J1587" s="34">
        <f t="shared" si="323"/>
        <v>3.0190705400997908E-3</v>
      </c>
      <c r="K1587" s="34">
        <f t="shared" si="327"/>
        <v>0.1961224489735594</v>
      </c>
      <c r="L1587" s="6">
        <f t="shared" si="324"/>
        <v>11.778840632041497</v>
      </c>
      <c r="M1587" s="6">
        <f t="shared" si="328"/>
        <v>0.76516763690751333</v>
      </c>
      <c r="N1587" s="6">
        <f t="shared" si="325"/>
        <v>10.8220178607594</v>
      </c>
      <c r="O1587" s="6">
        <f t="shared" si="329"/>
        <v>0.70301128029210602</v>
      </c>
      <c r="P1587" s="6">
        <f t="shared" si="330"/>
        <v>1.4681789171996193</v>
      </c>
      <c r="Q1587" s="6">
        <f t="shared" si="311"/>
        <v>0.36728046571560641</v>
      </c>
      <c r="R1587" s="6">
        <f t="shared" si="312"/>
        <v>0.27417439931392135</v>
      </c>
      <c r="S1587" s="6">
        <f t="shared" si="313"/>
        <v>0.64145486502952775</v>
      </c>
    </row>
    <row r="1588" spans="1:19" x14ac:dyDescent="0.25">
      <c r="A1588" s="64">
        <v>41956</v>
      </c>
      <c r="B1588" s="14" t="s">
        <v>872</v>
      </c>
      <c r="C1588" s="4">
        <v>1</v>
      </c>
      <c r="D1588" s="4">
        <v>6.8</v>
      </c>
      <c r="E1588" s="4"/>
      <c r="G1588" s="4">
        <f t="shared" si="326"/>
        <v>64.961200000000005</v>
      </c>
      <c r="H1588"/>
      <c r="I1588"/>
      <c r="J1588" s="34">
        <f t="shared" si="323"/>
        <v>3.6316811075498014E-3</v>
      </c>
      <c r="K1588" s="34">
        <f t="shared" si="327"/>
        <v>0.23591836733968233</v>
      </c>
      <c r="L1588" s="6">
        <f t="shared" si="324"/>
        <v>14.565722844180941</v>
      </c>
      <c r="M1588" s="6">
        <f t="shared" si="328"/>
        <v>0.94620685317821773</v>
      </c>
      <c r="N1588" s="6">
        <f t="shared" si="325"/>
        <v>12.057170367208817</v>
      </c>
      <c r="O1588" s="6">
        <f t="shared" si="329"/>
        <v>0.78324827085036008</v>
      </c>
      <c r="P1588" s="6">
        <f t="shared" si="330"/>
        <v>1.7294551240285778</v>
      </c>
      <c r="Q1588" s="6">
        <f t="shared" si="311"/>
        <v>0.45417928952554448</v>
      </c>
      <c r="R1588" s="6">
        <f t="shared" si="312"/>
        <v>0.30546682563164046</v>
      </c>
      <c r="S1588" s="6">
        <f t="shared" si="313"/>
        <v>0.75964611515718494</v>
      </c>
    </row>
    <row r="1589" spans="1:19" x14ac:dyDescent="0.25">
      <c r="A1589" s="64">
        <v>41956</v>
      </c>
      <c r="B1589" s="14" t="s">
        <v>872</v>
      </c>
      <c r="C1589" s="4">
        <v>1</v>
      </c>
      <c r="D1589" s="4">
        <v>5</v>
      </c>
      <c r="E1589" s="4"/>
      <c r="G1589" s="4">
        <f t="shared" si="326"/>
        <v>64.961200000000005</v>
      </c>
      <c r="H1589"/>
      <c r="I1589"/>
      <c r="J1589" s="34">
        <f t="shared" si="323"/>
        <v>1.9634954084936209E-3</v>
      </c>
      <c r="K1589" s="34">
        <f t="shared" si="327"/>
        <v>0.12755102040424002</v>
      </c>
      <c r="L1589" s="6">
        <f t="shared" si="324"/>
        <v>7.1833345216463531</v>
      </c>
      <c r="M1589" s="6">
        <f t="shared" si="328"/>
        <v>0.46663803957857453</v>
      </c>
      <c r="N1589" s="6">
        <f t="shared" si="325"/>
        <v>8.4140458590425169</v>
      </c>
      <c r="O1589" s="6">
        <f t="shared" si="329"/>
        <v>0.54658652646013051</v>
      </c>
      <c r="P1589" s="6">
        <f t="shared" si="330"/>
        <v>1.0132245660387049</v>
      </c>
      <c r="Q1589" s="6">
        <f t="shared" si="311"/>
        <v>0.22398625899771576</v>
      </c>
      <c r="R1589" s="6">
        <f t="shared" si="312"/>
        <v>0.2131687453194509</v>
      </c>
      <c r="S1589" s="6">
        <f t="shared" si="313"/>
        <v>0.4371550043171667</v>
      </c>
    </row>
    <row r="1590" spans="1:19" x14ac:dyDescent="0.25">
      <c r="A1590" s="64">
        <v>41956</v>
      </c>
      <c r="B1590" s="14" t="s">
        <v>872</v>
      </c>
      <c r="C1590" s="4">
        <v>1</v>
      </c>
      <c r="D1590" s="4">
        <v>4.0999999999999996</v>
      </c>
      <c r="E1590" s="4"/>
      <c r="G1590" s="4">
        <f t="shared" si="326"/>
        <v>64.961200000000005</v>
      </c>
      <c r="H1590"/>
      <c r="I1590"/>
      <c r="J1590" s="34">
        <f t="shared" si="323"/>
        <v>1.3202543126711102E-3</v>
      </c>
      <c r="K1590" s="34">
        <f t="shared" si="327"/>
        <v>8.5765306119810952E-2</v>
      </c>
      <c r="L1590" s="6">
        <f t="shared" si="324"/>
        <v>4.5518101325650582</v>
      </c>
      <c r="M1590" s="6">
        <f t="shared" si="328"/>
        <v>0.29569105411886604</v>
      </c>
      <c r="N1590" s="6">
        <f t="shared" si="325"/>
        <v>6.670633528309061</v>
      </c>
      <c r="O1590" s="6">
        <f t="shared" si="329"/>
        <v>0.43333236716418877</v>
      </c>
      <c r="P1590" s="6">
        <f t="shared" si="330"/>
        <v>0.72902342128305486</v>
      </c>
      <c r="Q1590" s="6">
        <f t="shared" si="311"/>
        <v>0.14193170597705571</v>
      </c>
      <c r="R1590" s="6">
        <f t="shared" si="312"/>
        <v>0.16899962319403364</v>
      </c>
      <c r="S1590" s="6">
        <f t="shared" si="313"/>
        <v>0.31093132917108934</v>
      </c>
    </row>
    <row r="1591" spans="1:19" x14ac:dyDescent="0.25">
      <c r="A1591" s="64">
        <v>41956</v>
      </c>
      <c r="B1591" s="14" t="s">
        <v>872</v>
      </c>
      <c r="C1591" s="4">
        <v>1</v>
      </c>
      <c r="D1591" s="4">
        <v>4.5999999999999996</v>
      </c>
      <c r="E1591" s="4"/>
      <c r="G1591" s="4">
        <f t="shared" si="326"/>
        <v>64.961200000000005</v>
      </c>
      <c r="H1591"/>
      <c r="I1591"/>
      <c r="J1591" s="34">
        <f t="shared" si="323"/>
        <v>1.6619025137490004E-3</v>
      </c>
      <c r="K1591" s="34">
        <f t="shared" si="327"/>
        <v>0.10795918367014873</v>
      </c>
      <c r="L1591" s="6">
        <f t="shared" si="324"/>
        <v>5.9302678128381849</v>
      </c>
      <c r="M1591" s="6">
        <f t="shared" si="328"/>
        <v>0.3852373209154813</v>
      </c>
      <c r="N1591" s="6">
        <f t="shared" si="325"/>
        <v>7.6319696161125572</v>
      </c>
      <c r="O1591" s="6">
        <f t="shared" si="329"/>
        <v>0.49578191424249274</v>
      </c>
      <c r="P1591" s="6">
        <f t="shared" si="330"/>
        <v>0.88101923515797398</v>
      </c>
      <c r="Q1591" s="6">
        <f t="shared" si="311"/>
        <v>0.18491391403943103</v>
      </c>
      <c r="R1591" s="6">
        <f t="shared" si="312"/>
        <v>0.19335494655457217</v>
      </c>
      <c r="S1591" s="6">
        <f t="shared" si="313"/>
        <v>0.37826886059400322</v>
      </c>
    </row>
    <row r="1592" spans="1:19" x14ac:dyDescent="0.25">
      <c r="A1592" s="64">
        <v>41956</v>
      </c>
      <c r="B1592" s="14" t="s">
        <v>872</v>
      </c>
      <c r="C1592" s="4">
        <v>1</v>
      </c>
      <c r="D1592" s="4">
        <v>7.5</v>
      </c>
      <c r="E1592" s="4"/>
      <c r="G1592" s="4">
        <f t="shared" si="326"/>
        <v>64.961200000000005</v>
      </c>
      <c r="H1592"/>
      <c r="I1592"/>
      <c r="J1592" s="34">
        <f t="shared" si="323"/>
        <v>4.4178646691106467E-3</v>
      </c>
      <c r="K1592" s="34">
        <f t="shared" si="327"/>
        <v>0.28698979590953999</v>
      </c>
      <c r="L1592" s="6">
        <f t="shared" si="324"/>
        <v>18.245673379916788</v>
      </c>
      <c r="M1592" s="6">
        <f t="shared" si="328"/>
        <v>1.1852608605569988</v>
      </c>
      <c r="N1592" s="6">
        <f t="shared" si="325"/>
        <v>13.521710947318155</v>
      </c>
      <c r="O1592" s="6">
        <f t="shared" si="329"/>
        <v>0.87838658622827981</v>
      </c>
      <c r="P1592" s="6">
        <f t="shared" si="330"/>
        <v>2.0636474467852786</v>
      </c>
      <c r="Q1592" s="6">
        <f t="shared" si="311"/>
        <v>0.56892521306735933</v>
      </c>
      <c r="R1592" s="6">
        <f t="shared" si="312"/>
        <v>0.34257076862902913</v>
      </c>
      <c r="S1592" s="6">
        <f t="shared" si="313"/>
        <v>0.91149598169638846</v>
      </c>
    </row>
    <row r="1593" spans="1:19" x14ac:dyDescent="0.25">
      <c r="A1593" s="64">
        <v>41956</v>
      </c>
      <c r="B1593" s="14" t="s">
        <v>872</v>
      </c>
      <c r="C1593" s="4">
        <v>1</v>
      </c>
      <c r="D1593" s="4">
        <v>5.2</v>
      </c>
      <c r="E1593" s="4"/>
      <c r="G1593" s="4">
        <f t="shared" si="326"/>
        <v>64.961200000000005</v>
      </c>
      <c r="H1593"/>
      <c r="I1593"/>
      <c r="J1593" s="34">
        <f t="shared" si="323"/>
        <v>2.1237166338267006E-3</v>
      </c>
      <c r="K1593" s="34">
        <f t="shared" si="327"/>
        <v>0.13795918366922602</v>
      </c>
      <c r="L1593" s="6">
        <f t="shared" si="324"/>
        <v>7.8611437635641082</v>
      </c>
      <c r="M1593" s="6">
        <f t="shared" si="328"/>
        <v>0.51066934215868187</v>
      </c>
      <c r="N1593" s="6">
        <f t="shared" si="325"/>
        <v>8.8091474968502013</v>
      </c>
      <c r="O1593" s="6">
        <f t="shared" si="329"/>
        <v>0.5722528034719111</v>
      </c>
      <c r="P1593" s="6">
        <f t="shared" si="330"/>
        <v>1.0829221456305929</v>
      </c>
      <c r="Q1593" s="6">
        <f t="shared" si="311"/>
        <v>0.2451212842361673</v>
      </c>
      <c r="R1593" s="6">
        <f t="shared" si="312"/>
        <v>0.22317859335404533</v>
      </c>
      <c r="S1593" s="6">
        <f t="shared" si="313"/>
        <v>0.46829987759021263</v>
      </c>
    </row>
    <row r="1594" spans="1:19" x14ac:dyDescent="0.25">
      <c r="A1594" s="64">
        <v>41956</v>
      </c>
      <c r="B1594" s="14" t="s">
        <v>872</v>
      </c>
      <c r="C1594" s="4">
        <v>1</v>
      </c>
      <c r="D1594" s="4">
        <v>5.6</v>
      </c>
      <c r="E1594" s="4"/>
      <c r="G1594" s="4">
        <f t="shared" si="326"/>
        <v>64.961200000000005</v>
      </c>
      <c r="H1594"/>
      <c r="I1594"/>
      <c r="J1594" s="34">
        <f t="shared" si="323"/>
        <v>2.4630086404143973E-3</v>
      </c>
      <c r="K1594" s="34">
        <f t="shared" si="327"/>
        <v>0.15999999999507863</v>
      </c>
      <c r="L1594" s="6">
        <f t="shared" si="324"/>
        <v>9.3213394933125091</v>
      </c>
      <c r="M1594" s="6">
        <f t="shared" si="328"/>
        <v>0.60552541083786027</v>
      </c>
      <c r="N1594" s="6">
        <f t="shared" si="325"/>
        <v>9.6070480145707613</v>
      </c>
      <c r="O1594" s="6">
        <f t="shared" si="329"/>
        <v>0.62408537958901456</v>
      </c>
      <c r="P1594" s="6">
        <f t="shared" si="330"/>
        <v>1.2296107904268747</v>
      </c>
      <c r="Q1594" s="6">
        <f t="shared" si="311"/>
        <v>0.29065219720217289</v>
      </c>
      <c r="R1594" s="6">
        <f t="shared" si="312"/>
        <v>0.24339329803971568</v>
      </c>
      <c r="S1594" s="6">
        <f t="shared" si="313"/>
        <v>0.5340454952418886</v>
      </c>
    </row>
    <row r="1595" spans="1:19" x14ac:dyDescent="0.25">
      <c r="A1595" s="64">
        <v>41956</v>
      </c>
      <c r="B1595" s="14" t="s">
        <v>872</v>
      </c>
      <c r="C1595" s="4">
        <v>1</v>
      </c>
      <c r="D1595" s="4">
        <v>3.9</v>
      </c>
      <c r="E1595" s="4"/>
      <c r="G1595" s="4">
        <f t="shared" si="326"/>
        <v>64.961200000000005</v>
      </c>
      <c r="H1595"/>
      <c r="I1595"/>
      <c r="J1595" s="34">
        <f t="shared" si="323"/>
        <v>1.1945906065275189E-3</v>
      </c>
      <c r="K1595" s="34">
        <f t="shared" si="327"/>
        <v>7.7602040813939621E-2</v>
      </c>
      <c r="L1595" s="6">
        <f t="shared" si="324"/>
        <v>4.0574351124683323</v>
      </c>
      <c r="M1595" s="6">
        <f t="shared" si="328"/>
        <v>0.26357585894044605</v>
      </c>
      <c r="N1595" s="6">
        <f t="shared" si="325"/>
        <v>6.2915196864507177</v>
      </c>
      <c r="O1595" s="6">
        <f t="shared" si="329"/>
        <v>0.40870467658277715</v>
      </c>
      <c r="P1595" s="6">
        <f t="shared" si="330"/>
        <v>0.6722805355232232</v>
      </c>
      <c r="Q1595" s="6">
        <f t="shared" si="311"/>
        <v>0.12651641229141411</v>
      </c>
      <c r="R1595" s="6">
        <f t="shared" si="312"/>
        <v>0.1593948238672831</v>
      </c>
      <c r="S1595" s="6">
        <f t="shared" si="313"/>
        <v>0.28591123615869718</v>
      </c>
    </row>
    <row r="1596" spans="1:19" x14ac:dyDescent="0.25">
      <c r="A1596" s="64">
        <v>41956</v>
      </c>
      <c r="B1596" s="14" t="s">
        <v>872</v>
      </c>
      <c r="C1596" s="4">
        <v>1</v>
      </c>
      <c r="D1596" s="4">
        <v>7.5</v>
      </c>
      <c r="E1596" s="4"/>
      <c r="G1596" s="4">
        <f t="shared" si="326"/>
        <v>64.961200000000005</v>
      </c>
      <c r="H1596"/>
      <c r="I1596"/>
      <c r="J1596" s="34">
        <f t="shared" si="323"/>
        <v>4.4178646691106467E-3</v>
      </c>
      <c r="K1596" s="34">
        <f t="shared" si="327"/>
        <v>0.28698979590953999</v>
      </c>
      <c r="L1596" s="6">
        <f t="shared" si="324"/>
        <v>18.245673379916788</v>
      </c>
      <c r="M1596" s="6">
        <f t="shared" si="328"/>
        <v>1.1852608605569988</v>
      </c>
      <c r="N1596" s="6">
        <f t="shared" si="325"/>
        <v>13.521710947318155</v>
      </c>
      <c r="O1596" s="6">
        <f t="shared" si="329"/>
        <v>0.87838658622827981</v>
      </c>
      <c r="P1596" s="6">
        <f t="shared" si="330"/>
        <v>2.0636474467852786</v>
      </c>
      <c r="Q1596" s="6">
        <f t="shared" si="311"/>
        <v>0.56892521306735933</v>
      </c>
      <c r="R1596" s="6">
        <f t="shared" si="312"/>
        <v>0.34257076862902913</v>
      </c>
      <c r="S1596" s="6">
        <f t="shared" si="313"/>
        <v>0.91149598169638846</v>
      </c>
    </row>
    <row r="1597" spans="1:19" x14ac:dyDescent="0.25">
      <c r="A1597" s="64">
        <v>41956</v>
      </c>
      <c r="B1597" s="14" t="s">
        <v>872</v>
      </c>
      <c r="C1597" s="4">
        <v>1</v>
      </c>
      <c r="D1597" s="4">
        <v>7.2</v>
      </c>
      <c r="E1597" s="4"/>
      <c r="G1597" s="4">
        <f t="shared" si="326"/>
        <v>64.961200000000005</v>
      </c>
      <c r="H1597"/>
      <c r="I1597"/>
      <c r="J1597" s="34">
        <f t="shared" si="323"/>
        <v>4.0715040790523724E-3</v>
      </c>
      <c r="K1597" s="34">
        <f t="shared" si="327"/>
        <v>0.26448979591023208</v>
      </c>
      <c r="L1597" s="6">
        <f t="shared" si="324"/>
        <v>16.611217355322236</v>
      </c>
      <c r="M1597" s="6">
        <f t="shared" si="328"/>
        <v>1.0790846337926925</v>
      </c>
      <c r="N1597" s="6">
        <f t="shared" si="325"/>
        <v>12.891070706250053</v>
      </c>
      <c r="O1597" s="6">
        <f t="shared" si="329"/>
        <v>0.83741943860560009</v>
      </c>
      <c r="P1597" s="6">
        <f t="shared" si="330"/>
        <v>1.9165040723982925</v>
      </c>
      <c r="Q1597" s="6">
        <f t="shared" si="311"/>
        <v>0.51796062422049238</v>
      </c>
      <c r="R1597" s="6">
        <f t="shared" si="312"/>
        <v>0.32659358105618402</v>
      </c>
      <c r="S1597" s="6">
        <f t="shared" si="313"/>
        <v>0.84455420527667635</v>
      </c>
    </row>
    <row r="1598" spans="1:19" x14ac:dyDescent="0.25">
      <c r="A1598" s="64">
        <v>41956</v>
      </c>
      <c r="B1598" s="14" t="s">
        <v>872</v>
      </c>
      <c r="C1598" s="4">
        <v>1</v>
      </c>
      <c r="D1598" s="4">
        <v>3.7</v>
      </c>
      <c r="E1598" s="4"/>
      <c r="G1598" s="4">
        <f t="shared" si="326"/>
        <v>64.961200000000005</v>
      </c>
      <c r="H1598"/>
      <c r="I1598"/>
      <c r="J1598" s="34">
        <f t="shared" si="323"/>
        <v>1.075210085691107E-3</v>
      </c>
      <c r="K1598" s="34">
        <f t="shared" si="327"/>
        <v>6.9846938773361844E-2</v>
      </c>
      <c r="L1598" s="6">
        <f t="shared" si="324"/>
        <v>3.5949248430857623</v>
      </c>
      <c r="M1598" s="6">
        <f t="shared" si="328"/>
        <v>0.2335306362462681</v>
      </c>
      <c r="N1598" s="6">
        <f t="shared" si="325"/>
        <v>5.9156978898620354</v>
      </c>
      <c r="O1598" s="6">
        <f t="shared" si="329"/>
        <v>0.38429084121668494</v>
      </c>
      <c r="P1598" s="6">
        <f t="shared" si="330"/>
        <v>0.61782147746295302</v>
      </c>
      <c r="Q1598" s="6">
        <f t="shared" si="311"/>
        <v>0.11209470539820869</v>
      </c>
      <c r="R1598" s="6">
        <f t="shared" si="312"/>
        <v>0.14987342807450713</v>
      </c>
      <c r="S1598" s="6">
        <f t="shared" si="313"/>
        <v>0.2619681334727158</v>
      </c>
    </row>
    <row r="1599" spans="1:19" x14ac:dyDescent="0.25">
      <c r="A1599" s="64">
        <v>41956</v>
      </c>
      <c r="B1599" s="14" t="s">
        <v>872</v>
      </c>
      <c r="C1599" s="4">
        <v>1</v>
      </c>
      <c r="D1599" s="4">
        <v>7</v>
      </c>
      <c r="E1599" s="4"/>
      <c r="G1599" s="4">
        <f t="shared" si="326"/>
        <v>64.961200000000005</v>
      </c>
      <c r="H1599"/>
      <c r="I1599"/>
      <c r="J1599" s="34">
        <f t="shared" si="323"/>
        <v>3.8484510006474969E-3</v>
      </c>
      <c r="K1599" s="34">
        <f t="shared" si="327"/>
        <v>0.24999999999231043</v>
      </c>
      <c r="L1599" s="6">
        <f t="shared" si="324"/>
        <v>15.569492106387406</v>
      </c>
      <c r="M1599" s="6">
        <f t="shared" si="328"/>
        <v>1.0114129102390135</v>
      </c>
      <c r="N1599" s="6">
        <f t="shared" si="325"/>
        <v>12.473107819356448</v>
      </c>
      <c r="O1599" s="6">
        <f t="shared" si="329"/>
        <v>0.81026806739089385</v>
      </c>
      <c r="P1599" s="6">
        <f t="shared" si="330"/>
        <v>1.8216809776299074</v>
      </c>
      <c r="Q1599" s="6">
        <f t="shared" si="311"/>
        <v>0.48547819691472643</v>
      </c>
      <c r="R1599" s="6">
        <f t="shared" si="312"/>
        <v>0.31600454628244862</v>
      </c>
      <c r="S1599" s="6">
        <f t="shared" si="313"/>
        <v>0.80148274319717505</v>
      </c>
    </row>
    <row r="1600" spans="1:19" x14ac:dyDescent="0.25">
      <c r="A1600" s="64">
        <v>41956</v>
      </c>
      <c r="B1600" s="14" t="s">
        <v>872</v>
      </c>
      <c r="C1600" s="4">
        <v>1</v>
      </c>
      <c r="D1600" s="4">
        <v>6</v>
      </c>
      <c r="E1600" s="4"/>
      <c r="G1600" s="4">
        <f t="shared" si="326"/>
        <v>64.961200000000005</v>
      </c>
      <c r="H1600"/>
      <c r="I1600"/>
      <c r="J1600" s="34">
        <f t="shared" si="323"/>
        <v>2.8274333882308137E-3</v>
      </c>
      <c r="K1600" s="34">
        <f t="shared" si="327"/>
        <v>0.1836734693821056</v>
      </c>
      <c r="L1600" s="6">
        <f t="shared" si="324"/>
        <v>10.923549380812876</v>
      </c>
      <c r="M1600" s="6">
        <f t="shared" si="328"/>
        <v>0.70960688980053355</v>
      </c>
      <c r="N1600" s="6">
        <f t="shared" si="325"/>
        <v>10.414704032978928</v>
      </c>
      <c r="O1600" s="6">
        <f t="shared" si="329"/>
        <v>0.67655168474967775</v>
      </c>
      <c r="P1600" s="6">
        <f t="shared" si="330"/>
        <v>1.3861585745502114</v>
      </c>
      <c r="Q1600" s="6">
        <f t="shared" si="311"/>
        <v>0.34061130710425608</v>
      </c>
      <c r="R1600" s="6">
        <f t="shared" si="312"/>
        <v>0.26385515705237433</v>
      </c>
      <c r="S1600" s="6">
        <f t="shared" si="313"/>
        <v>0.60446646415663041</v>
      </c>
    </row>
    <row r="1601" spans="1:19" x14ac:dyDescent="0.25">
      <c r="A1601" s="64">
        <v>41956</v>
      </c>
      <c r="B1601" s="14" t="s">
        <v>872</v>
      </c>
      <c r="C1601" s="4">
        <v>1</v>
      </c>
      <c r="D1601" s="4">
        <v>4</v>
      </c>
      <c r="E1601" s="4"/>
      <c r="G1601" s="4">
        <f t="shared" si="326"/>
        <v>64.961200000000005</v>
      </c>
      <c r="H1601"/>
      <c r="I1601"/>
      <c r="J1601" s="34">
        <f t="shared" si="323"/>
        <v>1.2566370614359172E-3</v>
      </c>
      <c r="K1601" s="34">
        <f t="shared" si="327"/>
        <v>8.1632653058713603E-2</v>
      </c>
      <c r="L1601" s="6">
        <f t="shared" si="324"/>
        <v>4.3006091215286046</v>
      </c>
      <c r="M1601" s="6">
        <f t="shared" si="328"/>
        <v>0.27937273468421148</v>
      </c>
      <c r="N1601" s="6">
        <f t="shared" si="325"/>
        <v>6.4806737611278331</v>
      </c>
      <c r="O1601" s="6">
        <f t="shared" si="329"/>
        <v>0.42099235249702632</v>
      </c>
      <c r="P1601" s="6">
        <f t="shared" si="330"/>
        <v>0.7003650871812378</v>
      </c>
      <c r="Q1601" s="6">
        <f t="shared" si="311"/>
        <v>0.1340989126484215</v>
      </c>
      <c r="R1601" s="6">
        <f t="shared" si="312"/>
        <v>0.16418701747384026</v>
      </c>
      <c r="S1601" s="6">
        <f t="shared" si="313"/>
        <v>0.29828593012226179</v>
      </c>
    </row>
    <row r="1602" spans="1:19" x14ac:dyDescent="0.25">
      <c r="A1602" s="64">
        <v>41956</v>
      </c>
      <c r="B1602" s="14" t="s">
        <v>872</v>
      </c>
      <c r="C1602" s="4">
        <v>1</v>
      </c>
      <c r="D1602" s="4">
        <v>4.5</v>
      </c>
      <c r="E1602" s="4"/>
      <c r="G1602" s="4">
        <f t="shared" si="326"/>
        <v>64.961200000000005</v>
      </c>
      <c r="H1602"/>
      <c r="I1602"/>
      <c r="J1602" s="34">
        <f t="shared" si="323"/>
        <v>1.5904312808798326E-3</v>
      </c>
      <c r="K1602" s="34">
        <f t="shared" si="327"/>
        <v>0.10331632652743439</v>
      </c>
      <c r="L1602" s="6">
        <f t="shared" si="324"/>
        <v>5.6380590590289899</v>
      </c>
      <c r="M1602" s="6">
        <f t="shared" si="328"/>
        <v>0.36625508924934846</v>
      </c>
      <c r="N1602" s="6">
        <f t="shared" si="325"/>
        <v>7.4382130025037601</v>
      </c>
      <c r="O1602" s="6">
        <f t="shared" si="329"/>
        <v>0.48319525187039564</v>
      </c>
      <c r="P1602" s="6">
        <f t="shared" si="330"/>
        <v>0.84945034111974405</v>
      </c>
      <c r="Q1602" s="6">
        <f t="shared" si="311"/>
        <v>0.17580244283968727</v>
      </c>
      <c r="R1602" s="6">
        <f t="shared" si="312"/>
        <v>0.1884461482294543</v>
      </c>
      <c r="S1602" s="6">
        <f t="shared" si="313"/>
        <v>0.36424859106914154</v>
      </c>
    </row>
    <row r="1603" spans="1:19" x14ac:dyDescent="0.25">
      <c r="A1603" s="64">
        <v>41956</v>
      </c>
      <c r="B1603" s="14" t="s">
        <v>872</v>
      </c>
      <c r="C1603" s="4">
        <v>1</v>
      </c>
      <c r="D1603" s="4">
        <v>8.6</v>
      </c>
      <c r="E1603" s="4"/>
      <c r="G1603" s="4">
        <f t="shared" si="326"/>
        <v>64.961200000000005</v>
      </c>
      <c r="H1603"/>
      <c r="I1603"/>
      <c r="J1603" s="34">
        <f t="shared" si="323"/>
        <v>5.8088048164875268E-3</v>
      </c>
      <c r="K1603" s="34">
        <f t="shared" si="327"/>
        <v>0.37734693876390357</v>
      </c>
      <c r="L1603" s="6">
        <f t="shared" si="324"/>
        <v>24.992286516385054</v>
      </c>
      <c r="M1603" s="6">
        <f t="shared" si="328"/>
        <v>1.6235289543384737</v>
      </c>
      <c r="N1603" s="6">
        <f t="shared" si="325"/>
        <v>15.869862268149246</v>
      </c>
      <c r="O1603" s="6">
        <f t="shared" si="329"/>
        <v>1.0309253167697232</v>
      </c>
      <c r="P1603" s="6">
        <f t="shared" si="330"/>
        <v>2.6544542711081967</v>
      </c>
      <c r="Q1603" s="6">
        <f t="shared" ref="Q1603:Q1666" si="331">M1603*0.48</f>
        <v>0.7792938980824673</v>
      </c>
      <c r="R1603" s="6">
        <f t="shared" ref="R1603:R1666" si="332">O1603*0.39</f>
        <v>0.40206087354019204</v>
      </c>
      <c r="S1603" s="6">
        <f t="shared" ref="S1603:S1666" si="333">Q1603+R1603</f>
        <v>1.1813547716226593</v>
      </c>
    </row>
    <row r="1604" spans="1:19" x14ac:dyDescent="0.25">
      <c r="A1604" s="64">
        <v>41956</v>
      </c>
      <c r="B1604" s="14" t="s">
        <v>872</v>
      </c>
      <c r="C1604" s="4">
        <v>1</v>
      </c>
      <c r="D1604" s="4">
        <v>6</v>
      </c>
      <c r="E1604" s="4"/>
      <c r="G1604" s="4">
        <f t="shared" si="326"/>
        <v>64.961200000000005</v>
      </c>
      <c r="H1604"/>
      <c r="I1604"/>
      <c r="J1604" s="34">
        <f t="shared" si="323"/>
        <v>2.8274333882308137E-3</v>
      </c>
      <c r="K1604" s="34">
        <f t="shared" si="327"/>
        <v>0.1836734693821056</v>
      </c>
      <c r="L1604" s="6">
        <f t="shared" si="324"/>
        <v>10.923549380812876</v>
      </c>
      <c r="M1604" s="6">
        <f t="shared" si="328"/>
        <v>0.70960688980053355</v>
      </c>
      <c r="N1604" s="6">
        <f t="shared" si="325"/>
        <v>10.414704032978928</v>
      </c>
      <c r="O1604" s="6">
        <f t="shared" si="329"/>
        <v>0.67655168474967775</v>
      </c>
      <c r="P1604" s="6">
        <f t="shared" si="330"/>
        <v>1.3861585745502114</v>
      </c>
      <c r="Q1604" s="6">
        <f t="shared" si="331"/>
        <v>0.34061130710425608</v>
      </c>
      <c r="R1604" s="6">
        <f t="shared" si="332"/>
        <v>0.26385515705237433</v>
      </c>
      <c r="S1604" s="6">
        <f t="shared" si="333"/>
        <v>0.60446646415663041</v>
      </c>
    </row>
    <row r="1605" spans="1:19" x14ac:dyDescent="0.25">
      <c r="A1605" s="64">
        <v>41956</v>
      </c>
      <c r="B1605" s="14" t="s">
        <v>872</v>
      </c>
      <c r="C1605" s="4">
        <v>1</v>
      </c>
      <c r="D1605" s="4">
        <v>3.7</v>
      </c>
      <c r="E1605" s="4"/>
      <c r="G1605" s="4">
        <f t="shared" si="326"/>
        <v>64.961200000000005</v>
      </c>
      <c r="H1605"/>
      <c r="I1605"/>
      <c r="J1605" s="34">
        <f t="shared" si="323"/>
        <v>1.075210085691107E-3</v>
      </c>
      <c r="K1605" s="34">
        <f t="shared" si="327"/>
        <v>6.9846938773361844E-2</v>
      </c>
      <c r="L1605" s="6">
        <f t="shared" si="324"/>
        <v>3.5949248430857623</v>
      </c>
      <c r="M1605" s="6">
        <f t="shared" si="328"/>
        <v>0.2335306362462681</v>
      </c>
      <c r="N1605" s="6">
        <f t="shared" si="325"/>
        <v>5.9156978898620354</v>
      </c>
      <c r="O1605" s="6">
        <f t="shared" si="329"/>
        <v>0.38429084121668494</v>
      </c>
      <c r="P1605" s="6">
        <f t="shared" si="330"/>
        <v>0.61782147746295302</v>
      </c>
      <c r="Q1605" s="6">
        <f t="shared" si="331"/>
        <v>0.11209470539820869</v>
      </c>
      <c r="R1605" s="6">
        <f t="shared" si="332"/>
        <v>0.14987342807450713</v>
      </c>
      <c r="S1605" s="6">
        <f t="shared" si="333"/>
        <v>0.2619681334727158</v>
      </c>
    </row>
    <row r="1606" spans="1:19" x14ac:dyDescent="0.25">
      <c r="A1606" s="64">
        <v>41956</v>
      </c>
      <c r="B1606" s="14" t="s">
        <v>872</v>
      </c>
      <c r="C1606" s="4">
        <v>1</v>
      </c>
      <c r="D1606" s="4">
        <v>5.6</v>
      </c>
      <c r="E1606" s="4"/>
      <c r="G1606" s="4">
        <f t="shared" si="326"/>
        <v>64.961200000000005</v>
      </c>
      <c r="H1606"/>
      <c r="I1606"/>
      <c r="J1606" s="34">
        <f t="shared" si="323"/>
        <v>2.4630086404143973E-3</v>
      </c>
      <c r="K1606" s="34">
        <f t="shared" si="327"/>
        <v>0.15999999999507863</v>
      </c>
      <c r="L1606" s="6">
        <f t="shared" si="324"/>
        <v>9.3213394933125091</v>
      </c>
      <c r="M1606" s="6">
        <f t="shared" si="328"/>
        <v>0.60552541083786027</v>
      </c>
      <c r="N1606" s="6">
        <f t="shared" si="325"/>
        <v>9.6070480145707613</v>
      </c>
      <c r="O1606" s="6">
        <f t="shared" si="329"/>
        <v>0.62408537958901456</v>
      </c>
      <c r="P1606" s="6">
        <f t="shared" si="330"/>
        <v>1.2296107904268747</v>
      </c>
      <c r="Q1606" s="6">
        <f t="shared" si="331"/>
        <v>0.29065219720217289</v>
      </c>
      <c r="R1606" s="6">
        <f t="shared" si="332"/>
        <v>0.24339329803971568</v>
      </c>
      <c r="S1606" s="6">
        <f t="shared" si="333"/>
        <v>0.5340454952418886</v>
      </c>
    </row>
    <row r="1607" spans="1:19" x14ac:dyDescent="0.25">
      <c r="A1607" s="64">
        <v>41956</v>
      </c>
      <c r="B1607" s="14" t="s">
        <v>872</v>
      </c>
      <c r="C1607" s="4">
        <v>1</v>
      </c>
      <c r="D1607" s="4">
        <v>5</v>
      </c>
      <c r="E1607" s="4"/>
      <c r="G1607" s="4">
        <f t="shared" si="326"/>
        <v>64.961200000000005</v>
      </c>
      <c r="H1607"/>
      <c r="I1607"/>
      <c r="J1607" s="34">
        <f t="shared" si="323"/>
        <v>1.9634954084936209E-3</v>
      </c>
      <c r="K1607" s="34">
        <f t="shared" si="327"/>
        <v>0.12755102040424002</v>
      </c>
      <c r="L1607" s="6">
        <f t="shared" si="324"/>
        <v>7.1833345216463531</v>
      </c>
      <c r="M1607" s="6">
        <f t="shared" si="328"/>
        <v>0.46663803957857453</v>
      </c>
      <c r="N1607" s="6">
        <f t="shared" si="325"/>
        <v>8.4140458590425169</v>
      </c>
      <c r="O1607" s="6">
        <f t="shared" si="329"/>
        <v>0.54658652646013051</v>
      </c>
      <c r="P1607" s="6">
        <f t="shared" si="330"/>
        <v>1.0132245660387049</v>
      </c>
      <c r="Q1607" s="6">
        <f t="shared" si="331"/>
        <v>0.22398625899771576</v>
      </c>
      <c r="R1607" s="6">
        <f t="shared" si="332"/>
        <v>0.2131687453194509</v>
      </c>
      <c r="S1607" s="6">
        <f t="shared" si="333"/>
        <v>0.4371550043171667</v>
      </c>
    </row>
    <row r="1608" spans="1:19" x14ac:dyDescent="0.25">
      <c r="A1608" s="64">
        <v>41956</v>
      </c>
      <c r="B1608" s="14" t="s">
        <v>872</v>
      </c>
      <c r="C1608" s="4">
        <v>1</v>
      </c>
      <c r="D1608" s="4">
        <v>5.2</v>
      </c>
      <c r="E1608" s="4"/>
      <c r="G1608" s="4">
        <f t="shared" si="326"/>
        <v>64.961200000000005</v>
      </c>
      <c r="H1608"/>
      <c r="I1608"/>
      <c r="J1608" s="34">
        <f t="shared" si="323"/>
        <v>2.1237166338267006E-3</v>
      </c>
      <c r="K1608" s="34">
        <f t="shared" si="327"/>
        <v>0.13795918366922602</v>
      </c>
      <c r="L1608" s="6">
        <f t="shared" si="324"/>
        <v>7.8611437635641082</v>
      </c>
      <c r="M1608" s="6">
        <f t="shared" si="328"/>
        <v>0.51066934215868187</v>
      </c>
      <c r="N1608" s="6">
        <f t="shared" si="325"/>
        <v>8.8091474968502013</v>
      </c>
      <c r="O1608" s="6">
        <f t="shared" si="329"/>
        <v>0.5722528034719111</v>
      </c>
      <c r="P1608" s="6">
        <f t="shared" si="330"/>
        <v>1.0829221456305929</v>
      </c>
      <c r="Q1608" s="6">
        <f t="shared" si="331"/>
        <v>0.2451212842361673</v>
      </c>
      <c r="R1608" s="6">
        <f t="shared" si="332"/>
        <v>0.22317859335404533</v>
      </c>
      <c r="S1608" s="6">
        <f t="shared" si="333"/>
        <v>0.46829987759021263</v>
      </c>
    </row>
    <row r="1609" spans="1:19" x14ac:dyDescent="0.25">
      <c r="A1609" s="64">
        <v>41956</v>
      </c>
      <c r="B1609" s="14" t="s">
        <v>872</v>
      </c>
      <c r="C1609" s="4">
        <v>1</v>
      </c>
      <c r="D1609" s="4">
        <v>7.8</v>
      </c>
      <c r="E1609" s="4"/>
      <c r="G1609" s="4">
        <f t="shared" si="326"/>
        <v>64.961200000000005</v>
      </c>
      <c r="H1609"/>
      <c r="I1609"/>
      <c r="J1609" s="34">
        <f t="shared" si="323"/>
        <v>4.7783624261100756E-3</v>
      </c>
      <c r="K1609" s="34">
        <f t="shared" si="327"/>
        <v>0.31040816325575848</v>
      </c>
      <c r="L1609" s="6">
        <f t="shared" si="324"/>
        <v>19.967309203036706</v>
      </c>
      <c r="M1609" s="6">
        <f t="shared" si="328"/>
        <v>1.2971003917591177</v>
      </c>
      <c r="N1609" s="6">
        <f t="shared" si="325"/>
        <v>14.156655209656122</v>
      </c>
      <c r="O1609" s="6">
        <f t="shared" si="329"/>
        <v>0.91963332824289878</v>
      </c>
      <c r="P1609" s="6">
        <f t="shared" si="330"/>
        <v>2.2167337200020167</v>
      </c>
      <c r="Q1609" s="6">
        <f t="shared" si="331"/>
        <v>0.62260818804437645</v>
      </c>
      <c r="R1609" s="6">
        <f t="shared" si="332"/>
        <v>0.35865699801473055</v>
      </c>
      <c r="S1609" s="6">
        <f t="shared" si="333"/>
        <v>0.98126518605910706</v>
      </c>
    </row>
    <row r="1610" spans="1:19" x14ac:dyDescent="0.25">
      <c r="A1610" s="64">
        <v>41956</v>
      </c>
      <c r="B1610" s="14" t="s">
        <v>872</v>
      </c>
      <c r="C1610" s="4">
        <v>1</v>
      </c>
      <c r="D1610" s="4">
        <v>8.1999999999999993</v>
      </c>
      <c r="E1610" s="4"/>
      <c r="G1610" s="4">
        <f t="shared" si="326"/>
        <v>64.961200000000005</v>
      </c>
      <c r="H1610"/>
      <c r="I1610"/>
      <c r="J1610" s="34">
        <f t="shared" si="323"/>
        <v>5.2810172506844409E-3</v>
      </c>
      <c r="K1610" s="34">
        <f t="shared" si="327"/>
        <v>0.34306122447924381</v>
      </c>
      <c r="L1610" s="6">
        <f t="shared" si="324"/>
        <v>22.400210436181411</v>
      </c>
      <c r="M1610" s="6">
        <f t="shared" si="328"/>
        <v>1.455144578411133</v>
      </c>
      <c r="N1610" s="6">
        <f t="shared" si="325"/>
        <v>15.009705698547517</v>
      </c>
      <c r="O1610" s="6">
        <f t="shared" si="329"/>
        <v>0.97504851273671411</v>
      </c>
      <c r="P1610" s="6">
        <f t="shared" si="330"/>
        <v>2.4301930911478471</v>
      </c>
      <c r="Q1610" s="6">
        <f t="shared" si="331"/>
        <v>0.69846939763734384</v>
      </c>
      <c r="R1610" s="6">
        <f t="shared" si="332"/>
        <v>0.38026891996731854</v>
      </c>
      <c r="S1610" s="6">
        <f t="shared" si="333"/>
        <v>1.0787383176046623</v>
      </c>
    </row>
    <row r="1611" spans="1:19" x14ac:dyDescent="0.25">
      <c r="A1611" s="64">
        <v>41956</v>
      </c>
      <c r="B1611" s="14" t="s">
        <v>872</v>
      </c>
      <c r="C1611" s="4">
        <v>1</v>
      </c>
      <c r="D1611" s="4">
        <v>5.3</v>
      </c>
      <c r="E1611" s="4"/>
      <c r="G1611" s="4">
        <f t="shared" si="326"/>
        <v>64.961200000000005</v>
      </c>
      <c r="H1611"/>
      <c r="I1611"/>
      <c r="J1611" s="34">
        <f t="shared" si="323"/>
        <v>2.2061834409834321E-3</v>
      </c>
      <c r="K1611" s="34">
        <f t="shared" si="327"/>
        <v>0.14331632652620405</v>
      </c>
      <c r="L1611" s="6">
        <f t="shared" si="324"/>
        <v>8.213046389840704</v>
      </c>
      <c r="M1611" s="6">
        <f t="shared" si="328"/>
        <v>0.53352935948815838</v>
      </c>
      <c r="N1611" s="6">
        <f t="shared" si="325"/>
        <v>9.0076755970184212</v>
      </c>
      <c r="O1611" s="6">
        <f t="shared" si="329"/>
        <v>0.58514942734270425</v>
      </c>
      <c r="P1611" s="6">
        <f t="shared" si="330"/>
        <v>1.1186787868308627</v>
      </c>
      <c r="Q1611" s="6">
        <f t="shared" si="331"/>
        <v>0.25609409255431603</v>
      </c>
      <c r="R1611" s="6">
        <f t="shared" si="332"/>
        <v>0.22820827666365467</v>
      </c>
      <c r="S1611" s="6">
        <f t="shared" si="333"/>
        <v>0.48430236921797071</v>
      </c>
    </row>
    <row r="1612" spans="1:19" x14ac:dyDescent="0.25">
      <c r="A1612" s="64">
        <v>41956</v>
      </c>
      <c r="B1612" s="14" t="s">
        <v>872</v>
      </c>
      <c r="C1612" s="4">
        <v>1</v>
      </c>
      <c r="D1612" s="4">
        <v>4.9000000000000004</v>
      </c>
      <c r="E1612" s="4"/>
      <c r="G1612" s="4">
        <f t="shared" si="326"/>
        <v>64.961200000000005</v>
      </c>
      <c r="H1612"/>
      <c r="I1612"/>
      <c r="J1612" s="34">
        <f t="shared" si="323"/>
        <v>1.8857409903172736E-3</v>
      </c>
      <c r="K1612" s="34">
        <f t="shared" si="327"/>
        <v>0.12249999999623211</v>
      </c>
      <c r="L1612" s="6">
        <f t="shared" si="324"/>
        <v>6.8573266813152358</v>
      </c>
      <c r="M1612" s="6">
        <f t="shared" si="328"/>
        <v>0.44546017865048693</v>
      </c>
      <c r="N1612" s="6">
        <f t="shared" si="325"/>
        <v>8.2174937658920371</v>
      </c>
      <c r="O1612" s="6">
        <f t="shared" si="329"/>
        <v>0.53381826637890784</v>
      </c>
      <c r="P1612" s="6">
        <f t="shared" si="330"/>
        <v>0.97927844502939476</v>
      </c>
      <c r="Q1612" s="6">
        <f t="shared" si="331"/>
        <v>0.21382088575223371</v>
      </c>
      <c r="R1612" s="6">
        <f t="shared" si="332"/>
        <v>0.20818912388777405</v>
      </c>
      <c r="S1612" s="6">
        <f t="shared" si="333"/>
        <v>0.42201000964000779</v>
      </c>
    </row>
    <row r="1613" spans="1:19" x14ac:dyDescent="0.25">
      <c r="A1613" s="64">
        <v>41956</v>
      </c>
      <c r="B1613" s="14" t="s">
        <v>872</v>
      </c>
      <c r="C1613" s="4">
        <v>1</v>
      </c>
      <c r="D1613" s="4">
        <v>7.5</v>
      </c>
      <c r="E1613" s="4"/>
      <c r="G1613" s="4">
        <f t="shared" si="326"/>
        <v>64.961200000000005</v>
      </c>
      <c r="H1613"/>
      <c r="I1613"/>
      <c r="J1613" s="34">
        <f t="shared" si="323"/>
        <v>4.4178646691106467E-3</v>
      </c>
      <c r="K1613" s="34">
        <f t="shared" si="327"/>
        <v>0.28698979590953999</v>
      </c>
      <c r="L1613" s="6">
        <f t="shared" si="324"/>
        <v>18.245673379916788</v>
      </c>
      <c r="M1613" s="6">
        <f t="shared" si="328"/>
        <v>1.1852608605569988</v>
      </c>
      <c r="N1613" s="6">
        <f t="shared" si="325"/>
        <v>13.521710947318155</v>
      </c>
      <c r="O1613" s="6">
        <f t="shared" si="329"/>
        <v>0.87838658622827981</v>
      </c>
      <c r="P1613" s="6">
        <f t="shared" si="330"/>
        <v>2.0636474467852786</v>
      </c>
      <c r="Q1613" s="6">
        <f t="shared" si="331"/>
        <v>0.56892521306735933</v>
      </c>
      <c r="R1613" s="6">
        <f t="shared" si="332"/>
        <v>0.34257076862902913</v>
      </c>
      <c r="S1613" s="6">
        <f t="shared" si="333"/>
        <v>0.91149598169638846</v>
      </c>
    </row>
    <row r="1614" spans="1:19" x14ac:dyDescent="0.25">
      <c r="A1614" s="64">
        <v>41956</v>
      </c>
      <c r="B1614" s="14" t="s">
        <v>872</v>
      </c>
      <c r="C1614" s="4">
        <v>1</v>
      </c>
      <c r="D1614" s="4">
        <v>7.4</v>
      </c>
      <c r="E1614" s="4"/>
      <c r="G1614" s="4">
        <f t="shared" si="326"/>
        <v>64.961200000000005</v>
      </c>
      <c r="H1614"/>
      <c r="I1614"/>
      <c r="J1614" s="34">
        <f t="shared" si="323"/>
        <v>4.3008403427644282E-3</v>
      </c>
      <c r="K1614" s="34">
        <f t="shared" si="327"/>
        <v>0.27938775509344738</v>
      </c>
      <c r="L1614" s="6">
        <f t="shared" si="324"/>
        <v>17.691219677917115</v>
      </c>
      <c r="M1614" s="6">
        <f t="shared" si="328"/>
        <v>1.1492428820320462</v>
      </c>
      <c r="N1614" s="6">
        <f t="shared" si="325"/>
        <v>13.311012207689938</v>
      </c>
      <c r="O1614" s="6">
        <f t="shared" si="329"/>
        <v>0.86469934299806295</v>
      </c>
      <c r="P1614" s="6">
        <f t="shared" si="330"/>
        <v>2.0139422250301093</v>
      </c>
      <c r="Q1614" s="6">
        <f t="shared" si="331"/>
        <v>0.55163658337538213</v>
      </c>
      <c r="R1614" s="6">
        <f t="shared" si="332"/>
        <v>0.33723274376924456</v>
      </c>
      <c r="S1614" s="6">
        <f t="shared" si="333"/>
        <v>0.88886932714462663</v>
      </c>
    </row>
    <row r="1615" spans="1:19" x14ac:dyDescent="0.25">
      <c r="A1615" s="64">
        <v>41956</v>
      </c>
      <c r="B1615" s="14" t="s">
        <v>872</v>
      </c>
      <c r="C1615" s="4">
        <v>1</v>
      </c>
      <c r="D1615" s="4">
        <v>5.3</v>
      </c>
      <c r="E1615" s="4"/>
      <c r="G1615" s="4">
        <f t="shared" si="326"/>
        <v>64.961200000000005</v>
      </c>
      <c r="H1615"/>
      <c r="I1615"/>
      <c r="J1615" s="34">
        <f t="shared" si="323"/>
        <v>2.2061834409834321E-3</v>
      </c>
      <c r="K1615" s="34">
        <f t="shared" si="327"/>
        <v>0.14331632652620405</v>
      </c>
      <c r="L1615" s="6">
        <f t="shared" si="324"/>
        <v>8.213046389840704</v>
      </c>
      <c r="M1615" s="6">
        <f t="shared" si="328"/>
        <v>0.53352935948815838</v>
      </c>
      <c r="N1615" s="6">
        <f t="shared" si="325"/>
        <v>9.0076755970184212</v>
      </c>
      <c r="O1615" s="6">
        <f t="shared" si="329"/>
        <v>0.58514942734270425</v>
      </c>
      <c r="P1615" s="6">
        <f t="shared" si="330"/>
        <v>1.1186787868308627</v>
      </c>
      <c r="Q1615" s="6">
        <f t="shared" si="331"/>
        <v>0.25609409255431603</v>
      </c>
      <c r="R1615" s="6">
        <f t="shared" si="332"/>
        <v>0.22820827666365467</v>
      </c>
      <c r="S1615" s="6">
        <f t="shared" si="333"/>
        <v>0.48430236921797071</v>
      </c>
    </row>
    <row r="1616" spans="1:19" x14ac:dyDescent="0.25">
      <c r="A1616" s="64">
        <v>41956</v>
      </c>
      <c r="B1616" s="14" t="s">
        <v>872</v>
      </c>
      <c r="C1616" s="4">
        <v>1</v>
      </c>
      <c r="D1616" s="4">
        <v>6.2</v>
      </c>
      <c r="E1616" s="4"/>
      <c r="G1616" s="4">
        <f t="shared" si="326"/>
        <v>64.961200000000005</v>
      </c>
      <c r="H1616"/>
      <c r="I1616"/>
      <c r="J1616" s="34">
        <f t="shared" si="323"/>
        <v>3.0190705400997908E-3</v>
      </c>
      <c r="K1616" s="34">
        <f t="shared" si="327"/>
        <v>0.1961224489735594</v>
      </c>
      <c r="L1616" s="6">
        <f t="shared" si="324"/>
        <v>11.778840632041497</v>
      </c>
      <c r="M1616" s="6">
        <f t="shared" si="328"/>
        <v>0.76516763690751333</v>
      </c>
      <c r="N1616" s="6">
        <f t="shared" si="325"/>
        <v>10.8220178607594</v>
      </c>
      <c r="O1616" s="6">
        <f t="shared" si="329"/>
        <v>0.70301128029210602</v>
      </c>
      <c r="P1616" s="6">
        <f t="shared" si="330"/>
        <v>1.4681789171996193</v>
      </c>
      <c r="Q1616" s="6">
        <f t="shared" si="331"/>
        <v>0.36728046571560641</v>
      </c>
      <c r="R1616" s="6">
        <f t="shared" si="332"/>
        <v>0.27417439931392135</v>
      </c>
      <c r="S1616" s="6">
        <f t="shared" si="333"/>
        <v>0.64145486502952775</v>
      </c>
    </row>
    <row r="1617" spans="1:19" x14ac:dyDescent="0.25">
      <c r="A1617" s="64">
        <v>41956</v>
      </c>
      <c r="B1617" s="14" t="s">
        <v>872</v>
      </c>
      <c r="C1617" s="4">
        <v>1</v>
      </c>
      <c r="D1617" s="4">
        <v>4</v>
      </c>
      <c r="E1617" s="4"/>
      <c r="G1617" s="4">
        <f t="shared" si="326"/>
        <v>64.961200000000005</v>
      </c>
      <c r="H1617"/>
      <c r="I1617"/>
      <c r="J1617" s="34">
        <f t="shared" si="323"/>
        <v>1.2566370614359172E-3</v>
      </c>
      <c r="K1617" s="34">
        <f t="shared" si="327"/>
        <v>8.1632653058713603E-2</v>
      </c>
      <c r="L1617" s="6">
        <f t="shared" si="324"/>
        <v>4.3006091215286046</v>
      </c>
      <c r="M1617" s="6">
        <f t="shared" si="328"/>
        <v>0.27937273468421148</v>
      </c>
      <c r="N1617" s="6">
        <f t="shared" si="325"/>
        <v>6.4806737611278331</v>
      </c>
      <c r="O1617" s="6">
        <f t="shared" si="329"/>
        <v>0.42099235249702632</v>
      </c>
      <c r="P1617" s="6">
        <f t="shared" si="330"/>
        <v>0.7003650871812378</v>
      </c>
      <c r="Q1617" s="6">
        <f t="shared" si="331"/>
        <v>0.1340989126484215</v>
      </c>
      <c r="R1617" s="6">
        <f t="shared" si="332"/>
        <v>0.16418701747384026</v>
      </c>
      <c r="S1617" s="6">
        <f t="shared" si="333"/>
        <v>0.29828593012226179</v>
      </c>
    </row>
    <row r="1618" spans="1:19" x14ac:dyDescent="0.25">
      <c r="A1618" s="64">
        <v>41956</v>
      </c>
      <c r="B1618" s="14" t="s">
        <v>872</v>
      </c>
      <c r="C1618" s="4">
        <v>1</v>
      </c>
      <c r="D1618" s="4">
        <v>6.8</v>
      </c>
      <c r="E1618" s="4"/>
      <c r="G1618" s="4">
        <f t="shared" si="326"/>
        <v>64.961200000000005</v>
      </c>
      <c r="H1618"/>
      <c r="I1618"/>
      <c r="J1618" s="34">
        <f t="shared" si="323"/>
        <v>3.6316811075498014E-3</v>
      </c>
      <c r="K1618" s="34">
        <f t="shared" si="327"/>
        <v>0.23591836733968233</v>
      </c>
      <c r="L1618" s="6">
        <f t="shared" si="324"/>
        <v>14.565722844180941</v>
      </c>
      <c r="M1618" s="6">
        <f t="shared" si="328"/>
        <v>0.94620685317821773</v>
      </c>
      <c r="N1618" s="6">
        <f t="shared" si="325"/>
        <v>12.057170367208817</v>
      </c>
      <c r="O1618" s="6">
        <f t="shared" si="329"/>
        <v>0.78324827085036008</v>
      </c>
      <c r="P1618" s="6">
        <f t="shared" si="330"/>
        <v>1.7294551240285778</v>
      </c>
      <c r="Q1618" s="6">
        <f t="shared" si="331"/>
        <v>0.45417928952554448</v>
      </c>
      <c r="R1618" s="6">
        <f t="shared" si="332"/>
        <v>0.30546682563164046</v>
      </c>
      <c r="S1618" s="6">
        <f t="shared" si="333"/>
        <v>0.75964611515718494</v>
      </c>
    </row>
    <row r="1619" spans="1:19" x14ac:dyDescent="0.25">
      <c r="A1619" s="64">
        <v>41956</v>
      </c>
      <c r="B1619" s="14" t="s">
        <v>872</v>
      </c>
      <c r="C1619" s="4">
        <v>1</v>
      </c>
      <c r="D1619" s="4">
        <v>8.6</v>
      </c>
      <c r="E1619" s="4"/>
      <c r="G1619" s="4">
        <f t="shared" si="326"/>
        <v>64.961200000000005</v>
      </c>
      <c r="H1619"/>
      <c r="I1619"/>
      <c r="J1619" s="34">
        <f t="shared" si="323"/>
        <v>5.8088048164875268E-3</v>
      </c>
      <c r="K1619" s="34">
        <f t="shared" si="327"/>
        <v>0.37734693876390357</v>
      </c>
      <c r="L1619" s="6">
        <f t="shared" si="324"/>
        <v>24.992286516385054</v>
      </c>
      <c r="M1619" s="6">
        <f t="shared" si="328"/>
        <v>1.6235289543384737</v>
      </c>
      <c r="N1619" s="6">
        <f t="shared" si="325"/>
        <v>15.869862268149246</v>
      </c>
      <c r="O1619" s="6">
        <f t="shared" si="329"/>
        <v>1.0309253167697232</v>
      </c>
      <c r="P1619" s="6">
        <f t="shared" si="330"/>
        <v>2.6544542711081967</v>
      </c>
      <c r="Q1619" s="6">
        <f t="shared" si="331"/>
        <v>0.7792938980824673</v>
      </c>
      <c r="R1619" s="6">
        <f t="shared" si="332"/>
        <v>0.40206087354019204</v>
      </c>
      <c r="S1619" s="6">
        <f t="shared" si="333"/>
        <v>1.1813547716226593</v>
      </c>
    </row>
    <row r="1620" spans="1:19" x14ac:dyDescent="0.25">
      <c r="A1620" s="64">
        <v>41956</v>
      </c>
      <c r="B1620" s="14" t="s">
        <v>872</v>
      </c>
      <c r="C1620" s="4">
        <v>1</v>
      </c>
      <c r="D1620" s="4">
        <v>3.6</v>
      </c>
      <c r="E1620" s="4"/>
      <c r="G1620" s="4">
        <f t="shared" si="326"/>
        <v>64.961200000000005</v>
      </c>
      <c r="H1620"/>
      <c r="I1620"/>
      <c r="J1620" s="34">
        <f t="shared" si="323"/>
        <v>1.0178760197630931E-3</v>
      </c>
      <c r="K1620" s="34">
        <f t="shared" si="327"/>
        <v>6.6122448977558021E-2</v>
      </c>
      <c r="L1620" s="6">
        <f t="shared" si="324"/>
        <v>3.375464158589657</v>
      </c>
      <c r="M1620" s="6">
        <f t="shared" si="328"/>
        <v>0.21927420655205926</v>
      </c>
      <c r="N1620" s="6">
        <f t="shared" si="325"/>
        <v>5.7290669248255632</v>
      </c>
      <c r="O1620" s="6">
        <f t="shared" si="329"/>
        <v>0.37216706953560269</v>
      </c>
      <c r="P1620" s="6">
        <f t="shared" si="330"/>
        <v>0.59144127608766195</v>
      </c>
      <c r="Q1620" s="6">
        <f t="shared" si="331"/>
        <v>0.10525161914498844</v>
      </c>
      <c r="R1620" s="6">
        <f t="shared" si="332"/>
        <v>0.14514515711888507</v>
      </c>
      <c r="S1620" s="6">
        <f t="shared" si="333"/>
        <v>0.25039677626387352</v>
      </c>
    </row>
    <row r="1621" spans="1:19" x14ac:dyDescent="0.25">
      <c r="A1621" s="64">
        <v>41956</v>
      </c>
      <c r="B1621" s="14" t="s">
        <v>872</v>
      </c>
      <c r="C1621" s="4">
        <v>1</v>
      </c>
      <c r="D1621" s="4">
        <v>7.8</v>
      </c>
      <c r="E1621" s="4"/>
      <c r="G1621" s="4">
        <f t="shared" si="326"/>
        <v>64.961200000000005</v>
      </c>
      <c r="H1621"/>
      <c r="I1621"/>
      <c r="J1621" s="34">
        <f t="shared" si="323"/>
        <v>4.7783624261100756E-3</v>
      </c>
      <c r="K1621" s="34">
        <f t="shared" si="327"/>
        <v>0.31040816325575848</v>
      </c>
      <c r="L1621" s="6">
        <f t="shared" si="324"/>
        <v>19.967309203036706</v>
      </c>
      <c r="M1621" s="6">
        <f t="shared" si="328"/>
        <v>1.2971003917591177</v>
      </c>
      <c r="N1621" s="6">
        <f t="shared" si="325"/>
        <v>14.156655209656122</v>
      </c>
      <c r="O1621" s="6">
        <f t="shared" si="329"/>
        <v>0.91963332824289878</v>
      </c>
      <c r="P1621" s="6">
        <f t="shared" si="330"/>
        <v>2.2167337200020167</v>
      </c>
      <c r="Q1621" s="6">
        <f t="shared" si="331"/>
        <v>0.62260818804437645</v>
      </c>
      <c r="R1621" s="6">
        <f t="shared" si="332"/>
        <v>0.35865699801473055</v>
      </c>
      <c r="S1621" s="6">
        <f t="shared" si="333"/>
        <v>0.98126518605910706</v>
      </c>
    </row>
    <row r="1622" spans="1:19" x14ac:dyDescent="0.25">
      <c r="A1622" s="64">
        <v>41956</v>
      </c>
      <c r="B1622" s="14" t="s">
        <v>872</v>
      </c>
      <c r="C1622" s="4">
        <v>1</v>
      </c>
      <c r="D1622" s="4">
        <v>6.2</v>
      </c>
      <c r="E1622" s="4"/>
      <c r="G1622" s="4">
        <f t="shared" si="326"/>
        <v>64.961200000000005</v>
      </c>
      <c r="H1622"/>
      <c r="I1622"/>
      <c r="J1622" s="34">
        <f t="shared" si="323"/>
        <v>3.0190705400997908E-3</v>
      </c>
      <c r="K1622" s="34">
        <f t="shared" si="327"/>
        <v>0.1961224489735594</v>
      </c>
      <c r="L1622" s="6">
        <f t="shared" si="324"/>
        <v>11.778840632041497</v>
      </c>
      <c r="M1622" s="6">
        <f t="shared" si="328"/>
        <v>0.76516763690751333</v>
      </c>
      <c r="N1622" s="6">
        <f t="shared" si="325"/>
        <v>10.8220178607594</v>
      </c>
      <c r="O1622" s="6">
        <f t="shared" si="329"/>
        <v>0.70301128029210602</v>
      </c>
      <c r="P1622" s="6">
        <f t="shared" si="330"/>
        <v>1.4681789171996193</v>
      </c>
      <c r="Q1622" s="6">
        <f t="shared" si="331"/>
        <v>0.36728046571560641</v>
      </c>
      <c r="R1622" s="6">
        <f t="shared" si="332"/>
        <v>0.27417439931392135</v>
      </c>
      <c r="S1622" s="6">
        <f t="shared" si="333"/>
        <v>0.64145486502952775</v>
      </c>
    </row>
    <row r="1623" spans="1:19" x14ac:dyDescent="0.25">
      <c r="A1623" s="64">
        <v>41956</v>
      </c>
      <c r="B1623" s="14" t="s">
        <v>872</v>
      </c>
      <c r="C1623" s="4">
        <v>1</v>
      </c>
      <c r="D1623" s="4">
        <v>9</v>
      </c>
      <c r="E1623" s="4"/>
      <c r="G1623" s="4">
        <f t="shared" si="326"/>
        <v>64.961200000000005</v>
      </c>
      <c r="H1623"/>
      <c r="I1623"/>
      <c r="J1623" s="34">
        <f t="shared" si="323"/>
        <v>6.3617251235193305E-3</v>
      </c>
      <c r="K1623" s="34">
        <f t="shared" si="327"/>
        <v>0.41326530610973755</v>
      </c>
      <c r="L1623" s="6">
        <f t="shared" si="324"/>
        <v>27.7458210460766</v>
      </c>
      <c r="M1623" s="6">
        <f t="shared" si="328"/>
        <v>1.8024018650981257</v>
      </c>
      <c r="N1623" s="6">
        <f t="shared" si="325"/>
        <v>16.73684929877896</v>
      </c>
      <c r="O1623" s="6">
        <f t="shared" si="329"/>
        <v>1.0872458357562698</v>
      </c>
      <c r="P1623" s="6">
        <f t="shared" si="330"/>
        <v>2.8896477008543955</v>
      </c>
      <c r="Q1623" s="6">
        <f t="shared" si="331"/>
        <v>0.86515289524710026</v>
      </c>
      <c r="R1623" s="6">
        <f t="shared" si="332"/>
        <v>0.42402587594494523</v>
      </c>
      <c r="S1623" s="6">
        <f t="shared" si="333"/>
        <v>1.2891787711920455</v>
      </c>
    </row>
    <row r="1624" spans="1:19" x14ac:dyDescent="0.25">
      <c r="A1624" s="64">
        <v>41956</v>
      </c>
      <c r="B1624" s="14" t="s">
        <v>872</v>
      </c>
      <c r="C1624" s="4">
        <v>1</v>
      </c>
      <c r="D1624" s="4">
        <v>7.1</v>
      </c>
      <c r="E1624" s="4"/>
      <c r="G1624" s="4">
        <f t="shared" si="326"/>
        <v>64.961200000000005</v>
      </c>
      <c r="H1624"/>
      <c r="I1624"/>
      <c r="J1624" s="34">
        <f t="shared" si="323"/>
        <v>3.959192141686536E-3</v>
      </c>
      <c r="K1624" s="34">
        <f t="shared" si="327"/>
        <v>0.25719387754310946</v>
      </c>
      <c r="L1624" s="6">
        <f t="shared" si="324"/>
        <v>16.085590015951329</v>
      </c>
      <c r="M1624" s="6">
        <f t="shared" si="328"/>
        <v>1.0449392504120609</v>
      </c>
      <c r="N1624" s="6">
        <f t="shared" si="325"/>
        <v>12.681839066301519</v>
      </c>
      <c r="O1624" s="6">
        <f t="shared" si="329"/>
        <v>0.82382749993294346</v>
      </c>
      <c r="P1624" s="6">
        <f t="shared" si="330"/>
        <v>1.8687667503450043</v>
      </c>
      <c r="Q1624" s="6">
        <f t="shared" si="331"/>
        <v>0.50157084019778919</v>
      </c>
      <c r="R1624" s="6">
        <f t="shared" si="332"/>
        <v>0.32129272497384798</v>
      </c>
      <c r="S1624" s="6">
        <f t="shared" si="333"/>
        <v>0.82286356517163717</v>
      </c>
    </row>
    <row r="1625" spans="1:19" x14ac:dyDescent="0.25">
      <c r="A1625" s="64">
        <v>41956</v>
      </c>
      <c r="B1625" s="14" t="s">
        <v>872</v>
      </c>
      <c r="C1625" s="4">
        <v>1</v>
      </c>
      <c r="D1625" s="4">
        <v>7.2</v>
      </c>
      <c r="E1625" s="4"/>
      <c r="G1625" s="4">
        <f t="shared" si="326"/>
        <v>64.961200000000005</v>
      </c>
      <c r="H1625"/>
      <c r="I1625"/>
      <c r="J1625" s="34">
        <f t="shared" si="323"/>
        <v>4.0715040790523724E-3</v>
      </c>
      <c r="K1625" s="34">
        <f t="shared" si="327"/>
        <v>0.26448979591023208</v>
      </c>
      <c r="L1625" s="6">
        <f t="shared" si="324"/>
        <v>16.611217355322236</v>
      </c>
      <c r="M1625" s="6">
        <f t="shared" si="328"/>
        <v>1.0790846337926925</v>
      </c>
      <c r="N1625" s="6">
        <f t="shared" si="325"/>
        <v>12.891070706250053</v>
      </c>
      <c r="O1625" s="6">
        <f t="shared" si="329"/>
        <v>0.83741943860560009</v>
      </c>
      <c r="P1625" s="6">
        <f t="shared" si="330"/>
        <v>1.9165040723982925</v>
      </c>
      <c r="Q1625" s="6">
        <f t="shared" si="331"/>
        <v>0.51796062422049238</v>
      </c>
      <c r="R1625" s="6">
        <f t="shared" si="332"/>
        <v>0.32659358105618402</v>
      </c>
      <c r="S1625" s="6">
        <f t="shared" si="333"/>
        <v>0.84455420527667635</v>
      </c>
    </row>
    <row r="1626" spans="1:19" x14ac:dyDescent="0.25">
      <c r="A1626" s="64">
        <v>41956</v>
      </c>
      <c r="B1626" s="14" t="s">
        <v>872</v>
      </c>
      <c r="C1626" s="4">
        <v>1</v>
      </c>
      <c r="D1626" s="4">
        <v>5.4</v>
      </c>
      <c r="E1626" s="4"/>
      <c r="G1626" s="4">
        <f t="shared" si="326"/>
        <v>64.961200000000005</v>
      </c>
      <c r="H1626"/>
      <c r="I1626"/>
      <c r="J1626" s="34">
        <f t="shared" si="323"/>
        <v>2.2902210444669595E-3</v>
      </c>
      <c r="K1626" s="34">
        <f t="shared" si="327"/>
        <v>0.14877551019950555</v>
      </c>
      <c r="L1626" s="6">
        <f t="shared" si="324"/>
        <v>8.5736806990755614</v>
      </c>
      <c r="M1626" s="6">
        <f t="shared" si="328"/>
        <v>0.55695659743162507</v>
      </c>
      <c r="N1626" s="6">
        <f t="shared" si="325"/>
        <v>9.2068415424761678</v>
      </c>
      <c r="O1626" s="6">
        <f t="shared" si="329"/>
        <v>0.5980874864097232</v>
      </c>
      <c r="P1626" s="6">
        <f t="shared" si="330"/>
        <v>1.1550440838413483</v>
      </c>
      <c r="Q1626" s="6">
        <f t="shared" si="331"/>
        <v>0.26733916676718</v>
      </c>
      <c r="R1626" s="6">
        <f t="shared" si="332"/>
        <v>0.23325411969979207</v>
      </c>
      <c r="S1626" s="6">
        <f t="shared" si="333"/>
        <v>0.5005932864669721</v>
      </c>
    </row>
    <row r="1627" spans="1:19" x14ac:dyDescent="0.25">
      <c r="A1627" s="64">
        <v>41956</v>
      </c>
      <c r="B1627" s="14" t="s">
        <v>872</v>
      </c>
      <c r="C1627" s="4">
        <v>1</v>
      </c>
      <c r="D1627" s="4">
        <v>7</v>
      </c>
      <c r="E1627" s="4"/>
      <c r="G1627" s="4">
        <f t="shared" si="326"/>
        <v>64.961200000000005</v>
      </c>
      <c r="H1627"/>
      <c r="I1627"/>
      <c r="J1627" s="34">
        <f t="shared" si="323"/>
        <v>3.8484510006474969E-3</v>
      </c>
      <c r="K1627" s="34">
        <f t="shared" si="327"/>
        <v>0.24999999999231043</v>
      </c>
      <c r="L1627" s="6">
        <f t="shared" si="324"/>
        <v>15.569492106387406</v>
      </c>
      <c r="M1627" s="6">
        <f t="shared" si="328"/>
        <v>1.0114129102390135</v>
      </c>
      <c r="N1627" s="6">
        <f t="shared" si="325"/>
        <v>12.473107819356448</v>
      </c>
      <c r="O1627" s="6">
        <f t="shared" si="329"/>
        <v>0.81026806739089385</v>
      </c>
      <c r="P1627" s="6">
        <f t="shared" si="330"/>
        <v>1.8216809776299074</v>
      </c>
      <c r="Q1627" s="6">
        <f t="shared" si="331"/>
        <v>0.48547819691472643</v>
      </c>
      <c r="R1627" s="6">
        <f t="shared" si="332"/>
        <v>0.31600454628244862</v>
      </c>
      <c r="S1627" s="6">
        <f t="shared" si="333"/>
        <v>0.80148274319717505</v>
      </c>
    </row>
    <row r="1628" spans="1:19" x14ac:dyDescent="0.25">
      <c r="A1628" s="64">
        <v>41956</v>
      </c>
      <c r="B1628" s="14" t="s">
        <v>872</v>
      </c>
      <c r="C1628" s="4">
        <v>1</v>
      </c>
      <c r="D1628" s="4">
        <v>6.4</v>
      </c>
      <c r="E1628" s="4"/>
      <c r="G1628" s="4">
        <f t="shared" si="326"/>
        <v>64.961200000000005</v>
      </c>
      <c r="H1628"/>
      <c r="I1628"/>
      <c r="J1628" s="34">
        <f t="shared" si="323"/>
        <v>3.2169908772759479E-3</v>
      </c>
      <c r="K1628" s="34">
        <f t="shared" si="327"/>
        <v>0.20897959183030679</v>
      </c>
      <c r="L1628" s="6">
        <f t="shared" si="324"/>
        <v>12.670735111153041</v>
      </c>
      <c r="M1628" s="6">
        <f t="shared" si="328"/>
        <v>0.82310617366776118</v>
      </c>
      <c r="N1628" s="6">
        <f t="shared" si="325"/>
        <v>11.231571837310549</v>
      </c>
      <c r="O1628" s="6">
        <f t="shared" si="329"/>
        <v>0.72961639858967853</v>
      </c>
      <c r="P1628" s="6">
        <f t="shared" si="330"/>
        <v>1.5527225722574398</v>
      </c>
      <c r="Q1628" s="6">
        <f t="shared" si="331"/>
        <v>0.39509096336052535</v>
      </c>
      <c r="R1628" s="6">
        <f t="shared" si="332"/>
        <v>0.28455039544997462</v>
      </c>
      <c r="S1628" s="6">
        <f t="shared" si="333"/>
        <v>0.67964135881049992</v>
      </c>
    </row>
    <row r="1629" spans="1:19" x14ac:dyDescent="0.25">
      <c r="A1629" s="64">
        <v>41956</v>
      </c>
      <c r="B1629" s="14" t="s">
        <v>872</v>
      </c>
      <c r="C1629" s="4">
        <v>1</v>
      </c>
      <c r="D1629" s="4">
        <v>13.6</v>
      </c>
      <c r="E1629" s="4" t="s">
        <v>977</v>
      </c>
      <c r="G1629" s="4">
        <f t="shared" si="326"/>
        <v>64.961200000000005</v>
      </c>
      <c r="H1629"/>
      <c r="I1629"/>
      <c r="J1629" s="34">
        <f t="shared" si="323"/>
        <v>1.4526724430199206E-2</v>
      </c>
      <c r="K1629" s="34">
        <f t="shared" si="327"/>
        <v>0.94367346935872931</v>
      </c>
      <c r="L1629" s="6">
        <f t="shared" si="324"/>
        <v>71.68033098095934</v>
      </c>
      <c r="M1629" s="6">
        <f t="shared" si="328"/>
        <v>4.656440407237513</v>
      </c>
      <c r="N1629" s="6">
        <f t="shared" si="325"/>
        <v>27.130043645933544</v>
      </c>
      <c r="O1629" s="6">
        <f t="shared" si="329"/>
        <v>1.7624002254760731</v>
      </c>
      <c r="P1629" s="6">
        <f t="shared" si="330"/>
        <v>6.4188406327135858</v>
      </c>
      <c r="Q1629" s="6">
        <f t="shared" si="331"/>
        <v>2.2350913954740061</v>
      </c>
      <c r="R1629" s="6">
        <f t="shared" si="332"/>
        <v>0.68733608793566858</v>
      </c>
      <c r="S1629" s="6">
        <f t="shared" si="333"/>
        <v>2.9224274834096748</v>
      </c>
    </row>
    <row r="1630" spans="1:19" x14ac:dyDescent="0.25">
      <c r="A1630" s="64">
        <v>41956</v>
      </c>
      <c r="B1630" s="14" t="s">
        <v>872</v>
      </c>
      <c r="C1630" s="4">
        <v>1</v>
      </c>
      <c r="D1630" s="4">
        <v>9.1999999999999993</v>
      </c>
      <c r="E1630" s="4"/>
      <c r="G1630" s="4">
        <f t="shared" si="326"/>
        <v>64.961200000000005</v>
      </c>
      <c r="H1630"/>
      <c r="I1630"/>
      <c r="J1630" s="34">
        <f t="shared" si="323"/>
        <v>6.6476100549960017E-3</v>
      </c>
      <c r="K1630" s="34">
        <f t="shared" si="327"/>
        <v>0.43183673468059491</v>
      </c>
      <c r="L1630" s="6">
        <f t="shared" si="324"/>
        <v>29.183828648764486</v>
      </c>
      <c r="M1630" s="6">
        <f t="shared" si="328"/>
        <v>1.8958165663897435</v>
      </c>
      <c r="N1630" s="6">
        <f t="shared" si="325"/>
        <v>17.172824342989255</v>
      </c>
      <c r="O1630" s="6">
        <f t="shared" si="329"/>
        <v>1.1155672983475522</v>
      </c>
      <c r="P1630" s="6">
        <f t="shared" si="330"/>
        <v>3.0113838647372955</v>
      </c>
      <c r="Q1630" s="6">
        <f t="shared" si="331"/>
        <v>0.90999195186707682</v>
      </c>
      <c r="R1630" s="6">
        <f t="shared" si="332"/>
        <v>0.43507124635554539</v>
      </c>
      <c r="S1630" s="6">
        <f t="shared" si="333"/>
        <v>1.3450631982226222</v>
      </c>
    </row>
    <row r="1631" spans="1:19" x14ac:dyDescent="0.25">
      <c r="A1631" s="64">
        <v>41956</v>
      </c>
      <c r="B1631" s="14" t="s">
        <v>872</v>
      </c>
      <c r="C1631" s="4">
        <v>1</v>
      </c>
      <c r="D1631" s="4">
        <v>6.7</v>
      </c>
      <c r="E1631" s="4"/>
      <c r="G1631" s="4">
        <f t="shared" si="326"/>
        <v>64.961200000000005</v>
      </c>
      <c r="H1631"/>
      <c r="I1631"/>
      <c r="J1631" s="34">
        <f t="shared" si="323"/>
        <v>3.5256523554911458E-3</v>
      </c>
      <c r="K1631" s="34">
        <f t="shared" si="327"/>
        <v>0.22903061223785337</v>
      </c>
      <c r="L1631" s="6">
        <f t="shared" si="324"/>
        <v>14.077969600318117</v>
      </c>
      <c r="M1631" s="6">
        <f t="shared" si="328"/>
        <v>0.9145218165384269</v>
      </c>
      <c r="N1631" s="6">
        <f t="shared" si="325"/>
        <v>11.849976492405487</v>
      </c>
      <c r="O1631" s="6">
        <f t="shared" si="329"/>
        <v>0.76978870784942166</v>
      </c>
      <c r="P1631" s="6">
        <f t="shared" si="330"/>
        <v>1.6843105243878487</v>
      </c>
      <c r="Q1631" s="6">
        <f t="shared" si="331"/>
        <v>0.43897047193844491</v>
      </c>
      <c r="R1631" s="6">
        <f t="shared" si="332"/>
        <v>0.30021759606127446</v>
      </c>
      <c r="S1631" s="6">
        <f t="shared" si="333"/>
        <v>0.73918806799971937</v>
      </c>
    </row>
    <row r="1632" spans="1:19" x14ac:dyDescent="0.25">
      <c r="A1632" s="64">
        <v>41956</v>
      </c>
      <c r="B1632" s="14" t="s">
        <v>872</v>
      </c>
      <c r="C1632" s="4">
        <v>1</v>
      </c>
      <c r="D1632" s="4">
        <v>4.5</v>
      </c>
      <c r="E1632" s="4"/>
      <c r="G1632" s="4">
        <f t="shared" si="326"/>
        <v>64.961200000000005</v>
      </c>
      <c r="H1632"/>
      <c r="I1632"/>
      <c r="J1632" s="34">
        <f t="shared" si="323"/>
        <v>1.5904312808798326E-3</v>
      </c>
      <c r="K1632" s="34">
        <f t="shared" si="327"/>
        <v>0.10331632652743439</v>
      </c>
      <c r="L1632" s="6">
        <f t="shared" si="324"/>
        <v>5.6380590590289899</v>
      </c>
      <c r="M1632" s="6">
        <f t="shared" si="328"/>
        <v>0.36625508924934846</v>
      </c>
      <c r="N1632" s="6">
        <f t="shared" si="325"/>
        <v>7.4382130025037601</v>
      </c>
      <c r="O1632" s="6">
        <f t="shared" si="329"/>
        <v>0.48319525187039564</v>
      </c>
      <c r="P1632" s="6">
        <f t="shared" si="330"/>
        <v>0.84945034111974405</v>
      </c>
      <c r="Q1632" s="6">
        <f t="shared" si="331"/>
        <v>0.17580244283968727</v>
      </c>
      <c r="R1632" s="6">
        <f t="shared" si="332"/>
        <v>0.1884461482294543</v>
      </c>
      <c r="S1632" s="6">
        <f t="shared" si="333"/>
        <v>0.36424859106914154</v>
      </c>
    </row>
    <row r="1633" spans="1:19" x14ac:dyDescent="0.25">
      <c r="A1633" s="64">
        <v>41956</v>
      </c>
      <c r="B1633" s="14" t="s">
        <v>872</v>
      </c>
      <c r="C1633" s="4">
        <v>1</v>
      </c>
      <c r="D1633" s="4">
        <v>6.9</v>
      </c>
      <c r="E1633" s="4"/>
      <c r="G1633" s="4">
        <f t="shared" si="326"/>
        <v>64.961200000000005</v>
      </c>
      <c r="H1633"/>
      <c r="I1633"/>
      <c r="J1633" s="34">
        <f t="shared" ref="J1633:J1696" si="334">((+D1633/200)^2)*PI()</f>
        <v>3.7392806559352516E-3</v>
      </c>
      <c r="K1633" s="34">
        <f t="shared" si="327"/>
        <v>0.24290816325783468</v>
      </c>
      <c r="L1633" s="6">
        <f t="shared" ref="L1633:L1696" si="335">0.17758*(D1633^2.299)</f>
        <v>15.062883294996576</v>
      </c>
      <c r="M1633" s="6">
        <f t="shared" si="328"/>
        <v>0.97850299328216439</v>
      </c>
      <c r="N1633" s="6">
        <f t="shared" ref="N1633:N1696" si="336">1.28*(D1633^1.17)</f>
        <v>12.264882891847247</v>
      </c>
      <c r="O1633" s="6">
        <f t="shared" si="329"/>
        <v>0.79674152596761971</v>
      </c>
      <c r="P1633" s="6">
        <f t="shared" si="330"/>
        <v>1.7752445192497841</v>
      </c>
      <c r="Q1633" s="6">
        <f t="shared" si="331"/>
        <v>0.46968143677543889</v>
      </c>
      <c r="R1633" s="6">
        <f t="shared" si="332"/>
        <v>0.31072919512737168</v>
      </c>
      <c r="S1633" s="6">
        <f t="shared" si="333"/>
        <v>0.78041063190281057</v>
      </c>
    </row>
    <row r="1634" spans="1:19" x14ac:dyDescent="0.25">
      <c r="A1634" s="64">
        <v>41956</v>
      </c>
      <c r="B1634" s="14" t="s">
        <v>872</v>
      </c>
      <c r="C1634" s="4">
        <v>1</v>
      </c>
      <c r="D1634" s="4">
        <v>6.8</v>
      </c>
      <c r="E1634" s="4"/>
      <c r="G1634" s="4">
        <f t="shared" ref="G1634:G1697" si="337">IF($D1634&lt;3.01,795.7747,64.9612)</f>
        <v>64.961200000000005</v>
      </c>
      <c r="H1634"/>
      <c r="I1634"/>
      <c r="J1634" s="34">
        <f t="shared" si="334"/>
        <v>3.6316811075498014E-3</v>
      </c>
      <c r="K1634" s="34">
        <f t="shared" ref="K1634:K1697" si="338">+IF($D1634&gt;3.01,J1634*64.96120126,J1634*795.77)</f>
        <v>0.23591836733968233</v>
      </c>
      <c r="L1634" s="6">
        <f t="shared" si="335"/>
        <v>14.565722844180941</v>
      </c>
      <c r="M1634" s="6">
        <f t="shared" ref="M1634:M1697" si="339">+IF($D1634&gt;3.01,L1634*64.96120126*0.001,L1634*795.77*0.001)</f>
        <v>0.94620685317821773</v>
      </c>
      <c r="N1634" s="6">
        <f t="shared" si="336"/>
        <v>12.057170367208817</v>
      </c>
      <c r="O1634" s="6">
        <f t="shared" ref="O1634:O1697" si="340">+IF($D1634&gt;3.01,N1634*64.96120126*0.001,N1634*795.77*0.001)</f>
        <v>0.78324827085036008</v>
      </c>
      <c r="P1634" s="6">
        <f t="shared" ref="P1634:P1697" si="341">+M1634+O1634</f>
        <v>1.7294551240285778</v>
      </c>
      <c r="Q1634" s="6">
        <f t="shared" si="331"/>
        <v>0.45417928952554448</v>
      </c>
      <c r="R1634" s="6">
        <f t="shared" si="332"/>
        <v>0.30546682563164046</v>
      </c>
      <c r="S1634" s="6">
        <f t="shared" si="333"/>
        <v>0.75964611515718494</v>
      </c>
    </row>
    <row r="1635" spans="1:19" x14ac:dyDescent="0.25">
      <c r="A1635" s="64">
        <v>41956</v>
      </c>
      <c r="B1635" s="14" t="s">
        <v>872</v>
      </c>
      <c r="C1635" s="4">
        <v>1</v>
      </c>
      <c r="D1635" s="4">
        <v>8.8000000000000007</v>
      </c>
      <c r="E1635" s="4"/>
      <c r="G1635" s="4">
        <f t="shared" si="337"/>
        <v>64.961200000000005</v>
      </c>
      <c r="H1635"/>
      <c r="I1635"/>
      <c r="J1635" s="34">
        <f t="shared" si="334"/>
        <v>6.0821233773498407E-3</v>
      </c>
      <c r="K1635" s="34">
        <f t="shared" si="338"/>
        <v>0.39510204080417388</v>
      </c>
      <c r="L1635" s="6">
        <f t="shared" si="335"/>
        <v>26.348731681885365</v>
      </c>
      <c r="M1635" s="6">
        <f t="shared" si="339"/>
        <v>1.7116452617326934</v>
      </c>
      <c r="N1635" s="6">
        <f t="shared" si="336"/>
        <v>16.302518287873927</v>
      </c>
      <c r="O1635" s="6">
        <f t="shared" si="340"/>
        <v>1.0590311715434086</v>
      </c>
      <c r="P1635" s="6">
        <f t="shared" si="341"/>
        <v>2.770676433276102</v>
      </c>
      <c r="Q1635" s="6">
        <f t="shared" si="331"/>
        <v>0.82158972563169275</v>
      </c>
      <c r="R1635" s="6">
        <f t="shared" si="332"/>
        <v>0.41302215690192939</v>
      </c>
      <c r="S1635" s="6">
        <f t="shared" si="333"/>
        <v>1.2346118825336221</v>
      </c>
    </row>
    <row r="1636" spans="1:19" x14ac:dyDescent="0.25">
      <c r="A1636" s="64">
        <v>41956</v>
      </c>
      <c r="B1636" s="14" t="s">
        <v>872</v>
      </c>
      <c r="C1636" s="4">
        <v>1</v>
      </c>
      <c r="D1636" s="4">
        <v>4.4000000000000004</v>
      </c>
      <c r="E1636" s="4"/>
      <c r="G1636" s="4">
        <f t="shared" si="337"/>
        <v>64.961200000000005</v>
      </c>
      <c r="H1636"/>
      <c r="I1636"/>
      <c r="J1636" s="34">
        <f t="shared" si="334"/>
        <v>1.5205308443374602E-3</v>
      </c>
      <c r="K1636" s="34">
        <f t="shared" si="338"/>
        <v>9.877551020104347E-2</v>
      </c>
      <c r="L1636" s="6">
        <f t="shared" si="335"/>
        <v>5.3541650508837426</v>
      </c>
      <c r="M1636" s="6">
        <f t="shared" si="339"/>
        <v>0.34781299344971695</v>
      </c>
      <c r="N1636" s="6">
        <f t="shared" si="336"/>
        <v>7.2451870323804508</v>
      </c>
      <c r="O1636" s="6">
        <f t="shared" si="340"/>
        <v>0.47065605297680857</v>
      </c>
      <c r="P1636" s="6">
        <f t="shared" si="341"/>
        <v>0.81846904642652551</v>
      </c>
      <c r="Q1636" s="6">
        <f t="shared" si="331"/>
        <v>0.16695023685586413</v>
      </c>
      <c r="R1636" s="6">
        <f t="shared" si="332"/>
        <v>0.18355586066095536</v>
      </c>
      <c r="S1636" s="6">
        <f t="shared" si="333"/>
        <v>0.35050609751681949</v>
      </c>
    </row>
    <row r="1637" spans="1:19" x14ac:dyDescent="0.25">
      <c r="A1637" s="64">
        <v>41956</v>
      </c>
      <c r="B1637" s="14" t="s">
        <v>872</v>
      </c>
      <c r="C1637" s="4">
        <v>1</v>
      </c>
      <c r="D1637" s="4">
        <v>5.2</v>
      </c>
      <c r="E1637" s="4"/>
      <c r="G1637" s="4">
        <f t="shared" si="337"/>
        <v>64.961200000000005</v>
      </c>
      <c r="H1637"/>
      <c r="I1637"/>
      <c r="J1637" s="34">
        <f t="shared" si="334"/>
        <v>2.1237166338267006E-3</v>
      </c>
      <c r="K1637" s="34">
        <f t="shared" si="338"/>
        <v>0.13795918366922602</v>
      </c>
      <c r="L1637" s="6">
        <f t="shared" si="335"/>
        <v>7.8611437635641082</v>
      </c>
      <c r="M1637" s="6">
        <f t="shared" si="339"/>
        <v>0.51066934215868187</v>
      </c>
      <c r="N1637" s="6">
        <f t="shared" si="336"/>
        <v>8.8091474968502013</v>
      </c>
      <c r="O1637" s="6">
        <f t="shared" si="340"/>
        <v>0.5722528034719111</v>
      </c>
      <c r="P1637" s="6">
        <f t="shared" si="341"/>
        <v>1.0829221456305929</v>
      </c>
      <c r="Q1637" s="6">
        <f t="shared" si="331"/>
        <v>0.2451212842361673</v>
      </c>
      <c r="R1637" s="6">
        <f t="shared" si="332"/>
        <v>0.22317859335404533</v>
      </c>
      <c r="S1637" s="6">
        <f t="shared" si="333"/>
        <v>0.46829987759021263</v>
      </c>
    </row>
    <row r="1638" spans="1:19" x14ac:dyDescent="0.25">
      <c r="A1638" s="64">
        <v>41956</v>
      </c>
      <c r="B1638" s="14" t="s">
        <v>872</v>
      </c>
      <c r="C1638" s="4">
        <v>1</v>
      </c>
      <c r="D1638" s="4">
        <v>3.6</v>
      </c>
      <c r="E1638" s="4"/>
      <c r="G1638" s="4">
        <f t="shared" si="337"/>
        <v>64.961200000000005</v>
      </c>
      <c r="H1638"/>
      <c r="I1638"/>
      <c r="J1638" s="34">
        <f t="shared" si="334"/>
        <v>1.0178760197630931E-3</v>
      </c>
      <c r="K1638" s="34">
        <f t="shared" si="338"/>
        <v>6.6122448977558021E-2</v>
      </c>
      <c r="L1638" s="6">
        <f t="shared" si="335"/>
        <v>3.375464158589657</v>
      </c>
      <c r="M1638" s="6">
        <f t="shared" si="339"/>
        <v>0.21927420655205926</v>
      </c>
      <c r="N1638" s="6">
        <f t="shared" si="336"/>
        <v>5.7290669248255632</v>
      </c>
      <c r="O1638" s="6">
        <f t="shared" si="340"/>
        <v>0.37216706953560269</v>
      </c>
      <c r="P1638" s="6">
        <f t="shared" si="341"/>
        <v>0.59144127608766195</v>
      </c>
      <c r="Q1638" s="6">
        <f t="shared" si="331"/>
        <v>0.10525161914498844</v>
      </c>
      <c r="R1638" s="6">
        <f t="shared" si="332"/>
        <v>0.14514515711888507</v>
      </c>
      <c r="S1638" s="6">
        <f t="shared" si="333"/>
        <v>0.25039677626387352</v>
      </c>
    </row>
    <row r="1639" spans="1:19" x14ac:dyDescent="0.25">
      <c r="A1639" s="64">
        <v>41956</v>
      </c>
      <c r="B1639" s="14" t="s">
        <v>872</v>
      </c>
      <c r="C1639" s="4">
        <v>1</v>
      </c>
      <c r="D1639" s="4">
        <v>6</v>
      </c>
      <c r="E1639" s="4"/>
      <c r="G1639" s="4">
        <f t="shared" si="337"/>
        <v>64.961200000000005</v>
      </c>
      <c r="H1639"/>
      <c r="I1639"/>
      <c r="J1639" s="34">
        <f t="shared" si="334"/>
        <v>2.8274333882308137E-3</v>
      </c>
      <c r="K1639" s="34">
        <f t="shared" si="338"/>
        <v>0.1836734693821056</v>
      </c>
      <c r="L1639" s="6">
        <f t="shared" si="335"/>
        <v>10.923549380812876</v>
      </c>
      <c r="M1639" s="6">
        <f t="shared" si="339"/>
        <v>0.70960688980053355</v>
      </c>
      <c r="N1639" s="6">
        <f t="shared" si="336"/>
        <v>10.414704032978928</v>
      </c>
      <c r="O1639" s="6">
        <f t="shared" si="340"/>
        <v>0.67655168474967775</v>
      </c>
      <c r="P1639" s="6">
        <f t="shared" si="341"/>
        <v>1.3861585745502114</v>
      </c>
      <c r="Q1639" s="6">
        <f t="shared" si="331"/>
        <v>0.34061130710425608</v>
      </c>
      <c r="R1639" s="6">
        <f t="shared" si="332"/>
        <v>0.26385515705237433</v>
      </c>
      <c r="S1639" s="6">
        <f t="shared" si="333"/>
        <v>0.60446646415663041</v>
      </c>
    </row>
    <row r="1640" spans="1:19" x14ac:dyDescent="0.25">
      <c r="A1640" s="64">
        <v>41956</v>
      </c>
      <c r="B1640" s="14" t="s">
        <v>872</v>
      </c>
      <c r="C1640" s="4">
        <v>1</v>
      </c>
      <c r="D1640" s="4">
        <v>10.8</v>
      </c>
      <c r="E1640" s="4"/>
      <c r="G1640" s="4">
        <f t="shared" si="337"/>
        <v>64.961200000000005</v>
      </c>
      <c r="H1640"/>
      <c r="I1640"/>
      <c r="J1640" s="34">
        <f t="shared" si="334"/>
        <v>9.1608841778678379E-3</v>
      </c>
      <c r="K1640" s="34">
        <f t="shared" si="338"/>
        <v>0.5951020407980222</v>
      </c>
      <c r="L1640" s="6">
        <f t="shared" si="335"/>
        <v>42.192500626930411</v>
      </c>
      <c r="M1640" s="6">
        <f t="shared" si="339"/>
        <v>2.7408755248887022</v>
      </c>
      <c r="N1640" s="6">
        <f t="shared" si="336"/>
        <v>20.716470389096425</v>
      </c>
      <c r="O1640" s="6">
        <f t="shared" si="340"/>
        <v>1.3457668023429232</v>
      </c>
      <c r="P1640" s="6">
        <f t="shared" si="341"/>
        <v>4.0866423272316252</v>
      </c>
      <c r="Q1640" s="6">
        <f t="shared" si="331"/>
        <v>1.3156202519465769</v>
      </c>
      <c r="R1640" s="6">
        <f t="shared" si="332"/>
        <v>0.52484905291374007</v>
      </c>
      <c r="S1640" s="6">
        <f t="shared" si="333"/>
        <v>1.8404693048603171</v>
      </c>
    </row>
    <row r="1641" spans="1:19" x14ac:dyDescent="0.25">
      <c r="A1641" s="64">
        <v>41956</v>
      </c>
      <c r="B1641" s="14" t="s">
        <v>872</v>
      </c>
      <c r="C1641" s="4">
        <v>1</v>
      </c>
      <c r="D1641" s="4">
        <v>9.9</v>
      </c>
      <c r="E1641" s="4"/>
      <c r="G1641" s="4">
        <f t="shared" si="337"/>
        <v>64.961200000000005</v>
      </c>
      <c r="H1641"/>
      <c r="I1641"/>
      <c r="J1641" s="34">
        <f t="shared" si="334"/>
        <v>7.6976873994583908E-3</v>
      </c>
      <c r="K1641" s="34">
        <f t="shared" si="338"/>
        <v>0.50005102039278249</v>
      </c>
      <c r="L1641" s="6">
        <f t="shared" si="335"/>
        <v>34.542945232877933</v>
      </c>
      <c r="M1641" s="6">
        <f t="shared" si="339"/>
        <v>2.2439512173861407</v>
      </c>
      <c r="N1641" s="6">
        <f t="shared" si="336"/>
        <v>18.711264904239826</v>
      </c>
      <c r="O1641" s="6">
        <f t="shared" si="340"/>
        <v>1.2155062452734979</v>
      </c>
      <c r="P1641" s="6">
        <f t="shared" si="341"/>
        <v>3.4594574626596386</v>
      </c>
      <c r="Q1641" s="6">
        <f t="shared" si="331"/>
        <v>1.0770965843453475</v>
      </c>
      <c r="R1641" s="6">
        <f t="shared" si="332"/>
        <v>0.47404743565666418</v>
      </c>
      <c r="S1641" s="6">
        <f t="shared" si="333"/>
        <v>1.5511440200020117</v>
      </c>
    </row>
    <row r="1642" spans="1:19" x14ac:dyDescent="0.25">
      <c r="A1642" s="64">
        <v>41956</v>
      </c>
      <c r="B1642" s="14" t="s">
        <v>872</v>
      </c>
      <c r="C1642" s="4">
        <v>1</v>
      </c>
      <c r="D1642" s="4">
        <v>6</v>
      </c>
      <c r="E1642" s="4" t="s">
        <v>977</v>
      </c>
      <c r="G1642" s="4">
        <f t="shared" si="337"/>
        <v>64.961200000000005</v>
      </c>
      <c r="H1642"/>
      <c r="I1642"/>
      <c r="J1642" s="34">
        <f t="shared" si="334"/>
        <v>2.8274333882308137E-3</v>
      </c>
      <c r="K1642" s="34">
        <f t="shared" si="338"/>
        <v>0.1836734693821056</v>
      </c>
      <c r="L1642" s="6">
        <f t="shared" si="335"/>
        <v>10.923549380812876</v>
      </c>
      <c r="M1642" s="6">
        <f t="shared" si="339"/>
        <v>0.70960688980053355</v>
      </c>
      <c r="N1642" s="6">
        <f t="shared" si="336"/>
        <v>10.414704032978928</v>
      </c>
      <c r="O1642" s="6">
        <f t="shared" si="340"/>
        <v>0.67655168474967775</v>
      </c>
      <c r="P1642" s="6">
        <f t="shared" si="341"/>
        <v>1.3861585745502114</v>
      </c>
      <c r="Q1642" s="6">
        <f t="shared" si="331"/>
        <v>0.34061130710425608</v>
      </c>
      <c r="R1642" s="6">
        <f t="shared" si="332"/>
        <v>0.26385515705237433</v>
      </c>
      <c r="S1642" s="6">
        <f t="shared" si="333"/>
        <v>0.60446646415663041</v>
      </c>
    </row>
    <row r="1643" spans="1:19" x14ac:dyDescent="0.25">
      <c r="A1643" s="64">
        <v>41956</v>
      </c>
      <c r="B1643" s="14" t="s">
        <v>872</v>
      </c>
      <c r="C1643" s="4">
        <v>1</v>
      </c>
      <c r="D1643" s="4">
        <v>3.9</v>
      </c>
      <c r="E1643" s="4"/>
      <c r="G1643" s="4">
        <f t="shared" si="337"/>
        <v>64.961200000000005</v>
      </c>
      <c r="H1643"/>
      <c r="I1643"/>
      <c r="J1643" s="34">
        <f t="shared" si="334"/>
        <v>1.1945906065275189E-3</v>
      </c>
      <c r="K1643" s="34">
        <f t="shared" si="338"/>
        <v>7.7602040813939621E-2</v>
      </c>
      <c r="L1643" s="6">
        <f t="shared" si="335"/>
        <v>4.0574351124683323</v>
      </c>
      <c r="M1643" s="6">
        <f t="shared" si="339"/>
        <v>0.26357585894044605</v>
      </c>
      <c r="N1643" s="6">
        <f t="shared" si="336"/>
        <v>6.2915196864507177</v>
      </c>
      <c r="O1643" s="6">
        <f t="shared" si="340"/>
        <v>0.40870467658277715</v>
      </c>
      <c r="P1643" s="6">
        <f t="shared" si="341"/>
        <v>0.6722805355232232</v>
      </c>
      <c r="Q1643" s="6">
        <f t="shared" si="331"/>
        <v>0.12651641229141411</v>
      </c>
      <c r="R1643" s="6">
        <f t="shared" si="332"/>
        <v>0.1593948238672831</v>
      </c>
      <c r="S1643" s="6">
        <f t="shared" si="333"/>
        <v>0.28591123615869718</v>
      </c>
    </row>
    <row r="1644" spans="1:19" x14ac:dyDescent="0.25">
      <c r="A1644" s="64">
        <v>41956</v>
      </c>
      <c r="B1644" s="14" t="s">
        <v>872</v>
      </c>
      <c r="C1644" s="4">
        <v>1</v>
      </c>
      <c r="D1644" s="4">
        <v>4.4000000000000004</v>
      </c>
      <c r="E1644" s="4"/>
      <c r="G1644" s="4">
        <f t="shared" si="337"/>
        <v>64.961200000000005</v>
      </c>
      <c r="H1644"/>
      <c r="I1644"/>
      <c r="J1644" s="34">
        <f t="shared" si="334"/>
        <v>1.5205308443374602E-3</v>
      </c>
      <c r="K1644" s="34">
        <f t="shared" si="338"/>
        <v>9.877551020104347E-2</v>
      </c>
      <c r="L1644" s="6">
        <f t="shared" si="335"/>
        <v>5.3541650508837426</v>
      </c>
      <c r="M1644" s="6">
        <f t="shared" si="339"/>
        <v>0.34781299344971695</v>
      </c>
      <c r="N1644" s="6">
        <f t="shared" si="336"/>
        <v>7.2451870323804508</v>
      </c>
      <c r="O1644" s="6">
        <f t="shared" si="340"/>
        <v>0.47065605297680857</v>
      </c>
      <c r="P1644" s="6">
        <f t="shared" si="341"/>
        <v>0.81846904642652551</v>
      </c>
      <c r="Q1644" s="6">
        <f t="shared" si="331"/>
        <v>0.16695023685586413</v>
      </c>
      <c r="R1644" s="6">
        <f t="shared" si="332"/>
        <v>0.18355586066095536</v>
      </c>
      <c r="S1644" s="6">
        <f t="shared" si="333"/>
        <v>0.35050609751681949</v>
      </c>
    </row>
    <row r="1645" spans="1:19" x14ac:dyDescent="0.25">
      <c r="A1645" s="64">
        <v>41956</v>
      </c>
      <c r="B1645" s="14" t="s">
        <v>872</v>
      </c>
      <c r="C1645" s="4">
        <v>1</v>
      </c>
      <c r="D1645" s="4">
        <v>4.9000000000000004</v>
      </c>
      <c r="E1645" s="4"/>
      <c r="G1645" s="4">
        <f t="shared" si="337"/>
        <v>64.961200000000005</v>
      </c>
      <c r="H1645"/>
      <c r="I1645"/>
      <c r="J1645" s="34">
        <f t="shared" si="334"/>
        <v>1.8857409903172736E-3</v>
      </c>
      <c r="K1645" s="34">
        <f t="shared" si="338"/>
        <v>0.12249999999623211</v>
      </c>
      <c r="L1645" s="6">
        <f t="shared" si="335"/>
        <v>6.8573266813152358</v>
      </c>
      <c r="M1645" s="6">
        <f t="shared" si="339"/>
        <v>0.44546017865048693</v>
      </c>
      <c r="N1645" s="6">
        <f t="shared" si="336"/>
        <v>8.2174937658920371</v>
      </c>
      <c r="O1645" s="6">
        <f t="shared" si="340"/>
        <v>0.53381826637890784</v>
      </c>
      <c r="P1645" s="6">
        <f t="shared" si="341"/>
        <v>0.97927844502939476</v>
      </c>
      <c r="Q1645" s="6">
        <f t="shared" si="331"/>
        <v>0.21382088575223371</v>
      </c>
      <c r="R1645" s="6">
        <f t="shared" si="332"/>
        <v>0.20818912388777405</v>
      </c>
      <c r="S1645" s="6">
        <f t="shared" si="333"/>
        <v>0.42201000964000779</v>
      </c>
    </row>
    <row r="1646" spans="1:19" x14ac:dyDescent="0.25">
      <c r="A1646" s="64">
        <v>41956</v>
      </c>
      <c r="B1646" s="14" t="s">
        <v>872</v>
      </c>
      <c r="C1646" s="4">
        <v>1</v>
      </c>
      <c r="D1646" s="4">
        <v>5.9</v>
      </c>
      <c r="E1646" s="4"/>
      <c r="G1646" s="4">
        <f t="shared" si="337"/>
        <v>64.961200000000005</v>
      </c>
      <c r="H1646"/>
      <c r="I1646"/>
      <c r="J1646" s="34">
        <f t="shared" si="334"/>
        <v>2.7339710067865179E-3</v>
      </c>
      <c r="K1646" s="34">
        <f t="shared" si="338"/>
        <v>0.17760204081086381</v>
      </c>
      <c r="L1646" s="6">
        <f t="shared" si="335"/>
        <v>10.509518679077305</v>
      </c>
      <c r="M1646" s="6">
        <f t="shared" si="339"/>
        <v>0.68271095805727011</v>
      </c>
      <c r="N1646" s="6">
        <f t="shared" si="336"/>
        <v>10.211906347392123</v>
      </c>
      <c r="O1646" s="6">
        <f t="shared" si="340"/>
        <v>0.66337770348121117</v>
      </c>
      <c r="P1646" s="6">
        <f t="shared" si="341"/>
        <v>1.3460886615384813</v>
      </c>
      <c r="Q1646" s="6">
        <f t="shared" si="331"/>
        <v>0.32770125986748966</v>
      </c>
      <c r="R1646" s="6">
        <f t="shared" si="332"/>
        <v>0.25871730435767237</v>
      </c>
      <c r="S1646" s="6">
        <f t="shared" si="333"/>
        <v>0.58641856422516203</v>
      </c>
    </row>
    <row r="1647" spans="1:19" x14ac:dyDescent="0.25">
      <c r="A1647" s="64">
        <v>41956</v>
      </c>
      <c r="B1647" s="14" t="s">
        <v>872</v>
      </c>
      <c r="C1647" s="4">
        <v>1</v>
      </c>
      <c r="D1647" s="4">
        <v>6.3</v>
      </c>
      <c r="E1647" s="4"/>
      <c r="G1647" s="4">
        <f t="shared" si="337"/>
        <v>64.961200000000005</v>
      </c>
      <c r="H1647"/>
      <c r="I1647"/>
      <c r="J1647" s="34">
        <f t="shared" si="334"/>
        <v>3.1172453105244723E-3</v>
      </c>
      <c r="K1647" s="34">
        <f t="shared" si="338"/>
        <v>0.20249999999377144</v>
      </c>
      <c r="L1647" s="6">
        <f t="shared" si="335"/>
        <v>12.220190463130352</v>
      </c>
      <c r="M1647" s="6">
        <f t="shared" si="339"/>
        <v>0.79383825211094339</v>
      </c>
      <c r="N1647" s="6">
        <f t="shared" si="336"/>
        <v>11.026518552173203</v>
      </c>
      <c r="O1647" s="6">
        <f t="shared" si="340"/>
        <v>0.71629589086484713</v>
      </c>
      <c r="P1647" s="6">
        <f t="shared" si="341"/>
        <v>1.5101341429757906</v>
      </c>
      <c r="Q1647" s="6">
        <f t="shared" si="331"/>
        <v>0.38104236101325284</v>
      </c>
      <c r="R1647" s="6">
        <f t="shared" si="332"/>
        <v>0.27935539743729038</v>
      </c>
      <c r="S1647" s="6">
        <f t="shared" si="333"/>
        <v>0.66039775845054316</v>
      </c>
    </row>
    <row r="1648" spans="1:19" x14ac:dyDescent="0.25">
      <c r="A1648" s="64">
        <v>41956</v>
      </c>
      <c r="B1648" s="14" t="s">
        <v>872</v>
      </c>
      <c r="C1648" s="4">
        <v>1</v>
      </c>
      <c r="D1648" s="4">
        <v>4</v>
      </c>
      <c r="E1648" s="4"/>
      <c r="G1648" s="4">
        <f t="shared" si="337"/>
        <v>64.961200000000005</v>
      </c>
      <c r="H1648"/>
      <c r="I1648"/>
      <c r="J1648" s="34">
        <f t="shared" si="334"/>
        <v>1.2566370614359172E-3</v>
      </c>
      <c r="K1648" s="34">
        <f t="shared" si="338"/>
        <v>8.1632653058713603E-2</v>
      </c>
      <c r="L1648" s="6">
        <f t="shared" si="335"/>
        <v>4.3006091215286046</v>
      </c>
      <c r="M1648" s="6">
        <f t="shared" si="339"/>
        <v>0.27937273468421148</v>
      </c>
      <c r="N1648" s="6">
        <f t="shared" si="336"/>
        <v>6.4806737611278331</v>
      </c>
      <c r="O1648" s="6">
        <f t="shared" si="340"/>
        <v>0.42099235249702632</v>
      </c>
      <c r="P1648" s="6">
        <f t="shared" si="341"/>
        <v>0.7003650871812378</v>
      </c>
      <c r="Q1648" s="6">
        <f t="shared" si="331"/>
        <v>0.1340989126484215</v>
      </c>
      <c r="R1648" s="6">
        <f t="shared" si="332"/>
        <v>0.16418701747384026</v>
      </c>
      <c r="S1648" s="6">
        <f t="shared" si="333"/>
        <v>0.29828593012226179</v>
      </c>
    </row>
    <row r="1649" spans="1:19" x14ac:dyDescent="0.25">
      <c r="A1649" s="64">
        <v>41956</v>
      </c>
      <c r="B1649" s="14" t="s">
        <v>872</v>
      </c>
      <c r="C1649" s="4">
        <v>1</v>
      </c>
      <c r="D1649" s="4">
        <v>6.6</v>
      </c>
      <c r="E1649" s="4"/>
      <c r="G1649" s="4">
        <f t="shared" si="337"/>
        <v>64.961200000000005</v>
      </c>
      <c r="H1649"/>
      <c r="I1649"/>
      <c r="J1649" s="34">
        <f t="shared" si="334"/>
        <v>3.4211943997592849E-3</v>
      </c>
      <c r="K1649" s="34">
        <f t="shared" si="338"/>
        <v>0.22224489795234778</v>
      </c>
      <c r="L1649" s="6">
        <f t="shared" si="335"/>
        <v>13.599581983298828</v>
      </c>
      <c r="M1649" s="6">
        <f t="shared" si="339"/>
        <v>0.88344518226894508</v>
      </c>
      <c r="N1649" s="6">
        <f t="shared" si="336"/>
        <v>11.643307684830535</v>
      </c>
      <c r="O1649" s="6">
        <f t="shared" si="340"/>
        <v>0.75636325384638103</v>
      </c>
      <c r="P1649" s="6">
        <f t="shared" si="341"/>
        <v>1.639808436115326</v>
      </c>
      <c r="Q1649" s="6">
        <f t="shared" si="331"/>
        <v>0.42405368748909361</v>
      </c>
      <c r="R1649" s="6">
        <f t="shared" si="332"/>
        <v>0.2949816690000886</v>
      </c>
      <c r="S1649" s="6">
        <f t="shared" si="333"/>
        <v>0.71903535648918226</v>
      </c>
    </row>
    <row r="1650" spans="1:19" x14ac:dyDescent="0.25">
      <c r="A1650" s="64">
        <v>41956</v>
      </c>
      <c r="B1650" s="14" t="s">
        <v>872</v>
      </c>
      <c r="C1650" s="4">
        <v>1</v>
      </c>
      <c r="D1650" s="4">
        <v>5.0999999999999996</v>
      </c>
      <c r="E1650" s="4"/>
      <c r="G1650" s="4">
        <f t="shared" si="337"/>
        <v>64.961200000000005</v>
      </c>
      <c r="H1650"/>
      <c r="I1650"/>
      <c r="J1650" s="34">
        <f t="shared" si="334"/>
        <v>2.0428206229967626E-3</v>
      </c>
      <c r="K1650" s="34">
        <f t="shared" si="338"/>
        <v>0.13270408162857128</v>
      </c>
      <c r="L1650" s="6">
        <f t="shared" si="335"/>
        <v>7.5179232289815232</v>
      </c>
      <c r="M1650" s="6">
        <f t="shared" si="339"/>
        <v>0.48837332393509775</v>
      </c>
      <c r="N1650" s="6">
        <f t="shared" si="336"/>
        <v>8.6112674075792555</v>
      </c>
      <c r="O1650" s="6">
        <f t="shared" si="340"/>
        <v>0.55939827516743446</v>
      </c>
      <c r="P1650" s="6">
        <f t="shared" si="341"/>
        <v>1.0477715991025323</v>
      </c>
      <c r="Q1650" s="6">
        <f t="shared" si="331"/>
        <v>0.2344191954888469</v>
      </c>
      <c r="R1650" s="6">
        <f t="shared" si="332"/>
        <v>0.21816532731529945</v>
      </c>
      <c r="S1650" s="6">
        <f t="shared" si="333"/>
        <v>0.45258452280414635</v>
      </c>
    </row>
    <row r="1651" spans="1:19" x14ac:dyDescent="0.25">
      <c r="A1651" s="64">
        <v>41956</v>
      </c>
      <c r="B1651" s="14" t="s">
        <v>872</v>
      </c>
      <c r="C1651" s="4">
        <v>1</v>
      </c>
      <c r="D1651" s="4">
        <v>7.7</v>
      </c>
      <c r="E1651" s="4"/>
      <c r="G1651" s="4">
        <f t="shared" si="337"/>
        <v>64.961200000000005</v>
      </c>
      <c r="H1651"/>
      <c r="I1651"/>
      <c r="J1651" s="34">
        <f t="shared" si="334"/>
        <v>4.6566257107834713E-3</v>
      </c>
      <c r="K1651" s="34">
        <f t="shared" si="338"/>
        <v>0.3024999999906956</v>
      </c>
      <c r="L1651" s="6">
        <f t="shared" si="335"/>
        <v>19.383679878909756</v>
      </c>
      <c r="M1651" s="6">
        <f t="shared" si="339"/>
        <v>1.2591871297732691</v>
      </c>
      <c r="N1651" s="6">
        <f t="shared" si="336"/>
        <v>13.944537614026947</v>
      </c>
      <c r="O1651" s="6">
        <f t="shared" si="340"/>
        <v>0.90585391442244467</v>
      </c>
      <c r="P1651" s="6">
        <f t="shared" si="341"/>
        <v>2.1650410441957137</v>
      </c>
      <c r="Q1651" s="6">
        <f t="shared" si="331"/>
        <v>0.60440982229116913</v>
      </c>
      <c r="R1651" s="6">
        <f t="shared" si="332"/>
        <v>0.35328302662475342</v>
      </c>
      <c r="S1651" s="6">
        <f t="shared" si="333"/>
        <v>0.95769284891592255</v>
      </c>
    </row>
    <row r="1652" spans="1:19" x14ac:dyDescent="0.25">
      <c r="A1652" s="64">
        <v>41956</v>
      </c>
      <c r="B1652" s="14" t="s">
        <v>872</v>
      </c>
      <c r="C1652" s="4">
        <v>1</v>
      </c>
      <c r="D1652" s="4">
        <v>10</v>
      </c>
      <c r="E1652" s="4"/>
      <c r="G1652" s="4">
        <f t="shared" si="337"/>
        <v>64.961200000000005</v>
      </c>
      <c r="H1652"/>
      <c r="I1652"/>
      <c r="J1652" s="34">
        <f t="shared" si="334"/>
        <v>7.8539816339744835E-3</v>
      </c>
      <c r="K1652" s="34">
        <f t="shared" si="338"/>
        <v>0.51020408161696007</v>
      </c>
      <c r="L1652" s="6">
        <f t="shared" si="335"/>
        <v>35.35037715373447</v>
      </c>
      <c r="M1652" s="6">
        <f t="shared" si="339"/>
        <v>2.2964029649006505</v>
      </c>
      <c r="N1652" s="6">
        <f t="shared" si="336"/>
        <v>18.932587368553055</v>
      </c>
      <c r="O1652" s="6">
        <f t="shared" si="340"/>
        <v>1.2298836184211086</v>
      </c>
      <c r="P1652" s="6">
        <f t="shared" si="341"/>
        <v>3.5262865833217591</v>
      </c>
      <c r="Q1652" s="6">
        <f t="shared" si="331"/>
        <v>1.1022734231523121</v>
      </c>
      <c r="R1652" s="6">
        <f t="shared" si="332"/>
        <v>0.47965461118423236</v>
      </c>
      <c r="S1652" s="6">
        <f t="shared" si="333"/>
        <v>1.5819280343365445</v>
      </c>
    </row>
    <row r="1653" spans="1:19" x14ac:dyDescent="0.25">
      <c r="A1653" s="64">
        <v>41956</v>
      </c>
      <c r="B1653" s="14" t="s">
        <v>872</v>
      </c>
      <c r="C1653" s="4">
        <v>1</v>
      </c>
      <c r="D1653" s="4">
        <v>7.7</v>
      </c>
      <c r="E1653" s="4"/>
      <c r="G1653" s="4">
        <f t="shared" si="337"/>
        <v>64.961200000000005</v>
      </c>
      <c r="H1653"/>
      <c r="I1653"/>
      <c r="J1653" s="34">
        <f t="shared" si="334"/>
        <v>4.6566257107834713E-3</v>
      </c>
      <c r="K1653" s="34">
        <f t="shared" si="338"/>
        <v>0.3024999999906956</v>
      </c>
      <c r="L1653" s="6">
        <f t="shared" si="335"/>
        <v>19.383679878909756</v>
      </c>
      <c r="M1653" s="6">
        <f t="shared" si="339"/>
        <v>1.2591871297732691</v>
      </c>
      <c r="N1653" s="6">
        <f t="shared" si="336"/>
        <v>13.944537614026947</v>
      </c>
      <c r="O1653" s="6">
        <f t="shared" si="340"/>
        <v>0.90585391442244467</v>
      </c>
      <c r="P1653" s="6">
        <f t="shared" si="341"/>
        <v>2.1650410441957137</v>
      </c>
      <c r="Q1653" s="6">
        <f t="shared" si="331"/>
        <v>0.60440982229116913</v>
      </c>
      <c r="R1653" s="6">
        <f t="shared" si="332"/>
        <v>0.35328302662475342</v>
      </c>
      <c r="S1653" s="6">
        <f t="shared" si="333"/>
        <v>0.95769284891592255</v>
      </c>
    </row>
    <row r="1654" spans="1:19" x14ac:dyDescent="0.25">
      <c r="A1654" s="64">
        <v>41956</v>
      </c>
      <c r="B1654" s="14" t="s">
        <v>872</v>
      </c>
      <c r="C1654" s="4">
        <v>1</v>
      </c>
      <c r="D1654" s="4">
        <v>5.4</v>
      </c>
      <c r="E1654" s="4"/>
      <c r="G1654" s="4">
        <f t="shared" si="337"/>
        <v>64.961200000000005</v>
      </c>
      <c r="H1654"/>
      <c r="I1654"/>
      <c r="J1654" s="34">
        <f t="shared" si="334"/>
        <v>2.2902210444669595E-3</v>
      </c>
      <c r="K1654" s="34">
        <f t="shared" si="338"/>
        <v>0.14877551019950555</v>
      </c>
      <c r="L1654" s="6">
        <f t="shared" si="335"/>
        <v>8.5736806990755614</v>
      </c>
      <c r="M1654" s="6">
        <f t="shared" si="339"/>
        <v>0.55695659743162507</v>
      </c>
      <c r="N1654" s="6">
        <f t="shared" si="336"/>
        <v>9.2068415424761678</v>
      </c>
      <c r="O1654" s="6">
        <f t="shared" si="340"/>
        <v>0.5980874864097232</v>
      </c>
      <c r="P1654" s="6">
        <f t="shared" si="341"/>
        <v>1.1550440838413483</v>
      </c>
      <c r="Q1654" s="6">
        <f t="shared" si="331"/>
        <v>0.26733916676718</v>
      </c>
      <c r="R1654" s="6">
        <f t="shared" si="332"/>
        <v>0.23325411969979207</v>
      </c>
      <c r="S1654" s="6">
        <f t="shared" si="333"/>
        <v>0.5005932864669721</v>
      </c>
    </row>
    <row r="1655" spans="1:19" x14ac:dyDescent="0.25">
      <c r="A1655" s="64">
        <v>41956</v>
      </c>
      <c r="B1655" s="14" t="s">
        <v>872</v>
      </c>
      <c r="C1655" s="4">
        <v>1</v>
      </c>
      <c r="D1655" s="4">
        <v>4.0999999999999996</v>
      </c>
      <c r="E1655" s="4"/>
      <c r="G1655" s="4">
        <f t="shared" si="337"/>
        <v>64.961200000000005</v>
      </c>
      <c r="H1655"/>
      <c r="I1655"/>
      <c r="J1655" s="34">
        <f t="shared" si="334"/>
        <v>1.3202543126711102E-3</v>
      </c>
      <c r="K1655" s="34">
        <f t="shared" si="338"/>
        <v>8.5765306119810952E-2</v>
      </c>
      <c r="L1655" s="6">
        <f t="shared" si="335"/>
        <v>4.5518101325650582</v>
      </c>
      <c r="M1655" s="6">
        <f t="shared" si="339"/>
        <v>0.29569105411886604</v>
      </c>
      <c r="N1655" s="6">
        <f t="shared" si="336"/>
        <v>6.670633528309061</v>
      </c>
      <c r="O1655" s="6">
        <f t="shared" si="340"/>
        <v>0.43333236716418877</v>
      </c>
      <c r="P1655" s="6">
        <f t="shared" si="341"/>
        <v>0.72902342128305486</v>
      </c>
      <c r="Q1655" s="6">
        <f t="shared" si="331"/>
        <v>0.14193170597705571</v>
      </c>
      <c r="R1655" s="6">
        <f t="shared" si="332"/>
        <v>0.16899962319403364</v>
      </c>
      <c r="S1655" s="6">
        <f t="shared" si="333"/>
        <v>0.31093132917108934</v>
      </c>
    </row>
    <row r="1656" spans="1:19" x14ac:dyDescent="0.25">
      <c r="A1656" s="64">
        <v>41956</v>
      </c>
      <c r="B1656" s="14" t="s">
        <v>872</v>
      </c>
      <c r="C1656" s="4">
        <v>1</v>
      </c>
      <c r="D1656" s="4">
        <v>7.7</v>
      </c>
      <c r="E1656" s="4"/>
      <c r="G1656" s="4">
        <f t="shared" si="337"/>
        <v>64.961200000000005</v>
      </c>
      <c r="H1656"/>
      <c r="I1656"/>
      <c r="J1656" s="34">
        <f t="shared" si="334"/>
        <v>4.6566257107834713E-3</v>
      </c>
      <c r="K1656" s="34">
        <f t="shared" si="338"/>
        <v>0.3024999999906956</v>
      </c>
      <c r="L1656" s="6">
        <f t="shared" si="335"/>
        <v>19.383679878909756</v>
      </c>
      <c r="M1656" s="6">
        <f t="shared" si="339"/>
        <v>1.2591871297732691</v>
      </c>
      <c r="N1656" s="6">
        <f t="shared" si="336"/>
        <v>13.944537614026947</v>
      </c>
      <c r="O1656" s="6">
        <f t="shared" si="340"/>
        <v>0.90585391442244467</v>
      </c>
      <c r="P1656" s="6">
        <f t="shared" si="341"/>
        <v>2.1650410441957137</v>
      </c>
      <c r="Q1656" s="6">
        <f t="shared" si="331"/>
        <v>0.60440982229116913</v>
      </c>
      <c r="R1656" s="6">
        <f t="shared" si="332"/>
        <v>0.35328302662475342</v>
      </c>
      <c r="S1656" s="6">
        <f t="shared" si="333"/>
        <v>0.95769284891592255</v>
      </c>
    </row>
    <row r="1657" spans="1:19" x14ac:dyDescent="0.25">
      <c r="A1657" s="64">
        <v>41956</v>
      </c>
      <c r="B1657" s="14" t="s">
        <v>872</v>
      </c>
      <c r="C1657" s="4">
        <v>1</v>
      </c>
      <c r="D1657" s="4">
        <v>5.3</v>
      </c>
      <c r="E1657" s="4"/>
      <c r="G1657" s="4">
        <f t="shared" si="337"/>
        <v>64.961200000000005</v>
      </c>
      <c r="H1657"/>
      <c r="I1657"/>
      <c r="J1657" s="34">
        <f t="shared" si="334"/>
        <v>2.2061834409834321E-3</v>
      </c>
      <c r="K1657" s="34">
        <f t="shared" si="338"/>
        <v>0.14331632652620405</v>
      </c>
      <c r="L1657" s="6">
        <f t="shared" si="335"/>
        <v>8.213046389840704</v>
      </c>
      <c r="M1657" s="6">
        <f t="shared" si="339"/>
        <v>0.53352935948815838</v>
      </c>
      <c r="N1657" s="6">
        <f t="shared" si="336"/>
        <v>9.0076755970184212</v>
      </c>
      <c r="O1657" s="6">
        <f t="shared" si="340"/>
        <v>0.58514942734270425</v>
      </c>
      <c r="P1657" s="6">
        <f t="shared" si="341"/>
        <v>1.1186787868308627</v>
      </c>
      <c r="Q1657" s="6">
        <f t="shared" si="331"/>
        <v>0.25609409255431603</v>
      </c>
      <c r="R1657" s="6">
        <f t="shared" si="332"/>
        <v>0.22820827666365467</v>
      </c>
      <c r="S1657" s="6">
        <f t="shared" si="333"/>
        <v>0.48430236921797071</v>
      </c>
    </row>
    <row r="1658" spans="1:19" x14ac:dyDescent="0.25">
      <c r="A1658" s="64">
        <v>41956</v>
      </c>
      <c r="B1658" s="14" t="s">
        <v>872</v>
      </c>
      <c r="C1658" s="4">
        <v>1</v>
      </c>
      <c r="D1658" s="4">
        <v>10.1</v>
      </c>
      <c r="E1658" s="4"/>
      <c r="G1658" s="4">
        <f t="shared" si="337"/>
        <v>64.961200000000005</v>
      </c>
      <c r="H1658"/>
      <c r="I1658"/>
      <c r="J1658" s="34">
        <f t="shared" si="334"/>
        <v>8.0118466648173691E-3</v>
      </c>
      <c r="K1658" s="34">
        <f t="shared" si="338"/>
        <v>0.5204591836574608</v>
      </c>
      <c r="L1658" s="6">
        <f t="shared" si="335"/>
        <v>36.168366096319403</v>
      </c>
      <c r="M1658" s="6">
        <f t="shared" si="339"/>
        <v>2.349540509228365</v>
      </c>
      <c r="N1658" s="6">
        <f t="shared" si="336"/>
        <v>19.154286406795634</v>
      </c>
      <c r="O1658" s="6">
        <f t="shared" si="340"/>
        <v>1.2442854542635335</v>
      </c>
      <c r="P1658" s="6">
        <f t="shared" si="341"/>
        <v>3.5938259634918985</v>
      </c>
      <c r="Q1658" s="6">
        <f t="shared" si="331"/>
        <v>1.1277794444296152</v>
      </c>
      <c r="R1658" s="6">
        <f t="shared" si="332"/>
        <v>0.4852713271627781</v>
      </c>
      <c r="S1658" s="6">
        <f t="shared" si="333"/>
        <v>1.6130507715923934</v>
      </c>
    </row>
    <row r="1659" spans="1:19" x14ac:dyDescent="0.25">
      <c r="A1659" s="64">
        <v>41956</v>
      </c>
      <c r="B1659" s="14" t="s">
        <v>872</v>
      </c>
      <c r="C1659" s="4">
        <v>1</v>
      </c>
      <c r="D1659" s="4">
        <v>5</v>
      </c>
      <c r="E1659" s="4"/>
      <c r="G1659" s="4">
        <f t="shared" si="337"/>
        <v>64.961200000000005</v>
      </c>
      <c r="H1659"/>
      <c r="I1659"/>
      <c r="J1659" s="34">
        <f t="shared" si="334"/>
        <v>1.9634954084936209E-3</v>
      </c>
      <c r="K1659" s="34">
        <f t="shared" si="338"/>
        <v>0.12755102040424002</v>
      </c>
      <c r="L1659" s="6">
        <f t="shared" si="335"/>
        <v>7.1833345216463531</v>
      </c>
      <c r="M1659" s="6">
        <f t="shared" si="339"/>
        <v>0.46663803957857453</v>
      </c>
      <c r="N1659" s="6">
        <f t="shared" si="336"/>
        <v>8.4140458590425169</v>
      </c>
      <c r="O1659" s="6">
        <f t="shared" si="340"/>
        <v>0.54658652646013051</v>
      </c>
      <c r="P1659" s="6">
        <f t="shared" si="341"/>
        <v>1.0132245660387049</v>
      </c>
      <c r="Q1659" s="6">
        <f t="shared" si="331"/>
        <v>0.22398625899771576</v>
      </c>
      <c r="R1659" s="6">
        <f t="shared" si="332"/>
        <v>0.2131687453194509</v>
      </c>
      <c r="S1659" s="6">
        <f t="shared" si="333"/>
        <v>0.4371550043171667</v>
      </c>
    </row>
    <row r="1660" spans="1:19" x14ac:dyDescent="0.25">
      <c r="A1660" s="64">
        <v>41956</v>
      </c>
      <c r="B1660" s="14" t="s">
        <v>872</v>
      </c>
      <c r="C1660" s="4">
        <v>1</v>
      </c>
      <c r="D1660" s="4">
        <v>3.9</v>
      </c>
      <c r="E1660" s="4"/>
      <c r="G1660" s="4">
        <f t="shared" si="337"/>
        <v>64.961200000000005</v>
      </c>
      <c r="H1660"/>
      <c r="I1660"/>
      <c r="J1660" s="34">
        <f t="shared" si="334"/>
        <v>1.1945906065275189E-3</v>
      </c>
      <c r="K1660" s="34">
        <f t="shared" si="338"/>
        <v>7.7602040813939621E-2</v>
      </c>
      <c r="L1660" s="6">
        <f t="shared" si="335"/>
        <v>4.0574351124683323</v>
      </c>
      <c r="M1660" s="6">
        <f t="shared" si="339"/>
        <v>0.26357585894044605</v>
      </c>
      <c r="N1660" s="6">
        <f t="shared" si="336"/>
        <v>6.2915196864507177</v>
      </c>
      <c r="O1660" s="6">
        <f t="shared" si="340"/>
        <v>0.40870467658277715</v>
      </c>
      <c r="P1660" s="6">
        <f t="shared" si="341"/>
        <v>0.6722805355232232</v>
      </c>
      <c r="Q1660" s="6">
        <f t="shared" si="331"/>
        <v>0.12651641229141411</v>
      </c>
      <c r="R1660" s="6">
        <f t="shared" si="332"/>
        <v>0.1593948238672831</v>
      </c>
      <c r="S1660" s="6">
        <f t="shared" si="333"/>
        <v>0.28591123615869718</v>
      </c>
    </row>
    <row r="1661" spans="1:19" x14ac:dyDescent="0.25">
      <c r="A1661" s="64">
        <v>41956</v>
      </c>
      <c r="B1661" s="14" t="s">
        <v>872</v>
      </c>
      <c r="C1661" s="4">
        <v>1</v>
      </c>
      <c r="D1661" s="4">
        <v>5.0999999999999996</v>
      </c>
      <c r="E1661" s="4"/>
      <c r="G1661" s="4">
        <f t="shared" si="337"/>
        <v>64.961200000000005</v>
      </c>
      <c r="H1661"/>
      <c r="I1661"/>
      <c r="J1661" s="34">
        <f t="shared" si="334"/>
        <v>2.0428206229967626E-3</v>
      </c>
      <c r="K1661" s="34">
        <f t="shared" si="338"/>
        <v>0.13270408162857128</v>
      </c>
      <c r="L1661" s="6">
        <f t="shared" si="335"/>
        <v>7.5179232289815232</v>
      </c>
      <c r="M1661" s="6">
        <f t="shared" si="339"/>
        <v>0.48837332393509775</v>
      </c>
      <c r="N1661" s="6">
        <f t="shared" si="336"/>
        <v>8.6112674075792555</v>
      </c>
      <c r="O1661" s="6">
        <f t="shared" si="340"/>
        <v>0.55939827516743446</v>
      </c>
      <c r="P1661" s="6">
        <f t="shared" si="341"/>
        <v>1.0477715991025323</v>
      </c>
      <c r="Q1661" s="6">
        <f t="shared" si="331"/>
        <v>0.2344191954888469</v>
      </c>
      <c r="R1661" s="6">
        <f t="shared" si="332"/>
        <v>0.21816532731529945</v>
      </c>
      <c r="S1661" s="6">
        <f t="shared" si="333"/>
        <v>0.45258452280414635</v>
      </c>
    </row>
    <row r="1662" spans="1:19" x14ac:dyDescent="0.25">
      <c r="A1662" s="64">
        <v>41956</v>
      </c>
      <c r="B1662" s="14" t="s">
        <v>872</v>
      </c>
      <c r="C1662" s="4">
        <v>1</v>
      </c>
      <c r="D1662" s="4">
        <v>4.7</v>
      </c>
      <c r="E1662" s="4"/>
      <c r="G1662" s="4">
        <f t="shared" si="337"/>
        <v>64.961200000000005</v>
      </c>
      <c r="H1662"/>
      <c r="I1662"/>
      <c r="J1662" s="34">
        <f t="shared" si="334"/>
        <v>1.7349445429449633E-3</v>
      </c>
      <c r="K1662" s="34">
        <f t="shared" si="338"/>
        <v>0.11270408162918646</v>
      </c>
      <c r="L1662" s="6">
        <f t="shared" si="335"/>
        <v>6.2308461373122945</v>
      </c>
      <c r="M1662" s="6">
        <f t="shared" si="339"/>
        <v>0.40476324994603757</v>
      </c>
      <c r="N1662" s="6">
        <f t="shared" si="336"/>
        <v>7.8264436633583525</v>
      </c>
      <c r="O1662" s="6">
        <f t="shared" si="340"/>
        <v>0.50841518196547364</v>
      </c>
      <c r="P1662" s="6">
        <f t="shared" si="341"/>
        <v>0.91317843191151127</v>
      </c>
      <c r="Q1662" s="6">
        <f t="shared" si="331"/>
        <v>0.19428635997409802</v>
      </c>
      <c r="R1662" s="6">
        <f t="shared" si="332"/>
        <v>0.19828192096653471</v>
      </c>
      <c r="S1662" s="6">
        <f t="shared" si="333"/>
        <v>0.39256828094063273</v>
      </c>
    </row>
    <row r="1663" spans="1:19" x14ac:dyDescent="0.25">
      <c r="A1663" s="64">
        <v>41956</v>
      </c>
      <c r="B1663" s="14" t="s">
        <v>872</v>
      </c>
      <c r="C1663" s="4">
        <v>1</v>
      </c>
      <c r="D1663" s="4">
        <v>3.6</v>
      </c>
      <c r="E1663" s="4"/>
      <c r="G1663" s="4">
        <f t="shared" si="337"/>
        <v>64.961200000000005</v>
      </c>
      <c r="H1663"/>
      <c r="I1663"/>
      <c r="J1663" s="34">
        <f t="shared" si="334"/>
        <v>1.0178760197630931E-3</v>
      </c>
      <c r="K1663" s="34">
        <f t="shared" si="338"/>
        <v>6.6122448977558021E-2</v>
      </c>
      <c r="L1663" s="6">
        <f t="shared" si="335"/>
        <v>3.375464158589657</v>
      </c>
      <c r="M1663" s="6">
        <f t="shared" si="339"/>
        <v>0.21927420655205926</v>
      </c>
      <c r="N1663" s="6">
        <f t="shared" si="336"/>
        <v>5.7290669248255632</v>
      </c>
      <c r="O1663" s="6">
        <f t="shared" si="340"/>
        <v>0.37216706953560269</v>
      </c>
      <c r="P1663" s="6">
        <f t="shared" si="341"/>
        <v>0.59144127608766195</v>
      </c>
      <c r="Q1663" s="6">
        <f t="shared" si="331"/>
        <v>0.10525161914498844</v>
      </c>
      <c r="R1663" s="6">
        <f t="shared" si="332"/>
        <v>0.14514515711888507</v>
      </c>
      <c r="S1663" s="6">
        <f t="shared" si="333"/>
        <v>0.25039677626387352</v>
      </c>
    </row>
    <row r="1664" spans="1:19" x14ac:dyDescent="0.25">
      <c r="A1664" s="64">
        <v>41956</v>
      </c>
      <c r="B1664" s="14" t="s">
        <v>872</v>
      </c>
      <c r="C1664" s="4">
        <v>1</v>
      </c>
      <c r="D1664" s="4">
        <v>7.6</v>
      </c>
      <c r="E1664" s="4"/>
      <c r="G1664" s="4">
        <f t="shared" si="337"/>
        <v>64.961200000000005</v>
      </c>
      <c r="H1664"/>
      <c r="I1664"/>
      <c r="J1664" s="34">
        <f t="shared" si="334"/>
        <v>4.5364597917836608E-3</v>
      </c>
      <c r="K1664" s="34">
        <f t="shared" si="338"/>
        <v>0.29469387754195608</v>
      </c>
      <c r="L1664" s="6">
        <f t="shared" si="335"/>
        <v>18.809813966898769</v>
      </c>
      <c r="M1664" s="6">
        <f t="shared" si="339"/>
        <v>1.2219081107668699</v>
      </c>
      <c r="N1664" s="6">
        <f t="shared" si="336"/>
        <v>13.732887825405102</v>
      </c>
      <c r="O1664" s="6">
        <f t="shared" si="340"/>
        <v>0.89210488990714454</v>
      </c>
      <c r="P1664" s="6">
        <f t="shared" si="341"/>
        <v>2.1140130006740145</v>
      </c>
      <c r="Q1664" s="6">
        <f t="shared" si="331"/>
        <v>0.58651589316809749</v>
      </c>
      <c r="R1664" s="6">
        <f t="shared" si="332"/>
        <v>0.34792090706378637</v>
      </c>
      <c r="S1664" s="6">
        <f t="shared" si="333"/>
        <v>0.93443680023188391</v>
      </c>
    </row>
    <row r="1665" spans="1:19" x14ac:dyDescent="0.25">
      <c r="A1665" s="64">
        <v>41956</v>
      </c>
      <c r="B1665" s="14" t="s">
        <v>872</v>
      </c>
      <c r="C1665" s="4">
        <v>1</v>
      </c>
      <c r="D1665" s="4">
        <v>6.8</v>
      </c>
      <c r="E1665" s="4"/>
      <c r="G1665" s="4">
        <f t="shared" si="337"/>
        <v>64.961200000000005</v>
      </c>
      <c r="H1665"/>
      <c r="I1665"/>
      <c r="J1665" s="34">
        <f t="shared" si="334"/>
        <v>3.6316811075498014E-3</v>
      </c>
      <c r="K1665" s="34">
        <f t="shared" si="338"/>
        <v>0.23591836733968233</v>
      </c>
      <c r="L1665" s="6">
        <f t="shared" si="335"/>
        <v>14.565722844180941</v>
      </c>
      <c r="M1665" s="6">
        <f t="shared" si="339"/>
        <v>0.94620685317821773</v>
      </c>
      <c r="N1665" s="6">
        <f t="shared" si="336"/>
        <v>12.057170367208817</v>
      </c>
      <c r="O1665" s="6">
        <f t="shared" si="340"/>
        <v>0.78324827085036008</v>
      </c>
      <c r="P1665" s="6">
        <f t="shared" si="341"/>
        <v>1.7294551240285778</v>
      </c>
      <c r="Q1665" s="6">
        <f t="shared" si="331"/>
        <v>0.45417928952554448</v>
      </c>
      <c r="R1665" s="6">
        <f t="shared" si="332"/>
        <v>0.30546682563164046</v>
      </c>
      <c r="S1665" s="6">
        <f t="shared" si="333"/>
        <v>0.75964611515718494</v>
      </c>
    </row>
    <row r="1666" spans="1:19" x14ac:dyDescent="0.25">
      <c r="A1666" s="64">
        <v>41956</v>
      </c>
      <c r="B1666" s="14" t="s">
        <v>872</v>
      </c>
      <c r="C1666" s="4">
        <v>1</v>
      </c>
      <c r="D1666" s="4">
        <v>5.0999999999999996</v>
      </c>
      <c r="E1666" s="4"/>
      <c r="G1666" s="4">
        <f t="shared" si="337"/>
        <v>64.961200000000005</v>
      </c>
      <c r="H1666"/>
      <c r="I1666"/>
      <c r="J1666" s="34">
        <f t="shared" si="334"/>
        <v>2.0428206229967626E-3</v>
      </c>
      <c r="K1666" s="34">
        <f t="shared" si="338"/>
        <v>0.13270408162857128</v>
      </c>
      <c r="L1666" s="6">
        <f t="shared" si="335"/>
        <v>7.5179232289815232</v>
      </c>
      <c r="M1666" s="6">
        <f t="shared" si="339"/>
        <v>0.48837332393509775</v>
      </c>
      <c r="N1666" s="6">
        <f t="shared" si="336"/>
        <v>8.6112674075792555</v>
      </c>
      <c r="O1666" s="6">
        <f t="shared" si="340"/>
        <v>0.55939827516743446</v>
      </c>
      <c r="P1666" s="6">
        <f t="shared" si="341"/>
        <v>1.0477715991025323</v>
      </c>
      <c r="Q1666" s="6">
        <f t="shared" si="331"/>
        <v>0.2344191954888469</v>
      </c>
      <c r="R1666" s="6">
        <f t="shared" si="332"/>
        <v>0.21816532731529945</v>
      </c>
      <c r="S1666" s="6">
        <f t="shared" si="333"/>
        <v>0.45258452280414635</v>
      </c>
    </row>
    <row r="1667" spans="1:19" x14ac:dyDescent="0.25">
      <c r="A1667" s="64">
        <v>41956</v>
      </c>
      <c r="B1667" s="14" t="s">
        <v>872</v>
      </c>
      <c r="C1667" s="4">
        <v>1</v>
      </c>
      <c r="D1667" s="4">
        <v>4.3</v>
      </c>
      <c r="E1667" s="4"/>
      <c r="G1667" s="4">
        <f t="shared" si="337"/>
        <v>64.961200000000005</v>
      </c>
      <c r="H1667"/>
      <c r="I1667"/>
      <c r="J1667" s="34">
        <f t="shared" si="334"/>
        <v>1.4522012041218817E-3</v>
      </c>
      <c r="K1667" s="34">
        <f t="shared" si="338"/>
        <v>9.4336734690975893E-2</v>
      </c>
      <c r="L1667" s="6">
        <f t="shared" si="335"/>
        <v>5.0785301024450318</v>
      </c>
      <c r="M1667" s="6">
        <f t="shared" si="339"/>
        <v>0.3299074160899001</v>
      </c>
      <c r="N1667" s="6">
        <f t="shared" si="336"/>
        <v>7.0529054640829827</v>
      </c>
      <c r="O1667" s="6">
        <f t="shared" si="340"/>
        <v>0.45816521132004828</v>
      </c>
      <c r="P1667" s="6">
        <f t="shared" si="341"/>
        <v>0.78807262740994832</v>
      </c>
      <c r="Q1667" s="6">
        <f t="shared" ref="Q1667:Q1730" si="342">M1667*0.48</f>
        <v>0.15835555972315205</v>
      </c>
      <c r="R1667" s="6">
        <f t="shared" ref="R1667:R1730" si="343">O1667*0.39</f>
        <v>0.17868443241481885</v>
      </c>
      <c r="S1667" s="6">
        <f t="shared" ref="S1667:S1730" si="344">Q1667+R1667</f>
        <v>0.33703999213797087</v>
      </c>
    </row>
    <row r="1668" spans="1:19" x14ac:dyDescent="0.25">
      <c r="A1668" s="64">
        <v>41956</v>
      </c>
      <c r="B1668" s="14" t="s">
        <v>872</v>
      </c>
      <c r="C1668" s="4">
        <v>1</v>
      </c>
      <c r="D1668" s="4">
        <v>4.4000000000000004</v>
      </c>
      <c r="E1668" s="4"/>
      <c r="G1668" s="4">
        <f t="shared" si="337"/>
        <v>64.961200000000005</v>
      </c>
      <c r="H1668"/>
      <c r="I1668"/>
      <c r="J1668" s="34">
        <f t="shared" si="334"/>
        <v>1.5205308443374602E-3</v>
      </c>
      <c r="K1668" s="34">
        <f t="shared" si="338"/>
        <v>9.877551020104347E-2</v>
      </c>
      <c r="L1668" s="6">
        <f t="shared" si="335"/>
        <v>5.3541650508837426</v>
      </c>
      <c r="M1668" s="6">
        <f t="shared" si="339"/>
        <v>0.34781299344971695</v>
      </c>
      <c r="N1668" s="6">
        <f t="shared" si="336"/>
        <v>7.2451870323804508</v>
      </c>
      <c r="O1668" s="6">
        <f t="shared" si="340"/>
        <v>0.47065605297680857</v>
      </c>
      <c r="P1668" s="6">
        <f t="shared" si="341"/>
        <v>0.81846904642652551</v>
      </c>
      <c r="Q1668" s="6">
        <f t="shared" si="342"/>
        <v>0.16695023685586413</v>
      </c>
      <c r="R1668" s="6">
        <f t="shared" si="343"/>
        <v>0.18355586066095536</v>
      </c>
      <c r="S1668" s="6">
        <f t="shared" si="344"/>
        <v>0.35050609751681949</v>
      </c>
    </row>
    <row r="1669" spans="1:19" x14ac:dyDescent="0.25">
      <c r="A1669" s="64">
        <v>41956</v>
      </c>
      <c r="B1669" s="14" t="s">
        <v>872</v>
      </c>
      <c r="C1669" s="4">
        <v>1</v>
      </c>
      <c r="D1669" s="4">
        <v>3.6</v>
      </c>
      <c r="E1669" s="4"/>
      <c r="G1669" s="4">
        <f t="shared" si="337"/>
        <v>64.961200000000005</v>
      </c>
      <c r="H1669"/>
      <c r="I1669"/>
      <c r="J1669" s="34">
        <f t="shared" si="334"/>
        <v>1.0178760197630931E-3</v>
      </c>
      <c r="K1669" s="34">
        <f t="shared" si="338"/>
        <v>6.6122448977558021E-2</v>
      </c>
      <c r="L1669" s="6">
        <f t="shared" si="335"/>
        <v>3.375464158589657</v>
      </c>
      <c r="M1669" s="6">
        <f t="shared" si="339"/>
        <v>0.21927420655205926</v>
      </c>
      <c r="N1669" s="6">
        <f t="shared" si="336"/>
        <v>5.7290669248255632</v>
      </c>
      <c r="O1669" s="6">
        <f t="shared" si="340"/>
        <v>0.37216706953560269</v>
      </c>
      <c r="P1669" s="6">
        <f t="shared" si="341"/>
        <v>0.59144127608766195</v>
      </c>
      <c r="Q1669" s="6">
        <f t="shared" si="342"/>
        <v>0.10525161914498844</v>
      </c>
      <c r="R1669" s="6">
        <f t="shared" si="343"/>
        <v>0.14514515711888507</v>
      </c>
      <c r="S1669" s="6">
        <f t="shared" si="344"/>
        <v>0.25039677626387352</v>
      </c>
    </row>
    <row r="1670" spans="1:19" x14ac:dyDescent="0.25">
      <c r="A1670" s="64">
        <v>41956</v>
      </c>
      <c r="B1670" s="14" t="s">
        <v>872</v>
      </c>
      <c r="C1670" s="4">
        <v>1</v>
      </c>
      <c r="D1670" s="4">
        <v>3.4</v>
      </c>
      <c r="E1670" s="4"/>
      <c r="G1670" s="4">
        <f t="shared" si="337"/>
        <v>64.961200000000005</v>
      </c>
      <c r="H1670"/>
      <c r="I1670"/>
      <c r="J1670" s="34">
        <f t="shared" si="334"/>
        <v>9.0792027688745035E-4</v>
      </c>
      <c r="K1670" s="34">
        <f t="shared" si="338"/>
        <v>5.8979591834920582E-2</v>
      </c>
      <c r="L1670" s="6">
        <f t="shared" si="335"/>
        <v>2.9598116954824234</v>
      </c>
      <c r="M1670" s="6">
        <f t="shared" si="339"/>
        <v>0.19227292324193554</v>
      </c>
      <c r="N1670" s="6">
        <f t="shared" si="336"/>
        <v>5.3584638182360029</v>
      </c>
      <c r="O1670" s="6">
        <f t="shared" si="340"/>
        <v>0.34809224654085708</v>
      </c>
      <c r="P1670" s="6">
        <f t="shared" si="341"/>
        <v>0.54036516978279259</v>
      </c>
      <c r="Q1670" s="6">
        <f t="shared" si="342"/>
        <v>9.2291003156129051E-2</v>
      </c>
      <c r="R1670" s="6">
        <f t="shared" si="343"/>
        <v>0.13575597615093427</v>
      </c>
      <c r="S1670" s="6">
        <f t="shared" si="344"/>
        <v>0.2280469793070633</v>
      </c>
    </row>
    <row r="1671" spans="1:19" x14ac:dyDescent="0.25">
      <c r="A1671" s="64">
        <v>41956</v>
      </c>
      <c r="B1671" s="14" t="s">
        <v>872</v>
      </c>
      <c r="C1671" s="4">
        <v>1</v>
      </c>
      <c r="D1671" s="4">
        <v>4.2</v>
      </c>
      <c r="E1671" s="4"/>
      <c r="G1671" s="4">
        <f t="shared" si="337"/>
        <v>64.961200000000005</v>
      </c>
      <c r="H1671"/>
      <c r="I1671"/>
      <c r="J1671" s="34">
        <f t="shared" si="334"/>
        <v>1.385442360233099E-3</v>
      </c>
      <c r="K1671" s="34">
        <f t="shared" si="338"/>
        <v>8.9999999997231753E-2</v>
      </c>
      <c r="L1671" s="6">
        <f t="shared" si="335"/>
        <v>4.811097633235077</v>
      </c>
      <c r="M1671" s="6">
        <f t="shared" si="339"/>
        <v>0.31253468163409348</v>
      </c>
      <c r="N1671" s="6">
        <f t="shared" si="336"/>
        <v>6.861382640483793</v>
      </c>
      <c r="O1671" s="6">
        <f t="shared" si="340"/>
        <v>0.44572365863033786</v>
      </c>
      <c r="P1671" s="6">
        <f t="shared" si="341"/>
        <v>0.7582583402644314</v>
      </c>
      <c r="Q1671" s="6">
        <f t="shared" si="342"/>
        <v>0.15001664718436486</v>
      </c>
      <c r="R1671" s="6">
        <f t="shared" si="343"/>
        <v>0.17383222686583177</v>
      </c>
      <c r="S1671" s="6">
        <f t="shared" si="344"/>
        <v>0.32384887405019663</v>
      </c>
    </row>
    <row r="1672" spans="1:19" x14ac:dyDescent="0.25">
      <c r="A1672" s="64">
        <v>41956</v>
      </c>
      <c r="B1672" s="14" t="s">
        <v>872</v>
      </c>
      <c r="C1672" s="4">
        <v>1</v>
      </c>
      <c r="D1672" s="4">
        <v>5.0999999999999996</v>
      </c>
      <c r="E1672" s="4" t="s">
        <v>977</v>
      </c>
      <c r="G1672" s="4">
        <f t="shared" si="337"/>
        <v>64.961200000000005</v>
      </c>
      <c r="H1672"/>
      <c r="I1672"/>
      <c r="J1672" s="34">
        <f t="shared" si="334"/>
        <v>2.0428206229967626E-3</v>
      </c>
      <c r="K1672" s="34">
        <f t="shared" si="338"/>
        <v>0.13270408162857128</v>
      </c>
      <c r="L1672" s="6">
        <f t="shared" si="335"/>
        <v>7.5179232289815232</v>
      </c>
      <c r="M1672" s="6">
        <f t="shared" si="339"/>
        <v>0.48837332393509775</v>
      </c>
      <c r="N1672" s="6">
        <f t="shared" si="336"/>
        <v>8.6112674075792555</v>
      </c>
      <c r="O1672" s="6">
        <f t="shared" si="340"/>
        <v>0.55939827516743446</v>
      </c>
      <c r="P1672" s="6">
        <f t="shared" si="341"/>
        <v>1.0477715991025323</v>
      </c>
      <c r="Q1672" s="6">
        <f t="shared" si="342"/>
        <v>0.2344191954888469</v>
      </c>
      <c r="R1672" s="6">
        <f t="shared" si="343"/>
        <v>0.21816532731529945</v>
      </c>
      <c r="S1672" s="6">
        <f t="shared" si="344"/>
        <v>0.45258452280414635</v>
      </c>
    </row>
    <row r="1673" spans="1:19" x14ac:dyDescent="0.25">
      <c r="A1673" s="64">
        <v>41956</v>
      </c>
      <c r="B1673" s="14" t="s">
        <v>872</v>
      </c>
      <c r="C1673" s="4">
        <v>1</v>
      </c>
      <c r="D1673" s="4">
        <v>3.3</v>
      </c>
      <c r="E1673" s="4"/>
      <c r="G1673" s="4">
        <f t="shared" si="337"/>
        <v>64.961200000000005</v>
      </c>
      <c r="H1673"/>
      <c r="I1673"/>
      <c r="J1673" s="34">
        <f t="shared" si="334"/>
        <v>8.5529859993982123E-4</v>
      </c>
      <c r="K1673" s="34">
        <f t="shared" si="338"/>
        <v>5.5561224488086945E-2</v>
      </c>
      <c r="L1673" s="6">
        <f t="shared" si="335"/>
        <v>2.7634881041225379</v>
      </c>
      <c r="M1673" s="6">
        <f t="shared" si="339"/>
        <v>0.17951950691152002</v>
      </c>
      <c r="N1673" s="6">
        <f t="shared" si="336"/>
        <v>5.1745344101160526</v>
      </c>
      <c r="O1673" s="6">
        <f t="shared" si="340"/>
        <v>0.3361439712423443</v>
      </c>
      <c r="P1673" s="6">
        <f t="shared" si="341"/>
        <v>0.51566347815386426</v>
      </c>
      <c r="Q1673" s="6">
        <f t="shared" si="342"/>
        <v>8.6169363317529613E-2</v>
      </c>
      <c r="R1673" s="6">
        <f t="shared" si="343"/>
        <v>0.13109614878451428</v>
      </c>
      <c r="S1673" s="6">
        <f t="shared" si="344"/>
        <v>0.2172655121020439</v>
      </c>
    </row>
    <row r="1674" spans="1:19" x14ac:dyDescent="0.25">
      <c r="A1674" s="64">
        <v>41956</v>
      </c>
      <c r="B1674" s="14" t="s">
        <v>872</v>
      </c>
      <c r="C1674" s="4">
        <v>1</v>
      </c>
      <c r="D1674" s="4">
        <v>4.8</v>
      </c>
      <c r="E1674" s="4"/>
      <c r="G1674" s="4">
        <f t="shared" si="337"/>
        <v>64.961200000000005</v>
      </c>
      <c r="H1674"/>
      <c r="I1674"/>
      <c r="J1674" s="34">
        <f t="shared" si="334"/>
        <v>1.8095573684677208E-3</v>
      </c>
      <c r="K1674" s="34">
        <f t="shared" si="338"/>
        <v>0.11755102040454758</v>
      </c>
      <c r="L1674" s="6">
        <f t="shared" si="335"/>
        <v>6.5398480281028419</v>
      </c>
      <c r="M1674" s="6">
        <f t="shared" si="339"/>
        <v>0.42483638396340279</v>
      </c>
      <c r="N1674" s="6">
        <f t="shared" si="336"/>
        <v>8.0216224497877064</v>
      </c>
      <c r="O1674" s="6">
        <f t="shared" si="340"/>
        <v>0.52109423039239344</v>
      </c>
      <c r="P1674" s="6">
        <f t="shared" si="341"/>
        <v>0.94593061435579617</v>
      </c>
      <c r="Q1674" s="6">
        <f t="shared" si="342"/>
        <v>0.20392146430243333</v>
      </c>
      <c r="R1674" s="6">
        <f t="shared" si="343"/>
        <v>0.20322674985303346</v>
      </c>
      <c r="S1674" s="6">
        <f t="shared" si="344"/>
        <v>0.40714821415546676</v>
      </c>
    </row>
    <row r="1675" spans="1:19" x14ac:dyDescent="0.25">
      <c r="A1675" s="64">
        <v>41956</v>
      </c>
      <c r="B1675" s="14" t="s">
        <v>872</v>
      </c>
      <c r="C1675" s="4">
        <v>1</v>
      </c>
      <c r="D1675" s="4">
        <v>4.3</v>
      </c>
      <c r="E1675" s="4"/>
      <c r="G1675" s="4">
        <f t="shared" si="337"/>
        <v>64.961200000000005</v>
      </c>
      <c r="H1675"/>
      <c r="I1675"/>
      <c r="J1675" s="34">
        <f t="shared" si="334"/>
        <v>1.4522012041218817E-3</v>
      </c>
      <c r="K1675" s="34">
        <f t="shared" si="338"/>
        <v>9.4336734690975893E-2</v>
      </c>
      <c r="L1675" s="6">
        <f t="shared" si="335"/>
        <v>5.0785301024450318</v>
      </c>
      <c r="M1675" s="6">
        <f t="shared" si="339"/>
        <v>0.3299074160899001</v>
      </c>
      <c r="N1675" s="6">
        <f t="shared" si="336"/>
        <v>7.0529054640829827</v>
      </c>
      <c r="O1675" s="6">
        <f t="shared" si="340"/>
        <v>0.45816521132004828</v>
      </c>
      <c r="P1675" s="6">
        <f t="shared" si="341"/>
        <v>0.78807262740994832</v>
      </c>
      <c r="Q1675" s="6">
        <f t="shared" si="342"/>
        <v>0.15835555972315205</v>
      </c>
      <c r="R1675" s="6">
        <f t="shared" si="343"/>
        <v>0.17868443241481885</v>
      </c>
      <c r="S1675" s="6">
        <f t="shared" si="344"/>
        <v>0.33703999213797087</v>
      </c>
    </row>
    <row r="1676" spans="1:19" x14ac:dyDescent="0.25">
      <c r="A1676" s="64">
        <v>41956</v>
      </c>
      <c r="B1676" s="14" t="s">
        <v>872</v>
      </c>
      <c r="C1676" s="4">
        <v>1</v>
      </c>
      <c r="D1676" s="4">
        <v>4.8</v>
      </c>
      <c r="E1676" s="4"/>
      <c r="G1676" s="4">
        <f t="shared" si="337"/>
        <v>64.961200000000005</v>
      </c>
      <c r="H1676"/>
      <c r="I1676"/>
      <c r="J1676" s="34">
        <f t="shared" si="334"/>
        <v>1.8095573684677208E-3</v>
      </c>
      <c r="K1676" s="34">
        <f t="shared" si="338"/>
        <v>0.11755102040454758</v>
      </c>
      <c r="L1676" s="6">
        <f t="shared" si="335"/>
        <v>6.5398480281028419</v>
      </c>
      <c r="M1676" s="6">
        <f t="shared" si="339"/>
        <v>0.42483638396340279</v>
      </c>
      <c r="N1676" s="6">
        <f t="shared" si="336"/>
        <v>8.0216224497877064</v>
      </c>
      <c r="O1676" s="6">
        <f t="shared" si="340"/>
        <v>0.52109423039239344</v>
      </c>
      <c r="P1676" s="6">
        <f t="shared" si="341"/>
        <v>0.94593061435579617</v>
      </c>
      <c r="Q1676" s="6">
        <f t="shared" si="342"/>
        <v>0.20392146430243333</v>
      </c>
      <c r="R1676" s="6">
        <f t="shared" si="343"/>
        <v>0.20322674985303346</v>
      </c>
      <c r="S1676" s="6">
        <f t="shared" si="344"/>
        <v>0.40714821415546676</v>
      </c>
    </row>
    <row r="1677" spans="1:19" x14ac:dyDescent="0.25">
      <c r="A1677" s="64">
        <v>41956</v>
      </c>
      <c r="B1677" s="14" t="s">
        <v>872</v>
      </c>
      <c r="C1677" s="4">
        <v>2</v>
      </c>
      <c r="D1677" s="4">
        <v>4.5</v>
      </c>
      <c r="E1677" s="4"/>
      <c r="G1677" s="4">
        <f t="shared" si="337"/>
        <v>64.961200000000005</v>
      </c>
      <c r="H1677"/>
      <c r="I1677"/>
      <c r="J1677" s="34">
        <f t="shared" si="334"/>
        <v>1.5904312808798326E-3</v>
      </c>
      <c r="K1677" s="34">
        <f t="shared" si="338"/>
        <v>0.10331632652743439</v>
      </c>
      <c r="L1677" s="6">
        <f t="shared" si="335"/>
        <v>5.6380590590289899</v>
      </c>
      <c r="M1677" s="6">
        <f t="shared" si="339"/>
        <v>0.36625508924934846</v>
      </c>
      <c r="N1677" s="6">
        <f t="shared" si="336"/>
        <v>7.4382130025037601</v>
      </c>
      <c r="O1677" s="6">
        <f t="shared" si="340"/>
        <v>0.48319525187039564</v>
      </c>
      <c r="P1677" s="6">
        <f t="shared" si="341"/>
        <v>0.84945034111974405</v>
      </c>
      <c r="Q1677" s="6">
        <f t="shared" si="342"/>
        <v>0.17580244283968727</v>
      </c>
      <c r="R1677" s="6">
        <f t="shared" si="343"/>
        <v>0.1884461482294543</v>
      </c>
      <c r="S1677" s="6">
        <f t="shared" si="344"/>
        <v>0.36424859106914154</v>
      </c>
    </row>
    <row r="1678" spans="1:19" x14ac:dyDescent="0.25">
      <c r="A1678" s="64">
        <v>41956</v>
      </c>
      <c r="B1678" s="14" t="s">
        <v>872</v>
      </c>
      <c r="C1678" s="4">
        <v>2</v>
      </c>
      <c r="D1678" s="4">
        <v>3.5</v>
      </c>
      <c r="E1678" s="4"/>
      <c r="G1678" s="4">
        <f t="shared" si="337"/>
        <v>64.961200000000005</v>
      </c>
      <c r="H1678"/>
      <c r="I1678"/>
      <c r="J1678" s="34">
        <f t="shared" si="334"/>
        <v>9.6211275016187424E-4</v>
      </c>
      <c r="K1678" s="34">
        <f t="shared" si="338"/>
        <v>6.2499999998077607E-2</v>
      </c>
      <c r="L1678" s="6">
        <f t="shared" si="335"/>
        <v>3.1637815247608514</v>
      </c>
      <c r="M1678" s="6">
        <f t="shared" si="339"/>
        <v>0.20552304837265933</v>
      </c>
      <c r="N1678" s="6">
        <f t="shared" si="336"/>
        <v>5.5433152983182508</v>
      </c>
      <c r="O1678" s="6">
        <f t="shared" si="340"/>
        <v>0.36010042074168885</v>
      </c>
      <c r="P1678" s="6">
        <f t="shared" si="341"/>
        <v>0.56562346911434824</v>
      </c>
      <c r="Q1678" s="6">
        <f t="shared" si="342"/>
        <v>9.865106321887647E-2</v>
      </c>
      <c r="R1678" s="6">
        <f t="shared" si="343"/>
        <v>0.14043916408925866</v>
      </c>
      <c r="S1678" s="6">
        <f t="shared" si="344"/>
        <v>0.23909022730813512</v>
      </c>
    </row>
    <row r="1679" spans="1:19" x14ac:dyDescent="0.25">
      <c r="A1679" s="64">
        <v>41956</v>
      </c>
      <c r="B1679" s="14" t="s">
        <v>872</v>
      </c>
      <c r="C1679" s="4">
        <v>2</v>
      </c>
      <c r="D1679" s="4">
        <v>6.2</v>
      </c>
      <c r="E1679" s="4"/>
      <c r="G1679" s="4">
        <f t="shared" si="337"/>
        <v>64.961200000000005</v>
      </c>
      <c r="H1679"/>
      <c r="I1679"/>
      <c r="J1679" s="34">
        <f t="shared" si="334"/>
        <v>3.0190705400997908E-3</v>
      </c>
      <c r="K1679" s="34">
        <f t="shared" si="338"/>
        <v>0.1961224489735594</v>
      </c>
      <c r="L1679" s="6">
        <f t="shared" si="335"/>
        <v>11.778840632041497</v>
      </c>
      <c r="M1679" s="6">
        <f t="shared" si="339"/>
        <v>0.76516763690751333</v>
      </c>
      <c r="N1679" s="6">
        <f t="shared" si="336"/>
        <v>10.8220178607594</v>
      </c>
      <c r="O1679" s="6">
        <f t="shared" si="340"/>
        <v>0.70301128029210602</v>
      </c>
      <c r="P1679" s="6">
        <f t="shared" si="341"/>
        <v>1.4681789171996193</v>
      </c>
      <c r="Q1679" s="6">
        <f t="shared" si="342"/>
        <v>0.36728046571560641</v>
      </c>
      <c r="R1679" s="6">
        <f t="shared" si="343"/>
        <v>0.27417439931392135</v>
      </c>
      <c r="S1679" s="6">
        <f t="shared" si="344"/>
        <v>0.64145486502952775</v>
      </c>
    </row>
    <row r="1680" spans="1:19" x14ac:dyDescent="0.25">
      <c r="A1680" s="64">
        <v>41956</v>
      </c>
      <c r="B1680" s="14" t="s">
        <v>872</v>
      </c>
      <c r="C1680" s="4">
        <v>2</v>
      </c>
      <c r="D1680" s="4">
        <v>5.0999999999999996</v>
      </c>
      <c r="E1680" s="4"/>
      <c r="G1680" s="4">
        <f t="shared" si="337"/>
        <v>64.961200000000005</v>
      </c>
      <c r="H1680"/>
      <c r="I1680"/>
      <c r="J1680" s="34">
        <f t="shared" si="334"/>
        <v>2.0428206229967626E-3</v>
      </c>
      <c r="K1680" s="34">
        <f t="shared" si="338"/>
        <v>0.13270408162857128</v>
      </c>
      <c r="L1680" s="6">
        <f t="shared" si="335"/>
        <v>7.5179232289815232</v>
      </c>
      <c r="M1680" s="6">
        <f t="shared" si="339"/>
        <v>0.48837332393509775</v>
      </c>
      <c r="N1680" s="6">
        <f t="shared" si="336"/>
        <v>8.6112674075792555</v>
      </c>
      <c r="O1680" s="6">
        <f t="shared" si="340"/>
        <v>0.55939827516743446</v>
      </c>
      <c r="P1680" s="6">
        <f t="shared" si="341"/>
        <v>1.0477715991025323</v>
      </c>
      <c r="Q1680" s="6">
        <f t="shared" si="342"/>
        <v>0.2344191954888469</v>
      </c>
      <c r="R1680" s="6">
        <f t="shared" si="343"/>
        <v>0.21816532731529945</v>
      </c>
      <c r="S1680" s="6">
        <f t="shared" si="344"/>
        <v>0.45258452280414635</v>
      </c>
    </row>
    <row r="1681" spans="1:19" x14ac:dyDescent="0.25">
      <c r="A1681" s="64">
        <v>41956</v>
      </c>
      <c r="B1681" s="14" t="s">
        <v>872</v>
      </c>
      <c r="C1681" s="4">
        <v>2</v>
      </c>
      <c r="D1681" s="4">
        <v>4.3</v>
      </c>
      <c r="E1681" s="4"/>
      <c r="G1681" s="4">
        <f t="shared" si="337"/>
        <v>64.961200000000005</v>
      </c>
      <c r="H1681"/>
      <c r="I1681"/>
      <c r="J1681" s="34">
        <f t="shared" si="334"/>
        <v>1.4522012041218817E-3</v>
      </c>
      <c r="K1681" s="34">
        <f t="shared" si="338"/>
        <v>9.4336734690975893E-2</v>
      </c>
      <c r="L1681" s="6">
        <f t="shared" si="335"/>
        <v>5.0785301024450318</v>
      </c>
      <c r="M1681" s="6">
        <f t="shared" si="339"/>
        <v>0.3299074160899001</v>
      </c>
      <c r="N1681" s="6">
        <f t="shared" si="336"/>
        <v>7.0529054640829827</v>
      </c>
      <c r="O1681" s="6">
        <f t="shared" si="340"/>
        <v>0.45816521132004828</v>
      </c>
      <c r="P1681" s="6">
        <f t="shared" si="341"/>
        <v>0.78807262740994832</v>
      </c>
      <c r="Q1681" s="6">
        <f t="shared" si="342"/>
        <v>0.15835555972315205</v>
      </c>
      <c r="R1681" s="6">
        <f t="shared" si="343"/>
        <v>0.17868443241481885</v>
      </c>
      <c r="S1681" s="6">
        <f t="shared" si="344"/>
        <v>0.33703999213797087</v>
      </c>
    </row>
    <row r="1682" spans="1:19" x14ac:dyDescent="0.25">
      <c r="A1682" s="64">
        <v>41956</v>
      </c>
      <c r="B1682" s="14" t="s">
        <v>872</v>
      </c>
      <c r="C1682" s="4">
        <v>2</v>
      </c>
      <c r="D1682" s="4">
        <v>4.2</v>
      </c>
      <c r="E1682" s="4"/>
      <c r="G1682" s="4">
        <f t="shared" si="337"/>
        <v>64.961200000000005</v>
      </c>
      <c r="H1682"/>
      <c r="I1682"/>
      <c r="J1682" s="34">
        <f t="shared" si="334"/>
        <v>1.385442360233099E-3</v>
      </c>
      <c r="K1682" s="34">
        <f t="shared" si="338"/>
        <v>8.9999999997231753E-2</v>
      </c>
      <c r="L1682" s="6">
        <f t="shared" si="335"/>
        <v>4.811097633235077</v>
      </c>
      <c r="M1682" s="6">
        <f t="shared" si="339"/>
        <v>0.31253468163409348</v>
      </c>
      <c r="N1682" s="6">
        <f t="shared" si="336"/>
        <v>6.861382640483793</v>
      </c>
      <c r="O1682" s="6">
        <f t="shared" si="340"/>
        <v>0.44572365863033786</v>
      </c>
      <c r="P1682" s="6">
        <f t="shared" si="341"/>
        <v>0.7582583402644314</v>
      </c>
      <c r="Q1682" s="6">
        <f t="shared" si="342"/>
        <v>0.15001664718436486</v>
      </c>
      <c r="R1682" s="6">
        <f t="shared" si="343"/>
        <v>0.17383222686583177</v>
      </c>
      <c r="S1682" s="6">
        <f t="shared" si="344"/>
        <v>0.32384887405019663</v>
      </c>
    </row>
    <row r="1683" spans="1:19" x14ac:dyDescent="0.25">
      <c r="A1683" s="64">
        <v>41956</v>
      </c>
      <c r="B1683" s="14" t="s">
        <v>872</v>
      </c>
      <c r="C1683" s="4">
        <v>2</v>
      </c>
      <c r="D1683" s="4">
        <v>3</v>
      </c>
      <c r="E1683" s="4"/>
      <c r="G1683" s="4">
        <f t="shared" si="337"/>
        <v>795.77470000000005</v>
      </c>
      <c r="H1683"/>
      <c r="I1683"/>
      <c r="J1683" s="34">
        <f t="shared" si="334"/>
        <v>7.0685834705770342E-4</v>
      </c>
      <c r="K1683" s="34">
        <f t="shared" si="338"/>
        <v>0.56249666683810862</v>
      </c>
      <c r="L1683" s="6">
        <f t="shared" si="335"/>
        <v>2.219707841442716</v>
      </c>
      <c r="M1683" s="6">
        <f t="shared" si="339"/>
        <v>1.7663769089848702</v>
      </c>
      <c r="N1683" s="6">
        <f t="shared" si="336"/>
        <v>4.6285167281146418</v>
      </c>
      <c r="O1683" s="6">
        <f t="shared" si="340"/>
        <v>3.6832347567317885</v>
      </c>
      <c r="P1683" s="6">
        <f t="shared" si="341"/>
        <v>5.4496116657166587</v>
      </c>
      <c r="Q1683" s="6">
        <f t="shared" si="342"/>
        <v>0.84786091631273763</v>
      </c>
      <c r="R1683" s="6">
        <f t="shared" si="343"/>
        <v>1.4364615551253976</v>
      </c>
      <c r="S1683" s="6">
        <f t="shared" si="344"/>
        <v>2.2843224714381352</v>
      </c>
    </row>
    <row r="1684" spans="1:19" x14ac:dyDescent="0.25">
      <c r="A1684" s="64">
        <v>41956</v>
      </c>
      <c r="B1684" s="14" t="s">
        <v>872</v>
      </c>
      <c r="C1684" s="4">
        <v>2</v>
      </c>
      <c r="D1684" s="4">
        <v>3.7</v>
      </c>
      <c r="E1684" s="4"/>
      <c r="G1684" s="4">
        <f t="shared" si="337"/>
        <v>64.961200000000005</v>
      </c>
      <c r="H1684"/>
      <c r="I1684"/>
      <c r="J1684" s="34">
        <f t="shared" si="334"/>
        <v>1.075210085691107E-3</v>
      </c>
      <c r="K1684" s="34">
        <f t="shared" si="338"/>
        <v>6.9846938773361844E-2</v>
      </c>
      <c r="L1684" s="6">
        <f t="shared" si="335"/>
        <v>3.5949248430857623</v>
      </c>
      <c r="M1684" s="6">
        <f t="shared" si="339"/>
        <v>0.2335306362462681</v>
      </c>
      <c r="N1684" s="6">
        <f t="shared" si="336"/>
        <v>5.9156978898620354</v>
      </c>
      <c r="O1684" s="6">
        <f t="shared" si="340"/>
        <v>0.38429084121668494</v>
      </c>
      <c r="P1684" s="6">
        <f t="shared" si="341"/>
        <v>0.61782147746295302</v>
      </c>
      <c r="Q1684" s="6">
        <f t="shared" si="342"/>
        <v>0.11209470539820869</v>
      </c>
      <c r="R1684" s="6">
        <f t="shared" si="343"/>
        <v>0.14987342807450713</v>
      </c>
      <c r="S1684" s="6">
        <f t="shared" si="344"/>
        <v>0.2619681334727158</v>
      </c>
    </row>
    <row r="1685" spans="1:19" x14ac:dyDescent="0.25">
      <c r="A1685" s="64">
        <v>41956</v>
      </c>
      <c r="B1685" s="14" t="s">
        <v>872</v>
      </c>
      <c r="C1685" s="4">
        <v>2</v>
      </c>
      <c r="D1685" s="4">
        <v>3.4</v>
      </c>
      <c r="E1685" s="4"/>
      <c r="G1685" s="4">
        <f t="shared" si="337"/>
        <v>64.961200000000005</v>
      </c>
      <c r="H1685"/>
      <c r="I1685"/>
      <c r="J1685" s="34">
        <f t="shared" si="334"/>
        <v>9.0792027688745035E-4</v>
      </c>
      <c r="K1685" s="34">
        <f t="shared" si="338"/>
        <v>5.8979591834920582E-2</v>
      </c>
      <c r="L1685" s="6">
        <f t="shared" si="335"/>
        <v>2.9598116954824234</v>
      </c>
      <c r="M1685" s="6">
        <f t="shared" si="339"/>
        <v>0.19227292324193554</v>
      </c>
      <c r="N1685" s="6">
        <f t="shared" si="336"/>
        <v>5.3584638182360029</v>
      </c>
      <c r="O1685" s="6">
        <f t="shared" si="340"/>
        <v>0.34809224654085708</v>
      </c>
      <c r="P1685" s="6">
        <f t="shared" si="341"/>
        <v>0.54036516978279259</v>
      </c>
      <c r="Q1685" s="6">
        <f t="shared" si="342"/>
        <v>9.2291003156129051E-2</v>
      </c>
      <c r="R1685" s="6">
        <f t="shared" si="343"/>
        <v>0.13575597615093427</v>
      </c>
      <c r="S1685" s="6">
        <f t="shared" si="344"/>
        <v>0.2280469793070633</v>
      </c>
    </row>
    <row r="1686" spans="1:19" x14ac:dyDescent="0.25">
      <c r="A1686" s="64">
        <v>41956</v>
      </c>
      <c r="B1686" s="14" t="s">
        <v>872</v>
      </c>
      <c r="C1686" s="4">
        <v>2</v>
      </c>
      <c r="D1686" s="4">
        <v>4</v>
      </c>
      <c r="E1686" s="4"/>
      <c r="G1686" s="4">
        <f t="shared" si="337"/>
        <v>64.961200000000005</v>
      </c>
      <c r="H1686"/>
      <c r="I1686"/>
      <c r="J1686" s="34">
        <f t="shared" si="334"/>
        <v>1.2566370614359172E-3</v>
      </c>
      <c r="K1686" s="34">
        <f t="shared" si="338"/>
        <v>8.1632653058713603E-2</v>
      </c>
      <c r="L1686" s="6">
        <f t="shared" si="335"/>
        <v>4.3006091215286046</v>
      </c>
      <c r="M1686" s="6">
        <f t="shared" si="339"/>
        <v>0.27937273468421148</v>
      </c>
      <c r="N1686" s="6">
        <f t="shared" si="336"/>
        <v>6.4806737611278331</v>
      </c>
      <c r="O1686" s="6">
        <f t="shared" si="340"/>
        <v>0.42099235249702632</v>
      </c>
      <c r="P1686" s="6">
        <f t="shared" si="341"/>
        <v>0.7003650871812378</v>
      </c>
      <c r="Q1686" s="6">
        <f t="shared" si="342"/>
        <v>0.1340989126484215</v>
      </c>
      <c r="R1686" s="6">
        <f t="shared" si="343"/>
        <v>0.16418701747384026</v>
      </c>
      <c r="S1686" s="6">
        <f t="shared" si="344"/>
        <v>0.29828593012226179</v>
      </c>
    </row>
    <row r="1687" spans="1:19" x14ac:dyDescent="0.25">
      <c r="A1687" s="64">
        <v>41956</v>
      </c>
      <c r="B1687" s="14" t="s">
        <v>872</v>
      </c>
      <c r="C1687" s="4">
        <v>2</v>
      </c>
      <c r="D1687" s="4">
        <v>5.5</v>
      </c>
      <c r="E1687" s="4"/>
      <c r="G1687" s="4">
        <f t="shared" si="337"/>
        <v>64.961200000000005</v>
      </c>
      <c r="H1687"/>
      <c r="I1687"/>
      <c r="J1687" s="34">
        <f t="shared" si="334"/>
        <v>2.3758294442772811E-3</v>
      </c>
      <c r="K1687" s="34">
        <f t="shared" si="338"/>
        <v>0.15433673468913039</v>
      </c>
      <c r="L1687" s="6">
        <f t="shared" si="335"/>
        <v>8.9430956308196485</v>
      </c>
      <c r="M1687" s="6">
        <f t="shared" si="339"/>
        <v>0.58095423516110178</v>
      </c>
      <c r="N1687" s="6">
        <f t="shared" si="336"/>
        <v>9.4066355127217793</v>
      </c>
      <c r="O1687" s="6">
        <f t="shared" si="340"/>
        <v>0.61106634272138272</v>
      </c>
      <c r="P1687" s="6">
        <f t="shared" si="341"/>
        <v>1.1920205778824844</v>
      </c>
      <c r="Q1687" s="6">
        <f t="shared" si="342"/>
        <v>0.27885803287732885</v>
      </c>
      <c r="R1687" s="6">
        <f t="shared" si="343"/>
        <v>0.23831587366133927</v>
      </c>
      <c r="S1687" s="6">
        <f t="shared" si="344"/>
        <v>0.51717390653866813</v>
      </c>
    </row>
    <row r="1688" spans="1:19" x14ac:dyDescent="0.25">
      <c r="A1688" s="64">
        <v>41956</v>
      </c>
      <c r="B1688" s="14" t="s">
        <v>872</v>
      </c>
      <c r="C1688" s="4">
        <v>2</v>
      </c>
      <c r="D1688" s="4">
        <v>7</v>
      </c>
      <c r="E1688" s="4"/>
      <c r="G1688" s="4">
        <f t="shared" si="337"/>
        <v>64.961200000000005</v>
      </c>
      <c r="H1688"/>
      <c r="I1688"/>
      <c r="J1688" s="34">
        <f t="shared" si="334"/>
        <v>3.8484510006474969E-3</v>
      </c>
      <c r="K1688" s="34">
        <f t="shared" si="338"/>
        <v>0.24999999999231043</v>
      </c>
      <c r="L1688" s="6">
        <f t="shared" si="335"/>
        <v>15.569492106387406</v>
      </c>
      <c r="M1688" s="6">
        <f t="shared" si="339"/>
        <v>1.0114129102390135</v>
      </c>
      <c r="N1688" s="6">
        <f t="shared" si="336"/>
        <v>12.473107819356448</v>
      </c>
      <c r="O1688" s="6">
        <f t="shared" si="340"/>
        <v>0.81026806739089385</v>
      </c>
      <c r="P1688" s="6">
        <f t="shared" si="341"/>
        <v>1.8216809776299074</v>
      </c>
      <c r="Q1688" s="6">
        <f t="shared" si="342"/>
        <v>0.48547819691472643</v>
      </c>
      <c r="R1688" s="6">
        <f t="shared" si="343"/>
        <v>0.31600454628244862</v>
      </c>
      <c r="S1688" s="6">
        <f t="shared" si="344"/>
        <v>0.80148274319717505</v>
      </c>
    </row>
    <row r="1689" spans="1:19" x14ac:dyDescent="0.25">
      <c r="A1689" s="64">
        <v>41956</v>
      </c>
      <c r="B1689" s="14" t="s">
        <v>872</v>
      </c>
      <c r="C1689" s="4">
        <v>2</v>
      </c>
      <c r="D1689" s="4">
        <v>6.6</v>
      </c>
      <c r="E1689" s="4"/>
      <c r="G1689" s="4">
        <f t="shared" si="337"/>
        <v>64.961200000000005</v>
      </c>
      <c r="H1689"/>
      <c r="I1689"/>
      <c r="J1689" s="34">
        <f t="shared" si="334"/>
        <v>3.4211943997592849E-3</v>
      </c>
      <c r="K1689" s="34">
        <f t="shared" si="338"/>
        <v>0.22224489795234778</v>
      </c>
      <c r="L1689" s="6">
        <f t="shared" si="335"/>
        <v>13.599581983298828</v>
      </c>
      <c r="M1689" s="6">
        <f t="shared" si="339"/>
        <v>0.88344518226894508</v>
      </c>
      <c r="N1689" s="6">
        <f t="shared" si="336"/>
        <v>11.643307684830535</v>
      </c>
      <c r="O1689" s="6">
        <f t="shared" si="340"/>
        <v>0.75636325384638103</v>
      </c>
      <c r="P1689" s="6">
        <f t="shared" si="341"/>
        <v>1.639808436115326</v>
      </c>
      <c r="Q1689" s="6">
        <f t="shared" si="342"/>
        <v>0.42405368748909361</v>
      </c>
      <c r="R1689" s="6">
        <f t="shared" si="343"/>
        <v>0.2949816690000886</v>
      </c>
      <c r="S1689" s="6">
        <f t="shared" si="344"/>
        <v>0.71903535648918226</v>
      </c>
    </row>
    <row r="1690" spans="1:19" x14ac:dyDescent="0.25">
      <c r="A1690" s="64">
        <v>41956</v>
      </c>
      <c r="B1690" s="14" t="s">
        <v>872</v>
      </c>
      <c r="C1690" s="4">
        <v>2</v>
      </c>
      <c r="D1690" s="4">
        <v>4.7</v>
      </c>
      <c r="E1690" s="4"/>
      <c r="G1690" s="4">
        <f t="shared" si="337"/>
        <v>64.961200000000005</v>
      </c>
      <c r="H1690"/>
      <c r="I1690"/>
      <c r="J1690" s="34">
        <f t="shared" si="334"/>
        <v>1.7349445429449633E-3</v>
      </c>
      <c r="K1690" s="34">
        <f t="shared" si="338"/>
        <v>0.11270408162918646</v>
      </c>
      <c r="L1690" s="6">
        <f t="shared" si="335"/>
        <v>6.2308461373122945</v>
      </c>
      <c r="M1690" s="6">
        <f t="shared" si="339"/>
        <v>0.40476324994603757</v>
      </c>
      <c r="N1690" s="6">
        <f t="shared" si="336"/>
        <v>7.8264436633583525</v>
      </c>
      <c r="O1690" s="6">
        <f t="shared" si="340"/>
        <v>0.50841518196547364</v>
      </c>
      <c r="P1690" s="6">
        <f t="shared" si="341"/>
        <v>0.91317843191151127</v>
      </c>
      <c r="Q1690" s="6">
        <f t="shared" si="342"/>
        <v>0.19428635997409802</v>
      </c>
      <c r="R1690" s="6">
        <f t="shared" si="343"/>
        <v>0.19828192096653471</v>
      </c>
      <c r="S1690" s="6">
        <f t="shared" si="344"/>
        <v>0.39256828094063273</v>
      </c>
    </row>
    <row r="1691" spans="1:19" x14ac:dyDescent="0.25">
      <c r="A1691" s="64">
        <v>41956</v>
      </c>
      <c r="B1691" s="14" t="s">
        <v>872</v>
      </c>
      <c r="C1691" s="4">
        <v>2</v>
      </c>
      <c r="D1691" s="4">
        <v>5.3</v>
      </c>
      <c r="E1691" s="4"/>
      <c r="G1691" s="4">
        <f t="shared" si="337"/>
        <v>64.961200000000005</v>
      </c>
      <c r="H1691"/>
      <c r="I1691"/>
      <c r="J1691" s="34">
        <f t="shared" si="334"/>
        <v>2.2061834409834321E-3</v>
      </c>
      <c r="K1691" s="34">
        <f t="shared" si="338"/>
        <v>0.14331632652620405</v>
      </c>
      <c r="L1691" s="6">
        <f t="shared" si="335"/>
        <v>8.213046389840704</v>
      </c>
      <c r="M1691" s="6">
        <f t="shared" si="339"/>
        <v>0.53352935948815838</v>
      </c>
      <c r="N1691" s="6">
        <f t="shared" si="336"/>
        <v>9.0076755970184212</v>
      </c>
      <c r="O1691" s="6">
        <f t="shared" si="340"/>
        <v>0.58514942734270425</v>
      </c>
      <c r="P1691" s="6">
        <f t="shared" si="341"/>
        <v>1.1186787868308627</v>
      </c>
      <c r="Q1691" s="6">
        <f t="shared" si="342"/>
        <v>0.25609409255431603</v>
      </c>
      <c r="R1691" s="6">
        <f t="shared" si="343"/>
        <v>0.22820827666365467</v>
      </c>
      <c r="S1691" s="6">
        <f t="shared" si="344"/>
        <v>0.48430236921797071</v>
      </c>
    </row>
    <row r="1692" spans="1:19" x14ac:dyDescent="0.25">
      <c r="A1692" s="64">
        <v>41956</v>
      </c>
      <c r="B1692" s="14" t="s">
        <v>872</v>
      </c>
      <c r="C1692" s="4">
        <v>2</v>
      </c>
      <c r="D1692" s="4">
        <v>5</v>
      </c>
      <c r="E1692" s="4"/>
      <c r="G1692" s="4">
        <f t="shared" si="337"/>
        <v>64.961200000000005</v>
      </c>
      <c r="H1692"/>
      <c r="I1692"/>
      <c r="J1692" s="34">
        <f t="shared" si="334"/>
        <v>1.9634954084936209E-3</v>
      </c>
      <c r="K1692" s="34">
        <f t="shared" si="338"/>
        <v>0.12755102040424002</v>
      </c>
      <c r="L1692" s="6">
        <f t="shared" si="335"/>
        <v>7.1833345216463531</v>
      </c>
      <c r="M1692" s="6">
        <f t="shared" si="339"/>
        <v>0.46663803957857453</v>
      </c>
      <c r="N1692" s="6">
        <f t="shared" si="336"/>
        <v>8.4140458590425169</v>
      </c>
      <c r="O1692" s="6">
        <f t="shared" si="340"/>
        <v>0.54658652646013051</v>
      </c>
      <c r="P1692" s="6">
        <f t="shared" si="341"/>
        <v>1.0132245660387049</v>
      </c>
      <c r="Q1692" s="6">
        <f t="shared" si="342"/>
        <v>0.22398625899771576</v>
      </c>
      <c r="R1692" s="6">
        <f t="shared" si="343"/>
        <v>0.2131687453194509</v>
      </c>
      <c r="S1692" s="6">
        <f t="shared" si="344"/>
        <v>0.4371550043171667</v>
      </c>
    </row>
    <row r="1693" spans="1:19" x14ac:dyDescent="0.25">
      <c r="A1693" s="64">
        <v>41956</v>
      </c>
      <c r="B1693" s="14" t="s">
        <v>872</v>
      </c>
      <c r="C1693" s="4">
        <v>2</v>
      </c>
      <c r="D1693" s="4">
        <v>4.0999999999999996</v>
      </c>
      <c r="E1693" s="4"/>
      <c r="G1693" s="4">
        <f t="shared" si="337"/>
        <v>64.961200000000005</v>
      </c>
      <c r="H1693"/>
      <c r="I1693"/>
      <c r="J1693" s="34">
        <f t="shared" si="334"/>
        <v>1.3202543126711102E-3</v>
      </c>
      <c r="K1693" s="34">
        <f t="shared" si="338"/>
        <v>8.5765306119810952E-2</v>
      </c>
      <c r="L1693" s="6">
        <f t="shared" si="335"/>
        <v>4.5518101325650582</v>
      </c>
      <c r="M1693" s="6">
        <f t="shared" si="339"/>
        <v>0.29569105411886604</v>
      </c>
      <c r="N1693" s="6">
        <f t="shared" si="336"/>
        <v>6.670633528309061</v>
      </c>
      <c r="O1693" s="6">
        <f t="shared" si="340"/>
        <v>0.43333236716418877</v>
      </c>
      <c r="P1693" s="6">
        <f t="shared" si="341"/>
        <v>0.72902342128305486</v>
      </c>
      <c r="Q1693" s="6">
        <f t="shared" si="342"/>
        <v>0.14193170597705571</v>
      </c>
      <c r="R1693" s="6">
        <f t="shared" si="343"/>
        <v>0.16899962319403364</v>
      </c>
      <c r="S1693" s="6">
        <f t="shared" si="344"/>
        <v>0.31093132917108934</v>
      </c>
    </row>
    <row r="1694" spans="1:19" x14ac:dyDescent="0.25">
      <c r="A1694" s="64">
        <v>41956</v>
      </c>
      <c r="B1694" s="14" t="s">
        <v>872</v>
      </c>
      <c r="C1694" s="4">
        <v>2</v>
      </c>
      <c r="D1694" s="4">
        <v>3.9</v>
      </c>
      <c r="E1694" s="4"/>
      <c r="G1694" s="4">
        <f t="shared" si="337"/>
        <v>64.961200000000005</v>
      </c>
      <c r="H1694"/>
      <c r="I1694"/>
      <c r="J1694" s="34">
        <f t="shared" si="334"/>
        <v>1.1945906065275189E-3</v>
      </c>
      <c r="K1694" s="34">
        <f t="shared" si="338"/>
        <v>7.7602040813939621E-2</v>
      </c>
      <c r="L1694" s="6">
        <f t="shared" si="335"/>
        <v>4.0574351124683323</v>
      </c>
      <c r="M1694" s="6">
        <f t="shared" si="339"/>
        <v>0.26357585894044605</v>
      </c>
      <c r="N1694" s="6">
        <f t="shared" si="336"/>
        <v>6.2915196864507177</v>
      </c>
      <c r="O1694" s="6">
        <f t="shared" si="340"/>
        <v>0.40870467658277715</v>
      </c>
      <c r="P1694" s="6">
        <f t="shared" si="341"/>
        <v>0.6722805355232232</v>
      </c>
      <c r="Q1694" s="6">
        <f t="shared" si="342"/>
        <v>0.12651641229141411</v>
      </c>
      <c r="R1694" s="6">
        <f t="shared" si="343"/>
        <v>0.1593948238672831</v>
      </c>
      <c r="S1694" s="6">
        <f t="shared" si="344"/>
        <v>0.28591123615869718</v>
      </c>
    </row>
    <row r="1695" spans="1:19" x14ac:dyDescent="0.25">
      <c r="A1695" s="64">
        <v>41956</v>
      </c>
      <c r="B1695" s="14" t="s">
        <v>872</v>
      </c>
      <c r="C1695" s="4">
        <v>2</v>
      </c>
      <c r="D1695" s="4">
        <v>5.6</v>
      </c>
      <c r="E1695" s="4"/>
      <c r="G1695" s="4">
        <f t="shared" si="337"/>
        <v>64.961200000000005</v>
      </c>
      <c r="H1695"/>
      <c r="I1695"/>
      <c r="J1695" s="34">
        <f t="shared" si="334"/>
        <v>2.4630086404143973E-3</v>
      </c>
      <c r="K1695" s="34">
        <f t="shared" si="338"/>
        <v>0.15999999999507863</v>
      </c>
      <c r="L1695" s="6">
        <f t="shared" si="335"/>
        <v>9.3213394933125091</v>
      </c>
      <c r="M1695" s="6">
        <f t="shared" si="339"/>
        <v>0.60552541083786027</v>
      </c>
      <c r="N1695" s="6">
        <f t="shared" si="336"/>
        <v>9.6070480145707613</v>
      </c>
      <c r="O1695" s="6">
        <f t="shared" si="340"/>
        <v>0.62408537958901456</v>
      </c>
      <c r="P1695" s="6">
        <f t="shared" si="341"/>
        <v>1.2296107904268747</v>
      </c>
      <c r="Q1695" s="6">
        <f t="shared" si="342"/>
        <v>0.29065219720217289</v>
      </c>
      <c r="R1695" s="6">
        <f t="shared" si="343"/>
        <v>0.24339329803971568</v>
      </c>
      <c r="S1695" s="6">
        <f t="shared" si="344"/>
        <v>0.5340454952418886</v>
      </c>
    </row>
    <row r="1696" spans="1:19" x14ac:dyDescent="0.25">
      <c r="A1696" s="64">
        <v>41956</v>
      </c>
      <c r="B1696" s="14" t="s">
        <v>872</v>
      </c>
      <c r="C1696" s="4">
        <v>2</v>
      </c>
      <c r="D1696" s="4">
        <v>4.2</v>
      </c>
      <c r="E1696" s="4"/>
      <c r="G1696" s="4">
        <f t="shared" si="337"/>
        <v>64.961200000000005</v>
      </c>
      <c r="H1696"/>
      <c r="I1696"/>
      <c r="J1696" s="34">
        <f t="shared" si="334"/>
        <v>1.385442360233099E-3</v>
      </c>
      <c r="K1696" s="34">
        <f t="shared" si="338"/>
        <v>8.9999999997231753E-2</v>
      </c>
      <c r="L1696" s="6">
        <f t="shared" si="335"/>
        <v>4.811097633235077</v>
      </c>
      <c r="M1696" s="6">
        <f t="shared" si="339"/>
        <v>0.31253468163409348</v>
      </c>
      <c r="N1696" s="6">
        <f t="shared" si="336"/>
        <v>6.861382640483793</v>
      </c>
      <c r="O1696" s="6">
        <f t="shared" si="340"/>
        <v>0.44572365863033786</v>
      </c>
      <c r="P1696" s="6">
        <f t="shared" si="341"/>
        <v>0.7582583402644314</v>
      </c>
      <c r="Q1696" s="6">
        <f t="shared" si="342"/>
        <v>0.15001664718436486</v>
      </c>
      <c r="R1696" s="6">
        <f t="shared" si="343"/>
        <v>0.17383222686583177</v>
      </c>
      <c r="S1696" s="6">
        <f t="shared" si="344"/>
        <v>0.32384887405019663</v>
      </c>
    </row>
    <row r="1697" spans="1:19" x14ac:dyDescent="0.25">
      <c r="A1697" s="64">
        <v>41956</v>
      </c>
      <c r="B1697" s="14" t="s">
        <v>872</v>
      </c>
      <c r="C1697" s="4">
        <v>2</v>
      </c>
      <c r="D1697" s="4">
        <v>8.8000000000000007</v>
      </c>
      <c r="E1697" s="4"/>
      <c r="G1697" s="4">
        <f t="shared" si="337"/>
        <v>64.961200000000005</v>
      </c>
      <c r="H1697"/>
      <c r="I1697"/>
      <c r="J1697" s="34">
        <f t="shared" ref="J1697:J1760" si="345">((+D1697/200)^2)*PI()</f>
        <v>6.0821233773498407E-3</v>
      </c>
      <c r="K1697" s="34">
        <f t="shared" si="338"/>
        <v>0.39510204080417388</v>
      </c>
      <c r="L1697" s="6">
        <f t="shared" ref="L1697:L1760" si="346">0.17758*(D1697^2.299)</f>
        <v>26.348731681885365</v>
      </c>
      <c r="M1697" s="6">
        <f t="shared" si="339"/>
        <v>1.7116452617326934</v>
      </c>
      <c r="N1697" s="6">
        <f t="shared" ref="N1697:N1760" si="347">1.28*(D1697^1.17)</f>
        <v>16.302518287873927</v>
      </c>
      <c r="O1697" s="6">
        <f t="shared" si="340"/>
        <v>1.0590311715434086</v>
      </c>
      <c r="P1697" s="6">
        <f t="shared" si="341"/>
        <v>2.770676433276102</v>
      </c>
      <c r="Q1697" s="6">
        <f t="shared" si="342"/>
        <v>0.82158972563169275</v>
      </c>
      <c r="R1697" s="6">
        <f t="shared" si="343"/>
        <v>0.41302215690192939</v>
      </c>
      <c r="S1697" s="6">
        <f t="shared" si="344"/>
        <v>1.2346118825336221</v>
      </c>
    </row>
    <row r="1698" spans="1:19" x14ac:dyDescent="0.25">
      <c r="A1698" s="64">
        <v>41956</v>
      </c>
      <c r="B1698" s="14" t="s">
        <v>872</v>
      </c>
      <c r="C1698" s="4">
        <v>2</v>
      </c>
      <c r="D1698" s="4">
        <v>5.3</v>
      </c>
      <c r="E1698" s="4"/>
      <c r="G1698" s="4">
        <f t="shared" ref="G1698:G1761" si="348">IF($D1698&lt;3.01,795.7747,64.9612)</f>
        <v>64.961200000000005</v>
      </c>
      <c r="H1698"/>
      <c r="I1698"/>
      <c r="J1698" s="34">
        <f t="shared" si="345"/>
        <v>2.2061834409834321E-3</v>
      </c>
      <c r="K1698" s="34">
        <f t="shared" ref="K1698:K1761" si="349">+IF($D1698&gt;3.01,J1698*64.96120126,J1698*795.77)</f>
        <v>0.14331632652620405</v>
      </c>
      <c r="L1698" s="6">
        <f t="shared" si="346"/>
        <v>8.213046389840704</v>
      </c>
      <c r="M1698" s="6">
        <f t="shared" ref="M1698:M1761" si="350">+IF($D1698&gt;3.01,L1698*64.96120126*0.001,L1698*795.77*0.001)</f>
        <v>0.53352935948815838</v>
      </c>
      <c r="N1698" s="6">
        <f t="shared" si="347"/>
        <v>9.0076755970184212</v>
      </c>
      <c r="O1698" s="6">
        <f t="shared" ref="O1698:O1761" si="351">+IF($D1698&gt;3.01,N1698*64.96120126*0.001,N1698*795.77*0.001)</f>
        <v>0.58514942734270425</v>
      </c>
      <c r="P1698" s="6">
        <f t="shared" ref="P1698:P1761" si="352">+M1698+O1698</f>
        <v>1.1186787868308627</v>
      </c>
      <c r="Q1698" s="6">
        <f t="shared" si="342"/>
        <v>0.25609409255431603</v>
      </c>
      <c r="R1698" s="6">
        <f t="shared" si="343"/>
        <v>0.22820827666365467</v>
      </c>
      <c r="S1698" s="6">
        <f t="shared" si="344"/>
        <v>0.48430236921797071</v>
      </c>
    </row>
    <row r="1699" spans="1:19" x14ac:dyDescent="0.25">
      <c r="A1699" s="64">
        <v>41956</v>
      </c>
      <c r="B1699" s="14" t="s">
        <v>872</v>
      </c>
      <c r="C1699" s="4">
        <v>2</v>
      </c>
      <c r="D1699" s="4">
        <v>8.5</v>
      </c>
      <c r="E1699" s="4"/>
      <c r="G1699" s="4">
        <f t="shared" si="348"/>
        <v>64.961200000000005</v>
      </c>
      <c r="H1699"/>
      <c r="I1699"/>
      <c r="J1699" s="34">
        <f t="shared" si="345"/>
        <v>5.6745017305465653E-3</v>
      </c>
      <c r="K1699" s="34">
        <f t="shared" si="349"/>
        <v>0.36862244896825369</v>
      </c>
      <c r="L1699" s="6">
        <f t="shared" si="346"/>
        <v>24.32921867173739</v>
      </c>
      <c r="M1699" s="6">
        <f t="shared" si="350"/>
        <v>1.5804552706332824</v>
      </c>
      <c r="N1699" s="6">
        <f t="shared" si="347"/>
        <v>15.654172411593242</v>
      </c>
      <c r="O1699" s="6">
        <f t="shared" si="351"/>
        <v>1.0169138445882482</v>
      </c>
      <c r="P1699" s="6">
        <f t="shared" si="352"/>
        <v>2.5973691152215306</v>
      </c>
      <c r="Q1699" s="6">
        <f t="shared" si="342"/>
        <v>0.75861852990397549</v>
      </c>
      <c r="R1699" s="6">
        <f t="shared" si="343"/>
        <v>0.39659639938941682</v>
      </c>
      <c r="S1699" s="6">
        <f t="shared" si="344"/>
        <v>1.1552149292933924</v>
      </c>
    </row>
    <row r="1700" spans="1:19" x14ac:dyDescent="0.25">
      <c r="A1700" s="64">
        <v>41956</v>
      </c>
      <c r="B1700" s="14" t="s">
        <v>872</v>
      </c>
      <c r="C1700" s="4">
        <v>2</v>
      </c>
      <c r="D1700" s="4">
        <v>6.4</v>
      </c>
      <c r="E1700" s="4"/>
      <c r="G1700" s="4">
        <f t="shared" si="348"/>
        <v>64.961200000000005</v>
      </c>
      <c r="H1700"/>
      <c r="I1700"/>
      <c r="J1700" s="34">
        <f t="shared" si="345"/>
        <v>3.2169908772759479E-3</v>
      </c>
      <c r="K1700" s="34">
        <f t="shared" si="349"/>
        <v>0.20897959183030679</v>
      </c>
      <c r="L1700" s="6">
        <f t="shared" si="346"/>
        <v>12.670735111153041</v>
      </c>
      <c r="M1700" s="6">
        <f t="shared" si="350"/>
        <v>0.82310617366776118</v>
      </c>
      <c r="N1700" s="6">
        <f t="shared" si="347"/>
        <v>11.231571837310549</v>
      </c>
      <c r="O1700" s="6">
        <f t="shared" si="351"/>
        <v>0.72961639858967853</v>
      </c>
      <c r="P1700" s="6">
        <f t="shared" si="352"/>
        <v>1.5527225722574398</v>
      </c>
      <c r="Q1700" s="6">
        <f t="shared" si="342"/>
        <v>0.39509096336052535</v>
      </c>
      <c r="R1700" s="6">
        <f t="shared" si="343"/>
        <v>0.28455039544997462</v>
      </c>
      <c r="S1700" s="6">
        <f t="shared" si="344"/>
        <v>0.67964135881049992</v>
      </c>
    </row>
    <row r="1701" spans="1:19" x14ac:dyDescent="0.25">
      <c r="A1701" s="64">
        <v>41956</v>
      </c>
      <c r="B1701" s="14" t="s">
        <v>872</v>
      </c>
      <c r="C1701" s="4">
        <v>2</v>
      </c>
      <c r="D1701" s="4">
        <v>5.4</v>
      </c>
      <c r="E1701" s="4"/>
      <c r="G1701" s="4">
        <f t="shared" si="348"/>
        <v>64.961200000000005</v>
      </c>
      <c r="H1701"/>
      <c r="I1701"/>
      <c r="J1701" s="34">
        <f t="shared" si="345"/>
        <v>2.2902210444669595E-3</v>
      </c>
      <c r="K1701" s="34">
        <f t="shared" si="349"/>
        <v>0.14877551019950555</v>
      </c>
      <c r="L1701" s="6">
        <f t="shared" si="346"/>
        <v>8.5736806990755614</v>
      </c>
      <c r="M1701" s="6">
        <f t="shared" si="350"/>
        <v>0.55695659743162507</v>
      </c>
      <c r="N1701" s="6">
        <f t="shared" si="347"/>
        <v>9.2068415424761678</v>
      </c>
      <c r="O1701" s="6">
        <f t="shared" si="351"/>
        <v>0.5980874864097232</v>
      </c>
      <c r="P1701" s="6">
        <f t="shared" si="352"/>
        <v>1.1550440838413483</v>
      </c>
      <c r="Q1701" s="6">
        <f t="shared" si="342"/>
        <v>0.26733916676718</v>
      </c>
      <c r="R1701" s="6">
        <f t="shared" si="343"/>
        <v>0.23325411969979207</v>
      </c>
      <c r="S1701" s="6">
        <f t="shared" si="344"/>
        <v>0.5005932864669721</v>
      </c>
    </row>
    <row r="1702" spans="1:19" x14ac:dyDescent="0.25">
      <c r="A1702" s="64">
        <v>41956</v>
      </c>
      <c r="B1702" s="14" t="s">
        <v>872</v>
      </c>
      <c r="C1702" s="4">
        <v>2</v>
      </c>
      <c r="D1702" s="4">
        <v>5.0999999999999996</v>
      </c>
      <c r="E1702" s="4"/>
      <c r="G1702" s="4">
        <f t="shared" si="348"/>
        <v>64.961200000000005</v>
      </c>
      <c r="H1702"/>
      <c r="I1702"/>
      <c r="J1702" s="34">
        <f t="shared" si="345"/>
        <v>2.0428206229967626E-3</v>
      </c>
      <c r="K1702" s="34">
        <f t="shared" si="349"/>
        <v>0.13270408162857128</v>
      </c>
      <c r="L1702" s="6">
        <f t="shared" si="346"/>
        <v>7.5179232289815232</v>
      </c>
      <c r="M1702" s="6">
        <f t="shared" si="350"/>
        <v>0.48837332393509775</v>
      </c>
      <c r="N1702" s="6">
        <f t="shared" si="347"/>
        <v>8.6112674075792555</v>
      </c>
      <c r="O1702" s="6">
        <f t="shared" si="351"/>
        <v>0.55939827516743446</v>
      </c>
      <c r="P1702" s="6">
        <f t="shared" si="352"/>
        <v>1.0477715991025323</v>
      </c>
      <c r="Q1702" s="6">
        <f t="shared" si="342"/>
        <v>0.2344191954888469</v>
      </c>
      <c r="R1702" s="6">
        <f t="shared" si="343"/>
        <v>0.21816532731529945</v>
      </c>
      <c r="S1702" s="6">
        <f t="shared" si="344"/>
        <v>0.45258452280414635</v>
      </c>
    </row>
    <row r="1703" spans="1:19" x14ac:dyDescent="0.25">
      <c r="A1703" s="64">
        <v>41956</v>
      </c>
      <c r="B1703" s="14" t="s">
        <v>872</v>
      </c>
      <c r="C1703" s="4">
        <v>2</v>
      </c>
      <c r="D1703" s="4">
        <v>7</v>
      </c>
      <c r="E1703" s="4"/>
      <c r="G1703" s="4">
        <f t="shared" si="348"/>
        <v>64.961200000000005</v>
      </c>
      <c r="H1703"/>
      <c r="I1703"/>
      <c r="J1703" s="34">
        <f t="shared" si="345"/>
        <v>3.8484510006474969E-3</v>
      </c>
      <c r="K1703" s="34">
        <f t="shared" si="349"/>
        <v>0.24999999999231043</v>
      </c>
      <c r="L1703" s="6">
        <f t="shared" si="346"/>
        <v>15.569492106387406</v>
      </c>
      <c r="M1703" s="6">
        <f t="shared" si="350"/>
        <v>1.0114129102390135</v>
      </c>
      <c r="N1703" s="6">
        <f t="shared" si="347"/>
        <v>12.473107819356448</v>
      </c>
      <c r="O1703" s="6">
        <f t="shared" si="351"/>
        <v>0.81026806739089385</v>
      </c>
      <c r="P1703" s="6">
        <f t="shared" si="352"/>
        <v>1.8216809776299074</v>
      </c>
      <c r="Q1703" s="6">
        <f t="shared" si="342"/>
        <v>0.48547819691472643</v>
      </c>
      <c r="R1703" s="6">
        <f t="shared" si="343"/>
        <v>0.31600454628244862</v>
      </c>
      <c r="S1703" s="6">
        <f t="shared" si="344"/>
        <v>0.80148274319717505</v>
      </c>
    </row>
    <row r="1704" spans="1:19" x14ac:dyDescent="0.25">
      <c r="A1704" s="64">
        <v>41956</v>
      </c>
      <c r="B1704" s="14" t="s">
        <v>872</v>
      </c>
      <c r="C1704" s="4">
        <v>2</v>
      </c>
      <c r="D1704" s="4">
        <v>4.5999999999999996</v>
      </c>
      <c r="E1704" s="4"/>
      <c r="G1704" s="4">
        <f t="shared" si="348"/>
        <v>64.961200000000005</v>
      </c>
      <c r="H1704"/>
      <c r="I1704"/>
      <c r="J1704" s="34">
        <f t="shared" si="345"/>
        <v>1.6619025137490004E-3</v>
      </c>
      <c r="K1704" s="34">
        <f t="shared" si="349"/>
        <v>0.10795918367014873</v>
      </c>
      <c r="L1704" s="6">
        <f t="shared" si="346"/>
        <v>5.9302678128381849</v>
      </c>
      <c r="M1704" s="6">
        <f t="shared" si="350"/>
        <v>0.3852373209154813</v>
      </c>
      <c r="N1704" s="6">
        <f t="shared" si="347"/>
        <v>7.6319696161125572</v>
      </c>
      <c r="O1704" s="6">
        <f t="shared" si="351"/>
        <v>0.49578191424249274</v>
      </c>
      <c r="P1704" s="6">
        <f t="shared" si="352"/>
        <v>0.88101923515797398</v>
      </c>
      <c r="Q1704" s="6">
        <f t="shared" si="342"/>
        <v>0.18491391403943103</v>
      </c>
      <c r="R1704" s="6">
        <f t="shared" si="343"/>
        <v>0.19335494655457217</v>
      </c>
      <c r="S1704" s="6">
        <f t="shared" si="344"/>
        <v>0.37826886059400322</v>
      </c>
    </row>
    <row r="1705" spans="1:19" x14ac:dyDescent="0.25">
      <c r="A1705" s="64">
        <v>41956</v>
      </c>
      <c r="B1705" s="14" t="s">
        <v>872</v>
      </c>
      <c r="C1705" s="4">
        <v>2</v>
      </c>
      <c r="D1705" s="4">
        <v>4</v>
      </c>
      <c r="E1705" s="4"/>
      <c r="G1705" s="4">
        <f t="shared" si="348"/>
        <v>64.961200000000005</v>
      </c>
      <c r="H1705"/>
      <c r="I1705"/>
      <c r="J1705" s="34">
        <f t="shared" si="345"/>
        <v>1.2566370614359172E-3</v>
      </c>
      <c r="K1705" s="34">
        <f t="shared" si="349"/>
        <v>8.1632653058713603E-2</v>
      </c>
      <c r="L1705" s="6">
        <f t="shared" si="346"/>
        <v>4.3006091215286046</v>
      </c>
      <c r="M1705" s="6">
        <f t="shared" si="350"/>
        <v>0.27937273468421148</v>
      </c>
      <c r="N1705" s="6">
        <f t="shared" si="347"/>
        <v>6.4806737611278331</v>
      </c>
      <c r="O1705" s="6">
        <f t="shared" si="351"/>
        <v>0.42099235249702632</v>
      </c>
      <c r="P1705" s="6">
        <f t="shared" si="352"/>
        <v>0.7003650871812378</v>
      </c>
      <c r="Q1705" s="6">
        <f t="shared" si="342"/>
        <v>0.1340989126484215</v>
      </c>
      <c r="R1705" s="6">
        <f t="shared" si="343"/>
        <v>0.16418701747384026</v>
      </c>
      <c r="S1705" s="6">
        <f t="shared" si="344"/>
        <v>0.29828593012226179</v>
      </c>
    </row>
    <row r="1706" spans="1:19" x14ac:dyDescent="0.25">
      <c r="A1706" s="64">
        <v>41956</v>
      </c>
      <c r="B1706" s="14" t="s">
        <v>872</v>
      </c>
      <c r="C1706" s="4">
        <v>2</v>
      </c>
      <c r="D1706" s="4">
        <v>5.8</v>
      </c>
      <c r="E1706" s="4"/>
      <c r="G1706" s="4">
        <f t="shared" si="348"/>
        <v>64.961200000000005</v>
      </c>
      <c r="H1706"/>
      <c r="I1706"/>
      <c r="J1706" s="34">
        <f t="shared" si="345"/>
        <v>2.6420794216690155E-3</v>
      </c>
      <c r="K1706" s="34">
        <f t="shared" si="349"/>
        <v>0.1716326530559453</v>
      </c>
      <c r="L1706" s="6">
        <f t="shared" si="346"/>
        <v>10.104504202450142</v>
      </c>
      <c r="M1706" s="6">
        <f t="shared" si="350"/>
        <v>0.65640073112787944</v>
      </c>
      <c r="N1706" s="6">
        <f t="shared" si="347"/>
        <v>10.009692178621206</v>
      </c>
      <c r="O1706" s="6">
        <f t="shared" si="351"/>
        <v>0.65024162816606002</v>
      </c>
      <c r="P1706" s="6">
        <f t="shared" si="352"/>
        <v>1.3066423592939396</v>
      </c>
      <c r="Q1706" s="6">
        <f t="shared" si="342"/>
        <v>0.31507235094138214</v>
      </c>
      <c r="R1706" s="6">
        <f t="shared" si="343"/>
        <v>0.25359423498476341</v>
      </c>
      <c r="S1706" s="6">
        <f t="shared" si="344"/>
        <v>0.5686665859261455</v>
      </c>
    </row>
    <row r="1707" spans="1:19" x14ac:dyDescent="0.25">
      <c r="A1707" s="64">
        <v>41956</v>
      </c>
      <c r="B1707" s="14" t="s">
        <v>872</v>
      </c>
      <c r="C1707" s="4">
        <v>2</v>
      </c>
      <c r="D1707" s="4">
        <v>3.4</v>
      </c>
      <c r="E1707" s="4"/>
      <c r="G1707" s="4">
        <f t="shared" si="348"/>
        <v>64.961200000000005</v>
      </c>
      <c r="H1707"/>
      <c r="I1707"/>
      <c r="J1707" s="34">
        <f t="shared" si="345"/>
        <v>9.0792027688745035E-4</v>
      </c>
      <c r="K1707" s="34">
        <f t="shared" si="349"/>
        <v>5.8979591834920582E-2</v>
      </c>
      <c r="L1707" s="6">
        <f t="shared" si="346"/>
        <v>2.9598116954824234</v>
      </c>
      <c r="M1707" s="6">
        <f t="shared" si="350"/>
        <v>0.19227292324193554</v>
      </c>
      <c r="N1707" s="6">
        <f t="shared" si="347"/>
        <v>5.3584638182360029</v>
      </c>
      <c r="O1707" s="6">
        <f t="shared" si="351"/>
        <v>0.34809224654085708</v>
      </c>
      <c r="P1707" s="6">
        <f t="shared" si="352"/>
        <v>0.54036516978279259</v>
      </c>
      <c r="Q1707" s="6">
        <f t="shared" si="342"/>
        <v>9.2291003156129051E-2</v>
      </c>
      <c r="R1707" s="6">
        <f t="shared" si="343"/>
        <v>0.13575597615093427</v>
      </c>
      <c r="S1707" s="6">
        <f t="shared" si="344"/>
        <v>0.2280469793070633</v>
      </c>
    </row>
    <row r="1708" spans="1:19" x14ac:dyDescent="0.25">
      <c r="A1708" s="64">
        <v>41956</v>
      </c>
      <c r="B1708" s="14" t="s">
        <v>872</v>
      </c>
      <c r="C1708" s="4">
        <v>2</v>
      </c>
      <c r="D1708" s="4">
        <v>4.0999999999999996</v>
      </c>
      <c r="E1708" s="4"/>
      <c r="G1708" s="4">
        <f t="shared" si="348"/>
        <v>64.961200000000005</v>
      </c>
      <c r="H1708"/>
      <c r="I1708"/>
      <c r="J1708" s="34">
        <f t="shared" si="345"/>
        <v>1.3202543126711102E-3</v>
      </c>
      <c r="K1708" s="34">
        <f t="shared" si="349"/>
        <v>8.5765306119810952E-2</v>
      </c>
      <c r="L1708" s="6">
        <f t="shared" si="346"/>
        <v>4.5518101325650582</v>
      </c>
      <c r="M1708" s="6">
        <f t="shared" si="350"/>
        <v>0.29569105411886604</v>
      </c>
      <c r="N1708" s="6">
        <f t="shared" si="347"/>
        <v>6.670633528309061</v>
      </c>
      <c r="O1708" s="6">
        <f t="shared" si="351"/>
        <v>0.43333236716418877</v>
      </c>
      <c r="P1708" s="6">
        <f t="shared" si="352"/>
        <v>0.72902342128305486</v>
      </c>
      <c r="Q1708" s="6">
        <f t="shared" si="342"/>
        <v>0.14193170597705571</v>
      </c>
      <c r="R1708" s="6">
        <f t="shared" si="343"/>
        <v>0.16899962319403364</v>
      </c>
      <c r="S1708" s="6">
        <f t="shared" si="344"/>
        <v>0.31093132917108934</v>
      </c>
    </row>
    <row r="1709" spans="1:19" x14ac:dyDescent="0.25">
      <c r="A1709" s="64">
        <v>41956</v>
      </c>
      <c r="B1709" s="14" t="s">
        <v>872</v>
      </c>
      <c r="C1709" s="4">
        <v>2</v>
      </c>
      <c r="D1709" s="4">
        <v>4.0999999999999996</v>
      </c>
      <c r="E1709" s="4"/>
      <c r="G1709" s="4">
        <f t="shared" si="348"/>
        <v>64.961200000000005</v>
      </c>
      <c r="H1709"/>
      <c r="I1709"/>
      <c r="J1709" s="34">
        <f t="shared" si="345"/>
        <v>1.3202543126711102E-3</v>
      </c>
      <c r="K1709" s="34">
        <f t="shared" si="349"/>
        <v>8.5765306119810952E-2</v>
      </c>
      <c r="L1709" s="6">
        <f t="shared" si="346"/>
        <v>4.5518101325650582</v>
      </c>
      <c r="M1709" s="6">
        <f t="shared" si="350"/>
        <v>0.29569105411886604</v>
      </c>
      <c r="N1709" s="6">
        <f t="shared" si="347"/>
        <v>6.670633528309061</v>
      </c>
      <c r="O1709" s="6">
        <f t="shared" si="351"/>
        <v>0.43333236716418877</v>
      </c>
      <c r="P1709" s="6">
        <f t="shared" si="352"/>
        <v>0.72902342128305486</v>
      </c>
      <c r="Q1709" s="6">
        <f t="shared" si="342"/>
        <v>0.14193170597705571</v>
      </c>
      <c r="R1709" s="6">
        <f t="shared" si="343"/>
        <v>0.16899962319403364</v>
      </c>
      <c r="S1709" s="6">
        <f t="shared" si="344"/>
        <v>0.31093132917108934</v>
      </c>
    </row>
    <row r="1710" spans="1:19" x14ac:dyDescent="0.25">
      <c r="A1710" s="64">
        <v>41956</v>
      </c>
      <c r="B1710" s="14" t="s">
        <v>872</v>
      </c>
      <c r="C1710" s="4">
        <v>2</v>
      </c>
      <c r="D1710" s="4">
        <v>3.4</v>
      </c>
      <c r="E1710" s="4"/>
      <c r="G1710" s="4">
        <f t="shared" si="348"/>
        <v>64.961200000000005</v>
      </c>
      <c r="H1710"/>
      <c r="I1710"/>
      <c r="J1710" s="34">
        <f t="shared" si="345"/>
        <v>9.0792027688745035E-4</v>
      </c>
      <c r="K1710" s="34">
        <f t="shared" si="349"/>
        <v>5.8979591834920582E-2</v>
      </c>
      <c r="L1710" s="6">
        <f t="shared" si="346"/>
        <v>2.9598116954824234</v>
      </c>
      <c r="M1710" s="6">
        <f t="shared" si="350"/>
        <v>0.19227292324193554</v>
      </c>
      <c r="N1710" s="6">
        <f t="shared" si="347"/>
        <v>5.3584638182360029</v>
      </c>
      <c r="O1710" s="6">
        <f t="shared" si="351"/>
        <v>0.34809224654085708</v>
      </c>
      <c r="P1710" s="6">
        <f t="shared" si="352"/>
        <v>0.54036516978279259</v>
      </c>
      <c r="Q1710" s="6">
        <f t="shared" si="342"/>
        <v>9.2291003156129051E-2</v>
      </c>
      <c r="R1710" s="6">
        <f t="shared" si="343"/>
        <v>0.13575597615093427</v>
      </c>
      <c r="S1710" s="6">
        <f t="shared" si="344"/>
        <v>0.2280469793070633</v>
      </c>
    </row>
    <row r="1711" spans="1:19" x14ac:dyDescent="0.25">
      <c r="A1711" s="64">
        <v>41956</v>
      </c>
      <c r="B1711" s="14" t="s">
        <v>872</v>
      </c>
      <c r="C1711" s="4">
        <v>2</v>
      </c>
      <c r="D1711" s="4">
        <v>6</v>
      </c>
      <c r="E1711" s="4" t="s">
        <v>977</v>
      </c>
      <c r="G1711" s="4">
        <f t="shared" si="348"/>
        <v>64.961200000000005</v>
      </c>
      <c r="H1711"/>
      <c r="I1711"/>
      <c r="J1711" s="34">
        <f t="shared" si="345"/>
        <v>2.8274333882308137E-3</v>
      </c>
      <c r="K1711" s="34">
        <f t="shared" si="349"/>
        <v>0.1836734693821056</v>
      </c>
      <c r="L1711" s="6">
        <f t="shared" si="346"/>
        <v>10.923549380812876</v>
      </c>
      <c r="M1711" s="6">
        <f t="shared" si="350"/>
        <v>0.70960688980053355</v>
      </c>
      <c r="N1711" s="6">
        <f t="shared" si="347"/>
        <v>10.414704032978928</v>
      </c>
      <c r="O1711" s="6">
        <f t="shared" si="351"/>
        <v>0.67655168474967775</v>
      </c>
      <c r="P1711" s="6">
        <f t="shared" si="352"/>
        <v>1.3861585745502114</v>
      </c>
      <c r="Q1711" s="6">
        <f t="shared" si="342"/>
        <v>0.34061130710425608</v>
      </c>
      <c r="R1711" s="6">
        <f t="shared" si="343"/>
        <v>0.26385515705237433</v>
      </c>
      <c r="S1711" s="6">
        <f t="shared" si="344"/>
        <v>0.60446646415663041</v>
      </c>
    </row>
    <row r="1712" spans="1:19" x14ac:dyDescent="0.25">
      <c r="A1712" s="64">
        <v>41956</v>
      </c>
      <c r="B1712" s="14" t="s">
        <v>872</v>
      </c>
      <c r="C1712" s="4">
        <v>2</v>
      </c>
      <c r="D1712" s="4">
        <v>7</v>
      </c>
      <c r="E1712" s="4"/>
      <c r="G1712" s="4">
        <f t="shared" si="348"/>
        <v>64.961200000000005</v>
      </c>
      <c r="H1712"/>
      <c r="I1712"/>
      <c r="J1712" s="34">
        <f t="shared" si="345"/>
        <v>3.8484510006474969E-3</v>
      </c>
      <c r="K1712" s="34">
        <f t="shared" si="349"/>
        <v>0.24999999999231043</v>
      </c>
      <c r="L1712" s="6">
        <f t="shared" si="346"/>
        <v>15.569492106387406</v>
      </c>
      <c r="M1712" s="6">
        <f t="shared" si="350"/>
        <v>1.0114129102390135</v>
      </c>
      <c r="N1712" s="6">
        <f t="shared" si="347"/>
        <v>12.473107819356448</v>
      </c>
      <c r="O1712" s="6">
        <f t="shared" si="351"/>
        <v>0.81026806739089385</v>
      </c>
      <c r="P1712" s="6">
        <f t="shared" si="352"/>
        <v>1.8216809776299074</v>
      </c>
      <c r="Q1712" s="6">
        <f t="shared" si="342"/>
        <v>0.48547819691472643</v>
      </c>
      <c r="R1712" s="6">
        <f t="shared" si="343"/>
        <v>0.31600454628244862</v>
      </c>
      <c r="S1712" s="6">
        <f t="shared" si="344"/>
        <v>0.80148274319717505</v>
      </c>
    </row>
    <row r="1713" spans="1:19" x14ac:dyDescent="0.25">
      <c r="A1713" s="64">
        <v>41956</v>
      </c>
      <c r="B1713" s="14" t="s">
        <v>872</v>
      </c>
      <c r="C1713" s="4">
        <v>2</v>
      </c>
      <c r="D1713" s="4">
        <v>5</v>
      </c>
      <c r="E1713" s="4"/>
      <c r="G1713" s="4">
        <f t="shared" si="348"/>
        <v>64.961200000000005</v>
      </c>
      <c r="H1713"/>
      <c r="I1713"/>
      <c r="J1713" s="34">
        <f t="shared" si="345"/>
        <v>1.9634954084936209E-3</v>
      </c>
      <c r="K1713" s="34">
        <f t="shared" si="349"/>
        <v>0.12755102040424002</v>
      </c>
      <c r="L1713" s="6">
        <f t="shared" si="346"/>
        <v>7.1833345216463531</v>
      </c>
      <c r="M1713" s="6">
        <f t="shared" si="350"/>
        <v>0.46663803957857453</v>
      </c>
      <c r="N1713" s="6">
        <f t="shared" si="347"/>
        <v>8.4140458590425169</v>
      </c>
      <c r="O1713" s="6">
        <f t="shared" si="351"/>
        <v>0.54658652646013051</v>
      </c>
      <c r="P1713" s="6">
        <f t="shared" si="352"/>
        <v>1.0132245660387049</v>
      </c>
      <c r="Q1713" s="6">
        <f t="shared" si="342"/>
        <v>0.22398625899771576</v>
      </c>
      <c r="R1713" s="6">
        <f t="shared" si="343"/>
        <v>0.2131687453194509</v>
      </c>
      <c r="S1713" s="6">
        <f t="shared" si="344"/>
        <v>0.4371550043171667</v>
      </c>
    </row>
    <row r="1714" spans="1:19" x14ac:dyDescent="0.25">
      <c r="A1714" s="64">
        <v>41956</v>
      </c>
      <c r="B1714" s="14" t="s">
        <v>872</v>
      </c>
      <c r="C1714" s="4">
        <v>2</v>
      </c>
      <c r="D1714" s="4">
        <v>3.3</v>
      </c>
      <c r="E1714" s="4"/>
      <c r="G1714" s="4">
        <f t="shared" si="348"/>
        <v>64.961200000000005</v>
      </c>
      <c r="H1714"/>
      <c r="I1714"/>
      <c r="J1714" s="34">
        <f t="shared" si="345"/>
        <v>8.5529859993982123E-4</v>
      </c>
      <c r="K1714" s="34">
        <f t="shared" si="349"/>
        <v>5.5561224488086945E-2</v>
      </c>
      <c r="L1714" s="6">
        <f t="shared" si="346"/>
        <v>2.7634881041225379</v>
      </c>
      <c r="M1714" s="6">
        <f t="shared" si="350"/>
        <v>0.17951950691152002</v>
      </c>
      <c r="N1714" s="6">
        <f t="shared" si="347"/>
        <v>5.1745344101160526</v>
      </c>
      <c r="O1714" s="6">
        <f t="shared" si="351"/>
        <v>0.3361439712423443</v>
      </c>
      <c r="P1714" s="6">
        <f t="shared" si="352"/>
        <v>0.51566347815386426</v>
      </c>
      <c r="Q1714" s="6">
        <f t="shared" si="342"/>
        <v>8.6169363317529613E-2</v>
      </c>
      <c r="R1714" s="6">
        <f t="shared" si="343"/>
        <v>0.13109614878451428</v>
      </c>
      <c r="S1714" s="6">
        <f t="shared" si="344"/>
        <v>0.2172655121020439</v>
      </c>
    </row>
    <row r="1715" spans="1:19" x14ac:dyDescent="0.25">
      <c r="A1715" s="64">
        <v>41956</v>
      </c>
      <c r="B1715" s="14" t="s">
        <v>872</v>
      </c>
      <c r="C1715" s="4">
        <v>2</v>
      </c>
      <c r="D1715" s="4">
        <v>6.3</v>
      </c>
      <c r="E1715" s="4" t="s">
        <v>977</v>
      </c>
      <c r="G1715" s="4">
        <f t="shared" si="348"/>
        <v>64.961200000000005</v>
      </c>
      <c r="H1715"/>
      <c r="I1715"/>
      <c r="J1715" s="34">
        <f t="shared" si="345"/>
        <v>3.1172453105244723E-3</v>
      </c>
      <c r="K1715" s="34">
        <f t="shared" si="349"/>
        <v>0.20249999999377144</v>
      </c>
      <c r="L1715" s="6">
        <f t="shared" si="346"/>
        <v>12.220190463130352</v>
      </c>
      <c r="M1715" s="6">
        <f t="shared" si="350"/>
        <v>0.79383825211094339</v>
      </c>
      <c r="N1715" s="6">
        <f t="shared" si="347"/>
        <v>11.026518552173203</v>
      </c>
      <c r="O1715" s="6">
        <f t="shared" si="351"/>
        <v>0.71629589086484713</v>
      </c>
      <c r="P1715" s="6">
        <f t="shared" si="352"/>
        <v>1.5101341429757906</v>
      </c>
      <c r="Q1715" s="6">
        <f t="shared" si="342"/>
        <v>0.38104236101325284</v>
      </c>
      <c r="R1715" s="6">
        <f t="shared" si="343"/>
        <v>0.27935539743729038</v>
      </c>
      <c r="S1715" s="6">
        <f t="shared" si="344"/>
        <v>0.66039775845054316</v>
      </c>
    </row>
    <row r="1716" spans="1:19" x14ac:dyDescent="0.25">
      <c r="A1716" s="64">
        <v>41956</v>
      </c>
      <c r="B1716" s="14" t="s">
        <v>872</v>
      </c>
      <c r="C1716" s="4">
        <v>2</v>
      </c>
      <c r="D1716" s="4">
        <v>8.6999999999999993</v>
      </c>
      <c r="E1716" s="4"/>
      <c r="G1716" s="4">
        <f t="shared" si="348"/>
        <v>64.961200000000005</v>
      </c>
      <c r="H1716"/>
      <c r="I1716"/>
      <c r="J1716" s="34">
        <f t="shared" si="345"/>
        <v>5.9446786987552855E-3</v>
      </c>
      <c r="K1716" s="34">
        <f t="shared" si="349"/>
        <v>0.38617346937587699</v>
      </c>
      <c r="L1716" s="6">
        <f t="shared" si="346"/>
        <v>25.665445871738026</v>
      </c>
      <c r="M1716" s="6">
        <f t="shared" si="350"/>
        <v>1.6672581947016099</v>
      </c>
      <c r="N1716" s="6">
        <f t="shared" si="347"/>
        <v>16.08597891886809</v>
      </c>
      <c r="O1716" s="6">
        <f t="shared" si="351"/>
        <v>1.0449645140127073</v>
      </c>
      <c r="P1716" s="6">
        <f t="shared" si="352"/>
        <v>2.7122227087143171</v>
      </c>
      <c r="Q1716" s="6">
        <f t="shared" si="342"/>
        <v>0.80028393345677273</v>
      </c>
      <c r="R1716" s="6">
        <f t="shared" si="343"/>
        <v>0.40753616046495583</v>
      </c>
      <c r="S1716" s="6">
        <f t="shared" si="344"/>
        <v>1.2078200939217285</v>
      </c>
    </row>
    <row r="1717" spans="1:19" x14ac:dyDescent="0.25">
      <c r="A1717" s="64">
        <v>41956</v>
      </c>
      <c r="B1717" s="14" t="s">
        <v>872</v>
      </c>
      <c r="C1717" s="4">
        <v>2</v>
      </c>
      <c r="D1717" s="4">
        <v>7</v>
      </c>
      <c r="E1717" s="4"/>
      <c r="G1717" s="4">
        <f t="shared" si="348"/>
        <v>64.961200000000005</v>
      </c>
      <c r="H1717"/>
      <c r="I1717"/>
      <c r="J1717" s="34">
        <f t="shared" si="345"/>
        <v>3.8484510006474969E-3</v>
      </c>
      <c r="K1717" s="34">
        <f t="shared" si="349"/>
        <v>0.24999999999231043</v>
      </c>
      <c r="L1717" s="6">
        <f t="shared" si="346"/>
        <v>15.569492106387406</v>
      </c>
      <c r="M1717" s="6">
        <f t="shared" si="350"/>
        <v>1.0114129102390135</v>
      </c>
      <c r="N1717" s="6">
        <f t="shared" si="347"/>
        <v>12.473107819356448</v>
      </c>
      <c r="O1717" s="6">
        <f t="shared" si="351"/>
        <v>0.81026806739089385</v>
      </c>
      <c r="P1717" s="6">
        <f t="shared" si="352"/>
        <v>1.8216809776299074</v>
      </c>
      <c r="Q1717" s="6">
        <f t="shared" si="342"/>
        <v>0.48547819691472643</v>
      </c>
      <c r="R1717" s="6">
        <f t="shared" si="343"/>
        <v>0.31600454628244862</v>
      </c>
      <c r="S1717" s="6">
        <f t="shared" si="344"/>
        <v>0.80148274319717505</v>
      </c>
    </row>
    <row r="1718" spans="1:19" x14ac:dyDescent="0.25">
      <c r="A1718" s="64">
        <v>41956</v>
      </c>
      <c r="B1718" s="14" t="s">
        <v>872</v>
      </c>
      <c r="C1718" s="4">
        <v>2</v>
      </c>
      <c r="D1718" s="4">
        <v>6.3</v>
      </c>
      <c r="E1718" s="4" t="s">
        <v>977</v>
      </c>
      <c r="G1718" s="4">
        <f t="shared" si="348"/>
        <v>64.961200000000005</v>
      </c>
      <c r="H1718"/>
      <c r="I1718"/>
      <c r="J1718" s="34">
        <f t="shared" si="345"/>
        <v>3.1172453105244723E-3</v>
      </c>
      <c r="K1718" s="34">
        <f t="shared" si="349"/>
        <v>0.20249999999377144</v>
      </c>
      <c r="L1718" s="6">
        <f t="shared" si="346"/>
        <v>12.220190463130352</v>
      </c>
      <c r="M1718" s="6">
        <f t="shared" si="350"/>
        <v>0.79383825211094339</v>
      </c>
      <c r="N1718" s="6">
        <f t="shared" si="347"/>
        <v>11.026518552173203</v>
      </c>
      <c r="O1718" s="6">
        <f t="shared" si="351"/>
        <v>0.71629589086484713</v>
      </c>
      <c r="P1718" s="6">
        <f t="shared" si="352"/>
        <v>1.5101341429757906</v>
      </c>
      <c r="Q1718" s="6">
        <f t="shared" si="342"/>
        <v>0.38104236101325284</v>
      </c>
      <c r="R1718" s="6">
        <f t="shared" si="343"/>
        <v>0.27935539743729038</v>
      </c>
      <c r="S1718" s="6">
        <f t="shared" si="344"/>
        <v>0.66039775845054316</v>
      </c>
    </row>
    <row r="1719" spans="1:19" x14ac:dyDescent="0.25">
      <c r="A1719" s="64">
        <v>41956</v>
      </c>
      <c r="B1719" s="14" t="s">
        <v>872</v>
      </c>
      <c r="C1719" s="4">
        <v>2</v>
      </c>
      <c r="D1719" s="4">
        <v>3.5</v>
      </c>
      <c r="E1719" s="4"/>
      <c r="G1719" s="4">
        <f t="shared" si="348"/>
        <v>64.961200000000005</v>
      </c>
      <c r="H1719"/>
      <c r="I1719"/>
      <c r="J1719" s="34">
        <f t="shared" si="345"/>
        <v>9.6211275016187424E-4</v>
      </c>
      <c r="K1719" s="34">
        <f t="shared" si="349"/>
        <v>6.2499999998077607E-2</v>
      </c>
      <c r="L1719" s="6">
        <f t="shared" si="346"/>
        <v>3.1637815247608514</v>
      </c>
      <c r="M1719" s="6">
        <f t="shared" si="350"/>
        <v>0.20552304837265933</v>
      </c>
      <c r="N1719" s="6">
        <f t="shared" si="347"/>
        <v>5.5433152983182508</v>
      </c>
      <c r="O1719" s="6">
        <f t="shared" si="351"/>
        <v>0.36010042074168885</v>
      </c>
      <c r="P1719" s="6">
        <f t="shared" si="352"/>
        <v>0.56562346911434824</v>
      </c>
      <c r="Q1719" s="6">
        <f t="shared" si="342"/>
        <v>9.865106321887647E-2</v>
      </c>
      <c r="R1719" s="6">
        <f t="shared" si="343"/>
        <v>0.14043916408925866</v>
      </c>
      <c r="S1719" s="6">
        <f t="shared" si="344"/>
        <v>0.23909022730813512</v>
      </c>
    </row>
    <row r="1720" spans="1:19" x14ac:dyDescent="0.25">
      <c r="A1720" s="64">
        <v>41956</v>
      </c>
      <c r="B1720" s="14" t="s">
        <v>872</v>
      </c>
      <c r="C1720" s="4">
        <v>2</v>
      </c>
      <c r="D1720" s="4">
        <v>4.4000000000000004</v>
      </c>
      <c r="E1720" s="4"/>
      <c r="G1720" s="4">
        <f t="shared" si="348"/>
        <v>64.961200000000005</v>
      </c>
      <c r="H1720"/>
      <c r="I1720"/>
      <c r="J1720" s="34">
        <f t="shared" si="345"/>
        <v>1.5205308443374602E-3</v>
      </c>
      <c r="K1720" s="34">
        <f t="shared" si="349"/>
        <v>9.877551020104347E-2</v>
      </c>
      <c r="L1720" s="6">
        <f t="shared" si="346"/>
        <v>5.3541650508837426</v>
      </c>
      <c r="M1720" s="6">
        <f t="shared" si="350"/>
        <v>0.34781299344971695</v>
      </c>
      <c r="N1720" s="6">
        <f t="shared" si="347"/>
        <v>7.2451870323804508</v>
      </c>
      <c r="O1720" s="6">
        <f t="shared" si="351"/>
        <v>0.47065605297680857</v>
      </c>
      <c r="P1720" s="6">
        <f t="shared" si="352"/>
        <v>0.81846904642652551</v>
      </c>
      <c r="Q1720" s="6">
        <f t="shared" si="342"/>
        <v>0.16695023685586413</v>
      </c>
      <c r="R1720" s="6">
        <f t="shared" si="343"/>
        <v>0.18355586066095536</v>
      </c>
      <c r="S1720" s="6">
        <f t="shared" si="344"/>
        <v>0.35050609751681949</v>
      </c>
    </row>
    <row r="1721" spans="1:19" x14ac:dyDescent="0.25">
      <c r="A1721" s="64">
        <v>41956</v>
      </c>
      <c r="B1721" s="14" t="s">
        <v>872</v>
      </c>
      <c r="C1721" s="4">
        <v>2</v>
      </c>
      <c r="D1721" s="4">
        <v>3.7</v>
      </c>
      <c r="E1721" s="4"/>
      <c r="G1721" s="4">
        <f t="shared" si="348"/>
        <v>64.961200000000005</v>
      </c>
      <c r="H1721"/>
      <c r="I1721"/>
      <c r="J1721" s="34">
        <f t="shared" si="345"/>
        <v>1.075210085691107E-3</v>
      </c>
      <c r="K1721" s="34">
        <f t="shared" si="349"/>
        <v>6.9846938773361844E-2</v>
      </c>
      <c r="L1721" s="6">
        <f t="shared" si="346"/>
        <v>3.5949248430857623</v>
      </c>
      <c r="M1721" s="6">
        <f t="shared" si="350"/>
        <v>0.2335306362462681</v>
      </c>
      <c r="N1721" s="6">
        <f t="shared" si="347"/>
        <v>5.9156978898620354</v>
      </c>
      <c r="O1721" s="6">
        <f t="shared" si="351"/>
        <v>0.38429084121668494</v>
      </c>
      <c r="P1721" s="6">
        <f t="shared" si="352"/>
        <v>0.61782147746295302</v>
      </c>
      <c r="Q1721" s="6">
        <f t="shared" si="342"/>
        <v>0.11209470539820869</v>
      </c>
      <c r="R1721" s="6">
        <f t="shared" si="343"/>
        <v>0.14987342807450713</v>
      </c>
      <c r="S1721" s="6">
        <f t="shared" si="344"/>
        <v>0.2619681334727158</v>
      </c>
    </row>
    <row r="1722" spans="1:19" x14ac:dyDescent="0.25">
      <c r="A1722" s="64">
        <v>41956</v>
      </c>
      <c r="B1722" s="14" t="s">
        <v>872</v>
      </c>
      <c r="C1722" s="4">
        <v>2</v>
      </c>
      <c r="D1722" s="4">
        <v>3.7</v>
      </c>
      <c r="E1722" s="4"/>
      <c r="G1722" s="4">
        <f t="shared" si="348"/>
        <v>64.961200000000005</v>
      </c>
      <c r="H1722"/>
      <c r="I1722"/>
      <c r="J1722" s="34">
        <f t="shared" si="345"/>
        <v>1.075210085691107E-3</v>
      </c>
      <c r="K1722" s="34">
        <f t="shared" si="349"/>
        <v>6.9846938773361844E-2</v>
      </c>
      <c r="L1722" s="6">
        <f t="shared" si="346"/>
        <v>3.5949248430857623</v>
      </c>
      <c r="M1722" s="6">
        <f t="shared" si="350"/>
        <v>0.2335306362462681</v>
      </c>
      <c r="N1722" s="6">
        <f t="shared" si="347"/>
        <v>5.9156978898620354</v>
      </c>
      <c r="O1722" s="6">
        <f t="shared" si="351"/>
        <v>0.38429084121668494</v>
      </c>
      <c r="Q1722" s="6">
        <f t="shared" si="342"/>
        <v>0.11209470539820869</v>
      </c>
      <c r="R1722" s="6">
        <f t="shared" si="343"/>
        <v>0.14987342807450713</v>
      </c>
      <c r="S1722" s="6">
        <f t="shared" si="344"/>
        <v>0.2619681334727158</v>
      </c>
    </row>
    <row r="1723" spans="1:19" x14ac:dyDescent="0.25">
      <c r="A1723" s="64">
        <v>41956</v>
      </c>
      <c r="B1723" s="14" t="s">
        <v>872</v>
      </c>
      <c r="C1723" s="4">
        <v>2</v>
      </c>
      <c r="D1723" s="4">
        <v>5.7</v>
      </c>
      <c r="E1723" s="4" t="s">
        <v>977</v>
      </c>
      <c r="G1723" s="4">
        <f t="shared" si="348"/>
        <v>64.961200000000005</v>
      </c>
      <c r="H1723"/>
      <c r="I1723"/>
      <c r="J1723" s="34">
        <f t="shared" si="345"/>
        <v>2.5517586328783095E-3</v>
      </c>
      <c r="K1723" s="34">
        <f t="shared" si="349"/>
        <v>0.1657653061173503</v>
      </c>
      <c r="L1723" s="6">
        <f t="shared" si="346"/>
        <v>9.7084599828880815</v>
      </c>
      <c r="M1723" s="6">
        <f t="shared" si="350"/>
        <v>0.63067322287304872</v>
      </c>
      <c r="N1723" s="6">
        <f t="shared" si="347"/>
        <v>9.8080698655856366</v>
      </c>
      <c r="O1723" s="6">
        <f t="shared" si="351"/>
        <v>0.63714400051044973</v>
      </c>
      <c r="P1723" s="6">
        <f t="shared" si="352"/>
        <v>1.2678172233834983</v>
      </c>
      <c r="Q1723" s="6">
        <f t="shared" si="342"/>
        <v>0.30272314697906338</v>
      </c>
      <c r="R1723" s="6">
        <f t="shared" si="343"/>
        <v>0.24848616019907541</v>
      </c>
      <c r="S1723" s="6">
        <f t="shared" si="344"/>
        <v>0.55120930717813876</v>
      </c>
    </row>
    <row r="1724" spans="1:19" x14ac:dyDescent="0.25">
      <c r="A1724" s="64">
        <v>41956</v>
      </c>
      <c r="B1724" s="14" t="s">
        <v>872</v>
      </c>
      <c r="C1724" s="4">
        <v>2</v>
      </c>
      <c r="D1724" s="4">
        <v>11.1</v>
      </c>
      <c r="E1724" s="4"/>
      <c r="G1724" s="4">
        <f t="shared" si="348"/>
        <v>64.961200000000005</v>
      </c>
      <c r="H1724"/>
      <c r="I1724"/>
      <c r="J1724" s="34">
        <f t="shared" si="345"/>
        <v>9.6768907712199599E-3</v>
      </c>
      <c r="K1724" s="34">
        <f t="shared" si="349"/>
        <v>0.62862244896025643</v>
      </c>
      <c r="L1724" s="6">
        <f t="shared" si="346"/>
        <v>44.935707081848669</v>
      </c>
      <c r="M1724" s="6">
        <f t="shared" si="350"/>
        <v>2.9190775115043786</v>
      </c>
      <c r="N1724" s="6">
        <f t="shared" si="347"/>
        <v>21.391333313827278</v>
      </c>
      <c r="O1724" s="6">
        <f t="shared" si="351"/>
        <v>1.3896067086192765</v>
      </c>
      <c r="P1724" s="6">
        <f t="shared" si="352"/>
        <v>4.3086842201236548</v>
      </c>
      <c r="Q1724" s="6">
        <f t="shared" si="342"/>
        <v>1.4011572055221015</v>
      </c>
      <c r="R1724" s="6">
        <f t="shared" si="343"/>
        <v>0.54194661636151786</v>
      </c>
      <c r="S1724" s="6">
        <f t="shared" si="344"/>
        <v>1.9431038218836194</v>
      </c>
    </row>
    <row r="1725" spans="1:19" x14ac:dyDescent="0.25">
      <c r="A1725" s="64">
        <v>41956</v>
      </c>
      <c r="B1725" s="14" t="s">
        <v>872</v>
      </c>
      <c r="C1725" s="4">
        <v>2</v>
      </c>
      <c r="D1725" s="4">
        <v>3.8</v>
      </c>
      <c r="E1725" s="4"/>
      <c r="G1725" s="4">
        <f t="shared" si="348"/>
        <v>64.961200000000005</v>
      </c>
      <c r="H1725"/>
      <c r="I1725"/>
      <c r="J1725" s="34">
        <f t="shared" si="345"/>
        <v>1.1341149479459152E-3</v>
      </c>
      <c r="K1725" s="34">
        <f t="shared" si="349"/>
        <v>7.3673469385489021E-2</v>
      </c>
      <c r="L1725" s="6">
        <f t="shared" si="346"/>
        <v>3.8222275656794742</v>
      </c>
      <c r="M1725" s="6">
        <f t="shared" si="350"/>
        <v>0.24829649415562419</v>
      </c>
      <c r="N1725" s="6">
        <f t="shared" si="347"/>
        <v>6.1031884174464111</v>
      </c>
      <c r="O1725" s="6">
        <f t="shared" si="351"/>
        <v>0.39647045111343715</v>
      </c>
      <c r="P1725" s="6">
        <f t="shared" si="352"/>
        <v>0.64476694526906131</v>
      </c>
      <c r="Q1725" s="6">
        <f t="shared" si="342"/>
        <v>0.1191823171946996</v>
      </c>
      <c r="R1725" s="6">
        <f t="shared" si="343"/>
        <v>0.1546234759342405</v>
      </c>
      <c r="S1725" s="6">
        <f t="shared" si="344"/>
        <v>0.2738057931289401</v>
      </c>
    </row>
    <row r="1726" spans="1:19" x14ac:dyDescent="0.25">
      <c r="A1726" s="64">
        <v>41956</v>
      </c>
      <c r="B1726" s="14" t="s">
        <v>872</v>
      </c>
      <c r="C1726" s="4">
        <v>2</v>
      </c>
      <c r="D1726" s="4">
        <v>4.7</v>
      </c>
      <c r="E1726" s="4"/>
      <c r="G1726" s="4">
        <f t="shared" si="348"/>
        <v>64.961200000000005</v>
      </c>
      <c r="H1726"/>
      <c r="I1726"/>
      <c r="J1726" s="34">
        <f t="shared" si="345"/>
        <v>1.7349445429449633E-3</v>
      </c>
      <c r="K1726" s="34">
        <f t="shared" si="349"/>
        <v>0.11270408162918646</v>
      </c>
      <c r="L1726" s="6">
        <f t="shared" si="346"/>
        <v>6.2308461373122945</v>
      </c>
      <c r="M1726" s="6">
        <f t="shared" si="350"/>
        <v>0.40476324994603757</v>
      </c>
      <c r="N1726" s="6">
        <f t="shared" si="347"/>
        <v>7.8264436633583525</v>
      </c>
      <c r="O1726" s="6">
        <f t="shared" si="351"/>
        <v>0.50841518196547364</v>
      </c>
      <c r="P1726" s="6">
        <f t="shared" si="352"/>
        <v>0.91317843191151127</v>
      </c>
      <c r="Q1726" s="6">
        <f t="shared" si="342"/>
        <v>0.19428635997409802</v>
      </c>
      <c r="R1726" s="6">
        <f t="shared" si="343"/>
        <v>0.19828192096653471</v>
      </c>
      <c r="S1726" s="6">
        <f t="shared" si="344"/>
        <v>0.39256828094063273</v>
      </c>
    </row>
    <row r="1727" spans="1:19" x14ac:dyDescent="0.25">
      <c r="A1727" s="64">
        <v>41956</v>
      </c>
      <c r="B1727" s="14" t="s">
        <v>872</v>
      </c>
      <c r="C1727" s="4">
        <v>2</v>
      </c>
      <c r="D1727" s="4">
        <v>3.5</v>
      </c>
      <c r="E1727" s="4"/>
      <c r="G1727" s="4">
        <f t="shared" si="348"/>
        <v>64.961200000000005</v>
      </c>
      <c r="H1727"/>
      <c r="I1727"/>
      <c r="J1727" s="34">
        <f t="shared" si="345"/>
        <v>9.6211275016187424E-4</v>
      </c>
      <c r="K1727" s="34">
        <f t="shared" si="349"/>
        <v>6.2499999998077607E-2</v>
      </c>
      <c r="L1727" s="6">
        <f t="shared" si="346"/>
        <v>3.1637815247608514</v>
      </c>
      <c r="M1727" s="6">
        <f t="shared" si="350"/>
        <v>0.20552304837265933</v>
      </c>
      <c r="N1727" s="6">
        <f t="shared" si="347"/>
        <v>5.5433152983182508</v>
      </c>
      <c r="O1727" s="6">
        <f t="shared" si="351"/>
        <v>0.36010042074168885</v>
      </c>
      <c r="P1727" s="6">
        <f t="shared" si="352"/>
        <v>0.56562346911434824</v>
      </c>
      <c r="Q1727" s="6">
        <f t="shared" si="342"/>
        <v>9.865106321887647E-2</v>
      </c>
      <c r="R1727" s="6">
        <f t="shared" si="343"/>
        <v>0.14043916408925866</v>
      </c>
      <c r="S1727" s="6">
        <f t="shared" si="344"/>
        <v>0.23909022730813512</v>
      </c>
    </row>
    <row r="1728" spans="1:19" x14ac:dyDescent="0.25">
      <c r="A1728" s="64">
        <v>41956</v>
      </c>
      <c r="B1728" s="14" t="s">
        <v>872</v>
      </c>
      <c r="C1728" s="4">
        <v>2</v>
      </c>
      <c r="D1728" s="4">
        <v>4.4000000000000004</v>
      </c>
      <c r="E1728" s="4"/>
      <c r="G1728" s="4">
        <f t="shared" si="348"/>
        <v>64.961200000000005</v>
      </c>
      <c r="H1728"/>
      <c r="I1728"/>
      <c r="J1728" s="34">
        <f t="shared" si="345"/>
        <v>1.5205308443374602E-3</v>
      </c>
      <c r="K1728" s="34">
        <f t="shared" si="349"/>
        <v>9.877551020104347E-2</v>
      </c>
      <c r="L1728" s="6">
        <f t="shared" si="346"/>
        <v>5.3541650508837426</v>
      </c>
      <c r="M1728" s="6">
        <f t="shared" si="350"/>
        <v>0.34781299344971695</v>
      </c>
      <c r="N1728" s="6">
        <f t="shared" si="347"/>
        <v>7.2451870323804508</v>
      </c>
      <c r="O1728" s="6">
        <f t="shared" si="351"/>
        <v>0.47065605297680857</v>
      </c>
      <c r="P1728" s="6">
        <f t="shared" si="352"/>
        <v>0.81846904642652551</v>
      </c>
      <c r="Q1728" s="6">
        <f t="shared" si="342"/>
        <v>0.16695023685586413</v>
      </c>
      <c r="R1728" s="6">
        <f t="shared" si="343"/>
        <v>0.18355586066095536</v>
      </c>
      <c r="S1728" s="6">
        <f t="shared" si="344"/>
        <v>0.35050609751681949</v>
      </c>
    </row>
    <row r="1729" spans="1:19" x14ac:dyDescent="0.25">
      <c r="A1729" s="64">
        <v>41956</v>
      </c>
      <c r="B1729" s="14" t="s">
        <v>872</v>
      </c>
      <c r="C1729" s="4">
        <v>2</v>
      </c>
      <c r="D1729" s="4">
        <v>4.3</v>
      </c>
      <c r="E1729" s="4"/>
      <c r="G1729" s="4">
        <f t="shared" si="348"/>
        <v>64.961200000000005</v>
      </c>
      <c r="H1729"/>
      <c r="I1729"/>
      <c r="J1729" s="34">
        <f t="shared" si="345"/>
        <v>1.4522012041218817E-3</v>
      </c>
      <c r="K1729" s="34">
        <f t="shared" si="349"/>
        <v>9.4336734690975893E-2</v>
      </c>
      <c r="L1729" s="6">
        <f t="shared" si="346"/>
        <v>5.0785301024450318</v>
      </c>
      <c r="M1729" s="6">
        <f t="shared" si="350"/>
        <v>0.3299074160899001</v>
      </c>
      <c r="N1729" s="6">
        <f t="shared" si="347"/>
        <v>7.0529054640829827</v>
      </c>
      <c r="O1729" s="6">
        <f t="shared" si="351"/>
        <v>0.45816521132004828</v>
      </c>
      <c r="P1729" s="6">
        <f t="shared" si="352"/>
        <v>0.78807262740994832</v>
      </c>
      <c r="Q1729" s="6">
        <f t="shared" si="342"/>
        <v>0.15835555972315205</v>
      </c>
      <c r="R1729" s="6">
        <f t="shared" si="343"/>
        <v>0.17868443241481885</v>
      </c>
      <c r="S1729" s="6">
        <f t="shared" si="344"/>
        <v>0.33703999213797087</v>
      </c>
    </row>
    <row r="1730" spans="1:19" x14ac:dyDescent="0.25">
      <c r="A1730" s="64">
        <v>41956</v>
      </c>
      <c r="B1730" s="14" t="s">
        <v>872</v>
      </c>
      <c r="C1730" s="4">
        <v>2</v>
      </c>
      <c r="D1730" s="4">
        <v>4.0999999999999996</v>
      </c>
      <c r="E1730" s="4"/>
      <c r="G1730" s="4">
        <f t="shared" si="348"/>
        <v>64.961200000000005</v>
      </c>
      <c r="H1730"/>
      <c r="I1730"/>
      <c r="J1730" s="34">
        <f t="shared" si="345"/>
        <v>1.3202543126711102E-3</v>
      </c>
      <c r="K1730" s="34">
        <f t="shared" si="349"/>
        <v>8.5765306119810952E-2</v>
      </c>
      <c r="L1730" s="6">
        <f t="shared" si="346"/>
        <v>4.5518101325650582</v>
      </c>
      <c r="M1730" s="6">
        <f t="shared" si="350"/>
        <v>0.29569105411886604</v>
      </c>
      <c r="N1730" s="6">
        <f t="shared" si="347"/>
        <v>6.670633528309061</v>
      </c>
      <c r="O1730" s="6">
        <f t="shared" si="351"/>
        <v>0.43333236716418877</v>
      </c>
      <c r="P1730" s="6">
        <f t="shared" si="352"/>
        <v>0.72902342128305486</v>
      </c>
      <c r="Q1730" s="6">
        <f t="shared" si="342"/>
        <v>0.14193170597705571</v>
      </c>
      <c r="R1730" s="6">
        <f t="shared" si="343"/>
        <v>0.16899962319403364</v>
      </c>
      <c r="S1730" s="6">
        <f t="shared" si="344"/>
        <v>0.31093132917108934</v>
      </c>
    </row>
    <row r="1731" spans="1:19" x14ac:dyDescent="0.25">
      <c r="A1731" s="64">
        <v>41956</v>
      </c>
      <c r="B1731" s="14" t="s">
        <v>872</v>
      </c>
      <c r="C1731" s="4">
        <v>2</v>
      </c>
      <c r="D1731" s="4">
        <v>5</v>
      </c>
      <c r="E1731" s="4"/>
      <c r="G1731" s="4">
        <f t="shared" si="348"/>
        <v>64.961200000000005</v>
      </c>
      <c r="H1731"/>
      <c r="I1731"/>
      <c r="J1731" s="34">
        <f t="shared" si="345"/>
        <v>1.9634954084936209E-3</v>
      </c>
      <c r="K1731" s="34">
        <f t="shared" si="349"/>
        <v>0.12755102040424002</v>
      </c>
      <c r="L1731" s="6">
        <f t="shared" si="346"/>
        <v>7.1833345216463531</v>
      </c>
      <c r="M1731" s="6">
        <f t="shared" si="350"/>
        <v>0.46663803957857453</v>
      </c>
      <c r="N1731" s="6">
        <f t="shared" si="347"/>
        <v>8.4140458590425169</v>
      </c>
      <c r="O1731" s="6">
        <f t="shared" si="351"/>
        <v>0.54658652646013051</v>
      </c>
      <c r="P1731" s="6">
        <f t="shared" si="352"/>
        <v>1.0132245660387049</v>
      </c>
      <c r="Q1731" s="6">
        <f t="shared" ref="Q1731:Q1794" si="353">M1731*0.48</f>
        <v>0.22398625899771576</v>
      </c>
      <c r="R1731" s="6">
        <f t="shared" ref="R1731:R1794" si="354">O1731*0.39</f>
        <v>0.2131687453194509</v>
      </c>
      <c r="S1731" s="6">
        <f t="shared" ref="S1731:S1794" si="355">Q1731+R1731</f>
        <v>0.4371550043171667</v>
      </c>
    </row>
    <row r="1732" spans="1:19" x14ac:dyDescent="0.25">
      <c r="A1732" s="64">
        <v>41956</v>
      </c>
      <c r="B1732" s="14" t="s">
        <v>872</v>
      </c>
      <c r="C1732" s="4">
        <v>2</v>
      </c>
      <c r="D1732" s="4">
        <v>4.5999999999999996</v>
      </c>
      <c r="E1732" s="4"/>
      <c r="G1732" s="4">
        <f t="shared" si="348"/>
        <v>64.961200000000005</v>
      </c>
      <c r="H1732"/>
      <c r="I1732"/>
      <c r="J1732" s="34">
        <f t="shared" si="345"/>
        <v>1.6619025137490004E-3</v>
      </c>
      <c r="K1732" s="34">
        <f t="shared" si="349"/>
        <v>0.10795918367014873</v>
      </c>
      <c r="L1732" s="6">
        <f t="shared" si="346"/>
        <v>5.9302678128381849</v>
      </c>
      <c r="M1732" s="6">
        <f t="shared" si="350"/>
        <v>0.3852373209154813</v>
      </c>
      <c r="N1732" s="6">
        <f t="shared" si="347"/>
        <v>7.6319696161125572</v>
      </c>
      <c r="O1732" s="6">
        <f t="shared" si="351"/>
        <v>0.49578191424249274</v>
      </c>
      <c r="P1732" s="6">
        <f t="shared" si="352"/>
        <v>0.88101923515797398</v>
      </c>
      <c r="Q1732" s="6">
        <f t="shared" si="353"/>
        <v>0.18491391403943103</v>
      </c>
      <c r="R1732" s="6">
        <f t="shared" si="354"/>
        <v>0.19335494655457217</v>
      </c>
      <c r="S1732" s="6">
        <f t="shared" si="355"/>
        <v>0.37826886059400322</v>
      </c>
    </row>
    <row r="1733" spans="1:19" x14ac:dyDescent="0.25">
      <c r="A1733" s="64">
        <v>41956</v>
      </c>
      <c r="B1733" s="14" t="s">
        <v>872</v>
      </c>
      <c r="C1733" s="4">
        <v>2</v>
      </c>
      <c r="D1733" s="4">
        <v>9.1999999999999993</v>
      </c>
      <c r="E1733" s="4"/>
      <c r="G1733" s="4">
        <f t="shared" si="348"/>
        <v>64.961200000000005</v>
      </c>
      <c r="H1733"/>
      <c r="I1733"/>
      <c r="J1733" s="34">
        <f t="shared" si="345"/>
        <v>6.6476100549960017E-3</v>
      </c>
      <c r="K1733" s="34">
        <f t="shared" si="349"/>
        <v>0.43183673468059491</v>
      </c>
      <c r="L1733" s="6">
        <f t="shared" si="346"/>
        <v>29.183828648764486</v>
      </c>
      <c r="M1733" s="6">
        <f t="shared" si="350"/>
        <v>1.8958165663897435</v>
      </c>
      <c r="N1733" s="6">
        <f t="shared" si="347"/>
        <v>17.172824342989255</v>
      </c>
      <c r="O1733" s="6">
        <f t="shared" si="351"/>
        <v>1.1155672983475522</v>
      </c>
      <c r="P1733" s="6">
        <f t="shared" si="352"/>
        <v>3.0113838647372955</v>
      </c>
      <c r="Q1733" s="6">
        <f t="shared" si="353"/>
        <v>0.90999195186707682</v>
      </c>
      <c r="R1733" s="6">
        <f t="shared" si="354"/>
        <v>0.43507124635554539</v>
      </c>
      <c r="S1733" s="6">
        <f t="shared" si="355"/>
        <v>1.3450631982226222</v>
      </c>
    </row>
    <row r="1734" spans="1:19" x14ac:dyDescent="0.25">
      <c r="A1734" s="64">
        <v>41956</v>
      </c>
      <c r="B1734" s="14" t="s">
        <v>872</v>
      </c>
      <c r="C1734" s="4">
        <v>2</v>
      </c>
      <c r="D1734" s="4">
        <v>3.5</v>
      </c>
      <c r="E1734" s="4"/>
      <c r="G1734" s="4">
        <f t="shared" si="348"/>
        <v>64.961200000000005</v>
      </c>
      <c r="H1734"/>
      <c r="I1734"/>
      <c r="J1734" s="34">
        <f t="shared" si="345"/>
        <v>9.6211275016187424E-4</v>
      </c>
      <c r="K1734" s="34">
        <f t="shared" si="349"/>
        <v>6.2499999998077607E-2</v>
      </c>
      <c r="L1734" s="6">
        <f t="shared" si="346"/>
        <v>3.1637815247608514</v>
      </c>
      <c r="M1734" s="6">
        <f t="shared" si="350"/>
        <v>0.20552304837265933</v>
      </c>
      <c r="N1734" s="6">
        <f t="shared" si="347"/>
        <v>5.5433152983182508</v>
      </c>
      <c r="O1734" s="6">
        <f t="shared" si="351"/>
        <v>0.36010042074168885</v>
      </c>
      <c r="P1734" s="6">
        <f t="shared" si="352"/>
        <v>0.56562346911434824</v>
      </c>
      <c r="Q1734" s="6">
        <f t="shared" si="353"/>
        <v>9.865106321887647E-2</v>
      </c>
      <c r="R1734" s="6">
        <f t="shared" si="354"/>
        <v>0.14043916408925866</v>
      </c>
      <c r="S1734" s="6">
        <f t="shared" si="355"/>
        <v>0.23909022730813512</v>
      </c>
    </row>
    <row r="1735" spans="1:19" x14ac:dyDescent="0.25">
      <c r="A1735" s="64">
        <v>41956</v>
      </c>
      <c r="B1735" s="14" t="s">
        <v>872</v>
      </c>
      <c r="C1735" s="4">
        <v>2</v>
      </c>
      <c r="D1735" s="4">
        <v>4.3</v>
      </c>
      <c r="E1735" s="4"/>
      <c r="G1735" s="4">
        <f t="shared" si="348"/>
        <v>64.961200000000005</v>
      </c>
      <c r="H1735"/>
      <c r="I1735"/>
      <c r="J1735" s="34">
        <f t="shared" si="345"/>
        <v>1.4522012041218817E-3</v>
      </c>
      <c r="K1735" s="34">
        <f t="shared" si="349"/>
        <v>9.4336734690975893E-2</v>
      </c>
      <c r="L1735" s="6">
        <f t="shared" si="346"/>
        <v>5.0785301024450318</v>
      </c>
      <c r="M1735" s="6">
        <f t="shared" si="350"/>
        <v>0.3299074160899001</v>
      </c>
      <c r="N1735" s="6">
        <f t="shared" si="347"/>
        <v>7.0529054640829827</v>
      </c>
      <c r="O1735" s="6">
        <f t="shared" si="351"/>
        <v>0.45816521132004828</v>
      </c>
      <c r="P1735" s="6">
        <f t="shared" si="352"/>
        <v>0.78807262740994832</v>
      </c>
      <c r="Q1735" s="6">
        <f t="shared" si="353"/>
        <v>0.15835555972315205</v>
      </c>
      <c r="R1735" s="6">
        <f t="shared" si="354"/>
        <v>0.17868443241481885</v>
      </c>
      <c r="S1735" s="6">
        <f t="shared" si="355"/>
        <v>0.33703999213797087</v>
      </c>
    </row>
    <row r="1736" spans="1:19" x14ac:dyDescent="0.25">
      <c r="A1736" s="64">
        <v>41956</v>
      </c>
      <c r="B1736" s="14" t="s">
        <v>872</v>
      </c>
      <c r="C1736" s="4">
        <v>2</v>
      </c>
      <c r="D1736" s="4">
        <v>4.5</v>
      </c>
      <c r="E1736" s="4"/>
      <c r="G1736" s="4">
        <f t="shared" si="348"/>
        <v>64.961200000000005</v>
      </c>
      <c r="H1736"/>
      <c r="I1736"/>
      <c r="J1736" s="34">
        <f t="shared" si="345"/>
        <v>1.5904312808798326E-3</v>
      </c>
      <c r="K1736" s="34">
        <f t="shared" si="349"/>
        <v>0.10331632652743439</v>
      </c>
      <c r="L1736" s="6">
        <f t="shared" si="346"/>
        <v>5.6380590590289899</v>
      </c>
      <c r="M1736" s="6">
        <f t="shared" si="350"/>
        <v>0.36625508924934846</v>
      </c>
      <c r="N1736" s="6">
        <f t="shared" si="347"/>
        <v>7.4382130025037601</v>
      </c>
      <c r="O1736" s="6">
        <f t="shared" si="351"/>
        <v>0.48319525187039564</v>
      </c>
      <c r="P1736" s="6">
        <f t="shared" si="352"/>
        <v>0.84945034111974405</v>
      </c>
      <c r="Q1736" s="6">
        <f t="shared" si="353"/>
        <v>0.17580244283968727</v>
      </c>
      <c r="R1736" s="6">
        <f t="shared" si="354"/>
        <v>0.1884461482294543</v>
      </c>
      <c r="S1736" s="6">
        <f t="shared" si="355"/>
        <v>0.36424859106914154</v>
      </c>
    </row>
    <row r="1737" spans="1:19" x14ac:dyDescent="0.25">
      <c r="A1737" s="64">
        <v>41956</v>
      </c>
      <c r="B1737" s="14" t="s">
        <v>872</v>
      </c>
      <c r="C1737" s="4">
        <v>2</v>
      </c>
      <c r="D1737" s="4">
        <v>3.1</v>
      </c>
      <c r="E1737" s="4"/>
      <c r="G1737" s="4">
        <f t="shared" si="348"/>
        <v>64.961200000000005</v>
      </c>
      <c r="H1737"/>
      <c r="I1737"/>
      <c r="J1737" s="34">
        <f t="shared" si="345"/>
        <v>7.5476763502494771E-4</v>
      </c>
      <c r="K1737" s="34">
        <f t="shared" si="349"/>
        <v>4.9030612243389851E-2</v>
      </c>
      <c r="L1737" s="6">
        <f t="shared" si="346"/>
        <v>2.3935063597525432</v>
      </c>
      <c r="M1737" s="6">
        <f t="shared" si="350"/>
        <v>0.15548504835297491</v>
      </c>
      <c r="N1737" s="6">
        <f t="shared" si="347"/>
        <v>4.8095356854949474</v>
      </c>
      <c r="O1737" s="6">
        <f t="shared" si="351"/>
        <v>0.31243321563258936</v>
      </c>
      <c r="P1737" s="6">
        <f t="shared" si="352"/>
        <v>0.46791826398556424</v>
      </c>
      <c r="Q1737" s="6">
        <f t="shared" si="353"/>
        <v>7.4632823209427962E-2</v>
      </c>
      <c r="R1737" s="6">
        <f t="shared" si="354"/>
        <v>0.12184895409670986</v>
      </c>
      <c r="S1737" s="6">
        <f t="shared" si="355"/>
        <v>0.19648177730613781</v>
      </c>
    </row>
    <row r="1738" spans="1:19" x14ac:dyDescent="0.25">
      <c r="A1738" s="64">
        <v>41956</v>
      </c>
      <c r="B1738" s="14" t="s">
        <v>872</v>
      </c>
      <c r="C1738" s="4">
        <v>2</v>
      </c>
      <c r="D1738" s="4">
        <v>4.5</v>
      </c>
      <c r="E1738" s="4"/>
      <c r="G1738" s="4">
        <f t="shared" si="348"/>
        <v>64.961200000000005</v>
      </c>
      <c r="H1738"/>
      <c r="I1738"/>
      <c r="J1738" s="34">
        <f t="shared" si="345"/>
        <v>1.5904312808798326E-3</v>
      </c>
      <c r="K1738" s="34">
        <f t="shared" si="349"/>
        <v>0.10331632652743439</v>
      </c>
      <c r="L1738" s="6">
        <f t="shared" si="346"/>
        <v>5.6380590590289899</v>
      </c>
      <c r="M1738" s="6">
        <f t="shared" si="350"/>
        <v>0.36625508924934846</v>
      </c>
      <c r="N1738" s="6">
        <f t="shared" si="347"/>
        <v>7.4382130025037601</v>
      </c>
      <c r="O1738" s="6">
        <f t="shared" si="351"/>
        <v>0.48319525187039564</v>
      </c>
      <c r="P1738" s="6">
        <f t="shared" si="352"/>
        <v>0.84945034111974405</v>
      </c>
      <c r="Q1738" s="6">
        <f t="shared" si="353"/>
        <v>0.17580244283968727</v>
      </c>
      <c r="R1738" s="6">
        <f t="shared" si="354"/>
        <v>0.1884461482294543</v>
      </c>
      <c r="S1738" s="6">
        <f t="shared" si="355"/>
        <v>0.36424859106914154</v>
      </c>
    </row>
    <row r="1739" spans="1:19" x14ac:dyDescent="0.25">
      <c r="A1739" s="64">
        <v>41956</v>
      </c>
      <c r="B1739" s="14" t="s">
        <v>872</v>
      </c>
      <c r="C1739" s="4">
        <v>2</v>
      </c>
      <c r="D1739" s="4">
        <v>6.2</v>
      </c>
      <c r="E1739" s="4"/>
      <c r="G1739" s="4">
        <f t="shared" si="348"/>
        <v>64.961200000000005</v>
      </c>
      <c r="H1739"/>
      <c r="I1739"/>
      <c r="J1739" s="34">
        <f t="shared" si="345"/>
        <v>3.0190705400997908E-3</v>
      </c>
      <c r="K1739" s="34">
        <f t="shared" si="349"/>
        <v>0.1961224489735594</v>
      </c>
      <c r="L1739" s="6">
        <f t="shared" si="346"/>
        <v>11.778840632041497</v>
      </c>
      <c r="M1739" s="6">
        <f t="shared" si="350"/>
        <v>0.76516763690751333</v>
      </c>
      <c r="N1739" s="6">
        <f t="shared" si="347"/>
        <v>10.8220178607594</v>
      </c>
      <c r="O1739" s="6">
        <f t="shared" si="351"/>
        <v>0.70301128029210602</v>
      </c>
      <c r="P1739" s="6">
        <f t="shared" si="352"/>
        <v>1.4681789171996193</v>
      </c>
      <c r="Q1739" s="6">
        <f t="shared" si="353"/>
        <v>0.36728046571560641</v>
      </c>
      <c r="R1739" s="6">
        <f t="shared" si="354"/>
        <v>0.27417439931392135</v>
      </c>
      <c r="S1739" s="6">
        <f t="shared" si="355"/>
        <v>0.64145486502952775</v>
      </c>
    </row>
    <row r="1740" spans="1:19" x14ac:dyDescent="0.25">
      <c r="A1740" s="64">
        <v>41956</v>
      </c>
      <c r="B1740" s="14" t="s">
        <v>872</v>
      </c>
      <c r="C1740" s="4">
        <v>2</v>
      </c>
      <c r="D1740" s="4">
        <v>4.5</v>
      </c>
      <c r="E1740" s="4"/>
      <c r="G1740" s="4">
        <f t="shared" si="348"/>
        <v>64.961200000000005</v>
      </c>
      <c r="H1740"/>
      <c r="I1740"/>
      <c r="J1740" s="34">
        <f t="shared" si="345"/>
        <v>1.5904312808798326E-3</v>
      </c>
      <c r="K1740" s="34">
        <f t="shared" si="349"/>
        <v>0.10331632652743439</v>
      </c>
      <c r="L1740" s="6">
        <f t="shared" si="346"/>
        <v>5.6380590590289899</v>
      </c>
      <c r="M1740" s="6">
        <f t="shared" si="350"/>
        <v>0.36625508924934846</v>
      </c>
      <c r="N1740" s="6">
        <f t="shared" si="347"/>
        <v>7.4382130025037601</v>
      </c>
      <c r="O1740" s="6">
        <f t="shared" si="351"/>
        <v>0.48319525187039564</v>
      </c>
      <c r="P1740" s="6">
        <f t="shared" si="352"/>
        <v>0.84945034111974405</v>
      </c>
      <c r="Q1740" s="6">
        <f t="shared" si="353"/>
        <v>0.17580244283968727</v>
      </c>
      <c r="R1740" s="6">
        <f t="shared" si="354"/>
        <v>0.1884461482294543</v>
      </c>
      <c r="S1740" s="6">
        <f t="shared" si="355"/>
        <v>0.36424859106914154</v>
      </c>
    </row>
    <row r="1741" spans="1:19" x14ac:dyDescent="0.25">
      <c r="A1741" s="64">
        <v>41956</v>
      </c>
      <c r="B1741" s="14" t="s">
        <v>872</v>
      </c>
      <c r="C1741" s="4">
        <v>2</v>
      </c>
      <c r="D1741" s="4">
        <v>5.9</v>
      </c>
      <c r="E1741" s="4"/>
      <c r="G1741" s="4">
        <f t="shared" si="348"/>
        <v>64.961200000000005</v>
      </c>
      <c r="H1741"/>
      <c r="I1741"/>
      <c r="J1741" s="34">
        <f t="shared" si="345"/>
        <v>2.7339710067865179E-3</v>
      </c>
      <c r="K1741" s="34">
        <f t="shared" si="349"/>
        <v>0.17760204081086381</v>
      </c>
      <c r="L1741" s="6">
        <f t="shared" si="346"/>
        <v>10.509518679077305</v>
      </c>
      <c r="M1741" s="6">
        <f t="shared" si="350"/>
        <v>0.68271095805727011</v>
      </c>
      <c r="N1741" s="6">
        <f t="shared" si="347"/>
        <v>10.211906347392123</v>
      </c>
      <c r="O1741" s="6">
        <f t="shared" si="351"/>
        <v>0.66337770348121117</v>
      </c>
      <c r="P1741" s="6">
        <f t="shared" si="352"/>
        <v>1.3460886615384813</v>
      </c>
      <c r="Q1741" s="6">
        <f t="shared" si="353"/>
        <v>0.32770125986748966</v>
      </c>
      <c r="R1741" s="6">
        <f t="shared" si="354"/>
        <v>0.25871730435767237</v>
      </c>
      <c r="S1741" s="6">
        <f t="shared" si="355"/>
        <v>0.58641856422516203</v>
      </c>
    </row>
    <row r="1742" spans="1:19" x14ac:dyDescent="0.25">
      <c r="A1742" s="64">
        <v>41956</v>
      </c>
      <c r="B1742" s="14" t="s">
        <v>872</v>
      </c>
      <c r="C1742" s="4">
        <v>2</v>
      </c>
      <c r="D1742" s="4">
        <v>6</v>
      </c>
      <c r="E1742" s="4"/>
      <c r="G1742" s="4">
        <f t="shared" si="348"/>
        <v>64.961200000000005</v>
      </c>
      <c r="H1742"/>
      <c r="I1742"/>
      <c r="J1742" s="34">
        <f t="shared" si="345"/>
        <v>2.8274333882308137E-3</v>
      </c>
      <c r="K1742" s="34">
        <f t="shared" si="349"/>
        <v>0.1836734693821056</v>
      </c>
      <c r="L1742" s="6">
        <f t="shared" si="346"/>
        <v>10.923549380812876</v>
      </c>
      <c r="M1742" s="6">
        <f t="shared" si="350"/>
        <v>0.70960688980053355</v>
      </c>
      <c r="N1742" s="6">
        <f t="shared" si="347"/>
        <v>10.414704032978928</v>
      </c>
      <c r="O1742" s="6">
        <f t="shared" si="351"/>
        <v>0.67655168474967775</v>
      </c>
      <c r="P1742" s="6">
        <f t="shared" si="352"/>
        <v>1.3861585745502114</v>
      </c>
      <c r="Q1742" s="6">
        <f t="shared" si="353"/>
        <v>0.34061130710425608</v>
      </c>
      <c r="R1742" s="6">
        <f t="shared" si="354"/>
        <v>0.26385515705237433</v>
      </c>
      <c r="S1742" s="6">
        <f t="shared" si="355"/>
        <v>0.60446646415663041</v>
      </c>
    </row>
    <row r="1743" spans="1:19" x14ac:dyDescent="0.25">
      <c r="A1743" s="64">
        <v>41956</v>
      </c>
      <c r="B1743" s="14" t="s">
        <v>872</v>
      </c>
      <c r="C1743" s="4">
        <v>2</v>
      </c>
      <c r="D1743" s="4">
        <v>3.4</v>
      </c>
      <c r="E1743" s="4"/>
      <c r="G1743" s="4">
        <f t="shared" si="348"/>
        <v>64.961200000000005</v>
      </c>
      <c r="H1743"/>
      <c r="I1743"/>
      <c r="J1743" s="34">
        <f t="shared" si="345"/>
        <v>9.0792027688745035E-4</v>
      </c>
      <c r="K1743" s="34">
        <f t="shared" si="349"/>
        <v>5.8979591834920582E-2</v>
      </c>
      <c r="L1743" s="6">
        <f t="shared" si="346"/>
        <v>2.9598116954824234</v>
      </c>
      <c r="M1743" s="6">
        <f t="shared" si="350"/>
        <v>0.19227292324193554</v>
      </c>
      <c r="N1743" s="6">
        <f t="shared" si="347"/>
        <v>5.3584638182360029</v>
      </c>
      <c r="O1743" s="6">
        <f t="shared" si="351"/>
        <v>0.34809224654085708</v>
      </c>
      <c r="P1743" s="6">
        <f t="shared" si="352"/>
        <v>0.54036516978279259</v>
      </c>
      <c r="Q1743" s="6">
        <f t="shared" si="353"/>
        <v>9.2291003156129051E-2</v>
      </c>
      <c r="R1743" s="6">
        <f t="shared" si="354"/>
        <v>0.13575597615093427</v>
      </c>
      <c r="S1743" s="6">
        <f t="shared" si="355"/>
        <v>0.2280469793070633</v>
      </c>
    </row>
    <row r="1744" spans="1:19" x14ac:dyDescent="0.25">
      <c r="A1744" s="64">
        <v>41956</v>
      </c>
      <c r="B1744" s="14" t="s">
        <v>872</v>
      </c>
      <c r="C1744" s="4">
        <v>2</v>
      </c>
      <c r="D1744" s="4">
        <v>3.8</v>
      </c>
      <c r="E1744" s="4"/>
      <c r="G1744" s="4">
        <f t="shared" si="348"/>
        <v>64.961200000000005</v>
      </c>
      <c r="H1744"/>
      <c r="I1744"/>
      <c r="J1744" s="34">
        <f t="shared" si="345"/>
        <v>1.1341149479459152E-3</v>
      </c>
      <c r="K1744" s="34">
        <f t="shared" si="349"/>
        <v>7.3673469385489021E-2</v>
      </c>
      <c r="L1744" s="6">
        <f t="shared" si="346"/>
        <v>3.8222275656794742</v>
      </c>
      <c r="M1744" s="6">
        <f t="shared" si="350"/>
        <v>0.24829649415562419</v>
      </c>
      <c r="N1744" s="6">
        <f t="shared" si="347"/>
        <v>6.1031884174464111</v>
      </c>
      <c r="O1744" s="6">
        <f t="shared" si="351"/>
        <v>0.39647045111343715</v>
      </c>
      <c r="P1744" s="6">
        <f t="shared" si="352"/>
        <v>0.64476694526906131</v>
      </c>
      <c r="Q1744" s="6">
        <f t="shared" si="353"/>
        <v>0.1191823171946996</v>
      </c>
      <c r="R1744" s="6">
        <f t="shared" si="354"/>
        <v>0.1546234759342405</v>
      </c>
      <c r="S1744" s="6">
        <f t="shared" si="355"/>
        <v>0.2738057931289401</v>
      </c>
    </row>
    <row r="1745" spans="1:19" x14ac:dyDescent="0.25">
      <c r="A1745" s="64">
        <v>41956</v>
      </c>
      <c r="B1745" s="14" t="s">
        <v>872</v>
      </c>
      <c r="C1745" s="4">
        <v>2</v>
      </c>
      <c r="D1745" s="4">
        <v>4.7</v>
      </c>
      <c r="E1745" s="4"/>
      <c r="G1745" s="4">
        <f t="shared" si="348"/>
        <v>64.961200000000005</v>
      </c>
      <c r="H1745"/>
      <c r="I1745"/>
      <c r="J1745" s="34">
        <f t="shared" si="345"/>
        <v>1.7349445429449633E-3</v>
      </c>
      <c r="K1745" s="34">
        <f t="shared" si="349"/>
        <v>0.11270408162918646</v>
      </c>
      <c r="L1745" s="6">
        <f t="shared" si="346"/>
        <v>6.2308461373122945</v>
      </c>
      <c r="M1745" s="6">
        <f t="shared" si="350"/>
        <v>0.40476324994603757</v>
      </c>
      <c r="N1745" s="6">
        <f t="shared" si="347"/>
        <v>7.8264436633583525</v>
      </c>
      <c r="O1745" s="6">
        <f t="shared" si="351"/>
        <v>0.50841518196547364</v>
      </c>
      <c r="P1745" s="6">
        <f t="shared" si="352"/>
        <v>0.91317843191151127</v>
      </c>
      <c r="Q1745" s="6">
        <f t="shared" si="353"/>
        <v>0.19428635997409802</v>
      </c>
      <c r="R1745" s="6">
        <f t="shared" si="354"/>
        <v>0.19828192096653471</v>
      </c>
      <c r="S1745" s="6">
        <f t="shared" si="355"/>
        <v>0.39256828094063273</v>
      </c>
    </row>
    <row r="1746" spans="1:19" x14ac:dyDescent="0.25">
      <c r="A1746" s="64">
        <v>41956</v>
      </c>
      <c r="B1746" s="14" t="s">
        <v>872</v>
      </c>
      <c r="C1746" s="4">
        <v>2</v>
      </c>
      <c r="D1746" s="4">
        <v>3.9</v>
      </c>
      <c r="E1746" s="4"/>
      <c r="G1746" s="4">
        <f t="shared" si="348"/>
        <v>64.961200000000005</v>
      </c>
      <c r="H1746"/>
      <c r="I1746"/>
      <c r="J1746" s="34">
        <f t="shared" si="345"/>
        <v>1.1945906065275189E-3</v>
      </c>
      <c r="K1746" s="34">
        <f t="shared" si="349"/>
        <v>7.7602040813939621E-2</v>
      </c>
      <c r="L1746" s="6">
        <f t="shared" si="346"/>
        <v>4.0574351124683323</v>
      </c>
      <c r="M1746" s="6">
        <f t="shared" si="350"/>
        <v>0.26357585894044605</v>
      </c>
      <c r="N1746" s="6">
        <f t="shared" si="347"/>
        <v>6.2915196864507177</v>
      </c>
      <c r="O1746" s="6">
        <f t="shared" si="351"/>
        <v>0.40870467658277715</v>
      </c>
      <c r="P1746" s="6">
        <f t="shared" si="352"/>
        <v>0.6722805355232232</v>
      </c>
      <c r="Q1746" s="6">
        <f t="shared" si="353"/>
        <v>0.12651641229141411</v>
      </c>
      <c r="R1746" s="6">
        <f t="shared" si="354"/>
        <v>0.1593948238672831</v>
      </c>
      <c r="S1746" s="6">
        <f t="shared" si="355"/>
        <v>0.28591123615869718</v>
      </c>
    </row>
    <row r="1747" spans="1:19" x14ac:dyDescent="0.25">
      <c r="A1747" s="64">
        <v>41956</v>
      </c>
      <c r="B1747" s="14" t="s">
        <v>872</v>
      </c>
      <c r="C1747" s="4">
        <v>2</v>
      </c>
      <c r="D1747" s="4">
        <v>5.5</v>
      </c>
      <c r="E1747" s="4"/>
      <c r="G1747" s="4">
        <f t="shared" si="348"/>
        <v>64.961200000000005</v>
      </c>
      <c r="H1747"/>
      <c r="I1747"/>
      <c r="J1747" s="34">
        <f t="shared" si="345"/>
        <v>2.3758294442772811E-3</v>
      </c>
      <c r="K1747" s="34">
        <f t="shared" si="349"/>
        <v>0.15433673468913039</v>
      </c>
      <c r="L1747" s="6">
        <f t="shared" si="346"/>
        <v>8.9430956308196485</v>
      </c>
      <c r="M1747" s="6">
        <f t="shared" si="350"/>
        <v>0.58095423516110178</v>
      </c>
      <c r="N1747" s="6">
        <f t="shared" si="347"/>
        <v>9.4066355127217793</v>
      </c>
      <c r="O1747" s="6">
        <f t="shared" si="351"/>
        <v>0.61106634272138272</v>
      </c>
      <c r="P1747" s="6">
        <f t="shared" si="352"/>
        <v>1.1920205778824844</v>
      </c>
      <c r="Q1747" s="6">
        <f t="shared" si="353"/>
        <v>0.27885803287732885</v>
      </c>
      <c r="R1747" s="6">
        <f t="shared" si="354"/>
        <v>0.23831587366133927</v>
      </c>
      <c r="S1747" s="6">
        <f t="shared" si="355"/>
        <v>0.51717390653866813</v>
      </c>
    </row>
    <row r="1748" spans="1:19" x14ac:dyDescent="0.25">
      <c r="A1748" s="64">
        <v>41956</v>
      </c>
      <c r="B1748" s="14" t="s">
        <v>872</v>
      </c>
      <c r="C1748" s="4">
        <v>2</v>
      </c>
      <c r="D1748" s="4">
        <v>6.5</v>
      </c>
      <c r="E1748" s="4"/>
      <c r="G1748" s="4">
        <f t="shared" si="348"/>
        <v>64.961200000000005</v>
      </c>
      <c r="H1748"/>
      <c r="I1748"/>
      <c r="J1748" s="34">
        <f t="shared" si="345"/>
        <v>3.3183072403542195E-3</v>
      </c>
      <c r="K1748" s="34">
        <f t="shared" si="349"/>
        <v>0.21556122448316564</v>
      </c>
      <c r="L1748" s="6">
        <f t="shared" si="346"/>
        <v>13.130517975640537</v>
      </c>
      <c r="M1748" s="6">
        <f t="shared" si="350"/>
        <v>0.85297422086363262</v>
      </c>
      <c r="N1748" s="6">
        <f t="shared" si="347"/>
        <v>11.437170539605743</v>
      </c>
      <c r="O1748" s="6">
        <f t="shared" si="351"/>
        <v>0.74297233726827139</v>
      </c>
      <c r="P1748" s="6">
        <f t="shared" si="352"/>
        <v>1.5959465581319039</v>
      </c>
      <c r="Q1748" s="6">
        <f t="shared" si="353"/>
        <v>0.40942762601454363</v>
      </c>
      <c r="R1748" s="6">
        <f t="shared" si="354"/>
        <v>0.28975921153462586</v>
      </c>
      <c r="S1748" s="6">
        <f t="shared" si="355"/>
        <v>0.69918683754916944</v>
      </c>
    </row>
    <row r="1749" spans="1:19" x14ac:dyDescent="0.25">
      <c r="A1749" s="64">
        <v>41956</v>
      </c>
      <c r="B1749" s="14" t="s">
        <v>872</v>
      </c>
      <c r="C1749" s="4">
        <v>2</v>
      </c>
      <c r="D1749" s="4">
        <v>4</v>
      </c>
      <c r="E1749" s="4"/>
      <c r="G1749" s="4">
        <f t="shared" si="348"/>
        <v>64.961200000000005</v>
      </c>
      <c r="H1749"/>
      <c r="I1749"/>
      <c r="J1749" s="34">
        <f t="shared" si="345"/>
        <v>1.2566370614359172E-3</v>
      </c>
      <c r="K1749" s="34">
        <f t="shared" si="349"/>
        <v>8.1632653058713603E-2</v>
      </c>
      <c r="L1749" s="6">
        <f t="shared" si="346"/>
        <v>4.3006091215286046</v>
      </c>
      <c r="M1749" s="6">
        <f t="shared" si="350"/>
        <v>0.27937273468421148</v>
      </c>
      <c r="N1749" s="6">
        <f t="shared" si="347"/>
        <v>6.4806737611278331</v>
      </c>
      <c r="O1749" s="6">
        <f t="shared" si="351"/>
        <v>0.42099235249702632</v>
      </c>
      <c r="P1749" s="6">
        <f t="shared" si="352"/>
        <v>0.7003650871812378</v>
      </c>
      <c r="Q1749" s="6">
        <f t="shared" si="353"/>
        <v>0.1340989126484215</v>
      </c>
      <c r="R1749" s="6">
        <f t="shared" si="354"/>
        <v>0.16418701747384026</v>
      </c>
      <c r="S1749" s="6">
        <f t="shared" si="355"/>
        <v>0.29828593012226179</v>
      </c>
    </row>
    <row r="1750" spans="1:19" x14ac:dyDescent="0.25">
      <c r="A1750" s="64">
        <v>41956</v>
      </c>
      <c r="B1750" s="14" t="s">
        <v>872</v>
      </c>
      <c r="C1750" s="4">
        <v>2</v>
      </c>
      <c r="D1750" s="4">
        <v>6.7</v>
      </c>
      <c r="E1750" s="4"/>
      <c r="G1750" s="4">
        <f t="shared" si="348"/>
        <v>64.961200000000005</v>
      </c>
      <c r="H1750"/>
      <c r="I1750"/>
      <c r="J1750" s="34">
        <f t="shared" si="345"/>
        <v>3.5256523554911458E-3</v>
      </c>
      <c r="K1750" s="34">
        <f t="shared" si="349"/>
        <v>0.22903061223785337</v>
      </c>
      <c r="L1750" s="6">
        <f t="shared" si="346"/>
        <v>14.077969600318117</v>
      </c>
      <c r="M1750" s="6">
        <f t="shared" si="350"/>
        <v>0.9145218165384269</v>
      </c>
      <c r="N1750" s="6">
        <f t="shared" si="347"/>
        <v>11.849976492405487</v>
      </c>
      <c r="O1750" s="6">
        <f t="shared" si="351"/>
        <v>0.76978870784942166</v>
      </c>
      <c r="P1750" s="6">
        <f t="shared" si="352"/>
        <v>1.6843105243878487</v>
      </c>
      <c r="Q1750" s="6">
        <f t="shared" si="353"/>
        <v>0.43897047193844491</v>
      </c>
      <c r="R1750" s="6">
        <f t="shared" si="354"/>
        <v>0.30021759606127446</v>
      </c>
      <c r="S1750" s="6">
        <f t="shared" si="355"/>
        <v>0.73918806799971937</v>
      </c>
    </row>
    <row r="1751" spans="1:19" x14ac:dyDescent="0.25">
      <c r="A1751" s="64">
        <v>41956</v>
      </c>
      <c r="B1751" s="14" t="s">
        <v>872</v>
      </c>
      <c r="C1751" s="4">
        <v>2</v>
      </c>
      <c r="D1751" s="4">
        <v>4.8</v>
      </c>
      <c r="E1751" s="4"/>
      <c r="G1751" s="4">
        <f t="shared" si="348"/>
        <v>64.961200000000005</v>
      </c>
      <c r="H1751"/>
      <c r="I1751"/>
      <c r="J1751" s="34">
        <f t="shared" si="345"/>
        <v>1.8095573684677208E-3</v>
      </c>
      <c r="K1751" s="34">
        <f t="shared" si="349"/>
        <v>0.11755102040454758</v>
      </c>
      <c r="L1751" s="6">
        <f t="shared" si="346"/>
        <v>6.5398480281028419</v>
      </c>
      <c r="M1751" s="6">
        <f t="shared" si="350"/>
        <v>0.42483638396340279</v>
      </c>
      <c r="N1751" s="6">
        <f t="shared" si="347"/>
        <v>8.0216224497877064</v>
      </c>
      <c r="O1751" s="6">
        <f t="shared" si="351"/>
        <v>0.52109423039239344</v>
      </c>
      <c r="P1751" s="6">
        <f t="shared" si="352"/>
        <v>0.94593061435579617</v>
      </c>
      <c r="Q1751" s="6">
        <f t="shared" si="353"/>
        <v>0.20392146430243333</v>
      </c>
      <c r="R1751" s="6">
        <f t="shared" si="354"/>
        <v>0.20322674985303346</v>
      </c>
      <c r="S1751" s="6">
        <f t="shared" si="355"/>
        <v>0.40714821415546676</v>
      </c>
    </row>
    <row r="1752" spans="1:19" x14ac:dyDescent="0.25">
      <c r="A1752" s="64">
        <v>41956</v>
      </c>
      <c r="B1752" s="14" t="s">
        <v>872</v>
      </c>
      <c r="C1752" s="4">
        <v>2</v>
      </c>
      <c r="D1752" s="4">
        <v>6.5</v>
      </c>
      <c r="E1752" s="4"/>
      <c r="G1752" s="4">
        <f t="shared" si="348"/>
        <v>64.961200000000005</v>
      </c>
      <c r="H1752"/>
      <c r="I1752"/>
      <c r="J1752" s="34">
        <f t="shared" si="345"/>
        <v>3.3183072403542195E-3</v>
      </c>
      <c r="K1752" s="34">
        <f t="shared" si="349"/>
        <v>0.21556122448316564</v>
      </c>
      <c r="L1752" s="6">
        <f t="shared" si="346"/>
        <v>13.130517975640537</v>
      </c>
      <c r="M1752" s="6">
        <f t="shared" si="350"/>
        <v>0.85297422086363262</v>
      </c>
      <c r="N1752" s="6">
        <f t="shared" si="347"/>
        <v>11.437170539605743</v>
      </c>
      <c r="O1752" s="6">
        <f t="shared" si="351"/>
        <v>0.74297233726827139</v>
      </c>
      <c r="P1752" s="6">
        <f t="shared" si="352"/>
        <v>1.5959465581319039</v>
      </c>
      <c r="Q1752" s="6">
        <f t="shared" si="353"/>
        <v>0.40942762601454363</v>
      </c>
      <c r="R1752" s="6">
        <f t="shared" si="354"/>
        <v>0.28975921153462586</v>
      </c>
      <c r="S1752" s="6">
        <f t="shared" si="355"/>
        <v>0.69918683754916944</v>
      </c>
    </row>
    <row r="1753" spans="1:19" x14ac:dyDescent="0.25">
      <c r="A1753" s="64">
        <v>41956</v>
      </c>
      <c r="B1753" s="14" t="s">
        <v>872</v>
      </c>
      <c r="C1753" s="4">
        <v>2</v>
      </c>
      <c r="D1753" s="4">
        <v>5.9</v>
      </c>
      <c r="E1753" s="4"/>
      <c r="G1753" s="4">
        <f t="shared" si="348"/>
        <v>64.961200000000005</v>
      </c>
      <c r="H1753"/>
      <c r="I1753"/>
      <c r="J1753" s="34">
        <f t="shared" si="345"/>
        <v>2.7339710067865179E-3</v>
      </c>
      <c r="K1753" s="34">
        <f t="shared" si="349"/>
        <v>0.17760204081086381</v>
      </c>
      <c r="L1753" s="6">
        <f t="shared" si="346"/>
        <v>10.509518679077305</v>
      </c>
      <c r="M1753" s="6">
        <f t="shared" si="350"/>
        <v>0.68271095805727011</v>
      </c>
      <c r="N1753" s="6">
        <f t="shared" si="347"/>
        <v>10.211906347392123</v>
      </c>
      <c r="O1753" s="6">
        <f t="shared" si="351"/>
        <v>0.66337770348121117</v>
      </c>
      <c r="P1753" s="6">
        <f t="shared" si="352"/>
        <v>1.3460886615384813</v>
      </c>
      <c r="Q1753" s="6">
        <f t="shared" si="353"/>
        <v>0.32770125986748966</v>
      </c>
      <c r="R1753" s="6">
        <f t="shared" si="354"/>
        <v>0.25871730435767237</v>
      </c>
      <c r="S1753" s="6">
        <f t="shared" si="355"/>
        <v>0.58641856422516203</v>
      </c>
    </row>
    <row r="1754" spans="1:19" x14ac:dyDescent="0.25">
      <c r="A1754" s="64">
        <v>41956</v>
      </c>
      <c r="B1754" s="14" t="s">
        <v>872</v>
      </c>
      <c r="C1754" s="4">
        <v>2</v>
      </c>
      <c r="D1754" s="4">
        <v>7.6</v>
      </c>
      <c r="E1754" s="4"/>
      <c r="G1754" s="4">
        <f t="shared" si="348"/>
        <v>64.961200000000005</v>
      </c>
      <c r="H1754"/>
      <c r="I1754"/>
      <c r="J1754" s="34">
        <f t="shared" si="345"/>
        <v>4.5364597917836608E-3</v>
      </c>
      <c r="K1754" s="34">
        <f t="shared" si="349"/>
        <v>0.29469387754195608</v>
      </c>
      <c r="L1754" s="6">
        <f t="shared" si="346"/>
        <v>18.809813966898769</v>
      </c>
      <c r="M1754" s="6">
        <f t="shared" si="350"/>
        <v>1.2219081107668699</v>
      </c>
      <c r="N1754" s="6">
        <f t="shared" si="347"/>
        <v>13.732887825405102</v>
      </c>
      <c r="O1754" s="6">
        <f t="shared" si="351"/>
        <v>0.89210488990714454</v>
      </c>
      <c r="P1754" s="6">
        <f t="shared" si="352"/>
        <v>2.1140130006740145</v>
      </c>
      <c r="Q1754" s="6">
        <f t="shared" si="353"/>
        <v>0.58651589316809749</v>
      </c>
      <c r="R1754" s="6">
        <f t="shared" si="354"/>
        <v>0.34792090706378637</v>
      </c>
      <c r="S1754" s="6">
        <f t="shared" si="355"/>
        <v>0.93443680023188391</v>
      </c>
    </row>
    <row r="1755" spans="1:19" x14ac:dyDescent="0.25">
      <c r="A1755" s="64">
        <v>41956</v>
      </c>
      <c r="B1755" s="14" t="s">
        <v>872</v>
      </c>
      <c r="C1755" s="4">
        <v>2</v>
      </c>
      <c r="D1755" s="4">
        <v>2.6</v>
      </c>
      <c r="E1755" s="4"/>
      <c r="G1755" s="4">
        <f t="shared" si="348"/>
        <v>795.77470000000005</v>
      </c>
      <c r="H1755"/>
      <c r="I1755"/>
      <c r="J1755" s="34">
        <f t="shared" si="345"/>
        <v>5.3092915845667516E-4</v>
      </c>
      <c r="K1755" s="34">
        <f t="shared" si="349"/>
        <v>0.4224974964250684</v>
      </c>
      <c r="L1755" s="6">
        <f t="shared" si="346"/>
        <v>1.5974150751166611</v>
      </c>
      <c r="M1755" s="6">
        <f t="shared" si="350"/>
        <v>1.2711749943255855</v>
      </c>
      <c r="N1755" s="6">
        <f t="shared" si="347"/>
        <v>3.9149731399460577</v>
      </c>
      <c r="O1755" s="6">
        <f t="shared" si="351"/>
        <v>3.1154181755748742</v>
      </c>
      <c r="P1755" s="6">
        <f t="shared" si="352"/>
        <v>4.3865931699004594</v>
      </c>
      <c r="Q1755" s="6">
        <f t="shared" si="353"/>
        <v>0.61016399727628101</v>
      </c>
      <c r="R1755" s="6">
        <f t="shared" si="354"/>
        <v>1.215013088474201</v>
      </c>
      <c r="S1755" s="6">
        <f t="shared" si="355"/>
        <v>1.8251770857504819</v>
      </c>
    </row>
    <row r="1756" spans="1:19" x14ac:dyDescent="0.25">
      <c r="A1756" s="64">
        <v>41956</v>
      </c>
      <c r="B1756" s="14" t="s">
        <v>872</v>
      </c>
      <c r="C1756" s="4">
        <v>2</v>
      </c>
      <c r="D1756" s="4">
        <v>5</v>
      </c>
      <c r="E1756" s="4"/>
      <c r="G1756" s="4">
        <f t="shared" si="348"/>
        <v>64.961200000000005</v>
      </c>
      <c r="H1756"/>
      <c r="I1756"/>
      <c r="J1756" s="34">
        <f t="shared" si="345"/>
        <v>1.9634954084936209E-3</v>
      </c>
      <c r="K1756" s="34">
        <f t="shared" si="349"/>
        <v>0.12755102040424002</v>
      </c>
      <c r="L1756" s="6">
        <f t="shared" si="346"/>
        <v>7.1833345216463531</v>
      </c>
      <c r="M1756" s="6">
        <f t="shared" si="350"/>
        <v>0.46663803957857453</v>
      </c>
      <c r="N1756" s="6">
        <f t="shared" si="347"/>
        <v>8.4140458590425169</v>
      </c>
      <c r="O1756" s="6">
        <f t="shared" si="351"/>
        <v>0.54658652646013051</v>
      </c>
      <c r="P1756" s="6">
        <f t="shared" si="352"/>
        <v>1.0132245660387049</v>
      </c>
      <c r="Q1756" s="6">
        <f t="shared" si="353"/>
        <v>0.22398625899771576</v>
      </c>
      <c r="R1756" s="6">
        <f t="shared" si="354"/>
        <v>0.2131687453194509</v>
      </c>
      <c r="S1756" s="6">
        <f t="shared" si="355"/>
        <v>0.4371550043171667</v>
      </c>
    </row>
    <row r="1757" spans="1:19" x14ac:dyDescent="0.25">
      <c r="A1757" s="64">
        <v>41956</v>
      </c>
      <c r="B1757" s="14" t="s">
        <v>872</v>
      </c>
      <c r="C1757" s="4">
        <v>2</v>
      </c>
      <c r="D1757" s="4">
        <v>5.4</v>
      </c>
      <c r="E1757" s="4" t="s">
        <v>977</v>
      </c>
      <c r="G1757" s="4">
        <f t="shared" si="348"/>
        <v>64.961200000000005</v>
      </c>
      <c r="H1757"/>
      <c r="I1757"/>
      <c r="J1757" s="34">
        <f t="shared" si="345"/>
        <v>2.2902210444669595E-3</v>
      </c>
      <c r="K1757" s="34">
        <f t="shared" si="349"/>
        <v>0.14877551019950555</v>
      </c>
      <c r="L1757" s="6">
        <f t="shared" si="346"/>
        <v>8.5736806990755614</v>
      </c>
      <c r="M1757" s="6">
        <f t="shared" si="350"/>
        <v>0.55695659743162507</v>
      </c>
      <c r="N1757" s="6">
        <f t="shared" si="347"/>
        <v>9.2068415424761678</v>
      </c>
      <c r="O1757" s="6">
        <f t="shared" si="351"/>
        <v>0.5980874864097232</v>
      </c>
      <c r="P1757" s="6">
        <f t="shared" si="352"/>
        <v>1.1550440838413483</v>
      </c>
      <c r="Q1757" s="6">
        <f t="shared" si="353"/>
        <v>0.26733916676718</v>
      </c>
      <c r="R1757" s="6">
        <f t="shared" si="354"/>
        <v>0.23325411969979207</v>
      </c>
      <c r="S1757" s="6">
        <f t="shared" si="355"/>
        <v>0.5005932864669721</v>
      </c>
    </row>
    <row r="1758" spans="1:19" x14ac:dyDescent="0.25">
      <c r="A1758" s="64">
        <v>41956</v>
      </c>
      <c r="B1758" s="14" t="s">
        <v>872</v>
      </c>
      <c r="C1758" s="4">
        <v>2</v>
      </c>
      <c r="D1758" s="4">
        <v>6</v>
      </c>
      <c r="E1758" s="4"/>
      <c r="G1758" s="4">
        <f t="shared" si="348"/>
        <v>64.961200000000005</v>
      </c>
      <c r="H1758"/>
      <c r="I1758"/>
      <c r="J1758" s="34">
        <f t="shared" si="345"/>
        <v>2.8274333882308137E-3</v>
      </c>
      <c r="K1758" s="34">
        <f t="shared" si="349"/>
        <v>0.1836734693821056</v>
      </c>
      <c r="L1758" s="6">
        <f t="shared" si="346"/>
        <v>10.923549380812876</v>
      </c>
      <c r="M1758" s="6">
        <f t="shared" si="350"/>
        <v>0.70960688980053355</v>
      </c>
      <c r="N1758" s="6">
        <f t="shared" si="347"/>
        <v>10.414704032978928</v>
      </c>
      <c r="O1758" s="6">
        <f t="shared" si="351"/>
        <v>0.67655168474967775</v>
      </c>
      <c r="P1758" s="6">
        <f t="shared" si="352"/>
        <v>1.3861585745502114</v>
      </c>
      <c r="Q1758" s="6">
        <f t="shared" si="353"/>
        <v>0.34061130710425608</v>
      </c>
      <c r="R1758" s="6">
        <f t="shared" si="354"/>
        <v>0.26385515705237433</v>
      </c>
      <c r="S1758" s="6">
        <f t="shared" si="355"/>
        <v>0.60446646415663041</v>
      </c>
    </row>
    <row r="1759" spans="1:19" x14ac:dyDescent="0.25">
      <c r="A1759" s="64">
        <v>41956</v>
      </c>
      <c r="B1759" s="14" t="s">
        <v>872</v>
      </c>
      <c r="C1759" s="4">
        <v>2</v>
      </c>
      <c r="D1759" s="4">
        <v>8.5</v>
      </c>
      <c r="E1759" s="4"/>
      <c r="G1759" s="4">
        <f t="shared" si="348"/>
        <v>64.961200000000005</v>
      </c>
      <c r="H1759"/>
      <c r="I1759"/>
      <c r="J1759" s="34">
        <f t="shared" si="345"/>
        <v>5.6745017305465653E-3</v>
      </c>
      <c r="K1759" s="34">
        <f t="shared" si="349"/>
        <v>0.36862244896825369</v>
      </c>
      <c r="L1759" s="6">
        <f t="shared" si="346"/>
        <v>24.32921867173739</v>
      </c>
      <c r="M1759" s="6">
        <f t="shared" si="350"/>
        <v>1.5804552706332824</v>
      </c>
      <c r="N1759" s="6">
        <f t="shared" si="347"/>
        <v>15.654172411593242</v>
      </c>
      <c r="O1759" s="6">
        <f t="shared" si="351"/>
        <v>1.0169138445882482</v>
      </c>
      <c r="P1759" s="6">
        <f t="shared" si="352"/>
        <v>2.5973691152215306</v>
      </c>
      <c r="Q1759" s="6">
        <f t="shared" si="353"/>
        <v>0.75861852990397549</v>
      </c>
      <c r="R1759" s="6">
        <f t="shared" si="354"/>
        <v>0.39659639938941682</v>
      </c>
      <c r="S1759" s="6">
        <f t="shared" si="355"/>
        <v>1.1552149292933924</v>
      </c>
    </row>
    <row r="1760" spans="1:19" x14ac:dyDescent="0.25">
      <c r="A1760" s="64">
        <v>41956</v>
      </c>
      <c r="B1760" s="14" t="s">
        <v>872</v>
      </c>
      <c r="C1760" s="4">
        <v>2</v>
      </c>
      <c r="D1760" s="4">
        <v>3.6</v>
      </c>
      <c r="E1760" s="4"/>
      <c r="G1760" s="4">
        <f t="shared" si="348"/>
        <v>64.961200000000005</v>
      </c>
      <c r="H1760"/>
      <c r="I1760"/>
      <c r="J1760" s="34">
        <f t="shared" si="345"/>
        <v>1.0178760197630931E-3</v>
      </c>
      <c r="K1760" s="34">
        <f t="shared" si="349"/>
        <v>6.6122448977558021E-2</v>
      </c>
      <c r="L1760" s="6">
        <f t="shared" si="346"/>
        <v>3.375464158589657</v>
      </c>
      <c r="M1760" s="6">
        <f t="shared" si="350"/>
        <v>0.21927420655205926</v>
      </c>
      <c r="N1760" s="6">
        <f t="shared" si="347"/>
        <v>5.7290669248255632</v>
      </c>
      <c r="O1760" s="6">
        <f t="shared" si="351"/>
        <v>0.37216706953560269</v>
      </c>
      <c r="P1760" s="6">
        <f t="shared" si="352"/>
        <v>0.59144127608766195</v>
      </c>
      <c r="Q1760" s="6">
        <f t="shared" si="353"/>
        <v>0.10525161914498844</v>
      </c>
      <c r="R1760" s="6">
        <f t="shared" si="354"/>
        <v>0.14514515711888507</v>
      </c>
      <c r="S1760" s="6">
        <f t="shared" si="355"/>
        <v>0.25039677626387352</v>
      </c>
    </row>
    <row r="1761" spans="1:19" x14ac:dyDescent="0.25">
      <c r="A1761" s="64">
        <v>41956</v>
      </c>
      <c r="B1761" s="14" t="s">
        <v>872</v>
      </c>
      <c r="C1761" s="4">
        <v>2</v>
      </c>
      <c r="D1761" s="4">
        <v>4.7</v>
      </c>
      <c r="E1761" s="4"/>
      <c r="G1761" s="4">
        <f t="shared" si="348"/>
        <v>64.961200000000005</v>
      </c>
      <c r="H1761"/>
      <c r="I1761"/>
      <c r="J1761" s="34">
        <f t="shared" ref="J1761:J1824" si="356">((+D1761/200)^2)*PI()</f>
        <v>1.7349445429449633E-3</v>
      </c>
      <c r="K1761" s="34">
        <f t="shared" si="349"/>
        <v>0.11270408162918646</v>
      </c>
      <c r="L1761" s="6">
        <f t="shared" ref="L1761:L1824" si="357">0.17758*(D1761^2.299)</f>
        <v>6.2308461373122945</v>
      </c>
      <c r="M1761" s="6">
        <f t="shared" si="350"/>
        <v>0.40476324994603757</v>
      </c>
      <c r="N1761" s="6">
        <f t="shared" ref="N1761:N1824" si="358">1.28*(D1761^1.17)</f>
        <v>7.8264436633583525</v>
      </c>
      <c r="O1761" s="6">
        <f t="shared" si="351"/>
        <v>0.50841518196547364</v>
      </c>
      <c r="P1761" s="6">
        <f t="shared" si="352"/>
        <v>0.91317843191151127</v>
      </c>
      <c r="Q1761" s="6">
        <f t="shared" si="353"/>
        <v>0.19428635997409802</v>
      </c>
      <c r="R1761" s="6">
        <f t="shared" si="354"/>
        <v>0.19828192096653471</v>
      </c>
      <c r="S1761" s="6">
        <f t="shared" si="355"/>
        <v>0.39256828094063273</v>
      </c>
    </row>
    <row r="1762" spans="1:19" x14ac:dyDescent="0.25">
      <c r="A1762" s="64">
        <v>41956</v>
      </c>
      <c r="B1762" s="14" t="s">
        <v>872</v>
      </c>
      <c r="C1762" s="4">
        <v>2</v>
      </c>
      <c r="D1762" s="4">
        <v>8</v>
      </c>
      <c r="E1762" s="4"/>
      <c r="G1762" s="4">
        <f t="shared" ref="G1762:G1825" si="359">IF($D1762&lt;3.01,795.7747,64.9612)</f>
        <v>64.961200000000005</v>
      </c>
      <c r="H1762"/>
      <c r="I1762"/>
      <c r="J1762" s="34">
        <f t="shared" si="356"/>
        <v>5.0265482457436689E-3</v>
      </c>
      <c r="K1762" s="34">
        <f t="shared" ref="K1762:K1825" si="360">+IF($D1762&gt;3.01,J1762*64.96120126,J1762*795.77)</f>
        <v>0.32653061223485441</v>
      </c>
      <c r="L1762" s="6">
        <f t="shared" si="357"/>
        <v>21.164008717497858</v>
      </c>
      <c r="M1762" s="6">
        <f t="shared" ref="M1762:M1825" si="361">+IF($D1762&gt;3.01,L1762*64.96120126*0.001,L1762*795.77*0.001)</f>
        <v>1.3748394297657729</v>
      </c>
      <c r="N1762" s="6">
        <f t="shared" si="358"/>
        <v>14.58227400291401</v>
      </c>
      <c r="O1762" s="6">
        <f t="shared" ref="O1762:O1825" si="362">+IF($D1762&gt;3.01,N1762*64.96120126*0.001,N1762*795.77*0.001)</f>
        <v>0.94728203633176278</v>
      </c>
      <c r="P1762" s="6">
        <f t="shared" ref="P1762:P1825" si="363">+M1762+O1762</f>
        <v>2.3221214660975358</v>
      </c>
      <c r="Q1762" s="6">
        <f t="shared" si="353"/>
        <v>0.65992292628757099</v>
      </c>
      <c r="R1762" s="6">
        <f t="shared" si="354"/>
        <v>0.3694399941693875</v>
      </c>
      <c r="S1762" s="6">
        <f t="shared" si="355"/>
        <v>1.0293629204569585</v>
      </c>
    </row>
    <row r="1763" spans="1:19" x14ac:dyDescent="0.25">
      <c r="A1763" s="64">
        <v>41956</v>
      </c>
      <c r="B1763" s="14" t="s">
        <v>872</v>
      </c>
      <c r="C1763" s="4">
        <v>2</v>
      </c>
      <c r="D1763" s="4">
        <v>12.4</v>
      </c>
      <c r="E1763" s="4"/>
      <c r="G1763" s="4">
        <f t="shared" si="359"/>
        <v>64.961200000000005</v>
      </c>
      <c r="H1763"/>
      <c r="I1763"/>
      <c r="J1763" s="34">
        <f t="shared" si="356"/>
        <v>1.2076282160399163E-2</v>
      </c>
      <c r="K1763" s="34">
        <f t="shared" si="360"/>
        <v>0.78448979589423762</v>
      </c>
      <c r="L1763" s="6">
        <f t="shared" si="357"/>
        <v>57.965622723214949</v>
      </c>
      <c r="M1763" s="6">
        <f t="shared" si="361"/>
        <v>3.7655164838839954</v>
      </c>
      <c r="N1763" s="6">
        <f t="shared" si="358"/>
        <v>24.350806031402399</v>
      </c>
      <c r="O1763" s="6">
        <f t="shared" si="362"/>
        <v>1.5818576114491529</v>
      </c>
      <c r="P1763" s="6">
        <f t="shared" si="363"/>
        <v>5.3473740953331479</v>
      </c>
      <c r="Q1763" s="6">
        <f t="shared" si="353"/>
        <v>1.8074479122643177</v>
      </c>
      <c r="R1763" s="6">
        <f t="shared" si="354"/>
        <v>0.61692446846516968</v>
      </c>
      <c r="S1763" s="6">
        <f t="shared" si="355"/>
        <v>2.4243723807294875</v>
      </c>
    </row>
    <row r="1764" spans="1:19" x14ac:dyDescent="0.25">
      <c r="A1764" s="64">
        <v>41956</v>
      </c>
      <c r="B1764" s="14" t="s">
        <v>872</v>
      </c>
      <c r="C1764" s="4">
        <v>2</v>
      </c>
      <c r="D1764" s="4">
        <v>5</v>
      </c>
      <c r="E1764" s="4"/>
      <c r="G1764" s="4">
        <f t="shared" si="359"/>
        <v>64.961200000000005</v>
      </c>
      <c r="H1764"/>
      <c r="I1764"/>
      <c r="J1764" s="34">
        <f t="shared" si="356"/>
        <v>1.9634954084936209E-3</v>
      </c>
      <c r="K1764" s="34">
        <f t="shared" si="360"/>
        <v>0.12755102040424002</v>
      </c>
      <c r="L1764" s="6">
        <f t="shared" si="357"/>
        <v>7.1833345216463531</v>
      </c>
      <c r="M1764" s="6">
        <f t="shared" si="361"/>
        <v>0.46663803957857453</v>
      </c>
      <c r="N1764" s="6">
        <f t="shared" si="358"/>
        <v>8.4140458590425169</v>
      </c>
      <c r="O1764" s="6">
        <f t="shared" si="362"/>
        <v>0.54658652646013051</v>
      </c>
      <c r="P1764" s="6">
        <f t="shared" si="363"/>
        <v>1.0132245660387049</v>
      </c>
      <c r="Q1764" s="6">
        <f t="shared" si="353"/>
        <v>0.22398625899771576</v>
      </c>
      <c r="R1764" s="6">
        <f t="shared" si="354"/>
        <v>0.2131687453194509</v>
      </c>
      <c r="S1764" s="6">
        <f t="shared" si="355"/>
        <v>0.4371550043171667</v>
      </c>
    </row>
    <row r="1765" spans="1:19" x14ac:dyDescent="0.25">
      <c r="A1765" s="64">
        <v>41956</v>
      </c>
      <c r="B1765" s="14" t="s">
        <v>872</v>
      </c>
      <c r="C1765" s="4">
        <v>2</v>
      </c>
      <c r="D1765" s="4">
        <v>4</v>
      </c>
      <c r="E1765" s="4"/>
      <c r="G1765" s="4">
        <f t="shared" si="359"/>
        <v>64.961200000000005</v>
      </c>
      <c r="H1765"/>
      <c r="I1765"/>
      <c r="J1765" s="34">
        <f t="shared" si="356"/>
        <v>1.2566370614359172E-3</v>
      </c>
      <c r="K1765" s="34">
        <f t="shared" si="360"/>
        <v>8.1632653058713603E-2</v>
      </c>
      <c r="L1765" s="6">
        <f t="shared" si="357"/>
        <v>4.3006091215286046</v>
      </c>
      <c r="M1765" s="6">
        <f t="shared" si="361"/>
        <v>0.27937273468421148</v>
      </c>
      <c r="N1765" s="6">
        <f t="shared" si="358"/>
        <v>6.4806737611278331</v>
      </c>
      <c r="O1765" s="6">
        <f t="shared" si="362"/>
        <v>0.42099235249702632</v>
      </c>
      <c r="P1765" s="6">
        <f t="shared" si="363"/>
        <v>0.7003650871812378</v>
      </c>
      <c r="Q1765" s="6">
        <f t="shared" si="353"/>
        <v>0.1340989126484215</v>
      </c>
      <c r="R1765" s="6">
        <f t="shared" si="354"/>
        <v>0.16418701747384026</v>
      </c>
      <c r="S1765" s="6">
        <f t="shared" si="355"/>
        <v>0.29828593012226179</v>
      </c>
    </row>
    <row r="1766" spans="1:19" x14ac:dyDescent="0.25">
      <c r="A1766" s="64">
        <v>41956</v>
      </c>
      <c r="B1766" s="14" t="s">
        <v>872</v>
      </c>
      <c r="C1766" s="4">
        <v>2</v>
      </c>
      <c r="D1766" s="4">
        <v>4</v>
      </c>
      <c r="E1766" s="4"/>
      <c r="G1766" s="4">
        <f t="shared" si="359"/>
        <v>64.961200000000005</v>
      </c>
      <c r="H1766"/>
      <c r="I1766"/>
      <c r="J1766" s="34">
        <f t="shared" si="356"/>
        <v>1.2566370614359172E-3</v>
      </c>
      <c r="K1766" s="34">
        <f t="shared" si="360"/>
        <v>8.1632653058713603E-2</v>
      </c>
      <c r="L1766" s="6">
        <f t="shared" si="357"/>
        <v>4.3006091215286046</v>
      </c>
      <c r="M1766" s="6">
        <f t="shared" si="361"/>
        <v>0.27937273468421148</v>
      </c>
      <c r="N1766" s="6">
        <f t="shared" si="358"/>
        <v>6.4806737611278331</v>
      </c>
      <c r="O1766" s="6">
        <f t="shared" si="362"/>
        <v>0.42099235249702632</v>
      </c>
      <c r="P1766" s="6">
        <f t="shared" si="363"/>
        <v>0.7003650871812378</v>
      </c>
      <c r="Q1766" s="6">
        <f t="shared" si="353"/>
        <v>0.1340989126484215</v>
      </c>
      <c r="R1766" s="6">
        <f t="shared" si="354"/>
        <v>0.16418701747384026</v>
      </c>
      <c r="S1766" s="6">
        <f t="shared" si="355"/>
        <v>0.29828593012226179</v>
      </c>
    </row>
    <row r="1767" spans="1:19" x14ac:dyDescent="0.25">
      <c r="A1767" s="64">
        <v>41956</v>
      </c>
      <c r="B1767" s="14" t="s">
        <v>872</v>
      </c>
      <c r="C1767" s="4">
        <v>2</v>
      </c>
      <c r="D1767" s="4">
        <v>5.5</v>
      </c>
      <c r="E1767" s="4"/>
      <c r="G1767" s="4">
        <f t="shared" si="359"/>
        <v>64.961200000000005</v>
      </c>
      <c r="H1767"/>
      <c r="I1767"/>
      <c r="J1767" s="34">
        <f t="shared" si="356"/>
        <v>2.3758294442772811E-3</v>
      </c>
      <c r="K1767" s="34">
        <f t="shared" si="360"/>
        <v>0.15433673468913039</v>
      </c>
      <c r="L1767" s="6">
        <f t="shared" si="357"/>
        <v>8.9430956308196485</v>
      </c>
      <c r="M1767" s="6">
        <f t="shared" si="361"/>
        <v>0.58095423516110178</v>
      </c>
      <c r="N1767" s="6">
        <f t="shared" si="358"/>
        <v>9.4066355127217793</v>
      </c>
      <c r="O1767" s="6">
        <f t="shared" si="362"/>
        <v>0.61106634272138272</v>
      </c>
      <c r="P1767" s="6">
        <f t="shared" si="363"/>
        <v>1.1920205778824844</v>
      </c>
      <c r="Q1767" s="6">
        <f t="shared" si="353"/>
        <v>0.27885803287732885</v>
      </c>
      <c r="R1767" s="6">
        <f t="shared" si="354"/>
        <v>0.23831587366133927</v>
      </c>
      <c r="S1767" s="6">
        <f t="shared" si="355"/>
        <v>0.51717390653866813</v>
      </c>
    </row>
    <row r="1768" spans="1:19" x14ac:dyDescent="0.25">
      <c r="A1768" s="64">
        <v>41956</v>
      </c>
      <c r="B1768" s="14" t="s">
        <v>872</v>
      </c>
      <c r="C1768" s="4">
        <v>2</v>
      </c>
      <c r="D1768" s="4">
        <v>4.7</v>
      </c>
      <c r="E1768" s="4"/>
      <c r="G1768" s="4">
        <f t="shared" si="359"/>
        <v>64.961200000000005</v>
      </c>
      <c r="H1768"/>
      <c r="I1768"/>
      <c r="J1768" s="34">
        <f t="shared" si="356"/>
        <v>1.7349445429449633E-3</v>
      </c>
      <c r="K1768" s="34">
        <f t="shared" si="360"/>
        <v>0.11270408162918646</v>
      </c>
      <c r="L1768" s="6">
        <f t="shared" si="357"/>
        <v>6.2308461373122945</v>
      </c>
      <c r="M1768" s="6">
        <f t="shared" si="361"/>
        <v>0.40476324994603757</v>
      </c>
      <c r="N1768" s="6">
        <f t="shared" si="358"/>
        <v>7.8264436633583525</v>
      </c>
      <c r="O1768" s="6">
        <f t="shared" si="362"/>
        <v>0.50841518196547364</v>
      </c>
      <c r="P1768" s="6">
        <f t="shared" si="363"/>
        <v>0.91317843191151127</v>
      </c>
      <c r="Q1768" s="6">
        <f t="shared" si="353"/>
        <v>0.19428635997409802</v>
      </c>
      <c r="R1768" s="6">
        <f t="shared" si="354"/>
        <v>0.19828192096653471</v>
      </c>
      <c r="S1768" s="6">
        <f t="shared" si="355"/>
        <v>0.39256828094063273</v>
      </c>
    </row>
    <row r="1769" spans="1:19" x14ac:dyDescent="0.25">
      <c r="A1769" s="64">
        <v>41956</v>
      </c>
      <c r="B1769" s="14" t="s">
        <v>872</v>
      </c>
      <c r="C1769" s="4">
        <v>2</v>
      </c>
      <c r="D1769" s="4">
        <v>4.5</v>
      </c>
      <c r="E1769" s="4"/>
      <c r="G1769" s="4">
        <f t="shared" si="359"/>
        <v>64.961200000000005</v>
      </c>
      <c r="H1769"/>
      <c r="I1769"/>
      <c r="J1769" s="34">
        <f t="shared" si="356"/>
        <v>1.5904312808798326E-3</v>
      </c>
      <c r="K1769" s="34">
        <f t="shared" si="360"/>
        <v>0.10331632652743439</v>
      </c>
      <c r="L1769" s="6">
        <f t="shared" si="357"/>
        <v>5.6380590590289899</v>
      </c>
      <c r="M1769" s="6">
        <f t="shared" si="361"/>
        <v>0.36625508924934846</v>
      </c>
      <c r="N1769" s="6">
        <f t="shared" si="358"/>
        <v>7.4382130025037601</v>
      </c>
      <c r="O1769" s="6">
        <f t="shared" si="362"/>
        <v>0.48319525187039564</v>
      </c>
      <c r="P1769" s="6">
        <f t="shared" si="363"/>
        <v>0.84945034111974405</v>
      </c>
      <c r="Q1769" s="6">
        <f t="shared" si="353"/>
        <v>0.17580244283968727</v>
      </c>
      <c r="R1769" s="6">
        <f t="shared" si="354"/>
        <v>0.1884461482294543</v>
      </c>
      <c r="S1769" s="6">
        <f t="shared" si="355"/>
        <v>0.36424859106914154</v>
      </c>
    </row>
    <row r="1770" spans="1:19" x14ac:dyDescent="0.25">
      <c r="A1770" s="64">
        <v>41956</v>
      </c>
      <c r="B1770" s="14" t="s">
        <v>872</v>
      </c>
      <c r="C1770" s="4">
        <v>2</v>
      </c>
      <c r="D1770" s="4">
        <v>4.8</v>
      </c>
      <c r="E1770" s="4"/>
      <c r="G1770" s="4">
        <f t="shared" si="359"/>
        <v>64.961200000000005</v>
      </c>
      <c r="H1770"/>
      <c r="I1770"/>
      <c r="J1770" s="34">
        <f t="shared" si="356"/>
        <v>1.8095573684677208E-3</v>
      </c>
      <c r="K1770" s="34">
        <f t="shared" si="360"/>
        <v>0.11755102040454758</v>
      </c>
      <c r="L1770" s="6">
        <f t="shared" si="357"/>
        <v>6.5398480281028419</v>
      </c>
      <c r="M1770" s="6">
        <f t="shared" si="361"/>
        <v>0.42483638396340279</v>
      </c>
      <c r="N1770" s="6">
        <f t="shared" si="358"/>
        <v>8.0216224497877064</v>
      </c>
      <c r="O1770" s="6">
        <f t="shared" si="362"/>
        <v>0.52109423039239344</v>
      </c>
      <c r="P1770" s="6">
        <f t="shared" si="363"/>
        <v>0.94593061435579617</v>
      </c>
      <c r="Q1770" s="6">
        <f t="shared" si="353"/>
        <v>0.20392146430243333</v>
      </c>
      <c r="R1770" s="6">
        <f t="shared" si="354"/>
        <v>0.20322674985303346</v>
      </c>
      <c r="S1770" s="6">
        <f t="shared" si="355"/>
        <v>0.40714821415546676</v>
      </c>
    </row>
    <row r="1771" spans="1:19" x14ac:dyDescent="0.25">
      <c r="A1771" s="64">
        <v>41956</v>
      </c>
      <c r="B1771" s="14" t="s">
        <v>872</v>
      </c>
      <c r="C1771" s="4">
        <v>2</v>
      </c>
      <c r="D1771" s="4">
        <v>4.9000000000000004</v>
      </c>
      <c r="E1771" s="4"/>
      <c r="G1771" s="4">
        <f t="shared" si="359"/>
        <v>64.961200000000005</v>
      </c>
      <c r="H1771"/>
      <c r="I1771"/>
      <c r="J1771" s="34">
        <f t="shared" si="356"/>
        <v>1.8857409903172736E-3</v>
      </c>
      <c r="K1771" s="34">
        <f t="shared" si="360"/>
        <v>0.12249999999623211</v>
      </c>
      <c r="L1771" s="6">
        <f t="shared" si="357"/>
        <v>6.8573266813152358</v>
      </c>
      <c r="M1771" s="6">
        <f t="shared" si="361"/>
        <v>0.44546017865048693</v>
      </c>
      <c r="N1771" s="6">
        <f t="shared" si="358"/>
        <v>8.2174937658920371</v>
      </c>
      <c r="O1771" s="6">
        <f t="shared" si="362"/>
        <v>0.53381826637890784</v>
      </c>
      <c r="P1771" s="6">
        <f t="shared" si="363"/>
        <v>0.97927844502939476</v>
      </c>
      <c r="Q1771" s="6">
        <f t="shared" si="353"/>
        <v>0.21382088575223371</v>
      </c>
      <c r="R1771" s="6">
        <f t="shared" si="354"/>
        <v>0.20818912388777405</v>
      </c>
      <c r="S1771" s="6">
        <f t="shared" si="355"/>
        <v>0.42201000964000779</v>
      </c>
    </row>
    <row r="1772" spans="1:19" x14ac:dyDescent="0.25">
      <c r="A1772" s="64">
        <v>41956</v>
      </c>
      <c r="B1772" s="14" t="s">
        <v>872</v>
      </c>
      <c r="C1772" s="4">
        <v>2</v>
      </c>
      <c r="D1772" s="4">
        <v>3.2</v>
      </c>
      <c r="E1772" s="4"/>
      <c r="G1772" s="4">
        <f t="shared" si="359"/>
        <v>64.961200000000005</v>
      </c>
      <c r="H1772"/>
      <c r="I1772"/>
      <c r="J1772" s="34">
        <f t="shared" si="356"/>
        <v>8.0424771931898698E-4</v>
      </c>
      <c r="K1772" s="34">
        <f t="shared" si="360"/>
        <v>5.2244897957576697E-2</v>
      </c>
      <c r="L1772" s="6">
        <f t="shared" si="357"/>
        <v>2.57474279673893</v>
      </c>
      <c r="M1772" s="6">
        <f t="shared" si="361"/>
        <v>0.16725838501169291</v>
      </c>
      <c r="N1772" s="6">
        <f t="shared" si="358"/>
        <v>4.9915502127950244</v>
      </c>
      <c r="O1772" s="6">
        <f t="shared" si="362"/>
        <v>0.32425709797277341</v>
      </c>
      <c r="P1772" s="6">
        <f t="shared" si="363"/>
        <v>0.49151548298446635</v>
      </c>
      <c r="Q1772" s="6">
        <f t="shared" si="353"/>
        <v>8.0284024805612586E-2</v>
      </c>
      <c r="R1772" s="6">
        <f t="shared" si="354"/>
        <v>0.12646026820938164</v>
      </c>
      <c r="S1772" s="6">
        <f t="shared" si="355"/>
        <v>0.20674429301499422</v>
      </c>
    </row>
    <row r="1773" spans="1:19" x14ac:dyDescent="0.25">
      <c r="A1773" s="64">
        <v>41956</v>
      </c>
      <c r="B1773" s="14" t="s">
        <v>872</v>
      </c>
      <c r="C1773" s="4">
        <v>2</v>
      </c>
      <c r="D1773" s="4">
        <v>7.8</v>
      </c>
      <c r="E1773" s="4"/>
      <c r="G1773" s="4">
        <f t="shared" si="359"/>
        <v>64.961200000000005</v>
      </c>
      <c r="H1773"/>
      <c r="I1773"/>
      <c r="J1773" s="34">
        <f t="shared" si="356"/>
        <v>4.7783624261100756E-3</v>
      </c>
      <c r="K1773" s="34">
        <f t="shared" si="360"/>
        <v>0.31040816325575848</v>
      </c>
      <c r="L1773" s="6">
        <f t="shared" si="357"/>
        <v>19.967309203036706</v>
      </c>
      <c r="M1773" s="6">
        <f t="shared" si="361"/>
        <v>1.2971003917591177</v>
      </c>
      <c r="N1773" s="6">
        <f t="shared" si="358"/>
        <v>14.156655209656122</v>
      </c>
      <c r="O1773" s="6">
        <f t="shared" si="362"/>
        <v>0.91963332824289878</v>
      </c>
      <c r="P1773" s="6">
        <f t="shared" si="363"/>
        <v>2.2167337200020167</v>
      </c>
      <c r="Q1773" s="6">
        <f t="shared" si="353"/>
        <v>0.62260818804437645</v>
      </c>
      <c r="R1773" s="6">
        <f t="shared" si="354"/>
        <v>0.35865699801473055</v>
      </c>
      <c r="S1773" s="6">
        <f t="shared" si="355"/>
        <v>0.98126518605910706</v>
      </c>
    </row>
    <row r="1774" spans="1:19" x14ac:dyDescent="0.25">
      <c r="A1774" s="64">
        <v>41956</v>
      </c>
      <c r="B1774" s="14" t="s">
        <v>872</v>
      </c>
      <c r="C1774" s="4">
        <v>2</v>
      </c>
      <c r="D1774" s="4">
        <v>4.9000000000000004</v>
      </c>
      <c r="E1774" s="4"/>
      <c r="G1774" s="4">
        <f t="shared" si="359"/>
        <v>64.961200000000005</v>
      </c>
      <c r="H1774"/>
      <c r="I1774"/>
      <c r="J1774" s="34">
        <f t="shared" si="356"/>
        <v>1.8857409903172736E-3</v>
      </c>
      <c r="K1774" s="34">
        <f t="shared" si="360"/>
        <v>0.12249999999623211</v>
      </c>
      <c r="L1774" s="6">
        <f t="shared" si="357"/>
        <v>6.8573266813152358</v>
      </c>
      <c r="M1774" s="6">
        <f t="shared" si="361"/>
        <v>0.44546017865048693</v>
      </c>
      <c r="N1774" s="6">
        <f t="shared" si="358"/>
        <v>8.2174937658920371</v>
      </c>
      <c r="O1774" s="6">
        <f t="shared" si="362"/>
        <v>0.53381826637890784</v>
      </c>
      <c r="P1774" s="6">
        <f t="shared" si="363"/>
        <v>0.97927844502939476</v>
      </c>
      <c r="Q1774" s="6">
        <f t="shared" si="353"/>
        <v>0.21382088575223371</v>
      </c>
      <c r="R1774" s="6">
        <f t="shared" si="354"/>
        <v>0.20818912388777405</v>
      </c>
      <c r="S1774" s="6">
        <f t="shared" si="355"/>
        <v>0.42201000964000779</v>
      </c>
    </row>
    <row r="1775" spans="1:19" x14ac:dyDescent="0.25">
      <c r="A1775" s="64">
        <v>41956</v>
      </c>
      <c r="B1775" s="14" t="s">
        <v>872</v>
      </c>
      <c r="C1775" s="4">
        <v>2</v>
      </c>
      <c r="D1775" s="4">
        <v>4.9000000000000004</v>
      </c>
      <c r="E1775" s="4"/>
      <c r="G1775" s="4">
        <f t="shared" si="359"/>
        <v>64.961200000000005</v>
      </c>
      <c r="H1775"/>
      <c r="I1775"/>
      <c r="J1775" s="34">
        <f t="shared" si="356"/>
        <v>1.8857409903172736E-3</v>
      </c>
      <c r="K1775" s="34">
        <f t="shared" si="360"/>
        <v>0.12249999999623211</v>
      </c>
      <c r="L1775" s="6">
        <f t="shared" si="357"/>
        <v>6.8573266813152358</v>
      </c>
      <c r="M1775" s="6">
        <f t="shared" si="361"/>
        <v>0.44546017865048693</v>
      </c>
      <c r="N1775" s="6">
        <f t="shared" si="358"/>
        <v>8.2174937658920371</v>
      </c>
      <c r="O1775" s="6">
        <f t="shared" si="362"/>
        <v>0.53381826637890784</v>
      </c>
      <c r="P1775" s="6">
        <f t="shared" si="363"/>
        <v>0.97927844502939476</v>
      </c>
      <c r="Q1775" s="6">
        <f t="shared" si="353"/>
        <v>0.21382088575223371</v>
      </c>
      <c r="R1775" s="6">
        <f t="shared" si="354"/>
        <v>0.20818912388777405</v>
      </c>
      <c r="S1775" s="6">
        <f t="shared" si="355"/>
        <v>0.42201000964000779</v>
      </c>
    </row>
    <row r="1776" spans="1:19" x14ac:dyDescent="0.25">
      <c r="A1776" s="64">
        <v>41956</v>
      </c>
      <c r="B1776" s="14" t="s">
        <v>872</v>
      </c>
      <c r="C1776" s="4">
        <v>2</v>
      </c>
      <c r="D1776" s="4">
        <v>6.5</v>
      </c>
      <c r="E1776" s="4"/>
      <c r="G1776" s="4">
        <f t="shared" si="359"/>
        <v>64.961200000000005</v>
      </c>
      <c r="H1776"/>
      <c r="I1776"/>
      <c r="J1776" s="34">
        <f t="shared" si="356"/>
        <v>3.3183072403542195E-3</v>
      </c>
      <c r="K1776" s="34">
        <f t="shared" si="360"/>
        <v>0.21556122448316564</v>
      </c>
      <c r="L1776" s="6">
        <f t="shared" si="357"/>
        <v>13.130517975640537</v>
      </c>
      <c r="M1776" s="6">
        <f t="shared" si="361"/>
        <v>0.85297422086363262</v>
      </c>
      <c r="N1776" s="6">
        <f t="shared" si="358"/>
        <v>11.437170539605743</v>
      </c>
      <c r="O1776" s="6">
        <f t="shared" si="362"/>
        <v>0.74297233726827139</v>
      </c>
      <c r="P1776" s="6">
        <f t="shared" si="363"/>
        <v>1.5959465581319039</v>
      </c>
      <c r="Q1776" s="6">
        <f t="shared" si="353"/>
        <v>0.40942762601454363</v>
      </c>
      <c r="R1776" s="6">
        <f t="shared" si="354"/>
        <v>0.28975921153462586</v>
      </c>
      <c r="S1776" s="6">
        <f t="shared" si="355"/>
        <v>0.69918683754916944</v>
      </c>
    </row>
    <row r="1777" spans="1:19" x14ac:dyDescent="0.25">
      <c r="A1777" s="64">
        <v>41956</v>
      </c>
      <c r="B1777" s="14" t="s">
        <v>872</v>
      </c>
      <c r="C1777" s="4">
        <v>2</v>
      </c>
      <c r="D1777" s="4">
        <v>5.7</v>
      </c>
      <c r="E1777" s="4"/>
      <c r="G1777" s="4">
        <f t="shared" si="359"/>
        <v>64.961200000000005</v>
      </c>
      <c r="H1777"/>
      <c r="I1777"/>
      <c r="J1777" s="34">
        <f t="shared" si="356"/>
        <v>2.5517586328783095E-3</v>
      </c>
      <c r="K1777" s="34">
        <f t="shared" si="360"/>
        <v>0.1657653061173503</v>
      </c>
      <c r="L1777" s="6">
        <f t="shared" si="357"/>
        <v>9.7084599828880815</v>
      </c>
      <c r="M1777" s="6">
        <f t="shared" si="361"/>
        <v>0.63067322287304872</v>
      </c>
      <c r="N1777" s="6">
        <f t="shared" si="358"/>
        <v>9.8080698655856366</v>
      </c>
      <c r="O1777" s="6">
        <f t="shared" si="362"/>
        <v>0.63714400051044973</v>
      </c>
      <c r="P1777" s="6">
        <f t="shared" si="363"/>
        <v>1.2678172233834983</v>
      </c>
      <c r="Q1777" s="6">
        <f t="shared" si="353"/>
        <v>0.30272314697906338</v>
      </c>
      <c r="R1777" s="6">
        <f t="shared" si="354"/>
        <v>0.24848616019907541</v>
      </c>
      <c r="S1777" s="6">
        <f t="shared" si="355"/>
        <v>0.55120930717813876</v>
      </c>
    </row>
    <row r="1778" spans="1:19" x14ac:dyDescent="0.25">
      <c r="A1778" s="64">
        <v>41956</v>
      </c>
      <c r="B1778" s="14" t="s">
        <v>872</v>
      </c>
      <c r="C1778" s="4">
        <v>2</v>
      </c>
      <c r="D1778" s="4">
        <v>6.7</v>
      </c>
      <c r="E1778" s="4"/>
      <c r="G1778" s="4">
        <f t="shared" si="359"/>
        <v>64.961200000000005</v>
      </c>
      <c r="H1778"/>
      <c r="I1778"/>
      <c r="J1778" s="34">
        <f t="shared" si="356"/>
        <v>3.5256523554911458E-3</v>
      </c>
      <c r="K1778" s="34">
        <f t="shared" si="360"/>
        <v>0.22903061223785337</v>
      </c>
      <c r="L1778" s="6">
        <f t="shared" si="357"/>
        <v>14.077969600318117</v>
      </c>
      <c r="M1778" s="6">
        <f t="shared" si="361"/>
        <v>0.9145218165384269</v>
      </c>
      <c r="N1778" s="6">
        <f t="shared" si="358"/>
        <v>11.849976492405487</v>
      </c>
      <c r="O1778" s="6">
        <f t="shared" si="362"/>
        <v>0.76978870784942166</v>
      </c>
      <c r="P1778" s="6">
        <f t="shared" si="363"/>
        <v>1.6843105243878487</v>
      </c>
      <c r="Q1778" s="6">
        <f t="shared" si="353"/>
        <v>0.43897047193844491</v>
      </c>
      <c r="R1778" s="6">
        <f t="shared" si="354"/>
        <v>0.30021759606127446</v>
      </c>
      <c r="S1778" s="6">
        <f t="shared" si="355"/>
        <v>0.73918806799971937</v>
      </c>
    </row>
    <row r="1779" spans="1:19" x14ac:dyDescent="0.25">
      <c r="A1779" s="64">
        <v>41956</v>
      </c>
      <c r="B1779" s="14" t="s">
        <v>872</v>
      </c>
      <c r="C1779" s="4">
        <v>2</v>
      </c>
      <c r="D1779" s="4">
        <v>3.2</v>
      </c>
      <c r="E1779" s="4"/>
      <c r="G1779" s="4">
        <f t="shared" si="359"/>
        <v>64.961200000000005</v>
      </c>
      <c r="H1779"/>
      <c r="I1779"/>
      <c r="J1779" s="34">
        <f t="shared" si="356"/>
        <v>8.0424771931898698E-4</v>
      </c>
      <c r="K1779" s="34">
        <f t="shared" si="360"/>
        <v>5.2244897957576697E-2</v>
      </c>
      <c r="L1779" s="6">
        <f t="shared" si="357"/>
        <v>2.57474279673893</v>
      </c>
      <c r="M1779" s="6">
        <f t="shared" si="361"/>
        <v>0.16725838501169291</v>
      </c>
      <c r="N1779" s="6">
        <f t="shared" si="358"/>
        <v>4.9915502127950244</v>
      </c>
      <c r="O1779" s="6">
        <f t="shared" si="362"/>
        <v>0.32425709797277341</v>
      </c>
      <c r="P1779" s="6">
        <f t="shared" si="363"/>
        <v>0.49151548298446635</v>
      </c>
      <c r="Q1779" s="6">
        <f t="shared" si="353"/>
        <v>8.0284024805612586E-2</v>
      </c>
      <c r="R1779" s="6">
        <f t="shared" si="354"/>
        <v>0.12646026820938164</v>
      </c>
      <c r="S1779" s="6">
        <f t="shared" si="355"/>
        <v>0.20674429301499422</v>
      </c>
    </row>
    <row r="1780" spans="1:19" x14ac:dyDescent="0.25">
      <c r="A1780" s="64">
        <v>41956</v>
      </c>
      <c r="B1780" s="14" t="s">
        <v>872</v>
      </c>
      <c r="C1780" s="4">
        <v>2</v>
      </c>
      <c r="D1780" s="4">
        <v>3</v>
      </c>
      <c r="E1780" s="4"/>
      <c r="G1780" s="4">
        <f t="shared" si="359"/>
        <v>795.77470000000005</v>
      </c>
      <c r="H1780"/>
      <c r="I1780"/>
      <c r="J1780" s="34">
        <f t="shared" si="356"/>
        <v>7.0685834705770342E-4</v>
      </c>
      <c r="K1780" s="34">
        <f t="shared" si="360"/>
        <v>0.56249666683810862</v>
      </c>
      <c r="L1780" s="6">
        <f t="shared" si="357"/>
        <v>2.219707841442716</v>
      </c>
      <c r="M1780" s="6">
        <f t="shared" si="361"/>
        <v>1.7663769089848702</v>
      </c>
      <c r="N1780" s="6">
        <f t="shared" si="358"/>
        <v>4.6285167281146418</v>
      </c>
      <c r="O1780" s="6">
        <f t="shared" si="362"/>
        <v>3.6832347567317885</v>
      </c>
      <c r="P1780" s="6">
        <f t="shared" si="363"/>
        <v>5.4496116657166587</v>
      </c>
      <c r="Q1780" s="6">
        <f t="shared" si="353"/>
        <v>0.84786091631273763</v>
      </c>
      <c r="R1780" s="6">
        <f t="shared" si="354"/>
        <v>1.4364615551253976</v>
      </c>
      <c r="S1780" s="6">
        <f t="shared" si="355"/>
        <v>2.2843224714381352</v>
      </c>
    </row>
    <row r="1781" spans="1:19" x14ac:dyDescent="0.25">
      <c r="A1781" s="64">
        <v>41956</v>
      </c>
      <c r="B1781" s="14" t="s">
        <v>872</v>
      </c>
      <c r="C1781" s="4">
        <v>2</v>
      </c>
      <c r="D1781" s="4">
        <v>4</v>
      </c>
      <c r="E1781" s="4"/>
      <c r="G1781" s="4">
        <f t="shared" si="359"/>
        <v>64.961200000000005</v>
      </c>
      <c r="H1781"/>
      <c r="I1781"/>
      <c r="J1781" s="34">
        <f t="shared" si="356"/>
        <v>1.2566370614359172E-3</v>
      </c>
      <c r="K1781" s="34">
        <f t="shared" si="360"/>
        <v>8.1632653058713603E-2</v>
      </c>
      <c r="L1781" s="6">
        <f t="shared" si="357"/>
        <v>4.3006091215286046</v>
      </c>
      <c r="M1781" s="6">
        <f t="shared" si="361"/>
        <v>0.27937273468421148</v>
      </c>
      <c r="N1781" s="6">
        <f t="shared" si="358"/>
        <v>6.4806737611278331</v>
      </c>
      <c r="O1781" s="6">
        <f t="shared" si="362"/>
        <v>0.42099235249702632</v>
      </c>
      <c r="P1781" s="6">
        <f t="shared" si="363"/>
        <v>0.7003650871812378</v>
      </c>
      <c r="Q1781" s="6">
        <f t="shared" si="353"/>
        <v>0.1340989126484215</v>
      </c>
      <c r="R1781" s="6">
        <f t="shared" si="354"/>
        <v>0.16418701747384026</v>
      </c>
      <c r="S1781" s="6">
        <f t="shared" si="355"/>
        <v>0.29828593012226179</v>
      </c>
    </row>
    <row r="1782" spans="1:19" x14ac:dyDescent="0.25">
      <c r="A1782" s="64">
        <v>41956</v>
      </c>
      <c r="B1782" s="14" t="s">
        <v>872</v>
      </c>
      <c r="C1782" s="4">
        <v>2</v>
      </c>
      <c r="D1782" s="4">
        <v>5.5</v>
      </c>
      <c r="E1782" s="4"/>
      <c r="G1782" s="4">
        <f t="shared" si="359"/>
        <v>64.961200000000005</v>
      </c>
      <c r="H1782"/>
      <c r="I1782"/>
      <c r="J1782" s="34">
        <f t="shared" si="356"/>
        <v>2.3758294442772811E-3</v>
      </c>
      <c r="K1782" s="34">
        <f t="shared" si="360"/>
        <v>0.15433673468913039</v>
      </c>
      <c r="L1782" s="6">
        <f t="shared" si="357"/>
        <v>8.9430956308196485</v>
      </c>
      <c r="M1782" s="6">
        <f t="shared" si="361"/>
        <v>0.58095423516110178</v>
      </c>
      <c r="N1782" s="6">
        <f t="shared" si="358"/>
        <v>9.4066355127217793</v>
      </c>
      <c r="O1782" s="6">
        <f t="shared" si="362"/>
        <v>0.61106634272138272</v>
      </c>
      <c r="P1782" s="6">
        <f t="shared" si="363"/>
        <v>1.1920205778824844</v>
      </c>
      <c r="Q1782" s="6">
        <f t="shared" si="353"/>
        <v>0.27885803287732885</v>
      </c>
      <c r="R1782" s="6">
        <f t="shared" si="354"/>
        <v>0.23831587366133927</v>
      </c>
      <c r="S1782" s="6">
        <f t="shared" si="355"/>
        <v>0.51717390653866813</v>
      </c>
    </row>
    <row r="1783" spans="1:19" x14ac:dyDescent="0.25">
      <c r="A1783" s="64">
        <v>41956</v>
      </c>
      <c r="B1783" s="14" t="s">
        <v>872</v>
      </c>
      <c r="C1783" s="4">
        <v>2</v>
      </c>
      <c r="D1783" s="4">
        <v>6.1</v>
      </c>
      <c r="E1783" s="4"/>
      <c r="G1783" s="4">
        <f t="shared" si="359"/>
        <v>64.961200000000005</v>
      </c>
      <c r="H1783"/>
      <c r="I1783"/>
      <c r="J1783" s="34">
        <f t="shared" si="356"/>
        <v>2.9224665660019049E-3</v>
      </c>
      <c r="K1783" s="34">
        <f t="shared" si="360"/>
        <v>0.18984693876967082</v>
      </c>
      <c r="L1783" s="6">
        <f t="shared" si="357"/>
        <v>11.346641732690337</v>
      </c>
      <c r="M1783" s="6">
        <f t="shared" si="361"/>
        <v>0.73709147722241208</v>
      </c>
      <c r="N1783" s="6">
        <f t="shared" si="358"/>
        <v>10.618077151196925</v>
      </c>
      <c r="O1783" s="6">
        <f t="shared" si="362"/>
        <v>0.68976304681311085</v>
      </c>
      <c r="P1783" s="6">
        <f t="shared" si="363"/>
        <v>1.426854524035523</v>
      </c>
      <c r="Q1783" s="6">
        <f t="shared" si="353"/>
        <v>0.35380390906675779</v>
      </c>
      <c r="R1783" s="6">
        <f t="shared" si="354"/>
        <v>0.26900758825711324</v>
      </c>
      <c r="S1783" s="6">
        <f t="shared" si="355"/>
        <v>0.62281149732387098</v>
      </c>
    </row>
    <row r="1784" spans="1:19" x14ac:dyDescent="0.25">
      <c r="A1784" s="64">
        <v>41956</v>
      </c>
      <c r="B1784" s="14" t="s">
        <v>872</v>
      </c>
      <c r="C1784" s="4">
        <v>2</v>
      </c>
      <c r="D1784" s="4">
        <v>4</v>
      </c>
      <c r="E1784" s="4"/>
      <c r="G1784" s="4">
        <f t="shared" si="359"/>
        <v>64.961200000000005</v>
      </c>
      <c r="H1784"/>
      <c r="I1784"/>
      <c r="J1784" s="34">
        <f t="shared" si="356"/>
        <v>1.2566370614359172E-3</v>
      </c>
      <c r="K1784" s="34">
        <f t="shared" si="360"/>
        <v>8.1632653058713603E-2</v>
      </c>
      <c r="L1784" s="6">
        <f t="shared" si="357"/>
        <v>4.3006091215286046</v>
      </c>
      <c r="M1784" s="6">
        <f t="shared" si="361"/>
        <v>0.27937273468421148</v>
      </c>
      <c r="N1784" s="6">
        <f t="shared" si="358"/>
        <v>6.4806737611278331</v>
      </c>
      <c r="O1784" s="6">
        <f t="shared" si="362"/>
        <v>0.42099235249702632</v>
      </c>
      <c r="P1784" s="6">
        <f t="shared" si="363"/>
        <v>0.7003650871812378</v>
      </c>
      <c r="Q1784" s="6">
        <f t="shared" si="353"/>
        <v>0.1340989126484215</v>
      </c>
      <c r="R1784" s="6">
        <f t="shared" si="354"/>
        <v>0.16418701747384026</v>
      </c>
      <c r="S1784" s="6">
        <f t="shared" si="355"/>
        <v>0.29828593012226179</v>
      </c>
    </row>
    <row r="1785" spans="1:19" x14ac:dyDescent="0.25">
      <c r="A1785" s="64">
        <v>41956</v>
      </c>
      <c r="B1785" s="14" t="s">
        <v>872</v>
      </c>
      <c r="C1785" s="4">
        <v>2</v>
      </c>
      <c r="D1785" s="4">
        <v>5.8</v>
      </c>
      <c r="E1785" s="4"/>
      <c r="G1785" s="4">
        <f t="shared" si="359"/>
        <v>64.961200000000005</v>
      </c>
      <c r="H1785"/>
      <c r="I1785"/>
      <c r="J1785" s="34">
        <f t="shared" si="356"/>
        <v>2.6420794216690155E-3</v>
      </c>
      <c r="K1785" s="34">
        <f t="shared" si="360"/>
        <v>0.1716326530559453</v>
      </c>
      <c r="L1785" s="6">
        <f t="shared" si="357"/>
        <v>10.104504202450142</v>
      </c>
      <c r="M1785" s="6">
        <f t="shared" si="361"/>
        <v>0.65640073112787944</v>
      </c>
      <c r="N1785" s="6">
        <f t="shared" si="358"/>
        <v>10.009692178621206</v>
      </c>
      <c r="O1785" s="6">
        <f t="shared" si="362"/>
        <v>0.65024162816606002</v>
      </c>
      <c r="P1785" s="6">
        <f t="shared" si="363"/>
        <v>1.3066423592939396</v>
      </c>
      <c r="Q1785" s="6">
        <f t="shared" si="353"/>
        <v>0.31507235094138214</v>
      </c>
      <c r="R1785" s="6">
        <f t="shared" si="354"/>
        <v>0.25359423498476341</v>
      </c>
      <c r="S1785" s="6">
        <f t="shared" si="355"/>
        <v>0.5686665859261455</v>
      </c>
    </row>
    <row r="1786" spans="1:19" x14ac:dyDescent="0.25">
      <c r="A1786" s="64">
        <v>41956</v>
      </c>
      <c r="B1786" s="14" t="s">
        <v>872</v>
      </c>
      <c r="C1786" s="4">
        <v>2</v>
      </c>
      <c r="D1786" s="4">
        <v>7.2</v>
      </c>
      <c r="E1786" s="4"/>
      <c r="G1786" s="4">
        <f t="shared" si="359"/>
        <v>64.961200000000005</v>
      </c>
      <c r="H1786"/>
      <c r="I1786"/>
      <c r="J1786" s="34">
        <f t="shared" si="356"/>
        <v>4.0715040790523724E-3</v>
      </c>
      <c r="K1786" s="34">
        <f t="shared" si="360"/>
        <v>0.26448979591023208</v>
      </c>
      <c r="L1786" s="6">
        <f t="shared" si="357"/>
        <v>16.611217355322236</v>
      </c>
      <c r="M1786" s="6">
        <f t="shared" si="361"/>
        <v>1.0790846337926925</v>
      </c>
      <c r="N1786" s="6">
        <f t="shared" si="358"/>
        <v>12.891070706250053</v>
      </c>
      <c r="O1786" s="6">
        <f t="shared" si="362"/>
        <v>0.83741943860560009</v>
      </c>
      <c r="P1786" s="6">
        <f t="shared" si="363"/>
        <v>1.9165040723982925</v>
      </c>
      <c r="Q1786" s="6">
        <f t="shared" si="353"/>
        <v>0.51796062422049238</v>
      </c>
      <c r="R1786" s="6">
        <f t="shared" si="354"/>
        <v>0.32659358105618402</v>
      </c>
      <c r="S1786" s="6">
        <f t="shared" si="355"/>
        <v>0.84455420527667635</v>
      </c>
    </row>
    <row r="1787" spans="1:19" x14ac:dyDescent="0.25">
      <c r="A1787" s="64">
        <v>41956</v>
      </c>
      <c r="B1787" s="14" t="s">
        <v>872</v>
      </c>
      <c r="C1787" s="4">
        <v>2</v>
      </c>
      <c r="D1787" s="4">
        <v>3.3</v>
      </c>
      <c r="E1787" s="4"/>
      <c r="G1787" s="4">
        <f t="shared" si="359"/>
        <v>64.961200000000005</v>
      </c>
      <c r="H1787"/>
      <c r="I1787"/>
      <c r="J1787" s="34">
        <f t="shared" si="356"/>
        <v>8.5529859993982123E-4</v>
      </c>
      <c r="K1787" s="34">
        <f t="shared" si="360"/>
        <v>5.5561224488086945E-2</v>
      </c>
      <c r="L1787" s="6">
        <f t="shared" si="357"/>
        <v>2.7634881041225379</v>
      </c>
      <c r="M1787" s="6">
        <f t="shared" si="361"/>
        <v>0.17951950691152002</v>
      </c>
      <c r="N1787" s="6">
        <f t="shared" si="358"/>
        <v>5.1745344101160526</v>
      </c>
      <c r="O1787" s="6">
        <f t="shared" si="362"/>
        <v>0.3361439712423443</v>
      </c>
      <c r="P1787" s="6">
        <f t="shared" si="363"/>
        <v>0.51566347815386426</v>
      </c>
      <c r="Q1787" s="6">
        <f t="shared" si="353"/>
        <v>8.6169363317529613E-2</v>
      </c>
      <c r="R1787" s="6">
        <f t="shared" si="354"/>
        <v>0.13109614878451428</v>
      </c>
      <c r="S1787" s="6">
        <f t="shared" si="355"/>
        <v>0.2172655121020439</v>
      </c>
    </row>
    <row r="1788" spans="1:19" x14ac:dyDescent="0.25">
      <c r="A1788" s="64">
        <v>41956</v>
      </c>
      <c r="B1788" s="14" t="s">
        <v>872</v>
      </c>
      <c r="C1788" s="4">
        <v>2</v>
      </c>
      <c r="D1788" s="4">
        <v>4.5</v>
      </c>
      <c r="E1788" s="4"/>
      <c r="G1788" s="4">
        <f t="shared" si="359"/>
        <v>64.961200000000005</v>
      </c>
      <c r="H1788"/>
      <c r="I1788"/>
      <c r="J1788" s="34">
        <f t="shared" si="356"/>
        <v>1.5904312808798326E-3</v>
      </c>
      <c r="K1788" s="34">
        <f t="shared" si="360"/>
        <v>0.10331632652743439</v>
      </c>
      <c r="L1788" s="6">
        <f t="shared" si="357"/>
        <v>5.6380590590289899</v>
      </c>
      <c r="M1788" s="6">
        <f t="shared" si="361"/>
        <v>0.36625508924934846</v>
      </c>
      <c r="N1788" s="6">
        <f t="shared" si="358"/>
        <v>7.4382130025037601</v>
      </c>
      <c r="O1788" s="6">
        <f t="shared" si="362"/>
        <v>0.48319525187039564</v>
      </c>
      <c r="P1788" s="6">
        <f t="shared" si="363"/>
        <v>0.84945034111974405</v>
      </c>
      <c r="Q1788" s="6">
        <f t="shared" si="353"/>
        <v>0.17580244283968727</v>
      </c>
      <c r="R1788" s="6">
        <f t="shared" si="354"/>
        <v>0.1884461482294543</v>
      </c>
      <c r="S1788" s="6">
        <f t="shared" si="355"/>
        <v>0.36424859106914154</v>
      </c>
    </row>
    <row r="1789" spans="1:19" x14ac:dyDescent="0.25">
      <c r="A1789" s="64">
        <v>41956</v>
      </c>
      <c r="B1789" s="14" t="s">
        <v>872</v>
      </c>
      <c r="C1789" s="4">
        <v>2</v>
      </c>
      <c r="D1789" s="4">
        <v>3.1</v>
      </c>
      <c r="E1789" s="4"/>
      <c r="G1789" s="4">
        <f t="shared" si="359"/>
        <v>64.961200000000005</v>
      </c>
      <c r="H1789"/>
      <c r="I1789"/>
      <c r="J1789" s="34">
        <f t="shared" si="356"/>
        <v>7.5476763502494771E-4</v>
      </c>
      <c r="K1789" s="34">
        <f t="shared" si="360"/>
        <v>4.9030612243389851E-2</v>
      </c>
      <c r="L1789" s="6">
        <f t="shared" si="357"/>
        <v>2.3935063597525432</v>
      </c>
      <c r="M1789" s="6">
        <f t="shared" si="361"/>
        <v>0.15548504835297491</v>
      </c>
      <c r="N1789" s="6">
        <f t="shared" si="358"/>
        <v>4.8095356854949474</v>
      </c>
      <c r="O1789" s="6">
        <f t="shared" si="362"/>
        <v>0.31243321563258936</v>
      </c>
      <c r="P1789" s="6">
        <f t="shared" si="363"/>
        <v>0.46791826398556424</v>
      </c>
      <c r="Q1789" s="6">
        <f t="shared" si="353"/>
        <v>7.4632823209427962E-2</v>
      </c>
      <c r="R1789" s="6">
        <f t="shared" si="354"/>
        <v>0.12184895409670986</v>
      </c>
      <c r="S1789" s="6">
        <f t="shared" si="355"/>
        <v>0.19648177730613781</v>
      </c>
    </row>
    <row r="1790" spans="1:19" x14ac:dyDescent="0.25">
      <c r="A1790" s="64">
        <v>41956</v>
      </c>
      <c r="B1790" s="14" t="s">
        <v>872</v>
      </c>
      <c r="C1790" s="4">
        <v>2</v>
      </c>
      <c r="D1790" s="4">
        <v>3</v>
      </c>
      <c r="E1790" s="4"/>
      <c r="G1790" s="4">
        <f t="shared" si="359"/>
        <v>795.77470000000005</v>
      </c>
      <c r="H1790"/>
      <c r="I1790"/>
      <c r="J1790" s="34">
        <f t="shared" si="356"/>
        <v>7.0685834705770342E-4</v>
      </c>
      <c r="K1790" s="34">
        <f t="shared" si="360"/>
        <v>0.56249666683810862</v>
      </c>
      <c r="L1790" s="6">
        <f t="shared" si="357"/>
        <v>2.219707841442716</v>
      </c>
      <c r="M1790" s="6">
        <f t="shared" si="361"/>
        <v>1.7663769089848702</v>
      </c>
      <c r="N1790" s="6">
        <f t="shared" si="358"/>
        <v>4.6285167281146418</v>
      </c>
      <c r="O1790" s="6">
        <f t="shared" si="362"/>
        <v>3.6832347567317885</v>
      </c>
      <c r="P1790" s="6">
        <f t="shared" si="363"/>
        <v>5.4496116657166587</v>
      </c>
      <c r="Q1790" s="6">
        <f t="shared" si="353"/>
        <v>0.84786091631273763</v>
      </c>
      <c r="R1790" s="6">
        <f t="shared" si="354"/>
        <v>1.4364615551253976</v>
      </c>
      <c r="S1790" s="6">
        <f t="shared" si="355"/>
        <v>2.2843224714381352</v>
      </c>
    </row>
    <row r="1791" spans="1:19" x14ac:dyDescent="0.25">
      <c r="A1791" s="64">
        <v>41956</v>
      </c>
      <c r="B1791" s="14" t="s">
        <v>872</v>
      </c>
      <c r="C1791" s="4">
        <v>2</v>
      </c>
      <c r="D1791" s="4">
        <v>4</v>
      </c>
      <c r="E1791" s="4"/>
      <c r="G1791" s="4">
        <f t="shared" si="359"/>
        <v>64.961200000000005</v>
      </c>
      <c r="H1791"/>
      <c r="I1791"/>
      <c r="J1791" s="34">
        <f t="shared" si="356"/>
        <v>1.2566370614359172E-3</v>
      </c>
      <c r="K1791" s="34">
        <f t="shared" si="360"/>
        <v>8.1632653058713603E-2</v>
      </c>
      <c r="L1791" s="6">
        <f t="shared" si="357"/>
        <v>4.3006091215286046</v>
      </c>
      <c r="M1791" s="6">
        <f t="shared" si="361"/>
        <v>0.27937273468421148</v>
      </c>
      <c r="N1791" s="6">
        <f t="shared" si="358"/>
        <v>6.4806737611278331</v>
      </c>
      <c r="O1791" s="6">
        <f t="shared" si="362"/>
        <v>0.42099235249702632</v>
      </c>
      <c r="P1791" s="6">
        <f t="shared" si="363"/>
        <v>0.7003650871812378</v>
      </c>
      <c r="Q1791" s="6">
        <f t="shared" si="353"/>
        <v>0.1340989126484215</v>
      </c>
      <c r="R1791" s="6">
        <f t="shared" si="354"/>
        <v>0.16418701747384026</v>
      </c>
      <c r="S1791" s="6">
        <f t="shared" si="355"/>
        <v>0.29828593012226179</v>
      </c>
    </row>
    <row r="1792" spans="1:19" x14ac:dyDescent="0.25">
      <c r="A1792" s="64">
        <v>41956</v>
      </c>
      <c r="B1792" s="14" t="s">
        <v>872</v>
      </c>
      <c r="C1792" s="4">
        <v>2</v>
      </c>
      <c r="D1792" s="4">
        <v>4.2</v>
      </c>
      <c r="E1792" s="4"/>
      <c r="G1792" s="4">
        <f t="shared" si="359"/>
        <v>64.961200000000005</v>
      </c>
      <c r="H1792"/>
      <c r="I1792"/>
      <c r="J1792" s="34">
        <f t="shared" si="356"/>
        <v>1.385442360233099E-3</v>
      </c>
      <c r="K1792" s="34">
        <f t="shared" si="360"/>
        <v>8.9999999997231753E-2</v>
      </c>
      <c r="L1792" s="6">
        <f t="shared" si="357"/>
        <v>4.811097633235077</v>
      </c>
      <c r="M1792" s="6">
        <f t="shared" si="361"/>
        <v>0.31253468163409348</v>
      </c>
      <c r="N1792" s="6">
        <f t="shared" si="358"/>
        <v>6.861382640483793</v>
      </c>
      <c r="O1792" s="6">
        <f t="shared" si="362"/>
        <v>0.44572365863033786</v>
      </c>
      <c r="P1792" s="6">
        <f t="shared" si="363"/>
        <v>0.7582583402644314</v>
      </c>
      <c r="Q1792" s="6">
        <f t="shared" si="353"/>
        <v>0.15001664718436486</v>
      </c>
      <c r="R1792" s="6">
        <f t="shared" si="354"/>
        <v>0.17383222686583177</v>
      </c>
      <c r="S1792" s="6">
        <f t="shared" si="355"/>
        <v>0.32384887405019663</v>
      </c>
    </row>
    <row r="1793" spans="1:19" x14ac:dyDescent="0.25">
      <c r="A1793" s="64">
        <v>41956</v>
      </c>
      <c r="B1793" s="14" t="s">
        <v>872</v>
      </c>
      <c r="C1793" s="4">
        <v>2</v>
      </c>
      <c r="D1793" s="4">
        <v>5.9</v>
      </c>
      <c r="E1793" s="4" t="s">
        <v>977</v>
      </c>
      <c r="G1793" s="4">
        <f t="shared" si="359"/>
        <v>64.961200000000005</v>
      </c>
      <c r="H1793"/>
      <c r="I1793"/>
      <c r="J1793" s="34">
        <f t="shared" si="356"/>
        <v>2.7339710067865179E-3</v>
      </c>
      <c r="K1793" s="34">
        <f t="shared" si="360"/>
        <v>0.17760204081086381</v>
      </c>
      <c r="L1793" s="6">
        <f t="shared" si="357"/>
        <v>10.509518679077305</v>
      </c>
      <c r="M1793" s="6">
        <f t="shared" si="361"/>
        <v>0.68271095805727011</v>
      </c>
      <c r="N1793" s="6">
        <f t="shared" si="358"/>
        <v>10.211906347392123</v>
      </c>
      <c r="O1793" s="6">
        <f t="shared" si="362"/>
        <v>0.66337770348121117</v>
      </c>
      <c r="P1793" s="6">
        <f t="shared" si="363"/>
        <v>1.3460886615384813</v>
      </c>
      <c r="Q1793" s="6">
        <f t="shared" si="353"/>
        <v>0.32770125986748966</v>
      </c>
      <c r="R1793" s="6">
        <f t="shared" si="354"/>
        <v>0.25871730435767237</v>
      </c>
      <c r="S1793" s="6">
        <f t="shared" si="355"/>
        <v>0.58641856422516203</v>
      </c>
    </row>
    <row r="1794" spans="1:19" x14ac:dyDescent="0.25">
      <c r="A1794" s="64">
        <v>41956</v>
      </c>
      <c r="B1794" s="14" t="s">
        <v>872</v>
      </c>
      <c r="C1794" s="4">
        <v>2</v>
      </c>
      <c r="D1794" s="4">
        <v>9.5</v>
      </c>
      <c r="E1794" s="4"/>
      <c r="G1794" s="4">
        <f t="shared" si="359"/>
        <v>64.961200000000005</v>
      </c>
      <c r="H1794"/>
      <c r="I1794"/>
      <c r="J1794" s="34">
        <f t="shared" si="356"/>
        <v>7.0882184246619708E-3</v>
      </c>
      <c r="K1794" s="34">
        <f t="shared" si="360"/>
        <v>0.46045918365930638</v>
      </c>
      <c r="L1794" s="6">
        <f t="shared" si="357"/>
        <v>31.418150823747471</v>
      </c>
      <c r="M1794" s="6">
        <f t="shared" si="361"/>
        <v>2.040960818878494</v>
      </c>
      <c r="N1794" s="6">
        <f t="shared" si="358"/>
        <v>17.829804770165779</v>
      </c>
      <c r="O1794" s="6">
        <f t="shared" si="362"/>
        <v>1.1582455361012471</v>
      </c>
      <c r="P1794" s="6">
        <f t="shared" si="363"/>
        <v>3.1992063549797409</v>
      </c>
      <c r="Q1794" s="6">
        <f t="shared" si="353"/>
        <v>0.97966119306167709</v>
      </c>
      <c r="R1794" s="6">
        <f t="shared" si="354"/>
        <v>0.45171575907948641</v>
      </c>
      <c r="S1794" s="6">
        <f t="shared" si="355"/>
        <v>1.4313769521411634</v>
      </c>
    </row>
    <row r="1795" spans="1:19" x14ac:dyDescent="0.25">
      <c r="A1795" s="64">
        <v>41956</v>
      </c>
      <c r="B1795" s="14" t="s">
        <v>872</v>
      </c>
      <c r="C1795" s="4">
        <v>2</v>
      </c>
      <c r="D1795" s="4">
        <v>3.4</v>
      </c>
      <c r="E1795" s="4"/>
      <c r="G1795" s="4">
        <f t="shared" si="359"/>
        <v>64.961200000000005</v>
      </c>
      <c r="H1795"/>
      <c r="I1795"/>
      <c r="J1795" s="34">
        <f t="shared" si="356"/>
        <v>9.0792027688745035E-4</v>
      </c>
      <c r="K1795" s="34">
        <f t="shared" si="360"/>
        <v>5.8979591834920582E-2</v>
      </c>
      <c r="L1795" s="6">
        <f t="shared" si="357"/>
        <v>2.9598116954824234</v>
      </c>
      <c r="M1795" s="6">
        <f t="shared" si="361"/>
        <v>0.19227292324193554</v>
      </c>
      <c r="N1795" s="6">
        <f t="shared" si="358"/>
        <v>5.3584638182360029</v>
      </c>
      <c r="O1795" s="6">
        <f t="shared" si="362"/>
        <v>0.34809224654085708</v>
      </c>
      <c r="P1795" s="6">
        <f t="shared" si="363"/>
        <v>0.54036516978279259</v>
      </c>
      <c r="Q1795" s="6">
        <f t="shared" ref="Q1795:Q1858" si="364">M1795*0.48</f>
        <v>9.2291003156129051E-2</v>
      </c>
      <c r="R1795" s="6">
        <f t="shared" ref="R1795:R1858" si="365">O1795*0.39</f>
        <v>0.13575597615093427</v>
      </c>
      <c r="S1795" s="6">
        <f t="shared" ref="S1795:S1858" si="366">Q1795+R1795</f>
        <v>0.2280469793070633</v>
      </c>
    </row>
    <row r="1796" spans="1:19" x14ac:dyDescent="0.25">
      <c r="A1796" s="64">
        <v>41956</v>
      </c>
      <c r="B1796" s="14" t="s">
        <v>872</v>
      </c>
      <c r="C1796" s="4">
        <v>2</v>
      </c>
      <c r="D1796" s="4">
        <v>4</v>
      </c>
      <c r="E1796" s="4"/>
      <c r="G1796" s="4">
        <f t="shared" si="359"/>
        <v>64.961200000000005</v>
      </c>
      <c r="H1796"/>
      <c r="I1796"/>
      <c r="J1796" s="34">
        <f t="shared" si="356"/>
        <v>1.2566370614359172E-3</v>
      </c>
      <c r="K1796" s="34">
        <f t="shared" si="360"/>
        <v>8.1632653058713603E-2</v>
      </c>
      <c r="L1796" s="6">
        <f t="shared" si="357"/>
        <v>4.3006091215286046</v>
      </c>
      <c r="M1796" s="6">
        <f t="shared" si="361"/>
        <v>0.27937273468421148</v>
      </c>
      <c r="N1796" s="6">
        <f t="shared" si="358"/>
        <v>6.4806737611278331</v>
      </c>
      <c r="O1796" s="6">
        <f t="shared" si="362"/>
        <v>0.42099235249702632</v>
      </c>
      <c r="P1796" s="6">
        <f t="shared" si="363"/>
        <v>0.7003650871812378</v>
      </c>
      <c r="Q1796" s="6">
        <f t="shared" si="364"/>
        <v>0.1340989126484215</v>
      </c>
      <c r="R1796" s="6">
        <f t="shared" si="365"/>
        <v>0.16418701747384026</v>
      </c>
      <c r="S1796" s="6">
        <f t="shared" si="366"/>
        <v>0.29828593012226179</v>
      </c>
    </row>
    <row r="1797" spans="1:19" x14ac:dyDescent="0.25">
      <c r="A1797" s="64">
        <v>41956</v>
      </c>
      <c r="B1797" s="14" t="s">
        <v>872</v>
      </c>
      <c r="C1797" s="4">
        <v>2</v>
      </c>
      <c r="D1797" s="4">
        <v>4.0999999999999996</v>
      </c>
      <c r="E1797" s="4"/>
      <c r="G1797" s="4">
        <f t="shared" si="359"/>
        <v>64.961200000000005</v>
      </c>
      <c r="H1797"/>
      <c r="I1797"/>
      <c r="J1797" s="34">
        <f t="shared" si="356"/>
        <v>1.3202543126711102E-3</v>
      </c>
      <c r="K1797" s="34">
        <f t="shared" si="360"/>
        <v>8.5765306119810952E-2</v>
      </c>
      <c r="L1797" s="6">
        <f t="shared" si="357"/>
        <v>4.5518101325650582</v>
      </c>
      <c r="M1797" s="6">
        <f t="shared" si="361"/>
        <v>0.29569105411886604</v>
      </c>
      <c r="N1797" s="6">
        <f t="shared" si="358"/>
        <v>6.670633528309061</v>
      </c>
      <c r="O1797" s="6">
        <f t="shared" si="362"/>
        <v>0.43333236716418877</v>
      </c>
      <c r="P1797" s="6">
        <f t="shared" si="363"/>
        <v>0.72902342128305486</v>
      </c>
      <c r="Q1797" s="6">
        <f t="shared" si="364"/>
        <v>0.14193170597705571</v>
      </c>
      <c r="R1797" s="6">
        <f t="shared" si="365"/>
        <v>0.16899962319403364</v>
      </c>
      <c r="S1797" s="6">
        <f t="shared" si="366"/>
        <v>0.31093132917108934</v>
      </c>
    </row>
    <row r="1798" spans="1:19" x14ac:dyDescent="0.25">
      <c r="A1798" s="64">
        <v>41956</v>
      </c>
      <c r="B1798" s="14" t="s">
        <v>872</v>
      </c>
      <c r="C1798" s="4">
        <v>2</v>
      </c>
      <c r="D1798" s="4">
        <v>3.7</v>
      </c>
      <c r="E1798" s="4"/>
      <c r="G1798" s="4">
        <f t="shared" si="359"/>
        <v>64.961200000000005</v>
      </c>
      <c r="H1798"/>
      <c r="I1798"/>
      <c r="J1798" s="34">
        <f t="shared" si="356"/>
        <v>1.075210085691107E-3</v>
      </c>
      <c r="K1798" s="34">
        <f t="shared" si="360"/>
        <v>6.9846938773361844E-2</v>
      </c>
      <c r="L1798" s="6">
        <f t="shared" si="357"/>
        <v>3.5949248430857623</v>
      </c>
      <c r="M1798" s="6">
        <f t="shared" si="361"/>
        <v>0.2335306362462681</v>
      </c>
      <c r="N1798" s="6">
        <f t="shared" si="358"/>
        <v>5.9156978898620354</v>
      </c>
      <c r="O1798" s="6">
        <f t="shared" si="362"/>
        <v>0.38429084121668494</v>
      </c>
      <c r="P1798" s="6">
        <f t="shared" si="363"/>
        <v>0.61782147746295302</v>
      </c>
      <c r="Q1798" s="6">
        <f t="shared" si="364"/>
        <v>0.11209470539820869</v>
      </c>
      <c r="R1798" s="6">
        <f t="shared" si="365"/>
        <v>0.14987342807450713</v>
      </c>
      <c r="S1798" s="6">
        <f t="shared" si="366"/>
        <v>0.2619681334727158</v>
      </c>
    </row>
    <row r="1799" spans="1:19" x14ac:dyDescent="0.25">
      <c r="A1799" s="64">
        <v>41956</v>
      </c>
      <c r="B1799" s="14" t="s">
        <v>872</v>
      </c>
      <c r="C1799" s="4">
        <v>2</v>
      </c>
      <c r="D1799" s="4">
        <v>3.5</v>
      </c>
      <c r="E1799" s="4"/>
      <c r="G1799" s="4">
        <f t="shared" si="359"/>
        <v>64.961200000000005</v>
      </c>
      <c r="H1799"/>
      <c r="I1799"/>
      <c r="J1799" s="34">
        <f t="shared" si="356"/>
        <v>9.6211275016187424E-4</v>
      </c>
      <c r="K1799" s="34">
        <f t="shared" si="360"/>
        <v>6.2499999998077607E-2</v>
      </c>
      <c r="L1799" s="6">
        <f t="shared" si="357"/>
        <v>3.1637815247608514</v>
      </c>
      <c r="M1799" s="6">
        <f t="shared" si="361"/>
        <v>0.20552304837265933</v>
      </c>
      <c r="N1799" s="6">
        <f t="shared" si="358"/>
        <v>5.5433152983182508</v>
      </c>
      <c r="O1799" s="6">
        <f t="shared" si="362"/>
        <v>0.36010042074168885</v>
      </c>
      <c r="P1799" s="6">
        <f t="shared" si="363"/>
        <v>0.56562346911434824</v>
      </c>
      <c r="Q1799" s="6">
        <f t="shared" si="364"/>
        <v>9.865106321887647E-2</v>
      </c>
      <c r="R1799" s="6">
        <f t="shared" si="365"/>
        <v>0.14043916408925866</v>
      </c>
      <c r="S1799" s="6">
        <f t="shared" si="366"/>
        <v>0.23909022730813512</v>
      </c>
    </row>
    <row r="1800" spans="1:19" x14ac:dyDescent="0.25">
      <c r="A1800" s="64">
        <v>41956</v>
      </c>
      <c r="B1800" s="14" t="s">
        <v>872</v>
      </c>
      <c r="C1800" s="4">
        <v>2</v>
      </c>
      <c r="D1800" s="4">
        <v>3.3</v>
      </c>
      <c r="E1800" s="4"/>
      <c r="G1800" s="4">
        <f t="shared" si="359"/>
        <v>64.961200000000005</v>
      </c>
      <c r="H1800"/>
      <c r="I1800"/>
      <c r="J1800" s="34">
        <f t="shared" si="356"/>
        <v>8.5529859993982123E-4</v>
      </c>
      <c r="K1800" s="34">
        <f t="shared" si="360"/>
        <v>5.5561224488086945E-2</v>
      </c>
      <c r="L1800" s="6">
        <f t="shared" si="357"/>
        <v>2.7634881041225379</v>
      </c>
      <c r="M1800" s="6">
        <f t="shared" si="361"/>
        <v>0.17951950691152002</v>
      </c>
      <c r="N1800" s="6">
        <f t="shared" si="358"/>
        <v>5.1745344101160526</v>
      </c>
      <c r="O1800" s="6">
        <f t="shared" si="362"/>
        <v>0.3361439712423443</v>
      </c>
      <c r="P1800" s="6">
        <f t="shared" si="363"/>
        <v>0.51566347815386426</v>
      </c>
      <c r="Q1800" s="6">
        <f t="shared" si="364"/>
        <v>8.6169363317529613E-2</v>
      </c>
      <c r="R1800" s="6">
        <f t="shared" si="365"/>
        <v>0.13109614878451428</v>
      </c>
      <c r="S1800" s="6">
        <f t="shared" si="366"/>
        <v>0.2172655121020439</v>
      </c>
    </row>
    <row r="1801" spans="1:19" x14ac:dyDescent="0.25">
      <c r="A1801" s="64">
        <v>41956</v>
      </c>
      <c r="B1801" s="14" t="s">
        <v>872</v>
      </c>
      <c r="C1801" s="4">
        <v>2</v>
      </c>
      <c r="D1801" s="4">
        <v>3.6</v>
      </c>
      <c r="E1801" s="4"/>
      <c r="G1801" s="4">
        <f t="shared" si="359"/>
        <v>64.961200000000005</v>
      </c>
      <c r="H1801"/>
      <c r="I1801"/>
      <c r="J1801" s="34">
        <f t="shared" si="356"/>
        <v>1.0178760197630931E-3</v>
      </c>
      <c r="K1801" s="34">
        <f t="shared" si="360"/>
        <v>6.6122448977558021E-2</v>
      </c>
      <c r="L1801" s="6">
        <f t="shared" si="357"/>
        <v>3.375464158589657</v>
      </c>
      <c r="M1801" s="6">
        <f t="shared" si="361"/>
        <v>0.21927420655205926</v>
      </c>
      <c r="N1801" s="6">
        <f t="shared" si="358"/>
        <v>5.7290669248255632</v>
      </c>
      <c r="O1801" s="6">
        <f t="shared" si="362"/>
        <v>0.37216706953560269</v>
      </c>
      <c r="P1801" s="6">
        <f t="shared" si="363"/>
        <v>0.59144127608766195</v>
      </c>
      <c r="Q1801" s="6">
        <f t="shared" si="364"/>
        <v>0.10525161914498844</v>
      </c>
      <c r="R1801" s="6">
        <f t="shared" si="365"/>
        <v>0.14514515711888507</v>
      </c>
      <c r="S1801" s="6">
        <f t="shared" si="366"/>
        <v>0.25039677626387352</v>
      </c>
    </row>
    <row r="1802" spans="1:19" x14ac:dyDescent="0.25">
      <c r="A1802" s="64">
        <v>41956</v>
      </c>
      <c r="B1802" s="14" t="s">
        <v>872</v>
      </c>
      <c r="C1802" s="4">
        <v>2</v>
      </c>
      <c r="D1802" s="4">
        <v>9.1</v>
      </c>
      <c r="E1802" s="4"/>
      <c r="G1802" s="4">
        <f t="shared" si="359"/>
        <v>64.961200000000005</v>
      </c>
      <c r="H1802"/>
      <c r="I1802"/>
      <c r="J1802" s="34">
        <f t="shared" si="356"/>
        <v>6.5038821910942696E-3</v>
      </c>
      <c r="K1802" s="34">
        <f t="shared" si="360"/>
        <v>0.4224999999870046</v>
      </c>
      <c r="L1802" s="6">
        <f t="shared" si="357"/>
        <v>28.459693107492722</v>
      </c>
      <c r="M1802" s="6">
        <f t="shared" si="361"/>
        <v>1.8487758517536694</v>
      </c>
      <c r="N1802" s="6">
        <f t="shared" si="358"/>
        <v>16.954633202475005</v>
      </c>
      <c r="O1802" s="6">
        <f t="shared" si="362"/>
        <v>1.1013933397554569</v>
      </c>
      <c r="P1802" s="6">
        <f t="shared" si="363"/>
        <v>2.9501691915091266</v>
      </c>
      <c r="Q1802" s="6">
        <f t="shared" si="364"/>
        <v>0.88741240884176131</v>
      </c>
      <c r="R1802" s="6">
        <f t="shared" si="365"/>
        <v>0.42954340250462825</v>
      </c>
      <c r="S1802" s="6">
        <f t="shared" si="366"/>
        <v>1.3169558113463895</v>
      </c>
    </row>
    <row r="1803" spans="1:19" x14ac:dyDescent="0.25">
      <c r="A1803" s="64">
        <v>41956</v>
      </c>
      <c r="B1803" s="14" t="s">
        <v>872</v>
      </c>
      <c r="C1803" s="4">
        <v>2</v>
      </c>
      <c r="D1803" s="4">
        <v>4.9000000000000004</v>
      </c>
      <c r="E1803" s="4"/>
      <c r="G1803" s="4">
        <f t="shared" si="359"/>
        <v>64.961200000000005</v>
      </c>
      <c r="H1803"/>
      <c r="I1803"/>
      <c r="J1803" s="34">
        <f t="shared" si="356"/>
        <v>1.8857409903172736E-3</v>
      </c>
      <c r="K1803" s="34">
        <f t="shared" si="360"/>
        <v>0.12249999999623211</v>
      </c>
      <c r="L1803" s="6">
        <f t="shared" si="357"/>
        <v>6.8573266813152358</v>
      </c>
      <c r="M1803" s="6">
        <f t="shared" si="361"/>
        <v>0.44546017865048693</v>
      </c>
      <c r="N1803" s="6">
        <f t="shared" si="358"/>
        <v>8.2174937658920371</v>
      </c>
      <c r="O1803" s="6">
        <f t="shared" si="362"/>
        <v>0.53381826637890784</v>
      </c>
      <c r="P1803" s="6">
        <f t="shared" si="363"/>
        <v>0.97927844502939476</v>
      </c>
      <c r="Q1803" s="6">
        <f t="shared" si="364"/>
        <v>0.21382088575223371</v>
      </c>
      <c r="R1803" s="6">
        <f t="shared" si="365"/>
        <v>0.20818912388777405</v>
      </c>
      <c r="S1803" s="6">
        <f t="shared" si="366"/>
        <v>0.42201000964000779</v>
      </c>
    </row>
    <row r="1804" spans="1:19" x14ac:dyDescent="0.25">
      <c r="A1804" s="64">
        <v>41956</v>
      </c>
      <c r="B1804" s="14" t="s">
        <v>872</v>
      </c>
      <c r="C1804" s="4">
        <v>2</v>
      </c>
      <c r="D1804" s="4">
        <v>8.8000000000000007</v>
      </c>
      <c r="E1804" s="4"/>
      <c r="G1804" s="4">
        <f t="shared" si="359"/>
        <v>64.961200000000005</v>
      </c>
      <c r="H1804"/>
      <c r="I1804"/>
      <c r="J1804" s="34">
        <f t="shared" si="356"/>
        <v>6.0821233773498407E-3</v>
      </c>
      <c r="K1804" s="34">
        <f t="shared" si="360"/>
        <v>0.39510204080417388</v>
      </c>
      <c r="L1804" s="6">
        <f t="shared" si="357"/>
        <v>26.348731681885365</v>
      </c>
      <c r="M1804" s="6">
        <f t="shared" si="361"/>
        <v>1.7116452617326934</v>
      </c>
      <c r="N1804" s="6">
        <f t="shared" si="358"/>
        <v>16.302518287873927</v>
      </c>
      <c r="O1804" s="6">
        <f t="shared" si="362"/>
        <v>1.0590311715434086</v>
      </c>
      <c r="P1804" s="6">
        <f t="shared" si="363"/>
        <v>2.770676433276102</v>
      </c>
      <c r="Q1804" s="6">
        <f t="shared" si="364"/>
        <v>0.82158972563169275</v>
      </c>
      <c r="R1804" s="6">
        <f t="shared" si="365"/>
        <v>0.41302215690192939</v>
      </c>
      <c r="S1804" s="6">
        <f t="shared" si="366"/>
        <v>1.2346118825336221</v>
      </c>
    </row>
    <row r="1805" spans="1:19" x14ac:dyDescent="0.25">
      <c r="A1805" s="64">
        <v>41956</v>
      </c>
      <c r="B1805" s="14" t="s">
        <v>872</v>
      </c>
      <c r="C1805" s="4">
        <v>2</v>
      </c>
      <c r="D1805" s="4">
        <v>3</v>
      </c>
      <c r="E1805" s="4" t="s">
        <v>977</v>
      </c>
      <c r="G1805" s="4">
        <f t="shared" si="359"/>
        <v>795.77470000000005</v>
      </c>
      <c r="H1805"/>
      <c r="I1805"/>
      <c r="J1805" s="34">
        <f t="shared" si="356"/>
        <v>7.0685834705770342E-4</v>
      </c>
      <c r="K1805" s="34">
        <f t="shared" si="360"/>
        <v>0.56249666683810862</v>
      </c>
      <c r="L1805" s="6">
        <f t="shared" si="357"/>
        <v>2.219707841442716</v>
      </c>
      <c r="M1805" s="6">
        <f t="shared" si="361"/>
        <v>1.7663769089848702</v>
      </c>
      <c r="N1805" s="6">
        <f t="shared" si="358"/>
        <v>4.6285167281146418</v>
      </c>
      <c r="O1805" s="6">
        <f t="shared" si="362"/>
        <v>3.6832347567317885</v>
      </c>
      <c r="P1805" s="6">
        <f t="shared" si="363"/>
        <v>5.4496116657166587</v>
      </c>
      <c r="Q1805" s="6">
        <f t="shared" si="364"/>
        <v>0.84786091631273763</v>
      </c>
      <c r="R1805" s="6">
        <f t="shared" si="365"/>
        <v>1.4364615551253976</v>
      </c>
      <c r="S1805" s="6">
        <f t="shared" si="366"/>
        <v>2.2843224714381352</v>
      </c>
    </row>
    <row r="1806" spans="1:19" x14ac:dyDescent="0.25">
      <c r="A1806" s="64">
        <v>41956</v>
      </c>
      <c r="B1806" s="14" t="s">
        <v>872</v>
      </c>
      <c r="C1806" s="4">
        <v>2</v>
      </c>
      <c r="D1806" s="4">
        <v>6</v>
      </c>
      <c r="E1806" s="4"/>
      <c r="G1806" s="4">
        <f t="shared" si="359"/>
        <v>64.961200000000005</v>
      </c>
      <c r="H1806"/>
      <c r="I1806"/>
      <c r="J1806" s="34">
        <f t="shared" si="356"/>
        <v>2.8274333882308137E-3</v>
      </c>
      <c r="K1806" s="34">
        <f t="shared" si="360"/>
        <v>0.1836734693821056</v>
      </c>
      <c r="L1806" s="6">
        <f t="shared" si="357"/>
        <v>10.923549380812876</v>
      </c>
      <c r="M1806" s="6">
        <f t="shared" si="361"/>
        <v>0.70960688980053355</v>
      </c>
      <c r="N1806" s="6">
        <f t="shared" si="358"/>
        <v>10.414704032978928</v>
      </c>
      <c r="O1806" s="6">
        <f t="shared" si="362"/>
        <v>0.67655168474967775</v>
      </c>
      <c r="P1806" s="6">
        <f t="shared" si="363"/>
        <v>1.3861585745502114</v>
      </c>
      <c r="Q1806" s="6">
        <f t="shared" si="364"/>
        <v>0.34061130710425608</v>
      </c>
      <c r="R1806" s="6">
        <f t="shared" si="365"/>
        <v>0.26385515705237433</v>
      </c>
      <c r="S1806" s="6">
        <f t="shared" si="366"/>
        <v>0.60446646415663041</v>
      </c>
    </row>
    <row r="1807" spans="1:19" x14ac:dyDescent="0.25">
      <c r="A1807" s="64">
        <v>41956</v>
      </c>
      <c r="B1807" s="14" t="s">
        <v>872</v>
      </c>
      <c r="C1807" s="4">
        <v>2</v>
      </c>
      <c r="D1807" s="4">
        <v>10.1</v>
      </c>
      <c r="E1807" s="4"/>
      <c r="G1807" s="4">
        <f t="shared" si="359"/>
        <v>64.961200000000005</v>
      </c>
      <c r="H1807"/>
      <c r="I1807"/>
      <c r="J1807" s="34">
        <f t="shared" si="356"/>
        <v>8.0118466648173691E-3</v>
      </c>
      <c r="K1807" s="34">
        <f t="shared" si="360"/>
        <v>0.5204591836574608</v>
      </c>
      <c r="L1807" s="6">
        <f t="shared" si="357"/>
        <v>36.168366096319403</v>
      </c>
      <c r="M1807" s="6">
        <f t="shared" si="361"/>
        <v>2.349540509228365</v>
      </c>
      <c r="N1807" s="6">
        <f t="shared" si="358"/>
        <v>19.154286406795634</v>
      </c>
      <c r="O1807" s="6">
        <f t="shared" si="362"/>
        <v>1.2442854542635335</v>
      </c>
      <c r="P1807" s="6">
        <f t="shared" si="363"/>
        <v>3.5938259634918985</v>
      </c>
      <c r="Q1807" s="6">
        <f t="shared" si="364"/>
        <v>1.1277794444296152</v>
      </c>
      <c r="R1807" s="6">
        <f t="shared" si="365"/>
        <v>0.4852713271627781</v>
      </c>
      <c r="S1807" s="6">
        <f t="shared" si="366"/>
        <v>1.6130507715923934</v>
      </c>
    </row>
    <row r="1808" spans="1:19" x14ac:dyDescent="0.25">
      <c r="A1808" s="64">
        <v>41956</v>
      </c>
      <c r="B1808" s="14" t="s">
        <v>872</v>
      </c>
      <c r="C1808" s="4">
        <v>2</v>
      </c>
      <c r="D1808" s="4">
        <v>3</v>
      </c>
      <c r="E1808" s="4"/>
      <c r="G1808" s="4">
        <f t="shared" si="359"/>
        <v>795.77470000000005</v>
      </c>
      <c r="H1808"/>
      <c r="I1808"/>
      <c r="J1808" s="34">
        <f t="shared" si="356"/>
        <v>7.0685834705770342E-4</v>
      </c>
      <c r="K1808" s="34">
        <f t="shared" si="360"/>
        <v>0.56249666683810862</v>
      </c>
      <c r="L1808" s="6">
        <f t="shared" si="357"/>
        <v>2.219707841442716</v>
      </c>
      <c r="M1808" s="6">
        <f t="shared" si="361"/>
        <v>1.7663769089848702</v>
      </c>
      <c r="N1808" s="6">
        <f t="shared" si="358"/>
        <v>4.6285167281146418</v>
      </c>
      <c r="O1808" s="6">
        <f t="shared" si="362"/>
        <v>3.6832347567317885</v>
      </c>
      <c r="P1808" s="6">
        <f t="shared" si="363"/>
        <v>5.4496116657166587</v>
      </c>
      <c r="Q1808" s="6">
        <f t="shared" si="364"/>
        <v>0.84786091631273763</v>
      </c>
      <c r="R1808" s="6">
        <f t="shared" si="365"/>
        <v>1.4364615551253976</v>
      </c>
      <c r="S1808" s="6">
        <f t="shared" si="366"/>
        <v>2.2843224714381352</v>
      </c>
    </row>
    <row r="1809" spans="1:19" x14ac:dyDescent="0.25">
      <c r="A1809" s="64">
        <v>41956</v>
      </c>
      <c r="B1809" s="14" t="s">
        <v>872</v>
      </c>
      <c r="C1809" s="4">
        <v>2</v>
      </c>
      <c r="D1809" s="4">
        <v>4.9000000000000004</v>
      </c>
      <c r="E1809" s="4"/>
      <c r="G1809" s="4">
        <f t="shared" si="359"/>
        <v>64.961200000000005</v>
      </c>
      <c r="H1809"/>
      <c r="I1809"/>
      <c r="J1809" s="34">
        <f t="shared" si="356"/>
        <v>1.8857409903172736E-3</v>
      </c>
      <c r="K1809" s="34">
        <f t="shared" si="360"/>
        <v>0.12249999999623211</v>
      </c>
      <c r="L1809" s="6">
        <f t="shared" si="357"/>
        <v>6.8573266813152358</v>
      </c>
      <c r="M1809" s="6">
        <f t="shared" si="361"/>
        <v>0.44546017865048693</v>
      </c>
      <c r="N1809" s="6">
        <f t="shared" si="358"/>
        <v>8.2174937658920371</v>
      </c>
      <c r="O1809" s="6">
        <f t="shared" si="362"/>
        <v>0.53381826637890784</v>
      </c>
      <c r="P1809" s="6">
        <f t="shared" si="363"/>
        <v>0.97927844502939476</v>
      </c>
      <c r="Q1809" s="6">
        <f t="shared" si="364"/>
        <v>0.21382088575223371</v>
      </c>
      <c r="R1809" s="6">
        <f t="shared" si="365"/>
        <v>0.20818912388777405</v>
      </c>
      <c r="S1809" s="6">
        <f t="shared" si="366"/>
        <v>0.42201000964000779</v>
      </c>
    </row>
    <row r="1810" spans="1:19" x14ac:dyDescent="0.25">
      <c r="A1810" s="64">
        <v>41956</v>
      </c>
      <c r="B1810" s="14" t="s">
        <v>872</v>
      </c>
      <c r="C1810" s="4">
        <v>2</v>
      </c>
      <c r="D1810" s="4">
        <v>4.9000000000000004</v>
      </c>
      <c r="E1810" s="4" t="s">
        <v>977</v>
      </c>
      <c r="G1810" s="4">
        <f t="shared" si="359"/>
        <v>64.961200000000005</v>
      </c>
      <c r="H1810"/>
      <c r="I1810"/>
      <c r="J1810" s="34">
        <f t="shared" si="356"/>
        <v>1.8857409903172736E-3</v>
      </c>
      <c r="K1810" s="34">
        <f t="shared" si="360"/>
        <v>0.12249999999623211</v>
      </c>
      <c r="L1810" s="6">
        <f t="shared" si="357"/>
        <v>6.8573266813152358</v>
      </c>
      <c r="M1810" s="6">
        <f t="shared" si="361"/>
        <v>0.44546017865048693</v>
      </c>
      <c r="N1810" s="6">
        <f t="shared" si="358"/>
        <v>8.2174937658920371</v>
      </c>
      <c r="O1810" s="6">
        <f t="shared" si="362"/>
        <v>0.53381826637890784</v>
      </c>
      <c r="P1810" s="6">
        <f t="shared" si="363"/>
        <v>0.97927844502939476</v>
      </c>
      <c r="Q1810" s="6">
        <f t="shared" si="364"/>
        <v>0.21382088575223371</v>
      </c>
      <c r="R1810" s="6">
        <f t="shared" si="365"/>
        <v>0.20818912388777405</v>
      </c>
      <c r="S1810" s="6">
        <f t="shared" si="366"/>
        <v>0.42201000964000779</v>
      </c>
    </row>
    <row r="1811" spans="1:19" x14ac:dyDescent="0.25">
      <c r="A1811" s="64">
        <v>41956</v>
      </c>
      <c r="B1811" s="14" t="s">
        <v>872</v>
      </c>
      <c r="C1811" s="4">
        <v>2</v>
      </c>
      <c r="D1811" s="4">
        <v>4.5999999999999996</v>
      </c>
      <c r="E1811" s="4"/>
      <c r="G1811" s="4">
        <f t="shared" si="359"/>
        <v>64.961200000000005</v>
      </c>
      <c r="H1811"/>
      <c r="I1811"/>
      <c r="J1811" s="34">
        <f t="shared" si="356"/>
        <v>1.6619025137490004E-3</v>
      </c>
      <c r="K1811" s="34">
        <f t="shared" si="360"/>
        <v>0.10795918367014873</v>
      </c>
      <c r="L1811" s="6">
        <f t="shared" si="357"/>
        <v>5.9302678128381849</v>
      </c>
      <c r="M1811" s="6">
        <f t="shared" si="361"/>
        <v>0.3852373209154813</v>
      </c>
      <c r="N1811" s="6">
        <f t="shared" si="358"/>
        <v>7.6319696161125572</v>
      </c>
      <c r="O1811" s="6">
        <f t="shared" si="362"/>
        <v>0.49578191424249274</v>
      </c>
      <c r="P1811" s="6">
        <f t="shared" si="363"/>
        <v>0.88101923515797398</v>
      </c>
      <c r="Q1811" s="6">
        <f t="shared" si="364"/>
        <v>0.18491391403943103</v>
      </c>
      <c r="R1811" s="6">
        <f t="shared" si="365"/>
        <v>0.19335494655457217</v>
      </c>
      <c r="S1811" s="6">
        <f t="shared" si="366"/>
        <v>0.37826886059400322</v>
      </c>
    </row>
    <row r="1812" spans="1:19" x14ac:dyDescent="0.25">
      <c r="A1812" s="64">
        <v>41956</v>
      </c>
      <c r="B1812" s="14" t="s">
        <v>872</v>
      </c>
      <c r="C1812" s="4">
        <v>3</v>
      </c>
      <c r="D1812" s="4">
        <v>4.5</v>
      </c>
      <c r="E1812" s="4"/>
      <c r="G1812" s="4">
        <f t="shared" si="359"/>
        <v>64.961200000000005</v>
      </c>
      <c r="H1812"/>
      <c r="I1812"/>
      <c r="J1812" s="34">
        <f t="shared" si="356"/>
        <v>1.5904312808798326E-3</v>
      </c>
      <c r="K1812" s="34">
        <f t="shared" si="360"/>
        <v>0.10331632652743439</v>
      </c>
      <c r="L1812" s="6">
        <f t="shared" si="357"/>
        <v>5.6380590590289899</v>
      </c>
      <c r="M1812" s="6">
        <f t="shared" si="361"/>
        <v>0.36625508924934846</v>
      </c>
      <c r="N1812" s="6">
        <f t="shared" si="358"/>
        <v>7.4382130025037601</v>
      </c>
      <c r="O1812" s="6">
        <f t="shared" si="362"/>
        <v>0.48319525187039564</v>
      </c>
      <c r="P1812" s="6">
        <f t="shared" si="363"/>
        <v>0.84945034111974405</v>
      </c>
      <c r="Q1812" s="6">
        <f t="shared" si="364"/>
        <v>0.17580244283968727</v>
      </c>
      <c r="R1812" s="6">
        <f t="shared" si="365"/>
        <v>0.1884461482294543</v>
      </c>
      <c r="S1812" s="6">
        <f t="shared" si="366"/>
        <v>0.36424859106914154</v>
      </c>
    </row>
    <row r="1813" spans="1:19" x14ac:dyDescent="0.25">
      <c r="A1813" s="64">
        <v>41956</v>
      </c>
      <c r="B1813" s="14" t="s">
        <v>872</v>
      </c>
      <c r="C1813" s="4">
        <v>3</v>
      </c>
      <c r="D1813" s="4">
        <v>4.9000000000000004</v>
      </c>
      <c r="E1813" s="4"/>
      <c r="G1813" s="4">
        <f t="shared" si="359"/>
        <v>64.961200000000005</v>
      </c>
      <c r="H1813"/>
      <c r="I1813"/>
      <c r="J1813" s="34">
        <f t="shared" si="356"/>
        <v>1.8857409903172736E-3</v>
      </c>
      <c r="K1813" s="34">
        <f t="shared" si="360"/>
        <v>0.12249999999623211</v>
      </c>
      <c r="L1813" s="6">
        <f t="shared" si="357"/>
        <v>6.8573266813152358</v>
      </c>
      <c r="M1813" s="6">
        <f t="shared" si="361"/>
        <v>0.44546017865048693</v>
      </c>
      <c r="N1813" s="6">
        <f t="shared" si="358"/>
        <v>8.2174937658920371</v>
      </c>
      <c r="O1813" s="6">
        <f t="shared" si="362"/>
        <v>0.53381826637890784</v>
      </c>
      <c r="P1813" s="6">
        <f t="shared" si="363"/>
        <v>0.97927844502939476</v>
      </c>
      <c r="Q1813" s="6">
        <f t="shared" si="364"/>
        <v>0.21382088575223371</v>
      </c>
      <c r="R1813" s="6">
        <f t="shared" si="365"/>
        <v>0.20818912388777405</v>
      </c>
      <c r="S1813" s="6">
        <f t="shared" si="366"/>
        <v>0.42201000964000779</v>
      </c>
    </row>
    <row r="1814" spans="1:19" x14ac:dyDescent="0.25">
      <c r="A1814" s="64">
        <v>41956</v>
      </c>
      <c r="B1814" s="14" t="s">
        <v>872</v>
      </c>
      <c r="C1814" s="4">
        <v>3</v>
      </c>
      <c r="D1814" s="4">
        <v>7.3</v>
      </c>
      <c r="E1814" s="4"/>
      <c r="G1814" s="4">
        <f t="shared" si="359"/>
        <v>64.961200000000005</v>
      </c>
      <c r="H1814"/>
      <c r="I1814"/>
      <c r="J1814" s="34">
        <f t="shared" si="356"/>
        <v>4.1853868127450016E-3</v>
      </c>
      <c r="K1814" s="34">
        <f t="shared" si="360"/>
        <v>0.27188775509367796</v>
      </c>
      <c r="L1814" s="6">
        <f t="shared" si="357"/>
        <v>17.146414059849693</v>
      </c>
      <c r="M1814" s="6">
        <f t="shared" si="361"/>
        <v>1.1138516546291897</v>
      </c>
      <c r="N1814" s="6">
        <f t="shared" si="358"/>
        <v>13.10079696359297</v>
      </c>
      <c r="O1814" s="6">
        <f t="shared" si="362"/>
        <v>0.85104350821835983</v>
      </c>
      <c r="P1814" s="6">
        <f t="shared" si="363"/>
        <v>1.9648951628475495</v>
      </c>
      <c r="Q1814" s="6">
        <f t="shared" si="364"/>
        <v>0.53464879422201106</v>
      </c>
      <c r="R1814" s="6">
        <f t="shared" si="365"/>
        <v>0.33190696820516036</v>
      </c>
      <c r="S1814" s="6">
        <f t="shared" si="366"/>
        <v>0.86655576242717136</v>
      </c>
    </row>
    <row r="1815" spans="1:19" x14ac:dyDescent="0.25">
      <c r="A1815" s="64">
        <v>41956</v>
      </c>
      <c r="B1815" s="14" t="s">
        <v>872</v>
      </c>
      <c r="C1815" s="4">
        <v>3</v>
      </c>
      <c r="D1815" s="4">
        <v>6.1</v>
      </c>
      <c r="E1815" s="4"/>
      <c r="G1815" s="4">
        <f t="shared" si="359"/>
        <v>64.961200000000005</v>
      </c>
      <c r="H1815"/>
      <c r="I1815"/>
      <c r="J1815" s="34">
        <f t="shared" si="356"/>
        <v>2.9224665660019049E-3</v>
      </c>
      <c r="K1815" s="34">
        <f t="shared" si="360"/>
        <v>0.18984693876967082</v>
      </c>
      <c r="L1815" s="6">
        <f t="shared" si="357"/>
        <v>11.346641732690337</v>
      </c>
      <c r="M1815" s="6">
        <f t="shared" si="361"/>
        <v>0.73709147722241208</v>
      </c>
      <c r="N1815" s="6">
        <f t="shared" si="358"/>
        <v>10.618077151196925</v>
      </c>
      <c r="O1815" s="6">
        <f t="shared" si="362"/>
        <v>0.68976304681311085</v>
      </c>
      <c r="P1815" s="6">
        <f t="shared" si="363"/>
        <v>1.426854524035523</v>
      </c>
      <c r="Q1815" s="6">
        <f t="shared" si="364"/>
        <v>0.35380390906675779</v>
      </c>
      <c r="R1815" s="6">
        <f t="shared" si="365"/>
        <v>0.26900758825711324</v>
      </c>
      <c r="S1815" s="6">
        <f t="shared" si="366"/>
        <v>0.62281149732387098</v>
      </c>
    </row>
    <row r="1816" spans="1:19" x14ac:dyDescent="0.25">
      <c r="A1816" s="64">
        <v>41956</v>
      </c>
      <c r="B1816" s="14" t="s">
        <v>872</v>
      </c>
      <c r="C1816" s="4">
        <v>3</v>
      </c>
      <c r="D1816" s="4">
        <v>5.8</v>
      </c>
      <c r="E1816" s="4"/>
      <c r="G1816" s="4">
        <f t="shared" si="359"/>
        <v>64.961200000000005</v>
      </c>
      <c r="H1816"/>
      <c r="I1816"/>
      <c r="J1816" s="34">
        <f t="shared" si="356"/>
        <v>2.6420794216690155E-3</v>
      </c>
      <c r="K1816" s="34">
        <f t="shared" si="360"/>
        <v>0.1716326530559453</v>
      </c>
      <c r="L1816" s="6">
        <f t="shared" si="357"/>
        <v>10.104504202450142</v>
      </c>
      <c r="M1816" s="6">
        <f t="shared" si="361"/>
        <v>0.65640073112787944</v>
      </c>
      <c r="N1816" s="6">
        <f t="shared" si="358"/>
        <v>10.009692178621206</v>
      </c>
      <c r="O1816" s="6">
        <f t="shared" si="362"/>
        <v>0.65024162816606002</v>
      </c>
      <c r="P1816" s="6">
        <f t="shared" si="363"/>
        <v>1.3066423592939396</v>
      </c>
      <c r="Q1816" s="6">
        <f t="shared" si="364"/>
        <v>0.31507235094138214</v>
      </c>
      <c r="R1816" s="6">
        <f t="shared" si="365"/>
        <v>0.25359423498476341</v>
      </c>
      <c r="S1816" s="6">
        <f t="shared" si="366"/>
        <v>0.5686665859261455</v>
      </c>
    </row>
    <row r="1817" spans="1:19" x14ac:dyDescent="0.25">
      <c r="A1817" s="64">
        <v>41956</v>
      </c>
      <c r="B1817" s="14" t="s">
        <v>872</v>
      </c>
      <c r="C1817" s="4">
        <v>3</v>
      </c>
      <c r="D1817" s="4">
        <v>4</v>
      </c>
      <c r="E1817" s="4" t="s">
        <v>977</v>
      </c>
      <c r="G1817" s="4">
        <f t="shared" si="359"/>
        <v>64.961200000000005</v>
      </c>
      <c r="H1817"/>
      <c r="I1817"/>
      <c r="J1817" s="34">
        <f t="shared" si="356"/>
        <v>1.2566370614359172E-3</v>
      </c>
      <c r="K1817" s="34">
        <f t="shared" si="360"/>
        <v>8.1632653058713603E-2</v>
      </c>
      <c r="L1817" s="6">
        <f t="shared" si="357"/>
        <v>4.3006091215286046</v>
      </c>
      <c r="M1817" s="6">
        <f t="shared" si="361"/>
        <v>0.27937273468421148</v>
      </c>
      <c r="N1817" s="6">
        <f t="shared" si="358"/>
        <v>6.4806737611278331</v>
      </c>
      <c r="O1817" s="6">
        <f t="shared" si="362"/>
        <v>0.42099235249702632</v>
      </c>
      <c r="P1817" s="6">
        <f t="shared" si="363"/>
        <v>0.7003650871812378</v>
      </c>
      <c r="Q1817" s="6">
        <f t="shared" si="364"/>
        <v>0.1340989126484215</v>
      </c>
      <c r="R1817" s="6">
        <f t="shared" si="365"/>
        <v>0.16418701747384026</v>
      </c>
      <c r="S1817" s="6">
        <f t="shared" si="366"/>
        <v>0.29828593012226179</v>
      </c>
    </row>
    <row r="1818" spans="1:19" x14ac:dyDescent="0.25">
      <c r="A1818" s="64">
        <v>41956</v>
      </c>
      <c r="B1818" s="14" t="s">
        <v>872</v>
      </c>
      <c r="C1818" s="4">
        <v>3</v>
      </c>
      <c r="D1818" s="4">
        <v>6.9</v>
      </c>
      <c r="E1818" s="4"/>
      <c r="G1818" s="4">
        <f t="shared" si="359"/>
        <v>64.961200000000005</v>
      </c>
      <c r="H1818"/>
      <c r="I1818"/>
      <c r="J1818" s="34">
        <f t="shared" si="356"/>
        <v>3.7392806559352516E-3</v>
      </c>
      <c r="K1818" s="34">
        <f t="shared" si="360"/>
        <v>0.24290816325783468</v>
      </c>
      <c r="L1818" s="6">
        <f t="shared" si="357"/>
        <v>15.062883294996576</v>
      </c>
      <c r="M1818" s="6">
        <f t="shared" si="361"/>
        <v>0.97850299328216439</v>
      </c>
      <c r="N1818" s="6">
        <f t="shared" si="358"/>
        <v>12.264882891847247</v>
      </c>
      <c r="O1818" s="6">
        <f t="shared" si="362"/>
        <v>0.79674152596761971</v>
      </c>
      <c r="P1818" s="6">
        <f t="shared" si="363"/>
        <v>1.7752445192497841</v>
      </c>
      <c r="Q1818" s="6">
        <f t="shared" si="364"/>
        <v>0.46968143677543889</v>
      </c>
      <c r="R1818" s="6">
        <f t="shared" si="365"/>
        <v>0.31072919512737168</v>
      </c>
      <c r="S1818" s="6">
        <f t="shared" si="366"/>
        <v>0.78041063190281057</v>
      </c>
    </row>
    <row r="1819" spans="1:19" x14ac:dyDescent="0.25">
      <c r="A1819" s="64">
        <v>41956</v>
      </c>
      <c r="B1819" s="14" t="s">
        <v>872</v>
      </c>
      <c r="C1819" s="4">
        <v>3</v>
      </c>
      <c r="D1819" s="4">
        <v>2.4</v>
      </c>
      <c r="E1819" s="4"/>
      <c r="G1819" s="4">
        <f t="shared" si="359"/>
        <v>795.77470000000005</v>
      </c>
      <c r="H1819"/>
      <c r="I1819"/>
      <c r="J1819" s="34">
        <f t="shared" si="356"/>
        <v>4.523893421169302E-4</v>
      </c>
      <c r="K1819" s="34">
        <f t="shared" si="360"/>
        <v>0.35999786677638956</v>
      </c>
      <c r="L1819" s="6">
        <f t="shared" si="357"/>
        <v>1.3289226279620943</v>
      </c>
      <c r="M1819" s="6">
        <f t="shared" si="361"/>
        <v>1.0575167596533956</v>
      </c>
      <c r="N1819" s="6">
        <f t="shared" si="358"/>
        <v>3.5649802027876287</v>
      </c>
      <c r="O1819" s="6">
        <f t="shared" si="362"/>
        <v>2.8369042959723112</v>
      </c>
      <c r="P1819" s="6">
        <f t="shared" si="363"/>
        <v>3.8944210556257071</v>
      </c>
      <c r="Q1819" s="6">
        <f t="shared" si="364"/>
        <v>0.50760804463362985</v>
      </c>
      <c r="R1819" s="6">
        <f t="shared" si="365"/>
        <v>1.1063926754292015</v>
      </c>
      <c r="S1819" s="6">
        <f t="shared" si="366"/>
        <v>1.6140007200628315</v>
      </c>
    </row>
    <row r="1820" spans="1:19" x14ac:dyDescent="0.25">
      <c r="A1820" s="64">
        <v>41956</v>
      </c>
      <c r="B1820" s="14" t="s">
        <v>872</v>
      </c>
      <c r="C1820" s="4">
        <v>3</v>
      </c>
      <c r="D1820" s="4">
        <v>5.2</v>
      </c>
      <c r="E1820" s="4"/>
      <c r="G1820" s="4">
        <f t="shared" si="359"/>
        <v>64.961200000000005</v>
      </c>
      <c r="H1820"/>
      <c r="I1820"/>
      <c r="J1820" s="34">
        <f t="shared" si="356"/>
        <v>2.1237166338267006E-3</v>
      </c>
      <c r="K1820" s="34">
        <f t="shared" si="360"/>
        <v>0.13795918366922602</v>
      </c>
      <c r="L1820" s="6">
        <f t="shared" si="357"/>
        <v>7.8611437635641082</v>
      </c>
      <c r="M1820" s="6">
        <f t="shared" si="361"/>
        <v>0.51066934215868187</v>
      </c>
      <c r="N1820" s="6">
        <f t="shared" si="358"/>
        <v>8.8091474968502013</v>
      </c>
      <c r="O1820" s="6">
        <f t="shared" si="362"/>
        <v>0.5722528034719111</v>
      </c>
      <c r="P1820" s="6">
        <f t="shared" si="363"/>
        <v>1.0829221456305929</v>
      </c>
      <c r="Q1820" s="6">
        <f t="shared" si="364"/>
        <v>0.2451212842361673</v>
      </c>
      <c r="R1820" s="6">
        <f t="shared" si="365"/>
        <v>0.22317859335404533</v>
      </c>
      <c r="S1820" s="6">
        <f t="shared" si="366"/>
        <v>0.46829987759021263</v>
      </c>
    </row>
    <row r="1821" spans="1:19" x14ac:dyDescent="0.25">
      <c r="A1821" s="64">
        <v>41956</v>
      </c>
      <c r="B1821" s="14" t="s">
        <v>872</v>
      </c>
      <c r="C1821" s="4">
        <v>3</v>
      </c>
      <c r="D1821" s="4">
        <v>9.5</v>
      </c>
      <c r="E1821" s="4"/>
      <c r="G1821" s="4">
        <f t="shared" si="359"/>
        <v>64.961200000000005</v>
      </c>
      <c r="H1821"/>
      <c r="I1821"/>
      <c r="J1821" s="34">
        <f t="shared" si="356"/>
        <v>7.0882184246619708E-3</v>
      </c>
      <c r="K1821" s="34">
        <f t="shared" si="360"/>
        <v>0.46045918365930638</v>
      </c>
      <c r="L1821" s="6">
        <f t="shared" si="357"/>
        <v>31.418150823747471</v>
      </c>
      <c r="M1821" s="6">
        <f t="shared" si="361"/>
        <v>2.040960818878494</v>
      </c>
      <c r="N1821" s="6">
        <f t="shared" si="358"/>
        <v>17.829804770165779</v>
      </c>
      <c r="O1821" s="6">
        <f t="shared" si="362"/>
        <v>1.1582455361012471</v>
      </c>
      <c r="P1821" s="6">
        <f t="shared" si="363"/>
        <v>3.1992063549797409</v>
      </c>
      <c r="Q1821" s="6">
        <f t="shared" si="364"/>
        <v>0.97966119306167709</v>
      </c>
      <c r="R1821" s="6">
        <f t="shared" si="365"/>
        <v>0.45171575907948641</v>
      </c>
      <c r="S1821" s="6">
        <f t="shared" si="366"/>
        <v>1.4313769521411634</v>
      </c>
    </row>
    <row r="1822" spans="1:19" x14ac:dyDescent="0.25">
      <c r="A1822" s="64">
        <v>41956</v>
      </c>
      <c r="B1822" s="14" t="s">
        <v>872</v>
      </c>
      <c r="C1822" s="4">
        <v>3</v>
      </c>
      <c r="D1822" s="4">
        <v>4</v>
      </c>
      <c r="E1822" s="4"/>
      <c r="G1822" s="4">
        <f t="shared" si="359"/>
        <v>64.961200000000005</v>
      </c>
      <c r="H1822"/>
      <c r="I1822"/>
      <c r="J1822" s="34">
        <f t="shared" si="356"/>
        <v>1.2566370614359172E-3</v>
      </c>
      <c r="K1822" s="34">
        <f t="shared" si="360"/>
        <v>8.1632653058713603E-2</v>
      </c>
      <c r="L1822" s="6">
        <f t="shared" si="357"/>
        <v>4.3006091215286046</v>
      </c>
      <c r="M1822" s="6">
        <f t="shared" si="361"/>
        <v>0.27937273468421148</v>
      </c>
      <c r="N1822" s="6">
        <f t="shared" si="358"/>
        <v>6.4806737611278331</v>
      </c>
      <c r="O1822" s="6">
        <f t="shared" si="362"/>
        <v>0.42099235249702632</v>
      </c>
      <c r="P1822" s="6">
        <f t="shared" si="363"/>
        <v>0.7003650871812378</v>
      </c>
      <c r="Q1822" s="6">
        <f t="shared" si="364"/>
        <v>0.1340989126484215</v>
      </c>
      <c r="R1822" s="6">
        <f t="shared" si="365"/>
        <v>0.16418701747384026</v>
      </c>
      <c r="S1822" s="6">
        <f t="shared" si="366"/>
        <v>0.29828593012226179</v>
      </c>
    </row>
    <row r="1823" spans="1:19" x14ac:dyDescent="0.25">
      <c r="A1823" s="64">
        <v>41956</v>
      </c>
      <c r="B1823" s="14" t="s">
        <v>872</v>
      </c>
      <c r="C1823" s="4">
        <v>3</v>
      </c>
      <c r="D1823" s="4">
        <v>3.3</v>
      </c>
      <c r="E1823" s="4"/>
      <c r="G1823" s="4">
        <f t="shared" si="359"/>
        <v>64.961200000000005</v>
      </c>
      <c r="H1823"/>
      <c r="I1823"/>
      <c r="J1823" s="34">
        <f t="shared" si="356"/>
        <v>8.5529859993982123E-4</v>
      </c>
      <c r="K1823" s="34">
        <f t="shared" si="360"/>
        <v>5.5561224488086945E-2</v>
      </c>
      <c r="L1823" s="6">
        <f t="shared" si="357"/>
        <v>2.7634881041225379</v>
      </c>
      <c r="M1823" s="6">
        <f t="shared" si="361"/>
        <v>0.17951950691152002</v>
      </c>
      <c r="N1823" s="6">
        <f t="shared" si="358"/>
        <v>5.1745344101160526</v>
      </c>
      <c r="O1823" s="6">
        <f t="shared" si="362"/>
        <v>0.3361439712423443</v>
      </c>
      <c r="P1823" s="6">
        <f t="shared" si="363"/>
        <v>0.51566347815386426</v>
      </c>
      <c r="Q1823" s="6">
        <f t="shared" si="364"/>
        <v>8.6169363317529613E-2</v>
      </c>
      <c r="R1823" s="6">
        <f t="shared" si="365"/>
        <v>0.13109614878451428</v>
      </c>
      <c r="S1823" s="6">
        <f t="shared" si="366"/>
        <v>0.2172655121020439</v>
      </c>
    </row>
    <row r="1824" spans="1:19" x14ac:dyDescent="0.25">
      <c r="A1824" s="64">
        <v>41956</v>
      </c>
      <c r="B1824" s="14" t="s">
        <v>872</v>
      </c>
      <c r="C1824" s="4">
        <v>3</v>
      </c>
      <c r="D1824" s="4">
        <v>4.0999999999999996</v>
      </c>
      <c r="E1824" s="4"/>
      <c r="G1824" s="4">
        <f t="shared" si="359"/>
        <v>64.961200000000005</v>
      </c>
      <c r="H1824"/>
      <c r="I1824"/>
      <c r="J1824" s="34">
        <f t="shared" si="356"/>
        <v>1.3202543126711102E-3</v>
      </c>
      <c r="K1824" s="34">
        <f t="shared" si="360"/>
        <v>8.5765306119810952E-2</v>
      </c>
      <c r="L1824" s="6">
        <f t="shared" si="357"/>
        <v>4.5518101325650582</v>
      </c>
      <c r="M1824" s="6">
        <f t="shared" si="361"/>
        <v>0.29569105411886604</v>
      </c>
      <c r="N1824" s="6">
        <f t="shared" si="358"/>
        <v>6.670633528309061</v>
      </c>
      <c r="O1824" s="6">
        <f t="shared" si="362"/>
        <v>0.43333236716418877</v>
      </c>
      <c r="P1824" s="6">
        <f t="shared" si="363"/>
        <v>0.72902342128305486</v>
      </c>
      <c r="Q1824" s="6">
        <f t="shared" si="364"/>
        <v>0.14193170597705571</v>
      </c>
      <c r="R1824" s="6">
        <f t="shared" si="365"/>
        <v>0.16899962319403364</v>
      </c>
      <c r="S1824" s="6">
        <f t="shared" si="366"/>
        <v>0.31093132917108934</v>
      </c>
    </row>
    <row r="1825" spans="1:19" x14ac:dyDescent="0.25">
      <c r="A1825" s="64">
        <v>41956</v>
      </c>
      <c r="B1825" s="14" t="s">
        <v>872</v>
      </c>
      <c r="C1825" s="4">
        <v>3</v>
      </c>
      <c r="D1825" s="4">
        <v>2.5</v>
      </c>
      <c r="E1825" s="4"/>
      <c r="G1825" s="4">
        <f t="shared" si="359"/>
        <v>795.77470000000005</v>
      </c>
      <c r="H1825"/>
      <c r="I1825"/>
      <c r="J1825" s="34">
        <f t="shared" ref="J1825:J1888" si="367">((+D1825/200)^2)*PI()</f>
        <v>4.9087385212340522E-4</v>
      </c>
      <c r="K1825" s="34">
        <f t="shared" si="360"/>
        <v>0.39062268530424216</v>
      </c>
      <c r="L1825" s="6">
        <f t="shared" ref="L1825:L1888" si="368">0.17758*(D1825^2.299)</f>
        <v>1.4596815933666829</v>
      </c>
      <c r="M1825" s="6">
        <f t="shared" si="361"/>
        <v>1.1615708215534053</v>
      </c>
      <c r="N1825" s="6">
        <f t="shared" ref="N1825:N1888" si="369">1.28*(D1825^1.17)</f>
        <v>3.7393815404049149</v>
      </c>
      <c r="O1825" s="6">
        <f t="shared" si="362"/>
        <v>2.975687648408019</v>
      </c>
      <c r="P1825" s="6">
        <f t="shared" si="363"/>
        <v>4.1372584699614245</v>
      </c>
      <c r="Q1825" s="6">
        <f t="shared" si="364"/>
        <v>0.55755399434563457</v>
      </c>
      <c r="R1825" s="6">
        <f t="shared" si="365"/>
        <v>1.1605181828791276</v>
      </c>
      <c r="S1825" s="6">
        <f t="shared" si="366"/>
        <v>1.7180721772247622</v>
      </c>
    </row>
    <row r="1826" spans="1:19" x14ac:dyDescent="0.25">
      <c r="A1826" s="64">
        <v>41956</v>
      </c>
      <c r="B1826" s="14" t="s">
        <v>872</v>
      </c>
      <c r="C1826" s="4">
        <v>3</v>
      </c>
      <c r="D1826" s="4">
        <v>6.2</v>
      </c>
      <c r="E1826" s="4"/>
      <c r="G1826" s="4">
        <f t="shared" ref="G1826:G1889" si="370">IF($D1826&lt;3.01,795.7747,64.9612)</f>
        <v>64.961200000000005</v>
      </c>
      <c r="H1826"/>
      <c r="I1826"/>
      <c r="J1826" s="34">
        <f t="shared" si="367"/>
        <v>3.0190705400997908E-3</v>
      </c>
      <c r="K1826" s="34">
        <f t="shared" ref="K1826:K1889" si="371">+IF($D1826&gt;3.01,J1826*64.96120126,J1826*795.77)</f>
        <v>0.1961224489735594</v>
      </c>
      <c r="L1826" s="6">
        <f t="shared" si="368"/>
        <v>11.778840632041497</v>
      </c>
      <c r="M1826" s="6">
        <f t="shared" ref="M1826:M1889" si="372">+IF($D1826&gt;3.01,L1826*64.96120126*0.001,L1826*795.77*0.001)</f>
        <v>0.76516763690751333</v>
      </c>
      <c r="N1826" s="6">
        <f t="shared" si="369"/>
        <v>10.8220178607594</v>
      </c>
      <c r="O1826" s="6">
        <f t="shared" ref="O1826:O1889" si="373">+IF($D1826&gt;3.01,N1826*64.96120126*0.001,N1826*795.77*0.001)</f>
        <v>0.70301128029210602</v>
      </c>
      <c r="P1826" s="6">
        <f t="shared" ref="P1826:P1889" si="374">+M1826+O1826</f>
        <v>1.4681789171996193</v>
      </c>
      <c r="Q1826" s="6">
        <f t="shared" si="364"/>
        <v>0.36728046571560641</v>
      </c>
      <c r="R1826" s="6">
        <f t="shared" si="365"/>
        <v>0.27417439931392135</v>
      </c>
      <c r="S1826" s="6">
        <f t="shared" si="366"/>
        <v>0.64145486502952775</v>
      </c>
    </row>
    <row r="1827" spans="1:19" x14ac:dyDescent="0.25">
      <c r="A1827" s="64">
        <v>41956</v>
      </c>
      <c r="B1827" s="14" t="s">
        <v>872</v>
      </c>
      <c r="C1827" s="4">
        <v>3</v>
      </c>
      <c r="D1827" s="4">
        <v>6</v>
      </c>
      <c r="E1827" s="4"/>
      <c r="G1827" s="4">
        <f t="shared" si="370"/>
        <v>64.961200000000005</v>
      </c>
      <c r="H1827"/>
      <c r="I1827"/>
      <c r="J1827" s="34">
        <f t="shared" si="367"/>
        <v>2.8274333882308137E-3</v>
      </c>
      <c r="K1827" s="34">
        <f t="shared" si="371"/>
        <v>0.1836734693821056</v>
      </c>
      <c r="L1827" s="6">
        <f t="shared" si="368"/>
        <v>10.923549380812876</v>
      </c>
      <c r="M1827" s="6">
        <f t="shared" si="372"/>
        <v>0.70960688980053355</v>
      </c>
      <c r="N1827" s="6">
        <f t="shared" si="369"/>
        <v>10.414704032978928</v>
      </c>
      <c r="O1827" s="6">
        <f t="shared" si="373"/>
        <v>0.67655168474967775</v>
      </c>
      <c r="P1827" s="6">
        <f t="shared" si="374"/>
        <v>1.3861585745502114</v>
      </c>
      <c r="Q1827" s="6">
        <f t="shared" si="364"/>
        <v>0.34061130710425608</v>
      </c>
      <c r="R1827" s="6">
        <f t="shared" si="365"/>
        <v>0.26385515705237433</v>
      </c>
      <c r="S1827" s="6">
        <f t="shared" si="366"/>
        <v>0.60446646415663041</v>
      </c>
    </row>
    <row r="1828" spans="1:19" x14ac:dyDescent="0.25">
      <c r="A1828" s="64">
        <v>41956</v>
      </c>
      <c r="B1828" s="14" t="s">
        <v>872</v>
      </c>
      <c r="C1828" s="4">
        <v>3</v>
      </c>
      <c r="D1828" s="4">
        <v>7.1</v>
      </c>
      <c r="E1828" s="4"/>
      <c r="G1828" s="4">
        <f t="shared" si="370"/>
        <v>64.961200000000005</v>
      </c>
      <c r="H1828"/>
      <c r="I1828"/>
      <c r="J1828" s="34">
        <f t="shared" si="367"/>
        <v>3.959192141686536E-3</v>
      </c>
      <c r="K1828" s="34">
        <f t="shared" si="371"/>
        <v>0.25719387754310946</v>
      </c>
      <c r="L1828" s="6">
        <f t="shared" si="368"/>
        <v>16.085590015951329</v>
      </c>
      <c r="M1828" s="6">
        <f t="shared" si="372"/>
        <v>1.0449392504120609</v>
      </c>
      <c r="N1828" s="6">
        <f t="shared" si="369"/>
        <v>12.681839066301519</v>
      </c>
      <c r="O1828" s="6">
        <f t="shared" si="373"/>
        <v>0.82382749993294346</v>
      </c>
      <c r="P1828" s="6">
        <f t="shared" si="374"/>
        <v>1.8687667503450043</v>
      </c>
      <c r="Q1828" s="6">
        <f t="shared" si="364"/>
        <v>0.50157084019778919</v>
      </c>
      <c r="R1828" s="6">
        <f t="shared" si="365"/>
        <v>0.32129272497384798</v>
      </c>
      <c r="S1828" s="6">
        <f t="shared" si="366"/>
        <v>0.82286356517163717</v>
      </c>
    </row>
    <row r="1829" spans="1:19" x14ac:dyDescent="0.25">
      <c r="A1829" s="64">
        <v>41956</v>
      </c>
      <c r="B1829" s="14" t="s">
        <v>872</v>
      </c>
      <c r="C1829" s="4">
        <v>3</v>
      </c>
      <c r="D1829" s="4">
        <v>4</v>
      </c>
      <c r="E1829" s="4"/>
      <c r="G1829" s="4">
        <f t="shared" si="370"/>
        <v>64.961200000000005</v>
      </c>
      <c r="H1829"/>
      <c r="I1829"/>
      <c r="J1829" s="34">
        <f t="shared" si="367"/>
        <v>1.2566370614359172E-3</v>
      </c>
      <c r="K1829" s="34">
        <f t="shared" si="371"/>
        <v>8.1632653058713603E-2</v>
      </c>
      <c r="L1829" s="6">
        <f t="shared" si="368"/>
        <v>4.3006091215286046</v>
      </c>
      <c r="M1829" s="6">
        <f t="shared" si="372"/>
        <v>0.27937273468421148</v>
      </c>
      <c r="N1829" s="6">
        <f t="shared" si="369"/>
        <v>6.4806737611278331</v>
      </c>
      <c r="O1829" s="6">
        <f t="shared" si="373"/>
        <v>0.42099235249702632</v>
      </c>
      <c r="P1829" s="6">
        <f t="shared" si="374"/>
        <v>0.7003650871812378</v>
      </c>
      <c r="Q1829" s="6">
        <f t="shared" si="364"/>
        <v>0.1340989126484215</v>
      </c>
      <c r="R1829" s="6">
        <f t="shared" si="365"/>
        <v>0.16418701747384026</v>
      </c>
      <c r="S1829" s="6">
        <f t="shared" si="366"/>
        <v>0.29828593012226179</v>
      </c>
    </row>
    <row r="1830" spans="1:19" x14ac:dyDescent="0.25">
      <c r="A1830" s="64">
        <v>41956</v>
      </c>
      <c r="B1830" s="14" t="s">
        <v>872</v>
      </c>
      <c r="C1830" s="4">
        <v>3</v>
      </c>
      <c r="D1830" s="4">
        <v>4</v>
      </c>
      <c r="E1830" s="4"/>
      <c r="G1830" s="4">
        <f t="shared" si="370"/>
        <v>64.961200000000005</v>
      </c>
      <c r="H1830"/>
      <c r="I1830"/>
      <c r="J1830" s="34">
        <f t="shared" si="367"/>
        <v>1.2566370614359172E-3</v>
      </c>
      <c r="K1830" s="34">
        <f t="shared" si="371"/>
        <v>8.1632653058713603E-2</v>
      </c>
      <c r="L1830" s="6">
        <f t="shared" si="368"/>
        <v>4.3006091215286046</v>
      </c>
      <c r="M1830" s="6">
        <f t="shared" si="372"/>
        <v>0.27937273468421148</v>
      </c>
      <c r="N1830" s="6">
        <f t="shared" si="369"/>
        <v>6.4806737611278331</v>
      </c>
      <c r="O1830" s="6">
        <f t="shared" si="373"/>
        <v>0.42099235249702632</v>
      </c>
      <c r="P1830" s="6">
        <f t="shared" si="374"/>
        <v>0.7003650871812378</v>
      </c>
      <c r="Q1830" s="6">
        <f t="shared" si="364"/>
        <v>0.1340989126484215</v>
      </c>
      <c r="R1830" s="6">
        <f t="shared" si="365"/>
        <v>0.16418701747384026</v>
      </c>
      <c r="S1830" s="6">
        <f t="shared" si="366"/>
        <v>0.29828593012226179</v>
      </c>
    </row>
    <row r="1831" spans="1:19" x14ac:dyDescent="0.25">
      <c r="A1831" s="64">
        <v>41956</v>
      </c>
      <c r="B1831" s="14" t="s">
        <v>872</v>
      </c>
      <c r="C1831" s="4">
        <v>3</v>
      </c>
      <c r="D1831" s="4">
        <v>3.2</v>
      </c>
      <c r="E1831" s="4"/>
      <c r="G1831" s="4">
        <f t="shared" si="370"/>
        <v>64.961200000000005</v>
      </c>
      <c r="H1831"/>
      <c r="I1831"/>
      <c r="J1831" s="34">
        <f t="shared" si="367"/>
        <v>8.0424771931898698E-4</v>
      </c>
      <c r="K1831" s="34">
        <f t="shared" si="371"/>
        <v>5.2244897957576697E-2</v>
      </c>
      <c r="L1831" s="6">
        <f t="shared" si="368"/>
        <v>2.57474279673893</v>
      </c>
      <c r="M1831" s="6">
        <f t="shared" si="372"/>
        <v>0.16725838501169291</v>
      </c>
      <c r="N1831" s="6">
        <f t="shared" si="369"/>
        <v>4.9915502127950244</v>
      </c>
      <c r="O1831" s="6">
        <f t="shared" si="373"/>
        <v>0.32425709797277341</v>
      </c>
      <c r="P1831" s="6">
        <f t="shared" si="374"/>
        <v>0.49151548298446635</v>
      </c>
      <c r="Q1831" s="6">
        <f t="shared" si="364"/>
        <v>8.0284024805612586E-2</v>
      </c>
      <c r="R1831" s="6">
        <f t="shared" si="365"/>
        <v>0.12646026820938164</v>
      </c>
      <c r="S1831" s="6">
        <f t="shared" si="366"/>
        <v>0.20674429301499422</v>
      </c>
    </row>
    <row r="1832" spans="1:19" x14ac:dyDescent="0.25">
      <c r="A1832" s="64">
        <v>41956</v>
      </c>
      <c r="B1832" s="14" t="s">
        <v>872</v>
      </c>
      <c r="C1832" s="4">
        <v>3</v>
      </c>
      <c r="D1832" s="4">
        <v>6.9</v>
      </c>
      <c r="E1832" s="4"/>
      <c r="G1832" s="4">
        <f t="shared" si="370"/>
        <v>64.961200000000005</v>
      </c>
      <c r="H1832"/>
      <c r="I1832"/>
      <c r="J1832" s="34">
        <f t="shared" si="367"/>
        <v>3.7392806559352516E-3</v>
      </c>
      <c r="K1832" s="34">
        <f t="shared" si="371"/>
        <v>0.24290816325783468</v>
      </c>
      <c r="L1832" s="6">
        <f t="shared" si="368"/>
        <v>15.062883294996576</v>
      </c>
      <c r="M1832" s="6">
        <f t="shared" si="372"/>
        <v>0.97850299328216439</v>
      </c>
      <c r="N1832" s="6">
        <f t="shared" si="369"/>
        <v>12.264882891847247</v>
      </c>
      <c r="O1832" s="6">
        <f t="shared" si="373"/>
        <v>0.79674152596761971</v>
      </c>
      <c r="P1832" s="6">
        <f t="shared" si="374"/>
        <v>1.7752445192497841</v>
      </c>
      <c r="Q1832" s="6">
        <f t="shared" si="364"/>
        <v>0.46968143677543889</v>
      </c>
      <c r="R1832" s="6">
        <f t="shared" si="365"/>
        <v>0.31072919512737168</v>
      </c>
      <c r="S1832" s="6">
        <f t="shared" si="366"/>
        <v>0.78041063190281057</v>
      </c>
    </row>
    <row r="1833" spans="1:19" x14ac:dyDescent="0.25">
      <c r="A1833" s="64">
        <v>41956</v>
      </c>
      <c r="B1833" s="14" t="s">
        <v>872</v>
      </c>
      <c r="C1833" s="4">
        <v>3</v>
      </c>
      <c r="D1833" s="4">
        <v>3</v>
      </c>
      <c r="E1833" s="4"/>
      <c r="G1833" s="4">
        <f t="shared" si="370"/>
        <v>795.77470000000005</v>
      </c>
      <c r="H1833"/>
      <c r="I1833"/>
      <c r="J1833" s="34">
        <f t="shared" si="367"/>
        <v>7.0685834705770342E-4</v>
      </c>
      <c r="K1833" s="34">
        <f t="shared" si="371"/>
        <v>0.56249666683810862</v>
      </c>
      <c r="L1833" s="6">
        <f t="shared" si="368"/>
        <v>2.219707841442716</v>
      </c>
      <c r="M1833" s="6">
        <f t="shared" si="372"/>
        <v>1.7663769089848702</v>
      </c>
      <c r="N1833" s="6">
        <f t="shared" si="369"/>
        <v>4.6285167281146418</v>
      </c>
      <c r="O1833" s="6">
        <f t="shared" si="373"/>
        <v>3.6832347567317885</v>
      </c>
      <c r="P1833" s="6">
        <f t="shared" si="374"/>
        <v>5.4496116657166587</v>
      </c>
      <c r="Q1833" s="6">
        <f t="shared" si="364"/>
        <v>0.84786091631273763</v>
      </c>
      <c r="R1833" s="6">
        <f t="shared" si="365"/>
        <v>1.4364615551253976</v>
      </c>
      <c r="S1833" s="6">
        <f t="shared" si="366"/>
        <v>2.2843224714381352</v>
      </c>
    </row>
    <row r="1834" spans="1:19" x14ac:dyDescent="0.25">
      <c r="A1834" s="64">
        <v>41956</v>
      </c>
      <c r="B1834" s="14" t="s">
        <v>872</v>
      </c>
      <c r="C1834" s="4">
        <v>3</v>
      </c>
      <c r="D1834" s="4">
        <v>5.5</v>
      </c>
      <c r="E1834" s="4"/>
      <c r="G1834" s="4">
        <f t="shared" si="370"/>
        <v>64.961200000000005</v>
      </c>
      <c r="H1834"/>
      <c r="I1834"/>
      <c r="J1834" s="34">
        <f t="shared" si="367"/>
        <v>2.3758294442772811E-3</v>
      </c>
      <c r="K1834" s="34">
        <f t="shared" si="371"/>
        <v>0.15433673468913039</v>
      </c>
      <c r="L1834" s="6">
        <f t="shared" si="368"/>
        <v>8.9430956308196485</v>
      </c>
      <c r="M1834" s="6">
        <f t="shared" si="372"/>
        <v>0.58095423516110178</v>
      </c>
      <c r="N1834" s="6">
        <f t="shared" si="369"/>
        <v>9.4066355127217793</v>
      </c>
      <c r="O1834" s="6">
        <f t="shared" si="373"/>
        <v>0.61106634272138272</v>
      </c>
      <c r="P1834" s="6">
        <f t="shared" si="374"/>
        <v>1.1920205778824844</v>
      </c>
      <c r="Q1834" s="6">
        <f t="shared" si="364"/>
        <v>0.27885803287732885</v>
      </c>
      <c r="R1834" s="6">
        <f t="shared" si="365"/>
        <v>0.23831587366133927</v>
      </c>
      <c r="S1834" s="6">
        <f t="shared" si="366"/>
        <v>0.51717390653866813</v>
      </c>
    </row>
    <row r="1835" spans="1:19" x14ac:dyDescent="0.25">
      <c r="A1835" s="64">
        <v>41956</v>
      </c>
      <c r="B1835" s="14" t="s">
        <v>872</v>
      </c>
      <c r="C1835" s="4">
        <v>3</v>
      </c>
      <c r="D1835" s="4">
        <v>6.5</v>
      </c>
      <c r="E1835" s="4"/>
      <c r="G1835" s="4">
        <f t="shared" si="370"/>
        <v>64.961200000000005</v>
      </c>
      <c r="H1835"/>
      <c r="I1835"/>
      <c r="J1835" s="34">
        <f t="shared" si="367"/>
        <v>3.3183072403542195E-3</v>
      </c>
      <c r="K1835" s="34">
        <f t="shared" si="371"/>
        <v>0.21556122448316564</v>
      </c>
      <c r="L1835" s="6">
        <f t="shared" si="368"/>
        <v>13.130517975640537</v>
      </c>
      <c r="M1835" s="6">
        <f t="shared" si="372"/>
        <v>0.85297422086363262</v>
      </c>
      <c r="N1835" s="6">
        <f t="shared" si="369"/>
        <v>11.437170539605743</v>
      </c>
      <c r="O1835" s="6">
        <f t="shared" si="373"/>
        <v>0.74297233726827139</v>
      </c>
      <c r="P1835" s="6">
        <f t="shared" si="374"/>
        <v>1.5959465581319039</v>
      </c>
      <c r="Q1835" s="6">
        <f t="shared" si="364"/>
        <v>0.40942762601454363</v>
      </c>
      <c r="R1835" s="6">
        <f t="shared" si="365"/>
        <v>0.28975921153462586</v>
      </c>
      <c r="S1835" s="6">
        <f t="shared" si="366"/>
        <v>0.69918683754916944</v>
      </c>
    </row>
    <row r="1836" spans="1:19" x14ac:dyDescent="0.25">
      <c r="A1836" s="64">
        <v>41956</v>
      </c>
      <c r="B1836" s="14" t="s">
        <v>872</v>
      </c>
      <c r="C1836" s="4">
        <v>3</v>
      </c>
      <c r="D1836" s="4">
        <v>3.2</v>
      </c>
      <c r="E1836" s="4"/>
      <c r="G1836" s="4">
        <f t="shared" si="370"/>
        <v>64.961200000000005</v>
      </c>
      <c r="H1836"/>
      <c r="I1836"/>
      <c r="J1836" s="34">
        <f t="shared" si="367"/>
        <v>8.0424771931898698E-4</v>
      </c>
      <c r="K1836" s="34">
        <f t="shared" si="371"/>
        <v>5.2244897957576697E-2</v>
      </c>
      <c r="L1836" s="6">
        <f t="shared" si="368"/>
        <v>2.57474279673893</v>
      </c>
      <c r="M1836" s="6">
        <f t="shared" si="372"/>
        <v>0.16725838501169291</v>
      </c>
      <c r="N1836" s="6">
        <f t="shared" si="369"/>
        <v>4.9915502127950244</v>
      </c>
      <c r="O1836" s="6">
        <f t="shared" si="373"/>
        <v>0.32425709797277341</v>
      </c>
      <c r="P1836" s="6">
        <f t="shared" si="374"/>
        <v>0.49151548298446635</v>
      </c>
      <c r="Q1836" s="6">
        <f t="shared" si="364"/>
        <v>8.0284024805612586E-2</v>
      </c>
      <c r="R1836" s="6">
        <f t="shared" si="365"/>
        <v>0.12646026820938164</v>
      </c>
      <c r="S1836" s="6">
        <f t="shared" si="366"/>
        <v>0.20674429301499422</v>
      </c>
    </row>
    <row r="1837" spans="1:19" x14ac:dyDescent="0.25">
      <c r="A1837" s="64">
        <v>41956</v>
      </c>
      <c r="B1837" s="14" t="s">
        <v>872</v>
      </c>
      <c r="C1837" s="4">
        <v>3</v>
      </c>
      <c r="D1837" s="4">
        <v>6.4</v>
      </c>
      <c r="E1837" s="4"/>
      <c r="G1837" s="4">
        <f t="shared" si="370"/>
        <v>64.961200000000005</v>
      </c>
      <c r="H1837"/>
      <c r="I1837"/>
      <c r="J1837" s="34">
        <f t="shared" si="367"/>
        <v>3.2169908772759479E-3</v>
      </c>
      <c r="K1837" s="34">
        <f t="shared" si="371"/>
        <v>0.20897959183030679</v>
      </c>
      <c r="L1837" s="6">
        <f t="shared" si="368"/>
        <v>12.670735111153041</v>
      </c>
      <c r="M1837" s="6">
        <f t="shared" si="372"/>
        <v>0.82310617366776118</v>
      </c>
      <c r="N1837" s="6">
        <f t="shared" si="369"/>
        <v>11.231571837310549</v>
      </c>
      <c r="O1837" s="6">
        <f t="shared" si="373"/>
        <v>0.72961639858967853</v>
      </c>
      <c r="P1837" s="6">
        <f t="shared" si="374"/>
        <v>1.5527225722574398</v>
      </c>
      <c r="Q1837" s="6">
        <f t="shared" si="364"/>
        <v>0.39509096336052535</v>
      </c>
      <c r="R1837" s="6">
        <f t="shared" si="365"/>
        <v>0.28455039544997462</v>
      </c>
      <c r="S1837" s="6">
        <f t="shared" si="366"/>
        <v>0.67964135881049992</v>
      </c>
    </row>
    <row r="1838" spans="1:19" x14ac:dyDescent="0.25">
      <c r="A1838" s="64">
        <v>41956</v>
      </c>
      <c r="B1838" s="14" t="s">
        <v>872</v>
      </c>
      <c r="C1838" s="4">
        <v>3</v>
      </c>
      <c r="D1838" s="4">
        <v>7.8</v>
      </c>
      <c r="E1838" s="4"/>
      <c r="G1838" s="4">
        <f t="shared" si="370"/>
        <v>64.961200000000005</v>
      </c>
      <c r="H1838"/>
      <c r="I1838"/>
      <c r="J1838" s="34">
        <f t="shared" si="367"/>
        <v>4.7783624261100756E-3</v>
      </c>
      <c r="K1838" s="34">
        <f t="shared" si="371"/>
        <v>0.31040816325575848</v>
      </c>
      <c r="L1838" s="6">
        <f t="shared" si="368"/>
        <v>19.967309203036706</v>
      </c>
      <c r="M1838" s="6">
        <f t="shared" si="372"/>
        <v>1.2971003917591177</v>
      </c>
      <c r="N1838" s="6">
        <f t="shared" si="369"/>
        <v>14.156655209656122</v>
      </c>
      <c r="O1838" s="6">
        <f t="shared" si="373"/>
        <v>0.91963332824289878</v>
      </c>
      <c r="P1838" s="6">
        <f t="shared" si="374"/>
        <v>2.2167337200020167</v>
      </c>
      <c r="Q1838" s="6">
        <f t="shared" si="364"/>
        <v>0.62260818804437645</v>
      </c>
      <c r="R1838" s="6">
        <f t="shared" si="365"/>
        <v>0.35865699801473055</v>
      </c>
      <c r="S1838" s="6">
        <f t="shared" si="366"/>
        <v>0.98126518605910706</v>
      </c>
    </row>
    <row r="1839" spans="1:19" x14ac:dyDescent="0.25">
      <c r="A1839" s="64">
        <v>41956</v>
      </c>
      <c r="B1839" s="14" t="s">
        <v>872</v>
      </c>
      <c r="C1839" s="4">
        <v>3</v>
      </c>
      <c r="D1839" s="4">
        <v>2.1</v>
      </c>
      <c r="E1839" s="4"/>
      <c r="G1839" s="4">
        <f t="shared" si="370"/>
        <v>795.77470000000005</v>
      </c>
      <c r="H1839"/>
      <c r="I1839"/>
      <c r="J1839" s="34">
        <f t="shared" si="367"/>
        <v>3.4636059005827474E-4</v>
      </c>
      <c r="K1839" s="34">
        <f t="shared" si="371"/>
        <v>0.27562336675067328</v>
      </c>
      <c r="L1839" s="6">
        <f t="shared" si="368"/>
        <v>0.97763380474082628</v>
      </c>
      <c r="M1839" s="6">
        <f t="shared" si="372"/>
        <v>0.77797165279860736</v>
      </c>
      <c r="N1839" s="6">
        <f t="shared" si="369"/>
        <v>3.049344871338687</v>
      </c>
      <c r="O1839" s="6">
        <f t="shared" si="373"/>
        <v>2.4265771682651871</v>
      </c>
      <c r="P1839" s="6">
        <f t="shared" si="374"/>
        <v>3.2045488210637947</v>
      </c>
      <c r="Q1839" s="6">
        <f t="shared" si="364"/>
        <v>0.3734263933433315</v>
      </c>
      <c r="R1839" s="6">
        <f t="shared" si="365"/>
        <v>0.94636509562342297</v>
      </c>
      <c r="S1839" s="6">
        <f t="shared" si="366"/>
        <v>1.3197914889667546</v>
      </c>
    </row>
    <row r="1840" spans="1:19" x14ac:dyDescent="0.25">
      <c r="A1840" s="64">
        <v>41956</v>
      </c>
      <c r="B1840" s="14" t="s">
        <v>872</v>
      </c>
      <c r="C1840" s="4">
        <v>3</v>
      </c>
      <c r="D1840" s="4">
        <v>5.2</v>
      </c>
      <c r="E1840" s="4"/>
      <c r="G1840" s="4">
        <f t="shared" si="370"/>
        <v>64.961200000000005</v>
      </c>
      <c r="H1840"/>
      <c r="I1840"/>
      <c r="J1840" s="34">
        <f t="shared" si="367"/>
        <v>2.1237166338267006E-3</v>
      </c>
      <c r="K1840" s="34">
        <f t="shared" si="371"/>
        <v>0.13795918366922602</v>
      </c>
      <c r="L1840" s="6">
        <f t="shared" si="368"/>
        <v>7.8611437635641082</v>
      </c>
      <c r="M1840" s="6">
        <f t="shared" si="372"/>
        <v>0.51066934215868187</v>
      </c>
      <c r="N1840" s="6">
        <f t="shared" si="369"/>
        <v>8.8091474968502013</v>
      </c>
      <c r="O1840" s="6">
        <f t="shared" si="373"/>
        <v>0.5722528034719111</v>
      </c>
      <c r="P1840" s="6">
        <f t="shared" si="374"/>
        <v>1.0829221456305929</v>
      </c>
      <c r="Q1840" s="6">
        <f t="shared" si="364"/>
        <v>0.2451212842361673</v>
      </c>
      <c r="R1840" s="6">
        <f t="shared" si="365"/>
        <v>0.22317859335404533</v>
      </c>
      <c r="S1840" s="6">
        <f t="shared" si="366"/>
        <v>0.46829987759021263</v>
      </c>
    </row>
    <row r="1841" spans="1:19" x14ac:dyDescent="0.25">
      <c r="A1841" s="64">
        <v>41956</v>
      </c>
      <c r="B1841" s="14" t="s">
        <v>872</v>
      </c>
      <c r="C1841" s="4">
        <v>3</v>
      </c>
      <c r="D1841" s="4">
        <v>6.1</v>
      </c>
      <c r="E1841" s="4"/>
      <c r="G1841" s="4">
        <f t="shared" si="370"/>
        <v>64.961200000000005</v>
      </c>
      <c r="H1841"/>
      <c r="I1841"/>
      <c r="J1841" s="34">
        <f t="shared" si="367"/>
        <v>2.9224665660019049E-3</v>
      </c>
      <c r="K1841" s="34">
        <f t="shared" si="371"/>
        <v>0.18984693876967082</v>
      </c>
      <c r="L1841" s="6">
        <f t="shared" si="368"/>
        <v>11.346641732690337</v>
      </c>
      <c r="M1841" s="6">
        <f t="shared" si="372"/>
        <v>0.73709147722241208</v>
      </c>
      <c r="N1841" s="6">
        <f t="shared" si="369"/>
        <v>10.618077151196925</v>
      </c>
      <c r="O1841" s="6">
        <f t="shared" si="373"/>
        <v>0.68976304681311085</v>
      </c>
      <c r="P1841" s="6">
        <f t="shared" si="374"/>
        <v>1.426854524035523</v>
      </c>
      <c r="Q1841" s="6">
        <f t="shared" si="364"/>
        <v>0.35380390906675779</v>
      </c>
      <c r="R1841" s="6">
        <f t="shared" si="365"/>
        <v>0.26900758825711324</v>
      </c>
      <c r="S1841" s="6">
        <f t="shared" si="366"/>
        <v>0.62281149732387098</v>
      </c>
    </row>
    <row r="1842" spans="1:19" x14ac:dyDescent="0.25">
      <c r="A1842" s="64">
        <v>41956</v>
      </c>
      <c r="B1842" s="14" t="s">
        <v>872</v>
      </c>
      <c r="C1842" s="4">
        <v>3</v>
      </c>
      <c r="D1842" s="4">
        <v>6</v>
      </c>
      <c r="E1842" s="4"/>
      <c r="G1842" s="4">
        <f t="shared" si="370"/>
        <v>64.961200000000005</v>
      </c>
      <c r="H1842"/>
      <c r="I1842"/>
      <c r="J1842" s="34">
        <f t="shared" si="367"/>
        <v>2.8274333882308137E-3</v>
      </c>
      <c r="K1842" s="34">
        <f t="shared" si="371"/>
        <v>0.1836734693821056</v>
      </c>
      <c r="L1842" s="6">
        <f t="shared" si="368"/>
        <v>10.923549380812876</v>
      </c>
      <c r="M1842" s="6">
        <f t="shared" si="372"/>
        <v>0.70960688980053355</v>
      </c>
      <c r="N1842" s="6">
        <f t="shared" si="369"/>
        <v>10.414704032978928</v>
      </c>
      <c r="O1842" s="6">
        <f t="shared" si="373"/>
        <v>0.67655168474967775</v>
      </c>
      <c r="P1842" s="6">
        <f t="shared" si="374"/>
        <v>1.3861585745502114</v>
      </c>
      <c r="Q1842" s="6">
        <f t="shared" si="364"/>
        <v>0.34061130710425608</v>
      </c>
      <c r="R1842" s="6">
        <f t="shared" si="365"/>
        <v>0.26385515705237433</v>
      </c>
      <c r="S1842" s="6">
        <f t="shared" si="366"/>
        <v>0.60446646415663041</v>
      </c>
    </row>
    <row r="1843" spans="1:19" x14ac:dyDescent="0.25">
      <c r="A1843" s="64">
        <v>41956</v>
      </c>
      <c r="B1843" s="14" t="s">
        <v>872</v>
      </c>
      <c r="C1843" s="4">
        <v>3</v>
      </c>
      <c r="D1843" s="4">
        <v>5.0999999999999996</v>
      </c>
      <c r="E1843" s="4"/>
      <c r="G1843" s="4">
        <f t="shared" si="370"/>
        <v>64.961200000000005</v>
      </c>
      <c r="H1843"/>
      <c r="I1843"/>
      <c r="J1843" s="34">
        <f t="shared" si="367"/>
        <v>2.0428206229967626E-3</v>
      </c>
      <c r="K1843" s="34">
        <f t="shared" si="371"/>
        <v>0.13270408162857128</v>
      </c>
      <c r="L1843" s="6">
        <f t="shared" si="368"/>
        <v>7.5179232289815232</v>
      </c>
      <c r="M1843" s="6">
        <f t="shared" si="372"/>
        <v>0.48837332393509775</v>
      </c>
      <c r="N1843" s="6">
        <f t="shared" si="369"/>
        <v>8.6112674075792555</v>
      </c>
      <c r="O1843" s="6">
        <f t="shared" si="373"/>
        <v>0.55939827516743446</v>
      </c>
      <c r="P1843" s="6">
        <f t="shared" si="374"/>
        <v>1.0477715991025323</v>
      </c>
      <c r="Q1843" s="6">
        <f t="shared" si="364"/>
        <v>0.2344191954888469</v>
      </c>
      <c r="R1843" s="6">
        <f t="shared" si="365"/>
        <v>0.21816532731529945</v>
      </c>
      <c r="S1843" s="6">
        <f t="shared" si="366"/>
        <v>0.45258452280414635</v>
      </c>
    </row>
    <row r="1844" spans="1:19" x14ac:dyDescent="0.25">
      <c r="A1844" s="64">
        <v>41956</v>
      </c>
      <c r="B1844" s="14" t="s">
        <v>872</v>
      </c>
      <c r="C1844" s="4">
        <v>3</v>
      </c>
      <c r="D1844" s="4">
        <v>3.2</v>
      </c>
      <c r="E1844" s="4"/>
      <c r="G1844" s="4">
        <f t="shared" si="370"/>
        <v>64.961200000000005</v>
      </c>
      <c r="H1844"/>
      <c r="I1844"/>
      <c r="J1844" s="34">
        <f t="shared" si="367"/>
        <v>8.0424771931898698E-4</v>
      </c>
      <c r="K1844" s="34">
        <f t="shared" si="371"/>
        <v>5.2244897957576697E-2</v>
      </c>
      <c r="L1844" s="6">
        <f t="shared" si="368"/>
        <v>2.57474279673893</v>
      </c>
      <c r="M1844" s="6">
        <f t="shared" si="372"/>
        <v>0.16725838501169291</v>
      </c>
      <c r="N1844" s="6">
        <f t="shared" si="369"/>
        <v>4.9915502127950244</v>
      </c>
      <c r="O1844" s="6">
        <f t="shared" si="373"/>
        <v>0.32425709797277341</v>
      </c>
      <c r="P1844" s="6">
        <f t="shared" si="374"/>
        <v>0.49151548298446635</v>
      </c>
      <c r="Q1844" s="6">
        <f t="shared" si="364"/>
        <v>8.0284024805612586E-2</v>
      </c>
      <c r="R1844" s="6">
        <f t="shared" si="365"/>
        <v>0.12646026820938164</v>
      </c>
      <c r="S1844" s="6">
        <f t="shared" si="366"/>
        <v>0.20674429301499422</v>
      </c>
    </row>
    <row r="1845" spans="1:19" x14ac:dyDescent="0.25">
      <c r="A1845" s="64">
        <v>41956</v>
      </c>
      <c r="B1845" s="14" t="s">
        <v>872</v>
      </c>
      <c r="C1845" s="4">
        <v>3</v>
      </c>
      <c r="D1845" s="4">
        <v>7.3</v>
      </c>
      <c r="E1845" s="4"/>
      <c r="G1845" s="4">
        <f t="shared" si="370"/>
        <v>64.961200000000005</v>
      </c>
      <c r="H1845"/>
      <c r="I1845"/>
      <c r="J1845" s="34">
        <f t="shared" si="367"/>
        <v>4.1853868127450016E-3</v>
      </c>
      <c r="K1845" s="34">
        <f t="shared" si="371"/>
        <v>0.27188775509367796</v>
      </c>
      <c r="L1845" s="6">
        <f t="shared" si="368"/>
        <v>17.146414059849693</v>
      </c>
      <c r="M1845" s="6">
        <f t="shared" si="372"/>
        <v>1.1138516546291897</v>
      </c>
      <c r="N1845" s="6">
        <f t="shared" si="369"/>
        <v>13.10079696359297</v>
      </c>
      <c r="O1845" s="6">
        <f t="shared" si="373"/>
        <v>0.85104350821835983</v>
      </c>
      <c r="P1845" s="6">
        <f t="shared" si="374"/>
        <v>1.9648951628475495</v>
      </c>
      <c r="Q1845" s="6">
        <f t="shared" si="364"/>
        <v>0.53464879422201106</v>
      </c>
      <c r="R1845" s="6">
        <f t="shared" si="365"/>
        <v>0.33190696820516036</v>
      </c>
      <c r="S1845" s="6">
        <f t="shared" si="366"/>
        <v>0.86655576242717136</v>
      </c>
    </row>
    <row r="1846" spans="1:19" x14ac:dyDescent="0.25">
      <c r="A1846" s="64">
        <v>41956</v>
      </c>
      <c r="B1846" s="14" t="s">
        <v>872</v>
      </c>
      <c r="C1846" s="4">
        <v>3</v>
      </c>
      <c r="D1846" s="4">
        <v>8</v>
      </c>
      <c r="E1846" s="4"/>
      <c r="G1846" s="4">
        <f t="shared" si="370"/>
        <v>64.961200000000005</v>
      </c>
      <c r="H1846"/>
      <c r="I1846"/>
      <c r="J1846" s="34">
        <f t="shared" si="367"/>
        <v>5.0265482457436689E-3</v>
      </c>
      <c r="K1846" s="34">
        <f t="shared" si="371"/>
        <v>0.32653061223485441</v>
      </c>
      <c r="L1846" s="6">
        <f t="shared" si="368"/>
        <v>21.164008717497858</v>
      </c>
      <c r="M1846" s="6">
        <f t="shared" si="372"/>
        <v>1.3748394297657729</v>
      </c>
      <c r="N1846" s="6">
        <f t="shared" si="369"/>
        <v>14.58227400291401</v>
      </c>
      <c r="O1846" s="6">
        <f t="shared" si="373"/>
        <v>0.94728203633176278</v>
      </c>
      <c r="P1846" s="6">
        <f t="shared" si="374"/>
        <v>2.3221214660975358</v>
      </c>
      <c r="Q1846" s="6">
        <f t="shared" si="364"/>
        <v>0.65992292628757099</v>
      </c>
      <c r="R1846" s="6">
        <f t="shared" si="365"/>
        <v>0.3694399941693875</v>
      </c>
      <c r="S1846" s="6">
        <f t="shared" si="366"/>
        <v>1.0293629204569585</v>
      </c>
    </row>
    <row r="1847" spans="1:19" x14ac:dyDescent="0.25">
      <c r="A1847" s="64">
        <v>41956</v>
      </c>
      <c r="B1847" s="14" t="s">
        <v>872</v>
      </c>
      <c r="C1847" s="4">
        <v>3</v>
      </c>
      <c r="D1847" s="4">
        <v>5.6</v>
      </c>
      <c r="E1847" s="4"/>
      <c r="G1847" s="4">
        <f t="shared" si="370"/>
        <v>64.961200000000005</v>
      </c>
      <c r="H1847"/>
      <c r="I1847"/>
      <c r="J1847" s="34">
        <f t="shared" si="367"/>
        <v>2.4630086404143973E-3</v>
      </c>
      <c r="K1847" s="34">
        <f t="shared" si="371"/>
        <v>0.15999999999507863</v>
      </c>
      <c r="L1847" s="6">
        <f t="shared" si="368"/>
        <v>9.3213394933125091</v>
      </c>
      <c r="M1847" s="6">
        <f t="shared" si="372"/>
        <v>0.60552541083786027</v>
      </c>
      <c r="N1847" s="6">
        <f t="shared" si="369"/>
        <v>9.6070480145707613</v>
      </c>
      <c r="O1847" s="6">
        <f t="shared" si="373"/>
        <v>0.62408537958901456</v>
      </c>
      <c r="P1847" s="6">
        <f t="shared" si="374"/>
        <v>1.2296107904268747</v>
      </c>
      <c r="Q1847" s="6">
        <f t="shared" si="364"/>
        <v>0.29065219720217289</v>
      </c>
      <c r="R1847" s="6">
        <f t="shared" si="365"/>
        <v>0.24339329803971568</v>
      </c>
      <c r="S1847" s="6">
        <f t="shared" si="366"/>
        <v>0.5340454952418886</v>
      </c>
    </row>
    <row r="1848" spans="1:19" x14ac:dyDescent="0.25">
      <c r="A1848" s="64">
        <v>41956</v>
      </c>
      <c r="B1848" s="14" t="s">
        <v>872</v>
      </c>
      <c r="C1848" s="4">
        <v>3</v>
      </c>
      <c r="D1848" s="4">
        <v>7.4</v>
      </c>
      <c r="E1848" s="4"/>
      <c r="G1848" s="4">
        <f t="shared" si="370"/>
        <v>64.961200000000005</v>
      </c>
      <c r="H1848"/>
      <c r="I1848"/>
      <c r="J1848" s="34">
        <f t="shared" si="367"/>
        <v>4.3008403427644282E-3</v>
      </c>
      <c r="K1848" s="34">
        <f t="shared" si="371"/>
        <v>0.27938775509344738</v>
      </c>
      <c r="L1848" s="6">
        <f t="shared" si="368"/>
        <v>17.691219677917115</v>
      </c>
      <c r="M1848" s="6">
        <f t="shared" si="372"/>
        <v>1.1492428820320462</v>
      </c>
      <c r="N1848" s="6">
        <f t="shared" si="369"/>
        <v>13.311012207689938</v>
      </c>
      <c r="O1848" s="6">
        <f t="shared" si="373"/>
        <v>0.86469934299806295</v>
      </c>
      <c r="P1848" s="6">
        <f t="shared" si="374"/>
        <v>2.0139422250301093</v>
      </c>
      <c r="Q1848" s="6">
        <f t="shared" si="364"/>
        <v>0.55163658337538213</v>
      </c>
      <c r="R1848" s="6">
        <f t="shared" si="365"/>
        <v>0.33723274376924456</v>
      </c>
      <c r="S1848" s="6">
        <f t="shared" si="366"/>
        <v>0.88886932714462663</v>
      </c>
    </row>
    <row r="1849" spans="1:19" x14ac:dyDescent="0.25">
      <c r="A1849" s="64">
        <v>41956</v>
      </c>
      <c r="B1849" s="14" t="s">
        <v>872</v>
      </c>
      <c r="C1849" s="4">
        <v>3</v>
      </c>
      <c r="D1849" s="4">
        <v>4</v>
      </c>
      <c r="E1849" s="4"/>
      <c r="G1849" s="4">
        <f t="shared" si="370"/>
        <v>64.961200000000005</v>
      </c>
      <c r="H1849"/>
      <c r="I1849"/>
      <c r="J1849" s="34">
        <f t="shared" si="367"/>
        <v>1.2566370614359172E-3</v>
      </c>
      <c r="K1849" s="34">
        <f t="shared" si="371"/>
        <v>8.1632653058713603E-2</v>
      </c>
      <c r="L1849" s="6">
        <f t="shared" si="368"/>
        <v>4.3006091215286046</v>
      </c>
      <c r="M1849" s="6">
        <f t="shared" si="372"/>
        <v>0.27937273468421148</v>
      </c>
      <c r="N1849" s="6">
        <f t="shared" si="369"/>
        <v>6.4806737611278331</v>
      </c>
      <c r="O1849" s="6">
        <f t="shared" si="373"/>
        <v>0.42099235249702632</v>
      </c>
      <c r="P1849" s="6">
        <f t="shared" si="374"/>
        <v>0.7003650871812378</v>
      </c>
      <c r="Q1849" s="6">
        <f t="shared" si="364"/>
        <v>0.1340989126484215</v>
      </c>
      <c r="R1849" s="6">
        <f t="shared" si="365"/>
        <v>0.16418701747384026</v>
      </c>
      <c r="S1849" s="6">
        <f t="shared" si="366"/>
        <v>0.29828593012226179</v>
      </c>
    </row>
    <row r="1850" spans="1:19" x14ac:dyDescent="0.25">
      <c r="A1850" s="64">
        <v>41956</v>
      </c>
      <c r="B1850" s="14" t="s">
        <v>872</v>
      </c>
      <c r="C1850" s="4">
        <v>3</v>
      </c>
      <c r="D1850" s="4">
        <v>4.7</v>
      </c>
      <c r="E1850" s="4"/>
      <c r="G1850" s="4">
        <f t="shared" si="370"/>
        <v>64.961200000000005</v>
      </c>
      <c r="H1850"/>
      <c r="I1850"/>
      <c r="J1850" s="34">
        <f t="shared" si="367"/>
        <v>1.7349445429449633E-3</v>
      </c>
      <c r="K1850" s="34">
        <f t="shared" si="371"/>
        <v>0.11270408162918646</v>
      </c>
      <c r="L1850" s="6">
        <f t="shared" si="368"/>
        <v>6.2308461373122945</v>
      </c>
      <c r="M1850" s="6">
        <f t="shared" si="372"/>
        <v>0.40476324994603757</v>
      </c>
      <c r="N1850" s="6">
        <f t="shared" si="369"/>
        <v>7.8264436633583525</v>
      </c>
      <c r="O1850" s="6">
        <f t="shared" si="373"/>
        <v>0.50841518196547364</v>
      </c>
      <c r="P1850" s="6">
        <f t="shared" si="374"/>
        <v>0.91317843191151127</v>
      </c>
      <c r="Q1850" s="6">
        <f t="shared" si="364"/>
        <v>0.19428635997409802</v>
      </c>
      <c r="R1850" s="6">
        <f t="shared" si="365"/>
        <v>0.19828192096653471</v>
      </c>
      <c r="S1850" s="6">
        <f t="shared" si="366"/>
        <v>0.39256828094063273</v>
      </c>
    </row>
    <row r="1851" spans="1:19" x14ac:dyDescent="0.25">
      <c r="A1851" s="64">
        <v>41956</v>
      </c>
      <c r="B1851" s="14" t="s">
        <v>872</v>
      </c>
      <c r="C1851" s="4">
        <v>3</v>
      </c>
      <c r="D1851" s="4">
        <v>3.8</v>
      </c>
      <c r="E1851" s="4"/>
      <c r="G1851" s="4">
        <f t="shared" si="370"/>
        <v>64.961200000000005</v>
      </c>
      <c r="H1851"/>
      <c r="I1851"/>
      <c r="J1851" s="34">
        <f t="shared" si="367"/>
        <v>1.1341149479459152E-3</v>
      </c>
      <c r="K1851" s="34">
        <f t="shared" si="371"/>
        <v>7.3673469385489021E-2</v>
      </c>
      <c r="L1851" s="6">
        <f t="shared" si="368"/>
        <v>3.8222275656794742</v>
      </c>
      <c r="M1851" s="6">
        <f t="shared" si="372"/>
        <v>0.24829649415562419</v>
      </c>
      <c r="N1851" s="6">
        <f t="shared" si="369"/>
        <v>6.1031884174464111</v>
      </c>
      <c r="O1851" s="6">
        <f t="shared" si="373"/>
        <v>0.39647045111343715</v>
      </c>
      <c r="P1851" s="6">
        <f t="shared" si="374"/>
        <v>0.64476694526906131</v>
      </c>
      <c r="Q1851" s="6">
        <f t="shared" si="364"/>
        <v>0.1191823171946996</v>
      </c>
      <c r="R1851" s="6">
        <f t="shared" si="365"/>
        <v>0.1546234759342405</v>
      </c>
      <c r="S1851" s="6">
        <f t="shared" si="366"/>
        <v>0.2738057931289401</v>
      </c>
    </row>
    <row r="1852" spans="1:19" x14ac:dyDescent="0.25">
      <c r="A1852" s="64">
        <v>41956</v>
      </c>
      <c r="B1852" s="14" t="s">
        <v>872</v>
      </c>
      <c r="C1852" s="4">
        <v>3</v>
      </c>
      <c r="D1852" s="4">
        <v>6.2</v>
      </c>
      <c r="E1852" s="4"/>
      <c r="G1852" s="4">
        <f t="shared" si="370"/>
        <v>64.961200000000005</v>
      </c>
      <c r="H1852"/>
      <c r="I1852"/>
      <c r="J1852" s="34">
        <f t="shared" si="367"/>
        <v>3.0190705400997908E-3</v>
      </c>
      <c r="K1852" s="34">
        <f t="shared" si="371"/>
        <v>0.1961224489735594</v>
      </c>
      <c r="L1852" s="6">
        <f t="shared" si="368"/>
        <v>11.778840632041497</v>
      </c>
      <c r="M1852" s="6">
        <f t="shared" si="372"/>
        <v>0.76516763690751333</v>
      </c>
      <c r="N1852" s="6">
        <f t="shared" si="369"/>
        <v>10.8220178607594</v>
      </c>
      <c r="O1852" s="6">
        <f t="shared" si="373"/>
        <v>0.70301128029210602</v>
      </c>
      <c r="P1852" s="6">
        <f t="shared" si="374"/>
        <v>1.4681789171996193</v>
      </c>
      <c r="Q1852" s="6">
        <f t="shared" si="364"/>
        <v>0.36728046571560641</v>
      </c>
      <c r="R1852" s="6">
        <f t="shared" si="365"/>
        <v>0.27417439931392135</v>
      </c>
      <c r="S1852" s="6">
        <f t="shared" si="366"/>
        <v>0.64145486502952775</v>
      </c>
    </row>
    <row r="1853" spans="1:19" x14ac:dyDescent="0.25">
      <c r="A1853" s="64">
        <v>41956</v>
      </c>
      <c r="B1853" s="14" t="s">
        <v>872</v>
      </c>
      <c r="C1853" s="4">
        <v>3</v>
      </c>
      <c r="D1853" s="4">
        <v>8.9</v>
      </c>
      <c r="E1853" s="4"/>
      <c r="G1853" s="4">
        <f t="shared" si="370"/>
        <v>64.961200000000005</v>
      </c>
      <c r="H1853"/>
      <c r="I1853"/>
      <c r="J1853" s="34">
        <f t="shared" si="367"/>
        <v>6.2211388522711887E-3</v>
      </c>
      <c r="K1853" s="34">
        <f t="shared" si="371"/>
        <v>0.40413265304879409</v>
      </c>
      <c r="L1853" s="6">
        <f t="shared" si="368"/>
        <v>27.04217861046752</v>
      </c>
      <c r="M1853" s="6">
        <f t="shared" si="372"/>
        <v>1.7566924072234475</v>
      </c>
      <c r="N1853" s="6">
        <f t="shared" si="369"/>
        <v>16.519476384138205</v>
      </c>
      <c r="O1853" s="6">
        <f t="shared" si="373"/>
        <v>1.073125030099819</v>
      </c>
      <c r="P1853" s="6">
        <f t="shared" si="374"/>
        <v>2.8298174373232667</v>
      </c>
      <c r="Q1853" s="6">
        <f t="shared" si="364"/>
        <v>0.84321235546725481</v>
      </c>
      <c r="R1853" s="6">
        <f t="shared" si="365"/>
        <v>0.41851876173892943</v>
      </c>
      <c r="S1853" s="6">
        <f t="shared" si="366"/>
        <v>1.2617311172061842</v>
      </c>
    </row>
    <row r="1854" spans="1:19" x14ac:dyDescent="0.25">
      <c r="A1854" s="64">
        <v>41956</v>
      </c>
      <c r="B1854" s="14" t="s">
        <v>872</v>
      </c>
      <c r="C1854" s="4">
        <v>3</v>
      </c>
      <c r="D1854" s="4">
        <v>7.8</v>
      </c>
      <c r="E1854" s="4"/>
      <c r="G1854" s="4">
        <f t="shared" si="370"/>
        <v>64.961200000000005</v>
      </c>
      <c r="H1854"/>
      <c r="I1854"/>
      <c r="J1854" s="34">
        <f t="shared" si="367"/>
        <v>4.7783624261100756E-3</v>
      </c>
      <c r="K1854" s="34">
        <f t="shared" si="371"/>
        <v>0.31040816325575848</v>
      </c>
      <c r="L1854" s="6">
        <f t="shared" si="368"/>
        <v>19.967309203036706</v>
      </c>
      <c r="M1854" s="6">
        <f t="shared" si="372"/>
        <v>1.2971003917591177</v>
      </c>
      <c r="N1854" s="6">
        <f t="shared" si="369"/>
        <v>14.156655209656122</v>
      </c>
      <c r="O1854" s="6">
        <f t="shared" si="373"/>
        <v>0.91963332824289878</v>
      </c>
      <c r="P1854" s="6">
        <f t="shared" si="374"/>
        <v>2.2167337200020167</v>
      </c>
      <c r="Q1854" s="6">
        <f t="shared" si="364"/>
        <v>0.62260818804437645</v>
      </c>
      <c r="R1854" s="6">
        <f t="shared" si="365"/>
        <v>0.35865699801473055</v>
      </c>
      <c r="S1854" s="6">
        <f t="shared" si="366"/>
        <v>0.98126518605910706</v>
      </c>
    </row>
    <row r="1855" spans="1:19" x14ac:dyDescent="0.25">
      <c r="A1855" s="64">
        <v>41956</v>
      </c>
      <c r="B1855" s="14" t="s">
        <v>872</v>
      </c>
      <c r="C1855" s="4">
        <v>3</v>
      </c>
      <c r="D1855" s="4">
        <v>4.9000000000000004</v>
      </c>
      <c r="E1855" s="4"/>
      <c r="G1855" s="4">
        <f t="shared" si="370"/>
        <v>64.961200000000005</v>
      </c>
      <c r="H1855"/>
      <c r="I1855"/>
      <c r="J1855" s="34">
        <f t="shared" si="367"/>
        <v>1.8857409903172736E-3</v>
      </c>
      <c r="K1855" s="34">
        <f t="shared" si="371"/>
        <v>0.12249999999623211</v>
      </c>
      <c r="L1855" s="6">
        <f t="shared" si="368"/>
        <v>6.8573266813152358</v>
      </c>
      <c r="M1855" s="6">
        <f t="shared" si="372"/>
        <v>0.44546017865048693</v>
      </c>
      <c r="N1855" s="6">
        <f t="shared" si="369"/>
        <v>8.2174937658920371</v>
      </c>
      <c r="O1855" s="6">
        <f t="shared" si="373"/>
        <v>0.53381826637890784</v>
      </c>
      <c r="P1855" s="6">
        <f t="shared" si="374"/>
        <v>0.97927844502939476</v>
      </c>
      <c r="Q1855" s="6">
        <f t="shared" si="364"/>
        <v>0.21382088575223371</v>
      </c>
      <c r="R1855" s="6">
        <f t="shared" si="365"/>
        <v>0.20818912388777405</v>
      </c>
      <c r="S1855" s="6">
        <f t="shared" si="366"/>
        <v>0.42201000964000779</v>
      </c>
    </row>
    <row r="1856" spans="1:19" x14ac:dyDescent="0.25">
      <c r="A1856" s="64">
        <v>41956</v>
      </c>
      <c r="B1856" s="14" t="s">
        <v>872</v>
      </c>
      <c r="C1856" s="4">
        <v>3</v>
      </c>
      <c r="D1856" s="4">
        <v>4</v>
      </c>
      <c r="E1856" s="4"/>
      <c r="G1856" s="4">
        <f t="shared" si="370"/>
        <v>64.961200000000005</v>
      </c>
      <c r="H1856"/>
      <c r="I1856"/>
      <c r="J1856" s="34">
        <f t="shared" si="367"/>
        <v>1.2566370614359172E-3</v>
      </c>
      <c r="K1856" s="34">
        <f t="shared" si="371"/>
        <v>8.1632653058713603E-2</v>
      </c>
      <c r="L1856" s="6">
        <f t="shared" si="368"/>
        <v>4.3006091215286046</v>
      </c>
      <c r="M1856" s="6">
        <f t="shared" si="372"/>
        <v>0.27937273468421148</v>
      </c>
      <c r="N1856" s="6">
        <f t="shared" si="369"/>
        <v>6.4806737611278331</v>
      </c>
      <c r="O1856" s="6">
        <f t="shared" si="373"/>
        <v>0.42099235249702632</v>
      </c>
      <c r="P1856" s="6">
        <f t="shared" si="374"/>
        <v>0.7003650871812378</v>
      </c>
      <c r="Q1856" s="6">
        <f t="shared" si="364"/>
        <v>0.1340989126484215</v>
      </c>
      <c r="R1856" s="6">
        <f t="shared" si="365"/>
        <v>0.16418701747384026</v>
      </c>
      <c r="S1856" s="6">
        <f t="shared" si="366"/>
        <v>0.29828593012226179</v>
      </c>
    </row>
    <row r="1857" spans="1:19" x14ac:dyDescent="0.25">
      <c r="A1857" s="64">
        <v>41956</v>
      </c>
      <c r="B1857" s="14" t="s">
        <v>872</v>
      </c>
      <c r="C1857" s="4">
        <v>3</v>
      </c>
      <c r="D1857" s="4">
        <v>5.3</v>
      </c>
      <c r="E1857" s="4"/>
      <c r="G1857" s="4">
        <f t="shared" si="370"/>
        <v>64.961200000000005</v>
      </c>
      <c r="H1857"/>
      <c r="I1857"/>
      <c r="J1857" s="34">
        <f t="shared" si="367"/>
        <v>2.2061834409834321E-3</v>
      </c>
      <c r="K1857" s="34">
        <f t="shared" si="371"/>
        <v>0.14331632652620405</v>
      </c>
      <c r="L1857" s="6">
        <f t="shared" si="368"/>
        <v>8.213046389840704</v>
      </c>
      <c r="M1857" s="6">
        <f t="shared" si="372"/>
        <v>0.53352935948815838</v>
      </c>
      <c r="N1857" s="6">
        <f t="shared" si="369"/>
        <v>9.0076755970184212</v>
      </c>
      <c r="O1857" s="6">
        <f t="shared" si="373"/>
        <v>0.58514942734270425</v>
      </c>
      <c r="P1857" s="6">
        <f t="shared" si="374"/>
        <v>1.1186787868308627</v>
      </c>
      <c r="Q1857" s="6">
        <f t="shared" si="364"/>
        <v>0.25609409255431603</v>
      </c>
      <c r="R1857" s="6">
        <f t="shared" si="365"/>
        <v>0.22820827666365467</v>
      </c>
      <c r="S1857" s="6">
        <f t="shared" si="366"/>
        <v>0.48430236921797071</v>
      </c>
    </row>
    <row r="1858" spans="1:19" x14ac:dyDescent="0.25">
      <c r="A1858" s="64">
        <v>41956</v>
      </c>
      <c r="B1858" s="14" t="s">
        <v>872</v>
      </c>
      <c r="C1858" s="4">
        <v>3</v>
      </c>
      <c r="D1858" s="4">
        <v>6</v>
      </c>
      <c r="E1858" s="4"/>
      <c r="G1858" s="4">
        <f t="shared" si="370"/>
        <v>64.961200000000005</v>
      </c>
      <c r="H1858"/>
      <c r="I1858"/>
      <c r="J1858" s="34">
        <f t="shared" si="367"/>
        <v>2.8274333882308137E-3</v>
      </c>
      <c r="K1858" s="34">
        <f t="shared" si="371"/>
        <v>0.1836734693821056</v>
      </c>
      <c r="L1858" s="6">
        <f t="shared" si="368"/>
        <v>10.923549380812876</v>
      </c>
      <c r="M1858" s="6">
        <f t="shared" si="372"/>
        <v>0.70960688980053355</v>
      </c>
      <c r="N1858" s="6">
        <f t="shared" si="369"/>
        <v>10.414704032978928</v>
      </c>
      <c r="O1858" s="6">
        <f t="shared" si="373"/>
        <v>0.67655168474967775</v>
      </c>
      <c r="P1858" s="6">
        <f t="shared" si="374"/>
        <v>1.3861585745502114</v>
      </c>
      <c r="Q1858" s="6">
        <f t="shared" si="364"/>
        <v>0.34061130710425608</v>
      </c>
      <c r="R1858" s="6">
        <f t="shared" si="365"/>
        <v>0.26385515705237433</v>
      </c>
      <c r="S1858" s="6">
        <f t="shared" si="366"/>
        <v>0.60446646415663041</v>
      </c>
    </row>
    <row r="1859" spans="1:19" x14ac:dyDescent="0.25">
      <c r="A1859" s="64">
        <v>41956</v>
      </c>
      <c r="B1859" s="14" t="s">
        <v>872</v>
      </c>
      <c r="C1859" s="4">
        <v>3</v>
      </c>
      <c r="D1859" s="4">
        <v>7.2</v>
      </c>
      <c r="E1859" s="4"/>
      <c r="G1859" s="4">
        <f t="shared" si="370"/>
        <v>64.961200000000005</v>
      </c>
      <c r="H1859"/>
      <c r="I1859"/>
      <c r="J1859" s="34">
        <f t="shared" si="367"/>
        <v>4.0715040790523724E-3</v>
      </c>
      <c r="K1859" s="34">
        <f t="shared" si="371"/>
        <v>0.26448979591023208</v>
      </c>
      <c r="L1859" s="6">
        <f t="shared" si="368"/>
        <v>16.611217355322236</v>
      </c>
      <c r="M1859" s="6">
        <f t="shared" si="372"/>
        <v>1.0790846337926925</v>
      </c>
      <c r="N1859" s="6">
        <f t="shared" si="369"/>
        <v>12.891070706250053</v>
      </c>
      <c r="O1859" s="6">
        <f t="shared" si="373"/>
        <v>0.83741943860560009</v>
      </c>
      <c r="P1859" s="6">
        <f t="shared" si="374"/>
        <v>1.9165040723982925</v>
      </c>
      <c r="Q1859" s="6">
        <f t="shared" ref="Q1859:Q1922" si="375">M1859*0.48</f>
        <v>0.51796062422049238</v>
      </c>
      <c r="R1859" s="6">
        <f t="shared" ref="R1859:R1922" si="376">O1859*0.39</f>
        <v>0.32659358105618402</v>
      </c>
      <c r="S1859" s="6">
        <f t="shared" ref="S1859:S1922" si="377">Q1859+R1859</f>
        <v>0.84455420527667635</v>
      </c>
    </row>
    <row r="1860" spans="1:19" x14ac:dyDescent="0.25">
      <c r="A1860" s="64">
        <v>41956</v>
      </c>
      <c r="B1860" s="14" t="s">
        <v>872</v>
      </c>
      <c r="C1860" s="4">
        <v>3</v>
      </c>
      <c r="D1860" s="4">
        <v>6.1</v>
      </c>
      <c r="E1860" s="4"/>
      <c r="G1860" s="4">
        <f t="shared" si="370"/>
        <v>64.961200000000005</v>
      </c>
      <c r="H1860"/>
      <c r="I1860"/>
      <c r="J1860" s="34">
        <f t="shared" si="367"/>
        <v>2.9224665660019049E-3</v>
      </c>
      <c r="K1860" s="34">
        <f t="shared" si="371"/>
        <v>0.18984693876967082</v>
      </c>
      <c r="L1860" s="6">
        <f t="shared" si="368"/>
        <v>11.346641732690337</v>
      </c>
      <c r="M1860" s="6">
        <f t="shared" si="372"/>
        <v>0.73709147722241208</v>
      </c>
      <c r="N1860" s="6">
        <f t="shared" si="369"/>
        <v>10.618077151196925</v>
      </c>
      <c r="O1860" s="6">
        <f t="shared" si="373"/>
        <v>0.68976304681311085</v>
      </c>
      <c r="P1860" s="6">
        <f t="shared" si="374"/>
        <v>1.426854524035523</v>
      </c>
      <c r="Q1860" s="6">
        <f t="shared" si="375"/>
        <v>0.35380390906675779</v>
      </c>
      <c r="R1860" s="6">
        <f t="shared" si="376"/>
        <v>0.26900758825711324</v>
      </c>
      <c r="S1860" s="6">
        <f t="shared" si="377"/>
        <v>0.62281149732387098</v>
      </c>
    </row>
    <row r="1861" spans="1:19" x14ac:dyDescent="0.25">
      <c r="A1861" s="64">
        <v>41956</v>
      </c>
      <c r="B1861" s="14" t="s">
        <v>872</v>
      </c>
      <c r="C1861" s="4">
        <v>3</v>
      </c>
      <c r="D1861" s="4">
        <v>6</v>
      </c>
      <c r="E1861" s="4" t="s">
        <v>977</v>
      </c>
      <c r="G1861" s="4">
        <f t="shared" si="370"/>
        <v>64.961200000000005</v>
      </c>
      <c r="H1861"/>
      <c r="I1861"/>
      <c r="J1861" s="34">
        <f t="shared" si="367"/>
        <v>2.8274333882308137E-3</v>
      </c>
      <c r="K1861" s="34">
        <f t="shared" si="371"/>
        <v>0.1836734693821056</v>
      </c>
      <c r="L1861" s="6">
        <f t="shared" si="368"/>
        <v>10.923549380812876</v>
      </c>
      <c r="M1861" s="6">
        <f t="shared" si="372"/>
        <v>0.70960688980053355</v>
      </c>
      <c r="N1861" s="6">
        <f t="shared" si="369"/>
        <v>10.414704032978928</v>
      </c>
      <c r="O1861" s="6">
        <f t="shared" si="373"/>
        <v>0.67655168474967775</v>
      </c>
      <c r="P1861" s="6">
        <f t="shared" si="374"/>
        <v>1.3861585745502114</v>
      </c>
      <c r="Q1861" s="6">
        <f t="shared" si="375"/>
        <v>0.34061130710425608</v>
      </c>
      <c r="R1861" s="6">
        <f t="shared" si="376"/>
        <v>0.26385515705237433</v>
      </c>
      <c r="S1861" s="6">
        <f t="shared" si="377"/>
        <v>0.60446646415663041</v>
      </c>
    </row>
    <row r="1862" spans="1:19" x14ac:dyDescent="0.25">
      <c r="A1862" s="64">
        <v>41956</v>
      </c>
      <c r="B1862" s="14" t="s">
        <v>872</v>
      </c>
      <c r="C1862" s="4">
        <v>3</v>
      </c>
      <c r="D1862" s="4">
        <v>7.1</v>
      </c>
      <c r="E1862" s="4"/>
      <c r="G1862" s="4">
        <f t="shared" si="370"/>
        <v>64.961200000000005</v>
      </c>
      <c r="H1862"/>
      <c r="I1862"/>
      <c r="J1862" s="34">
        <f t="shared" si="367"/>
        <v>3.959192141686536E-3</v>
      </c>
      <c r="K1862" s="34">
        <f t="shared" si="371"/>
        <v>0.25719387754310946</v>
      </c>
      <c r="L1862" s="6">
        <f t="shared" si="368"/>
        <v>16.085590015951329</v>
      </c>
      <c r="M1862" s="6">
        <f t="shared" si="372"/>
        <v>1.0449392504120609</v>
      </c>
      <c r="N1862" s="6">
        <f t="shared" si="369"/>
        <v>12.681839066301519</v>
      </c>
      <c r="O1862" s="6">
        <f t="shared" si="373"/>
        <v>0.82382749993294346</v>
      </c>
      <c r="P1862" s="6">
        <f t="shared" si="374"/>
        <v>1.8687667503450043</v>
      </c>
      <c r="Q1862" s="6">
        <f t="shared" si="375"/>
        <v>0.50157084019778919</v>
      </c>
      <c r="R1862" s="6">
        <f t="shared" si="376"/>
        <v>0.32129272497384798</v>
      </c>
      <c r="S1862" s="6">
        <f t="shared" si="377"/>
        <v>0.82286356517163717</v>
      </c>
    </row>
    <row r="1863" spans="1:19" x14ac:dyDescent="0.25">
      <c r="A1863" s="64">
        <v>41956</v>
      </c>
      <c r="B1863" s="14" t="s">
        <v>872</v>
      </c>
      <c r="C1863" s="4">
        <v>3</v>
      </c>
      <c r="D1863" s="4">
        <v>5.8</v>
      </c>
      <c r="E1863" s="4" t="s">
        <v>977</v>
      </c>
      <c r="G1863" s="4">
        <f t="shared" si="370"/>
        <v>64.961200000000005</v>
      </c>
      <c r="H1863"/>
      <c r="I1863"/>
      <c r="J1863" s="34">
        <f t="shared" si="367"/>
        <v>2.6420794216690155E-3</v>
      </c>
      <c r="K1863" s="34">
        <f t="shared" si="371"/>
        <v>0.1716326530559453</v>
      </c>
      <c r="L1863" s="6">
        <f t="shared" si="368"/>
        <v>10.104504202450142</v>
      </c>
      <c r="M1863" s="6">
        <f t="shared" si="372"/>
        <v>0.65640073112787944</v>
      </c>
      <c r="N1863" s="6">
        <f t="shared" si="369"/>
        <v>10.009692178621206</v>
      </c>
      <c r="O1863" s="6">
        <f t="shared" si="373"/>
        <v>0.65024162816606002</v>
      </c>
      <c r="P1863" s="6">
        <f t="shared" si="374"/>
        <v>1.3066423592939396</v>
      </c>
      <c r="Q1863" s="6">
        <f t="shared" si="375"/>
        <v>0.31507235094138214</v>
      </c>
      <c r="R1863" s="6">
        <f t="shared" si="376"/>
        <v>0.25359423498476341</v>
      </c>
      <c r="S1863" s="6">
        <f t="shared" si="377"/>
        <v>0.5686665859261455</v>
      </c>
    </row>
    <row r="1864" spans="1:19" x14ac:dyDescent="0.25">
      <c r="A1864" s="64">
        <v>41956</v>
      </c>
      <c r="B1864" s="14" t="s">
        <v>872</v>
      </c>
      <c r="C1864" s="4">
        <v>3</v>
      </c>
      <c r="D1864" s="4">
        <v>4</v>
      </c>
      <c r="E1864" s="4"/>
      <c r="G1864" s="4">
        <f t="shared" si="370"/>
        <v>64.961200000000005</v>
      </c>
      <c r="H1864"/>
      <c r="I1864"/>
      <c r="J1864" s="34">
        <f t="shared" si="367"/>
        <v>1.2566370614359172E-3</v>
      </c>
      <c r="K1864" s="34">
        <f t="shared" si="371"/>
        <v>8.1632653058713603E-2</v>
      </c>
      <c r="L1864" s="6">
        <f t="shared" si="368"/>
        <v>4.3006091215286046</v>
      </c>
      <c r="M1864" s="6">
        <f t="shared" si="372"/>
        <v>0.27937273468421148</v>
      </c>
      <c r="N1864" s="6">
        <f t="shared" si="369"/>
        <v>6.4806737611278331</v>
      </c>
      <c r="O1864" s="6">
        <f t="shared" si="373"/>
        <v>0.42099235249702632</v>
      </c>
      <c r="P1864" s="6">
        <f t="shared" si="374"/>
        <v>0.7003650871812378</v>
      </c>
      <c r="Q1864" s="6">
        <f t="shared" si="375"/>
        <v>0.1340989126484215</v>
      </c>
      <c r="R1864" s="6">
        <f t="shared" si="376"/>
        <v>0.16418701747384026</v>
      </c>
      <c r="S1864" s="6">
        <f t="shared" si="377"/>
        <v>0.29828593012226179</v>
      </c>
    </row>
    <row r="1865" spans="1:19" x14ac:dyDescent="0.25">
      <c r="A1865" s="64">
        <v>41956</v>
      </c>
      <c r="B1865" s="14" t="s">
        <v>872</v>
      </c>
      <c r="C1865" s="4">
        <v>3</v>
      </c>
      <c r="D1865" s="4">
        <v>6</v>
      </c>
      <c r="E1865" s="4" t="s">
        <v>977</v>
      </c>
      <c r="G1865" s="4">
        <f t="shared" si="370"/>
        <v>64.961200000000005</v>
      </c>
      <c r="H1865"/>
      <c r="I1865"/>
      <c r="J1865" s="34">
        <f t="shared" si="367"/>
        <v>2.8274333882308137E-3</v>
      </c>
      <c r="K1865" s="34">
        <f t="shared" si="371"/>
        <v>0.1836734693821056</v>
      </c>
      <c r="L1865" s="6">
        <f t="shared" si="368"/>
        <v>10.923549380812876</v>
      </c>
      <c r="M1865" s="6">
        <f t="shared" si="372"/>
        <v>0.70960688980053355</v>
      </c>
      <c r="N1865" s="6">
        <f t="shared" si="369"/>
        <v>10.414704032978928</v>
      </c>
      <c r="O1865" s="6">
        <f t="shared" si="373"/>
        <v>0.67655168474967775</v>
      </c>
      <c r="P1865" s="6">
        <f t="shared" si="374"/>
        <v>1.3861585745502114</v>
      </c>
      <c r="Q1865" s="6">
        <f t="shared" si="375"/>
        <v>0.34061130710425608</v>
      </c>
      <c r="R1865" s="6">
        <f t="shared" si="376"/>
        <v>0.26385515705237433</v>
      </c>
      <c r="S1865" s="6">
        <f t="shared" si="377"/>
        <v>0.60446646415663041</v>
      </c>
    </row>
    <row r="1866" spans="1:19" x14ac:dyDescent="0.25">
      <c r="A1866" s="64">
        <v>41956</v>
      </c>
      <c r="B1866" s="14" t="s">
        <v>872</v>
      </c>
      <c r="C1866" s="4">
        <v>3</v>
      </c>
      <c r="D1866" s="4">
        <v>6.5</v>
      </c>
      <c r="E1866" s="4" t="s">
        <v>977</v>
      </c>
      <c r="G1866" s="4">
        <f t="shared" si="370"/>
        <v>64.961200000000005</v>
      </c>
      <c r="H1866"/>
      <c r="I1866"/>
      <c r="J1866" s="34">
        <f t="shared" si="367"/>
        <v>3.3183072403542195E-3</v>
      </c>
      <c r="K1866" s="34">
        <f t="shared" si="371"/>
        <v>0.21556122448316564</v>
      </c>
      <c r="L1866" s="6">
        <f t="shared" si="368"/>
        <v>13.130517975640537</v>
      </c>
      <c r="M1866" s="6">
        <f t="shared" si="372"/>
        <v>0.85297422086363262</v>
      </c>
      <c r="N1866" s="6">
        <f t="shared" si="369"/>
        <v>11.437170539605743</v>
      </c>
      <c r="O1866" s="6">
        <f t="shared" si="373"/>
        <v>0.74297233726827139</v>
      </c>
      <c r="P1866" s="6">
        <f t="shared" si="374"/>
        <v>1.5959465581319039</v>
      </c>
      <c r="Q1866" s="6">
        <f t="shared" si="375"/>
        <v>0.40942762601454363</v>
      </c>
      <c r="R1866" s="6">
        <f t="shared" si="376"/>
        <v>0.28975921153462586</v>
      </c>
      <c r="S1866" s="6">
        <f t="shared" si="377"/>
        <v>0.69918683754916944</v>
      </c>
    </row>
    <row r="1867" spans="1:19" x14ac:dyDescent="0.25">
      <c r="A1867" s="64">
        <v>41956</v>
      </c>
      <c r="B1867" s="14" t="s">
        <v>872</v>
      </c>
      <c r="C1867" s="4">
        <v>3</v>
      </c>
      <c r="D1867" s="4">
        <v>4</v>
      </c>
      <c r="E1867" s="4"/>
      <c r="G1867" s="4">
        <f t="shared" si="370"/>
        <v>64.961200000000005</v>
      </c>
      <c r="H1867"/>
      <c r="I1867"/>
      <c r="J1867" s="34">
        <f t="shared" si="367"/>
        <v>1.2566370614359172E-3</v>
      </c>
      <c r="K1867" s="34">
        <f t="shared" si="371"/>
        <v>8.1632653058713603E-2</v>
      </c>
      <c r="L1867" s="6">
        <f t="shared" si="368"/>
        <v>4.3006091215286046</v>
      </c>
      <c r="M1867" s="6">
        <f t="shared" si="372"/>
        <v>0.27937273468421148</v>
      </c>
      <c r="N1867" s="6">
        <f t="shared" si="369"/>
        <v>6.4806737611278331</v>
      </c>
      <c r="O1867" s="6">
        <f t="shared" si="373"/>
        <v>0.42099235249702632</v>
      </c>
      <c r="P1867" s="6">
        <f t="shared" si="374"/>
        <v>0.7003650871812378</v>
      </c>
      <c r="Q1867" s="6">
        <f t="shared" si="375"/>
        <v>0.1340989126484215</v>
      </c>
      <c r="R1867" s="6">
        <f t="shared" si="376"/>
        <v>0.16418701747384026</v>
      </c>
      <c r="S1867" s="6">
        <f t="shared" si="377"/>
        <v>0.29828593012226179</v>
      </c>
    </row>
    <row r="1868" spans="1:19" x14ac:dyDescent="0.25">
      <c r="A1868" s="64">
        <v>41956</v>
      </c>
      <c r="B1868" s="14" t="s">
        <v>872</v>
      </c>
      <c r="C1868" s="4">
        <v>3</v>
      </c>
      <c r="D1868" s="4">
        <v>8.1</v>
      </c>
      <c r="E1868" s="4"/>
      <c r="G1868" s="4">
        <f t="shared" si="370"/>
        <v>64.961200000000005</v>
      </c>
      <c r="H1868"/>
      <c r="I1868"/>
      <c r="J1868" s="34">
        <f t="shared" si="367"/>
        <v>5.152997350050658E-3</v>
      </c>
      <c r="K1868" s="34">
        <f t="shared" si="371"/>
        <v>0.33474489794888745</v>
      </c>
      <c r="L1868" s="6">
        <f t="shared" si="368"/>
        <v>21.77715338574771</v>
      </c>
      <c r="M1868" s="6">
        <f t="shared" si="372"/>
        <v>1.4146700439614475</v>
      </c>
      <c r="N1868" s="6">
        <f t="shared" si="369"/>
        <v>14.795765575883163</v>
      </c>
      <c r="O1868" s="6">
        <f t="shared" si="373"/>
        <v>0.96115070537072589</v>
      </c>
      <c r="P1868" s="6">
        <f t="shared" si="374"/>
        <v>2.3758207493321732</v>
      </c>
      <c r="Q1868" s="6">
        <f t="shared" si="375"/>
        <v>0.6790416211014948</v>
      </c>
      <c r="R1868" s="6">
        <f t="shared" si="376"/>
        <v>0.37484877509458309</v>
      </c>
      <c r="S1868" s="6">
        <f t="shared" si="377"/>
        <v>1.0538903961960779</v>
      </c>
    </row>
    <row r="1869" spans="1:19" x14ac:dyDescent="0.25">
      <c r="A1869" s="64">
        <v>41956</v>
      </c>
      <c r="B1869" s="14" t="s">
        <v>872</v>
      </c>
      <c r="C1869" s="4">
        <v>3</v>
      </c>
      <c r="D1869" s="4">
        <v>3.6</v>
      </c>
      <c r="E1869" s="4"/>
      <c r="G1869" s="4">
        <f t="shared" si="370"/>
        <v>64.961200000000005</v>
      </c>
      <c r="H1869"/>
      <c r="I1869"/>
      <c r="J1869" s="34">
        <f t="shared" si="367"/>
        <v>1.0178760197630931E-3</v>
      </c>
      <c r="K1869" s="34">
        <f t="shared" si="371"/>
        <v>6.6122448977558021E-2</v>
      </c>
      <c r="L1869" s="6">
        <f t="shared" si="368"/>
        <v>3.375464158589657</v>
      </c>
      <c r="M1869" s="6">
        <f t="shared" si="372"/>
        <v>0.21927420655205926</v>
      </c>
      <c r="N1869" s="6">
        <f t="shared" si="369"/>
        <v>5.7290669248255632</v>
      </c>
      <c r="O1869" s="6">
        <f t="shared" si="373"/>
        <v>0.37216706953560269</v>
      </c>
      <c r="P1869" s="6">
        <f t="shared" si="374"/>
        <v>0.59144127608766195</v>
      </c>
      <c r="Q1869" s="6">
        <f t="shared" si="375"/>
        <v>0.10525161914498844</v>
      </c>
      <c r="R1869" s="6">
        <f t="shared" si="376"/>
        <v>0.14514515711888507</v>
      </c>
      <c r="S1869" s="6">
        <f t="shared" si="377"/>
        <v>0.25039677626387352</v>
      </c>
    </row>
    <row r="1870" spans="1:19" x14ac:dyDescent="0.25">
      <c r="A1870" s="64">
        <v>41956</v>
      </c>
      <c r="B1870" s="14" t="s">
        <v>872</v>
      </c>
      <c r="C1870" s="4">
        <v>3</v>
      </c>
      <c r="D1870" s="4">
        <v>6</v>
      </c>
      <c r="E1870" s="4"/>
      <c r="G1870" s="4">
        <f t="shared" si="370"/>
        <v>64.961200000000005</v>
      </c>
      <c r="H1870"/>
      <c r="I1870"/>
      <c r="J1870" s="34">
        <f t="shared" si="367"/>
        <v>2.8274333882308137E-3</v>
      </c>
      <c r="K1870" s="34">
        <f t="shared" si="371"/>
        <v>0.1836734693821056</v>
      </c>
      <c r="L1870" s="6">
        <f t="shared" si="368"/>
        <v>10.923549380812876</v>
      </c>
      <c r="M1870" s="6">
        <f t="shared" si="372"/>
        <v>0.70960688980053355</v>
      </c>
      <c r="N1870" s="6">
        <f t="shared" si="369"/>
        <v>10.414704032978928</v>
      </c>
      <c r="O1870" s="6">
        <f t="shared" si="373"/>
        <v>0.67655168474967775</v>
      </c>
      <c r="P1870" s="6">
        <f t="shared" si="374"/>
        <v>1.3861585745502114</v>
      </c>
      <c r="Q1870" s="6">
        <f t="shared" si="375"/>
        <v>0.34061130710425608</v>
      </c>
      <c r="R1870" s="6">
        <f t="shared" si="376"/>
        <v>0.26385515705237433</v>
      </c>
      <c r="S1870" s="6">
        <f t="shared" si="377"/>
        <v>0.60446646415663041</v>
      </c>
    </row>
    <row r="1871" spans="1:19" x14ac:dyDescent="0.25">
      <c r="A1871" s="64">
        <v>41956</v>
      </c>
      <c r="B1871" s="14" t="s">
        <v>872</v>
      </c>
      <c r="C1871" s="4">
        <v>3</v>
      </c>
      <c r="D1871" s="4">
        <v>6.8</v>
      </c>
      <c r="E1871" s="4"/>
      <c r="G1871" s="4">
        <f t="shared" si="370"/>
        <v>64.961200000000005</v>
      </c>
      <c r="H1871"/>
      <c r="I1871"/>
      <c r="J1871" s="34">
        <f t="shared" si="367"/>
        <v>3.6316811075498014E-3</v>
      </c>
      <c r="K1871" s="34">
        <f t="shared" si="371"/>
        <v>0.23591836733968233</v>
      </c>
      <c r="L1871" s="6">
        <f t="shared" si="368"/>
        <v>14.565722844180941</v>
      </c>
      <c r="M1871" s="6">
        <f t="shared" si="372"/>
        <v>0.94620685317821773</v>
      </c>
      <c r="N1871" s="6">
        <f t="shared" si="369"/>
        <v>12.057170367208817</v>
      </c>
      <c r="O1871" s="6">
        <f t="shared" si="373"/>
        <v>0.78324827085036008</v>
      </c>
      <c r="P1871" s="6">
        <f t="shared" si="374"/>
        <v>1.7294551240285778</v>
      </c>
      <c r="Q1871" s="6">
        <f t="shared" si="375"/>
        <v>0.45417928952554448</v>
      </c>
      <c r="R1871" s="6">
        <f t="shared" si="376"/>
        <v>0.30546682563164046</v>
      </c>
      <c r="S1871" s="6">
        <f t="shared" si="377"/>
        <v>0.75964611515718494</v>
      </c>
    </row>
    <row r="1872" spans="1:19" x14ac:dyDescent="0.25">
      <c r="A1872" s="64">
        <v>41956</v>
      </c>
      <c r="B1872" s="14" t="s">
        <v>872</v>
      </c>
      <c r="C1872" s="4">
        <v>3</v>
      </c>
      <c r="D1872" s="4">
        <v>7</v>
      </c>
      <c r="E1872" s="4"/>
      <c r="G1872" s="4">
        <f t="shared" si="370"/>
        <v>64.961200000000005</v>
      </c>
      <c r="H1872"/>
      <c r="I1872"/>
      <c r="J1872" s="34">
        <f t="shared" si="367"/>
        <v>3.8484510006474969E-3</v>
      </c>
      <c r="K1872" s="34">
        <f t="shared" si="371"/>
        <v>0.24999999999231043</v>
      </c>
      <c r="L1872" s="6">
        <f t="shared" si="368"/>
        <v>15.569492106387406</v>
      </c>
      <c r="M1872" s="6">
        <f t="shared" si="372"/>
        <v>1.0114129102390135</v>
      </c>
      <c r="N1872" s="6">
        <f t="shared" si="369"/>
        <v>12.473107819356448</v>
      </c>
      <c r="O1872" s="6">
        <f t="shared" si="373"/>
        <v>0.81026806739089385</v>
      </c>
      <c r="P1872" s="6">
        <f t="shared" si="374"/>
        <v>1.8216809776299074</v>
      </c>
      <c r="Q1872" s="6">
        <f t="shared" si="375"/>
        <v>0.48547819691472643</v>
      </c>
      <c r="R1872" s="6">
        <f t="shared" si="376"/>
        <v>0.31600454628244862</v>
      </c>
      <c r="S1872" s="6">
        <f t="shared" si="377"/>
        <v>0.80148274319717505</v>
      </c>
    </row>
    <row r="1873" spans="1:19" x14ac:dyDescent="0.25">
      <c r="A1873" s="64">
        <v>41956</v>
      </c>
      <c r="B1873" s="14" t="s">
        <v>872</v>
      </c>
      <c r="C1873" s="4">
        <v>3</v>
      </c>
      <c r="D1873" s="4">
        <v>5</v>
      </c>
      <c r="E1873" s="4"/>
      <c r="G1873" s="4">
        <f t="shared" si="370"/>
        <v>64.961200000000005</v>
      </c>
      <c r="H1873"/>
      <c r="I1873"/>
      <c r="J1873" s="34">
        <f t="shared" si="367"/>
        <v>1.9634954084936209E-3</v>
      </c>
      <c r="K1873" s="34">
        <f t="shared" si="371"/>
        <v>0.12755102040424002</v>
      </c>
      <c r="L1873" s="6">
        <f t="shared" si="368"/>
        <v>7.1833345216463531</v>
      </c>
      <c r="M1873" s="6">
        <f t="shared" si="372"/>
        <v>0.46663803957857453</v>
      </c>
      <c r="N1873" s="6">
        <f t="shared" si="369"/>
        <v>8.4140458590425169</v>
      </c>
      <c r="O1873" s="6">
        <f t="shared" si="373"/>
        <v>0.54658652646013051</v>
      </c>
      <c r="P1873" s="6">
        <f t="shared" si="374"/>
        <v>1.0132245660387049</v>
      </c>
      <c r="Q1873" s="6">
        <f t="shared" si="375"/>
        <v>0.22398625899771576</v>
      </c>
      <c r="R1873" s="6">
        <f t="shared" si="376"/>
        <v>0.2131687453194509</v>
      </c>
      <c r="S1873" s="6">
        <f t="shared" si="377"/>
        <v>0.4371550043171667</v>
      </c>
    </row>
    <row r="1874" spans="1:19" x14ac:dyDescent="0.25">
      <c r="A1874" s="64">
        <v>41956</v>
      </c>
      <c r="B1874" s="14" t="s">
        <v>872</v>
      </c>
      <c r="C1874" s="4">
        <v>3</v>
      </c>
      <c r="D1874" s="4">
        <v>5.0999999999999996</v>
      </c>
      <c r="E1874" s="4"/>
      <c r="G1874" s="4">
        <f t="shared" si="370"/>
        <v>64.961200000000005</v>
      </c>
      <c r="H1874"/>
      <c r="I1874"/>
      <c r="J1874" s="34">
        <f t="shared" si="367"/>
        <v>2.0428206229967626E-3</v>
      </c>
      <c r="K1874" s="34">
        <f t="shared" si="371"/>
        <v>0.13270408162857128</v>
      </c>
      <c r="L1874" s="6">
        <f t="shared" si="368"/>
        <v>7.5179232289815232</v>
      </c>
      <c r="M1874" s="6">
        <f t="shared" si="372"/>
        <v>0.48837332393509775</v>
      </c>
      <c r="N1874" s="6">
        <f t="shared" si="369"/>
        <v>8.6112674075792555</v>
      </c>
      <c r="O1874" s="6">
        <f t="shared" si="373"/>
        <v>0.55939827516743446</v>
      </c>
      <c r="P1874" s="6">
        <f t="shared" si="374"/>
        <v>1.0477715991025323</v>
      </c>
      <c r="Q1874" s="6">
        <f t="shared" si="375"/>
        <v>0.2344191954888469</v>
      </c>
      <c r="R1874" s="6">
        <f t="shared" si="376"/>
        <v>0.21816532731529945</v>
      </c>
      <c r="S1874" s="6">
        <f t="shared" si="377"/>
        <v>0.45258452280414635</v>
      </c>
    </row>
    <row r="1875" spans="1:19" x14ac:dyDescent="0.25">
      <c r="A1875" s="64">
        <v>41956</v>
      </c>
      <c r="B1875" s="14" t="s">
        <v>872</v>
      </c>
      <c r="C1875" s="4">
        <v>3</v>
      </c>
      <c r="D1875" s="4">
        <v>6.8</v>
      </c>
      <c r="E1875" s="4"/>
      <c r="G1875" s="4">
        <f t="shared" si="370"/>
        <v>64.961200000000005</v>
      </c>
      <c r="H1875"/>
      <c r="I1875"/>
      <c r="J1875" s="34">
        <f t="shared" si="367"/>
        <v>3.6316811075498014E-3</v>
      </c>
      <c r="K1875" s="34">
        <f t="shared" si="371"/>
        <v>0.23591836733968233</v>
      </c>
      <c r="L1875" s="6">
        <f t="shared" si="368"/>
        <v>14.565722844180941</v>
      </c>
      <c r="M1875" s="6">
        <f t="shared" si="372"/>
        <v>0.94620685317821773</v>
      </c>
      <c r="N1875" s="6">
        <f t="shared" si="369"/>
        <v>12.057170367208817</v>
      </c>
      <c r="O1875" s="6">
        <f t="shared" si="373"/>
        <v>0.78324827085036008</v>
      </c>
      <c r="P1875" s="6">
        <f t="shared" si="374"/>
        <v>1.7294551240285778</v>
      </c>
      <c r="Q1875" s="6">
        <f t="shared" si="375"/>
        <v>0.45417928952554448</v>
      </c>
      <c r="R1875" s="6">
        <f t="shared" si="376"/>
        <v>0.30546682563164046</v>
      </c>
      <c r="S1875" s="6">
        <f t="shared" si="377"/>
        <v>0.75964611515718494</v>
      </c>
    </row>
    <row r="1876" spans="1:19" x14ac:dyDescent="0.25">
      <c r="A1876" s="64">
        <v>41956</v>
      </c>
      <c r="B1876" s="14" t="s">
        <v>872</v>
      </c>
      <c r="C1876" s="4">
        <v>3</v>
      </c>
      <c r="D1876" s="4">
        <v>5.5</v>
      </c>
      <c r="E1876" s="4"/>
      <c r="G1876" s="4">
        <f t="shared" si="370"/>
        <v>64.961200000000005</v>
      </c>
      <c r="H1876"/>
      <c r="I1876"/>
      <c r="J1876" s="34">
        <f t="shared" si="367"/>
        <v>2.3758294442772811E-3</v>
      </c>
      <c r="K1876" s="34">
        <f t="shared" si="371"/>
        <v>0.15433673468913039</v>
      </c>
      <c r="L1876" s="6">
        <f t="shared" si="368"/>
        <v>8.9430956308196485</v>
      </c>
      <c r="M1876" s="6">
        <f t="shared" si="372"/>
        <v>0.58095423516110178</v>
      </c>
      <c r="N1876" s="6">
        <f t="shared" si="369"/>
        <v>9.4066355127217793</v>
      </c>
      <c r="O1876" s="6">
        <f t="shared" si="373"/>
        <v>0.61106634272138272</v>
      </c>
      <c r="P1876" s="6">
        <f t="shared" si="374"/>
        <v>1.1920205778824844</v>
      </c>
      <c r="Q1876" s="6">
        <f t="shared" si="375"/>
        <v>0.27885803287732885</v>
      </c>
      <c r="R1876" s="6">
        <f t="shared" si="376"/>
        <v>0.23831587366133927</v>
      </c>
      <c r="S1876" s="6">
        <f t="shared" si="377"/>
        <v>0.51717390653866813</v>
      </c>
    </row>
    <row r="1877" spans="1:19" x14ac:dyDescent="0.25">
      <c r="A1877" s="64">
        <v>41956</v>
      </c>
      <c r="B1877" s="14" t="s">
        <v>872</v>
      </c>
      <c r="C1877" s="4">
        <v>3</v>
      </c>
      <c r="D1877" s="4">
        <v>7.2</v>
      </c>
      <c r="E1877" s="4"/>
      <c r="G1877" s="4">
        <f t="shared" si="370"/>
        <v>64.961200000000005</v>
      </c>
      <c r="H1877"/>
      <c r="I1877"/>
      <c r="J1877" s="34">
        <f t="shared" si="367"/>
        <v>4.0715040790523724E-3</v>
      </c>
      <c r="K1877" s="34">
        <f t="shared" si="371"/>
        <v>0.26448979591023208</v>
      </c>
      <c r="L1877" s="6">
        <f t="shared" si="368"/>
        <v>16.611217355322236</v>
      </c>
      <c r="M1877" s="6">
        <f t="shared" si="372"/>
        <v>1.0790846337926925</v>
      </c>
      <c r="N1877" s="6">
        <f t="shared" si="369"/>
        <v>12.891070706250053</v>
      </c>
      <c r="O1877" s="6">
        <f t="shared" si="373"/>
        <v>0.83741943860560009</v>
      </c>
      <c r="P1877" s="6">
        <f t="shared" si="374"/>
        <v>1.9165040723982925</v>
      </c>
      <c r="Q1877" s="6">
        <f t="shared" si="375"/>
        <v>0.51796062422049238</v>
      </c>
      <c r="R1877" s="6">
        <f t="shared" si="376"/>
        <v>0.32659358105618402</v>
      </c>
      <c r="S1877" s="6">
        <f t="shared" si="377"/>
        <v>0.84455420527667635</v>
      </c>
    </row>
    <row r="1878" spans="1:19" x14ac:dyDescent="0.25">
      <c r="A1878" s="64">
        <v>41956</v>
      </c>
      <c r="B1878" s="14" t="s">
        <v>872</v>
      </c>
      <c r="C1878" s="4">
        <v>3</v>
      </c>
      <c r="D1878" s="4">
        <v>5.2</v>
      </c>
      <c r="E1878" s="4"/>
      <c r="G1878" s="4">
        <f t="shared" si="370"/>
        <v>64.961200000000005</v>
      </c>
      <c r="H1878"/>
      <c r="I1878"/>
      <c r="J1878" s="34">
        <f t="shared" si="367"/>
        <v>2.1237166338267006E-3</v>
      </c>
      <c r="K1878" s="34">
        <f t="shared" si="371"/>
        <v>0.13795918366922602</v>
      </c>
      <c r="L1878" s="6">
        <f t="shared" si="368"/>
        <v>7.8611437635641082</v>
      </c>
      <c r="M1878" s="6">
        <f t="shared" si="372"/>
        <v>0.51066934215868187</v>
      </c>
      <c r="N1878" s="6">
        <f t="shared" si="369"/>
        <v>8.8091474968502013</v>
      </c>
      <c r="O1878" s="6">
        <f t="shared" si="373"/>
        <v>0.5722528034719111</v>
      </c>
      <c r="P1878" s="6">
        <f t="shared" si="374"/>
        <v>1.0829221456305929</v>
      </c>
      <c r="Q1878" s="6">
        <f t="shared" si="375"/>
        <v>0.2451212842361673</v>
      </c>
      <c r="R1878" s="6">
        <f t="shared" si="376"/>
        <v>0.22317859335404533</v>
      </c>
      <c r="S1878" s="6">
        <f t="shared" si="377"/>
        <v>0.46829987759021263</v>
      </c>
    </row>
    <row r="1879" spans="1:19" x14ac:dyDescent="0.25">
      <c r="A1879" s="64">
        <v>41956</v>
      </c>
      <c r="B1879" s="14" t="s">
        <v>872</v>
      </c>
      <c r="C1879" s="4">
        <v>3</v>
      </c>
      <c r="D1879" s="4">
        <v>5</v>
      </c>
      <c r="E1879" s="4"/>
      <c r="G1879" s="4">
        <f t="shared" si="370"/>
        <v>64.961200000000005</v>
      </c>
      <c r="H1879"/>
      <c r="I1879"/>
      <c r="J1879" s="34">
        <f t="shared" si="367"/>
        <v>1.9634954084936209E-3</v>
      </c>
      <c r="K1879" s="34">
        <f t="shared" si="371"/>
        <v>0.12755102040424002</v>
      </c>
      <c r="L1879" s="6">
        <f t="shared" si="368"/>
        <v>7.1833345216463531</v>
      </c>
      <c r="M1879" s="6">
        <f t="shared" si="372"/>
        <v>0.46663803957857453</v>
      </c>
      <c r="N1879" s="6">
        <f t="shared" si="369"/>
        <v>8.4140458590425169</v>
      </c>
      <c r="O1879" s="6">
        <f t="shared" si="373"/>
        <v>0.54658652646013051</v>
      </c>
      <c r="P1879" s="6">
        <f t="shared" si="374"/>
        <v>1.0132245660387049</v>
      </c>
      <c r="Q1879" s="6">
        <f t="shared" si="375"/>
        <v>0.22398625899771576</v>
      </c>
      <c r="R1879" s="6">
        <f t="shared" si="376"/>
        <v>0.2131687453194509</v>
      </c>
      <c r="S1879" s="6">
        <f t="shared" si="377"/>
        <v>0.4371550043171667</v>
      </c>
    </row>
    <row r="1880" spans="1:19" x14ac:dyDescent="0.25">
      <c r="A1880" s="64">
        <v>41956</v>
      </c>
      <c r="B1880" s="14" t="s">
        <v>872</v>
      </c>
      <c r="C1880" s="4">
        <v>3</v>
      </c>
      <c r="D1880" s="4">
        <v>4.5</v>
      </c>
      <c r="E1880" s="4"/>
      <c r="G1880" s="4">
        <f t="shared" si="370"/>
        <v>64.961200000000005</v>
      </c>
      <c r="H1880"/>
      <c r="I1880"/>
      <c r="J1880" s="34">
        <f t="shared" si="367"/>
        <v>1.5904312808798326E-3</v>
      </c>
      <c r="K1880" s="34">
        <f t="shared" si="371"/>
        <v>0.10331632652743439</v>
      </c>
      <c r="L1880" s="6">
        <f t="shared" si="368"/>
        <v>5.6380590590289899</v>
      </c>
      <c r="M1880" s="6">
        <f t="shared" si="372"/>
        <v>0.36625508924934846</v>
      </c>
      <c r="N1880" s="6">
        <f t="shared" si="369"/>
        <v>7.4382130025037601</v>
      </c>
      <c r="O1880" s="6">
        <f t="shared" si="373"/>
        <v>0.48319525187039564</v>
      </c>
      <c r="P1880" s="6">
        <f t="shared" si="374"/>
        <v>0.84945034111974405</v>
      </c>
      <c r="Q1880" s="6">
        <f t="shared" si="375"/>
        <v>0.17580244283968727</v>
      </c>
      <c r="R1880" s="6">
        <f t="shared" si="376"/>
        <v>0.1884461482294543</v>
      </c>
      <c r="S1880" s="6">
        <f t="shared" si="377"/>
        <v>0.36424859106914154</v>
      </c>
    </row>
    <row r="1881" spans="1:19" x14ac:dyDescent="0.25">
      <c r="A1881" s="64">
        <v>41956</v>
      </c>
      <c r="B1881" s="14" t="s">
        <v>872</v>
      </c>
      <c r="C1881" s="4">
        <v>3</v>
      </c>
      <c r="D1881" s="4">
        <v>4.2</v>
      </c>
      <c r="E1881" s="4"/>
      <c r="G1881" s="4">
        <f t="shared" si="370"/>
        <v>64.961200000000005</v>
      </c>
      <c r="H1881"/>
      <c r="I1881"/>
      <c r="J1881" s="34">
        <f t="shared" si="367"/>
        <v>1.385442360233099E-3</v>
      </c>
      <c r="K1881" s="34">
        <f t="shared" si="371"/>
        <v>8.9999999997231753E-2</v>
      </c>
      <c r="L1881" s="6">
        <f t="shared" si="368"/>
        <v>4.811097633235077</v>
      </c>
      <c r="M1881" s="6">
        <f t="shared" si="372"/>
        <v>0.31253468163409348</v>
      </c>
      <c r="N1881" s="6">
        <f t="shared" si="369"/>
        <v>6.861382640483793</v>
      </c>
      <c r="O1881" s="6">
        <f t="shared" si="373"/>
        <v>0.44572365863033786</v>
      </c>
      <c r="P1881" s="6">
        <f t="shared" si="374"/>
        <v>0.7582583402644314</v>
      </c>
      <c r="Q1881" s="6">
        <f t="shared" si="375"/>
        <v>0.15001664718436486</v>
      </c>
      <c r="R1881" s="6">
        <f t="shared" si="376"/>
        <v>0.17383222686583177</v>
      </c>
      <c r="S1881" s="6">
        <f t="shared" si="377"/>
        <v>0.32384887405019663</v>
      </c>
    </row>
    <row r="1882" spans="1:19" x14ac:dyDescent="0.25">
      <c r="A1882" s="64">
        <v>41956</v>
      </c>
      <c r="B1882" s="14" t="s">
        <v>872</v>
      </c>
      <c r="C1882" s="4">
        <v>3</v>
      </c>
      <c r="D1882" s="4">
        <v>4.4000000000000004</v>
      </c>
      <c r="E1882" s="4"/>
      <c r="G1882" s="4">
        <f t="shared" si="370"/>
        <v>64.961200000000005</v>
      </c>
      <c r="H1882"/>
      <c r="I1882"/>
      <c r="J1882" s="34">
        <f t="shared" si="367"/>
        <v>1.5205308443374602E-3</v>
      </c>
      <c r="K1882" s="34">
        <f t="shared" si="371"/>
        <v>9.877551020104347E-2</v>
      </c>
      <c r="L1882" s="6">
        <f t="shared" si="368"/>
        <v>5.3541650508837426</v>
      </c>
      <c r="M1882" s="6">
        <f t="shared" si="372"/>
        <v>0.34781299344971695</v>
      </c>
      <c r="N1882" s="6">
        <f t="shared" si="369"/>
        <v>7.2451870323804508</v>
      </c>
      <c r="O1882" s="6">
        <f t="shared" si="373"/>
        <v>0.47065605297680857</v>
      </c>
      <c r="P1882" s="6">
        <f t="shared" si="374"/>
        <v>0.81846904642652551</v>
      </c>
      <c r="Q1882" s="6">
        <f t="shared" si="375"/>
        <v>0.16695023685586413</v>
      </c>
      <c r="R1882" s="6">
        <f t="shared" si="376"/>
        <v>0.18355586066095536</v>
      </c>
      <c r="S1882" s="6">
        <f t="shared" si="377"/>
        <v>0.35050609751681949</v>
      </c>
    </row>
    <row r="1883" spans="1:19" x14ac:dyDescent="0.25">
      <c r="A1883" s="64">
        <v>41956</v>
      </c>
      <c r="B1883" s="14" t="s">
        <v>872</v>
      </c>
      <c r="C1883" s="4">
        <v>3</v>
      </c>
      <c r="D1883" s="4">
        <v>7.7</v>
      </c>
      <c r="E1883" s="4"/>
      <c r="G1883" s="4">
        <f t="shared" si="370"/>
        <v>64.961200000000005</v>
      </c>
      <c r="H1883"/>
      <c r="I1883"/>
      <c r="J1883" s="34">
        <f t="shared" si="367"/>
        <v>4.6566257107834713E-3</v>
      </c>
      <c r="K1883" s="34">
        <f t="shared" si="371"/>
        <v>0.3024999999906956</v>
      </c>
      <c r="L1883" s="6">
        <f t="shared" si="368"/>
        <v>19.383679878909756</v>
      </c>
      <c r="M1883" s="6">
        <f t="shared" si="372"/>
        <v>1.2591871297732691</v>
      </c>
      <c r="N1883" s="6">
        <f t="shared" si="369"/>
        <v>13.944537614026947</v>
      </c>
      <c r="O1883" s="6">
        <f t="shared" si="373"/>
        <v>0.90585391442244467</v>
      </c>
      <c r="P1883" s="6">
        <f t="shared" si="374"/>
        <v>2.1650410441957137</v>
      </c>
      <c r="Q1883" s="6">
        <f t="shared" si="375"/>
        <v>0.60440982229116913</v>
      </c>
      <c r="R1883" s="6">
        <f t="shared" si="376"/>
        <v>0.35328302662475342</v>
      </c>
      <c r="S1883" s="6">
        <f t="shared" si="377"/>
        <v>0.95769284891592255</v>
      </c>
    </row>
    <row r="1884" spans="1:19" x14ac:dyDescent="0.25">
      <c r="A1884" s="64">
        <v>41956</v>
      </c>
      <c r="B1884" s="14" t="s">
        <v>872</v>
      </c>
      <c r="C1884" s="4">
        <v>3</v>
      </c>
      <c r="D1884" s="4">
        <v>3.9</v>
      </c>
      <c r="E1884" s="4"/>
      <c r="G1884" s="4">
        <f t="shared" si="370"/>
        <v>64.961200000000005</v>
      </c>
      <c r="H1884"/>
      <c r="I1884"/>
      <c r="J1884" s="34">
        <f t="shared" si="367"/>
        <v>1.1945906065275189E-3</v>
      </c>
      <c r="K1884" s="34">
        <f t="shared" si="371"/>
        <v>7.7602040813939621E-2</v>
      </c>
      <c r="L1884" s="6">
        <f t="shared" si="368"/>
        <v>4.0574351124683323</v>
      </c>
      <c r="M1884" s="6">
        <f t="shared" si="372"/>
        <v>0.26357585894044605</v>
      </c>
      <c r="N1884" s="6">
        <f t="shared" si="369"/>
        <v>6.2915196864507177</v>
      </c>
      <c r="O1884" s="6">
        <f t="shared" si="373"/>
        <v>0.40870467658277715</v>
      </c>
      <c r="P1884" s="6">
        <f t="shared" si="374"/>
        <v>0.6722805355232232</v>
      </c>
      <c r="Q1884" s="6">
        <f t="shared" si="375"/>
        <v>0.12651641229141411</v>
      </c>
      <c r="R1884" s="6">
        <f t="shared" si="376"/>
        <v>0.1593948238672831</v>
      </c>
      <c r="S1884" s="6">
        <f t="shared" si="377"/>
        <v>0.28591123615869718</v>
      </c>
    </row>
    <row r="1885" spans="1:19" x14ac:dyDescent="0.25">
      <c r="A1885" s="64">
        <v>41956</v>
      </c>
      <c r="B1885" s="14" t="s">
        <v>872</v>
      </c>
      <c r="C1885" s="4">
        <v>3</v>
      </c>
      <c r="D1885" s="4">
        <v>3.8</v>
      </c>
      <c r="E1885" s="4"/>
      <c r="G1885" s="4">
        <f t="shared" si="370"/>
        <v>64.961200000000005</v>
      </c>
      <c r="H1885"/>
      <c r="I1885"/>
      <c r="J1885" s="34">
        <f t="shared" si="367"/>
        <v>1.1341149479459152E-3</v>
      </c>
      <c r="K1885" s="34">
        <f t="shared" si="371"/>
        <v>7.3673469385489021E-2</v>
      </c>
      <c r="L1885" s="6">
        <f t="shared" si="368"/>
        <v>3.8222275656794742</v>
      </c>
      <c r="M1885" s="6">
        <f t="shared" si="372"/>
        <v>0.24829649415562419</v>
      </c>
      <c r="N1885" s="6">
        <f t="shared" si="369"/>
        <v>6.1031884174464111</v>
      </c>
      <c r="O1885" s="6">
        <f t="shared" si="373"/>
        <v>0.39647045111343715</v>
      </c>
      <c r="P1885" s="6">
        <f t="shared" si="374"/>
        <v>0.64476694526906131</v>
      </c>
      <c r="Q1885" s="6">
        <f t="shared" si="375"/>
        <v>0.1191823171946996</v>
      </c>
      <c r="R1885" s="6">
        <f t="shared" si="376"/>
        <v>0.1546234759342405</v>
      </c>
      <c r="S1885" s="6">
        <f t="shared" si="377"/>
        <v>0.2738057931289401</v>
      </c>
    </row>
    <row r="1886" spans="1:19" x14ac:dyDescent="0.25">
      <c r="A1886" s="64">
        <v>41956</v>
      </c>
      <c r="B1886" s="14" t="s">
        <v>872</v>
      </c>
      <c r="C1886" s="4">
        <v>3</v>
      </c>
      <c r="D1886" s="4">
        <v>4.7</v>
      </c>
      <c r="E1886" s="4"/>
      <c r="G1886" s="4">
        <f t="shared" si="370"/>
        <v>64.961200000000005</v>
      </c>
      <c r="H1886"/>
      <c r="I1886"/>
      <c r="J1886" s="34">
        <f t="shared" si="367"/>
        <v>1.7349445429449633E-3</v>
      </c>
      <c r="K1886" s="34">
        <f t="shared" si="371"/>
        <v>0.11270408162918646</v>
      </c>
      <c r="L1886" s="6">
        <f t="shared" si="368"/>
        <v>6.2308461373122945</v>
      </c>
      <c r="M1886" s="6">
        <f t="shared" si="372"/>
        <v>0.40476324994603757</v>
      </c>
      <c r="N1886" s="6">
        <f t="shared" si="369"/>
        <v>7.8264436633583525</v>
      </c>
      <c r="O1886" s="6">
        <f t="shared" si="373"/>
        <v>0.50841518196547364</v>
      </c>
      <c r="P1886" s="6">
        <f t="shared" si="374"/>
        <v>0.91317843191151127</v>
      </c>
      <c r="Q1886" s="6">
        <f t="shared" si="375"/>
        <v>0.19428635997409802</v>
      </c>
      <c r="R1886" s="6">
        <f t="shared" si="376"/>
        <v>0.19828192096653471</v>
      </c>
      <c r="S1886" s="6">
        <f t="shared" si="377"/>
        <v>0.39256828094063273</v>
      </c>
    </row>
    <row r="1887" spans="1:19" x14ac:dyDescent="0.25">
      <c r="A1887" s="64">
        <v>41956</v>
      </c>
      <c r="B1887" s="14" t="s">
        <v>872</v>
      </c>
      <c r="C1887" s="4">
        <v>3</v>
      </c>
      <c r="D1887" s="4">
        <v>3.2</v>
      </c>
      <c r="E1887" s="4"/>
      <c r="G1887" s="4">
        <f t="shared" si="370"/>
        <v>64.961200000000005</v>
      </c>
      <c r="H1887"/>
      <c r="I1887"/>
      <c r="J1887" s="34">
        <f t="shared" si="367"/>
        <v>8.0424771931898698E-4</v>
      </c>
      <c r="K1887" s="34">
        <f t="shared" si="371"/>
        <v>5.2244897957576697E-2</v>
      </c>
      <c r="L1887" s="6">
        <f t="shared" si="368"/>
        <v>2.57474279673893</v>
      </c>
      <c r="M1887" s="6">
        <f t="shared" si="372"/>
        <v>0.16725838501169291</v>
      </c>
      <c r="N1887" s="6">
        <f t="shared" si="369"/>
        <v>4.9915502127950244</v>
      </c>
      <c r="O1887" s="6">
        <f t="shared" si="373"/>
        <v>0.32425709797277341</v>
      </c>
      <c r="P1887" s="6">
        <f t="shared" si="374"/>
        <v>0.49151548298446635</v>
      </c>
      <c r="Q1887" s="6">
        <f t="shared" si="375"/>
        <v>8.0284024805612586E-2</v>
      </c>
      <c r="R1887" s="6">
        <f t="shared" si="376"/>
        <v>0.12646026820938164</v>
      </c>
      <c r="S1887" s="6">
        <f t="shared" si="377"/>
        <v>0.20674429301499422</v>
      </c>
    </row>
    <row r="1888" spans="1:19" x14ac:dyDescent="0.25">
      <c r="A1888" s="64">
        <v>41956</v>
      </c>
      <c r="B1888" s="14" t="s">
        <v>872</v>
      </c>
      <c r="C1888" s="4">
        <v>3</v>
      </c>
      <c r="D1888" s="4">
        <v>12.3</v>
      </c>
      <c r="E1888" s="4"/>
      <c r="G1888" s="4">
        <f t="shared" si="370"/>
        <v>64.961200000000005</v>
      </c>
      <c r="H1888"/>
      <c r="I1888"/>
      <c r="J1888" s="34">
        <f t="shared" si="367"/>
        <v>1.1882288814039998E-2</v>
      </c>
      <c r="K1888" s="34">
        <f t="shared" si="371"/>
        <v>0.77188775507829899</v>
      </c>
      <c r="L1888" s="6">
        <f t="shared" si="368"/>
        <v>56.896546030031956</v>
      </c>
      <c r="M1888" s="6">
        <f t="shared" si="372"/>
        <v>3.6960679776557597</v>
      </c>
      <c r="N1888" s="6">
        <f t="shared" si="369"/>
        <v>24.121202244453823</v>
      </c>
      <c r="O1888" s="6">
        <f t="shared" si="373"/>
        <v>1.5669422736351284</v>
      </c>
      <c r="P1888" s="6">
        <f t="shared" si="374"/>
        <v>5.2630102512908881</v>
      </c>
      <c r="Q1888" s="6">
        <f t="shared" si="375"/>
        <v>1.7741126292747647</v>
      </c>
      <c r="R1888" s="6">
        <f t="shared" si="376"/>
        <v>0.6111074867177001</v>
      </c>
      <c r="S1888" s="6">
        <f t="shared" si="377"/>
        <v>2.3852201159924649</v>
      </c>
    </row>
    <row r="1889" spans="1:19" x14ac:dyDescent="0.25">
      <c r="A1889" s="64">
        <v>41956</v>
      </c>
      <c r="B1889" s="14" t="s">
        <v>872</v>
      </c>
      <c r="C1889" s="4">
        <v>3</v>
      </c>
      <c r="D1889" s="4">
        <v>3.4</v>
      </c>
      <c r="E1889" s="4"/>
      <c r="G1889" s="4">
        <f t="shared" si="370"/>
        <v>64.961200000000005</v>
      </c>
      <c r="H1889"/>
      <c r="I1889"/>
      <c r="J1889" s="34">
        <f t="shared" ref="J1889:J1952" si="378">((+D1889/200)^2)*PI()</f>
        <v>9.0792027688745035E-4</v>
      </c>
      <c r="K1889" s="34">
        <f t="shared" si="371"/>
        <v>5.8979591834920582E-2</v>
      </c>
      <c r="L1889" s="6">
        <f t="shared" ref="L1889:L1952" si="379">0.17758*(D1889^2.299)</f>
        <v>2.9598116954824234</v>
      </c>
      <c r="M1889" s="6">
        <f t="shared" si="372"/>
        <v>0.19227292324193554</v>
      </c>
      <c r="N1889" s="6">
        <f t="shared" ref="N1889:N1952" si="380">1.28*(D1889^1.17)</f>
        <v>5.3584638182360029</v>
      </c>
      <c r="O1889" s="6">
        <f t="shared" si="373"/>
        <v>0.34809224654085708</v>
      </c>
      <c r="P1889" s="6">
        <f t="shared" si="374"/>
        <v>0.54036516978279259</v>
      </c>
      <c r="Q1889" s="6">
        <f t="shared" si="375"/>
        <v>9.2291003156129051E-2</v>
      </c>
      <c r="R1889" s="6">
        <f t="shared" si="376"/>
        <v>0.13575597615093427</v>
      </c>
      <c r="S1889" s="6">
        <f t="shared" si="377"/>
        <v>0.2280469793070633</v>
      </c>
    </row>
    <row r="1890" spans="1:19" x14ac:dyDescent="0.25">
      <c r="A1890" s="64">
        <v>41956</v>
      </c>
      <c r="B1890" s="14" t="s">
        <v>872</v>
      </c>
      <c r="C1890" s="4">
        <v>3</v>
      </c>
      <c r="D1890" s="4">
        <v>4.9000000000000004</v>
      </c>
      <c r="E1890" s="4"/>
      <c r="G1890" s="4">
        <f t="shared" ref="G1890:G1953" si="381">IF($D1890&lt;3.01,795.7747,64.9612)</f>
        <v>64.961200000000005</v>
      </c>
      <c r="H1890"/>
      <c r="I1890"/>
      <c r="J1890" s="34">
        <f t="shared" si="378"/>
        <v>1.8857409903172736E-3</v>
      </c>
      <c r="K1890" s="34">
        <f t="shared" ref="K1890:K1953" si="382">+IF($D1890&gt;3.01,J1890*64.96120126,J1890*795.77)</f>
        <v>0.12249999999623211</v>
      </c>
      <c r="L1890" s="6">
        <f t="shared" si="379"/>
        <v>6.8573266813152358</v>
      </c>
      <c r="M1890" s="6">
        <f t="shared" ref="M1890:M1953" si="383">+IF($D1890&gt;3.01,L1890*64.96120126*0.001,L1890*795.77*0.001)</f>
        <v>0.44546017865048693</v>
      </c>
      <c r="N1890" s="6">
        <f t="shared" si="380"/>
        <v>8.2174937658920371</v>
      </c>
      <c r="O1890" s="6">
        <f t="shared" ref="O1890:O1953" si="384">+IF($D1890&gt;3.01,N1890*64.96120126*0.001,N1890*795.77*0.001)</f>
        <v>0.53381826637890784</v>
      </c>
      <c r="P1890" s="6">
        <f t="shared" ref="P1890:P1953" si="385">+M1890+O1890</f>
        <v>0.97927844502939476</v>
      </c>
      <c r="Q1890" s="6">
        <f t="shared" si="375"/>
        <v>0.21382088575223371</v>
      </c>
      <c r="R1890" s="6">
        <f t="shared" si="376"/>
        <v>0.20818912388777405</v>
      </c>
      <c r="S1890" s="6">
        <f t="shared" si="377"/>
        <v>0.42201000964000779</v>
      </c>
    </row>
    <row r="1891" spans="1:19" x14ac:dyDescent="0.25">
      <c r="A1891" s="64">
        <v>41956</v>
      </c>
      <c r="B1891" s="14" t="s">
        <v>872</v>
      </c>
      <c r="C1891" s="4">
        <v>3</v>
      </c>
      <c r="D1891" s="4">
        <v>5.6</v>
      </c>
      <c r="E1891" s="4"/>
      <c r="G1891" s="4">
        <f t="shared" si="381"/>
        <v>64.961200000000005</v>
      </c>
      <c r="H1891"/>
      <c r="I1891"/>
      <c r="J1891" s="34">
        <f t="shared" si="378"/>
        <v>2.4630086404143973E-3</v>
      </c>
      <c r="K1891" s="34">
        <f t="shared" si="382"/>
        <v>0.15999999999507863</v>
      </c>
      <c r="L1891" s="6">
        <f t="shared" si="379"/>
        <v>9.3213394933125091</v>
      </c>
      <c r="M1891" s="6">
        <f t="shared" si="383"/>
        <v>0.60552541083786027</v>
      </c>
      <c r="N1891" s="6">
        <f t="shared" si="380"/>
        <v>9.6070480145707613</v>
      </c>
      <c r="O1891" s="6">
        <f t="shared" si="384"/>
        <v>0.62408537958901456</v>
      </c>
      <c r="P1891" s="6">
        <f t="shared" si="385"/>
        <v>1.2296107904268747</v>
      </c>
      <c r="Q1891" s="6">
        <f t="shared" si="375"/>
        <v>0.29065219720217289</v>
      </c>
      <c r="R1891" s="6">
        <f t="shared" si="376"/>
        <v>0.24339329803971568</v>
      </c>
      <c r="S1891" s="6">
        <f t="shared" si="377"/>
        <v>0.5340454952418886</v>
      </c>
    </row>
    <row r="1892" spans="1:19" x14ac:dyDescent="0.25">
      <c r="A1892" s="64">
        <v>41956</v>
      </c>
      <c r="B1892" s="14" t="s">
        <v>872</v>
      </c>
      <c r="C1892" s="4">
        <v>3</v>
      </c>
      <c r="D1892" s="4">
        <v>3.4</v>
      </c>
      <c r="E1892" s="4"/>
      <c r="G1892" s="4">
        <f t="shared" si="381"/>
        <v>64.961200000000005</v>
      </c>
      <c r="H1892"/>
      <c r="I1892"/>
      <c r="J1892" s="34">
        <f t="shared" si="378"/>
        <v>9.0792027688745035E-4</v>
      </c>
      <c r="K1892" s="34">
        <f t="shared" si="382"/>
        <v>5.8979591834920582E-2</v>
      </c>
      <c r="L1892" s="6">
        <f t="shared" si="379"/>
        <v>2.9598116954824234</v>
      </c>
      <c r="M1892" s="6">
        <f t="shared" si="383"/>
        <v>0.19227292324193554</v>
      </c>
      <c r="N1892" s="6">
        <f t="shared" si="380"/>
        <v>5.3584638182360029</v>
      </c>
      <c r="O1892" s="6">
        <f t="shared" si="384"/>
        <v>0.34809224654085708</v>
      </c>
      <c r="P1892" s="6">
        <f t="shared" si="385"/>
        <v>0.54036516978279259</v>
      </c>
      <c r="Q1892" s="6">
        <f t="shared" si="375"/>
        <v>9.2291003156129051E-2</v>
      </c>
      <c r="R1892" s="6">
        <f t="shared" si="376"/>
        <v>0.13575597615093427</v>
      </c>
      <c r="S1892" s="6">
        <f t="shared" si="377"/>
        <v>0.2280469793070633</v>
      </c>
    </row>
    <row r="1893" spans="1:19" x14ac:dyDescent="0.25">
      <c r="A1893" s="64">
        <v>41956</v>
      </c>
      <c r="B1893" s="14" t="s">
        <v>872</v>
      </c>
      <c r="C1893" s="4">
        <v>3</v>
      </c>
      <c r="D1893" s="4">
        <v>5.5</v>
      </c>
      <c r="E1893" s="4"/>
      <c r="G1893" s="4">
        <f t="shared" si="381"/>
        <v>64.961200000000005</v>
      </c>
      <c r="H1893"/>
      <c r="I1893"/>
      <c r="J1893" s="34">
        <f t="shared" si="378"/>
        <v>2.3758294442772811E-3</v>
      </c>
      <c r="K1893" s="34">
        <f t="shared" si="382"/>
        <v>0.15433673468913039</v>
      </c>
      <c r="L1893" s="6">
        <f t="shared" si="379"/>
        <v>8.9430956308196485</v>
      </c>
      <c r="M1893" s="6">
        <f t="shared" si="383"/>
        <v>0.58095423516110178</v>
      </c>
      <c r="N1893" s="6">
        <f t="shared" si="380"/>
        <v>9.4066355127217793</v>
      </c>
      <c r="O1893" s="6">
        <f t="shared" si="384"/>
        <v>0.61106634272138272</v>
      </c>
      <c r="P1893" s="6">
        <f t="shared" si="385"/>
        <v>1.1920205778824844</v>
      </c>
      <c r="Q1893" s="6">
        <f t="shared" si="375"/>
        <v>0.27885803287732885</v>
      </c>
      <c r="R1893" s="6">
        <f t="shared" si="376"/>
        <v>0.23831587366133927</v>
      </c>
      <c r="S1893" s="6">
        <f t="shared" si="377"/>
        <v>0.51717390653866813</v>
      </c>
    </row>
    <row r="1894" spans="1:19" x14ac:dyDescent="0.25">
      <c r="A1894" s="64">
        <v>41956</v>
      </c>
      <c r="B1894" s="14" t="s">
        <v>872</v>
      </c>
      <c r="C1894" s="4">
        <v>3</v>
      </c>
      <c r="D1894" s="4">
        <v>4.4000000000000004</v>
      </c>
      <c r="E1894" s="4"/>
      <c r="G1894" s="4">
        <f t="shared" si="381"/>
        <v>64.961200000000005</v>
      </c>
      <c r="H1894"/>
      <c r="I1894"/>
      <c r="J1894" s="34">
        <f t="shared" si="378"/>
        <v>1.5205308443374602E-3</v>
      </c>
      <c r="K1894" s="34">
        <f t="shared" si="382"/>
        <v>9.877551020104347E-2</v>
      </c>
      <c r="L1894" s="6">
        <f t="shared" si="379"/>
        <v>5.3541650508837426</v>
      </c>
      <c r="M1894" s="6">
        <f t="shared" si="383"/>
        <v>0.34781299344971695</v>
      </c>
      <c r="N1894" s="6">
        <f t="shared" si="380"/>
        <v>7.2451870323804508</v>
      </c>
      <c r="O1894" s="6">
        <f t="shared" si="384"/>
        <v>0.47065605297680857</v>
      </c>
      <c r="P1894" s="6">
        <f t="shared" si="385"/>
        <v>0.81846904642652551</v>
      </c>
      <c r="Q1894" s="6">
        <f t="shared" si="375"/>
        <v>0.16695023685586413</v>
      </c>
      <c r="R1894" s="6">
        <f t="shared" si="376"/>
        <v>0.18355586066095536</v>
      </c>
      <c r="S1894" s="6">
        <f t="shared" si="377"/>
        <v>0.35050609751681949</v>
      </c>
    </row>
    <row r="1895" spans="1:19" x14ac:dyDescent="0.25">
      <c r="A1895" s="64">
        <v>41956</v>
      </c>
      <c r="B1895" s="14" t="s">
        <v>872</v>
      </c>
      <c r="C1895" s="4">
        <v>3</v>
      </c>
      <c r="D1895" s="4">
        <v>7.2</v>
      </c>
      <c r="E1895" s="4"/>
      <c r="G1895" s="4">
        <f t="shared" si="381"/>
        <v>64.961200000000005</v>
      </c>
      <c r="H1895"/>
      <c r="I1895"/>
      <c r="J1895" s="34">
        <f t="shared" si="378"/>
        <v>4.0715040790523724E-3</v>
      </c>
      <c r="K1895" s="34">
        <f t="shared" si="382"/>
        <v>0.26448979591023208</v>
      </c>
      <c r="L1895" s="6">
        <f t="shared" si="379"/>
        <v>16.611217355322236</v>
      </c>
      <c r="M1895" s="6">
        <f t="shared" si="383"/>
        <v>1.0790846337926925</v>
      </c>
      <c r="N1895" s="6">
        <f t="shared" si="380"/>
        <v>12.891070706250053</v>
      </c>
      <c r="O1895" s="6">
        <f t="shared" si="384"/>
        <v>0.83741943860560009</v>
      </c>
      <c r="P1895" s="6">
        <f t="shared" si="385"/>
        <v>1.9165040723982925</v>
      </c>
      <c r="Q1895" s="6">
        <f t="shared" si="375"/>
        <v>0.51796062422049238</v>
      </c>
      <c r="R1895" s="6">
        <f t="shared" si="376"/>
        <v>0.32659358105618402</v>
      </c>
      <c r="S1895" s="6">
        <f t="shared" si="377"/>
        <v>0.84455420527667635</v>
      </c>
    </row>
    <row r="1896" spans="1:19" x14ac:dyDescent="0.25">
      <c r="A1896" s="64">
        <v>41956</v>
      </c>
      <c r="B1896" s="14" t="s">
        <v>872</v>
      </c>
      <c r="C1896" s="4">
        <v>3</v>
      </c>
      <c r="D1896" s="4">
        <v>7.6</v>
      </c>
      <c r="E1896" s="4"/>
      <c r="G1896" s="4">
        <f t="shared" si="381"/>
        <v>64.961200000000005</v>
      </c>
      <c r="H1896"/>
      <c r="I1896"/>
      <c r="J1896" s="34">
        <f t="shared" si="378"/>
        <v>4.5364597917836608E-3</v>
      </c>
      <c r="K1896" s="34">
        <f t="shared" si="382"/>
        <v>0.29469387754195608</v>
      </c>
      <c r="L1896" s="6">
        <f t="shared" si="379"/>
        <v>18.809813966898769</v>
      </c>
      <c r="M1896" s="6">
        <f t="shared" si="383"/>
        <v>1.2219081107668699</v>
      </c>
      <c r="N1896" s="6">
        <f t="shared" si="380"/>
        <v>13.732887825405102</v>
      </c>
      <c r="O1896" s="6">
        <f t="shared" si="384"/>
        <v>0.89210488990714454</v>
      </c>
      <c r="P1896" s="6">
        <f t="shared" si="385"/>
        <v>2.1140130006740145</v>
      </c>
      <c r="Q1896" s="6">
        <f t="shared" si="375"/>
        <v>0.58651589316809749</v>
      </c>
      <c r="R1896" s="6">
        <f t="shared" si="376"/>
        <v>0.34792090706378637</v>
      </c>
      <c r="S1896" s="6">
        <f t="shared" si="377"/>
        <v>0.93443680023188391</v>
      </c>
    </row>
    <row r="1897" spans="1:19" x14ac:dyDescent="0.25">
      <c r="A1897" s="64">
        <v>41956</v>
      </c>
      <c r="B1897" s="14" t="s">
        <v>872</v>
      </c>
      <c r="C1897" s="4">
        <v>3</v>
      </c>
      <c r="D1897" s="4">
        <v>4.7</v>
      </c>
      <c r="E1897" s="4"/>
      <c r="G1897" s="4">
        <f t="shared" si="381"/>
        <v>64.961200000000005</v>
      </c>
      <c r="H1897"/>
      <c r="I1897"/>
      <c r="J1897" s="34">
        <f t="shared" si="378"/>
        <v>1.7349445429449633E-3</v>
      </c>
      <c r="K1897" s="34">
        <f t="shared" si="382"/>
        <v>0.11270408162918646</v>
      </c>
      <c r="L1897" s="6">
        <f t="shared" si="379"/>
        <v>6.2308461373122945</v>
      </c>
      <c r="M1897" s="6">
        <f t="shared" si="383"/>
        <v>0.40476324994603757</v>
      </c>
      <c r="N1897" s="6">
        <f t="shared" si="380"/>
        <v>7.8264436633583525</v>
      </c>
      <c r="O1897" s="6">
        <f t="shared" si="384"/>
        <v>0.50841518196547364</v>
      </c>
      <c r="P1897" s="6">
        <f t="shared" si="385"/>
        <v>0.91317843191151127</v>
      </c>
      <c r="Q1897" s="6">
        <f t="shared" si="375"/>
        <v>0.19428635997409802</v>
      </c>
      <c r="R1897" s="6">
        <f t="shared" si="376"/>
        <v>0.19828192096653471</v>
      </c>
      <c r="S1897" s="6">
        <f t="shared" si="377"/>
        <v>0.39256828094063273</v>
      </c>
    </row>
    <row r="1898" spans="1:19" x14ac:dyDescent="0.25">
      <c r="A1898" s="64">
        <v>41956</v>
      </c>
      <c r="B1898" s="14" t="s">
        <v>872</v>
      </c>
      <c r="C1898" s="4">
        <v>3</v>
      </c>
      <c r="D1898" s="4">
        <v>8.1999999999999993</v>
      </c>
      <c r="E1898" s="4"/>
      <c r="G1898" s="4">
        <f t="shared" si="381"/>
        <v>64.961200000000005</v>
      </c>
      <c r="H1898"/>
      <c r="I1898"/>
      <c r="J1898" s="34">
        <f t="shared" si="378"/>
        <v>5.2810172506844409E-3</v>
      </c>
      <c r="K1898" s="34">
        <f t="shared" si="382"/>
        <v>0.34306122447924381</v>
      </c>
      <c r="L1898" s="6">
        <f t="shared" si="379"/>
        <v>22.400210436181411</v>
      </c>
      <c r="M1898" s="6">
        <f t="shared" si="383"/>
        <v>1.455144578411133</v>
      </c>
      <c r="N1898" s="6">
        <f t="shared" si="380"/>
        <v>15.009705698547517</v>
      </c>
      <c r="O1898" s="6">
        <f t="shared" si="384"/>
        <v>0.97504851273671411</v>
      </c>
      <c r="P1898" s="6">
        <f t="shared" si="385"/>
        <v>2.4301930911478471</v>
      </c>
      <c r="Q1898" s="6">
        <f t="shared" si="375"/>
        <v>0.69846939763734384</v>
      </c>
      <c r="R1898" s="6">
        <f t="shared" si="376"/>
        <v>0.38026891996731854</v>
      </c>
      <c r="S1898" s="6">
        <f t="shared" si="377"/>
        <v>1.0787383176046623</v>
      </c>
    </row>
    <row r="1899" spans="1:19" x14ac:dyDescent="0.25">
      <c r="A1899" s="64">
        <v>41956</v>
      </c>
      <c r="B1899" s="14" t="s">
        <v>872</v>
      </c>
      <c r="C1899" s="4">
        <v>3</v>
      </c>
      <c r="D1899" s="4">
        <v>6.2</v>
      </c>
      <c r="E1899" s="4"/>
      <c r="G1899" s="4">
        <f t="shared" si="381"/>
        <v>64.961200000000005</v>
      </c>
      <c r="H1899"/>
      <c r="I1899"/>
      <c r="J1899" s="34">
        <f t="shared" si="378"/>
        <v>3.0190705400997908E-3</v>
      </c>
      <c r="K1899" s="34">
        <f t="shared" si="382"/>
        <v>0.1961224489735594</v>
      </c>
      <c r="L1899" s="6">
        <f t="shared" si="379"/>
        <v>11.778840632041497</v>
      </c>
      <c r="M1899" s="6">
        <f t="shared" si="383"/>
        <v>0.76516763690751333</v>
      </c>
      <c r="N1899" s="6">
        <f t="shared" si="380"/>
        <v>10.8220178607594</v>
      </c>
      <c r="O1899" s="6">
        <f t="shared" si="384"/>
        <v>0.70301128029210602</v>
      </c>
      <c r="P1899" s="6">
        <f t="shared" si="385"/>
        <v>1.4681789171996193</v>
      </c>
      <c r="Q1899" s="6">
        <f t="shared" si="375"/>
        <v>0.36728046571560641</v>
      </c>
      <c r="R1899" s="6">
        <f t="shared" si="376"/>
        <v>0.27417439931392135</v>
      </c>
      <c r="S1899" s="6">
        <f t="shared" si="377"/>
        <v>0.64145486502952775</v>
      </c>
    </row>
    <row r="1900" spans="1:19" x14ac:dyDescent="0.25">
      <c r="A1900" s="64">
        <v>41956</v>
      </c>
      <c r="B1900" s="14" t="s">
        <v>872</v>
      </c>
      <c r="C1900" s="4">
        <v>3</v>
      </c>
      <c r="D1900" s="4">
        <v>5.3</v>
      </c>
      <c r="E1900" s="4"/>
      <c r="G1900" s="4">
        <f t="shared" si="381"/>
        <v>64.961200000000005</v>
      </c>
      <c r="H1900"/>
      <c r="I1900"/>
      <c r="J1900" s="34">
        <f t="shared" si="378"/>
        <v>2.2061834409834321E-3</v>
      </c>
      <c r="K1900" s="34">
        <f t="shared" si="382"/>
        <v>0.14331632652620405</v>
      </c>
      <c r="L1900" s="6">
        <f t="shared" si="379"/>
        <v>8.213046389840704</v>
      </c>
      <c r="M1900" s="6">
        <f t="shared" si="383"/>
        <v>0.53352935948815838</v>
      </c>
      <c r="N1900" s="6">
        <f t="shared" si="380"/>
        <v>9.0076755970184212</v>
      </c>
      <c r="O1900" s="6">
        <f t="shared" si="384"/>
        <v>0.58514942734270425</v>
      </c>
      <c r="P1900" s="6">
        <f t="shared" si="385"/>
        <v>1.1186787868308627</v>
      </c>
      <c r="Q1900" s="6">
        <f t="shared" si="375"/>
        <v>0.25609409255431603</v>
      </c>
      <c r="R1900" s="6">
        <f t="shared" si="376"/>
        <v>0.22820827666365467</v>
      </c>
      <c r="S1900" s="6">
        <f t="shared" si="377"/>
        <v>0.48430236921797071</v>
      </c>
    </row>
    <row r="1901" spans="1:19" x14ac:dyDescent="0.25">
      <c r="A1901" s="64">
        <v>41956</v>
      </c>
      <c r="B1901" s="14" t="s">
        <v>872</v>
      </c>
      <c r="C1901" s="4">
        <v>3</v>
      </c>
      <c r="D1901" s="4">
        <v>4.4000000000000004</v>
      </c>
      <c r="E1901" s="4"/>
      <c r="G1901" s="4">
        <f t="shared" si="381"/>
        <v>64.961200000000005</v>
      </c>
      <c r="H1901"/>
      <c r="I1901"/>
      <c r="J1901" s="34">
        <f t="shared" si="378"/>
        <v>1.5205308443374602E-3</v>
      </c>
      <c r="K1901" s="34">
        <f t="shared" si="382"/>
        <v>9.877551020104347E-2</v>
      </c>
      <c r="L1901" s="6">
        <f t="shared" si="379"/>
        <v>5.3541650508837426</v>
      </c>
      <c r="M1901" s="6">
        <f t="shared" si="383"/>
        <v>0.34781299344971695</v>
      </c>
      <c r="N1901" s="6">
        <f t="shared" si="380"/>
        <v>7.2451870323804508</v>
      </c>
      <c r="O1901" s="6">
        <f t="shared" si="384"/>
        <v>0.47065605297680857</v>
      </c>
      <c r="P1901" s="6">
        <f t="shared" si="385"/>
        <v>0.81846904642652551</v>
      </c>
      <c r="Q1901" s="6">
        <f t="shared" si="375"/>
        <v>0.16695023685586413</v>
      </c>
      <c r="R1901" s="6">
        <f t="shared" si="376"/>
        <v>0.18355586066095536</v>
      </c>
      <c r="S1901" s="6">
        <f t="shared" si="377"/>
        <v>0.35050609751681949</v>
      </c>
    </row>
    <row r="1902" spans="1:19" x14ac:dyDescent="0.25">
      <c r="A1902" s="64">
        <v>41956</v>
      </c>
      <c r="B1902" s="14" t="s">
        <v>872</v>
      </c>
      <c r="C1902" s="4">
        <v>3</v>
      </c>
      <c r="D1902" s="4">
        <v>5.5</v>
      </c>
      <c r="E1902" s="4"/>
      <c r="G1902" s="4">
        <f t="shared" si="381"/>
        <v>64.961200000000005</v>
      </c>
      <c r="H1902"/>
      <c r="I1902"/>
      <c r="J1902" s="34">
        <f t="shared" si="378"/>
        <v>2.3758294442772811E-3</v>
      </c>
      <c r="K1902" s="34">
        <f t="shared" si="382"/>
        <v>0.15433673468913039</v>
      </c>
      <c r="L1902" s="6">
        <f t="shared" si="379"/>
        <v>8.9430956308196485</v>
      </c>
      <c r="M1902" s="6">
        <f t="shared" si="383"/>
        <v>0.58095423516110178</v>
      </c>
      <c r="N1902" s="6">
        <f t="shared" si="380"/>
        <v>9.4066355127217793</v>
      </c>
      <c r="O1902" s="6">
        <f t="shared" si="384"/>
        <v>0.61106634272138272</v>
      </c>
      <c r="P1902" s="6">
        <f t="shared" si="385"/>
        <v>1.1920205778824844</v>
      </c>
      <c r="Q1902" s="6">
        <f t="shared" si="375"/>
        <v>0.27885803287732885</v>
      </c>
      <c r="R1902" s="6">
        <f t="shared" si="376"/>
        <v>0.23831587366133927</v>
      </c>
      <c r="S1902" s="6">
        <f t="shared" si="377"/>
        <v>0.51717390653866813</v>
      </c>
    </row>
    <row r="1903" spans="1:19" x14ac:dyDescent="0.25">
      <c r="A1903" s="64">
        <v>41956</v>
      </c>
      <c r="B1903" s="14" t="s">
        <v>872</v>
      </c>
      <c r="C1903" s="4">
        <v>3</v>
      </c>
      <c r="D1903" s="4">
        <v>2.2999999999999998</v>
      </c>
      <c r="E1903" s="4"/>
      <c r="G1903" s="4">
        <f t="shared" si="381"/>
        <v>795.77470000000005</v>
      </c>
      <c r="H1903"/>
      <c r="I1903"/>
      <c r="J1903" s="34">
        <f t="shared" si="378"/>
        <v>4.154756284372501E-4</v>
      </c>
      <c r="K1903" s="34">
        <f t="shared" si="382"/>
        <v>0.33062304084151051</v>
      </c>
      <c r="L1903" s="6">
        <f t="shared" si="379"/>
        <v>1.205053550555077</v>
      </c>
      <c r="M1903" s="6">
        <f t="shared" si="383"/>
        <v>0.95894546392521363</v>
      </c>
      <c r="N1903" s="6">
        <f t="shared" si="380"/>
        <v>3.3918101680836426</v>
      </c>
      <c r="O1903" s="6">
        <f t="shared" si="384"/>
        <v>2.6991007774559201</v>
      </c>
      <c r="P1903" s="6">
        <f t="shared" si="385"/>
        <v>3.6580462413811339</v>
      </c>
      <c r="Q1903" s="6">
        <f t="shared" si="375"/>
        <v>0.46029382268410252</v>
      </c>
      <c r="R1903" s="6">
        <f t="shared" si="376"/>
        <v>1.0526493032078088</v>
      </c>
      <c r="S1903" s="6">
        <f t="shared" si="377"/>
        <v>1.5129431258919113</v>
      </c>
    </row>
    <row r="1904" spans="1:19" x14ac:dyDescent="0.25">
      <c r="A1904" s="64">
        <v>41956</v>
      </c>
      <c r="B1904" s="14" t="s">
        <v>872</v>
      </c>
      <c r="C1904" s="4">
        <v>3</v>
      </c>
      <c r="D1904" s="4">
        <v>6</v>
      </c>
      <c r="E1904" s="4"/>
      <c r="G1904" s="4">
        <f t="shared" si="381"/>
        <v>64.961200000000005</v>
      </c>
      <c r="H1904"/>
      <c r="I1904"/>
      <c r="J1904" s="34">
        <f t="shared" si="378"/>
        <v>2.8274333882308137E-3</v>
      </c>
      <c r="K1904" s="34">
        <f t="shared" si="382"/>
        <v>0.1836734693821056</v>
      </c>
      <c r="L1904" s="6">
        <f t="shared" si="379"/>
        <v>10.923549380812876</v>
      </c>
      <c r="M1904" s="6">
        <f t="shared" si="383"/>
        <v>0.70960688980053355</v>
      </c>
      <c r="N1904" s="6">
        <f t="shared" si="380"/>
        <v>10.414704032978928</v>
      </c>
      <c r="O1904" s="6">
        <f t="shared" si="384"/>
        <v>0.67655168474967775</v>
      </c>
      <c r="P1904" s="6">
        <f t="shared" si="385"/>
        <v>1.3861585745502114</v>
      </c>
      <c r="Q1904" s="6">
        <f t="shared" si="375"/>
        <v>0.34061130710425608</v>
      </c>
      <c r="R1904" s="6">
        <f t="shared" si="376"/>
        <v>0.26385515705237433</v>
      </c>
      <c r="S1904" s="6">
        <f t="shared" si="377"/>
        <v>0.60446646415663041</v>
      </c>
    </row>
    <row r="1905" spans="1:19" x14ac:dyDescent="0.25">
      <c r="A1905" s="64">
        <v>41956</v>
      </c>
      <c r="B1905" s="14" t="s">
        <v>872</v>
      </c>
      <c r="C1905" s="4">
        <v>3</v>
      </c>
      <c r="D1905" s="4">
        <v>3.6</v>
      </c>
      <c r="E1905" s="4"/>
      <c r="G1905" s="4">
        <f t="shared" si="381"/>
        <v>64.961200000000005</v>
      </c>
      <c r="H1905"/>
      <c r="I1905"/>
      <c r="J1905" s="34">
        <f t="shared" si="378"/>
        <v>1.0178760197630931E-3</v>
      </c>
      <c r="K1905" s="34">
        <f t="shared" si="382"/>
        <v>6.6122448977558021E-2</v>
      </c>
      <c r="L1905" s="6">
        <f t="shared" si="379"/>
        <v>3.375464158589657</v>
      </c>
      <c r="M1905" s="6">
        <f t="shared" si="383"/>
        <v>0.21927420655205926</v>
      </c>
      <c r="N1905" s="6">
        <f t="shared" si="380"/>
        <v>5.7290669248255632</v>
      </c>
      <c r="O1905" s="6">
        <f t="shared" si="384"/>
        <v>0.37216706953560269</v>
      </c>
      <c r="P1905" s="6">
        <f t="shared" si="385"/>
        <v>0.59144127608766195</v>
      </c>
      <c r="Q1905" s="6">
        <f t="shared" si="375"/>
        <v>0.10525161914498844</v>
      </c>
      <c r="R1905" s="6">
        <f t="shared" si="376"/>
        <v>0.14514515711888507</v>
      </c>
      <c r="S1905" s="6">
        <f t="shared" si="377"/>
        <v>0.25039677626387352</v>
      </c>
    </row>
    <row r="1906" spans="1:19" x14ac:dyDescent="0.25">
      <c r="A1906" s="64">
        <v>41956</v>
      </c>
      <c r="B1906" s="14" t="s">
        <v>872</v>
      </c>
      <c r="C1906" s="4">
        <v>3</v>
      </c>
      <c r="D1906" s="4">
        <v>7.5</v>
      </c>
      <c r="E1906" s="4"/>
      <c r="G1906" s="4">
        <f t="shared" si="381"/>
        <v>64.961200000000005</v>
      </c>
      <c r="H1906"/>
      <c r="I1906"/>
      <c r="J1906" s="34">
        <f t="shared" si="378"/>
        <v>4.4178646691106467E-3</v>
      </c>
      <c r="K1906" s="34">
        <f t="shared" si="382"/>
        <v>0.28698979590953999</v>
      </c>
      <c r="L1906" s="6">
        <f t="shared" si="379"/>
        <v>18.245673379916788</v>
      </c>
      <c r="M1906" s="6">
        <f t="shared" si="383"/>
        <v>1.1852608605569988</v>
      </c>
      <c r="N1906" s="6">
        <f t="shared" si="380"/>
        <v>13.521710947318155</v>
      </c>
      <c r="O1906" s="6">
        <f t="shared" si="384"/>
        <v>0.87838658622827981</v>
      </c>
      <c r="P1906" s="6">
        <f t="shared" si="385"/>
        <v>2.0636474467852786</v>
      </c>
      <c r="Q1906" s="6">
        <f t="shared" si="375"/>
        <v>0.56892521306735933</v>
      </c>
      <c r="R1906" s="6">
        <f t="shared" si="376"/>
        <v>0.34257076862902913</v>
      </c>
      <c r="S1906" s="6">
        <f t="shared" si="377"/>
        <v>0.91149598169638846</v>
      </c>
    </row>
    <row r="1907" spans="1:19" x14ac:dyDescent="0.25">
      <c r="A1907" s="64">
        <v>41956</v>
      </c>
      <c r="B1907" s="14" t="s">
        <v>872</v>
      </c>
      <c r="C1907" s="4">
        <v>3</v>
      </c>
      <c r="D1907" s="4">
        <v>3.3</v>
      </c>
      <c r="E1907" s="4"/>
      <c r="G1907" s="4">
        <f t="shared" si="381"/>
        <v>64.961200000000005</v>
      </c>
      <c r="H1907"/>
      <c r="I1907"/>
      <c r="J1907" s="34">
        <f t="shared" si="378"/>
        <v>8.5529859993982123E-4</v>
      </c>
      <c r="K1907" s="34">
        <f t="shared" si="382"/>
        <v>5.5561224488086945E-2</v>
      </c>
      <c r="L1907" s="6">
        <f t="shared" si="379"/>
        <v>2.7634881041225379</v>
      </c>
      <c r="M1907" s="6">
        <f t="shared" si="383"/>
        <v>0.17951950691152002</v>
      </c>
      <c r="N1907" s="6">
        <f t="shared" si="380"/>
        <v>5.1745344101160526</v>
      </c>
      <c r="O1907" s="6">
        <f t="shared" si="384"/>
        <v>0.3361439712423443</v>
      </c>
      <c r="P1907" s="6">
        <f t="shared" si="385"/>
        <v>0.51566347815386426</v>
      </c>
      <c r="Q1907" s="6">
        <f t="shared" si="375"/>
        <v>8.6169363317529613E-2</v>
      </c>
      <c r="R1907" s="6">
        <f t="shared" si="376"/>
        <v>0.13109614878451428</v>
      </c>
      <c r="S1907" s="6">
        <f t="shared" si="377"/>
        <v>0.2172655121020439</v>
      </c>
    </row>
    <row r="1908" spans="1:19" x14ac:dyDescent="0.25">
      <c r="A1908" s="64">
        <v>41956</v>
      </c>
      <c r="B1908" s="14" t="s">
        <v>872</v>
      </c>
      <c r="C1908" s="4">
        <v>3</v>
      </c>
      <c r="D1908" s="4">
        <v>7.1</v>
      </c>
      <c r="E1908" s="4"/>
      <c r="G1908" s="4">
        <f t="shared" si="381"/>
        <v>64.961200000000005</v>
      </c>
      <c r="H1908"/>
      <c r="I1908"/>
      <c r="J1908" s="34">
        <f t="shared" si="378"/>
        <v>3.959192141686536E-3</v>
      </c>
      <c r="K1908" s="34">
        <f t="shared" si="382"/>
        <v>0.25719387754310946</v>
      </c>
      <c r="L1908" s="6">
        <f t="shared" si="379"/>
        <v>16.085590015951329</v>
      </c>
      <c r="M1908" s="6">
        <f t="shared" si="383"/>
        <v>1.0449392504120609</v>
      </c>
      <c r="N1908" s="6">
        <f t="shared" si="380"/>
        <v>12.681839066301519</v>
      </c>
      <c r="O1908" s="6">
        <f t="shared" si="384"/>
        <v>0.82382749993294346</v>
      </c>
      <c r="P1908" s="6">
        <f t="shared" si="385"/>
        <v>1.8687667503450043</v>
      </c>
      <c r="Q1908" s="6">
        <f t="shared" si="375"/>
        <v>0.50157084019778919</v>
      </c>
      <c r="R1908" s="6">
        <f t="shared" si="376"/>
        <v>0.32129272497384798</v>
      </c>
      <c r="S1908" s="6">
        <f t="shared" si="377"/>
        <v>0.82286356517163717</v>
      </c>
    </row>
    <row r="1909" spans="1:19" x14ac:dyDescent="0.25">
      <c r="A1909" s="64">
        <v>41956</v>
      </c>
      <c r="B1909" s="14" t="s">
        <v>872</v>
      </c>
      <c r="C1909" s="4">
        <v>3</v>
      </c>
      <c r="D1909" s="4">
        <v>3.6</v>
      </c>
      <c r="E1909" s="4"/>
      <c r="G1909" s="4">
        <f t="shared" si="381"/>
        <v>64.961200000000005</v>
      </c>
      <c r="H1909"/>
      <c r="I1909"/>
      <c r="J1909" s="34">
        <f t="shared" si="378"/>
        <v>1.0178760197630931E-3</v>
      </c>
      <c r="K1909" s="34">
        <f t="shared" si="382"/>
        <v>6.6122448977558021E-2</v>
      </c>
      <c r="L1909" s="6">
        <f t="shared" si="379"/>
        <v>3.375464158589657</v>
      </c>
      <c r="M1909" s="6">
        <f t="shared" si="383"/>
        <v>0.21927420655205926</v>
      </c>
      <c r="N1909" s="6">
        <f t="shared" si="380"/>
        <v>5.7290669248255632</v>
      </c>
      <c r="O1909" s="6">
        <f t="shared" si="384"/>
        <v>0.37216706953560269</v>
      </c>
      <c r="P1909" s="6">
        <f t="shared" si="385"/>
        <v>0.59144127608766195</v>
      </c>
      <c r="Q1909" s="6">
        <f t="shared" si="375"/>
        <v>0.10525161914498844</v>
      </c>
      <c r="R1909" s="6">
        <f t="shared" si="376"/>
        <v>0.14514515711888507</v>
      </c>
      <c r="S1909" s="6">
        <f t="shared" si="377"/>
        <v>0.25039677626387352</v>
      </c>
    </row>
    <row r="1910" spans="1:19" x14ac:dyDescent="0.25">
      <c r="A1910" s="64">
        <v>41956</v>
      </c>
      <c r="B1910" s="14" t="s">
        <v>872</v>
      </c>
      <c r="C1910" s="4">
        <v>3</v>
      </c>
      <c r="D1910" s="4">
        <v>4.5</v>
      </c>
      <c r="E1910" s="4"/>
      <c r="G1910" s="4">
        <f t="shared" si="381"/>
        <v>64.961200000000005</v>
      </c>
      <c r="H1910"/>
      <c r="I1910"/>
      <c r="J1910" s="34">
        <f t="shared" si="378"/>
        <v>1.5904312808798326E-3</v>
      </c>
      <c r="K1910" s="34">
        <f t="shared" si="382"/>
        <v>0.10331632652743439</v>
      </c>
      <c r="L1910" s="6">
        <f t="shared" si="379"/>
        <v>5.6380590590289899</v>
      </c>
      <c r="M1910" s="6">
        <f t="shared" si="383"/>
        <v>0.36625508924934846</v>
      </c>
      <c r="N1910" s="6">
        <f t="shared" si="380"/>
        <v>7.4382130025037601</v>
      </c>
      <c r="O1910" s="6">
        <f t="shared" si="384"/>
        <v>0.48319525187039564</v>
      </c>
      <c r="P1910" s="6">
        <f t="shared" si="385"/>
        <v>0.84945034111974405</v>
      </c>
      <c r="Q1910" s="6">
        <f t="shared" si="375"/>
        <v>0.17580244283968727</v>
      </c>
      <c r="R1910" s="6">
        <f t="shared" si="376"/>
        <v>0.1884461482294543</v>
      </c>
      <c r="S1910" s="6">
        <f t="shared" si="377"/>
        <v>0.36424859106914154</v>
      </c>
    </row>
    <row r="1911" spans="1:19" x14ac:dyDescent="0.25">
      <c r="A1911" s="64">
        <v>41956</v>
      </c>
      <c r="B1911" s="14" t="s">
        <v>872</v>
      </c>
      <c r="C1911" s="4">
        <v>3</v>
      </c>
      <c r="D1911" s="4">
        <v>3.8</v>
      </c>
      <c r="E1911" s="4"/>
      <c r="G1911" s="4">
        <f t="shared" si="381"/>
        <v>64.961200000000005</v>
      </c>
      <c r="H1911"/>
      <c r="I1911"/>
      <c r="J1911" s="34">
        <f t="shared" si="378"/>
        <v>1.1341149479459152E-3</v>
      </c>
      <c r="K1911" s="34">
        <f t="shared" si="382"/>
        <v>7.3673469385489021E-2</v>
      </c>
      <c r="L1911" s="6">
        <f t="shared" si="379"/>
        <v>3.8222275656794742</v>
      </c>
      <c r="M1911" s="6">
        <f t="shared" si="383"/>
        <v>0.24829649415562419</v>
      </c>
      <c r="N1911" s="6">
        <f t="shared" si="380"/>
        <v>6.1031884174464111</v>
      </c>
      <c r="O1911" s="6">
        <f t="shared" si="384"/>
        <v>0.39647045111343715</v>
      </c>
      <c r="P1911" s="6">
        <f t="shared" si="385"/>
        <v>0.64476694526906131</v>
      </c>
      <c r="Q1911" s="6">
        <f t="shared" si="375"/>
        <v>0.1191823171946996</v>
      </c>
      <c r="R1911" s="6">
        <f t="shared" si="376"/>
        <v>0.1546234759342405</v>
      </c>
      <c r="S1911" s="6">
        <f t="shared" si="377"/>
        <v>0.2738057931289401</v>
      </c>
    </row>
    <row r="1912" spans="1:19" x14ac:dyDescent="0.25">
      <c r="A1912" s="64">
        <v>41956</v>
      </c>
      <c r="B1912" s="14" t="s">
        <v>872</v>
      </c>
      <c r="C1912" s="4">
        <v>3</v>
      </c>
      <c r="D1912" s="4">
        <v>4.8</v>
      </c>
      <c r="E1912" s="4"/>
      <c r="G1912" s="4">
        <f t="shared" si="381"/>
        <v>64.961200000000005</v>
      </c>
      <c r="H1912"/>
      <c r="I1912"/>
      <c r="J1912" s="34">
        <f t="shared" si="378"/>
        <v>1.8095573684677208E-3</v>
      </c>
      <c r="K1912" s="34">
        <f t="shared" si="382"/>
        <v>0.11755102040454758</v>
      </c>
      <c r="L1912" s="6">
        <f t="shared" si="379"/>
        <v>6.5398480281028419</v>
      </c>
      <c r="M1912" s="6">
        <f t="shared" si="383"/>
        <v>0.42483638396340279</v>
      </c>
      <c r="N1912" s="6">
        <f t="shared" si="380"/>
        <v>8.0216224497877064</v>
      </c>
      <c r="O1912" s="6">
        <f t="shared" si="384"/>
        <v>0.52109423039239344</v>
      </c>
      <c r="P1912" s="6">
        <f t="shared" si="385"/>
        <v>0.94593061435579617</v>
      </c>
      <c r="Q1912" s="6">
        <f t="shared" si="375"/>
        <v>0.20392146430243333</v>
      </c>
      <c r="R1912" s="6">
        <f t="shared" si="376"/>
        <v>0.20322674985303346</v>
      </c>
      <c r="S1912" s="6">
        <f t="shared" si="377"/>
        <v>0.40714821415546676</v>
      </c>
    </row>
    <row r="1913" spans="1:19" x14ac:dyDescent="0.25">
      <c r="A1913" s="64">
        <v>41956</v>
      </c>
      <c r="B1913" s="14" t="s">
        <v>872</v>
      </c>
      <c r="C1913" s="4">
        <v>3</v>
      </c>
      <c r="D1913" s="4">
        <v>4.2</v>
      </c>
      <c r="E1913" s="4"/>
      <c r="G1913" s="4">
        <f t="shared" si="381"/>
        <v>64.961200000000005</v>
      </c>
      <c r="H1913"/>
      <c r="I1913"/>
      <c r="J1913" s="34">
        <f t="shared" si="378"/>
        <v>1.385442360233099E-3</v>
      </c>
      <c r="K1913" s="34">
        <f t="shared" si="382"/>
        <v>8.9999999997231753E-2</v>
      </c>
      <c r="L1913" s="6">
        <f t="shared" si="379"/>
        <v>4.811097633235077</v>
      </c>
      <c r="M1913" s="6">
        <f t="shared" si="383"/>
        <v>0.31253468163409348</v>
      </c>
      <c r="N1913" s="6">
        <f t="shared" si="380"/>
        <v>6.861382640483793</v>
      </c>
      <c r="O1913" s="6">
        <f t="shared" si="384"/>
        <v>0.44572365863033786</v>
      </c>
      <c r="P1913" s="6">
        <f t="shared" si="385"/>
        <v>0.7582583402644314</v>
      </c>
      <c r="Q1913" s="6">
        <f t="shared" si="375"/>
        <v>0.15001664718436486</v>
      </c>
      <c r="R1913" s="6">
        <f t="shared" si="376"/>
        <v>0.17383222686583177</v>
      </c>
      <c r="S1913" s="6">
        <f t="shared" si="377"/>
        <v>0.32384887405019663</v>
      </c>
    </row>
    <row r="1914" spans="1:19" x14ac:dyDescent="0.25">
      <c r="A1914" s="64">
        <v>41956</v>
      </c>
      <c r="B1914" s="14" t="s">
        <v>872</v>
      </c>
      <c r="C1914" s="4">
        <v>3</v>
      </c>
      <c r="D1914" s="4">
        <v>5.2</v>
      </c>
      <c r="E1914" s="4"/>
      <c r="G1914" s="4">
        <f t="shared" si="381"/>
        <v>64.961200000000005</v>
      </c>
      <c r="H1914"/>
      <c r="I1914"/>
      <c r="J1914" s="34">
        <f t="shared" si="378"/>
        <v>2.1237166338267006E-3</v>
      </c>
      <c r="K1914" s="34">
        <f t="shared" si="382"/>
        <v>0.13795918366922602</v>
      </c>
      <c r="L1914" s="6">
        <f t="shared" si="379"/>
        <v>7.8611437635641082</v>
      </c>
      <c r="M1914" s="6">
        <f t="shared" si="383"/>
        <v>0.51066934215868187</v>
      </c>
      <c r="N1914" s="6">
        <f t="shared" si="380"/>
        <v>8.8091474968502013</v>
      </c>
      <c r="O1914" s="6">
        <f t="shared" si="384"/>
        <v>0.5722528034719111</v>
      </c>
      <c r="P1914" s="6">
        <f t="shared" si="385"/>
        <v>1.0829221456305929</v>
      </c>
      <c r="Q1914" s="6">
        <f t="shared" si="375"/>
        <v>0.2451212842361673</v>
      </c>
      <c r="R1914" s="6">
        <f t="shared" si="376"/>
        <v>0.22317859335404533</v>
      </c>
      <c r="S1914" s="6">
        <f t="shared" si="377"/>
        <v>0.46829987759021263</v>
      </c>
    </row>
    <row r="1915" spans="1:19" x14ac:dyDescent="0.25">
      <c r="A1915" s="64">
        <v>41956</v>
      </c>
      <c r="B1915" s="14" t="s">
        <v>872</v>
      </c>
      <c r="C1915" s="4">
        <v>3</v>
      </c>
      <c r="D1915" s="4">
        <v>6.8</v>
      </c>
      <c r="E1915" s="4"/>
      <c r="G1915" s="4">
        <f t="shared" si="381"/>
        <v>64.961200000000005</v>
      </c>
      <c r="H1915"/>
      <c r="I1915"/>
      <c r="J1915" s="34">
        <f t="shared" si="378"/>
        <v>3.6316811075498014E-3</v>
      </c>
      <c r="K1915" s="34">
        <f t="shared" si="382"/>
        <v>0.23591836733968233</v>
      </c>
      <c r="L1915" s="6">
        <f t="shared" si="379"/>
        <v>14.565722844180941</v>
      </c>
      <c r="M1915" s="6">
        <f t="shared" si="383"/>
        <v>0.94620685317821773</v>
      </c>
      <c r="N1915" s="6">
        <f t="shared" si="380"/>
        <v>12.057170367208817</v>
      </c>
      <c r="O1915" s="6">
        <f t="shared" si="384"/>
        <v>0.78324827085036008</v>
      </c>
      <c r="P1915" s="6">
        <f t="shared" si="385"/>
        <v>1.7294551240285778</v>
      </c>
      <c r="Q1915" s="6">
        <f t="shared" si="375"/>
        <v>0.45417928952554448</v>
      </c>
      <c r="R1915" s="6">
        <f t="shared" si="376"/>
        <v>0.30546682563164046</v>
      </c>
      <c r="S1915" s="6">
        <f t="shared" si="377"/>
        <v>0.75964611515718494</v>
      </c>
    </row>
    <row r="1916" spans="1:19" x14ac:dyDescent="0.25">
      <c r="A1916" s="64">
        <v>41956</v>
      </c>
      <c r="B1916" s="14" t="s">
        <v>872</v>
      </c>
      <c r="C1916" s="4">
        <v>3</v>
      </c>
      <c r="D1916" s="4">
        <v>3.5</v>
      </c>
      <c r="E1916" s="4"/>
      <c r="G1916" s="4">
        <f t="shared" si="381"/>
        <v>64.961200000000005</v>
      </c>
      <c r="H1916"/>
      <c r="I1916"/>
      <c r="J1916" s="34">
        <f t="shared" si="378"/>
        <v>9.6211275016187424E-4</v>
      </c>
      <c r="K1916" s="34">
        <f t="shared" si="382"/>
        <v>6.2499999998077607E-2</v>
      </c>
      <c r="L1916" s="6">
        <f t="shared" si="379"/>
        <v>3.1637815247608514</v>
      </c>
      <c r="M1916" s="6">
        <f t="shared" si="383"/>
        <v>0.20552304837265933</v>
      </c>
      <c r="N1916" s="6">
        <f t="shared" si="380"/>
        <v>5.5433152983182508</v>
      </c>
      <c r="O1916" s="6">
        <f t="shared" si="384"/>
        <v>0.36010042074168885</v>
      </c>
      <c r="P1916" s="6">
        <f t="shared" si="385"/>
        <v>0.56562346911434824</v>
      </c>
      <c r="Q1916" s="6">
        <f t="shared" si="375"/>
        <v>9.865106321887647E-2</v>
      </c>
      <c r="R1916" s="6">
        <f t="shared" si="376"/>
        <v>0.14043916408925866</v>
      </c>
      <c r="S1916" s="6">
        <f t="shared" si="377"/>
        <v>0.23909022730813512</v>
      </c>
    </row>
    <row r="1917" spans="1:19" x14ac:dyDescent="0.25">
      <c r="A1917" s="64">
        <v>41956</v>
      </c>
      <c r="B1917" s="14" t="s">
        <v>872</v>
      </c>
      <c r="C1917" s="4">
        <v>3</v>
      </c>
      <c r="D1917" s="4">
        <v>5.2</v>
      </c>
      <c r="E1917" s="4"/>
      <c r="G1917" s="4">
        <f t="shared" si="381"/>
        <v>64.961200000000005</v>
      </c>
      <c r="H1917"/>
      <c r="I1917"/>
      <c r="J1917" s="34">
        <f t="shared" si="378"/>
        <v>2.1237166338267006E-3</v>
      </c>
      <c r="K1917" s="34">
        <f t="shared" si="382"/>
        <v>0.13795918366922602</v>
      </c>
      <c r="L1917" s="6">
        <f t="shared" si="379"/>
        <v>7.8611437635641082</v>
      </c>
      <c r="M1917" s="6">
        <f t="shared" si="383"/>
        <v>0.51066934215868187</v>
      </c>
      <c r="N1917" s="6">
        <f t="shared" si="380"/>
        <v>8.8091474968502013</v>
      </c>
      <c r="O1917" s="6">
        <f t="shared" si="384"/>
        <v>0.5722528034719111</v>
      </c>
      <c r="P1917" s="6">
        <f t="shared" si="385"/>
        <v>1.0829221456305929</v>
      </c>
      <c r="Q1917" s="6">
        <f t="shared" si="375"/>
        <v>0.2451212842361673</v>
      </c>
      <c r="R1917" s="6">
        <f t="shared" si="376"/>
        <v>0.22317859335404533</v>
      </c>
      <c r="S1917" s="6">
        <f t="shared" si="377"/>
        <v>0.46829987759021263</v>
      </c>
    </row>
    <row r="1918" spans="1:19" x14ac:dyDescent="0.25">
      <c r="A1918" s="64">
        <v>41956</v>
      </c>
      <c r="B1918" s="14" t="s">
        <v>872</v>
      </c>
      <c r="C1918" s="4">
        <v>3</v>
      </c>
      <c r="D1918" s="4">
        <v>8.8000000000000007</v>
      </c>
      <c r="E1918" s="4"/>
      <c r="G1918" s="4">
        <f t="shared" si="381"/>
        <v>64.961200000000005</v>
      </c>
      <c r="H1918"/>
      <c r="I1918"/>
      <c r="J1918" s="34">
        <f t="shared" si="378"/>
        <v>6.0821233773498407E-3</v>
      </c>
      <c r="K1918" s="34">
        <f t="shared" si="382"/>
        <v>0.39510204080417388</v>
      </c>
      <c r="L1918" s="6">
        <f t="shared" si="379"/>
        <v>26.348731681885365</v>
      </c>
      <c r="M1918" s="6">
        <f t="shared" si="383"/>
        <v>1.7116452617326934</v>
      </c>
      <c r="N1918" s="6">
        <f t="shared" si="380"/>
        <v>16.302518287873927</v>
      </c>
      <c r="O1918" s="6">
        <f t="shared" si="384"/>
        <v>1.0590311715434086</v>
      </c>
      <c r="P1918" s="6">
        <f t="shared" si="385"/>
        <v>2.770676433276102</v>
      </c>
      <c r="Q1918" s="6">
        <f t="shared" si="375"/>
        <v>0.82158972563169275</v>
      </c>
      <c r="R1918" s="6">
        <f t="shared" si="376"/>
        <v>0.41302215690192939</v>
      </c>
      <c r="S1918" s="6">
        <f t="shared" si="377"/>
        <v>1.2346118825336221</v>
      </c>
    </row>
    <row r="1919" spans="1:19" x14ac:dyDescent="0.25">
      <c r="A1919" s="64">
        <v>41956</v>
      </c>
      <c r="B1919" s="14" t="s">
        <v>872</v>
      </c>
      <c r="C1919" s="4">
        <v>3</v>
      </c>
      <c r="D1919" s="4">
        <v>5.8</v>
      </c>
      <c r="E1919" s="4"/>
      <c r="G1919" s="4">
        <f t="shared" si="381"/>
        <v>64.961200000000005</v>
      </c>
      <c r="H1919"/>
      <c r="I1919"/>
      <c r="J1919" s="34">
        <f t="shared" si="378"/>
        <v>2.6420794216690155E-3</v>
      </c>
      <c r="K1919" s="34">
        <f t="shared" si="382"/>
        <v>0.1716326530559453</v>
      </c>
      <c r="L1919" s="6">
        <f t="shared" si="379"/>
        <v>10.104504202450142</v>
      </c>
      <c r="M1919" s="6">
        <f t="shared" si="383"/>
        <v>0.65640073112787944</v>
      </c>
      <c r="N1919" s="6">
        <f t="shared" si="380"/>
        <v>10.009692178621206</v>
      </c>
      <c r="O1919" s="6">
        <f t="shared" si="384"/>
        <v>0.65024162816606002</v>
      </c>
      <c r="P1919" s="6">
        <f t="shared" si="385"/>
        <v>1.3066423592939396</v>
      </c>
      <c r="Q1919" s="6">
        <f t="shared" si="375"/>
        <v>0.31507235094138214</v>
      </c>
      <c r="R1919" s="6">
        <f t="shared" si="376"/>
        <v>0.25359423498476341</v>
      </c>
      <c r="S1919" s="6">
        <f t="shared" si="377"/>
        <v>0.5686665859261455</v>
      </c>
    </row>
    <row r="1920" spans="1:19" x14ac:dyDescent="0.25">
      <c r="A1920" s="64">
        <v>41956</v>
      </c>
      <c r="B1920" s="14" t="s">
        <v>872</v>
      </c>
      <c r="C1920" s="4">
        <v>3</v>
      </c>
      <c r="D1920" s="4">
        <v>4.5999999999999996</v>
      </c>
      <c r="E1920" s="4"/>
      <c r="G1920" s="4">
        <f t="shared" si="381"/>
        <v>64.961200000000005</v>
      </c>
      <c r="H1920"/>
      <c r="I1920"/>
      <c r="J1920" s="34">
        <f t="shared" si="378"/>
        <v>1.6619025137490004E-3</v>
      </c>
      <c r="K1920" s="34">
        <f t="shared" si="382"/>
        <v>0.10795918367014873</v>
      </c>
      <c r="L1920" s="6">
        <f t="shared" si="379"/>
        <v>5.9302678128381849</v>
      </c>
      <c r="M1920" s="6">
        <f t="shared" si="383"/>
        <v>0.3852373209154813</v>
      </c>
      <c r="N1920" s="6">
        <f t="shared" si="380"/>
        <v>7.6319696161125572</v>
      </c>
      <c r="O1920" s="6">
        <f t="shared" si="384"/>
        <v>0.49578191424249274</v>
      </c>
      <c r="P1920" s="6">
        <f t="shared" si="385"/>
        <v>0.88101923515797398</v>
      </c>
      <c r="Q1920" s="6">
        <f t="shared" si="375"/>
        <v>0.18491391403943103</v>
      </c>
      <c r="R1920" s="6">
        <f t="shared" si="376"/>
        <v>0.19335494655457217</v>
      </c>
      <c r="S1920" s="6">
        <f t="shared" si="377"/>
        <v>0.37826886059400322</v>
      </c>
    </row>
    <row r="1921" spans="1:19" x14ac:dyDescent="0.25">
      <c r="A1921" s="64">
        <v>41956</v>
      </c>
      <c r="B1921" s="14" t="s">
        <v>872</v>
      </c>
      <c r="C1921" s="4">
        <v>3</v>
      </c>
      <c r="D1921" s="4">
        <v>8</v>
      </c>
      <c r="E1921" s="4"/>
      <c r="G1921" s="4">
        <f t="shared" si="381"/>
        <v>64.961200000000005</v>
      </c>
      <c r="H1921"/>
      <c r="I1921"/>
      <c r="J1921" s="34">
        <f t="shared" si="378"/>
        <v>5.0265482457436689E-3</v>
      </c>
      <c r="K1921" s="34">
        <f t="shared" si="382"/>
        <v>0.32653061223485441</v>
      </c>
      <c r="L1921" s="6">
        <f t="shared" si="379"/>
        <v>21.164008717497858</v>
      </c>
      <c r="M1921" s="6">
        <f t="shared" si="383"/>
        <v>1.3748394297657729</v>
      </c>
      <c r="N1921" s="6">
        <f t="shared" si="380"/>
        <v>14.58227400291401</v>
      </c>
      <c r="O1921" s="6">
        <f t="shared" si="384"/>
        <v>0.94728203633176278</v>
      </c>
      <c r="P1921" s="6">
        <f t="shared" si="385"/>
        <v>2.3221214660975358</v>
      </c>
      <c r="Q1921" s="6">
        <f t="shared" si="375"/>
        <v>0.65992292628757099</v>
      </c>
      <c r="R1921" s="6">
        <f t="shared" si="376"/>
        <v>0.3694399941693875</v>
      </c>
      <c r="S1921" s="6">
        <f t="shared" si="377"/>
        <v>1.0293629204569585</v>
      </c>
    </row>
    <row r="1922" spans="1:19" x14ac:dyDescent="0.25">
      <c r="A1922" s="64">
        <v>41956</v>
      </c>
      <c r="B1922" s="14" t="s">
        <v>872</v>
      </c>
      <c r="C1922" s="4">
        <v>3</v>
      </c>
      <c r="D1922" s="4">
        <v>4.8</v>
      </c>
      <c r="E1922" s="4"/>
      <c r="G1922" s="4">
        <f t="shared" si="381"/>
        <v>64.961200000000005</v>
      </c>
      <c r="H1922"/>
      <c r="I1922"/>
      <c r="J1922" s="34">
        <f t="shared" si="378"/>
        <v>1.8095573684677208E-3</v>
      </c>
      <c r="K1922" s="34">
        <f t="shared" si="382"/>
        <v>0.11755102040454758</v>
      </c>
      <c r="L1922" s="6">
        <f t="shared" si="379"/>
        <v>6.5398480281028419</v>
      </c>
      <c r="M1922" s="6">
        <f t="shared" si="383"/>
        <v>0.42483638396340279</v>
      </c>
      <c r="N1922" s="6">
        <f t="shared" si="380"/>
        <v>8.0216224497877064</v>
      </c>
      <c r="O1922" s="6">
        <f t="shared" si="384"/>
        <v>0.52109423039239344</v>
      </c>
      <c r="P1922" s="6">
        <f t="shared" si="385"/>
        <v>0.94593061435579617</v>
      </c>
      <c r="Q1922" s="6">
        <f t="shared" si="375"/>
        <v>0.20392146430243333</v>
      </c>
      <c r="R1922" s="6">
        <f t="shared" si="376"/>
        <v>0.20322674985303346</v>
      </c>
      <c r="S1922" s="6">
        <f t="shared" si="377"/>
        <v>0.40714821415546676</v>
      </c>
    </row>
    <row r="1923" spans="1:19" x14ac:dyDescent="0.25">
      <c r="A1923" s="64">
        <v>41956</v>
      </c>
      <c r="B1923" s="14" t="s">
        <v>872</v>
      </c>
      <c r="C1923" s="4">
        <v>3</v>
      </c>
      <c r="D1923" s="4">
        <v>5.4</v>
      </c>
      <c r="E1923" s="4"/>
      <c r="G1923" s="4">
        <f t="shared" si="381"/>
        <v>64.961200000000005</v>
      </c>
      <c r="H1923"/>
      <c r="I1923"/>
      <c r="J1923" s="34">
        <f t="shared" si="378"/>
        <v>2.2902210444669595E-3</v>
      </c>
      <c r="K1923" s="34">
        <f t="shared" si="382"/>
        <v>0.14877551019950555</v>
      </c>
      <c r="L1923" s="6">
        <f t="shared" si="379"/>
        <v>8.5736806990755614</v>
      </c>
      <c r="M1923" s="6">
        <f t="shared" si="383"/>
        <v>0.55695659743162507</v>
      </c>
      <c r="N1923" s="6">
        <f t="shared" si="380"/>
        <v>9.2068415424761678</v>
      </c>
      <c r="O1923" s="6">
        <f t="shared" si="384"/>
        <v>0.5980874864097232</v>
      </c>
      <c r="P1923" s="6">
        <f t="shared" si="385"/>
        <v>1.1550440838413483</v>
      </c>
      <c r="Q1923" s="6">
        <f t="shared" ref="Q1923:Q1986" si="386">M1923*0.48</f>
        <v>0.26733916676718</v>
      </c>
      <c r="R1923" s="6">
        <f t="shared" ref="R1923:R1986" si="387">O1923*0.39</f>
        <v>0.23325411969979207</v>
      </c>
      <c r="S1923" s="6">
        <f t="shared" ref="S1923:S1986" si="388">Q1923+R1923</f>
        <v>0.5005932864669721</v>
      </c>
    </row>
    <row r="1924" spans="1:19" x14ac:dyDescent="0.25">
      <c r="A1924" s="64">
        <v>41956</v>
      </c>
      <c r="B1924" s="14" t="s">
        <v>872</v>
      </c>
      <c r="C1924" s="4">
        <v>3</v>
      </c>
      <c r="D1924" s="4">
        <v>5.6</v>
      </c>
      <c r="E1924" s="4"/>
      <c r="G1924" s="4">
        <f t="shared" si="381"/>
        <v>64.961200000000005</v>
      </c>
      <c r="H1924"/>
      <c r="I1924"/>
      <c r="J1924" s="34">
        <f t="shared" si="378"/>
        <v>2.4630086404143973E-3</v>
      </c>
      <c r="K1924" s="34">
        <f t="shared" si="382"/>
        <v>0.15999999999507863</v>
      </c>
      <c r="L1924" s="6">
        <f t="shared" si="379"/>
        <v>9.3213394933125091</v>
      </c>
      <c r="M1924" s="6">
        <f t="shared" si="383"/>
        <v>0.60552541083786027</v>
      </c>
      <c r="N1924" s="6">
        <f t="shared" si="380"/>
        <v>9.6070480145707613</v>
      </c>
      <c r="O1924" s="6">
        <f t="shared" si="384"/>
        <v>0.62408537958901456</v>
      </c>
      <c r="P1924" s="6">
        <f t="shared" si="385"/>
        <v>1.2296107904268747</v>
      </c>
      <c r="Q1924" s="6">
        <f t="shared" si="386"/>
        <v>0.29065219720217289</v>
      </c>
      <c r="R1924" s="6">
        <f t="shared" si="387"/>
        <v>0.24339329803971568</v>
      </c>
      <c r="S1924" s="6">
        <f t="shared" si="388"/>
        <v>0.5340454952418886</v>
      </c>
    </row>
    <row r="1925" spans="1:19" x14ac:dyDescent="0.25">
      <c r="A1925" s="64">
        <v>41956</v>
      </c>
      <c r="B1925" s="14" t="s">
        <v>872</v>
      </c>
      <c r="C1925" s="4">
        <v>3</v>
      </c>
      <c r="D1925" s="4">
        <v>6.5</v>
      </c>
      <c r="E1925" s="4"/>
      <c r="G1925" s="4">
        <f t="shared" si="381"/>
        <v>64.961200000000005</v>
      </c>
      <c r="H1925"/>
      <c r="I1925"/>
      <c r="J1925" s="34">
        <f t="shared" si="378"/>
        <v>3.3183072403542195E-3</v>
      </c>
      <c r="K1925" s="34">
        <f t="shared" si="382"/>
        <v>0.21556122448316564</v>
      </c>
      <c r="L1925" s="6">
        <f t="shared" si="379"/>
        <v>13.130517975640537</v>
      </c>
      <c r="M1925" s="6">
        <f t="shared" si="383"/>
        <v>0.85297422086363262</v>
      </c>
      <c r="N1925" s="6">
        <f t="shared" si="380"/>
        <v>11.437170539605743</v>
      </c>
      <c r="O1925" s="6">
        <f t="shared" si="384"/>
        <v>0.74297233726827139</v>
      </c>
      <c r="P1925" s="6">
        <f t="shared" si="385"/>
        <v>1.5959465581319039</v>
      </c>
      <c r="Q1925" s="6">
        <f t="shared" si="386"/>
        <v>0.40942762601454363</v>
      </c>
      <c r="R1925" s="6">
        <f t="shared" si="387"/>
        <v>0.28975921153462586</v>
      </c>
      <c r="S1925" s="6">
        <f t="shared" si="388"/>
        <v>0.69918683754916944</v>
      </c>
    </row>
    <row r="1926" spans="1:19" x14ac:dyDescent="0.25">
      <c r="A1926" s="64">
        <v>41956</v>
      </c>
      <c r="B1926" s="14" t="s">
        <v>872</v>
      </c>
      <c r="C1926" s="4">
        <v>3</v>
      </c>
      <c r="D1926" s="4">
        <v>10.5</v>
      </c>
      <c r="E1926" s="4"/>
      <c r="G1926" s="4">
        <f t="shared" si="381"/>
        <v>64.961200000000005</v>
      </c>
      <c r="H1926"/>
      <c r="I1926"/>
      <c r="J1926" s="34">
        <f t="shared" si="378"/>
        <v>8.6590147514568668E-3</v>
      </c>
      <c r="K1926" s="34">
        <f t="shared" si="382"/>
        <v>0.5624999999826984</v>
      </c>
      <c r="L1926" s="6">
        <f t="shared" si="379"/>
        <v>39.546517958797452</v>
      </c>
      <c r="M1926" s="6">
        <f t="shared" si="383"/>
        <v>2.5689893122536454</v>
      </c>
      <c r="N1926" s="6">
        <f t="shared" si="380"/>
        <v>20.044787177718607</v>
      </c>
      <c r="O1926" s="6">
        <f t="shared" si="384"/>
        <v>1.3021334540656457</v>
      </c>
      <c r="P1926" s="6">
        <f t="shared" si="385"/>
        <v>3.8711227663192913</v>
      </c>
      <c r="Q1926" s="6">
        <f t="shared" si="386"/>
        <v>1.2331148698817498</v>
      </c>
      <c r="R1926" s="6">
        <f t="shared" si="387"/>
        <v>0.50783204708560181</v>
      </c>
      <c r="S1926" s="6">
        <f t="shared" si="388"/>
        <v>1.7409469169673515</v>
      </c>
    </row>
    <row r="1927" spans="1:19" x14ac:dyDescent="0.25">
      <c r="A1927" s="64">
        <v>41956</v>
      </c>
      <c r="B1927" s="14" t="s">
        <v>872</v>
      </c>
      <c r="C1927" s="4">
        <v>3</v>
      </c>
      <c r="D1927" s="4">
        <v>6.7</v>
      </c>
      <c r="E1927" s="4"/>
      <c r="G1927" s="4">
        <f t="shared" si="381"/>
        <v>64.961200000000005</v>
      </c>
      <c r="H1927"/>
      <c r="I1927"/>
      <c r="J1927" s="34">
        <f t="shared" si="378"/>
        <v>3.5256523554911458E-3</v>
      </c>
      <c r="K1927" s="34">
        <f t="shared" si="382"/>
        <v>0.22903061223785337</v>
      </c>
      <c r="L1927" s="6">
        <f t="shared" si="379"/>
        <v>14.077969600318117</v>
      </c>
      <c r="M1927" s="6">
        <f t="shared" si="383"/>
        <v>0.9145218165384269</v>
      </c>
      <c r="N1927" s="6">
        <f t="shared" si="380"/>
        <v>11.849976492405487</v>
      </c>
      <c r="O1927" s="6">
        <f t="shared" si="384"/>
        <v>0.76978870784942166</v>
      </c>
      <c r="P1927" s="6">
        <f t="shared" si="385"/>
        <v>1.6843105243878487</v>
      </c>
      <c r="Q1927" s="6">
        <f t="shared" si="386"/>
        <v>0.43897047193844491</v>
      </c>
      <c r="R1927" s="6">
        <f t="shared" si="387"/>
        <v>0.30021759606127446</v>
      </c>
      <c r="S1927" s="6">
        <f t="shared" si="388"/>
        <v>0.73918806799971937</v>
      </c>
    </row>
    <row r="1928" spans="1:19" x14ac:dyDescent="0.25">
      <c r="A1928" s="64">
        <v>41956</v>
      </c>
      <c r="B1928" s="14" t="s">
        <v>872</v>
      </c>
      <c r="C1928" s="4">
        <v>3</v>
      </c>
      <c r="D1928" s="4">
        <v>5.5</v>
      </c>
      <c r="E1928" s="4"/>
      <c r="G1928" s="4">
        <f t="shared" si="381"/>
        <v>64.961200000000005</v>
      </c>
      <c r="H1928"/>
      <c r="I1928"/>
      <c r="J1928" s="34">
        <f t="shared" si="378"/>
        <v>2.3758294442772811E-3</v>
      </c>
      <c r="K1928" s="34">
        <f t="shared" si="382"/>
        <v>0.15433673468913039</v>
      </c>
      <c r="L1928" s="6">
        <f t="shared" si="379"/>
        <v>8.9430956308196485</v>
      </c>
      <c r="M1928" s="6">
        <f t="shared" si="383"/>
        <v>0.58095423516110178</v>
      </c>
      <c r="N1928" s="6">
        <f t="shared" si="380"/>
        <v>9.4066355127217793</v>
      </c>
      <c r="O1928" s="6">
        <f t="shared" si="384"/>
        <v>0.61106634272138272</v>
      </c>
      <c r="P1928" s="6">
        <f t="shared" si="385"/>
        <v>1.1920205778824844</v>
      </c>
      <c r="Q1928" s="6">
        <f t="shared" si="386"/>
        <v>0.27885803287732885</v>
      </c>
      <c r="R1928" s="6">
        <f t="shared" si="387"/>
        <v>0.23831587366133927</v>
      </c>
      <c r="S1928" s="6">
        <f t="shared" si="388"/>
        <v>0.51717390653866813</v>
      </c>
    </row>
    <row r="1929" spans="1:19" x14ac:dyDescent="0.25">
      <c r="A1929" s="64">
        <v>41956</v>
      </c>
      <c r="B1929" s="14" t="s">
        <v>872</v>
      </c>
      <c r="C1929" s="4">
        <v>3</v>
      </c>
      <c r="D1929" s="4">
        <v>4</v>
      </c>
      <c r="E1929" s="4"/>
      <c r="G1929" s="4">
        <f t="shared" si="381"/>
        <v>64.961200000000005</v>
      </c>
      <c r="H1929"/>
      <c r="I1929"/>
      <c r="J1929" s="34">
        <f t="shared" si="378"/>
        <v>1.2566370614359172E-3</v>
      </c>
      <c r="K1929" s="34">
        <f t="shared" si="382"/>
        <v>8.1632653058713603E-2</v>
      </c>
      <c r="L1929" s="6">
        <f t="shared" si="379"/>
        <v>4.3006091215286046</v>
      </c>
      <c r="M1929" s="6">
        <f t="shared" si="383"/>
        <v>0.27937273468421148</v>
      </c>
      <c r="N1929" s="6">
        <f t="shared" si="380"/>
        <v>6.4806737611278331</v>
      </c>
      <c r="O1929" s="6">
        <f t="shared" si="384"/>
        <v>0.42099235249702632</v>
      </c>
      <c r="P1929" s="6">
        <f t="shared" si="385"/>
        <v>0.7003650871812378</v>
      </c>
      <c r="Q1929" s="6">
        <f t="shared" si="386"/>
        <v>0.1340989126484215</v>
      </c>
      <c r="R1929" s="6">
        <f t="shared" si="387"/>
        <v>0.16418701747384026</v>
      </c>
      <c r="S1929" s="6">
        <f t="shared" si="388"/>
        <v>0.29828593012226179</v>
      </c>
    </row>
    <row r="1930" spans="1:19" x14ac:dyDescent="0.25">
      <c r="A1930" s="64">
        <v>41956</v>
      </c>
      <c r="B1930" s="14" t="s">
        <v>872</v>
      </c>
      <c r="C1930" s="4">
        <v>3</v>
      </c>
      <c r="D1930" s="4">
        <v>4.2</v>
      </c>
      <c r="E1930" s="4"/>
      <c r="G1930" s="4">
        <f t="shared" si="381"/>
        <v>64.961200000000005</v>
      </c>
      <c r="H1930"/>
      <c r="I1930"/>
      <c r="J1930" s="34">
        <f t="shared" si="378"/>
        <v>1.385442360233099E-3</v>
      </c>
      <c r="K1930" s="34">
        <f t="shared" si="382"/>
        <v>8.9999999997231753E-2</v>
      </c>
      <c r="L1930" s="6">
        <f t="shared" si="379"/>
        <v>4.811097633235077</v>
      </c>
      <c r="M1930" s="6">
        <f t="shared" si="383"/>
        <v>0.31253468163409348</v>
      </c>
      <c r="N1930" s="6">
        <f t="shared" si="380"/>
        <v>6.861382640483793</v>
      </c>
      <c r="O1930" s="6">
        <f t="shared" si="384"/>
        <v>0.44572365863033786</v>
      </c>
      <c r="P1930" s="6">
        <f t="shared" si="385"/>
        <v>0.7582583402644314</v>
      </c>
      <c r="Q1930" s="6">
        <f t="shared" si="386"/>
        <v>0.15001664718436486</v>
      </c>
      <c r="R1930" s="6">
        <f t="shared" si="387"/>
        <v>0.17383222686583177</v>
      </c>
      <c r="S1930" s="6">
        <f t="shared" si="388"/>
        <v>0.32384887405019663</v>
      </c>
    </row>
    <row r="1931" spans="1:19" x14ac:dyDescent="0.25">
      <c r="A1931" s="64">
        <v>41956</v>
      </c>
      <c r="B1931" s="14" t="s">
        <v>872</v>
      </c>
      <c r="C1931" s="4">
        <v>3</v>
      </c>
      <c r="D1931" s="4">
        <v>6.6</v>
      </c>
      <c r="E1931" s="4"/>
      <c r="G1931" s="4">
        <f t="shared" si="381"/>
        <v>64.961200000000005</v>
      </c>
      <c r="H1931"/>
      <c r="I1931"/>
      <c r="J1931" s="34">
        <f t="shared" si="378"/>
        <v>3.4211943997592849E-3</v>
      </c>
      <c r="K1931" s="34">
        <f t="shared" si="382"/>
        <v>0.22224489795234778</v>
      </c>
      <c r="L1931" s="6">
        <f t="shared" si="379"/>
        <v>13.599581983298828</v>
      </c>
      <c r="M1931" s="6">
        <f t="shared" si="383"/>
        <v>0.88344518226894508</v>
      </c>
      <c r="N1931" s="6">
        <f t="shared" si="380"/>
        <v>11.643307684830535</v>
      </c>
      <c r="O1931" s="6">
        <f t="shared" si="384"/>
        <v>0.75636325384638103</v>
      </c>
      <c r="P1931" s="6">
        <f t="shared" si="385"/>
        <v>1.639808436115326</v>
      </c>
      <c r="Q1931" s="6">
        <f t="shared" si="386"/>
        <v>0.42405368748909361</v>
      </c>
      <c r="R1931" s="6">
        <f t="shared" si="387"/>
        <v>0.2949816690000886</v>
      </c>
      <c r="S1931" s="6">
        <f t="shared" si="388"/>
        <v>0.71903535648918226</v>
      </c>
    </row>
    <row r="1932" spans="1:19" x14ac:dyDescent="0.25">
      <c r="A1932" s="64">
        <v>41956</v>
      </c>
      <c r="B1932" s="14" t="s">
        <v>872</v>
      </c>
      <c r="C1932" s="4">
        <v>3</v>
      </c>
      <c r="D1932" s="4">
        <v>3.6</v>
      </c>
      <c r="E1932" s="4"/>
      <c r="G1932" s="4">
        <f t="shared" si="381"/>
        <v>64.961200000000005</v>
      </c>
      <c r="H1932"/>
      <c r="I1932"/>
      <c r="J1932" s="34">
        <f t="shared" si="378"/>
        <v>1.0178760197630931E-3</v>
      </c>
      <c r="K1932" s="34">
        <f t="shared" si="382"/>
        <v>6.6122448977558021E-2</v>
      </c>
      <c r="L1932" s="6">
        <f t="shared" si="379"/>
        <v>3.375464158589657</v>
      </c>
      <c r="M1932" s="6">
        <f t="shared" si="383"/>
        <v>0.21927420655205926</v>
      </c>
      <c r="N1932" s="6">
        <f t="shared" si="380"/>
        <v>5.7290669248255632</v>
      </c>
      <c r="O1932" s="6">
        <f t="shared" si="384"/>
        <v>0.37216706953560269</v>
      </c>
      <c r="P1932" s="6">
        <f t="shared" si="385"/>
        <v>0.59144127608766195</v>
      </c>
      <c r="Q1932" s="6">
        <f t="shared" si="386"/>
        <v>0.10525161914498844</v>
      </c>
      <c r="R1932" s="6">
        <f t="shared" si="387"/>
        <v>0.14514515711888507</v>
      </c>
      <c r="S1932" s="6">
        <f t="shared" si="388"/>
        <v>0.25039677626387352</v>
      </c>
    </row>
    <row r="1933" spans="1:19" x14ac:dyDescent="0.25">
      <c r="A1933" s="64">
        <v>41956</v>
      </c>
      <c r="B1933" s="14" t="s">
        <v>872</v>
      </c>
      <c r="C1933" s="4">
        <v>3</v>
      </c>
      <c r="D1933" s="4">
        <v>4.5999999999999996</v>
      </c>
      <c r="E1933" s="4"/>
      <c r="G1933" s="4">
        <f t="shared" si="381"/>
        <v>64.961200000000005</v>
      </c>
      <c r="H1933"/>
      <c r="I1933"/>
      <c r="J1933" s="34">
        <f t="shared" si="378"/>
        <v>1.6619025137490004E-3</v>
      </c>
      <c r="K1933" s="34">
        <f t="shared" si="382"/>
        <v>0.10795918367014873</v>
      </c>
      <c r="L1933" s="6">
        <f t="shared" si="379"/>
        <v>5.9302678128381849</v>
      </c>
      <c r="M1933" s="6">
        <f t="shared" si="383"/>
        <v>0.3852373209154813</v>
      </c>
      <c r="N1933" s="6">
        <f t="shared" si="380"/>
        <v>7.6319696161125572</v>
      </c>
      <c r="O1933" s="6">
        <f t="shared" si="384"/>
        <v>0.49578191424249274</v>
      </c>
      <c r="P1933" s="6">
        <f t="shared" si="385"/>
        <v>0.88101923515797398</v>
      </c>
      <c r="Q1933" s="6">
        <f t="shared" si="386"/>
        <v>0.18491391403943103</v>
      </c>
      <c r="R1933" s="6">
        <f t="shared" si="387"/>
        <v>0.19335494655457217</v>
      </c>
      <c r="S1933" s="6">
        <f t="shared" si="388"/>
        <v>0.37826886059400322</v>
      </c>
    </row>
    <row r="1934" spans="1:19" x14ac:dyDescent="0.25">
      <c r="A1934" s="64">
        <v>41956</v>
      </c>
      <c r="B1934" s="14" t="s">
        <v>872</v>
      </c>
      <c r="C1934" s="4">
        <v>3</v>
      </c>
      <c r="D1934" s="4">
        <v>7.5</v>
      </c>
      <c r="E1934" s="4"/>
      <c r="G1934" s="4">
        <f t="shared" si="381"/>
        <v>64.961200000000005</v>
      </c>
      <c r="H1934"/>
      <c r="I1934"/>
      <c r="J1934" s="34">
        <f t="shared" si="378"/>
        <v>4.4178646691106467E-3</v>
      </c>
      <c r="K1934" s="34">
        <f t="shared" si="382"/>
        <v>0.28698979590953999</v>
      </c>
      <c r="L1934" s="6">
        <f t="shared" si="379"/>
        <v>18.245673379916788</v>
      </c>
      <c r="M1934" s="6">
        <f t="shared" si="383"/>
        <v>1.1852608605569988</v>
      </c>
      <c r="N1934" s="6">
        <f t="shared" si="380"/>
        <v>13.521710947318155</v>
      </c>
      <c r="O1934" s="6">
        <f t="shared" si="384"/>
        <v>0.87838658622827981</v>
      </c>
      <c r="P1934" s="6">
        <f t="shared" si="385"/>
        <v>2.0636474467852786</v>
      </c>
      <c r="Q1934" s="6">
        <f t="shared" si="386"/>
        <v>0.56892521306735933</v>
      </c>
      <c r="R1934" s="6">
        <f t="shared" si="387"/>
        <v>0.34257076862902913</v>
      </c>
      <c r="S1934" s="6">
        <f t="shared" si="388"/>
        <v>0.91149598169638846</v>
      </c>
    </row>
    <row r="1935" spans="1:19" x14ac:dyDescent="0.25">
      <c r="A1935" s="64">
        <v>41956</v>
      </c>
      <c r="B1935" s="14" t="s">
        <v>872</v>
      </c>
      <c r="C1935" s="4">
        <v>3</v>
      </c>
      <c r="D1935" s="4">
        <v>4.4000000000000004</v>
      </c>
      <c r="E1935" s="4"/>
      <c r="G1935" s="4">
        <f t="shared" si="381"/>
        <v>64.961200000000005</v>
      </c>
      <c r="H1935"/>
      <c r="I1935"/>
      <c r="J1935" s="34">
        <f t="shared" si="378"/>
        <v>1.5205308443374602E-3</v>
      </c>
      <c r="K1935" s="34">
        <f t="shared" si="382"/>
        <v>9.877551020104347E-2</v>
      </c>
      <c r="L1935" s="6">
        <f t="shared" si="379"/>
        <v>5.3541650508837426</v>
      </c>
      <c r="M1935" s="6">
        <f t="shared" si="383"/>
        <v>0.34781299344971695</v>
      </c>
      <c r="N1935" s="6">
        <f t="shared" si="380"/>
        <v>7.2451870323804508</v>
      </c>
      <c r="O1935" s="6">
        <f t="shared" si="384"/>
        <v>0.47065605297680857</v>
      </c>
      <c r="P1935" s="6">
        <f t="shared" si="385"/>
        <v>0.81846904642652551</v>
      </c>
      <c r="Q1935" s="6">
        <f t="shared" si="386"/>
        <v>0.16695023685586413</v>
      </c>
      <c r="R1935" s="6">
        <f t="shared" si="387"/>
        <v>0.18355586066095536</v>
      </c>
      <c r="S1935" s="6">
        <f t="shared" si="388"/>
        <v>0.35050609751681949</v>
      </c>
    </row>
    <row r="1936" spans="1:19" x14ac:dyDescent="0.25">
      <c r="A1936" s="64">
        <v>41956</v>
      </c>
      <c r="B1936" s="14" t="s">
        <v>872</v>
      </c>
      <c r="C1936" s="4">
        <v>3</v>
      </c>
      <c r="D1936" s="4">
        <v>3.5</v>
      </c>
      <c r="E1936" s="4" t="s">
        <v>977</v>
      </c>
      <c r="G1936" s="4">
        <f t="shared" si="381"/>
        <v>64.961200000000005</v>
      </c>
      <c r="H1936"/>
      <c r="I1936"/>
      <c r="J1936" s="34">
        <f t="shared" si="378"/>
        <v>9.6211275016187424E-4</v>
      </c>
      <c r="K1936" s="34">
        <f t="shared" si="382"/>
        <v>6.2499999998077607E-2</v>
      </c>
      <c r="L1936" s="6">
        <f t="shared" si="379"/>
        <v>3.1637815247608514</v>
      </c>
      <c r="M1936" s="6">
        <f t="shared" si="383"/>
        <v>0.20552304837265933</v>
      </c>
      <c r="N1936" s="6">
        <f t="shared" si="380"/>
        <v>5.5433152983182508</v>
      </c>
      <c r="O1936" s="6">
        <f t="shared" si="384"/>
        <v>0.36010042074168885</v>
      </c>
      <c r="P1936" s="6">
        <f t="shared" si="385"/>
        <v>0.56562346911434824</v>
      </c>
      <c r="Q1936" s="6">
        <f t="shared" si="386"/>
        <v>9.865106321887647E-2</v>
      </c>
      <c r="R1936" s="6">
        <f t="shared" si="387"/>
        <v>0.14043916408925866</v>
      </c>
      <c r="S1936" s="6">
        <f t="shared" si="388"/>
        <v>0.23909022730813512</v>
      </c>
    </row>
    <row r="1937" spans="1:19" x14ac:dyDescent="0.25">
      <c r="A1937" s="64">
        <v>41956</v>
      </c>
      <c r="B1937" s="14" t="s">
        <v>872</v>
      </c>
      <c r="C1937" s="4">
        <v>3</v>
      </c>
      <c r="D1937" s="4">
        <v>8.1</v>
      </c>
      <c r="E1937" s="4"/>
      <c r="G1937" s="4">
        <f t="shared" si="381"/>
        <v>64.961200000000005</v>
      </c>
      <c r="H1937"/>
      <c r="I1937"/>
      <c r="J1937" s="34">
        <f t="shared" si="378"/>
        <v>5.152997350050658E-3</v>
      </c>
      <c r="K1937" s="34">
        <f t="shared" si="382"/>
        <v>0.33474489794888745</v>
      </c>
      <c r="L1937" s="6">
        <f t="shared" si="379"/>
        <v>21.77715338574771</v>
      </c>
      <c r="M1937" s="6">
        <f t="shared" si="383"/>
        <v>1.4146700439614475</v>
      </c>
      <c r="N1937" s="6">
        <f t="shared" si="380"/>
        <v>14.795765575883163</v>
      </c>
      <c r="O1937" s="6">
        <f t="shared" si="384"/>
        <v>0.96115070537072589</v>
      </c>
      <c r="P1937" s="6">
        <f t="shared" si="385"/>
        <v>2.3758207493321732</v>
      </c>
      <c r="Q1937" s="6">
        <f t="shared" si="386"/>
        <v>0.6790416211014948</v>
      </c>
      <c r="R1937" s="6">
        <f t="shared" si="387"/>
        <v>0.37484877509458309</v>
      </c>
      <c r="S1937" s="6">
        <f t="shared" si="388"/>
        <v>1.0538903961960779</v>
      </c>
    </row>
    <row r="1938" spans="1:19" x14ac:dyDescent="0.25">
      <c r="A1938" s="64">
        <v>41956</v>
      </c>
      <c r="B1938" s="14" t="s">
        <v>872</v>
      </c>
      <c r="C1938" s="4">
        <v>3</v>
      </c>
      <c r="D1938" s="4">
        <v>4.7</v>
      </c>
      <c r="E1938" s="4"/>
      <c r="G1938" s="4">
        <f t="shared" si="381"/>
        <v>64.961200000000005</v>
      </c>
      <c r="H1938"/>
      <c r="I1938"/>
      <c r="J1938" s="34">
        <f t="shared" si="378"/>
        <v>1.7349445429449633E-3</v>
      </c>
      <c r="K1938" s="34">
        <f t="shared" si="382"/>
        <v>0.11270408162918646</v>
      </c>
      <c r="L1938" s="6">
        <f t="shared" si="379"/>
        <v>6.2308461373122945</v>
      </c>
      <c r="M1938" s="6">
        <f t="shared" si="383"/>
        <v>0.40476324994603757</v>
      </c>
      <c r="N1938" s="6">
        <f t="shared" si="380"/>
        <v>7.8264436633583525</v>
      </c>
      <c r="O1938" s="6">
        <f t="shared" si="384"/>
        <v>0.50841518196547364</v>
      </c>
      <c r="P1938" s="6">
        <f t="shared" si="385"/>
        <v>0.91317843191151127</v>
      </c>
      <c r="Q1938" s="6">
        <f t="shared" si="386"/>
        <v>0.19428635997409802</v>
      </c>
      <c r="R1938" s="6">
        <f t="shared" si="387"/>
        <v>0.19828192096653471</v>
      </c>
      <c r="S1938" s="6">
        <f t="shared" si="388"/>
        <v>0.39256828094063273</v>
      </c>
    </row>
    <row r="1939" spans="1:19" x14ac:dyDescent="0.25">
      <c r="A1939" s="64">
        <v>41956</v>
      </c>
      <c r="B1939" s="14" t="s">
        <v>872</v>
      </c>
      <c r="C1939" s="4">
        <v>3</v>
      </c>
      <c r="D1939" s="4">
        <v>5.5</v>
      </c>
      <c r="E1939" s="4"/>
      <c r="G1939" s="4">
        <f t="shared" si="381"/>
        <v>64.961200000000005</v>
      </c>
      <c r="H1939"/>
      <c r="I1939"/>
      <c r="J1939" s="34">
        <f t="shared" si="378"/>
        <v>2.3758294442772811E-3</v>
      </c>
      <c r="K1939" s="34">
        <f t="shared" si="382"/>
        <v>0.15433673468913039</v>
      </c>
      <c r="L1939" s="6">
        <f t="shared" si="379"/>
        <v>8.9430956308196485</v>
      </c>
      <c r="M1939" s="6">
        <f t="shared" si="383"/>
        <v>0.58095423516110178</v>
      </c>
      <c r="N1939" s="6">
        <f t="shared" si="380"/>
        <v>9.4066355127217793</v>
      </c>
      <c r="O1939" s="6">
        <f t="shared" si="384"/>
        <v>0.61106634272138272</v>
      </c>
      <c r="P1939" s="6">
        <f t="shared" si="385"/>
        <v>1.1920205778824844</v>
      </c>
      <c r="Q1939" s="6">
        <f t="shared" si="386"/>
        <v>0.27885803287732885</v>
      </c>
      <c r="R1939" s="6">
        <f t="shared" si="387"/>
        <v>0.23831587366133927</v>
      </c>
      <c r="S1939" s="6">
        <f t="shared" si="388"/>
        <v>0.51717390653866813</v>
      </c>
    </row>
    <row r="1940" spans="1:19" x14ac:dyDescent="0.25">
      <c r="A1940" s="64">
        <v>41956</v>
      </c>
      <c r="B1940" s="14" t="s">
        <v>872</v>
      </c>
      <c r="C1940" s="4">
        <v>3</v>
      </c>
      <c r="D1940" s="4">
        <v>3</v>
      </c>
      <c r="E1940" s="4"/>
      <c r="G1940" s="4">
        <f t="shared" si="381"/>
        <v>795.77470000000005</v>
      </c>
      <c r="H1940"/>
      <c r="I1940"/>
      <c r="J1940" s="34">
        <f t="shared" si="378"/>
        <v>7.0685834705770342E-4</v>
      </c>
      <c r="K1940" s="34">
        <f t="shared" si="382"/>
        <v>0.56249666683810862</v>
      </c>
      <c r="L1940" s="6">
        <f t="shared" si="379"/>
        <v>2.219707841442716</v>
      </c>
      <c r="M1940" s="6">
        <f t="shared" si="383"/>
        <v>1.7663769089848702</v>
      </c>
      <c r="N1940" s="6">
        <f t="shared" si="380"/>
        <v>4.6285167281146418</v>
      </c>
      <c r="O1940" s="6">
        <f t="shared" si="384"/>
        <v>3.6832347567317885</v>
      </c>
      <c r="P1940" s="6">
        <f t="shared" si="385"/>
        <v>5.4496116657166587</v>
      </c>
      <c r="Q1940" s="6">
        <f t="shared" si="386"/>
        <v>0.84786091631273763</v>
      </c>
      <c r="R1940" s="6">
        <f t="shared" si="387"/>
        <v>1.4364615551253976</v>
      </c>
      <c r="S1940" s="6">
        <f t="shared" si="388"/>
        <v>2.2843224714381352</v>
      </c>
    </row>
    <row r="1941" spans="1:19" x14ac:dyDescent="0.25">
      <c r="A1941" s="64">
        <v>41956</v>
      </c>
      <c r="B1941" s="14" t="s">
        <v>872</v>
      </c>
      <c r="C1941" s="4">
        <v>3</v>
      </c>
      <c r="D1941" s="4">
        <v>5</v>
      </c>
      <c r="E1941" s="4"/>
      <c r="G1941" s="4">
        <f t="shared" si="381"/>
        <v>64.961200000000005</v>
      </c>
      <c r="H1941"/>
      <c r="I1941"/>
      <c r="J1941" s="34">
        <f t="shared" si="378"/>
        <v>1.9634954084936209E-3</v>
      </c>
      <c r="K1941" s="34">
        <f t="shared" si="382"/>
        <v>0.12755102040424002</v>
      </c>
      <c r="L1941" s="6">
        <f t="shared" si="379"/>
        <v>7.1833345216463531</v>
      </c>
      <c r="M1941" s="6">
        <f t="shared" si="383"/>
        <v>0.46663803957857453</v>
      </c>
      <c r="N1941" s="6">
        <f t="shared" si="380"/>
        <v>8.4140458590425169</v>
      </c>
      <c r="O1941" s="6">
        <f t="shared" si="384"/>
        <v>0.54658652646013051</v>
      </c>
      <c r="P1941" s="6">
        <f t="shared" si="385"/>
        <v>1.0132245660387049</v>
      </c>
      <c r="Q1941" s="6">
        <f t="shared" si="386"/>
        <v>0.22398625899771576</v>
      </c>
      <c r="R1941" s="6">
        <f t="shared" si="387"/>
        <v>0.2131687453194509</v>
      </c>
      <c r="S1941" s="6">
        <f t="shared" si="388"/>
        <v>0.4371550043171667</v>
      </c>
    </row>
    <row r="1942" spans="1:19" x14ac:dyDescent="0.25">
      <c r="A1942" s="64">
        <v>41956</v>
      </c>
      <c r="B1942" s="14" t="s">
        <v>872</v>
      </c>
      <c r="C1942" s="4">
        <v>3</v>
      </c>
      <c r="D1942" s="4">
        <v>3.6</v>
      </c>
      <c r="E1942" s="4"/>
      <c r="G1942" s="4">
        <f t="shared" si="381"/>
        <v>64.961200000000005</v>
      </c>
      <c r="H1942"/>
      <c r="I1942"/>
      <c r="J1942" s="34">
        <f t="shared" si="378"/>
        <v>1.0178760197630931E-3</v>
      </c>
      <c r="K1942" s="34">
        <f t="shared" si="382"/>
        <v>6.6122448977558021E-2</v>
      </c>
      <c r="L1942" s="6">
        <f t="shared" si="379"/>
        <v>3.375464158589657</v>
      </c>
      <c r="M1942" s="6">
        <f t="shared" si="383"/>
        <v>0.21927420655205926</v>
      </c>
      <c r="N1942" s="6">
        <f t="shared" si="380"/>
        <v>5.7290669248255632</v>
      </c>
      <c r="O1942" s="6">
        <f t="shared" si="384"/>
        <v>0.37216706953560269</v>
      </c>
      <c r="P1942" s="6">
        <f t="shared" si="385"/>
        <v>0.59144127608766195</v>
      </c>
      <c r="Q1942" s="6">
        <f t="shared" si="386"/>
        <v>0.10525161914498844</v>
      </c>
      <c r="R1942" s="6">
        <f t="shared" si="387"/>
        <v>0.14514515711888507</v>
      </c>
      <c r="S1942" s="6">
        <f t="shared" si="388"/>
        <v>0.25039677626387352</v>
      </c>
    </row>
    <row r="1943" spans="1:19" x14ac:dyDescent="0.25">
      <c r="A1943" s="64">
        <v>41956</v>
      </c>
      <c r="B1943" s="14" t="s">
        <v>872</v>
      </c>
      <c r="C1943" s="4">
        <v>3</v>
      </c>
      <c r="D1943" s="4">
        <v>4.5</v>
      </c>
      <c r="E1943" s="4"/>
      <c r="G1943" s="4">
        <f t="shared" si="381"/>
        <v>64.961200000000005</v>
      </c>
      <c r="H1943"/>
      <c r="I1943"/>
      <c r="J1943" s="34">
        <f t="shared" si="378"/>
        <v>1.5904312808798326E-3</v>
      </c>
      <c r="K1943" s="34">
        <f t="shared" si="382"/>
        <v>0.10331632652743439</v>
      </c>
      <c r="L1943" s="6">
        <f t="shared" si="379"/>
        <v>5.6380590590289899</v>
      </c>
      <c r="M1943" s="6">
        <f t="shared" si="383"/>
        <v>0.36625508924934846</v>
      </c>
      <c r="N1943" s="6">
        <f t="shared" si="380"/>
        <v>7.4382130025037601</v>
      </c>
      <c r="O1943" s="6">
        <f t="shared" si="384"/>
        <v>0.48319525187039564</v>
      </c>
      <c r="P1943" s="6">
        <f t="shared" si="385"/>
        <v>0.84945034111974405</v>
      </c>
      <c r="Q1943" s="6">
        <f t="shared" si="386"/>
        <v>0.17580244283968727</v>
      </c>
      <c r="R1943" s="6">
        <f t="shared" si="387"/>
        <v>0.1884461482294543</v>
      </c>
      <c r="S1943" s="6">
        <f t="shared" si="388"/>
        <v>0.36424859106914154</v>
      </c>
    </row>
    <row r="1944" spans="1:19" x14ac:dyDescent="0.25">
      <c r="A1944" s="64">
        <v>41956</v>
      </c>
      <c r="B1944" s="14" t="s">
        <v>872</v>
      </c>
      <c r="C1944" s="4">
        <v>3</v>
      </c>
      <c r="D1944" s="4">
        <v>6</v>
      </c>
      <c r="E1944" s="4"/>
      <c r="G1944" s="4">
        <f t="shared" si="381"/>
        <v>64.961200000000005</v>
      </c>
      <c r="H1944"/>
      <c r="I1944"/>
      <c r="J1944" s="34">
        <f t="shared" si="378"/>
        <v>2.8274333882308137E-3</v>
      </c>
      <c r="K1944" s="34">
        <f t="shared" si="382"/>
        <v>0.1836734693821056</v>
      </c>
      <c r="L1944" s="6">
        <f t="shared" si="379"/>
        <v>10.923549380812876</v>
      </c>
      <c r="M1944" s="6">
        <f t="shared" si="383"/>
        <v>0.70960688980053355</v>
      </c>
      <c r="N1944" s="6">
        <f t="shared" si="380"/>
        <v>10.414704032978928</v>
      </c>
      <c r="O1944" s="6">
        <f t="shared" si="384"/>
        <v>0.67655168474967775</v>
      </c>
      <c r="P1944" s="6">
        <f t="shared" si="385"/>
        <v>1.3861585745502114</v>
      </c>
      <c r="Q1944" s="6">
        <f t="shared" si="386"/>
        <v>0.34061130710425608</v>
      </c>
      <c r="R1944" s="6">
        <f t="shared" si="387"/>
        <v>0.26385515705237433</v>
      </c>
      <c r="S1944" s="6">
        <f t="shared" si="388"/>
        <v>0.60446646415663041</v>
      </c>
    </row>
    <row r="1945" spans="1:19" x14ac:dyDescent="0.25">
      <c r="A1945" s="64">
        <v>41956</v>
      </c>
      <c r="B1945" s="14" t="s">
        <v>872</v>
      </c>
      <c r="C1945" s="4">
        <v>3</v>
      </c>
      <c r="D1945" s="4">
        <v>3</v>
      </c>
      <c r="E1945" s="4"/>
      <c r="G1945" s="4">
        <f t="shared" si="381"/>
        <v>795.77470000000005</v>
      </c>
      <c r="H1945"/>
      <c r="I1945"/>
      <c r="J1945" s="34">
        <f t="shared" si="378"/>
        <v>7.0685834705770342E-4</v>
      </c>
      <c r="K1945" s="34">
        <f t="shared" si="382"/>
        <v>0.56249666683810862</v>
      </c>
      <c r="L1945" s="6">
        <f t="shared" si="379"/>
        <v>2.219707841442716</v>
      </c>
      <c r="M1945" s="6">
        <f t="shared" si="383"/>
        <v>1.7663769089848702</v>
      </c>
      <c r="N1945" s="6">
        <f t="shared" si="380"/>
        <v>4.6285167281146418</v>
      </c>
      <c r="O1945" s="6">
        <f t="shared" si="384"/>
        <v>3.6832347567317885</v>
      </c>
      <c r="P1945" s="6">
        <f t="shared" si="385"/>
        <v>5.4496116657166587</v>
      </c>
      <c r="Q1945" s="6">
        <f t="shared" si="386"/>
        <v>0.84786091631273763</v>
      </c>
      <c r="R1945" s="6">
        <f t="shared" si="387"/>
        <v>1.4364615551253976</v>
      </c>
      <c r="S1945" s="6">
        <f t="shared" si="388"/>
        <v>2.2843224714381352</v>
      </c>
    </row>
    <row r="1946" spans="1:19" x14ac:dyDescent="0.25">
      <c r="A1946" s="64">
        <v>41956</v>
      </c>
      <c r="B1946" s="14" t="s">
        <v>872</v>
      </c>
      <c r="C1946" s="4">
        <v>3</v>
      </c>
      <c r="D1946" s="4">
        <v>8.1</v>
      </c>
      <c r="E1946" s="4"/>
      <c r="G1946" s="4">
        <f t="shared" si="381"/>
        <v>64.961200000000005</v>
      </c>
      <c r="H1946"/>
      <c r="I1946"/>
      <c r="J1946" s="34">
        <f t="shared" si="378"/>
        <v>5.152997350050658E-3</v>
      </c>
      <c r="K1946" s="34">
        <f t="shared" si="382"/>
        <v>0.33474489794888745</v>
      </c>
      <c r="L1946" s="6">
        <f t="shared" si="379"/>
        <v>21.77715338574771</v>
      </c>
      <c r="M1946" s="6">
        <f t="shared" si="383"/>
        <v>1.4146700439614475</v>
      </c>
      <c r="N1946" s="6">
        <f t="shared" si="380"/>
        <v>14.795765575883163</v>
      </c>
      <c r="O1946" s="6">
        <f t="shared" si="384"/>
        <v>0.96115070537072589</v>
      </c>
      <c r="P1946" s="6">
        <f t="shared" si="385"/>
        <v>2.3758207493321732</v>
      </c>
      <c r="Q1946" s="6">
        <f t="shared" si="386"/>
        <v>0.6790416211014948</v>
      </c>
      <c r="R1946" s="6">
        <f t="shared" si="387"/>
        <v>0.37484877509458309</v>
      </c>
      <c r="S1946" s="6">
        <f t="shared" si="388"/>
        <v>1.0538903961960779</v>
      </c>
    </row>
    <row r="1947" spans="1:19" x14ac:dyDescent="0.25">
      <c r="A1947" s="64">
        <v>41956</v>
      </c>
      <c r="B1947" s="14" t="s">
        <v>872</v>
      </c>
      <c r="C1947" s="4">
        <v>3</v>
      </c>
      <c r="D1947" s="4">
        <v>8.5</v>
      </c>
      <c r="E1947" s="4"/>
      <c r="G1947" s="4">
        <f t="shared" si="381"/>
        <v>64.961200000000005</v>
      </c>
      <c r="H1947"/>
      <c r="I1947"/>
      <c r="J1947" s="34">
        <f t="shared" si="378"/>
        <v>5.6745017305465653E-3</v>
      </c>
      <c r="K1947" s="34">
        <f t="shared" si="382"/>
        <v>0.36862244896825369</v>
      </c>
      <c r="L1947" s="6">
        <f t="shared" si="379"/>
        <v>24.32921867173739</v>
      </c>
      <c r="M1947" s="6">
        <f t="shared" si="383"/>
        <v>1.5804552706332824</v>
      </c>
      <c r="N1947" s="6">
        <f t="shared" si="380"/>
        <v>15.654172411593242</v>
      </c>
      <c r="O1947" s="6">
        <f t="shared" si="384"/>
        <v>1.0169138445882482</v>
      </c>
      <c r="P1947" s="6">
        <f t="shared" si="385"/>
        <v>2.5973691152215306</v>
      </c>
      <c r="Q1947" s="6">
        <f t="shared" si="386"/>
        <v>0.75861852990397549</v>
      </c>
      <c r="R1947" s="6">
        <f t="shared" si="387"/>
        <v>0.39659639938941682</v>
      </c>
      <c r="S1947" s="6">
        <f t="shared" si="388"/>
        <v>1.1552149292933924</v>
      </c>
    </row>
    <row r="1948" spans="1:19" x14ac:dyDescent="0.25">
      <c r="A1948" s="64">
        <v>41956</v>
      </c>
      <c r="B1948" s="14" t="s">
        <v>872</v>
      </c>
      <c r="C1948" s="4">
        <v>3</v>
      </c>
      <c r="D1948" s="4">
        <v>8.3000000000000007</v>
      </c>
      <c r="E1948" s="4"/>
      <c r="G1948" s="4">
        <f t="shared" si="381"/>
        <v>64.961200000000005</v>
      </c>
      <c r="H1948"/>
      <c r="I1948"/>
      <c r="J1948" s="34">
        <f t="shared" si="378"/>
        <v>5.4106079476450219E-3</v>
      </c>
      <c r="K1948" s="34">
        <f t="shared" si="382"/>
        <v>0.35147959182592381</v>
      </c>
      <c r="L1948" s="6">
        <f t="shared" si="379"/>
        <v>23.033216302360287</v>
      </c>
      <c r="M1948" s="6">
        <f t="shared" si="383"/>
        <v>1.4962653998827395</v>
      </c>
      <c r="N1948" s="6">
        <f t="shared" si="380"/>
        <v>15.224089825772444</v>
      </c>
      <c r="O1948" s="6">
        <f t="shared" si="384"/>
        <v>0.98897516317232204</v>
      </c>
      <c r="P1948" s="6">
        <f t="shared" si="385"/>
        <v>2.4852405630550614</v>
      </c>
      <c r="Q1948" s="6">
        <f t="shared" si="386"/>
        <v>0.71820739194371497</v>
      </c>
      <c r="R1948" s="6">
        <f t="shared" si="387"/>
        <v>0.38570031363720558</v>
      </c>
      <c r="S1948" s="6">
        <f t="shared" si="388"/>
        <v>1.1039077055809206</v>
      </c>
    </row>
    <row r="1949" spans="1:19" x14ac:dyDescent="0.25">
      <c r="A1949" s="64">
        <v>41956</v>
      </c>
      <c r="B1949" s="14" t="s">
        <v>872</v>
      </c>
      <c r="C1949" s="4">
        <v>3</v>
      </c>
      <c r="D1949" s="4">
        <v>8.1999999999999993</v>
      </c>
      <c r="E1949" s="4"/>
      <c r="G1949" s="4">
        <f t="shared" si="381"/>
        <v>64.961200000000005</v>
      </c>
      <c r="H1949"/>
      <c r="I1949"/>
      <c r="J1949" s="34">
        <f t="shared" si="378"/>
        <v>5.2810172506844409E-3</v>
      </c>
      <c r="K1949" s="34">
        <f t="shared" si="382"/>
        <v>0.34306122447924381</v>
      </c>
      <c r="L1949" s="6">
        <f t="shared" si="379"/>
        <v>22.400210436181411</v>
      </c>
      <c r="M1949" s="6">
        <f t="shared" si="383"/>
        <v>1.455144578411133</v>
      </c>
      <c r="N1949" s="6">
        <f t="shared" si="380"/>
        <v>15.009705698547517</v>
      </c>
      <c r="O1949" s="6">
        <f t="shared" si="384"/>
        <v>0.97504851273671411</v>
      </c>
      <c r="P1949" s="6">
        <f t="shared" si="385"/>
        <v>2.4301930911478471</v>
      </c>
      <c r="Q1949" s="6">
        <f t="shared" si="386"/>
        <v>0.69846939763734384</v>
      </c>
      <c r="R1949" s="6">
        <f t="shared" si="387"/>
        <v>0.38026891996731854</v>
      </c>
      <c r="S1949" s="6">
        <f t="shared" si="388"/>
        <v>1.0787383176046623</v>
      </c>
    </row>
    <row r="1950" spans="1:19" x14ac:dyDescent="0.25">
      <c r="A1950" s="64">
        <v>41956</v>
      </c>
      <c r="B1950" s="14" t="s">
        <v>872</v>
      </c>
      <c r="C1950" s="4">
        <v>3</v>
      </c>
      <c r="D1950" s="4">
        <v>3.4</v>
      </c>
      <c r="E1950" s="4"/>
      <c r="G1950" s="4">
        <f t="shared" si="381"/>
        <v>64.961200000000005</v>
      </c>
      <c r="H1950"/>
      <c r="I1950"/>
      <c r="J1950" s="34">
        <f t="shared" si="378"/>
        <v>9.0792027688745035E-4</v>
      </c>
      <c r="K1950" s="34">
        <f t="shared" si="382"/>
        <v>5.8979591834920582E-2</v>
      </c>
      <c r="L1950" s="6">
        <f t="shared" si="379"/>
        <v>2.9598116954824234</v>
      </c>
      <c r="M1950" s="6">
        <f t="shared" si="383"/>
        <v>0.19227292324193554</v>
      </c>
      <c r="N1950" s="6">
        <f t="shared" si="380"/>
        <v>5.3584638182360029</v>
      </c>
      <c r="O1950" s="6">
        <f t="shared" si="384"/>
        <v>0.34809224654085708</v>
      </c>
      <c r="P1950" s="6">
        <f t="shared" si="385"/>
        <v>0.54036516978279259</v>
      </c>
      <c r="Q1950" s="6">
        <f t="shared" si="386"/>
        <v>9.2291003156129051E-2</v>
      </c>
      <c r="R1950" s="6">
        <f t="shared" si="387"/>
        <v>0.13575597615093427</v>
      </c>
      <c r="S1950" s="6">
        <f t="shared" si="388"/>
        <v>0.2280469793070633</v>
      </c>
    </row>
    <row r="1951" spans="1:19" x14ac:dyDescent="0.25">
      <c r="A1951" s="64">
        <v>41956</v>
      </c>
      <c r="B1951" s="14" t="s">
        <v>872</v>
      </c>
      <c r="C1951" s="4">
        <v>3</v>
      </c>
      <c r="D1951" s="4">
        <v>4.5</v>
      </c>
      <c r="E1951" s="4"/>
      <c r="G1951" s="4">
        <f t="shared" si="381"/>
        <v>64.961200000000005</v>
      </c>
      <c r="H1951"/>
      <c r="I1951"/>
      <c r="J1951" s="34">
        <f t="shared" si="378"/>
        <v>1.5904312808798326E-3</v>
      </c>
      <c r="K1951" s="34">
        <f t="shared" si="382"/>
        <v>0.10331632652743439</v>
      </c>
      <c r="L1951" s="6">
        <f t="shared" si="379"/>
        <v>5.6380590590289899</v>
      </c>
      <c r="M1951" s="6">
        <f t="shared" si="383"/>
        <v>0.36625508924934846</v>
      </c>
      <c r="N1951" s="6">
        <f t="shared" si="380"/>
        <v>7.4382130025037601</v>
      </c>
      <c r="O1951" s="6">
        <f t="shared" si="384"/>
        <v>0.48319525187039564</v>
      </c>
      <c r="P1951" s="6">
        <f t="shared" si="385"/>
        <v>0.84945034111974405</v>
      </c>
      <c r="Q1951" s="6">
        <f t="shared" si="386"/>
        <v>0.17580244283968727</v>
      </c>
      <c r="R1951" s="6">
        <f t="shared" si="387"/>
        <v>0.1884461482294543</v>
      </c>
      <c r="S1951" s="6">
        <f t="shared" si="388"/>
        <v>0.36424859106914154</v>
      </c>
    </row>
    <row r="1952" spans="1:19" x14ac:dyDescent="0.25">
      <c r="A1952" s="64">
        <v>41956</v>
      </c>
      <c r="B1952" s="14" t="s">
        <v>872</v>
      </c>
      <c r="C1952" s="4">
        <v>3</v>
      </c>
      <c r="D1952" s="4">
        <v>13.1</v>
      </c>
      <c r="E1952" s="4"/>
      <c r="G1952" s="4">
        <f t="shared" si="381"/>
        <v>64.961200000000005</v>
      </c>
      <c r="H1952"/>
      <c r="I1952"/>
      <c r="J1952" s="34">
        <f t="shared" si="378"/>
        <v>1.3478217882063612E-2</v>
      </c>
      <c r="K1952" s="34">
        <f t="shared" si="382"/>
        <v>0.87556122446286522</v>
      </c>
      <c r="L1952" s="6">
        <f t="shared" si="379"/>
        <v>65.765898878706125</v>
      </c>
      <c r="M1952" s="6">
        <f t="shared" si="383"/>
        <v>4.272231793104436</v>
      </c>
      <c r="N1952" s="6">
        <f t="shared" si="380"/>
        <v>25.966737375690499</v>
      </c>
      <c r="O1952" s="6">
        <f t="shared" si="384"/>
        <v>1.6868304527277946</v>
      </c>
      <c r="P1952" s="6">
        <f t="shared" si="385"/>
        <v>5.9590622458322304</v>
      </c>
      <c r="Q1952" s="6">
        <f t="shared" si="386"/>
        <v>2.0506712606901294</v>
      </c>
      <c r="R1952" s="6">
        <f t="shared" si="387"/>
        <v>0.65786387656383993</v>
      </c>
      <c r="S1952" s="6">
        <f t="shared" si="388"/>
        <v>2.7085351372539694</v>
      </c>
    </row>
    <row r="1953" spans="1:19" x14ac:dyDescent="0.25">
      <c r="A1953" s="64">
        <v>41956</v>
      </c>
      <c r="B1953" s="14" t="s">
        <v>872</v>
      </c>
      <c r="C1953" s="4">
        <v>3</v>
      </c>
      <c r="D1953" s="4">
        <v>5</v>
      </c>
      <c r="E1953" s="4"/>
      <c r="G1953" s="4">
        <f t="shared" si="381"/>
        <v>64.961200000000005</v>
      </c>
      <c r="H1953"/>
      <c r="I1953"/>
      <c r="J1953" s="34">
        <f t="shared" ref="J1953:J2016" si="389">((+D1953/200)^2)*PI()</f>
        <v>1.9634954084936209E-3</v>
      </c>
      <c r="K1953" s="34">
        <f t="shared" si="382"/>
        <v>0.12755102040424002</v>
      </c>
      <c r="L1953" s="6">
        <f t="shared" ref="L1953:L2016" si="390">0.17758*(D1953^2.299)</f>
        <v>7.1833345216463531</v>
      </c>
      <c r="M1953" s="6">
        <f t="shared" si="383"/>
        <v>0.46663803957857453</v>
      </c>
      <c r="N1953" s="6">
        <f t="shared" ref="N1953:N2016" si="391">1.28*(D1953^1.17)</f>
        <v>8.4140458590425169</v>
      </c>
      <c r="O1953" s="6">
        <f t="shared" si="384"/>
        <v>0.54658652646013051</v>
      </c>
      <c r="P1953" s="6">
        <f t="shared" si="385"/>
        <v>1.0132245660387049</v>
      </c>
      <c r="Q1953" s="6">
        <f t="shared" si="386"/>
        <v>0.22398625899771576</v>
      </c>
      <c r="R1953" s="6">
        <f t="shared" si="387"/>
        <v>0.2131687453194509</v>
      </c>
      <c r="S1953" s="6">
        <f t="shared" si="388"/>
        <v>0.4371550043171667</v>
      </c>
    </row>
    <row r="1954" spans="1:19" x14ac:dyDescent="0.25">
      <c r="A1954" s="64">
        <v>41956</v>
      </c>
      <c r="B1954" s="14" t="s">
        <v>872</v>
      </c>
      <c r="C1954" s="4">
        <v>3</v>
      </c>
      <c r="D1954" s="4">
        <v>3</v>
      </c>
      <c r="E1954" s="4"/>
      <c r="G1954" s="4">
        <f t="shared" ref="G1954:G2017" si="392">IF($D1954&lt;3.01,795.7747,64.9612)</f>
        <v>795.77470000000005</v>
      </c>
      <c r="H1954"/>
      <c r="I1954"/>
      <c r="J1954" s="34">
        <f t="shared" si="389"/>
        <v>7.0685834705770342E-4</v>
      </c>
      <c r="K1954" s="34">
        <f t="shared" ref="K1954:K2017" si="393">+IF($D1954&gt;3.01,J1954*64.96120126,J1954*795.77)</f>
        <v>0.56249666683810862</v>
      </c>
      <c r="L1954" s="6">
        <f t="shared" si="390"/>
        <v>2.219707841442716</v>
      </c>
      <c r="M1954" s="6">
        <f t="shared" ref="M1954:M2017" si="394">+IF($D1954&gt;3.01,L1954*64.96120126*0.001,L1954*795.77*0.001)</f>
        <v>1.7663769089848702</v>
      </c>
      <c r="N1954" s="6">
        <f t="shared" si="391"/>
        <v>4.6285167281146418</v>
      </c>
      <c r="O1954" s="6">
        <f t="shared" ref="O1954:O2017" si="395">+IF($D1954&gt;3.01,N1954*64.96120126*0.001,N1954*795.77*0.001)</f>
        <v>3.6832347567317885</v>
      </c>
      <c r="P1954" s="6">
        <f t="shared" ref="P1954:P2017" si="396">+M1954+O1954</f>
        <v>5.4496116657166587</v>
      </c>
      <c r="Q1954" s="6">
        <f t="shared" si="386"/>
        <v>0.84786091631273763</v>
      </c>
      <c r="R1954" s="6">
        <f t="shared" si="387"/>
        <v>1.4364615551253976</v>
      </c>
      <c r="S1954" s="6">
        <f t="shared" si="388"/>
        <v>2.2843224714381352</v>
      </c>
    </row>
    <row r="1955" spans="1:19" x14ac:dyDescent="0.25">
      <c r="A1955" s="64">
        <v>41956</v>
      </c>
      <c r="B1955" s="14" t="s">
        <v>872</v>
      </c>
      <c r="C1955" s="4">
        <v>3</v>
      </c>
      <c r="D1955" s="4">
        <v>8</v>
      </c>
      <c r="E1955" s="4"/>
      <c r="G1955" s="4">
        <f t="shared" si="392"/>
        <v>64.961200000000005</v>
      </c>
      <c r="H1955"/>
      <c r="I1955"/>
      <c r="J1955" s="34">
        <f t="shared" si="389"/>
        <v>5.0265482457436689E-3</v>
      </c>
      <c r="K1955" s="34">
        <f t="shared" si="393"/>
        <v>0.32653061223485441</v>
      </c>
      <c r="L1955" s="6">
        <f t="shared" si="390"/>
        <v>21.164008717497858</v>
      </c>
      <c r="M1955" s="6">
        <f t="shared" si="394"/>
        <v>1.3748394297657729</v>
      </c>
      <c r="N1955" s="6">
        <f t="shared" si="391"/>
        <v>14.58227400291401</v>
      </c>
      <c r="O1955" s="6">
        <f t="shared" si="395"/>
        <v>0.94728203633176278</v>
      </c>
      <c r="P1955" s="6">
        <f t="shared" si="396"/>
        <v>2.3221214660975358</v>
      </c>
      <c r="Q1955" s="6">
        <f t="shared" si="386"/>
        <v>0.65992292628757099</v>
      </c>
      <c r="R1955" s="6">
        <f t="shared" si="387"/>
        <v>0.3694399941693875</v>
      </c>
      <c r="S1955" s="6">
        <f t="shared" si="388"/>
        <v>1.0293629204569585</v>
      </c>
    </row>
    <row r="1956" spans="1:19" x14ac:dyDescent="0.25">
      <c r="A1956" s="64">
        <v>41956</v>
      </c>
      <c r="B1956" s="14" t="s">
        <v>872</v>
      </c>
      <c r="C1956" s="4">
        <v>3</v>
      </c>
      <c r="D1956" s="4">
        <v>7.4</v>
      </c>
      <c r="E1956" s="4"/>
      <c r="G1956" s="4">
        <f t="shared" si="392"/>
        <v>64.961200000000005</v>
      </c>
      <c r="H1956"/>
      <c r="I1956"/>
      <c r="J1956" s="34">
        <f t="shared" si="389"/>
        <v>4.3008403427644282E-3</v>
      </c>
      <c r="K1956" s="34">
        <f t="shared" si="393"/>
        <v>0.27938775509344738</v>
      </c>
      <c r="L1956" s="6">
        <f t="shared" si="390"/>
        <v>17.691219677917115</v>
      </c>
      <c r="M1956" s="6">
        <f t="shared" si="394"/>
        <v>1.1492428820320462</v>
      </c>
      <c r="N1956" s="6">
        <f t="shared" si="391"/>
        <v>13.311012207689938</v>
      </c>
      <c r="O1956" s="6">
        <f t="shared" si="395"/>
        <v>0.86469934299806295</v>
      </c>
      <c r="P1956" s="6">
        <f t="shared" si="396"/>
        <v>2.0139422250301093</v>
      </c>
      <c r="Q1956" s="6">
        <f t="shared" si="386"/>
        <v>0.55163658337538213</v>
      </c>
      <c r="R1956" s="6">
        <f t="shared" si="387"/>
        <v>0.33723274376924456</v>
      </c>
      <c r="S1956" s="6">
        <f t="shared" si="388"/>
        <v>0.88886932714462663</v>
      </c>
    </row>
    <row r="1957" spans="1:19" x14ac:dyDescent="0.25">
      <c r="A1957" s="64">
        <v>41956</v>
      </c>
      <c r="B1957" s="14" t="s">
        <v>872</v>
      </c>
      <c r="C1957" s="4">
        <v>3</v>
      </c>
      <c r="D1957" s="4">
        <v>3.4</v>
      </c>
      <c r="E1957" s="4"/>
      <c r="G1957" s="4">
        <f t="shared" si="392"/>
        <v>64.961200000000005</v>
      </c>
      <c r="H1957"/>
      <c r="I1957"/>
      <c r="J1957" s="34">
        <f t="shared" si="389"/>
        <v>9.0792027688745035E-4</v>
      </c>
      <c r="K1957" s="34">
        <f t="shared" si="393"/>
        <v>5.8979591834920582E-2</v>
      </c>
      <c r="L1957" s="6">
        <f t="shared" si="390"/>
        <v>2.9598116954824234</v>
      </c>
      <c r="M1957" s="6">
        <f t="shared" si="394"/>
        <v>0.19227292324193554</v>
      </c>
      <c r="N1957" s="6">
        <f t="shared" si="391"/>
        <v>5.3584638182360029</v>
      </c>
      <c r="O1957" s="6">
        <f t="shared" si="395"/>
        <v>0.34809224654085708</v>
      </c>
      <c r="P1957" s="6">
        <f t="shared" si="396"/>
        <v>0.54036516978279259</v>
      </c>
      <c r="Q1957" s="6">
        <f t="shared" si="386"/>
        <v>9.2291003156129051E-2</v>
      </c>
      <c r="R1957" s="6">
        <f t="shared" si="387"/>
        <v>0.13575597615093427</v>
      </c>
      <c r="S1957" s="6">
        <f t="shared" si="388"/>
        <v>0.2280469793070633</v>
      </c>
    </row>
    <row r="1958" spans="1:19" x14ac:dyDescent="0.25">
      <c r="A1958" s="64">
        <v>41956</v>
      </c>
      <c r="B1958" s="14" t="s">
        <v>872</v>
      </c>
      <c r="C1958" s="4">
        <v>3</v>
      </c>
      <c r="D1958" s="4">
        <v>4.5</v>
      </c>
      <c r="E1958" s="4"/>
      <c r="G1958" s="4">
        <f t="shared" si="392"/>
        <v>64.961200000000005</v>
      </c>
      <c r="H1958"/>
      <c r="I1958"/>
      <c r="J1958" s="34">
        <f t="shared" si="389"/>
        <v>1.5904312808798326E-3</v>
      </c>
      <c r="K1958" s="34">
        <f t="shared" si="393"/>
        <v>0.10331632652743439</v>
      </c>
      <c r="L1958" s="6">
        <f t="shared" si="390"/>
        <v>5.6380590590289899</v>
      </c>
      <c r="M1958" s="6">
        <f t="shared" si="394"/>
        <v>0.36625508924934846</v>
      </c>
      <c r="N1958" s="6">
        <f t="shared" si="391"/>
        <v>7.4382130025037601</v>
      </c>
      <c r="O1958" s="6">
        <f t="shared" si="395"/>
        <v>0.48319525187039564</v>
      </c>
      <c r="P1958" s="6">
        <f t="shared" si="396"/>
        <v>0.84945034111974405</v>
      </c>
      <c r="Q1958" s="6">
        <f t="shared" si="386"/>
        <v>0.17580244283968727</v>
      </c>
      <c r="R1958" s="6">
        <f t="shared" si="387"/>
        <v>0.1884461482294543</v>
      </c>
      <c r="S1958" s="6">
        <f t="shared" si="388"/>
        <v>0.36424859106914154</v>
      </c>
    </row>
    <row r="1959" spans="1:19" x14ac:dyDescent="0.25">
      <c r="A1959" s="64">
        <v>41956</v>
      </c>
      <c r="B1959" s="14" t="s">
        <v>872</v>
      </c>
      <c r="C1959" s="4">
        <v>3</v>
      </c>
      <c r="D1959" s="4">
        <v>3.7</v>
      </c>
      <c r="E1959" s="4"/>
      <c r="G1959" s="4">
        <f t="shared" si="392"/>
        <v>64.961200000000005</v>
      </c>
      <c r="H1959"/>
      <c r="I1959"/>
      <c r="J1959" s="34">
        <f t="shared" si="389"/>
        <v>1.075210085691107E-3</v>
      </c>
      <c r="K1959" s="34">
        <f t="shared" si="393"/>
        <v>6.9846938773361844E-2</v>
      </c>
      <c r="L1959" s="6">
        <f t="shared" si="390"/>
        <v>3.5949248430857623</v>
      </c>
      <c r="M1959" s="6">
        <f t="shared" si="394"/>
        <v>0.2335306362462681</v>
      </c>
      <c r="N1959" s="6">
        <f t="shared" si="391"/>
        <v>5.9156978898620354</v>
      </c>
      <c r="O1959" s="6">
        <f t="shared" si="395"/>
        <v>0.38429084121668494</v>
      </c>
      <c r="P1959" s="6">
        <f t="shared" si="396"/>
        <v>0.61782147746295302</v>
      </c>
      <c r="Q1959" s="6">
        <f t="shared" si="386"/>
        <v>0.11209470539820869</v>
      </c>
      <c r="R1959" s="6">
        <f t="shared" si="387"/>
        <v>0.14987342807450713</v>
      </c>
      <c r="S1959" s="6">
        <f t="shared" si="388"/>
        <v>0.2619681334727158</v>
      </c>
    </row>
    <row r="1960" spans="1:19" x14ac:dyDescent="0.25">
      <c r="A1960" s="64">
        <v>41956</v>
      </c>
      <c r="B1960" s="14" t="s">
        <v>872</v>
      </c>
      <c r="C1960" s="4">
        <v>3</v>
      </c>
      <c r="D1960" s="4">
        <v>6.6</v>
      </c>
      <c r="E1960" s="4"/>
      <c r="G1960" s="4">
        <f t="shared" si="392"/>
        <v>64.961200000000005</v>
      </c>
      <c r="H1960"/>
      <c r="I1960"/>
      <c r="J1960" s="34">
        <f t="shared" si="389"/>
        <v>3.4211943997592849E-3</v>
      </c>
      <c r="K1960" s="34">
        <f t="shared" si="393"/>
        <v>0.22224489795234778</v>
      </c>
      <c r="L1960" s="6">
        <f t="shared" si="390"/>
        <v>13.599581983298828</v>
      </c>
      <c r="M1960" s="6">
        <f t="shared" si="394"/>
        <v>0.88344518226894508</v>
      </c>
      <c r="N1960" s="6">
        <f t="shared" si="391"/>
        <v>11.643307684830535</v>
      </c>
      <c r="O1960" s="6">
        <f t="shared" si="395"/>
        <v>0.75636325384638103</v>
      </c>
      <c r="P1960" s="6">
        <f t="shared" si="396"/>
        <v>1.639808436115326</v>
      </c>
      <c r="Q1960" s="6">
        <f t="shared" si="386"/>
        <v>0.42405368748909361</v>
      </c>
      <c r="R1960" s="6">
        <f t="shared" si="387"/>
        <v>0.2949816690000886</v>
      </c>
      <c r="S1960" s="6">
        <f t="shared" si="388"/>
        <v>0.71903535648918226</v>
      </c>
    </row>
    <row r="1961" spans="1:19" x14ac:dyDescent="0.25">
      <c r="A1961" s="64">
        <v>41956</v>
      </c>
      <c r="B1961" s="14" t="s">
        <v>872</v>
      </c>
      <c r="C1961" s="4">
        <v>3</v>
      </c>
      <c r="D1961" s="4">
        <v>10</v>
      </c>
      <c r="E1961" s="4"/>
      <c r="G1961" s="4">
        <f t="shared" si="392"/>
        <v>64.961200000000005</v>
      </c>
      <c r="H1961"/>
      <c r="I1961"/>
      <c r="J1961" s="34">
        <f t="shared" si="389"/>
        <v>7.8539816339744835E-3</v>
      </c>
      <c r="K1961" s="34">
        <f t="shared" si="393"/>
        <v>0.51020408161696007</v>
      </c>
      <c r="L1961" s="6">
        <f t="shared" si="390"/>
        <v>35.35037715373447</v>
      </c>
      <c r="M1961" s="6">
        <f t="shared" si="394"/>
        <v>2.2964029649006505</v>
      </c>
      <c r="N1961" s="6">
        <f t="shared" si="391"/>
        <v>18.932587368553055</v>
      </c>
      <c r="O1961" s="6">
        <f t="shared" si="395"/>
        <v>1.2298836184211086</v>
      </c>
      <c r="P1961" s="6">
        <f t="shared" si="396"/>
        <v>3.5262865833217591</v>
      </c>
      <c r="Q1961" s="6">
        <f t="shared" si="386"/>
        <v>1.1022734231523121</v>
      </c>
      <c r="R1961" s="6">
        <f t="shared" si="387"/>
        <v>0.47965461118423236</v>
      </c>
      <c r="S1961" s="6">
        <f t="shared" si="388"/>
        <v>1.5819280343365445</v>
      </c>
    </row>
    <row r="1962" spans="1:19" x14ac:dyDescent="0.25">
      <c r="A1962" s="64">
        <v>41956</v>
      </c>
      <c r="B1962" s="14" t="s">
        <v>872</v>
      </c>
      <c r="C1962" s="4">
        <v>3</v>
      </c>
      <c r="D1962" s="4">
        <v>10.8</v>
      </c>
      <c r="E1962" s="4"/>
      <c r="G1962" s="4">
        <f t="shared" si="392"/>
        <v>64.961200000000005</v>
      </c>
      <c r="H1962"/>
      <c r="I1962"/>
      <c r="J1962" s="34">
        <f t="shared" si="389"/>
        <v>9.1608841778678379E-3</v>
      </c>
      <c r="K1962" s="34">
        <f t="shared" si="393"/>
        <v>0.5951020407980222</v>
      </c>
      <c r="L1962" s="6">
        <f t="shared" si="390"/>
        <v>42.192500626930411</v>
      </c>
      <c r="M1962" s="6">
        <f t="shared" si="394"/>
        <v>2.7408755248887022</v>
      </c>
      <c r="N1962" s="6">
        <f t="shared" si="391"/>
        <v>20.716470389096425</v>
      </c>
      <c r="O1962" s="6">
        <f t="shared" si="395"/>
        <v>1.3457668023429232</v>
      </c>
      <c r="P1962" s="6">
        <f t="shared" si="396"/>
        <v>4.0866423272316252</v>
      </c>
      <c r="Q1962" s="6">
        <f t="shared" si="386"/>
        <v>1.3156202519465769</v>
      </c>
      <c r="R1962" s="6">
        <f t="shared" si="387"/>
        <v>0.52484905291374007</v>
      </c>
      <c r="S1962" s="6">
        <f t="shared" si="388"/>
        <v>1.8404693048603171</v>
      </c>
    </row>
    <row r="1963" spans="1:19" x14ac:dyDescent="0.25">
      <c r="A1963" s="64">
        <v>41956</v>
      </c>
      <c r="B1963" s="14" t="s">
        <v>872</v>
      </c>
      <c r="C1963" s="4">
        <v>3</v>
      </c>
      <c r="D1963" s="4">
        <v>4.0999999999999996</v>
      </c>
      <c r="E1963" s="4"/>
      <c r="G1963" s="4">
        <f t="shared" si="392"/>
        <v>64.961200000000005</v>
      </c>
      <c r="H1963"/>
      <c r="I1963"/>
      <c r="J1963" s="34">
        <f t="shared" si="389"/>
        <v>1.3202543126711102E-3</v>
      </c>
      <c r="K1963" s="34">
        <f t="shared" si="393"/>
        <v>8.5765306119810952E-2</v>
      </c>
      <c r="L1963" s="6">
        <f t="shared" si="390"/>
        <v>4.5518101325650582</v>
      </c>
      <c r="M1963" s="6">
        <f t="shared" si="394"/>
        <v>0.29569105411886604</v>
      </c>
      <c r="N1963" s="6">
        <f t="shared" si="391"/>
        <v>6.670633528309061</v>
      </c>
      <c r="O1963" s="6">
        <f t="shared" si="395"/>
        <v>0.43333236716418877</v>
      </c>
      <c r="P1963" s="6">
        <f t="shared" si="396"/>
        <v>0.72902342128305486</v>
      </c>
      <c r="Q1963" s="6">
        <f t="shared" si="386"/>
        <v>0.14193170597705571</v>
      </c>
      <c r="R1963" s="6">
        <f t="shared" si="387"/>
        <v>0.16899962319403364</v>
      </c>
      <c r="S1963" s="6">
        <f t="shared" si="388"/>
        <v>0.31093132917108934</v>
      </c>
    </row>
    <row r="1964" spans="1:19" x14ac:dyDescent="0.25">
      <c r="A1964" s="64">
        <v>41956</v>
      </c>
      <c r="B1964" s="14" t="s">
        <v>872</v>
      </c>
      <c r="C1964" s="4">
        <v>3</v>
      </c>
      <c r="D1964" s="4">
        <v>4.5</v>
      </c>
      <c r="E1964" s="4"/>
      <c r="G1964" s="4">
        <f t="shared" si="392"/>
        <v>64.961200000000005</v>
      </c>
      <c r="H1964"/>
      <c r="I1964"/>
      <c r="J1964" s="34">
        <f t="shared" si="389"/>
        <v>1.5904312808798326E-3</v>
      </c>
      <c r="K1964" s="34">
        <f t="shared" si="393"/>
        <v>0.10331632652743439</v>
      </c>
      <c r="L1964" s="6">
        <f t="shared" si="390"/>
        <v>5.6380590590289899</v>
      </c>
      <c r="M1964" s="6">
        <f t="shared" si="394"/>
        <v>0.36625508924934846</v>
      </c>
      <c r="N1964" s="6">
        <f t="shared" si="391"/>
        <v>7.4382130025037601</v>
      </c>
      <c r="O1964" s="6">
        <f t="shared" si="395"/>
        <v>0.48319525187039564</v>
      </c>
      <c r="P1964" s="6">
        <f t="shared" si="396"/>
        <v>0.84945034111974405</v>
      </c>
      <c r="Q1964" s="6">
        <f t="shared" si="386"/>
        <v>0.17580244283968727</v>
      </c>
      <c r="R1964" s="6">
        <f t="shared" si="387"/>
        <v>0.1884461482294543</v>
      </c>
      <c r="S1964" s="6">
        <f t="shared" si="388"/>
        <v>0.36424859106914154</v>
      </c>
    </row>
    <row r="1965" spans="1:19" x14ac:dyDescent="0.25">
      <c r="A1965" s="64">
        <v>41956</v>
      </c>
      <c r="B1965" s="14" t="s">
        <v>872</v>
      </c>
      <c r="C1965" s="4">
        <v>3</v>
      </c>
      <c r="D1965" s="4">
        <v>4.5</v>
      </c>
      <c r="E1965" s="4"/>
      <c r="G1965" s="4">
        <f t="shared" si="392"/>
        <v>64.961200000000005</v>
      </c>
      <c r="H1965"/>
      <c r="I1965"/>
      <c r="J1965" s="34">
        <f t="shared" si="389"/>
        <v>1.5904312808798326E-3</v>
      </c>
      <c r="K1965" s="34">
        <f t="shared" si="393"/>
        <v>0.10331632652743439</v>
      </c>
      <c r="L1965" s="6">
        <f t="shared" si="390"/>
        <v>5.6380590590289899</v>
      </c>
      <c r="M1965" s="6">
        <f t="shared" si="394"/>
        <v>0.36625508924934846</v>
      </c>
      <c r="N1965" s="6">
        <f t="shared" si="391"/>
        <v>7.4382130025037601</v>
      </c>
      <c r="O1965" s="6">
        <f t="shared" si="395"/>
        <v>0.48319525187039564</v>
      </c>
      <c r="P1965" s="6">
        <f t="shared" si="396"/>
        <v>0.84945034111974405</v>
      </c>
      <c r="Q1965" s="6">
        <f t="shared" si="386"/>
        <v>0.17580244283968727</v>
      </c>
      <c r="R1965" s="6">
        <f t="shared" si="387"/>
        <v>0.1884461482294543</v>
      </c>
      <c r="S1965" s="6">
        <f t="shared" si="388"/>
        <v>0.36424859106914154</v>
      </c>
    </row>
    <row r="1966" spans="1:19" x14ac:dyDescent="0.25">
      <c r="A1966" s="64">
        <v>41956</v>
      </c>
      <c r="B1966" s="14" t="s">
        <v>872</v>
      </c>
      <c r="C1966" s="4">
        <v>3</v>
      </c>
      <c r="D1966" s="4">
        <v>6.1</v>
      </c>
      <c r="E1966" s="4"/>
      <c r="G1966" s="4">
        <f t="shared" si="392"/>
        <v>64.961200000000005</v>
      </c>
      <c r="H1966"/>
      <c r="I1966"/>
      <c r="J1966" s="34">
        <f t="shared" si="389"/>
        <v>2.9224665660019049E-3</v>
      </c>
      <c r="K1966" s="34">
        <f t="shared" si="393"/>
        <v>0.18984693876967082</v>
      </c>
      <c r="L1966" s="6">
        <f t="shared" si="390"/>
        <v>11.346641732690337</v>
      </c>
      <c r="M1966" s="6">
        <f t="shared" si="394"/>
        <v>0.73709147722241208</v>
      </c>
      <c r="N1966" s="6">
        <f t="shared" si="391"/>
        <v>10.618077151196925</v>
      </c>
      <c r="O1966" s="6">
        <f t="shared" si="395"/>
        <v>0.68976304681311085</v>
      </c>
      <c r="P1966" s="6">
        <f t="shared" si="396"/>
        <v>1.426854524035523</v>
      </c>
      <c r="Q1966" s="6">
        <f t="shared" si="386"/>
        <v>0.35380390906675779</v>
      </c>
      <c r="R1966" s="6">
        <f t="shared" si="387"/>
        <v>0.26900758825711324</v>
      </c>
      <c r="S1966" s="6">
        <f t="shared" si="388"/>
        <v>0.62281149732387098</v>
      </c>
    </row>
    <row r="1967" spans="1:19" x14ac:dyDescent="0.25">
      <c r="A1967" s="64">
        <v>41956</v>
      </c>
      <c r="B1967" s="14" t="s">
        <v>872</v>
      </c>
      <c r="C1967" s="4">
        <v>3</v>
      </c>
      <c r="D1967" s="4">
        <v>12.2</v>
      </c>
      <c r="E1967" s="4"/>
      <c r="G1967" s="4">
        <f t="shared" si="392"/>
        <v>64.961200000000005</v>
      </c>
      <c r="H1967"/>
      <c r="I1967"/>
      <c r="J1967" s="34">
        <f t="shared" si="389"/>
        <v>1.168986626400762E-2</v>
      </c>
      <c r="K1967" s="34">
        <f t="shared" si="393"/>
        <v>0.75938775507868328</v>
      </c>
      <c r="L1967" s="6">
        <f t="shared" si="390"/>
        <v>55.838700462884191</v>
      </c>
      <c r="M1967" s="6">
        <f t="shared" si="394"/>
        <v>3.6273490588662751</v>
      </c>
      <c r="N1967" s="6">
        <f t="shared" si="391"/>
        <v>23.891915580068972</v>
      </c>
      <c r="O1967" s="6">
        <f t="shared" si="395"/>
        <v>1.55204753648379</v>
      </c>
      <c r="P1967" s="6">
        <f t="shared" si="396"/>
        <v>5.1793965953500649</v>
      </c>
      <c r="Q1967" s="6">
        <f t="shared" si="386"/>
        <v>1.741127548255812</v>
      </c>
      <c r="R1967" s="6">
        <f t="shared" si="387"/>
        <v>0.60529853922867816</v>
      </c>
      <c r="S1967" s="6">
        <f t="shared" si="388"/>
        <v>2.34642608748449</v>
      </c>
    </row>
    <row r="1968" spans="1:19" x14ac:dyDescent="0.25">
      <c r="A1968" s="64">
        <v>41956</v>
      </c>
      <c r="B1968" s="14" t="s">
        <v>872</v>
      </c>
      <c r="C1968" s="4">
        <v>3</v>
      </c>
      <c r="D1968" s="4">
        <v>5.6</v>
      </c>
      <c r="E1968" s="4"/>
      <c r="G1968" s="4">
        <f t="shared" si="392"/>
        <v>64.961200000000005</v>
      </c>
      <c r="H1968"/>
      <c r="I1968"/>
      <c r="J1968" s="34">
        <f t="shared" si="389"/>
        <v>2.4630086404143973E-3</v>
      </c>
      <c r="K1968" s="34">
        <f t="shared" si="393"/>
        <v>0.15999999999507863</v>
      </c>
      <c r="L1968" s="6">
        <f t="shared" si="390"/>
        <v>9.3213394933125091</v>
      </c>
      <c r="M1968" s="6">
        <f t="shared" si="394"/>
        <v>0.60552541083786027</v>
      </c>
      <c r="N1968" s="6">
        <f t="shared" si="391"/>
        <v>9.6070480145707613</v>
      </c>
      <c r="O1968" s="6">
        <f t="shared" si="395"/>
        <v>0.62408537958901456</v>
      </c>
      <c r="P1968" s="6">
        <f t="shared" si="396"/>
        <v>1.2296107904268747</v>
      </c>
      <c r="Q1968" s="6">
        <f t="shared" si="386"/>
        <v>0.29065219720217289</v>
      </c>
      <c r="R1968" s="6">
        <f t="shared" si="387"/>
        <v>0.24339329803971568</v>
      </c>
      <c r="S1968" s="6">
        <f t="shared" si="388"/>
        <v>0.5340454952418886</v>
      </c>
    </row>
    <row r="1969" spans="1:19" x14ac:dyDescent="0.25">
      <c r="A1969" s="64">
        <v>41956</v>
      </c>
      <c r="B1969" s="14" t="s">
        <v>872</v>
      </c>
      <c r="C1969" s="4">
        <v>3</v>
      </c>
      <c r="D1969" s="4">
        <v>4.5999999999999996</v>
      </c>
      <c r="E1969" s="4"/>
      <c r="G1969" s="4">
        <f t="shared" si="392"/>
        <v>64.961200000000005</v>
      </c>
      <c r="H1969"/>
      <c r="I1969"/>
      <c r="J1969" s="34">
        <f t="shared" si="389"/>
        <v>1.6619025137490004E-3</v>
      </c>
      <c r="K1969" s="34">
        <f t="shared" si="393"/>
        <v>0.10795918367014873</v>
      </c>
      <c r="L1969" s="6">
        <f t="shared" si="390"/>
        <v>5.9302678128381849</v>
      </c>
      <c r="M1969" s="6">
        <f t="shared" si="394"/>
        <v>0.3852373209154813</v>
      </c>
      <c r="N1969" s="6">
        <f t="shared" si="391"/>
        <v>7.6319696161125572</v>
      </c>
      <c r="O1969" s="6">
        <f t="shared" si="395"/>
        <v>0.49578191424249274</v>
      </c>
      <c r="P1969" s="6">
        <f t="shared" si="396"/>
        <v>0.88101923515797398</v>
      </c>
      <c r="Q1969" s="6">
        <f t="shared" si="386"/>
        <v>0.18491391403943103</v>
      </c>
      <c r="R1969" s="6">
        <f t="shared" si="387"/>
        <v>0.19335494655457217</v>
      </c>
      <c r="S1969" s="6">
        <f t="shared" si="388"/>
        <v>0.37826886059400322</v>
      </c>
    </row>
    <row r="1970" spans="1:19" x14ac:dyDescent="0.25">
      <c r="A1970" s="64">
        <v>41956</v>
      </c>
      <c r="B1970" s="14" t="s">
        <v>872</v>
      </c>
      <c r="C1970" s="4">
        <v>3</v>
      </c>
      <c r="D1970" s="4">
        <v>4.5</v>
      </c>
      <c r="E1970" s="4"/>
      <c r="G1970" s="4">
        <f t="shared" si="392"/>
        <v>64.961200000000005</v>
      </c>
      <c r="H1970"/>
      <c r="I1970"/>
      <c r="J1970" s="34">
        <f t="shared" si="389"/>
        <v>1.5904312808798326E-3</v>
      </c>
      <c r="K1970" s="34">
        <f t="shared" si="393"/>
        <v>0.10331632652743439</v>
      </c>
      <c r="L1970" s="6">
        <f t="shared" si="390"/>
        <v>5.6380590590289899</v>
      </c>
      <c r="M1970" s="6">
        <f t="shared" si="394"/>
        <v>0.36625508924934846</v>
      </c>
      <c r="N1970" s="6">
        <f t="shared" si="391"/>
        <v>7.4382130025037601</v>
      </c>
      <c r="O1970" s="6">
        <f t="shared" si="395"/>
        <v>0.48319525187039564</v>
      </c>
      <c r="P1970" s="6">
        <f t="shared" si="396"/>
        <v>0.84945034111974405</v>
      </c>
      <c r="Q1970" s="6">
        <f t="shared" si="386"/>
        <v>0.17580244283968727</v>
      </c>
      <c r="R1970" s="6">
        <f t="shared" si="387"/>
        <v>0.1884461482294543</v>
      </c>
      <c r="S1970" s="6">
        <f t="shared" si="388"/>
        <v>0.36424859106914154</v>
      </c>
    </row>
    <row r="1971" spans="1:19" x14ac:dyDescent="0.25">
      <c r="A1971" s="64">
        <v>41956</v>
      </c>
      <c r="B1971" s="14" t="s">
        <v>872</v>
      </c>
      <c r="C1971" s="4">
        <v>3</v>
      </c>
      <c r="D1971" s="4">
        <v>3.8</v>
      </c>
      <c r="E1971" s="4"/>
      <c r="G1971" s="4">
        <f t="shared" si="392"/>
        <v>64.961200000000005</v>
      </c>
      <c r="H1971"/>
      <c r="I1971"/>
      <c r="J1971" s="34">
        <f t="shared" si="389"/>
        <v>1.1341149479459152E-3</v>
      </c>
      <c r="K1971" s="34">
        <f t="shared" si="393"/>
        <v>7.3673469385489021E-2</v>
      </c>
      <c r="L1971" s="6">
        <f t="shared" si="390"/>
        <v>3.8222275656794742</v>
      </c>
      <c r="M1971" s="6">
        <f t="shared" si="394"/>
        <v>0.24829649415562419</v>
      </c>
      <c r="N1971" s="6">
        <f t="shared" si="391"/>
        <v>6.1031884174464111</v>
      </c>
      <c r="O1971" s="6">
        <f t="shared" si="395"/>
        <v>0.39647045111343715</v>
      </c>
      <c r="P1971" s="6">
        <f t="shared" si="396"/>
        <v>0.64476694526906131</v>
      </c>
      <c r="Q1971" s="6">
        <f t="shared" si="386"/>
        <v>0.1191823171946996</v>
      </c>
      <c r="R1971" s="6">
        <f t="shared" si="387"/>
        <v>0.1546234759342405</v>
      </c>
      <c r="S1971" s="6">
        <f t="shared" si="388"/>
        <v>0.2738057931289401</v>
      </c>
    </row>
    <row r="1972" spans="1:19" x14ac:dyDescent="0.25">
      <c r="A1972" s="64">
        <v>41956</v>
      </c>
      <c r="B1972" s="14" t="s">
        <v>872</v>
      </c>
      <c r="C1972" s="4">
        <v>3</v>
      </c>
      <c r="D1972" s="4">
        <v>5.3</v>
      </c>
      <c r="E1972" s="4"/>
      <c r="G1972" s="4">
        <f t="shared" si="392"/>
        <v>64.961200000000005</v>
      </c>
      <c r="H1972"/>
      <c r="I1972"/>
      <c r="J1972" s="34">
        <f t="shared" si="389"/>
        <v>2.2061834409834321E-3</v>
      </c>
      <c r="K1972" s="34">
        <f t="shared" si="393"/>
        <v>0.14331632652620405</v>
      </c>
      <c r="L1972" s="6">
        <f t="shared" si="390"/>
        <v>8.213046389840704</v>
      </c>
      <c r="M1972" s="6">
        <f t="shared" si="394"/>
        <v>0.53352935948815838</v>
      </c>
      <c r="N1972" s="6">
        <f t="shared" si="391"/>
        <v>9.0076755970184212</v>
      </c>
      <c r="O1972" s="6">
        <f t="shared" si="395"/>
        <v>0.58514942734270425</v>
      </c>
      <c r="P1972" s="6">
        <f t="shared" si="396"/>
        <v>1.1186787868308627</v>
      </c>
      <c r="Q1972" s="6">
        <f t="shared" si="386"/>
        <v>0.25609409255431603</v>
      </c>
      <c r="R1972" s="6">
        <f t="shared" si="387"/>
        <v>0.22820827666365467</v>
      </c>
      <c r="S1972" s="6">
        <f t="shared" si="388"/>
        <v>0.48430236921797071</v>
      </c>
    </row>
    <row r="1973" spans="1:19" x14ac:dyDescent="0.25">
      <c r="A1973" s="64">
        <v>41956</v>
      </c>
      <c r="B1973" s="14" t="s">
        <v>872</v>
      </c>
      <c r="C1973" s="4">
        <v>3</v>
      </c>
      <c r="D1973" s="4">
        <v>5</v>
      </c>
      <c r="E1973" s="4"/>
      <c r="G1973" s="4">
        <f t="shared" si="392"/>
        <v>64.961200000000005</v>
      </c>
      <c r="H1973"/>
      <c r="I1973"/>
      <c r="J1973" s="34">
        <f t="shared" si="389"/>
        <v>1.9634954084936209E-3</v>
      </c>
      <c r="K1973" s="34">
        <f t="shared" si="393"/>
        <v>0.12755102040424002</v>
      </c>
      <c r="L1973" s="6">
        <f t="shared" si="390"/>
        <v>7.1833345216463531</v>
      </c>
      <c r="M1973" s="6">
        <f t="shared" si="394"/>
        <v>0.46663803957857453</v>
      </c>
      <c r="N1973" s="6">
        <f t="shared" si="391"/>
        <v>8.4140458590425169</v>
      </c>
      <c r="O1973" s="6">
        <f t="shared" si="395"/>
        <v>0.54658652646013051</v>
      </c>
      <c r="P1973" s="6">
        <f t="shared" si="396"/>
        <v>1.0132245660387049</v>
      </c>
      <c r="Q1973" s="6">
        <f t="shared" si="386"/>
        <v>0.22398625899771576</v>
      </c>
      <c r="R1973" s="6">
        <f t="shared" si="387"/>
        <v>0.2131687453194509</v>
      </c>
      <c r="S1973" s="6">
        <f t="shared" si="388"/>
        <v>0.4371550043171667</v>
      </c>
    </row>
    <row r="1974" spans="1:19" x14ac:dyDescent="0.25">
      <c r="A1974" s="64">
        <v>41956</v>
      </c>
      <c r="B1974" s="14" t="s">
        <v>872</v>
      </c>
      <c r="C1974" s="4">
        <v>3</v>
      </c>
      <c r="D1974" s="4">
        <v>3.2</v>
      </c>
      <c r="E1974" s="4" t="s">
        <v>977</v>
      </c>
      <c r="G1974" s="4">
        <f t="shared" si="392"/>
        <v>64.961200000000005</v>
      </c>
      <c r="H1974"/>
      <c r="I1974"/>
      <c r="J1974" s="34">
        <f t="shared" si="389"/>
        <v>8.0424771931898698E-4</v>
      </c>
      <c r="K1974" s="34">
        <f t="shared" si="393"/>
        <v>5.2244897957576697E-2</v>
      </c>
      <c r="L1974" s="6">
        <f t="shared" si="390"/>
        <v>2.57474279673893</v>
      </c>
      <c r="M1974" s="6">
        <f t="shared" si="394"/>
        <v>0.16725838501169291</v>
      </c>
      <c r="N1974" s="6">
        <f t="shared" si="391"/>
        <v>4.9915502127950244</v>
      </c>
      <c r="O1974" s="6">
        <f t="shared" si="395"/>
        <v>0.32425709797277341</v>
      </c>
      <c r="P1974" s="6">
        <f t="shared" si="396"/>
        <v>0.49151548298446635</v>
      </c>
      <c r="Q1974" s="6">
        <f t="shared" si="386"/>
        <v>8.0284024805612586E-2</v>
      </c>
      <c r="R1974" s="6">
        <f t="shared" si="387"/>
        <v>0.12646026820938164</v>
      </c>
      <c r="S1974" s="6">
        <f t="shared" si="388"/>
        <v>0.20674429301499422</v>
      </c>
    </row>
    <row r="1975" spans="1:19" x14ac:dyDescent="0.25">
      <c r="A1975" s="64">
        <v>41956</v>
      </c>
      <c r="B1975" s="14" t="s">
        <v>872</v>
      </c>
      <c r="C1975" s="4">
        <v>3</v>
      </c>
      <c r="D1975" s="4">
        <v>5.4</v>
      </c>
      <c r="E1975" s="4"/>
      <c r="G1975" s="4">
        <f t="shared" si="392"/>
        <v>64.961200000000005</v>
      </c>
      <c r="H1975"/>
      <c r="I1975"/>
      <c r="J1975" s="34">
        <f t="shared" si="389"/>
        <v>2.2902210444669595E-3</v>
      </c>
      <c r="K1975" s="34">
        <f t="shared" si="393"/>
        <v>0.14877551019950555</v>
      </c>
      <c r="L1975" s="6">
        <f t="shared" si="390"/>
        <v>8.5736806990755614</v>
      </c>
      <c r="M1975" s="6">
        <f t="shared" si="394"/>
        <v>0.55695659743162507</v>
      </c>
      <c r="N1975" s="6">
        <f t="shared" si="391"/>
        <v>9.2068415424761678</v>
      </c>
      <c r="O1975" s="6">
        <f t="shared" si="395"/>
        <v>0.5980874864097232</v>
      </c>
      <c r="P1975" s="6">
        <f t="shared" si="396"/>
        <v>1.1550440838413483</v>
      </c>
      <c r="Q1975" s="6">
        <f t="shared" si="386"/>
        <v>0.26733916676718</v>
      </c>
      <c r="R1975" s="6">
        <f t="shared" si="387"/>
        <v>0.23325411969979207</v>
      </c>
      <c r="S1975" s="6">
        <f t="shared" si="388"/>
        <v>0.5005932864669721</v>
      </c>
    </row>
    <row r="1976" spans="1:19" x14ac:dyDescent="0.25">
      <c r="A1976" s="64">
        <v>41956</v>
      </c>
      <c r="B1976" s="14" t="s">
        <v>872</v>
      </c>
      <c r="C1976" s="4">
        <v>3</v>
      </c>
      <c r="D1976" s="4">
        <v>4.8</v>
      </c>
      <c r="E1976" s="4"/>
      <c r="G1976" s="4">
        <f t="shared" si="392"/>
        <v>64.961200000000005</v>
      </c>
      <c r="H1976"/>
      <c r="I1976"/>
      <c r="J1976" s="34">
        <f t="shared" si="389"/>
        <v>1.8095573684677208E-3</v>
      </c>
      <c r="K1976" s="34">
        <f t="shared" si="393"/>
        <v>0.11755102040454758</v>
      </c>
      <c r="L1976" s="6">
        <f t="shared" si="390"/>
        <v>6.5398480281028419</v>
      </c>
      <c r="M1976" s="6">
        <f t="shared" si="394"/>
        <v>0.42483638396340279</v>
      </c>
      <c r="N1976" s="6">
        <f t="shared" si="391"/>
        <v>8.0216224497877064</v>
      </c>
      <c r="O1976" s="6">
        <f t="shared" si="395"/>
        <v>0.52109423039239344</v>
      </c>
      <c r="P1976" s="6">
        <f t="shared" si="396"/>
        <v>0.94593061435579617</v>
      </c>
      <c r="Q1976" s="6">
        <f t="shared" si="386"/>
        <v>0.20392146430243333</v>
      </c>
      <c r="R1976" s="6">
        <f t="shared" si="387"/>
        <v>0.20322674985303346</v>
      </c>
      <c r="S1976" s="6">
        <f t="shared" si="388"/>
        <v>0.40714821415546676</v>
      </c>
    </row>
    <row r="1977" spans="1:19" x14ac:dyDescent="0.25">
      <c r="A1977" s="64">
        <v>41956</v>
      </c>
      <c r="B1977" s="14" t="s">
        <v>872</v>
      </c>
      <c r="C1977" s="4">
        <v>3</v>
      </c>
      <c r="D1977" s="4">
        <v>3.2</v>
      </c>
      <c r="E1977" s="4"/>
      <c r="G1977" s="4">
        <f t="shared" si="392"/>
        <v>64.961200000000005</v>
      </c>
      <c r="H1977"/>
      <c r="I1977"/>
      <c r="J1977" s="34">
        <f t="shared" si="389"/>
        <v>8.0424771931898698E-4</v>
      </c>
      <c r="K1977" s="34">
        <f t="shared" si="393"/>
        <v>5.2244897957576697E-2</v>
      </c>
      <c r="L1977" s="6">
        <f t="shared" si="390"/>
        <v>2.57474279673893</v>
      </c>
      <c r="M1977" s="6">
        <f t="shared" si="394"/>
        <v>0.16725838501169291</v>
      </c>
      <c r="N1977" s="6">
        <f t="shared" si="391"/>
        <v>4.9915502127950244</v>
      </c>
      <c r="O1977" s="6">
        <f t="shared" si="395"/>
        <v>0.32425709797277341</v>
      </c>
      <c r="P1977" s="6">
        <f t="shared" si="396"/>
        <v>0.49151548298446635</v>
      </c>
      <c r="Q1977" s="6">
        <f t="shared" si="386"/>
        <v>8.0284024805612586E-2</v>
      </c>
      <c r="R1977" s="6">
        <f t="shared" si="387"/>
        <v>0.12646026820938164</v>
      </c>
      <c r="S1977" s="6">
        <f t="shared" si="388"/>
        <v>0.20674429301499422</v>
      </c>
    </row>
    <row r="1978" spans="1:19" x14ac:dyDescent="0.25">
      <c r="A1978" s="64">
        <v>41956</v>
      </c>
      <c r="B1978" s="14" t="s">
        <v>872</v>
      </c>
      <c r="C1978" s="4">
        <v>3</v>
      </c>
      <c r="D1978" s="4">
        <v>9.1</v>
      </c>
      <c r="E1978" s="4"/>
      <c r="G1978" s="4">
        <f t="shared" si="392"/>
        <v>64.961200000000005</v>
      </c>
      <c r="H1978"/>
      <c r="I1978"/>
      <c r="J1978" s="34">
        <f t="shared" si="389"/>
        <v>6.5038821910942696E-3</v>
      </c>
      <c r="K1978" s="34">
        <f t="shared" si="393"/>
        <v>0.4224999999870046</v>
      </c>
      <c r="L1978" s="6">
        <f t="shared" si="390"/>
        <v>28.459693107492722</v>
      </c>
      <c r="M1978" s="6">
        <f t="shared" si="394"/>
        <v>1.8487758517536694</v>
      </c>
      <c r="N1978" s="6">
        <f t="shared" si="391"/>
        <v>16.954633202475005</v>
      </c>
      <c r="O1978" s="6">
        <f t="shared" si="395"/>
        <v>1.1013933397554569</v>
      </c>
      <c r="P1978" s="6">
        <f t="shared" si="396"/>
        <v>2.9501691915091266</v>
      </c>
      <c r="Q1978" s="6">
        <f t="shared" si="386"/>
        <v>0.88741240884176131</v>
      </c>
      <c r="R1978" s="6">
        <f t="shared" si="387"/>
        <v>0.42954340250462825</v>
      </c>
      <c r="S1978" s="6">
        <f t="shared" si="388"/>
        <v>1.3169558113463895</v>
      </c>
    </row>
    <row r="1979" spans="1:19" x14ac:dyDescent="0.25">
      <c r="A1979" s="64">
        <v>41956</v>
      </c>
      <c r="B1979" s="14" t="s">
        <v>872</v>
      </c>
      <c r="C1979" s="4">
        <v>3</v>
      </c>
      <c r="D1979" s="4">
        <v>4.0999999999999996</v>
      </c>
      <c r="E1979" s="4"/>
      <c r="G1979" s="4">
        <f t="shared" si="392"/>
        <v>64.961200000000005</v>
      </c>
      <c r="H1979"/>
      <c r="I1979"/>
      <c r="J1979" s="34">
        <f t="shared" si="389"/>
        <v>1.3202543126711102E-3</v>
      </c>
      <c r="K1979" s="34">
        <f t="shared" si="393"/>
        <v>8.5765306119810952E-2</v>
      </c>
      <c r="L1979" s="6">
        <f t="shared" si="390"/>
        <v>4.5518101325650582</v>
      </c>
      <c r="M1979" s="6">
        <f t="shared" si="394"/>
        <v>0.29569105411886604</v>
      </c>
      <c r="N1979" s="6">
        <f t="shared" si="391"/>
        <v>6.670633528309061</v>
      </c>
      <c r="O1979" s="6">
        <f t="shared" si="395"/>
        <v>0.43333236716418877</v>
      </c>
      <c r="P1979" s="6">
        <f t="shared" si="396"/>
        <v>0.72902342128305486</v>
      </c>
      <c r="Q1979" s="6">
        <f t="shared" si="386"/>
        <v>0.14193170597705571</v>
      </c>
      <c r="R1979" s="6">
        <f t="shared" si="387"/>
        <v>0.16899962319403364</v>
      </c>
      <c r="S1979" s="6">
        <f t="shared" si="388"/>
        <v>0.31093132917108934</v>
      </c>
    </row>
    <row r="1980" spans="1:19" x14ac:dyDescent="0.25">
      <c r="A1980" s="64">
        <v>41956</v>
      </c>
      <c r="B1980" s="14" t="s">
        <v>872</v>
      </c>
      <c r="C1980" s="4">
        <v>3</v>
      </c>
      <c r="D1980" s="4">
        <v>6.8</v>
      </c>
      <c r="E1980" s="4"/>
      <c r="G1980" s="4">
        <f t="shared" si="392"/>
        <v>64.961200000000005</v>
      </c>
      <c r="H1980"/>
      <c r="I1980"/>
      <c r="J1980" s="34">
        <f t="shared" si="389"/>
        <v>3.6316811075498014E-3</v>
      </c>
      <c r="K1980" s="34">
        <f t="shared" si="393"/>
        <v>0.23591836733968233</v>
      </c>
      <c r="L1980" s="6">
        <f t="shared" si="390"/>
        <v>14.565722844180941</v>
      </c>
      <c r="M1980" s="6">
        <f t="shared" si="394"/>
        <v>0.94620685317821773</v>
      </c>
      <c r="N1980" s="6">
        <f t="shared" si="391"/>
        <v>12.057170367208817</v>
      </c>
      <c r="O1980" s="6">
        <f t="shared" si="395"/>
        <v>0.78324827085036008</v>
      </c>
      <c r="P1980" s="6">
        <f t="shared" si="396"/>
        <v>1.7294551240285778</v>
      </c>
      <c r="Q1980" s="6">
        <f t="shared" si="386"/>
        <v>0.45417928952554448</v>
      </c>
      <c r="R1980" s="6">
        <f t="shared" si="387"/>
        <v>0.30546682563164046</v>
      </c>
      <c r="S1980" s="6">
        <f t="shared" si="388"/>
        <v>0.75964611515718494</v>
      </c>
    </row>
    <row r="1981" spans="1:19" x14ac:dyDescent="0.25">
      <c r="A1981" s="64">
        <v>41956</v>
      </c>
      <c r="B1981" s="14" t="s">
        <v>872</v>
      </c>
      <c r="C1981" s="4">
        <v>3</v>
      </c>
      <c r="D1981" s="4">
        <v>5.0999999999999996</v>
      </c>
      <c r="E1981" s="4"/>
      <c r="G1981" s="4">
        <f t="shared" si="392"/>
        <v>64.961200000000005</v>
      </c>
      <c r="H1981"/>
      <c r="I1981"/>
      <c r="J1981" s="34">
        <f t="shared" si="389"/>
        <v>2.0428206229967626E-3</v>
      </c>
      <c r="K1981" s="34">
        <f t="shared" si="393"/>
        <v>0.13270408162857128</v>
      </c>
      <c r="L1981" s="6">
        <f t="shared" si="390"/>
        <v>7.5179232289815232</v>
      </c>
      <c r="M1981" s="6">
        <f t="shared" si="394"/>
        <v>0.48837332393509775</v>
      </c>
      <c r="N1981" s="6">
        <f t="shared" si="391"/>
        <v>8.6112674075792555</v>
      </c>
      <c r="O1981" s="6">
        <f t="shared" si="395"/>
        <v>0.55939827516743446</v>
      </c>
      <c r="P1981" s="6">
        <f t="shared" si="396"/>
        <v>1.0477715991025323</v>
      </c>
      <c r="Q1981" s="6">
        <f t="shared" si="386"/>
        <v>0.2344191954888469</v>
      </c>
      <c r="R1981" s="6">
        <f t="shared" si="387"/>
        <v>0.21816532731529945</v>
      </c>
      <c r="S1981" s="6">
        <f t="shared" si="388"/>
        <v>0.45258452280414635</v>
      </c>
    </row>
    <row r="1982" spans="1:19" x14ac:dyDescent="0.25">
      <c r="A1982" s="64">
        <v>41956</v>
      </c>
      <c r="B1982" s="14" t="s">
        <v>872</v>
      </c>
      <c r="C1982" s="4">
        <v>3</v>
      </c>
      <c r="D1982" s="4">
        <v>4.3</v>
      </c>
      <c r="E1982" s="4" t="s">
        <v>977</v>
      </c>
      <c r="G1982" s="4">
        <f t="shared" si="392"/>
        <v>64.961200000000005</v>
      </c>
      <c r="H1982"/>
      <c r="I1982"/>
      <c r="J1982" s="34">
        <f t="shared" si="389"/>
        <v>1.4522012041218817E-3</v>
      </c>
      <c r="K1982" s="34">
        <f t="shared" si="393"/>
        <v>9.4336734690975893E-2</v>
      </c>
      <c r="L1982" s="6">
        <f t="shared" si="390"/>
        <v>5.0785301024450318</v>
      </c>
      <c r="M1982" s="6">
        <f t="shared" si="394"/>
        <v>0.3299074160899001</v>
      </c>
      <c r="N1982" s="6">
        <f t="shared" si="391"/>
        <v>7.0529054640829827</v>
      </c>
      <c r="O1982" s="6">
        <f t="shared" si="395"/>
        <v>0.45816521132004828</v>
      </c>
      <c r="P1982" s="6">
        <f t="shared" si="396"/>
        <v>0.78807262740994832</v>
      </c>
      <c r="Q1982" s="6">
        <f t="shared" si="386"/>
        <v>0.15835555972315205</v>
      </c>
      <c r="R1982" s="6">
        <f t="shared" si="387"/>
        <v>0.17868443241481885</v>
      </c>
      <c r="S1982" s="6">
        <f t="shared" si="388"/>
        <v>0.33703999213797087</v>
      </c>
    </row>
    <row r="1983" spans="1:19" x14ac:dyDescent="0.25">
      <c r="A1983" s="64">
        <v>41956</v>
      </c>
      <c r="B1983" s="14" t="s">
        <v>872</v>
      </c>
      <c r="C1983" s="4">
        <v>3</v>
      </c>
      <c r="D1983" s="4">
        <v>4</v>
      </c>
      <c r="E1983" s="4"/>
      <c r="G1983" s="4">
        <f t="shared" si="392"/>
        <v>64.961200000000005</v>
      </c>
      <c r="H1983"/>
      <c r="I1983"/>
      <c r="J1983" s="34">
        <f t="shared" si="389"/>
        <v>1.2566370614359172E-3</v>
      </c>
      <c r="K1983" s="34">
        <f t="shared" si="393"/>
        <v>8.1632653058713603E-2</v>
      </c>
      <c r="L1983" s="6">
        <f t="shared" si="390"/>
        <v>4.3006091215286046</v>
      </c>
      <c r="M1983" s="6">
        <f t="shared" si="394"/>
        <v>0.27937273468421148</v>
      </c>
      <c r="N1983" s="6">
        <f t="shared" si="391"/>
        <v>6.4806737611278331</v>
      </c>
      <c r="O1983" s="6">
        <f t="shared" si="395"/>
        <v>0.42099235249702632</v>
      </c>
      <c r="P1983" s="6">
        <f t="shared" si="396"/>
        <v>0.7003650871812378</v>
      </c>
      <c r="Q1983" s="6">
        <f t="shared" si="386"/>
        <v>0.1340989126484215</v>
      </c>
      <c r="R1983" s="6">
        <f t="shared" si="387"/>
        <v>0.16418701747384026</v>
      </c>
      <c r="S1983" s="6">
        <f t="shared" si="388"/>
        <v>0.29828593012226179</v>
      </c>
    </row>
    <row r="1984" spans="1:19" x14ac:dyDescent="0.25">
      <c r="A1984" s="64">
        <v>41956</v>
      </c>
      <c r="B1984" s="14" t="s">
        <v>872</v>
      </c>
      <c r="C1984" s="4">
        <v>3</v>
      </c>
      <c r="D1984" s="4">
        <v>3.1</v>
      </c>
      <c r="E1984" s="4"/>
      <c r="G1984" s="4">
        <f t="shared" si="392"/>
        <v>64.961200000000005</v>
      </c>
      <c r="H1984"/>
      <c r="I1984"/>
      <c r="J1984" s="34">
        <f t="shared" si="389"/>
        <v>7.5476763502494771E-4</v>
      </c>
      <c r="K1984" s="34">
        <f t="shared" si="393"/>
        <v>4.9030612243389851E-2</v>
      </c>
      <c r="L1984" s="6">
        <f t="shared" si="390"/>
        <v>2.3935063597525432</v>
      </c>
      <c r="M1984" s="6">
        <f t="shared" si="394"/>
        <v>0.15548504835297491</v>
      </c>
      <c r="N1984" s="6">
        <f t="shared" si="391"/>
        <v>4.8095356854949474</v>
      </c>
      <c r="O1984" s="6">
        <f t="shared" si="395"/>
        <v>0.31243321563258936</v>
      </c>
      <c r="P1984" s="6">
        <f t="shared" si="396"/>
        <v>0.46791826398556424</v>
      </c>
      <c r="Q1984" s="6">
        <f t="shared" si="386"/>
        <v>7.4632823209427962E-2</v>
      </c>
      <c r="R1984" s="6">
        <f t="shared" si="387"/>
        <v>0.12184895409670986</v>
      </c>
      <c r="S1984" s="6">
        <f t="shared" si="388"/>
        <v>0.19648177730613781</v>
      </c>
    </row>
    <row r="1985" spans="1:19" x14ac:dyDescent="0.25">
      <c r="A1985" s="64">
        <v>41956</v>
      </c>
      <c r="B1985" s="14" t="s">
        <v>872</v>
      </c>
      <c r="C1985" s="4">
        <v>3</v>
      </c>
      <c r="D1985" s="4">
        <v>6.5</v>
      </c>
      <c r="E1985" s="4"/>
      <c r="G1985" s="4">
        <f t="shared" si="392"/>
        <v>64.961200000000005</v>
      </c>
      <c r="H1985"/>
      <c r="I1985"/>
      <c r="J1985" s="34">
        <f t="shared" si="389"/>
        <v>3.3183072403542195E-3</v>
      </c>
      <c r="K1985" s="34">
        <f t="shared" si="393"/>
        <v>0.21556122448316564</v>
      </c>
      <c r="L1985" s="6">
        <f t="shared" si="390"/>
        <v>13.130517975640537</v>
      </c>
      <c r="M1985" s="6">
        <f t="shared" si="394"/>
        <v>0.85297422086363262</v>
      </c>
      <c r="N1985" s="6">
        <f t="shared" si="391"/>
        <v>11.437170539605743</v>
      </c>
      <c r="O1985" s="6">
        <f t="shared" si="395"/>
        <v>0.74297233726827139</v>
      </c>
      <c r="P1985" s="6">
        <f t="shared" si="396"/>
        <v>1.5959465581319039</v>
      </c>
      <c r="Q1985" s="6">
        <f t="shared" si="386"/>
        <v>0.40942762601454363</v>
      </c>
      <c r="R1985" s="6">
        <f t="shared" si="387"/>
        <v>0.28975921153462586</v>
      </c>
      <c r="S1985" s="6">
        <f t="shared" si="388"/>
        <v>0.69918683754916944</v>
      </c>
    </row>
    <row r="1986" spans="1:19" x14ac:dyDescent="0.25">
      <c r="A1986" s="64">
        <v>41956</v>
      </c>
      <c r="B1986" s="14" t="s">
        <v>872</v>
      </c>
      <c r="C1986" s="4">
        <v>3</v>
      </c>
      <c r="D1986" s="4">
        <v>8.3000000000000007</v>
      </c>
      <c r="E1986" s="4"/>
      <c r="G1986" s="4">
        <f t="shared" si="392"/>
        <v>64.961200000000005</v>
      </c>
      <c r="H1986"/>
      <c r="I1986"/>
      <c r="J1986" s="34">
        <f t="shared" si="389"/>
        <v>5.4106079476450219E-3</v>
      </c>
      <c r="K1986" s="34">
        <f t="shared" si="393"/>
        <v>0.35147959182592381</v>
      </c>
      <c r="L1986" s="6">
        <f t="shared" si="390"/>
        <v>23.033216302360287</v>
      </c>
      <c r="M1986" s="6">
        <f t="shared" si="394"/>
        <v>1.4962653998827395</v>
      </c>
      <c r="N1986" s="6">
        <f t="shared" si="391"/>
        <v>15.224089825772444</v>
      </c>
      <c r="O1986" s="6">
        <f t="shared" si="395"/>
        <v>0.98897516317232204</v>
      </c>
      <c r="P1986" s="6">
        <f t="shared" si="396"/>
        <v>2.4852405630550614</v>
      </c>
      <c r="Q1986" s="6">
        <f t="shared" si="386"/>
        <v>0.71820739194371497</v>
      </c>
      <c r="R1986" s="6">
        <f t="shared" si="387"/>
        <v>0.38570031363720558</v>
      </c>
      <c r="S1986" s="6">
        <f t="shared" si="388"/>
        <v>1.1039077055809206</v>
      </c>
    </row>
    <row r="1987" spans="1:19" x14ac:dyDescent="0.25">
      <c r="A1987" s="64">
        <v>41956</v>
      </c>
      <c r="B1987" s="14" t="s">
        <v>872</v>
      </c>
      <c r="C1987" s="4">
        <v>3</v>
      </c>
      <c r="D1987" s="4">
        <v>7.2</v>
      </c>
      <c r="E1987" s="4"/>
      <c r="G1987" s="4">
        <f t="shared" si="392"/>
        <v>64.961200000000005</v>
      </c>
      <c r="H1987"/>
      <c r="I1987"/>
      <c r="J1987" s="34">
        <f t="shared" si="389"/>
        <v>4.0715040790523724E-3</v>
      </c>
      <c r="K1987" s="34">
        <f t="shared" si="393"/>
        <v>0.26448979591023208</v>
      </c>
      <c r="L1987" s="6">
        <f t="shared" si="390"/>
        <v>16.611217355322236</v>
      </c>
      <c r="M1987" s="6">
        <f t="shared" si="394"/>
        <v>1.0790846337926925</v>
      </c>
      <c r="N1987" s="6">
        <f t="shared" si="391"/>
        <v>12.891070706250053</v>
      </c>
      <c r="O1987" s="6">
        <f t="shared" si="395"/>
        <v>0.83741943860560009</v>
      </c>
      <c r="P1987" s="6">
        <f t="shared" si="396"/>
        <v>1.9165040723982925</v>
      </c>
      <c r="Q1987" s="6">
        <f t="shared" ref="Q1987:Q2050" si="397">M1987*0.48</f>
        <v>0.51796062422049238</v>
      </c>
      <c r="R1987" s="6">
        <f t="shared" ref="R1987:R2050" si="398">O1987*0.39</f>
        <v>0.32659358105618402</v>
      </c>
      <c r="S1987" s="6">
        <f t="shared" ref="S1987:S2050" si="399">Q1987+R1987</f>
        <v>0.84455420527667635</v>
      </c>
    </row>
    <row r="1988" spans="1:19" x14ac:dyDescent="0.25">
      <c r="A1988" s="64">
        <v>41956</v>
      </c>
      <c r="B1988" s="14" t="s">
        <v>872</v>
      </c>
      <c r="C1988" s="4">
        <v>3</v>
      </c>
      <c r="D1988" s="4">
        <v>4.8</v>
      </c>
      <c r="E1988" s="4"/>
      <c r="G1988" s="4">
        <f t="shared" si="392"/>
        <v>64.961200000000005</v>
      </c>
      <c r="H1988"/>
      <c r="I1988"/>
      <c r="J1988" s="34">
        <f t="shared" si="389"/>
        <v>1.8095573684677208E-3</v>
      </c>
      <c r="K1988" s="34">
        <f t="shared" si="393"/>
        <v>0.11755102040454758</v>
      </c>
      <c r="L1988" s="6">
        <f t="shared" si="390"/>
        <v>6.5398480281028419</v>
      </c>
      <c r="M1988" s="6">
        <f t="shared" si="394"/>
        <v>0.42483638396340279</v>
      </c>
      <c r="N1988" s="6">
        <f t="shared" si="391"/>
        <v>8.0216224497877064</v>
      </c>
      <c r="O1988" s="6">
        <f t="shared" si="395"/>
        <v>0.52109423039239344</v>
      </c>
      <c r="P1988" s="6">
        <f t="shared" si="396"/>
        <v>0.94593061435579617</v>
      </c>
      <c r="Q1988" s="6">
        <f t="shared" si="397"/>
        <v>0.20392146430243333</v>
      </c>
      <c r="R1988" s="6">
        <f t="shared" si="398"/>
        <v>0.20322674985303346</v>
      </c>
      <c r="S1988" s="6">
        <f t="shared" si="399"/>
        <v>0.40714821415546676</v>
      </c>
    </row>
    <row r="1989" spans="1:19" x14ac:dyDescent="0.25">
      <c r="A1989" s="64">
        <v>41956</v>
      </c>
      <c r="B1989" s="14" t="s">
        <v>872</v>
      </c>
      <c r="C1989" s="4">
        <v>3</v>
      </c>
      <c r="D1989" s="4">
        <v>5.5</v>
      </c>
      <c r="E1989" s="4"/>
      <c r="G1989" s="4">
        <f t="shared" si="392"/>
        <v>64.961200000000005</v>
      </c>
      <c r="H1989"/>
      <c r="I1989"/>
      <c r="J1989" s="34">
        <f t="shared" si="389"/>
        <v>2.3758294442772811E-3</v>
      </c>
      <c r="K1989" s="34">
        <f t="shared" si="393"/>
        <v>0.15433673468913039</v>
      </c>
      <c r="L1989" s="6">
        <f t="shared" si="390"/>
        <v>8.9430956308196485</v>
      </c>
      <c r="M1989" s="6">
        <f t="shared" si="394"/>
        <v>0.58095423516110178</v>
      </c>
      <c r="N1989" s="6">
        <f t="shared" si="391"/>
        <v>9.4066355127217793</v>
      </c>
      <c r="O1989" s="6">
        <f t="shared" si="395"/>
        <v>0.61106634272138272</v>
      </c>
      <c r="P1989" s="6">
        <f t="shared" si="396"/>
        <v>1.1920205778824844</v>
      </c>
      <c r="Q1989" s="6">
        <f t="shared" si="397"/>
        <v>0.27885803287732885</v>
      </c>
      <c r="R1989" s="6">
        <f t="shared" si="398"/>
        <v>0.23831587366133927</v>
      </c>
      <c r="S1989" s="6">
        <f t="shared" si="399"/>
        <v>0.51717390653866813</v>
      </c>
    </row>
    <row r="1990" spans="1:19" x14ac:dyDescent="0.25">
      <c r="A1990" s="64">
        <v>41956</v>
      </c>
      <c r="B1990" s="14" t="s">
        <v>872</v>
      </c>
      <c r="C1990" s="4">
        <v>3</v>
      </c>
      <c r="D1990" s="4">
        <v>5</v>
      </c>
      <c r="E1990" s="4"/>
      <c r="G1990" s="4">
        <f t="shared" si="392"/>
        <v>64.961200000000005</v>
      </c>
      <c r="H1990"/>
      <c r="I1990"/>
      <c r="J1990" s="34">
        <f t="shared" si="389"/>
        <v>1.9634954084936209E-3</v>
      </c>
      <c r="K1990" s="34">
        <f t="shared" si="393"/>
        <v>0.12755102040424002</v>
      </c>
      <c r="L1990" s="6">
        <f t="shared" si="390"/>
        <v>7.1833345216463531</v>
      </c>
      <c r="M1990" s="6">
        <f t="shared" si="394"/>
        <v>0.46663803957857453</v>
      </c>
      <c r="N1990" s="6">
        <f t="shared" si="391"/>
        <v>8.4140458590425169</v>
      </c>
      <c r="O1990" s="6">
        <f t="shared" si="395"/>
        <v>0.54658652646013051</v>
      </c>
      <c r="P1990" s="6">
        <f t="shared" si="396"/>
        <v>1.0132245660387049</v>
      </c>
      <c r="Q1990" s="6">
        <f t="shared" si="397"/>
        <v>0.22398625899771576</v>
      </c>
      <c r="R1990" s="6">
        <f t="shared" si="398"/>
        <v>0.2131687453194509</v>
      </c>
      <c r="S1990" s="6">
        <f t="shared" si="399"/>
        <v>0.4371550043171667</v>
      </c>
    </row>
    <row r="1991" spans="1:19" x14ac:dyDescent="0.25">
      <c r="A1991" s="64">
        <v>41956</v>
      </c>
      <c r="B1991" s="14" t="s">
        <v>872</v>
      </c>
      <c r="C1991" s="4">
        <v>3</v>
      </c>
      <c r="D1991" s="4">
        <v>7.1</v>
      </c>
      <c r="E1991" s="4"/>
      <c r="G1991" s="4">
        <f t="shared" si="392"/>
        <v>64.961200000000005</v>
      </c>
      <c r="H1991"/>
      <c r="I1991"/>
      <c r="J1991" s="34">
        <f t="shared" si="389"/>
        <v>3.959192141686536E-3</v>
      </c>
      <c r="K1991" s="34">
        <f t="shared" si="393"/>
        <v>0.25719387754310946</v>
      </c>
      <c r="L1991" s="6">
        <f t="shared" si="390"/>
        <v>16.085590015951329</v>
      </c>
      <c r="M1991" s="6">
        <f t="shared" si="394"/>
        <v>1.0449392504120609</v>
      </c>
      <c r="N1991" s="6">
        <f t="shared" si="391"/>
        <v>12.681839066301519</v>
      </c>
      <c r="O1991" s="6">
        <f t="shared" si="395"/>
        <v>0.82382749993294346</v>
      </c>
      <c r="P1991" s="6">
        <f t="shared" si="396"/>
        <v>1.8687667503450043</v>
      </c>
      <c r="Q1991" s="6">
        <f t="shared" si="397"/>
        <v>0.50157084019778919</v>
      </c>
      <c r="R1991" s="6">
        <f t="shared" si="398"/>
        <v>0.32129272497384798</v>
      </c>
      <c r="S1991" s="6">
        <f t="shared" si="399"/>
        <v>0.82286356517163717</v>
      </c>
    </row>
    <row r="1992" spans="1:19" x14ac:dyDescent="0.25">
      <c r="A1992" s="64">
        <v>41956</v>
      </c>
      <c r="B1992" s="14" t="s">
        <v>872</v>
      </c>
      <c r="C1992" s="4">
        <v>3</v>
      </c>
      <c r="D1992" s="4">
        <v>6.8</v>
      </c>
      <c r="E1992" s="4"/>
      <c r="G1992" s="4">
        <f t="shared" si="392"/>
        <v>64.961200000000005</v>
      </c>
      <c r="H1992"/>
      <c r="I1992"/>
      <c r="J1992" s="34">
        <f t="shared" si="389"/>
        <v>3.6316811075498014E-3</v>
      </c>
      <c r="K1992" s="34">
        <f t="shared" si="393"/>
        <v>0.23591836733968233</v>
      </c>
      <c r="L1992" s="6">
        <f t="shared" si="390"/>
        <v>14.565722844180941</v>
      </c>
      <c r="M1992" s="6">
        <f t="shared" si="394"/>
        <v>0.94620685317821773</v>
      </c>
      <c r="N1992" s="6">
        <f t="shared" si="391"/>
        <v>12.057170367208817</v>
      </c>
      <c r="O1992" s="6">
        <f t="shared" si="395"/>
        <v>0.78324827085036008</v>
      </c>
      <c r="P1992" s="6">
        <f t="shared" si="396"/>
        <v>1.7294551240285778</v>
      </c>
      <c r="Q1992" s="6">
        <f t="shared" si="397"/>
        <v>0.45417928952554448</v>
      </c>
      <c r="R1992" s="6">
        <f t="shared" si="398"/>
        <v>0.30546682563164046</v>
      </c>
      <c r="S1992" s="6">
        <f t="shared" si="399"/>
        <v>0.75964611515718494</v>
      </c>
    </row>
    <row r="1993" spans="1:19" x14ac:dyDescent="0.25">
      <c r="A1993" s="64">
        <v>41956</v>
      </c>
      <c r="B1993" s="14" t="s">
        <v>872</v>
      </c>
      <c r="C1993" s="4">
        <v>3</v>
      </c>
      <c r="D1993" s="4">
        <v>9.4</v>
      </c>
      <c r="E1993" s="4"/>
      <c r="G1993" s="4">
        <f t="shared" si="392"/>
        <v>64.961200000000005</v>
      </c>
      <c r="H1993"/>
      <c r="I1993"/>
      <c r="J1993" s="34">
        <f t="shared" si="389"/>
        <v>6.9397781717798531E-3</v>
      </c>
      <c r="K1993" s="34">
        <f t="shared" si="393"/>
        <v>0.45081632651674586</v>
      </c>
      <c r="L1993" s="6">
        <f t="shared" si="390"/>
        <v>30.663024292845677</v>
      </c>
      <c r="M1993" s="6">
        <f t="shared" si="394"/>
        <v>1.9919068923278171</v>
      </c>
      <c r="N1993" s="6">
        <f t="shared" si="391"/>
        <v>17.610413696800567</v>
      </c>
      <c r="O1993" s="6">
        <f t="shared" si="395"/>
        <v>1.1439936284297221</v>
      </c>
      <c r="P1993" s="6">
        <f t="shared" si="396"/>
        <v>3.1359005207575392</v>
      </c>
      <c r="Q1993" s="6">
        <f t="shared" si="397"/>
        <v>0.95611530831735214</v>
      </c>
      <c r="R1993" s="6">
        <f t="shared" si="398"/>
        <v>0.44615751508759161</v>
      </c>
      <c r="S1993" s="6">
        <f t="shared" si="399"/>
        <v>1.4022728234049437</v>
      </c>
    </row>
    <row r="1994" spans="1:19" x14ac:dyDescent="0.25">
      <c r="A1994" s="64">
        <v>41956</v>
      </c>
      <c r="B1994" s="14" t="s">
        <v>872</v>
      </c>
      <c r="C1994" s="4">
        <v>3</v>
      </c>
      <c r="D1994" s="4">
        <v>8</v>
      </c>
      <c r="E1994" s="4"/>
      <c r="G1994" s="4">
        <f t="shared" si="392"/>
        <v>64.961200000000005</v>
      </c>
      <c r="H1994"/>
      <c r="I1994"/>
      <c r="J1994" s="34">
        <f t="shared" si="389"/>
        <v>5.0265482457436689E-3</v>
      </c>
      <c r="K1994" s="34">
        <f t="shared" si="393"/>
        <v>0.32653061223485441</v>
      </c>
      <c r="L1994" s="6">
        <f t="shared" si="390"/>
        <v>21.164008717497858</v>
      </c>
      <c r="M1994" s="6">
        <f t="shared" si="394"/>
        <v>1.3748394297657729</v>
      </c>
      <c r="N1994" s="6">
        <f t="shared" si="391"/>
        <v>14.58227400291401</v>
      </c>
      <c r="O1994" s="6">
        <f t="shared" si="395"/>
        <v>0.94728203633176278</v>
      </c>
      <c r="P1994" s="6">
        <f t="shared" si="396"/>
        <v>2.3221214660975358</v>
      </c>
      <c r="Q1994" s="6">
        <f t="shared" si="397"/>
        <v>0.65992292628757099</v>
      </c>
      <c r="R1994" s="6">
        <f t="shared" si="398"/>
        <v>0.3694399941693875</v>
      </c>
      <c r="S1994" s="6">
        <f t="shared" si="399"/>
        <v>1.0293629204569585</v>
      </c>
    </row>
    <row r="1995" spans="1:19" x14ac:dyDescent="0.25">
      <c r="A1995" s="64">
        <v>41956</v>
      </c>
      <c r="B1995" s="14" t="s">
        <v>872</v>
      </c>
      <c r="C1995" s="4">
        <v>3</v>
      </c>
      <c r="D1995" s="4">
        <v>8.3000000000000007</v>
      </c>
      <c r="E1995" s="4"/>
      <c r="G1995" s="4">
        <f t="shared" si="392"/>
        <v>64.961200000000005</v>
      </c>
      <c r="H1995"/>
      <c r="I1995"/>
      <c r="J1995" s="34">
        <f t="shared" si="389"/>
        <v>5.4106079476450219E-3</v>
      </c>
      <c r="K1995" s="34">
        <f t="shared" si="393"/>
        <v>0.35147959182592381</v>
      </c>
      <c r="L1995" s="6">
        <f t="shared" si="390"/>
        <v>23.033216302360287</v>
      </c>
      <c r="M1995" s="6">
        <f t="shared" si="394"/>
        <v>1.4962653998827395</v>
      </c>
      <c r="N1995" s="6">
        <f t="shared" si="391"/>
        <v>15.224089825772444</v>
      </c>
      <c r="O1995" s="6">
        <f t="shared" si="395"/>
        <v>0.98897516317232204</v>
      </c>
      <c r="P1995" s="6">
        <f t="shared" si="396"/>
        <v>2.4852405630550614</v>
      </c>
      <c r="Q1995" s="6">
        <f t="shared" si="397"/>
        <v>0.71820739194371497</v>
      </c>
      <c r="R1995" s="6">
        <f t="shared" si="398"/>
        <v>0.38570031363720558</v>
      </c>
      <c r="S1995" s="6">
        <f t="shared" si="399"/>
        <v>1.1039077055809206</v>
      </c>
    </row>
    <row r="1996" spans="1:19" x14ac:dyDescent="0.25">
      <c r="A1996" s="64">
        <v>41956</v>
      </c>
      <c r="B1996" s="14" t="s">
        <v>872</v>
      </c>
      <c r="C1996" s="4">
        <v>3</v>
      </c>
      <c r="D1996" s="4">
        <v>11.7</v>
      </c>
      <c r="E1996" s="4"/>
      <c r="G1996" s="4">
        <f t="shared" si="392"/>
        <v>64.961200000000005</v>
      </c>
      <c r="H1996"/>
      <c r="I1996"/>
      <c r="J1996" s="34">
        <f t="shared" si="389"/>
        <v>1.0751315458747667E-2</v>
      </c>
      <c r="K1996" s="34">
        <f t="shared" si="393"/>
        <v>0.69841836732545637</v>
      </c>
      <c r="L1996" s="6">
        <f t="shared" si="390"/>
        <v>50.716975646418298</v>
      </c>
      <c r="M1996" s="6">
        <f t="shared" si="394"/>
        <v>3.2946356622654975</v>
      </c>
      <c r="N1996" s="6">
        <f t="shared" si="391"/>
        <v>22.750315714062285</v>
      </c>
      <c r="O1996" s="6">
        <f t="shared" si="395"/>
        <v>1.4778878378297406</v>
      </c>
      <c r="P1996" s="6">
        <f t="shared" si="396"/>
        <v>4.7725235000952377</v>
      </c>
      <c r="Q1996" s="6">
        <f t="shared" si="397"/>
        <v>1.5814251178874388</v>
      </c>
      <c r="R1996" s="6">
        <f t="shared" si="398"/>
        <v>0.57637625675359883</v>
      </c>
      <c r="S1996" s="6">
        <f t="shared" si="399"/>
        <v>2.1578013746410374</v>
      </c>
    </row>
    <row r="1997" spans="1:19" x14ac:dyDescent="0.25">
      <c r="A1997" s="64">
        <v>41956</v>
      </c>
      <c r="B1997" s="14" t="s">
        <v>872</v>
      </c>
      <c r="C1997" s="4">
        <v>3</v>
      </c>
      <c r="D1997" s="4">
        <v>5.4</v>
      </c>
      <c r="E1997" s="4"/>
      <c r="G1997" s="4">
        <f t="shared" si="392"/>
        <v>64.961200000000005</v>
      </c>
      <c r="H1997"/>
      <c r="I1997"/>
      <c r="J1997" s="34">
        <f t="shared" si="389"/>
        <v>2.2902210444669595E-3</v>
      </c>
      <c r="K1997" s="34">
        <f t="shared" si="393"/>
        <v>0.14877551019950555</v>
      </c>
      <c r="L1997" s="6">
        <f t="shared" si="390"/>
        <v>8.5736806990755614</v>
      </c>
      <c r="M1997" s="6">
        <f t="shared" si="394"/>
        <v>0.55695659743162507</v>
      </c>
      <c r="N1997" s="6">
        <f t="shared" si="391"/>
        <v>9.2068415424761678</v>
      </c>
      <c r="O1997" s="6">
        <f t="shared" si="395"/>
        <v>0.5980874864097232</v>
      </c>
      <c r="P1997" s="6">
        <f t="shared" si="396"/>
        <v>1.1550440838413483</v>
      </c>
      <c r="Q1997" s="6">
        <f t="shared" si="397"/>
        <v>0.26733916676718</v>
      </c>
      <c r="R1997" s="6">
        <f t="shared" si="398"/>
        <v>0.23325411969979207</v>
      </c>
      <c r="S1997" s="6">
        <f t="shared" si="399"/>
        <v>0.5005932864669721</v>
      </c>
    </row>
    <row r="1998" spans="1:19" x14ac:dyDescent="0.25">
      <c r="A1998" s="64">
        <v>41956</v>
      </c>
      <c r="B1998" s="14" t="s">
        <v>872</v>
      </c>
      <c r="C1998" s="4">
        <v>3</v>
      </c>
      <c r="D1998" s="4">
        <v>3.8</v>
      </c>
      <c r="E1998" s="4"/>
      <c r="G1998" s="4">
        <f t="shared" si="392"/>
        <v>64.961200000000005</v>
      </c>
      <c r="H1998"/>
      <c r="I1998"/>
      <c r="J1998" s="34">
        <f t="shared" si="389"/>
        <v>1.1341149479459152E-3</v>
      </c>
      <c r="K1998" s="34">
        <f t="shared" si="393"/>
        <v>7.3673469385489021E-2</v>
      </c>
      <c r="L1998" s="6">
        <f t="shared" si="390"/>
        <v>3.8222275656794742</v>
      </c>
      <c r="M1998" s="6">
        <f t="shared" si="394"/>
        <v>0.24829649415562419</v>
      </c>
      <c r="N1998" s="6">
        <f t="shared" si="391"/>
        <v>6.1031884174464111</v>
      </c>
      <c r="O1998" s="6">
        <f t="shared" si="395"/>
        <v>0.39647045111343715</v>
      </c>
      <c r="P1998" s="6">
        <f t="shared" si="396"/>
        <v>0.64476694526906131</v>
      </c>
      <c r="Q1998" s="6">
        <f t="shared" si="397"/>
        <v>0.1191823171946996</v>
      </c>
      <c r="R1998" s="6">
        <f t="shared" si="398"/>
        <v>0.1546234759342405</v>
      </c>
      <c r="S1998" s="6">
        <f t="shared" si="399"/>
        <v>0.2738057931289401</v>
      </c>
    </row>
    <row r="1999" spans="1:19" x14ac:dyDescent="0.25">
      <c r="A1999" s="64">
        <v>41956</v>
      </c>
      <c r="B1999" s="14" t="s">
        <v>872</v>
      </c>
      <c r="C1999" s="4">
        <v>3</v>
      </c>
      <c r="D1999" s="4">
        <v>4.3</v>
      </c>
      <c r="E1999" s="4"/>
      <c r="G1999" s="4">
        <f t="shared" si="392"/>
        <v>64.961200000000005</v>
      </c>
      <c r="H1999"/>
      <c r="I1999"/>
      <c r="J1999" s="34">
        <f t="shared" si="389"/>
        <v>1.4522012041218817E-3</v>
      </c>
      <c r="K1999" s="34">
        <f t="shared" si="393"/>
        <v>9.4336734690975893E-2</v>
      </c>
      <c r="L1999" s="6">
        <f t="shared" si="390"/>
        <v>5.0785301024450318</v>
      </c>
      <c r="M1999" s="6">
        <f t="shared" si="394"/>
        <v>0.3299074160899001</v>
      </c>
      <c r="N1999" s="6">
        <f t="shared" si="391"/>
        <v>7.0529054640829827</v>
      </c>
      <c r="O1999" s="6">
        <f t="shared" si="395"/>
        <v>0.45816521132004828</v>
      </c>
      <c r="P1999" s="6">
        <f t="shared" si="396"/>
        <v>0.78807262740994832</v>
      </c>
      <c r="Q1999" s="6">
        <f t="shared" si="397"/>
        <v>0.15835555972315205</v>
      </c>
      <c r="R1999" s="6">
        <f t="shared" si="398"/>
        <v>0.17868443241481885</v>
      </c>
      <c r="S1999" s="6">
        <f t="shared" si="399"/>
        <v>0.33703999213797087</v>
      </c>
    </row>
    <row r="2000" spans="1:19" x14ac:dyDescent="0.25">
      <c r="A2000" s="64">
        <v>41956</v>
      </c>
      <c r="B2000" s="14" t="s">
        <v>872</v>
      </c>
      <c r="C2000" s="4">
        <v>3</v>
      </c>
      <c r="D2000" s="4">
        <v>5.5</v>
      </c>
      <c r="E2000" s="4"/>
      <c r="G2000" s="4">
        <f t="shared" si="392"/>
        <v>64.961200000000005</v>
      </c>
      <c r="H2000"/>
      <c r="I2000"/>
      <c r="J2000" s="34">
        <f t="shared" si="389"/>
        <v>2.3758294442772811E-3</v>
      </c>
      <c r="K2000" s="34">
        <f t="shared" si="393"/>
        <v>0.15433673468913039</v>
      </c>
      <c r="L2000" s="6">
        <f t="shared" si="390"/>
        <v>8.9430956308196485</v>
      </c>
      <c r="M2000" s="6">
        <f t="shared" si="394"/>
        <v>0.58095423516110178</v>
      </c>
      <c r="N2000" s="6">
        <f t="shared" si="391"/>
        <v>9.4066355127217793</v>
      </c>
      <c r="O2000" s="6">
        <f t="shared" si="395"/>
        <v>0.61106634272138272</v>
      </c>
      <c r="P2000" s="6">
        <f t="shared" si="396"/>
        <v>1.1920205778824844</v>
      </c>
      <c r="Q2000" s="6">
        <f t="shared" si="397"/>
        <v>0.27885803287732885</v>
      </c>
      <c r="R2000" s="6">
        <f t="shared" si="398"/>
        <v>0.23831587366133927</v>
      </c>
      <c r="S2000" s="6">
        <f t="shared" si="399"/>
        <v>0.51717390653866813</v>
      </c>
    </row>
    <row r="2001" spans="1:19" x14ac:dyDescent="0.25">
      <c r="A2001" s="64">
        <v>41956</v>
      </c>
      <c r="B2001" s="14" t="s">
        <v>872</v>
      </c>
      <c r="C2001" s="4">
        <v>3</v>
      </c>
      <c r="D2001" s="4">
        <v>4.2</v>
      </c>
      <c r="E2001" s="4"/>
      <c r="G2001" s="4">
        <f t="shared" si="392"/>
        <v>64.961200000000005</v>
      </c>
      <c r="H2001"/>
      <c r="I2001"/>
      <c r="J2001" s="34">
        <f t="shared" si="389"/>
        <v>1.385442360233099E-3</v>
      </c>
      <c r="K2001" s="34">
        <f t="shared" si="393"/>
        <v>8.9999999997231753E-2</v>
      </c>
      <c r="L2001" s="6">
        <f t="shared" si="390"/>
        <v>4.811097633235077</v>
      </c>
      <c r="M2001" s="6">
        <f t="shared" si="394"/>
        <v>0.31253468163409348</v>
      </c>
      <c r="N2001" s="6">
        <f t="shared" si="391"/>
        <v>6.861382640483793</v>
      </c>
      <c r="O2001" s="6">
        <f t="shared" si="395"/>
        <v>0.44572365863033786</v>
      </c>
      <c r="P2001" s="6">
        <f t="shared" si="396"/>
        <v>0.7582583402644314</v>
      </c>
      <c r="Q2001" s="6">
        <f t="shared" si="397"/>
        <v>0.15001664718436486</v>
      </c>
      <c r="R2001" s="6">
        <f t="shared" si="398"/>
        <v>0.17383222686583177</v>
      </c>
      <c r="S2001" s="6">
        <f t="shared" si="399"/>
        <v>0.32384887405019663</v>
      </c>
    </row>
    <row r="2002" spans="1:19" x14ac:dyDescent="0.25">
      <c r="A2002" s="64">
        <v>41956</v>
      </c>
      <c r="B2002" s="14" t="s">
        <v>872</v>
      </c>
      <c r="C2002" s="4">
        <v>3</v>
      </c>
      <c r="D2002" s="4">
        <v>8.3000000000000007</v>
      </c>
      <c r="E2002" s="4"/>
      <c r="G2002" s="4">
        <f t="shared" si="392"/>
        <v>64.961200000000005</v>
      </c>
      <c r="H2002"/>
      <c r="I2002"/>
      <c r="J2002" s="34">
        <f t="shared" si="389"/>
        <v>5.4106079476450219E-3</v>
      </c>
      <c r="K2002" s="34">
        <f t="shared" si="393"/>
        <v>0.35147959182592381</v>
      </c>
      <c r="L2002" s="6">
        <f t="shared" si="390"/>
        <v>23.033216302360287</v>
      </c>
      <c r="M2002" s="6">
        <f t="shared" si="394"/>
        <v>1.4962653998827395</v>
      </c>
      <c r="N2002" s="6">
        <f t="shared" si="391"/>
        <v>15.224089825772444</v>
      </c>
      <c r="O2002" s="6">
        <f t="shared" si="395"/>
        <v>0.98897516317232204</v>
      </c>
      <c r="P2002" s="6">
        <f t="shared" si="396"/>
        <v>2.4852405630550614</v>
      </c>
      <c r="Q2002" s="6">
        <f t="shared" si="397"/>
        <v>0.71820739194371497</v>
      </c>
      <c r="R2002" s="6">
        <f t="shared" si="398"/>
        <v>0.38570031363720558</v>
      </c>
      <c r="S2002" s="6">
        <f t="shared" si="399"/>
        <v>1.1039077055809206</v>
      </c>
    </row>
    <row r="2003" spans="1:19" x14ac:dyDescent="0.25">
      <c r="A2003" s="64">
        <v>41956</v>
      </c>
      <c r="B2003" s="14" t="s">
        <v>872</v>
      </c>
      <c r="C2003" s="4">
        <v>3</v>
      </c>
      <c r="D2003" s="4">
        <v>6.7</v>
      </c>
      <c r="E2003" s="4"/>
      <c r="G2003" s="4">
        <f t="shared" si="392"/>
        <v>64.961200000000005</v>
      </c>
      <c r="H2003"/>
      <c r="I2003"/>
      <c r="J2003" s="34">
        <f t="shared" si="389"/>
        <v>3.5256523554911458E-3</v>
      </c>
      <c r="K2003" s="34">
        <f t="shared" si="393"/>
        <v>0.22903061223785337</v>
      </c>
      <c r="L2003" s="6">
        <f t="shared" si="390"/>
        <v>14.077969600318117</v>
      </c>
      <c r="M2003" s="6">
        <f t="shared" si="394"/>
        <v>0.9145218165384269</v>
      </c>
      <c r="N2003" s="6">
        <f t="shared" si="391"/>
        <v>11.849976492405487</v>
      </c>
      <c r="O2003" s="6">
        <f t="shared" si="395"/>
        <v>0.76978870784942166</v>
      </c>
      <c r="P2003" s="6">
        <f t="shared" si="396"/>
        <v>1.6843105243878487</v>
      </c>
      <c r="Q2003" s="6">
        <f t="shared" si="397"/>
        <v>0.43897047193844491</v>
      </c>
      <c r="R2003" s="6">
        <f t="shared" si="398"/>
        <v>0.30021759606127446</v>
      </c>
      <c r="S2003" s="6">
        <f t="shared" si="399"/>
        <v>0.73918806799971937</v>
      </c>
    </row>
    <row r="2004" spans="1:19" x14ac:dyDescent="0.25">
      <c r="A2004" s="64">
        <v>41956</v>
      </c>
      <c r="B2004" s="14" t="s">
        <v>872</v>
      </c>
      <c r="C2004" s="4">
        <v>3</v>
      </c>
      <c r="D2004" s="4">
        <v>11.8</v>
      </c>
      <c r="E2004" s="4"/>
      <c r="G2004" s="4">
        <f t="shared" si="392"/>
        <v>64.961200000000005</v>
      </c>
      <c r="H2004"/>
      <c r="I2004"/>
      <c r="J2004" s="34">
        <f t="shared" si="389"/>
        <v>1.0935884027146072E-2</v>
      </c>
      <c r="K2004" s="34">
        <f t="shared" si="393"/>
        <v>0.71040816324345524</v>
      </c>
      <c r="L2004" s="6">
        <f t="shared" si="390"/>
        <v>51.719079473477194</v>
      </c>
      <c r="M2004" s="6">
        <f t="shared" si="394"/>
        <v>3.3597335306584863</v>
      </c>
      <c r="N2004" s="6">
        <f t="shared" si="391"/>
        <v>22.97798376196203</v>
      </c>
      <c r="O2004" s="6">
        <f t="shared" si="395"/>
        <v>1.4926774277098274</v>
      </c>
      <c r="P2004" s="6">
        <f t="shared" si="396"/>
        <v>4.8524109583683135</v>
      </c>
      <c r="Q2004" s="6">
        <f t="shared" si="397"/>
        <v>1.6126720947160733</v>
      </c>
      <c r="R2004" s="6">
        <f t="shared" si="398"/>
        <v>0.58214419680683271</v>
      </c>
      <c r="S2004" s="6">
        <f t="shared" si="399"/>
        <v>2.1948162915229061</v>
      </c>
    </row>
    <row r="2005" spans="1:19" x14ac:dyDescent="0.25">
      <c r="A2005" s="64">
        <v>41956</v>
      </c>
      <c r="B2005" s="14" t="s">
        <v>872</v>
      </c>
      <c r="C2005" s="4">
        <v>3</v>
      </c>
      <c r="D2005" s="4">
        <v>7.7</v>
      </c>
      <c r="E2005" s="4"/>
      <c r="G2005" s="4">
        <f t="shared" si="392"/>
        <v>64.961200000000005</v>
      </c>
      <c r="H2005"/>
      <c r="I2005"/>
      <c r="J2005" s="34">
        <f t="shared" si="389"/>
        <v>4.6566257107834713E-3</v>
      </c>
      <c r="K2005" s="34">
        <f t="shared" si="393"/>
        <v>0.3024999999906956</v>
      </c>
      <c r="L2005" s="6">
        <f t="shared" si="390"/>
        <v>19.383679878909756</v>
      </c>
      <c r="M2005" s="6">
        <f t="shared" si="394"/>
        <v>1.2591871297732691</v>
      </c>
      <c r="N2005" s="6">
        <f t="shared" si="391"/>
        <v>13.944537614026947</v>
      </c>
      <c r="O2005" s="6">
        <f t="shared" si="395"/>
        <v>0.90585391442244467</v>
      </c>
      <c r="P2005" s="6">
        <f t="shared" si="396"/>
        <v>2.1650410441957137</v>
      </c>
      <c r="Q2005" s="6">
        <f t="shared" si="397"/>
        <v>0.60440982229116913</v>
      </c>
      <c r="R2005" s="6">
        <f t="shared" si="398"/>
        <v>0.35328302662475342</v>
      </c>
      <c r="S2005" s="6">
        <f t="shared" si="399"/>
        <v>0.95769284891592255</v>
      </c>
    </row>
    <row r="2006" spans="1:19" x14ac:dyDescent="0.25">
      <c r="A2006" s="64">
        <v>41956</v>
      </c>
      <c r="B2006" s="14" t="s">
        <v>872</v>
      </c>
      <c r="C2006" s="4">
        <v>3</v>
      </c>
      <c r="D2006" s="4">
        <v>7.1</v>
      </c>
      <c r="E2006" s="4"/>
      <c r="G2006" s="4">
        <f t="shared" si="392"/>
        <v>64.961200000000005</v>
      </c>
      <c r="H2006"/>
      <c r="I2006"/>
      <c r="J2006" s="34">
        <f t="shared" si="389"/>
        <v>3.959192141686536E-3</v>
      </c>
      <c r="K2006" s="34">
        <f t="shared" si="393"/>
        <v>0.25719387754310946</v>
      </c>
      <c r="L2006" s="6">
        <f t="shared" si="390"/>
        <v>16.085590015951329</v>
      </c>
      <c r="M2006" s="6">
        <f t="shared" si="394"/>
        <v>1.0449392504120609</v>
      </c>
      <c r="N2006" s="6">
        <f t="shared" si="391"/>
        <v>12.681839066301519</v>
      </c>
      <c r="O2006" s="6">
        <f t="shared" si="395"/>
        <v>0.82382749993294346</v>
      </c>
      <c r="P2006" s="6">
        <f t="shared" si="396"/>
        <v>1.8687667503450043</v>
      </c>
      <c r="Q2006" s="6">
        <f t="shared" si="397"/>
        <v>0.50157084019778919</v>
      </c>
      <c r="R2006" s="6">
        <f t="shared" si="398"/>
        <v>0.32129272497384798</v>
      </c>
      <c r="S2006" s="6">
        <f t="shared" si="399"/>
        <v>0.82286356517163717</v>
      </c>
    </row>
    <row r="2007" spans="1:19" x14ac:dyDescent="0.25">
      <c r="A2007" s="64">
        <v>41956</v>
      </c>
      <c r="B2007" s="14" t="s">
        <v>872</v>
      </c>
      <c r="C2007" s="4">
        <v>3</v>
      </c>
      <c r="D2007" s="4">
        <v>9</v>
      </c>
      <c r="E2007" s="4"/>
      <c r="G2007" s="4">
        <f t="shared" si="392"/>
        <v>64.961200000000005</v>
      </c>
      <c r="H2007"/>
      <c r="I2007"/>
      <c r="J2007" s="34">
        <f t="shared" si="389"/>
        <v>6.3617251235193305E-3</v>
      </c>
      <c r="K2007" s="34">
        <f t="shared" si="393"/>
        <v>0.41326530610973755</v>
      </c>
      <c r="L2007" s="6">
        <f t="shared" si="390"/>
        <v>27.7458210460766</v>
      </c>
      <c r="M2007" s="6">
        <f t="shared" si="394"/>
        <v>1.8024018650981257</v>
      </c>
      <c r="N2007" s="6">
        <f t="shared" si="391"/>
        <v>16.73684929877896</v>
      </c>
      <c r="O2007" s="6">
        <f t="shared" si="395"/>
        <v>1.0872458357562698</v>
      </c>
      <c r="P2007" s="6">
        <f t="shared" si="396"/>
        <v>2.8896477008543955</v>
      </c>
      <c r="Q2007" s="6">
        <f t="shared" si="397"/>
        <v>0.86515289524710026</v>
      </c>
      <c r="R2007" s="6">
        <f t="shared" si="398"/>
        <v>0.42402587594494523</v>
      </c>
      <c r="S2007" s="6">
        <f t="shared" si="399"/>
        <v>1.2891787711920455</v>
      </c>
    </row>
    <row r="2008" spans="1:19" x14ac:dyDescent="0.25">
      <c r="A2008" s="64">
        <v>41956</v>
      </c>
      <c r="B2008" s="14" t="s">
        <v>872</v>
      </c>
      <c r="C2008" s="4">
        <v>3</v>
      </c>
      <c r="D2008" s="4">
        <v>6.5</v>
      </c>
      <c r="E2008" s="4"/>
      <c r="G2008" s="4">
        <f t="shared" si="392"/>
        <v>64.961200000000005</v>
      </c>
      <c r="H2008"/>
      <c r="I2008"/>
      <c r="J2008" s="34">
        <f t="shared" si="389"/>
        <v>3.3183072403542195E-3</v>
      </c>
      <c r="K2008" s="34">
        <f t="shared" si="393"/>
        <v>0.21556122448316564</v>
      </c>
      <c r="L2008" s="6">
        <f t="shared" si="390"/>
        <v>13.130517975640537</v>
      </c>
      <c r="M2008" s="6">
        <f t="shared" si="394"/>
        <v>0.85297422086363262</v>
      </c>
      <c r="N2008" s="6">
        <f t="shared" si="391"/>
        <v>11.437170539605743</v>
      </c>
      <c r="O2008" s="6">
        <f t="shared" si="395"/>
        <v>0.74297233726827139</v>
      </c>
      <c r="P2008" s="6">
        <f t="shared" si="396"/>
        <v>1.5959465581319039</v>
      </c>
      <c r="Q2008" s="6">
        <f t="shared" si="397"/>
        <v>0.40942762601454363</v>
      </c>
      <c r="R2008" s="6">
        <f t="shared" si="398"/>
        <v>0.28975921153462586</v>
      </c>
      <c r="S2008" s="6">
        <f t="shared" si="399"/>
        <v>0.69918683754916944</v>
      </c>
    </row>
    <row r="2009" spans="1:19" x14ac:dyDescent="0.25">
      <c r="A2009" s="64">
        <v>41956</v>
      </c>
      <c r="B2009" s="14" t="s">
        <v>872</v>
      </c>
      <c r="C2009" s="4">
        <v>3</v>
      </c>
      <c r="D2009" s="4">
        <v>3.4</v>
      </c>
      <c r="E2009" s="4"/>
      <c r="G2009" s="4">
        <f t="shared" si="392"/>
        <v>64.961200000000005</v>
      </c>
      <c r="H2009"/>
      <c r="I2009"/>
      <c r="J2009" s="34">
        <f t="shared" si="389"/>
        <v>9.0792027688745035E-4</v>
      </c>
      <c r="K2009" s="34">
        <f t="shared" si="393"/>
        <v>5.8979591834920582E-2</v>
      </c>
      <c r="L2009" s="6">
        <f t="shared" si="390"/>
        <v>2.9598116954824234</v>
      </c>
      <c r="M2009" s="6">
        <f t="shared" si="394"/>
        <v>0.19227292324193554</v>
      </c>
      <c r="N2009" s="6">
        <f t="shared" si="391"/>
        <v>5.3584638182360029</v>
      </c>
      <c r="O2009" s="6">
        <f t="shared" si="395"/>
        <v>0.34809224654085708</v>
      </c>
      <c r="P2009" s="6">
        <f t="shared" si="396"/>
        <v>0.54036516978279259</v>
      </c>
      <c r="Q2009" s="6">
        <f t="shared" si="397"/>
        <v>9.2291003156129051E-2</v>
      </c>
      <c r="R2009" s="6">
        <f t="shared" si="398"/>
        <v>0.13575597615093427</v>
      </c>
      <c r="S2009" s="6">
        <f t="shared" si="399"/>
        <v>0.2280469793070633</v>
      </c>
    </row>
    <row r="2010" spans="1:19" x14ac:dyDescent="0.25">
      <c r="A2010" s="64">
        <v>41956</v>
      </c>
      <c r="B2010" s="14" t="s">
        <v>872</v>
      </c>
      <c r="C2010" s="4">
        <v>3</v>
      </c>
      <c r="D2010" s="4">
        <v>3.7</v>
      </c>
      <c r="E2010" s="4"/>
      <c r="G2010" s="4">
        <f t="shared" si="392"/>
        <v>64.961200000000005</v>
      </c>
      <c r="H2010"/>
      <c r="I2010"/>
      <c r="J2010" s="34">
        <f t="shared" si="389"/>
        <v>1.075210085691107E-3</v>
      </c>
      <c r="K2010" s="34">
        <f t="shared" si="393"/>
        <v>6.9846938773361844E-2</v>
      </c>
      <c r="L2010" s="6">
        <f t="shared" si="390"/>
        <v>3.5949248430857623</v>
      </c>
      <c r="M2010" s="6">
        <f t="shared" si="394"/>
        <v>0.2335306362462681</v>
      </c>
      <c r="N2010" s="6">
        <f t="shared" si="391"/>
        <v>5.9156978898620354</v>
      </c>
      <c r="O2010" s="6">
        <f t="shared" si="395"/>
        <v>0.38429084121668494</v>
      </c>
      <c r="P2010" s="6">
        <f t="shared" si="396"/>
        <v>0.61782147746295302</v>
      </c>
      <c r="Q2010" s="6">
        <f t="shared" si="397"/>
        <v>0.11209470539820869</v>
      </c>
      <c r="R2010" s="6">
        <f t="shared" si="398"/>
        <v>0.14987342807450713</v>
      </c>
      <c r="S2010" s="6">
        <f t="shared" si="399"/>
        <v>0.2619681334727158</v>
      </c>
    </row>
    <row r="2011" spans="1:19" x14ac:dyDescent="0.25">
      <c r="A2011" s="64">
        <v>41956</v>
      </c>
      <c r="B2011" s="14" t="s">
        <v>872</v>
      </c>
      <c r="C2011" s="4">
        <v>3</v>
      </c>
      <c r="D2011" s="4">
        <v>10.1</v>
      </c>
      <c r="E2011" s="4"/>
      <c r="G2011" s="4">
        <f t="shared" si="392"/>
        <v>64.961200000000005</v>
      </c>
      <c r="H2011"/>
      <c r="I2011"/>
      <c r="J2011" s="34">
        <f t="shared" si="389"/>
        <v>8.0118466648173691E-3</v>
      </c>
      <c r="K2011" s="34">
        <f t="shared" si="393"/>
        <v>0.5204591836574608</v>
      </c>
      <c r="L2011" s="6">
        <f t="shared" si="390"/>
        <v>36.168366096319403</v>
      </c>
      <c r="M2011" s="6">
        <f t="shared" si="394"/>
        <v>2.349540509228365</v>
      </c>
      <c r="N2011" s="6">
        <f t="shared" si="391"/>
        <v>19.154286406795634</v>
      </c>
      <c r="O2011" s="6">
        <f t="shared" si="395"/>
        <v>1.2442854542635335</v>
      </c>
      <c r="P2011" s="6">
        <f t="shared" si="396"/>
        <v>3.5938259634918985</v>
      </c>
      <c r="Q2011" s="6">
        <f t="shared" si="397"/>
        <v>1.1277794444296152</v>
      </c>
      <c r="R2011" s="6">
        <f t="shared" si="398"/>
        <v>0.4852713271627781</v>
      </c>
      <c r="S2011" s="6">
        <f t="shared" si="399"/>
        <v>1.6130507715923934</v>
      </c>
    </row>
    <row r="2012" spans="1:19" x14ac:dyDescent="0.25">
      <c r="A2012" s="64">
        <v>41956</v>
      </c>
      <c r="B2012" s="14" t="s">
        <v>872</v>
      </c>
      <c r="C2012" s="4">
        <v>3</v>
      </c>
      <c r="D2012" s="4">
        <v>6.5</v>
      </c>
      <c r="E2012" s="4"/>
      <c r="G2012" s="4">
        <f t="shared" si="392"/>
        <v>64.961200000000005</v>
      </c>
      <c r="H2012"/>
      <c r="I2012"/>
      <c r="J2012" s="34">
        <f t="shared" si="389"/>
        <v>3.3183072403542195E-3</v>
      </c>
      <c r="K2012" s="34">
        <f t="shared" si="393"/>
        <v>0.21556122448316564</v>
      </c>
      <c r="L2012" s="6">
        <f t="shared" si="390"/>
        <v>13.130517975640537</v>
      </c>
      <c r="M2012" s="6">
        <f t="shared" si="394"/>
        <v>0.85297422086363262</v>
      </c>
      <c r="N2012" s="6">
        <f t="shared" si="391"/>
        <v>11.437170539605743</v>
      </c>
      <c r="O2012" s="6">
        <f t="shared" si="395"/>
        <v>0.74297233726827139</v>
      </c>
      <c r="P2012" s="6">
        <f t="shared" si="396"/>
        <v>1.5959465581319039</v>
      </c>
      <c r="Q2012" s="6">
        <f t="shared" si="397"/>
        <v>0.40942762601454363</v>
      </c>
      <c r="R2012" s="6">
        <f t="shared" si="398"/>
        <v>0.28975921153462586</v>
      </c>
      <c r="S2012" s="6">
        <f t="shared" si="399"/>
        <v>0.69918683754916944</v>
      </c>
    </row>
    <row r="2013" spans="1:19" x14ac:dyDescent="0.25">
      <c r="A2013" s="64">
        <v>41956</v>
      </c>
      <c r="B2013" s="14" t="s">
        <v>872</v>
      </c>
      <c r="C2013" s="4">
        <v>3</v>
      </c>
      <c r="D2013" s="4">
        <v>7.1</v>
      </c>
      <c r="E2013" s="4"/>
      <c r="G2013" s="4">
        <f t="shared" si="392"/>
        <v>64.961200000000005</v>
      </c>
      <c r="H2013"/>
      <c r="I2013"/>
      <c r="J2013" s="34">
        <f t="shared" si="389"/>
        <v>3.959192141686536E-3</v>
      </c>
      <c r="K2013" s="34">
        <f t="shared" si="393"/>
        <v>0.25719387754310946</v>
      </c>
      <c r="L2013" s="6">
        <f t="shared" si="390"/>
        <v>16.085590015951329</v>
      </c>
      <c r="M2013" s="6">
        <f t="shared" si="394"/>
        <v>1.0449392504120609</v>
      </c>
      <c r="N2013" s="6">
        <f t="shared" si="391"/>
        <v>12.681839066301519</v>
      </c>
      <c r="O2013" s="6">
        <f t="shared" si="395"/>
        <v>0.82382749993294346</v>
      </c>
      <c r="P2013" s="6">
        <f t="shared" si="396"/>
        <v>1.8687667503450043</v>
      </c>
      <c r="Q2013" s="6">
        <f t="shared" si="397"/>
        <v>0.50157084019778919</v>
      </c>
      <c r="R2013" s="6">
        <f t="shared" si="398"/>
        <v>0.32129272497384798</v>
      </c>
      <c r="S2013" s="6">
        <f t="shared" si="399"/>
        <v>0.82286356517163717</v>
      </c>
    </row>
    <row r="2014" spans="1:19" x14ac:dyDescent="0.25">
      <c r="A2014" s="64">
        <v>41956</v>
      </c>
      <c r="B2014" s="14" t="s">
        <v>872</v>
      </c>
      <c r="C2014" s="4">
        <v>3</v>
      </c>
      <c r="D2014" s="4">
        <v>3.6</v>
      </c>
      <c r="E2014" s="4"/>
      <c r="G2014" s="4">
        <f t="shared" si="392"/>
        <v>64.961200000000005</v>
      </c>
      <c r="H2014"/>
      <c r="I2014"/>
      <c r="J2014" s="34">
        <f t="shared" si="389"/>
        <v>1.0178760197630931E-3</v>
      </c>
      <c r="K2014" s="34">
        <f t="shared" si="393"/>
        <v>6.6122448977558021E-2</v>
      </c>
      <c r="L2014" s="6">
        <f t="shared" si="390"/>
        <v>3.375464158589657</v>
      </c>
      <c r="M2014" s="6">
        <f t="shared" si="394"/>
        <v>0.21927420655205926</v>
      </c>
      <c r="N2014" s="6">
        <f t="shared" si="391"/>
        <v>5.7290669248255632</v>
      </c>
      <c r="O2014" s="6">
        <f t="shared" si="395"/>
        <v>0.37216706953560269</v>
      </c>
      <c r="P2014" s="6">
        <f t="shared" si="396"/>
        <v>0.59144127608766195</v>
      </c>
      <c r="Q2014" s="6">
        <f t="shared" si="397"/>
        <v>0.10525161914498844</v>
      </c>
      <c r="R2014" s="6">
        <f t="shared" si="398"/>
        <v>0.14514515711888507</v>
      </c>
      <c r="S2014" s="6">
        <f t="shared" si="399"/>
        <v>0.25039677626387352</v>
      </c>
    </row>
    <row r="2015" spans="1:19" x14ac:dyDescent="0.25">
      <c r="A2015" s="64">
        <v>41956</v>
      </c>
      <c r="B2015" s="14" t="s">
        <v>872</v>
      </c>
      <c r="C2015" s="4">
        <v>3</v>
      </c>
      <c r="D2015" s="4">
        <v>4.4000000000000004</v>
      </c>
      <c r="E2015" s="4"/>
      <c r="G2015" s="4">
        <f t="shared" si="392"/>
        <v>64.961200000000005</v>
      </c>
      <c r="H2015"/>
      <c r="I2015"/>
      <c r="J2015" s="34">
        <f t="shared" si="389"/>
        <v>1.5205308443374602E-3</v>
      </c>
      <c r="K2015" s="34">
        <f t="shared" si="393"/>
        <v>9.877551020104347E-2</v>
      </c>
      <c r="L2015" s="6">
        <f t="shared" si="390"/>
        <v>5.3541650508837426</v>
      </c>
      <c r="M2015" s="6">
        <f t="shared" si="394"/>
        <v>0.34781299344971695</v>
      </c>
      <c r="N2015" s="6">
        <f t="shared" si="391"/>
        <v>7.2451870323804508</v>
      </c>
      <c r="O2015" s="6">
        <f t="shared" si="395"/>
        <v>0.47065605297680857</v>
      </c>
      <c r="P2015" s="6">
        <f t="shared" si="396"/>
        <v>0.81846904642652551</v>
      </c>
      <c r="Q2015" s="6">
        <f t="shared" si="397"/>
        <v>0.16695023685586413</v>
      </c>
      <c r="R2015" s="6">
        <f t="shared" si="398"/>
        <v>0.18355586066095536</v>
      </c>
      <c r="S2015" s="6">
        <f t="shared" si="399"/>
        <v>0.35050609751681949</v>
      </c>
    </row>
    <row r="2016" spans="1:19" x14ac:dyDescent="0.25">
      <c r="A2016" s="64">
        <v>41956</v>
      </c>
      <c r="B2016" s="14" t="s">
        <v>872</v>
      </c>
      <c r="C2016" s="4">
        <v>3</v>
      </c>
      <c r="D2016" s="4">
        <v>5.4</v>
      </c>
      <c r="E2016" s="4"/>
      <c r="G2016" s="4">
        <f t="shared" si="392"/>
        <v>64.961200000000005</v>
      </c>
      <c r="H2016"/>
      <c r="I2016"/>
      <c r="J2016" s="34">
        <f t="shared" si="389"/>
        <v>2.2902210444669595E-3</v>
      </c>
      <c r="K2016" s="34">
        <f t="shared" si="393"/>
        <v>0.14877551019950555</v>
      </c>
      <c r="L2016" s="6">
        <f t="shared" si="390"/>
        <v>8.5736806990755614</v>
      </c>
      <c r="M2016" s="6">
        <f t="shared" si="394"/>
        <v>0.55695659743162507</v>
      </c>
      <c r="N2016" s="6">
        <f t="shared" si="391"/>
        <v>9.2068415424761678</v>
      </c>
      <c r="O2016" s="6">
        <f t="shared" si="395"/>
        <v>0.5980874864097232</v>
      </c>
      <c r="P2016" s="6">
        <f t="shared" si="396"/>
        <v>1.1550440838413483</v>
      </c>
      <c r="Q2016" s="6">
        <f t="shared" si="397"/>
        <v>0.26733916676718</v>
      </c>
      <c r="R2016" s="6">
        <f t="shared" si="398"/>
        <v>0.23325411969979207</v>
      </c>
      <c r="S2016" s="6">
        <f t="shared" si="399"/>
        <v>0.5005932864669721</v>
      </c>
    </row>
    <row r="2017" spans="1:19" x14ac:dyDescent="0.25">
      <c r="A2017" s="64">
        <v>41956</v>
      </c>
      <c r="B2017" s="14" t="s">
        <v>872</v>
      </c>
      <c r="C2017" s="4">
        <v>3</v>
      </c>
      <c r="D2017" s="4">
        <v>16.399999999999999</v>
      </c>
      <c r="E2017" s="4"/>
      <c r="G2017" s="4">
        <f t="shared" si="392"/>
        <v>64.961200000000005</v>
      </c>
      <c r="H2017"/>
      <c r="I2017"/>
      <c r="J2017" s="34">
        <f t="shared" ref="J2017:J2080" si="400">((+D2017/200)^2)*PI()</f>
        <v>2.1124069002737764E-2</v>
      </c>
      <c r="K2017" s="34">
        <f t="shared" si="393"/>
        <v>1.3722448979169752</v>
      </c>
      <c r="L2017" s="6">
        <f t="shared" ref="L2017:L2080" si="401">0.17758*(D2017^2.299)</f>
        <v>110.23514008095296</v>
      </c>
      <c r="M2017" s="6">
        <f t="shared" si="394"/>
        <v>7.1610071207230774</v>
      </c>
      <c r="N2017" s="6">
        <f t="shared" ref="N2017:N2080" si="402">1.28*(D2017^1.17)</f>
        <v>33.773593497665715</v>
      </c>
      <c r="O2017" s="6">
        <f t="shared" si="395"/>
        <v>2.1939732044752898</v>
      </c>
      <c r="P2017" s="6">
        <f t="shared" si="396"/>
        <v>9.3549803251983672</v>
      </c>
      <c r="Q2017" s="6">
        <f t="shared" si="397"/>
        <v>3.4372834179470773</v>
      </c>
      <c r="R2017" s="6">
        <f t="shared" si="398"/>
        <v>0.855649549745363</v>
      </c>
      <c r="S2017" s="6">
        <f t="shared" si="399"/>
        <v>4.2929329676924404</v>
      </c>
    </row>
    <row r="2018" spans="1:19" x14ac:dyDescent="0.25">
      <c r="A2018" s="64">
        <v>41956</v>
      </c>
      <c r="B2018" s="14" t="s">
        <v>872</v>
      </c>
      <c r="C2018" s="4">
        <v>3</v>
      </c>
      <c r="D2018" s="4">
        <v>4.2</v>
      </c>
      <c r="E2018" s="4"/>
      <c r="G2018" s="4">
        <f t="shared" ref="G2018:G2081" si="403">IF($D2018&lt;3.01,795.7747,64.9612)</f>
        <v>64.961200000000005</v>
      </c>
      <c r="H2018"/>
      <c r="I2018"/>
      <c r="J2018" s="34">
        <f t="shared" si="400"/>
        <v>1.385442360233099E-3</v>
      </c>
      <c r="K2018" s="34">
        <f t="shared" ref="K2018:K2081" si="404">+IF($D2018&gt;3.01,J2018*64.96120126,J2018*795.77)</f>
        <v>8.9999999997231753E-2</v>
      </c>
      <c r="L2018" s="6">
        <f t="shared" si="401"/>
        <v>4.811097633235077</v>
      </c>
      <c r="M2018" s="6">
        <f t="shared" ref="M2018:M2081" si="405">+IF($D2018&gt;3.01,L2018*64.96120126*0.001,L2018*795.77*0.001)</f>
        <v>0.31253468163409348</v>
      </c>
      <c r="N2018" s="6">
        <f t="shared" si="402"/>
        <v>6.861382640483793</v>
      </c>
      <c r="O2018" s="6">
        <f t="shared" ref="O2018:O2081" si="406">+IF($D2018&gt;3.01,N2018*64.96120126*0.001,N2018*795.77*0.001)</f>
        <v>0.44572365863033786</v>
      </c>
      <c r="P2018" s="6">
        <f t="shared" ref="P2018:P2081" si="407">+M2018+O2018</f>
        <v>0.7582583402644314</v>
      </c>
      <c r="Q2018" s="6">
        <f t="shared" si="397"/>
        <v>0.15001664718436486</v>
      </c>
      <c r="R2018" s="6">
        <f t="shared" si="398"/>
        <v>0.17383222686583177</v>
      </c>
      <c r="S2018" s="6">
        <f t="shared" si="399"/>
        <v>0.32384887405019663</v>
      </c>
    </row>
    <row r="2019" spans="1:19" x14ac:dyDescent="0.25">
      <c r="A2019" s="64">
        <v>41956</v>
      </c>
      <c r="B2019" s="14" t="s">
        <v>872</v>
      </c>
      <c r="C2019" s="4">
        <v>3</v>
      </c>
      <c r="D2019" s="4">
        <v>5.5</v>
      </c>
      <c r="E2019" s="4"/>
      <c r="G2019" s="4">
        <f t="shared" si="403"/>
        <v>64.961200000000005</v>
      </c>
      <c r="H2019"/>
      <c r="I2019"/>
      <c r="J2019" s="34">
        <f t="shared" si="400"/>
        <v>2.3758294442772811E-3</v>
      </c>
      <c r="K2019" s="34">
        <f t="shared" si="404"/>
        <v>0.15433673468913039</v>
      </c>
      <c r="L2019" s="6">
        <f t="shared" si="401"/>
        <v>8.9430956308196485</v>
      </c>
      <c r="M2019" s="6">
        <f t="shared" si="405"/>
        <v>0.58095423516110178</v>
      </c>
      <c r="N2019" s="6">
        <f t="shared" si="402"/>
        <v>9.4066355127217793</v>
      </c>
      <c r="O2019" s="6">
        <f t="shared" si="406"/>
        <v>0.61106634272138272</v>
      </c>
      <c r="P2019" s="6">
        <f t="shared" si="407"/>
        <v>1.1920205778824844</v>
      </c>
      <c r="Q2019" s="6">
        <f t="shared" si="397"/>
        <v>0.27885803287732885</v>
      </c>
      <c r="R2019" s="6">
        <f t="shared" si="398"/>
        <v>0.23831587366133927</v>
      </c>
      <c r="S2019" s="6">
        <f t="shared" si="399"/>
        <v>0.51717390653866813</v>
      </c>
    </row>
    <row r="2020" spans="1:19" x14ac:dyDescent="0.25">
      <c r="A2020" s="64">
        <v>41956</v>
      </c>
      <c r="B2020" s="14" t="s">
        <v>872</v>
      </c>
      <c r="C2020" s="4">
        <v>3</v>
      </c>
      <c r="D2020" s="4">
        <v>8.8000000000000007</v>
      </c>
      <c r="E2020" s="4"/>
      <c r="G2020" s="4">
        <f t="shared" si="403"/>
        <v>64.961200000000005</v>
      </c>
      <c r="H2020"/>
      <c r="I2020"/>
      <c r="J2020" s="34">
        <f t="shared" si="400"/>
        <v>6.0821233773498407E-3</v>
      </c>
      <c r="K2020" s="34">
        <f t="shared" si="404"/>
        <v>0.39510204080417388</v>
      </c>
      <c r="L2020" s="6">
        <f t="shared" si="401"/>
        <v>26.348731681885365</v>
      </c>
      <c r="M2020" s="6">
        <f t="shared" si="405"/>
        <v>1.7116452617326934</v>
      </c>
      <c r="N2020" s="6">
        <f t="shared" si="402"/>
        <v>16.302518287873927</v>
      </c>
      <c r="O2020" s="6">
        <f t="shared" si="406"/>
        <v>1.0590311715434086</v>
      </c>
      <c r="P2020" s="6">
        <f t="shared" si="407"/>
        <v>2.770676433276102</v>
      </c>
      <c r="Q2020" s="6">
        <f t="shared" si="397"/>
        <v>0.82158972563169275</v>
      </c>
      <c r="R2020" s="6">
        <f t="shared" si="398"/>
        <v>0.41302215690192939</v>
      </c>
      <c r="S2020" s="6">
        <f t="shared" si="399"/>
        <v>1.2346118825336221</v>
      </c>
    </row>
    <row r="2021" spans="1:19" x14ac:dyDescent="0.25">
      <c r="A2021" s="64">
        <v>41956</v>
      </c>
      <c r="B2021" s="14" t="s">
        <v>872</v>
      </c>
      <c r="C2021" s="4">
        <v>3</v>
      </c>
      <c r="D2021" s="4">
        <v>3.8</v>
      </c>
      <c r="E2021" s="4"/>
      <c r="G2021" s="4">
        <f t="shared" si="403"/>
        <v>64.961200000000005</v>
      </c>
      <c r="H2021"/>
      <c r="I2021"/>
      <c r="J2021" s="34">
        <f t="shared" si="400"/>
        <v>1.1341149479459152E-3</v>
      </c>
      <c r="K2021" s="34">
        <f t="shared" si="404"/>
        <v>7.3673469385489021E-2</v>
      </c>
      <c r="L2021" s="6">
        <f t="shared" si="401"/>
        <v>3.8222275656794742</v>
      </c>
      <c r="M2021" s="6">
        <f t="shared" si="405"/>
        <v>0.24829649415562419</v>
      </c>
      <c r="N2021" s="6">
        <f t="shared" si="402"/>
        <v>6.1031884174464111</v>
      </c>
      <c r="O2021" s="6">
        <f t="shared" si="406"/>
        <v>0.39647045111343715</v>
      </c>
      <c r="P2021" s="6">
        <f t="shared" si="407"/>
        <v>0.64476694526906131</v>
      </c>
      <c r="Q2021" s="6">
        <f t="shared" si="397"/>
        <v>0.1191823171946996</v>
      </c>
      <c r="R2021" s="6">
        <f t="shared" si="398"/>
        <v>0.1546234759342405</v>
      </c>
      <c r="S2021" s="6">
        <f t="shared" si="399"/>
        <v>0.2738057931289401</v>
      </c>
    </row>
    <row r="2022" spans="1:19" x14ac:dyDescent="0.25">
      <c r="A2022" s="64">
        <v>41956</v>
      </c>
      <c r="B2022" s="14" t="s">
        <v>872</v>
      </c>
      <c r="C2022" s="4">
        <v>3</v>
      </c>
      <c r="D2022" s="4">
        <v>6.3</v>
      </c>
      <c r="E2022" s="4"/>
      <c r="G2022" s="4">
        <f t="shared" si="403"/>
        <v>64.961200000000005</v>
      </c>
      <c r="H2022"/>
      <c r="I2022"/>
      <c r="J2022" s="34">
        <f t="shared" si="400"/>
        <v>3.1172453105244723E-3</v>
      </c>
      <c r="K2022" s="34">
        <f t="shared" si="404"/>
        <v>0.20249999999377144</v>
      </c>
      <c r="L2022" s="6">
        <f t="shared" si="401"/>
        <v>12.220190463130352</v>
      </c>
      <c r="M2022" s="6">
        <f t="shared" si="405"/>
        <v>0.79383825211094339</v>
      </c>
      <c r="N2022" s="6">
        <f t="shared" si="402"/>
        <v>11.026518552173203</v>
      </c>
      <c r="O2022" s="6">
        <f t="shared" si="406"/>
        <v>0.71629589086484713</v>
      </c>
      <c r="P2022" s="6">
        <f t="shared" si="407"/>
        <v>1.5101341429757906</v>
      </c>
      <c r="Q2022" s="6">
        <f t="shared" si="397"/>
        <v>0.38104236101325284</v>
      </c>
      <c r="R2022" s="6">
        <f t="shared" si="398"/>
        <v>0.27935539743729038</v>
      </c>
      <c r="S2022" s="6">
        <f t="shared" si="399"/>
        <v>0.66039775845054316</v>
      </c>
    </row>
    <row r="2023" spans="1:19" x14ac:dyDescent="0.25">
      <c r="A2023" s="64">
        <v>41956</v>
      </c>
      <c r="B2023" s="14" t="s">
        <v>872</v>
      </c>
      <c r="C2023" s="4">
        <v>3</v>
      </c>
      <c r="D2023" s="4">
        <v>6.6</v>
      </c>
      <c r="E2023" s="4"/>
      <c r="G2023" s="4">
        <f t="shared" si="403"/>
        <v>64.961200000000005</v>
      </c>
      <c r="H2023"/>
      <c r="I2023"/>
      <c r="J2023" s="34">
        <f t="shared" si="400"/>
        <v>3.4211943997592849E-3</v>
      </c>
      <c r="K2023" s="34">
        <f t="shared" si="404"/>
        <v>0.22224489795234778</v>
      </c>
      <c r="L2023" s="6">
        <f t="shared" si="401"/>
        <v>13.599581983298828</v>
      </c>
      <c r="M2023" s="6">
        <f t="shared" si="405"/>
        <v>0.88344518226894508</v>
      </c>
      <c r="N2023" s="6">
        <f t="shared" si="402"/>
        <v>11.643307684830535</v>
      </c>
      <c r="O2023" s="6">
        <f t="shared" si="406"/>
        <v>0.75636325384638103</v>
      </c>
      <c r="P2023" s="6">
        <f t="shared" si="407"/>
        <v>1.639808436115326</v>
      </c>
      <c r="Q2023" s="6">
        <f t="shared" si="397"/>
        <v>0.42405368748909361</v>
      </c>
      <c r="R2023" s="6">
        <f t="shared" si="398"/>
        <v>0.2949816690000886</v>
      </c>
      <c r="S2023" s="6">
        <f t="shared" si="399"/>
        <v>0.71903535648918226</v>
      </c>
    </row>
    <row r="2024" spans="1:19" x14ac:dyDescent="0.25">
      <c r="A2024" s="64">
        <v>41956</v>
      </c>
      <c r="B2024" s="14" t="s">
        <v>872</v>
      </c>
      <c r="C2024" s="4">
        <v>3</v>
      </c>
      <c r="D2024" s="4">
        <v>3.8</v>
      </c>
      <c r="E2024" s="4"/>
      <c r="G2024" s="4">
        <f t="shared" si="403"/>
        <v>64.961200000000005</v>
      </c>
      <c r="H2024"/>
      <c r="I2024"/>
      <c r="J2024" s="34">
        <f t="shared" si="400"/>
        <v>1.1341149479459152E-3</v>
      </c>
      <c r="K2024" s="34">
        <f t="shared" si="404"/>
        <v>7.3673469385489021E-2</v>
      </c>
      <c r="L2024" s="6">
        <f t="shared" si="401"/>
        <v>3.8222275656794742</v>
      </c>
      <c r="M2024" s="6">
        <f t="shared" si="405"/>
        <v>0.24829649415562419</v>
      </c>
      <c r="N2024" s="6">
        <f t="shared" si="402"/>
        <v>6.1031884174464111</v>
      </c>
      <c r="O2024" s="6">
        <f t="shared" si="406"/>
        <v>0.39647045111343715</v>
      </c>
      <c r="P2024" s="6">
        <f t="shared" si="407"/>
        <v>0.64476694526906131</v>
      </c>
      <c r="Q2024" s="6">
        <f t="shared" si="397"/>
        <v>0.1191823171946996</v>
      </c>
      <c r="R2024" s="6">
        <f t="shared" si="398"/>
        <v>0.1546234759342405</v>
      </c>
      <c r="S2024" s="6">
        <f t="shared" si="399"/>
        <v>0.2738057931289401</v>
      </c>
    </row>
    <row r="2025" spans="1:19" x14ac:dyDescent="0.25">
      <c r="A2025" s="64">
        <v>41956</v>
      </c>
      <c r="B2025" s="14" t="s">
        <v>872</v>
      </c>
      <c r="C2025" s="4">
        <v>3</v>
      </c>
      <c r="D2025" s="4">
        <v>8.9</v>
      </c>
      <c r="E2025" s="4"/>
      <c r="G2025" s="4">
        <f t="shared" si="403"/>
        <v>64.961200000000005</v>
      </c>
      <c r="H2025"/>
      <c r="I2025"/>
      <c r="J2025" s="34">
        <f t="shared" si="400"/>
        <v>6.2211388522711887E-3</v>
      </c>
      <c r="K2025" s="34">
        <f t="shared" si="404"/>
        <v>0.40413265304879409</v>
      </c>
      <c r="L2025" s="6">
        <f t="shared" si="401"/>
        <v>27.04217861046752</v>
      </c>
      <c r="M2025" s="6">
        <f t="shared" si="405"/>
        <v>1.7566924072234475</v>
      </c>
      <c r="N2025" s="6">
        <f t="shared" si="402"/>
        <v>16.519476384138205</v>
      </c>
      <c r="O2025" s="6">
        <f t="shared" si="406"/>
        <v>1.073125030099819</v>
      </c>
      <c r="P2025" s="6">
        <f t="shared" si="407"/>
        <v>2.8298174373232667</v>
      </c>
      <c r="Q2025" s="6">
        <f t="shared" si="397"/>
        <v>0.84321235546725481</v>
      </c>
      <c r="R2025" s="6">
        <f t="shared" si="398"/>
        <v>0.41851876173892943</v>
      </c>
      <c r="S2025" s="6">
        <f t="shared" si="399"/>
        <v>1.2617311172061842</v>
      </c>
    </row>
    <row r="2026" spans="1:19" x14ac:dyDescent="0.25">
      <c r="A2026" s="64">
        <v>41956</v>
      </c>
      <c r="B2026" s="14" t="s">
        <v>872</v>
      </c>
      <c r="C2026" s="4">
        <v>3</v>
      </c>
      <c r="D2026" s="4">
        <v>4.5</v>
      </c>
      <c r="E2026" s="4"/>
      <c r="G2026" s="4">
        <f t="shared" si="403"/>
        <v>64.961200000000005</v>
      </c>
      <c r="H2026"/>
      <c r="I2026"/>
      <c r="J2026" s="34">
        <f t="shared" si="400"/>
        <v>1.5904312808798326E-3</v>
      </c>
      <c r="K2026" s="34">
        <f t="shared" si="404"/>
        <v>0.10331632652743439</v>
      </c>
      <c r="L2026" s="6">
        <f t="shared" si="401"/>
        <v>5.6380590590289899</v>
      </c>
      <c r="M2026" s="6">
        <f t="shared" si="405"/>
        <v>0.36625508924934846</v>
      </c>
      <c r="N2026" s="6">
        <f t="shared" si="402"/>
        <v>7.4382130025037601</v>
      </c>
      <c r="O2026" s="6">
        <f t="shared" si="406"/>
        <v>0.48319525187039564</v>
      </c>
      <c r="P2026" s="6">
        <f t="shared" si="407"/>
        <v>0.84945034111974405</v>
      </c>
      <c r="Q2026" s="6">
        <f t="shared" si="397"/>
        <v>0.17580244283968727</v>
      </c>
      <c r="R2026" s="6">
        <f t="shared" si="398"/>
        <v>0.1884461482294543</v>
      </c>
      <c r="S2026" s="6">
        <f t="shared" si="399"/>
        <v>0.36424859106914154</v>
      </c>
    </row>
    <row r="2027" spans="1:19" x14ac:dyDescent="0.25">
      <c r="A2027" s="64">
        <v>41956</v>
      </c>
      <c r="B2027" s="14" t="s">
        <v>872</v>
      </c>
      <c r="C2027" s="4">
        <v>4</v>
      </c>
      <c r="D2027" s="4">
        <v>8.6</v>
      </c>
      <c r="E2027" s="4"/>
      <c r="G2027" s="4">
        <f t="shared" si="403"/>
        <v>64.961200000000005</v>
      </c>
      <c r="H2027"/>
      <c r="I2027"/>
      <c r="J2027" s="34">
        <f t="shared" si="400"/>
        <v>5.8088048164875268E-3</v>
      </c>
      <c r="K2027" s="34">
        <f t="shared" si="404"/>
        <v>0.37734693876390357</v>
      </c>
      <c r="L2027" s="6">
        <f t="shared" si="401"/>
        <v>24.992286516385054</v>
      </c>
      <c r="M2027" s="6">
        <f t="shared" si="405"/>
        <v>1.6235289543384737</v>
      </c>
      <c r="N2027" s="6">
        <f t="shared" si="402"/>
        <v>15.869862268149246</v>
      </c>
      <c r="O2027" s="6">
        <f t="shared" si="406"/>
        <v>1.0309253167697232</v>
      </c>
      <c r="P2027" s="6">
        <f t="shared" si="407"/>
        <v>2.6544542711081967</v>
      </c>
      <c r="Q2027" s="6">
        <f t="shared" si="397"/>
        <v>0.7792938980824673</v>
      </c>
      <c r="R2027" s="6">
        <f t="shared" si="398"/>
        <v>0.40206087354019204</v>
      </c>
      <c r="S2027" s="6">
        <f t="shared" si="399"/>
        <v>1.1813547716226593</v>
      </c>
    </row>
    <row r="2028" spans="1:19" x14ac:dyDescent="0.25">
      <c r="A2028" s="64">
        <v>41956</v>
      </c>
      <c r="B2028" s="14" t="s">
        <v>872</v>
      </c>
      <c r="C2028" s="4">
        <v>4</v>
      </c>
      <c r="D2028" s="4">
        <v>6</v>
      </c>
      <c r="E2028" s="4"/>
      <c r="G2028" s="4">
        <f t="shared" si="403"/>
        <v>64.961200000000005</v>
      </c>
      <c r="H2028"/>
      <c r="I2028"/>
      <c r="J2028" s="34">
        <f t="shared" si="400"/>
        <v>2.8274333882308137E-3</v>
      </c>
      <c r="K2028" s="34">
        <f t="shared" si="404"/>
        <v>0.1836734693821056</v>
      </c>
      <c r="L2028" s="6">
        <f t="shared" si="401"/>
        <v>10.923549380812876</v>
      </c>
      <c r="M2028" s="6">
        <f t="shared" si="405"/>
        <v>0.70960688980053355</v>
      </c>
      <c r="N2028" s="6">
        <f t="shared" si="402"/>
        <v>10.414704032978928</v>
      </c>
      <c r="O2028" s="6">
        <f t="shared" si="406"/>
        <v>0.67655168474967775</v>
      </c>
      <c r="P2028" s="6">
        <f t="shared" si="407"/>
        <v>1.3861585745502114</v>
      </c>
      <c r="Q2028" s="6">
        <f t="shared" si="397"/>
        <v>0.34061130710425608</v>
      </c>
      <c r="R2028" s="6">
        <f t="shared" si="398"/>
        <v>0.26385515705237433</v>
      </c>
      <c r="S2028" s="6">
        <f t="shared" si="399"/>
        <v>0.60446646415663041</v>
      </c>
    </row>
    <row r="2029" spans="1:19" x14ac:dyDescent="0.25">
      <c r="A2029" s="64">
        <v>41956</v>
      </c>
      <c r="B2029" s="14" t="s">
        <v>872</v>
      </c>
      <c r="C2029" s="4">
        <v>4</v>
      </c>
      <c r="D2029" s="4">
        <v>6</v>
      </c>
      <c r="E2029" s="4"/>
      <c r="G2029" s="4">
        <f t="shared" si="403"/>
        <v>64.961200000000005</v>
      </c>
      <c r="H2029"/>
      <c r="I2029"/>
      <c r="J2029" s="34">
        <f t="shared" si="400"/>
        <v>2.8274333882308137E-3</v>
      </c>
      <c r="K2029" s="34">
        <f t="shared" si="404"/>
        <v>0.1836734693821056</v>
      </c>
      <c r="L2029" s="6">
        <f t="shared" si="401"/>
        <v>10.923549380812876</v>
      </c>
      <c r="M2029" s="6">
        <f t="shared" si="405"/>
        <v>0.70960688980053355</v>
      </c>
      <c r="N2029" s="6">
        <f t="shared" si="402"/>
        <v>10.414704032978928</v>
      </c>
      <c r="O2029" s="6">
        <f t="shared" si="406"/>
        <v>0.67655168474967775</v>
      </c>
      <c r="P2029" s="6">
        <f t="shared" si="407"/>
        <v>1.3861585745502114</v>
      </c>
      <c r="Q2029" s="6">
        <f t="shared" si="397"/>
        <v>0.34061130710425608</v>
      </c>
      <c r="R2029" s="6">
        <f t="shared" si="398"/>
        <v>0.26385515705237433</v>
      </c>
      <c r="S2029" s="6">
        <f t="shared" si="399"/>
        <v>0.60446646415663041</v>
      </c>
    </row>
    <row r="2030" spans="1:19" x14ac:dyDescent="0.25">
      <c r="A2030" s="64">
        <v>41956</v>
      </c>
      <c r="B2030" s="14" t="s">
        <v>872</v>
      </c>
      <c r="C2030" s="4">
        <v>4</v>
      </c>
      <c r="D2030" s="4">
        <v>5.9</v>
      </c>
      <c r="E2030" s="4"/>
      <c r="G2030" s="4">
        <f t="shared" si="403"/>
        <v>64.961200000000005</v>
      </c>
      <c r="H2030"/>
      <c r="I2030"/>
      <c r="J2030" s="34">
        <f t="shared" si="400"/>
        <v>2.7339710067865179E-3</v>
      </c>
      <c r="K2030" s="34">
        <f t="shared" si="404"/>
        <v>0.17760204081086381</v>
      </c>
      <c r="L2030" s="6">
        <f t="shared" si="401"/>
        <v>10.509518679077305</v>
      </c>
      <c r="M2030" s="6">
        <f t="shared" si="405"/>
        <v>0.68271095805727011</v>
      </c>
      <c r="N2030" s="6">
        <f t="shared" si="402"/>
        <v>10.211906347392123</v>
      </c>
      <c r="O2030" s="6">
        <f t="shared" si="406"/>
        <v>0.66337770348121117</v>
      </c>
      <c r="P2030" s="6">
        <f t="shared" si="407"/>
        <v>1.3460886615384813</v>
      </c>
      <c r="Q2030" s="6">
        <f t="shared" si="397"/>
        <v>0.32770125986748966</v>
      </c>
      <c r="R2030" s="6">
        <f t="shared" si="398"/>
        <v>0.25871730435767237</v>
      </c>
      <c r="S2030" s="6">
        <f t="shared" si="399"/>
        <v>0.58641856422516203</v>
      </c>
    </row>
    <row r="2031" spans="1:19" x14ac:dyDescent="0.25">
      <c r="A2031" s="64">
        <v>41956</v>
      </c>
      <c r="B2031" s="14" t="s">
        <v>872</v>
      </c>
      <c r="C2031" s="4">
        <v>4</v>
      </c>
      <c r="D2031" s="4">
        <v>3.5</v>
      </c>
      <c r="E2031" s="4"/>
      <c r="G2031" s="4">
        <f t="shared" si="403"/>
        <v>64.961200000000005</v>
      </c>
      <c r="H2031"/>
      <c r="I2031"/>
      <c r="J2031" s="34">
        <f t="shared" si="400"/>
        <v>9.6211275016187424E-4</v>
      </c>
      <c r="K2031" s="34">
        <f t="shared" si="404"/>
        <v>6.2499999998077607E-2</v>
      </c>
      <c r="L2031" s="6">
        <f t="shared" si="401"/>
        <v>3.1637815247608514</v>
      </c>
      <c r="M2031" s="6">
        <f t="shared" si="405"/>
        <v>0.20552304837265933</v>
      </c>
      <c r="N2031" s="6">
        <f t="shared" si="402"/>
        <v>5.5433152983182508</v>
      </c>
      <c r="O2031" s="6">
        <f t="shared" si="406"/>
        <v>0.36010042074168885</v>
      </c>
      <c r="P2031" s="6">
        <f t="shared" si="407"/>
        <v>0.56562346911434824</v>
      </c>
      <c r="Q2031" s="6">
        <f t="shared" si="397"/>
        <v>9.865106321887647E-2</v>
      </c>
      <c r="R2031" s="6">
        <f t="shared" si="398"/>
        <v>0.14043916408925866</v>
      </c>
      <c r="S2031" s="6">
        <f t="shared" si="399"/>
        <v>0.23909022730813512</v>
      </c>
    </row>
    <row r="2032" spans="1:19" x14ac:dyDescent="0.25">
      <c r="A2032" s="64">
        <v>41956</v>
      </c>
      <c r="B2032" s="14" t="s">
        <v>872</v>
      </c>
      <c r="C2032" s="4">
        <v>4</v>
      </c>
      <c r="D2032" s="4">
        <v>13</v>
      </c>
      <c r="E2032" s="4"/>
      <c r="G2032" s="4">
        <f t="shared" si="403"/>
        <v>64.961200000000005</v>
      </c>
      <c r="H2032"/>
      <c r="I2032"/>
      <c r="J2032" s="34">
        <f t="shared" si="400"/>
        <v>1.3273228961416878E-2</v>
      </c>
      <c r="K2032" s="34">
        <f t="shared" si="404"/>
        <v>0.86224489793266257</v>
      </c>
      <c r="L2032" s="6">
        <f t="shared" si="401"/>
        <v>64.617450470119536</v>
      </c>
      <c r="M2032" s="6">
        <f t="shared" si="405"/>
        <v>4.1976272048975165</v>
      </c>
      <c r="N2032" s="6">
        <f t="shared" si="402"/>
        <v>25.734971512832661</v>
      </c>
      <c r="O2032" s="6">
        <f t="shared" si="406"/>
        <v>1.6717746638654891</v>
      </c>
      <c r="P2032" s="6">
        <f t="shared" si="407"/>
        <v>5.8694018687630054</v>
      </c>
      <c r="Q2032" s="6">
        <f t="shared" si="397"/>
        <v>2.014861058350808</v>
      </c>
      <c r="R2032" s="6">
        <f t="shared" si="398"/>
        <v>0.65199211890754083</v>
      </c>
      <c r="S2032" s="6">
        <f t="shared" si="399"/>
        <v>2.666853177258349</v>
      </c>
    </row>
    <row r="2033" spans="1:19" x14ac:dyDescent="0.25">
      <c r="A2033" s="64">
        <v>41956</v>
      </c>
      <c r="B2033" s="14" t="s">
        <v>872</v>
      </c>
      <c r="C2033" s="4">
        <v>4</v>
      </c>
      <c r="D2033" s="4">
        <v>5.0999999999999996</v>
      </c>
      <c r="E2033" s="4"/>
      <c r="G2033" s="4">
        <f t="shared" si="403"/>
        <v>64.961200000000005</v>
      </c>
      <c r="H2033"/>
      <c r="I2033"/>
      <c r="J2033" s="34">
        <f t="shared" si="400"/>
        <v>2.0428206229967626E-3</v>
      </c>
      <c r="K2033" s="34">
        <f t="shared" si="404"/>
        <v>0.13270408162857128</v>
      </c>
      <c r="L2033" s="6">
        <f t="shared" si="401"/>
        <v>7.5179232289815232</v>
      </c>
      <c r="M2033" s="6">
        <f t="shared" si="405"/>
        <v>0.48837332393509775</v>
      </c>
      <c r="N2033" s="6">
        <f t="shared" si="402"/>
        <v>8.6112674075792555</v>
      </c>
      <c r="O2033" s="6">
        <f t="shared" si="406"/>
        <v>0.55939827516743446</v>
      </c>
      <c r="P2033" s="6">
        <f t="shared" si="407"/>
        <v>1.0477715991025323</v>
      </c>
      <c r="Q2033" s="6">
        <f t="shared" si="397"/>
        <v>0.2344191954888469</v>
      </c>
      <c r="R2033" s="6">
        <f t="shared" si="398"/>
        <v>0.21816532731529945</v>
      </c>
      <c r="S2033" s="6">
        <f t="shared" si="399"/>
        <v>0.45258452280414635</v>
      </c>
    </row>
    <row r="2034" spans="1:19" x14ac:dyDescent="0.25">
      <c r="A2034" s="64">
        <v>41956</v>
      </c>
      <c r="B2034" s="14" t="s">
        <v>872</v>
      </c>
      <c r="C2034" s="4">
        <v>4</v>
      </c>
      <c r="D2034" s="4">
        <v>3.4</v>
      </c>
      <c r="E2034" s="4"/>
      <c r="G2034" s="4">
        <f t="shared" si="403"/>
        <v>64.961200000000005</v>
      </c>
      <c r="H2034"/>
      <c r="I2034"/>
      <c r="J2034" s="34">
        <f t="shared" si="400"/>
        <v>9.0792027688745035E-4</v>
      </c>
      <c r="K2034" s="34">
        <f t="shared" si="404"/>
        <v>5.8979591834920582E-2</v>
      </c>
      <c r="L2034" s="6">
        <f t="shared" si="401"/>
        <v>2.9598116954824234</v>
      </c>
      <c r="M2034" s="6">
        <f t="shared" si="405"/>
        <v>0.19227292324193554</v>
      </c>
      <c r="N2034" s="6">
        <f t="shared" si="402"/>
        <v>5.3584638182360029</v>
      </c>
      <c r="O2034" s="6">
        <f t="shared" si="406"/>
        <v>0.34809224654085708</v>
      </c>
      <c r="P2034" s="6">
        <f t="shared" si="407"/>
        <v>0.54036516978279259</v>
      </c>
      <c r="Q2034" s="6">
        <f t="shared" si="397"/>
        <v>9.2291003156129051E-2</v>
      </c>
      <c r="R2034" s="6">
        <f t="shared" si="398"/>
        <v>0.13575597615093427</v>
      </c>
      <c r="S2034" s="6">
        <f t="shared" si="399"/>
        <v>0.2280469793070633</v>
      </c>
    </row>
    <row r="2035" spans="1:19" x14ac:dyDescent="0.25">
      <c r="A2035" s="64">
        <v>41956</v>
      </c>
      <c r="B2035" s="14" t="s">
        <v>872</v>
      </c>
      <c r="C2035" s="4">
        <v>4</v>
      </c>
      <c r="D2035" s="4">
        <v>6.3</v>
      </c>
      <c r="E2035" s="4"/>
      <c r="G2035" s="4">
        <f t="shared" si="403"/>
        <v>64.961200000000005</v>
      </c>
      <c r="H2035"/>
      <c r="I2035"/>
      <c r="J2035" s="34">
        <f t="shared" si="400"/>
        <v>3.1172453105244723E-3</v>
      </c>
      <c r="K2035" s="34">
        <f t="shared" si="404"/>
        <v>0.20249999999377144</v>
      </c>
      <c r="L2035" s="6">
        <f t="shared" si="401"/>
        <v>12.220190463130352</v>
      </c>
      <c r="M2035" s="6">
        <f t="shared" si="405"/>
        <v>0.79383825211094339</v>
      </c>
      <c r="N2035" s="6">
        <f t="shared" si="402"/>
        <v>11.026518552173203</v>
      </c>
      <c r="O2035" s="6">
        <f t="shared" si="406"/>
        <v>0.71629589086484713</v>
      </c>
      <c r="P2035" s="6">
        <f t="shared" si="407"/>
        <v>1.5101341429757906</v>
      </c>
      <c r="Q2035" s="6">
        <f t="shared" si="397"/>
        <v>0.38104236101325284</v>
      </c>
      <c r="R2035" s="6">
        <f t="shared" si="398"/>
        <v>0.27935539743729038</v>
      </c>
      <c r="S2035" s="6">
        <f t="shared" si="399"/>
        <v>0.66039775845054316</v>
      </c>
    </row>
    <row r="2036" spans="1:19" x14ac:dyDescent="0.25">
      <c r="A2036" s="64">
        <v>41956</v>
      </c>
      <c r="B2036" s="14" t="s">
        <v>872</v>
      </c>
      <c r="C2036" s="4">
        <v>4</v>
      </c>
      <c r="D2036" s="4">
        <v>6.1</v>
      </c>
      <c r="E2036" s="4"/>
      <c r="G2036" s="4">
        <f t="shared" si="403"/>
        <v>64.961200000000005</v>
      </c>
      <c r="H2036"/>
      <c r="I2036"/>
      <c r="J2036" s="34">
        <f t="shared" si="400"/>
        <v>2.9224665660019049E-3</v>
      </c>
      <c r="K2036" s="34">
        <f t="shared" si="404"/>
        <v>0.18984693876967082</v>
      </c>
      <c r="L2036" s="6">
        <f t="shared" si="401"/>
        <v>11.346641732690337</v>
      </c>
      <c r="M2036" s="6">
        <f t="shared" si="405"/>
        <v>0.73709147722241208</v>
      </c>
      <c r="N2036" s="6">
        <f t="shared" si="402"/>
        <v>10.618077151196925</v>
      </c>
      <c r="O2036" s="6">
        <f t="shared" si="406"/>
        <v>0.68976304681311085</v>
      </c>
      <c r="P2036" s="6">
        <f t="shared" si="407"/>
        <v>1.426854524035523</v>
      </c>
      <c r="Q2036" s="6">
        <f t="shared" si="397"/>
        <v>0.35380390906675779</v>
      </c>
      <c r="R2036" s="6">
        <f t="shared" si="398"/>
        <v>0.26900758825711324</v>
      </c>
      <c r="S2036" s="6">
        <f t="shared" si="399"/>
        <v>0.62281149732387098</v>
      </c>
    </row>
    <row r="2037" spans="1:19" x14ac:dyDescent="0.25">
      <c r="A2037" s="64">
        <v>41956</v>
      </c>
      <c r="B2037" s="14" t="s">
        <v>872</v>
      </c>
      <c r="C2037" s="4">
        <v>4</v>
      </c>
      <c r="D2037" s="4">
        <v>4.3</v>
      </c>
      <c r="E2037" s="4"/>
      <c r="G2037" s="4">
        <f t="shared" si="403"/>
        <v>64.961200000000005</v>
      </c>
      <c r="H2037"/>
      <c r="I2037"/>
      <c r="J2037" s="34">
        <f t="shared" si="400"/>
        <v>1.4522012041218817E-3</v>
      </c>
      <c r="K2037" s="34">
        <f t="shared" si="404"/>
        <v>9.4336734690975893E-2</v>
      </c>
      <c r="L2037" s="6">
        <f t="shared" si="401"/>
        <v>5.0785301024450318</v>
      </c>
      <c r="M2037" s="6">
        <f t="shared" si="405"/>
        <v>0.3299074160899001</v>
      </c>
      <c r="N2037" s="6">
        <f t="shared" si="402"/>
        <v>7.0529054640829827</v>
      </c>
      <c r="O2037" s="6">
        <f t="shared" si="406"/>
        <v>0.45816521132004828</v>
      </c>
      <c r="P2037" s="6">
        <f t="shared" si="407"/>
        <v>0.78807262740994832</v>
      </c>
      <c r="Q2037" s="6">
        <f t="shared" si="397"/>
        <v>0.15835555972315205</v>
      </c>
      <c r="R2037" s="6">
        <f t="shared" si="398"/>
        <v>0.17868443241481885</v>
      </c>
      <c r="S2037" s="6">
        <f t="shared" si="399"/>
        <v>0.33703999213797087</v>
      </c>
    </row>
    <row r="2038" spans="1:19" x14ac:dyDescent="0.25">
      <c r="A2038" s="64">
        <v>41956</v>
      </c>
      <c r="B2038" s="14" t="s">
        <v>872</v>
      </c>
      <c r="C2038" s="4">
        <v>4</v>
      </c>
      <c r="D2038" s="4">
        <v>3.1</v>
      </c>
      <c r="E2038" s="4"/>
      <c r="G2038" s="4">
        <f t="shared" si="403"/>
        <v>64.961200000000005</v>
      </c>
      <c r="H2038"/>
      <c r="I2038"/>
      <c r="J2038" s="34">
        <f t="shared" si="400"/>
        <v>7.5476763502494771E-4</v>
      </c>
      <c r="K2038" s="34">
        <f t="shared" si="404"/>
        <v>4.9030612243389851E-2</v>
      </c>
      <c r="L2038" s="6">
        <f t="shared" si="401"/>
        <v>2.3935063597525432</v>
      </c>
      <c r="M2038" s="6">
        <f t="shared" si="405"/>
        <v>0.15548504835297491</v>
      </c>
      <c r="N2038" s="6">
        <f t="shared" si="402"/>
        <v>4.8095356854949474</v>
      </c>
      <c r="O2038" s="6">
        <f t="shared" si="406"/>
        <v>0.31243321563258936</v>
      </c>
      <c r="P2038" s="6">
        <f t="shared" si="407"/>
        <v>0.46791826398556424</v>
      </c>
      <c r="Q2038" s="6">
        <f t="shared" si="397"/>
        <v>7.4632823209427962E-2</v>
      </c>
      <c r="R2038" s="6">
        <f t="shared" si="398"/>
        <v>0.12184895409670986</v>
      </c>
      <c r="S2038" s="6">
        <f t="shared" si="399"/>
        <v>0.19648177730613781</v>
      </c>
    </row>
    <row r="2039" spans="1:19" x14ac:dyDescent="0.25">
      <c r="A2039" s="64">
        <v>41956</v>
      </c>
      <c r="B2039" s="14" t="s">
        <v>872</v>
      </c>
      <c r="C2039" s="4">
        <v>4</v>
      </c>
      <c r="D2039" s="4">
        <v>7.2</v>
      </c>
      <c r="E2039" s="4"/>
      <c r="G2039" s="4">
        <f t="shared" si="403"/>
        <v>64.961200000000005</v>
      </c>
      <c r="H2039"/>
      <c r="I2039"/>
      <c r="J2039" s="34">
        <f t="shared" si="400"/>
        <v>4.0715040790523724E-3</v>
      </c>
      <c r="K2039" s="34">
        <f t="shared" si="404"/>
        <v>0.26448979591023208</v>
      </c>
      <c r="L2039" s="6">
        <f t="shared" si="401"/>
        <v>16.611217355322236</v>
      </c>
      <c r="M2039" s="6">
        <f t="shared" si="405"/>
        <v>1.0790846337926925</v>
      </c>
      <c r="N2039" s="6">
        <f t="shared" si="402"/>
        <v>12.891070706250053</v>
      </c>
      <c r="O2039" s="6">
        <f t="shared" si="406"/>
        <v>0.83741943860560009</v>
      </c>
      <c r="P2039" s="6">
        <f t="shared" si="407"/>
        <v>1.9165040723982925</v>
      </c>
      <c r="Q2039" s="6">
        <f t="shared" si="397"/>
        <v>0.51796062422049238</v>
      </c>
      <c r="R2039" s="6">
        <f t="shared" si="398"/>
        <v>0.32659358105618402</v>
      </c>
      <c r="S2039" s="6">
        <f t="shared" si="399"/>
        <v>0.84455420527667635</v>
      </c>
    </row>
    <row r="2040" spans="1:19" x14ac:dyDescent="0.25">
      <c r="A2040" s="64">
        <v>41956</v>
      </c>
      <c r="B2040" s="14" t="s">
        <v>872</v>
      </c>
      <c r="C2040" s="4">
        <v>4</v>
      </c>
      <c r="D2040" s="4">
        <v>6.4</v>
      </c>
      <c r="E2040" s="4"/>
      <c r="G2040" s="4">
        <f t="shared" si="403"/>
        <v>64.961200000000005</v>
      </c>
      <c r="H2040"/>
      <c r="I2040"/>
      <c r="J2040" s="34">
        <f t="shared" si="400"/>
        <v>3.2169908772759479E-3</v>
      </c>
      <c r="K2040" s="34">
        <f t="shared" si="404"/>
        <v>0.20897959183030679</v>
      </c>
      <c r="L2040" s="6">
        <f t="shared" si="401"/>
        <v>12.670735111153041</v>
      </c>
      <c r="M2040" s="6">
        <f t="shared" si="405"/>
        <v>0.82310617366776118</v>
      </c>
      <c r="N2040" s="6">
        <f t="shared" si="402"/>
        <v>11.231571837310549</v>
      </c>
      <c r="O2040" s="6">
        <f t="shared" si="406"/>
        <v>0.72961639858967853</v>
      </c>
      <c r="P2040" s="6">
        <f t="shared" si="407"/>
        <v>1.5527225722574398</v>
      </c>
      <c r="Q2040" s="6">
        <f t="shared" si="397"/>
        <v>0.39509096336052535</v>
      </c>
      <c r="R2040" s="6">
        <f t="shared" si="398"/>
        <v>0.28455039544997462</v>
      </c>
      <c r="S2040" s="6">
        <f t="shared" si="399"/>
        <v>0.67964135881049992</v>
      </c>
    </row>
    <row r="2041" spans="1:19" x14ac:dyDescent="0.25">
      <c r="A2041" s="64">
        <v>41956</v>
      </c>
      <c r="B2041" s="14" t="s">
        <v>872</v>
      </c>
      <c r="C2041" s="4">
        <v>4</v>
      </c>
      <c r="D2041" s="4">
        <v>9.4</v>
      </c>
      <c r="E2041" s="4"/>
      <c r="G2041" s="4">
        <f t="shared" si="403"/>
        <v>64.961200000000005</v>
      </c>
      <c r="H2041"/>
      <c r="I2041"/>
      <c r="J2041" s="34">
        <f t="shared" si="400"/>
        <v>6.9397781717798531E-3</v>
      </c>
      <c r="K2041" s="34">
        <f t="shared" si="404"/>
        <v>0.45081632651674586</v>
      </c>
      <c r="L2041" s="6">
        <f t="shared" si="401"/>
        <v>30.663024292845677</v>
      </c>
      <c r="M2041" s="6">
        <f t="shared" si="405"/>
        <v>1.9919068923278171</v>
      </c>
      <c r="N2041" s="6">
        <f t="shared" si="402"/>
        <v>17.610413696800567</v>
      </c>
      <c r="O2041" s="6">
        <f t="shared" si="406"/>
        <v>1.1439936284297221</v>
      </c>
      <c r="P2041" s="6">
        <f t="shared" si="407"/>
        <v>3.1359005207575392</v>
      </c>
      <c r="Q2041" s="6">
        <f t="shared" si="397"/>
        <v>0.95611530831735214</v>
      </c>
      <c r="R2041" s="6">
        <f t="shared" si="398"/>
        <v>0.44615751508759161</v>
      </c>
      <c r="S2041" s="6">
        <f t="shared" si="399"/>
        <v>1.4022728234049437</v>
      </c>
    </row>
    <row r="2042" spans="1:19" x14ac:dyDescent="0.25">
      <c r="A2042" s="64">
        <v>41956</v>
      </c>
      <c r="B2042" s="14" t="s">
        <v>872</v>
      </c>
      <c r="C2042" s="4">
        <v>4</v>
      </c>
      <c r="D2042" s="4">
        <v>7</v>
      </c>
      <c r="E2042" s="4"/>
      <c r="G2042" s="4">
        <f t="shared" si="403"/>
        <v>64.961200000000005</v>
      </c>
      <c r="H2042"/>
      <c r="I2042"/>
      <c r="J2042" s="34">
        <f t="shared" si="400"/>
        <v>3.8484510006474969E-3</v>
      </c>
      <c r="K2042" s="34">
        <f t="shared" si="404"/>
        <v>0.24999999999231043</v>
      </c>
      <c r="L2042" s="6">
        <f t="shared" si="401"/>
        <v>15.569492106387406</v>
      </c>
      <c r="M2042" s="6">
        <f t="shared" si="405"/>
        <v>1.0114129102390135</v>
      </c>
      <c r="N2042" s="6">
        <f t="shared" si="402"/>
        <v>12.473107819356448</v>
      </c>
      <c r="O2042" s="6">
        <f t="shared" si="406"/>
        <v>0.81026806739089385</v>
      </c>
      <c r="P2042" s="6">
        <f t="shared" si="407"/>
        <v>1.8216809776299074</v>
      </c>
      <c r="Q2042" s="6">
        <f t="shared" si="397"/>
        <v>0.48547819691472643</v>
      </c>
      <c r="R2042" s="6">
        <f t="shared" si="398"/>
        <v>0.31600454628244862</v>
      </c>
      <c r="S2042" s="6">
        <f t="shared" si="399"/>
        <v>0.80148274319717505</v>
      </c>
    </row>
    <row r="2043" spans="1:19" x14ac:dyDescent="0.25">
      <c r="A2043" s="64">
        <v>41956</v>
      </c>
      <c r="B2043" s="14" t="s">
        <v>872</v>
      </c>
      <c r="C2043" s="4">
        <v>4</v>
      </c>
      <c r="D2043" s="4">
        <v>4.8</v>
      </c>
      <c r="E2043" s="4"/>
      <c r="G2043" s="4">
        <f t="shared" si="403"/>
        <v>64.961200000000005</v>
      </c>
      <c r="H2043"/>
      <c r="I2043"/>
      <c r="J2043" s="34">
        <f t="shared" si="400"/>
        <v>1.8095573684677208E-3</v>
      </c>
      <c r="K2043" s="34">
        <f t="shared" si="404"/>
        <v>0.11755102040454758</v>
      </c>
      <c r="L2043" s="6">
        <f t="shared" si="401"/>
        <v>6.5398480281028419</v>
      </c>
      <c r="M2043" s="6">
        <f t="shared" si="405"/>
        <v>0.42483638396340279</v>
      </c>
      <c r="N2043" s="6">
        <f t="shared" si="402"/>
        <v>8.0216224497877064</v>
      </c>
      <c r="O2043" s="6">
        <f t="shared" si="406"/>
        <v>0.52109423039239344</v>
      </c>
      <c r="P2043" s="6">
        <f t="shared" si="407"/>
        <v>0.94593061435579617</v>
      </c>
      <c r="Q2043" s="6">
        <f t="shared" si="397"/>
        <v>0.20392146430243333</v>
      </c>
      <c r="R2043" s="6">
        <f t="shared" si="398"/>
        <v>0.20322674985303346</v>
      </c>
      <c r="S2043" s="6">
        <f t="shared" si="399"/>
        <v>0.40714821415546676</v>
      </c>
    </row>
    <row r="2044" spans="1:19" x14ac:dyDescent="0.25">
      <c r="A2044" s="64">
        <v>41956</v>
      </c>
      <c r="B2044" s="14" t="s">
        <v>872</v>
      </c>
      <c r="C2044" s="4">
        <v>4</v>
      </c>
      <c r="D2044" s="4">
        <v>5.5</v>
      </c>
      <c r="E2044" s="4"/>
      <c r="G2044" s="4">
        <f t="shared" si="403"/>
        <v>64.961200000000005</v>
      </c>
      <c r="H2044"/>
      <c r="I2044"/>
      <c r="J2044" s="34">
        <f t="shared" si="400"/>
        <v>2.3758294442772811E-3</v>
      </c>
      <c r="K2044" s="34">
        <f t="shared" si="404"/>
        <v>0.15433673468913039</v>
      </c>
      <c r="L2044" s="6">
        <f t="shared" si="401"/>
        <v>8.9430956308196485</v>
      </c>
      <c r="M2044" s="6">
        <f t="shared" si="405"/>
        <v>0.58095423516110178</v>
      </c>
      <c r="N2044" s="6">
        <f t="shared" si="402"/>
        <v>9.4066355127217793</v>
      </c>
      <c r="O2044" s="6">
        <f t="shared" si="406"/>
        <v>0.61106634272138272</v>
      </c>
      <c r="P2044" s="6">
        <f t="shared" si="407"/>
        <v>1.1920205778824844</v>
      </c>
      <c r="Q2044" s="6">
        <f t="shared" si="397"/>
        <v>0.27885803287732885</v>
      </c>
      <c r="R2044" s="6">
        <f t="shared" si="398"/>
        <v>0.23831587366133927</v>
      </c>
      <c r="S2044" s="6">
        <f t="shared" si="399"/>
        <v>0.51717390653866813</v>
      </c>
    </row>
    <row r="2045" spans="1:19" x14ac:dyDescent="0.25">
      <c r="A2045" s="64">
        <v>41956</v>
      </c>
      <c r="B2045" s="14" t="s">
        <v>872</v>
      </c>
      <c r="C2045" s="4">
        <v>4</v>
      </c>
      <c r="D2045" s="4">
        <v>6</v>
      </c>
      <c r="E2045" s="4" t="s">
        <v>977</v>
      </c>
      <c r="G2045" s="4">
        <f t="shared" si="403"/>
        <v>64.961200000000005</v>
      </c>
      <c r="H2045"/>
      <c r="I2045"/>
      <c r="J2045" s="34">
        <f t="shared" si="400"/>
        <v>2.8274333882308137E-3</v>
      </c>
      <c r="K2045" s="34">
        <f t="shared" si="404"/>
        <v>0.1836734693821056</v>
      </c>
      <c r="L2045" s="6">
        <f t="shared" si="401"/>
        <v>10.923549380812876</v>
      </c>
      <c r="M2045" s="6">
        <f t="shared" si="405"/>
        <v>0.70960688980053355</v>
      </c>
      <c r="N2045" s="6">
        <f t="shared" si="402"/>
        <v>10.414704032978928</v>
      </c>
      <c r="O2045" s="6">
        <f t="shared" si="406"/>
        <v>0.67655168474967775</v>
      </c>
      <c r="P2045" s="6">
        <f t="shared" si="407"/>
        <v>1.3861585745502114</v>
      </c>
      <c r="Q2045" s="6">
        <f t="shared" si="397"/>
        <v>0.34061130710425608</v>
      </c>
      <c r="R2045" s="6">
        <f t="shared" si="398"/>
        <v>0.26385515705237433</v>
      </c>
      <c r="S2045" s="6">
        <f t="shared" si="399"/>
        <v>0.60446646415663041</v>
      </c>
    </row>
    <row r="2046" spans="1:19" x14ac:dyDescent="0.25">
      <c r="A2046" s="64">
        <v>41956</v>
      </c>
      <c r="B2046" s="14" t="s">
        <v>872</v>
      </c>
      <c r="C2046" s="4">
        <v>4</v>
      </c>
      <c r="D2046" s="4">
        <v>4.5999999999999996</v>
      </c>
      <c r="E2046" s="4"/>
      <c r="G2046" s="4">
        <f t="shared" si="403"/>
        <v>64.961200000000005</v>
      </c>
      <c r="H2046"/>
      <c r="I2046"/>
      <c r="J2046" s="34">
        <f t="shared" si="400"/>
        <v>1.6619025137490004E-3</v>
      </c>
      <c r="K2046" s="34">
        <f t="shared" si="404"/>
        <v>0.10795918367014873</v>
      </c>
      <c r="L2046" s="6">
        <f t="shared" si="401"/>
        <v>5.9302678128381849</v>
      </c>
      <c r="M2046" s="6">
        <f t="shared" si="405"/>
        <v>0.3852373209154813</v>
      </c>
      <c r="N2046" s="6">
        <f t="shared" si="402"/>
        <v>7.6319696161125572</v>
      </c>
      <c r="O2046" s="6">
        <f t="shared" si="406"/>
        <v>0.49578191424249274</v>
      </c>
      <c r="P2046" s="6">
        <f t="shared" si="407"/>
        <v>0.88101923515797398</v>
      </c>
      <c r="Q2046" s="6">
        <f t="shared" si="397"/>
        <v>0.18491391403943103</v>
      </c>
      <c r="R2046" s="6">
        <f t="shared" si="398"/>
        <v>0.19335494655457217</v>
      </c>
      <c r="S2046" s="6">
        <f t="shared" si="399"/>
        <v>0.37826886059400322</v>
      </c>
    </row>
    <row r="2047" spans="1:19" x14ac:dyDescent="0.25">
      <c r="A2047" s="64">
        <v>41956</v>
      </c>
      <c r="B2047" s="14" t="s">
        <v>872</v>
      </c>
      <c r="C2047" s="4">
        <v>4</v>
      </c>
      <c r="D2047" s="4">
        <v>4.4000000000000004</v>
      </c>
      <c r="E2047" s="4"/>
      <c r="G2047" s="4">
        <f t="shared" si="403"/>
        <v>64.961200000000005</v>
      </c>
      <c r="H2047"/>
      <c r="I2047"/>
      <c r="J2047" s="34">
        <f t="shared" si="400"/>
        <v>1.5205308443374602E-3</v>
      </c>
      <c r="K2047" s="34">
        <f t="shared" si="404"/>
        <v>9.877551020104347E-2</v>
      </c>
      <c r="L2047" s="6">
        <f t="shared" si="401"/>
        <v>5.3541650508837426</v>
      </c>
      <c r="M2047" s="6">
        <f t="shared" si="405"/>
        <v>0.34781299344971695</v>
      </c>
      <c r="N2047" s="6">
        <f t="shared" si="402"/>
        <v>7.2451870323804508</v>
      </c>
      <c r="O2047" s="6">
        <f t="shared" si="406"/>
        <v>0.47065605297680857</v>
      </c>
      <c r="P2047" s="6">
        <f t="shared" si="407"/>
        <v>0.81846904642652551</v>
      </c>
      <c r="Q2047" s="6">
        <f t="shared" si="397"/>
        <v>0.16695023685586413</v>
      </c>
      <c r="R2047" s="6">
        <f t="shared" si="398"/>
        <v>0.18355586066095536</v>
      </c>
      <c r="S2047" s="6">
        <f t="shared" si="399"/>
        <v>0.35050609751681949</v>
      </c>
    </row>
    <row r="2048" spans="1:19" x14ac:dyDescent="0.25">
      <c r="A2048" s="64">
        <v>41956</v>
      </c>
      <c r="B2048" s="14" t="s">
        <v>872</v>
      </c>
      <c r="C2048" s="4">
        <v>4</v>
      </c>
      <c r="D2048" s="4">
        <v>3.5</v>
      </c>
      <c r="E2048" s="4"/>
      <c r="G2048" s="4">
        <f t="shared" si="403"/>
        <v>64.961200000000005</v>
      </c>
      <c r="H2048"/>
      <c r="I2048"/>
      <c r="J2048" s="34">
        <f t="shared" si="400"/>
        <v>9.6211275016187424E-4</v>
      </c>
      <c r="K2048" s="34">
        <f t="shared" si="404"/>
        <v>6.2499999998077607E-2</v>
      </c>
      <c r="L2048" s="6">
        <f t="shared" si="401"/>
        <v>3.1637815247608514</v>
      </c>
      <c r="M2048" s="6">
        <f t="shared" si="405"/>
        <v>0.20552304837265933</v>
      </c>
      <c r="N2048" s="6">
        <f t="shared" si="402"/>
        <v>5.5433152983182508</v>
      </c>
      <c r="O2048" s="6">
        <f t="shared" si="406"/>
        <v>0.36010042074168885</v>
      </c>
      <c r="P2048" s="6">
        <f t="shared" si="407"/>
        <v>0.56562346911434824</v>
      </c>
      <c r="Q2048" s="6">
        <f t="shared" si="397"/>
        <v>9.865106321887647E-2</v>
      </c>
      <c r="R2048" s="6">
        <f t="shared" si="398"/>
        <v>0.14043916408925866</v>
      </c>
      <c r="S2048" s="6">
        <f t="shared" si="399"/>
        <v>0.23909022730813512</v>
      </c>
    </row>
    <row r="2049" spans="1:19" x14ac:dyDescent="0.25">
      <c r="A2049" s="64">
        <v>41956</v>
      </c>
      <c r="B2049" s="14" t="s">
        <v>872</v>
      </c>
      <c r="C2049" s="4">
        <v>4</v>
      </c>
      <c r="D2049" s="4">
        <v>3.1</v>
      </c>
      <c r="E2049" s="4"/>
      <c r="G2049" s="4">
        <f t="shared" si="403"/>
        <v>64.961200000000005</v>
      </c>
      <c r="H2049"/>
      <c r="I2049"/>
      <c r="J2049" s="34">
        <f t="shared" si="400"/>
        <v>7.5476763502494771E-4</v>
      </c>
      <c r="K2049" s="34">
        <f t="shared" si="404"/>
        <v>4.9030612243389851E-2</v>
      </c>
      <c r="L2049" s="6">
        <f t="shared" si="401"/>
        <v>2.3935063597525432</v>
      </c>
      <c r="M2049" s="6">
        <f t="shared" si="405"/>
        <v>0.15548504835297491</v>
      </c>
      <c r="N2049" s="6">
        <f t="shared" si="402"/>
        <v>4.8095356854949474</v>
      </c>
      <c r="O2049" s="6">
        <f t="shared" si="406"/>
        <v>0.31243321563258936</v>
      </c>
      <c r="P2049" s="6">
        <f t="shared" si="407"/>
        <v>0.46791826398556424</v>
      </c>
      <c r="Q2049" s="6">
        <f t="shared" si="397"/>
        <v>7.4632823209427962E-2</v>
      </c>
      <c r="R2049" s="6">
        <f t="shared" si="398"/>
        <v>0.12184895409670986</v>
      </c>
      <c r="S2049" s="6">
        <f t="shared" si="399"/>
        <v>0.19648177730613781</v>
      </c>
    </row>
    <row r="2050" spans="1:19" x14ac:dyDescent="0.25">
      <c r="A2050" s="64">
        <v>41956</v>
      </c>
      <c r="B2050" s="14" t="s">
        <v>872</v>
      </c>
      <c r="C2050" s="4">
        <v>4</v>
      </c>
      <c r="D2050" s="4">
        <v>7.2</v>
      </c>
      <c r="E2050" s="4"/>
      <c r="G2050" s="4">
        <f t="shared" si="403"/>
        <v>64.961200000000005</v>
      </c>
      <c r="H2050"/>
      <c r="I2050"/>
      <c r="J2050" s="34">
        <f t="shared" si="400"/>
        <v>4.0715040790523724E-3</v>
      </c>
      <c r="K2050" s="34">
        <f t="shared" si="404"/>
        <v>0.26448979591023208</v>
      </c>
      <c r="L2050" s="6">
        <f t="shared" si="401"/>
        <v>16.611217355322236</v>
      </c>
      <c r="M2050" s="6">
        <f t="shared" si="405"/>
        <v>1.0790846337926925</v>
      </c>
      <c r="N2050" s="6">
        <f t="shared" si="402"/>
        <v>12.891070706250053</v>
      </c>
      <c r="O2050" s="6">
        <f t="shared" si="406"/>
        <v>0.83741943860560009</v>
      </c>
      <c r="P2050" s="6">
        <f t="shared" si="407"/>
        <v>1.9165040723982925</v>
      </c>
      <c r="Q2050" s="6">
        <f t="shared" si="397"/>
        <v>0.51796062422049238</v>
      </c>
      <c r="R2050" s="6">
        <f t="shared" si="398"/>
        <v>0.32659358105618402</v>
      </c>
      <c r="S2050" s="6">
        <f t="shared" si="399"/>
        <v>0.84455420527667635</v>
      </c>
    </row>
    <row r="2051" spans="1:19" x14ac:dyDescent="0.25">
      <c r="A2051" s="64">
        <v>41956</v>
      </c>
      <c r="B2051" s="14" t="s">
        <v>872</v>
      </c>
      <c r="C2051" s="4">
        <v>4</v>
      </c>
      <c r="D2051" s="4">
        <v>4.2</v>
      </c>
      <c r="E2051" s="4"/>
      <c r="G2051" s="4">
        <f t="shared" si="403"/>
        <v>64.961200000000005</v>
      </c>
      <c r="H2051"/>
      <c r="I2051"/>
      <c r="J2051" s="34">
        <f t="shared" si="400"/>
        <v>1.385442360233099E-3</v>
      </c>
      <c r="K2051" s="34">
        <f t="shared" si="404"/>
        <v>8.9999999997231753E-2</v>
      </c>
      <c r="L2051" s="6">
        <f t="shared" si="401"/>
        <v>4.811097633235077</v>
      </c>
      <c r="M2051" s="6">
        <f t="shared" si="405"/>
        <v>0.31253468163409348</v>
      </c>
      <c r="N2051" s="6">
        <f t="shared" si="402"/>
        <v>6.861382640483793</v>
      </c>
      <c r="O2051" s="6">
        <f t="shared" si="406"/>
        <v>0.44572365863033786</v>
      </c>
      <c r="P2051" s="6">
        <f t="shared" si="407"/>
        <v>0.7582583402644314</v>
      </c>
      <c r="Q2051" s="6">
        <f t="shared" ref="Q2051:Q2114" si="408">M2051*0.48</f>
        <v>0.15001664718436486</v>
      </c>
      <c r="R2051" s="6">
        <f t="shared" ref="R2051:R2114" si="409">O2051*0.39</f>
        <v>0.17383222686583177</v>
      </c>
      <c r="S2051" s="6">
        <f t="shared" ref="S2051:S2114" si="410">Q2051+R2051</f>
        <v>0.32384887405019663</v>
      </c>
    </row>
    <row r="2052" spans="1:19" x14ac:dyDescent="0.25">
      <c r="A2052" s="64">
        <v>41956</v>
      </c>
      <c r="B2052" s="14" t="s">
        <v>872</v>
      </c>
      <c r="C2052" s="4">
        <v>4</v>
      </c>
      <c r="D2052" s="4">
        <v>3</v>
      </c>
      <c r="E2052" s="4"/>
      <c r="G2052" s="4">
        <f t="shared" si="403"/>
        <v>795.77470000000005</v>
      </c>
      <c r="H2052"/>
      <c r="I2052"/>
      <c r="J2052" s="34">
        <f t="shared" si="400"/>
        <v>7.0685834705770342E-4</v>
      </c>
      <c r="K2052" s="34">
        <f t="shared" si="404"/>
        <v>0.56249666683810862</v>
      </c>
      <c r="L2052" s="6">
        <f t="shared" si="401"/>
        <v>2.219707841442716</v>
      </c>
      <c r="M2052" s="6">
        <f t="shared" si="405"/>
        <v>1.7663769089848702</v>
      </c>
      <c r="N2052" s="6">
        <f t="shared" si="402"/>
        <v>4.6285167281146418</v>
      </c>
      <c r="O2052" s="6">
        <f t="shared" si="406"/>
        <v>3.6832347567317885</v>
      </c>
      <c r="P2052" s="6">
        <f t="shared" si="407"/>
        <v>5.4496116657166587</v>
      </c>
      <c r="Q2052" s="6">
        <f t="shared" si="408"/>
        <v>0.84786091631273763</v>
      </c>
      <c r="R2052" s="6">
        <f t="shared" si="409"/>
        <v>1.4364615551253976</v>
      </c>
      <c r="S2052" s="6">
        <f t="shared" si="410"/>
        <v>2.2843224714381352</v>
      </c>
    </row>
    <row r="2053" spans="1:19" x14ac:dyDescent="0.25">
      <c r="A2053" s="64">
        <v>41956</v>
      </c>
      <c r="B2053" s="14" t="s">
        <v>872</v>
      </c>
      <c r="C2053" s="4">
        <v>4</v>
      </c>
      <c r="D2053" s="4">
        <v>4.0999999999999996</v>
      </c>
      <c r="E2053" s="4"/>
      <c r="G2053" s="4">
        <f t="shared" si="403"/>
        <v>64.961200000000005</v>
      </c>
      <c r="H2053"/>
      <c r="I2053"/>
      <c r="J2053" s="34">
        <f t="shared" si="400"/>
        <v>1.3202543126711102E-3</v>
      </c>
      <c r="K2053" s="34">
        <f t="shared" si="404"/>
        <v>8.5765306119810952E-2</v>
      </c>
      <c r="L2053" s="6">
        <f t="shared" si="401"/>
        <v>4.5518101325650582</v>
      </c>
      <c r="M2053" s="6">
        <f t="shared" si="405"/>
        <v>0.29569105411886604</v>
      </c>
      <c r="N2053" s="6">
        <f t="shared" si="402"/>
        <v>6.670633528309061</v>
      </c>
      <c r="O2053" s="6">
        <f t="shared" si="406"/>
        <v>0.43333236716418877</v>
      </c>
      <c r="P2053" s="6">
        <f t="shared" si="407"/>
        <v>0.72902342128305486</v>
      </c>
      <c r="Q2053" s="6">
        <f t="shared" si="408"/>
        <v>0.14193170597705571</v>
      </c>
      <c r="R2053" s="6">
        <f t="shared" si="409"/>
        <v>0.16899962319403364</v>
      </c>
      <c r="S2053" s="6">
        <f t="shared" si="410"/>
        <v>0.31093132917108934</v>
      </c>
    </row>
    <row r="2054" spans="1:19" x14ac:dyDescent="0.25">
      <c r="A2054" s="64">
        <v>41956</v>
      </c>
      <c r="B2054" s="14" t="s">
        <v>872</v>
      </c>
      <c r="C2054" s="4">
        <v>4</v>
      </c>
      <c r="D2054" s="4">
        <v>6.1</v>
      </c>
      <c r="E2054" s="4"/>
      <c r="G2054" s="4">
        <f t="shared" si="403"/>
        <v>64.961200000000005</v>
      </c>
      <c r="H2054"/>
      <c r="I2054"/>
      <c r="J2054" s="34">
        <f t="shared" si="400"/>
        <v>2.9224665660019049E-3</v>
      </c>
      <c r="K2054" s="34">
        <f t="shared" si="404"/>
        <v>0.18984693876967082</v>
      </c>
      <c r="L2054" s="6">
        <f t="shared" si="401"/>
        <v>11.346641732690337</v>
      </c>
      <c r="M2054" s="6">
        <f t="shared" si="405"/>
        <v>0.73709147722241208</v>
      </c>
      <c r="N2054" s="6">
        <f t="shared" si="402"/>
        <v>10.618077151196925</v>
      </c>
      <c r="O2054" s="6">
        <f t="shared" si="406"/>
        <v>0.68976304681311085</v>
      </c>
      <c r="P2054" s="6">
        <f t="shared" si="407"/>
        <v>1.426854524035523</v>
      </c>
      <c r="Q2054" s="6">
        <f t="shared" si="408"/>
        <v>0.35380390906675779</v>
      </c>
      <c r="R2054" s="6">
        <f t="shared" si="409"/>
        <v>0.26900758825711324</v>
      </c>
      <c r="S2054" s="6">
        <f t="shared" si="410"/>
        <v>0.62281149732387098</v>
      </c>
    </row>
    <row r="2055" spans="1:19" x14ac:dyDescent="0.25">
      <c r="A2055" s="64">
        <v>41956</v>
      </c>
      <c r="B2055" s="14" t="s">
        <v>872</v>
      </c>
      <c r="C2055" s="4">
        <v>4</v>
      </c>
      <c r="D2055" s="4">
        <v>13</v>
      </c>
      <c r="E2055" s="4"/>
      <c r="G2055" s="4">
        <f t="shared" si="403"/>
        <v>64.961200000000005</v>
      </c>
      <c r="H2055"/>
      <c r="I2055"/>
      <c r="J2055" s="34">
        <f t="shared" si="400"/>
        <v>1.3273228961416878E-2</v>
      </c>
      <c r="K2055" s="34">
        <f t="shared" si="404"/>
        <v>0.86224489793266257</v>
      </c>
      <c r="L2055" s="6">
        <f t="shared" si="401"/>
        <v>64.617450470119536</v>
      </c>
      <c r="M2055" s="6">
        <f t="shared" si="405"/>
        <v>4.1976272048975165</v>
      </c>
      <c r="N2055" s="6">
        <f t="shared" si="402"/>
        <v>25.734971512832661</v>
      </c>
      <c r="O2055" s="6">
        <f t="shared" si="406"/>
        <v>1.6717746638654891</v>
      </c>
      <c r="P2055" s="6">
        <f t="shared" si="407"/>
        <v>5.8694018687630054</v>
      </c>
      <c r="Q2055" s="6">
        <f t="shared" si="408"/>
        <v>2.014861058350808</v>
      </c>
      <c r="R2055" s="6">
        <f t="shared" si="409"/>
        <v>0.65199211890754083</v>
      </c>
      <c r="S2055" s="6">
        <f t="shared" si="410"/>
        <v>2.666853177258349</v>
      </c>
    </row>
    <row r="2056" spans="1:19" x14ac:dyDescent="0.25">
      <c r="A2056" s="64">
        <v>41956</v>
      </c>
      <c r="B2056" s="14" t="s">
        <v>872</v>
      </c>
      <c r="C2056" s="4">
        <v>4</v>
      </c>
      <c r="D2056" s="4">
        <v>8.1999999999999993</v>
      </c>
      <c r="E2056" s="4"/>
      <c r="G2056" s="4">
        <f t="shared" si="403"/>
        <v>64.961200000000005</v>
      </c>
      <c r="H2056"/>
      <c r="I2056"/>
      <c r="J2056" s="34">
        <f t="shared" si="400"/>
        <v>5.2810172506844409E-3</v>
      </c>
      <c r="K2056" s="34">
        <f t="shared" si="404"/>
        <v>0.34306122447924381</v>
      </c>
      <c r="L2056" s="6">
        <f t="shared" si="401"/>
        <v>22.400210436181411</v>
      </c>
      <c r="M2056" s="6">
        <f t="shared" si="405"/>
        <v>1.455144578411133</v>
      </c>
      <c r="N2056" s="6">
        <f t="shared" si="402"/>
        <v>15.009705698547517</v>
      </c>
      <c r="O2056" s="6">
        <f t="shared" si="406"/>
        <v>0.97504851273671411</v>
      </c>
      <c r="P2056" s="6">
        <f t="shared" si="407"/>
        <v>2.4301930911478471</v>
      </c>
      <c r="Q2056" s="6">
        <f t="shared" si="408"/>
        <v>0.69846939763734384</v>
      </c>
      <c r="R2056" s="6">
        <f t="shared" si="409"/>
        <v>0.38026891996731854</v>
      </c>
      <c r="S2056" s="6">
        <f t="shared" si="410"/>
        <v>1.0787383176046623</v>
      </c>
    </row>
    <row r="2057" spans="1:19" x14ac:dyDescent="0.25">
      <c r="A2057" s="64">
        <v>41956</v>
      </c>
      <c r="B2057" s="14" t="s">
        <v>872</v>
      </c>
      <c r="C2057" s="4">
        <v>4</v>
      </c>
      <c r="D2057" s="4">
        <v>7.1</v>
      </c>
      <c r="E2057" s="4"/>
      <c r="G2057" s="4">
        <f t="shared" si="403"/>
        <v>64.961200000000005</v>
      </c>
      <c r="H2057"/>
      <c r="I2057"/>
      <c r="J2057" s="34">
        <f t="shared" si="400"/>
        <v>3.959192141686536E-3</v>
      </c>
      <c r="K2057" s="34">
        <f t="shared" si="404"/>
        <v>0.25719387754310946</v>
      </c>
      <c r="L2057" s="6">
        <f t="shared" si="401"/>
        <v>16.085590015951329</v>
      </c>
      <c r="M2057" s="6">
        <f t="shared" si="405"/>
        <v>1.0449392504120609</v>
      </c>
      <c r="N2057" s="6">
        <f t="shared" si="402"/>
        <v>12.681839066301519</v>
      </c>
      <c r="O2057" s="6">
        <f t="shared" si="406"/>
        <v>0.82382749993294346</v>
      </c>
      <c r="P2057" s="6">
        <f t="shared" si="407"/>
        <v>1.8687667503450043</v>
      </c>
      <c r="Q2057" s="6">
        <f t="shared" si="408"/>
        <v>0.50157084019778919</v>
      </c>
      <c r="R2057" s="6">
        <f t="shared" si="409"/>
        <v>0.32129272497384798</v>
      </c>
      <c r="S2057" s="6">
        <f t="shared" si="410"/>
        <v>0.82286356517163717</v>
      </c>
    </row>
    <row r="2058" spans="1:19" x14ac:dyDescent="0.25">
      <c r="A2058" s="64">
        <v>41956</v>
      </c>
      <c r="B2058" s="14" t="s">
        <v>872</v>
      </c>
      <c r="C2058" s="4">
        <v>4</v>
      </c>
      <c r="D2058" s="4">
        <v>7.7</v>
      </c>
      <c r="E2058" s="4"/>
      <c r="G2058" s="4">
        <f t="shared" si="403"/>
        <v>64.961200000000005</v>
      </c>
      <c r="H2058"/>
      <c r="I2058"/>
      <c r="J2058" s="34">
        <f t="shared" si="400"/>
        <v>4.6566257107834713E-3</v>
      </c>
      <c r="K2058" s="34">
        <f t="shared" si="404"/>
        <v>0.3024999999906956</v>
      </c>
      <c r="L2058" s="6">
        <f t="shared" si="401"/>
        <v>19.383679878909756</v>
      </c>
      <c r="M2058" s="6">
        <f t="shared" si="405"/>
        <v>1.2591871297732691</v>
      </c>
      <c r="N2058" s="6">
        <f t="shared" si="402"/>
        <v>13.944537614026947</v>
      </c>
      <c r="O2058" s="6">
        <f t="shared" si="406"/>
        <v>0.90585391442244467</v>
      </c>
      <c r="P2058" s="6">
        <f t="shared" si="407"/>
        <v>2.1650410441957137</v>
      </c>
      <c r="Q2058" s="6">
        <f t="shared" si="408"/>
        <v>0.60440982229116913</v>
      </c>
      <c r="R2058" s="6">
        <f t="shared" si="409"/>
        <v>0.35328302662475342</v>
      </c>
      <c r="S2058" s="6">
        <f t="shared" si="410"/>
        <v>0.95769284891592255</v>
      </c>
    </row>
    <row r="2059" spans="1:19" x14ac:dyDescent="0.25">
      <c r="A2059" s="64">
        <v>41956</v>
      </c>
      <c r="B2059" s="14" t="s">
        <v>872</v>
      </c>
      <c r="C2059" s="4">
        <v>4</v>
      </c>
      <c r="D2059" s="4">
        <v>5.5</v>
      </c>
      <c r="E2059" s="4"/>
      <c r="G2059" s="4">
        <f t="shared" si="403"/>
        <v>64.961200000000005</v>
      </c>
      <c r="H2059"/>
      <c r="I2059"/>
      <c r="J2059" s="34">
        <f t="shared" si="400"/>
        <v>2.3758294442772811E-3</v>
      </c>
      <c r="K2059" s="34">
        <f t="shared" si="404"/>
        <v>0.15433673468913039</v>
      </c>
      <c r="L2059" s="6">
        <f t="shared" si="401"/>
        <v>8.9430956308196485</v>
      </c>
      <c r="M2059" s="6">
        <f t="shared" si="405"/>
        <v>0.58095423516110178</v>
      </c>
      <c r="N2059" s="6">
        <f t="shared" si="402"/>
        <v>9.4066355127217793</v>
      </c>
      <c r="O2059" s="6">
        <f t="shared" si="406"/>
        <v>0.61106634272138272</v>
      </c>
      <c r="P2059" s="6">
        <f t="shared" si="407"/>
        <v>1.1920205778824844</v>
      </c>
      <c r="Q2059" s="6">
        <f t="shared" si="408"/>
        <v>0.27885803287732885</v>
      </c>
      <c r="R2059" s="6">
        <f t="shared" si="409"/>
        <v>0.23831587366133927</v>
      </c>
      <c r="S2059" s="6">
        <f t="shared" si="410"/>
        <v>0.51717390653866813</v>
      </c>
    </row>
    <row r="2060" spans="1:19" x14ac:dyDescent="0.25">
      <c r="A2060" s="64">
        <v>41956</v>
      </c>
      <c r="B2060" s="14" t="s">
        <v>872</v>
      </c>
      <c r="C2060" s="4">
        <v>4</v>
      </c>
      <c r="D2060" s="4">
        <v>5.8</v>
      </c>
      <c r="E2060" s="4"/>
      <c r="G2060" s="4">
        <f t="shared" si="403"/>
        <v>64.961200000000005</v>
      </c>
      <c r="H2060"/>
      <c r="I2060"/>
      <c r="J2060" s="34">
        <f t="shared" si="400"/>
        <v>2.6420794216690155E-3</v>
      </c>
      <c r="K2060" s="34">
        <f t="shared" si="404"/>
        <v>0.1716326530559453</v>
      </c>
      <c r="L2060" s="6">
        <f t="shared" si="401"/>
        <v>10.104504202450142</v>
      </c>
      <c r="M2060" s="6">
        <f t="shared" si="405"/>
        <v>0.65640073112787944</v>
      </c>
      <c r="N2060" s="6">
        <f t="shared" si="402"/>
        <v>10.009692178621206</v>
      </c>
      <c r="O2060" s="6">
        <f t="shared" si="406"/>
        <v>0.65024162816606002</v>
      </c>
      <c r="P2060" s="6">
        <f t="shared" si="407"/>
        <v>1.3066423592939396</v>
      </c>
      <c r="Q2060" s="6">
        <f t="shared" si="408"/>
        <v>0.31507235094138214</v>
      </c>
      <c r="R2060" s="6">
        <f t="shared" si="409"/>
        <v>0.25359423498476341</v>
      </c>
      <c r="S2060" s="6">
        <f t="shared" si="410"/>
        <v>0.5686665859261455</v>
      </c>
    </row>
    <row r="2061" spans="1:19" x14ac:dyDescent="0.25">
      <c r="A2061" s="64">
        <v>41956</v>
      </c>
      <c r="B2061" s="14" t="s">
        <v>872</v>
      </c>
      <c r="C2061" s="4">
        <v>4</v>
      </c>
      <c r="D2061" s="4">
        <v>7.4</v>
      </c>
      <c r="E2061" s="4"/>
      <c r="G2061" s="4">
        <f t="shared" si="403"/>
        <v>64.961200000000005</v>
      </c>
      <c r="H2061"/>
      <c r="I2061"/>
      <c r="J2061" s="34">
        <f t="shared" si="400"/>
        <v>4.3008403427644282E-3</v>
      </c>
      <c r="K2061" s="34">
        <f t="shared" si="404"/>
        <v>0.27938775509344738</v>
      </c>
      <c r="L2061" s="6">
        <f t="shared" si="401"/>
        <v>17.691219677917115</v>
      </c>
      <c r="M2061" s="6">
        <f t="shared" si="405"/>
        <v>1.1492428820320462</v>
      </c>
      <c r="N2061" s="6">
        <f t="shared" si="402"/>
        <v>13.311012207689938</v>
      </c>
      <c r="O2061" s="6">
        <f t="shared" si="406"/>
        <v>0.86469934299806295</v>
      </c>
      <c r="P2061" s="6">
        <f t="shared" si="407"/>
        <v>2.0139422250301093</v>
      </c>
      <c r="Q2061" s="6">
        <f t="shared" si="408"/>
        <v>0.55163658337538213</v>
      </c>
      <c r="R2061" s="6">
        <f t="shared" si="409"/>
        <v>0.33723274376924456</v>
      </c>
      <c r="S2061" s="6">
        <f t="shared" si="410"/>
        <v>0.88886932714462663</v>
      </c>
    </row>
    <row r="2062" spans="1:19" x14ac:dyDescent="0.25">
      <c r="A2062" s="64">
        <v>41956</v>
      </c>
      <c r="B2062" s="14" t="s">
        <v>872</v>
      </c>
      <c r="C2062" s="4">
        <v>4</v>
      </c>
      <c r="D2062" s="4">
        <v>4.2</v>
      </c>
      <c r="E2062" s="4"/>
      <c r="G2062" s="4">
        <f t="shared" si="403"/>
        <v>64.961200000000005</v>
      </c>
      <c r="H2062"/>
      <c r="I2062"/>
      <c r="J2062" s="34">
        <f t="shared" si="400"/>
        <v>1.385442360233099E-3</v>
      </c>
      <c r="K2062" s="34">
        <f t="shared" si="404"/>
        <v>8.9999999997231753E-2</v>
      </c>
      <c r="L2062" s="6">
        <f t="shared" si="401"/>
        <v>4.811097633235077</v>
      </c>
      <c r="M2062" s="6">
        <f t="shared" si="405"/>
        <v>0.31253468163409348</v>
      </c>
      <c r="N2062" s="6">
        <f t="shared" si="402"/>
        <v>6.861382640483793</v>
      </c>
      <c r="O2062" s="6">
        <f t="shared" si="406"/>
        <v>0.44572365863033786</v>
      </c>
      <c r="P2062" s="6">
        <f t="shared" si="407"/>
        <v>0.7582583402644314</v>
      </c>
      <c r="Q2062" s="6">
        <f t="shared" si="408"/>
        <v>0.15001664718436486</v>
      </c>
      <c r="R2062" s="6">
        <f t="shared" si="409"/>
        <v>0.17383222686583177</v>
      </c>
      <c r="S2062" s="6">
        <f t="shared" si="410"/>
        <v>0.32384887405019663</v>
      </c>
    </row>
    <row r="2063" spans="1:19" x14ac:dyDescent="0.25">
      <c r="A2063" s="64">
        <v>41956</v>
      </c>
      <c r="B2063" s="14" t="s">
        <v>872</v>
      </c>
      <c r="C2063" s="4">
        <v>4</v>
      </c>
      <c r="D2063" s="4">
        <v>2.4</v>
      </c>
      <c r="E2063" s="4"/>
      <c r="G2063" s="4">
        <f t="shared" si="403"/>
        <v>795.77470000000005</v>
      </c>
      <c r="H2063"/>
      <c r="I2063"/>
      <c r="J2063" s="34">
        <f t="shared" si="400"/>
        <v>4.523893421169302E-4</v>
      </c>
      <c r="K2063" s="34">
        <f t="shared" si="404"/>
        <v>0.35999786677638956</v>
      </c>
      <c r="L2063" s="6">
        <f t="shared" si="401"/>
        <v>1.3289226279620943</v>
      </c>
      <c r="M2063" s="6">
        <f t="shared" si="405"/>
        <v>1.0575167596533956</v>
      </c>
      <c r="N2063" s="6">
        <f t="shared" si="402"/>
        <v>3.5649802027876287</v>
      </c>
      <c r="O2063" s="6">
        <f t="shared" si="406"/>
        <v>2.8369042959723112</v>
      </c>
      <c r="P2063" s="6">
        <f t="shared" si="407"/>
        <v>3.8944210556257071</v>
      </c>
      <c r="Q2063" s="6">
        <f t="shared" si="408"/>
        <v>0.50760804463362985</v>
      </c>
      <c r="R2063" s="6">
        <f t="shared" si="409"/>
        <v>1.1063926754292015</v>
      </c>
      <c r="S2063" s="6">
        <f t="shared" si="410"/>
        <v>1.6140007200628315</v>
      </c>
    </row>
    <row r="2064" spans="1:19" x14ac:dyDescent="0.25">
      <c r="A2064" s="64">
        <v>41956</v>
      </c>
      <c r="B2064" s="14" t="s">
        <v>872</v>
      </c>
      <c r="C2064" s="4">
        <v>4</v>
      </c>
      <c r="D2064" s="4">
        <v>4.5</v>
      </c>
      <c r="E2064" s="4"/>
      <c r="G2064" s="4">
        <f t="shared" si="403"/>
        <v>64.961200000000005</v>
      </c>
      <c r="H2064"/>
      <c r="I2064"/>
      <c r="J2064" s="34">
        <f t="shared" si="400"/>
        <v>1.5904312808798326E-3</v>
      </c>
      <c r="K2064" s="34">
        <f t="shared" si="404"/>
        <v>0.10331632652743439</v>
      </c>
      <c r="L2064" s="6">
        <f t="shared" si="401"/>
        <v>5.6380590590289899</v>
      </c>
      <c r="M2064" s="6">
        <f t="shared" si="405"/>
        <v>0.36625508924934846</v>
      </c>
      <c r="N2064" s="6">
        <f t="shared" si="402"/>
        <v>7.4382130025037601</v>
      </c>
      <c r="O2064" s="6">
        <f t="shared" si="406"/>
        <v>0.48319525187039564</v>
      </c>
      <c r="P2064" s="6">
        <f t="shared" si="407"/>
        <v>0.84945034111974405</v>
      </c>
      <c r="Q2064" s="6">
        <f t="shared" si="408"/>
        <v>0.17580244283968727</v>
      </c>
      <c r="R2064" s="6">
        <f t="shared" si="409"/>
        <v>0.1884461482294543</v>
      </c>
      <c r="S2064" s="6">
        <f t="shared" si="410"/>
        <v>0.36424859106914154</v>
      </c>
    </row>
    <row r="2065" spans="1:19" x14ac:dyDescent="0.25">
      <c r="A2065" s="64">
        <v>41956</v>
      </c>
      <c r="B2065" s="14" t="s">
        <v>872</v>
      </c>
      <c r="C2065" s="4">
        <v>4</v>
      </c>
      <c r="D2065" s="4">
        <v>3.6</v>
      </c>
      <c r="E2065" s="4"/>
      <c r="G2065" s="4">
        <f t="shared" si="403"/>
        <v>64.961200000000005</v>
      </c>
      <c r="H2065"/>
      <c r="I2065"/>
      <c r="J2065" s="34">
        <f t="shared" si="400"/>
        <v>1.0178760197630931E-3</v>
      </c>
      <c r="K2065" s="34">
        <f t="shared" si="404"/>
        <v>6.6122448977558021E-2</v>
      </c>
      <c r="L2065" s="6">
        <f t="shared" si="401"/>
        <v>3.375464158589657</v>
      </c>
      <c r="M2065" s="6">
        <f t="shared" si="405"/>
        <v>0.21927420655205926</v>
      </c>
      <c r="N2065" s="6">
        <f t="shared" si="402"/>
        <v>5.7290669248255632</v>
      </c>
      <c r="O2065" s="6">
        <f t="shared" si="406"/>
        <v>0.37216706953560269</v>
      </c>
      <c r="P2065" s="6">
        <f t="shared" si="407"/>
        <v>0.59144127608766195</v>
      </c>
      <c r="Q2065" s="6">
        <f t="shared" si="408"/>
        <v>0.10525161914498844</v>
      </c>
      <c r="R2065" s="6">
        <f t="shared" si="409"/>
        <v>0.14514515711888507</v>
      </c>
      <c r="S2065" s="6">
        <f t="shared" si="410"/>
        <v>0.25039677626387352</v>
      </c>
    </row>
    <row r="2066" spans="1:19" x14ac:dyDescent="0.25">
      <c r="A2066" s="64">
        <v>41956</v>
      </c>
      <c r="B2066" s="14" t="s">
        <v>872</v>
      </c>
      <c r="C2066" s="4">
        <v>4</v>
      </c>
      <c r="D2066" s="4">
        <v>2.6</v>
      </c>
      <c r="E2066" s="4"/>
      <c r="G2066" s="4">
        <f t="shared" si="403"/>
        <v>795.77470000000005</v>
      </c>
      <c r="H2066"/>
      <c r="I2066"/>
      <c r="J2066" s="34">
        <f t="shared" si="400"/>
        <v>5.3092915845667516E-4</v>
      </c>
      <c r="K2066" s="34">
        <f t="shared" si="404"/>
        <v>0.4224974964250684</v>
      </c>
      <c r="L2066" s="6">
        <f t="shared" si="401"/>
        <v>1.5974150751166611</v>
      </c>
      <c r="M2066" s="6">
        <f t="shared" si="405"/>
        <v>1.2711749943255855</v>
      </c>
      <c r="N2066" s="6">
        <f t="shared" si="402"/>
        <v>3.9149731399460577</v>
      </c>
      <c r="O2066" s="6">
        <f t="shared" si="406"/>
        <v>3.1154181755748742</v>
      </c>
      <c r="P2066" s="6">
        <f t="shared" si="407"/>
        <v>4.3865931699004594</v>
      </c>
      <c r="Q2066" s="6">
        <f t="shared" si="408"/>
        <v>0.61016399727628101</v>
      </c>
      <c r="R2066" s="6">
        <f t="shared" si="409"/>
        <v>1.215013088474201</v>
      </c>
      <c r="S2066" s="6">
        <f t="shared" si="410"/>
        <v>1.8251770857504819</v>
      </c>
    </row>
    <row r="2067" spans="1:19" x14ac:dyDescent="0.25">
      <c r="A2067" s="64">
        <v>41956</v>
      </c>
      <c r="B2067" s="14" t="s">
        <v>872</v>
      </c>
      <c r="C2067" s="4">
        <v>4</v>
      </c>
      <c r="D2067" s="4">
        <v>3.8</v>
      </c>
      <c r="E2067" s="4"/>
      <c r="G2067" s="4">
        <f t="shared" si="403"/>
        <v>64.961200000000005</v>
      </c>
      <c r="H2067"/>
      <c r="I2067"/>
      <c r="J2067" s="34">
        <f t="shared" si="400"/>
        <v>1.1341149479459152E-3</v>
      </c>
      <c r="K2067" s="34">
        <f t="shared" si="404"/>
        <v>7.3673469385489021E-2</v>
      </c>
      <c r="L2067" s="6">
        <f t="shared" si="401"/>
        <v>3.8222275656794742</v>
      </c>
      <c r="M2067" s="6">
        <f t="shared" si="405"/>
        <v>0.24829649415562419</v>
      </c>
      <c r="N2067" s="6">
        <f t="shared" si="402"/>
        <v>6.1031884174464111</v>
      </c>
      <c r="O2067" s="6">
        <f t="shared" si="406"/>
        <v>0.39647045111343715</v>
      </c>
      <c r="P2067" s="6">
        <f t="shared" si="407"/>
        <v>0.64476694526906131</v>
      </c>
      <c r="Q2067" s="6">
        <f t="shared" si="408"/>
        <v>0.1191823171946996</v>
      </c>
      <c r="R2067" s="6">
        <f t="shared" si="409"/>
        <v>0.1546234759342405</v>
      </c>
      <c r="S2067" s="6">
        <f t="shared" si="410"/>
        <v>0.2738057931289401</v>
      </c>
    </row>
    <row r="2068" spans="1:19" x14ac:dyDescent="0.25">
      <c r="A2068" s="64">
        <v>41956</v>
      </c>
      <c r="B2068" s="14" t="s">
        <v>872</v>
      </c>
      <c r="C2068" s="4">
        <v>4</v>
      </c>
      <c r="D2068" s="4">
        <v>2.8</v>
      </c>
      <c r="E2068" s="4"/>
      <c r="G2068" s="4">
        <f t="shared" si="403"/>
        <v>795.77470000000005</v>
      </c>
      <c r="H2068"/>
      <c r="I2068"/>
      <c r="J2068" s="34">
        <f t="shared" si="400"/>
        <v>6.1575216010359933E-4</v>
      </c>
      <c r="K2068" s="34">
        <f t="shared" si="404"/>
        <v>0.48999709644564121</v>
      </c>
      <c r="L2068" s="6">
        <f t="shared" si="401"/>
        <v>1.8941325428892555</v>
      </c>
      <c r="M2068" s="6">
        <f t="shared" si="405"/>
        <v>1.5072938536549827</v>
      </c>
      <c r="N2068" s="6">
        <f t="shared" si="402"/>
        <v>4.269577157683524</v>
      </c>
      <c r="O2068" s="6">
        <f t="shared" si="406"/>
        <v>3.3976014147698179</v>
      </c>
      <c r="P2068" s="6">
        <f t="shared" si="407"/>
        <v>4.9048952684248004</v>
      </c>
      <c r="Q2068" s="6">
        <f t="shared" si="408"/>
        <v>0.72350104975439167</v>
      </c>
      <c r="R2068" s="6">
        <f t="shared" si="409"/>
        <v>1.3250645517602291</v>
      </c>
      <c r="S2068" s="6">
        <f t="shared" si="410"/>
        <v>2.0485656015146207</v>
      </c>
    </row>
    <row r="2069" spans="1:19" x14ac:dyDescent="0.25">
      <c r="A2069" s="64">
        <v>41956</v>
      </c>
      <c r="B2069" s="14" t="s">
        <v>872</v>
      </c>
      <c r="C2069" s="4">
        <v>4</v>
      </c>
      <c r="D2069" s="4">
        <v>1.7</v>
      </c>
      <c r="E2069" s="4"/>
      <c r="G2069" s="4">
        <f t="shared" si="403"/>
        <v>795.77470000000005</v>
      </c>
      <c r="H2069"/>
      <c r="I2069"/>
      <c r="J2069" s="34">
        <f t="shared" si="400"/>
        <v>2.2698006922186259E-4</v>
      </c>
      <c r="K2069" s="34">
        <f t="shared" si="404"/>
        <v>0.18062392968468158</v>
      </c>
      <c r="L2069" s="6">
        <f t="shared" si="401"/>
        <v>0.60144528125594432</v>
      </c>
      <c r="M2069" s="6">
        <f t="shared" si="405"/>
        <v>0.47861211146504279</v>
      </c>
      <c r="N2069" s="6">
        <f t="shared" si="402"/>
        <v>2.3814156735674734</v>
      </c>
      <c r="O2069" s="6">
        <f t="shared" si="406"/>
        <v>1.8950591505547882</v>
      </c>
      <c r="P2069" s="6">
        <f t="shared" si="407"/>
        <v>2.373671262019831</v>
      </c>
      <c r="Q2069" s="6">
        <f t="shared" si="408"/>
        <v>0.22973381350322053</v>
      </c>
      <c r="R2069" s="6">
        <f t="shared" si="409"/>
        <v>0.73907306871636747</v>
      </c>
      <c r="S2069" s="6">
        <f t="shared" si="410"/>
        <v>0.96880688221958799</v>
      </c>
    </row>
    <row r="2070" spans="1:19" x14ac:dyDescent="0.25">
      <c r="A2070" s="64">
        <v>41956</v>
      </c>
      <c r="B2070" s="14" t="s">
        <v>872</v>
      </c>
      <c r="C2070" s="4">
        <v>4</v>
      </c>
      <c r="D2070" s="4">
        <v>2.2999999999999998</v>
      </c>
      <c r="E2070" s="4"/>
      <c r="G2070" s="4">
        <f t="shared" si="403"/>
        <v>795.77470000000005</v>
      </c>
      <c r="H2070"/>
      <c r="I2070"/>
      <c r="J2070" s="34">
        <f t="shared" si="400"/>
        <v>4.154756284372501E-4</v>
      </c>
      <c r="K2070" s="34">
        <f t="shared" si="404"/>
        <v>0.33062304084151051</v>
      </c>
      <c r="L2070" s="6">
        <f t="shared" si="401"/>
        <v>1.205053550555077</v>
      </c>
      <c r="M2070" s="6">
        <f t="shared" si="405"/>
        <v>0.95894546392521363</v>
      </c>
      <c r="N2070" s="6">
        <f t="shared" si="402"/>
        <v>3.3918101680836426</v>
      </c>
      <c r="O2070" s="6">
        <f t="shared" si="406"/>
        <v>2.6991007774559201</v>
      </c>
      <c r="P2070" s="6">
        <f t="shared" si="407"/>
        <v>3.6580462413811339</v>
      </c>
      <c r="Q2070" s="6">
        <f t="shared" si="408"/>
        <v>0.46029382268410252</v>
      </c>
      <c r="R2070" s="6">
        <f t="shared" si="409"/>
        <v>1.0526493032078088</v>
      </c>
      <c r="S2070" s="6">
        <f t="shared" si="410"/>
        <v>1.5129431258919113</v>
      </c>
    </row>
    <row r="2071" spans="1:19" x14ac:dyDescent="0.25">
      <c r="A2071" s="64">
        <v>41956</v>
      </c>
      <c r="B2071" s="14" t="s">
        <v>872</v>
      </c>
      <c r="C2071" s="4">
        <v>4</v>
      </c>
      <c r="D2071" s="4">
        <v>4.2</v>
      </c>
      <c r="E2071" s="4"/>
      <c r="G2071" s="4">
        <f t="shared" si="403"/>
        <v>64.961200000000005</v>
      </c>
      <c r="H2071"/>
      <c r="I2071"/>
      <c r="J2071" s="34">
        <f t="shared" si="400"/>
        <v>1.385442360233099E-3</v>
      </c>
      <c r="K2071" s="34">
        <f t="shared" si="404"/>
        <v>8.9999999997231753E-2</v>
      </c>
      <c r="L2071" s="6">
        <f t="shared" si="401"/>
        <v>4.811097633235077</v>
      </c>
      <c r="M2071" s="6">
        <f t="shared" si="405"/>
        <v>0.31253468163409348</v>
      </c>
      <c r="N2071" s="6">
        <f t="shared" si="402"/>
        <v>6.861382640483793</v>
      </c>
      <c r="O2071" s="6">
        <f t="shared" si="406"/>
        <v>0.44572365863033786</v>
      </c>
      <c r="P2071" s="6">
        <f t="shared" si="407"/>
        <v>0.7582583402644314</v>
      </c>
      <c r="Q2071" s="6">
        <f t="shared" si="408"/>
        <v>0.15001664718436486</v>
      </c>
      <c r="R2071" s="6">
        <f t="shared" si="409"/>
        <v>0.17383222686583177</v>
      </c>
      <c r="S2071" s="6">
        <f t="shared" si="410"/>
        <v>0.32384887405019663</v>
      </c>
    </row>
    <row r="2072" spans="1:19" x14ac:dyDescent="0.25">
      <c r="A2072" s="64">
        <v>41956</v>
      </c>
      <c r="B2072" s="14" t="s">
        <v>872</v>
      </c>
      <c r="C2072" s="4">
        <v>4</v>
      </c>
      <c r="D2072" s="4">
        <v>3.2</v>
      </c>
      <c r="E2072" s="4"/>
      <c r="G2072" s="4">
        <f t="shared" si="403"/>
        <v>64.961200000000005</v>
      </c>
      <c r="H2072"/>
      <c r="I2072"/>
      <c r="J2072" s="34">
        <f t="shared" si="400"/>
        <v>8.0424771931898698E-4</v>
      </c>
      <c r="K2072" s="34">
        <f t="shared" si="404"/>
        <v>5.2244897957576697E-2</v>
      </c>
      <c r="L2072" s="6">
        <f t="shared" si="401"/>
        <v>2.57474279673893</v>
      </c>
      <c r="M2072" s="6">
        <f t="shared" si="405"/>
        <v>0.16725838501169291</v>
      </c>
      <c r="N2072" s="6">
        <f t="shared" si="402"/>
        <v>4.9915502127950244</v>
      </c>
      <c r="O2072" s="6">
        <f t="shared" si="406"/>
        <v>0.32425709797277341</v>
      </c>
      <c r="P2072" s="6">
        <f t="shared" si="407"/>
        <v>0.49151548298446635</v>
      </c>
      <c r="Q2072" s="6">
        <f t="shared" si="408"/>
        <v>8.0284024805612586E-2</v>
      </c>
      <c r="R2072" s="6">
        <f t="shared" si="409"/>
        <v>0.12646026820938164</v>
      </c>
      <c r="S2072" s="6">
        <f t="shared" si="410"/>
        <v>0.20674429301499422</v>
      </c>
    </row>
    <row r="2073" spans="1:19" x14ac:dyDescent="0.25">
      <c r="A2073" s="64">
        <v>41956</v>
      </c>
      <c r="B2073" s="14" t="s">
        <v>872</v>
      </c>
      <c r="C2073" s="4">
        <v>4</v>
      </c>
      <c r="D2073" s="4">
        <v>11.2</v>
      </c>
      <c r="E2073" s="4"/>
      <c r="G2073" s="4">
        <f t="shared" si="403"/>
        <v>64.961200000000005</v>
      </c>
      <c r="H2073"/>
      <c r="I2073"/>
      <c r="J2073" s="34">
        <f t="shared" si="400"/>
        <v>9.8520345616575893E-3</v>
      </c>
      <c r="K2073" s="34">
        <f t="shared" si="404"/>
        <v>0.63999999998031454</v>
      </c>
      <c r="L2073" s="6">
        <f t="shared" si="401"/>
        <v>45.871853200437585</v>
      </c>
      <c r="M2073" s="6">
        <f t="shared" si="405"/>
        <v>2.9798906879228007</v>
      </c>
      <c r="N2073" s="6">
        <f t="shared" si="402"/>
        <v>21.616981763211225</v>
      </c>
      <c r="O2073" s="6">
        <f t="shared" si="406"/>
        <v>1.4042651029537139</v>
      </c>
      <c r="P2073" s="6">
        <f t="shared" si="407"/>
        <v>4.3841557908765143</v>
      </c>
      <c r="Q2073" s="6">
        <f t="shared" si="408"/>
        <v>1.4303475302029443</v>
      </c>
      <c r="R2073" s="6">
        <f t="shared" si="409"/>
        <v>0.54766339015194843</v>
      </c>
      <c r="S2073" s="6">
        <f t="shared" si="410"/>
        <v>1.9780109203548926</v>
      </c>
    </row>
    <row r="2074" spans="1:19" x14ac:dyDescent="0.25">
      <c r="A2074" s="64">
        <v>41956</v>
      </c>
      <c r="B2074" s="14" t="s">
        <v>872</v>
      </c>
      <c r="C2074" s="4">
        <v>4</v>
      </c>
      <c r="D2074" s="4">
        <v>5.3</v>
      </c>
      <c r="E2074" s="4" t="s">
        <v>977</v>
      </c>
      <c r="G2074" s="4">
        <f t="shared" si="403"/>
        <v>64.961200000000005</v>
      </c>
      <c r="H2074"/>
      <c r="I2074"/>
      <c r="J2074" s="34">
        <f t="shared" si="400"/>
        <v>2.2061834409834321E-3</v>
      </c>
      <c r="K2074" s="34">
        <f t="shared" si="404"/>
        <v>0.14331632652620405</v>
      </c>
      <c r="L2074" s="6">
        <f t="shared" si="401"/>
        <v>8.213046389840704</v>
      </c>
      <c r="M2074" s="6">
        <f t="shared" si="405"/>
        <v>0.53352935948815838</v>
      </c>
      <c r="N2074" s="6">
        <f t="shared" si="402"/>
        <v>9.0076755970184212</v>
      </c>
      <c r="O2074" s="6">
        <f t="shared" si="406"/>
        <v>0.58514942734270425</v>
      </c>
      <c r="P2074" s="6">
        <f t="shared" si="407"/>
        <v>1.1186787868308627</v>
      </c>
      <c r="Q2074" s="6">
        <f t="shared" si="408"/>
        <v>0.25609409255431603</v>
      </c>
      <c r="R2074" s="6">
        <f t="shared" si="409"/>
        <v>0.22820827666365467</v>
      </c>
      <c r="S2074" s="6">
        <f t="shared" si="410"/>
        <v>0.48430236921797071</v>
      </c>
    </row>
    <row r="2075" spans="1:19" x14ac:dyDescent="0.25">
      <c r="A2075" s="64">
        <v>41956</v>
      </c>
      <c r="B2075" s="14" t="s">
        <v>872</v>
      </c>
      <c r="C2075" s="4">
        <v>4</v>
      </c>
      <c r="D2075" s="4">
        <v>3.5</v>
      </c>
      <c r="E2075" s="4"/>
      <c r="G2075" s="4">
        <f t="shared" si="403"/>
        <v>64.961200000000005</v>
      </c>
      <c r="H2075"/>
      <c r="I2075"/>
      <c r="J2075" s="34">
        <f t="shared" si="400"/>
        <v>9.6211275016187424E-4</v>
      </c>
      <c r="K2075" s="34">
        <f t="shared" si="404"/>
        <v>6.2499999998077607E-2</v>
      </c>
      <c r="L2075" s="6">
        <f t="shared" si="401"/>
        <v>3.1637815247608514</v>
      </c>
      <c r="M2075" s="6">
        <f t="shared" si="405"/>
        <v>0.20552304837265933</v>
      </c>
      <c r="N2075" s="6">
        <f t="shared" si="402"/>
        <v>5.5433152983182508</v>
      </c>
      <c r="O2075" s="6">
        <f t="shared" si="406"/>
        <v>0.36010042074168885</v>
      </c>
      <c r="P2075" s="6">
        <f t="shared" si="407"/>
        <v>0.56562346911434824</v>
      </c>
      <c r="Q2075" s="6">
        <f t="shared" si="408"/>
        <v>9.865106321887647E-2</v>
      </c>
      <c r="R2075" s="6">
        <f t="shared" si="409"/>
        <v>0.14043916408925866</v>
      </c>
      <c r="S2075" s="6">
        <f t="shared" si="410"/>
        <v>0.23909022730813512</v>
      </c>
    </row>
    <row r="2076" spans="1:19" x14ac:dyDescent="0.25">
      <c r="A2076" s="64">
        <v>41956</v>
      </c>
      <c r="B2076" s="14" t="s">
        <v>872</v>
      </c>
      <c r="C2076" s="4">
        <v>4</v>
      </c>
      <c r="D2076" s="4">
        <v>3.5</v>
      </c>
      <c r="E2076" s="4"/>
      <c r="G2076" s="4">
        <f t="shared" si="403"/>
        <v>64.961200000000005</v>
      </c>
      <c r="H2076"/>
      <c r="I2076"/>
      <c r="J2076" s="34">
        <f t="shared" si="400"/>
        <v>9.6211275016187424E-4</v>
      </c>
      <c r="K2076" s="34">
        <f t="shared" si="404"/>
        <v>6.2499999998077607E-2</v>
      </c>
      <c r="L2076" s="6">
        <f t="shared" si="401"/>
        <v>3.1637815247608514</v>
      </c>
      <c r="M2076" s="6">
        <f t="shared" si="405"/>
        <v>0.20552304837265933</v>
      </c>
      <c r="N2076" s="6">
        <f t="shared" si="402"/>
        <v>5.5433152983182508</v>
      </c>
      <c r="O2076" s="6">
        <f t="shared" si="406"/>
        <v>0.36010042074168885</v>
      </c>
      <c r="P2076" s="6">
        <f t="shared" si="407"/>
        <v>0.56562346911434824</v>
      </c>
      <c r="Q2076" s="6">
        <f t="shared" si="408"/>
        <v>9.865106321887647E-2</v>
      </c>
      <c r="R2076" s="6">
        <f t="shared" si="409"/>
        <v>0.14043916408925866</v>
      </c>
      <c r="S2076" s="6">
        <f t="shared" si="410"/>
        <v>0.23909022730813512</v>
      </c>
    </row>
    <row r="2077" spans="1:19" x14ac:dyDescent="0.25">
      <c r="A2077" s="64">
        <v>41956</v>
      </c>
      <c r="B2077" s="14" t="s">
        <v>872</v>
      </c>
      <c r="C2077" s="4">
        <v>4</v>
      </c>
      <c r="D2077" s="4">
        <v>7.5</v>
      </c>
      <c r="E2077" s="4"/>
      <c r="G2077" s="4">
        <f t="shared" si="403"/>
        <v>64.961200000000005</v>
      </c>
      <c r="H2077"/>
      <c r="I2077"/>
      <c r="J2077" s="34">
        <f t="shared" si="400"/>
        <v>4.4178646691106467E-3</v>
      </c>
      <c r="K2077" s="34">
        <f t="shared" si="404"/>
        <v>0.28698979590953999</v>
      </c>
      <c r="L2077" s="6">
        <f t="shared" si="401"/>
        <v>18.245673379916788</v>
      </c>
      <c r="M2077" s="6">
        <f t="shared" si="405"/>
        <v>1.1852608605569988</v>
      </c>
      <c r="N2077" s="6">
        <f t="shared" si="402"/>
        <v>13.521710947318155</v>
      </c>
      <c r="O2077" s="6">
        <f t="shared" si="406"/>
        <v>0.87838658622827981</v>
      </c>
      <c r="P2077" s="6">
        <f t="shared" si="407"/>
        <v>2.0636474467852786</v>
      </c>
      <c r="Q2077" s="6">
        <f t="shared" si="408"/>
        <v>0.56892521306735933</v>
      </c>
      <c r="R2077" s="6">
        <f t="shared" si="409"/>
        <v>0.34257076862902913</v>
      </c>
      <c r="S2077" s="6">
        <f t="shared" si="410"/>
        <v>0.91149598169638846</v>
      </c>
    </row>
    <row r="2078" spans="1:19" x14ac:dyDescent="0.25">
      <c r="A2078" s="64">
        <v>41956</v>
      </c>
      <c r="B2078" s="14" t="s">
        <v>872</v>
      </c>
      <c r="C2078" s="4">
        <v>4</v>
      </c>
      <c r="D2078" s="4">
        <v>5.0999999999999996</v>
      </c>
      <c r="E2078" s="4"/>
      <c r="G2078" s="4">
        <f t="shared" si="403"/>
        <v>64.961200000000005</v>
      </c>
      <c r="H2078"/>
      <c r="I2078"/>
      <c r="J2078" s="34">
        <f t="shared" si="400"/>
        <v>2.0428206229967626E-3</v>
      </c>
      <c r="K2078" s="34">
        <f t="shared" si="404"/>
        <v>0.13270408162857128</v>
      </c>
      <c r="L2078" s="6">
        <f t="shared" si="401"/>
        <v>7.5179232289815232</v>
      </c>
      <c r="M2078" s="6">
        <f t="shared" si="405"/>
        <v>0.48837332393509775</v>
      </c>
      <c r="N2078" s="6">
        <f t="shared" si="402"/>
        <v>8.6112674075792555</v>
      </c>
      <c r="O2078" s="6">
        <f t="shared" si="406"/>
        <v>0.55939827516743446</v>
      </c>
      <c r="P2078" s="6">
        <f t="shared" si="407"/>
        <v>1.0477715991025323</v>
      </c>
      <c r="Q2078" s="6">
        <f t="shared" si="408"/>
        <v>0.2344191954888469</v>
      </c>
      <c r="R2078" s="6">
        <f t="shared" si="409"/>
        <v>0.21816532731529945</v>
      </c>
      <c r="S2078" s="6">
        <f t="shared" si="410"/>
        <v>0.45258452280414635</v>
      </c>
    </row>
    <row r="2079" spans="1:19" x14ac:dyDescent="0.25">
      <c r="A2079" s="64">
        <v>41956</v>
      </c>
      <c r="B2079" s="14" t="s">
        <v>872</v>
      </c>
      <c r="C2079" s="4">
        <v>4</v>
      </c>
      <c r="D2079" s="4">
        <v>4.5999999999999996</v>
      </c>
      <c r="E2079" s="4"/>
      <c r="G2079" s="4">
        <f t="shared" si="403"/>
        <v>64.961200000000005</v>
      </c>
      <c r="H2079"/>
      <c r="I2079"/>
      <c r="J2079" s="34">
        <f t="shared" si="400"/>
        <v>1.6619025137490004E-3</v>
      </c>
      <c r="K2079" s="34">
        <f t="shared" si="404"/>
        <v>0.10795918367014873</v>
      </c>
      <c r="L2079" s="6">
        <f t="shared" si="401"/>
        <v>5.9302678128381849</v>
      </c>
      <c r="M2079" s="6">
        <f t="shared" si="405"/>
        <v>0.3852373209154813</v>
      </c>
      <c r="N2079" s="6">
        <f t="shared" si="402"/>
        <v>7.6319696161125572</v>
      </c>
      <c r="O2079" s="6">
        <f t="shared" si="406"/>
        <v>0.49578191424249274</v>
      </c>
      <c r="P2079" s="6">
        <f t="shared" si="407"/>
        <v>0.88101923515797398</v>
      </c>
      <c r="Q2079" s="6">
        <f t="shared" si="408"/>
        <v>0.18491391403943103</v>
      </c>
      <c r="R2079" s="6">
        <f t="shared" si="409"/>
        <v>0.19335494655457217</v>
      </c>
      <c r="S2079" s="6">
        <f t="shared" si="410"/>
        <v>0.37826886059400322</v>
      </c>
    </row>
    <row r="2080" spans="1:19" x14ac:dyDescent="0.25">
      <c r="A2080" s="64">
        <v>41956</v>
      </c>
      <c r="B2080" s="14" t="s">
        <v>872</v>
      </c>
      <c r="C2080" s="4">
        <v>4</v>
      </c>
      <c r="D2080" s="4">
        <v>6.7</v>
      </c>
      <c r="E2080" s="4"/>
      <c r="G2080" s="4">
        <f t="shared" si="403"/>
        <v>64.961200000000005</v>
      </c>
      <c r="H2080"/>
      <c r="I2080"/>
      <c r="J2080" s="34">
        <f t="shared" si="400"/>
        <v>3.5256523554911458E-3</v>
      </c>
      <c r="K2080" s="34">
        <f t="shared" si="404"/>
        <v>0.22903061223785337</v>
      </c>
      <c r="L2080" s="6">
        <f t="shared" si="401"/>
        <v>14.077969600318117</v>
      </c>
      <c r="M2080" s="6">
        <f t="shared" si="405"/>
        <v>0.9145218165384269</v>
      </c>
      <c r="N2080" s="6">
        <f t="shared" si="402"/>
        <v>11.849976492405487</v>
      </c>
      <c r="O2080" s="6">
        <f t="shared" si="406"/>
        <v>0.76978870784942166</v>
      </c>
      <c r="P2080" s="6">
        <f t="shared" si="407"/>
        <v>1.6843105243878487</v>
      </c>
      <c r="Q2080" s="6">
        <f t="shared" si="408"/>
        <v>0.43897047193844491</v>
      </c>
      <c r="R2080" s="6">
        <f t="shared" si="409"/>
        <v>0.30021759606127446</v>
      </c>
      <c r="S2080" s="6">
        <f t="shared" si="410"/>
        <v>0.73918806799971937</v>
      </c>
    </row>
    <row r="2081" spans="1:19" x14ac:dyDescent="0.25">
      <c r="A2081" s="64">
        <v>41956</v>
      </c>
      <c r="B2081" s="14" t="s">
        <v>872</v>
      </c>
      <c r="C2081" s="4">
        <v>4</v>
      </c>
      <c r="D2081" s="4">
        <v>3.5</v>
      </c>
      <c r="E2081" s="4"/>
      <c r="G2081" s="4">
        <f t="shared" si="403"/>
        <v>64.961200000000005</v>
      </c>
      <c r="H2081"/>
      <c r="I2081"/>
      <c r="J2081" s="34">
        <f t="shared" ref="J2081:J2144" si="411">((+D2081/200)^2)*PI()</f>
        <v>9.6211275016187424E-4</v>
      </c>
      <c r="K2081" s="34">
        <f t="shared" si="404"/>
        <v>6.2499999998077607E-2</v>
      </c>
      <c r="L2081" s="6">
        <f t="shared" ref="L2081:L2144" si="412">0.17758*(D2081^2.299)</f>
        <v>3.1637815247608514</v>
      </c>
      <c r="M2081" s="6">
        <f t="shared" si="405"/>
        <v>0.20552304837265933</v>
      </c>
      <c r="N2081" s="6">
        <f t="shared" ref="N2081:N2144" si="413">1.28*(D2081^1.17)</f>
        <v>5.5433152983182508</v>
      </c>
      <c r="O2081" s="6">
        <f t="shared" si="406"/>
        <v>0.36010042074168885</v>
      </c>
      <c r="P2081" s="6">
        <f t="shared" si="407"/>
        <v>0.56562346911434824</v>
      </c>
      <c r="Q2081" s="6">
        <f t="shared" si="408"/>
        <v>9.865106321887647E-2</v>
      </c>
      <c r="R2081" s="6">
        <f t="shared" si="409"/>
        <v>0.14043916408925866</v>
      </c>
      <c r="S2081" s="6">
        <f t="shared" si="410"/>
        <v>0.23909022730813512</v>
      </c>
    </row>
    <row r="2082" spans="1:19" x14ac:dyDescent="0.25">
      <c r="A2082" s="64">
        <v>41956</v>
      </c>
      <c r="B2082" s="14" t="s">
        <v>872</v>
      </c>
      <c r="C2082" s="4">
        <v>4</v>
      </c>
      <c r="D2082" s="4">
        <v>6</v>
      </c>
      <c r="E2082" s="4"/>
      <c r="G2082" s="4">
        <f t="shared" ref="G2082:G2145" si="414">IF($D2082&lt;3.01,795.7747,64.9612)</f>
        <v>64.961200000000005</v>
      </c>
      <c r="H2082"/>
      <c r="I2082"/>
      <c r="J2082" s="34">
        <f t="shared" si="411"/>
        <v>2.8274333882308137E-3</v>
      </c>
      <c r="K2082" s="34">
        <f t="shared" ref="K2082:K2145" si="415">+IF($D2082&gt;3.01,J2082*64.96120126,J2082*795.77)</f>
        <v>0.1836734693821056</v>
      </c>
      <c r="L2082" s="6">
        <f t="shared" si="412"/>
        <v>10.923549380812876</v>
      </c>
      <c r="M2082" s="6">
        <f t="shared" ref="M2082:M2145" si="416">+IF($D2082&gt;3.01,L2082*64.96120126*0.001,L2082*795.77*0.001)</f>
        <v>0.70960688980053355</v>
      </c>
      <c r="N2082" s="6">
        <f t="shared" si="413"/>
        <v>10.414704032978928</v>
      </c>
      <c r="O2082" s="6">
        <f t="shared" ref="O2082:O2145" si="417">+IF($D2082&gt;3.01,N2082*64.96120126*0.001,N2082*795.77*0.001)</f>
        <v>0.67655168474967775</v>
      </c>
      <c r="P2082" s="6">
        <f t="shared" ref="P2082:P2145" si="418">+M2082+O2082</f>
        <v>1.3861585745502114</v>
      </c>
      <c r="Q2082" s="6">
        <f t="shared" si="408"/>
        <v>0.34061130710425608</v>
      </c>
      <c r="R2082" s="6">
        <f t="shared" si="409"/>
        <v>0.26385515705237433</v>
      </c>
      <c r="S2082" s="6">
        <f t="shared" si="410"/>
        <v>0.60446646415663041</v>
      </c>
    </row>
    <row r="2083" spans="1:19" x14ac:dyDescent="0.25">
      <c r="A2083" s="64">
        <v>41956</v>
      </c>
      <c r="B2083" s="14" t="s">
        <v>872</v>
      </c>
      <c r="C2083" s="4">
        <v>4</v>
      </c>
      <c r="D2083" s="4">
        <v>4.3</v>
      </c>
      <c r="E2083" s="4"/>
      <c r="G2083" s="4">
        <f t="shared" si="414"/>
        <v>64.961200000000005</v>
      </c>
      <c r="H2083"/>
      <c r="I2083"/>
      <c r="J2083" s="34">
        <f t="shared" si="411"/>
        <v>1.4522012041218817E-3</v>
      </c>
      <c r="K2083" s="34">
        <f t="shared" si="415"/>
        <v>9.4336734690975893E-2</v>
      </c>
      <c r="L2083" s="6">
        <f t="shared" si="412"/>
        <v>5.0785301024450318</v>
      </c>
      <c r="M2083" s="6">
        <f t="shared" si="416"/>
        <v>0.3299074160899001</v>
      </c>
      <c r="N2083" s="6">
        <f t="shared" si="413"/>
        <v>7.0529054640829827</v>
      </c>
      <c r="O2083" s="6">
        <f t="shared" si="417"/>
        <v>0.45816521132004828</v>
      </c>
      <c r="P2083" s="6">
        <f t="shared" si="418"/>
        <v>0.78807262740994832</v>
      </c>
      <c r="Q2083" s="6">
        <f t="shared" si="408"/>
        <v>0.15835555972315205</v>
      </c>
      <c r="R2083" s="6">
        <f t="shared" si="409"/>
        <v>0.17868443241481885</v>
      </c>
      <c r="S2083" s="6">
        <f t="shared" si="410"/>
        <v>0.33703999213797087</v>
      </c>
    </row>
    <row r="2084" spans="1:19" x14ac:dyDescent="0.25">
      <c r="A2084" s="64">
        <v>41956</v>
      </c>
      <c r="B2084" s="14" t="s">
        <v>872</v>
      </c>
      <c r="C2084" s="4">
        <v>4</v>
      </c>
      <c r="D2084" s="4">
        <v>3.9</v>
      </c>
      <c r="E2084" s="4"/>
      <c r="G2084" s="4">
        <f t="shared" si="414"/>
        <v>64.961200000000005</v>
      </c>
      <c r="H2084"/>
      <c r="I2084"/>
      <c r="J2084" s="34">
        <f t="shared" si="411"/>
        <v>1.1945906065275189E-3</v>
      </c>
      <c r="K2084" s="34">
        <f t="shared" si="415"/>
        <v>7.7602040813939621E-2</v>
      </c>
      <c r="L2084" s="6">
        <f t="shared" si="412"/>
        <v>4.0574351124683323</v>
      </c>
      <c r="M2084" s="6">
        <f t="shared" si="416"/>
        <v>0.26357585894044605</v>
      </c>
      <c r="N2084" s="6">
        <f t="shared" si="413"/>
        <v>6.2915196864507177</v>
      </c>
      <c r="O2084" s="6">
        <f t="shared" si="417"/>
        <v>0.40870467658277715</v>
      </c>
      <c r="P2084" s="6">
        <f t="shared" si="418"/>
        <v>0.6722805355232232</v>
      </c>
      <c r="Q2084" s="6">
        <f t="shared" si="408"/>
        <v>0.12651641229141411</v>
      </c>
      <c r="R2084" s="6">
        <f t="shared" si="409"/>
        <v>0.1593948238672831</v>
      </c>
      <c r="S2084" s="6">
        <f t="shared" si="410"/>
        <v>0.28591123615869718</v>
      </c>
    </row>
    <row r="2085" spans="1:19" x14ac:dyDescent="0.25">
      <c r="A2085" s="64">
        <v>41956</v>
      </c>
      <c r="B2085" s="14" t="s">
        <v>872</v>
      </c>
      <c r="C2085" s="4">
        <v>4</v>
      </c>
      <c r="D2085" s="4">
        <v>5.2</v>
      </c>
      <c r="E2085" s="4"/>
      <c r="G2085" s="4">
        <f t="shared" si="414"/>
        <v>64.961200000000005</v>
      </c>
      <c r="H2085"/>
      <c r="I2085"/>
      <c r="J2085" s="34">
        <f t="shared" si="411"/>
        <v>2.1237166338267006E-3</v>
      </c>
      <c r="K2085" s="34">
        <f t="shared" si="415"/>
        <v>0.13795918366922602</v>
      </c>
      <c r="L2085" s="6">
        <f t="shared" si="412"/>
        <v>7.8611437635641082</v>
      </c>
      <c r="M2085" s="6">
        <f t="shared" si="416"/>
        <v>0.51066934215868187</v>
      </c>
      <c r="N2085" s="6">
        <f t="shared" si="413"/>
        <v>8.8091474968502013</v>
      </c>
      <c r="O2085" s="6">
        <f t="shared" si="417"/>
        <v>0.5722528034719111</v>
      </c>
      <c r="P2085" s="6">
        <f t="shared" si="418"/>
        <v>1.0829221456305929</v>
      </c>
      <c r="Q2085" s="6">
        <f t="shared" si="408"/>
        <v>0.2451212842361673</v>
      </c>
      <c r="R2085" s="6">
        <f t="shared" si="409"/>
        <v>0.22317859335404533</v>
      </c>
      <c r="S2085" s="6">
        <f t="shared" si="410"/>
        <v>0.46829987759021263</v>
      </c>
    </row>
    <row r="2086" spans="1:19" x14ac:dyDescent="0.25">
      <c r="A2086" s="64">
        <v>41956</v>
      </c>
      <c r="B2086" s="14" t="s">
        <v>872</v>
      </c>
      <c r="C2086" s="4">
        <v>4</v>
      </c>
      <c r="D2086" s="4">
        <v>8.8000000000000007</v>
      </c>
      <c r="E2086" s="4"/>
      <c r="G2086" s="4">
        <f t="shared" si="414"/>
        <v>64.961200000000005</v>
      </c>
      <c r="H2086"/>
      <c r="I2086"/>
      <c r="J2086" s="34">
        <f t="shared" si="411"/>
        <v>6.0821233773498407E-3</v>
      </c>
      <c r="K2086" s="34">
        <f t="shared" si="415"/>
        <v>0.39510204080417388</v>
      </c>
      <c r="L2086" s="6">
        <f t="shared" si="412"/>
        <v>26.348731681885365</v>
      </c>
      <c r="M2086" s="6">
        <f t="shared" si="416"/>
        <v>1.7116452617326934</v>
      </c>
      <c r="N2086" s="6">
        <f t="shared" si="413"/>
        <v>16.302518287873927</v>
      </c>
      <c r="O2086" s="6">
        <f t="shared" si="417"/>
        <v>1.0590311715434086</v>
      </c>
      <c r="P2086" s="6">
        <f t="shared" si="418"/>
        <v>2.770676433276102</v>
      </c>
      <c r="Q2086" s="6">
        <f t="shared" si="408"/>
        <v>0.82158972563169275</v>
      </c>
      <c r="R2086" s="6">
        <f t="shared" si="409"/>
        <v>0.41302215690192939</v>
      </c>
      <c r="S2086" s="6">
        <f t="shared" si="410"/>
        <v>1.2346118825336221</v>
      </c>
    </row>
    <row r="2087" spans="1:19" x14ac:dyDescent="0.25">
      <c r="A2087" s="64">
        <v>41956</v>
      </c>
      <c r="B2087" s="14" t="s">
        <v>872</v>
      </c>
      <c r="C2087" s="4">
        <v>4</v>
      </c>
      <c r="D2087" s="4">
        <v>5</v>
      </c>
      <c r="E2087" s="4"/>
      <c r="G2087" s="4">
        <f t="shared" si="414"/>
        <v>64.961200000000005</v>
      </c>
      <c r="H2087"/>
      <c r="I2087"/>
      <c r="J2087" s="34">
        <f t="shared" si="411"/>
        <v>1.9634954084936209E-3</v>
      </c>
      <c r="K2087" s="34">
        <f t="shared" si="415"/>
        <v>0.12755102040424002</v>
      </c>
      <c r="L2087" s="6">
        <f t="shared" si="412"/>
        <v>7.1833345216463531</v>
      </c>
      <c r="M2087" s="6">
        <f t="shared" si="416"/>
        <v>0.46663803957857453</v>
      </c>
      <c r="N2087" s="6">
        <f t="shared" si="413"/>
        <v>8.4140458590425169</v>
      </c>
      <c r="O2087" s="6">
        <f t="shared" si="417"/>
        <v>0.54658652646013051</v>
      </c>
      <c r="P2087" s="6">
        <f t="shared" si="418"/>
        <v>1.0132245660387049</v>
      </c>
      <c r="Q2087" s="6">
        <f t="shared" si="408"/>
        <v>0.22398625899771576</v>
      </c>
      <c r="R2087" s="6">
        <f t="shared" si="409"/>
        <v>0.2131687453194509</v>
      </c>
      <c r="S2087" s="6">
        <f t="shared" si="410"/>
        <v>0.4371550043171667</v>
      </c>
    </row>
    <row r="2088" spans="1:19" x14ac:dyDescent="0.25">
      <c r="A2088" s="64">
        <v>41956</v>
      </c>
      <c r="B2088" s="14" t="s">
        <v>872</v>
      </c>
      <c r="C2088" s="4">
        <v>4</v>
      </c>
      <c r="D2088" s="4">
        <v>5.7</v>
      </c>
      <c r="E2088" s="4"/>
      <c r="G2088" s="4">
        <f t="shared" si="414"/>
        <v>64.961200000000005</v>
      </c>
      <c r="H2088"/>
      <c r="I2088"/>
      <c r="J2088" s="34">
        <f t="shared" si="411"/>
        <v>2.5517586328783095E-3</v>
      </c>
      <c r="K2088" s="34">
        <f t="shared" si="415"/>
        <v>0.1657653061173503</v>
      </c>
      <c r="L2088" s="6">
        <f t="shared" si="412"/>
        <v>9.7084599828880815</v>
      </c>
      <c r="M2088" s="6">
        <f t="shared" si="416"/>
        <v>0.63067322287304872</v>
      </c>
      <c r="N2088" s="6">
        <f t="shared" si="413"/>
        <v>9.8080698655856366</v>
      </c>
      <c r="O2088" s="6">
        <f t="shared" si="417"/>
        <v>0.63714400051044973</v>
      </c>
      <c r="P2088" s="6">
        <f t="shared" si="418"/>
        <v>1.2678172233834983</v>
      </c>
      <c r="Q2088" s="6">
        <f t="shared" si="408"/>
        <v>0.30272314697906338</v>
      </c>
      <c r="R2088" s="6">
        <f t="shared" si="409"/>
        <v>0.24848616019907541</v>
      </c>
      <c r="S2088" s="6">
        <f t="shared" si="410"/>
        <v>0.55120930717813876</v>
      </c>
    </row>
    <row r="2089" spans="1:19" x14ac:dyDescent="0.25">
      <c r="A2089" s="64">
        <v>41956</v>
      </c>
      <c r="B2089" s="14" t="s">
        <v>872</v>
      </c>
      <c r="C2089" s="4">
        <v>4</v>
      </c>
      <c r="D2089" s="4">
        <v>5</v>
      </c>
      <c r="E2089" s="4"/>
      <c r="G2089" s="4">
        <f t="shared" si="414"/>
        <v>64.961200000000005</v>
      </c>
      <c r="H2089"/>
      <c r="I2089"/>
      <c r="J2089" s="34">
        <f t="shared" si="411"/>
        <v>1.9634954084936209E-3</v>
      </c>
      <c r="K2089" s="34">
        <f t="shared" si="415"/>
        <v>0.12755102040424002</v>
      </c>
      <c r="L2089" s="6">
        <f t="shared" si="412"/>
        <v>7.1833345216463531</v>
      </c>
      <c r="M2089" s="6">
        <f t="shared" si="416"/>
        <v>0.46663803957857453</v>
      </c>
      <c r="N2089" s="6">
        <f t="shared" si="413"/>
        <v>8.4140458590425169</v>
      </c>
      <c r="O2089" s="6">
        <f t="shared" si="417"/>
        <v>0.54658652646013051</v>
      </c>
      <c r="P2089" s="6">
        <f t="shared" si="418"/>
        <v>1.0132245660387049</v>
      </c>
      <c r="Q2089" s="6">
        <f t="shared" si="408"/>
        <v>0.22398625899771576</v>
      </c>
      <c r="R2089" s="6">
        <f t="shared" si="409"/>
        <v>0.2131687453194509</v>
      </c>
      <c r="S2089" s="6">
        <f t="shared" si="410"/>
        <v>0.4371550043171667</v>
      </c>
    </row>
    <row r="2090" spans="1:19" x14ac:dyDescent="0.25">
      <c r="A2090" s="64">
        <v>41956</v>
      </c>
      <c r="B2090" s="14" t="s">
        <v>872</v>
      </c>
      <c r="C2090" s="4">
        <v>4</v>
      </c>
      <c r="D2090" s="4">
        <v>5</v>
      </c>
      <c r="E2090" s="4"/>
      <c r="G2090" s="4">
        <f t="shared" si="414"/>
        <v>64.961200000000005</v>
      </c>
      <c r="H2090"/>
      <c r="I2090"/>
      <c r="J2090" s="34">
        <f t="shared" si="411"/>
        <v>1.9634954084936209E-3</v>
      </c>
      <c r="K2090" s="34">
        <f t="shared" si="415"/>
        <v>0.12755102040424002</v>
      </c>
      <c r="L2090" s="6">
        <f t="shared" si="412"/>
        <v>7.1833345216463531</v>
      </c>
      <c r="M2090" s="6">
        <f t="shared" si="416"/>
        <v>0.46663803957857453</v>
      </c>
      <c r="N2090" s="6">
        <f t="shared" si="413"/>
        <v>8.4140458590425169</v>
      </c>
      <c r="O2090" s="6">
        <f t="shared" si="417"/>
        <v>0.54658652646013051</v>
      </c>
      <c r="P2090" s="6">
        <f t="shared" si="418"/>
        <v>1.0132245660387049</v>
      </c>
      <c r="Q2090" s="6">
        <f t="shared" si="408"/>
        <v>0.22398625899771576</v>
      </c>
      <c r="R2090" s="6">
        <f t="shared" si="409"/>
        <v>0.2131687453194509</v>
      </c>
      <c r="S2090" s="6">
        <f t="shared" si="410"/>
        <v>0.4371550043171667</v>
      </c>
    </row>
    <row r="2091" spans="1:19" x14ac:dyDescent="0.25">
      <c r="A2091" s="64">
        <v>41956</v>
      </c>
      <c r="B2091" s="14" t="s">
        <v>872</v>
      </c>
      <c r="C2091" s="4">
        <v>4</v>
      </c>
      <c r="D2091" s="4">
        <v>9</v>
      </c>
      <c r="E2091" s="4"/>
      <c r="G2091" s="4">
        <f t="shared" si="414"/>
        <v>64.961200000000005</v>
      </c>
      <c r="H2091"/>
      <c r="I2091"/>
      <c r="J2091" s="34">
        <f t="shared" si="411"/>
        <v>6.3617251235193305E-3</v>
      </c>
      <c r="K2091" s="34">
        <f t="shared" si="415"/>
        <v>0.41326530610973755</v>
      </c>
      <c r="L2091" s="6">
        <f t="shared" si="412"/>
        <v>27.7458210460766</v>
      </c>
      <c r="M2091" s="6">
        <f t="shared" si="416"/>
        <v>1.8024018650981257</v>
      </c>
      <c r="N2091" s="6">
        <f t="shared" si="413"/>
        <v>16.73684929877896</v>
      </c>
      <c r="O2091" s="6">
        <f t="shared" si="417"/>
        <v>1.0872458357562698</v>
      </c>
      <c r="P2091" s="6">
        <f t="shared" si="418"/>
        <v>2.8896477008543955</v>
      </c>
      <c r="Q2091" s="6">
        <f t="shared" si="408"/>
        <v>0.86515289524710026</v>
      </c>
      <c r="R2091" s="6">
        <f t="shared" si="409"/>
        <v>0.42402587594494523</v>
      </c>
      <c r="S2091" s="6">
        <f t="shared" si="410"/>
        <v>1.2891787711920455</v>
      </c>
    </row>
    <row r="2092" spans="1:19" x14ac:dyDescent="0.25">
      <c r="A2092" s="64">
        <v>41956</v>
      </c>
      <c r="B2092" s="14" t="s">
        <v>872</v>
      </c>
      <c r="C2092" s="4">
        <v>4</v>
      </c>
      <c r="D2092" s="4">
        <v>4.5</v>
      </c>
      <c r="E2092" s="4"/>
      <c r="G2092" s="4">
        <f t="shared" si="414"/>
        <v>64.961200000000005</v>
      </c>
      <c r="H2092"/>
      <c r="I2092"/>
      <c r="J2092" s="34">
        <f t="shared" si="411"/>
        <v>1.5904312808798326E-3</v>
      </c>
      <c r="K2092" s="34">
        <f t="shared" si="415"/>
        <v>0.10331632652743439</v>
      </c>
      <c r="L2092" s="6">
        <f t="shared" si="412"/>
        <v>5.6380590590289899</v>
      </c>
      <c r="M2092" s="6">
        <f t="shared" si="416"/>
        <v>0.36625508924934846</v>
      </c>
      <c r="N2092" s="6">
        <f t="shared" si="413"/>
        <v>7.4382130025037601</v>
      </c>
      <c r="O2092" s="6">
        <f t="shared" si="417"/>
        <v>0.48319525187039564</v>
      </c>
      <c r="P2092" s="6">
        <f t="shared" si="418"/>
        <v>0.84945034111974405</v>
      </c>
      <c r="Q2092" s="6">
        <f t="shared" si="408"/>
        <v>0.17580244283968727</v>
      </c>
      <c r="R2092" s="6">
        <f t="shared" si="409"/>
        <v>0.1884461482294543</v>
      </c>
      <c r="S2092" s="6">
        <f t="shared" si="410"/>
        <v>0.36424859106914154</v>
      </c>
    </row>
    <row r="2093" spans="1:19" x14ac:dyDescent="0.25">
      <c r="A2093" s="64">
        <v>41956</v>
      </c>
      <c r="B2093" s="14" t="s">
        <v>872</v>
      </c>
      <c r="C2093" s="4">
        <v>4</v>
      </c>
      <c r="D2093" s="4">
        <v>5.9</v>
      </c>
      <c r="E2093" s="4"/>
      <c r="G2093" s="4">
        <f t="shared" si="414"/>
        <v>64.961200000000005</v>
      </c>
      <c r="H2093"/>
      <c r="I2093"/>
      <c r="J2093" s="34">
        <f t="shared" si="411"/>
        <v>2.7339710067865179E-3</v>
      </c>
      <c r="K2093" s="34">
        <f t="shared" si="415"/>
        <v>0.17760204081086381</v>
      </c>
      <c r="L2093" s="6">
        <f t="shared" si="412"/>
        <v>10.509518679077305</v>
      </c>
      <c r="M2093" s="6">
        <f t="shared" si="416"/>
        <v>0.68271095805727011</v>
      </c>
      <c r="N2093" s="6">
        <f t="shared" si="413"/>
        <v>10.211906347392123</v>
      </c>
      <c r="O2093" s="6">
        <f t="shared" si="417"/>
        <v>0.66337770348121117</v>
      </c>
      <c r="P2093" s="6">
        <f t="shared" si="418"/>
        <v>1.3460886615384813</v>
      </c>
      <c r="Q2093" s="6">
        <f t="shared" si="408"/>
        <v>0.32770125986748966</v>
      </c>
      <c r="R2093" s="6">
        <f t="shared" si="409"/>
        <v>0.25871730435767237</v>
      </c>
      <c r="S2093" s="6">
        <f t="shared" si="410"/>
        <v>0.58641856422516203</v>
      </c>
    </row>
    <row r="2094" spans="1:19" x14ac:dyDescent="0.25">
      <c r="A2094" s="64">
        <v>41956</v>
      </c>
      <c r="B2094" s="14" t="s">
        <v>872</v>
      </c>
      <c r="C2094" s="4">
        <v>4</v>
      </c>
      <c r="D2094" s="4">
        <v>4.4000000000000004</v>
      </c>
      <c r="E2094" s="4"/>
      <c r="G2094" s="4">
        <f t="shared" si="414"/>
        <v>64.961200000000005</v>
      </c>
      <c r="H2094"/>
      <c r="I2094"/>
      <c r="J2094" s="34">
        <f t="shared" si="411"/>
        <v>1.5205308443374602E-3</v>
      </c>
      <c r="K2094" s="34">
        <f t="shared" si="415"/>
        <v>9.877551020104347E-2</v>
      </c>
      <c r="L2094" s="6">
        <f t="shared" si="412"/>
        <v>5.3541650508837426</v>
      </c>
      <c r="M2094" s="6">
        <f t="shared" si="416"/>
        <v>0.34781299344971695</v>
      </c>
      <c r="N2094" s="6">
        <f t="shared" si="413"/>
        <v>7.2451870323804508</v>
      </c>
      <c r="O2094" s="6">
        <f t="shared" si="417"/>
        <v>0.47065605297680857</v>
      </c>
      <c r="P2094" s="6">
        <f t="shared" si="418"/>
        <v>0.81846904642652551</v>
      </c>
      <c r="Q2094" s="6">
        <f t="shared" si="408"/>
        <v>0.16695023685586413</v>
      </c>
      <c r="R2094" s="6">
        <f t="shared" si="409"/>
        <v>0.18355586066095536</v>
      </c>
      <c r="S2094" s="6">
        <f t="shared" si="410"/>
        <v>0.35050609751681949</v>
      </c>
    </row>
    <row r="2095" spans="1:19" x14ac:dyDescent="0.25">
      <c r="A2095" s="64">
        <v>41956</v>
      </c>
      <c r="B2095" s="14" t="s">
        <v>872</v>
      </c>
      <c r="C2095" s="4">
        <v>4</v>
      </c>
      <c r="D2095" s="4">
        <v>4.2</v>
      </c>
      <c r="E2095" s="4"/>
      <c r="G2095" s="4">
        <f t="shared" si="414"/>
        <v>64.961200000000005</v>
      </c>
      <c r="H2095"/>
      <c r="I2095"/>
      <c r="J2095" s="34">
        <f t="shared" si="411"/>
        <v>1.385442360233099E-3</v>
      </c>
      <c r="K2095" s="34">
        <f t="shared" si="415"/>
        <v>8.9999999997231753E-2</v>
      </c>
      <c r="L2095" s="6">
        <f t="shared" si="412"/>
        <v>4.811097633235077</v>
      </c>
      <c r="M2095" s="6">
        <f t="shared" si="416"/>
        <v>0.31253468163409348</v>
      </c>
      <c r="N2095" s="6">
        <f t="shared" si="413"/>
        <v>6.861382640483793</v>
      </c>
      <c r="O2095" s="6">
        <f t="shared" si="417"/>
        <v>0.44572365863033786</v>
      </c>
      <c r="P2095" s="6">
        <f t="shared" si="418"/>
        <v>0.7582583402644314</v>
      </c>
      <c r="Q2095" s="6">
        <f t="shared" si="408"/>
        <v>0.15001664718436486</v>
      </c>
      <c r="R2095" s="6">
        <f t="shared" si="409"/>
        <v>0.17383222686583177</v>
      </c>
      <c r="S2095" s="6">
        <f t="shared" si="410"/>
        <v>0.32384887405019663</v>
      </c>
    </row>
    <row r="2096" spans="1:19" x14ac:dyDescent="0.25">
      <c r="A2096" s="64">
        <v>41956</v>
      </c>
      <c r="B2096" s="14" t="s">
        <v>872</v>
      </c>
      <c r="C2096" s="4">
        <v>4</v>
      </c>
      <c r="D2096" s="4">
        <v>5.7</v>
      </c>
      <c r="E2096" s="4"/>
      <c r="G2096" s="4">
        <f t="shared" si="414"/>
        <v>64.961200000000005</v>
      </c>
      <c r="H2096"/>
      <c r="I2096"/>
      <c r="J2096" s="34">
        <f t="shared" si="411"/>
        <v>2.5517586328783095E-3</v>
      </c>
      <c r="K2096" s="34">
        <f t="shared" si="415"/>
        <v>0.1657653061173503</v>
      </c>
      <c r="L2096" s="6">
        <f t="shared" si="412"/>
        <v>9.7084599828880815</v>
      </c>
      <c r="M2096" s="6">
        <f t="shared" si="416"/>
        <v>0.63067322287304872</v>
      </c>
      <c r="N2096" s="6">
        <f t="shared" si="413"/>
        <v>9.8080698655856366</v>
      </c>
      <c r="O2096" s="6">
        <f t="shared" si="417"/>
        <v>0.63714400051044973</v>
      </c>
      <c r="P2096" s="6">
        <f t="shared" si="418"/>
        <v>1.2678172233834983</v>
      </c>
      <c r="Q2096" s="6">
        <f t="shared" si="408"/>
        <v>0.30272314697906338</v>
      </c>
      <c r="R2096" s="6">
        <f t="shared" si="409"/>
        <v>0.24848616019907541</v>
      </c>
      <c r="S2096" s="6">
        <f t="shared" si="410"/>
        <v>0.55120930717813876</v>
      </c>
    </row>
    <row r="2097" spans="1:19" x14ac:dyDescent="0.25">
      <c r="A2097" s="64">
        <v>41956</v>
      </c>
      <c r="B2097" s="14" t="s">
        <v>872</v>
      </c>
      <c r="C2097" s="4">
        <v>4</v>
      </c>
      <c r="D2097" s="4">
        <v>3.2</v>
      </c>
      <c r="E2097" s="4"/>
      <c r="G2097" s="4">
        <f t="shared" si="414"/>
        <v>64.961200000000005</v>
      </c>
      <c r="H2097"/>
      <c r="I2097"/>
      <c r="J2097" s="34">
        <f t="shared" si="411"/>
        <v>8.0424771931898698E-4</v>
      </c>
      <c r="K2097" s="34">
        <f t="shared" si="415"/>
        <v>5.2244897957576697E-2</v>
      </c>
      <c r="L2097" s="6">
        <f t="shared" si="412"/>
        <v>2.57474279673893</v>
      </c>
      <c r="M2097" s="6">
        <f t="shared" si="416"/>
        <v>0.16725838501169291</v>
      </c>
      <c r="N2097" s="6">
        <f t="shared" si="413"/>
        <v>4.9915502127950244</v>
      </c>
      <c r="O2097" s="6">
        <f t="shared" si="417"/>
        <v>0.32425709797277341</v>
      </c>
      <c r="P2097" s="6">
        <f t="shared" si="418"/>
        <v>0.49151548298446635</v>
      </c>
      <c r="Q2097" s="6">
        <f t="shared" si="408"/>
        <v>8.0284024805612586E-2</v>
      </c>
      <c r="R2097" s="6">
        <f t="shared" si="409"/>
        <v>0.12646026820938164</v>
      </c>
      <c r="S2097" s="6">
        <f t="shared" si="410"/>
        <v>0.20674429301499422</v>
      </c>
    </row>
    <row r="2098" spans="1:19" x14ac:dyDescent="0.25">
      <c r="A2098" s="64">
        <v>41956</v>
      </c>
      <c r="B2098" s="14" t="s">
        <v>872</v>
      </c>
      <c r="C2098" s="4">
        <v>4</v>
      </c>
      <c r="D2098" s="4">
        <v>4.3</v>
      </c>
      <c r="E2098" s="4" t="s">
        <v>977</v>
      </c>
      <c r="G2098" s="4">
        <f t="shared" si="414"/>
        <v>64.961200000000005</v>
      </c>
      <c r="H2098"/>
      <c r="I2098"/>
      <c r="J2098" s="34">
        <f t="shared" si="411"/>
        <v>1.4522012041218817E-3</v>
      </c>
      <c r="K2098" s="34">
        <f t="shared" si="415"/>
        <v>9.4336734690975893E-2</v>
      </c>
      <c r="L2098" s="6">
        <f t="shared" si="412"/>
        <v>5.0785301024450318</v>
      </c>
      <c r="M2098" s="6">
        <f t="shared" si="416"/>
        <v>0.3299074160899001</v>
      </c>
      <c r="N2098" s="6">
        <f t="shared" si="413"/>
        <v>7.0529054640829827</v>
      </c>
      <c r="O2098" s="6">
        <f t="shared" si="417"/>
        <v>0.45816521132004828</v>
      </c>
      <c r="P2098" s="6">
        <f t="shared" si="418"/>
        <v>0.78807262740994832</v>
      </c>
      <c r="Q2098" s="6">
        <f t="shared" si="408"/>
        <v>0.15835555972315205</v>
      </c>
      <c r="R2098" s="6">
        <f t="shared" si="409"/>
        <v>0.17868443241481885</v>
      </c>
      <c r="S2098" s="6">
        <f t="shared" si="410"/>
        <v>0.33703999213797087</v>
      </c>
    </row>
    <row r="2099" spans="1:19" x14ac:dyDescent="0.25">
      <c r="A2099" s="64">
        <v>41956</v>
      </c>
      <c r="B2099" s="14" t="s">
        <v>872</v>
      </c>
      <c r="C2099" s="4">
        <v>4</v>
      </c>
      <c r="D2099" s="4">
        <v>3.6</v>
      </c>
      <c r="E2099" s="4"/>
      <c r="G2099" s="4">
        <f t="shared" si="414"/>
        <v>64.961200000000005</v>
      </c>
      <c r="H2099"/>
      <c r="I2099"/>
      <c r="J2099" s="34">
        <f t="shared" si="411"/>
        <v>1.0178760197630931E-3</v>
      </c>
      <c r="K2099" s="34">
        <f t="shared" si="415"/>
        <v>6.6122448977558021E-2</v>
      </c>
      <c r="L2099" s="6">
        <f t="shared" si="412"/>
        <v>3.375464158589657</v>
      </c>
      <c r="M2099" s="6">
        <f t="shared" si="416"/>
        <v>0.21927420655205926</v>
      </c>
      <c r="N2099" s="6">
        <f t="shared" si="413"/>
        <v>5.7290669248255632</v>
      </c>
      <c r="O2099" s="6">
        <f t="shared" si="417"/>
        <v>0.37216706953560269</v>
      </c>
      <c r="P2099" s="6">
        <f t="shared" si="418"/>
        <v>0.59144127608766195</v>
      </c>
      <c r="Q2099" s="6">
        <f t="shared" si="408"/>
        <v>0.10525161914498844</v>
      </c>
      <c r="R2099" s="6">
        <f t="shared" si="409"/>
        <v>0.14514515711888507</v>
      </c>
      <c r="S2099" s="6">
        <f t="shared" si="410"/>
        <v>0.25039677626387352</v>
      </c>
    </row>
    <row r="2100" spans="1:19" x14ac:dyDescent="0.25">
      <c r="A2100" s="64">
        <v>41956</v>
      </c>
      <c r="B2100" s="14" t="s">
        <v>872</v>
      </c>
      <c r="C2100" s="4">
        <v>4</v>
      </c>
      <c r="D2100" s="4">
        <v>4.4000000000000004</v>
      </c>
      <c r="E2100" s="4"/>
      <c r="G2100" s="4">
        <f t="shared" si="414"/>
        <v>64.961200000000005</v>
      </c>
      <c r="H2100"/>
      <c r="I2100"/>
      <c r="J2100" s="34">
        <f t="shared" si="411"/>
        <v>1.5205308443374602E-3</v>
      </c>
      <c r="K2100" s="34">
        <f t="shared" si="415"/>
        <v>9.877551020104347E-2</v>
      </c>
      <c r="L2100" s="6">
        <f t="shared" si="412"/>
        <v>5.3541650508837426</v>
      </c>
      <c r="M2100" s="6">
        <f t="shared" si="416"/>
        <v>0.34781299344971695</v>
      </c>
      <c r="N2100" s="6">
        <f t="shared" si="413"/>
        <v>7.2451870323804508</v>
      </c>
      <c r="O2100" s="6">
        <f t="shared" si="417"/>
        <v>0.47065605297680857</v>
      </c>
      <c r="P2100" s="6">
        <f t="shared" si="418"/>
        <v>0.81846904642652551</v>
      </c>
      <c r="Q2100" s="6">
        <f t="shared" si="408"/>
        <v>0.16695023685586413</v>
      </c>
      <c r="R2100" s="6">
        <f t="shared" si="409"/>
        <v>0.18355586066095536</v>
      </c>
      <c r="S2100" s="6">
        <f t="shared" si="410"/>
        <v>0.35050609751681949</v>
      </c>
    </row>
    <row r="2101" spans="1:19" x14ac:dyDescent="0.25">
      <c r="A2101" s="64">
        <v>41956</v>
      </c>
      <c r="B2101" s="14" t="s">
        <v>872</v>
      </c>
      <c r="C2101" s="4">
        <v>4</v>
      </c>
      <c r="D2101" s="4">
        <v>3</v>
      </c>
      <c r="E2101" s="4"/>
      <c r="G2101" s="4">
        <f t="shared" si="414"/>
        <v>795.77470000000005</v>
      </c>
      <c r="H2101"/>
      <c r="I2101"/>
      <c r="J2101" s="34">
        <f t="shared" si="411"/>
        <v>7.0685834705770342E-4</v>
      </c>
      <c r="K2101" s="34">
        <f t="shared" si="415"/>
        <v>0.56249666683810862</v>
      </c>
      <c r="L2101" s="6">
        <f t="shared" si="412"/>
        <v>2.219707841442716</v>
      </c>
      <c r="M2101" s="6">
        <f t="shared" si="416"/>
        <v>1.7663769089848702</v>
      </c>
      <c r="N2101" s="6">
        <f t="shared" si="413"/>
        <v>4.6285167281146418</v>
      </c>
      <c r="O2101" s="6">
        <f t="shared" si="417"/>
        <v>3.6832347567317885</v>
      </c>
      <c r="P2101" s="6">
        <f t="shared" si="418"/>
        <v>5.4496116657166587</v>
      </c>
      <c r="Q2101" s="6">
        <f t="shared" si="408"/>
        <v>0.84786091631273763</v>
      </c>
      <c r="R2101" s="6">
        <f t="shared" si="409"/>
        <v>1.4364615551253976</v>
      </c>
      <c r="S2101" s="6">
        <f t="shared" si="410"/>
        <v>2.2843224714381352</v>
      </c>
    </row>
    <row r="2102" spans="1:19" x14ac:dyDescent="0.25">
      <c r="A2102" s="64">
        <v>41956</v>
      </c>
      <c r="B2102" s="14" t="s">
        <v>872</v>
      </c>
      <c r="C2102" s="4">
        <v>4</v>
      </c>
      <c r="D2102" s="4">
        <v>4.2</v>
      </c>
      <c r="E2102" s="4"/>
      <c r="G2102" s="4">
        <f t="shared" si="414"/>
        <v>64.961200000000005</v>
      </c>
      <c r="H2102"/>
      <c r="I2102"/>
      <c r="J2102" s="34">
        <f t="shared" si="411"/>
        <v>1.385442360233099E-3</v>
      </c>
      <c r="K2102" s="34">
        <f t="shared" si="415"/>
        <v>8.9999999997231753E-2</v>
      </c>
      <c r="L2102" s="6">
        <f t="shared" si="412"/>
        <v>4.811097633235077</v>
      </c>
      <c r="M2102" s="6">
        <f t="shared" si="416"/>
        <v>0.31253468163409348</v>
      </c>
      <c r="N2102" s="6">
        <f t="shared" si="413"/>
        <v>6.861382640483793</v>
      </c>
      <c r="O2102" s="6">
        <f t="shared" si="417"/>
        <v>0.44572365863033786</v>
      </c>
      <c r="P2102" s="6">
        <f t="shared" si="418"/>
        <v>0.7582583402644314</v>
      </c>
      <c r="Q2102" s="6">
        <f t="shared" si="408"/>
        <v>0.15001664718436486</v>
      </c>
      <c r="R2102" s="6">
        <f t="shared" si="409"/>
        <v>0.17383222686583177</v>
      </c>
      <c r="S2102" s="6">
        <f t="shared" si="410"/>
        <v>0.32384887405019663</v>
      </c>
    </row>
    <row r="2103" spans="1:19" x14ac:dyDescent="0.25">
      <c r="A2103" s="64">
        <v>41956</v>
      </c>
      <c r="B2103" s="14" t="s">
        <v>872</v>
      </c>
      <c r="C2103" s="4">
        <v>4</v>
      </c>
      <c r="D2103" s="4">
        <v>7.1</v>
      </c>
      <c r="E2103" s="4"/>
      <c r="G2103" s="4">
        <f t="shared" si="414"/>
        <v>64.961200000000005</v>
      </c>
      <c r="H2103"/>
      <c r="I2103"/>
      <c r="J2103" s="34">
        <f t="shared" si="411"/>
        <v>3.959192141686536E-3</v>
      </c>
      <c r="K2103" s="34">
        <f t="shared" si="415"/>
        <v>0.25719387754310946</v>
      </c>
      <c r="L2103" s="6">
        <f t="shared" si="412"/>
        <v>16.085590015951329</v>
      </c>
      <c r="M2103" s="6">
        <f t="shared" si="416"/>
        <v>1.0449392504120609</v>
      </c>
      <c r="N2103" s="6">
        <f t="shared" si="413"/>
        <v>12.681839066301519</v>
      </c>
      <c r="O2103" s="6">
        <f t="shared" si="417"/>
        <v>0.82382749993294346</v>
      </c>
      <c r="P2103" s="6">
        <f t="shared" si="418"/>
        <v>1.8687667503450043</v>
      </c>
      <c r="Q2103" s="6">
        <f t="shared" si="408"/>
        <v>0.50157084019778919</v>
      </c>
      <c r="R2103" s="6">
        <f t="shared" si="409"/>
        <v>0.32129272497384798</v>
      </c>
      <c r="S2103" s="6">
        <f t="shared" si="410"/>
        <v>0.82286356517163717</v>
      </c>
    </row>
    <row r="2104" spans="1:19" x14ac:dyDescent="0.25">
      <c r="A2104" s="64">
        <v>41956</v>
      </c>
      <c r="B2104" s="14" t="s">
        <v>872</v>
      </c>
      <c r="C2104" s="4">
        <v>4</v>
      </c>
      <c r="D2104" s="4">
        <v>3.2</v>
      </c>
      <c r="E2104" s="4"/>
      <c r="G2104" s="4">
        <f t="shared" si="414"/>
        <v>64.961200000000005</v>
      </c>
      <c r="H2104"/>
      <c r="I2104"/>
      <c r="J2104" s="34">
        <f t="shared" si="411"/>
        <v>8.0424771931898698E-4</v>
      </c>
      <c r="K2104" s="34">
        <f t="shared" si="415"/>
        <v>5.2244897957576697E-2</v>
      </c>
      <c r="L2104" s="6">
        <f t="shared" si="412"/>
        <v>2.57474279673893</v>
      </c>
      <c r="M2104" s="6">
        <f t="shared" si="416"/>
        <v>0.16725838501169291</v>
      </c>
      <c r="N2104" s="6">
        <f t="shared" si="413"/>
        <v>4.9915502127950244</v>
      </c>
      <c r="O2104" s="6">
        <f t="shared" si="417"/>
        <v>0.32425709797277341</v>
      </c>
      <c r="P2104" s="6">
        <f t="shared" si="418"/>
        <v>0.49151548298446635</v>
      </c>
      <c r="Q2104" s="6">
        <f t="shared" si="408"/>
        <v>8.0284024805612586E-2</v>
      </c>
      <c r="R2104" s="6">
        <f t="shared" si="409"/>
        <v>0.12646026820938164</v>
      </c>
      <c r="S2104" s="6">
        <f t="shared" si="410"/>
        <v>0.20674429301499422</v>
      </c>
    </row>
    <row r="2105" spans="1:19" x14ac:dyDescent="0.25">
      <c r="A2105" s="64">
        <v>41956</v>
      </c>
      <c r="B2105" s="14" t="s">
        <v>872</v>
      </c>
      <c r="C2105" s="4">
        <v>4</v>
      </c>
      <c r="D2105" s="4">
        <v>4.5</v>
      </c>
      <c r="E2105" s="4"/>
      <c r="G2105" s="4">
        <f t="shared" si="414"/>
        <v>64.961200000000005</v>
      </c>
      <c r="H2105"/>
      <c r="I2105"/>
      <c r="J2105" s="34">
        <f t="shared" si="411"/>
        <v>1.5904312808798326E-3</v>
      </c>
      <c r="K2105" s="34">
        <f t="shared" si="415"/>
        <v>0.10331632652743439</v>
      </c>
      <c r="L2105" s="6">
        <f t="shared" si="412"/>
        <v>5.6380590590289899</v>
      </c>
      <c r="M2105" s="6">
        <f t="shared" si="416"/>
        <v>0.36625508924934846</v>
      </c>
      <c r="N2105" s="6">
        <f t="shared" si="413"/>
        <v>7.4382130025037601</v>
      </c>
      <c r="O2105" s="6">
        <f t="shared" si="417"/>
        <v>0.48319525187039564</v>
      </c>
      <c r="P2105" s="6">
        <f t="shared" si="418"/>
        <v>0.84945034111974405</v>
      </c>
      <c r="Q2105" s="6">
        <f t="shared" si="408"/>
        <v>0.17580244283968727</v>
      </c>
      <c r="R2105" s="6">
        <f t="shared" si="409"/>
        <v>0.1884461482294543</v>
      </c>
      <c r="S2105" s="6">
        <f t="shared" si="410"/>
        <v>0.36424859106914154</v>
      </c>
    </row>
    <row r="2106" spans="1:19" x14ac:dyDescent="0.25">
      <c r="A2106" s="64">
        <v>41956</v>
      </c>
      <c r="B2106" s="14" t="s">
        <v>872</v>
      </c>
      <c r="C2106" s="4">
        <v>4</v>
      </c>
      <c r="D2106" s="4">
        <v>3.3</v>
      </c>
      <c r="E2106" s="4"/>
      <c r="G2106" s="4">
        <f t="shared" si="414"/>
        <v>64.961200000000005</v>
      </c>
      <c r="H2106"/>
      <c r="I2106"/>
      <c r="J2106" s="34">
        <f t="shared" si="411"/>
        <v>8.5529859993982123E-4</v>
      </c>
      <c r="K2106" s="34">
        <f t="shared" si="415"/>
        <v>5.5561224488086945E-2</v>
      </c>
      <c r="L2106" s="6">
        <f t="shared" si="412"/>
        <v>2.7634881041225379</v>
      </c>
      <c r="M2106" s="6">
        <f t="shared" si="416"/>
        <v>0.17951950691152002</v>
      </c>
      <c r="N2106" s="6">
        <f t="shared" si="413"/>
        <v>5.1745344101160526</v>
      </c>
      <c r="O2106" s="6">
        <f t="shared" si="417"/>
        <v>0.3361439712423443</v>
      </c>
      <c r="P2106" s="6">
        <f t="shared" si="418"/>
        <v>0.51566347815386426</v>
      </c>
      <c r="Q2106" s="6">
        <f t="shared" si="408"/>
        <v>8.6169363317529613E-2</v>
      </c>
      <c r="R2106" s="6">
        <f t="shared" si="409"/>
        <v>0.13109614878451428</v>
      </c>
      <c r="S2106" s="6">
        <f t="shared" si="410"/>
        <v>0.2172655121020439</v>
      </c>
    </row>
    <row r="2107" spans="1:19" x14ac:dyDescent="0.25">
      <c r="A2107" s="64">
        <v>41956</v>
      </c>
      <c r="B2107" s="14" t="s">
        <v>872</v>
      </c>
      <c r="C2107" s="4">
        <v>4</v>
      </c>
      <c r="D2107" s="4">
        <v>4.2</v>
      </c>
      <c r="E2107" s="4"/>
      <c r="G2107" s="4">
        <f t="shared" si="414"/>
        <v>64.961200000000005</v>
      </c>
      <c r="H2107"/>
      <c r="I2107"/>
      <c r="J2107" s="34">
        <f t="shared" si="411"/>
        <v>1.385442360233099E-3</v>
      </c>
      <c r="K2107" s="34">
        <f t="shared" si="415"/>
        <v>8.9999999997231753E-2</v>
      </c>
      <c r="L2107" s="6">
        <f t="shared" si="412"/>
        <v>4.811097633235077</v>
      </c>
      <c r="M2107" s="6">
        <f t="shared" si="416"/>
        <v>0.31253468163409348</v>
      </c>
      <c r="N2107" s="6">
        <f t="shared" si="413"/>
        <v>6.861382640483793</v>
      </c>
      <c r="O2107" s="6">
        <f t="shared" si="417"/>
        <v>0.44572365863033786</v>
      </c>
      <c r="P2107" s="6">
        <f t="shared" si="418"/>
        <v>0.7582583402644314</v>
      </c>
      <c r="Q2107" s="6">
        <f t="shared" si="408"/>
        <v>0.15001664718436486</v>
      </c>
      <c r="R2107" s="6">
        <f t="shared" si="409"/>
        <v>0.17383222686583177</v>
      </c>
      <c r="S2107" s="6">
        <f t="shared" si="410"/>
        <v>0.32384887405019663</v>
      </c>
    </row>
    <row r="2108" spans="1:19" x14ac:dyDescent="0.25">
      <c r="A2108" s="64">
        <v>41956</v>
      </c>
      <c r="B2108" s="14" t="s">
        <v>872</v>
      </c>
      <c r="C2108" s="4">
        <v>4</v>
      </c>
      <c r="D2108" s="4">
        <v>3.4</v>
      </c>
      <c r="E2108" s="4"/>
      <c r="G2108" s="4">
        <f t="shared" si="414"/>
        <v>64.961200000000005</v>
      </c>
      <c r="H2108"/>
      <c r="I2108"/>
      <c r="J2108" s="34">
        <f t="shared" si="411"/>
        <v>9.0792027688745035E-4</v>
      </c>
      <c r="K2108" s="34">
        <f t="shared" si="415"/>
        <v>5.8979591834920582E-2</v>
      </c>
      <c r="L2108" s="6">
        <f t="shared" si="412"/>
        <v>2.9598116954824234</v>
      </c>
      <c r="M2108" s="6">
        <f t="shared" si="416"/>
        <v>0.19227292324193554</v>
      </c>
      <c r="N2108" s="6">
        <f t="shared" si="413"/>
        <v>5.3584638182360029</v>
      </c>
      <c r="O2108" s="6">
        <f t="shared" si="417"/>
        <v>0.34809224654085708</v>
      </c>
      <c r="P2108" s="6">
        <f t="shared" si="418"/>
        <v>0.54036516978279259</v>
      </c>
      <c r="Q2108" s="6">
        <f t="shared" si="408"/>
        <v>9.2291003156129051E-2</v>
      </c>
      <c r="R2108" s="6">
        <f t="shared" si="409"/>
        <v>0.13575597615093427</v>
      </c>
      <c r="S2108" s="6">
        <f t="shared" si="410"/>
        <v>0.2280469793070633</v>
      </c>
    </row>
    <row r="2109" spans="1:19" x14ac:dyDescent="0.25">
      <c r="A2109" s="64">
        <v>41956</v>
      </c>
      <c r="B2109" s="14" t="s">
        <v>872</v>
      </c>
      <c r="C2109" s="4">
        <v>4</v>
      </c>
      <c r="D2109" s="4">
        <v>4.5999999999999996</v>
      </c>
      <c r="E2109" s="4"/>
      <c r="G2109" s="4">
        <f t="shared" si="414"/>
        <v>64.961200000000005</v>
      </c>
      <c r="H2109"/>
      <c r="I2109"/>
      <c r="J2109" s="34">
        <f t="shared" si="411"/>
        <v>1.6619025137490004E-3</v>
      </c>
      <c r="K2109" s="34">
        <f t="shared" si="415"/>
        <v>0.10795918367014873</v>
      </c>
      <c r="L2109" s="6">
        <f t="shared" si="412"/>
        <v>5.9302678128381849</v>
      </c>
      <c r="M2109" s="6">
        <f t="shared" si="416"/>
        <v>0.3852373209154813</v>
      </c>
      <c r="N2109" s="6">
        <f t="shared" si="413"/>
        <v>7.6319696161125572</v>
      </c>
      <c r="O2109" s="6">
        <f t="shared" si="417"/>
        <v>0.49578191424249274</v>
      </c>
      <c r="P2109" s="6">
        <f t="shared" si="418"/>
        <v>0.88101923515797398</v>
      </c>
      <c r="Q2109" s="6">
        <f t="shared" si="408"/>
        <v>0.18491391403943103</v>
      </c>
      <c r="R2109" s="6">
        <f t="shared" si="409"/>
        <v>0.19335494655457217</v>
      </c>
      <c r="S2109" s="6">
        <f t="shared" si="410"/>
        <v>0.37826886059400322</v>
      </c>
    </row>
    <row r="2110" spans="1:19" x14ac:dyDescent="0.25">
      <c r="A2110" s="64">
        <v>41956</v>
      </c>
      <c r="B2110" s="14" t="s">
        <v>872</v>
      </c>
      <c r="C2110" s="4">
        <v>4</v>
      </c>
      <c r="D2110" s="4">
        <v>2.5</v>
      </c>
      <c r="E2110" s="4"/>
      <c r="G2110" s="4">
        <f t="shared" si="414"/>
        <v>795.77470000000005</v>
      </c>
      <c r="H2110"/>
      <c r="I2110"/>
      <c r="J2110" s="34">
        <f t="shared" si="411"/>
        <v>4.9087385212340522E-4</v>
      </c>
      <c r="K2110" s="34">
        <f t="shared" si="415"/>
        <v>0.39062268530424216</v>
      </c>
      <c r="L2110" s="6">
        <f t="shared" si="412"/>
        <v>1.4596815933666829</v>
      </c>
      <c r="M2110" s="6">
        <f t="shared" si="416"/>
        <v>1.1615708215534053</v>
      </c>
      <c r="N2110" s="6">
        <f t="shared" si="413"/>
        <v>3.7393815404049149</v>
      </c>
      <c r="O2110" s="6">
        <f t="shared" si="417"/>
        <v>2.975687648408019</v>
      </c>
      <c r="P2110" s="6">
        <f t="shared" si="418"/>
        <v>4.1372584699614245</v>
      </c>
      <c r="Q2110" s="6">
        <f t="shared" si="408"/>
        <v>0.55755399434563457</v>
      </c>
      <c r="R2110" s="6">
        <f t="shared" si="409"/>
        <v>1.1605181828791276</v>
      </c>
      <c r="S2110" s="6">
        <f t="shared" si="410"/>
        <v>1.7180721772247622</v>
      </c>
    </row>
    <row r="2111" spans="1:19" x14ac:dyDescent="0.25">
      <c r="A2111" s="64">
        <v>41956</v>
      </c>
      <c r="B2111" s="14" t="s">
        <v>872</v>
      </c>
      <c r="C2111" s="4">
        <v>4</v>
      </c>
      <c r="D2111" s="4">
        <v>6.2</v>
      </c>
      <c r="E2111" s="4"/>
      <c r="G2111" s="4">
        <f t="shared" si="414"/>
        <v>64.961200000000005</v>
      </c>
      <c r="H2111"/>
      <c r="I2111"/>
      <c r="J2111" s="34">
        <f t="shared" si="411"/>
        <v>3.0190705400997908E-3</v>
      </c>
      <c r="K2111" s="34">
        <f t="shared" si="415"/>
        <v>0.1961224489735594</v>
      </c>
      <c r="L2111" s="6">
        <f t="shared" si="412"/>
        <v>11.778840632041497</v>
      </c>
      <c r="M2111" s="6">
        <f t="shared" si="416"/>
        <v>0.76516763690751333</v>
      </c>
      <c r="N2111" s="6">
        <f t="shared" si="413"/>
        <v>10.8220178607594</v>
      </c>
      <c r="O2111" s="6">
        <f t="shared" si="417"/>
        <v>0.70301128029210602</v>
      </c>
      <c r="P2111" s="6">
        <f t="shared" si="418"/>
        <v>1.4681789171996193</v>
      </c>
      <c r="Q2111" s="6">
        <f t="shared" si="408"/>
        <v>0.36728046571560641</v>
      </c>
      <c r="R2111" s="6">
        <f t="shared" si="409"/>
        <v>0.27417439931392135</v>
      </c>
      <c r="S2111" s="6">
        <f t="shared" si="410"/>
        <v>0.64145486502952775</v>
      </c>
    </row>
    <row r="2112" spans="1:19" x14ac:dyDescent="0.25">
      <c r="A2112" s="64">
        <v>41956</v>
      </c>
      <c r="B2112" s="14" t="s">
        <v>872</v>
      </c>
      <c r="C2112" s="4">
        <v>4</v>
      </c>
      <c r="D2112" s="4">
        <v>3.3</v>
      </c>
      <c r="E2112" s="4"/>
      <c r="G2112" s="4">
        <f t="shared" si="414"/>
        <v>64.961200000000005</v>
      </c>
      <c r="H2112"/>
      <c r="I2112"/>
      <c r="J2112" s="34">
        <f t="shared" si="411"/>
        <v>8.5529859993982123E-4</v>
      </c>
      <c r="K2112" s="34">
        <f t="shared" si="415"/>
        <v>5.5561224488086945E-2</v>
      </c>
      <c r="L2112" s="6">
        <f t="shared" si="412"/>
        <v>2.7634881041225379</v>
      </c>
      <c r="M2112" s="6">
        <f t="shared" si="416"/>
        <v>0.17951950691152002</v>
      </c>
      <c r="N2112" s="6">
        <f t="shared" si="413"/>
        <v>5.1745344101160526</v>
      </c>
      <c r="O2112" s="6">
        <f t="shared" si="417"/>
        <v>0.3361439712423443</v>
      </c>
      <c r="P2112" s="6">
        <f t="shared" si="418"/>
        <v>0.51566347815386426</v>
      </c>
      <c r="Q2112" s="6">
        <f t="shared" si="408"/>
        <v>8.6169363317529613E-2</v>
      </c>
      <c r="R2112" s="6">
        <f t="shared" si="409"/>
        <v>0.13109614878451428</v>
      </c>
      <c r="S2112" s="6">
        <f t="shared" si="410"/>
        <v>0.2172655121020439</v>
      </c>
    </row>
    <row r="2113" spans="1:19" x14ac:dyDescent="0.25">
      <c r="A2113" s="64">
        <v>41956</v>
      </c>
      <c r="B2113" s="14" t="s">
        <v>872</v>
      </c>
      <c r="C2113" s="4">
        <v>4</v>
      </c>
      <c r="D2113" s="4">
        <v>3.1</v>
      </c>
      <c r="E2113" s="4"/>
      <c r="G2113" s="4">
        <f t="shared" si="414"/>
        <v>64.961200000000005</v>
      </c>
      <c r="H2113"/>
      <c r="I2113"/>
      <c r="J2113" s="34">
        <f t="shared" si="411"/>
        <v>7.5476763502494771E-4</v>
      </c>
      <c r="K2113" s="34">
        <f t="shared" si="415"/>
        <v>4.9030612243389851E-2</v>
      </c>
      <c r="L2113" s="6">
        <f t="shared" si="412"/>
        <v>2.3935063597525432</v>
      </c>
      <c r="M2113" s="6">
        <f t="shared" si="416"/>
        <v>0.15548504835297491</v>
      </c>
      <c r="N2113" s="6">
        <f t="shared" si="413"/>
        <v>4.8095356854949474</v>
      </c>
      <c r="O2113" s="6">
        <f t="shared" si="417"/>
        <v>0.31243321563258936</v>
      </c>
      <c r="P2113" s="6">
        <f t="shared" si="418"/>
        <v>0.46791826398556424</v>
      </c>
      <c r="Q2113" s="6">
        <f t="shared" si="408"/>
        <v>7.4632823209427962E-2</v>
      </c>
      <c r="R2113" s="6">
        <f t="shared" si="409"/>
        <v>0.12184895409670986</v>
      </c>
      <c r="S2113" s="6">
        <f t="shared" si="410"/>
        <v>0.19648177730613781</v>
      </c>
    </row>
    <row r="2114" spans="1:19" x14ac:dyDescent="0.25">
      <c r="A2114" s="64">
        <v>41956</v>
      </c>
      <c r="B2114" s="14" t="s">
        <v>872</v>
      </c>
      <c r="C2114" s="4">
        <v>4</v>
      </c>
      <c r="D2114" s="4">
        <v>3.3</v>
      </c>
      <c r="E2114" s="4"/>
      <c r="G2114" s="4">
        <f t="shared" si="414"/>
        <v>64.961200000000005</v>
      </c>
      <c r="H2114"/>
      <c r="I2114"/>
      <c r="J2114" s="34">
        <f t="shared" si="411"/>
        <v>8.5529859993982123E-4</v>
      </c>
      <c r="K2114" s="34">
        <f t="shared" si="415"/>
        <v>5.5561224488086945E-2</v>
      </c>
      <c r="L2114" s="6">
        <f t="shared" si="412"/>
        <v>2.7634881041225379</v>
      </c>
      <c r="M2114" s="6">
        <f t="shared" si="416"/>
        <v>0.17951950691152002</v>
      </c>
      <c r="N2114" s="6">
        <f t="shared" si="413"/>
        <v>5.1745344101160526</v>
      </c>
      <c r="O2114" s="6">
        <f t="shared" si="417"/>
        <v>0.3361439712423443</v>
      </c>
      <c r="P2114" s="6">
        <f t="shared" si="418"/>
        <v>0.51566347815386426</v>
      </c>
      <c r="Q2114" s="6">
        <f t="shared" si="408"/>
        <v>8.6169363317529613E-2</v>
      </c>
      <c r="R2114" s="6">
        <f t="shared" si="409"/>
        <v>0.13109614878451428</v>
      </c>
      <c r="S2114" s="6">
        <f t="shared" si="410"/>
        <v>0.2172655121020439</v>
      </c>
    </row>
    <row r="2115" spans="1:19" x14ac:dyDescent="0.25">
      <c r="A2115" s="64">
        <v>41956</v>
      </c>
      <c r="B2115" s="14" t="s">
        <v>872</v>
      </c>
      <c r="C2115" s="4">
        <v>4</v>
      </c>
      <c r="D2115" s="4">
        <v>5.2</v>
      </c>
      <c r="E2115" s="4"/>
      <c r="G2115" s="4">
        <f t="shared" si="414"/>
        <v>64.961200000000005</v>
      </c>
      <c r="H2115"/>
      <c r="I2115"/>
      <c r="J2115" s="34">
        <f t="shared" si="411"/>
        <v>2.1237166338267006E-3</v>
      </c>
      <c r="K2115" s="34">
        <f t="shared" si="415"/>
        <v>0.13795918366922602</v>
      </c>
      <c r="L2115" s="6">
        <f t="shared" si="412"/>
        <v>7.8611437635641082</v>
      </c>
      <c r="M2115" s="6">
        <f t="shared" si="416"/>
        <v>0.51066934215868187</v>
      </c>
      <c r="N2115" s="6">
        <f t="shared" si="413"/>
        <v>8.8091474968502013</v>
      </c>
      <c r="O2115" s="6">
        <f t="shared" si="417"/>
        <v>0.5722528034719111</v>
      </c>
      <c r="P2115" s="6">
        <f t="shared" si="418"/>
        <v>1.0829221456305929</v>
      </c>
      <c r="Q2115" s="6">
        <f t="shared" ref="Q2115:Q2178" si="419">M2115*0.48</f>
        <v>0.2451212842361673</v>
      </c>
      <c r="R2115" s="6">
        <f t="shared" ref="R2115:R2178" si="420">O2115*0.39</f>
        <v>0.22317859335404533</v>
      </c>
      <c r="S2115" s="6">
        <f t="shared" ref="S2115:S2178" si="421">Q2115+R2115</f>
        <v>0.46829987759021263</v>
      </c>
    </row>
    <row r="2116" spans="1:19" x14ac:dyDescent="0.25">
      <c r="A2116" s="64">
        <v>41956</v>
      </c>
      <c r="B2116" s="14" t="s">
        <v>872</v>
      </c>
      <c r="C2116" s="4">
        <v>4</v>
      </c>
      <c r="D2116" s="4">
        <v>4.0999999999999996</v>
      </c>
      <c r="E2116" s="4" t="s">
        <v>977</v>
      </c>
      <c r="G2116" s="4">
        <f t="shared" si="414"/>
        <v>64.961200000000005</v>
      </c>
      <c r="H2116"/>
      <c r="I2116"/>
      <c r="J2116" s="34">
        <f t="shared" si="411"/>
        <v>1.3202543126711102E-3</v>
      </c>
      <c r="K2116" s="34">
        <f t="shared" si="415"/>
        <v>8.5765306119810952E-2</v>
      </c>
      <c r="L2116" s="6">
        <f t="shared" si="412"/>
        <v>4.5518101325650582</v>
      </c>
      <c r="M2116" s="6">
        <f t="shared" si="416"/>
        <v>0.29569105411886604</v>
      </c>
      <c r="N2116" s="6">
        <f t="shared" si="413"/>
        <v>6.670633528309061</v>
      </c>
      <c r="O2116" s="6">
        <f t="shared" si="417"/>
        <v>0.43333236716418877</v>
      </c>
      <c r="P2116" s="6">
        <f t="shared" si="418"/>
        <v>0.72902342128305486</v>
      </c>
      <c r="Q2116" s="6">
        <f t="shared" si="419"/>
        <v>0.14193170597705571</v>
      </c>
      <c r="R2116" s="6">
        <f t="shared" si="420"/>
        <v>0.16899962319403364</v>
      </c>
      <c r="S2116" s="6">
        <f t="shared" si="421"/>
        <v>0.31093132917108934</v>
      </c>
    </row>
    <row r="2117" spans="1:19" x14ac:dyDescent="0.25">
      <c r="A2117" s="64">
        <v>41956</v>
      </c>
      <c r="B2117" s="14" t="s">
        <v>872</v>
      </c>
      <c r="C2117" s="4">
        <v>4</v>
      </c>
      <c r="D2117" s="4">
        <v>4.2</v>
      </c>
      <c r="E2117" s="4"/>
      <c r="G2117" s="4">
        <f t="shared" si="414"/>
        <v>64.961200000000005</v>
      </c>
      <c r="H2117"/>
      <c r="I2117"/>
      <c r="J2117" s="34">
        <f t="shared" si="411"/>
        <v>1.385442360233099E-3</v>
      </c>
      <c r="K2117" s="34">
        <f t="shared" si="415"/>
        <v>8.9999999997231753E-2</v>
      </c>
      <c r="L2117" s="6">
        <f t="shared" si="412"/>
        <v>4.811097633235077</v>
      </c>
      <c r="M2117" s="6">
        <f t="shared" si="416"/>
        <v>0.31253468163409348</v>
      </c>
      <c r="N2117" s="6">
        <f t="shared" si="413"/>
        <v>6.861382640483793</v>
      </c>
      <c r="O2117" s="6">
        <f t="shared" si="417"/>
        <v>0.44572365863033786</v>
      </c>
      <c r="P2117" s="6">
        <f t="shared" si="418"/>
        <v>0.7582583402644314</v>
      </c>
      <c r="Q2117" s="6">
        <f t="shared" si="419"/>
        <v>0.15001664718436486</v>
      </c>
      <c r="R2117" s="6">
        <f t="shared" si="420"/>
        <v>0.17383222686583177</v>
      </c>
      <c r="S2117" s="6">
        <f t="shared" si="421"/>
        <v>0.32384887405019663</v>
      </c>
    </row>
    <row r="2118" spans="1:19" x14ac:dyDescent="0.25">
      <c r="A2118" s="64">
        <v>41956</v>
      </c>
      <c r="B2118" s="14" t="s">
        <v>872</v>
      </c>
      <c r="C2118" s="4">
        <v>4</v>
      </c>
      <c r="D2118" s="4">
        <v>4.5</v>
      </c>
      <c r="E2118" s="4"/>
      <c r="G2118" s="4">
        <f t="shared" si="414"/>
        <v>64.961200000000005</v>
      </c>
      <c r="H2118"/>
      <c r="I2118"/>
      <c r="J2118" s="34">
        <f t="shared" si="411"/>
        <v>1.5904312808798326E-3</v>
      </c>
      <c r="K2118" s="34">
        <f t="shared" si="415"/>
        <v>0.10331632652743439</v>
      </c>
      <c r="L2118" s="6">
        <f t="shared" si="412"/>
        <v>5.6380590590289899</v>
      </c>
      <c r="M2118" s="6">
        <f t="shared" si="416"/>
        <v>0.36625508924934846</v>
      </c>
      <c r="N2118" s="6">
        <f t="shared" si="413"/>
        <v>7.4382130025037601</v>
      </c>
      <c r="O2118" s="6">
        <f t="shared" si="417"/>
        <v>0.48319525187039564</v>
      </c>
      <c r="P2118" s="6">
        <f t="shared" si="418"/>
        <v>0.84945034111974405</v>
      </c>
      <c r="Q2118" s="6">
        <f t="shared" si="419"/>
        <v>0.17580244283968727</v>
      </c>
      <c r="R2118" s="6">
        <f t="shared" si="420"/>
        <v>0.1884461482294543</v>
      </c>
      <c r="S2118" s="6">
        <f t="shared" si="421"/>
        <v>0.36424859106914154</v>
      </c>
    </row>
    <row r="2119" spans="1:19" x14ac:dyDescent="0.25">
      <c r="A2119" s="64">
        <v>41956</v>
      </c>
      <c r="B2119" s="14" t="s">
        <v>872</v>
      </c>
      <c r="C2119" s="4">
        <v>5</v>
      </c>
      <c r="D2119" s="4">
        <v>7</v>
      </c>
      <c r="E2119" s="4"/>
      <c r="G2119" s="4">
        <f t="shared" si="414"/>
        <v>64.961200000000005</v>
      </c>
      <c r="H2119"/>
      <c r="I2119"/>
      <c r="J2119" s="34">
        <f t="shared" si="411"/>
        <v>3.8484510006474969E-3</v>
      </c>
      <c r="K2119" s="34">
        <f t="shared" si="415"/>
        <v>0.24999999999231043</v>
      </c>
      <c r="L2119" s="6">
        <f t="shared" si="412"/>
        <v>15.569492106387406</v>
      </c>
      <c r="M2119" s="6">
        <f t="shared" si="416"/>
        <v>1.0114129102390135</v>
      </c>
      <c r="N2119" s="6">
        <f t="shared" si="413"/>
        <v>12.473107819356448</v>
      </c>
      <c r="O2119" s="6">
        <f t="shared" si="417"/>
        <v>0.81026806739089385</v>
      </c>
      <c r="P2119" s="6">
        <f t="shared" si="418"/>
        <v>1.8216809776299074</v>
      </c>
      <c r="Q2119" s="6">
        <f t="shared" si="419"/>
        <v>0.48547819691472643</v>
      </c>
      <c r="R2119" s="6">
        <f t="shared" si="420"/>
        <v>0.31600454628244862</v>
      </c>
      <c r="S2119" s="6">
        <f t="shared" si="421"/>
        <v>0.80148274319717505</v>
      </c>
    </row>
    <row r="2120" spans="1:19" x14ac:dyDescent="0.25">
      <c r="A2120" s="64">
        <v>41956</v>
      </c>
      <c r="B2120" s="14" t="s">
        <v>872</v>
      </c>
      <c r="C2120" s="4">
        <v>5</v>
      </c>
      <c r="D2120" s="4">
        <v>3.8</v>
      </c>
      <c r="E2120" s="4"/>
      <c r="G2120" s="4">
        <f t="shared" si="414"/>
        <v>64.961200000000005</v>
      </c>
      <c r="H2120"/>
      <c r="I2120"/>
      <c r="J2120" s="34">
        <f t="shared" si="411"/>
        <v>1.1341149479459152E-3</v>
      </c>
      <c r="K2120" s="34">
        <f t="shared" si="415"/>
        <v>7.3673469385489021E-2</v>
      </c>
      <c r="L2120" s="6">
        <f t="shared" si="412"/>
        <v>3.8222275656794742</v>
      </c>
      <c r="M2120" s="6">
        <f t="shared" si="416"/>
        <v>0.24829649415562419</v>
      </c>
      <c r="N2120" s="6">
        <f t="shared" si="413"/>
        <v>6.1031884174464111</v>
      </c>
      <c r="O2120" s="6">
        <f t="shared" si="417"/>
        <v>0.39647045111343715</v>
      </c>
      <c r="P2120" s="6">
        <f t="shared" si="418"/>
        <v>0.64476694526906131</v>
      </c>
      <c r="Q2120" s="6">
        <f t="shared" si="419"/>
        <v>0.1191823171946996</v>
      </c>
      <c r="R2120" s="6">
        <f t="shared" si="420"/>
        <v>0.1546234759342405</v>
      </c>
      <c r="S2120" s="6">
        <f t="shared" si="421"/>
        <v>0.2738057931289401</v>
      </c>
    </row>
    <row r="2121" spans="1:19" x14ac:dyDescent="0.25">
      <c r="A2121" s="64">
        <v>41956</v>
      </c>
      <c r="B2121" s="14" t="s">
        <v>872</v>
      </c>
      <c r="C2121" s="4">
        <v>5</v>
      </c>
      <c r="D2121" s="4">
        <v>4.4000000000000004</v>
      </c>
      <c r="E2121" s="4" t="s">
        <v>977</v>
      </c>
      <c r="G2121" s="4">
        <f t="shared" si="414"/>
        <v>64.961200000000005</v>
      </c>
      <c r="H2121"/>
      <c r="I2121"/>
      <c r="J2121" s="34">
        <f t="shared" si="411"/>
        <v>1.5205308443374602E-3</v>
      </c>
      <c r="K2121" s="34">
        <f t="shared" si="415"/>
        <v>9.877551020104347E-2</v>
      </c>
      <c r="L2121" s="6">
        <f t="shared" si="412"/>
        <v>5.3541650508837426</v>
      </c>
      <c r="M2121" s="6">
        <f t="shared" si="416"/>
        <v>0.34781299344971695</v>
      </c>
      <c r="N2121" s="6">
        <f t="shared" si="413"/>
        <v>7.2451870323804508</v>
      </c>
      <c r="O2121" s="6">
        <f t="shared" si="417"/>
        <v>0.47065605297680857</v>
      </c>
      <c r="P2121" s="6">
        <f t="shared" si="418"/>
        <v>0.81846904642652551</v>
      </c>
      <c r="Q2121" s="6">
        <f t="shared" si="419"/>
        <v>0.16695023685586413</v>
      </c>
      <c r="R2121" s="6">
        <f t="shared" si="420"/>
        <v>0.18355586066095536</v>
      </c>
      <c r="S2121" s="6">
        <f t="shared" si="421"/>
        <v>0.35050609751681949</v>
      </c>
    </row>
    <row r="2122" spans="1:19" x14ac:dyDescent="0.25">
      <c r="A2122" s="64">
        <v>41956</v>
      </c>
      <c r="B2122" s="14" t="s">
        <v>872</v>
      </c>
      <c r="C2122" s="4">
        <v>5</v>
      </c>
      <c r="D2122" s="4">
        <v>7.4</v>
      </c>
      <c r="E2122" s="4"/>
      <c r="G2122" s="4">
        <f t="shared" si="414"/>
        <v>64.961200000000005</v>
      </c>
      <c r="H2122"/>
      <c r="I2122"/>
      <c r="J2122" s="34">
        <f t="shared" si="411"/>
        <v>4.3008403427644282E-3</v>
      </c>
      <c r="K2122" s="34">
        <f t="shared" si="415"/>
        <v>0.27938775509344738</v>
      </c>
      <c r="L2122" s="6">
        <f t="shared" si="412"/>
        <v>17.691219677917115</v>
      </c>
      <c r="M2122" s="6">
        <f t="shared" si="416"/>
        <v>1.1492428820320462</v>
      </c>
      <c r="N2122" s="6">
        <f t="shared" si="413"/>
        <v>13.311012207689938</v>
      </c>
      <c r="O2122" s="6">
        <f t="shared" si="417"/>
        <v>0.86469934299806295</v>
      </c>
      <c r="P2122" s="6">
        <f t="shared" si="418"/>
        <v>2.0139422250301093</v>
      </c>
      <c r="Q2122" s="6">
        <f t="shared" si="419"/>
        <v>0.55163658337538213</v>
      </c>
      <c r="R2122" s="6">
        <f t="shared" si="420"/>
        <v>0.33723274376924456</v>
      </c>
      <c r="S2122" s="6">
        <f t="shared" si="421"/>
        <v>0.88886932714462663</v>
      </c>
    </row>
    <row r="2123" spans="1:19" x14ac:dyDescent="0.25">
      <c r="A2123" s="64">
        <v>41956</v>
      </c>
      <c r="B2123" s="14" t="s">
        <v>872</v>
      </c>
      <c r="C2123" s="4">
        <v>5</v>
      </c>
      <c r="D2123" s="4">
        <v>7.8</v>
      </c>
      <c r="E2123" s="4"/>
      <c r="G2123" s="4">
        <f t="shared" si="414"/>
        <v>64.961200000000005</v>
      </c>
      <c r="H2123"/>
      <c r="I2123"/>
      <c r="J2123" s="34">
        <f t="shared" si="411"/>
        <v>4.7783624261100756E-3</v>
      </c>
      <c r="K2123" s="34">
        <f t="shared" si="415"/>
        <v>0.31040816325575848</v>
      </c>
      <c r="L2123" s="6">
        <f t="shared" si="412"/>
        <v>19.967309203036706</v>
      </c>
      <c r="M2123" s="6">
        <f t="shared" si="416"/>
        <v>1.2971003917591177</v>
      </c>
      <c r="N2123" s="6">
        <f t="shared" si="413"/>
        <v>14.156655209656122</v>
      </c>
      <c r="O2123" s="6">
        <f t="shared" si="417"/>
        <v>0.91963332824289878</v>
      </c>
      <c r="P2123" s="6">
        <f t="shared" si="418"/>
        <v>2.2167337200020167</v>
      </c>
      <c r="Q2123" s="6">
        <f t="shared" si="419"/>
        <v>0.62260818804437645</v>
      </c>
      <c r="R2123" s="6">
        <f t="shared" si="420"/>
        <v>0.35865699801473055</v>
      </c>
      <c r="S2123" s="6">
        <f t="shared" si="421"/>
        <v>0.98126518605910706</v>
      </c>
    </row>
    <row r="2124" spans="1:19" x14ac:dyDescent="0.25">
      <c r="A2124" s="64">
        <v>41956</v>
      </c>
      <c r="B2124" s="14" t="s">
        <v>872</v>
      </c>
      <c r="C2124" s="4">
        <v>5</v>
      </c>
      <c r="D2124" s="4">
        <v>7.7</v>
      </c>
      <c r="E2124" s="4"/>
      <c r="G2124" s="4">
        <f t="shared" si="414"/>
        <v>64.961200000000005</v>
      </c>
      <c r="H2124"/>
      <c r="I2124"/>
      <c r="J2124" s="34">
        <f t="shared" si="411"/>
        <v>4.6566257107834713E-3</v>
      </c>
      <c r="K2124" s="34">
        <f t="shared" si="415"/>
        <v>0.3024999999906956</v>
      </c>
      <c r="L2124" s="6">
        <f t="shared" si="412"/>
        <v>19.383679878909756</v>
      </c>
      <c r="M2124" s="6">
        <f t="shared" si="416"/>
        <v>1.2591871297732691</v>
      </c>
      <c r="N2124" s="6">
        <f t="shared" si="413"/>
        <v>13.944537614026947</v>
      </c>
      <c r="O2124" s="6">
        <f t="shared" si="417"/>
        <v>0.90585391442244467</v>
      </c>
      <c r="P2124" s="6">
        <f t="shared" si="418"/>
        <v>2.1650410441957137</v>
      </c>
      <c r="Q2124" s="6">
        <f t="shared" si="419"/>
        <v>0.60440982229116913</v>
      </c>
      <c r="R2124" s="6">
        <f t="shared" si="420"/>
        <v>0.35328302662475342</v>
      </c>
      <c r="S2124" s="6">
        <f t="shared" si="421"/>
        <v>0.95769284891592255</v>
      </c>
    </row>
    <row r="2125" spans="1:19" x14ac:dyDescent="0.25">
      <c r="A2125" s="64">
        <v>41956</v>
      </c>
      <c r="B2125" s="14" t="s">
        <v>872</v>
      </c>
      <c r="C2125" s="4">
        <v>5</v>
      </c>
      <c r="D2125" s="4">
        <v>8.3000000000000007</v>
      </c>
      <c r="E2125" s="4"/>
      <c r="G2125" s="4">
        <f t="shared" si="414"/>
        <v>64.961200000000005</v>
      </c>
      <c r="H2125"/>
      <c r="I2125"/>
      <c r="J2125" s="34">
        <f t="shared" si="411"/>
        <v>5.4106079476450219E-3</v>
      </c>
      <c r="K2125" s="34">
        <f t="shared" si="415"/>
        <v>0.35147959182592381</v>
      </c>
      <c r="L2125" s="6">
        <f t="shared" si="412"/>
        <v>23.033216302360287</v>
      </c>
      <c r="M2125" s="6">
        <f t="shared" si="416"/>
        <v>1.4962653998827395</v>
      </c>
      <c r="N2125" s="6">
        <f t="shared" si="413"/>
        <v>15.224089825772444</v>
      </c>
      <c r="O2125" s="6">
        <f t="shared" si="417"/>
        <v>0.98897516317232204</v>
      </c>
      <c r="P2125" s="6">
        <f t="shared" si="418"/>
        <v>2.4852405630550614</v>
      </c>
      <c r="Q2125" s="6">
        <f t="shared" si="419"/>
        <v>0.71820739194371497</v>
      </c>
      <c r="R2125" s="6">
        <f t="shared" si="420"/>
        <v>0.38570031363720558</v>
      </c>
      <c r="S2125" s="6">
        <f t="shared" si="421"/>
        <v>1.1039077055809206</v>
      </c>
    </row>
    <row r="2126" spans="1:19" x14ac:dyDescent="0.25">
      <c r="A2126" s="64">
        <v>41956</v>
      </c>
      <c r="B2126" s="14" t="s">
        <v>872</v>
      </c>
      <c r="C2126" s="4">
        <v>5</v>
      </c>
      <c r="D2126" s="4">
        <v>10.3</v>
      </c>
      <c r="E2126" s="4"/>
      <c r="G2126" s="4">
        <f t="shared" si="414"/>
        <v>64.961200000000005</v>
      </c>
      <c r="H2126"/>
      <c r="I2126"/>
      <c r="J2126" s="34">
        <f t="shared" si="411"/>
        <v>8.3322891154835304E-3</v>
      </c>
      <c r="K2126" s="34">
        <f t="shared" si="415"/>
        <v>0.54127551018743292</v>
      </c>
      <c r="L2126" s="6">
        <f t="shared" si="412"/>
        <v>37.836140652479074</v>
      </c>
      <c r="M2126" s="6">
        <f t="shared" si="416"/>
        <v>2.4578811478273606</v>
      </c>
      <c r="N2126" s="6">
        <f t="shared" si="413"/>
        <v>19.598801871387312</v>
      </c>
      <c r="O2126" s="6">
        <f t="shared" si="417"/>
        <v>1.2731617128220558</v>
      </c>
      <c r="P2126" s="6">
        <f t="shared" si="418"/>
        <v>3.7310428606494161</v>
      </c>
      <c r="Q2126" s="6">
        <f t="shared" si="419"/>
        <v>1.1797829509571329</v>
      </c>
      <c r="R2126" s="6">
        <f t="shared" si="420"/>
        <v>0.49653306800060176</v>
      </c>
      <c r="S2126" s="6">
        <f t="shared" si="421"/>
        <v>1.6763160189577346</v>
      </c>
    </row>
    <row r="2127" spans="1:19" x14ac:dyDescent="0.25">
      <c r="A2127" s="64">
        <v>41956</v>
      </c>
      <c r="B2127" s="14" t="s">
        <v>872</v>
      </c>
      <c r="C2127" s="4">
        <v>5</v>
      </c>
      <c r="D2127" s="4">
        <v>10.8</v>
      </c>
      <c r="E2127" s="4"/>
      <c r="G2127" s="4">
        <f t="shared" si="414"/>
        <v>64.961200000000005</v>
      </c>
      <c r="H2127"/>
      <c r="I2127"/>
      <c r="J2127" s="34">
        <f t="shared" si="411"/>
        <v>9.1608841778678379E-3</v>
      </c>
      <c r="K2127" s="34">
        <f t="shared" si="415"/>
        <v>0.5951020407980222</v>
      </c>
      <c r="L2127" s="6">
        <f t="shared" si="412"/>
        <v>42.192500626930411</v>
      </c>
      <c r="M2127" s="6">
        <f t="shared" si="416"/>
        <v>2.7408755248887022</v>
      </c>
      <c r="N2127" s="6">
        <f t="shared" si="413"/>
        <v>20.716470389096425</v>
      </c>
      <c r="O2127" s="6">
        <f t="shared" si="417"/>
        <v>1.3457668023429232</v>
      </c>
      <c r="P2127" s="6">
        <f t="shared" si="418"/>
        <v>4.0866423272316252</v>
      </c>
      <c r="Q2127" s="6">
        <f t="shared" si="419"/>
        <v>1.3156202519465769</v>
      </c>
      <c r="R2127" s="6">
        <f t="shared" si="420"/>
        <v>0.52484905291374007</v>
      </c>
      <c r="S2127" s="6">
        <f t="shared" si="421"/>
        <v>1.8404693048603171</v>
      </c>
    </row>
    <row r="2128" spans="1:19" x14ac:dyDescent="0.25">
      <c r="A2128" s="64">
        <v>41956</v>
      </c>
      <c r="B2128" s="14" t="s">
        <v>872</v>
      </c>
      <c r="C2128" s="4">
        <v>5</v>
      </c>
      <c r="D2128" s="4">
        <v>15</v>
      </c>
      <c r="E2128" s="4"/>
      <c r="G2128" s="4">
        <f t="shared" si="414"/>
        <v>64.961200000000005</v>
      </c>
      <c r="H2128"/>
      <c r="I2128"/>
      <c r="J2128" s="34">
        <f t="shared" si="411"/>
        <v>1.7671458676442587E-2</v>
      </c>
      <c r="K2128" s="34">
        <f t="shared" si="415"/>
        <v>1.14795918363816</v>
      </c>
      <c r="L2128" s="6">
        <f t="shared" si="412"/>
        <v>89.789976153871919</v>
      </c>
      <c r="M2128" s="6">
        <f t="shared" si="416"/>
        <v>5.8328647120622747</v>
      </c>
      <c r="N2128" s="6">
        <f t="shared" si="413"/>
        <v>30.425431257579703</v>
      </c>
      <c r="O2128" s="6">
        <f t="shared" si="417"/>
        <v>1.9764725633459297</v>
      </c>
      <c r="P2128" s="6">
        <f t="shared" si="418"/>
        <v>7.809337275408204</v>
      </c>
      <c r="Q2128" s="6">
        <f t="shared" si="419"/>
        <v>2.7997750617898918</v>
      </c>
      <c r="R2128" s="6">
        <f t="shared" si="420"/>
        <v>0.77082429970491262</v>
      </c>
      <c r="S2128" s="6">
        <f t="shared" si="421"/>
        <v>3.5705993614948044</v>
      </c>
    </row>
    <row r="2129" spans="1:19" x14ac:dyDescent="0.25">
      <c r="A2129" s="64">
        <v>41956</v>
      </c>
      <c r="B2129" s="14" t="s">
        <v>872</v>
      </c>
      <c r="C2129" s="4">
        <v>5</v>
      </c>
      <c r="D2129" s="4">
        <v>8.1999999999999993</v>
      </c>
      <c r="E2129" s="4"/>
      <c r="G2129" s="4">
        <f t="shared" si="414"/>
        <v>64.961200000000005</v>
      </c>
      <c r="H2129"/>
      <c r="I2129"/>
      <c r="J2129" s="34">
        <f t="shared" si="411"/>
        <v>5.2810172506844409E-3</v>
      </c>
      <c r="K2129" s="34">
        <f t="shared" si="415"/>
        <v>0.34306122447924381</v>
      </c>
      <c r="L2129" s="6">
        <f t="shared" si="412"/>
        <v>22.400210436181411</v>
      </c>
      <c r="M2129" s="6">
        <f t="shared" si="416"/>
        <v>1.455144578411133</v>
      </c>
      <c r="N2129" s="6">
        <f t="shared" si="413"/>
        <v>15.009705698547517</v>
      </c>
      <c r="O2129" s="6">
        <f t="shared" si="417"/>
        <v>0.97504851273671411</v>
      </c>
      <c r="P2129" s="6">
        <f t="shared" si="418"/>
        <v>2.4301930911478471</v>
      </c>
      <c r="Q2129" s="6">
        <f t="shared" si="419"/>
        <v>0.69846939763734384</v>
      </c>
      <c r="R2129" s="6">
        <f t="shared" si="420"/>
        <v>0.38026891996731854</v>
      </c>
      <c r="S2129" s="6">
        <f t="shared" si="421"/>
        <v>1.0787383176046623</v>
      </c>
    </row>
    <row r="2130" spans="1:19" x14ac:dyDescent="0.25">
      <c r="A2130" s="64">
        <v>41956</v>
      </c>
      <c r="B2130" s="14" t="s">
        <v>872</v>
      </c>
      <c r="C2130" s="4">
        <v>5</v>
      </c>
      <c r="D2130" s="4">
        <v>4.4000000000000004</v>
      </c>
      <c r="E2130" s="4"/>
      <c r="G2130" s="4">
        <f t="shared" si="414"/>
        <v>64.961200000000005</v>
      </c>
      <c r="H2130"/>
      <c r="I2130"/>
      <c r="J2130" s="34">
        <f t="shared" si="411"/>
        <v>1.5205308443374602E-3</v>
      </c>
      <c r="K2130" s="34">
        <f t="shared" si="415"/>
        <v>9.877551020104347E-2</v>
      </c>
      <c r="L2130" s="6">
        <f t="shared" si="412"/>
        <v>5.3541650508837426</v>
      </c>
      <c r="M2130" s="6">
        <f t="shared" si="416"/>
        <v>0.34781299344971695</v>
      </c>
      <c r="N2130" s="6">
        <f t="shared" si="413"/>
        <v>7.2451870323804508</v>
      </c>
      <c r="O2130" s="6">
        <f t="shared" si="417"/>
        <v>0.47065605297680857</v>
      </c>
      <c r="P2130" s="6">
        <f t="shared" si="418"/>
        <v>0.81846904642652551</v>
      </c>
      <c r="Q2130" s="6">
        <f t="shared" si="419"/>
        <v>0.16695023685586413</v>
      </c>
      <c r="R2130" s="6">
        <f t="shared" si="420"/>
        <v>0.18355586066095536</v>
      </c>
      <c r="S2130" s="6">
        <f t="shared" si="421"/>
        <v>0.35050609751681949</v>
      </c>
    </row>
    <row r="2131" spans="1:19" x14ac:dyDescent="0.25">
      <c r="A2131" s="64">
        <v>41956</v>
      </c>
      <c r="B2131" s="14" t="s">
        <v>872</v>
      </c>
      <c r="C2131" s="4">
        <v>5</v>
      </c>
      <c r="D2131" s="4">
        <v>7.6</v>
      </c>
      <c r="E2131" s="4"/>
      <c r="G2131" s="4">
        <f t="shared" si="414"/>
        <v>64.961200000000005</v>
      </c>
      <c r="H2131"/>
      <c r="I2131"/>
      <c r="J2131" s="34">
        <f t="shared" si="411"/>
        <v>4.5364597917836608E-3</v>
      </c>
      <c r="K2131" s="34">
        <f t="shared" si="415"/>
        <v>0.29469387754195608</v>
      </c>
      <c r="L2131" s="6">
        <f t="shared" si="412"/>
        <v>18.809813966898769</v>
      </c>
      <c r="M2131" s="6">
        <f t="shared" si="416"/>
        <v>1.2219081107668699</v>
      </c>
      <c r="N2131" s="6">
        <f t="shared" si="413"/>
        <v>13.732887825405102</v>
      </c>
      <c r="O2131" s="6">
        <f t="shared" si="417"/>
        <v>0.89210488990714454</v>
      </c>
      <c r="P2131" s="6">
        <f t="shared" si="418"/>
        <v>2.1140130006740145</v>
      </c>
      <c r="Q2131" s="6">
        <f t="shared" si="419"/>
        <v>0.58651589316809749</v>
      </c>
      <c r="R2131" s="6">
        <f t="shared" si="420"/>
        <v>0.34792090706378637</v>
      </c>
      <c r="S2131" s="6">
        <f t="shared" si="421"/>
        <v>0.93443680023188391</v>
      </c>
    </row>
    <row r="2132" spans="1:19" x14ac:dyDescent="0.25">
      <c r="A2132" s="64">
        <v>41956</v>
      </c>
      <c r="B2132" s="14" t="s">
        <v>872</v>
      </c>
      <c r="C2132" s="4">
        <v>5</v>
      </c>
      <c r="D2132" s="4">
        <v>6.3</v>
      </c>
      <c r="E2132" s="4"/>
      <c r="G2132" s="4">
        <f t="shared" si="414"/>
        <v>64.961200000000005</v>
      </c>
      <c r="H2132"/>
      <c r="I2132"/>
      <c r="J2132" s="34">
        <f t="shared" si="411"/>
        <v>3.1172453105244723E-3</v>
      </c>
      <c r="K2132" s="34">
        <f t="shared" si="415"/>
        <v>0.20249999999377144</v>
      </c>
      <c r="L2132" s="6">
        <f t="shared" si="412"/>
        <v>12.220190463130352</v>
      </c>
      <c r="M2132" s="6">
        <f t="shared" si="416"/>
        <v>0.79383825211094339</v>
      </c>
      <c r="N2132" s="6">
        <f t="shared" si="413"/>
        <v>11.026518552173203</v>
      </c>
      <c r="O2132" s="6">
        <f t="shared" si="417"/>
        <v>0.71629589086484713</v>
      </c>
      <c r="P2132" s="6">
        <f t="shared" si="418"/>
        <v>1.5101341429757906</v>
      </c>
      <c r="Q2132" s="6">
        <f t="shared" si="419"/>
        <v>0.38104236101325284</v>
      </c>
      <c r="R2132" s="6">
        <f t="shared" si="420"/>
        <v>0.27935539743729038</v>
      </c>
      <c r="S2132" s="6">
        <f t="shared" si="421"/>
        <v>0.66039775845054316</v>
      </c>
    </row>
    <row r="2133" spans="1:19" x14ac:dyDescent="0.25">
      <c r="A2133" s="64">
        <v>41956</v>
      </c>
      <c r="B2133" s="14" t="s">
        <v>872</v>
      </c>
      <c r="C2133" s="4">
        <v>5</v>
      </c>
      <c r="D2133" s="4">
        <v>7.8</v>
      </c>
      <c r="E2133" s="4"/>
      <c r="G2133" s="4">
        <f t="shared" si="414"/>
        <v>64.961200000000005</v>
      </c>
      <c r="H2133"/>
      <c r="I2133"/>
      <c r="J2133" s="34">
        <f t="shared" si="411"/>
        <v>4.7783624261100756E-3</v>
      </c>
      <c r="K2133" s="34">
        <f t="shared" si="415"/>
        <v>0.31040816325575848</v>
      </c>
      <c r="L2133" s="6">
        <f t="shared" si="412"/>
        <v>19.967309203036706</v>
      </c>
      <c r="M2133" s="6">
        <f t="shared" si="416"/>
        <v>1.2971003917591177</v>
      </c>
      <c r="N2133" s="6">
        <f t="shared" si="413"/>
        <v>14.156655209656122</v>
      </c>
      <c r="O2133" s="6">
        <f t="shared" si="417"/>
        <v>0.91963332824289878</v>
      </c>
      <c r="P2133" s="6">
        <f t="shared" si="418"/>
        <v>2.2167337200020167</v>
      </c>
      <c r="Q2133" s="6">
        <f t="shared" si="419"/>
        <v>0.62260818804437645</v>
      </c>
      <c r="R2133" s="6">
        <f t="shared" si="420"/>
        <v>0.35865699801473055</v>
      </c>
      <c r="S2133" s="6">
        <f t="shared" si="421"/>
        <v>0.98126518605910706</v>
      </c>
    </row>
    <row r="2134" spans="1:19" x14ac:dyDescent="0.25">
      <c r="A2134" s="64">
        <v>41956</v>
      </c>
      <c r="B2134" s="14" t="s">
        <v>872</v>
      </c>
      <c r="C2134" s="4">
        <v>5</v>
      </c>
      <c r="D2134" s="4">
        <v>5.2</v>
      </c>
      <c r="E2134" s="4"/>
      <c r="G2134" s="4">
        <f t="shared" si="414"/>
        <v>64.961200000000005</v>
      </c>
      <c r="H2134"/>
      <c r="I2134"/>
      <c r="J2134" s="34">
        <f t="shared" si="411"/>
        <v>2.1237166338267006E-3</v>
      </c>
      <c r="K2134" s="34">
        <f t="shared" si="415"/>
        <v>0.13795918366922602</v>
      </c>
      <c r="L2134" s="6">
        <f t="shared" si="412"/>
        <v>7.8611437635641082</v>
      </c>
      <c r="M2134" s="6">
        <f t="shared" si="416"/>
        <v>0.51066934215868187</v>
      </c>
      <c r="N2134" s="6">
        <f t="shared" si="413"/>
        <v>8.8091474968502013</v>
      </c>
      <c r="O2134" s="6">
        <f t="shared" si="417"/>
        <v>0.5722528034719111</v>
      </c>
      <c r="P2134" s="6">
        <f t="shared" si="418"/>
        <v>1.0829221456305929</v>
      </c>
      <c r="Q2134" s="6">
        <f t="shared" si="419"/>
        <v>0.2451212842361673</v>
      </c>
      <c r="R2134" s="6">
        <f t="shared" si="420"/>
        <v>0.22317859335404533</v>
      </c>
      <c r="S2134" s="6">
        <f t="shared" si="421"/>
        <v>0.46829987759021263</v>
      </c>
    </row>
    <row r="2135" spans="1:19" x14ac:dyDescent="0.25">
      <c r="A2135" s="64">
        <v>41956</v>
      </c>
      <c r="B2135" s="14" t="s">
        <v>872</v>
      </c>
      <c r="C2135" s="4">
        <v>5</v>
      </c>
      <c r="D2135" s="4">
        <v>4.8</v>
      </c>
      <c r="E2135" s="4"/>
      <c r="G2135" s="4">
        <f t="shared" si="414"/>
        <v>64.961200000000005</v>
      </c>
      <c r="H2135"/>
      <c r="I2135"/>
      <c r="J2135" s="34">
        <f t="shared" si="411"/>
        <v>1.8095573684677208E-3</v>
      </c>
      <c r="K2135" s="34">
        <f t="shared" si="415"/>
        <v>0.11755102040454758</v>
      </c>
      <c r="L2135" s="6">
        <f t="shared" si="412"/>
        <v>6.5398480281028419</v>
      </c>
      <c r="M2135" s="6">
        <f t="shared" si="416"/>
        <v>0.42483638396340279</v>
      </c>
      <c r="N2135" s="6">
        <f t="shared" si="413"/>
        <v>8.0216224497877064</v>
      </c>
      <c r="O2135" s="6">
        <f t="shared" si="417"/>
        <v>0.52109423039239344</v>
      </c>
      <c r="P2135" s="6">
        <f t="shared" si="418"/>
        <v>0.94593061435579617</v>
      </c>
      <c r="Q2135" s="6">
        <f t="shared" si="419"/>
        <v>0.20392146430243333</v>
      </c>
      <c r="R2135" s="6">
        <f t="shared" si="420"/>
        <v>0.20322674985303346</v>
      </c>
      <c r="S2135" s="6">
        <f t="shared" si="421"/>
        <v>0.40714821415546676</v>
      </c>
    </row>
    <row r="2136" spans="1:19" x14ac:dyDescent="0.25">
      <c r="A2136" s="64">
        <v>41956</v>
      </c>
      <c r="B2136" s="14" t="s">
        <v>872</v>
      </c>
      <c r="C2136" s="4">
        <v>5</v>
      </c>
      <c r="D2136" s="4">
        <v>5.8</v>
      </c>
      <c r="E2136" s="4"/>
      <c r="G2136" s="4">
        <f t="shared" si="414"/>
        <v>64.961200000000005</v>
      </c>
      <c r="H2136"/>
      <c r="I2136"/>
      <c r="J2136" s="34">
        <f t="shared" si="411"/>
        <v>2.6420794216690155E-3</v>
      </c>
      <c r="K2136" s="34">
        <f t="shared" si="415"/>
        <v>0.1716326530559453</v>
      </c>
      <c r="L2136" s="6">
        <f t="shared" si="412"/>
        <v>10.104504202450142</v>
      </c>
      <c r="M2136" s="6">
        <f t="shared" si="416"/>
        <v>0.65640073112787944</v>
      </c>
      <c r="N2136" s="6">
        <f t="shared" si="413"/>
        <v>10.009692178621206</v>
      </c>
      <c r="O2136" s="6">
        <f t="shared" si="417"/>
        <v>0.65024162816606002</v>
      </c>
      <c r="P2136" s="6">
        <f t="shared" si="418"/>
        <v>1.3066423592939396</v>
      </c>
      <c r="Q2136" s="6">
        <f t="shared" si="419"/>
        <v>0.31507235094138214</v>
      </c>
      <c r="R2136" s="6">
        <f t="shared" si="420"/>
        <v>0.25359423498476341</v>
      </c>
      <c r="S2136" s="6">
        <f t="shared" si="421"/>
        <v>0.5686665859261455</v>
      </c>
    </row>
    <row r="2137" spans="1:19" x14ac:dyDescent="0.25">
      <c r="A2137" s="64">
        <v>41956</v>
      </c>
      <c r="B2137" s="14" t="s">
        <v>872</v>
      </c>
      <c r="C2137" s="4">
        <v>5</v>
      </c>
      <c r="D2137" s="4">
        <v>7.3</v>
      </c>
      <c r="E2137" s="4"/>
      <c r="G2137" s="4">
        <f t="shared" si="414"/>
        <v>64.961200000000005</v>
      </c>
      <c r="H2137"/>
      <c r="I2137"/>
      <c r="J2137" s="34">
        <f t="shared" si="411"/>
        <v>4.1853868127450016E-3</v>
      </c>
      <c r="K2137" s="34">
        <f t="shared" si="415"/>
        <v>0.27188775509367796</v>
      </c>
      <c r="L2137" s="6">
        <f t="shared" si="412"/>
        <v>17.146414059849693</v>
      </c>
      <c r="M2137" s="6">
        <f t="shared" si="416"/>
        <v>1.1138516546291897</v>
      </c>
      <c r="N2137" s="6">
        <f t="shared" si="413"/>
        <v>13.10079696359297</v>
      </c>
      <c r="O2137" s="6">
        <f t="shared" si="417"/>
        <v>0.85104350821835983</v>
      </c>
      <c r="P2137" s="6">
        <f t="shared" si="418"/>
        <v>1.9648951628475495</v>
      </c>
      <c r="Q2137" s="6">
        <f t="shared" si="419"/>
        <v>0.53464879422201106</v>
      </c>
      <c r="R2137" s="6">
        <f t="shared" si="420"/>
        <v>0.33190696820516036</v>
      </c>
      <c r="S2137" s="6">
        <f t="shared" si="421"/>
        <v>0.86655576242717136</v>
      </c>
    </row>
    <row r="2138" spans="1:19" x14ac:dyDescent="0.25">
      <c r="A2138" s="64">
        <v>41956</v>
      </c>
      <c r="B2138" s="14" t="s">
        <v>872</v>
      </c>
      <c r="C2138" s="4">
        <v>5</v>
      </c>
      <c r="D2138" s="4">
        <v>5.2</v>
      </c>
      <c r="E2138" s="4" t="s">
        <v>977</v>
      </c>
      <c r="G2138" s="4">
        <f t="shared" si="414"/>
        <v>64.961200000000005</v>
      </c>
      <c r="H2138"/>
      <c r="I2138"/>
      <c r="J2138" s="34">
        <f t="shared" si="411"/>
        <v>2.1237166338267006E-3</v>
      </c>
      <c r="K2138" s="34">
        <f t="shared" si="415"/>
        <v>0.13795918366922602</v>
      </c>
      <c r="L2138" s="6">
        <f t="shared" si="412"/>
        <v>7.8611437635641082</v>
      </c>
      <c r="M2138" s="6">
        <f t="shared" si="416"/>
        <v>0.51066934215868187</v>
      </c>
      <c r="N2138" s="6">
        <f t="shared" si="413"/>
        <v>8.8091474968502013</v>
      </c>
      <c r="O2138" s="6">
        <f t="shared" si="417"/>
        <v>0.5722528034719111</v>
      </c>
      <c r="P2138" s="6">
        <f t="shared" si="418"/>
        <v>1.0829221456305929</v>
      </c>
      <c r="Q2138" s="6">
        <f t="shared" si="419"/>
        <v>0.2451212842361673</v>
      </c>
      <c r="R2138" s="6">
        <f t="shared" si="420"/>
        <v>0.22317859335404533</v>
      </c>
      <c r="S2138" s="6">
        <f t="shared" si="421"/>
        <v>0.46829987759021263</v>
      </c>
    </row>
    <row r="2139" spans="1:19" x14ac:dyDescent="0.25">
      <c r="A2139" s="64">
        <v>41956</v>
      </c>
      <c r="B2139" s="14" t="s">
        <v>872</v>
      </c>
      <c r="C2139" s="4">
        <v>5</v>
      </c>
      <c r="D2139" s="4">
        <v>14.4</v>
      </c>
      <c r="E2139" s="4"/>
      <c r="G2139" s="4">
        <f t="shared" si="414"/>
        <v>64.961200000000005</v>
      </c>
      <c r="H2139"/>
      <c r="I2139"/>
      <c r="J2139" s="34">
        <f t="shared" si="411"/>
        <v>1.628601631620949E-2</v>
      </c>
      <c r="K2139" s="34">
        <f t="shared" si="415"/>
        <v>1.0579591836409283</v>
      </c>
      <c r="L2139" s="6">
        <f t="shared" si="412"/>
        <v>81.746547752131747</v>
      </c>
      <c r="M2139" s="6">
        <f t="shared" si="416"/>
        <v>5.3103539408364302</v>
      </c>
      <c r="N2139" s="6">
        <f t="shared" si="413"/>
        <v>29.006416949579958</v>
      </c>
      <c r="O2139" s="6">
        <f t="shared" si="417"/>
        <v>1.8842916892931387</v>
      </c>
      <c r="P2139" s="6">
        <f t="shared" si="418"/>
        <v>7.1946456301295694</v>
      </c>
      <c r="Q2139" s="6">
        <f t="shared" si="419"/>
        <v>2.5489698916014865</v>
      </c>
      <c r="R2139" s="6">
        <f t="shared" si="420"/>
        <v>0.73487375882432415</v>
      </c>
      <c r="S2139" s="6">
        <f t="shared" si="421"/>
        <v>3.2838436504258106</v>
      </c>
    </row>
    <row r="2140" spans="1:19" x14ac:dyDescent="0.25">
      <c r="A2140" s="64">
        <v>41956</v>
      </c>
      <c r="B2140" s="14" t="s">
        <v>872</v>
      </c>
      <c r="C2140" s="4">
        <v>5</v>
      </c>
      <c r="D2140" s="4">
        <v>6</v>
      </c>
      <c r="E2140" s="4"/>
      <c r="G2140" s="4">
        <f t="shared" si="414"/>
        <v>64.961200000000005</v>
      </c>
      <c r="H2140"/>
      <c r="I2140"/>
      <c r="J2140" s="34">
        <f t="shared" si="411"/>
        <v>2.8274333882308137E-3</v>
      </c>
      <c r="K2140" s="34">
        <f t="shared" si="415"/>
        <v>0.1836734693821056</v>
      </c>
      <c r="L2140" s="6">
        <f t="shared" si="412"/>
        <v>10.923549380812876</v>
      </c>
      <c r="M2140" s="6">
        <f t="shared" si="416"/>
        <v>0.70960688980053355</v>
      </c>
      <c r="N2140" s="6">
        <f t="shared" si="413"/>
        <v>10.414704032978928</v>
      </c>
      <c r="O2140" s="6">
        <f t="shared" si="417"/>
        <v>0.67655168474967775</v>
      </c>
      <c r="P2140" s="6">
        <f t="shared" si="418"/>
        <v>1.3861585745502114</v>
      </c>
      <c r="Q2140" s="6">
        <f t="shared" si="419"/>
        <v>0.34061130710425608</v>
      </c>
      <c r="R2140" s="6">
        <f t="shared" si="420"/>
        <v>0.26385515705237433</v>
      </c>
      <c r="S2140" s="6">
        <f t="shared" si="421"/>
        <v>0.60446646415663041</v>
      </c>
    </row>
    <row r="2141" spans="1:19" x14ac:dyDescent="0.25">
      <c r="A2141" s="64">
        <v>41956</v>
      </c>
      <c r="B2141" s="14" t="s">
        <v>872</v>
      </c>
      <c r="C2141" s="4">
        <v>5</v>
      </c>
      <c r="D2141" s="4">
        <v>13.6</v>
      </c>
      <c r="E2141" s="4"/>
      <c r="G2141" s="4">
        <f t="shared" si="414"/>
        <v>64.961200000000005</v>
      </c>
      <c r="H2141"/>
      <c r="I2141"/>
      <c r="J2141" s="34">
        <f t="shared" si="411"/>
        <v>1.4526724430199206E-2</v>
      </c>
      <c r="K2141" s="34">
        <f t="shared" si="415"/>
        <v>0.94367346935872931</v>
      </c>
      <c r="L2141" s="6">
        <f t="shared" si="412"/>
        <v>71.68033098095934</v>
      </c>
      <c r="M2141" s="6">
        <f t="shared" si="416"/>
        <v>4.656440407237513</v>
      </c>
      <c r="N2141" s="6">
        <f t="shared" si="413"/>
        <v>27.130043645933544</v>
      </c>
      <c r="O2141" s="6">
        <f t="shared" si="417"/>
        <v>1.7624002254760731</v>
      </c>
      <c r="P2141" s="6">
        <f t="shared" si="418"/>
        <v>6.4188406327135858</v>
      </c>
      <c r="Q2141" s="6">
        <f t="shared" si="419"/>
        <v>2.2350913954740061</v>
      </c>
      <c r="R2141" s="6">
        <f t="shared" si="420"/>
        <v>0.68733608793566858</v>
      </c>
      <c r="S2141" s="6">
        <f t="shared" si="421"/>
        <v>2.9224274834096748</v>
      </c>
    </row>
    <row r="2142" spans="1:19" x14ac:dyDescent="0.25">
      <c r="A2142" s="64">
        <v>41956</v>
      </c>
      <c r="B2142" s="14" t="s">
        <v>872</v>
      </c>
      <c r="C2142" s="4">
        <v>5</v>
      </c>
      <c r="D2142" s="4">
        <v>7</v>
      </c>
      <c r="E2142" s="4"/>
      <c r="G2142" s="4">
        <f t="shared" si="414"/>
        <v>64.961200000000005</v>
      </c>
      <c r="H2142"/>
      <c r="I2142"/>
      <c r="J2142" s="34">
        <f t="shared" si="411"/>
        <v>3.8484510006474969E-3</v>
      </c>
      <c r="K2142" s="34">
        <f t="shared" si="415"/>
        <v>0.24999999999231043</v>
      </c>
      <c r="L2142" s="6">
        <f t="shared" si="412"/>
        <v>15.569492106387406</v>
      </c>
      <c r="M2142" s="6">
        <f t="shared" si="416"/>
        <v>1.0114129102390135</v>
      </c>
      <c r="N2142" s="6">
        <f t="shared" si="413"/>
        <v>12.473107819356448</v>
      </c>
      <c r="O2142" s="6">
        <f t="shared" si="417"/>
        <v>0.81026806739089385</v>
      </c>
      <c r="P2142" s="6">
        <f t="shared" si="418"/>
        <v>1.8216809776299074</v>
      </c>
      <c r="Q2142" s="6">
        <f t="shared" si="419"/>
        <v>0.48547819691472643</v>
      </c>
      <c r="R2142" s="6">
        <f t="shared" si="420"/>
        <v>0.31600454628244862</v>
      </c>
      <c r="S2142" s="6">
        <f t="shared" si="421"/>
        <v>0.80148274319717505</v>
      </c>
    </row>
    <row r="2143" spans="1:19" x14ac:dyDescent="0.25">
      <c r="A2143" s="64">
        <v>41956</v>
      </c>
      <c r="B2143" s="14" t="s">
        <v>872</v>
      </c>
      <c r="C2143" s="4">
        <v>5</v>
      </c>
      <c r="D2143" s="4">
        <v>4.5999999999999996</v>
      </c>
      <c r="E2143" s="4"/>
      <c r="G2143" s="4">
        <f t="shared" si="414"/>
        <v>64.961200000000005</v>
      </c>
      <c r="H2143"/>
      <c r="I2143"/>
      <c r="J2143" s="34">
        <f t="shared" si="411"/>
        <v>1.6619025137490004E-3</v>
      </c>
      <c r="K2143" s="34">
        <f t="shared" si="415"/>
        <v>0.10795918367014873</v>
      </c>
      <c r="L2143" s="6">
        <f t="shared" si="412"/>
        <v>5.9302678128381849</v>
      </c>
      <c r="M2143" s="6">
        <f t="shared" si="416"/>
        <v>0.3852373209154813</v>
      </c>
      <c r="N2143" s="6">
        <f t="shared" si="413"/>
        <v>7.6319696161125572</v>
      </c>
      <c r="O2143" s="6">
        <f t="shared" si="417"/>
        <v>0.49578191424249274</v>
      </c>
      <c r="P2143" s="6">
        <f t="shared" si="418"/>
        <v>0.88101923515797398</v>
      </c>
      <c r="Q2143" s="6">
        <f t="shared" si="419"/>
        <v>0.18491391403943103</v>
      </c>
      <c r="R2143" s="6">
        <f t="shared" si="420"/>
        <v>0.19335494655457217</v>
      </c>
      <c r="S2143" s="6">
        <f t="shared" si="421"/>
        <v>0.37826886059400322</v>
      </c>
    </row>
    <row r="2144" spans="1:19" x14ac:dyDescent="0.25">
      <c r="A2144" s="64">
        <v>41956</v>
      </c>
      <c r="B2144" s="14" t="s">
        <v>872</v>
      </c>
      <c r="C2144" s="4">
        <v>5</v>
      </c>
      <c r="D2144" s="4">
        <v>3.1</v>
      </c>
      <c r="E2144" s="4"/>
      <c r="G2144" s="4">
        <f t="shared" si="414"/>
        <v>64.961200000000005</v>
      </c>
      <c r="H2144"/>
      <c r="I2144"/>
      <c r="J2144" s="34">
        <f t="shared" si="411"/>
        <v>7.5476763502494771E-4</v>
      </c>
      <c r="K2144" s="34">
        <f t="shared" si="415"/>
        <v>4.9030612243389851E-2</v>
      </c>
      <c r="L2144" s="6">
        <f t="shared" si="412"/>
        <v>2.3935063597525432</v>
      </c>
      <c r="M2144" s="6">
        <f t="shared" si="416"/>
        <v>0.15548504835297491</v>
      </c>
      <c r="N2144" s="6">
        <f t="shared" si="413"/>
        <v>4.8095356854949474</v>
      </c>
      <c r="O2144" s="6">
        <f t="shared" si="417"/>
        <v>0.31243321563258936</v>
      </c>
      <c r="P2144" s="6">
        <f t="shared" si="418"/>
        <v>0.46791826398556424</v>
      </c>
      <c r="Q2144" s="6">
        <f t="shared" si="419"/>
        <v>7.4632823209427962E-2</v>
      </c>
      <c r="R2144" s="6">
        <f t="shared" si="420"/>
        <v>0.12184895409670986</v>
      </c>
      <c r="S2144" s="6">
        <f t="shared" si="421"/>
        <v>0.19648177730613781</v>
      </c>
    </row>
    <row r="2145" spans="1:19" x14ac:dyDescent="0.25">
      <c r="A2145" s="64">
        <v>41956</v>
      </c>
      <c r="B2145" s="14" t="s">
        <v>872</v>
      </c>
      <c r="C2145" s="4">
        <v>5</v>
      </c>
      <c r="D2145" s="4">
        <v>3</v>
      </c>
      <c r="E2145" s="4"/>
      <c r="G2145" s="4">
        <f t="shared" si="414"/>
        <v>795.77470000000005</v>
      </c>
      <c r="H2145"/>
      <c r="I2145"/>
      <c r="J2145" s="34">
        <f t="shared" ref="J2145:J2208" si="422">((+D2145/200)^2)*PI()</f>
        <v>7.0685834705770342E-4</v>
      </c>
      <c r="K2145" s="34">
        <f t="shared" si="415"/>
        <v>0.56249666683810862</v>
      </c>
      <c r="L2145" s="6">
        <f t="shared" ref="L2145:L2208" si="423">0.17758*(D2145^2.299)</f>
        <v>2.219707841442716</v>
      </c>
      <c r="M2145" s="6">
        <f t="shared" si="416"/>
        <v>1.7663769089848702</v>
      </c>
      <c r="N2145" s="6">
        <f t="shared" ref="N2145:N2208" si="424">1.28*(D2145^1.17)</f>
        <v>4.6285167281146418</v>
      </c>
      <c r="O2145" s="6">
        <f t="shared" si="417"/>
        <v>3.6832347567317885</v>
      </c>
      <c r="P2145" s="6">
        <f t="shared" si="418"/>
        <v>5.4496116657166587</v>
      </c>
      <c r="Q2145" s="6">
        <f t="shared" si="419"/>
        <v>0.84786091631273763</v>
      </c>
      <c r="R2145" s="6">
        <f t="shared" si="420"/>
        <v>1.4364615551253976</v>
      </c>
      <c r="S2145" s="6">
        <f t="shared" si="421"/>
        <v>2.2843224714381352</v>
      </c>
    </row>
    <row r="2146" spans="1:19" x14ac:dyDescent="0.25">
      <c r="A2146" s="64">
        <v>41956</v>
      </c>
      <c r="B2146" s="14" t="s">
        <v>872</v>
      </c>
      <c r="C2146" s="4">
        <v>5</v>
      </c>
      <c r="D2146" s="4">
        <v>5.4</v>
      </c>
      <c r="E2146" s="4"/>
      <c r="G2146" s="4">
        <f t="shared" ref="G2146:G2209" si="425">IF($D2146&lt;3.01,795.7747,64.9612)</f>
        <v>64.961200000000005</v>
      </c>
      <c r="H2146"/>
      <c r="I2146"/>
      <c r="J2146" s="34">
        <f t="shared" si="422"/>
        <v>2.2902210444669595E-3</v>
      </c>
      <c r="K2146" s="34">
        <f t="shared" ref="K2146:K2209" si="426">+IF($D2146&gt;3.01,J2146*64.96120126,J2146*795.77)</f>
        <v>0.14877551019950555</v>
      </c>
      <c r="L2146" s="6">
        <f t="shared" si="423"/>
        <v>8.5736806990755614</v>
      </c>
      <c r="M2146" s="6">
        <f t="shared" ref="M2146:M2209" si="427">+IF($D2146&gt;3.01,L2146*64.96120126*0.001,L2146*795.77*0.001)</f>
        <v>0.55695659743162507</v>
      </c>
      <c r="N2146" s="6">
        <f t="shared" si="424"/>
        <v>9.2068415424761678</v>
      </c>
      <c r="O2146" s="6">
        <f t="shared" ref="O2146:O2209" si="428">+IF($D2146&gt;3.01,N2146*64.96120126*0.001,N2146*795.77*0.001)</f>
        <v>0.5980874864097232</v>
      </c>
      <c r="P2146" s="6">
        <f t="shared" ref="P2146:P2209" si="429">+M2146+O2146</f>
        <v>1.1550440838413483</v>
      </c>
      <c r="Q2146" s="6">
        <f t="shared" si="419"/>
        <v>0.26733916676718</v>
      </c>
      <c r="R2146" s="6">
        <f t="shared" si="420"/>
        <v>0.23325411969979207</v>
      </c>
      <c r="S2146" s="6">
        <f t="shared" si="421"/>
        <v>0.5005932864669721</v>
      </c>
    </row>
    <row r="2147" spans="1:19" x14ac:dyDescent="0.25">
      <c r="A2147" s="64">
        <v>41956</v>
      </c>
      <c r="B2147" s="14" t="s">
        <v>872</v>
      </c>
      <c r="C2147" s="4">
        <v>5</v>
      </c>
      <c r="D2147" s="4">
        <v>5.3</v>
      </c>
      <c r="E2147" s="4"/>
      <c r="G2147" s="4">
        <f t="shared" si="425"/>
        <v>64.961200000000005</v>
      </c>
      <c r="H2147"/>
      <c r="I2147"/>
      <c r="J2147" s="34">
        <f t="shared" si="422"/>
        <v>2.2061834409834321E-3</v>
      </c>
      <c r="K2147" s="34">
        <f t="shared" si="426"/>
        <v>0.14331632652620405</v>
      </c>
      <c r="L2147" s="6">
        <f t="shared" si="423"/>
        <v>8.213046389840704</v>
      </c>
      <c r="M2147" s="6">
        <f t="shared" si="427"/>
        <v>0.53352935948815838</v>
      </c>
      <c r="N2147" s="6">
        <f t="shared" si="424"/>
        <v>9.0076755970184212</v>
      </c>
      <c r="O2147" s="6">
        <f t="shared" si="428"/>
        <v>0.58514942734270425</v>
      </c>
      <c r="P2147" s="6">
        <f t="shared" si="429"/>
        <v>1.1186787868308627</v>
      </c>
      <c r="Q2147" s="6">
        <f t="shared" si="419"/>
        <v>0.25609409255431603</v>
      </c>
      <c r="R2147" s="6">
        <f t="shared" si="420"/>
        <v>0.22820827666365467</v>
      </c>
      <c r="S2147" s="6">
        <f t="shared" si="421"/>
        <v>0.48430236921797071</v>
      </c>
    </row>
    <row r="2148" spans="1:19" x14ac:dyDescent="0.25">
      <c r="A2148" s="64">
        <v>41956</v>
      </c>
      <c r="B2148" s="14" t="s">
        <v>872</v>
      </c>
      <c r="C2148" s="4">
        <v>5</v>
      </c>
      <c r="D2148" s="4">
        <v>3.8</v>
      </c>
      <c r="E2148" s="4"/>
      <c r="G2148" s="4">
        <f t="shared" si="425"/>
        <v>64.961200000000005</v>
      </c>
      <c r="H2148"/>
      <c r="I2148"/>
      <c r="J2148" s="34">
        <f t="shared" si="422"/>
        <v>1.1341149479459152E-3</v>
      </c>
      <c r="K2148" s="34">
        <f t="shared" si="426"/>
        <v>7.3673469385489021E-2</v>
      </c>
      <c r="L2148" s="6">
        <f t="shared" si="423"/>
        <v>3.8222275656794742</v>
      </c>
      <c r="M2148" s="6">
        <f t="shared" si="427"/>
        <v>0.24829649415562419</v>
      </c>
      <c r="N2148" s="6">
        <f t="shared" si="424"/>
        <v>6.1031884174464111</v>
      </c>
      <c r="O2148" s="6">
        <f t="shared" si="428"/>
        <v>0.39647045111343715</v>
      </c>
      <c r="P2148" s="6">
        <f t="shared" si="429"/>
        <v>0.64476694526906131</v>
      </c>
      <c r="Q2148" s="6">
        <f t="shared" si="419"/>
        <v>0.1191823171946996</v>
      </c>
      <c r="R2148" s="6">
        <f t="shared" si="420"/>
        <v>0.1546234759342405</v>
      </c>
      <c r="S2148" s="6">
        <f t="shared" si="421"/>
        <v>0.2738057931289401</v>
      </c>
    </row>
    <row r="2149" spans="1:19" x14ac:dyDescent="0.25">
      <c r="A2149" s="64">
        <v>41956</v>
      </c>
      <c r="B2149" s="14" t="s">
        <v>872</v>
      </c>
      <c r="C2149" s="4">
        <v>5</v>
      </c>
      <c r="D2149" s="4">
        <v>4.2</v>
      </c>
      <c r="E2149" s="4"/>
      <c r="G2149" s="4">
        <f t="shared" si="425"/>
        <v>64.961200000000005</v>
      </c>
      <c r="H2149"/>
      <c r="I2149"/>
      <c r="J2149" s="34">
        <f t="shared" si="422"/>
        <v>1.385442360233099E-3</v>
      </c>
      <c r="K2149" s="34">
        <f t="shared" si="426"/>
        <v>8.9999999997231753E-2</v>
      </c>
      <c r="L2149" s="6">
        <f t="shared" si="423"/>
        <v>4.811097633235077</v>
      </c>
      <c r="M2149" s="6">
        <f t="shared" si="427"/>
        <v>0.31253468163409348</v>
      </c>
      <c r="N2149" s="6">
        <f t="shared" si="424"/>
        <v>6.861382640483793</v>
      </c>
      <c r="O2149" s="6">
        <f t="shared" si="428"/>
        <v>0.44572365863033786</v>
      </c>
      <c r="P2149" s="6">
        <f t="shared" si="429"/>
        <v>0.7582583402644314</v>
      </c>
      <c r="Q2149" s="6">
        <f t="shared" si="419"/>
        <v>0.15001664718436486</v>
      </c>
      <c r="R2149" s="6">
        <f t="shared" si="420"/>
        <v>0.17383222686583177</v>
      </c>
      <c r="S2149" s="6">
        <f t="shared" si="421"/>
        <v>0.32384887405019663</v>
      </c>
    </row>
    <row r="2150" spans="1:19" x14ac:dyDescent="0.25">
      <c r="A2150" s="64">
        <v>41956</v>
      </c>
      <c r="B2150" s="14" t="s">
        <v>872</v>
      </c>
      <c r="C2150" s="4">
        <v>5</v>
      </c>
      <c r="D2150" s="4">
        <v>4.3</v>
      </c>
      <c r="E2150" s="4"/>
      <c r="G2150" s="4">
        <f t="shared" si="425"/>
        <v>64.961200000000005</v>
      </c>
      <c r="H2150"/>
      <c r="I2150"/>
      <c r="J2150" s="34">
        <f t="shared" si="422"/>
        <v>1.4522012041218817E-3</v>
      </c>
      <c r="K2150" s="34">
        <f t="shared" si="426"/>
        <v>9.4336734690975893E-2</v>
      </c>
      <c r="L2150" s="6">
        <f t="shared" si="423"/>
        <v>5.0785301024450318</v>
      </c>
      <c r="M2150" s="6">
        <f t="shared" si="427"/>
        <v>0.3299074160899001</v>
      </c>
      <c r="N2150" s="6">
        <f t="shared" si="424"/>
        <v>7.0529054640829827</v>
      </c>
      <c r="O2150" s="6">
        <f t="shared" si="428"/>
        <v>0.45816521132004828</v>
      </c>
      <c r="P2150" s="6">
        <f t="shared" si="429"/>
        <v>0.78807262740994832</v>
      </c>
      <c r="Q2150" s="6">
        <f t="shared" si="419"/>
        <v>0.15835555972315205</v>
      </c>
      <c r="R2150" s="6">
        <f t="shared" si="420"/>
        <v>0.17868443241481885</v>
      </c>
      <c r="S2150" s="6">
        <f t="shared" si="421"/>
        <v>0.33703999213797087</v>
      </c>
    </row>
    <row r="2151" spans="1:19" x14ac:dyDescent="0.25">
      <c r="A2151" s="64">
        <v>41956</v>
      </c>
      <c r="B2151" s="14" t="s">
        <v>872</v>
      </c>
      <c r="C2151" s="4">
        <v>5</v>
      </c>
      <c r="D2151" s="4">
        <v>5</v>
      </c>
      <c r="E2151" s="4"/>
      <c r="G2151" s="4">
        <f t="shared" si="425"/>
        <v>64.961200000000005</v>
      </c>
      <c r="H2151"/>
      <c r="I2151"/>
      <c r="J2151" s="34">
        <f t="shared" si="422"/>
        <v>1.9634954084936209E-3</v>
      </c>
      <c r="K2151" s="34">
        <f t="shared" si="426"/>
        <v>0.12755102040424002</v>
      </c>
      <c r="L2151" s="6">
        <f t="shared" si="423"/>
        <v>7.1833345216463531</v>
      </c>
      <c r="M2151" s="6">
        <f t="shared" si="427"/>
        <v>0.46663803957857453</v>
      </c>
      <c r="N2151" s="6">
        <f t="shared" si="424"/>
        <v>8.4140458590425169</v>
      </c>
      <c r="O2151" s="6">
        <f t="shared" si="428"/>
        <v>0.54658652646013051</v>
      </c>
      <c r="P2151" s="6">
        <f t="shared" si="429"/>
        <v>1.0132245660387049</v>
      </c>
      <c r="Q2151" s="6">
        <f t="shared" si="419"/>
        <v>0.22398625899771576</v>
      </c>
      <c r="R2151" s="6">
        <f t="shared" si="420"/>
        <v>0.2131687453194509</v>
      </c>
      <c r="S2151" s="6">
        <f t="shared" si="421"/>
        <v>0.4371550043171667</v>
      </c>
    </row>
    <row r="2152" spans="1:19" x14ac:dyDescent="0.25">
      <c r="A2152" s="64">
        <v>41956</v>
      </c>
      <c r="B2152" s="14" t="s">
        <v>872</v>
      </c>
      <c r="C2152" s="4">
        <v>5</v>
      </c>
      <c r="D2152" s="4">
        <v>3.8</v>
      </c>
      <c r="E2152" s="4"/>
      <c r="G2152" s="4">
        <f t="shared" si="425"/>
        <v>64.961200000000005</v>
      </c>
      <c r="H2152"/>
      <c r="I2152"/>
      <c r="J2152" s="34">
        <f t="shared" si="422"/>
        <v>1.1341149479459152E-3</v>
      </c>
      <c r="K2152" s="34">
        <f t="shared" si="426"/>
        <v>7.3673469385489021E-2</v>
      </c>
      <c r="L2152" s="6">
        <f t="shared" si="423"/>
        <v>3.8222275656794742</v>
      </c>
      <c r="M2152" s="6">
        <f t="shared" si="427"/>
        <v>0.24829649415562419</v>
      </c>
      <c r="N2152" s="6">
        <f t="shared" si="424"/>
        <v>6.1031884174464111</v>
      </c>
      <c r="O2152" s="6">
        <f t="shared" si="428"/>
        <v>0.39647045111343715</v>
      </c>
      <c r="P2152" s="6">
        <f t="shared" si="429"/>
        <v>0.64476694526906131</v>
      </c>
      <c r="Q2152" s="6">
        <f t="shared" si="419"/>
        <v>0.1191823171946996</v>
      </c>
      <c r="R2152" s="6">
        <f t="shared" si="420"/>
        <v>0.1546234759342405</v>
      </c>
      <c r="S2152" s="6">
        <f t="shared" si="421"/>
        <v>0.2738057931289401</v>
      </c>
    </row>
    <row r="2153" spans="1:19" x14ac:dyDescent="0.25">
      <c r="A2153" s="64">
        <v>41956</v>
      </c>
      <c r="B2153" s="14" t="s">
        <v>872</v>
      </c>
      <c r="C2153" s="4">
        <v>5</v>
      </c>
      <c r="D2153" s="4">
        <v>3.6</v>
      </c>
      <c r="E2153" s="4"/>
      <c r="G2153" s="4">
        <f t="shared" si="425"/>
        <v>64.961200000000005</v>
      </c>
      <c r="H2153"/>
      <c r="I2153"/>
      <c r="J2153" s="34">
        <f t="shared" si="422"/>
        <v>1.0178760197630931E-3</v>
      </c>
      <c r="K2153" s="34">
        <f t="shared" si="426"/>
        <v>6.6122448977558021E-2</v>
      </c>
      <c r="L2153" s="6">
        <f t="shared" si="423"/>
        <v>3.375464158589657</v>
      </c>
      <c r="M2153" s="6">
        <f t="shared" si="427"/>
        <v>0.21927420655205926</v>
      </c>
      <c r="N2153" s="6">
        <f t="shared" si="424"/>
        <v>5.7290669248255632</v>
      </c>
      <c r="O2153" s="6">
        <f t="shared" si="428"/>
        <v>0.37216706953560269</v>
      </c>
      <c r="P2153" s="6">
        <f t="shared" si="429"/>
        <v>0.59144127608766195</v>
      </c>
      <c r="Q2153" s="6">
        <f t="shared" si="419"/>
        <v>0.10525161914498844</v>
      </c>
      <c r="R2153" s="6">
        <f t="shared" si="420"/>
        <v>0.14514515711888507</v>
      </c>
      <c r="S2153" s="6">
        <f t="shared" si="421"/>
        <v>0.25039677626387352</v>
      </c>
    </row>
    <row r="2154" spans="1:19" x14ac:dyDescent="0.25">
      <c r="A2154" s="64">
        <v>41956</v>
      </c>
      <c r="B2154" s="14" t="s">
        <v>872</v>
      </c>
      <c r="C2154" s="4">
        <v>5</v>
      </c>
      <c r="D2154" s="4">
        <v>5.3</v>
      </c>
      <c r="E2154" s="4"/>
      <c r="G2154" s="4">
        <f t="shared" si="425"/>
        <v>64.961200000000005</v>
      </c>
      <c r="H2154"/>
      <c r="I2154"/>
      <c r="J2154" s="34">
        <f t="shared" si="422"/>
        <v>2.2061834409834321E-3</v>
      </c>
      <c r="K2154" s="34">
        <f t="shared" si="426"/>
        <v>0.14331632652620405</v>
      </c>
      <c r="L2154" s="6">
        <f t="shared" si="423"/>
        <v>8.213046389840704</v>
      </c>
      <c r="M2154" s="6">
        <f t="shared" si="427"/>
        <v>0.53352935948815838</v>
      </c>
      <c r="N2154" s="6">
        <f t="shared" si="424"/>
        <v>9.0076755970184212</v>
      </c>
      <c r="O2154" s="6">
        <f t="shared" si="428"/>
        <v>0.58514942734270425</v>
      </c>
      <c r="P2154" s="6">
        <f t="shared" si="429"/>
        <v>1.1186787868308627</v>
      </c>
      <c r="Q2154" s="6">
        <f t="shared" si="419"/>
        <v>0.25609409255431603</v>
      </c>
      <c r="R2154" s="6">
        <f t="shared" si="420"/>
        <v>0.22820827666365467</v>
      </c>
      <c r="S2154" s="6">
        <f t="shared" si="421"/>
        <v>0.48430236921797071</v>
      </c>
    </row>
    <row r="2155" spans="1:19" x14ac:dyDescent="0.25">
      <c r="A2155" s="64">
        <v>41956</v>
      </c>
      <c r="B2155" s="14" t="s">
        <v>872</v>
      </c>
      <c r="C2155" s="4">
        <v>5</v>
      </c>
      <c r="D2155" s="4">
        <v>4.4000000000000004</v>
      </c>
      <c r="E2155" s="4"/>
      <c r="G2155" s="4">
        <f t="shared" si="425"/>
        <v>64.961200000000005</v>
      </c>
      <c r="H2155"/>
      <c r="I2155"/>
      <c r="J2155" s="34">
        <f t="shared" si="422"/>
        <v>1.5205308443374602E-3</v>
      </c>
      <c r="K2155" s="34">
        <f t="shared" si="426"/>
        <v>9.877551020104347E-2</v>
      </c>
      <c r="L2155" s="6">
        <f t="shared" si="423"/>
        <v>5.3541650508837426</v>
      </c>
      <c r="M2155" s="6">
        <f t="shared" si="427"/>
        <v>0.34781299344971695</v>
      </c>
      <c r="N2155" s="6">
        <f t="shared" si="424"/>
        <v>7.2451870323804508</v>
      </c>
      <c r="O2155" s="6">
        <f t="shared" si="428"/>
        <v>0.47065605297680857</v>
      </c>
      <c r="P2155" s="6">
        <f t="shared" si="429"/>
        <v>0.81846904642652551</v>
      </c>
      <c r="Q2155" s="6">
        <f t="shared" si="419"/>
        <v>0.16695023685586413</v>
      </c>
      <c r="R2155" s="6">
        <f t="shared" si="420"/>
        <v>0.18355586066095536</v>
      </c>
      <c r="S2155" s="6">
        <f t="shared" si="421"/>
        <v>0.35050609751681949</v>
      </c>
    </row>
    <row r="2156" spans="1:19" x14ac:dyDescent="0.25">
      <c r="A2156" s="64">
        <v>41956</v>
      </c>
      <c r="B2156" s="14" t="s">
        <v>872</v>
      </c>
      <c r="C2156" s="4">
        <v>5</v>
      </c>
      <c r="D2156" s="4">
        <v>5.0999999999999996</v>
      </c>
      <c r="E2156" s="4"/>
      <c r="G2156" s="4">
        <f t="shared" si="425"/>
        <v>64.961200000000005</v>
      </c>
      <c r="H2156"/>
      <c r="I2156"/>
      <c r="J2156" s="34">
        <f t="shared" si="422"/>
        <v>2.0428206229967626E-3</v>
      </c>
      <c r="K2156" s="34">
        <f t="shared" si="426"/>
        <v>0.13270408162857128</v>
      </c>
      <c r="L2156" s="6">
        <f t="shared" si="423"/>
        <v>7.5179232289815232</v>
      </c>
      <c r="M2156" s="6">
        <f t="shared" si="427"/>
        <v>0.48837332393509775</v>
      </c>
      <c r="N2156" s="6">
        <f t="shared" si="424"/>
        <v>8.6112674075792555</v>
      </c>
      <c r="O2156" s="6">
        <f t="shared" si="428"/>
        <v>0.55939827516743446</v>
      </c>
      <c r="P2156" s="6">
        <f t="shared" si="429"/>
        <v>1.0477715991025323</v>
      </c>
      <c r="Q2156" s="6">
        <f t="shared" si="419"/>
        <v>0.2344191954888469</v>
      </c>
      <c r="R2156" s="6">
        <f t="shared" si="420"/>
        <v>0.21816532731529945</v>
      </c>
      <c r="S2156" s="6">
        <f t="shared" si="421"/>
        <v>0.45258452280414635</v>
      </c>
    </row>
    <row r="2157" spans="1:19" x14ac:dyDescent="0.25">
      <c r="A2157" s="64">
        <v>41956</v>
      </c>
      <c r="B2157" s="14" t="s">
        <v>872</v>
      </c>
      <c r="C2157" s="4">
        <v>5</v>
      </c>
      <c r="D2157" s="4">
        <v>3.3</v>
      </c>
      <c r="E2157" s="4"/>
      <c r="G2157" s="4">
        <f t="shared" si="425"/>
        <v>64.961200000000005</v>
      </c>
      <c r="H2157"/>
      <c r="I2157"/>
      <c r="J2157" s="34">
        <f t="shared" si="422"/>
        <v>8.5529859993982123E-4</v>
      </c>
      <c r="K2157" s="34">
        <f t="shared" si="426"/>
        <v>5.5561224488086945E-2</v>
      </c>
      <c r="L2157" s="6">
        <f t="shared" si="423"/>
        <v>2.7634881041225379</v>
      </c>
      <c r="M2157" s="6">
        <f t="shared" si="427"/>
        <v>0.17951950691152002</v>
      </c>
      <c r="N2157" s="6">
        <f t="shared" si="424"/>
        <v>5.1745344101160526</v>
      </c>
      <c r="O2157" s="6">
        <f t="shared" si="428"/>
        <v>0.3361439712423443</v>
      </c>
      <c r="P2157" s="6">
        <f t="shared" si="429"/>
        <v>0.51566347815386426</v>
      </c>
      <c r="Q2157" s="6">
        <f t="shared" si="419"/>
        <v>8.6169363317529613E-2</v>
      </c>
      <c r="R2157" s="6">
        <f t="shared" si="420"/>
        <v>0.13109614878451428</v>
      </c>
      <c r="S2157" s="6">
        <f t="shared" si="421"/>
        <v>0.2172655121020439</v>
      </c>
    </row>
    <row r="2158" spans="1:19" x14ac:dyDescent="0.25">
      <c r="A2158" s="64">
        <v>41956</v>
      </c>
      <c r="B2158" s="14" t="s">
        <v>872</v>
      </c>
      <c r="C2158" s="4">
        <v>5</v>
      </c>
      <c r="D2158" s="4">
        <v>4.3</v>
      </c>
      <c r="E2158" s="4"/>
      <c r="G2158" s="4">
        <f t="shared" si="425"/>
        <v>64.961200000000005</v>
      </c>
      <c r="H2158"/>
      <c r="I2158"/>
      <c r="J2158" s="34">
        <f t="shared" si="422"/>
        <v>1.4522012041218817E-3</v>
      </c>
      <c r="K2158" s="34">
        <f t="shared" si="426"/>
        <v>9.4336734690975893E-2</v>
      </c>
      <c r="L2158" s="6">
        <f t="shared" si="423"/>
        <v>5.0785301024450318</v>
      </c>
      <c r="M2158" s="6">
        <f t="shared" si="427"/>
        <v>0.3299074160899001</v>
      </c>
      <c r="N2158" s="6">
        <f t="shared" si="424"/>
        <v>7.0529054640829827</v>
      </c>
      <c r="O2158" s="6">
        <f t="shared" si="428"/>
        <v>0.45816521132004828</v>
      </c>
      <c r="P2158" s="6">
        <f t="shared" si="429"/>
        <v>0.78807262740994832</v>
      </c>
      <c r="Q2158" s="6">
        <f t="shared" si="419"/>
        <v>0.15835555972315205</v>
      </c>
      <c r="R2158" s="6">
        <f t="shared" si="420"/>
        <v>0.17868443241481885</v>
      </c>
      <c r="S2158" s="6">
        <f t="shared" si="421"/>
        <v>0.33703999213797087</v>
      </c>
    </row>
    <row r="2159" spans="1:19" x14ac:dyDescent="0.25">
      <c r="A2159" s="64">
        <v>41956</v>
      </c>
      <c r="B2159" s="14" t="s">
        <v>872</v>
      </c>
      <c r="C2159" s="4">
        <v>5</v>
      </c>
      <c r="D2159" s="4">
        <v>3.2</v>
      </c>
      <c r="E2159" s="4"/>
      <c r="G2159" s="4">
        <f t="shared" si="425"/>
        <v>64.961200000000005</v>
      </c>
      <c r="H2159"/>
      <c r="I2159"/>
      <c r="J2159" s="34">
        <f t="shared" si="422"/>
        <v>8.0424771931898698E-4</v>
      </c>
      <c r="K2159" s="34">
        <f t="shared" si="426"/>
        <v>5.2244897957576697E-2</v>
      </c>
      <c r="L2159" s="6">
        <f t="shared" si="423"/>
        <v>2.57474279673893</v>
      </c>
      <c r="M2159" s="6">
        <f t="shared" si="427"/>
        <v>0.16725838501169291</v>
      </c>
      <c r="N2159" s="6">
        <f t="shared" si="424"/>
        <v>4.9915502127950244</v>
      </c>
      <c r="O2159" s="6">
        <f t="shared" si="428"/>
        <v>0.32425709797277341</v>
      </c>
      <c r="P2159" s="6">
        <f t="shared" si="429"/>
        <v>0.49151548298446635</v>
      </c>
      <c r="Q2159" s="6">
        <f t="shared" si="419"/>
        <v>8.0284024805612586E-2</v>
      </c>
      <c r="R2159" s="6">
        <f t="shared" si="420"/>
        <v>0.12646026820938164</v>
      </c>
      <c r="S2159" s="6">
        <f t="shared" si="421"/>
        <v>0.20674429301499422</v>
      </c>
    </row>
    <row r="2160" spans="1:19" x14ac:dyDescent="0.25">
      <c r="A2160" s="64">
        <v>41956</v>
      </c>
      <c r="B2160" s="14" t="s">
        <v>872</v>
      </c>
      <c r="C2160" s="4">
        <v>5</v>
      </c>
      <c r="D2160" s="4">
        <v>5.6</v>
      </c>
      <c r="E2160" s="4"/>
      <c r="G2160" s="4">
        <f t="shared" si="425"/>
        <v>64.961200000000005</v>
      </c>
      <c r="H2160"/>
      <c r="I2160"/>
      <c r="J2160" s="34">
        <f t="shared" si="422"/>
        <v>2.4630086404143973E-3</v>
      </c>
      <c r="K2160" s="34">
        <f t="shared" si="426"/>
        <v>0.15999999999507863</v>
      </c>
      <c r="L2160" s="6">
        <f t="shared" si="423"/>
        <v>9.3213394933125091</v>
      </c>
      <c r="M2160" s="6">
        <f t="shared" si="427"/>
        <v>0.60552541083786027</v>
      </c>
      <c r="N2160" s="6">
        <f t="shared" si="424"/>
        <v>9.6070480145707613</v>
      </c>
      <c r="O2160" s="6">
        <f t="shared" si="428"/>
        <v>0.62408537958901456</v>
      </c>
      <c r="P2160" s="6">
        <f t="shared" si="429"/>
        <v>1.2296107904268747</v>
      </c>
      <c r="Q2160" s="6">
        <f t="shared" si="419"/>
        <v>0.29065219720217289</v>
      </c>
      <c r="R2160" s="6">
        <f t="shared" si="420"/>
        <v>0.24339329803971568</v>
      </c>
      <c r="S2160" s="6">
        <f t="shared" si="421"/>
        <v>0.5340454952418886</v>
      </c>
    </row>
    <row r="2161" spans="1:19" x14ac:dyDescent="0.25">
      <c r="A2161" s="64">
        <v>41956</v>
      </c>
      <c r="B2161" s="14" t="s">
        <v>872</v>
      </c>
      <c r="C2161" s="4">
        <v>5</v>
      </c>
      <c r="D2161" s="4">
        <v>4.9000000000000004</v>
      </c>
      <c r="E2161" s="4"/>
      <c r="G2161" s="4">
        <f t="shared" si="425"/>
        <v>64.961200000000005</v>
      </c>
      <c r="H2161"/>
      <c r="I2161"/>
      <c r="J2161" s="34">
        <f t="shared" si="422"/>
        <v>1.8857409903172736E-3</v>
      </c>
      <c r="K2161" s="34">
        <f t="shared" si="426"/>
        <v>0.12249999999623211</v>
      </c>
      <c r="L2161" s="6">
        <f t="shared" si="423"/>
        <v>6.8573266813152358</v>
      </c>
      <c r="M2161" s="6">
        <f t="shared" si="427"/>
        <v>0.44546017865048693</v>
      </c>
      <c r="N2161" s="6">
        <f t="shared" si="424"/>
        <v>8.2174937658920371</v>
      </c>
      <c r="O2161" s="6">
        <f t="shared" si="428"/>
        <v>0.53381826637890784</v>
      </c>
      <c r="P2161" s="6">
        <f t="shared" si="429"/>
        <v>0.97927844502939476</v>
      </c>
      <c r="Q2161" s="6">
        <f t="shared" si="419"/>
        <v>0.21382088575223371</v>
      </c>
      <c r="R2161" s="6">
        <f t="shared" si="420"/>
        <v>0.20818912388777405</v>
      </c>
      <c r="S2161" s="6">
        <f t="shared" si="421"/>
        <v>0.42201000964000779</v>
      </c>
    </row>
    <row r="2162" spans="1:19" x14ac:dyDescent="0.25">
      <c r="A2162" s="64">
        <v>41956</v>
      </c>
      <c r="B2162" s="14" t="s">
        <v>872</v>
      </c>
      <c r="C2162" s="4">
        <v>5</v>
      </c>
      <c r="D2162" s="4">
        <v>3.7</v>
      </c>
      <c r="E2162" s="4"/>
      <c r="G2162" s="4">
        <f t="shared" si="425"/>
        <v>64.961200000000005</v>
      </c>
      <c r="H2162"/>
      <c r="I2162"/>
      <c r="J2162" s="34">
        <f t="shared" si="422"/>
        <v>1.075210085691107E-3</v>
      </c>
      <c r="K2162" s="34">
        <f t="shared" si="426"/>
        <v>6.9846938773361844E-2</v>
      </c>
      <c r="L2162" s="6">
        <f t="shared" si="423"/>
        <v>3.5949248430857623</v>
      </c>
      <c r="M2162" s="6">
        <f t="shared" si="427"/>
        <v>0.2335306362462681</v>
      </c>
      <c r="N2162" s="6">
        <f t="shared" si="424"/>
        <v>5.9156978898620354</v>
      </c>
      <c r="O2162" s="6">
        <f t="shared" si="428"/>
        <v>0.38429084121668494</v>
      </c>
      <c r="P2162" s="6">
        <f t="shared" si="429"/>
        <v>0.61782147746295302</v>
      </c>
      <c r="Q2162" s="6">
        <f t="shared" si="419"/>
        <v>0.11209470539820869</v>
      </c>
      <c r="R2162" s="6">
        <f t="shared" si="420"/>
        <v>0.14987342807450713</v>
      </c>
      <c r="S2162" s="6">
        <f t="shared" si="421"/>
        <v>0.2619681334727158</v>
      </c>
    </row>
    <row r="2163" spans="1:19" x14ac:dyDescent="0.25">
      <c r="A2163" s="64">
        <v>41956</v>
      </c>
      <c r="B2163" s="14" t="s">
        <v>872</v>
      </c>
      <c r="C2163" s="4">
        <v>5</v>
      </c>
      <c r="D2163" s="4">
        <v>3.8</v>
      </c>
      <c r="E2163" s="4" t="s">
        <v>977</v>
      </c>
      <c r="G2163" s="4">
        <f t="shared" si="425"/>
        <v>64.961200000000005</v>
      </c>
      <c r="H2163"/>
      <c r="I2163"/>
      <c r="J2163" s="34">
        <f t="shared" si="422"/>
        <v>1.1341149479459152E-3</v>
      </c>
      <c r="K2163" s="34">
        <f t="shared" si="426"/>
        <v>7.3673469385489021E-2</v>
      </c>
      <c r="L2163" s="6">
        <f t="shared" si="423"/>
        <v>3.8222275656794742</v>
      </c>
      <c r="M2163" s="6">
        <f t="shared" si="427"/>
        <v>0.24829649415562419</v>
      </c>
      <c r="N2163" s="6">
        <f t="shared" si="424"/>
        <v>6.1031884174464111</v>
      </c>
      <c r="O2163" s="6">
        <f t="shared" si="428"/>
        <v>0.39647045111343715</v>
      </c>
      <c r="P2163" s="6">
        <f t="shared" si="429"/>
        <v>0.64476694526906131</v>
      </c>
      <c r="Q2163" s="6">
        <f t="shared" si="419"/>
        <v>0.1191823171946996</v>
      </c>
      <c r="R2163" s="6">
        <f t="shared" si="420"/>
        <v>0.1546234759342405</v>
      </c>
      <c r="S2163" s="6">
        <f t="shared" si="421"/>
        <v>0.2738057931289401</v>
      </c>
    </row>
    <row r="2164" spans="1:19" x14ac:dyDescent="0.25">
      <c r="A2164" s="64">
        <v>41956</v>
      </c>
      <c r="B2164" s="14" t="s">
        <v>872</v>
      </c>
      <c r="C2164" s="4">
        <v>5</v>
      </c>
      <c r="D2164" s="4">
        <v>3.2</v>
      </c>
      <c r="E2164" s="4"/>
      <c r="G2164" s="4">
        <f t="shared" si="425"/>
        <v>64.961200000000005</v>
      </c>
      <c r="H2164"/>
      <c r="I2164"/>
      <c r="J2164" s="34">
        <f t="shared" si="422"/>
        <v>8.0424771931898698E-4</v>
      </c>
      <c r="K2164" s="34">
        <f t="shared" si="426"/>
        <v>5.2244897957576697E-2</v>
      </c>
      <c r="L2164" s="6">
        <f t="shared" si="423"/>
        <v>2.57474279673893</v>
      </c>
      <c r="M2164" s="6">
        <f t="shared" si="427"/>
        <v>0.16725838501169291</v>
      </c>
      <c r="N2164" s="6">
        <f t="shared" si="424"/>
        <v>4.9915502127950244</v>
      </c>
      <c r="O2164" s="6">
        <f t="shared" si="428"/>
        <v>0.32425709797277341</v>
      </c>
      <c r="P2164" s="6">
        <f t="shared" si="429"/>
        <v>0.49151548298446635</v>
      </c>
      <c r="Q2164" s="6">
        <f t="shared" si="419"/>
        <v>8.0284024805612586E-2</v>
      </c>
      <c r="R2164" s="6">
        <f t="shared" si="420"/>
        <v>0.12646026820938164</v>
      </c>
      <c r="S2164" s="6">
        <f t="shared" si="421"/>
        <v>0.20674429301499422</v>
      </c>
    </row>
    <row r="2165" spans="1:19" x14ac:dyDescent="0.25">
      <c r="A2165" s="64">
        <v>41956</v>
      </c>
      <c r="B2165" s="14" t="s">
        <v>872</v>
      </c>
      <c r="C2165" s="4">
        <v>5</v>
      </c>
      <c r="D2165" s="4">
        <v>4.7</v>
      </c>
      <c r="E2165" s="4"/>
      <c r="G2165" s="4">
        <f t="shared" si="425"/>
        <v>64.961200000000005</v>
      </c>
      <c r="H2165"/>
      <c r="I2165"/>
      <c r="J2165" s="34">
        <f t="shared" si="422"/>
        <v>1.7349445429449633E-3</v>
      </c>
      <c r="K2165" s="34">
        <f t="shared" si="426"/>
        <v>0.11270408162918646</v>
      </c>
      <c r="L2165" s="6">
        <f t="shared" si="423"/>
        <v>6.2308461373122945</v>
      </c>
      <c r="M2165" s="6">
        <f t="shared" si="427"/>
        <v>0.40476324994603757</v>
      </c>
      <c r="N2165" s="6">
        <f t="shared" si="424"/>
        <v>7.8264436633583525</v>
      </c>
      <c r="O2165" s="6">
        <f t="shared" si="428"/>
        <v>0.50841518196547364</v>
      </c>
      <c r="P2165" s="6">
        <f t="shared" si="429"/>
        <v>0.91317843191151127</v>
      </c>
      <c r="Q2165" s="6">
        <f t="shared" si="419"/>
        <v>0.19428635997409802</v>
      </c>
      <c r="R2165" s="6">
        <f t="shared" si="420"/>
        <v>0.19828192096653471</v>
      </c>
      <c r="S2165" s="6">
        <f t="shared" si="421"/>
        <v>0.39256828094063273</v>
      </c>
    </row>
    <row r="2166" spans="1:19" x14ac:dyDescent="0.25">
      <c r="A2166" s="64">
        <v>41956</v>
      </c>
      <c r="B2166" s="14" t="s">
        <v>872</v>
      </c>
      <c r="C2166" s="4">
        <v>5</v>
      </c>
      <c r="D2166" s="4">
        <v>5.3</v>
      </c>
      <c r="E2166" s="4"/>
      <c r="G2166" s="4">
        <f t="shared" si="425"/>
        <v>64.961200000000005</v>
      </c>
      <c r="H2166"/>
      <c r="I2166"/>
      <c r="J2166" s="34">
        <f t="shared" si="422"/>
        <v>2.2061834409834321E-3</v>
      </c>
      <c r="K2166" s="34">
        <f t="shared" si="426"/>
        <v>0.14331632652620405</v>
      </c>
      <c r="L2166" s="6">
        <f t="shared" si="423"/>
        <v>8.213046389840704</v>
      </c>
      <c r="M2166" s="6">
        <f t="shared" si="427"/>
        <v>0.53352935948815838</v>
      </c>
      <c r="N2166" s="6">
        <f t="shared" si="424"/>
        <v>9.0076755970184212</v>
      </c>
      <c r="O2166" s="6">
        <f t="shared" si="428"/>
        <v>0.58514942734270425</v>
      </c>
      <c r="P2166" s="6">
        <f t="shared" si="429"/>
        <v>1.1186787868308627</v>
      </c>
      <c r="Q2166" s="6">
        <f t="shared" si="419"/>
        <v>0.25609409255431603</v>
      </c>
      <c r="R2166" s="6">
        <f t="shared" si="420"/>
        <v>0.22820827666365467</v>
      </c>
      <c r="S2166" s="6">
        <f t="shared" si="421"/>
        <v>0.48430236921797071</v>
      </c>
    </row>
    <row r="2167" spans="1:19" x14ac:dyDescent="0.25">
      <c r="A2167" s="64">
        <v>41956</v>
      </c>
      <c r="B2167" s="14" t="s">
        <v>872</v>
      </c>
      <c r="C2167" s="4">
        <v>5</v>
      </c>
      <c r="D2167" s="4">
        <v>3.8</v>
      </c>
      <c r="E2167" s="4"/>
      <c r="G2167" s="4">
        <f t="shared" si="425"/>
        <v>64.961200000000005</v>
      </c>
      <c r="H2167"/>
      <c r="I2167"/>
      <c r="J2167" s="34">
        <f t="shared" si="422"/>
        <v>1.1341149479459152E-3</v>
      </c>
      <c r="K2167" s="34">
        <f t="shared" si="426"/>
        <v>7.3673469385489021E-2</v>
      </c>
      <c r="L2167" s="6">
        <f t="shared" si="423"/>
        <v>3.8222275656794742</v>
      </c>
      <c r="M2167" s="6">
        <f t="shared" si="427"/>
        <v>0.24829649415562419</v>
      </c>
      <c r="N2167" s="6">
        <f t="shared" si="424"/>
        <v>6.1031884174464111</v>
      </c>
      <c r="O2167" s="6">
        <f t="shared" si="428"/>
        <v>0.39647045111343715</v>
      </c>
      <c r="P2167" s="6">
        <f t="shared" si="429"/>
        <v>0.64476694526906131</v>
      </c>
      <c r="Q2167" s="6">
        <f t="shared" si="419"/>
        <v>0.1191823171946996</v>
      </c>
      <c r="R2167" s="6">
        <f t="shared" si="420"/>
        <v>0.1546234759342405</v>
      </c>
      <c r="S2167" s="6">
        <f t="shared" si="421"/>
        <v>0.2738057931289401</v>
      </c>
    </row>
    <row r="2168" spans="1:19" x14ac:dyDescent="0.25">
      <c r="A2168" s="64">
        <v>41956</v>
      </c>
      <c r="B2168" s="14" t="s">
        <v>872</v>
      </c>
      <c r="C2168" s="4">
        <v>5</v>
      </c>
      <c r="D2168" s="4">
        <v>9.6</v>
      </c>
      <c r="E2168" s="4"/>
      <c r="G2168" s="4">
        <f t="shared" si="425"/>
        <v>64.961200000000005</v>
      </c>
      <c r="H2168"/>
      <c r="I2168"/>
      <c r="J2168" s="34">
        <f t="shared" si="422"/>
        <v>7.2382294738708832E-3</v>
      </c>
      <c r="K2168" s="34">
        <f t="shared" si="426"/>
        <v>0.47020408161819033</v>
      </c>
      <c r="L2168" s="6">
        <f t="shared" si="423"/>
        <v>32.18367369985107</v>
      </c>
      <c r="M2168" s="6">
        <f t="shared" si="427"/>
        <v>2.0906901045021939</v>
      </c>
      <c r="N2168" s="6">
        <f t="shared" si="424"/>
        <v>18.049588796207782</v>
      </c>
      <c r="O2168" s="6">
        <f t="shared" si="428"/>
        <v>1.172522970450695</v>
      </c>
      <c r="P2168" s="6">
        <f t="shared" si="429"/>
        <v>3.2632130749528887</v>
      </c>
      <c r="Q2168" s="6">
        <f t="shared" si="419"/>
        <v>1.0035312501610532</v>
      </c>
      <c r="R2168" s="6">
        <f t="shared" si="420"/>
        <v>0.45728395847577108</v>
      </c>
      <c r="S2168" s="6">
        <f t="shared" si="421"/>
        <v>1.4608152086368242</v>
      </c>
    </row>
    <row r="2169" spans="1:19" x14ac:dyDescent="0.25">
      <c r="A2169" s="64">
        <v>41956</v>
      </c>
      <c r="B2169" s="14" t="s">
        <v>872</v>
      </c>
      <c r="C2169" s="4">
        <v>5</v>
      </c>
      <c r="D2169" s="4">
        <v>5.2</v>
      </c>
      <c r="E2169" s="4"/>
      <c r="G2169" s="4">
        <f t="shared" si="425"/>
        <v>64.961200000000005</v>
      </c>
      <c r="H2169"/>
      <c r="I2169"/>
      <c r="J2169" s="34">
        <f t="shared" si="422"/>
        <v>2.1237166338267006E-3</v>
      </c>
      <c r="K2169" s="34">
        <f t="shared" si="426"/>
        <v>0.13795918366922602</v>
      </c>
      <c r="L2169" s="6">
        <f t="shared" si="423"/>
        <v>7.8611437635641082</v>
      </c>
      <c r="M2169" s="6">
        <f t="shared" si="427"/>
        <v>0.51066934215868187</v>
      </c>
      <c r="N2169" s="6">
        <f t="shared" si="424"/>
        <v>8.8091474968502013</v>
      </c>
      <c r="O2169" s="6">
        <f t="shared" si="428"/>
        <v>0.5722528034719111</v>
      </c>
      <c r="P2169" s="6">
        <f t="shared" si="429"/>
        <v>1.0829221456305929</v>
      </c>
      <c r="Q2169" s="6">
        <f t="shared" si="419"/>
        <v>0.2451212842361673</v>
      </c>
      <c r="R2169" s="6">
        <f t="shared" si="420"/>
        <v>0.22317859335404533</v>
      </c>
      <c r="S2169" s="6">
        <f t="shared" si="421"/>
        <v>0.46829987759021263</v>
      </c>
    </row>
    <row r="2170" spans="1:19" x14ac:dyDescent="0.25">
      <c r="A2170" s="64">
        <v>41956</v>
      </c>
      <c r="B2170" s="14" t="s">
        <v>872</v>
      </c>
      <c r="C2170" s="4">
        <v>5</v>
      </c>
      <c r="D2170" s="4">
        <v>6.4</v>
      </c>
      <c r="E2170" s="4"/>
      <c r="G2170" s="4">
        <f t="shared" si="425"/>
        <v>64.961200000000005</v>
      </c>
      <c r="H2170"/>
      <c r="I2170"/>
      <c r="J2170" s="34">
        <f t="shared" si="422"/>
        <v>3.2169908772759479E-3</v>
      </c>
      <c r="K2170" s="34">
        <f t="shared" si="426"/>
        <v>0.20897959183030679</v>
      </c>
      <c r="L2170" s="6">
        <f t="shared" si="423"/>
        <v>12.670735111153041</v>
      </c>
      <c r="M2170" s="6">
        <f t="shared" si="427"/>
        <v>0.82310617366776118</v>
      </c>
      <c r="N2170" s="6">
        <f t="shared" si="424"/>
        <v>11.231571837310549</v>
      </c>
      <c r="O2170" s="6">
        <f t="shared" si="428"/>
        <v>0.72961639858967853</v>
      </c>
      <c r="P2170" s="6">
        <f t="shared" si="429"/>
        <v>1.5527225722574398</v>
      </c>
      <c r="Q2170" s="6">
        <f t="shared" si="419"/>
        <v>0.39509096336052535</v>
      </c>
      <c r="R2170" s="6">
        <f t="shared" si="420"/>
        <v>0.28455039544997462</v>
      </c>
      <c r="S2170" s="6">
        <f t="shared" si="421"/>
        <v>0.67964135881049992</v>
      </c>
    </row>
    <row r="2171" spans="1:19" x14ac:dyDescent="0.25">
      <c r="A2171" s="64">
        <v>41956</v>
      </c>
      <c r="B2171" s="14" t="s">
        <v>872</v>
      </c>
      <c r="C2171" s="4">
        <v>5</v>
      </c>
      <c r="D2171" s="4">
        <v>4</v>
      </c>
      <c r="E2171" s="4"/>
      <c r="G2171" s="4">
        <f t="shared" si="425"/>
        <v>64.961200000000005</v>
      </c>
      <c r="H2171"/>
      <c r="I2171"/>
      <c r="J2171" s="34">
        <f t="shared" si="422"/>
        <v>1.2566370614359172E-3</v>
      </c>
      <c r="K2171" s="34">
        <f t="shared" si="426"/>
        <v>8.1632653058713603E-2</v>
      </c>
      <c r="L2171" s="6">
        <f t="shared" si="423"/>
        <v>4.3006091215286046</v>
      </c>
      <c r="M2171" s="6">
        <f t="shared" si="427"/>
        <v>0.27937273468421148</v>
      </c>
      <c r="N2171" s="6">
        <f t="shared" si="424"/>
        <v>6.4806737611278331</v>
      </c>
      <c r="O2171" s="6">
        <f t="shared" si="428"/>
        <v>0.42099235249702632</v>
      </c>
      <c r="P2171" s="6">
        <f t="shared" si="429"/>
        <v>0.7003650871812378</v>
      </c>
      <c r="Q2171" s="6">
        <f t="shared" si="419"/>
        <v>0.1340989126484215</v>
      </c>
      <c r="R2171" s="6">
        <f t="shared" si="420"/>
        <v>0.16418701747384026</v>
      </c>
      <c r="S2171" s="6">
        <f t="shared" si="421"/>
        <v>0.29828593012226179</v>
      </c>
    </row>
    <row r="2172" spans="1:19" x14ac:dyDescent="0.25">
      <c r="A2172" s="64">
        <v>41956</v>
      </c>
      <c r="B2172" s="14" t="s">
        <v>872</v>
      </c>
      <c r="C2172" s="4">
        <v>5</v>
      </c>
      <c r="D2172" s="4">
        <v>7.2</v>
      </c>
      <c r="E2172" s="4"/>
      <c r="G2172" s="4">
        <f t="shared" si="425"/>
        <v>64.961200000000005</v>
      </c>
      <c r="H2172"/>
      <c r="I2172"/>
      <c r="J2172" s="34">
        <f t="shared" si="422"/>
        <v>4.0715040790523724E-3</v>
      </c>
      <c r="K2172" s="34">
        <f t="shared" si="426"/>
        <v>0.26448979591023208</v>
      </c>
      <c r="L2172" s="6">
        <f t="shared" si="423"/>
        <v>16.611217355322236</v>
      </c>
      <c r="M2172" s="6">
        <f t="shared" si="427"/>
        <v>1.0790846337926925</v>
      </c>
      <c r="N2172" s="6">
        <f t="shared" si="424"/>
        <v>12.891070706250053</v>
      </c>
      <c r="O2172" s="6">
        <f t="shared" si="428"/>
        <v>0.83741943860560009</v>
      </c>
      <c r="P2172" s="6">
        <f t="shared" si="429"/>
        <v>1.9165040723982925</v>
      </c>
      <c r="Q2172" s="6">
        <f t="shared" si="419"/>
        <v>0.51796062422049238</v>
      </c>
      <c r="R2172" s="6">
        <f t="shared" si="420"/>
        <v>0.32659358105618402</v>
      </c>
      <c r="S2172" s="6">
        <f t="shared" si="421"/>
        <v>0.84455420527667635</v>
      </c>
    </row>
    <row r="2173" spans="1:19" x14ac:dyDescent="0.25">
      <c r="A2173" s="64">
        <v>41956</v>
      </c>
      <c r="B2173" s="14" t="s">
        <v>872</v>
      </c>
      <c r="C2173" s="4">
        <v>5</v>
      </c>
      <c r="D2173" s="4">
        <v>6</v>
      </c>
      <c r="E2173" s="4"/>
      <c r="G2173" s="4">
        <f t="shared" si="425"/>
        <v>64.961200000000005</v>
      </c>
      <c r="H2173"/>
      <c r="I2173"/>
      <c r="J2173" s="34">
        <f t="shared" si="422"/>
        <v>2.8274333882308137E-3</v>
      </c>
      <c r="K2173" s="34">
        <f t="shared" si="426"/>
        <v>0.1836734693821056</v>
      </c>
      <c r="L2173" s="6">
        <f t="shared" si="423"/>
        <v>10.923549380812876</v>
      </c>
      <c r="M2173" s="6">
        <f t="shared" si="427"/>
        <v>0.70960688980053355</v>
      </c>
      <c r="N2173" s="6">
        <f t="shared" si="424"/>
        <v>10.414704032978928</v>
      </c>
      <c r="O2173" s="6">
        <f t="shared" si="428"/>
        <v>0.67655168474967775</v>
      </c>
      <c r="P2173" s="6">
        <f t="shared" si="429"/>
        <v>1.3861585745502114</v>
      </c>
      <c r="Q2173" s="6">
        <f t="shared" si="419"/>
        <v>0.34061130710425608</v>
      </c>
      <c r="R2173" s="6">
        <f t="shared" si="420"/>
        <v>0.26385515705237433</v>
      </c>
      <c r="S2173" s="6">
        <f t="shared" si="421"/>
        <v>0.60446646415663041</v>
      </c>
    </row>
    <row r="2174" spans="1:19" x14ac:dyDescent="0.25">
      <c r="A2174" s="64">
        <v>41956</v>
      </c>
      <c r="B2174" s="14" t="s">
        <v>872</v>
      </c>
      <c r="C2174" s="4">
        <v>5</v>
      </c>
      <c r="D2174" s="4">
        <v>5.0999999999999996</v>
      </c>
      <c r="E2174" s="4" t="s">
        <v>977</v>
      </c>
      <c r="G2174" s="4">
        <f t="shared" si="425"/>
        <v>64.961200000000005</v>
      </c>
      <c r="H2174"/>
      <c r="I2174"/>
      <c r="J2174" s="34">
        <f t="shared" si="422"/>
        <v>2.0428206229967626E-3</v>
      </c>
      <c r="K2174" s="34">
        <f t="shared" si="426"/>
        <v>0.13270408162857128</v>
      </c>
      <c r="L2174" s="6">
        <f t="shared" si="423"/>
        <v>7.5179232289815232</v>
      </c>
      <c r="M2174" s="6">
        <f t="shared" si="427"/>
        <v>0.48837332393509775</v>
      </c>
      <c r="N2174" s="6">
        <f t="shared" si="424"/>
        <v>8.6112674075792555</v>
      </c>
      <c r="O2174" s="6">
        <f t="shared" si="428"/>
        <v>0.55939827516743446</v>
      </c>
      <c r="P2174" s="6">
        <f t="shared" si="429"/>
        <v>1.0477715991025323</v>
      </c>
      <c r="Q2174" s="6">
        <f t="shared" si="419"/>
        <v>0.2344191954888469</v>
      </c>
      <c r="R2174" s="6">
        <f t="shared" si="420"/>
        <v>0.21816532731529945</v>
      </c>
      <c r="S2174" s="6">
        <f t="shared" si="421"/>
        <v>0.45258452280414635</v>
      </c>
    </row>
    <row r="2175" spans="1:19" x14ac:dyDescent="0.25">
      <c r="A2175" s="64">
        <v>41956</v>
      </c>
      <c r="B2175" s="14" t="s">
        <v>872</v>
      </c>
      <c r="C2175" s="4">
        <v>5</v>
      </c>
      <c r="D2175" s="4">
        <v>10.9</v>
      </c>
      <c r="E2175" s="4"/>
      <c r="G2175" s="4">
        <f t="shared" si="425"/>
        <v>64.961200000000005</v>
      </c>
      <c r="H2175"/>
      <c r="I2175"/>
      <c r="J2175" s="34">
        <f t="shared" si="422"/>
        <v>9.3313155793250824E-3</v>
      </c>
      <c r="K2175" s="34">
        <f t="shared" si="426"/>
        <v>0.6061734693691101</v>
      </c>
      <c r="L2175" s="6">
        <f t="shared" si="423"/>
        <v>43.096060321310915</v>
      </c>
      <c r="M2175" s="6">
        <f t="shared" si="427"/>
        <v>2.7995718480457787</v>
      </c>
      <c r="N2175" s="6">
        <f t="shared" si="424"/>
        <v>20.941075001217378</v>
      </c>
      <c r="O2175" s="6">
        <f t="shared" si="428"/>
        <v>1.3603573877548367</v>
      </c>
      <c r="P2175" s="6">
        <f t="shared" si="429"/>
        <v>4.1599292358006155</v>
      </c>
      <c r="Q2175" s="6">
        <f t="shared" si="419"/>
        <v>1.3437944870619738</v>
      </c>
      <c r="R2175" s="6">
        <f t="shared" si="420"/>
        <v>0.53053938122438637</v>
      </c>
      <c r="S2175" s="6">
        <f t="shared" si="421"/>
        <v>1.8743338682863602</v>
      </c>
    </row>
    <row r="2176" spans="1:19" x14ac:dyDescent="0.25">
      <c r="A2176" s="64">
        <v>41956</v>
      </c>
      <c r="B2176" s="14" t="s">
        <v>872</v>
      </c>
      <c r="C2176" s="4">
        <v>5</v>
      </c>
      <c r="D2176" s="4">
        <v>5.3</v>
      </c>
      <c r="E2176" s="4"/>
      <c r="G2176" s="4">
        <f t="shared" si="425"/>
        <v>64.961200000000005</v>
      </c>
      <c r="H2176"/>
      <c r="I2176"/>
      <c r="J2176" s="34">
        <f t="shared" si="422"/>
        <v>2.2061834409834321E-3</v>
      </c>
      <c r="K2176" s="34">
        <f t="shared" si="426"/>
        <v>0.14331632652620405</v>
      </c>
      <c r="L2176" s="6">
        <f t="shared" si="423"/>
        <v>8.213046389840704</v>
      </c>
      <c r="M2176" s="6">
        <f t="shared" si="427"/>
        <v>0.53352935948815838</v>
      </c>
      <c r="N2176" s="6">
        <f t="shared" si="424"/>
        <v>9.0076755970184212</v>
      </c>
      <c r="O2176" s="6">
        <f t="shared" si="428"/>
        <v>0.58514942734270425</v>
      </c>
      <c r="P2176" s="6">
        <f t="shared" si="429"/>
        <v>1.1186787868308627</v>
      </c>
      <c r="Q2176" s="6">
        <f t="shared" si="419"/>
        <v>0.25609409255431603</v>
      </c>
      <c r="R2176" s="6">
        <f t="shared" si="420"/>
        <v>0.22820827666365467</v>
      </c>
      <c r="S2176" s="6">
        <f t="shared" si="421"/>
        <v>0.48430236921797071</v>
      </c>
    </row>
    <row r="2177" spans="1:19" x14ac:dyDescent="0.25">
      <c r="A2177" s="64">
        <v>41956</v>
      </c>
      <c r="B2177" s="14" t="s">
        <v>872</v>
      </c>
      <c r="C2177" s="4">
        <v>5</v>
      </c>
      <c r="D2177" s="4">
        <v>5.0999999999999996</v>
      </c>
      <c r="E2177" s="4"/>
      <c r="G2177" s="4">
        <f t="shared" si="425"/>
        <v>64.961200000000005</v>
      </c>
      <c r="H2177"/>
      <c r="I2177"/>
      <c r="J2177" s="34">
        <f t="shared" si="422"/>
        <v>2.0428206229967626E-3</v>
      </c>
      <c r="K2177" s="34">
        <f t="shared" si="426"/>
        <v>0.13270408162857128</v>
      </c>
      <c r="L2177" s="6">
        <f t="shared" si="423"/>
        <v>7.5179232289815232</v>
      </c>
      <c r="M2177" s="6">
        <f t="shared" si="427"/>
        <v>0.48837332393509775</v>
      </c>
      <c r="N2177" s="6">
        <f t="shared" si="424"/>
        <v>8.6112674075792555</v>
      </c>
      <c r="O2177" s="6">
        <f t="shared" si="428"/>
        <v>0.55939827516743446</v>
      </c>
      <c r="P2177" s="6">
        <f t="shared" si="429"/>
        <v>1.0477715991025323</v>
      </c>
      <c r="Q2177" s="6">
        <f t="shared" si="419"/>
        <v>0.2344191954888469</v>
      </c>
      <c r="R2177" s="6">
        <f t="shared" si="420"/>
        <v>0.21816532731529945</v>
      </c>
      <c r="S2177" s="6">
        <f t="shared" si="421"/>
        <v>0.45258452280414635</v>
      </c>
    </row>
    <row r="2178" spans="1:19" x14ac:dyDescent="0.25">
      <c r="A2178" s="64">
        <v>41956</v>
      </c>
      <c r="B2178" s="14" t="s">
        <v>872</v>
      </c>
      <c r="C2178" s="4">
        <v>5</v>
      </c>
      <c r="D2178" s="4">
        <v>5.2</v>
      </c>
      <c r="E2178" s="4"/>
      <c r="G2178" s="4">
        <f t="shared" si="425"/>
        <v>64.961200000000005</v>
      </c>
      <c r="H2178"/>
      <c r="I2178"/>
      <c r="J2178" s="34">
        <f t="shared" si="422"/>
        <v>2.1237166338267006E-3</v>
      </c>
      <c r="K2178" s="34">
        <f t="shared" si="426"/>
        <v>0.13795918366922602</v>
      </c>
      <c r="L2178" s="6">
        <f t="shared" si="423"/>
        <v>7.8611437635641082</v>
      </c>
      <c r="M2178" s="6">
        <f t="shared" si="427"/>
        <v>0.51066934215868187</v>
      </c>
      <c r="N2178" s="6">
        <f t="shared" si="424"/>
        <v>8.8091474968502013</v>
      </c>
      <c r="O2178" s="6">
        <f t="shared" si="428"/>
        <v>0.5722528034719111</v>
      </c>
      <c r="P2178" s="6">
        <f t="shared" si="429"/>
        <v>1.0829221456305929</v>
      </c>
      <c r="Q2178" s="6">
        <f t="shared" si="419"/>
        <v>0.2451212842361673</v>
      </c>
      <c r="R2178" s="6">
        <f t="shared" si="420"/>
        <v>0.22317859335404533</v>
      </c>
      <c r="S2178" s="6">
        <f t="shared" si="421"/>
        <v>0.46829987759021263</v>
      </c>
    </row>
    <row r="2179" spans="1:19" x14ac:dyDescent="0.25">
      <c r="A2179" s="64">
        <v>41956</v>
      </c>
      <c r="B2179" s="14" t="s">
        <v>872</v>
      </c>
      <c r="C2179" s="4">
        <v>5</v>
      </c>
      <c r="D2179" s="4">
        <v>9.4</v>
      </c>
      <c r="E2179" s="4"/>
      <c r="G2179" s="4">
        <f t="shared" si="425"/>
        <v>64.961200000000005</v>
      </c>
      <c r="H2179"/>
      <c r="I2179"/>
      <c r="J2179" s="34">
        <f t="shared" si="422"/>
        <v>6.9397781717798531E-3</v>
      </c>
      <c r="K2179" s="34">
        <f t="shared" si="426"/>
        <v>0.45081632651674586</v>
      </c>
      <c r="L2179" s="6">
        <f t="shared" si="423"/>
        <v>30.663024292845677</v>
      </c>
      <c r="M2179" s="6">
        <f t="shared" si="427"/>
        <v>1.9919068923278171</v>
      </c>
      <c r="N2179" s="6">
        <f t="shared" si="424"/>
        <v>17.610413696800567</v>
      </c>
      <c r="O2179" s="6">
        <f t="shared" si="428"/>
        <v>1.1439936284297221</v>
      </c>
      <c r="P2179" s="6">
        <f t="shared" si="429"/>
        <v>3.1359005207575392</v>
      </c>
      <c r="Q2179" s="6">
        <f t="shared" ref="Q2179:Q2242" si="430">M2179*0.48</f>
        <v>0.95611530831735214</v>
      </c>
      <c r="R2179" s="6">
        <f t="shared" ref="R2179:R2242" si="431">O2179*0.39</f>
        <v>0.44615751508759161</v>
      </c>
      <c r="S2179" s="6">
        <f t="shared" ref="S2179:S2242" si="432">Q2179+R2179</f>
        <v>1.4022728234049437</v>
      </c>
    </row>
    <row r="2180" spans="1:19" x14ac:dyDescent="0.25">
      <c r="A2180" s="64">
        <v>41956</v>
      </c>
      <c r="B2180" s="14" t="s">
        <v>872</v>
      </c>
      <c r="C2180" s="4">
        <v>5</v>
      </c>
      <c r="D2180" s="4">
        <v>3.2</v>
      </c>
      <c r="E2180" s="4"/>
      <c r="G2180" s="4">
        <f t="shared" si="425"/>
        <v>64.961200000000005</v>
      </c>
      <c r="H2180"/>
      <c r="I2180"/>
      <c r="J2180" s="34">
        <f t="shared" si="422"/>
        <v>8.0424771931898698E-4</v>
      </c>
      <c r="K2180" s="34">
        <f t="shared" si="426"/>
        <v>5.2244897957576697E-2</v>
      </c>
      <c r="L2180" s="6">
        <f t="shared" si="423"/>
        <v>2.57474279673893</v>
      </c>
      <c r="M2180" s="6">
        <f t="shared" si="427"/>
        <v>0.16725838501169291</v>
      </c>
      <c r="N2180" s="6">
        <f t="shared" si="424"/>
        <v>4.9915502127950244</v>
      </c>
      <c r="O2180" s="6">
        <f t="shared" si="428"/>
        <v>0.32425709797277341</v>
      </c>
      <c r="P2180" s="6">
        <f t="shared" si="429"/>
        <v>0.49151548298446635</v>
      </c>
      <c r="Q2180" s="6">
        <f t="shared" si="430"/>
        <v>8.0284024805612586E-2</v>
      </c>
      <c r="R2180" s="6">
        <f t="shared" si="431"/>
        <v>0.12646026820938164</v>
      </c>
      <c r="S2180" s="6">
        <f t="shared" si="432"/>
        <v>0.20674429301499422</v>
      </c>
    </row>
    <row r="2181" spans="1:19" x14ac:dyDescent="0.25">
      <c r="A2181" s="64">
        <v>41956</v>
      </c>
      <c r="B2181" s="14" t="s">
        <v>872</v>
      </c>
      <c r="C2181" s="4">
        <v>5</v>
      </c>
      <c r="D2181" s="4">
        <v>11.1</v>
      </c>
      <c r="E2181" s="4"/>
      <c r="G2181" s="4">
        <f t="shared" si="425"/>
        <v>64.961200000000005</v>
      </c>
      <c r="H2181"/>
      <c r="I2181"/>
      <c r="J2181" s="34">
        <f t="shared" si="422"/>
        <v>9.6768907712199599E-3</v>
      </c>
      <c r="K2181" s="34">
        <f t="shared" si="426"/>
        <v>0.62862244896025643</v>
      </c>
      <c r="L2181" s="6">
        <f t="shared" si="423"/>
        <v>44.935707081848669</v>
      </c>
      <c r="M2181" s="6">
        <f t="shared" si="427"/>
        <v>2.9190775115043786</v>
      </c>
      <c r="N2181" s="6">
        <f t="shared" si="424"/>
        <v>21.391333313827278</v>
      </c>
      <c r="O2181" s="6">
        <f t="shared" si="428"/>
        <v>1.3896067086192765</v>
      </c>
      <c r="P2181" s="6">
        <f t="shared" si="429"/>
        <v>4.3086842201236548</v>
      </c>
      <c r="Q2181" s="6">
        <f t="shared" si="430"/>
        <v>1.4011572055221015</v>
      </c>
      <c r="R2181" s="6">
        <f t="shared" si="431"/>
        <v>0.54194661636151786</v>
      </c>
      <c r="S2181" s="6">
        <f t="shared" si="432"/>
        <v>1.9431038218836194</v>
      </c>
    </row>
    <row r="2182" spans="1:19" x14ac:dyDescent="0.25">
      <c r="A2182" s="64">
        <v>41956</v>
      </c>
      <c r="B2182" s="14" t="s">
        <v>872</v>
      </c>
      <c r="C2182" s="4">
        <v>5</v>
      </c>
      <c r="D2182" s="4">
        <v>3.9</v>
      </c>
      <c r="E2182" s="4"/>
      <c r="G2182" s="4">
        <f t="shared" si="425"/>
        <v>64.961200000000005</v>
      </c>
      <c r="H2182"/>
      <c r="I2182"/>
      <c r="J2182" s="34">
        <f t="shared" si="422"/>
        <v>1.1945906065275189E-3</v>
      </c>
      <c r="K2182" s="34">
        <f t="shared" si="426"/>
        <v>7.7602040813939621E-2</v>
      </c>
      <c r="L2182" s="6">
        <f t="shared" si="423"/>
        <v>4.0574351124683323</v>
      </c>
      <c r="M2182" s="6">
        <f t="shared" si="427"/>
        <v>0.26357585894044605</v>
      </c>
      <c r="N2182" s="6">
        <f t="shared" si="424"/>
        <v>6.2915196864507177</v>
      </c>
      <c r="O2182" s="6">
        <f t="shared" si="428"/>
        <v>0.40870467658277715</v>
      </c>
      <c r="P2182" s="6">
        <f t="shared" si="429"/>
        <v>0.6722805355232232</v>
      </c>
      <c r="Q2182" s="6">
        <f t="shared" si="430"/>
        <v>0.12651641229141411</v>
      </c>
      <c r="R2182" s="6">
        <f t="shared" si="431"/>
        <v>0.1593948238672831</v>
      </c>
      <c r="S2182" s="6">
        <f t="shared" si="432"/>
        <v>0.28591123615869718</v>
      </c>
    </row>
    <row r="2183" spans="1:19" x14ac:dyDescent="0.25">
      <c r="A2183" s="64">
        <v>41956</v>
      </c>
      <c r="B2183" s="14" t="s">
        <v>872</v>
      </c>
      <c r="C2183" s="4">
        <v>5</v>
      </c>
      <c r="D2183" s="4">
        <v>5.4</v>
      </c>
      <c r="E2183" s="4"/>
      <c r="G2183" s="4">
        <f t="shared" si="425"/>
        <v>64.961200000000005</v>
      </c>
      <c r="H2183"/>
      <c r="I2183"/>
      <c r="J2183" s="34">
        <f t="shared" si="422"/>
        <v>2.2902210444669595E-3</v>
      </c>
      <c r="K2183" s="34">
        <f t="shared" si="426"/>
        <v>0.14877551019950555</v>
      </c>
      <c r="L2183" s="6">
        <f t="shared" si="423"/>
        <v>8.5736806990755614</v>
      </c>
      <c r="M2183" s="6">
        <f t="shared" si="427"/>
        <v>0.55695659743162507</v>
      </c>
      <c r="N2183" s="6">
        <f t="shared" si="424"/>
        <v>9.2068415424761678</v>
      </c>
      <c r="O2183" s="6">
        <f t="shared" si="428"/>
        <v>0.5980874864097232</v>
      </c>
      <c r="P2183" s="6">
        <f t="shared" si="429"/>
        <v>1.1550440838413483</v>
      </c>
      <c r="Q2183" s="6">
        <f t="shared" si="430"/>
        <v>0.26733916676718</v>
      </c>
      <c r="R2183" s="6">
        <f t="shared" si="431"/>
        <v>0.23325411969979207</v>
      </c>
      <c r="S2183" s="6">
        <f t="shared" si="432"/>
        <v>0.5005932864669721</v>
      </c>
    </row>
    <row r="2184" spans="1:19" x14ac:dyDescent="0.25">
      <c r="A2184" s="64">
        <v>41956</v>
      </c>
      <c r="B2184" s="14" t="s">
        <v>872</v>
      </c>
      <c r="C2184" s="4">
        <v>5</v>
      </c>
      <c r="D2184" s="4">
        <v>9.9</v>
      </c>
      <c r="E2184" s="4"/>
      <c r="G2184" s="4">
        <f t="shared" si="425"/>
        <v>64.961200000000005</v>
      </c>
      <c r="H2184"/>
      <c r="I2184"/>
      <c r="J2184" s="34">
        <f t="shared" si="422"/>
        <v>7.6976873994583908E-3</v>
      </c>
      <c r="K2184" s="34">
        <f t="shared" si="426"/>
        <v>0.50005102039278249</v>
      </c>
      <c r="L2184" s="6">
        <f t="shared" si="423"/>
        <v>34.542945232877933</v>
      </c>
      <c r="M2184" s="6">
        <f t="shared" si="427"/>
        <v>2.2439512173861407</v>
      </c>
      <c r="N2184" s="6">
        <f t="shared" si="424"/>
        <v>18.711264904239826</v>
      </c>
      <c r="O2184" s="6">
        <f t="shared" si="428"/>
        <v>1.2155062452734979</v>
      </c>
      <c r="P2184" s="6">
        <f t="shared" si="429"/>
        <v>3.4594574626596386</v>
      </c>
      <c r="Q2184" s="6">
        <f t="shared" si="430"/>
        <v>1.0770965843453475</v>
      </c>
      <c r="R2184" s="6">
        <f t="shared" si="431"/>
        <v>0.47404743565666418</v>
      </c>
      <c r="S2184" s="6">
        <f t="shared" si="432"/>
        <v>1.5511440200020117</v>
      </c>
    </row>
    <row r="2185" spans="1:19" x14ac:dyDescent="0.25">
      <c r="A2185" s="64">
        <v>41956</v>
      </c>
      <c r="B2185" s="14" t="s">
        <v>872</v>
      </c>
      <c r="C2185" s="4">
        <v>5</v>
      </c>
      <c r="D2185" s="4">
        <v>4.2</v>
      </c>
      <c r="E2185" s="4"/>
      <c r="G2185" s="4">
        <f t="shared" si="425"/>
        <v>64.961200000000005</v>
      </c>
      <c r="H2185"/>
      <c r="I2185"/>
      <c r="J2185" s="34">
        <f t="shared" si="422"/>
        <v>1.385442360233099E-3</v>
      </c>
      <c r="K2185" s="34">
        <f t="shared" si="426"/>
        <v>8.9999999997231753E-2</v>
      </c>
      <c r="L2185" s="6">
        <f t="shared" si="423"/>
        <v>4.811097633235077</v>
      </c>
      <c r="M2185" s="6">
        <f t="shared" si="427"/>
        <v>0.31253468163409348</v>
      </c>
      <c r="N2185" s="6">
        <f t="shared" si="424"/>
        <v>6.861382640483793</v>
      </c>
      <c r="O2185" s="6">
        <f t="shared" si="428"/>
        <v>0.44572365863033786</v>
      </c>
      <c r="P2185" s="6">
        <f t="shared" si="429"/>
        <v>0.7582583402644314</v>
      </c>
      <c r="Q2185" s="6">
        <f t="shared" si="430"/>
        <v>0.15001664718436486</v>
      </c>
      <c r="R2185" s="6">
        <f t="shared" si="431"/>
        <v>0.17383222686583177</v>
      </c>
      <c r="S2185" s="6">
        <f t="shared" si="432"/>
        <v>0.32384887405019663</v>
      </c>
    </row>
    <row r="2186" spans="1:19" x14ac:dyDescent="0.25">
      <c r="A2186" s="64">
        <v>41956</v>
      </c>
      <c r="B2186" s="14" t="s">
        <v>872</v>
      </c>
      <c r="C2186" s="4">
        <v>5</v>
      </c>
      <c r="D2186" s="4">
        <v>7.9</v>
      </c>
      <c r="E2186" s="4"/>
      <c r="G2186" s="4">
        <f t="shared" si="425"/>
        <v>64.961200000000005</v>
      </c>
      <c r="H2186"/>
      <c r="I2186"/>
      <c r="J2186" s="34">
        <f t="shared" si="422"/>
        <v>4.9016699377634745E-3</v>
      </c>
      <c r="K2186" s="34">
        <f t="shared" si="426"/>
        <v>0.31841836733714474</v>
      </c>
      <c r="L2186" s="6">
        <f t="shared" si="423"/>
        <v>20.560739681169874</v>
      </c>
      <c r="M2186" s="6">
        <f t="shared" si="427"/>
        <v>1.3356503484829443</v>
      </c>
      <c r="N2186" s="6">
        <f t="shared" si="424"/>
        <v>14.369235628642512</v>
      </c>
      <c r="O2186" s="6">
        <f t="shared" si="428"/>
        <v>0.93344280762460885</v>
      </c>
      <c r="P2186" s="6">
        <f t="shared" si="429"/>
        <v>2.2690931561075534</v>
      </c>
      <c r="Q2186" s="6">
        <f t="shared" si="430"/>
        <v>0.64111216727181319</v>
      </c>
      <c r="R2186" s="6">
        <f t="shared" si="431"/>
        <v>0.36404269497359748</v>
      </c>
      <c r="S2186" s="6">
        <f t="shared" si="432"/>
        <v>1.0051548622454107</v>
      </c>
    </row>
    <row r="2187" spans="1:19" x14ac:dyDescent="0.25">
      <c r="A2187" s="64">
        <v>41956</v>
      </c>
      <c r="B2187" s="14" t="s">
        <v>872</v>
      </c>
      <c r="C2187" s="4">
        <v>5</v>
      </c>
      <c r="D2187" s="4">
        <v>6.2</v>
      </c>
      <c r="E2187" s="4"/>
      <c r="G2187" s="4">
        <f t="shared" si="425"/>
        <v>64.961200000000005</v>
      </c>
      <c r="H2187"/>
      <c r="I2187"/>
      <c r="J2187" s="34">
        <f t="shared" si="422"/>
        <v>3.0190705400997908E-3</v>
      </c>
      <c r="K2187" s="34">
        <f t="shared" si="426"/>
        <v>0.1961224489735594</v>
      </c>
      <c r="L2187" s="6">
        <f t="shared" si="423"/>
        <v>11.778840632041497</v>
      </c>
      <c r="M2187" s="6">
        <f t="shared" si="427"/>
        <v>0.76516763690751333</v>
      </c>
      <c r="N2187" s="6">
        <f t="shared" si="424"/>
        <v>10.8220178607594</v>
      </c>
      <c r="O2187" s="6">
        <f t="shared" si="428"/>
        <v>0.70301128029210602</v>
      </c>
      <c r="P2187" s="6">
        <f t="shared" si="429"/>
        <v>1.4681789171996193</v>
      </c>
      <c r="Q2187" s="6">
        <f t="shared" si="430"/>
        <v>0.36728046571560641</v>
      </c>
      <c r="R2187" s="6">
        <f t="shared" si="431"/>
        <v>0.27417439931392135</v>
      </c>
      <c r="S2187" s="6">
        <f t="shared" si="432"/>
        <v>0.64145486502952775</v>
      </c>
    </row>
    <row r="2188" spans="1:19" x14ac:dyDescent="0.25">
      <c r="A2188" s="64">
        <v>41956</v>
      </c>
      <c r="B2188" s="14" t="s">
        <v>872</v>
      </c>
      <c r="C2188" s="4">
        <v>5</v>
      </c>
      <c r="D2188" s="4">
        <v>5.4</v>
      </c>
      <c r="E2188" s="4"/>
      <c r="G2188" s="4">
        <f t="shared" si="425"/>
        <v>64.961200000000005</v>
      </c>
      <c r="H2188"/>
      <c r="I2188"/>
      <c r="J2188" s="34">
        <f t="shared" si="422"/>
        <v>2.2902210444669595E-3</v>
      </c>
      <c r="K2188" s="34">
        <f t="shared" si="426"/>
        <v>0.14877551019950555</v>
      </c>
      <c r="L2188" s="6">
        <f t="shared" si="423"/>
        <v>8.5736806990755614</v>
      </c>
      <c r="M2188" s="6">
        <f t="shared" si="427"/>
        <v>0.55695659743162507</v>
      </c>
      <c r="N2188" s="6">
        <f t="shared" si="424"/>
        <v>9.2068415424761678</v>
      </c>
      <c r="O2188" s="6">
        <f t="shared" si="428"/>
        <v>0.5980874864097232</v>
      </c>
      <c r="P2188" s="6">
        <f t="shared" si="429"/>
        <v>1.1550440838413483</v>
      </c>
      <c r="Q2188" s="6">
        <f t="shared" si="430"/>
        <v>0.26733916676718</v>
      </c>
      <c r="R2188" s="6">
        <f t="shared" si="431"/>
        <v>0.23325411969979207</v>
      </c>
      <c r="S2188" s="6">
        <f t="shared" si="432"/>
        <v>0.5005932864669721</v>
      </c>
    </row>
    <row r="2189" spans="1:19" x14ac:dyDescent="0.25">
      <c r="A2189" s="64">
        <v>41956</v>
      </c>
      <c r="B2189" s="14" t="s">
        <v>872</v>
      </c>
      <c r="C2189" s="4">
        <v>5</v>
      </c>
      <c r="D2189" s="4">
        <v>3.5</v>
      </c>
      <c r="E2189" s="4"/>
      <c r="G2189" s="4">
        <f t="shared" si="425"/>
        <v>64.961200000000005</v>
      </c>
      <c r="H2189"/>
      <c r="I2189"/>
      <c r="J2189" s="34">
        <f t="shared" si="422"/>
        <v>9.6211275016187424E-4</v>
      </c>
      <c r="K2189" s="34">
        <f t="shared" si="426"/>
        <v>6.2499999998077607E-2</v>
      </c>
      <c r="L2189" s="6">
        <f t="shared" si="423"/>
        <v>3.1637815247608514</v>
      </c>
      <c r="M2189" s="6">
        <f t="shared" si="427"/>
        <v>0.20552304837265933</v>
      </c>
      <c r="N2189" s="6">
        <f t="shared" si="424"/>
        <v>5.5433152983182508</v>
      </c>
      <c r="O2189" s="6">
        <f t="shared" si="428"/>
        <v>0.36010042074168885</v>
      </c>
      <c r="P2189" s="6">
        <f t="shared" si="429"/>
        <v>0.56562346911434824</v>
      </c>
      <c r="Q2189" s="6">
        <f t="shared" si="430"/>
        <v>9.865106321887647E-2</v>
      </c>
      <c r="R2189" s="6">
        <f t="shared" si="431"/>
        <v>0.14043916408925866</v>
      </c>
      <c r="S2189" s="6">
        <f t="shared" si="432"/>
        <v>0.23909022730813512</v>
      </c>
    </row>
    <row r="2190" spans="1:19" x14ac:dyDescent="0.25">
      <c r="A2190" s="64">
        <v>41956</v>
      </c>
      <c r="B2190" s="14" t="s">
        <v>872</v>
      </c>
      <c r="C2190" s="4">
        <v>5</v>
      </c>
      <c r="D2190" s="4">
        <v>5.2</v>
      </c>
      <c r="E2190" s="4"/>
      <c r="G2190" s="4">
        <f t="shared" si="425"/>
        <v>64.961200000000005</v>
      </c>
      <c r="H2190"/>
      <c r="I2190"/>
      <c r="J2190" s="34">
        <f t="shared" si="422"/>
        <v>2.1237166338267006E-3</v>
      </c>
      <c r="K2190" s="34">
        <f t="shared" si="426"/>
        <v>0.13795918366922602</v>
      </c>
      <c r="L2190" s="6">
        <f t="shared" si="423"/>
        <v>7.8611437635641082</v>
      </c>
      <c r="M2190" s="6">
        <f t="shared" si="427"/>
        <v>0.51066934215868187</v>
      </c>
      <c r="N2190" s="6">
        <f t="shared" si="424"/>
        <v>8.8091474968502013</v>
      </c>
      <c r="O2190" s="6">
        <f t="shared" si="428"/>
        <v>0.5722528034719111</v>
      </c>
      <c r="P2190" s="6">
        <f t="shared" si="429"/>
        <v>1.0829221456305929</v>
      </c>
      <c r="Q2190" s="6">
        <f t="shared" si="430"/>
        <v>0.2451212842361673</v>
      </c>
      <c r="R2190" s="6">
        <f t="shared" si="431"/>
        <v>0.22317859335404533</v>
      </c>
      <c r="S2190" s="6">
        <f t="shared" si="432"/>
        <v>0.46829987759021263</v>
      </c>
    </row>
    <row r="2191" spans="1:19" x14ac:dyDescent="0.25">
      <c r="A2191" s="64">
        <v>41956</v>
      </c>
      <c r="B2191" s="14" t="s">
        <v>872</v>
      </c>
      <c r="C2191" s="4">
        <v>5</v>
      </c>
      <c r="D2191" s="4">
        <v>3.3</v>
      </c>
      <c r="E2191" s="4"/>
      <c r="G2191" s="4">
        <f t="shared" si="425"/>
        <v>64.961200000000005</v>
      </c>
      <c r="H2191"/>
      <c r="I2191"/>
      <c r="J2191" s="34">
        <f t="shared" si="422"/>
        <v>8.5529859993982123E-4</v>
      </c>
      <c r="K2191" s="34">
        <f t="shared" si="426"/>
        <v>5.5561224488086945E-2</v>
      </c>
      <c r="L2191" s="6">
        <f t="shared" si="423"/>
        <v>2.7634881041225379</v>
      </c>
      <c r="M2191" s="6">
        <f t="shared" si="427"/>
        <v>0.17951950691152002</v>
      </c>
      <c r="N2191" s="6">
        <f t="shared" si="424"/>
        <v>5.1745344101160526</v>
      </c>
      <c r="O2191" s="6">
        <f t="shared" si="428"/>
        <v>0.3361439712423443</v>
      </c>
      <c r="P2191" s="6">
        <f t="shared" si="429"/>
        <v>0.51566347815386426</v>
      </c>
      <c r="Q2191" s="6">
        <f t="shared" si="430"/>
        <v>8.6169363317529613E-2</v>
      </c>
      <c r="R2191" s="6">
        <f t="shared" si="431"/>
        <v>0.13109614878451428</v>
      </c>
      <c r="S2191" s="6">
        <f t="shared" si="432"/>
        <v>0.2172655121020439</v>
      </c>
    </row>
    <row r="2192" spans="1:19" x14ac:dyDescent="0.25">
      <c r="A2192" s="64">
        <v>41956</v>
      </c>
      <c r="B2192" s="14" t="s">
        <v>872</v>
      </c>
      <c r="C2192" s="4">
        <v>5</v>
      </c>
      <c r="D2192" s="4">
        <v>5</v>
      </c>
      <c r="E2192" s="4"/>
      <c r="G2192" s="4">
        <f t="shared" si="425"/>
        <v>64.961200000000005</v>
      </c>
      <c r="H2192"/>
      <c r="I2192"/>
      <c r="J2192" s="34">
        <f t="shared" si="422"/>
        <v>1.9634954084936209E-3</v>
      </c>
      <c r="K2192" s="34">
        <f t="shared" si="426"/>
        <v>0.12755102040424002</v>
      </c>
      <c r="L2192" s="6">
        <f t="shared" si="423"/>
        <v>7.1833345216463531</v>
      </c>
      <c r="M2192" s="6">
        <f t="shared" si="427"/>
        <v>0.46663803957857453</v>
      </c>
      <c r="N2192" s="6">
        <f t="shared" si="424"/>
        <v>8.4140458590425169</v>
      </c>
      <c r="O2192" s="6">
        <f t="shared" si="428"/>
        <v>0.54658652646013051</v>
      </c>
      <c r="P2192" s="6">
        <f t="shared" si="429"/>
        <v>1.0132245660387049</v>
      </c>
      <c r="Q2192" s="6">
        <f t="shared" si="430"/>
        <v>0.22398625899771576</v>
      </c>
      <c r="R2192" s="6">
        <f t="shared" si="431"/>
        <v>0.2131687453194509</v>
      </c>
      <c r="S2192" s="6">
        <f t="shared" si="432"/>
        <v>0.4371550043171667</v>
      </c>
    </row>
    <row r="2193" spans="1:19" x14ac:dyDescent="0.25">
      <c r="A2193" s="64">
        <v>41956</v>
      </c>
      <c r="B2193" s="14" t="s">
        <v>872</v>
      </c>
      <c r="C2193" s="4">
        <v>5</v>
      </c>
      <c r="D2193" s="4">
        <v>4</v>
      </c>
      <c r="E2193" s="4"/>
      <c r="G2193" s="4">
        <f t="shared" si="425"/>
        <v>64.961200000000005</v>
      </c>
      <c r="H2193"/>
      <c r="I2193"/>
      <c r="J2193" s="34">
        <f t="shared" si="422"/>
        <v>1.2566370614359172E-3</v>
      </c>
      <c r="K2193" s="34">
        <f t="shared" si="426"/>
        <v>8.1632653058713603E-2</v>
      </c>
      <c r="L2193" s="6">
        <f t="shared" si="423"/>
        <v>4.3006091215286046</v>
      </c>
      <c r="M2193" s="6">
        <f t="shared" si="427"/>
        <v>0.27937273468421148</v>
      </c>
      <c r="N2193" s="6">
        <f t="shared" si="424"/>
        <v>6.4806737611278331</v>
      </c>
      <c r="O2193" s="6">
        <f t="shared" si="428"/>
        <v>0.42099235249702632</v>
      </c>
      <c r="P2193" s="6">
        <f t="shared" si="429"/>
        <v>0.7003650871812378</v>
      </c>
      <c r="Q2193" s="6">
        <f t="shared" si="430"/>
        <v>0.1340989126484215</v>
      </c>
      <c r="R2193" s="6">
        <f t="shared" si="431"/>
        <v>0.16418701747384026</v>
      </c>
      <c r="S2193" s="6">
        <f t="shared" si="432"/>
        <v>0.29828593012226179</v>
      </c>
    </row>
    <row r="2194" spans="1:19" x14ac:dyDescent="0.25">
      <c r="A2194" s="64">
        <v>41956</v>
      </c>
      <c r="B2194" s="14" t="s">
        <v>872</v>
      </c>
      <c r="C2194" s="4">
        <v>5</v>
      </c>
      <c r="D2194" s="4">
        <v>3.3</v>
      </c>
      <c r="E2194" s="4"/>
      <c r="G2194" s="4">
        <f t="shared" si="425"/>
        <v>64.961200000000005</v>
      </c>
      <c r="H2194"/>
      <c r="I2194"/>
      <c r="J2194" s="34">
        <f t="shared" si="422"/>
        <v>8.5529859993982123E-4</v>
      </c>
      <c r="K2194" s="34">
        <f t="shared" si="426"/>
        <v>5.5561224488086945E-2</v>
      </c>
      <c r="L2194" s="6">
        <f t="shared" si="423"/>
        <v>2.7634881041225379</v>
      </c>
      <c r="M2194" s="6">
        <f t="shared" si="427"/>
        <v>0.17951950691152002</v>
      </c>
      <c r="N2194" s="6">
        <f t="shared" si="424"/>
        <v>5.1745344101160526</v>
      </c>
      <c r="O2194" s="6">
        <f t="shared" si="428"/>
        <v>0.3361439712423443</v>
      </c>
      <c r="P2194" s="6">
        <f t="shared" si="429"/>
        <v>0.51566347815386426</v>
      </c>
      <c r="Q2194" s="6">
        <f t="shared" si="430"/>
        <v>8.6169363317529613E-2</v>
      </c>
      <c r="R2194" s="6">
        <f t="shared" si="431"/>
        <v>0.13109614878451428</v>
      </c>
      <c r="S2194" s="6">
        <f t="shared" si="432"/>
        <v>0.2172655121020439</v>
      </c>
    </row>
    <row r="2195" spans="1:19" x14ac:dyDescent="0.25">
      <c r="A2195" s="64">
        <v>41956</v>
      </c>
      <c r="B2195" s="14" t="s">
        <v>872</v>
      </c>
      <c r="C2195" s="4">
        <v>5</v>
      </c>
      <c r="D2195" s="4">
        <v>8.1</v>
      </c>
      <c r="E2195" s="4"/>
      <c r="G2195" s="4">
        <f t="shared" si="425"/>
        <v>64.961200000000005</v>
      </c>
      <c r="H2195"/>
      <c r="I2195"/>
      <c r="J2195" s="34">
        <f t="shared" si="422"/>
        <v>5.152997350050658E-3</v>
      </c>
      <c r="K2195" s="34">
        <f t="shared" si="426"/>
        <v>0.33474489794888745</v>
      </c>
      <c r="L2195" s="6">
        <f t="shared" si="423"/>
        <v>21.77715338574771</v>
      </c>
      <c r="M2195" s="6">
        <f t="shared" si="427"/>
        <v>1.4146700439614475</v>
      </c>
      <c r="N2195" s="6">
        <f t="shared" si="424"/>
        <v>14.795765575883163</v>
      </c>
      <c r="O2195" s="6">
        <f t="shared" si="428"/>
        <v>0.96115070537072589</v>
      </c>
      <c r="P2195" s="6">
        <f t="shared" si="429"/>
        <v>2.3758207493321732</v>
      </c>
      <c r="Q2195" s="6">
        <f t="shared" si="430"/>
        <v>0.6790416211014948</v>
      </c>
      <c r="R2195" s="6">
        <f t="shared" si="431"/>
        <v>0.37484877509458309</v>
      </c>
      <c r="S2195" s="6">
        <f t="shared" si="432"/>
        <v>1.0538903961960779</v>
      </c>
    </row>
    <row r="2196" spans="1:19" x14ac:dyDescent="0.25">
      <c r="A2196" s="64">
        <v>41956</v>
      </c>
      <c r="B2196" s="14" t="s">
        <v>872</v>
      </c>
      <c r="C2196" s="4">
        <v>5</v>
      </c>
      <c r="D2196" s="4">
        <v>6.8</v>
      </c>
      <c r="E2196" s="4"/>
      <c r="G2196" s="4">
        <f t="shared" si="425"/>
        <v>64.961200000000005</v>
      </c>
      <c r="H2196"/>
      <c r="I2196"/>
      <c r="J2196" s="34">
        <f t="shared" si="422"/>
        <v>3.6316811075498014E-3</v>
      </c>
      <c r="K2196" s="34">
        <f t="shared" si="426"/>
        <v>0.23591836733968233</v>
      </c>
      <c r="L2196" s="6">
        <f t="shared" si="423"/>
        <v>14.565722844180941</v>
      </c>
      <c r="M2196" s="6">
        <f t="shared" si="427"/>
        <v>0.94620685317821773</v>
      </c>
      <c r="N2196" s="6">
        <f t="shared" si="424"/>
        <v>12.057170367208817</v>
      </c>
      <c r="O2196" s="6">
        <f t="shared" si="428"/>
        <v>0.78324827085036008</v>
      </c>
      <c r="P2196" s="6">
        <f t="shared" si="429"/>
        <v>1.7294551240285778</v>
      </c>
      <c r="Q2196" s="6">
        <f t="shared" si="430"/>
        <v>0.45417928952554448</v>
      </c>
      <c r="R2196" s="6">
        <f t="shared" si="431"/>
        <v>0.30546682563164046</v>
      </c>
      <c r="S2196" s="6">
        <f t="shared" si="432"/>
        <v>0.75964611515718494</v>
      </c>
    </row>
    <row r="2197" spans="1:19" x14ac:dyDescent="0.25">
      <c r="A2197" s="64">
        <v>41956</v>
      </c>
      <c r="B2197" s="14" t="s">
        <v>872</v>
      </c>
      <c r="C2197" s="4">
        <v>5</v>
      </c>
      <c r="D2197" s="4">
        <v>5.5</v>
      </c>
      <c r="E2197" s="4"/>
      <c r="G2197" s="4">
        <f t="shared" si="425"/>
        <v>64.961200000000005</v>
      </c>
      <c r="H2197"/>
      <c r="I2197"/>
      <c r="J2197" s="34">
        <f t="shared" si="422"/>
        <v>2.3758294442772811E-3</v>
      </c>
      <c r="K2197" s="34">
        <f t="shared" si="426"/>
        <v>0.15433673468913039</v>
      </c>
      <c r="L2197" s="6">
        <f t="shared" si="423"/>
        <v>8.9430956308196485</v>
      </c>
      <c r="M2197" s="6">
        <f t="shared" si="427"/>
        <v>0.58095423516110178</v>
      </c>
      <c r="N2197" s="6">
        <f t="shared" si="424"/>
        <v>9.4066355127217793</v>
      </c>
      <c r="O2197" s="6">
        <f t="shared" si="428"/>
        <v>0.61106634272138272</v>
      </c>
      <c r="P2197" s="6">
        <f t="shared" si="429"/>
        <v>1.1920205778824844</v>
      </c>
      <c r="Q2197" s="6">
        <f t="shared" si="430"/>
        <v>0.27885803287732885</v>
      </c>
      <c r="R2197" s="6">
        <f t="shared" si="431"/>
        <v>0.23831587366133927</v>
      </c>
      <c r="S2197" s="6">
        <f t="shared" si="432"/>
        <v>0.51717390653866813</v>
      </c>
    </row>
    <row r="2198" spans="1:19" x14ac:dyDescent="0.25">
      <c r="A2198" s="64">
        <v>41956</v>
      </c>
      <c r="B2198" s="14" t="s">
        <v>872</v>
      </c>
      <c r="C2198" s="4">
        <v>5</v>
      </c>
      <c r="D2198" s="4">
        <v>6.2</v>
      </c>
      <c r="E2198" s="4"/>
      <c r="G2198" s="4">
        <f t="shared" si="425"/>
        <v>64.961200000000005</v>
      </c>
      <c r="H2198"/>
      <c r="I2198"/>
      <c r="J2198" s="34">
        <f t="shared" si="422"/>
        <v>3.0190705400997908E-3</v>
      </c>
      <c r="K2198" s="34">
        <f t="shared" si="426"/>
        <v>0.1961224489735594</v>
      </c>
      <c r="L2198" s="6">
        <f t="shared" si="423"/>
        <v>11.778840632041497</v>
      </c>
      <c r="M2198" s="6">
        <f t="shared" si="427"/>
        <v>0.76516763690751333</v>
      </c>
      <c r="N2198" s="6">
        <f t="shared" si="424"/>
        <v>10.8220178607594</v>
      </c>
      <c r="O2198" s="6">
        <f t="shared" si="428"/>
        <v>0.70301128029210602</v>
      </c>
      <c r="P2198" s="6">
        <f t="shared" si="429"/>
        <v>1.4681789171996193</v>
      </c>
      <c r="Q2198" s="6">
        <f t="shared" si="430"/>
        <v>0.36728046571560641</v>
      </c>
      <c r="R2198" s="6">
        <f t="shared" si="431"/>
        <v>0.27417439931392135</v>
      </c>
      <c r="S2198" s="6">
        <f t="shared" si="432"/>
        <v>0.64145486502952775</v>
      </c>
    </row>
    <row r="2199" spans="1:19" x14ac:dyDescent="0.25">
      <c r="A2199" s="64">
        <v>41956</v>
      </c>
      <c r="B2199" s="14" t="s">
        <v>872</v>
      </c>
      <c r="C2199" s="4">
        <v>5</v>
      </c>
      <c r="D2199" s="4">
        <v>3.2</v>
      </c>
      <c r="E2199" s="4"/>
      <c r="G2199" s="4">
        <f t="shared" si="425"/>
        <v>64.961200000000005</v>
      </c>
      <c r="H2199"/>
      <c r="I2199"/>
      <c r="J2199" s="34">
        <f t="shared" si="422"/>
        <v>8.0424771931898698E-4</v>
      </c>
      <c r="K2199" s="34">
        <f t="shared" si="426"/>
        <v>5.2244897957576697E-2</v>
      </c>
      <c r="L2199" s="6">
        <f t="shared" si="423"/>
        <v>2.57474279673893</v>
      </c>
      <c r="M2199" s="6">
        <f t="shared" si="427"/>
        <v>0.16725838501169291</v>
      </c>
      <c r="N2199" s="6">
        <f t="shared" si="424"/>
        <v>4.9915502127950244</v>
      </c>
      <c r="O2199" s="6">
        <f t="shared" si="428"/>
        <v>0.32425709797277341</v>
      </c>
      <c r="P2199" s="6">
        <f t="shared" si="429"/>
        <v>0.49151548298446635</v>
      </c>
      <c r="Q2199" s="6">
        <f t="shared" si="430"/>
        <v>8.0284024805612586E-2</v>
      </c>
      <c r="R2199" s="6">
        <f t="shared" si="431"/>
        <v>0.12646026820938164</v>
      </c>
      <c r="S2199" s="6">
        <f t="shared" si="432"/>
        <v>0.20674429301499422</v>
      </c>
    </row>
    <row r="2200" spans="1:19" x14ac:dyDescent="0.25">
      <c r="A2200" s="64">
        <v>41956</v>
      </c>
      <c r="B2200" s="14" t="s">
        <v>872</v>
      </c>
      <c r="C2200" s="4">
        <v>5</v>
      </c>
      <c r="D2200" s="4">
        <v>3.5</v>
      </c>
      <c r="E2200" s="4"/>
      <c r="G2200" s="4">
        <f t="shared" si="425"/>
        <v>64.961200000000005</v>
      </c>
      <c r="H2200"/>
      <c r="I2200"/>
      <c r="J2200" s="34">
        <f t="shared" si="422"/>
        <v>9.6211275016187424E-4</v>
      </c>
      <c r="K2200" s="34">
        <f t="shared" si="426"/>
        <v>6.2499999998077607E-2</v>
      </c>
      <c r="L2200" s="6">
        <f t="shared" si="423"/>
        <v>3.1637815247608514</v>
      </c>
      <c r="M2200" s="6">
        <f t="shared" si="427"/>
        <v>0.20552304837265933</v>
      </c>
      <c r="N2200" s="6">
        <f t="shared" si="424"/>
        <v>5.5433152983182508</v>
      </c>
      <c r="O2200" s="6">
        <f t="shared" si="428"/>
        <v>0.36010042074168885</v>
      </c>
      <c r="P2200" s="6">
        <f t="shared" si="429"/>
        <v>0.56562346911434824</v>
      </c>
      <c r="Q2200" s="6">
        <f t="shared" si="430"/>
        <v>9.865106321887647E-2</v>
      </c>
      <c r="R2200" s="6">
        <f t="shared" si="431"/>
        <v>0.14043916408925866</v>
      </c>
      <c r="S2200" s="6">
        <f t="shared" si="432"/>
        <v>0.23909022730813512</v>
      </c>
    </row>
    <row r="2201" spans="1:19" x14ac:dyDescent="0.25">
      <c r="A2201" s="64">
        <v>41956</v>
      </c>
      <c r="B2201" s="14" t="s">
        <v>872</v>
      </c>
      <c r="C2201" s="4">
        <v>5</v>
      </c>
      <c r="D2201" s="4">
        <v>4.5</v>
      </c>
      <c r="E2201" s="4"/>
      <c r="G2201" s="4">
        <f t="shared" si="425"/>
        <v>64.961200000000005</v>
      </c>
      <c r="H2201"/>
      <c r="I2201"/>
      <c r="J2201" s="34">
        <f t="shared" si="422"/>
        <v>1.5904312808798326E-3</v>
      </c>
      <c r="K2201" s="34">
        <f t="shared" si="426"/>
        <v>0.10331632652743439</v>
      </c>
      <c r="L2201" s="6">
        <f t="shared" si="423"/>
        <v>5.6380590590289899</v>
      </c>
      <c r="M2201" s="6">
        <f t="shared" si="427"/>
        <v>0.36625508924934846</v>
      </c>
      <c r="N2201" s="6">
        <f t="shared" si="424"/>
        <v>7.4382130025037601</v>
      </c>
      <c r="O2201" s="6">
        <f t="shared" si="428"/>
        <v>0.48319525187039564</v>
      </c>
      <c r="P2201" s="6">
        <f t="shared" si="429"/>
        <v>0.84945034111974405</v>
      </c>
      <c r="Q2201" s="6">
        <f t="shared" si="430"/>
        <v>0.17580244283968727</v>
      </c>
      <c r="R2201" s="6">
        <f t="shared" si="431"/>
        <v>0.1884461482294543</v>
      </c>
      <c r="S2201" s="6">
        <f t="shared" si="432"/>
        <v>0.36424859106914154</v>
      </c>
    </row>
    <row r="2202" spans="1:19" x14ac:dyDescent="0.25">
      <c r="A2202" s="64">
        <v>41956</v>
      </c>
      <c r="B2202" s="14" t="s">
        <v>872</v>
      </c>
      <c r="C2202" s="4">
        <v>5</v>
      </c>
      <c r="D2202" s="4">
        <v>5.5</v>
      </c>
      <c r="E2202" s="4"/>
      <c r="G2202" s="4">
        <f t="shared" si="425"/>
        <v>64.961200000000005</v>
      </c>
      <c r="H2202"/>
      <c r="I2202"/>
      <c r="J2202" s="34">
        <f t="shared" si="422"/>
        <v>2.3758294442772811E-3</v>
      </c>
      <c r="K2202" s="34">
        <f t="shared" si="426"/>
        <v>0.15433673468913039</v>
      </c>
      <c r="L2202" s="6">
        <f t="shared" si="423"/>
        <v>8.9430956308196485</v>
      </c>
      <c r="M2202" s="6">
        <f t="shared" si="427"/>
        <v>0.58095423516110178</v>
      </c>
      <c r="N2202" s="6">
        <f t="shared" si="424"/>
        <v>9.4066355127217793</v>
      </c>
      <c r="O2202" s="6">
        <f t="shared" si="428"/>
        <v>0.61106634272138272</v>
      </c>
      <c r="P2202" s="6">
        <f t="shared" si="429"/>
        <v>1.1920205778824844</v>
      </c>
      <c r="Q2202" s="6">
        <f t="shared" si="430"/>
        <v>0.27885803287732885</v>
      </c>
      <c r="R2202" s="6">
        <f t="shared" si="431"/>
        <v>0.23831587366133927</v>
      </c>
      <c r="S2202" s="6">
        <f t="shared" si="432"/>
        <v>0.51717390653866813</v>
      </c>
    </row>
    <row r="2203" spans="1:19" x14ac:dyDescent="0.25">
      <c r="A2203" s="64">
        <v>41956</v>
      </c>
      <c r="B2203" s="14" t="s">
        <v>872</v>
      </c>
      <c r="C2203" s="4">
        <v>5</v>
      </c>
      <c r="D2203" s="4">
        <v>5.4</v>
      </c>
      <c r="E2203" s="4"/>
      <c r="G2203" s="4">
        <f t="shared" si="425"/>
        <v>64.961200000000005</v>
      </c>
      <c r="H2203"/>
      <c r="I2203"/>
      <c r="J2203" s="34">
        <f t="shared" si="422"/>
        <v>2.2902210444669595E-3</v>
      </c>
      <c r="K2203" s="34">
        <f t="shared" si="426"/>
        <v>0.14877551019950555</v>
      </c>
      <c r="L2203" s="6">
        <f t="shared" si="423"/>
        <v>8.5736806990755614</v>
      </c>
      <c r="M2203" s="6">
        <f t="shared" si="427"/>
        <v>0.55695659743162507</v>
      </c>
      <c r="N2203" s="6">
        <f t="shared" si="424"/>
        <v>9.2068415424761678</v>
      </c>
      <c r="O2203" s="6">
        <f t="shared" si="428"/>
        <v>0.5980874864097232</v>
      </c>
      <c r="P2203" s="6">
        <f t="shared" si="429"/>
        <v>1.1550440838413483</v>
      </c>
      <c r="Q2203" s="6">
        <f t="shared" si="430"/>
        <v>0.26733916676718</v>
      </c>
      <c r="R2203" s="6">
        <f t="shared" si="431"/>
        <v>0.23325411969979207</v>
      </c>
      <c r="S2203" s="6">
        <f t="shared" si="432"/>
        <v>0.5005932864669721</v>
      </c>
    </row>
    <row r="2204" spans="1:19" x14ac:dyDescent="0.25">
      <c r="A2204" s="64">
        <v>41956</v>
      </c>
      <c r="B2204" s="14" t="s">
        <v>872</v>
      </c>
      <c r="C2204" s="4">
        <v>5</v>
      </c>
      <c r="D2204" s="4">
        <v>8.4</v>
      </c>
      <c r="E2204" s="4"/>
      <c r="G2204" s="4">
        <f t="shared" si="425"/>
        <v>64.961200000000005</v>
      </c>
      <c r="H2204"/>
      <c r="I2204"/>
      <c r="J2204" s="34">
        <f t="shared" si="422"/>
        <v>5.5417694409323958E-3</v>
      </c>
      <c r="K2204" s="34">
        <f t="shared" si="426"/>
        <v>0.35999999998892701</v>
      </c>
      <c r="L2204" s="6">
        <f t="shared" si="423"/>
        <v>23.676207107687297</v>
      </c>
      <c r="M2204" s="6">
        <f t="shared" si="427"/>
        <v>1.5380348549959169</v>
      </c>
      <c r="N2204" s="6">
        <f t="shared" si="424"/>
        <v>15.438913512745591</v>
      </c>
      <c r="O2204" s="6">
        <f t="shared" si="428"/>
        <v>1.0029303679371999</v>
      </c>
      <c r="P2204" s="6">
        <f t="shared" si="429"/>
        <v>2.5409652229331168</v>
      </c>
      <c r="Q2204" s="6">
        <f t="shared" si="430"/>
        <v>0.73825673039804007</v>
      </c>
      <c r="R2204" s="6">
        <f t="shared" si="431"/>
        <v>0.39114284349550799</v>
      </c>
      <c r="S2204" s="6">
        <f t="shared" si="432"/>
        <v>1.1293995738935481</v>
      </c>
    </row>
    <row r="2205" spans="1:19" x14ac:dyDescent="0.25">
      <c r="A2205" s="64">
        <v>41956</v>
      </c>
      <c r="B2205" s="14" t="s">
        <v>872</v>
      </c>
      <c r="C2205" s="4">
        <v>5</v>
      </c>
      <c r="D2205" s="4">
        <v>8.1</v>
      </c>
      <c r="E2205" s="4"/>
      <c r="G2205" s="4">
        <f t="shared" si="425"/>
        <v>64.961200000000005</v>
      </c>
      <c r="H2205"/>
      <c r="I2205"/>
      <c r="J2205" s="34">
        <f t="shared" si="422"/>
        <v>5.152997350050658E-3</v>
      </c>
      <c r="K2205" s="34">
        <f t="shared" si="426"/>
        <v>0.33474489794888745</v>
      </c>
      <c r="L2205" s="6">
        <f t="shared" si="423"/>
        <v>21.77715338574771</v>
      </c>
      <c r="M2205" s="6">
        <f t="shared" si="427"/>
        <v>1.4146700439614475</v>
      </c>
      <c r="N2205" s="6">
        <f t="shared" si="424"/>
        <v>14.795765575883163</v>
      </c>
      <c r="O2205" s="6">
        <f t="shared" si="428"/>
        <v>0.96115070537072589</v>
      </c>
      <c r="P2205" s="6">
        <f t="shared" si="429"/>
        <v>2.3758207493321732</v>
      </c>
      <c r="Q2205" s="6">
        <f t="shared" si="430"/>
        <v>0.6790416211014948</v>
      </c>
      <c r="R2205" s="6">
        <f t="shared" si="431"/>
        <v>0.37484877509458309</v>
      </c>
      <c r="S2205" s="6">
        <f t="shared" si="432"/>
        <v>1.0538903961960779</v>
      </c>
    </row>
    <row r="2206" spans="1:19" x14ac:dyDescent="0.25">
      <c r="A2206" s="64">
        <v>41956</v>
      </c>
      <c r="B2206" s="14" t="s">
        <v>872</v>
      </c>
      <c r="C2206" s="4">
        <v>5</v>
      </c>
      <c r="D2206" s="4">
        <v>9.1999999999999993</v>
      </c>
      <c r="E2206" s="4"/>
      <c r="G2206" s="4">
        <f t="shared" si="425"/>
        <v>64.961200000000005</v>
      </c>
      <c r="H2206"/>
      <c r="I2206"/>
      <c r="J2206" s="34">
        <f t="shared" si="422"/>
        <v>6.6476100549960017E-3</v>
      </c>
      <c r="K2206" s="34">
        <f t="shared" si="426"/>
        <v>0.43183673468059491</v>
      </c>
      <c r="L2206" s="6">
        <f t="shared" si="423"/>
        <v>29.183828648764486</v>
      </c>
      <c r="M2206" s="6">
        <f t="shared" si="427"/>
        <v>1.8958165663897435</v>
      </c>
      <c r="N2206" s="6">
        <f t="shared" si="424"/>
        <v>17.172824342989255</v>
      </c>
      <c r="O2206" s="6">
        <f t="shared" si="428"/>
        <v>1.1155672983475522</v>
      </c>
      <c r="P2206" s="6">
        <f t="shared" si="429"/>
        <v>3.0113838647372955</v>
      </c>
      <c r="Q2206" s="6">
        <f t="shared" si="430"/>
        <v>0.90999195186707682</v>
      </c>
      <c r="R2206" s="6">
        <f t="shared" si="431"/>
        <v>0.43507124635554539</v>
      </c>
      <c r="S2206" s="6">
        <f t="shared" si="432"/>
        <v>1.3450631982226222</v>
      </c>
    </row>
    <row r="2207" spans="1:19" x14ac:dyDescent="0.25">
      <c r="A2207" s="64">
        <v>41956</v>
      </c>
      <c r="B2207" s="14" t="s">
        <v>872</v>
      </c>
      <c r="C2207" s="4">
        <v>5</v>
      </c>
      <c r="D2207" s="4">
        <v>14.3</v>
      </c>
      <c r="E2207" s="4"/>
      <c r="G2207" s="4">
        <f t="shared" si="425"/>
        <v>64.961200000000005</v>
      </c>
      <c r="H2207"/>
      <c r="I2207"/>
      <c r="J2207" s="34">
        <f t="shared" si="422"/>
        <v>1.6060607043314423E-2</v>
      </c>
      <c r="K2207" s="34">
        <f t="shared" si="426"/>
        <v>1.0433163264985217</v>
      </c>
      <c r="L2207" s="6">
        <f t="shared" si="423"/>
        <v>80.44732390405035</v>
      </c>
      <c r="M2207" s="6">
        <f t="shared" si="427"/>
        <v>5.2259547989594228</v>
      </c>
      <c r="N2207" s="6">
        <f t="shared" si="424"/>
        <v>28.770879194975368</v>
      </c>
      <c r="O2207" s="6">
        <f t="shared" si="428"/>
        <v>1.8689908738119416</v>
      </c>
      <c r="P2207" s="6">
        <f t="shared" si="429"/>
        <v>7.0949456727713649</v>
      </c>
      <c r="Q2207" s="6">
        <f t="shared" si="430"/>
        <v>2.508458303500523</v>
      </c>
      <c r="R2207" s="6">
        <f t="shared" si="431"/>
        <v>0.72890644078665723</v>
      </c>
      <c r="S2207" s="6">
        <f t="shared" si="432"/>
        <v>3.2373647442871802</v>
      </c>
    </row>
    <row r="2208" spans="1:19" x14ac:dyDescent="0.25">
      <c r="A2208" s="64">
        <v>41956</v>
      </c>
      <c r="B2208" s="14" t="s">
        <v>872</v>
      </c>
      <c r="C2208" s="4">
        <v>5</v>
      </c>
      <c r="D2208" s="4">
        <v>6</v>
      </c>
      <c r="E2208" s="4"/>
      <c r="G2208" s="4">
        <f t="shared" si="425"/>
        <v>64.961200000000005</v>
      </c>
      <c r="H2208"/>
      <c r="I2208"/>
      <c r="J2208" s="34">
        <f t="shared" si="422"/>
        <v>2.8274333882308137E-3</v>
      </c>
      <c r="K2208" s="34">
        <f t="shared" si="426"/>
        <v>0.1836734693821056</v>
      </c>
      <c r="L2208" s="6">
        <f t="shared" si="423"/>
        <v>10.923549380812876</v>
      </c>
      <c r="M2208" s="6">
        <f t="shared" si="427"/>
        <v>0.70960688980053355</v>
      </c>
      <c r="N2208" s="6">
        <f t="shared" si="424"/>
        <v>10.414704032978928</v>
      </c>
      <c r="O2208" s="6">
        <f t="shared" si="428"/>
        <v>0.67655168474967775</v>
      </c>
      <c r="P2208" s="6">
        <f t="shared" si="429"/>
        <v>1.3861585745502114</v>
      </c>
      <c r="Q2208" s="6">
        <f t="shared" si="430"/>
        <v>0.34061130710425608</v>
      </c>
      <c r="R2208" s="6">
        <f t="shared" si="431"/>
        <v>0.26385515705237433</v>
      </c>
      <c r="S2208" s="6">
        <f t="shared" si="432"/>
        <v>0.60446646415663041</v>
      </c>
    </row>
    <row r="2209" spans="1:19" x14ac:dyDescent="0.25">
      <c r="A2209" s="64">
        <v>41956</v>
      </c>
      <c r="B2209" s="14" t="s">
        <v>872</v>
      </c>
      <c r="C2209" s="4">
        <v>5</v>
      </c>
      <c r="D2209" s="4">
        <v>3.7</v>
      </c>
      <c r="E2209" s="4"/>
      <c r="G2209" s="4">
        <f t="shared" si="425"/>
        <v>64.961200000000005</v>
      </c>
      <c r="H2209"/>
      <c r="I2209"/>
      <c r="J2209" s="34">
        <f t="shared" ref="J2209:J2272" si="433">((+D2209/200)^2)*PI()</f>
        <v>1.075210085691107E-3</v>
      </c>
      <c r="K2209" s="34">
        <f t="shared" si="426"/>
        <v>6.9846938773361844E-2</v>
      </c>
      <c r="L2209" s="6">
        <f t="shared" ref="L2209:L2272" si="434">0.17758*(D2209^2.299)</f>
        <v>3.5949248430857623</v>
      </c>
      <c r="M2209" s="6">
        <f t="shared" si="427"/>
        <v>0.2335306362462681</v>
      </c>
      <c r="N2209" s="6">
        <f t="shared" ref="N2209:N2272" si="435">1.28*(D2209^1.17)</f>
        <v>5.9156978898620354</v>
      </c>
      <c r="O2209" s="6">
        <f t="shared" si="428"/>
        <v>0.38429084121668494</v>
      </c>
      <c r="P2209" s="6">
        <f t="shared" si="429"/>
        <v>0.61782147746295302</v>
      </c>
      <c r="Q2209" s="6">
        <f t="shared" si="430"/>
        <v>0.11209470539820869</v>
      </c>
      <c r="R2209" s="6">
        <f t="shared" si="431"/>
        <v>0.14987342807450713</v>
      </c>
      <c r="S2209" s="6">
        <f t="shared" si="432"/>
        <v>0.2619681334727158</v>
      </c>
    </row>
    <row r="2210" spans="1:19" x14ac:dyDescent="0.25">
      <c r="A2210" s="64">
        <v>41956</v>
      </c>
      <c r="B2210" s="14" t="s">
        <v>872</v>
      </c>
      <c r="C2210" s="4">
        <v>5</v>
      </c>
      <c r="D2210" s="4">
        <v>3.1</v>
      </c>
      <c r="E2210" s="4"/>
      <c r="G2210" s="4">
        <f t="shared" ref="G2210:G2273" si="436">IF($D2210&lt;3.01,795.7747,64.9612)</f>
        <v>64.961200000000005</v>
      </c>
      <c r="H2210"/>
      <c r="I2210"/>
      <c r="J2210" s="34">
        <f t="shared" si="433"/>
        <v>7.5476763502494771E-4</v>
      </c>
      <c r="K2210" s="34">
        <f t="shared" ref="K2210:K2273" si="437">+IF($D2210&gt;3.01,J2210*64.96120126,J2210*795.77)</f>
        <v>4.9030612243389851E-2</v>
      </c>
      <c r="L2210" s="6">
        <f t="shared" si="434"/>
        <v>2.3935063597525432</v>
      </c>
      <c r="M2210" s="6">
        <f t="shared" ref="M2210:M2273" si="438">+IF($D2210&gt;3.01,L2210*64.96120126*0.001,L2210*795.77*0.001)</f>
        <v>0.15548504835297491</v>
      </c>
      <c r="N2210" s="6">
        <f t="shared" si="435"/>
        <v>4.8095356854949474</v>
      </c>
      <c r="O2210" s="6">
        <f t="shared" ref="O2210:O2273" si="439">+IF($D2210&gt;3.01,N2210*64.96120126*0.001,N2210*795.77*0.001)</f>
        <v>0.31243321563258936</v>
      </c>
      <c r="P2210" s="6">
        <f t="shared" ref="P2210:P2273" si="440">+M2210+O2210</f>
        <v>0.46791826398556424</v>
      </c>
      <c r="Q2210" s="6">
        <f t="shared" si="430"/>
        <v>7.4632823209427962E-2</v>
      </c>
      <c r="R2210" s="6">
        <f t="shared" si="431"/>
        <v>0.12184895409670986</v>
      </c>
      <c r="S2210" s="6">
        <f t="shared" si="432"/>
        <v>0.19648177730613781</v>
      </c>
    </row>
    <row r="2211" spans="1:19" x14ac:dyDescent="0.25">
      <c r="A2211" s="64">
        <v>41956</v>
      </c>
      <c r="B2211" s="14" t="s">
        <v>872</v>
      </c>
      <c r="C2211" s="4">
        <v>5</v>
      </c>
      <c r="D2211" s="4">
        <v>7.4</v>
      </c>
      <c r="E2211" s="4"/>
      <c r="G2211" s="4">
        <f t="shared" si="436"/>
        <v>64.961200000000005</v>
      </c>
      <c r="H2211"/>
      <c r="I2211"/>
      <c r="J2211" s="34">
        <f t="shared" si="433"/>
        <v>4.3008403427644282E-3</v>
      </c>
      <c r="K2211" s="34">
        <f t="shared" si="437"/>
        <v>0.27938775509344738</v>
      </c>
      <c r="L2211" s="6">
        <f t="shared" si="434"/>
        <v>17.691219677917115</v>
      </c>
      <c r="M2211" s="6">
        <f t="shared" si="438"/>
        <v>1.1492428820320462</v>
      </c>
      <c r="N2211" s="6">
        <f t="shared" si="435"/>
        <v>13.311012207689938</v>
      </c>
      <c r="O2211" s="6">
        <f t="shared" si="439"/>
        <v>0.86469934299806295</v>
      </c>
      <c r="P2211" s="6">
        <f t="shared" si="440"/>
        <v>2.0139422250301093</v>
      </c>
      <c r="Q2211" s="6">
        <f t="shared" si="430"/>
        <v>0.55163658337538213</v>
      </c>
      <c r="R2211" s="6">
        <f t="shared" si="431"/>
        <v>0.33723274376924456</v>
      </c>
      <c r="S2211" s="6">
        <f t="shared" si="432"/>
        <v>0.88886932714462663</v>
      </c>
    </row>
    <row r="2212" spans="1:19" x14ac:dyDescent="0.25">
      <c r="A2212" s="64">
        <v>41956</v>
      </c>
      <c r="B2212" s="14" t="s">
        <v>872</v>
      </c>
      <c r="C2212" s="4">
        <v>5</v>
      </c>
      <c r="D2212" s="4">
        <v>6.5</v>
      </c>
      <c r="E2212" s="4"/>
      <c r="G2212" s="4">
        <f t="shared" si="436"/>
        <v>64.961200000000005</v>
      </c>
      <c r="H2212"/>
      <c r="I2212"/>
      <c r="J2212" s="34">
        <f t="shared" si="433"/>
        <v>3.3183072403542195E-3</v>
      </c>
      <c r="K2212" s="34">
        <f t="shared" si="437"/>
        <v>0.21556122448316564</v>
      </c>
      <c r="L2212" s="6">
        <f t="shared" si="434"/>
        <v>13.130517975640537</v>
      </c>
      <c r="M2212" s="6">
        <f t="shared" si="438"/>
        <v>0.85297422086363262</v>
      </c>
      <c r="N2212" s="6">
        <f t="shared" si="435"/>
        <v>11.437170539605743</v>
      </c>
      <c r="O2212" s="6">
        <f t="shared" si="439"/>
        <v>0.74297233726827139</v>
      </c>
      <c r="P2212" s="6">
        <f t="shared" si="440"/>
        <v>1.5959465581319039</v>
      </c>
      <c r="Q2212" s="6">
        <f t="shared" si="430"/>
        <v>0.40942762601454363</v>
      </c>
      <c r="R2212" s="6">
        <f t="shared" si="431"/>
        <v>0.28975921153462586</v>
      </c>
      <c r="S2212" s="6">
        <f t="shared" si="432"/>
        <v>0.69918683754916944</v>
      </c>
    </row>
    <row r="2213" spans="1:19" x14ac:dyDescent="0.25">
      <c r="A2213" s="64">
        <v>41956</v>
      </c>
      <c r="B2213" s="14" t="s">
        <v>872</v>
      </c>
      <c r="C2213" s="4">
        <v>5</v>
      </c>
      <c r="D2213" s="4">
        <v>4.7</v>
      </c>
      <c r="E2213" s="4"/>
      <c r="G2213" s="4">
        <f t="shared" si="436"/>
        <v>64.961200000000005</v>
      </c>
      <c r="H2213"/>
      <c r="I2213"/>
      <c r="J2213" s="34">
        <f t="shared" si="433"/>
        <v>1.7349445429449633E-3</v>
      </c>
      <c r="K2213" s="34">
        <f t="shared" si="437"/>
        <v>0.11270408162918646</v>
      </c>
      <c r="L2213" s="6">
        <f t="shared" si="434"/>
        <v>6.2308461373122945</v>
      </c>
      <c r="M2213" s="6">
        <f t="shared" si="438"/>
        <v>0.40476324994603757</v>
      </c>
      <c r="N2213" s="6">
        <f t="shared" si="435"/>
        <v>7.8264436633583525</v>
      </c>
      <c r="O2213" s="6">
        <f t="shared" si="439"/>
        <v>0.50841518196547364</v>
      </c>
      <c r="P2213" s="6">
        <f t="shared" si="440"/>
        <v>0.91317843191151127</v>
      </c>
      <c r="Q2213" s="6">
        <f t="shared" si="430"/>
        <v>0.19428635997409802</v>
      </c>
      <c r="R2213" s="6">
        <f t="shared" si="431"/>
        <v>0.19828192096653471</v>
      </c>
      <c r="S2213" s="6">
        <f t="shared" si="432"/>
        <v>0.39256828094063273</v>
      </c>
    </row>
    <row r="2214" spans="1:19" x14ac:dyDescent="0.25">
      <c r="A2214" s="64">
        <v>41956</v>
      </c>
      <c r="B2214" s="14" t="s">
        <v>872</v>
      </c>
      <c r="C2214" s="4">
        <v>5</v>
      </c>
      <c r="D2214" s="4">
        <v>3.5</v>
      </c>
      <c r="E2214" s="4"/>
      <c r="G2214" s="4">
        <f t="shared" si="436"/>
        <v>64.961200000000005</v>
      </c>
      <c r="H2214"/>
      <c r="I2214"/>
      <c r="J2214" s="34">
        <f t="shared" si="433"/>
        <v>9.6211275016187424E-4</v>
      </c>
      <c r="K2214" s="34">
        <f t="shared" si="437"/>
        <v>6.2499999998077607E-2</v>
      </c>
      <c r="L2214" s="6">
        <f t="shared" si="434"/>
        <v>3.1637815247608514</v>
      </c>
      <c r="M2214" s="6">
        <f t="shared" si="438"/>
        <v>0.20552304837265933</v>
      </c>
      <c r="N2214" s="6">
        <f t="shared" si="435"/>
        <v>5.5433152983182508</v>
      </c>
      <c r="O2214" s="6">
        <f t="shared" si="439"/>
        <v>0.36010042074168885</v>
      </c>
      <c r="P2214" s="6">
        <f t="shared" si="440"/>
        <v>0.56562346911434824</v>
      </c>
      <c r="Q2214" s="6">
        <f t="shared" si="430"/>
        <v>9.865106321887647E-2</v>
      </c>
      <c r="R2214" s="6">
        <f t="shared" si="431"/>
        <v>0.14043916408925866</v>
      </c>
      <c r="S2214" s="6">
        <f t="shared" si="432"/>
        <v>0.23909022730813512</v>
      </c>
    </row>
    <row r="2215" spans="1:19" x14ac:dyDescent="0.25">
      <c r="A2215" s="64">
        <v>41956</v>
      </c>
      <c r="B2215" s="14" t="s">
        <v>872</v>
      </c>
      <c r="C2215" s="4">
        <v>5</v>
      </c>
      <c r="D2215" s="4">
        <v>4</v>
      </c>
      <c r="E2215" s="4"/>
      <c r="G2215" s="4">
        <f t="shared" si="436"/>
        <v>64.961200000000005</v>
      </c>
      <c r="H2215"/>
      <c r="I2215"/>
      <c r="J2215" s="34">
        <f t="shared" si="433"/>
        <v>1.2566370614359172E-3</v>
      </c>
      <c r="K2215" s="34">
        <f t="shared" si="437"/>
        <v>8.1632653058713603E-2</v>
      </c>
      <c r="L2215" s="6">
        <f t="shared" si="434"/>
        <v>4.3006091215286046</v>
      </c>
      <c r="M2215" s="6">
        <f t="shared" si="438"/>
        <v>0.27937273468421148</v>
      </c>
      <c r="N2215" s="6">
        <f t="shared" si="435"/>
        <v>6.4806737611278331</v>
      </c>
      <c r="O2215" s="6">
        <f t="shared" si="439"/>
        <v>0.42099235249702632</v>
      </c>
      <c r="P2215" s="6">
        <f t="shared" si="440"/>
        <v>0.7003650871812378</v>
      </c>
      <c r="Q2215" s="6">
        <f t="shared" si="430"/>
        <v>0.1340989126484215</v>
      </c>
      <c r="R2215" s="6">
        <f t="shared" si="431"/>
        <v>0.16418701747384026</v>
      </c>
      <c r="S2215" s="6">
        <f t="shared" si="432"/>
        <v>0.29828593012226179</v>
      </c>
    </row>
    <row r="2216" spans="1:19" x14ac:dyDescent="0.25">
      <c r="A2216" s="64">
        <v>41956</v>
      </c>
      <c r="B2216" s="14" t="s">
        <v>872</v>
      </c>
      <c r="C2216" s="4">
        <v>5</v>
      </c>
      <c r="D2216" s="4">
        <v>5.2</v>
      </c>
      <c r="E2216" s="4"/>
      <c r="G2216" s="4">
        <f t="shared" si="436"/>
        <v>64.961200000000005</v>
      </c>
      <c r="H2216"/>
      <c r="I2216"/>
      <c r="J2216" s="34">
        <f t="shared" si="433"/>
        <v>2.1237166338267006E-3</v>
      </c>
      <c r="K2216" s="34">
        <f t="shared" si="437"/>
        <v>0.13795918366922602</v>
      </c>
      <c r="L2216" s="6">
        <f t="shared" si="434"/>
        <v>7.8611437635641082</v>
      </c>
      <c r="M2216" s="6">
        <f t="shared" si="438"/>
        <v>0.51066934215868187</v>
      </c>
      <c r="N2216" s="6">
        <f t="shared" si="435"/>
        <v>8.8091474968502013</v>
      </c>
      <c r="O2216" s="6">
        <f t="shared" si="439"/>
        <v>0.5722528034719111</v>
      </c>
      <c r="P2216" s="6">
        <f t="shared" si="440"/>
        <v>1.0829221456305929</v>
      </c>
      <c r="Q2216" s="6">
        <f t="shared" si="430"/>
        <v>0.2451212842361673</v>
      </c>
      <c r="R2216" s="6">
        <f t="shared" si="431"/>
        <v>0.22317859335404533</v>
      </c>
      <c r="S2216" s="6">
        <f t="shared" si="432"/>
        <v>0.46829987759021263</v>
      </c>
    </row>
    <row r="2217" spans="1:19" x14ac:dyDescent="0.25">
      <c r="A2217" s="64">
        <v>41956</v>
      </c>
      <c r="B2217" s="14" t="s">
        <v>872</v>
      </c>
      <c r="C2217" s="4">
        <v>5</v>
      </c>
      <c r="D2217" s="4">
        <v>3.8</v>
      </c>
      <c r="E2217" s="4"/>
      <c r="G2217" s="4">
        <f t="shared" si="436"/>
        <v>64.961200000000005</v>
      </c>
      <c r="H2217"/>
      <c r="I2217"/>
      <c r="J2217" s="34">
        <f t="shared" si="433"/>
        <v>1.1341149479459152E-3</v>
      </c>
      <c r="K2217" s="34">
        <f t="shared" si="437"/>
        <v>7.3673469385489021E-2</v>
      </c>
      <c r="L2217" s="6">
        <f t="shared" si="434"/>
        <v>3.8222275656794742</v>
      </c>
      <c r="M2217" s="6">
        <f t="shared" si="438"/>
        <v>0.24829649415562419</v>
      </c>
      <c r="N2217" s="6">
        <f t="shared" si="435"/>
        <v>6.1031884174464111</v>
      </c>
      <c r="O2217" s="6">
        <f t="shared" si="439"/>
        <v>0.39647045111343715</v>
      </c>
      <c r="P2217" s="6">
        <f t="shared" si="440"/>
        <v>0.64476694526906131</v>
      </c>
      <c r="Q2217" s="6">
        <f t="shared" si="430"/>
        <v>0.1191823171946996</v>
      </c>
      <c r="R2217" s="6">
        <f t="shared" si="431"/>
        <v>0.1546234759342405</v>
      </c>
      <c r="S2217" s="6">
        <f t="shared" si="432"/>
        <v>0.2738057931289401</v>
      </c>
    </row>
    <row r="2218" spans="1:19" x14ac:dyDescent="0.25">
      <c r="A2218" s="64">
        <v>41956</v>
      </c>
      <c r="B2218" s="14" t="s">
        <v>872</v>
      </c>
      <c r="C2218" s="4">
        <v>5</v>
      </c>
      <c r="D2218" s="4">
        <v>3.1</v>
      </c>
      <c r="E2218" s="4"/>
      <c r="G2218" s="4">
        <f t="shared" si="436"/>
        <v>64.961200000000005</v>
      </c>
      <c r="H2218"/>
      <c r="I2218"/>
      <c r="J2218" s="34">
        <f t="shared" si="433"/>
        <v>7.5476763502494771E-4</v>
      </c>
      <c r="K2218" s="34">
        <f t="shared" si="437"/>
        <v>4.9030612243389851E-2</v>
      </c>
      <c r="L2218" s="6">
        <f t="shared" si="434"/>
        <v>2.3935063597525432</v>
      </c>
      <c r="M2218" s="6">
        <f t="shared" si="438"/>
        <v>0.15548504835297491</v>
      </c>
      <c r="N2218" s="6">
        <f t="shared" si="435"/>
        <v>4.8095356854949474</v>
      </c>
      <c r="O2218" s="6">
        <f t="shared" si="439"/>
        <v>0.31243321563258936</v>
      </c>
      <c r="P2218" s="6">
        <f t="shared" si="440"/>
        <v>0.46791826398556424</v>
      </c>
      <c r="Q2218" s="6">
        <f t="shared" si="430"/>
        <v>7.4632823209427962E-2</v>
      </c>
      <c r="R2218" s="6">
        <f t="shared" si="431"/>
        <v>0.12184895409670986</v>
      </c>
      <c r="S2218" s="6">
        <f t="shared" si="432"/>
        <v>0.19648177730613781</v>
      </c>
    </row>
    <row r="2219" spans="1:19" x14ac:dyDescent="0.25">
      <c r="A2219" s="64">
        <v>41956</v>
      </c>
      <c r="B2219" s="14" t="s">
        <v>872</v>
      </c>
      <c r="C2219" s="4">
        <v>5</v>
      </c>
      <c r="D2219" s="4">
        <v>7.3</v>
      </c>
      <c r="E2219" s="4"/>
      <c r="G2219" s="4">
        <f t="shared" si="436"/>
        <v>64.961200000000005</v>
      </c>
      <c r="H2219"/>
      <c r="I2219"/>
      <c r="J2219" s="34">
        <f t="shared" si="433"/>
        <v>4.1853868127450016E-3</v>
      </c>
      <c r="K2219" s="34">
        <f t="shared" si="437"/>
        <v>0.27188775509367796</v>
      </c>
      <c r="L2219" s="6">
        <f t="shared" si="434"/>
        <v>17.146414059849693</v>
      </c>
      <c r="M2219" s="6">
        <f t="shared" si="438"/>
        <v>1.1138516546291897</v>
      </c>
      <c r="N2219" s="6">
        <f t="shared" si="435"/>
        <v>13.10079696359297</v>
      </c>
      <c r="O2219" s="6">
        <f t="shared" si="439"/>
        <v>0.85104350821835983</v>
      </c>
      <c r="P2219" s="6">
        <f t="shared" si="440"/>
        <v>1.9648951628475495</v>
      </c>
      <c r="Q2219" s="6">
        <f t="shared" si="430"/>
        <v>0.53464879422201106</v>
      </c>
      <c r="R2219" s="6">
        <f t="shared" si="431"/>
        <v>0.33190696820516036</v>
      </c>
      <c r="S2219" s="6">
        <f t="shared" si="432"/>
        <v>0.86655576242717136</v>
      </c>
    </row>
    <row r="2220" spans="1:19" x14ac:dyDescent="0.25">
      <c r="A2220" s="64">
        <v>41956</v>
      </c>
      <c r="B2220" s="14" t="s">
        <v>872</v>
      </c>
      <c r="C2220" s="4">
        <v>5</v>
      </c>
      <c r="D2220" s="4">
        <v>3</v>
      </c>
      <c r="E2220" s="4"/>
      <c r="G2220" s="4">
        <f t="shared" si="436"/>
        <v>795.77470000000005</v>
      </c>
      <c r="H2220"/>
      <c r="I2220"/>
      <c r="J2220" s="34">
        <f t="shared" si="433"/>
        <v>7.0685834705770342E-4</v>
      </c>
      <c r="K2220" s="34">
        <f t="shared" si="437"/>
        <v>0.56249666683810862</v>
      </c>
      <c r="L2220" s="6">
        <f t="shared" si="434"/>
        <v>2.219707841442716</v>
      </c>
      <c r="M2220" s="6">
        <f t="shared" si="438"/>
        <v>1.7663769089848702</v>
      </c>
      <c r="N2220" s="6">
        <f t="shared" si="435"/>
        <v>4.6285167281146418</v>
      </c>
      <c r="O2220" s="6">
        <f t="shared" si="439"/>
        <v>3.6832347567317885</v>
      </c>
      <c r="P2220" s="6">
        <f t="shared" si="440"/>
        <v>5.4496116657166587</v>
      </c>
      <c r="Q2220" s="6">
        <f t="shared" si="430"/>
        <v>0.84786091631273763</v>
      </c>
      <c r="R2220" s="6">
        <f t="shared" si="431"/>
        <v>1.4364615551253976</v>
      </c>
      <c r="S2220" s="6">
        <f t="shared" si="432"/>
        <v>2.2843224714381352</v>
      </c>
    </row>
    <row r="2221" spans="1:19" x14ac:dyDescent="0.25">
      <c r="A2221" s="64">
        <v>41956</v>
      </c>
      <c r="B2221" s="14" t="s">
        <v>872</v>
      </c>
      <c r="C2221" s="4">
        <v>5</v>
      </c>
      <c r="D2221" s="4">
        <v>3.8</v>
      </c>
      <c r="E2221" s="4"/>
      <c r="G2221" s="4">
        <f t="shared" si="436"/>
        <v>64.961200000000005</v>
      </c>
      <c r="H2221"/>
      <c r="I2221"/>
      <c r="J2221" s="34">
        <f t="shared" si="433"/>
        <v>1.1341149479459152E-3</v>
      </c>
      <c r="K2221" s="34">
        <f t="shared" si="437"/>
        <v>7.3673469385489021E-2</v>
      </c>
      <c r="L2221" s="6">
        <f t="shared" si="434"/>
        <v>3.8222275656794742</v>
      </c>
      <c r="M2221" s="6">
        <f t="shared" si="438"/>
        <v>0.24829649415562419</v>
      </c>
      <c r="N2221" s="6">
        <f t="shared" si="435"/>
        <v>6.1031884174464111</v>
      </c>
      <c r="O2221" s="6">
        <f t="shared" si="439"/>
        <v>0.39647045111343715</v>
      </c>
      <c r="P2221" s="6">
        <f t="shared" si="440"/>
        <v>0.64476694526906131</v>
      </c>
      <c r="Q2221" s="6">
        <f t="shared" si="430"/>
        <v>0.1191823171946996</v>
      </c>
      <c r="R2221" s="6">
        <f t="shared" si="431"/>
        <v>0.1546234759342405</v>
      </c>
      <c r="S2221" s="6">
        <f t="shared" si="432"/>
        <v>0.2738057931289401</v>
      </c>
    </row>
    <row r="2222" spans="1:19" x14ac:dyDescent="0.25">
      <c r="A2222" s="64">
        <v>41956</v>
      </c>
      <c r="B2222" s="14" t="s">
        <v>872</v>
      </c>
      <c r="C2222" s="4">
        <v>5</v>
      </c>
      <c r="D2222" s="4">
        <v>4.2</v>
      </c>
      <c r="E2222" s="4"/>
      <c r="G2222" s="4">
        <f t="shared" si="436"/>
        <v>64.961200000000005</v>
      </c>
      <c r="H2222"/>
      <c r="I2222"/>
      <c r="J2222" s="34">
        <f t="shared" si="433"/>
        <v>1.385442360233099E-3</v>
      </c>
      <c r="K2222" s="34">
        <f t="shared" si="437"/>
        <v>8.9999999997231753E-2</v>
      </c>
      <c r="L2222" s="6">
        <f t="shared" si="434"/>
        <v>4.811097633235077</v>
      </c>
      <c r="M2222" s="6">
        <f t="shared" si="438"/>
        <v>0.31253468163409348</v>
      </c>
      <c r="N2222" s="6">
        <f t="shared" si="435"/>
        <v>6.861382640483793</v>
      </c>
      <c r="O2222" s="6">
        <f t="shared" si="439"/>
        <v>0.44572365863033786</v>
      </c>
      <c r="P2222" s="6">
        <f t="shared" si="440"/>
        <v>0.7582583402644314</v>
      </c>
      <c r="Q2222" s="6">
        <f t="shared" si="430"/>
        <v>0.15001664718436486</v>
      </c>
      <c r="R2222" s="6">
        <f t="shared" si="431"/>
        <v>0.17383222686583177</v>
      </c>
      <c r="S2222" s="6">
        <f t="shared" si="432"/>
        <v>0.32384887405019663</v>
      </c>
    </row>
    <row r="2223" spans="1:19" x14ac:dyDescent="0.25">
      <c r="A2223" s="64">
        <v>41956</v>
      </c>
      <c r="B2223" s="14" t="s">
        <v>872</v>
      </c>
      <c r="C2223" s="4">
        <v>5</v>
      </c>
      <c r="D2223" s="4">
        <v>3.3</v>
      </c>
      <c r="E2223" s="4"/>
      <c r="G2223" s="4">
        <f t="shared" si="436"/>
        <v>64.961200000000005</v>
      </c>
      <c r="H2223"/>
      <c r="I2223"/>
      <c r="J2223" s="34">
        <f t="shared" si="433"/>
        <v>8.5529859993982123E-4</v>
      </c>
      <c r="K2223" s="34">
        <f t="shared" si="437"/>
        <v>5.5561224488086945E-2</v>
      </c>
      <c r="L2223" s="6">
        <f t="shared" si="434"/>
        <v>2.7634881041225379</v>
      </c>
      <c r="M2223" s="6">
        <f t="shared" si="438"/>
        <v>0.17951950691152002</v>
      </c>
      <c r="N2223" s="6">
        <f t="shared" si="435"/>
        <v>5.1745344101160526</v>
      </c>
      <c r="O2223" s="6">
        <f t="shared" si="439"/>
        <v>0.3361439712423443</v>
      </c>
      <c r="P2223" s="6">
        <f t="shared" si="440"/>
        <v>0.51566347815386426</v>
      </c>
      <c r="Q2223" s="6">
        <f t="shared" si="430"/>
        <v>8.6169363317529613E-2</v>
      </c>
      <c r="R2223" s="6">
        <f t="shared" si="431"/>
        <v>0.13109614878451428</v>
      </c>
      <c r="S2223" s="6">
        <f t="shared" si="432"/>
        <v>0.2172655121020439</v>
      </c>
    </row>
    <row r="2224" spans="1:19" x14ac:dyDescent="0.25">
      <c r="A2224" s="64">
        <v>41956</v>
      </c>
      <c r="B2224" s="14" t="s">
        <v>872</v>
      </c>
      <c r="C2224" s="4">
        <v>5</v>
      </c>
      <c r="D2224" s="4">
        <v>3.6</v>
      </c>
      <c r="E2224" s="4"/>
      <c r="G2224" s="4">
        <f t="shared" si="436"/>
        <v>64.961200000000005</v>
      </c>
      <c r="H2224"/>
      <c r="I2224"/>
      <c r="J2224" s="34">
        <f t="shared" si="433"/>
        <v>1.0178760197630931E-3</v>
      </c>
      <c r="K2224" s="34">
        <f t="shared" si="437"/>
        <v>6.6122448977558021E-2</v>
      </c>
      <c r="L2224" s="6">
        <f t="shared" si="434"/>
        <v>3.375464158589657</v>
      </c>
      <c r="M2224" s="6">
        <f t="shared" si="438"/>
        <v>0.21927420655205926</v>
      </c>
      <c r="N2224" s="6">
        <f t="shared" si="435"/>
        <v>5.7290669248255632</v>
      </c>
      <c r="O2224" s="6">
        <f t="shared" si="439"/>
        <v>0.37216706953560269</v>
      </c>
      <c r="P2224" s="6">
        <f t="shared" si="440"/>
        <v>0.59144127608766195</v>
      </c>
      <c r="Q2224" s="6">
        <f t="shared" si="430"/>
        <v>0.10525161914498844</v>
      </c>
      <c r="R2224" s="6">
        <f t="shared" si="431"/>
        <v>0.14514515711888507</v>
      </c>
      <c r="S2224" s="6">
        <f t="shared" si="432"/>
        <v>0.25039677626387352</v>
      </c>
    </row>
    <row r="2225" spans="1:19" x14ac:dyDescent="0.25">
      <c r="A2225" s="64">
        <v>41956</v>
      </c>
      <c r="B2225" s="14" t="s">
        <v>872</v>
      </c>
      <c r="C2225" s="4">
        <v>5</v>
      </c>
      <c r="D2225" s="4">
        <v>9.6</v>
      </c>
      <c r="E2225" s="4"/>
      <c r="G2225" s="4">
        <f t="shared" si="436"/>
        <v>64.961200000000005</v>
      </c>
      <c r="H2225"/>
      <c r="I2225"/>
      <c r="J2225" s="34">
        <f t="shared" si="433"/>
        <v>7.2382294738708832E-3</v>
      </c>
      <c r="K2225" s="34">
        <f t="shared" si="437"/>
        <v>0.47020408161819033</v>
      </c>
      <c r="L2225" s="6">
        <f t="shared" si="434"/>
        <v>32.18367369985107</v>
      </c>
      <c r="M2225" s="6">
        <f t="shared" si="438"/>
        <v>2.0906901045021939</v>
      </c>
      <c r="N2225" s="6">
        <f t="shared" si="435"/>
        <v>18.049588796207782</v>
      </c>
      <c r="O2225" s="6">
        <f t="shared" si="439"/>
        <v>1.172522970450695</v>
      </c>
      <c r="P2225" s="6">
        <f t="shared" si="440"/>
        <v>3.2632130749528887</v>
      </c>
      <c r="Q2225" s="6">
        <f t="shared" si="430"/>
        <v>1.0035312501610532</v>
      </c>
      <c r="R2225" s="6">
        <f t="shared" si="431"/>
        <v>0.45728395847577108</v>
      </c>
      <c r="S2225" s="6">
        <f t="shared" si="432"/>
        <v>1.4608152086368242</v>
      </c>
    </row>
    <row r="2226" spans="1:19" x14ac:dyDescent="0.25">
      <c r="A2226" s="64">
        <v>41956</v>
      </c>
      <c r="B2226" s="14" t="s">
        <v>872</v>
      </c>
      <c r="C2226" s="4">
        <v>5</v>
      </c>
      <c r="D2226" s="4">
        <v>6.5</v>
      </c>
      <c r="E2226" s="4"/>
      <c r="G2226" s="4">
        <f t="shared" si="436"/>
        <v>64.961200000000005</v>
      </c>
      <c r="H2226"/>
      <c r="I2226"/>
      <c r="J2226" s="34">
        <f t="shared" si="433"/>
        <v>3.3183072403542195E-3</v>
      </c>
      <c r="K2226" s="34">
        <f t="shared" si="437"/>
        <v>0.21556122448316564</v>
      </c>
      <c r="L2226" s="6">
        <f t="shared" si="434"/>
        <v>13.130517975640537</v>
      </c>
      <c r="M2226" s="6">
        <f t="shared" si="438"/>
        <v>0.85297422086363262</v>
      </c>
      <c r="N2226" s="6">
        <f t="shared" si="435"/>
        <v>11.437170539605743</v>
      </c>
      <c r="O2226" s="6">
        <f t="shared" si="439"/>
        <v>0.74297233726827139</v>
      </c>
      <c r="P2226" s="6">
        <f t="shared" si="440"/>
        <v>1.5959465581319039</v>
      </c>
      <c r="Q2226" s="6">
        <f t="shared" si="430"/>
        <v>0.40942762601454363</v>
      </c>
      <c r="R2226" s="6">
        <f t="shared" si="431"/>
        <v>0.28975921153462586</v>
      </c>
      <c r="S2226" s="6">
        <f t="shared" si="432"/>
        <v>0.69918683754916944</v>
      </c>
    </row>
    <row r="2227" spans="1:19" x14ac:dyDescent="0.25">
      <c r="A2227" s="64">
        <v>41956</v>
      </c>
      <c r="B2227" s="14" t="s">
        <v>872</v>
      </c>
      <c r="C2227" s="4">
        <v>5</v>
      </c>
      <c r="D2227" s="4">
        <v>3</v>
      </c>
      <c r="E2227" s="4"/>
      <c r="G2227" s="4">
        <f t="shared" si="436"/>
        <v>795.77470000000005</v>
      </c>
      <c r="H2227"/>
      <c r="I2227"/>
      <c r="J2227" s="34">
        <f t="shared" si="433"/>
        <v>7.0685834705770342E-4</v>
      </c>
      <c r="K2227" s="34">
        <f t="shared" si="437"/>
        <v>0.56249666683810862</v>
      </c>
      <c r="L2227" s="6">
        <f t="shared" si="434"/>
        <v>2.219707841442716</v>
      </c>
      <c r="M2227" s="6">
        <f t="shared" si="438"/>
        <v>1.7663769089848702</v>
      </c>
      <c r="N2227" s="6">
        <f t="shared" si="435"/>
        <v>4.6285167281146418</v>
      </c>
      <c r="O2227" s="6">
        <f t="shared" si="439"/>
        <v>3.6832347567317885</v>
      </c>
      <c r="P2227" s="6">
        <f t="shared" si="440"/>
        <v>5.4496116657166587</v>
      </c>
      <c r="Q2227" s="6">
        <f t="shared" si="430"/>
        <v>0.84786091631273763</v>
      </c>
      <c r="R2227" s="6">
        <f t="shared" si="431"/>
        <v>1.4364615551253976</v>
      </c>
      <c r="S2227" s="6">
        <f t="shared" si="432"/>
        <v>2.2843224714381352</v>
      </c>
    </row>
    <row r="2228" spans="1:19" x14ac:dyDescent="0.25">
      <c r="A2228" s="64">
        <v>41956</v>
      </c>
      <c r="B2228" s="14" t="s">
        <v>872</v>
      </c>
      <c r="C2228" s="4">
        <v>5</v>
      </c>
      <c r="D2228" s="4">
        <v>3.9</v>
      </c>
      <c r="E2228" s="4"/>
      <c r="G2228" s="4">
        <f t="shared" si="436"/>
        <v>64.961200000000005</v>
      </c>
      <c r="H2228"/>
      <c r="I2228"/>
      <c r="J2228" s="34">
        <f t="shared" si="433"/>
        <v>1.1945906065275189E-3</v>
      </c>
      <c r="K2228" s="34">
        <f t="shared" si="437"/>
        <v>7.7602040813939621E-2</v>
      </c>
      <c r="L2228" s="6">
        <f t="shared" si="434"/>
        <v>4.0574351124683323</v>
      </c>
      <c r="M2228" s="6">
        <f t="shared" si="438"/>
        <v>0.26357585894044605</v>
      </c>
      <c r="N2228" s="6">
        <f t="shared" si="435"/>
        <v>6.2915196864507177</v>
      </c>
      <c r="O2228" s="6">
        <f t="shared" si="439"/>
        <v>0.40870467658277715</v>
      </c>
      <c r="P2228" s="6">
        <f t="shared" si="440"/>
        <v>0.6722805355232232</v>
      </c>
      <c r="Q2228" s="6">
        <f t="shared" si="430"/>
        <v>0.12651641229141411</v>
      </c>
      <c r="R2228" s="6">
        <f t="shared" si="431"/>
        <v>0.1593948238672831</v>
      </c>
      <c r="S2228" s="6">
        <f t="shared" si="432"/>
        <v>0.28591123615869718</v>
      </c>
    </row>
    <row r="2229" spans="1:19" x14ac:dyDescent="0.25">
      <c r="A2229" s="64">
        <v>41956</v>
      </c>
      <c r="B2229" s="14" t="s">
        <v>872</v>
      </c>
      <c r="C2229" s="4">
        <v>5</v>
      </c>
      <c r="D2229" s="4">
        <v>3.9</v>
      </c>
      <c r="E2229" s="4"/>
      <c r="G2229" s="4">
        <f t="shared" si="436"/>
        <v>64.961200000000005</v>
      </c>
      <c r="H2229"/>
      <c r="I2229"/>
      <c r="J2229" s="34">
        <f t="shared" si="433"/>
        <v>1.1945906065275189E-3</v>
      </c>
      <c r="K2229" s="34">
        <f t="shared" si="437"/>
        <v>7.7602040813939621E-2</v>
      </c>
      <c r="L2229" s="6">
        <f t="shared" si="434"/>
        <v>4.0574351124683323</v>
      </c>
      <c r="M2229" s="6">
        <f t="shared" si="438"/>
        <v>0.26357585894044605</v>
      </c>
      <c r="N2229" s="6">
        <f t="shared" si="435"/>
        <v>6.2915196864507177</v>
      </c>
      <c r="O2229" s="6">
        <f t="shared" si="439"/>
        <v>0.40870467658277715</v>
      </c>
      <c r="P2229" s="6">
        <f t="shared" si="440"/>
        <v>0.6722805355232232</v>
      </c>
      <c r="Q2229" s="6">
        <f t="shared" si="430"/>
        <v>0.12651641229141411</v>
      </c>
      <c r="R2229" s="6">
        <f t="shared" si="431"/>
        <v>0.1593948238672831</v>
      </c>
      <c r="S2229" s="6">
        <f t="shared" si="432"/>
        <v>0.28591123615869718</v>
      </c>
    </row>
    <row r="2230" spans="1:19" x14ac:dyDescent="0.25">
      <c r="A2230" s="64">
        <v>41956</v>
      </c>
      <c r="B2230" s="14" t="s">
        <v>872</v>
      </c>
      <c r="C2230" s="4">
        <v>5</v>
      </c>
      <c r="D2230" s="4">
        <v>5.8</v>
      </c>
      <c r="E2230" s="4" t="s">
        <v>977</v>
      </c>
      <c r="G2230" s="4">
        <f t="shared" si="436"/>
        <v>64.961200000000005</v>
      </c>
      <c r="H2230"/>
      <c r="I2230"/>
      <c r="J2230" s="34">
        <f t="shared" si="433"/>
        <v>2.6420794216690155E-3</v>
      </c>
      <c r="K2230" s="34">
        <f t="shared" si="437"/>
        <v>0.1716326530559453</v>
      </c>
      <c r="L2230" s="6">
        <f t="shared" si="434"/>
        <v>10.104504202450142</v>
      </c>
      <c r="M2230" s="6">
        <f t="shared" si="438"/>
        <v>0.65640073112787944</v>
      </c>
      <c r="N2230" s="6">
        <f t="shared" si="435"/>
        <v>10.009692178621206</v>
      </c>
      <c r="O2230" s="6">
        <f t="shared" si="439"/>
        <v>0.65024162816606002</v>
      </c>
      <c r="P2230" s="6">
        <f t="shared" si="440"/>
        <v>1.3066423592939396</v>
      </c>
      <c r="Q2230" s="6">
        <f t="shared" si="430"/>
        <v>0.31507235094138214</v>
      </c>
      <c r="R2230" s="6">
        <f t="shared" si="431"/>
        <v>0.25359423498476341</v>
      </c>
      <c r="S2230" s="6">
        <f t="shared" si="432"/>
        <v>0.5686665859261455</v>
      </c>
    </row>
    <row r="2231" spans="1:19" x14ac:dyDescent="0.25">
      <c r="A2231" s="64">
        <v>41956</v>
      </c>
      <c r="B2231" s="14" t="s">
        <v>872</v>
      </c>
      <c r="C2231" s="4">
        <v>5</v>
      </c>
      <c r="D2231" s="4">
        <v>5</v>
      </c>
      <c r="E2231" s="4"/>
      <c r="G2231" s="4">
        <f t="shared" si="436"/>
        <v>64.961200000000005</v>
      </c>
      <c r="H2231"/>
      <c r="I2231"/>
      <c r="J2231" s="34">
        <f t="shared" si="433"/>
        <v>1.9634954084936209E-3</v>
      </c>
      <c r="K2231" s="34">
        <f t="shared" si="437"/>
        <v>0.12755102040424002</v>
      </c>
      <c r="L2231" s="6">
        <f t="shared" si="434"/>
        <v>7.1833345216463531</v>
      </c>
      <c r="M2231" s="6">
        <f t="shared" si="438"/>
        <v>0.46663803957857453</v>
      </c>
      <c r="N2231" s="6">
        <f t="shared" si="435"/>
        <v>8.4140458590425169</v>
      </c>
      <c r="O2231" s="6">
        <f t="shared" si="439"/>
        <v>0.54658652646013051</v>
      </c>
      <c r="P2231" s="6">
        <f t="shared" si="440"/>
        <v>1.0132245660387049</v>
      </c>
      <c r="Q2231" s="6">
        <f t="shared" si="430"/>
        <v>0.22398625899771576</v>
      </c>
      <c r="R2231" s="6">
        <f t="shared" si="431"/>
        <v>0.2131687453194509</v>
      </c>
      <c r="S2231" s="6">
        <f t="shared" si="432"/>
        <v>0.4371550043171667</v>
      </c>
    </row>
    <row r="2232" spans="1:19" x14ac:dyDescent="0.25">
      <c r="A2232" s="64">
        <v>41956</v>
      </c>
      <c r="B2232" s="14" t="s">
        <v>872</v>
      </c>
      <c r="C2232" s="4">
        <v>5</v>
      </c>
      <c r="D2232" s="4">
        <v>7.9</v>
      </c>
      <c r="E2232" s="4"/>
      <c r="G2232" s="4">
        <f t="shared" si="436"/>
        <v>64.961200000000005</v>
      </c>
      <c r="H2232"/>
      <c r="I2232"/>
      <c r="J2232" s="34">
        <f t="shared" si="433"/>
        <v>4.9016699377634745E-3</v>
      </c>
      <c r="K2232" s="34">
        <f t="shared" si="437"/>
        <v>0.31841836733714474</v>
      </c>
      <c r="L2232" s="6">
        <f t="shared" si="434"/>
        <v>20.560739681169874</v>
      </c>
      <c r="M2232" s="6">
        <f t="shared" si="438"/>
        <v>1.3356503484829443</v>
      </c>
      <c r="N2232" s="6">
        <f t="shared" si="435"/>
        <v>14.369235628642512</v>
      </c>
      <c r="O2232" s="6">
        <f t="shared" si="439"/>
        <v>0.93344280762460885</v>
      </c>
      <c r="P2232" s="6">
        <f t="shared" si="440"/>
        <v>2.2690931561075534</v>
      </c>
      <c r="Q2232" s="6">
        <f t="shared" si="430"/>
        <v>0.64111216727181319</v>
      </c>
      <c r="R2232" s="6">
        <f t="shared" si="431"/>
        <v>0.36404269497359748</v>
      </c>
      <c r="S2232" s="6">
        <f t="shared" si="432"/>
        <v>1.0051548622454107</v>
      </c>
    </row>
    <row r="2233" spans="1:19" x14ac:dyDescent="0.25">
      <c r="A2233" s="64">
        <v>41956</v>
      </c>
      <c r="B2233" s="14" t="s">
        <v>872</v>
      </c>
      <c r="C2233" s="4">
        <v>5</v>
      </c>
      <c r="D2233" s="4">
        <v>8.8000000000000007</v>
      </c>
      <c r="E2233" s="4"/>
      <c r="G2233" s="4">
        <f t="shared" si="436"/>
        <v>64.961200000000005</v>
      </c>
      <c r="H2233"/>
      <c r="I2233"/>
      <c r="J2233" s="34">
        <f t="shared" si="433"/>
        <v>6.0821233773498407E-3</v>
      </c>
      <c r="K2233" s="34">
        <f t="shared" si="437"/>
        <v>0.39510204080417388</v>
      </c>
      <c r="L2233" s="6">
        <f t="shared" si="434"/>
        <v>26.348731681885365</v>
      </c>
      <c r="M2233" s="6">
        <f t="shared" si="438"/>
        <v>1.7116452617326934</v>
      </c>
      <c r="N2233" s="6">
        <f t="shared" si="435"/>
        <v>16.302518287873927</v>
      </c>
      <c r="O2233" s="6">
        <f t="shared" si="439"/>
        <v>1.0590311715434086</v>
      </c>
      <c r="P2233" s="6">
        <f t="shared" si="440"/>
        <v>2.770676433276102</v>
      </c>
      <c r="Q2233" s="6">
        <f t="shared" si="430"/>
        <v>0.82158972563169275</v>
      </c>
      <c r="R2233" s="6">
        <f t="shared" si="431"/>
        <v>0.41302215690192939</v>
      </c>
      <c r="S2233" s="6">
        <f t="shared" si="432"/>
        <v>1.2346118825336221</v>
      </c>
    </row>
    <row r="2234" spans="1:19" x14ac:dyDescent="0.25">
      <c r="A2234" s="64">
        <v>41956</v>
      </c>
      <c r="B2234" s="14" t="s">
        <v>872</v>
      </c>
      <c r="C2234" s="4">
        <v>5</v>
      </c>
      <c r="D2234" s="4">
        <v>6.1</v>
      </c>
      <c r="E2234" s="4"/>
      <c r="G2234" s="4">
        <f t="shared" si="436"/>
        <v>64.961200000000005</v>
      </c>
      <c r="H2234"/>
      <c r="I2234"/>
      <c r="J2234" s="34">
        <f t="shared" si="433"/>
        <v>2.9224665660019049E-3</v>
      </c>
      <c r="K2234" s="34">
        <f t="shared" si="437"/>
        <v>0.18984693876967082</v>
      </c>
      <c r="L2234" s="6">
        <f t="shared" si="434"/>
        <v>11.346641732690337</v>
      </c>
      <c r="M2234" s="6">
        <f t="shared" si="438"/>
        <v>0.73709147722241208</v>
      </c>
      <c r="N2234" s="6">
        <f t="shared" si="435"/>
        <v>10.618077151196925</v>
      </c>
      <c r="O2234" s="6">
        <f t="shared" si="439"/>
        <v>0.68976304681311085</v>
      </c>
      <c r="P2234" s="6">
        <f t="shared" si="440"/>
        <v>1.426854524035523</v>
      </c>
      <c r="Q2234" s="6">
        <f t="shared" si="430"/>
        <v>0.35380390906675779</v>
      </c>
      <c r="R2234" s="6">
        <f t="shared" si="431"/>
        <v>0.26900758825711324</v>
      </c>
      <c r="S2234" s="6">
        <f t="shared" si="432"/>
        <v>0.62281149732387098</v>
      </c>
    </row>
    <row r="2235" spans="1:19" x14ac:dyDescent="0.25">
      <c r="A2235" s="64">
        <v>41956</v>
      </c>
      <c r="B2235" s="14" t="s">
        <v>872</v>
      </c>
      <c r="C2235" s="4">
        <v>5</v>
      </c>
      <c r="D2235" s="4">
        <v>3.2</v>
      </c>
      <c r="E2235" s="4"/>
      <c r="G2235" s="4">
        <f t="shared" si="436"/>
        <v>64.961200000000005</v>
      </c>
      <c r="H2235"/>
      <c r="I2235"/>
      <c r="J2235" s="34">
        <f t="shared" si="433"/>
        <v>8.0424771931898698E-4</v>
      </c>
      <c r="K2235" s="34">
        <f t="shared" si="437"/>
        <v>5.2244897957576697E-2</v>
      </c>
      <c r="L2235" s="6">
        <f t="shared" si="434"/>
        <v>2.57474279673893</v>
      </c>
      <c r="M2235" s="6">
        <f t="shared" si="438"/>
        <v>0.16725838501169291</v>
      </c>
      <c r="N2235" s="6">
        <f t="shared" si="435"/>
        <v>4.9915502127950244</v>
      </c>
      <c r="O2235" s="6">
        <f t="shared" si="439"/>
        <v>0.32425709797277341</v>
      </c>
      <c r="P2235" s="6">
        <f t="shared" si="440"/>
        <v>0.49151548298446635</v>
      </c>
      <c r="Q2235" s="6">
        <f t="shared" si="430"/>
        <v>8.0284024805612586E-2</v>
      </c>
      <c r="R2235" s="6">
        <f t="shared" si="431"/>
        <v>0.12646026820938164</v>
      </c>
      <c r="S2235" s="6">
        <f t="shared" si="432"/>
        <v>0.20674429301499422</v>
      </c>
    </row>
    <row r="2236" spans="1:19" x14ac:dyDescent="0.25">
      <c r="A2236" s="64">
        <v>41956</v>
      </c>
      <c r="B2236" s="14" t="s">
        <v>872</v>
      </c>
      <c r="C2236" s="4">
        <v>5</v>
      </c>
      <c r="D2236" s="4">
        <v>4</v>
      </c>
      <c r="E2236" s="4"/>
      <c r="G2236" s="4">
        <f t="shared" si="436"/>
        <v>64.961200000000005</v>
      </c>
      <c r="H2236"/>
      <c r="I2236"/>
      <c r="J2236" s="34">
        <f t="shared" si="433"/>
        <v>1.2566370614359172E-3</v>
      </c>
      <c r="K2236" s="34">
        <f t="shared" si="437"/>
        <v>8.1632653058713603E-2</v>
      </c>
      <c r="L2236" s="6">
        <f t="shared" si="434"/>
        <v>4.3006091215286046</v>
      </c>
      <c r="M2236" s="6">
        <f t="shared" si="438"/>
        <v>0.27937273468421148</v>
      </c>
      <c r="N2236" s="6">
        <f t="shared" si="435"/>
        <v>6.4806737611278331</v>
      </c>
      <c r="O2236" s="6">
        <f t="shared" si="439"/>
        <v>0.42099235249702632</v>
      </c>
      <c r="P2236" s="6">
        <f t="shared" si="440"/>
        <v>0.7003650871812378</v>
      </c>
      <c r="Q2236" s="6">
        <f t="shared" si="430"/>
        <v>0.1340989126484215</v>
      </c>
      <c r="R2236" s="6">
        <f t="shared" si="431"/>
        <v>0.16418701747384026</v>
      </c>
      <c r="S2236" s="6">
        <f t="shared" si="432"/>
        <v>0.29828593012226179</v>
      </c>
    </row>
    <row r="2237" spans="1:19" x14ac:dyDescent="0.25">
      <c r="A2237" s="64">
        <v>41956</v>
      </c>
      <c r="B2237" s="14" t="s">
        <v>872</v>
      </c>
      <c r="C2237" s="4">
        <v>5</v>
      </c>
      <c r="D2237" s="4">
        <v>5.4</v>
      </c>
      <c r="E2237" s="4"/>
      <c r="G2237" s="4">
        <f t="shared" si="436"/>
        <v>64.961200000000005</v>
      </c>
      <c r="H2237"/>
      <c r="I2237"/>
      <c r="J2237" s="34">
        <f t="shared" si="433"/>
        <v>2.2902210444669595E-3</v>
      </c>
      <c r="K2237" s="34">
        <f t="shared" si="437"/>
        <v>0.14877551019950555</v>
      </c>
      <c r="L2237" s="6">
        <f t="shared" si="434"/>
        <v>8.5736806990755614</v>
      </c>
      <c r="M2237" s="6">
        <f t="shared" si="438"/>
        <v>0.55695659743162507</v>
      </c>
      <c r="N2237" s="6">
        <f t="shared" si="435"/>
        <v>9.2068415424761678</v>
      </c>
      <c r="O2237" s="6">
        <f t="shared" si="439"/>
        <v>0.5980874864097232</v>
      </c>
      <c r="P2237" s="6">
        <f t="shared" si="440"/>
        <v>1.1550440838413483</v>
      </c>
      <c r="Q2237" s="6">
        <f t="shared" si="430"/>
        <v>0.26733916676718</v>
      </c>
      <c r="R2237" s="6">
        <f t="shared" si="431"/>
        <v>0.23325411969979207</v>
      </c>
      <c r="S2237" s="6">
        <f t="shared" si="432"/>
        <v>0.5005932864669721</v>
      </c>
    </row>
    <row r="2238" spans="1:19" x14ac:dyDescent="0.25">
      <c r="A2238" s="64">
        <v>41956</v>
      </c>
      <c r="B2238" s="14" t="s">
        <v>872</v>
      </c>
      <c r="C2238" s="4">
        <v>5</v>
      </c>
      <c r="D2238" s="4">
        <v>4</v>
      </c>
      <c r="E2238" s="4"/>
      <c r="G2238" s="4">
        <f t="shared" si="436"/>
        <v>64.961200000000005</v>
      </c>
      <c r="H2238"/>
      <c r="I2238"/>
      <c r="J2238" s="34">
        <f t="shared" si="433"/>
        <v>1.2566370614359172E-3</v>
      </c>
      <c r="K2238" s="34">
        <f t="shared" si="437"/>
        <v>8.1632653058713603E-2</v>
      </c>
      <c r="L2238" s="6">
        <f t="shared" si="434"/>
        <v>4.3006091215286046</v>
      </c>
      <c r="M2238" s="6">
        <f t="shared" si="438"/>
        <v>0.27937273468421148</v>
      </c>
      <c r="N2238" s="6">
        <f t="shared" si="435"/>
        <v>6.4806737611278331</v>
      </c>
      <c r="O2238" s="6">
        <f t="shared" si="439"/>
        <v>0.42099235249702632</v>
      </c>
      <c r="P2238" s="6">
        <f t="shared" si="440"/>
        <v>0.7003650871812378</v>
      </c>
      <c r="Q2238" s="6">
        <f t="shared" si="430"/>
        <v>0.1340989126484215</v>
      </c>
      <c r="R2238" s="6">
        <f t="shared" si="431"/>
        <v>0.16418701747384026</v>
      </c>
      <c r="S2238" s="6">
        <f t="shared" si="432"/>
        <v>0.29828593012226179</v>
      </c>
    </row>
    <row r="2239" spans="1:19" x14ac:dyDescent="0.25">
      <c r="A2239" s="64">
        <v>41956</v>
      </c>
      <c r="B2239" s="14" t="s">
        <v>872</v>
      </c>
      <c r="C2239" s="4">
        <v>5</v>
      </c>
      <c r="D2239" s="4">
        <v>4</v>
      </c>
      <c r="E2239" s="4"/>
      <c r="G2239" s="4">
        <f t="shared" si="436"/>
        <v>64.961200000000005</v>
      </c>
      <c r="H2239"/>
      <c r="I2239"/>
      <c r="J2239" s="34">
        <f t="shared" si="433"/>
        <v>1.2566370614359172E-3</v>
      </c>
      <c r="K2239" s="34">
        <f t="shared" si="437"/>
        <v>8.1632653058713603E-2</v>
      </c>
      <c r="L2239" s="6">
        <f t="shared" si="434"/>
        <v>4.3006091215286046</v>
      </c>
      <c r="M2239" s="6">
        <f t="shared" si="438"/>
        <v>0.27937273468421148</v>
      </c>
      <c r="N2239" s="6">
        <f t="shared" si="435"/>
        <v>6.4806737611278331</v>
      </c>
      <c r="O2239" s="6">
        <f t="shared" si="439"/>
        <v>0.42099235249702632</v>
      </c>
      <c r="P2239" s="6">
        <f t="shared" si="440"/>
        <v>0.7003650871812378</v>
      </c>
      <c r="Q2239" s="6">
        <f t="shared" si="430"/>
        <v>0.1340989126484215</v>
      </c>
      <c r="R2239" s="6">
        <f t="shared" si="431"/>
        <v>0.16418701747384026</v>
      </c>
      <c r="S2239" s="6">
        <f t="shared" si="432"/>
        <v>0.29828593012226179</v>
      </c>
    </row>
    <row r="2240" spans="1:19" x14ac:dyDescent="0.25">
      <c r="A2240" s="64">
        <v>41956</v>
      </c>
      <c r="B2240" s="14" t="s">
        <v>872</v>
      </c>
      <c r="C2240" s="4">
        <v>5</v>
      </c>
      <c r="D2240" s="4">
        <v>5.2</v>
      </c>
      <c r="E2240" s="4"/>
      <c r="G2240" s="4">
        <f t="shared" si="436"/>
        <v>64.961200000000005</v>
      </c>
      <c r="H2240"/>
      <c r="I2240"/>
      <c r="J2240" s="34">
        <f t="shared" si="433"/>
        <v>2.1237166338267006E-3</v>
      </c>
      <c r="K2240" s="34">
        <f t="shared" si="437"/>
        <v>0.13795918366922602</v>
      </c>
      <c r="L2240" s="6">
        <f t="shared" si="434"/>
        <v>7.8611437635641082</v>
      </c>
      <c r="M2240" s="6">
        <f t="shared" si="438"/>
        <v>0.51066934215868187</v>
      </c>
      <c r="N2240" s="6">
        <f t="shared" si="435"/>
        <v>8.8091474968502013</v>
      </c>
      <c r="O2240" s="6">
        <f t="shared" si="439"/>
        <v>0.5722528034719111</v>
      </c>
      <c r="P2240" s="6">
        <f t="shared" si="440"/>
        <v>1.0829221456305929</v>
      </c>
      <c r="Q2240" s="6">
        <f t="shared" si="430"/>
        <v>0.2451212842361673</v>
      </c>
      <c r="R2240" s="6">
        <f t="shared" si="431"/>
        <v>0.22317859335404533</v>
      </c>
      <c r="S2240" s="6">
        <f t="shared" si="432"/>
        <v>0.46829987759021263</v>
      </c>
    </row>
    <row r="2241" spans="1:19" x14ac:dyDescent="0.25">
      <c r="A2241" s="64">
        <v>41956</v>
      </c>
      <c r="B2241" s="14" t="s">
        <v>872</v>
      </c>
      <c r="C2241" s="4">
        <v>5</v>
      </c>
      <c r="D2241" s="4">
        <v>3</v>
      </c>
      <c r="E2241" s="4"/>
      <c r="G2241" s="4">
        <f t="shared" si="436"/>
        <v>795.77470000000005</v>
      </c>
      <c r="H2241"/>
      <c r="I2241"/>
      <c r="J2241" s="34">
        <f t="shared" si="433"/>
        <v>7.0685834705770342E-4</v>
      </c>
      <c r="K2241" s="34">
        <f t="shared" si="437"/>
        <v>0.56249666683810862</v>
      </c>
      <c r="L2241" s="6">
        <f t="shared" si="434"/>
        <v>2.219707841442716</v>
      </c>
      <c r="M2241" s="6">
        <f t="shared" si="438"/>
        <v>1.7663769089848702</v>
      </c>
      <c r="N2241" s="6">
        <f t="shared" si="435"/>
        <v>4.6285167281146418</v>
      </c>
      <c r="O2241" s="6">
        <f t="shared" si="439"/>
        <v>3.6832347567317885</v>
      </c>
      <c r="P2241" s="6">
        <f t="shared" si="440"/>
        <v>5.4496116657166587</v>
      </c>
      <c r="Q2241" s="6">
        <f t="shared" si="430"/>
        <v>0.84786091631273763</v>
      </c>
      <c r="R2241" s="6">
        <f t="shared" si="431"/>
        <v>1.4364615551253976</v>
      </c>
      <c r="S2241" s="6">
        <f t="shared" si="432"/>
        <v>2.2843224714381352</v>
      </c>
    </row>
    <row r="2242" spans="1:19" x14ac:dyDescent="0.25">
      <c r="A2242" s="64">
        <v>41956</v>
      </c>
      <c r="B2242" s="14" t="s">
        <v>872</v>
      </c>
      <c r="C2242" s="4">
        <v>5</v>
      </c>
      <c r="D2242" s="4">
        <v>5.8</v>
      </c>
      <c r="E2242" s="4"/>
      <c r="G2242" s="4">
        <f t="shared" si="436"/>
        <v>64.961200000000005</v>
      </c>
      <c r="H2242"/>
      <c r="I2242"/>
      <c r="J2242" s="34">
        <f t="shared" si="433"/>
        <v>2.6420794216690155E-3</v>
      </c>
      <c r="K2242" s="34">
        <f t="shared" si="437"/>
        <v>0.1716326530559453</v>
      </c>
      <c r="L2242" s="6">
        <f t="shared" si="434"/>
        <v>10.104504202450142</v>
      </c>
      <c r="M2242" s="6">
        <f t="shared" si="438"/>
        <v>0.65640073112787944</v>
      </c>
      <c r="N2242" s="6">
        <f t="shared" si="435"/>
        <v>10.009692178621206</v>
      </c>
      <c r="O2242" s="6">
        <f t="shared" si="439"/>
        <v>0.65024162816606002</v>
      </c>
      <c r="P2242" s="6">
        <f t="shared" si="440"/>
        <v>1.3066423592939396</v>
      </c>
      <c r="Q2242" s="6">
        <f t="shared" si="430"/>
        <v>0.31507235094138214</v>
      </c>
      <c r="R2242" s="6">
        <f t="shared" si="431"/>
        <v>0.25359423498476341</v>
      </c>
      <c r="S2242" s="6">
        <f t="shared" si="432"/>
        <v>0.5686665859261455</v>
      </c>
    </row>
    <row r="2243" spans="1:19" x14ac:dyDescent="0.25">
      <c r="A2243" s="64">
        <v>41956</v>
      </c>
      <c r="B2243" s="14" t="s">
        <v>872</v>
      </c>
      <c r="C2243" s="4">
        <v>5</v>
      </c>
      <c r="D2243" s="4">
        <v>3.8</v>
      </c>
      <c r="E2243" s="4"/>
      <c r="G2243" s="4">
        <f t="shared" si="436"/>
        <v>64.961200000000005</v>
      </c>
      <c r="H2243"/>
      <c r="I2243"/>
      <c r="J2243" s="34">
        <f t="shared" si="433"/>
        <v>1.1341149479459152E-3</v>
      </c>
      <c r="K2243" s="34">
        <f t="shared" si="437"/>
        <v>7.3673469385489021E-2</v>
      </c>
      <c r="L2243" s="6">
        <f t="shared" si="434"/>
        <v>3.8222275656794742</v>
      </c>
      <c r="M2243" s="6">
        <f t="shared" si="438"/>
        <v>0.24829649415562419</v>
      </c>
      <c r="N2243" s="6">
        <f t="shared" si="435"/>
        <v>6.1031884174464111</v>
      </c>
      <c r="O2243" s="6">
        <f t="shared" si="439"/>
        <v>0.39647045111343715</v>
      </c>
      <c r="P2243" s="6">
        <f t="shared" si="440"/>
        <v>0.64476694526906131</v>
      </c>
      <c r="Q2243" s="6">
        <f t="shared" ref="Q2243:Q2306" si="441">M2243*0.48</f>
        <v>0.1191823171946996</v>
      </c>
      <c r="R2243" s="6">
        <f t="shared" ref="R2243:R2306" si="442">O2243*0.39</f>
        <v>0.1546234759342405</v>
      </c>
      <c r="S2243" s="6">
        <f t="shared" ref="S2243:S2306" si="443">Q2243+R2243</f>
        <v>0.2738057931289401</v>
      </c>
    </row>
    <row r="2244" spans="1:19" x14ac:dyDescent="0.25">
      <c r="A2244" s="64">
        <v>41956</v>
      </c>
      <c r="B2244" s="14" t="s">
        <v>872</v>
      </c>
      <c r="C2244" s="4">
        <v>5</v>
      </c>
      <c r="D2244" s="4">
        <v>3.2</v>
      </c>
      <c r="E2244" s="4"/>
      <c r="G2244" s="4">
        <f t="shared" si="436"/>
        <v>64.961200000000005</v>
      </c>
      <c r="H2244"/>
      <c r="I2244"/>
      <c r="J2244" s="34">
        <f t="shared" si="433"/>
        <v>8.0424771931898698E-4</v>
      </c>
      <c r="K2244" s="34">
        <f t="shared" si="437"/>
        <v>5.2244897957576697E-2</v>
      </c>
      <c r="L2244" s="6">
        <f t="shared" si="434"/>
        <v>2.57474279673893</v>
      </c>
      <c r="M2244" s="6">
        <f t="shared" si="438"/>
        <v>0.16725838501169291</v>
      </c>
      <c r="N2244" s="6">
        <f t="shared" si="435"/>
        <v>4.9915502127950244</v>
      </c>
      <c r="O2244" s="6">
        <f t="shared" si="439"/>
        <v>0.32425709797277341</v>
      </c>
      <c r="P2244" s="6">
        <f t="shared" si="440"/>
        <v>0.49151548298446635</v>
      </c>
      <c r="Q2244" s="6">
        <f t="shared" si="441"/>
        <v>8.0284024805612586E-2</v>
      </c>
      <c r="R2244" s="6">
        <f t="shared" si="442"/>
        <v>0.12646026820938164</v>
      </c>
      <c r="S2244" s="6">
        <f t="shared" si="443"/>
        <v>0.20674429301499422</v>
      </c>
    </row>
    <row r="2245" spans="1:19" x14ac:dyDescent="0.25">
      <c r="A2245" s="64">
        <v>41956</v>
      </c>
      <c r="B2245" s="14" t="s">
        <v>872</v>
      </c>
      <c r="C2245" s="4">
        <v>5</v>
      </c>
      <c r="D2245" s="4">
        <v>6</v>
      </c>
      <c r="E2245" s="4"/>
      <c r="G2245" s="4">
        <f t="shared" si="436"/>
        <v>64.961200000000005</v>
      </c>
      <c r="H2245"/>
      <c r="I2245"/>
      <c r="J2245" s="34">
        <f t="shared" si="433"/>
        <v>2.8274333882308137E-3</v>
      </c>
      <c r="K2245" s="34">
        <f t="shared" si="437"/>
        <v>0.1836734693821056</v>
      </c>
      <c r="L2245" s="6">
        <f t="shared" si="434"/>
        <v>10.923549380812876</v>
      </c>
      <c r="M2245" s="6">
        <f t="shared" si="438"/>
        <v>0.70960688980053355</v>
      </c>
      <c r="N2245" s="6">
        <f t="shared" si="435"/>
        <v>10.414704032978928</v>
      </c>
      <c r="O2245" s="6">
        <f t="shared" si="439"/>
        <v>0.67655168474967775</v>
      </c>
      <c r="P2245" s="6">
        <f t="shared" si="440"/>
        <v>1.3861585745502114</v>
      </c>
      <c r="Q2245" s="6">
        <f t="shared" si="441"/>
        <v>0.34061130710425608</v>
      </c>
      <c r="R2245" s="6">
        <f t="shared" si="442"/>
        <v>0.26385515705237433</v>
      </c>
      <c r="S2245" s="6">
        <f t="shared" si="443"/>
        <v>0.60446646415663041</v>
      </c>
    </row>
    <row r="2246" spans="1:19" x14ac:dyDescent="0.25">
      <c r="A2246" s="64">
        <v>41956</v>
      </c>
      <c r="B2246" s="14" t="s">
        <v>872</v>
      </c>
      <c r="C2246" s="4">
        <v>5</v>
      </c>
      <c r="D2246" s="4">
        <v>7</v>
      </c>
      <c r="E2246" s="4"/>
      <c r="G2246" s="4">
        <f t="shared" si="436"/>
        <v>64.961200000000005</v>
      </c>
      <c r="H2246"/>
      <c r="I2246"/>
      <c r="J2246" s="34">
        <f t="shared" si="433"/>
        <v>3.8484510006474969E-3</v>
      </c>
      <c r="K2246" s="34">
        <f t="shared" si="437"/>
        <v>0.24999999999231043</v>
      </c>
      <c r="L2246" s="6">
        <f t="shared" si="434"/>
        <v>15.569492106387406</v>
      </c>
      <c r="M2246" s="6">
        <f t="shared" si="438"/>
        <v>1.0114129102390135</v>
      </c>
      <c r="N2246" s="6">
        <f t="shared" si="435"/>
        <v>12.473107819356448</v>
      </c>
      <c r="O2246" s="6">
        <f t="shared" si="439"/>
        <v>0.81026806739089385</v>
      </c>
      <c r="P2246" s="6">
        <f t="shared" si="440"/>
        <v>1.8216809776299074</v>
      </c>
      <c r="Q2246" s="6">
        <f t="shared" si="441"/>
        <v>0.48547819691472643</v>
      </c>
      <c r="R2246" s="6">
        <f t="shared" si="442"/>
        <v>0.31600454628244862</v>
      </c>
      <c r="S2246" s="6">
        <f t="shared" si="443"/>
        <v>0.80148274319717505</v>
      </c>
    </row>
    <row r="2247" spans="1:19" x14ac:dyDescent="0.25">
      <c r="A2247" s="64">
        <v>41956</v>
      </c>
      <c r="B2247" s="14" t="s">
        <v>872</v>
      </c>
      <c r="C2247" s="4">
        <v>5</v>
      </c>
      <c r="D2247" s="4">
        <v>7.2</v>
      </c>
      <c r="E2247" s="4"/>
      <c r="G2247" s="4">
        <f t="shared" si="436"/>
        <v>64.961200000000005</v>
      </c>
      <c r="H2247"/>
      <c r="I2247"/>
      <c r="J2247" s="34">
        <f t="shared" si="433"/>
        <v>4.0715040790523724E-3</v>
      </c>
      <c r="K2247" s="34">
        <f t="shared" si="437"/>
        <v>0.26448979591023208</v>
      </c>
      <c r="L2247" s="6">
        <f t="shared" si="434"/>
        <v>16.611217355322236</v>
      </c>
      <c r="M2247" s="6">
        <f t="shared" si="438"/>
        <v>1.0790846337926925</v>
      </c>
      <c r="N2247" s="6">
        <f t="shared" si="435"/>
        <v>12.891070706250053</v>
      </c>
      <c r="O2247" s="6">
        <f t="shared" si="439"/>
        <v>0.83741943860560009</v>
      </c>
      <c r="P2247" s="6">
        <f t="shared" si="440"/>
        <v>1.9165040723982925</v>
      </c>
      <c r="Q2247" s="6">
        <f t="shared" si="441"/>
        <v>0.51796062422049238</v>
      </c>
      <c r="R2247" s="6">
        <f t="shared" si="442"/>
        <v>0.32659358105618402</v>
      </c>
      <c r="S2247" s="6">
        <f t="shared" si="443"/>
        <v>0.84455420527667635</v>
      </c>
    </row>
    <row r="2248" spans="1:19" x14ac:dyDescent="0.25">
      <c r="A2248" s="64">
        <v>41956</v>
      </c>
      <c r="B2248" s="14" t="s">
        <v>872</v>
      </c>
      <c r="C2248" s="4">
        <v>5</v>
      </c>
      <c r="D2248" s="4">
        <v>4.9000000000000004</v>
      </c>
      <c r="E2248" s="4"/>
      <c r="G2248" s="4">
        <f t="shared" si="436"/>
        <v>64.961200000000005</v>
      </c>
      <c r="H2248"/>
      <c r="I2248"/>
      <c r="J2248" s="34">
        <f t="shared" si="433"/>
        <v>1.8857409903172736E-3</v>
      </c>
      <c r="K2248" s="34">
        <f t="shared" si="437"/>
        <v>0.12249999999623211</v>
      </c>
      <c r="L2248" s="6">
        <f t="shared" si="434"/>
        <v>6.8573266813152358</v>
      </c>
      <c r="M2248" s="6">
        <f t="shared" si="438"/>
        <v>0.44546017865048693</v>
      </c>
      <c r="N2248" s="6">
        <f t="shared" si="435"/>
        <v>8.2174937658920371</v>
      </c>
      <c r="O2248" s="6">
        <f t="shared" si="439"/>
        <v>0.53381826637890784</v>
      </c>
      <c r="P2248" s="6">
        <f t="shared" si="440"/>
        <v>0.97927844502939476</v>
      </c>
      <c r="Q2248" s="6">
        <f t="shared" si="441"/>
        <v>0.21382088575223371</v>
      </c>
      <c r="R2248" s="6">
        <f t="shared" si="442"/>
        <v>0.20818912388777405</v>
      </c>
      <c r="S2248" s="6">
        <f t="shared" si="443"/>
        <v>0.42201000964000779</v>
      </c>
    </row>
    <row r="2249" spans="1:19" x14ac:dyDescent="0.25">
      <c r="A2249" s="64">
        <v>41956</v>
      </c>
      <c r="B2249" s="14" t="s">
        <v>872</v>
      </c>
      <c r="C2249" s="4">
        <v>5</v>
      </c>
      <c r="D2249" s="4">
        <v>3</v>
      </c>
      <c r="E2249" s="4"/>
      <c r="G2249" s="4">
        <f t="shared" si="436"/>
        <v>795.77470000000005</v>
      </c>
      <c r="H2249"/>
      <c r="I2249"/>
      <c r="J2249" s="34">
        <f t="shared" si="433"/>
        <v>7.0685834705770342E-4</v>
      </c>
      <c r="K2249" s="34">
        <f t="shared" si="437"/>
        <v>0.56249666683810862</v>
      </c>
      <c r="L2249" s="6">
        <f t="shared" si="434"/>
        <v>2.219707841442716</v>
      </c>
      <c r="M2249" s="6">
        <f t="shared" si="438"/>
        <v>1.7663769089848702</v>
      </c>
      <c r="N2249" s="6">
        <f t="shared" si="435"/>
        <v>4.6285167281146418</v>
      </c>
      <c r="O2249" s="6">
        <f t="shared" si="439"/>
        <v>3.6832347567317885</v>
      </c>
      <c r="P2249" s="6">
        <f t="shared" si="440"/>
        <v>5.4496116657166587</v>
      </c>
      <c r="Q2249" s="6">
        <f t="shared" si="441"/>
        <v>0.84786091631273763</v>
      </c>
      <c r="R2249" s="6">
        <f t="shared" si="442"/>
        <v>1.4364615551253976</v>
      </c>
      <c r="S2249" s="6">
        <f t="shared" si="443"/>
        <v>2.2843224714381352</v>
      </c>
    </row>
    <row r="2250" spans="1:19" x14ac:dyDescent="0.25">
      <c r="A2250" s="64">
        <v>41956</v>
      </c>
      <c r="B2250" s="14" t="s">
        <v>872</v>
      </c>
      <c r="C2250" s="4">
        <v>5</v>
      </c>
      <c r="D2250" s="4">
        <v>5.2</v>
      </c>
      <c r="E2250" s="4"/>
      <c r="G2250" s="4">
        <f t="shared" si="436"/>
        <v>64.961200000000005</v>
      </c>
      <c r="H2250"/>
      <c r="I2250"/>
      <c r="J2250" s="34">
        <f t="shared" si="433"/>
        <v>2.1237166338267006E-3</v>
      </c>
      <c r="K2250" s="34">
        <f t="shared" si="437"/>
        <v>0.13795918366922602</v>
      </c>
      <c r="L2250" s="6">
        <f t="shared" si="434"/>
        <v>7.8611437635641082</v>
      </c>
      <c r="M2250" s="6">
        <f t="shared" si="438"/>
        <v>0.51066934215868187</v>
      </c>
      <c r="N2250" s="6">
        <f t="shared" si="435"/>
        <v>8.8091474968502013</v>
      </c>
      <c r="O2250" s="6">
        <f t="shared" si="439"/>
        <v>0.5722528034719111</v>
      </c>
      <c r="P2250" s="6">
        <f t="shared" si="440"/>
        <v>1.0829221456305929</v>
      </c>
      <c r="Q2250" s="6">
        <f t="shared" si="441"/>
        <v>0.2451212842361673</v>
      </c>
      <c r="R2250" s="6">
        <f t="shared" si="442"/>
        <v>0.22317859335404533</v>
      </c>
      <c r="S2250" s="6">
        <f t="shared" si="443"/>
        <v>0.46829987759021263</v>
      </c>
    </row>
    <row r="2251" spans="1:19" x14ac:dyDescent="0.25">
      <c r="A2251" s="64">
        <v>41956</v>
      </c>
      <c r="B2251" s="14" t="s">
        <v>872</v>
      </c>
      <c r="C2251" s="4">
        <v>5</v>
      </c>
      <c r="D2251" s="4">
        <v>3.6</v>
      </c>
      <c r="E2251" s="4"/>
      <c r="G2251" s="4">
        <f t="shared" si="436"/>
        <v>64.961200000000005</v>
      </c>
      <c r="H2251"/>
      <c r="I2251"/>
      <c r="J2251" s="34">
        <f t="shared" si="433"/>
        <v>1.0178760197630931E-3</v>
      </c>
      <c r="K2251" s="34">
        <f t="shared" si="437"/>
        <v>6.6122448977558021E-2</v>
      </c>
      <c r="L2251" s="6">
        <f t="shared" si="434"/>
        <v>3.375464158589657</v>
      </c>
      <c r="M2251" s="6">
        <f t="shared" si="438"/>
        <v>0.21927420655205926</v>
      </c>
      <c r="N2251" s="6">
        <f t="shared" si="435"/>
        <v>5.7290669248255632</v>
      </c>
      <c r="O2251" s="6">
        <f t="shared" si="439"/>
        <v>0.37216706953560269</v>
      </c>
      <c r="P2251" s="6">
        <f t="shared" si="440"/>
        <v>0.59144127608766195</v>
      </c>
      <c r="Q2251" s="6">
        <f t="shared" si="441"/>
        <v>0.10525161914498844</v>
      </c>
      <c r="R2251" s="6">
        <f t="shared" si="442"/>
        <v>0.14514515711888507</v>
      </c>
      <c r="S2251" s="6">
        <f t="shared" si="443"/>
        <v>0.25039677626387352</v>
      </c>
    </row>
    <row r="2252" spans="1:19" x14ac:dyDescent="0.25">
      <c r="A2252" s="64">
        <v>41956</v>
      </c>
      <c r="B2252" s="14" t="s">
        <v>872</v>
      </c>
      <c r="C2252" s="4">
        <v>5</v>
      </c>
      <c r="D2252" s="4">
        <v>5.9</v>
      </c>
      <c r="E2252" s="4"/>
      <c r="G2252" s="4">
        <f t="shared" si="436"/>
        <v>64.961200000000005</v>
      </c>
      <c r="H2252"/>
      <c r="I2252"/>
      <c r="J2252" s="34">
        <f t="shared" si="433"/>
        <v>2.7339710067865179E-3</v>
      </c>
      <c r="K2252" s="34">
        <f t="shared" si="437"/>
        <v>0.17760204081086381</v>
      </c>
      <c r="L2252" s="6">
        <f t="shared" si="434"/>
        <v>10.509518679077305</v>
      </c>
      <c r="M2252" s="6">
        <f t="shared" si="438"/>
        <v>0.68271095805727011</v>
      </c>
      <c r="N2252" s="6">
        <f t="shared" si="435"/>
        <v>10.211906347392123</v>
      </c>
      <c r="O2252" s="6">
        <f t="shared" si="439"/>
        <v>0.66337770348121117</v>
      </c>
      <c r="P2252" s="6">
        <f t="shared" si="440"/>
        <v>1.3460886615384813</v>
      </c>
      <c r="Q2252" s="6">
        <f t="shared" si="441"/>
        <v>0.32770125986748966</v>
      </c>
      <c r="R2252" s="6">
        <f t="shared" si="442"/>
        <v>0.25871730435767237</v>
      </c>
      <c r="S2252" s="6">
        <f t="shared" si="443"/>
        <v>0.58641856422516203</v>
      </c>
    </row>
    <row r="2253" spans="1:19" x14ac:dyDescent="0.25">
      <c r="A2253" s="64">
        <v>41956</v>
      </c>
      <c r="B2253" s="14" t="s">
        <v>872</v>
      </c>
      <c r="C2253" s="4">
        <v>5</v>
      </c>
      <c r="D2253" s="4">
        <v>4</v>
      </c>
      <c r="E2253" s="4"/>
      <c r="G2253" s="4">
        <f t="shared" si="436"/>
        <v>64.961200000000005</v>
      </c>
      <c r="H2253"/>
      <c r="I2253"/>
      <c r="J2253" s="34">
        <f t="shared" si="433"/>
        <v>1.2566370614359172E-3</v>
      </c>
      <c r="K2253" s="34">
        <f t="shared" si="437"/>
        <v>8.1632653058713603E-2</v>
      </c>
      <c r="L2253" s="6">
        <f t="shared" si="434"/>
        <v>4.3006091215286046</v>
      </c>
      <c r="M2253" s="6">
        <f t="shared" si="438"/>
        <v>0.27937273468421148</v>
      </c>
      <c r="N2253" s="6">
        <f t="shared" si="435"/>
        <v>6.4806737611278331</v>
      </c>
      <c r="O2253" s="6">
        <f t="shared" si="439"/>
        <v>0.42099235249702632</v>
      </c>
      <c r="P2253" s="6">
        <f t="shared" si="440"/>
        <v>0.7003650871812378</v>
      </c>
      <c r="Q2253" s="6">
        <f t="shared" si="441"/>
        <v>0.1340989126484215</v>
      </c>
      <c r="R2253" s="6">
        <f t="shared" si="442"/>
        <v>0.16418701747384026</v>
      </c>
      <c r="S2253" s="6">
        <f t="shared" si="443"/>
        <v>0.29828593012226179</v>
      </c>
    </row>
    <row r="2254" spans="1:19" x14ac:dyDescent="0.25">
      <c r="A2254" s="64">
        <v>41956</v>
      </c>
      <c r="B2254" s="14" t="s">
        <v>872</v>
      </c>
      <c r="C2254" s="4">
        <v>5</v>
      </c>
      <c r="D2254" s="4">
        <v>3.5</v>
      </c>
      <c r="E2254" s="4"/>
      <c r="G2254" s="4">
        <f t="shared" si="436"/>
        <v>64.961200000000005</v>
      </c>
      <c r="H2254"/>
      <c r="I2254"/>
      <c r="J2254" s="34">
        <f t="shared" si="433"/>
        <v>9.6211275016187424E-4</v>
      </c>
      <c r="K2254" s="34">
        <f t="shared" si="437"/>
        <v>6.2499999998077607E-2</v>
      </c>
      <c r="L2254" s="6">
        <f t="shared" si="434"/>
        <v>3.1637815247608514</v>
      </c>
      <c r="M2254" s="6">
        <f t="shared" si="438"/>
        <v>0.20552304837265933</v>
      </c>
      <c r="N2254" s="6">
        <f t="shared" si="435"/>
        <v>5.5433152983182508</v>
      </c>
      <c r="O2254" s="6">
        <f t="shared" si="439"/>
        <v>0.36010042074168885</v>
      </c>
      <c r="P2254" s="6">
        <f t="shared" si="440"/>
        <v>0.56562346911434824</v>
      </c>
      <c r="Q2254" s="6">
        <f t="shared" si="441"/>
        <v>9.865106321887647E-2</v>
      </c>
      <c r="R2254" s="6">
        <f t="shared" si="442"/>
        <v>0.14043916408925866</v>
      </c>
      <c r="S2254" s="6">
        <f t="shared" si="443"/>
        <v>0.23909022730813512</v>
      </c>
    </row>
    <row r="2255" spans="1:19" x14ac:dyDescent="0.25">
      <c r="A2255" s="64">
        <v>41956</v>
      </c>
      <c r="B2255" s="14" t="s">
        <v>872</v>
      </c>
      <c r="C2255" s="4">
        <v>5</v>
      </c>
      <c r="D2255" s="4">
        <v>6</v>
      </c>
      <c r="E2255" s="4"/>
      <c r="G2255" s="4">
        <f t="shared" si="436"/>
        <v>64.961200000000005</v>
      </c>
      <c r="H2255"/>
      <c r="I2255"/>
      <c r="J2255" s="34">
        <f t="shared" si="433"/>
        <v>2.8274333882308137E-3</v>
      </c>
      <c r="K2255" s="34">
        <f t="shared" si="437"/>
        <v>0.1836734693821056</v>
      </c>
      <c r="L2255" s="6">
        <f t="shared" si="434"/>
        <v>10.923549380812876</v>
      </c>
      <c r="M2255" s="6">
        <f t="shared" si="438"/>
        <v>0.70960688980053355</v>
      </c>
      <c r="N2255" s="6">
        <f t="shared" si="435"/>
        <v>10.414704032978928</v>
      </c>
      <c r="O2255" s="6">
        <f t="shared" si="439"/>
        <v>0.67655168474967775</v>
      </c>
      <c r="P2255" s="6">
        <f t="shared" si="440"/>
        <v>1.3861585745502114</v>
      </c>
      <c r="Q2255" s="6">
        <f t="shared" si="441"/>
        <v>0.34061130710425608</v>
      </c>
      <c r="R2255" s="6">
        <f t="shared" si="442"/>
        <v>0.26385515705237433</v>
      </c>
      <c r="S2255" s="6">
        <f t="shared" si="443"/>
        <v>0.60446646415663041</v>
      </c>
    </row>
    <row r="2256" spans="1:19" x14ac:dyDescent="0.25">
      <c r="A2256" s="64">
        <v>41956</v>
      </c>
      <c r="B2256" s="14" t="s">
        <v>872</v>
      </c>
      <c r="C2256" s="4">
        <v>5</v>
      </c>
      <c r="D2256" s="4">
        <v>6.5</v>
      </c>
      <c r="E2256" s="4"/>
      <c r="G2256" s="4">
        <f t="shared" si="436"/>
        <v>64.961200000000005</v>
      </c>
      <c r="H2256"/>
      <c r="I2256"/>
      <c r="J2256" s="34">
        <f t="shared" si="433"/>
        <v>3.3183072403542195E-3</v>
      </c>
      <c r="K2256" s="34">
        <f t="shared" si="437"/>
        <v>0.21556122448316564</v>
      </c>
      <c r="L2256" s="6">
        <f t="shared" si="434"/>
        <v>13.130517975640537</v>
      </c>
      <c r="M2256" s="6">
        <f t="shared" si="438"/>
        <v>0.85297422086363262</v>
      </c>
      <c r="N2256" s="6">
        <f t="shared" si="435"/>
        <v>11.437170539605743</v>
      </c>
      <c r="O2256" s="6">
        <f t="shared" si="439"/>
        <v>0.74297233726827139</v>
      </c>
      <c r="P2256" s="6">
        <f t="shared" si="440"/>
        <v>1.5959465581319039</v>
      </c>
      <c r="Q2256" s="6">
        <f t="shared" si="441"/>
        <v>0.40942762601454363</v>
      </c>
      <c r="R2256" s="6">
        <f t="shared" si="442"/>
        <v>0.28975921153462586</v>
      </c>
      <c r="S2256" s="6">
        <f t="shared" si="443"/>
        <v>0.69918683754916944</v>
      </c>
    </row>
    <row r="2257" spans="1:19" x14ac:dyDescent="0.25">
      <c r="A2257" s="64">
        <v>41956</v>
      </c>
      <c r="B2257" s="14" t="s">
        <v>872</v>
      </c>
      <c r="C2257" s="4">
        <v>5</v>
      </c>
      <c r="D2257" s="4">
        <v>3.5</v>
      </c>
      <c r="E2257" s="4" t="s">
        <v>977</v>
      </c>
      <c r="G2257" s="4">
        <f t="shared" si="436"/>
        <v>64.961200000000005</v>
      </c>
      <c r="H2257"/>
      <c r="I2257"/>
      <c r="J2257" s="34">
        <f t="shared" si="433"/>
        <v>9.6211275016187424E-4</v>
      </c>
      <c r="K2257" s="34">
        <f t="shared" si="437"/>
        <v>6.2499999998077607E-2</v>
      </c>
      <c r="L2257" s="6">
        <f t="shared" si="434"/>
        <v>3.1637815247608514</v>
      </c>
      <c r="M2257" s="6">
        <f t="shared" si="438"/>
        <v>0.20552304837265933</v>
      </c>
      <c r="N2257" s="6">
        <f t="shared" si="435"/>
        <v>5.5433152983182508</v>
      </c>
      <c r="O2257" s="6">
        <f t="shared" si="439"/>
        <v>0.36010042074168885</v>
      </c>
      <c r="P2257" s="6">
        <f t="shared" si="440"/>
        <v>0.56562346911434824</v>
      </c>
      <c r="Q2257" s="6">
        <f t="shared" si="441"/>
        <v>9.865106321887647E-2</v>
      </c>
      <c r="R2257" s="6">
        <f t="shared" si="442"/>
        <v>0.14043916408925866</v>
      </c>
      <c r="S2257" s="6">
        <f t="shared" si="443"/>
        <v>0.23909022730813512</v>
      </c>
    </row>
    <row r="2258" spans="1:19" x14ac:dyDescent="0.25">
      <c r="A2258" s="64">
        <v>41956</v>
      </c>
      <c r="B2258" s="14" t="s">
        <v>872</v>
      </c>
      <c r="C2258" s="4">
        <v>5</v>
      </c>
      <c r="D2258" s="4">
        <v>3.5</v>
      </c>
      <c r="E2258" s="4"/>
      <c r="G2258" s="4">
        <f t="shared" si="436"/>
        <v>64.961200000000005</v>
      </c>
      <c r="H2258"/>
      <c r="I2258"/>
      <c r="J2258" s="34">
        <f t="shared" si="433"/>
        <v>9.6211275016187424E-4</v>
      </c>
      <c r="K2258" s="34">
        <f t="shared" si="437"/>
        <v>6.2499999998077607E-2</v>
      </c>
      <c r="L2258" s="6">
        <f t="shared" si="434"/>
        <v>3.1637815247608514</v>
      </c>
      <c r="M2258" s="6">
        <f t="shared" si="438"/>
        <v>0.20552304837265933</v>
      </c>
      <c r="N2258" s="6">
        <f t="shared" si="435"/>
        <v>5.5433152983182508</v>
      </c>
      <c r="O2258" s="6">
        <f t="shared" si="439"/>
        <v>0.36010042074168885</v>
      </c>
      <c r="P2258" s="6">
        <f t="shared" si="440"/>
        <v>0.56562346911434824</v>
      </c>
      <c r="Q2258" s="6">
        <f t="shared" si="441"/>
        <v>9.865106321887647E-2</v>
      </c>
      <c r="R2258" s="6">
        <f t="shared" si="442"/>
        <v>0.14043916408925866</v>
      </c>
      <c r="S2258" s="6">
        <f t="shared" si="443"/>
        <v>0.23909022730813512</v>
      </c>
    </row>
    <row r="2259" spans="1:19" x14ac:dyDescent="0.25">
      <c r="A2259" s="64">
        <v>41956</v>
      </c>
      <c r="B2259" s="14" t="s">
        <v>872</v>
      </c>
      <c r="C2259" s="4">
        <v>5</v>
      </c>
      <c r="D2259" s="4">
        <v>8.1999999999999993</v>
      </c>
      <c r="E2259" s="4"/>
      <c r="G2259" s="4">
        <f t="shared" si="436"/>
        <v>64.961200000000005</v>
      </c>
      <c r="H2259"/>
      <c r="I2259"/>
      <c r="J2259" s="34">
        <f t="shared" si="433"/>
        <v>5.2810172506844409E-3</v>
      </c>
      <c r="K2259" s="34">
        <f t="shared" si="437"/>
        <v>0.34306122447924381</v>
      </c>
      <c r="L2259" s="6">
        <f t="shared" si="434"/>
        <v>22.400210436181411</v>
      </c>
      <c r="M2259" s="6">
        <f t="shared" si="438"/>
        <v>1.455144578411133</v>
      </c>
      <c r="N2259" s="6">
        <f t="shared" si="435"/>
        <v>15.009705698547517</v>
      </c>
      <c r="O2259" s="6">
        <f t="shared" si="439"/>
        <v>0.97504851273671411</v>
      </c>
      <c r="P2259" s="6">
        <f t="shared" si="440"/>
        <v>2.4301930911478471</v>
      </c>
      <c r="Q2259" s="6">
        <f t="shared" si="441"/>
        <v>0.69846939763734384</v>
      </c>
      <c r="R2259" s="6">
        <f t="shared" si="442"/>
        <v>0.38026891996731854</v>
      </c>
      <c r="S2259" s="6">
        <f t="shared" si="443"/>
        <v>1.0787383176046623</v>
      </c>
    </row>
    <row r="2260" spans="1:19" x14ac:dyDescent="0.25">
      <c r="A2260" s="64">
        <v>41956</v>
      </c>
      <c r="B2260" s="14" t="s">
        <v>872</v>
      </c>
      <c r="C2260" s="4">
        <v>5</v>
      </c>
      <c r="D2260" s="4">
        <v>4.5</v>
      </c>
      <c r="E2260" s="4"/>
      <c r="G2260" s="4">
        <f t="shared" si="436"/>
        <v>64.961200000000005</v>
      </c>
      <c r="H2260"/>
      <c r="I2260"/>
      <c r="J2260" s="34">
        <f t="shared" si="433"/>
        <v>1.5904312808798326E-3</v>
      </c>
      <c r="K2260" s="34">
        <f t="shared" si="437"/>
        <v>0.10331632652743439</v>
      </c>
      <c r="L2260" s="6">
        <f t="shared" si="434"/>
        <v>5.6380590590289899</v>
      </c>
      <c r="M2260" s="6">
        <f t="shared" si="438"/>
        <v>0.36625508924934846</v>
      </c>
      <c r="N2260" s="6">
        <f t="shared" si="435"/>
        <v>7.4382130025037601</v>
      </c>
      <c r="O2260" s="6">
        <f t="shared" si="439"/>
        <v>0.48319525187039564</v>
      </c>
      <c r="P2260" s="6">
        <f t="shared" si="440"/>
        <v>0.84945034111974405</v>
      </c>
      <c r="Q2260" s="6">
        <f t="shared" si="441"/>
        <v>0.17580244283968727</v>
      </c>
      <c r="R2260" s="6">
        <f t="shared" si="442"/>
        <v>0.1884461482294543</v>
      </c>
      <c r="S2260" s="6">
        <f t="shared" si="443"/>
        <v>0.36424859106914154</v>
      </c>
    </row>
    <row r="2261" spans="1:19" x14ac:dyDescent="0.25">
      <c r="A2261" s="64">
        <v>41956</v>
      </c>
      <c r="B2261" s="14" t="s">
        <v>872</v>
      </c>
      <c r="C2261" s="4">
        <v>5</v>
      </c>
      <c r="D2261" s="4">
        <v>3.5</v>
      </c>
      <c r="E2261" s="4"/>
      <c r="G2261" s="4">
        <f t="shared" si="436"/>
        <v>64.961200000000005</v>
      </c>
      <c r="H2261"/>
      <c r="I2261"/>
      <c r="J2261" s="34">
        <f t="shared" si="433"/>
        <v>9.6211275016187424E-4</v>
      </c>
      <c r="K2261" s="34">
        <f t="shared" si="437"/>
        <v>6.2499999998077607E-2</v>
      </c>
      <c r="L2261" s="6">
        <f t="shared" si="434"/>
        <v>3.1637815247608514</v>
      </c>
      <c r="M2261" s="6">
        <f t="shared" si="438"/>
        <v>0.20552304837265933</v>
      </c>
      <c r="N2261" s="6">
        <f t="shared" si="435"/>
        <v>5.5433152983182508</v>
      </c>
      <c r="O2261" s="6">
        <f t="shared" si="439"/>
        <v>0.36010042074168885</v>
      </c>
      <c r="P2261" s="6">
        <f t="shared" si="440"/>
        <v>0.56562346911434824</v>
      </c>
      <c r="Q2261" s="6">
        <f t="shared" si="441"/>
        <v>9.865106321887647E-2</v>
      </c>
      <c r="R2261" s="6">
        <f t="shared" si="442"/>
        <v>0.14043916408925866</v>
      </c>
      <c r="S2261" s="6">
        <f t="shared" si="443"/>
        <v>0.23909022730813512</v>
      </c>
    </row>
    <row r="2262" spans="1:19" x14ac:dyDescent="0.25">
      <c r="A2262" s="64">
        <v>41956</v>
      </c>
      <c r="B2262" s="14" t="s">
        <v>872</v>
      </c>
      <c r="C2262" s="4">
        <v>5</v>
      </c>
      <c r="D2262" s="4">
        <v>4.3</v>
      </c>
      <c r="E2262" s="4"/>
      <c r="G2262" s="4">
        <f t="shared" si="436"/>
        <v>64.961200000000005</v>
      </c>
      <c r="H2262"/>
      <c r="I2262"/>
      <c r="J2262" s="34">
        <f t="shared" si="433"/>
        <v>1.4522012041218817E-3</v>
      </c>
      <c r="K2262" s="34">
        <f t="shared" si="437"/>
        <v>9.4336734690975893E-2</v>
      </c>
      <c r="L2262" s="6">
        <f t="shared" si="434"/>
        <v>5.0785301024450318</v>
      </c>
      <c r="M2262" s="6">
        <f t="shared" si="438"/>
        <v>0.3299074160899001</v>
      </c>
      <c r="N2262" s="6">
        <f t="shared" si="435"/>
        <v>7.0529054640829827</v>
      </c>
      <c r="O2262" s="6">
        <f t="shared" si="439"/>
        <v>0.45816521132004828</v>
      </c>
      <c r="P2262" s="6">
        <f t="shared" si="440"/>
        <v>0.78807262740994832</v>
      </c>
      <c r="Q2262" s="6">
        <f t="shared" si="441"/>
        <v>0.15835555972315205</v>
      </c>
      <c r="R2262" s="6">
        <f t="shared" si="442"/>
        <v>0.17868443241481885</v>
      </c>
      <c r="S2262" s="6">
        <f t="shared" si="443"/>
        <v>0.33703999213797087</v>
      </c>
    </row>
    <row r="2263" spans="1:19" x14ac:dyDescent="0.25">
      <c r="A2263" s="64">
        <v>41956</v>
      </c>
      <c r="B2263" s="14" t="s">
        <v>872</v>
      </c>
      <c r="C2263" s="4">
        <v>5</v>
      </c>
      <c r="D2263" s="4">
        <v>2.5</v>
      </c>
      <c r="E2263" s="4"/>
      <c r="G2263" s="4">
        <f t="shared" si="436"/>
        <v>795.77470000000005</v>
      </c>
      <c r="H2263"/>
      <c r="I2263"/>
      <c r="J2263" s="34">
        <f t="shared" si="433"/>
        <v>4.9087385212340522E-4</v>
      </c>
      <c r="K2263" s="34">
        <f t="shared" si="437"/>
        <v>0.39062268530424216</v>
      </c>
      <c r="L2263" s="6">
        <f t="shared" si="434"/>
        <v>1.4596815933666829</v>
      </c>
      <c r="M2263" s="6">
        <f t="shared" si="438"/>
        <v>1.1615708215534053</v>
      </c>
      <c r="N2263" s="6">
        <f t="shared" si="435"/>
        <v>3.7393815404049149</v>
      </c>
      <c r="O2263" s="6">
        <f t="shared" si="439"/>
        <v>2.975687648408019</v>
      </c>
      <c r="P2263" s="6">
        <f t="shared" si="440"/>
        <v>4.1372584699614245</v>
      </c>
      <c r="Q2263" s="6">
        <f t="shared" si="441"/>
        <v>0.55755399434563457</v>
      </c>
      <c r="R2263" s="6">
        <f t="shared" si="442"/>
        <v>1.1605181828791276</v>
      </c>
      <c r="S2263" s="6">
        <f t="shared" si="443"/>
        <v>1.7180721772247622</v>
      </c>
    </row>
    <row r="2264" spans="1:19" x14ac:dyDescent="0.25">
      <c r="A2264" s="64">
        <v>41956</v>
      </c>
      <c r="B2264" s="14" t="s">
        <v>872</v>
      </c>
      <c r="C2264" s="4">
        <v>5</v>
      </c>
      <c r="D2264" s="4">
        <v>10.1</v>
      </c>
      <c r="E2264" s="4"/>
      <c r="G2264" s="4">
        <f t="shared" si="436"/>
        <v>64.961200000000005</v>
      </c>
      <c r="H2264"/>
      <c r="I2264"/>
      <c r="J2264" s="34">
        <f t="shared" si="433"/>
        <v>8.0118466648173691E-3</v>
      </c>
      <c r="K2264" s="34">
        <f t="shared" si="437"/>
        <v>0.5204591836574608</v>
      </c>
      <c r="L2264" s="6">
        <f t="shared" si="434"/>
        <v>36.168366096319403</v>
      </c>
      <c r="M2264" s="6">
        <f t="shared" si="438"/>
        <v>2.349540509228365</v>
      </c>
      <c r="N2264" s="6">
        <f t="shared" si="435"/>
        <v>19.154286406795634</v>
      </c>
      <c r="O2264" s="6">
        <f t="shared" si="439"/>
        <v>1.2442854542635335</v>
      </c>
      <c r="P2264" s="6">
        <f t="shared" si="440"/>
        <v>3.5938259634918985</v>
      </c>
      <c r="Q2264" s="6">
        <f t="shared" si="441"/>
        <v>1.1277794444296152</v>
      </c>
      <c r="R2264" s="6">
        <f t="shared" si="442"/>
        <v>0.4852713271627781</v>
      </c>
      <c r="S2264" s="6">
        <f t="shared" si="443"/>
        <v>1.6130507715923934</v>
      </c>
    </row>
    <row r="2265" spans="1:19" x14ac:dyDescent="0.25">
      <c r="A2265" s="64">
        <v>41956</v>
      </c>
      <c r="B2265" s="14" t="s">
        <v>872</v>
      </c>
      <c r="C2265" s="4">
        <v>6</v>
      </c>
      <c r="D2265" s="4">
        <v>3.7</v>
      </c>
      <c r="E2265" s="4"/>
      <c r="G2265" s="4">
        <f t="shared" si="436"/>
        <v>64.961200000000005</v>
      </c>
      <c r="H2265"/>
      <c r="I2265"/>
      <c r="J2265" s="34">
        <f t="shared" si="433"/>
        <v>1.075210085691107E-3</v>
      </c>
      <c r="K2265" s="34">
        <f t="shared" si="437"/>
        <v>6.9846938773361844E-2</v>
      </c>
      <c r="L2265" s="6">
        <f t="shared" si="434"/>
        <v>3.5949248430857623</v>
      </c>
      <c r="M2265" s="6">
        <f t="shared" si="438"/>
        <v>0.2335306362462681</v>
      </c>
      <c r="N2265" s="6">
        <f t="shared" si="435"/>
        <v>5.9156978898620354</v>
      </c>
      <c r="O2265" s="6">
        <f t="shared" si="439"/>
        <v>0.38429084121668494</v>
      </c>
      <c r="P2265" s="6">
        <f t="shared" si="440"/>
        <v>0.61782147746295302</v>
      </c>
      <c r="Q2265" s="6">
        <f t="shared" si="441"/>
        <v>0.11209470539820869</v>
      </c>
      <c r="R2265" s="6">
        <f t="shared" si="442"/>
        <v>0.14987342807450713</v>
      </c>
      <c r="S2265" s="6">
        <f t="shared" si="443"/>
        <v>0.2619681334727158</v>
      </c>
    </row>
    <row r="2266" spans="1:19" x14ac:dyDescent="0.25">
      <c r="A2266" s="64">
        <v>41956</v>
      </c>
      <c r="B2266" s="14" t="s">
        <v>872</v>
      </c>
      <c r="C2266" s="4">
        <v>6</v>
      </c>
      <c r="D2266" s="4">
        <v>6.7</v>
      </c>
      <c r="E2266" s="4"/>
      <c r="G2266" s="4">
        <f t="shared" si="436"/>
        <v>64.961200000000005</v>
      </c>
      <c r="H2266"/>
      <c r="I2266"/>
      <c r="J2266" s="34">
        <f t="shared" si="433"/>
        <v>3.5256523554911458E-3</v>
      </c>
      <c r="K2266" s="34">
        <f t="shared" si="437"/>
        <v>0.22903061223785337</v>
      </c>
      <c r="L2266" s="6">
        <f t="shared" si="434"/>
        <v>14.077969600318117</v>
      </c>
      <c r="M2266" s="6">
        <f t="shared" si="438"/>
        <v>0.9145218165384269</v>
      </c>
      <c r="N2266" s="6">
        <f t="shared" si="435"/>
        <v>11.849976492405487</v>
      </c>
      <c r="O2266" s="6">
        <f t="shared" si="439"/>
        <v>0.76978870784942166</v>
      </c>
      <c r="P2266" s="6">
        <f t="shared" si="440"/>
        <v>1.6843105243878487</v>
      </c>
      <c r="Q2266" s="6">
        <f t="shared" si="441"/>
        <v>0.43897047193844491</v>
      </c>
      <c r="R2266" s="6">
        <f t="shared" si="442"/>
        <v>0.30021759606127446</v>
      </c>
      <c r="S2266" s="6">
        <f t="shared" si="443"/>
        <v>0.73918806799971937</v>
      </c>
    </row>
    <row r="2267" spans="1:19" x14ac:dyDescent="0.25">
      <c r="A2267" s="64">
        <v>41956</v>
      </c>
      <c r="B2267" s="14" t="s">
        <v>872</v>
      </c>
      <c r="C2267" s="4">
        <v>6</v>
      </c>
      <c r="D2267" s="4">
        <v>7</v>
      </c>
      <c r="E2267" s="4"/>
      <c r="G2267" s="4">
        <f t="shared" si="436"/>
        <v>64.961200000000005</v>
      </c>
      <c r="H2267"/>
      <c r="I2267"/>
      <c r="J2267" s="34">
        <f t="shared" si="433"/>
        <v>3.8484510006474969E-3</v>
      </c>
      <c r="K2267" s="34">
        <f t="shared" si="437"/>
        <v>0.24999999999231043</v>
      </c>
      <c r="L2267" s="6">
        <f t="shared" si="434"/>
        <v>15.569492106387406</v>
      </c>
      <c r="M2267" s="6">
        <f t="shared" si="438"/>
        <v>1.0114129102390135</v>
      </c>
      <c r="N2267" s="6">
        <f t="shared" si="435"/>
        <v>12.473107819356448</v>
      </c>
      <c r="O2267" s="6">
        <f t="shared" si="439"/>
        <v>0.81026806739089385</v>
      </c>
      <c r="P2267" s="6">
        <f t="shared" si="440"/>
        <v>1.8216809776299074</v>
      </c>
      <c r="Q2267" s="6">
        <f t="shared" si="441"/>
        <v>0.48547819691472643</v>
      </c>
      <c r="R2267" s="6">
        <f t="shared" si="442"/>
        <v>0.31600454628244862</v>
      </c>
      <c r="S2267" s="6">
        <f t="shared" si="443"/>
        <v>0.80148274319717505</v>
      </c>
    </row>
    <row r="2268" spans="1:19" x14ac:dyDescent="0.25">
      <c r="A2268" s="64">
        <v>41956</v>
      </c>
      <c r="B2268" s="14" t="s">
        <v>872</v>
      </c>
      <c r="C2268" s="4">
        <v>6</v>
      </c>
      <c r="D2268" s="4">
        <v>4.7</v>
      </c>
      <c r="E2268" s="4"/>
      <c r="G2268" s="4">
        <f t="shared" si="436"/>
        <v>64.961200000000005</v>
      </c>
      <c r="H2268"/>
      <c r="I2268"/>
      <c r="J2268" s="34">
        <f t="shared" si="433"/>
        <v>1.7349445429449633E-3</v>
      </c>
      <c r="K2268" s="34">
        <f t="shared" si="437"/>
        <v>0.11270408162918646</v>
      </c>
      <c r="L2268" s="6">
        <f t="shared" si="434"/>
        <v>6.2308461373122945</v>
      </c>
      <c r="M2268" s="6">
        <f t="shared" si="438"/>
        <v>0.40476324994603757</v>
      </c>
      <c r="N2268" s="6">
        <f t="shared" si="435"/>
        <v>7.8264436633583525</v>
      </c>
      <c r="O2268" s="6">
        <f t="shared" si="439"/>
        <v>0.50841518196547364</v>
      </c>
      <c r="P2268" s="6">
        <f t="shared" si="440"/>
        <v>0.91317843191151127</v>
      </c>
      <c r="Q2268" s="6">
        <f t="shared" si="441"/>
        <v>0.19428635997409802</v>
      </c>
      <c r="R2268" s="6">
        <f t="shared" si="442"/>
        <v>0.19828192096653471</v>
      </c>
      <c r="S2268" s="6">
        <f t="shared" si="443"/>
        <v>0.39256828094063273</v>
      </c>
    </row>
    <row r="2269" spans="1:19" x14ac:dyDescent="0.25">
      <c r="A2269" s="64">
        <v>41956</v>
      </c>
      <c r="B2269" s="14" t="s">
        <v>872</v>
      </c>
      <c r="C2269" s="4">
        <v>6</v>
      </c>
      <c r="D2269" s="4">
        <v>5.8</v>
      </c>
      <c r="E2269" s="4"/>
      <c r="G2269" s="4">
        <f t="shared" si="436"/>
        <v>64.961200000000005</v>
      </c>
      <c r="H2269"/>
      <c r="I2269"/>
      <c r="J2269" s="34">
        <f t="shared" si="433"/>
        <v>2.6420794216690155E-3</v>
      </c>
      <c r="K2269" s="34">
        <f t="shared" si="437"/>
        <v>0.1716326530559453</v>
      </c>
      <c r="L2269" s="6">
        <f t="shared" si="434"/>
        <v>10.104504202450142</v>
      </c>
      <c r="M2269" s="6">
        <f t="shared" si="438"/>
        <v>0.65640073112787944</v>
      </c>
      <c r="N2269" s="6">
        <f t="shared" si="435"/>
        <v>10.009692178621206</v>
      </c>
      <c r="O2269" s="6">
        <f t="shared" si="439"/>
        <v>0.65024162816606002</v>
      </c>
      <c r="P2269" s="6">
        <f t="shared" si="440"/>
        <v>1.3066423592939396</v>
      </c>
      <c r="Q2269" s="6">
        <f t="shared" si="441"/>
        <v>0.31507235094138214</v>
      </c>
      <c r="R2269" s="6">
        <f t="shared" si="442"/>
        <v>0.25359423498476341</v>
      </c>
      <c r="S2269" s="6">
        <f t="shared" si="443"/>
        <v>0.5686665859261455</v>
      </c>
    </row>
    <row r="2270" spans="1:19" x14ac:dyDescent="0.25">
      <c r="A2270" s="64">
        <v>41956</v>
      </c>
      <c r="B2270" s="14" t="s">
        <v>872</v>
      </c>
      <c r="C2270" s="4">
        <v>6</v>
      </c>
      <c r="D2270" s="4">
        <v>11</v>
      </c>
      <c r="E2270" s="4"/>
      <c r="G2270" s="4">
        <f t="shared" si="436"/>
        <v>64.961200000000005</v>
      </c>
      <c r="H2270"/>
      <c r="I2270"/>
      <c r="J2270" s="34">
        <f t="shared" si="433"/>
        <v>9.5033177771091243E-3</v>
      </c>
      <c r="K2270" s="34">
        <f t="shared" si="437"/>
        <v>0.61734693875652158</v>
      </c>
      <c r="L2270" s="6">
        <f t="shared" si="434"/>
        <v>44.010452599516775</v>
      </c>
      <c r="M2270" s="6">
        <f t="shared" si="438"/>
        <v>2.8589718688608992</v>
      </c>
      <c r="N2270" s="6">
        <f t="shared" si="435"/>
        <v>21.166030191925412</v>
      </c>
      <c r="O2270" s="6">
        <f t="shared" si="439"/>
        <v>1.3749707471729029</v>
      </c>
      <c r="P2270" s="6">
        <f t="shared" si="440"/>
        <v>4.2339426160338025</v>
      </c>
      <c r="Q2270" s="6">
        <f t="shared" si="441"/>
        <v>1.3723064970532315</v>
      </c>
      <c r="R2270" s="6">
        <f t="shared" si="442"/>
        <v>0.53623859139743213</v>
      </c>
      <c r="S2270" s="6">
        <f t="shared" si="443"/>
        <v>1.9085450884506636</v>
      </c>
    </row>
    <row r="2271" spans="1:19" x14ac:dyDescent="0.25">
      <c r="A2271" s="64">
        <v>41956</v>
      </c>
      <c r="B2271" s="14" t="s">
        <v>872</v>
      </c>
      <c r="C2271" s="4">
        <v>6</v>
      </c>
      <c r="D2271" s="4">
        <v>7.3</v>
      </c>
      <c r="E2271" s="4"/>
      <c r="G2271" s="4">
        <f t="shared" si="436"/>
        <v>64.961200000000005</v>
      </c>
      <c r="H2271"/>
      <c r="I2271"/>
      <c r="J2271" s="34">
        <f t="shared" si="433"/>
        <v>4.1853868127450016E-3</v>
      </c>
      <c r="K2271" s="34">
        <f t="shared" si="437"/>
        <v>0.27188775509367796</v>
      </c>
      <c r="L2271" s="6">
        <f t="shared" si="434"/>
        <v>17.146414059849693</v>
      </c>
      <c r="M2271" s="6">
        <f t="shared" si="438"/>
        <v>1.1138516546291897</v>
      </c>
      <c r="N2271" s="6">
        <f t="shared" si="435"/>
        <v>13.10079696359297</v>
      </c>
      <c r="O2271" s="6">
        <f t="shared" si="439"/>
        <v>0.85104350821835983</v>
      </c>
      <c r="P2271" s="6">
        <f t="shared" si="440"/>
        <v>1.9648951628475495</v>
      </c>
      <c r="Q2271" s="6">
        <f t="shared" si="441"/>
        <v>0.53464879422201106</v>
      </c>
      <c r="R2271" s="6">
        <f t="shared" si="442"/>
        <v>0.33190696820516036</v>
      </c>
      <c r="S2271" s="6">
        <f t="shared" si="443"/>
        <v>0.86655576242717136</v>
      </c>
    </row>
    <row r="2272" spans="1:19" x14ac:dyDescent="0.25">
      <c r="A2272" s="64">
        <v>41956</v>
      </c>
      <c r="B2272" s="14" t="s">
        <v>872</v>
      </c>
      <c r="C2272" s="4">
        <v>6</v>
      </c>
      <c r="D2272" s="4">
        <v>6</v>
      </c>
      <c r="E2272" s="4"/>
      <c r="G2272" s="4">
        <f t="shared" si="436"/>
        <v>64.961200000000005</v>
      </c>
      <c r="H2272"/>
      <c r="I2272"/>
      <c r="J2272" s="34">
        <f t="shared" si="433"/>
        <v>2.8274333882308137E-3</v>
      </c>
      <c r="K2272" s="34">
        <f t="shared" si="437"/>
        <v>0.1836734693821056</v>
      </c>
      <c r="L2272" s="6">
        <f t="shared" si="434"/>
        <v>10.923549380812876</v>
      </c>
      <c r="M2272" s="6">
        <f t="shared" si="438"/>
        <v>0.70960688980053355</v>
      </c>
      <c r="N2272" s="6">
        <f t="shared" si="435"/>
        <v>10.414704032978928</v>
      </c>
      <c r="O2272" s="6">
        <f t="shared" si="439"/>
        <v>0.67655168474967775</v>
      </c>
      <c r="P2272" s="6">
        <f t="shared" si="440"/>
        <v>1.3861585745502114</v>
      </c>
      <c r="Q2272" s="6">
        <f t="shared" si="441"/>
        <v>0.34061130710425608</v>
      </c>
      <c r="R2272" s="6">
        <f t="shared" si="442"/>
        <v>0.26385515705237433</v>
      </c>
      <c r="S2272" s="6">
        <f t="shared" si="443"/>
        <v>0.60446646415663041</v>
      </c>
    </row>
    <row r="2273" spans="1:19" x14ac:dyDescent="0.25">
      <c r="A2273" s="64">
        <v>41956</v>
      </c>
      <c r="B2273" s="14" t="s">
        <v>872</v>
      </c>
      <c r="C2273" s="4">
        <v>6</v>
      </c>
      <c r="D2273" s="4">
        <v>4</v>
      </c>
      <c r="E2273" s="4"/>
      <c r="G2273" s="4">
        <f t="shared" si="436"/>
        <v>64.961200000000005</v>
      </c>
      <c r="H2273"/>
      <c r="I2273"/>
      <c r="J2273" s="34">
        <f t="shared" ref="J2273:J2336" si="444">((+D2273/200)^2)*PI()</f>
        <v>1.2566370614359172E-3</v>
      </c>
      <c r="K2273" s="34">
        <f t="shared" si="437"/>
        <v>8.1632653058713603E-2</v>
      </c>
      <c r="L2273" s="6">
        <f t="shared" ref="L2273:L2336" si="445">0.17758*(D2273^2.299)</f>
        <v>4.3006091215286046</v>
      </c>
      <c r="M2273" s="6">
        <f t="shared" si="438"/>
        <v>0.27937273468421148</v>
      </c>
      <c r="N2273" s="6">
        <f t="shared" ref="N2273:N2336" si="446">1.28*(D2273^1.17)</f>
        <v>6.4806737611278331</v>
      </c>
      <c r="O2273" s="6">
        <f t="shared" si="439"/>
        <v>0.42099235249702632</v>
      </c>
      <c r="P2273" s="6">
        <f t="shared" si="440"/>
        <v>0.7003650871812378</v>
      </c>
      <c r="Q2273" s="6">
        <f t="shared" si="441"/>
        <v>0.1340989126484215</v>
      </c>
      <c r="R2273" s="6">
        <f t="shared" si="442"/>
        <v>0.16418701747384026</v>
      </c>
      <c r="S2273" s="6">
        <f t="shared" si="443"/>
        <v>0.29828593012226179</v>
      </c>
    </row>
    <row r="2274" spans="1:19" x14ac:dyDescent="0.25">
      <c r="A2274" s="64">
        <v>41956</v>
      </c>
      <c r="B2274" s="14" t="s">
        <v>872</v>
      </c>
      <c r="C2274" s="4">
        <v>6</v>
      </c>
      <c r="D2274" s="4">
        <v>9.1</v>
      </c>
      <c r="E2274" s="4"/>
      <c r="G2274" s="4">
        <f t="shared" ref="G2274:G2337" si="447">IF($D2274&lt;3.01,795.7747,64.9612)</f>
        <v>64.961200000000005</v>
      </c>
      <c r="H2274"/>
      <c r="I2274"/>
      <c r="J2274" s="34">
        <f t="shared" si="444"/>
        <v>6.5038821910942696E-3</v>
      </c>
      <c r="K2274" s="34">
        <f t="shared" ref="K2274:K2304" si="448">+IF($D2274&gt;3.01,J2274*64.96120126,J2274*795.77)</f>
        <v>0.4224999999870046</v>
      </c>
      <c r="L2274" s="6">
        <f t="shared" si="445"/>
        <v>28.459693107492722</v>
      </c>
      <c r="M2274" s="6">
        <f t="shared" ref="M2274:M2304" si="449">+IF($D2274&gt;3.01,L2274*64.96120126*0.001,L2274*795.77*0.001)</f>
        <v>1.8487758517536694</v>
      </c>
      <c r="N2274" s="6">
        <f t="shared" si="446"/>
        <v>16.954633202475005</v>
      </c>
      <c r="O2274" s="6">
        <f t="shared" ref="O2274:O2304" si="450">+IF($D2274&gt;3.01,N2274*64.96120126*0.001,N2274*795.77*0.001)</f>
        <v>1.1013933397554569</v>
      </c>
      <c r="P2274" s="6">
        <f t="shared" ref="P2274:P2304" si="451">+M2274+O2274</f>
        <v>2.9501691915091266</v>
      </c>
      <c r="Q2274" s="6">
        <f t="shared" si="441"/>
        <v>0.88741240884176131</v>
      </c>
      <c r="R2274" s="6">
        <f t="shared" si="442"/>
        <v>0.42954340250462825</v>
      </c>
      <c r="S2274" s="6">
        <f t="shared" si="443"/>
        <v>1.3169558113463895</v>
      </c>
    </row>
    <row r="2275" spans="1:19" x14ac:dyDescent="0.25">
      <c r="A2275" s="64">
        <v>41956</v>
      </c>
      <c r="B2275" s="14" t="s">
        <v>872</v>
      </c>
      <c r="C2275" s="4">
        <v>6</v>
      </c>
      <c r="D2275" s="4">
        <v>3.5</v>
      </c>
      <c r="E2275" s="4"/>
      <c r="G2275" s="4">
        <f t="shared" si="447"/>
        <v>64.961200000000005</v>
      </c>
      <c r="H2275"/>
      <c r="I2275"/>
      <c r="J2275" s="34">
        <f t="shared" si="444"/>
        <v>9.6211275016187424E-4</v>
      </c>
      <c r="K2275" s="34">
        <f t="shared" si="448"/>
        <v>6.2499999998077607E-2</v>
      </c>
      <c r="L2275" s="6">
        <f t="shared" si="445"/>
        <v>3.1637815247608514</v>
      </c>
      <c r="M2275" s="6">
        <f t="shared" si="449"/>
        <v>0.20552304837265933</v>
      </c>
      <c r="N2275" s="6">
        <f t="shared" si="446"/>
        <v>5.5433152983182508</v>
      </c>
      <c r="O2275" s="6">
        <f t="shared" si="450"/>
        <v>0.36010042074168885</v>
      </c>
      <c r="P2275" s="6">
        <f t="shared" si="451"/>
        <v>0.56562346911434824</v>
      </c>
      <c r="Q2275" s="6">
        <f t="shared" si="441"/>
        <v>9.865106321887647E-2</v>
      </c>
      <c r="R2275" s="6">
        <f t="shared" si="442"/>
        <v>0.14043916408925866</v>
      </c>
      <c r="S2275" s="6">
        <f t="shared" si="443"/>
        <v>0.23909022730813512</v>
      </c>
    </row>
    <row r="2276" spans="1:19" x14ac:dyDescent="0.25">
      <c r="A2276" s="64">
        <v>41956</v>
      </c>
      <c r="B2276" s="14" t="s">
        <v>872</v>
      </c>
      <c r="C2276" s="4">
        <v>6</v>
      </c>
      <c r="D2276" s="4">
        <v>5.0999999999999996</v>
      </c>
      <c r="E2276" s="4"/>
      <c r="G2276" s="4">
        <f t="shared" si="447"/>
        <v>64.961200000000005</v>
      </c>
      <c r="H2276"/>
      <c r="I2276"/>
      <c r="J2276" s="34">
        <f t="shared" si="444"/>
        <v>2.0428206229967626E-3</v>
      </c>
      <c r="K2276" s="34">
        <f t="shared" si="448"/>
        <v>0.13270408162857128</v>
      </c>
      <c r="L2276" s="6">
        <f t="shared" si="445"/>
        <v>7.5179232289815232</v>
      </c>
      <c r="M2276" s="6">
        <f t="shared" si="449"/>
        <v>0.48837332393509775</v>
      </c>
      <c r="N2276" s="6">
        <f t="shared" si="446"/>
        <v>8.6112674075792555</v>
      </c>
      <c r="O2276" s="6">
        <f t="shared" si="450"/>
        <v>0.55939827516743446</v>
      </c>
      <c r="P2276" s="6">
        <f t="shared" si="451"/>
        <v>1.0477715991025323</v>
      </c>
      <c r="Q2276" s="6">
        <f t="shared" si="441"/>
        <v>0.2344191954888469</v>
      </c>
      <c r="R2276" s="6">
        <f t="shared" si="442"/>
        <v>0.21816532731529945</v>
      </c>
      <c r="S2276" s="6">
        <f t="shared" si="443"/>
        <v>0.45258452280414635</v>
      </c>
    </row>
    <row r="2277" spans="1:19" x14ac:dyDescent="0.25">
      <c r="A2277" s="64">
        <v>41956</v>
      </c>
      <c r="B2277" s="14" t="s">
        <v>872</v>
      </c>
      <c r="C2277" s="4">
        <v>6</v>
      </c>
      <c r="D2277" s="4">
        <v>6.8</v>
      </c>
      <c r="E2277" s="4"/>
      <c r="G2277" s="4">
        <f t="shared" si="447"/>
        <v>64.961200000000005</v>
      </c>
      <c r="H2277"/>
      <c r="I2277"/>
      <c r="J2277" s="34">
        <f t="shared" si="444"/>
        <v>3.6316811075498014E-3</v>
      </c>
      <c r="K2277" s="34">
        <f t="shared" si="448"/>
        <v>0.23591836733968233</v>
      </c>
      <c r="L2277" s="6">
        <f t="shared" si="445"/>
        <v>14.565722844180941</v>
      </c>
      <c r="M2277" s="6">
        <f t="shared" si="449"/>
        <v>0.94620685317821773</v>
      </c>
      <c r="N2277" s="6">
        <f t="shared" si="446"/>
        <v>12.057170367208817</v>
      </c>
      <c r="O2277" s="6">
        <f t="shared" si="450"/>
        <v>0.78324827085036008</v>
      </c>
      <c r="P2277" s="6">
        <f t="shared" si="451"/>
        <v>1.7294551240285778</v>
      </c>
      <c r="Q2277" s="6">
        <f t="shared" si="441"/>
        <v>0.45417928952554448</v>
      </c>
      <c r="R2277" s="6">
        <f t="shared" si="442"/>
        <v>0.30546682563164046</v>
      </c>
      <c r="S2277" s="6">
        <f t="shared" si="443"/>
        <v>0.75964611515718494</v>
      </c>
    </row>
    <row r="2278" spans="1:19" x14ac:dyDescent="0.25">
      <c r="A2278" s="64">
        <v>41956</v>
      </c>
      <c r="B2278" s="14" t="s">
        <v>872</v>
      </c>
      <c r="C2278" s="4">
        <v>6</v>
      </c>
      <c r="D2278" s="4">
        <v>2.8</v>
      </c>
      <c r="E2278" s="4"/>
      <c r="G2278" s="4">
        <f t="shared" si="447"/>
        <v>795.77470000000005</v>
      </c>
      <c r="H2278"/>
      <c r="I2278"/>
      <c r="J2278" s="34">
        <f t="shared" si="444"/>
        <v>6.1575216010359933E-4</v>
      </c>
      <c r="K2278" s="34">
        <f t="shared" si="448"/>
        <v>0.48999709644564121</v>
      </c>
      <c r="L2278" s="6">
        <f t="shared" si="445"/>
        <v>1.8941325428892555</v>
      </c>
      <c r="M2278" s="6">
        <f t="shared" si="449"/>
        <v>1.5072938536549827</v>
      </c>
      <c r="N2278" s="6">
        <f t="shared" si="446"/>
        <v>4.269577157683524</v>
      </c>
      <c r="O2278" s="6">
        <f t="shared" si="450"/>
        <v>3.3976014147698179</v>
      </c>
      <c r="P2278" s="6">
        <f t="shared" si="451"/>
        <v>4.9048952684248004</v>
      </c>
      <c r="Q2278" s="6">
        <f t="shared" si="441"/>
        <v>0.72350104975439167</v>
      </c>
      <c r="R2278" s="6">
        <f t="shared" si="442"/>
        <v>1.3250645517602291</v>
      </c>
      <c r="S2278" s="6">
        <f t="shared" si="443"/>
        <v>2.0485656015146207</v>
      </c>
    </row>
    <row r="2279" spans="1:19" x14ac:dyDescent="0.25">
      <c r="A2279" s="64">
        <v>41956</v>
      </c>
      <c r="B2279" s="14" t="s">
        <v>872</v>
      </c>
      <c r="C2279" s="4">
        <v>6</v>
      </c>
      <c r="D2279" s="4">
        <v>3.3</v>
      </c>
      <c r="E2279" s="4"/>
      <c r="G2279" s="4">
        <f t="shared" si="447"/>
        <v>64.961200000000005</v>
      </c>
      <c r="H2279"/>
      <c r="I2279"/>
      <c r="J2279" s="34">
        <f t="shared" si="444"/>
        <v>8.5529859993982123E-4</v>
      </c>
      <c r="K2279" s="34">
        <f t="shared" si="448"/>
        <v>5.5561224488086945E-2</v>
      </c>
      <c r="L2279" s="6">
        <f t="shared" si="445"/>
        <v>2.7634881041225379</v>
      </c>
      <c r="M2279" s="6">
        <f t="shared" si="449"/>
        <v>0.17951950691152002</v>
      </c>
      <c r="N2279" s="6">
        <f t="shared" si="446"/>
        <v>5.1745344101160526</v>
      </c>
      <c r="O2279" s="6">
        <f t="shared" si="450"/>
        <v>0.3361439712423443</v>
      </c>
      <c r="P2279" s="6">
        <f t="shared" si="451"/>
        <v>0.51566347815386426</v>
      </c>
      <c r="Q2279" s="6">
        <f t="shared" si="441"/>
        <v>8.6169363317529613E-2</v>
      </c>
      <c r="R2279" s="6">
        <f t="shared" si="442"/>
        <v>0.13109614878451428</v>
      </c>
      <c r="S2279" s="6">
        <f t="shared" si="443"/>
        <v>0.2172655121020439</v>
      </c>
    </row>
    <row r="2280" spans="1:19" x14ac:dyDescent="0.25">
      <c r="A2280" s="64">
        <v>41956</v>
      </c>
      <c r="B2280" s="14" t="s">
        <v>872</v>
      </c>
      <c r="C2280" s="4">
        <v>6</v>
      </c>
      <c r="D2280" s="4">
        <v>7.3</v>
      </c>
      <c r="E2280" s="4"/>
      <c r="G2280" s="4">
        <f t="shared" si="447"/>
        <v>64.961200000000005</v>
      </c>
      <c r="H2280"/>
      <c r="I2280"/>
      <c r="J2280" s="34">
        <f t="shared" si="444"/>
        <v>4.1853868127450016E-3</v>
      </c>
      <c r="K2280" s="34">
        <f t="shared" si="448"/>
        <v>0.27188775509367796</v>
      </c>
      <c r="L2280" s="6">
        <f t="shared" si="445"/>
        <v>17.146414059849693</v>
      </c>
      <c r="M2280" s="6">
        <f t="shared" si="449"/>
        <v>1.1138516546291897</v>
      </c>
      <c r="N2280" s="6">
        <f t="shared" si="446"/>
        <v>13.10079696359297</v>
      </c>
      <c r="O2280" s="6">
        <f t="shared" si="450"/>
        <v>0.85104350821835983</v>
      </c>
      <c r="P2280" s="6">
        <f t="shared" si="451"/>
        <v>1.9648951628475495</v>
      </c>
      <c r="Q2280" s="6">
        <f t="shared" si="441"/>
        <v>0.53464879422201106</v>
      </c>
      <c r="R2280" s="6">
        <f t="shared" si="442"/>
        <v>0.33190696820516036</v>
      </c>
      <c r="S2280" s="6">
        <f t="shared" si="443"/>
        <v>0.86655576242717136</v>
      </c>
    </row>
    <row r="2281" spans="1:19" x14ac:dyDescent="0.25">
      <c r="A2281" s="64">
        <v>41956</v>
      </c>
      <c r="B2281" s="14" t="s">
        <v>872</v>
      </c>
      <c r="C2281" s="4">
        <v>6</v>
      </c>
      <c r="D2281" s="4">
        <v>2.1</v>
      </c>
      <c r="E2281" s="4"/>
      <c r="G2281" s="4">
        <f t="shared" si="447"/>
        <v>795.77470000000005</v>
      </c>
      <c r="H2281"/>
      <c r="I2281"/>
      <c r="J2281" s="34">
        <f t="shared" si="444"/>
        <v>3.4636059005827474E-4</v>
      </c>
      <c r="K2281" s="34">
        <f t="shared" si="448"/>
        <v>0.27562336675067328</v>
      </c>
      <c r="L2281" s="6">
        <f t="shared" si="445"/>
        <v>0.97763380474082628</v>
      </c>
      <c r="M2281" s="6">
        <f t="shared" si="449"/>
        <v>0.77797165279860736</v>
      </c>
      <c r="N2281" s="6">
        <f t="shared" si="446"/>
        <v>3.049344871338687</v>
      </c>
      <c r="O2281" s="6">
        <f t="shared" si="450"/>
        <v>2.4265771682651871</v>
      </c>
      <c r="P2281" s="6">
        <f t="shared" si="451"/>
        <v>3.2045488210637947</v>
      </c>
      <c r="Q2281" s="6">
        <f t="shared" si="441"/>
        <v>0.3734263933433315</v>
      </c>
      <c r="R2281" s="6">
        <f t="shared" si="442"/>
        <v>0.94636509562342297</v>
      </c>
      <c r="S2281" s="6">
        <f t="shared" si="443"/>
        <v>1.3197914889667546</v>
      </c>
    </row>
    <row r="2282" spans="1:19" x14ac:dyDescent="0.25">
      <c r="A2282" s="64">
        <v>41956</v>
      </c>
      <c r="B2282" s="14" t="s">
        <v>872</v>
      </c>
      <c r="C2282" s="4">
        <v>6</v>
      </c>
      <c r="D2282" s="4">
        <v>2.1</v>
      </c>
      <c r="E2282" s="4"/>
      <c r="G2282" s="4">
        <f t="shared" si="447"/>
        <v>795.77470000000005</v>
      </c>
      <c r="H2282"/>
      <c r="I2282"/>
      <c r="J2282" s="34">
        <f t="shared" si="444"/>
        <v>3.4636059005827474E-4</v>
      </c>
      <c r="K2282" s="34">
        <f t="shared" si="448"/>
        <v>0.27562336675067328</v>
      </c>
      <c r="L2282" s="6">
        <f t="shared" si="445"/>
        <v>0.97763380474082628</v>
      </c>
      <c r="M2282" s="6">
        <f t="shared" si="449"/>
        <v>0.77797165279860736</v>
      </c>
      <c r="N2282" s="6">
        <f t="shared" si="446"/>
        <v>3.049344871338687</v>
      </c>
      <c r="O2282" s="6">
        <f t="shared" si="450"/>
        <v>2.4265771682651871</v>
      </c>
      <c r="P2282" s="6">
        <f t="shared" si="451"/>
        <v>3.2045488210637947</v>
      </c>
      <c r="Q2282" s="6">
        <f t="shared" si="441"/>
        <v>0.3734263933433315</v>
      </c>
      <c r="R2282" s="6">
        <f t="shared" si="442"/>
        <v>0.94636509562342297</v>
      </c>
      <c r="S2282" s="6">
        <f t="shared" si="443"/>
        <v>1.3197914889667546</v>
      </c>
    </row>
    <row r="2283" spans="1:19" x14ac:dyDescent="0.25">
      <c r="A2283" s="64">
        <v>41956</v>
      </c>
      <c r="B2283" s="14" t="s">
        <v>872</v>
      </c>
      <c r="C2283" s="4">
        <v>6</v>
      </c>
      <c r="D2283" s="4">
        <v>3.2</v>
      </c>
      <c r="E2283" s="4"/>
      <c r="G2283" s="4">
        <f t="shared" si="447"/>
        <v>64.961200000000005</v>
      </c>
      <c r="H2283"/>
      <c r="I2283"/>
      <c r="J2283" s="34">
        <f t="shared" si="444"/>
        <v>8.0424771931898698E-4</v>
      </c>
      <c r="K2283" s="34">
        <f t="shared" si="448"/>
        <v>5.2244897957576697E-2</v>
      </c>
      <c r="L2283" s="6">
        <f t="shared" si="445"/>
        <v>2.57474279673893</v>
      </c>
      <c r="M2283" s="6">
        <f t="shared" si="449"/>
        <v>0.16725838501169291</v>
      </c>
      <c r="N2283" s="6">
        <f t="shared" si="446"/>
        <v>4.9915502127950244</v>
      </c>
      <c r="O2283" s="6">
        <f t="shared" si="450"/>
        <v>0.32425709797277341</v>
      </c>
      <c r="P2283" s="6">
        <f t="shared" si="451"/>
        <v>0.49151548298446635</v>
      </c>
      <c r="Q2283" s="6">
        <f t="shared" si="441"/>
        <v>8.0284024805612586E-2</v>
      </c>
      <c r="R2283" s="6">
        <f t="shared" si="442"/>
        <v>0.12646026820938164</v>
      </c>
      <c r="S2283" s="6">
        <f t="shared" si="443"/>
        <v>0.20674429301499422</v>
      </c>
    </row>
    <row r="2284" spans="1:19" x14ac:dyDescent="0.25">
      <c r="A2284" s="64">
        <v>41956</v>
      </c>
      <c r="B2284" s="14" t="s">
        <v>872</v>
      </c>
      <c r="C2284" s="4">
        <v>6</v>
      </c>
      <c r="D2284" s="4">
        <v>5.5</v>
      </c>
      <c r="E2284" s="4"/>
      <c r="G2284" s="4">
        <f t="shared" si="447"/>
        <v>64.961200000000005</v>
      </c>
      <c r="H2284"/>
      <c r="I2284"/>
      <c r="J2284" s="34">
        <f t="shared" si="444"/>
        <v>2.3758294442772811E-3</v>
      </c>
      <c r="K2284" s="34">
        <f t="shared" si="448"/>
        <v>0.15433673468913039</v>
      </c>
      <c r="L2284" s="6">
        <f t="shared" si="445"/>
        <v>8.9430956308196485</v>
      </c>
      <c r="M2284" s="6">
        <f t="shared" si="449"/>
        <v>0.58095423516110178</v>
      </c>
      <c r="N2284" s="6">
        <f t="shared" si="446"/>
        <v>9.4066355127217793</v>
      </c>
      <c r="O2284" s="6">
        <f t="shared" si="450"/>
        <v>0.61106634272138272</v>
      </c>
      <c r="P2284" s="6">
        <f t="shared" si="451"/>
        <v>1.1920205778824844</v>
      </c>
      <c r="Q2284" s="6">
        <f t="shared" si="441"/>
        <v>0.27885803287732885</v>
      </c>
      <c r="R2284" s="6">
        <f t="shared" si="442"/>
        <v>0.23831587366133927</v>
      </c>
      <c r="S2284" s="6">
        <f t="shared" si="443"/>
        <v>0.51717390653866813</v>
      </c>
    </row>
    <row r="2285" spans="1:19" x14ac:dyDescent="0.25">
      <c r="A2285" s="64">
        <v>41956</v>
      </c>
      <c r="B2285" s="14" t="s">
        <v>872</v>
      </c>
      <c r="C2285" s="4">
        <v>6</v>
      </c>
      <c r="D2285" s="4">
        <v>4.2</v>
      </c>
      <c r="E2285" s="4"/>
      <c r="G2285" s="4">
        <f t="shared" si="447"/>
        <v>64.961200000000005</v>
      </c>
      <c r="H2285"/>
      <c r="I2285"/>
      <c r="J2285" s="34">
        <f t="shared" si="444"/>
        <v>1.385442360233099E-3</v>
      </c>
      <c r="K2285" s="34">
        <f t="shared" si="448"/>
        <v>8.9999999997231753E-2</v>
      </c>
      <c r="L2285" s="6">
        <f t="shared" si="445"/>
        <v>4.811097633235077</v>
      </c>
      <c r="M2285" s="6">
        <f t="shared" si="449"/>
        <v>0.31253468163409348</v>
      </c>
      <c r="N2285" s="6">
        <f t="shared" si="446"/>
        <v>6.861382640483793</v>
      </c>
      <c r="O2285" s="6">
        <f t="shared" si="450"/>
        <v>0.44572365863033786</v>
      </c>
      <c r="P2285" s="6">
        <f t="shared" si="451"/>
        <v>0.7582583402644314</v>
      </c>
      <c r="Q2285" s="6">
        <f t="shared" si="441"/>
        <v>0.15001664718436486</v>
      </c>
      <c r="R2285" s="6">
        <f t="shared" si="442"/>
        <v>0.17383222686583177</v>
      </c>
      <c r="S2285" s="6">
        <f t="shared" si="443"/>
        <v>0.32384887405019663</v>
      </c>
    </row>
    <row r="2286" spans="1:19" x14ac:dyDescent="0.25">
      <c r="A2286" s="64">
        <v>41956</v>
      </c>
      <c r="B2286" s="14" t="s">
        <v>872</v>
      </c>
      <c r="C2286" s="4">
        <v>6</v>
      </c>
      <c r="D2286" s="4">
        <v>13.5</v>
      </c>
      <c r="E2286" s="4"/>
      <c r="G2286" s="4">
        <f t="shared" si="447"/>
        <v>64.961200000000005</v>
      </c>
      <c r="H2286"/>
      <c r="I2286"/>
      <c r="J2286" s="34">
        <f t="shared" si="444"/>
        <v>1.4313881527918496E-2</v>
      </c>
      <c r="K2286" s="34">
        <f t="shared" si="448"/>
        <v>0.92984693874690971</v>
      </c>
      <c r="L2286" s="6">
        <f t="shared" si="445"/>
        <v>70.474399728819606</v>
      </c>
      <c r="M2286" s="6">
        <f t="shared" si="449"/>
        <v>4.5781016644615393</v>
      </c>
      <c r="N2286" s="6">
        <f t="shared" si="446"/>
        <v>26.89679164794412</v>
      </c>
      <c r="O2286" s="6">
        <f t="shared" si="450"/>
        <v>1.747247895490385</v>
      </c>
      <c r="P2286" s="6">
        <f t="shared" si="451"/>
        <v>6.325349559951924</v>
      </c>
      <c r="Q2286" s="6">
        <f t="shared" si="441"/>
        <v>2.1974887989415386</v>
      </c>
      <c r="R2286" s="6">
        <f t="shared" si="442"/>
        <v>0.68142667924125011</v>
      </c>
      <c r="S2286" s="6">
        <f t="shared" si="443"/>
        <v>2.8789154781827886</v>
      </c>
    </row>
    <row r="2287" spans="1:19" x14ac:dyDescent="0.25">
      <c r="A2287" s="64">
        <v>41956</v>
      </c>
      <c r="B2287" s="14" t="s">
        <v>872</v>
      </c>
      <c r="C2287" s="4">
        <v>6</v>
      </c>
      <c r="D2287" s="4">
        <v>3.5</v>
      </c>
      <c r="E2287" s="4"/>
      <c r="G2287" s="4">
        <f t="shared" si="447"/>
        <v>64.961200000000005</v>
      </c>
      <c r="H2287"/>
      <c r="I2287"/>
      <c r="J2287" s="34">
        <f t="shared" si="444"/>
        <v>9.6211275016187424E-4</v>
      </c>
      <c r="K2287" s="34">
        <f t="shared" si="448"/>
        <v>6.2499999998077607E-2</v>
      </c>
      <c r="L2287" s="6">
        <f t="shared" si="445"/>
        <v>3.1637815247608514</v>
      </c>
      <c r="M2287" s="6">
        <f t="shared" si="449"/>
        <v>0.20552304837265933</v>
      </c>
      <c r="N2287" s="6">
        <f t="shared" si="446"/>
        <v>5.5433152983182508</v>
      </c>
      <c r="O2287" s="6">
        <f t="shared" si="450"/>
        <v>0.36010042074168885</v>
      </c>
      <c r="P2287" s="6">
        <f t="shared" si="451"/>
        <v>0.56562346911434824</v>
      </c>
      <c r="Q2287" s="6">
        <f t="shared" si="441"/>
        <v>9.865106321887647E-2</v>
      </c>
      <c r="R2287" s="6">
        <f t="shared" si="442"/>
        <v>0.14043916408925866</v>
      </c>
      <c r="S2287" s="6">
        <f t="shared" si="443"/>
        <v>0.23909022730813512</v>
      </c>
    </row>
    <row r="2288" spans="1:19" x14ac:dyDescent="0.25">
      <c r="A2288" s="64">
        <v>41956</v>
      </c>
      <c r="B2288" s="14" t="s">
        <v>872</v>
      </c>
      <c r="C2288" s="4">
        <v>6</v>
      </c>
      <c r="D2288" s="4">
        <v>3.5</v>
      </c>
      <c r="E2288" s="4" t="s">
        <v>977</v>
      </c>
      <c r="G2288" s="4">
        <f t="shared" si="447"/>
        <v>64.961200000000005</v>
      </c>
      <c r="H2288"/>
      <c r="I2288"/>
      <c r="J2288" s="34">
        <f t="shared" si="444"/>
        <v>9.6211275016187424E-4</v>
      </c>
      <c r="K2288" s="34">
        <f t="shared" si="448"/>
        <v>6.2499999998077607E-2</v>
      </c>
      <c r="L2288" s="6">
        <f t="shared" si="445"/>
        <v>3.1637815247608514</v>
      </c>
      <c r="M2288" s="6">
        <f t="shared" si="449"/>
        <v>0.20552304837265933</v>
      </c>
      <c r="N2288" s="6">
        <f t="shared" si="446"/>
        <v>5.5433152983182508</v>
      </c>
      <c r="O2288" s="6">
        <f t="shared" si="450"/>
        <v>0.36010042074168885</v>
      </c>
      <c r="P2288" s="6">
        <f t="shared" si="451"/>
        <v>0.56562346911434824</v>
      </c>
      <c r="Q2288" s="6">
        <f t="shared" si="441"/>
        <v>9.865106321887647E-2</v>
      </c>
      <c r="R2288" s="6">
        <f t="shared" si="442"/>
        <v>0.14043916408925866</v>
      </c>
      <c r="S2288" s="6">
        <f t="shared" si="443"/>
        <v>0.23909022730813512</v>
      </c>
    </row>
    <row r="2289" spans="1:19" x14ac:dyDescent="0.25">
      <c r="A2289" s="64">
        <v>41956</v>
      </c>
      <c r="B2289" s="14" t="s">
        <v>872</v>
      </c>
      <c r="C2289" s="4">
        <v>6</v>
      </c>
      <c r="D2289" s="4">
        <v>5.6</v>
      </c>
      <c r="E2289" s="4"/>
      <c r="G2289" s="4">
        <f t="shared" si="447"/>
        <v>64.961200000000005</v>
      </c>
      <c r="H2289"/>
      <c r="I2289"/>
      <c r="J2289" s="34">
        <f t="shared" si="444"/>
        <v>2.4630086404143973E-3</v>
      </c>
      <c r="K2289" s="34">
        <f t="shared" si="448"/>
        <v>0.15999999999507863</v>
      </c>
      <c r="L2289" s="6">
        <f t="shared" si="445"/>
        <v>9.3213394933125091</v>
      </c>
      <c r="M2289" s="6">
        <f t="shared" si="449"/>
        <v>0.60552541083786027</v>
      </c>
      <c r="N2289" s="6">
        <f t="shared" si="446"/>
        <v>9.6070480145707613</v>
      </c>
      <c r="O2289" s="6">
        <f t="shared" si="450"/>
        <v>0.62408537958901456</v>
      </c>
      <c r="P2289" s="6">
        <f t="shared" si="451"/>
        <v>1.2296107904268747</v>
      </c>
      <c r="Q2289" s="6">
        <f t="shared" si="441"/>
        <v>0.29065219720217289</v>
      </c>
      <c r="R2289" s="6">
        <f t="shared" si="442"/>
        <v>0.24339329803971568</v>
      </c>
      <c r="S2289" s="6">
        <f t="shared" si="443"/>
        <v>0.5340454952418886</v>
      </c>
    </row>
    <row r="2290" spans="1:19" x14ac:dyDescent="0.25">
      <c r="A2290" s="64">
        <v>41956</v>
      </c>
      <c r="B2290" s="14" t="s">
        <v>872</v>
      </c>
      <c r="C2290" s="4">
        <v>6</v>
      </c>
      <c r="D2290" s="4">
        <v>10.5</v>
      </c>
      <c r="E2290" s="4"/>
      <c r="G2290" s="4">
        <f t="shared" si="447"/>
        <v>64.961200000000005</v>
      </c>
      <c r="H2290"/>
      <c r="I2290"/>
      <c r="J2290" s="34">
        <f t="shared" si="444"/>
        <v>8.6590147514568668E-3</v>
      </c>
      <c r="K2290" s="34">
        <f t="shared" si="448"/>
        <v>0.5624999999826984</v>
      </c>
      <c r="L2290" s="6">
        <f t="shared" si="445"/>
        <v>39.546517958797452</v>
      </c>
      <c r="M2290" s="6">
        <f t="shared" si="449"/>
        <v>2.5689893122536454</v>
      </c>
      <c r="N2290" s="6">
        <f t="shared" si="446"/>
        <v>20.044787177718607</v>
      </c>
      <c r="O2290" s="6">
        <f t="shared" si="450"/>
        <v>1.3021334540656457</v>
      </c>
      <c r="P2290" s="6">
        <f t="shared" si="451"/>
        <v>3.8711227663192913</v>
      </c>
      <c r="Q2290" s="6">
        <f t="shared" si="441"/>
        <v>1.2331148698817498</v>
      </c>
      <c r="R2290" s="6">
        <f t="shared" si="442"/>
        <v>0.50783204708560181</v>
      </c>
      <c r="S2290" s="6">
        <f t="shared" si="443"/>
        <v>1.7409469169673515</v>
      </c>
    </row>
    <row r="2291" spans="1:19" x14ac:dyDescent="0.25">
      <c r="A2291" s="64">
        <v>41956</v>
      </c>
      <c r="B2291" s="14" t="s">
        <v>872</v>
      </c>
      <c r="C2291" s="4">
        <v>6</v>
      </c>
      <c r="D2291" s="4">
        <v>3.2</v>
      </c>
      <c r="E2291" s="4"/>
      <c r="G2291" s="4">
        <f t="shared" si="447"/>
        <v>64.961200000000005</v>
      </c>
      <c r="H2291"/>
      <c r="I2291"/>
      <c r="J2291" s="34">
        <f t="shared" si="444"/>
        <v>8.0424771931898698E-4</v>
      </c>
      <c r="K2291" s="34">
        <f t="shared" si="448"/>
        <v>5.2244897957576697E-2</v>
      </c>
      <c r="L2291" s="6">
        <f t="shared" si="445"/>
        <v>2.57474279673893</v>
      </c>
      <c r="M2291" s="6">
        <f t="shared" si="449"/>
        <v>0.16725838501169291</v>
      </c>
      <c r="N2291" s="6">
        <f t="shared" si="446"/>
        <v>4.9915502127950244</v>
      </c>
      <c r="O2291" s="6">
        <f t="shared" si="450"/>
        <v>0.32425709797277341</v>
      </c>
      <c r="P2291" s="6">
        <f t="shared" si="451"/>
        <v>0.49151548298446635</v>
      </c>
      <c r="Q2291" s="6">
        <f t="shared" si="441"/>
        <v>8.0284024805612586E-2</v>
      </c>
      <c r="R2291" s="6">
        <f t="shared" si="442"/>
        <v>0.12646026820938164</v>
      </c>
      <c r="S2291" s="6">
        <f t="shared" si="443"/>
        <v>0.20674429301499422</v>
      </c>
    </row>
    <row r="2292" spans="1:19" x14ac:dyDescent="0.25">
      <c r="A2292" s="64">
        <v>41956</v>
      </c>
      <c r="B2292" s="14" t="s">
        <v>872</v>
      </c>
      <c r="C2292" s="4">
        <v>6</v>
      </c>
      <c r="D2292" s="4">
        <v>5.6</v>
      </c>
      <c r="E2292" s="4"/>
      <c r="G2292" s="4">
        <f t="shared" si="447"/>
        <v>64.961200000000005</v>
      </c>
      <c r="H2292"/>
      <c r="I2292"/>
      <c r="J2292" s="34">
        <f t="shared" si="444"/>
        <v>2.4630086404143973E-3</v>
      </c>
      <c r="K2292" s="34">
        <f t="shared" si="448"/>
        <v>0.15999999999507863</v>
      </c>
      <c r="L2292" s="6">
        <f t="shared" si="445"/>
        <v>9.3213394933125091</v>
      </c>
      <c r="M2292" s="6">
        <f t="shared" si="449"/>
        <v>0.60552541083786027</v>
      </c>
      <c r="N2292" s="6">
        <f t="shared" si="446"/>
        <v>9.6070480145707613</v>
      </c>
      <c r="O2292" s="6">
        <f t="shared" si="450"/>
        <v>0.62408537958901456</v>
      </c>
      <c r="P2292" s="6">
        <f t="shared" si="451"/>
        <v>1.2296107904268747</v>
      </c>
      <c r="Q2292" s="6">
        <f t="shared" si="441"/>
        <v>0.29065219720217289</v>
      </c>
      <c r="R2292" s="6">
        <f t="shared" si="442"/>
        <v>0.24339329803971568</v>
      </c>
      <c r="S2292" s="6">
        <f t="shared" si="443"/>
        <v>0.5340454952418886</v>
      </c>
    </row>
    <row r="2293" spans="1:19" x14ac:dyDescent="0.25">
      <c r="A2293" s="64">
        <v>41956</v>
      </c>
      <c r="B2293" s="14" t="s">
        <v>872</v>
      </c>
      <c r="C2293" s="4">
        <v>6</v>
      </c>
      <c r="D2293" s="4">
        <v>5.5</v>
      </c>
      <c r="E2293" s="4"/>
      <c r="G2293" s="4">
        <f t="shared" si="447"/>
        <v>64.961200000000005</v>
      </c>
      <c r="H2293"/>
      <c r="I2293"/>
      <c r="J2293" s="34">
        <f t="shared" si="444"/>
        <v>2.3758294442772811E-3</v>
      </c>
      <c r="K2293" s="34">
        <f t="shared" si="448"/>
        <v>0.15433673468913039</v>
      </c>
      <c r="L2293" s="6">
        <f t="shared" si="445"/>
        <v>8.9430956308196485</v>
      </c>
      <c r="M2293" s="6">
        <f t="shared" si="449"/>
        <v>0.58095423516110178</v>
      </c>
      <c r="N2293" s="6">
        <f t="shared" si="446"/>
        <v>9.4066355127217793</v>
      </c>
      <c r="O2293" s="6">
        <f t="shared" si="450"/>
        <v>0.61106634272138272</v>
      </c>
      <c r="P2293" s="6">
        <f t="shared" si="451"/>
        <v>1.1920205778824844</v>
      </c>
      <c r="Q2293" s="6">
        <f t="shared" si="441"/>
        <v>0.27885803287732885</v>
      </c>
      <c r="R2293" s="6">
        <f t="shared" si="442"/>
        <v>0.23831587366133927</v>
      </c>
      <c r="S2293" s="6">
        <f t="shared" si="443"/>
        <v>0.51717390653866813</v>
      </c>
    </row>
    <row r="2294" spans="1:19" x14ac:dyDescent="0.25">
      <c r="A2294" s="64">
        <v>41956</v>
      </c>
      <c r="B2294" s="14" t="s">
        <v>872</v>
      </c>
      <c r="C2294" s="4">
        <v>6</v>
      </c>
      <c r="D2294" s="4">
        <v>10.8</v>
      </c>
      <c r="E2294" s="4"/>
      <c r="G2294" s="4">
        <f t="shared" si="447"/>
        <v>64.961200000000005</v>
      </c>
      <c r="H2294"/>
      <c r="I2294"/>
      <c r="J2294" s="34">
        <f t="shared" si="444"/>
        <v>9.1608841778678379E-3</v>
      </c>
      <c r="K2294" s="34">
        <f t="shared" si="448"/>
        <v>0.5951020407980222</v>
      </c>
      <c r="L2294" s="6">
        <f t="shared" si="445"/>
        <v>42.192500626930411</v>
      </c>
      <c r="M2294" s="6">
        <f t="shared" si="449"/>
        <v>2.7408755248887022</v>
      </c>
      <c r="N2294" s="6">
        <f t="shared" si="446"/>
        <v>20.716470389096425</v>
      </c>
      <c r="O2294" s="6">
        <f t="shared" si="450"/>
        <v>1.3457668023429232</v>
      </c>
      <c r="P2294" s="6">
        <f t="shared" si="451"/>
        <v>4.0866423272316252</v>
      </c>
      <c r="Q2294" s="6">
        <f t="shared" si="441"/>
        <v>1.3156202519465769</v>
      </c>
      <c r="R2294" s="6">
        <f t="shared" si="442"/>
        <v>0.52484905291374007</v>
      </c>
      <c r="S2294" s="6">
        <f t="shared" si="443"/>
        <v>1.8404693048603171</v>
      </c>
    </row>
    <row r="2295" spans="1:19" x14ac:dyDescent="0.25">
      <c r="A2295" s="64">
        <v>41956</v>
      </c>
      <c r="B2295" s="14" t="s">
        <v>872</v>
      </c>
      <c r="C2295" s="4">
        <v>6</v>
      </c>
      <c r="D2295" s="4">
        <v>7.2</v>
      </c>
      <c r="E2295" s="4"/>
      <c r="G2295" s="4">
        <f t="shared" si="447"/>
        <v>64.961200000000005</v>
      </c>
      <c r="H2295"/>
      <c r="I2295"/>
      <c r="J2295" s="34">
        <f t="shared" si="444"/>
        <v>4.0715040790523724E-3</v>
      </c>
      <c r="K2295" s="34">
        <f t="shared" si="448"/>
        <v>0.26448979591023208</v>
      </c>
      <c r="L2295" s="6">
        <f t="shared" si="445"/>
        <v>16.611217355322236</v>
      </c>
      <c r="M2295" s="6">
        <f t="shared" si="449"/>
        <v>1.0790846337926925</v>
      </c>
      <c r="N2295" s="6">
        <f t="shared" si="446"/>
        <v>12.891070706250053</v>
      </c>
      <c r="O2295" s="6">
        <f t="shared" si="450"/>
        <v>0.83741943860560009</v>
      </c>
      <c r="P2295" s="6">
        <f t="shared" si="451"/>
        <v>1.9165040723982925</v>
      </c>
      <c r="Q2295" s="6">
        <f t="shared" si="441"/>
        <v>0.51796062422049238</v>
      </c>
      <c r="R2295" s="6">
        <f t="shared" si="442"/>
        <v>0.32659358105618402</v>
      </c>
      <c r="S2295" s="6">
        <f t="shared" si="443"/>
        <v>0.84455420527667635</v>
      </c>
    </row>
    <row r="2296" spans="1:19" x14ac:dyDescent="0.25">
      <c r="A2296" s="64">
        <v>41956</v>
      </c>
      <c r="B2296" s="14" t="s">
        <v>872</v>
      </c>
      <c r="C2296" s="4">
        <v>6</v>
      </c>
      <c r="D2296" s="4">
        <v>7.2</v>
      </c>
      <c r="E2296" s="4"/>
      <c r="G2296" s="4">
        <f t="shared" si="447"/>
        <v>64.961200000000005</v>
      </c>
      <c r="H2296"/>
      <c r="I2296"/>
      <c r="J2296" s="34">
        <f t="shared" si="444"/>
        <v>4.0715040790523724E-3</v>
      </c>
      <c r="K2296" s="34">
        <f t="shared" si="448"/>
        <v>0.26448979591023208</v>
      </c>
      <c r="L2296" s="6">
        <f t="shared" si="445"/>
        <v>16.611217355322236</v>
      </c>
      <c r="M2296" s="6">
        <f t="shared" si="449"/>
        <v>1.0790846337926925</v>
      </c>
      <c r="N2296" s="6">
        <f t="shared" si="446"/>
        <v>12.891070706250053</v>
      </c>
      <c r="O2296" s="6">
        <f t="shared" si="450"/>
        <v>0.83741943860560009</v>
      </c>
      <c r="P2296" s="6">
        <f t="shared" si="451"/>
        <v>1.9165040723982925</v>
      </c>
      <c r="Q2296" s="6">
        <f t="shared" si="441"/>
        <v>0.51796062422049238</v>
      </c>
      <c r="R2296" s="6">
        <f t="shared" si="442"/>
        <v>0.32659358105618402</v>
      </c>
      <c r="S2296" s="6">
        <f t="shared" si="443"/>
        <v>0.84455420527667635</v>
      </c>
    </row>
    <row r="2297" spans="1:19" x14ac:dyDescent="0.25">
      <c r="A2297" s="64">
        <v>41956</v>
      </c>
      <c r="B2297" s="14" t="s">
        <v>872</v>
      </c>
      <c r="C2297" s="4">
        <v>6</v>
      </c>
      <c r="D2297" s="4">
        <v>8.6999999999999993</v>
      </c>
      <c r="E2297" s="4"/>
      <c r="G2297" s="4">
        <f t="shared" si="447"/>
        <v>64.961200000000005</v>
      </c>
      <c r="H2297"/>
      <c r="I2297"/>
      <c r="J2297" s="34">
        <f t="shared" si="444"/>
        <v>5.9446786987552855E-3</v>
      </c>
      <c r="K2297" s="34">
        <f t="shared" si="448"/>
        <v>0.38617346937587699</v>
      </c>
      <c r="L2297" s="6">
        <f t="shared" si="445"/>
        <v>25.665445871738026</v>
      </c>
      <c r="M2297" s="6">
        <f t="shared" si="449"/>
        <v>1.6672581947016099</v>
      </c>
      <c r="N2297" s="6">
        <f t="shared" si="446"/>
        <v>16.08597891886809</v>
      </c>
      <c r="O2297" s="6">
        <f t="shared" si="450"/>
        <v>1.0449645140127073</v>
      </c>
      <c r="P2297" s="6">
        <f t="shared" si="451"/>
        <v>2.7122227087143171</v>
      </c>
      <c r="Q2297" s="6">
        <f t="shared" si="441"/>
        <v>0.80028393345677273</v>
      </c>
      <c r="R2297" s="6">
        <f t="shared" si="442"/>
        <v>0.40753616046495583</v>
      </c>
      <c r="S2297" s="6">
        <f t="shared" si="443"/>
        <v>1.2078200939217285</v>
      </c>
    </row>
    <row r="2298" spans="1:19" x14ac:dyDescent="0.25">
      <c r="A2298" s="64">
        <v>41956</v>
      </c>
      <c r="B2298" s="14" t="s">
        <v>872</v>
      </c>
      <c r="C2298" s="4">
        <v>6</v>
      </c>
      <c r="D2298" s="4">
        <v>5.2</v>
      </c>
      <c r="E2298" s="4"/>
      <c r="G2298" s="4">
        <f t="shared" si="447"/>
        <v>64.961200000000005</v>
      </c>
      <c r="H2298"/>
      <c r="I2298"/>
      <c r="J2298" s="34">
        <f t="shared" si="444"/>
        <v>2.1237166338267006E-3</v>
      </c>
      <c r="K2298" s="34">
        <f t="shared" si="448"/>
        <v>0.13795918366922602</v>
      </c>
      <c r="L2298" s="6">
        <f t="shared" si="445"/>
        <v>7.8611437635641082</v>
      </c>
      <c r="M2298" s="6">
        <f t="shared" si="449"/>
        <v>0.51066934215868187</v>
      </c>
      <c r="N2298" s="6">
        <f t="shared" si="446"/>
        <v>8.8091474968502013</v>
      </c>
      <c r="O2298" s="6">
        <f t="shared" si="450"/>
        <v>0.5722528034719111</v>
      </c>
      <c r="P2298" s="6">
        <f t="shared" si="451"/>
        <v>1.0829221456305929</v>
      </c>
      <c r="Q2298" s="6">
        <f t="shared" si="441"/>
        <v>0.2451212842361673</v>
      </c>
      <c r="R2298" s="6">
        <f t="shared" si="442"/>
        <v>0.22317859335404533</v>
      </c>
      <c r="S2298" s="6">
        <f t="shared" si="443"/>
        <v>0.46829987759021263</v>
      </c>
    </row>
    <row r="2299" spans="1:19" x14ac:dyDescent="0.25">
      <c r="A2299" s="64">
        <v>41956</v>
      </c>
      <c r="B2299" s="14" t="s">
        <v>872</v>
      </c>
      <c r="C2299" s="4">
        <v>6</v>
      </c>
      <c r="D2299" s="4">
        <v>4.5</v>
      </c>
      <c r="E2299" s="4"/>
      <c r="G2299" s="4">
        <f t="shared" si="447"/>
        <v>64.961200000000005</v>
      </c>
      <c r="H2299"/>
      <c r="I2299"/>
      <c r="J2299" s="34">
        <f t="shared" si="444"/>
        <v>1.5904312808798326E-3</v>
      </c>
      <c r="K2299" s="34">
        <f t="shared" si="448"/>
        <v>0.10331632652743439</v>
      </c>
      <c r="L2299" s="6">
        <f t="shared" si="445"/>
        <v>5.6380590590289899</v>
      </c>
      <c r="M2299" s="6">
        <f t="shared" si="449"/>
        <v>0.36625508924934846</v>
      </c>
      <c r="N2299" s="6">
        <f t="shared" si="446"/>
        <v>7.4382130025037601</v>
      </c>
      <c r="O2299" s="6">
        <f t="shared" si="450"/>
        <v>0.48319525187039564</v>
      </c>
      <c r="P2299" s="6">
        <f t="shared" si="451"/>
        <v>0.84945034111974405</v>
      </c>
      <c r="Q2299" s="6">
        <f t="shared" si="441"/>
        <v>0.17580244283968727</v>
      </c>
      <c r="R2299" s="6">
        <f t="shared" si="442"/>
        <v>0.1884461482294543</v>
      </c>
      <c r="S2299" s="6">
        <f t="shared" si="443"/>
        <v>0.36424859106914154</v>
      </c>
    </row>
    <row r="2300" spans="1:19" x14ac:dyDescent="0.25">
      <c r="A2300" s="64">
        <v>41956</v>
      </c>
      <c r="B2300" s="14" t="s">
        <v>872</v>
      </c>
      <c r="C2300" s="4">
        <v>6</v>
      </c>
      <c r="D2300" s="4">
        <v>5.5</v>
      </c>
      <c r="E2300" s="4"/>
      <c r="G2300" s="4">
        <f t="shared" si="447"/>
        <v>64.961200000000005</v>
      </c>
      <c r="H2300"/>
      <c r="I2300"/>
      <c r="J2300" s="34">
        <f t="shared" si="444"/>
        <v>2.3758294442772811E-3</v>
      </c>
      <c r="K2300" s="34">
        <f t="shared" si="448"/>
        <v>0.15433673468913039</v>
      </c>
      <c r="L2300" s="6">
        <f t="shared" si="445"/>
        <v>8.9430956308196485</v>
      </c>
      <c r="M2300" s="6">
        <f t="shared" si="449"/>
        <v>0.58095423516110178</v>
      </c>
      <c r="N2300" s="6">
        <f t="shared" si="446"/>
        <v>9.4066355127217793</v>
      </c>
      <c r="O2300" s="6">
        <f t="shared" si="450"/>
        <v>0.61106634272138272</v>
      </c>
      <c r="P2300" s="6">
        <f t="shared" si="451"/>
        <v>1.1920205778824844</v>
      </c>
      <c r="Q2300" s="6">
        <f t="shared" si="441"/>
        <v>0.27885803287732885</v>
      </c>
      <c r="R2300" s="6">
        <f t="shared" si="442"/>
        <v>0.23831587366133927</v>
      </c>
      <c r="S2300" s="6">
        <f t="shared" si="443"/>
        <v>0.51717390653866813</v>
      </c>
    </row>
    <row r="2301" spans="1:19" x14ac:dyDescent="0.25">
      <c r="A2301" s="64">
        <v>41956</v>
      </c>
      <c r="B2301" s="14" t="s">
        <v>872</v>
      </c>
      <c r="C2301" s="4">
        <v>6</v>
      </c>
      <c r="D2301" s="4">
        <v>6.2</v>
      </c>
      <c r="E2301" s="4" t="s">
        <v>977</v>
      </c>
      <c r="G2301" s="4">
        <f t="shared" si="447"/>
        <v>64.961200000000005</v>
      </c>
      <c r="H2301"/>
      <c r="I2301"/>
      <c r="J2301" s="34">
        <f t="shared" si="444"/>
        <v>3.0190705400997908E-3</v>
      </c>
      <c r="K2301" s="34">
        <f t="shared" si="448"/>
        <v>0.1961224489735594</v>
      </c>
      <c r="L2301" s="6">
        <f t="shared" si="445"/>
        <v>11.778840632041497</v>
      </c>
      <c r="M2301" s="6">
        <f t="shared" si="449"/>
        <v>0.76516763690751333</v>
      </c>
      <c r="N2301" s="6">
        <f t="shared" si="446"/>
        <v>10.8220178607594</v>
      </c>
      <c r="O2301" s="6">
        <f t="shared" si="450"/>
        <v>0.70301128029210602</v>
      </c>
      <c r="P2301" s="6">
        <f t="shared" si="451"/>
        <v>1.4681789171996193</v>
      </c>
      <c r="Q2301" s="6">
        <f t="shared" si="441"/>
        <v>0.36728046571560641</v>
      </c>
      <c r="R2301" s="6">
        <f t="shared" si="442"/>
        <v>0.27417439931392135</v>
      </c>
      <c r="S2301" s="6">
        <f t="shared" si="443"/>
        <v>0.64145486502952775</v>
      </c>
    </row>
    <row r="2302" spans="1:19" x14ac:dyDescent="0.25">
      <c r="A2302" s="64">
        <v>41956</v>
      </c>
      <c r="B2302" s="14" t="s">
        <v>872</v>
      </c>
      <c r="C2302" s="4">
        <v>6</v>
      </c>
      <c r="D2302" s="4">
        <v>4.2</v>
      </c>
      <c r="E2302" s="4"/>
      <c r="G2302" s="4">
        <f t="shared" si="447"/>
        <v>64.961200000000005</v>
      </c>
      <c r="H2302"/>
      <c r="I2302"/>
      <c r="J2302" s="34">
        <f t="shared" si="444"/>
        <v>1.385442360233099E-3</v>
      </c>
      <c r="K2302" s="34">
        <f t="shared" si="448"/>
        <v>8.9999999997231753E-2</v>
      </c>
      <c r="L2302" s="6">
        <f t="shared" si="445"/>
        <v>4.811097633235077</v>
      </c>
      <c r="M2302" s="6">
        <f t="shared" si="449"/>
        <v>0.31253468163409348</v>
      </c>
      <c r="N2302" s="6">
        <f t="shared" si="446"/>
        <v>6.861382640483793</v>
      </c>
      <c r="O2302" s="6">
        <f t="shared" si="450"/>
        <v>0.44572365863033786</v>
      </c>
      <c r="P2302" s="6">
        <f t="shared" si="451"/>
        <v>0.7582583402644314</v>
      </c>
      <c r="Q2302" s="6">
        <f t="shared" si="441"/>
        <v>0.15001664718436486</v>
      </c>
      <c r="R2302" s="6">
        <f t="shared" si="442"/>
        <v>0.17383222686583177</v>
      </c>
      <c r="S2302" s="6">
        <f t="shared" si="443"/>
        <v>0.32384887405019663</v>
      </c>
    </row>
    <row r="2303" spans="1:19" x14ac:dyDescent="0.25">
      <c r="A2303" s="64">
        <v>41956</v>
      </c>
      <c r="B2303" s="14" t="s">
        <v>872</v>
      </c>
      <c r="C2303" s="4">
        <v>6</v>
      </c>
      <c r="D2303" s="4">
        <v>6.5</v>
      </c>
      <c r="E2303" s="4"/>
      <c r="G2303" s="4">
        <f t="shared" si="447"/>
        <v>64.961200000000005</v>
      </c>
      <c r="H2303"/>
      <c r="I2303"/>
      <c r="J2303" s="34">
        <f t="shared" si="444"/>
        <v>3.3183072403542195E-3</v>
      </c>
      <c r="K2303" s="34">
        <f t="shared" si="448"/>
        <v>0.21556122448316564</v>
      </c>
      <c r="L2303" s="6">
        <f t="shared" si="445"/>
        <v>13.130517975640537</v>
      </c>
      <c r="M2303" s="6">
        <f t="shared" si="449"/>
        <v>0.85297422086363262</v>
      </c>
      <c r="N2303" s="6">
        <f t="shared" si="446"/>
        <v>11.437170539605743</v>
      </c>
      <c r="O2303" s="6">
        <f t="shared" si="450"/>
        <v>0.74297233726827139</v>
      </c>
      <c r="P2303" s="6">
        <f t="shared" si="451"/>
        <v>1.5959465581319039</v>
      </c>
      <c r="Q2303" s="6">
        <f t="shared" si="441"/>
        <v>0.40942762601454363</v>
      </c>
      <c r="R2303" s="6">
        <f t="shared" si="442"/>
        <v>0.28975921153462586</v>
      </c>
      <c r="S2303" s="6">
        <f t="shared" si="443"/>
        <v>0.69918683754916944</v>
      </c>
    </row>
    <row r="2304" spans="1:19" x14ac:dyDescent="0.25">
      <c r="A2304" s="64">
        <v>41956</v>
      </c>
      <c r="B2304" s="14" t="s">
        <v>872</v>
      </c>
      <c r="C2304" s="4">
        <v>6</v>
      </c>
      <c r="D2304" s="4">
        <v>3.1</v>
      </c>
      <c r="E2304" s="4"/>
      <c r="G2304" s="4">
        <f t="shared" si="447"/>
        <v>64.961200000000005</v>
      </c>
      <c r="H2304"/>
      <c r="I2304"/>
      <c r="J2304" s="34">
        <f t="shared" si="444"/>
        <v>7.5476763502494771E-4</v>
      </c>
      <c r="K2304" s="34">
        <f t="shared" si="448"/>
        <v>4.9030612243389851E-2</v>
      </c>
      <c r="L2304" s="6">
        <f t="shared" si="445"/>
        <v>2.3935063597525432</v>
      </c>
      <c r="M2304" s="6">
        <f t="shared" si="449"/>
        <v>0.15548504835297491</v>
      </c>
      <c r="N2304" s="6">
        <f t="shared" si="446"/>
        <v>4.8095356854949474</v>
      </c>
      <c r="O2304" s="6">
        <f t="shared" si="450"/>
        <v>0.31243321563258936</v>
      </c>
      <c r="P2304" s="6">
        <f t="shared" si="451"/>
        <v>0.46791826398556424</v>
      </c>
      <c r="Q2304" s="6">
        <f t="shared" si="441"/>
        <v>7.4632823209427962E-2</v>
      </c>
      <c r="R2304" s="6">
        <f t="shared" si="442"/>
        <v>0.12184895409670986</v>
      </c>
      <c r="S2304" s="6">
        <f t="shared" si="443"/>
        <v>0.19648177730613781</v>
      </c>
    </row>
    <row r="2305" spans="1:19" x14ac:dyDescent="0.25">
      <c r="A2305" s="64">
        <v>41957</v>
      </c>
      <c r="B2305" s="14" t="s">
        <v>873</v>
      </c>
      <c r="C2305" s="4">
        <v>1</v>
      </c>
      <c r="D2305" s="4">
        <v>14.9</v>
      </c>
      <c r="E2305" s="4" t="s">
        <v>978</v>
      </c>
      <c r="G2305" s="4">
        <f t="shared" si="447"/>
        <v>64.961200000000005</v>
      </c>
      <c r="H2305"/>
      <c r="I2305"/>
      <c r="J2305" s="34">
        <f t="shared" si="444"/>
        <v>1.7436624625586747E-2</v>
      </c>
      <c r="K2305" s="34">
        <f>+IF($D2305&gt;3.01,J2305*64.96120126,J2305*795.77)</f>
        <v>1.1327040815978127</v>
      </c>
      <c r="L2305" s="6">
        <f t="shared" si="445"/>
        <v>88.419750019262679</v>
      </c>
      <c r="M2305" s="6">
        <f>+IF($D2305&gt;3.01,L2305*64.96120126*0.001,L2305*795.77*0.001)</f>
        <v>5.7438531763602114</v>
      </c>
      <c r="N2305" s="6">
        <f t="shared" si="446"/>
        <v>30.188247622977769</v>
      </c>
      <c r="O2305" s="6">
        <f>+IF($D2305&gt;3.01,N2305*64.96120126*0.001,N2305*795.77*0.001)</f>
        <v>1.9610648295229753</v>
      </c>
      <c r="P2305" s="6">
        <f>+M2305+O2305</f>
        <v>7.7049180058831865</v>
      </c>
      <c r="Q2305" s="6">
        <f t="shared" si="441"/>
        <v>2.7570495246529014</v>
      </c>
      <c r="R2305" s="6">
        <f t="shared" si="442"/>
        <v>0.76481528351396044</v>
      </c>
      <c r="S2305" s="6">
        <f t="shared" si="443"/>
        <v>3.5218648081668618</v>
      </c>
    </row>
    <row r="2306" spans="1:19" x14ac:dyDescent="0.25">
      <c r="A2306" s="64">
        <v>41957</v>
      </c>
      <c r="B2306" s="14" t="s">
        <v>873</v>
      </c>
      <c r="C2306" s="4">
        <v>1</v>
      </c>
      <c r="D2306" s="4">
        <v>6.5</v>
      </c>
      <c r="E2306" s="4"/>
      <c r="G2306" s="4">
        <f t="shared" si="447"/>
        <v>64.961200000000005</v>
      </c>
      <c r="H2306"/>
      <c r="I2306"/>
      <c r="J2306" s="34">
        <f t="shared" si="444"/>
        <v>3.3183072403542195E-3</v>
      </c>
      <c r="K2306" s="34">
        <f>+IF($D2306&gt;3.01,J2306*64.96120126,J2306*795.77)</f>
        <v>0.21556122448316564</v>
      </c>
      <c r="L2306" s="6">
        <f t="shared" si="445"/>
        <v>13.130517975640537</v>
      </c>
      <c r="M2306" s="6">
        <f>+IF($D2306&gt;3.01,L2306*64.96120126*0.001,L2306*795.77*0.001)</f>
        <v>0.85297422086363262</v>
      </c>
      <c r="N2306" s="6">
        <f t="shared" si="446"/>
        <v>11.437170539605743</v>
      </c>
      <c r="O2306" s="6">
        <f>+IF($D2306&gt;3.01,N2306*64.96120126*0.001,N2306*795.77*0.001)</f>
        <v>0.74297233726827139</v>
      </c>
      <c r="P2306" s="6">
        <f>+M2306+O2306</f>
        <v>1.5959465581319039</v>
      </c>
      <c r="Q2306" s="6">
        <f t="shared" si="441"/>
        <v>0.40942762601454363</v>
      </c>
      <c r="R2306" s="6">
        <f t="shared" si="442"/>
        <v>0.28975921153462586</v>
      </c>
      <c r="S2306" s="6">
        <f t="shared" si="443"/>
        <v>0.69918683754916944</v>
      </c>
    </row>
    <row r="2307" spans="1:19" x14ac:dyDescent="0.25">
      <c r="A2307" s="64">
        <v>41957</v>
      </c>
      <c r="B2307" s="14" t="s">
        <v>873</v>
      </c>
      <c r="C2307" s="4">
        <v>1</v>
      </c>
      <c r="D2307" s="4">
        <v>6.4</v>
      </c>
      <c r="E2307" s="4"/>
      <c r="G2307" s="4">
        <f t="shared" si="447"/>
        <v>64.961200000000005</v>
      </c>
      <c r="H2307"/>
      <c r="I2307"/>
      <c r="J2307" s="34">
        <f t="shared" si="444"/>
        <v>3.2169908772759479E-3</v>
      </c>
      <c r="K2307" s="34">
        <f t="shared" ref="K2307:K2317" si="452">+IF($D2307&gt;3.01,J2307*64.96120126,J2307*795.77)</f>
        <v>0.20897959183030679</v>
      </c>
      <c r="L2307" s="6">
        <f t="shared" si="445"/>
        <v>12.670735111153041</v>
      </c>
      <c r="M2307" s="6">
        <f t="shared" ref="M2307:M2317" si="453">+IF($D2307&gt;3.01,L2307*64.96120126*0.001,L2307*795.77*0.001)</f>
        <v>0.82310617366776118</v>
      </c>
      <c r="N2307" s="6">
        <f t="shared" si="446"/>
        <v>11.231571837310549</v>
      </c>
      <c r="O2307" s="6">
        <f t="shared" ref="O2307:O2317" si="454">+IF($D2307&gt;3.01,N2307*64.96120126*0.001,N2307*795.77*0.001)</f>
        <v>0.72961639858967853</v>
      </c>
      <c r="P2307" s="6">
        <f t="shared" ref="P2307:P2317" si="455">+M2307+O2307</f>
        <v>1.5527225722574398</v>
      </c>
      <c r="Q2307" s="6">
        <f t="shared" ref="Q2307:Q2370" si="456">M2307*0.48</f>
        <v>0.39509096336052535</v>
      </c>
      <c r="R2307" s="6">
        <f t="shared" ref="R2307:R2370" si="457">O2307*0.39</f>
        <v>0.28455039544997462</v>
      </c>
      <c r="S2307" s="6">
        <f t="shared" ref="S2307:S2370" si="458">Q2307+R2307</f>
        <v>0.67964135881049992</v>
      </c>
    </row>
    <row r="2308" spans="1:19" x14ac:dyDescent="0.25">
      <c r="A2308" s="64">
        <v>41957</v>
      </c>
      <c r="B2308" s="14" t="s">
        <v>873</v>
      </c>
      <c r="C2308" s="4">
        <v>1</v>
      </c>
      <c r="D2308" s="4">
        <v>11.2</v>
      </c>
      <c r="E2308" s="4"/>
      <c r="G2308" s="4">
        <f t="shared" si="447"/>
        <v>64.961200000000005</v>
      </c>
      <c r="H2308"/>
      <c r="I2308"/>
      <c r="J2308" s="34">
        <f t="shared" si="444"/>
        <v>9.8520345616575893E-3</v>
      </c>
      <c r="K2308" s="34">
        <f t="shared" si="452"/>
        <v>0.63999999998031454</v>
      </c>
      <c r="L2308" s="6">
        <f t="shared" si="445"/>
        <v>45.871853200437585</v>
      </c>
      <c r="M2308" s="6">
        <f t="shared" si="453"/>
        <v>2.9798906879228007</v>
      </c>
      <c r="N2308" s="6">
        <f t="shared" si="446"/>
        <v>21.616981763211225</v>
      </c>
      <c r="O2308" s="6">
        <f t="shared" si="454"/>
        <v>1.4042651029537139</v>
      </c>
      <c r="P2308" s="6">
        <f t="shared" si="455"/>
        <v>4.3841557908765143</v>
      </c>
      <c r="Q2308" s="6">
        <f t="shared" si="456"/>
        <v>1.4303475302029443</v>
      </c>
      <c r="R2308" s="6">
        <f t="shared" si="457"/>
        <v>0.54766339015194843</v>
      </c>
      <c r="S2308" s="6">
        <f t="shared" si="458"/>
        <v>1.9780109203548926</v>
      </c>
    </row>
    <row r="2309" spans="1:19" x14ac:dyDescent="0.25">
      <c r="A2309" s="64">
        <v>41957</v>
      </c>
      <c r="B2309" s="14" t="s">
        <v>873</v>
      </c>
      <c r="C2309" s="4">
        <v>1</v>
      </c>
      <c r="D2309" s="4">
        <v>7.4</v>
      </c>
      <c r="E2309" s="4"/>
      <c r="G2309" s="4">
        <f t="shared" si="447"/>
        <v>64.961200000000005</v>
      </c>
      <c r="H2309"/>
      <c r="I2309"/>
      <c r="J2309" s="34">
        <f t="shared" si="444"/>
        <v>4.3008403427644282E-3</v>
      </c>
      <c r="K2309" s="34">
        <f t="shared" si="452"/>
        <v>0.27938775509344738</v>
      </c>
      <c r="L2309" s="6">
        <f t="shared" si="445"/>
        <v>17.691219677917115</v>
      </c>
      <c r="M2309" s="6">
        <f t="shared" si="453"/>
        <v>1.1492428820320462</v>
      </c>
      <c r="N2309" s="6">
        <f t="shared" si="446"/>
        <v>13.311012207689938</v>
      </c>
      <c r="O2309" s="6">
        <f t="shared" si="454"/>
        <v>0.86469934299806295</v>
      </c>
      <c r="P2309" s="6">
        <f t="shared" si="455"/>
        <v>2.0139422250301093</v>
      </c>
      <c r="Q2309" s="6">
        <f t="shared" si="456"/>
        <v>0.55163658337538213</v>
      </c>
      <c r="R2309" s="6">
        <f t="shared" si="457"/>
        <v>0.33723274376924456</v>
      </c>
      <c r="S2309" s="6">
        <f t="shared" si="458"/>
        <v>0.88886932714462663</v>
      </c>
    </row>
    <row r="2310" spans="1:19" x14ac:dyDescent="0.25">
      <c r="A2310" s="64">
        <v>41957</v>
      </c>
      <c r="B2310" s="14" t="s">
        <v>873</v>
      </c>
      <c r="C2310" s="4">
        <v>1</v>
      </c>
      <c r="D2310" s="4">
        <v>11.3</v>
      </c>
      <c r="E2310" s="4" t="s">
        <v>978</v>
      </c>
      <c r="G2310" s="4">
        <f t="shared" si="447"/>
        <v>64.961200000000005</v>
      </c>
      <c r="H2310"/>
      <c r="I2310"/>
      <c r="J2310" s="34">
        <f t="shared" si="444"/>
        <v>1.0028749148422018E-2</v>
      </c>
      <c r="K2310" s="34">
        <f t="shared" si="452"/>
        <v>0.65147959181669624</v>
      </c>
      <c r="L2310" s="6">
        <f t="shared" si="445"/>
        <v>46.818920202119372</v>
      </c>
      <c r="M2310" s="6">
        <f t="shared" si="453"/>
        <v>3.0414132980257564</v>
      </c>
      <c r="N2310" s="6">
        <f t="shared" si="446"/>
        <v>21.84297297894237</v>
      </c>
      <c r="O2310" s="6">
        <f t="shared" si="454"/>
        <v>1.418945763801817</v>
      </c>
      <c r="P2310" s="6">
        <f t="shared" si="455"/>
        <v>4.4603590618275737</v>
      </c>
      <c r="Q2310" s="6">
        <f t="shared" si="456"/>
        <v>1.4598783830523629</v>
      </c>
      <c r="R2310" s="6">
        <f t="shared" si="457"/>
        <v>0.5533888478827087</v>
      </c>
      <c r="S2310" s="6">
        <f t="shared" si="458"/>
        <v>2.0132672309350719</v>
      </c>
    </row>
    <row r="2311" spans="1:19" x14ac:dyDescent="0.25">
      <c r="A2311" s="64">
        <v>41957</v>
      </c>
      <c r="B2311" s="14" t="s">
        <v>873</v>
      </c>
      <c r="C2311" s="4">
        <v>1</v>
      </c>
      <c r="D2311" s="4">
        <v>10.1</v>
      </c>
      <c r="E2311" s="4"/>
      <c r="G2311" s="4">
        <f t="shared" si="447"/>
        <v>64.961200000000005</v>
      </c>
      <c r="H2311"/>
      <c r="I2311"/>
      <c r="J2311" s="34">
        <f t="shared" si="444"/>
        <v>8.0118466648173691E-3</v>
      </c>
      <c r="K2311" s="34">
        <f t="shared" si="452"/>
        <v>0.5204591836574608</v>
      </c>
      <c r="L2311" s="6">
        <f t="shared" si="445"/>
        <v>36.168366096319403</v>
      </c>
      <c r="M2311" s="6">
        <f t="shared" si="453"/>
        <v>2.349540509228365</v>
      </c>
      <c r="N2311" s="6">
        <f t="shared" si="446"/>
        <v>19.154286406795634</v>
      </c>
      <c r="O2311" s="6">
        <f t="shared" si="454"/>
        <v>1.2442854542635335</v>
      </c>
      <c r="P2311" s="6">
        <f t="shared" si="455"/>
        <v>3.5938259634918985</v>
      </c>
      <c r="Q2311" s="6">
        <f t="shared" si="456"/>
        <v>1.1277794444296152</v>
      </c>
      <c r="R2311" s="6">
        <f t="shared" si="457"/>
        <v>0.4852713271627781</v>
      </c>
      <c r="S2311" s="6">
        <f t="shared" si="458"/>
        <v>1.6130507715923934</v>
      </c>
    </row>
    <row r="2312" spans="1:19" x14ac:dyDescent="0.25">
      <c r="A2312" s="64">
        <v>41957</v>
      </c>
      <c r="B2312" s="14" t="s">
        <v>873</v>
      </c>
      <c r="C2312" s="4">
        <v>1</v>
      </c>
      <c r="D2312" s="4">
        <v>4.4000000000000004</v>
      </c>
      <c r="E2312" s="4"/>
      <c r="G2312" s="4">
        <f t="shared" si="447"/>
        <v>64.961200000000005</v>
      </c>
      <c r="H2312"/>
      <c r="I2312"/>
      <c r="J2312" s="34">
        <f t="shared" si="444"/>
        <v>1.5205308443374602E-3</v>
      </c>
      <c r="K2312" s="34">
        <f t="shared" si="452"/>
        <v>9.877551020104347E-2</v>
      </c>
      <c r="L2312" s="6">
        <f t="shared" si="445"/>
        <v>5.3541650508837426</v>
      </c>
      <c r="M2312" s="6">
        <f t="shared" si="453"/>
        <v>0.34781299344971695</v>
      </c>
      <c r="N2312" s="6">
        <f t="shared" si="446"/>
        <v>7.2451870323804508</v>
      </c>
      <c r="O2312" s="6">
        <f t="shared" si="454"/>
        <v>0.47065605297680857</v>
      </c>
      <c r="P2312" s="6">
        <f t="shared" si="455"/>
        <v>0.81846904642652551</v>
      </c>
      <c r="Q2312" s="6">
        <f t="shared" si="456"/>
        <v>0.16695023685586413</v>
      </c>
      <c r="R2312" s="6">
        <f t="shared" si="457"/>
        <v>0.18355586066095536</v>
      </c>
      <c r="S2312" s="6">
        <f t="shared" si="458"/>
        <v>0.35050609751681949</v>
      </c>
    </row>
    <row r="2313" spans="1:19" x14ac:dyDescent="0.25">
      <c r="A2313" s="64">
        <v>41957</v>
      </c>
      <c r="B2313" s="14" t="s">
        <v>873</v>
      </c>
      <c r="C2313" s="4">
        <v>1</v>
      </c>
      <c r="D2313" s="4">
        <v>3.8</v>
      </c>
      <c r="E2313" s="4"/>
      <c r="G2313" s="4">
        <f t="shared" si="447"/>
        <v>64.961200000000005</v>
      </c>
      <c r="H2313"/>
      <c r="I2313"/>
      <c r="J2313" s="34">
        <f t="shared" si="444"/>
        <v>1.1341149479459152E-3</v>
      </c>
      <c r="K2313" s="34">
        <f t="shared" si="452"/>
        <v>7.3673469385489021E-2</v>
      </c>
      <c r="L2313" s="6">
        <f t="shared" si="445"/>
        <v>3.8222275656794742</v>
      </c>
      <c r="M2313" s="6">
        <f t="shared" si="453"/>
        <v>0.24829649415562419</v>
      </c>
      <c r="N2313" s="6">
        <f t="shared" si="446"/>
        <v>6.1031884174464111</v>
      </c>
      <c r="O2313" s="6">
        <f t="shared" si="454"/>
        <v>0.39647045111343715</v>
      </c>
      <c r="P2313" s="6">
        <f t="shared" si="455"/>
        <v>0.64476694526906131</v>
      </c>
      <c r="Q2313" s="6">
        <f t="shared" si="456"/>
        <v>0.1191823171946996</v>
      </c>
      <c r="R2313" s="6">
        <f t="shared" si="457"/>
        <v>0.1546234759342405</v>
      </c>
      <c r="S2313" s="6">
        <f t="shared" si="458"/>
        <v>0.2738057931289401</v>
      </c>
    </row>
    <row r="2314" spans="1:19" x14ac:dyDescent="0.25">
      <c r="A2314" s="64">
        <v>41957</v>
      </c>
      <c r="B2314" s="14" t="s">
        <v>873</v>
      </c>
      <c r="C2314" s="4">
        <v>1</v>
      </c>
      <c r="D2314" s="4">
        <v>4.5999999999999996</v>
      </c>
      <c r="E2314" s="4"/>
      <c r="G2314" s="4">
        <f t="shared" si="447"/>
        <v>64.961200000000005</v>
      </c>
      <c r="H2314"/>
      <c r="I2314"/>
      <c r="J2314" s="34">
        <f t="shared" si="444"/>
        <v>1.6619025137490004E-3</v>
      </c>
      <c r="K2314" s="34">
        <f t="shared" si="452"/>
        <v>0.10795918367014873</v>
      </c>
      <c r="L2314" s="6">
        <f t="shared" si="445"/>
        <v>5.9302678128381849</v>
      </c>
      <c r="M2314" s="6">
        <f t="shared" si="453"/>
        <v>0.3852373209154813</v>
      </c>
      <c r="N2314" s="6">
        <f t="shared" si="446"/>
        <v>7.6319696161125572</v>
      </c>
      <c r="O2314" s="6">
        <f t="shared" si="454"/>
        <v>0.49578191424249274</v>
      </c>
      <c r="P2314" s="6">
        <f t="shared" si="455"/>
        <v>0.88101923515797398</v>
      </c>
      <c r="Q2314" s="6">
        <f t="shared" si="456"/>
        <v>0.18491391403943103</v>
      </c>
      <c r="R2314" s="6">
        <f t="shared" si="457"/>
        <v>0.19335494655457217</v>
      </c>
      <c r="S2314" s="6">
        <f t="shared" si="458"/>
        <v>0.37826886059400322</v>
      </c>
    </row>
    <row r="2315" spans="1:19" x14ac:dyDescent="0.25">
      <c r="A2315" s="64">
        <v>41957</v>
      </c>
      <c r="B2315" s="14" t="s">
        <v>873</v>
      </c>
      <c r="C2315" s="4">
        <v>1</v>
      </c>
      <c r="D2315" s="4">
        <v>3.4</v>
      </c>
      <c r="E2315" s="4"/>
      <c r="G2315" s="4">
        <f t="shared" si="447"/>
        <v>64.961200000000005</v>
      </c>
      <c r="H2315"/>
      <c r="I2315"/>
      <c r="J2315" s="34">
        <f t="shared" si="444"/>
        <v>9.0792027688745035E-4</v>
      </c>
      <c r="K2315" s="34">
        <f t="shared" si="452"/>
        <v>5.8979591834920582E-2</v>
      </c>
      <c r="L2315" s="6">
        <f t="shared" si="445"/>
        <v>2.9598116954824234</v>
      </c>
      <c r="M2315" s="6">
        <f t="shared" si="453"/>
        <v>0.19227292324193554</v>
      </c>
      <c r="N2315" s="6">
        <f t="shared" si="446"/>
        <v>5.3584638182360029</v>
      </c>
      <c r="O2315" s="6">
        <f t="shared" si="454"/>
        <v>0.34809224654085708</v>
      </c>
      <c r="P2315" s="6">
        <f t="shared" si="455"/>
        <v>0.54036516978279259</v>
      </c>
      <c r="Q2315" s="6">
        <f t="shared" si="456"/>
        <v>9.2291003156129051E-2</v>
      </c>
      <c r="R2315" s="6">
        <f t="shared" si="457"/>
        <v>0.13575597615093427</v>
      </c>
      <c r="S2315" s="6">
        <f t="shared" si="458"/>
        <v>0.2280469793070633</v>
      </c>
    </row>
    <row r="2316" spans="1:19" x14ac:dyDescent="0.25">
      <c r="A2316" s="64">
        <v>41957</v>
      </c>
      <c r="B2316" s="14" t="s">
        <v>873</v>
      </c>
      <c r="C2316" s="4">
        <v>1</v>
      </c>
      <c r="D2316" s="4">
        <v>6.4</v>
      </c>
      <c r="E2316" s="4"/>
      <c r="G2316" s="4">
        <f t="shared" si="447"/>
        <v>64.961200000000005</v>
      </c>
      <c r="H2316"/>
      <c r="I2316"/>
      <c r="J2316" s="34">
        <f t="shared" si="444"/>
        <v>3.2169908772759479E-3</v>
      </c>
      <c r="K2316" s="34">
        <f t="shared" si="452"/>
        <v>0.20897959183030679</v>
      </c>
      <c r="L2316" s="6">
        <f t="shared" si="445"/>
        <v>12.670735111153041</v>
      </c>
      <c r="M2316" s="6">
        <f t="shared" si="453"/>
        <v>0.82310617366776118</v>
      </c>
      <c r="N2316" s="6">
        <f t="shared" si="446"/>
        <v>11.231571837310549</v>
      </c>
      <c r="O2316" s="6">
        <f t="shared" si="454"/>
        <v>0.72961639858967853</v>
      </c>
      <c r="P2316" s="6">
        <f t="shared" si="455"/>
        <v>1.5527225722574398</v>
      </c>
      <c r="Q2316" s="6">
        <f t="shared" si="456"/>
        <v>0.39509096336052535</v>
      </c>
      <c r="R2316" s="6">
        <f t="shared" si="457"/>
        <v>0.28455039544997462</v>
      </c>
      <c r="S2316" s="6">
        <f t="shared" si="458"/>
        <v>0.67964135881049992</v>
      </c>
    </row>
    <row r="2317" spans="1:19" x14ac:dyDescent="0.25">
      <c r="A2317" s="64">
        <v>41957</v>
      </c>
      <c r="B2317" s="14" t="s">
        <v>873</v>
      </c>
      <c r="C2317" s="4">
        <v>1</v>
      </c>
      <c r="D2317" s="4">
        <v>3.5</v>
      </c>
      <c r="E2317" s="4"/>
      <c r="G2317" s="4">
        <f t="shared" si="447"/>
        <v>64.961200000000005</v>
      </c>
      <c r="H2317"/>
      <c r="I2317"/>
      <c r="J2317" s="34">
        <f t="shared" si="444"/>
        <v>9.6211275016187424E-4</v>
      </c>
      <c r="K2317" s="34">
        <f t="shared" si="452"/>
        <v>6.2499999998077607E-2</v>
      </c>
      <c r="L2317" s="6">
        <f t="shared" si="445"/>
        <v>3.1637815247608514</v>
      </c>
      <c r="M2317" s="6">
        <f t="shared" si="453"/>
        <v>0.20552304837265933</v>
      </c>
      <c r="N2317" s="6">
        <f t="shared" si="446"/>
        <v>5.5433152983182508</v>
      </c>
      <c r="O2317" s="6">
        <f t="shared" si="454"/>
        <v>0.36010042074168885</v>
      </c>
      <c r="P2317" s="6">
        <f t="shared" si="455"/>
        <v>0.56562346911434824</v>
      </c>
      <c r="Q2317" s="6">
        <f t="shared" si="456"/>
        <v>9.865106321887647E-2</v>
      </c>
      <c r="R2317" s="6">
        <f t="shared" si="457"/>
        <v>0.14043916408925866</v>
      </c>
      <c r="S2317" s="6">
        <f t="shared" si="458"/>
        <v>0.23909022730813512</v>
      </c>
    </row>
    <row r="2318" spans="1:19" x14ac:dyDescent="0.25">
      <c r="A2318" s="64">
        <v>41957</v>
      </c>
      <c r="B2318" s="14" t="s">
        <v>873</v>
      </c>
      <c r="C2318" s="4">
        <v>1</v>
      </c>
      <c r="D2318" s="4">
        <v>3.5</v>
      </c>
      <c r="E2318" s="4"/>
      <c r="G2318" s="4">
        <f t="shared" si="447"/>
        <v>64.961200000000005</v>
      </c>
      <c r="H2318"/>
      <c r="I2318"/>
      <c r="J2318" s="34">
        <f t="shared" si="444"/>
        <v>9.6211275016187424E-4</v>
      </c>
      <c r="K2318" s="34">
        <f>+IF($D2318&gt;3.01,J2318*64.96120126,J2318*795.77)</f>
        <v>6.2499999998077607E-2</v>
      </c>
      <c r="L2318" s="6">
        <f t="shared" si="445"/>
        <v>3.1637815247608514</v>
      </c>
      <c r="M2318" s="6">
        <f>+IF($D2318&gt;3.01,L2318*64.96120126*0.001,L2318*795.77*0.001)</f>
        <v>0.20552304837265933</v>
      </c>
      <c r="N2318" s="6">
        <f t="shared" si="446"/>
        <v>5.5433152983182508</v>
      </c>
      <c r="O2318" s="6">
        <f>+IF($D2318&gt;3.01,N2318*64.96120126*0.001,N2318*795.77*0.001)</f>
        <v>0.36010042074168885</v>
      </c>
      <c r="P2318" s="6">
        <f>+M2318+O2318</f>
        <v>0.56562346911434824</v>
      </c>
      <c r="Q2318" s="6">
        <f t="shared" si="456"/>
        <v>9.865106321887647E-2</v>
      </c>
      <c r="R2318" s="6">
        <f t="shared" si="457"/>
        <v>0.14043916408925866</v>
      </c>
      <c r="S2318" s="6">
        <f t="shared" si="458"/>
        <v>0.23909022730813512</v>
      </c>
    </row>
    <row r="2319" spans="1:19" x14ac:dyDescent="0.25">
      <c r="A2319" s="64">
        <v>41957</v>
      </c>
      <c r="B2319" s="14" t="s">
        <v>873</v>
      </c>
      <c r="C2319" s="4">
        <v>1</v>
      </c>
      <c r="D2319" s="4">
        <v>14.3</v>
      </c>
      <c r="E2319" s="4"/>
      <c r="G2319" s="4">
        <f t="shared" si="447"/>
        <v>64.961200000000005</v>
      </c>
      <c r="H2319"/>
      <c r="I2319"/>
      <c r="J2319" s="34">
        <f t="shared" si="444"/>
        <v>1.6060607043314423E-2</v>
      </c>
      <c r="K2319" s="34">
        <f t="shared" ref="K2319:K2382" si="459">+IF($D2319&gt;3.01,J2319*64.96120126,J2319*795.77)</f>
        <v>1.0433163264985217</v>
      </c>
      <c r="L2319" s="6">
        <f t="shared" si="445"/>
        <v>80.44732390405035</v>
      </c>
      <c r="M2319" s="6">
        <f t="shared" ref="M2319:M2382" si="460">+IF($D2319&gt;3.01,L2319*64.96120126*0.001,L2319*795.77*0.001)</f>
        <v>5.2259547989594228</v>
      </c>
      <c r="N2319" s="6">
        <f t="shared" si="446"/>
        <v>28.770879194975368</v>
      </c>
      <c r="O2319" s="6">
        <f t="shared" ref="O2319:O2382" si="461">+IF($D2319&gt;3.01,N2319*64.96120126*0.001,N2319*795.77*0.001)</f>
        <v>1.8689908738119416</v>
      </c>
      <c r="P2319" s="6">
        <f t="shared" ref="P2319:P2382" si="462">+M2319+O2319</f>
        <v>7.0949456727713649</v>
      </c>
      <c r="Q2319" s="6">
        <f t="shared" si="456"/>
        <v>2.508458303500523</v>
      </c>
      <c r="R2319" s="6">
        <f t="shared" si="457"/>
        <v>0.72890644078665723</v>
      </c>
      <c r="S2319" s="6">
        <f t="shared" si="458"/>
        <v>3.2373647442871802</v>
      </c>
    </row>
    <row r="2320" spans="1:19" x14ac:dyDescent="0.25">
      <c r="A2320" s="64">
        <v>41957</v>
      </c>
      <c r="B2320" s="14" t="s">
        <v>873</v>
      </c>
      <c r="C2320" s="4">
        <v>1</v>
      </c>
      <c r="D2320" s="4">
        <v>9</v>
      </c>
      <c r="E2320" s="4"/>
      <c r="G2320" s="4">
        <f t="shared" si="447"/>
        <v>64.961200000000005</v>
      </c>
      <c r="H2320"/>
      <c r="I2320"/>
      <c r="J2320" s="34">
        <f t="shared" si="444"/>
        <v>6.3617251235193305E-3</v>
      </c>
      <c r="K2320" s="34">
        <f t="shared" si="459"/>
        <v>0.41326530610973755</v>
      </c>
      <c r="L2320" s="6">
        <f t="shared" si="445"/>
        <v>27.7458210460766</v>
      </c>
      <c r="M2320" s="6">
        <f t="shared" si="460"/>
        <v>1.8024018650981257</v>
      </c>
      <c r="N2320" s="6">
        <f t="shared" si="446"/>
        <v>16.73684929877896</v>
      </c>
      <c r="O2320" s="6">
        <f t="shared" si="461"/>
        <v>1.0872458357562698</v>
      </c>
      <c r="P2320" s="6">
        <f t="shared" si="462"/>
        <v>2.8896477008543955</v>
      </c>
      <c r="Q2320" s="6">
        <f t="shared" si="456"/>
        <v>0.86515289524710026</v>
      </c>
      <c r="R2320" s="6">
        <f t="shared" si="457"/>
        <v>0.42402587594494523</v>
      </c>
      <c r="S2320" s="6">
        <f t="shared" si="458"/>
        <v>1.2891787711920455</v>
      </c>
    </row>
    <row r="2321" spans="1:19" x14ac:dyDescent="0.25">
      <c r="A2321" s="64">
        <v>41957</v>
      </c>
      <c r="B2321" s="14" t="s">
        <v>873</v>
      </c>
      <c r="C2321" s="4">
        <v>1</v>
      </c>
      <c r="D2321" s="4">
        <v>12</v>
      </c>
      <c r="E2321" s="4"/>
      <c r="G2321" s="4">
        <f t="shared" si="447"/>
        <v>64.961200000000005</v>
      </c>
      <c r="H2321"/>
      <c r="I2321"/>
      <c r="J2321" s="34">
        <f t="shared" si="444"/>
        <v>1.1309733552923255E-2</v>
      </c>
      <c r="K2321" s="34">
        <f t="shared" si="459"/>
        <v>0.73469387752842241</v>
      </c>
      <c r="L2321" s="6">
        <f t="shared" si="445"/>
        <v>53.756593028703207</v>
      </c>
      <c r="M2321" s="6">
        <f t="shared" si="460"/>
        <v>3.4920928587895022</v>
      </c>
      <c r="N2321" s="6">
        <f t="shared" si="446"/>
        <v>23.434302275651412</v>
      </c>
      <c r="O2321" s="6">
        <f t="shared" si="461"/>
        <v>1.5223204265162671</v>
      </c>
      <c r="P2321" s="6">
        <f t="shared" si="462"/>
        <v>5.0144132853057695</v>
      </c>
      <c r="Q2321" s="6">
        <f t="shared" si="456"/>
        <v>1.6762045722189609</v>
      </c>
      <c r="R2321" s="6">
        <f t="shared" si="457"/>
        <v>0.59370496634134418</v>
      </c>
      <c r="S2321" s="6">
        <f t="shared" si="458"/>
        <v>2.269909538560305</v>
      </c>
    </row>
    <row r="2322" spans="1:19" x14ac:dyDescent="0.25">
      <c r="A2322" s="64">
        <v>41957</v>
      </c>
      <c r="B2322" s="14" t="s">
        <v>873</v>
      </c>
      <c r="C2322" s="4">
        <v>1</v>
      </c>
      <c r="D2322" s="4">
        <v>7.4</v>
      </c>
      <c r="E2322" s="4"/>
      <c r="G2322" s="4">
        <f t="shared" si="447"/>
        <v>64.961200000000005</v>
      </c>
      <c r="H2322"/>
      <c r="I2322"/>
      <c r="J2322" s="34">
        <f t="shared" si="444"/>
        <v>4.3008403427644282E-3</v>
      </c>
      <c r="K2322" s="34">
        <f t="shared" si="459"/>
        <v>0.27938775509344738</v>
      </c>
      <c r="L2322" s="6">
        <f t="shared" si="445"/>
        <v>17.691219677917115</v>
      </c>
      <c r="M2322" s="6">
        <f t="shared" si="460"/>
        <v>1.1492428820320462</v>
      </c>
      <c r="N2322" s="6">
        <f t="shared" si="446"/>
        <v>13.311012207689938</v>
      </c>
      <c r="O2322" s="6">
        <f t="shared" si="461"/>
        <v>0.86469934299806295</v>
      </c>
      <c r="P2322" s="6">
        <f t="shared" si="462"/>
        <v>2.0139422250301093</v>
      </c>
      <c r="Q2322" s="6">
        <f t="shared" si="456"/>
        <v>0.55163658337538213</v>
      </c>
      <c r="R2322" s="6">
        <f t="shared" si="457"/>
        <v>0.33723274376924456</v>
      </c>
      <c r="S2322" s="6">
        <f t="shared" si="458"/>
        <v>0.88886932714462663</v>
      </c>
    </row>
    <row r="2323" spans="1:19" x14ac:dyDescent="0.25">
      <c r="A2323" s="64">
        <v>41957</v>
      </c>
      <c r="B2323" s="14" t="s">
        <v>873</v>
      </c>
      <c r="C2323" s="4">
        <v>1</v>
      </c>
      <c r="D2323" s="4">
        <v>16.5</v>
      </c>
      <c r="E2323" s="4"/>
      <c r="G2323" s="4">
        <f t="shared" si="447"/>
        <v>64.961200000000005</v>
      </c>
      <c r="H2323"/>
      <c r="I2323"/>
      <c r="J2323" s="34">
        <f t="shared" si="444"/>
        <v>2.1382464998495533E-2</v>
      </c>
      <c r="K2323" s="34">
        <f t="shared" si="459"/>
        <v>1.3890306122021738</v>
      </c>
      <c r="L2323" s="6">
        <f t="shared" si="445"/>
        <v>111.78657224069413</v>
      </c>
      <c r="M2323" s="6">
        <f t="shared" si="460"/>
        <v>7.2617900174932606</v>
      </c>
      <c r="N2323" s="6">
        <f t="shared" si="446"/>
        <v>34.014663926492183</v>
      </c>
      <c r="O2323" s="6">
        <f t="shared" si="461"/>
        <v>2.2096334291201205</v>
      </c>
      <c r="P2323" s="6">
        <f t="shared" si="462"/>
        <v>9.4714234466133806</v>
      </c>
      <c r="Q2323" s="6">
        <f t="shared" si="456"/>
        <v>3.4856592083967648</v>
      </c>
      <c r="R2323" s="6">
        <f t="shared" si="457"/>
        <v>0.86175703735684706</v>
      </c>
      <c r="S2323" s="6">
        <f t="shared" si="458"/>
        <v>4.3474162457536121</v>
      </c>
    </row>
    <row r="2324" spans="1:19" x14ac:dyDescent="0.25">
      <c r="A2324" s="64">
        <v>41957</v>
      </c>
      <c r="B2324" s="14" t="s">
        <v>873</v>
      </c>
      <c r="C2324" s="4">
        <v>1</v>
      </c>
      <c r="D2324" s="4">
        <v>13.1</v>
      </c>
      <c r="E2324" s="4"/>
      <c r="G2324" s="4">
        <f t="shared" si="447"/>
        <v>64.961200000000005</v>
      </c>
      <c r="H2324"/>
      <c r="I2324"/>
      <c r="J2324" s="34">
        <f t="shared" si="444"/>
        <v>1.3478217882063612E-2</v>
      </c>
      <c r="K2324" s="34">
        <f t="shared" si="459"/>
        <v>0.87556122446286522</v>
      </c>
      <c r="L2324" s="6">
        <f t="shared" si="445"/>
        <v>65.765898878706125</v>
      </c>
      <c r="M2324" s="6">
        <f t="shared" si="460"/>
        <v>4.272231793104436</v>
      </c>
      <c r="N2324" s="6">
        <f t="shared" si="446"/>
        <v>25.966737375690499</v>
      </c>
      <c r="O2324" s="6">
        <f t="shared" si="461"/>
        <v>1.6868304527277946</v>
      </c>
      <c r="P2324" s="6">
        <f t="shared" si="462"/>
        <v>5.9590622458322304</v>
      </c>
      <c r="Q2324" s="6">
        <f t="shared" si="456"/>
        <v>2.0506712606901294</v>
      </c>
      <c r="R2324" s="6">
        <f t="shared" si="457"/>
        <v>0.65786387656383993</v>
      </c>
      <c r="S2324" s="6">
        <f t="shared" si="458"/>
        <v>2.7085351372539694</v>
      </c>
    </row>
    <row r="2325" spans="1:19" x14ac:dyDescent="0.25">
      <c r="A2325" s="64">
        <v>41957</v>
      </c>
      <c r="B2325" s="14" t="s">
        <v>873</v>
      </c>
      <c r="C2325" s="4">
        <v>1</v>
      </c>
      <c r="D2325" s="4">
        <v>7.6</v>
      </c>
      <c r="E2325" s="4"/>
      <c r="G2325" s="4">
        <f t="shared" si="447"/>
        <v>64.961200000000005</v>
      </c>
      <c r="H2325"/>
      <c r="I2325"/>
      <c r="J2325" s="34">
        <f t="shared" si="444"/>
        <v>4.5364597917836608E-3</v>
      </c>
      <c r="K2325" s="34">
        <f t="shared" si="459"/>
        <v>0.29469387754195608</v>
      </c>
      <c r="L2325" s="6">
        <f t="shared" si="445"/>
        <v>18.809813966898769</v>
      </c>
      <c r="M2325" s="6">
        <f t="shared" si="460"/>
        <v>1.2219081107668699</v>
      </c>
      <c r="N2325" s="6">
        <f t="shared" si="446"/>
        <v>13.732887825405102</v>
      </c>
      <c r="O2325" s="6">
        <f t="shared" si="461"/>
        <v>0.89210488990714454</v>
      </c>
      <c r="P2325" s="6">
        <f t="shared" si="462"/>
        <v>2.1140130006740145</v>
      </c>
      <c r="Q2325" s="6">
        <f t="shared" si="456"/>
        <v>0.58651589316809749</v>
      </c>
      <c r="R2325" s="6">
        <f t="shared" si="457"/>
        <v>0.34792090706378637</v>
      </c>
      <c r="S2325" s="6">
        <f t="shared" si="458"/>
        <v>0.93443680023188391</v>
      </c>
    </row>
    <row r="2326" spans="1:19" x14ac:dyDescent="0.25">
      <c r="A2326" s="64">
        <v>41957</v>
      </c>
      <c r="B2326" s="14" t="s">
        <v>873</v>
      </c>
      <c r="C2326" s="4">
        <v>1</v>
      </c>
      <c r="D2326" s="4">
        <v>6.5</v>
      </c>
      <c r="E2326" s="4"/>
      <c r="G2326" s="4">
        <f t="shared" si="447"/>
        <v>64.961200000000005</v>
      </c>
      <c r="H2326"/>
      <c r="I2326"/>
      <c r="J2326" s="34">
        <f t="shared" si="444"/>
        <v>3.3183072403542195E-3</v>
      </c>
      <c r="K2326" s="34">
        <f t="shared" si="459"/>
        <v>0.21556122448316564</v>
      </c>
      <c r="L2326" s="6">
        <f t="shared" si="445"/>
        <v>13.130517975640537</v>
      </c>
      <c r="M2326" s="6">
        <f t="shared" si="460"/>
        <v>0.85297422086363262</v>
      </c>
      <c r="N2326" s="6">
        <f t="shared" si="446"/>
        <v>11.437170539605743</v>
      </c>
      <c r="O2326" s="6">
        <f t="shared" si="461"/>
        <v>0.74297233726827139</v>
      </c>
      <c r="P2326" s="6">
        <f t="shared" si="462"/>
        <v>1.5959465581319039</v>
      </c>
      <c r="Q2326" s="6">
        <f t="shared" si="456"/>
        <v>0.40942762601454363</v>
      </c>
      <c r="R2326" s="6">
        <f t="shared" si="457"/>
        <v>0.28975921153462586</v>
      </c>
      <c r="S2326" s="6">
        <f t="shared" si="458"/>
        <v>0.69918683754916944</v>
      </c>
    </row>
    <row r="2327" spans="1:19" x14ac:dyDescent="0.25">
      <c r="A2327" s="64">
        <v>41957</v>
      </c>
      <c r="B2327" s="14" t="s">
        <v>873</v>
      </c>
      <c r="C2327" s="4">
        <v>1</v>
      </c>
      <c r="D2327" s="4">
        <v>6.7</v>
      </c>
      <c r="E2327" s="4"/>
      <c r="G2327" s="4">
        <f t="shared" si="447"/>
        <v>64.961200000000005</v>
      </c>
      <c r="H2327"/>
      <c r="I2327"/>
      <c r="J2327" s="34">
        <f t="shared" si="444"/>
        <v>3.5256523554911458E-3</v>
      </c>
      <c r="K2327" s="34">
        <f t="shared" si="459"/>
        <v>0.22903061223785337</v>
      </c>
      <c r="L2327" s="6">
        <f t="shared" si="445"/>
        <v>14.077969600318117</v>
      </c>
      <c r="M2327" s="6">
        <f t="shared" si="460"/>
        <v>0.9145218165384269</v>
      </c>
      <c r="N2327" s="6">
        <f t="shared" si="446"/>
        <v>11.849976492405487</v>
      </c>
      <c r="O2327" s="6">
        <f t="shared" si="461"/>
        <v>0.76978870784942166</v>
      </c>
      <c r="P2327" s="6">
        <f t="shared" si="462"/>
        <v>1.6843105243878487</v>
      </c>
      <c r="Q2327" s="6">
        <f t="shared" si="456"/>
        <v>0.43897047193844491</v>
      </c>
      <c r="R2327" s="6">
        <f t="shared" si="457"/>
        <v>0.30021759606127446</v>
      </c>
      <c r="S2327" s="6">
        <f t="shared" si="458"/>
        <v>0.73918806799971937</v>
      </c>
    </row>
    <row r="2328" spans="1:19" x14ac:dyDescent="0.25">
      <c r="A2328" s="64">
        <v>41957</v>
      </c>
      <c r="B2328" s="14" t="s">
        <v>873</v>
      </c>
      <c r="C2328" s="4">
        <v>1</v>
      </c>
      <c r="D2328" s="4">
        <v>17.100000000000001</v>
      </c>
      <c r="E2328" s="4"/>
      <c r="G2328" s="4">
        <f t="shared" si="447"/>
        <v>64.961200000000005</v>
      </c>
      <c r="H2328"/>
      <c r="I2328"/>
      <c r="J2328" s="34">
        <f t="shared" si="444"/>
        <v>2.2965827695904786E-2</v>
      </c>
      <c r="K2328" s="34">
        <f t="shared" si="459"/>
        <v>1.4918877550561529</v>
      </c>
      <c r="L2328" s="6">
        <f t="shared" si="445"/>
        <v>121.35344493946106</v>
      </c>
      <c r="M2328" s="6">
        <f t="shared" si="460"/>
        <v>7.8832655603066577</v>
      </c>
      <c r="N2328" s="6">
        <f t="shared" si="446"/>
        <v>35.466262065140818</v>
      </c>
      <c r="O2328" s="6">
        <f t="shared" si="461"/>
        <v>2.3039309879535157</v>
      </c>
      <c r="P2328" s="6">
        <f t="shared" si="462"/>
        <v>10.187196548260173</v>
      </c>
      <c r="Q2328" s="6">
        <f t="shared" si="456"/>
        <v>3.7839674689471954</v>
      </c>
      <c r="R2328" s="6">
        <f t="shared" si="457"/>
        <v>0.89853308530187115</v>
      </c>
      <c r="S2328" s="6">
        <f t="shared" si="458"/>
        <v>4.6825005542490663</v>
      </c>
    </row>
    <row r="2329" spans="1:19" x14ac:dyDescent="0.25">
      <c r="A2329" s="64">
        <v>41957</v>
      </c>
      <c r="B2329" s="14" t="s">
        <v>873</v>
      </c>
      <c r="C2329" s="4">
        <v>1</v>
      </c>
      <c r="D2329" s="4">
        <v>4.3</v>
      </c>
      <c r="E2329" s="4"/>
      <c r="G2329" s="4">
        <f t="shared" si="447"/>
        <v>64.961200000000005</v>
      </c>
      <c r="H2329"/>
      <c r="I2329"/>
      <c r="J2329" s="34">
        <f t="shared" si="444"/>
        <v>1.4522012041218817E-3</v>
      </c>
      <c r="K2329" s="34">
        <f t="shared" si="459"/>
        <v>9.4336734690975893E-2</v>
      </c>
      <c r="L2329" s="6">
        <f t="shared" si="445"/>
        <v>5.0785301024450318</v>
      </c>
      <c r="M2329" s="6">
        <f t="shared" si="460"/>
        <v>0.3299074160899001</v>
      </c>
      <c r="N2329" s="6">
        <f t="shared" si="446"/>
        <v>7.0529054640829827</v>
      </c>
      <c r="O2329" s="6">
        <f t="shared" si="461"/>
        <v>0.45816521132004828</v>
      </c>
      <c r="P2329" s="6">
        <f t="shared" si="462"/>
        <v>0.78807262740994832</v>
      </c>
      <c r="Q2329" s="6">
        <f t="shared" si="456"/>
        <v>0.15835555972315205</v>
      </c>
      <c r="R2329" s="6">
        <f t="shared" si="457"/>
        <v>0.17868443241481885</v>
      </c>
      <c r="S2329" s="6">
        <f t="shared" si="458"/>
        <v>0.33703999213797087</v>
      </c>
    </row>
    <row r="2330" spans="1:19" x14ac:dyDescent="0.25">
      <c r="A2330" s="64">
        <v>41957</v>
      </c>
      <c r="B2330" s="14" t="s">
        <v>873</v>
      </c>
      <c r="C2330" s="4">
        <v>1</v>
      </c>
      <c r="D2330" s="4">
        <v>4.5</v>
      </c>
      <c r="E2330" s="4"/>
      <c r="G2330" s="4">
        <f t="shared" si="447"/>
        <v>64.961200000000005</v>
      </c>
      <c r="H2330"/>
      <c r="I2330"/>
      <c r="J2330" s="34">
        <f t="shared" si="444"/>
        <v>1.5904312808798326E-3</v>
      </c>
      <c r="K2330" s="34">
        <f t="shared" si="459"/>
        <v>0.10331632652743439</v>
      </c>
      <c r="L2330" s="6">
        <f t="shared" si="445"/>
        <v>5.6380590590289899</v>
      </c>
      <c r="M2330" s="6">
        <f t="shared" si="460"/>
        <v>0.36625508924934846</v>
      </c>
      <c r="N2330" s="6">
        <f t="shared" si="446"/>
        <v>7.4382130025037601</v>
      </c>
      <c r="O2330" s="6">
        <f t="shared" si="461"/>
        <v>0.48319525187039564</v>
      </c>
      <c r="P2330" s="6">
        <f t="shared" si="462"/>
        <v>0.84945034111974405</v>
      </c>
      <c r="Q2330" s="6">
        <f t="shared" si="456"/>
        <v>0.17580244283968727</v>
      </c>
      <c r="R2330" s="6">
        <f t="shared" si="457"/>
        <v>0.1884461482294543</v>
      </c>
      <c r="S2330" s="6">
        <f t="shared" si="458"/>
        <v>0.36424859106914154</v>
      </c>
    </row>
    <row r="2331" spans="1:19" x14ac:dyDescent="0.25">
      <c r="A2331" s="64">
        <v>41957</v>
      </c>
      <c r="B2331" s="14" t="s">
        <v>873</v>
      </c>
      <c r="C2331" s="4">
        <v>1</v>
      </c>
      <c r="D2331" s="4">
        <v>7.2</v>
      </c>
      <c r="E2331" s="4"/>
      <c r="G2331" s="4">
        <f t="shared" si="447"/>
        <v>64.961200000000005</v>
      </c>
      <c r="H2331"/>
      <c r="I2331"/>
      <c r="J2331" s="34">
        <f t="shared" si="444"/>
        <v>4.0715040790523724E-3</v>
      </c>
      <c r="K2331" s="34">
        <f t="shared" si="459"/>
        <v>0.26448979591023208</v>
      </c>
      <c r="L2331" s="6">
        <f t="shared" si="445"/>
        <v>16.611217355322236</v>
      </c>
      <c r="M2331" s="6">
        <f t="shared" si="460"/>
        <v>1.0790846337926925</v>
      </c>
      <c r="N2331" s="6">
        <f t="shared" si="446"/>
        <v>12.891070706250053</v>
      </c>
      <c r="O2331" s="6">
        <f t="shared" si="461"/>
        <v>0.83741943860560009</v>
      </c>
      <c r="P2331" s="6">
        <f t="shared" si="462"/>
        <v>1.9165040723982925</v>
      </c>
      <c r="Q2331" s="6">
        <f t="shared" si="456"/>
        <v>0.51796062422049238</v>
      </c>
      <c r="R2331" s="6">
        <f t="shared" si="457"/>
        <v>0.32659358105618402</v>
      </c>
      <c r="S2331" s="6">
        <f t="shared" si="458"/>
        <v>0.84455420527667635</v>
      </c>
    </row>
    <row r="2332" spans="1:19" x14ac:dyDescent="0.25">
      <c r="A2332" s="64">
        <v>41957</v>
      </c>
      <c r="B2332" s="14" t="s">
        <v>873</v>
      </c>
      <c r="C2332" s="4">
        <v>1</v>
      </c>
      <c r="D2332" s="4">
        <v>6</v>
      </c>
      <c r="E2332" s="4"/>
      <c r="G2332" s="4">
        <f t="shared" si="447"/>
        <v>64.961200000000005</v>
      </c>
      <c r="H2332"/>
      <c r="I2332"/>
      <c r="J2332" s="34">
        <f t="shared" si="444"/>
        <v>2.8274333882308137E-3</v>
      </c>
      <c r="K2332" s="34">
        <f t="shared" si="459"/>
        <v>0.1836734693821056</v>
      </c>
      <c r="L2332" s="6">
        <f t="shared" si="445"/>
        <v>10.923549380812876</v>
      </c>
      <c r="M2332" s="6">
        <f t="shared" si="460"/>
        <v>0.70960688980053355</v>
      </c>
      <c r="N2332" s="6">
        <f t="shared" si="446"/>
        <v>10.414704032978928</v>
      </c>
      <c r="O2332" s="6">
        <f t="shared" si="461"/>
        <v>0.67655168474967775</v>
      </c>
      <c r="P2332" s="6">
        <f t="shared" si="462"/>
        <v>1.3861585745502114</v>
      </c>
      <c r="Q2332" s="6">
        <f t="shared" si="456"/>
        <v>0.34061130710425608</v>
      </c>
      <c r="R2332" s="6">
        <f t="shared" si="457"/>
        <v>0.26385515705237433</v>
      </c>
      <c r="S2332" s="6">
        <f t="shared" si="458"/>
        <v>0.60446646415663041</v>
      </c>
    </row>
    <row r="2333" spans="1:19" x14ac:dyDescent="0.25">
      <c r="A2333" s="64">
        <v>41957</v>
      </c>
      <c r="B2333" s="14" t="s">
        <v>873</v>
      </c>
      <c r="C2333" s="4">
        <v>1</v>
      </c>
      <c r="D2333" s="4">
        <v>5.2</v>
      </c>
      <c r="E2333" s="4"/>
      <c r="G2333" s="4">
        <f t="shared" si="447"/>
        <v>64.961200000000005</v>
      </c>
      <c r="H2333"/>
      <c r="I2333"/>
      <c r="J2333" s="34">
        <f t="shared" si="444"/>
        <v>2.1237166338267006E-3</v>
      </c>
      <c r="K2333" s="34">
        <f t="shared" si="459"/>
        <v>0.13795918366922602</v>
      </c>
      <c r="L2333" s="6">
        <f t="shared" si="445"/>
        <v>7.8611437635641082</v>
      </c>
      <c r="M2333" s="6">
        <f t="shared" si="460"/>
        <v>0.51066934215868187</v>
      </c>
      <c r="N2333" s="6">
        <f t="shared" si="446"/>
        <v>8.8091474968502013</v>
      </c>
      <c r="O2333" s="6">
        <f t="shared" si="461"/>
        <v>0.5722528034719111</v>
      </c>
      <c r="P2333" s="6">
        <f t="shared" si="462"/>
        <v>1.0829221456305929</v>
      </c>
      <c r="Q2333" s="6">
        <f t="shared" si="456"/>
        <v>0.2451212842361673</v>
      </c>
      <c r="R2333" s="6">
        <f t="shared" si="457"/>
        <v>0.22317859335404533</v>
      </c>
      <c r="S2333" s="6">
        <f t="shared" si="458"/>
        <v>0.46829987759021263</v>
      </c>
    </row>
    <row r="2334" spans="1:19" x14ac:dyDescent="0.25">
      <c r="A2334" s="64">
        <v>41957</v>
      </c>
      <c r="B2334" s="14" t="s">
        <v>873</v>
      </c>
      <c r="C2334" s="4">
        <v>1</v>
      </c>
      <c r="D2334" s="4">
        <v>5</v>
      </c>
      <c r="E2334" s="4"/>
      <c r="G2334" s="4">
        <f t="shared" si="447"/>
        <v>64.961200000000005</v>
      </c>
      <c r="H2334"/>
      <c r="I2334"/>
      <c r="J2334" s="34">
        <f t="shared" si="444"/>
        <v>1.9634954084936209E-3</v>
      </c>
      <c r="K2334" s="34">
        <f t="shared" si="459"/>
        <v>0.12755102040424002</v>
      </c>
      <c r="L2334" s="6">
        <f t="shared" si="445"/>
        <v>7.1833345216463531</v>
      </c>
      <c r="M2334" s="6">
        <f t="shared" si="460"/>
        <v>0.46663803957857453</v>
      </c>
      <c r="N2334" s="6">
        <f t="shared" si="446"/>
        <v>8.4140458590425169</v>
      </c>
      <c r="O2334" s="6">
        <f t="shared" si="461"/>
        <v>0.54658652646013051</v>
      </c>
      <c r="P2334" s="6">
        <f t="shared" si="462"/>
        <v>1.0132245660387049</v>
      </c>
      <c r="Q2334" s="6">
        <f t="shared" si="456"/>
        <v>0.22398625899771576</v>
      </c>
      <c r="R2334" s="6">
        <f t="shared" si="457"/>
        <v>0.2131687453194509</v>
      </c>
      <c r="S2334" s="6">
        <f t="shared" si="458"/>
        <v>0.4371550043171667</v>
      </c>
    </row>
    <row r="2335" spans="1:19" x14ac:dyDescent="0.25">
      <c r="A2335" s="64">
        <v>41957</v>
      </c>
      <c r="B2335" s="14" t="s">
        <v>873</v>
      </c>
      <c r="C2335" s="4">
        <v>1</v>
      </c>
      <c r="D2335" s="4">
        <v>4.2</v>
      </c>
      <c r="E2335" s="4"/>
      <c r="G2335" s="4">
        <f t="shared" si="447"/>
        <v>64.961200000000005</v>
      </c>
      <c r="H2335"/>
      <c r="I2335"/>
      <c r="J2335" s="34">
        <f t="shared" si="444"/>
        <v>1.385442360233099E-3</v>
      </c>
      <c r="K2335" s="34">
        <f t="shared" si="459"/>
        <v>8.9999999997231753E-2</v>
      </c>
      <c r="L2335" s="6">
        <f t="shared" si="445"/>
        <v>4.811097633235077</v>
      </c>
      <c r="M2335" s="6">
        <f t="shared" si="460"/>
        <v>0.31253468163409348</v>
      </c>
      <c r="N2335" s="6">
        <f t="shared" si="446"/>
        <v>6.861382640483793</v>
      </c>
      <c r="O2335" s="6">
        <f t="shared" si="461"/>
        <v>0.44572365863033786</v>
      </c>
      <c r="P2335" s="6">
        <f t="shared" si="462"/>
        <v>0.7582583402644314</v>
      </c>
      <c r="Q2335" s="6">
        <f t="shared" si="456"/>
        <v>0.15001664718436486</v>
      </c>
      <c r="R2335" s="6">
        <f t="shared" si="457"/>
        <v>0.17383222686583177</v>
      </c>
      <c r="S2335" s="6">
        <f t="shared" si="458"/>
        <v>0.32384887405019663</v>
      </c>
    </row>
    <row r="2336" spans="1:19" x14ac:dyDescent="0.25">
      <c r="A2336" s="64">
        <v>41957</v>
      </c>
      <c r="B2336" s="14" t="s">
        <v>873</v>
      </c>
      <c r="C2336" s="4">
        <v>1</v>
      </c>
      <c r="D2336" s="4">
        <v>15.8</v>
      </c>
      <c r="E2336" s="4"/>
      <c r="G2336" s="4">
        <f t="shared" si="447"/>
        <v>64.961200000000005</v>
      </c>
      <c r="H2336"/>
      <c r="I2336"/>
      <c r="J2336" s="34">
        <f t="shared" si="444"/>
        <v>1.9606679751053898E-2</v>
      </c>
      <c r="K2336" s="34">
        <f t="shared" si="459"/>
        <v>1.2736734693485789</v>
      </c>
      <c r="L2336" s="6">
        <f t="shared" si="445"/>
        <v>101.18280028569879</v>
      </c>
      <c r="M2336" s="6">
        <f t="shared" si="460"/>
        <v>6.5729562534096644</v>
      </c>
      <c r="N2336" s="6">
        <f t="shared" si="446"/>
        <v>32.332460924993967</v>
      </c>
      <c r="O2336" s="6">
        <f t="shared" si="461"/>
        <v>2.1003555013796187</v>
      </c>
      <c r="P2336" s="6">
        <f t="shared" si="462"/>
        <v>8.6733117547892835</v>
      </c>
      <c r="Q2336" s="6">
        <f t="shared" si="456"/>
        <v>3.1550190016366386</v>
      </c>
      <c r="R2336" s="6">
        <f t="shared" si="457"/>
        <v>0.81913864553805127</v>
      </c>
      <c r="S2336" s="6">
        <f t="shared" si="458"/>
        <v>3.9741576471746898</v>
      </c>
    </row>
    <row r="2337" spans="1:19" x14ac:dyDescent="0.25">
      <c r="A2337" s="64">
        <v>41957</v>
      </c>
      <c r="B2337" s="14" t="s">
        <v>873</v>
      </c>
      <c r="C2337" s="4">
        <v>1</v>
      </c>
      <c r="D2337" s="4">
        <v>15.2</v>
      </c>
      <c r="E2337" s="4"/>
      <c r="G2337" s="4">
        <f t="shared" si="447"/>
        <v>64.961200000000005</v>
      </c>
      <c r="H2337"/>
      <c r="I2337"/>
      <c r="J2337" s="34">
        <f t="shared" ref="J2337:J2400" si="463">((+D2337/200)^2)*PI()</f>
        <v>1.8145839167134643E-2</v>
      </c>
      <c r="K2337" s="34">
        <f t="shared" si="459"/>
        <v>1.1787755101678243</v>
      </c>
      <c r="L2337" s="6">
        <f t="shared" ref="L2337:L2400" si="464">0.17758*(D2337^2.299)</f>
        <v>92.566205279418966</v>
      </c>
      <c r="M2337" s="6">
        <f t="shared" si="460"/>
        <v>6.0132118910308101</v>
      </c>
      <c r="N2337" s="6">
        <f t="shared" ref="N2337:N2400" si="465">1.28*(D2337^1.17)</f>
        <v>30.900603934503316</v>
      </c>
      <c r="O2337" s="6">
        <f t="shared" si="461"/>
        <v>2.0073403512448178</v>
      </c>
      <c r="P2337" s="6">
        <f t="shared" si="462"/>
        <v>8.0205522422756275</v>
      </c>
      <c r="Q2337" s="6">
        <f t="shared" si="456"/>
        <v>2.8863417076947888</v>
      </c>
      <c r="R2337" s="6">
        <f t="shared" si="457"/>
        <v>0.78286273698547892</v>
      </c>
      <c r="S2337" s="6">
        <f t="shared" si="458"/>
        <v>3.6692044446802679</v>
      </c>
    </row>
    <row r="2338" spans="1:19" x14ac:dyDescent="0.25">
      <c r="A2338" s="64">
        <v>41957</v>
      </c>
      <c r="B2338" s="14" t="s">
        <v>873</v>
      </c>
      <c r="C2338" s="4">
        <v>1</v>
      </c>
      <c r="D2338" s="4">
        <v>7.4</v>
      </c>
      <c r="E2338" s="4"/>
      <c r="G2338" s="4">
        <f t="shared" ref="G2338:G2401" si="466">IF($D2338&lt;3.01,795.7747,64.9612)</f>
        <v>64.961200000000005</v>
      </c>
      <c r="H2338"/>
      <c r="I2338"/>
      <c r="J2338" s="34">
        <f t="shared" si="463"/>
        <v>4.3008403427644282E-3</v>
      </c>
      <c r="K2338" s="34">
        <f t="shared" si="459"/>
        <v>0.27938775509344738</v>
      </c>
      <c r="L2338" s="6">
        <f t="shared" si="464"/>
        <v>17.691219677917115</v>
      </c>
      <c r="M2338" s="6">
        <f t="shared" si="460"/>
        <v>1.1492428820320462</v>
      </c>
      <c r="N2338" s="6">
        <f t="shared" si="465"/>
        <v>13.311012207689938</v>
      </c>
      <c r="O2338" s="6">
        <f t="shared" si="461"/>
        <v>0.86469934299806295</v>
      </c>
      <c r="P2338" s="6">
        <f t="shared" si="462"/>
        <v>2.0139422250301093</v>
      </c>
      <c r="Q2338" s="6">
        <f t="shared" si="456"/>
        <v>0.55163658337538213</v>
      </c>
      <c r="R2338" s="6">
        <f t="shared" si="457"/>
        <v>0.33723274376924456</v>
      </c>
      <c r="S2338" s="6">
        <f t="shared" si="458"/>
        <v>0.88886932714462663</v>
      </c>
    </row>
    <row r="2339" spans="1:19" x14ac:dyDescent="0.25">
      <c r="A2339" s="64">
        <v>41957</v>
      </c>
      <c r="B2339" s="14" t="s">
        <v>873</v>
      </c>
      <c r="C2339" s="4">
        <v>1</v>
      </c>
      <c r="D2339" s="4">
        <v>8.4</v>
      </c>
      <c r="E2339" s="4"/>
      <c r="G2339" s="4">
        <f t="shared" si="466"/>
        <v>64.961200000000005</v>
      </c>
      <c r="H2339"/>
      <c r="I2339"/>
      <c r="J2339" s="34">
        <f t="shared" si="463"/>
        <v>5.5417694409323958E-3</v>
      </c>
      <c r="K2339" s="34">
        <f t="shared" si="459"/>
        <v>0.35999999998892701</v>
      </c>
      <c r="L2339" s="6">
        <f t="shared" si="464"/>
        <v>23.676207107687297</v>
      </c>
      <c r="M2339" s="6">
        <f t="shared" si="460"/>
        <v>1.5380348549959169</v>
      </c>
      <c r="N2339" s="6">
        <f t="shared" si="465"/>
        <v>15.438913512745591</v>
      </c>
      <c r="O2339" s="6">
        <f t="shared" si="461"/>
        <v>1.0029303679371999</v>
      </c>
      <c r="P2339" s="6">
        <f t="shared" si="462"/>
        <v>2.5409652229331168</v>
      </c>
      <c r="Q2339" s="6">
        <f t="shared" si="456"/>
        <v>0.73825673039804007</v>
      </c>
      <c r="R2339" s="6">
        <f t="shared" si="457"/>
        <v>0.39114284349550799</v>
      </c>
      <c r="S2339" s="6">
        <f t="shared" si="458"/>
        <v>1.1293995738935481</v>
      </c>
    </row>
    <row r="2340" spans="1:19" x14ac:dyDescent="0.25">
      <c r="A2340" s="64">
        <v>41957</v>
      </c>
      <c r="B2340" s="14" t="s">
        <v>873</v>
      </c>
      <c r="C2340" s="4">
        <v>1</v>
      </c>
      <c r="D2340" s="4">
        <v>14.5</v>
      </c>
      <c r="E2340" s="4"/>
      <c r="G2340" s="4">
        <f t="shared" si="466"/>
        <v>64.961200000000005</v>
      </c>
      <c r="H2340"/>
      <c r="I2340"/>
      <c r="J2340" s="34">
        <f t="shared" si="463"/>
        <v>1.6512996385431349E-2</v>
      </c>
      <c r="K2340" s="34">
        <f t="shared" si="459"/>
        <v>1.0727040815996582</v>
      </c>
      <c r="L2340" s="6">
        <f t="shared" si="464"/>
        <v>83.057544737091789</v>
      </c>
      <c r="M2340" s="6">
        <f t="shared" si="460"/>
        <v>5.3955178798276728</v>
      </c>
      <c r="N2340" s="6">
        <f t="shared" si="465"/>
        <v>29.242232935837183</v>
      </c>
      <c r="O2340" s="6">
        <f t="shared" si="461"/>
        <v>1.8996105790367199</v>
      </c>
      <c r="P2340" s="6">
        <f t="shared" si="462"/>
        <v>7.2951284588643928</v>
      </c>
      <c r="Q2340" s="6">
        <f t="shared" si="456"/>
        <v>2.5898485823172828</v>
      </c>
      <c r="R2340" s="6">
        <f t="shared" si="457"/>
        <v>0.7408481258243208</v>
      </c>
      <c r="S2340" s="6">
        <f t="shared" si="458"/>
        <v>3.3306967081416037</v>
      </c>
    </row>
    <row r="2341" spans="1:19" x14ac:dyDescent="0.25">
      <c r="A2341" s="64">
        <v>41957</v>
      </c>
      <c r="B2341" s="14" t="s">
        <v>873</v>
      </c>
      <c r="C2341" s="4">
        <v>1</v>
      </c>
      <c r="D2341" s="4">
        <v>18</v>
      </c>
      <c r="E2341" s="4"/>
      <c r="G2341" s="4">
        <f t="shared" si="466"/>
        <v>64.961200000000005</v>
      </c>
      <c r="H2341"/>
      <c r="I2341"/>
      <c r="J2341" s="34">
        <f t="shared" si="463"/>
        <v>2.5446900494077322E-2</v>
      </c>
      <c r="K2341" s="34">
        <f t="shared" si="459"/>
        <v>1.6530612244389502</v>
      </c>
      <c r="L2341" s="6">
        <f t="shared" si="464"/>
        <v>136.54177394400861</v>
      </c>
      <c r="M2341" s="6">
        <f t="shared" si="460"/>
        <v>8.8699176575741685</v>
      </c>
      <c r="N2341" s="6">
        <f t="shared" si="465"/>
        <v>37.659868621098411</v>
      </c>
      <c r="O2341" s="6">
        <f t="shared" si="461"/>
        <v>2.4464303049203324</v>
      </c>
      <c r="P2341" s="6">
        <f t="shared" si="462"/>
        <v>11.3163479624945</v>
      </c>
      <c r="Q2341" s="6">
        <f t="shared" si="456"/>
        <v>4.2575604756356009</v>
      </c>
      <c r="R2341" s="6">
        <f t="shared" si="457"/>
        <v>0.95410781891892971</v>
      </c>
      <c r="S2341" s="6">
        <f t="shared" si="458"/>
        <v>5.2116682945545305</v>
      </c>
    </row>
    <row r="2342" spans="1:19" x14ac:dyDescent="0.25">
      <c r="A2342" s="64">
        <v>41957</v>
      </c>
      <c r="B2342" s="14" t="s">
        <v>873</v>
      </c>
      <c r="C2342" s="4">
        <v>1</v>
      </c>
      <c r="D2342" s="4">
        <v>12.6</v>
      </c>
      <c r="E2342" s="4"/>
      <c r="G2342" s="4">
        <f t="shared" si="466"/>
        <v>64.961200000000005</v>
      </c>
      <c r="H2342"/>
      <c r="I2342"/>
      <c r="J2342" s="34">
        <f t="shared" si="463"/>
        <v>1.2468981242097889E-2</v>
      </c>
      <c r="K2342" s="34">
        <f t="shared" si="459"/>
        <v>0.80999999997508576</v>
      </c>
      <c r="L2342" s="6">
        <f t="shared" si="464"/>
        <v>60.137578231998951</v>
      </c>
      <c r="M2342" s="6">
        <f t="shared" si="460"/>
        <v>3.9066093228178786</v>
      </c>
      <c r="N2342" s="6">
        <f t="shared" si="465"/>
        <v>24.810956507402047</v>
      </c>
      <c r="O2342" s="6">
        <f t="shared" si="461"/>
        <v>1.611749539130451</v>
      </c>
      <c r="P2342" s="6">
        <f t="shared" si="462"/>
        <v>5.5183588619483297</v>
      </c>
      <c r="Q2342" s="6">
        <f t="shared" si="456"/>
        <v>1.8751724749525818</v>
      </c>
      <c r="R2342" s="6">
        <f t="shared" si="457"/>
        <v>0.6285823202608759</v>
      </c>
      <c r="S2342" s="6">
        <f t="shared" si="458"/>
        <v>2.5037547952134576</v>
      </c>
    </row>
    <row r="2343" spans="1:19" x14ac:dyDescent="0.25">
      <c r="A2343" s="64">
        <v>41957</v>
      </c>
      <c r="B2343" s="14" t="s">
        <v>873</v>
      </c>
      <c r="C2343" s="4">
        <v>1</v>
      </c>
      <c r="D2343" s="4">
        <v>11.3</v>
      </c>
      <c r="E2343" s="4"/>
      <c r="G2343" s="4">
        <f t="shared" si="466"/>
        <v>64.961200000000005</v>
      </c>
      <c r="H2343"/>
      <c r="I2343"/>
      <c r="J2343" s="34">
        <f t="shared" si="463"/>
        <v>1.0028749148422018E-2</v>
      </c>
      <c r="K2343" s="34">
        <f t="shared" si="459"/>
        <v>0.65147959181669624</v>
      </c>
      <c r="L2343" s="6">
        <f t="shared" si="464"/>
        <v>46.818920202119372</v>
      </c>
      <c r="M2343" s="6">
        <f t="shared" si="460"/>
        <v>3.0414132980257564</v>
      </c>
      <c r="N2343" s="6">
        <f t="shared" si="465"/>
        <v>21.84297297894237</v>
      </c>
      <c r="O2343" s="6">
        <f t="shared" si="461"/>
        <v>1.418945763801817</v>
      </c>
      <c r="P2343" s="6">
        <f t="shared" si="462"/>
        <v>4.4603590618275737</v>
      </c>
      <c r="Q2343" s="6">
        <f t="shared" si="456"/>
        <v>1.4598783830523629</v>
      </c>
      <c r="R2343" s="6">
        <f t="shared" si="457"/>
        <v>0.5533888478827087</v>
      </c>
      <c r="S2343" s="6">
        <f t="shared" si="458"/>
        <v>2.0132672309350719</v>
      </c>
    </row>
    <row r="2344" spans="1:19" x14ac:dyDescent="0.25">
      <c r="A2344" s="64">
        <v>41957</v>
      </c>
      <c r="B2344" s="14" t="s">
        <v>873</v>
      </c>
      <c r="C2344" s="4">
        <v>1</v>
      </c>
      <c r="D2344" s="4">
        <v>11.3</v>
      </c>
      <c r="E2344" s="4" t="s">
        <v>978</v>
      </c>
      <c r="G2344" s="4">
        <f t="shared" si="466"/>
        <v>64.961200000000005</v>
      </c>
      <c r="H2344"/>
      <c r="I2344"/>
      <c r="J2344" s="34">
        <f t="shared" si="463"/>
        <v>1.0028749148422018E-2</v>
      </c>
      <c r="K2344" s="34">
        <f t="shared" si="459"/>
        <v>0.65147959181669624</v>
      </c>
      <c r="L2344" s="6">
        <f t="shared" si="464"/>
        <v>46.818920202119372</v>
      </c>
      <c r="M2344" s="6">
        <f t="shared" si="460"/>
        <v>3.0414132980257564</v>
      </c>
      <c r="N2344" s="6">
        <f t="shared" si="465"/>
        <v>21.84297297894237</v>
      </c>
      <c r="O2344" s="6">
        <f t="shared" si="461"/>
        <v>1.418945763801817</v>
      </c>
      <c r="P2344" s="6">
        <f t="shared" si="462"/>
        <v>4.4603590618275737</v>
      </c>
      <c r="Q2344" s="6">
        <f t="shared" si="456"/>
        <v>1.4598783830523629</v>
      </c>
      <c r="R2344" s="6">
        <f t="shared" si="457"/>
        <v>0.5533888478827087</v>
      </c>
      <c r="S2344" s="6">
        <f t="shared" si="458"/>
        <v>2.0132672309350719</v>
      </c>
    </row>
    <row r="2345" spans="1:19" x14ac:dyDescent="0.25">
      <c r="A2345" s="64">
        <v>41957</v>
      </c>
      <c r="B2345" s="14" t="s">
        <v>873</v>
      </c>
      <c r="C2345" s="4">
        <v>1</v>
      </c>
      <c r="D2345" s="4">
        <v>11.2</v>
      </c>
      <c r="E2345" s="4" t="s">
        <v>978</v>
      </c>
      <c r="G2345" s="4">
        <f t="shared" si="466"/>
        <v>64.961200000000005</v>
      </c>
      <c r="H2345"/>
      <c r="I2345"/>
      <c r="J2345" s="34">
        <f t="shared" si="463"/>
        <v>9.8520345616575893E-3</v>
      </c>
      <c r="K2345" s="34">
        <f t="shared" si="459"/>
        <v>0.63999999998031454</v>
      </c>
      <c r="L2345" s="6">
        <f t="shared" si="464"/>
        <v>45.871853200437585</v>
      </c>
      <c r="M2345" s="6">
        <f t="shared" si="460"/>
        <v>2.9798906879228007</v>
      </c>
      <c r="N2345" s="6">
        <f t="shared" si="465"/>
        <v>21.616981763211225</v>
      </c>
      <c r="O2345" s="6">
        <f t="shared" si="461"/>
        <v>1.4042651029537139</v>
      </c>
      <c r="P2345" s="6">
        <f t="shared" si="462"/>
        <v>4.3841557908765143</v>
      </c>
      <c r="Q2345" s="6">
        <f t="shared" si="456"/>
        <v>1.4303475302029443</v>
      </c>
      <c r="R2345" s="6">
        <f t="shared" si="457"/>
        <v>0.54766339015194843</v>
      </c>
      <c r="S2345" s="6">
        <f t="shared" si="458"/>
        <v>1.9780109203548926</v>
      </c>
    </row>
    <row r="2346" spans="1:19" x14ac:dyDescent="0.25">
      <c r="A2346" s="64">
        <v>41957</v>
      </c>
      <c r="B2346" s="14" t="s">
        <v>873</v>
      </c>
      <c r="C2346" s="4">
        <v>1</v>
      </c>
      <c r="D2346" s="4">
        <v>18.100000000000001</v>
      </c>
      <c r="E2346" s="4"/>
      <c r="G2346" s="4">
        <f t="shared" si="466"/>
        <v>64.961200000000005</v>
      </c>
      <c r="H2346"/>
      <c r="I2346"/>
      <c r="J2346" s="34">
        <f t="shared" si="463"/>
        <v>2.5730429231063806E-2</v>
      </c>
      <c r="K2346" s="34">
        <f t="shared" si="459"/>
        <v>1.6714795917853229</v>
      </c>
      <c r="L2346" s="6">
        <f t="shared" si="464"/>
        <v>138.29201202797131</v>
      </c>
      <c r="M2346" s="6">
        <f t="shared" si="460"/>
        <v>8.9836152259993849</v>
      </c>
      <c r="N2346" s="6">
        <f t="shared" si="465"/>
        <v>37.904773184786656</v>
      </c>
      <c r="O2346" s="6">
        <f t="shared" si="461"/>
        <v>2.4623395995715769</v>
      </c>
      <c r="P2346" s="6">
        <f t="shared" si="462"/>
        <v>11.445954825570961</v>
      </c>
      <c r="Q2346" s="6">
        <f t="shared" si="456"/>
        <v>4.3121353084797045</v>
      </c>
      <c r="R2346" s="6">
        <f t="shared" si="457"/>
        <v>0.96031244383291503</v>
      </c>
      <c r="S2346" s="6">
        <f t="shared" si="458"/>
        <v>5.2724477523126199</v>
      </c>
    </row>
    <row r="2347" spans="1:19" x14ac:dyDescent="0.25">
      <c r="A2347" s="64">
        <v>41957</v>
      </c>
      <c r="B2347" s="14" t="s">
        <v>873</v>
      </c>
      <c r="C2347" s="4">
        <v>1</v>
      </c>
      <c r="D2347" s="4">
        <v>17.600000000000001</v>
      </c>
      <c r="E2347" s="4"/>
      <c r="G2347" s="4">
        <f t="shared" si="466"/>
        <v>64.961200000000005</v>
      </c>
      <c r="H2347"/>
      <c r="I2347"/>
      <c r="J2347" s="34">
        <f t="shared" si="463"/>
        <v>2.4328493509399363E-2</v>
      </c>
      <c r="K2347" s="34">
        <f t="shared" si="459"/>
        <v>1.5804081632166955</v>
      </c>
      <c r="L2347" s="6">
        <f t="shared" si="464"/>
        <v>129.66646613357531</v>
      </c>
      <c r="M2347" s="6">
        <f t="shared" si="460"/>
        <v>8.4232894031761596</v>
      </c>
      <c r="N2347" s="6">
        <f t="shared" si="465"/>
        <v>36.682573043134077</v>
      </c>
      <c r="O2347" s="6">
        <f t="shared" si="461"/>
        <v>2.3829440101896835</v>
      </c>
      <c r="P2347" s="6">
        <f t="shared" si="462"/>
        <v>10.806233413365844</v>
      </c>
      <c r="Q2347" s="6">
        <f t="shared" si="456"/>
        <v>4.0431789135245566</v>
      </c>
      <c r="R2347" s="6">
        <f t="shared" si="457"/>
        <v>0.92934816397397657</v>
      </c>
      <c r="S2347" s="6">
        <f t="shared" si="458"/>
        <v>4.9725270774985333</v>
      </c>
    </row>
    <row r="2348" spans="1:19" x14ac:dyDescent="0.25">
      <c r="A2348" s="64">
        <v>41957</v>
      </c>
      <c r="B2348" s="14" t="s">
        <v>873</v>
      </c>
      <c r="C2348" s="4">
        <v>1</v>
      </c>
      <c r="D2348" s="4">
        <v>4.9000000000000004</v>
      </c>
      <c r="E2348" s="4"/>
      <c r="G2348" s="4">
        <f t="shared" si="466"/>
        <v>64.961200000000005</v>
      </c>
      <c r="H2348"/>
      <c r="I2348"/>
      <c r="J2348" s="34">
        <f t="shared" si="463"/>
        <v>1.8857409903172736E-3</v>
      </c>
      <c r="K2348" s="34">
        <f t="shared" si="459"/>
        <v>0.12249999999623211</v>
      </c>
      <c r="L2348" s="6">
        <f t="shared" si="464"/>
        <v>6.8573266813152358</v>
      </c>
      <c r="M2348" s="6">
        <f t="shared" si="460"/>
        <v>0.44546017865048693</v>
      </c>
      <c r="N2348" s="6">
        <f t="shared" si="465"/>
        <v>8.2174937658920371</v>
      </c>
      <c r="O2348" s="6">
        <f t="shared" si="461"/>
        <v>0.53381826637890784</v>
      </c>
      <c r="P2348" s="6">
        <f t="shared" si="462"/>
        <v>0.97927844502939476</v>
      </c>
      <c r="Q2348" s="6">
        <f t="shared" si="456"/>
        <v>0.21382088575223371</v>
      </c>
      <c r="R2348" s="6">
        <f t="shared" si="457"/>
        <v>0.20818912388777405</v>
      </c>
      <c r="S2348" s="6">
        <f t="shared" si="458"/>
        <v>0.42201000964000779</v>
      </c>
    </row>
    <row r="2349" spans="1:19" x14ac:dyDescent="0.25">
      <c r="A2349" s="64">
        <v>41957</v>
      </c>
      <c r="B2349" s="14" t="s">
        <v>873</v>
      </c>
      <c r="C2349" s="4">
        <v>1</v>
      </c>
      <c r="D2349" s="4">
        <v>8.5</v>
      </c>
      <c r="E2349" s="4"/>
      <c r="G2349" s="4">
        <f t="shared" si="466"/>
        <v>64.961200000000005</v>
      </c>
      <c r="H2349"/>
      <c r="I2349"/>
      <c r="J2349" s="34">
        <f t="shared" si="463"/>
        <v>5.6745017305465653E-3</v>
      </c>
      <c r="K2349" s="34">
        <f t="shared" si="459"/>
        <v>0.36862244896825369</v>
      </c>
      <c r="L2349" s="6">
        <f t="shared" si="464"/>
        <v>24.32921867173739</v>
      </c>
      <c r="M2349" s="6">
        <f t="shared" si="460"/>
        <v>1.5804552706332824</v>
      </c>
      <c r="N2349" s="6">
        <f t="shared" si="465"/>
        <v>15.654172411593242</v>
      </c>
      <c r="O2349" s="6">
        <f t="shared" si="461"/>
        <v>1.0169138445882482</v>
      </c>
      <c r="P2349" s="6">
        <f t="shared" si="462"/>
        <v>2.5973691152215306</v>
      </c>
      <c r="Q2349" s="6">
        <f t="shared" si="456"/>
        <v>0.75861852990397549</v>
      </c>
      <c r="R2349" s="6">
        <f t="shared" si="457"/>
        <v>0.39659639938941682</v>
      </c>
      <c r="S2349" s="6">
        <f t="shared" si="458"/>
        <v>1.1552149292933924</v>
      </c>
    </row>
    <row r="2350" spans="1:19" x14ac:dyDescent="0.25">
      <c r="A2350" s="64">
        <v>41957</v>
      </c>
      <c r="B2350" s="14" t="s">
        <v>873</v>
      </c>
      <c r="C2350" s="4">
        <v>1</v>
      </c>
      <c r="D2350" s="4">
        <v>5</v>
      </c>
      <c r="E2350" s="4"/>
      <c r="G2350" s="4">
        <f t="shared" si="466"/>
        <v>64.961200000000005</v>
      </c>
      <c r="H2350"/>
      <c r="I2350"/>
      <c r="J2350" s="34">
        <f t="shared" si="463"/>
        <v>1.9634954084936209E-3</v>
      </c>
      <c r="K2350" s="34">
        <f t="shared" si="459"/>
        <v>0.12755102040424002</v>
      </c>
      <c r="L2350" s="6">
        <f t="shared" si="464"/>
        <v>7.1833345216463531</v>
      </c>
      <c r="M2350" s="6">
        <f t="shared" si="460"/>
        <v>0.46663803957857453</v>
      </c>
      <c r="N2350" s="6">
        <f t="shared" si="465"/>
        <v>8.4140458590425169</v>
      </c>
      <c r="O2350" s="6">
        <f t="shared" si="461"/>
        <v>0.54658652646013051</v>
      </c>
      <c r="P2350" s="6">
        <f t="shared" si="462"/>
        <v>1.0132245660387049</v>
      </c>
      <c r="Q2350" s="6">
        <f t="shared" si="456"/>
        <v>0.22398625899771576</v>
      </c>
      <c r="R2350" s="6">
        <f t="shared" si="457"/>
        <v>0.2131687453194509</v>
      </c>
      <c r="S2350" s="6">
        <f t="shared" si="458"/>
        <v>0.4371550043171667</v>
      </c>
    </row>
    <row r="2351" spans="1:19" x14ac:dyDescent="0.25">
      <c r="A2351" s="64">
        <v>41957</v>
      </c>
      <c r="B2351" s="14" t="s">
        <v>873</v>
      </c>
      <c r="C2351" s="4">
        <v>1</v>
      </c>
      <c r="D2351" s="4">
        <v>5</v>
      </c>
      <c r="E2351" s="4"/>
      <c r="G2351" s="4">
        <f t="shared" si="466"/>
        <v>64.961200000000005</v>
      </c>
      <c r="H2351"/>
      <c r="I2351"/>
      <c r="J2351" s="34">
        <f t="shared" si="463"/>
        <v>1.9634954084936209E-3</v>
      </c>
      <c r="K2351" s="34">
        <f t="shared" si="459"/>
        <v>0.12755102040424002</v>
      </c>
      <c r="L2351" s="6">
        <f t="shared" si="464"/>
        <v>7.1833345216463531</v>
      </c>
      <c r="M2351" s="6">
        <f t="shared" si="460"/>
        <v>0.46663803957857453</v>
      </c>
      <c r="N2351" s="6">
        <f t="shared" si="465"/>
        <v>8.4140458590425169</v>
      </c>
      <c r="O2351" s="6">
        <f t="shared" si="461"/>
        <v>0.54658652646013051</v>
      </c>
      <c r="P2351" s="6">
        <f t="shared" si="462"/>
        <v>1.0132245660387049</v>
      </c>
      <c r="Q2351" s="6">
        <f t="shared" si="456"/>
        <v>0.22398625899771576</v>
      </c>
      <c r="R2351" s="6">
        <f t="shared" si="457"/>
        <v>0.2131687453194509</v>
      </c>
      <c r="S2351" s="6">
        <f t="shared" si="458"/>
        <v>0.4371550043171667</v>
      </c>
    </row>
    <row r="2352" spans="1:19" x14ac:dyDescent="0.25">
      <c r="A2352" s="64">
        <v>41957</v>
      </c>
      <c r="B2352" s="14" t="s">
        <v>873</v>
      </c>
      <c r="C2352" s="4">
        <v>1</v>
      </c>
      <c r="D2352" s="4">
        <v>4.5999999999999996</v>
      </c>
      <c r="E2352" s="4"/>
      <c r="G2352" s="4">
        <f t="shared" si="466"/>
        <v>64.961200000000005</v>
      </c>
      <c r="H2352"/>
      <c r="I2352"/>
      <c r="J2352" s="34">
        <f t="shared" si="463"/>
        <v>1.6619025137490004E-3</v>
      </c>
      <c r="K2352" s="34">
        <f t="shared" si="459"/>
        <v>0.10795918367014873</v>
      </c>
      <c r="L2352" s="6">
        <f t="shared" si="464"/>
        <v>5.9302678128381849</v>
      </c>
      <c r="M2352" s="6">
        <f t="shared" si="460"/>
        <v>0.3852373209154813</v>
      </c>
      <c r="N2352" s="6">
        <f t="shared" si="465"/>
        <v>7.6319696161125572</v>
      </c>
      <c r="O2352" s="6">
        <f t="shared" si="461"/>
        <v>0.49578191424249274</v>
      </c>
      <c r="P2352" s="6">
        <f t="shared" si="462"/>
        <v>0.88101923515797398</v>
      </c>
      <c r="Q2352" s="6">
        <f t="shared" si="456"/>
        <v>0.18491391403943103</v>
      </c>
      <c r="R2352" s="6">
        <f t="shared" si="457"/>
        <v>0.19335494655457217</v>
      </c>
      <c r="S2352" s="6">
        <f t="shared" si="458"/>
        <v>0.37826886059400322</v>
      </c>
    </row>
    <row r="2353" spans="1:19" x14ac:dyDescent="0.25">
      <c r="A2353" s="64">
        <v>41957</v>
      </c>
      <c r="B2353" s="14" t="s">
        <v>873</v>
      </c>
      <c r="C2353" s="4">
        <v>1</v>
      </c>
      <c r="D2353" s="4">
        <v>4.5999999999999996</v>
      </c>
      <c r="E2353" s="4"/>
      <c r="G2353" s="4">
        <f t="shared" si="466"/>
        <v>64.961200000000005</v>
      </c>
      <c r="H2353"/>
      <c r="I2353"/>
      <c r="J2353" s="34">
        <f t="shared" si="463"/>
        <v>1.6619025137490004E-3</v>
      </c>
      <c r="K2353" s="34">
        <f t="shared" si="459"/>
        <v>0.10795918367014873</v>
      </c>
      <c r="L2353" s="6">
        <f t="shared" si="464"/>
        <v>5.9302678128381849</v>
      </c>
      <c r="M2353" s="6">
        <f t="shared" si="460"/>
        <v>0.3852373209154813</v>
      </c>
      <c r="N2353" s="6">
        <f t="shared" si="465"/>
        <v>7.6319696161125572</v>
      </c>
      <c r="O2353" s="6">
        <f t="shared" si="461"/>
        <v>0.49578191424249274</v>
      </c>
      <c r="P2353" s="6">
        <f t="shared" si="462"/>
        <v>0.88101923515797398</v>
      </c>
      <c r="Q2353" s="6">
        <f t="shared" si="456"/>
        <v>0.18491391403943103</v>
      </c>
      <c r="R2353" s="6">
        <f t="shared" si="457"/>
        <v>0.19335494655457217</v>
      </c>
      <c r="S2353" s="6">
        <f t="shared" si="458"/>
        <v>0.37826886059400322</v>
      </c>
    </row>
    <row r="2354" spans="1:19" x14ac:dyDescent="0.25">
      <c r="A2354" s="64">
        <v>41957</v>
      </c>
      <c r="B2354" s="14" t="s">
        <v>873</v>
      </c>
      <c r="C2354" s="4">
        <v>1</v>
      </c>
      <c r="D2354" s="4">
        <v>3.4</v>
      </c>
      <c r="E2354" s="4"/>
      <c r="G2354" s="4">
        <f t="shared" si="466"/>
        <v>64.961200000000005</v>
      </c>
      <c r="H2354"/>
      <c r="I2354"/>
      <c r="J2354" s="34">
        <f t="shared" si="463"/>
        <v>9.0792027688745035E-4</v>
      </c>
      <c r="K2354" s="34">
        <f t="shared" si="459"/>
        <v>5.8979591834920582E-2</v>
      </c>
      <c r="L2354" s="6">
        <f t="shared" si="464"/>
        <v>2.9598116954824234</v>
      </c>
      <c r="M2354" s="6">
        <f t="shared" si="460"/>
        <v>0.19227292324193554</v>
      </c>
      <c r="N2354" s="6">
        <f t="shared" si="465"/>
        <v>5.3584638182360029</v>
      </c>
      <c r="O2354" s="6">
        <f t="shared" si="461"/>
        <v>0.34809224654085708</v>
      </c>
      <c r="P2354" s="6">
        <f t="shared" si="462"/>
        <v>0.54036516978279259</v>
      </c>
      <c r="Q2354" s="6">
        <f t="shared" si="456"/>
        <v>9.2291003156129051E-2</v>
      </c>
      <c r="R2354" s="6">
        <f t="shared" si="457"/>
        <v>0.13575597615093427</v>
      </c>
      <c r="S2354" s="6">
        <f t="shared" si="458"/>
        <v>0.2280469793070633</v>
      </c>
    </row>
    <row r="2355" spans="1:19" x14ac:dyDescent="0.25">
      <c r="A2355" s="64">
        <v>41957</v>
      </c>
      <c r="B2355" s="14" t="s">
        <v>873</v>
      </c>
      <c r="C2355" s="4">
        <v>1</v>
      </c>
      <c r="D2355" s="4">
        <v>4.3</v>
      </c>
      <c r="E2355" s="4"/>
      <c r="G2355" s="4">
        <f t="shared" si="466"/>
        <v>64.961200000000005</v>
      </c>
      <c r="H2355"/>
      <c r="I2355"/>
      <c r="J2355" s="34">
        <f t="shared" si="463"/>
        <v>1.4522012041218817E-3</v>
      </c>
      <c r="K2355" s="34">
        <f t="shared" si="459"/>
        <v>9.4336734690975893E-2</v>
      </c>
      <c r="L2355" s="6">
        <f t="shared" si="464"/>
        <v>5.0785301024450318</v>
      </c>
      <c r="M2355" s="6">
        <f t="shared" si="460"/>
        <v>0.3299074160899001</v>
      </c>
      <c r="N2355" s="6">
        <f t="shared" si="465"/>
        <v>7.0529054640829827</v>
      </c>
      <c r="O2355" s="6">
        <f t="shared" si="461"/>
        <v>0.45816521132004828</v>
      </c>
      <c r="P2355" s="6">
        <f t="shared" si="462"/>
        <v>0.78807262740994832</v>
      </c>
      <c r="Q2355" s="6">
        <f t="shared" si="456"/>
        <v>0.15835555972315205</v>
      </c>
      <c r="R2355" s="6">
        <f t="shared" si="457"/>
        <v>0.17868443241481885</v>
      </c>
      <c r="S2355" s="6">
        <f t="shared" si="458"/>
        <v>0.33703999213797087</v>
      </c>
    </row>
    <row r="2356" spans="1:19" x14ac:dyDescent="0.25">
      <c r="A2356" s="64">
        <v>41957</v>
      </c>
      <c r="B2356" s="14" t="s">
        <v>873</v>
      </c>
      <c r="C2356" s="4">
        <v>1</v>
      </c>
      <c r="D2356" s="4">
        <v>5.5</v>
      </c>
      <c r="E2356" s="4"/>
      <c r="G2356" s="4">
        <f t="shared" si="466"/>
        <v>64.961200000000005</v>
      </c>
      <c r="H2356"/>
      <c r="I2356"/>
      <c r="J2356" s="34">
        <f t="shared" si="463"/>
        <v>2.3758294442772811E-3</v>
      </c>
      <c r="K2356" s="34">
        <f t="shared" si="459"/>
        <v>0.15433673468913039</v>
      </c>
      <c r="L2356" s="6">
        <f t="shared" si="464"/>
        <v>8.9430956308196485</v>
      </c>
      <c r="M2356" s="6">
        <f t="shared" si="460"/>
        <v>0.58095423516110178</v>
      </c>
      <c r="N2356" s="6">
        <f t="shared" si="465"/>
        <v>9.4066355127217793</v>
      </c>
      <c r="O2356" s="6">
        <f t="shared" si="461"/>
        <v>0.61106634272138272</v>
      </c>
      <c r="P2356" s="6">
        <f t="shared" si="462"/>
        <v>1.1920205778824844</v>
      </c>
      <c r="Q2356" s="6">
        <f t="shared" si="456"/>
        <v>0.27885803287732885</v>
      </c>
      <c r="R2356" s="6">
        <f t="shared" si="457"/>
        <v>0.23831587366133927</v>
      </c>
      <c r="S2356" s="6">
        <f t="shared" si="458"/>
        <v>0.51717390653866813</v>
      </c>
    </row>
    <row r="2357" spans="1:19" x14ac:dyDescent="0.25">
      <c r="A2357" s="64">
        <v>41957</v>
      </c>
      <c r="B2357" s="14" t="s">
        <v>873</v>
      </c>
      <c r="C2357" s="4">
        <v>1</v>
      </c>
      <c r="D2357" s="4">
        <v>5</v>
      </c>
      <c r="E2357" s="4"/>
      <c r="G2357" s="4">
        <f t="shared" si="466"/>
        <v>64.961200000000005</v>
      </c>
      <c r="H2357"/>
      <c r="I2357"/>
      <c r="J2357" s="34">
        <f t="shared" si="463"/>
        <v>1.9634954084936209E-3</v>
      </c>
      <c r="K2357" s="34">
        <f t="shared" si="459"/>
        <v>0.12755102040424002</v>
      </c>
      <c r="L2357" s="6">
        <f t="shared" si="464"/>
        <v>7.1833345216463531</v>
      </c>
      <c r="M2357" s="6">
        <f t="shared" si="460"/>
        <v>0.46663803957857453</v>
      </c>
      <c r="N2357" s="6">
        <f t="shared" si="465"/>
        <v>8.4140458590425169</v>
      </c>
      <c r="O2357" s="6">
        <f t="shared" si="461"/>
        <v>0.54658652646013051</v>
      </c>
      <c r="P2357" s="6">
        <f t="shared" si="462"/>
        <v>1.0132245660387049</v>
      </c>
      <c r="Q2357" s="6">
        <f t="shared" si="456"/>
        <v>0.22398625899771576</v>
      </c>
      <c r="R2357" s="6">
        <f t="shared" si="457"/>
        <v>0.2131687453194509</v>
      </c>
      <c r="S2357" s="6">
        <f t="shared" si="458"/>
        <v>0.4371550043171667</v>
      </c>
    </row>
    <row r="2358" spans="1:19" x14ac:dyDescent="0.25">
      <c r="A2358" s="64">
        <v>41957</v>
      </c>
      <c r="B2358" s="14" t="s">
        <v>873</v>
      </c>
      <c r="C2358" s="4">
        <v>1</v>
      </c>
      <c r="D2358" s="4">
        <v>7.8</v>
      </c>
      <c r="E2358" s="4"/>
      <c r="G2358" s="4">
        <f t="shared" si="466"/>
        <v>64.961200000000005</v>
      </c>
      <c r="H2358"/>
      <c r="I2358"/>
      <c r="J2358" s="34">
        <f t="shared" si="463"/>
        <v>4.7783624261100756E-3</v>
      </c>
      <c r="K2358" s="34">
        <f t="shared" si="459"/>
        <v>0.31040816325575848</v>
      </c>
      <c r="L2358" s="6">
        <f t="shared" si="464"/>
        <v>19.967309203036706</v>
      </c>
      <c r="M2358" s="6">
        <f t="shared" si="460"/>
        <v>1.2971003917591177</v>
      </c>
      <c r="N2358" s="6">
        <f t="shared" si="465"/>
        <v>14.156655209656122</v>
      </c>
      <c r="O2358" s="6">
        <f t="shared" si="461"/>
        <v>0.91963332824289878</v>
      </c>
      <c r="P2358" s="6">
        <f t="shared" si="462"/>
        <v>2.2167337200020167</v>
      </c>
      <c r="Q2358" s="6">
        <f t="shared" si="456"/>
        <v>0.62260818804437645</v>
      </c>
      <c r="R2358" s="6">
        <f t="shared" si="457"/>
        <v>0.35865699801473055</v>
      </c>
      <c r="S2358" s="6">
        <f t="shared" si="458"/>
        <v>0.98126518605910706</v>
      </c>
    </row>
    <row r="2359" spans="1:19" x14ac:dyDescent="0.25">
      <c r="A2359" s="64">
        <v>41957</v>
      </c>
      <c r="B2359" s="14" t="s">
        <v>873</v>
      </c>
      <c r="C2359" s="4">
        <v>1</v>
      </c>
      <c r="D2359" s="4">
        <v>4.9000000000000004</v>
      </c>
      <c r="E2359" s="4"/>
      <c r="G2359" s="4">
        <f t="shared" si="466"/>
        <v>64.961200000000005</v>
      </c>
      <c r="H2359"/>
      <c r="I2359"/>
      <c r="J2359" s="34">
        <f t="shared" si="463"/>
        <v>1.8857409903172736E-3</v>
      </c>
      <c r="K2359" s="34">
        <f t="shared" si="459"/>
        <v>0.12249999999623211</v>
      </c>
      <c r="L2359" s="6">
        <f t="shared" si="464"/>
        <v>6.8573266813152358</v>
      </c>
      <c r="M2359" s="6">
        <f t="shared" si="460"/>
        <v>0.44546017865048693</v>
      </c>
      <c r="N2359" s="6">
        <f t="shared" si="465"/>
        <v>8.2174937658920371</v>
      </c>
      <c r="O2359" s="6">
        <f t="shared" si="461"/>
        <v>0.53381826637890784</v>
      </c>
      <c r="P2359" s="6">
        <f t="shared" si="462"/>
        <v>0.97927844502939476</v>
      </c>
      <c r="Q2359" s="6">
        <f t="shared" si="456"/>
        <v>0.21382088575223371</v>
      </c>
      <c r="R2359" s="6">
        <f t="shared" si="457"/>
        <v>0.20818912388777405</v>
      </c>
      <c r="S2359" s="6">
        <f t="shared" si="458"/>
        <v>0.42201000964000779</v>
      </c>
    </row>
    <row r="2360" spans="1:19" x14ac:dyDescent="0.25">
      <c r="A2360" s="64">
        <v>41957</v>
      </c>
      <c r="B2360" s="14" t="s">
        <v>873</v>
      </c>
      <c r="C2360" s="4">
        <v>1</v>
      </c>
      <c r="D2360" s="4">
        <v>7.2</v>
      </c>
      <c r="E2360" s="4"/>
      <c r="G2360" s="4">
        <f t="shared" si="466"/>
        <v>64.961200000000005</v>
      </c>
      <c r="H2360"/>
      <c r="I2360"/>
      <c r="J2360" s="34">
        <f t="shared" si="463"/>
        <v>4.0715040790523724E-3</v>
      </c>
      <c r="K2360" s="34">
        <f t="shared" si="459"/>
        <v>0.26448979591023208</v>
      </c>
      <c r="L2360" s="6">
        <f t="shared" si="464"/>
        <v>16.611217355322236</v>
      </c>
      <c r="M2360" s="6">
        <f t="shared" si="460"/>
        <v>1.0790846337926925</v>
      </c>
      <c r="N2360" s="6">
        <f t="shared" si="465"/>
        <v>12.891070706250053</v>
      </c>
      <c r="O2360" s="6">
        <f t="shared" si="461"/>
        <v>0.83741943860560009</v>
      </c>
      <c r="P2360" s="6">
        <f t="shared" si="462"/>
        <v>1.9165040723982925</v>
      </c>
      <c r="Q2360" s="6">
        <f t="shared" si="456"/>
        <v>0.51796062422049238</v>
      </c>
      <c r="R2360" s="6">
        <f t="shared" si="457"/>
        <v>0.32659358105618402</v>
      </c>
      <c r="S2360" s="6">
        <f t="shared" si="458"/>
        <v>0.84455420527667635</v>
      </c>
    </row>
    <row r="2361" spans="1:19" x14ac:dyDescent="0.25">
      <c r="A2361" s="64">
        <v>41957</v>
      </c>
      <c r="B2361" s="14" t="s">
        <v>873</v>
      </c>
      <c r="C2361" s="4">
        <v>1</v>
      </c>
      <c r="D2361" s="4">
        <v>7.6</v>
      </c>
      <c r="E2361" s="4"/>
      <c r="G2361" s="4">
        <f t="shared" si="466"/>
        <v>64.961200000000005</v>
      </c>
      <c r="H2361"/>
      <c r="I2361"/>
      <c r="J2361" s="34">
        <f t="shared" si="463"/>
        <v>4.5364597917836608E-3</v>
      </c>
      <c r="K2361" s="34">
        <f t="shared" si="459"/>
        <v>0.29469387754195608</v>
      </c>
      <c r="L2361" s="6">
        <f t="shared" si="464"/>
        <v>18.809813966898769</v>
      </c>
      <c r="M2361" s="6">
        <f t="shared" si="460"/>
        <v>1.2219081107668699</v>
      </c>
      <c r="N2361" s="6">
        <f t="shared" si="465"/>
        <v>13.732887825405102</v>
      </c>
      <c r="O2361" s="6">
        <f t="shared" si="461"/>
        <v>0.89210488990714454</v>
      </c>
      <c r="P2361" s="6">
        <f t="shared" si="462"/>
        <v>2.1140130006740145</v>
      </c>
      <c r="Q2361" s="6">
        <f t="shared" si="456"/>
        <v>0.58651589316809749</v>
      </c>
      <c r="R2361" s="6">
        <f t="shared" si="457"/>
        <v>0.34792090706378637</v>
      </c>
      <c r="S2361" s="6">
        <f t="shared" si="458"/>
        <v>0.93443680023188391</v>
      </c>
    </row>
    <row r="2362" spans="1:19" x14ac:dyDescent="0.25">
      <c r="A2362" s="64">
        <v>41957</v>
      </c>
      <c r="B2362" s="14" t="s">
        <v>873</v>
      </c>
      <c r="C2362" s="4">
        <v>1</v>
      </c>
      <c r="D2362" s="4">
        <v>10.7</v>
      </c>
      <c r="E2362" s="4"/>
      <c r="G2362" s="4">
        <f t="shared" si="466"/>
        <v>64.961200000000005</v>
      </c>
      <c r="H2362"/>
      <c r="I2362"/>
      <c r="J2362" s="34">
        <f t="shared" si="463"/>
        <v>8.9920235727373853E-3</v>
      </c>
      <c r="K2362" s="34">
        <f t="shared" si="459"/>
        <v>0.58413265304325745</v>
      </c>
      <c r="L2362" s="6">
        <f t="shared" si="464"/>
        <v>41.299743704958509</v>
      </c>
      <c r="M2362" s="6">
        <f t="shared" si="460"/>
        <v>2.6828809628042278</v>
      </c>
      <c r="N2362" s="6">
        <f t="shared" si="465"/>
        <v>20.492219047781077</v>
      </c>
      <c r="O2362" s="6">
        <f t="shared" si="461"/>
        <v>1.3311991658269122</v>
      </c>
      <c r="P2362" s="6">
        <f t="shared" si="462"/>
        <v>4.0140801286311403</v>
      </c>
      <c r="Q2362" s="6">
        <f t="shared" si="456"/>
        <v>1.2877828621460292</v>
      </c>
      <c r="R2362" s="6">
        <f t="shared" si="457"/>
        <v>0.5191676746724958</v>
      </c>
      <c r="S2362" s="6">
        <f t="shared" si="458"/>
        <v>1.806950536818525</v>
      </c>
    </row>
    <row r="2363" spans="1:19" x14ac:dyDescent="0.25">
      <c r="A2363" s="64">
        <v>41957</v>
      </c>
      <c r="B2363" s="14" t="s">
        <v>873</v>
      </c>
      <c r="C2363" s="4">
        <v>1</v>
      </c>
      <c r="D2363" s="4">
        <v>16.2</v>
      </c>
      <c r="E2363" s="4"/>
      <c r="G2363" s="4">
        <f t="shared" si="466"/>
        <v>64.961200000000005</v>
      </c>
      <c r="H2363"/>
      <c r="I2363"/>
      <c r="J2363" s="34">
        <f t="shared" si="463"/>
        <v>2.0611989400202632E-2</v>
      </c>
      <c r="K2363" s="34">
        <f t="shared" si="459"/>
        <v>1.3389795917955498</v>
      </c>
      <c r="L2363" s="6">
        <f t="shared" si="464"/>
        <v>107.16897329521385</v>
      </c>
      <c r="M2363" s="6">
        <f t="shared" si="460"/>
        <v>6.9618252430579517</v>
      </c>
      <c r="N2363" s="6">
        <f t="shared" si="465"/>
        <v>33.292203197227899</v>
      </c>
      <c r="O2363" s="6">
        <f t="shared" si="461"/>
        <v>2.1627015122839373</v>
      </c>
      <c r="P2363" s="6">
        <f t="shared" si="462"/>
        <v>9.1245267553418898</v>
      </c>
      <c r="Q2363" s="6">
        <f t="shared" si="456"/>
        <v>3.3416761166678168</v>
      </c>
      <c r="R2363" s="6">
        <f t="shared" si="457"/>
        <v>0.84345358979073559</v>
      </c>
      <c r="S2363" s="6">
        <f t="shared" si="458"/>
        <v>4.185129706458552</v>
      </c>
    </row>
    <row r="2364" spans="1:19" x14ac:dyDescent="0.25">
      <c r="A2364" s="64">
        <v>41957</v>
      </c>
      <c r="B2364" s="14" t="s">
        <v>873</v>
      </c>
      <c r="C2364" s="4">
        <v>1</v>
      </c>
      <c r="D2364" s="4">
        <v>6.7</v>
      </c>
      <c r="E2364" s="4"/>
      <c r="G2364" s="4">
        <f t="shared" si="466"/>
        <v>64.961200000000005</v>
      </c>
      <c r="H2364"/>
      <c r="I2364"/>
      <c r="J2364" s="34">
        <f t="shared" si="463"/>
        <v>3.5256523554911458E-3</v>
      </c>
      <c r="K2364" s="34">
        <f t="shared" si="459"/>
        <v>0.22903061223785337</v>
      </c>
      <c r="L2364" s="6">
        <f t="shared" si="464"/>
        <v>14.077969600318117</v>
      </c>
      <c r="M2364" s="6">
        <f t="shared" si="460"/>
        <v>0.9145218165384269</v>
      </c>
      <c r="N2364" s="6">
        <f t="shared" si="465"/>
        <v>11.849976492405487</v>
      </c>
      <c r="O2364" s="6">
        <f t="shared" si="461"/>
        <v>0.76978870784942166</v>
      </c>
      <c r="P2364" s="6">
        <f t="shared" si="462"/>
        <v>1.6843105243878487</v>
      </c>
      <c r="Q2364" s="6">
        <f t="shared" si="456"/>
        <v>0.43897047193844491</v>
      </c>
      <c r="R2364" s="6">
        <f t="shared" si="457"/>
        <v>0.30021759606127446</v>
      </c>
      <c r="S2364" s="6">
        <f t="shared" si="458"/>
        <v>0.73918806799971937</v>
      </c>
    </row>
    <row r="2365" spans="1:19" x14ac:dyDescent="0.25">
      <c r="A2365" s="64">
        <v>41957</v>
      </c>
      <c r="B2365" s="14" t="s">
        <v>873</v>
      </c>
      <c r="C2365" s="4">
        <v>1</v>
      </c>
      <c r="D2365" s="4">
        <v>13.2</v>
      </c>
      <c r="E2365" s="4"/>
      <c r="G2365" s="4">
        <f t="shared" si="466"/>
        <v>64.961200000000005</v>
      </c>
      <c r="H2365"/>
      <c r="I2365"/>
      <c r="J2365" s="34">
        <f t="shared" si="463"/>
        <v>1.368477759903714E-2</v>
      </c>
      <c r="K2365" s="34">
        <f t="shared" si="459"/>
        <v>0.88897959180939112</v>
      </c>
      <c r="L2365" s="6">
        <f t="shared" si="464"/>
        <v>66.925792025144602</v>
      </c>
      <c r="M2365" s="6">
        <f t="shared" si="460"/>
        <v>4.3475798452303218</v>
      </c>
      <c r="N2365" s="6">
        <f t="shared" si="465"/>
        <v>26.198804201322019</v>
      </c>
      <c r="O2365" s="6">
        <f t="shared" si="461"/>
        <v>1.7019057924934131</v>
      </c>
      <c r="P2365" s="6">
        <f t="shared" si="462"/>
        <v>6.0494856377237349</v>
      </c>
      <c r="Q2365" s="6">
        <f t="shared" si="456"/>
        <v>2.0868383257105543</v>
      </c>
      <c r="R2365" s="6">
        <f t="shared" si="457"/>
        <v>0.66374325907243115</v>
      </c>
      <c r="S2365" s="6">
        <f t="shared" si="458"/>
        <v>2.7505815847829855</v>
      </c>
    </row>
    <row r="2366" spans="1:19" x14ac:dyDescent="0.25">
      <c r="A2366" s="64">
        <v>41957</v>
      </c>
      <c r="B2366" s="14" t="s">
        <v>873</v>
      </c>
      <c r="C2366" s="4">
        <v>1</v>
      </c>
      <c r="D2366" s="4">
        <v>7.2</v>
      </c>
      <c r="E2366" s="4"/>
      <c r="G2366" s="4">
        <f t="shared" si="466"/>
        <v>64.961200000000005</v>
      </c>
      <c r="H2366"/>
      <c r="I2366"/>
      <c r="J2366" s="34">
        <f t="shared" si="463"/>
        <v>4.0715040790523724E-3</v>
      </c>
      <c r="K2366" s="34">
        <f t="shared" si="459"/>
        <v>0.26448979591023208</v>
      </c>
      <c r="L2366" s="6">
        <f t="shared" si="464"/>
        <v>16.611217355322236</v>
      </c>
      <c r="M2366" s="6">
        <f t="shared" si="460"/>
        <v>1.0790846337926925</v>
      </c>
      <c r="N2366" s="6">
        <f t="shared" si="465"/>
        <v>12.891070706250053</v>
      </c>
      <c r="O2366" s="6">
        <f t="shared" si="461"/>
        <v>0.83741943860560009</v>
      </c>
      <c r="P2366" s="6">
        <f t="shared" si="462"/>
        <v>1.9165040723982925</v>
      </c>
      <c r="Q2366" s="6">
        <f t="shared" si="456"/>
        <v>0.51796062422049238</v>
      </c>
      <c r="R2366" s="6">
        <f t="shared" si="457"/>
        <v>0.32659358105618402</v>
      </c>
      <c r="S2366" s="6">
        <f t="shared" si="458"/>
        <v>0.84455420527667635</v>
      </c>
    </row>
    <row r="2367" spans="1:19" x14ac:dyDescent="0.25">
      <c r="A2367" s="64">
        <v>41957</v>
      </c>
      <c r="B2367" s="14" t="s">
        <v>873</v>
      </c>
      <c r="C2367" s="4">
        <v>1</v>
      </c>
      <c r="D2367" s="4">
        <v>7.2</v>
      </c>
      <c r="E2367" s="4"/>
      <c r="G2367" s="4">
        <f t="shared" si="466"/>
        <v>64.961200000000005</v>
      </c>
      <c r="H2367"/>
      <c r="I2367"/>
      <c r="J2367" s="34">
        <f t="shared" si="463"/>
        <v>4.0715040790523724E-3</v>
      </c>
      <c r="K2367" s="34">
        <f t="shared" si="459"/>
        <v>0.26448979591023208</v>
      </c>
      <c r="L2367" s="6">
        <f t="shared" si="464"/>
        <v>16.611217355322236</v>
      </c>
      <c r="M2367" s="6">
        <f t="shared" si="460"/>
        <v>1.0790846337926925</v>
      </c>
      <c r="N2367" s="6">
        <f t="shared" si="465"/>
        <v>12.891070706250053</v>
      </c>
      <c r="O2367" s="6">
        <f t="shared" si="461"/>
        <v>0.83741943860560009</v>
      </c>
      <c r="P2367" s="6">
        <f t="shared" si="462"/>
        <v>1.9165040723982925</v>
      </c>
      <c r="Q2367" s="6">
        <f t="shared" si="456"/>
        <v>0.51796062422049238</v>
      </c>
      <c r="R2367" s="6">
        <f t="shared" si="457"/>
        <v>0.32659358105618402</v>
      </c>
      <c r="S2367" s="6">
        <f t="shared" si="458"/>
        <v>0.84455420527667635</v>
      </c>
    </row>
    <row r="2368" spans="1:19" x14ac:dyDescent="0.25">
      <c r="A2368" s="64">
        <v>41957</v>
      </c>
      <c r="B2368" s="14" t="s">
        <v>873</v>
      </c>
      <c r="C2368" s="4">
        <v>1</v>
      </c>
      <c r="D2368" s="4">
        <v>11.6</v>
      </c>
      <c r="E2368" s="4"/>
      <c r="G2368" s="4">
        <f t="shared" si="466"/>
        <v>64.961200000000005</v>
      </c>
      <c r="H2368"/>
      <c r="I2368"/>
      <c r="J2368" s="34">
        <f t="shared" si="463"/>
        <v>1.0568317686676062E-2</v>
      </c>
      <c r="K2368" s="34">
        <f t="shared" si="459"/>
        <v>0.6865306122237812</v>
      </c>
      <c r="L2368" s="6">
        <f t="shared" si="464"/>
        <v>49.725936253103896</v>
      </c>
      <c r="M2368" s="6">
        <f t="shared" si="460"/>
        <v>3.2302565527798124</v>
      </c>
      <c r="N2368" s="6">
        <f t="shared" si="465"/>
        <v>22.522978229362007</v>
      </c>
      <c r="O2368" s="6">
        <f t="shared" si="461"/>
        <v>1.4631197217321839</v>
      </c>
      <c r="P2368" s="6">
        <f t="shared" si="462"/>
        <v>4.693376274511996</v>
      </c>
      <c r="Q2368" s="6">
        <f t="shared" si="456"/>
        <v>1.5505231453343098</v>
      </c>
      <c r="R2368" s="6">
        <f t="shared" si="457"/>
        <v>0.57061669147555172</v>
      </c>
      <c r="S2368" s="6">
        <f t="shared" si="458"/>
        <v>2.1211398368098617</v>
      </c>
    </row>
    <row r="2369" spans="1:19" x14ac:dyDescent="0.25">
      <c r="A2369" s="64">
        <v>41957</v>
      </c>
      <c r="B2369" s="14" t="s">
        <v>873</v>
      </c>
      <c r="C2369" s="4">
        <v>1</v>
      </c>
      <c r="D2369" s="4">
        <v>11.4</v>
      </c>
      <c r="E2369" s="4"/>
      <c r="G2369" s="4">
        <f t="shared" si="466"/>
        <v>64.961200000000005</v>
      </c>
      <c r="H2369"/>
      <c r="I2369"/>
      <c r="J2369" s="34">
        <f t="shared" si="463"/>
        <v>1.0207034531513238E-2</v>
      </c>
      <c r="K2369" s="34">
        <f t="shared" si="459"/>
        <v>0.66306122446940119</v>
      </c>
      <c r="L2369" s="6">
        <f t="shared" si="464"/>
        <v>47.776937151240197</v>
      </c>
      <c r="M2369" s="6">
        <f t="shared" si="460"/>
        <v>3.1036472298680851</v>
      </c>
      <c r="N2369" s="6">
        <f t="shared" si="465"/>
        <v>22.069304441395495</v>
      </c>
      <c r="O2369" s="6">
        <f t="shared" si="461"/>
        <v>1.4336485274857045</v>
      </c>
      <c r="P2369" s="6">
        <f t="shared" si="462"/>
        <v>4.5372957573537898</v>
      </c>
      <c r="Q2369" s="6">
        <f t="shared" si="456"/>
        <v>1.4897506703366807</v>
      </c>
      <c r="R2369" s="6">
        <f t="shared" si="457"/>
        <v>0.55912292571942479</v>
      </c>
      <c r="S2369" s="6">
        <f t="shared" si="458"/>
        <v>2.0488735960561053</v>
      </c>
    </row>
    <row r="2370" spans="1:19" x14ac:dyDescent="0.25">
      <c r="A2370" s="64">
        <v>41957</v>
      </c>
      <c r="B2370" s="14" t="s">
        <v>873</v>
      </c>
      <c r="C2370" s="4">
        <v>1</v>
      </c>
      <c r="D2370" s="4">
        <v>8.6999999999999993</v>
      </c>
      <c r="E2370" s="4"/>
      <c r="G2370" s="4">
        <f t="shared" si="466"/>
        <v>64.961200000000005</v>
      </c>
      <c r="H2370"/>
      <c r="I2370"/>
      <c r="J2370" s="34">
        <f t="shared" si="463"/>
        <v>5.9446786987552855E-3</v>
      </c>
      <c r="K2370" s="34">
        <f t="shared" si="459"/>
        <v>0.38617346937587699</v>
      </c>
      <c r="L2370" s="6">
        <f t="shared" si="464"/>
        <v>25.665445871738026</v>
      </c>
      <c r="M2370" s="6">
        <f t="shared" si="460"/>
        <v>1.6672581947016099</v>
      </c>
      <c r="N2370" s="6">
        <f t="shared" si="465"/>
        <v>16.08597891886809</v>
      </c>
      <c r="O2370" s="6">
        <f t="shared" si="461"/>
        <v>1.0449645140127073</v>
      </c>
      <c r="P2370" s="6">
        <f t="shared" si="462"/>
        <v>2.7122227087143171</v>
      </c>
      <c r="Q2370" s="6">
        <f t="shared" si="456"/>
        <v>0.80028393345677273</v>
      </c>
      <c r="R2370" s="6">
        <f t="shared" si="457"/>
        <v>0.40753616046495583</v>
      </c>
      <c r="S2370" s="6">
        <f t="shared" si="458"/>
        <v>1.2078200939217285</v>
      </c>
    </row>
    <row r="2371" spans="1:19" x14ac:dyDescent="0.25">
      <c r="A2371" s="64">
        <v>41957</v>
      </c>
      <c r="B2371" s="14" t="s">
        <v>873</v>
      </c>
      <c r="C2371" s="4">
        <v>1</v>
      </c>
      <c r="D2371" s="4">
        <v>3.8</v>
      </c>
      <c r="E2371" s="4"/>
      <c r="G2371" s="4">
        <f t="shared" si="466"/>
        <v>64.961200000000005</v>
      </c>
      <c r="H2371"/>
      <c r="I2371"/>
      <c r="J2371" s="34">
        <f t="shared" si="463"/>
        <v>1.1341149479459152E-3</v>
      </c>
      <c r="K2371" s="34">
        <f t="shared" si="459"/>
        <v>7.3673469385489021E-2</v>
      </c>
      <c r="L2371" s="6">
        <f t="shared" si="464"/>
        <v>3.8222275656794742</v>
      </c>
      <c r="M2371" s="6">
        <f t="shared" si="460"/>
        <v>0.24829649415562419</v>
      </c>
      <c r="N2371" s="6">
        <f t="shared" si="465"/>
        <v>6.1031884174464111</v>
      </c>
      <c r="O2371" s="6">
        <f t="shared" si="461"/>
        <v>0.39647045111343715</v>
      </c>
      <c r="P2371" s="6">
        <f t="shared" si="462"/>
        <v>0.64476694526906131</v>
      </c>
      <c r="Q2371" s="6">
        <f t="shared" ref="Q2371:Q2434" si="467">M2371*0.48</f>
        <v>0.1191823171946996</v>
      </c>
      <c r="R2371" s="6">
        <f t="shared" ref="R2371:R2434" si="468">O2371*0.39</f>
        <v>0.1546234759342405</v>
      </c>
      <c r="S2371" s="6">
        <f t="shared" ref="S2371:S2434" si="469">Q2371+R2371</f>
        <v>0.2738057931289401</v>
      </c>
    </row>
    <row r="2372" spans="1:19" x14ac:dyDescent="0.25">
      <c r="A2372" s="64">
        <v>41957</v>
      </c>
      <c r="B2372" s="14" t="s">
        <v>873</v>
      </c>
      <c r="C2372" s="4">
        <v>1</v>
      </c>
      <c r="D2372" s="4">
        <v>6</v>
      </c>
      <c r="E2372" s="4"/>
      <c r="G2372" s="4">
        <f t="shared" si="466"/>
        <v>64.961200000000005</v>
      </c>
      <c r="H2372"/>
      <c r="I2372"/>
      <c r="J2372" s="34">
        <f t="shared" si="463"/>
        <v>2.8274333882308137E-3</v>
      </c>
      <c r="K2372" s="34">
        <f t="shared" si="459"/>
        <v>0.1836734693821056</v>
      </c>
      <c r="L2372" s="6">
        <f t="shared" si="464"/>
        <v>10.923549380812876</v>
      </c>
      <c r="M2372" s="6">
        <f t="shared" si="460"/>
        <v>0.70960688980053355</v>
      </c>
      <c r="N2372" s="6">
        <f t="shared" si="465"/>
        <v>10.414704032978928</v>
      </c>
      <c r="O2372" s="6">
        <f t="shared" si="461"/>
        <v>0.67655168474967775</v>
      </c>
      <c r="P2372" s="6">
        <f t="shared" si="462"/>
        <v>1.3861585745502114</v>
      </c>
      <c r="Q2372" s="6">
        <f t="shared" si="467"/>
        <v>0.34061130710425608</v>
      </c>
      <c r="R2372" s="6">
        <f t="shared" si="468"/>
        <v>0.26385515705237433</v>
      </c>
      <c r="S2372" s="6">
        <f t="shared" si="469"/>
        <v>0.60446646415663041</v>
      </c>
    </row>
    <row r="2373" spans="1:19" x14ac:dyDescent="0.25">
      <c r="A2373" s="64">
        <v>41957</v>
      </c>
      <c r="B2373" s="14" t="s">
        <v>873</v>
      </c>
      <c r="C2373" s="4">
        <v>1</v>
      </c>
      <c r="D2373" s="4">
        <v>22.6</v>
      </c>
      <c r="E2373" s="4"/>
      <c r="G2373" s="4">
        <f t="shared" si="466"/>
        <v>64.961200000000005</v>
      </c>
      <c r="H2373"/>
      <c r="I2373"/>
      <c r="J2373" s="34">
        <f t="shared" si="463"/>
        <v>4.0114996593688071E-2</v>
      </c>
      <c r="K2373" s="34">
        <f t="shared" si="459"/>
        <v>2.6059183672667849</v>
      </c>
      <c r="L2373" s="6">
        <f t="shared" si="464"/>
        <v>230.40364918104783</v>
      </c>
      <c r="M2373" s="6">
        <f t="shared" si="460"/>
        <v>14.96729782548848</v>
      </c>
      <c r="N2373" s="6">
        <f t="shared" si="465"/>
        <v>49.149244161575034</v>
      </c>
      <c r="O2373" s="6">
        <f t="shared" si="461"/>
        <v>3.1927939417569555</v>
      </c>
      <c r="P2373" s="6">
        <f t="shared" si="462"/>
        <v>18.160091767245437</v>
      </c>
      <c r="Q2373" s="6">
        <f t="shared" si="467"/>
        <v>7.18430295623447</v>
      </c>
      <c r="R2373" s="6">
        <f t="shared" si="468"/>
        <v>1.2451896372852127</v>
      </c>
      <c r="S2373" s="6">
        <f t="shared" si="469"/>
        <v>8.4294925935196829</v>
      </c>
    </row>
    <row r="2374" spans="1:19" x14ac:dyDescent="0.25">
      <c r="A2374" s="64">
        <v>41957</v>
      </c>
      <c r="B2374" s="14" t="s">
        <v>873</v>
      </c>
      <c r="C2374" s="4">
        <v>1</v>
      </c>
      <c r="D2374" s="4">
        <v>8.6999999999999993</v>
      </c>
      <c r="E2374" s="4"/>
      <c r="G2374" s="4">
        <f t="shared" si="466"/>
        <v>64.961200000000005</v>
      </c>
      <c r="H2374"/>
      <c r="I2374"/>
      <c r="J2374" s="34">
        <f t="shared" si="463"/>
        <v>5.9446786987552855E-3</v>
      </c>
      <c r="K2374" s="34">
        <f t="shared" si="459"/>
        <v>0.38617346937587699</v>
      </c>
      <c r="L2374" s="6">
        <f t="shared" si="464"/>
        <v>25.665445871738026</v>
      </c>
      <c r="M2374" s="6">
        <f t="shared" si="460"/>
        <v>1.6672581947016099</v>
      </c>
      <c r="N2374" s="6">
        <f t="shared" si="465"/>
        <v>16.08597891886809</v>
      </c>
      <c r="O2374" s="6">
        <f t="shared" si="461"/>
        <v>1.0449645140127073</v>
      </c>
      <c r="P2374" s="6">
        <f t="shared" si="462"/>
        <v>2.7122227087143171</v>
      </c>
      <c r="Q2374" s="6">
        <f t="shared" si="467"/>
        <v>0.80028393345677273</v>
      </c>
      <c r="R2374" s="6">
        <f t="shared" si="468"/>
        <v>0.40753616046495583</v>
      </c>
      <c r="S2374" s="6">
        <f t="shared" si="469"/>
        <v>1.2078200939217285</v>
      </c>
    </row>
    <row r="2375" spans="1:19" x14ac:dyDescent="0.25">
      <c r="A2375" s="64">
        <v>41957</v>
      </c>
      <c r="B2375" s="14" t="s">
        <v>873</v>
      </c>
      <c r="C2375" s="4">
        <v>1</v>
      </c>
      <c r="D2375" s="4">
        <v>9.3000000000000007</v>
      </c>
      <c r="E2375" s="4"/>
      <c r="G2375" s="4">
        <f t="shared" si="466"/>
        <v>64.961200000000005</v>
      </c>
      <c r="H2375"/>
      <c r="I2375"/>
      <c r="J2375" s="34">
        <f t="shared" si="463"/>
        <v>6.7929087152245318E-3</v>
      </c>
      <c r="K2375" s="34">
        <f t="shared" si="459"/>
        <v>0.44127551019050881</v>
      </c>
      <c r="L2375" s="6">
        <f t="shared" si="464"/>
        <v>29.918261264138582</v>
      </c>
      <c r="M2375" s="6">
        <f t="shared" si="460"/>
        <v>1.9435261913289683</v>
      </c>
      <c r="N2375" s="6">
        <f t="shared" si="465"/>
        <v>17.391419042795064</v>
      </c>
      <c r="O2375" s="6">
        <f t="shared" si="461"/>
        <v>1.1297674726360067</v>
      </c>
      <c r="P2375" s="6">
        <f t="shared" si="462"/>
        <v>3.0732936639649751</v>
      </c>
      <c r="Q2375" s="6">
        <f t="shared" si="467"/>
        <v>0.93289257183790475</v>
      </c>
      <c r="R2375" s="6">
        <f t="shared" si="468"/>
        <v>0.44060931432804262</v>
      </c>
      <c r="S2375" s="6">
        <f t="shared" si="469"/>
        <v>1.3735018861659474</v>
      </c>
    </row>
    <row r="2376" spans="1:19" x14ac:dyDescent="0.25">
      <c r="A2376" s="64">
        <v>41957</v>
      </c>
      <c r="B2376" s="14" t="s">
        <v>873</v>
      </c>
      <c r="C2376" s="4">
        <v>1</v>
      </c>
      <c r="D2376" s="4">
        <v>25.8</v>
      </c>
      <c r="E2376" s="4"/>
      <c r="G2376" s="4">
        <f t="shared" si="466"/>
        <v>64.961200000000005</v>
      </c>
      <c r="H2376"/>
      <c r="I2376"/>
      <c r="J2376" s="34">
        <f t="shared" si="463"/>
        <v>5.2279243348387745E-2</v>
      </c>
      <c r="K2376" s="34">
        <f t="shared" si="459"/>
        <v>3.3961224488751323</v>
      </c>
      <c r="L2376" s="6">
        <f t="shared" si="464"/>
        <v>312.39764813606814</v>
      </c>
      <c r="M2376" s="6">
        <f t="shared" si="460"/>
        <v>20.293726493717788</v>
      </c>
      <c r="N2376" s="6">
        <f t="shared" si="465"/>
        <v>57.385877328909523</v>
      </c>
      <c r="O2376" s="6">
        <f t="shared" si="461"/>
        <v>3.7278555266449627</v>
      </c>
      <c r="P2376" s="6">
        <f t="shared" si="462"/>
        <v>24.02158202036275</v>
      </c>
      <c r="Q2376" s="6">
        <f t="shared" si="467"/>
        <v>9.7409887169845373</v>
      </c>
      <c r="R2376" s="6">
        <f t="shared" si="468"/>
        <v>1.4538636553915354</v>
      </c>
      <c r="S2376" s="6">
        <f t="shared" si="469"/>
        <v>11.194852372376072</v>
      </c>
    </row>
    <row r="2377" spans="1:19" x14ac:dyDescent="0.25">
      <c r="A2377" s="64">
        <v>41957</v>
      </c>
      <c r="B2377" s="14" t="s">
        <v>873</v>
      </c>
      <c r="C2377" s="4">
        <v>1</v>
      </c>
      <c r="D2377" s="4">
        <v>9.5</v>
      </c>
      <c r="E2377" s="4"/>
      <c r="G2377" s="4">
        <f t="shared" si="466"/>
        <v>64.961200000000005</v>
      </c>
      <c r="H2377"/>
      <c r="I2377"/>
      <c r="J2377" s="34">
        <f t="shared" si="463"/>
        <v>7.0882184246619708E-3</v>
      </c>
      <c r="K2377" s="34">
        <f t="shared" si="459"/>
        <v>0.46045918365930638</v>
      </c>
      <c r="L2377" s="6">
        <f t="shared" si="464"/>
        <v>31.418150823747471</v>
      </c>
      <c r="M2377" s="6">
        <f t="shared" si="460"/>
        <v>2.040960818878494</v>
      </c>
      <c r="N2377" s="6">
        <f t="shared" si="465"/>
        <v>17.829804770165779</v>
      </c>
      <c r="O2377" s="6">
        <f t="shared" si="461"/>
        <v>1.1582455361012471</v>
      </c>
      <c r="P2377" s="6">
        <f t="shared" si="462"/>
        <v>3.1992063549797409</v>
      </c>
      <c r="Q2377" s="6">
        <f t="shared" si="467"/>
        <v>0.97966119306167709</v>
      </c>
      <c r="R2377" s="6">
        <f t="shared" si="468"/>
        <v>0.45171575907948641</v>
      </c>
      <c r="S2377" s="6">
        <f t="shared" si="469"/>
        <v>1.4313769521411634</v>
      </c>
    </row>
    <row r="2378" spans="1:19" x14ac:dyDescent="0.25">
      <c r="A2378" s="64">
        <v>41957</v>
      </c>
      <c r="B2378" s="14" t="s">
        <v>873</v>
      </c>
      <c r="C2378" s="4">
        <v>1</v>
      </c>
      <c r="D2378" s="4">
        <v>8</v>
      </c>
      <c r="E2378" s="4"/>
      <c r="G2378" s="4">
        <f t="shared" si="466"/>
        <v>64.961200000000005</v>
      </c>
      <c r="H2378"/>
      <c r="I2378"/>
      <c r="J2378" s="34">
        <f t="shared" si="463"/>
        <v>5.0265482457436689E-3</v>
      </c>
      <c r="K2378" s="34">
        <f t="shared" si="459"/>
        <v>0.32653061223485441</v>
      </c>
      <c r="L2378" s="6">
        <f t="shared" si="464"/>
        <v>21.164008717497858</v>
      </c>
      <c r="M2378" s="6">
        <f t="shared" si="460"/>
        <v>1.3748394297657729</v>
      </c>
      <c r="N2378" s="6">
        <f t="shared" si="465"/>
        <v>14.58227400291401</v>
      </c>
      <c r="O2378" s="6">
        <f t="shared" si="461"/>
        <v>0.94728203633176278</v>
      </c>
      <c r="P2378" s="6">
        <f t="shared" si="462"/>
        <v>2.3221214660975358</v>
      </c>
      <c r="Q2378" s="6">
        <f t="shared" si="467"/>
        <v>0.65992292628757099</v>
      </c>
      <c r="R2378" s="6">
        <f t="shared" si="468"/>
        <v>0.3694399941693875</v>
      </c>
      <c r="S2378" s="6">
        <f t="shared" si="469"/>
        <v>1.0293629204569585</v>
      </c>
    </row>
    <row r="2379" spans="1:19" x14ac:dyDescent="0.25">
      <c r="A2379" s="64">
        <v>41957</v>
      </c>
      <c r="B2379" s="14" t="s">
        <v>873</v>
      </c>
      <c r="C2379" s="4">
        <v>2</v>
      </c>
      <c r="D2379" s="4">
        <v>20.6</v>
      </c>
      <c r="E2379" s="4"/>
      <c r="G2379" s="4">
        <f t="shared" si="466"/>
        <v>64.961200000000005</v>
      </c>
      <c r="H2379"/>
      <c r="I2379"/>
      <c r="J2379" s="34">
        <f t="shared" si="463"/>
        <v>3.3329156461934122E-2</v>
      </c>
      <c r="K2379" s="34">
        <f t="shared" si="459"/>
        <v>2.1651020407497317</v>
      </c>
      <c r="L2379" s="6">
        <f t="shared" si="464"/>
        <v>186.19790545412764</v>
      </c>
      <c r="M2379" s="6">
        <f t="shared" si="460"/>
        <v>12.095639610396036</v>
      </c>
      <c r="N2379" s="6">
        <f t="shared" si="465"/>
        <v>44.099596670278423</v>
      </c>
      <c r="O2379" s="6">
        <f t="shared" si="461"/>
        <v>2.8647627747827822</v>
      </c>
      <c r="P2379" s="6">
        <f t="shared" si="462"/>
        <v>14.960402385178819</v>
      </c>
      <c r="Q2379" s="6">
        <f t="shared" si="467"/>
        <v>5.8059070129900974</v>
      </c>
      <c r="R2379" s="6">
        <f t="shared" si="468"/>
        <v>1.1172574821652852</v>
      </c>
      <c r="S2379" s="6">
        <f t="shared" si="469"/>
        <v>6.9231644951553823</v>
      </c>
    </row>
    <row r="2380" spans="1:19" x14ac:dyDescent="0.25">
      <c r="A2380" s="64">
        <v>41957</v>
      </c>
      <c r="B2380" s="14" t="s">
        <v>873</v>
      </c>
      <c r="C2380" s="4">
        <v>2</v>
      </c>
      <c r="D2380" s="4">
        <v>7.5</v>
      </c>
      <c r="E2380" s="4"/>
      <c r="G2380" s="4">
        <f t="shared" si="466"/>
        <v>64.961200000000005</v>
      </c>
      <c r="H2380"/>
      <c r="I2380"/>
      <c r="J2380" s="34">
        <f t="shared" si="463"/>
        <v>4.4178646691106467E-3</v>
      </c>
      <c r="K2380" s="34">
        <f t="shared" si="459"/>
        <v>0.28698979590953999</v>
      </c>
      <c r="L2380" s="6">
        <f t="shared" si="464"/>
        <v>18.245673379916788</v>
      </c>
      <c r="M2380" s="6">
        <f t="shared" si="460"/>
        <v>1.1852608605569988</v>
      </c>
      <c r="N2380" s="6">
        <f t="shared" si="465"/>
        <v>13.521710947318155</v>
      </c>
      <c r="O2380" s="6">
        <f t="shared" si="461"/>
        <v>0.87838658622827981</v>
      </c>
      <c r="P2380" s="6">
        <f t="shared" si="462"/>
        <v>2.0636474467852786</v>
      </c>
      <c r="Q2380" s="6">
        <f t="shared" si="467"/>
        <v>0.56892521306735933</v>
      </c>
      <c r="R2380" s="6">
        <f t="shared" si="468"/>
        <v>0.34257076862902913</v>
      </c>
      <c r="S2380" s="6">
        <f t="shared" si="469"/>
        <v>0.91149598169638846</v>
      </c>
    </row>
    <row r="2381" spans="1:19" x14ac:dyDescent="0.25">
      <c r="A2381" s="64">
        <v>41957</v>
      </c>
      <c r="B2381" s="14" t="s">
        <v>873</v>
      </c>
      <c r="C2381" s="4">
        <v>2</v>
      </c>
      <c r="D2381" s="4">
        <v>31.4</v>
      </c>
      <c r="E2381" s="4"/>
      <c r="G2381" s="4">
        <f t="shared" si="466"/>
        <v>64.961200000000005</v>
      </c>
      <c r="H2381"/>
      <c r="I2381"/>
      <c r="J2381" s="34">
        <f t="shared" si="463"/>
        <v>7.7437117318334817E-2</v>
      </c>
      <c r="K2381" s="34">
        <f t="shared" si="459"/>
        <v>5.0304081631105788</v>
      </c>
      <c r="L2381" s="6">
        <f t="shared" si="464"/>
        <v>490.72175583162243</v>
      </c>
      <c r="M2381" s="6">
        <f t="shared" si="460"/>
        <v>31.8778747432386</v>
      </c>
      <c r="N2381" s="6">
        <f t="shared" si="465"/>
        <v>72.213377497963435</v>
      </c>
      <c r="O2381" s="6">
        <f t="shared" si="461"/>
        <v>4.6910677493095569</v>
      </c>
      <c r="P2381" s="6">
        <f t="shared" si="462"/>
        <v>36.56894249254816</v>
      </c>
      <c r="Q2381" s="6">
        <f t="shared" si="467"/>
        <v>15.301379876754527</v>
      </c>
      <c r="R2381" s="6">
        <f t="shared" si="468"/>
        <v>1.8295164222307272</v>
      </c>
      <c r="S2381" s="6">
        <f t="shared" si="469"/>
        <v>17.130896298985256</v>
      </c>
    </row>
    <row r="2382" spans="1:19" x14ac:dyDescent="0.25">
      <c r="A2382" s="64">
        <v>41957</v>
      </c>
      <c r="B2382" s="14" t="s">
        <v>873</v>
      </c>
      <c r="C2382" s="4">
        <v>2</v>
      </c>
      <c r="D2382" s="4">
        <v>23.4</v>
      </c>
      <c r="E2382" s="4"/>
      <c r="G2382" s="4">
        <f t="shared" si="466"/>
        <v>64.961200000000005</v>
      </c>
      <c r="H2382"/>
      <c r="I2382"/>
      <c r="J2382" s="34">
        <f t="shared" si="463"/>
        <v>4.300526183499067E-2</v>
      </c>
      <c r="K2382" s="34">
        <f t="shared" si="459"/>
        <v>2.7936734693018255</v>
      </c>
      <c r="L2382" s="6">
        <f t="shared" si="464"/>
        <v>249.58662467897224</v>
      </c>
      <c r="M2382" s="6">
        <f t="shared" si="460"/>
        <v>16.213446957574796</v>
      </c>
      <c r="N2382" s="6">
        <f t="shared" si="465"/>
        <v>51.19087144690986</v>
      </c>
      <c r="O2382" s="6">
        <f t="shared" si="461"/>
        <v>3.325420502737499</v>
      </c>
      <c r="P2382" s="6">
        <f t="shared" si="462"/>
        <v>19.538867460312296</v>
      </c>
      <c r="Q2382" s="6">
        <f t="shared" si="467"/>
        <v>7.7824545396359017</v>
      </c>
      <c r="R2382" s="6">
        <f t="shared" si="468"/>
        <v>1.2969139960676246</v>
      </c>
      <c r="S2382" s="6">
        <f t="shared" si="469"/>
        <v>9.0793685357035265</v>
      </c>
    </row>
    <row r="2383" spans="1:19" x14ac:dyDescent="0.25">
      <c r="A2383" s="64">
        <v>41957</v>
      </c>
      <c r="B2383" s="14" t="s">
        <v>873</v>
      </c>
      <c r="C2383" s="4">
        <v>2</v>
      </c>
      <c r="D2383" s="4">
        <v>18.100000000000001</v>
      </c>
      <c r="E2383" s="4"/>
      <c r="G2383" s="4">
        <f t="shared" si="466"/>
        <v>64.961200000000005</v>
      </c>
      <c r="H2383"/>
      <c r="I2383"/>
      <c r="J2383" s="34">
        <f t="shared" si="463"/>
        <v>2.5730429231063806E-2</v>
      </c>
      <c r="K2383" s="34">
        <f t="shared" ref="K2383:K2446" si="470">+IF($D2383&gt;3.01,J2383*64.96120126,J2383*795.77)</f>
        <v>1.6714795917853229</v>
      </c>
      <c r="L2383" s="6">
        <f t="shared" si="464"/>
        <v>138.29201202797131</v>
      </c>
      <c r="M2383" s="6">
        <f t="shared" ref="M2383:M2446" si="471">+IF($D2383&gt;3.01,L2383*64.96120126*0.001,L2383*795.77*0.001)</f>
        <v>8.9836152259993849</v>
      </c>
      <c r="N2383" s="6">
        <f t="shared" si="465"/>
        <v>37.904773184786656</v>
      </c>
      <c r="O2383" s="6">
        <f t="shared" ref="O2383:O2446" si="472">+IF($D2383&gt;3.01,N2383*64.96120126*0.001,N2383*795.77*0.001)</f>
        <v>2.4623395995715769</v>
      </c>
      <c r="P2383" s="6">
        <f t="shared" ref="P2383:P2446" si="473">+M2383+O2383</f>
        <v>11.445954825570961</v>
      </c>
      <c r="Q2383" s="6">
        <f t="shared" si="467"/>
        <v>4.3121353084797045</v>
      </c>
      <c r="R2383" s="6">
        <f t="shared" si="468"/>
        <v>0.96031244383291503</v>
      </c>
      <c r="S2383" s="6">
        <f t="shared" si="469"/>
        <v>5.2724477523126199</v>
      </c>
    </row>
    <row r="2384" spans="1:19" x14ac:dyDescent="0.25">
      <c r="A2384" s="64">
        <v>41957</v>
      </c>
      <c r="B2384" s="14" t="s">
        <v>873</v>
      </c>
      <c r="C2384" s="4">
        <v>2</v>
      </c>
      <c r="D2384" s="4">
        <v>13.3</v>
      </c>
      <c r="E2384" s="4"/>
      <c r="G2384" s="4">
        <f t="shared" si="466"/>
        <v>64.961200000000005</v>
      </c>
      <c r="H2384"/>
      <c r="I2384"/>
      <c r="J2384" s="34">
        <f t="shared" si="463"/>
        <v>1.3892908112337465E-2</v>
      </c>
      <c r="K2384" s="34">
        <f t="shared" si="470"/>
        <v>0.90249999997224062</v>
      </c>
      <c r="L2384" s="6">
        <f t="shared" si="464"/>
        <v>68.09715596197978</v>
      </c>
      <c r="M2384" s="6">
        <f t="shared" si="471"/>
        <v>4.423673053679777</v>
      </c>
      <c r="N2384" s="6">
        <f t="shared" si="465"/>
        <v>26.431170096054252</v>
      </c>
      <c r="O2384" s="6">
        <f t="shared" si="472"/>
        <v>1.7170005601470737</v>
      </c>
      <c r="P2384" s="6">
        <f t="shared" si="473"/>
        <v>6.1406736138268503</v>
      </c>
      <c r="Q2384" s="6">
        <f t="shared" si="467"/>
        <v>2.1233630657662927</v>
      </c>
      <c r="R2384" s="6">
        <f t="shared" si="468"/>
        <v>0.66963021845735882</v>
      </c>
      <c r="S2384" s="6">
        <f t="shared" si="469"/>
        <v>2.7929932842236518</v>
      </c>
    </row>
    <row r="2385" spans="1:19" x14ac:dyDescent="0.25">
      <c r="A2385" s="64">
        <v>41957</v>
      </c>
      <c r="B2385" s="14" t="s">
        <v>873</v>
      </c>
      <c r="C2385" s="4">
        <v>2</v>
      </c>
      <c r="D2385" s="4">
        <v>9.1999999999999993</v>
      </c>
      <c r="E2385" s="4"/>
      <c r="G2385" s="4">
        <f t="shared" si="466"/>
        <v>64.961200000000005</v>
      </c>
      <c r="H2385"/>
      <c r="I2385"/>
      <c r="J2385" s="34">
        <f t="shared" si="463"/>
        <v>6.6476100549960017E-3</v>
      </c>
      <c r="K2385" s="34">
        <f t="shared" si="470"/>
        <v>0.43183673468059491</v>
      </c>
      <c r="L2385" s="6">
        <f t="shared" si="464"/>
        <v>29.183828648764486</v>
      </c>
      <c r="M2385" s="6">
        <f t="shared" si="471"/>
        <v>1.8958165663897435</v>
      </c>
      <c r="N2385" s="6">
        <f t="shared" si="465"/>
        <v>17.172824342989255</v>
      </c>
      <c r="O2385" s="6">
        <f t="shared" si="472"/>
        <v>1.1155672983475522</v>
      </c>
      <c r="P2385" s="6">
        <f t="shared" si="473"/>
        <v>3.0113838647372955</v>
      </c>
      <c r="Q2385" s="6">
        <f t="shared" si="467"/>
        <v>0.90999195186707682</v>
      </c>
      <c r="R2385" s="6">
        <f t="shared" si="468"/>
        <v>0.43507124635554539</v>
      </c>
      <c r="S2385" s="6">
        <f t="shared" si="469"/>
        <v>1.3450631982226222</v>
      </c>
    </row>
    <row r="2386" spans="1:19" x14ac:dyDescent="0.25">
      <c r="A2386" s="64">
        <v>41957</v>
      </c>
      <c r="B2386" s="14" t="s">
        <v>873</v>
      </c>
      <c r="C2386" s="4">
        <v>2</v>
      </c>
      <c r="D2386" s="4">
        <v>4.0999999999999996</v>
      </c>
      <c r="E2386" s="4"/>
      <c r="G2386" s="4">
        <f t="shared" si="466"/>
        <v>64.961200000000005</v>
      </c>
      <c r="H2386"/>
      <c r="I2386"/>
      <c r="J2386" s="34">
        <f t="shared" si="463"/>
        <v>1.3202543126711102E-3</v>
      </c>
      <c r="K2386" s="34">
        <f t="shared" si="470"/>
        <v>8.5765306119810952E-2</v>
      </c>
      <c r="L2386" s="6">
        <f t="shared" si="464"/>
        <v>4.5518101325650582</v>
      </c>
      <c r="M2386" s="6">
        <f t="shared" si="471"/>
        <v>0.29569105411886604</v>
      </c>
      <c r="N2386" s="6">
        <f t="shared" si="465"/>
        <v>6.670633528309061</v>
      </c>
      <c r="O2386" s="6">
        <f t="shared" si="472"/>
        <v>0.43333236716418877</v>
      </c>
      <c r="P2386" s="6">
        <f t="shared" si="473"/>
        <v>0.72902342128305486</v>
      </c>
      <c r="Q2386" s="6">
        <f t="shared" si="467"/>
        <v>0.14193170597705571</v>
      </c>
      <c r="R2386" s="6">
        <f t="shared" si="468"/>
        <v>0.16899962319403364</v>
      </c>
      <c r="S2386" s="6">
        <f t="shared" si="469"/>
        <v>0.31093132917108934</v>
      </c>
    </row>
    <row r="2387" spans="1:19" x14ac:dyDescent="0.25">
      <c r="A2387" s="64">
        <v>41957</v>
      </c>
      <c r="B2387" s="14" t="s">
        <v>873</v>
      </c>
      <c r="C2387" s="4">
        <v>2</v>
      </c>
      <c r="D2387" s="4">
        <v>19.100000000000001</v>
      </c>
      <c r="E2387" s="4"/>
      <c r="G2387" s="4">
        <f t="shared" si="466"/>
        <v>64.961200000000005</v>
      </c>
      <c r="H2387"/>
      <c r="I2387"/>
      <c r="J2387" s="34">
        <f t="shared" si="463"/>
        <v>2.8652110398902312E-2</v>
      </c>
      <c r="K2387" s="34">
        <f t="shared" si="470"/>
        <v>1.8612755101468319</v>
      </c>
      <c r="L2387" s="6">
        <f t="shared" si="464"/>
        <v>156.49114312181948</v>
      </c>
      <c r="M2387" s="6">
        <f t="shared" si="471"/>
        <v>10.16585264374398</v>
      </c>
      <c r="N2387" s="6">
        <f t="shared" si="465"/>
        <v>40.366306115313833</v>
      </c>
      <c r="O2387" s="6">
        <f t="shared" si="472"/>
        <v>2.6222437356796706</v>
      </c>
      <c r="P2387" s="6">
        <f t="shared" si="473"/>
        <v>12.788096379423651</v>
      </c>
      <c r="Q2387" s="6">
        <f t="shared" si="467"/>
        <v>4.8796092689971102</v>
      </c>
      <c r="R2387" s="6">
        <f t="shared" si="468"/>
        <v>1.0226750569150715</v>
      </c>
      <c r="S2387" s="6">
        <f t="shared" si="469"/>
        <v>5.9022843259121816</v>
      </c>
    </row>
    <row r="2388" spans="1:19" x14ac:dyDescent="0.25">
      <c r="A2388" s="64">
        <v>41957</v>
      </c>
      <c r="B2388" s="14" t="s">
        <v>873</v>
      </c>
      <c r="C2388" s="4">
        <v>2</v>
      </c>
      <c r="D2388" s="4">
        <v>5.3</v>
      </c>
      <c r="E2388" s="4"/>
      <c r="G2388" s="4">
        <f t="shared" si="466"/>
        <v>64.961200000000005</v>
      </c>
      <c r="H2388"/>
      <c r="I2388"/>
      <c r="J2388" s="34">
        <f t="shared" si="463"/>
        <v>2.2061834409834321E-3</v>
      </c>
      <c r="K2388" s="34">
        <f t="shared" si="470"/>
        <v>0.14331632652620405</v>
      </c>
      <c r="L2388" s="6">
        <f t="shared" si="464"/>
        <v>8.213046389840704</v>
      </c>
      <c r="M2388" s="6">
        <f t="shared" si="471"/>
        <v>0.53352935948815838</v>
      </c>
      <c r="N2388" s="6">
        <f t="shared" si="465"/>
        <v>9.0076755970184212</v>
      </c>
      <c r="O2388" s="6">
        <f t="shared" si="472"/>
        <v>0.58514942734270425</v>
      </c>
      <c r="P2388" s="6">
        <f t="shared" si="473"/>
        <v>1.1186787868308627</v>
      </c>
      <c r="Q2388" s="6">
        <f t="shared" si="467"/>
        <v>0.25609409255431603</v>
      </c>
      <c r="R2388" s="6">
        <f t="shared" si="468"/>
        <v>0.22820827666365467</v>
      </c>
      <c r="S2388" s="6">
        <f t="shared" si="469"/>
        <v>0.48430236921797071</v>
      </c>
    </row>
    <row r="2389" spans="1:19" x14ac:dyDescent="0.25">
      <c r="A2389" s="64">
        <v>41957</v>
      </c>
      <c r="B2389" s="14" t="s">
        <v>873</v>
      </c>
      <c r="C2389" s="4">
        <v>2</v>
      </c>
      <c r="D2389" s="4">
        <v>15.3</v>
      </c>
      <c r="E2389" s="4"/>
      <c r="G2389" s="4">
        <f t="shared" si="466"/>
        <v>64.961200000000005</v>
      </c>
      <c r="H2389"/>
      <c r="I2389"/>
      <c r="J2389" s="34">
        <f t="shared" si="463"/>
        <v>1.8385385606970867E-2</v>
      </c>
      <c r="K2389" s="34">
        <f t="shared" si="470"/>
        <v>1.1943367346571416</v>
      </c>
      <c r="L2389" s="6">
        <f t="shared" si="464"/>
        <v>93.97225556219523</v>
      </c>
      <c r="M2389" s="6">
        <f t="shared" si="471"/>
        <v>6.1045506064319177</v>
      </c>
      <c r="N2389" s="6">
        <f t="shared" si="465"/>
        <v>31.138590036132022</v>
      </c>
      <c r="O2389" s="6">
        <f t="shared" si="472"/>
        <v>2.0228002142898029</v>
      </c>
      <c r="P2389" s="6">
        <f t="shared" si="473"/>
        <v>8.1273508207217198</v>
      </c>
      <c r="Q2389" s="6">
        <f t="shared" si="467"/>
        <v>2.9301842910873206</v>
      </c>
      <c r="R2389" s="6">
        <f t="shared" si="468"/>
        <v>0.78889208357302321</v>
      </c>
      <c r="S2389" s="6">
        <f t="shared" si="469"/>
        <v>3.7190763746603439</v>
      </c>
    </row>
    <row r="2390" spans="1:19" x14ac:dyDescent="0.25">
      <c r="A2390" s="64">
        <v>41957</v>
      </c>
      <c r="B2390" s="14" t="s">
        <v>873</v>
      </c>
      <c r="C2390" s="4">
        <v>2</v>
      </c>
      <c r="D2390" s="4">
        <v>18.5</v>
      </c>
      <c r="E2390" s="4"/>
      <c r="G2390" s="4">
        <f t="shared" si="466"/>
        <v>64.961200000000005</v>
      </c>
      <c r="H2390"/>
      <c r="I2390"/>
      <c r="J2390" s="34">
        <f t="shared" si="463"/>
        <v>2.6880252142277666E-2</v>
      </c>
      <c r="K2390" s="34">
        <f t="shared" si="470"/>
        <v>1.7461734693340454</v>
      </c>
      <c r="L2390" s="6">
        <f t="shared" si="464"/>
        <v>145.41923486914087</v>
      </c>
      <c r="M2390" s="6">
        <f t="shared" si="471"/>
        <v>9.4466081834094702</v>
      </c>
      <c r="N2390" s="6">
        <f t="shared" si="465"/>
        <v>38.886682291828286</v>
      </c>
      <c r="O2390" s="6">
        <f t="shared" si="472"/>
        <v>2.5261255946931351</v>
      </c>
      <c r="P2390" s="6">
        <f t="shared" si="473"/>
        <v>11.972733778102604</v>
      </c>
      <c r="Q2390" s="6">
        <f t="shared" si="467"/>
        <v>4.5343719280365455</v>
      </c>
      <c r="R2390" s="6">
        <f t="shared" si="468"/>
        <v>0.98518898193032278</v>
      </c>
      <c r="S2390" s="6">
        <f t="shared" si="469"/>
        <v>5.5195609099668683</v>
      </c>
    </row>
    <row r="2391" spans="1:19" x14ac:dyDescent="0.25">
      <c r="A2391" s="64">
        <v>41957</v>
      </c>
      <c r="B2391" s="14" t="s">
        <v>873</v>
      </c>
      <c r="C2391" s="4">
        <v>2</v>
      </c>
      <c r="D2391" s="4">
        <v>6.8</v>
      </c>
      <c r="E2391" s="4"/>
      <c r="G2391" s="4">
        <f t="shared" si="466"/>
        <v>64.961200000000005</v>
      </c>
      <c r="H2391"/>
      <c r="I2391"/>
      <c r="J2391" s="34">
        <f t="shared" si="463"/>
        <v>3.6316811075498014E-3</v>
      </c>
      <c r="K2391" s="34">
        <f t="shared" si="470"/>
        <v>0.23591836733968233</v>
      </c>
      <c r="L2391" s="6">
        <f t="shared" si="464"/>
        <v>14.565722844180941</v>
      </c>
      <c r="M2391" s="6">
        <f t="shared" si="471"/>
        <v>0.94620685317821773</v>
      </c>
      <c r="N2391" s="6">
        <f t="shared" si="465"/>
        <v>12.057170367208817</v>
      </c>
      <c r="O2391" s="6">
        <f t="shared" si="472"/>
        <v>0.78324827085036008</v>
      </c>
      <c r="P2391" s="6">
        <f t="shared" si="473"/>
        <v>1.7294551240285778</v>
      </c>
      <c r="Q2391" s="6">
        <f t="shared" si="467"/>
        <v>0.45417928952554448</v>
      </c>
      <c r="R2391" s="6">
        <f t="shared" si="468"/>
        <v>0.30546682563164046</v>
      </c>
      <c r="S2391" s="6">
        <f t="shared" si="469"/>
        <v>0.75964611515718494</v>
      </c>
    </row>
    <row r="2392" spans="1:19" x14ac:dyDescent="0.25">
      <c r="A2392" s="64">
        <v>41957</v>
      </c>
      <c r="B2392" s="14" t="s">
        <v>873</v>
      </c>
      <c r="C2392" s="4">
        <v>2</v>
      </c>
      <c r="D2392" s="4">
        <v>17.5</v>
      </c>
      <c r="E2392" s="4"/>
      <c r="G2392" s="4">
        <f t="shared" si="466"/>
        <v>64.961200000000005</v>
      </c>
      <c r="H2392"/>
      <c r="I2392"/>
      <c r="J2392" s="34">
        <f t="shared" si="463"/>
        <v>2.4052818754046849E-2</v>
      </c>
      <c r="K2392" s="34">
        <f t="shared" si="470"/>
        <v>1.5624999999519398</v>
      </c>
      <c r="L2392" s="6">
        <f t="shared" si="464"/>
        <v>127.97894495867537</v>
      </c>
      <c r="M2392" s="6">
        <f t="shared" si="471"/>
        <v>8.3136660005029732</v>
      </c>
      <c r="N2392" s="6">
        <f t="shared" si="465"/>
        <v>36.438835258735722</v>
      </c>
      <c r="O2392" s="6">
        <f t="shared" si="472"/>
        <v>2.3671105109227151</v>
      </c>
      <c r="P2392" s="6">
        <f t="shared" si="473"/>
        <v>10.680776511425687</v>
      </c>
      <c r="Q2392" s="6">
        <f t="shared" si="467"/>
        <v>3.9905596802414269</v>
      </c>
      <c r="R2392" s="6">
        <f t="shared" si="468"/>
        <v>0.92317309925985891</v>
      </c>
      <c r="S2392" s="6">
        <f t="shared" si="469"/>
        <v>4.9137327795012862</v>
      </c>
    </row>
    <row r="2393" spans="1:19" x14ac:dyDescent="0.25">
      <c r="A2393" s="64">
        <v>41957</v>
      </c>
      <c r="B2393" s="14" t="s">
        <v>873</v>
      </c>
      <c r="C2393" s="4">
        <v>2</v>
      </c>
      <c r="D2393" s="4">
        <v>8.8000000000000007</v>
      </c>
      <c r="E2393" s="4"/>
      <c r="G2393" s="4">
        <f t="shared" si="466"/>
        <v>64.961200000000005</v>
      </c>
      <c r="H2393"/>
      <c r="I2393"/>
      <c r="J2393" s="34">
        <f t="shared" si="463"/>
        <v>6.0821233773498407E-3</v>
      </c>
      <c r="K2393" s="34">
        <f t="shared" si="470"/>
        <v>0.39510204080417388</v>
      </c>
      <c r="L2393" s="6">
        <f t="shared" si="464"/>
        <v>26.348731681885365</v>
      </c>
      <c r="M2393" s="6">
        <f t="shared" si="471"/>
        <v>1.7116452617326934</v>
      </c>
      <c r="N2393" s="6">
        <f t="shared" si="465"/>
        <v>16.302518287873927</v>
      </c>
      <c r="O2393" s="6">
        <f t="shared" si="472"/>
        <v>1.0590311715434086</v>
      </c>
      <c r="P2393" s="6">
        <f t="shared" si="473"/>
        <v>2.770676433276102</v>
      </c>
      <c r="Q2393" s="6">
        <f t="shared" si="467"/>
        <v>0.82158972563169275</v>
      </c>
      <c r="R2393" s="6">
        <f t="shared" si="468"/>
        <v>0.41302215690192939</v>
      </c>
      <c r="S2393" s="6">
        <f t="shared" si="469"/>
        <v>1.2346118825336221</v>
      </c>
    </row>
    <row r="2394" spans="1:19" x14ac:dyDescent="0.25">
      <c r="A2394" s="64">
        <v>41957</v>
      </c>
      <c r="B2394" s="14" t="s">
        <v>873</v>
      </c>
      <c r="C2394" s="4">
        <v>2</v>
      </c>
      <c r="D2394" s="4">
        <v>12.1</v>
      </c>
      <c r="E2394" s="4"/>
      <c r="G2394" s="4">
        <f t="shared" si="466"/>
        <v>64.961200000000005</v>
      </c>
      <c r="H2394"/>
      <c r="I2394"/>
      <c r="J2394" s="34">
        <f t="shared" si="463"/>
        <v>1.149901451030204E-2</v>
      </c>
      <c r="K2394" s="34">
        <f t="shared" si="470"/>
        <v>0.74698979589539116</v>
      </c>
      <c r="L2394" s="6">
        <f t="shared" si="464"/>
        <v>54.792058641719279</v>
      </c>
      <c r="M2394" s="6">
        <f t="shared" si="471"/>
        <v>3.5593579488744482</v>
      </c>
      <c r="N2394" s="6">
        <f t="shared" si="465"/>
        <v>23.662948194266647</v>
      </c>
      <c r="O2394" s="6">
        <f t="shared" si="472"/>
        <v>1.5371735400527091</v>
      </c>
      <c r="P2394" s="6">
        <f t="shared" si="473"/>
        <v>5.0965314889271571</v>
      </c>
      <c r="Q2394" s="6">
        <f t="shared" si="467"/>
        <v>1.7084918154597351</v>
      </c>
      <c r="R2394" s="6">
        <f t="shared" si="468"/>
        <v>0.59949768062055653</v>
      </c>
      <c r="S2394" s="6">
        <f t="shared" si="469"/>
        <v>2.3079894960802916</v>
      </c>
    </row>
    <row r="2395" spans="1:19" x14ac:dyDescent="0.25">
      <c r="A2395" s="64">
        <v>41957</v>
      </c>
      <c r="B2395" s="14" t="s">
        <v>873</v>
      </c>
      <c r="C2395" s="4">
        <v>2</v>
      </c>
      <c r="D2395" s="4">
        <v>5.3</v>
      </c>
      <c r="E2395" s="4"/>
      <c r="G2395" s="4">
        <f t="shared" si="466"/>
        <v>64.961200000000005</v>
      </c>
      <c r="H2395"/>
      <c r="I2395"/>
      <c r="J2395" s="34">
        <f t="shared" si="463"/>
        <v>2.2061834409834321E-3</v>
      </c>
      <c r="K2395" s="34">
        <f t="shared" si="470"/>
        <v>0.14331632652620405</v>
      </c>
      <c r="L2395" s="6">
        <f t="shared" si="464"/>
        <v>8.213046389840704</v>
      </c>
      <c r="M2395" s="6">
        <f t="shared" si="471"/>
        <v>0.53352935948815838</v>
      </c>
      <c r="N2395" s="6">
        <f t="shared" si="465"/>
        <v>9.0076755970184212</v>
      </c>
      <c r="O2395" s="6">
        <f t="shared" si="472"/>
        <v>0.58514942734270425</v>
      </c>
      <c r="P2395" s="6">
        <f t="shared" si="473"/>
        <v>1.1186787868308627</v>
      </c>
      <c r="Q2395" s="6">
        <f t="shared" si="467"/>
        <v>0.25609409255431603</v>
      </c>
      <c r="R2395" s="6">
        <f t="shared" si="468"/>
        <v>0.22820827666365467</v>
      </c>
      <c r="S2395" s="6">
        <f t="shared" si="469"/>
        <v>0.48430236921797071</v>
      </c>
    </row>
    <row r="2396" spans="1:19" x14ac:dyDescent="0.25">
      <c r="A2396" s="64">
        <v>41957</v>
      </c>
      <c r="B2396" s="14" t="s">
        <v>873</v>
      </c>
      <c r="C2396" s="4">
        <v>2</v>
      </c>
      <c r="D2396" s="4">
        <v>9.4</v>
      </c>
      <c r="E2396" s="4"/>
      <c r="G2396" s="4">
        <f t="shared" si="466"/>
        <v>64.961200000000005</v>
      </c>
      <c r="H2396"/>
      <c r="I2396"/>
      <c r="J2396" s="34">
        <f t="shared" si="463"/>
        <v>6.9397781717798531E-3</v>
      </c>
      <c r="K2396" s="34">
        <f t="shared" si="470"/>
        <v>0.45081632651674586</v>
      </c>
      <c r="L2396" s="6">
        <f t="shared" si="464"/>
        <v>30.663024292845677</v>
      </c>
      <c r="M2396" s="6">
        <f t="shared" si="471"/>
        <v>1.9919068923278171</v>
      </c>
      <c r="N2396" s="6">
        <f t="shared" si="465"/>
        <v>17.610413696800567</v>
      </c>
      <c r="O2396" s="6">
        <f t="shared" si="472"/>
        <v>1.1439936284297221</v>
      </c>
      <c r="P2396" s="6">
        <f t="shared" si="473"/>
        <v>3.1359005207575392</v>
      </c>
      <c r="Q2396" s="6">
        <f t="shared" si="467"/>
        <v>0.95611530831735214</v>
      </c>
      <c r="R2396" s="6">
        <f t="shared" si="468"/>
        <v>0.44615751508759161</v>
      </c>
      <c r="S2396" s="6">
        <f t="shared" si="469"/>
        <v>1.4022728234049437</v>
      </c>
    </row>
    <row r="2397" spans="1:19" x14ac:dyDescent="0.25">
      <c r="A2397" s="64">
        <v>41957</v>
      </c>
      <c r="B2397" s="14" t="s">
        <v>873</v>
      </c>
      <c r="C2397" s="4">
        <v>2</v>
      </c>
      <c r="D2397" s="4">
        <v>6.9</v>
      </c>
      <c r="E2397" s="4"/>
      <c r="G2397" s="4">
        <f t="shared" si="466"/>
        <v>64.961200000000005</v>
      </c>
      <c r="H2397"/>
      <c r="I2397"/>
      <c r="J2397" s="34">
        <f t="shared" si="463"/>
        <v>3.7392806559352516E-3</v>
      </c>
      <c r="K2397" s="34">
        <f t="shared" si="470"/>
        <v>0.24290816325783468</v>
      </c>
      <c r="L2397" s="6">
        <f t="shared" si="464"/>
        <v>15.062883294996576</v>
      </c>
      <c r="M2397" s="6">
        <f t="shared" si="471"/>
        <v>0.97850299328216439</v>
      </c>
      <c r="N2397" s="6">
        <f t="shared" si="465"/>
        <v>12.264882891847247</v>
      </c>
      <c r="O2397" s="6">
        <f t="shared" si="472"/>
        <v>0.79674152596761971</v>
      </c>
      <c r="P2397" s="6">
        <f t="shared" si="473"/>
        <v>1.7752445192497841</v>
      </c>
      <c r="Q2397" s="6">
        <f t="shared" si="467"/>
        <v>0.46968143677543889</v>
      </c>
      <c r="R2397" s="6">
        <f t="shared" si="468"/>
        <v>0.31072919512737168</v>
      </c>
      <c r="S2397" s="6">
        <f t="shared" si="469"/>
        <v>0.78041063190281057</v>
      </c>
    </row>
    <row r="2398" spans="1:19" x14ac:dyDescent="0.25">
      <c r="A2398" s="64">
        <v>41957</v>
      </c>
      <c r="B2398" s="14" t="s">
        <v>873</v>
      </c>
      <c r="C2398" s="4">
        <v>2</v>
      </c>
      <c r="D2398" s="4">
        <v>4</v>
      </c>
      <c r="E2398" s="4"/>
      <c r="G2398" s="4">
        <f t="shared" si="466"/>
        <v>64.961200000000005</v>
      </c>
      <c r="H2398"/>
      <c r="I2398"/>
      <c r="J2398" s="34">
        <f t="shared" si="463"/>
        <v>1.2566370614359172E-3</v>
      </c>
      <c r="K2398" s="34">
        <f t="shared" si="470"/>
        <v>8.1632653058713603E-2</v>
      </c>
      <c r="L2398" s="6">
        <f t="shared" si="464"/>
        <v>4.3006091215286046</v>
      </c>
      <c r="M2398" s="6">
        <f t="shared" si="471"/>
        <v>0.27937273468421148</v>
      </c>
      <c r="N2398" s="6">
        <f t="shared" si="465"/>
        <v>6.4806737611278331</v>
      </c>
      <c r="O2398" s="6">
        <f t="shared" si="472"/>
        <v>0.42099235249702632</v>
      </c>
      <c r="P2398" s="6">
        <f t="shared" si="473"/>
        <v>0.7003650871812378</v>
      </c>
      <c r="Q2398" s="6">
        <f t="shared" si="467"/>
        <v>0.1340989126484215</v>
      </c>
      <c r="R2398" s="6">
        <f t="shared" si="468"/>
        <v>0.16418701747384026</v>
      </c>
      <c r="S2398" s="6">
        <f t="shared" si="469"/>
        <v>0.29828593012226179</v>
      </c>
    </row>
    <row r="2399" spans="1:19" x14ac:dyDescent="0.25">
      <c r="A2399" s="64">
        <v>41957</v>
      </c>
      <c r="B2399" s="14" t="s">
        <v>873</v>
      </c>
      <c r="C2399" s="4">
        <v>2</v>
      </c>
      <c r="D2399" s="4">
        <v>4.2</v>
      </c>
      <c r="E2399" s="4"/>
      <c r="G2399" s="4">
        <f t="shared" si="466"/>
        <v>64.961200000000005</v>
      </c>
      <c r="H2399"/>
      <c r="I2399"/>
      <c r="J2399" s="34">
        <f t="shared" si="463"/>
        <v>1.385442360233099E-3</v>
      </c>
      <c r="K2399" s="34">
        <f t="shared" si="470"/>
        <v>8.9999999997231753E-2</v>
      </c>
      <c r="L2399" s="6">
        <f t="shared" si="464"/>
        <v>4.811097633235077</v>
      </c>
      <c r="M2399" s="6">
        <f t="shared" si="471"/>
        <v>0.31253468163409348</v>
      </c>
      <c r="N2399" s="6">
        <f t="shared" si="465"/>
        <v>6.861382640483793</v>
      </c>
      <c r="O2399" s="6">
        <f t="shared" si="472"/>
        <v>0.44572365863033786</v>
      </c>
      <c r="P2399" s="6">
        <f t="shared" si="473"/>
        <v>0.7582583402644314</v>
      </c>
      <c r="Q2399" s="6">
        <f t="shared" si="467"/>
        <v>0.15001664718436486</v>
      </c>
      <c r="R2399" s="6">
        <f t="shared" si="468"/>
        <v>0.17383222686583177</v>
      </c>
      <c r="S2399" s="6">
        <f t="shared" si="469"/>
        <v>0.32384887405019663</v>
      </c>
    </row>
    <row r="2400" spans="1:19" x14ac:dyDescent="0.25">
      <c r="A2400" s="64">
        <v>41957</v>
      </c>
      <c r="B2400" s="14" t="s">
        <v>873</v>
      </c>
      <c r="C2400" s="4">
        <v>2</v>
      </c>
      <c r="D2400" s="4">
        <v>3.7</v>
      </c>
      <c r="E2400" s="4"/>
      <c r="G2400" s="4">
        <f t="shared" si="466"/>
        <v>64.961200000000005</v>
      </c>
      <c r="H2400"/>
      <c r="I2400"/>
      <c r="J2400" s="34">
        <f t="shared" si="463"/>
        <v>1.075210085691107E-3</v>
      </c>
      <c r="K2400" s="34">
        <f t="shared" si="470"/>
        <v>6.9846938773361844E-2</v>
      </c>
      <c r="L2400" s="6">
        <f t="shared" si="464"/>
        <v>3.5949248430857623</v>
      </c>
      <c r="M2400" s="6">
        <f t="shared" si="471"/>
        <v>0.2335306362462681</v>
      </c>
      <c r="N2400" s="6">
        <f t="shared" si="465"/>
        <v>5.9156978898620354</v>
      </c>
      <c r="O2400" s="6">
        <f t="shared" si="472"/>
        <v>0.38429084121668494</v>
      </c>
      <c r="P2400" s="6">
        <f t="shared" si="473"/>
        <v>0.61782147746295302</v>
      </c>
      <c r="Q2400" s="6">
        <f t="shared" si="467"/>
        <v>0.11209470539820869</v>
      </c>
      <c r="R2400" s="6">
        <f t="shared" si="468"/>
        <v>0.14987342807450713</v>
      </c>
      <c r="S2400" s="6">
        <f t="shared" si="469"/>
        <v>0.2619681334727158</v>
      </c>
    </row>
    <row r="2401" spans="1:19" x14ac:dyDescent="0.25">
      <c r="A2401" s="64">
        <v>41957</v>
      </c>
      <c r="B2401" s="14" t="s">
        <v>873</v>
      </c>
      <c r="C2401" s="4">
        <v>2</v>
      </c>
      <c r="D2401" s="4">
        <v>5.9</v>
      </c>
      <c r="E2401" s="4"/>
      <c r="G2401" s="4">
        <f t="shared" si="466"/>
        <v>64.961200000000005</v>
      </c>
      <c r="H2401"/>
      <c r="I2401"/>
      <c r="J2401" s="34">
        <f t="shared" ref="J2401:J2464" si="474">((+D2401/200)^2)*PI()</f>
        <v>2.7339710067865179E-3</v>
      </c>
      <c r="K2401" s="34">
        <f t="shared" si="470"/>
        <v>0.17760204081086381</v>
      </c>
      <c r="L2401" s="6">
        <f t="shared" ref="L2401:L2464" si="475">0.17758*(D2401^2.299)</f>
        <v>10.509518679077305</v>
      </c>
      <c r="M2401" s="6">
        <f t="shared" si="471"/>
        <v>0.68271095805727011</v>
      </c>
      <c r="N2401" s="6">
        <f t="shared" ref="N2401:N2464" si="476">1.28*(D2401^1.17)</f>
        <v>10.211906347392123</v>
      </c>
      <c r="O2401" s="6">
        <f t="shared" si="472"/>
        <v>0.66337770348121117</v>
      </c>
      <c r="P2401" s="6">
        <f t="shared" si="473"/>
        <v>1.3460886615384813</v>
      </c>
      <c r="Q2401" s="6">
        <f t="shared" si="467"/>
        <v>0.32770125986748966</v>
      </c>
      <c r="R2401" s="6">
        <f t="shared" si="468"/>
        <v>0.25871730435767237</v>
      </c>
      <c r="S2401" s="6">
        <f t="shared" si="469"/>
        <v>0.58641856422516203</v>
      </c>
    </row>
    <row r="2402" spans="1:19" x14ac:dyDescent="0.25">
      <c r="A2402" s="64">
        <v>41957</v>
      </c>
      <c r="B2402" s="14" t="s">
        <v>873</v>
      </c>
      <c r="C2402" s="4">
        <v>2</v>
      </c>
      <c r="D2402" s="4">
        <v>5.4</v>
      </c>
      <c r="E2402" s="4"/>
      <c r="G2402" s="4">
        <f t="shared" ref="G2402:G2465" si="477">IF($D2402&lt;3.01,795.7747,64.9612)</f>
        <v>64.961200000000005</v>
      </c>
      <c r="H2402"/>
      <c r="I2402"/>
      <c r="J2402" s="34">
        <f t="shared" si="474"/>
        <v>2.2902210444669595E-3</v>
      </c>
      <c r="K2402" s="34">
        <f t="shared" si="470"/>
        <v>0.14877551019950555</v>
      </c>
      <c r="L2402" s="6">
        <f t="shared" si="475"/>
        <v>8.5736806990755614</v>
      </c>
      <c r="M2402" s="6">
        <f t="shared" si="471"/>
        <v>0.55695659743162507</v>
      </c>
      <c r="N2402" s="6">
        <f t="shared" si="476"/>
        <v>9.2068415424761678</v>
      </c>
      <c r="O2402" s="6">
        <f t="shared" si="472"/>
        <v>0.5980874864097232</v>
      </c>
      <c r="P2402" s="6">
        <f t="shared" si="473"/>
        <v>1.1550440838413483</v>
      </c>
      <c r="Q2402" s="6">
        <f t="shared" si="467"/>
        <v>0.26733916676718</v>
      </c>
      <c r="R2402" s="6">
        <f t="shared" si="468"/>
        <v>0.23325411969979207</v>
      </c>
      <c r="S2402" s="6">
        <f t="shared" si="469"/>
        <v>0.5005932864669721</v>
      </c>
    </row>
    <row r="2403" spans="1:19" x14ac:dyDescent="0.25">
      <c r="A2403" s="64">
        <v>41957</v>
      </c>
      <c r="B2403" s="14" t="s">
        <v>873</v>
      </c>
      <c r="C2403" s="4">
        <v>2</v>
      </c>
      <c r="D2403" s="4">
        <v>4.5</v>
      </c>
      <c r="E2403" s="4"/>
      <c r="G2403" s="4">
        <f t="shared" si="477"/>
        <v>64.961200000000005</v>
      </c>
      <c r="H2403"/>
      <c r="I2403"/>
      <c r="J2403" s="34">
        <f t="shared" si="474"/>
        <v>1.5904312808798326E-3</v>
      </c>
      <c r="K2403" s="34">
        <f t="shared" si="470"/>
        <v>0.10331632652743439</v>
      </c>
      <c r="L2403" s="6">
        <f t="shared" si="475"/>
        <v>5.6380590590289899</v>
      </c>
      <c r="M2403" s="6">
        <f t="shared" si="471"/>
        <v>0.36625508924934846</v>
      </c>
      <c r="N2403" s="6">
        <f t="shared" si="476"/>
        <v>7.4382130025037601</v>
      </c>
      <c r="O2403" s="6">
        <f t="shared" si="472"/>
        <v>0.48319525187039564</v>
      </c>
      <c r="P2403" s="6">
        <f t="shared" si="473"/>
        <v>0.84945034111974405</v>
      </c>
      <c r="Q2403" s="6">
        <f t="shared" si="467"/>
        <v>0.17580244283968727</v>
      </c>
      <c r="R2403" s="6">
        <f t="shared" si="468"/>
        <v>0.1884461482294543</v>
      </c>
      <c r="S2403" s="6">
        <f t="shared" si="469"/>
        <v>0.36424859106914154</v>
      </c>
    </row>
    <row r="2404" spans="1:19" x14ac:dyDescent="0.25">
      <c r="A2404" s="64">
        <v>41957</v>
      </c>
      <c r="B2404" s="14" t="s">
        <v>873</v>
      </c>
      <c r="C2404" s="4">
        <v>2</v>
      </c>
      <c r="D2404" s="4">
        <v>15.6</v>
      </c>
      <c r="E2404" s="4"/>
      <c r="G2404" s="4">
        <f t="shared" si="477"/>
        <v>64.961200000000005</v>
      </c>
      <c r="H2404"/>
      <c r="I2404"/>
      <c r="J2404" s="34">
        <f t="shared" si="474"/>
        <v>1.9113449704440302E-2</v>
      </c>
      <c r="K2404" s="34">
        <f t="shared" si="470"/>
        <v>1.2416326530230339</v>
      </c>
      <c r="L2404" s="6">
        <f t="shared" si="475"/>
        <v>98.262430761863627</v>
      </c>
      <c r="M2404" s="6">
        <f t="shared" si="471"/>
        <v>6.3832455410182378</v>
      </c>
      <c r="N2404" s="6">
        <f t="shared" si="476"/>
        <v>31.854130116875286</v>
      </c>
      <c r="O2404" s="6">
        <f t="shared" si="472"/>
        <v>2.0692825574845628</v>
      </c>
      <c r="P2404" s="6">
        <f t="shared" si="473"/>
        <v>8.4525280985027997</v>
      </c>
      <c r="Q2404" s="6">
        <f t="shared" si="467"/>
        <v>3.0639578596887542</v>
      </c>
      <c r="R2404" s="6">
        <f t="shared" si="468"/>
        <v>0.80702019741897957</v>
      </c>
      <c r="S2404" s="6">
        <f t="shared" si="469"/>
        <v>3.8709780571077337</v>
      </c>
    </row>
    <row r="2405" spans="1:19" x14ac:dyDescent="0.25">
      <c r="A2405" s="64">
        <v>41957</v>
      </c>
      <c r="B2405" s="14" t="s">
        <v>873</v>
      </c>
      <c r="C2405" s="4">
        <v>2</v>
      </c>
      <c r="D2405" s="4">
        <v>7.1</v>
      </c>
      <c r="E2405" s="4"/>
      <c r="G2405" s="4">
        <f t="shared" si="477"/>
        <v>64.961200000000005</v>
      </c>
      <c r="H2405"/>
      <c r="I2405"/>
      <c r="J2405" s="34">
        <f t="shared" si="474"/>
        <v>3.959192141686536E-3</v>
      </c>
      <c r="K2405" s="34">
        <f t="shared" si="470"/>
        <v>0.25719387754310946</v>
      </c>
      <c r="L2405" s="6">
        <f t="shared" si="475"/>
        <v>16.085590015951329</v>
      </c>
      <c r="M2405" s="6">
        <f t="shared" si="471"/>
        <v>1.0449392504120609</v>
      </c>
      <c r="N2405" s="6">
        <f t="shared" si="476"/>
        <v>12.681839066301519</v>
      </c>
      <c r="O2405" s="6">
        <f t="shared" si="472"/>
        <v>0.82382749993294346</v>
      </c>
      <c r="P2405" s="6">
        <f t="shared" si="473"/>
        <v>1.8687667503450043</v>
      </c>
      <c r="Q2405" s="6">
        <f t="shared" si="467"/>
        <v>0.50157084019778919</v>
      </c>
      <c r="R2405" s="6">
        <f t="shared" si="468"/>
        <v>0.32129272497384798</v>
      </c>
      <c r="S2405" s="6">
        <f t="shared" si="469"/>
        <v>0.82286356517163717</v>
      </c>
    </row>
    <row r="2406" spans="1:19" x14ac:dyDescent="0.25">
      <c r="A2406" s="64">
        <v>41957</v>
      </c>
      <c r="B2406" s="14" t="s">
        <v>873</v>
      </c>
      <c r="C2406" s="4">
        <v>2</v>
      </c>
      <c r="D2406" s="4">
        <v>15.9</v>
      </c>
      <c r="E2406" s="4"/>
      <c r="G2406" s="4">
        <f t="shared" si="477"/>
        <v>64.961200000000005</v>
      </c>
      <c r="H2406"/>
      <c r="I2406"/>
      <c r="J2406" s="34">
        <f t="shared" si="474"/>
        <v>1.9855650968850891E-2</v>
      </c>
      <c r="K2406" s="34">
        <f t="shared" si="470"/>
        <v>1.2898469387358367</v>
      </c>
      <c r="L2406" s="6">
        <f t="shared" si="475"/>
        <v>102.66113004652671</v>
      </c>
      <c r="M2406" s="6">
        <f t="shared" si="471"/>
        <v>6.6689903305314537</v>
      </c>
      <c r="N2406" s="6">
        <f t="shared" si="476"/>
        <v>32.572013423617051</v>
      </c>
      <c r="O2406" s="6">
        <f t="shared" si="472"/>
        <v>2.1159171194550086</v>
      </c>
      <c r="P2406" s="6">
        <f t="shared" si="473"/>
        <v>8.7849074499864628</v>
      </c>
      <c r="Q2406" s="6">
        <f t="shared" si="467"/>
        <v>3.2011153586550978</v>
      </c>
      <c r="R2406" s="6">
        <f t="shared" si="468"/>
        <v>0.82520767658745342</v>
      </c>
      <c r="S2406" s="6">
        <f t="shared" si="469"/>
        <v>4.0263230352425516</v>
      </c>
    </row>
    <row r="2407" spans="1:19" x14ac:dyDescent="0.25">
      <c r="A2407" s="64">
        <v>41957</v>
      </c>
      <c r="B2407" s="14" t="s">
        <v>873</v>
      </c>
      <c r="C2407" s="4">
        <v>2</v>
      </c>
      <c r="D2407" s="4">
        <v>9.5</v>
      </c>
      <c r="E2407" s="4"/>
      <c r="G2407" s="4">
        <f t="shared" si="477"/>
        <v>64.961200000000005</v>
      </c>
      <c r="H2407"/>
      <c r="I2407"/>
      <c r="J2407" s="34">
        <f t="shared" si="474"/>
        <v>7.0882184246619708E-3</v>
      </c>
      <c r="K2407" s="34">
        <f t="shared" si="470"/>
        <v>0.46045918365930638</v>
      </c>
      <c r="L2407" s="6">
        <f t="shared" si="475"/>
        <v>31.418150823747471</v>
      </c>
      <c r="M2407" s="6">
        <f t="shared" si="471"/>
        <v>2.040960818878494</v>
      </c>
      <c r="N2407" s="6">
        <f t="shared" si="476"/>
        <v>17.829804770165779</v>
      </c>
      <c r="O2407" s="6">
        <f t="shared" si="472"/>
        <v>1.1582455361012471</v>
      </c>
      <c r="P2407" s="6">
        <f t="shared" si="473"/>
        <v>3.1992063549797409</v>
      </c>
      <c r="Q2407" s="6">
        <f t="shared" si="467"/>
        <v>0.97966119306167709</v>
      </c>
      <c r="R2407" s="6">
        <f t="shared" si="468"/>
        <v>0.45171575907948641</v>
      </c>
      <c r="S2407" s="6">
        <f t="shared" si="469"/>
        <v>1.4313769521411634</v>
      </c>
    </row>
    <row r="2408" spans="1:19" x14ac:dyDescent="0.25">
      <c r="A2408" s="64">
        <v>41957</v>
      </c>
      <c r="B2408" s="14" t="s">
        <v>873</v>
      </c>
      <c r="C2408" s="4">
        <v>2</v>
      </c>
      <c r="D2408" s="4">
        <v>7.5</v>
      </c>
      <c r="E2408" s="4"/>
      <c r="G2408" s="4">
        <f t="shared" si="477"/>
        <v>64.961200000000005</v>
      </c>
      <c r="H2408"/>
      <c r="I2408"/>
      <c r="J2408" s="34">
        <f t="shared" si="474"/>
        <v>4.4178646691106467E-3</v>
      </c>
      <c r="K2408" s="34">
        <f t="shared" si="470"/>
        <v>0.28698979590953999</v>
      </c>
      <c r="L2408" s="6">
        <f t="shared" si="475"/>
        <v>18.245673379916788</v>
      </c>
      <c r="M2408" s="6">
        <f t="shared" si="471"/>
        <v>1.1852608605569988</v>
      </c>
      <c r="N2408" s="6">
        <f t="shared" si="476"/>
        <v>13.521710947318155</v>
      </c>
      <c r="O2408" s="6">
        <f t="shared" si="472"/>
        <v>0.87838658622827981</v>
      </c>
      <c r="P2408" s="6">
        <f t="shared" si="473"/>
        <v>2.0636474467852786</v>
      </c>
      <c r="Q2408" s="6">
        <f t="shared" si="467"/>
        <v>0.56892521306735933</v>
      </c>
      <c r="R2408" s="6">
        <f t="shared" si="468"/>
        <v>0.34257076862902913</v>
      </c>
      <c r="S2408" s="6">
        <f t="shared" si="469"/>
        <v>0.91149598169638846</v>
      </c>
    </row>
    <row r="2409" spans="1:19" x14ac:dyDescent="0.25">
      <c r="A2409" s="64">
        <v>41957</v>
      </c>
      <c r="B2409" s="14" t="s">
        <v>873</v>
      </c>
      <c r="C2409" s="4">
        <v>2</v>
      </c>
      <c r="D2409" s="4">
        <v>7.6</v>
      </c>
      <c r="E2409" s="4"/>
      <c r="G2409" s="4">
        <f t="shared" si="477"/>
        <v>64.961200000000005</v>
      </c>
      <c r="H2409"/>
      <c r="I2409"/>
      <c r="J2409" s="34">
        <f t="shared" si="474"/>
        <v>4.5364597917836608E-3</v>
      </c>
      <c r="K2409" s="34">
        <f t="shared" si="470"/>
        <v>0.29469387754195608</v>
      </c>
      <c r="L2409" s="6">
        <f t="shared" si="475"/>
        <v>18.809813966898769</v>
      </c>
      <c r="M2409" s="6">
        <f t="shared" si="471"/>
        <v>1.2219081107668699</v>
      </c>
      <c r="N2409" s="6">
        <f t="shared" si="476"/>
        <v>13.732887825405102</v>
      </c>
      <c r="O2409" s="6">
        <f t="shared" si="472"/>
        <v>0.89210488990714454</v>
      </c>
      <c r="P2409" s="6">
        <f t="shared" si="473"/>
        <v>2.1140130006740145</v>
      </c>
      <c r="Q2409" s="6">
        <f t="shared" si="467"/>
        <v>0.58651589316809749</v>
      </c>
      <c r="R2409" s="6">
        <f t="shared" si="468"/>
        <v>0.34792090706378637</v>
      </c>
      <c r="S2409" s="6">
        <f t="shared" si="469"/>
        <v>0.93443680023188391</v>
      </c>
    </row>
    <row r="2410" spans="1:19" x14ac:dyDescent="0.25">
      <c r="A2410" s="64">
        <v>41957</v>
      </c>
      <c r="B2410" s="14" t="s">
        <v>873</v>
      </c>
      <c r="C2410" s="4">
        <v>2</v>
      </c>
      <c r="D2410" s="4">
        <v>15.4</v>
      </c>
      <c r="E2410" s="4"/>
      <c r="G2410" s="4">
        <f t="shared" si="477"/>
        <v>64.961200000000005</v>
      </c>
      <c r="H2410"/>
      <c r="I2410"/>
      <c r="J2410" s="34">
        <f t="shared" si="474"/>
        <v>1.8626502843133885E-2</v>
      </c>
      <c r="K2410" s="34">
        <f t="shared" si="470"/>
        <v>1.2099999999627824</v>
      </c>
      <c r="L2410" s="6">
        <f t="shared" si="475"/>
        <v>95.390294337798338</v>
      </c>
      <c r="M2410" s="6">
        <f t="shared" si="471"/>
        <v>6.1966681087283559</v>
      </c>
      <c r="N2410" s="6">
        <f t="shared" si="476"/>
        <v>31.37684071544653</v>
      </c>
      <c r="O2410" s="6">
        <f t="shared" si="472"/>
        <v>2.0382772646190843</v>
      </c>
      <c r="P2410" s="6">
        <f t="shared" si="473"/>
        <v>8.2349453733474398</v>
      </c>
      <c r="Q2410" s="6">
        <f t="shared" si="467"/>
        <v>2.9744006921896107</v>
      </c>
      <c r="R2410" s="6">
        <f t="shared" si="468"/>
        <v>0.79492813320144295</v>
      </c>
      <c r="S2410" s="6">
        <f t="shared" si="469"/>
        <v>3.7693288253910535</v>
      </c>
    </row>
    <row r="2411" spans="1:19" x14ac:dyDescent="0.25">
      <c r="A2411" s="64">
        <v>41957</v>
      </c>
      <c r="B2411" s="14" t="s">
        <v>873</v>
      </c>
      <c r="C2411" s="4">
        <v>2</v>
      </c>
      <c r="D2411" s="4">
        <v>11</v>
      </c>
      <c r="E2411" s="4"/>
      <c r="G2411" s="4">
        <f t="shared" si="477"/>
        <v>64.961200000000005</v>
      </c>
      <c r="H2411"/>
      <c r="I2411"/>
      <c r="J2411" s="34">
        <f t="shared" si="474"/>
        <v>9.5033177771091243E-3</v>
      </c>
      <c r="K2411" s="34">
        <f t="shared" si="470"/>
        <v>0.61734693875652158</v>
      </c>
      <c r="L2411" s="6">
        <f t="shared" si="475"/>
        <v>44.010452599516775</v>
      </c>
      <c r="M2411" s="6">
        <f t="shared" si="471"/>
        <v>2.8589718688608992</v>
      </c>
      <c r="N2411" s="6">
        <f t="shared" si="476"/>
        <v>21.166030191925412</v>
      </c>
      <c r="O2411" s="6">
        <f t="shared" si="472"/>
        <v>1.3749707471729029</v>
      </c>
      <c r="P2411" s="6">
        <f t="shared" si="473"/>
        <v>4.2339426160338025</v>
      </c>
      <c r="Q2411" s="6">
        <f t="shared" si="467"/>
        <v>1.3723064970532315</v>
      </c>
      <c r="R2411" s="6">
        <f t="shared" si="468"/>
        <v>0.53623859139743213</v>
      </c>
      <c r="S2411" s="6">
        <f t="shared" si="469"/>
        <v>1.9085450884506636</v>
      </c>
    </row>
    <row r="2412" spans="1:19" x14ac:dyDescent="0.25">
      <c r="A2412" s="64">
        <v>41957</v>
      </c>
      <c r="B2412" s="14" t="s">
        <v>873</v>
      </c>
      <c r="C2412" s="4">
        <v>2</v>
      </c>
      <c r="D2412" s="4">
        <v>7.3</v>
      </c>
      <c r="E2412" s="4"/>
      <c r="G2412" s="4">
        <f t="shared" si="477"/>
        <v>64.961200000000005</v>
      </c>
      <c r="H2412"/>
      <c r="I2412"/>
      <c r="J2412" s="34">
        <f t="shared" si="474"/>
        <v>4.1853868127450016E-3</v>
      </c>
      <c r="K2412" s="34">
        <f t="shared" si="470"/>
        <v>0.27188775509367796</v>
      </c>
      <c r="L2412" s="6">
        <f t="shared" si="475"/>
        <v>17.146414059849693</v>
      </c>
      <c r="M2412" s="6">
        <f t="shared" si="471"/>
        <v>1.1138516546291897</v>
      </c>
      <c r="N2412" s="6">
        <f t="shared" si="476"/>
        <v>13.10079696359297</v>
      </c>
      <c r="O2412" s="6">
        <f t="shared" si="472"/>
        <v>0.85104350821835983</v>
      </c>
      <c r="P2412" s="6">
        <f t="shared" si="473"/>
        <v>1.9648951628475495</v>
      </c>
      <c r="Q2412" s="6">
        <f t="shared" si="467"/>
        <v>0.53464879422201106</v>
      </c>
      <c r="R2412" s="6">
        <f t="shared" si="468"/>
        <v>0.33190696820516036</v>
      </c>
      <c r="S2412" s="6">
        <f t="shared" si="469"/>
        <v>0.86655576242717136</v>
      </c>
    </row>
    <row r="2413" spans="1:19" x14ac:dyDescent="0.25">
      <c r="A2413" s="64">
        <v>41957</v>
      </c>
      <c r="B2413" s="14" t="s">
        <v>873</v>
      </c>
      <c r="C2413" s="4">
        <v>2</v>
      </c>
      <c r="D2413" s="4">
        <v>4.9000000000000004</v>
      </c>
      <c r="E2413" s="4"/>
      <c r="G2413" s="4">
        <f t="shared" si="477"/>
        <v>64.961200000000005</v>
      </c>
      <c r="H2413"/>
      <c r="I2413"/>
      <c r="J2413" s="34">
        <f t="shared" si="474"/>
        <v>1.8857409903172736E-3</v>
      </c>
      <c r="K2413" s="34">
        <f t="shared" si="470"/>
        <v>0.12249999999623211</v>
      </c>
      <c r="L2413" s="6">
        <f t="shared" si="475"/>
        <v>6.8573266813152358</v>
      </c>
      <c r="M2413" s="6">
        <f t="shared" si="471"/>
        <v>0.44546017865048693</v>
      </c>
      <c r="N2413" s="6">
        <f t="shared" si="476"/>
        <v>8.2174937658920371</v>
      </c>
      <c r="O2413" s="6">
        <f t="shared" si="472"/>
        <v>0.53381826637890784</v>
      </c>
      <c r="P2413" s="6">
        <f t="shared" si="473"/>
        <v>0.97927844502939476</v>
      </c>
      <c r="Q2413" s="6">
        <f t="shared" si="467"/>
        <v>0.21382088575223371</v>
      </c>
      <c r="R2413" s="6">
        <f t="shared" si="468"/>
        <v>0.20818912388777405</v>
      </c>
      <c r="S2413" s="6">
        <f t="shared" si="469"/>
        <v>0.42201000964000779</v>
      </c>
    </row>
    <row r="2414" spans="1:19" x14ac:dyDescent="0.25">
      <c r="A2414" s="64">
        <v>41957</v>
      </c>
      <c r="B2414" s="14" t="s">
        <v>873</v>
      </c>
      <c r="C2414" s="4">
        <v>2</v>
      </c>
      <c r="D2414" s="4">
        <v>4.7</v>
      </c>
      <c r="E2414" s="4"/>
      <c r="G2414" s="4">
        <f t="shared" si="477"/>
        <v>64.961200000000005</v>
      </c>
      <c r="H2414"/>
      <c r="I2414"/>
      <c r="J2414" s="34">
        <f t="shared" si="474"/>
        <v>1.7349445429449633E-3</v>
      </c>
      <c r="K2414" s="34">
        <f t="shared" si="470"/>
        <v>0.11270408162918646</v>
      </c>
      <c r="L2414" s="6">
        <f t="shared" si="475"/>
        <v>6.2308461373122945</v>
      </c>
      <c r="M2414" s="6">
        <f t="shared" si="471"/>
        <v>0.40476324994603757</v>
      </c>
      <c r="N2414" s="6">
        <f t="shared" si="476"/>
        <v>7.8264436633583525</v>
      </c>
      <c r="O2414" s="6">
        <f t="shared" si="472"/>
        <v>0.50841518196547364</v>
      </c>
      <c r="P2414" s="6">
        <f t="shared" si="473"/>
        <v>0.91317843191151127</v>
      </c>
      <c r="Q2414" s="6">
        <f t="shared" si="467"/>
        <v>0.19428635997409802</v>
      </c>
      <c r="R2414" s="6">
        <f t="shared" si="468"/>
        <v>0.19828192096653471</v>
      </c>
      <c r="S2414" s="6">
        <f t="shared" si="469"/>
        <v>0.39256828094063273</v>
      </c>
    </row>
    <row r="2415" spans="1:19" x14ac:dyDescent="0.25">
      <c r="A2415" s="64">
        <v>41957</v>
      </c>
      <c r="B2415" s="14" t="s">
        <v>873</v>
      </c>
      <c r="C2415" s="4">
        <v>2</v>
      </c>
      <c r="D2415" s="4">
        <v>5.2</v>
      </c>
      <c r="E2415" s="4"/>
      <c r="G2415" s="4">
        <f t="shared" si="477"/>
        <v>64.961200000000005</v>
      </c>
      <c r="H2415"/>
      <c r="I2415"/>
      <c r="J2415" s="34">
        <f t="shared" si="474"/>
        <v>2.1237166338267006E-3</v>
      </c>
      <c r="K2415" s="34">
        <f t="shared" si="470"/>
        <v>0.13795918366922602</v>
      </c>
      <c r="L2415" s="6">
        <f t="shared" si="475"/>
        <v>7.8611437635641082</v>
      </c>
      <c r="M2415" s="6">
        <f t="shared" si="471"/>
        <v>0.51066934215868187</v>
      </c>
      <c r="N2415" s="6">
        <f t="shared" si="476"/>
        <v>8.8091474968502013</v>
      </c>
      <c r="O2415" s="6">
        <f t="shared" si="472"/>
        <v>0.5722528034719111</v>
      </c>
      <c r="P2415" s="6">
        <f t="shared" si="473"/>
        <v>1.0829221456305929</v>
      </c>
      <c r="Q2415" s="6">
        <f t="shared" si="467"/>
        <v>0.2451212842361673</v>
      </c>
      <c r="R2415" s="6">
        <f t="shared" si="468"/>
        <v>0.22317859335404533</v>
      </c>
      <c r="S2415" s="6">
        <f t="shared" si="469"/>
        <v>0.46829987759021263</v>
      </c>
    </row>
    <row r="2416" spans="1:19" x14ac:dyDescent="0.25">
      <c r="A2416" s="64">
        <v>41957</v>
      </c>
      <c r="B2416" s="14" t="s">
        <v>873</v>
      </c>
      <c r="C2416" s="4">
        <v>2</v>
      </c>
      <c r="D2416" s="4">
        <v>6.4</v>
      </c>
      <c r="E2416" s="4"/>
      <c r="G2416" s="4">
        <f t="shared" si="477"/>
        <v>64.961200000000005</v>
      </c>
      <c r="H2416"/>
      <c r="I2416"/>
      <c r="J2416" s="34">
        <f t="shared" si="474"/>
        <v>3.2169908772759479E-3</v>
      </c>
      <c r="K2416" s="34">
        <f t="shared" si="470"/>
        <v>0.20897959183030679</v>
      </c>
      <c r="L2416" s="6">
        <f t="shared" si="475"/>
        <v>12.670735111153041</v>
      </c>
      <c r="M2416" s="6">
        <f t="shared" si="471"/>
        <v>0.82310617366776118</v>
      </c>
      <c r="N2416" s="6">
        <f t="shared" si="476"/>
        <v>11.231571837310549</v>
      </c>
      <c r="O2416" s="6">
        <f t="shared" si="472"/>
        <v>0.72961639858967853</v>
      </c>
      <c r="P2416" s="6">
        <f t="shared" si="473"/>
        <v>1.5527225722574398</v>
      </c>
      <c r="Q2416" s="6">
        <f t="shared" si="467"/>
        <v>0.39509096336052535</v>
      </c>
      <c r="R2416" s="6">
        <f t="shared" si="468"/>
        <v>0.28455039544997462</v>
      </c>
      <c r="S2416" s="6">
        <f t="shared" si="469"/>
        <v>0.67964135881049992</v>
      </c>
    </row>
    <row r="2417" spans="1:19" x14ac:dyDescent="0.25">
      <c r="A2417" s="64">
        <v>41957</v>
      </c>
      <c r="B2417" s="14" t="s">
        <v>873</v>
      </c>
      <c r="C2417" s="4">
        <v>2</v>
      </c>
      <c r="D2417" s="4">
        <v>8.6999999999999993</v>
      </c>
      <c r="E2417" s="4"/>
      <c r="G2417" s="4">
        <f t="shared" si="477"/>
        <v>64.961200000000005</v>
      </c>
      <c r="H2417"/>
      <c r="I2417"/>
      <c r="J2417" s="34">
        <f t="shared" si="474"/>
        <v>5.9446786987552855E-3</v>
      </c>
      <c r="K2417" s="34">
        <f t="shared" si="470"/>
        <v>0.38617346937587699</v>
      </c>
      <c r="L2417" s="6">
        <f t="shared" si="475"/>
        <v>25.665445871738026</v>
      </c>
      <c r="M2417" s="6">
        <f t="shared" si="471"/>
        <v>1.6672581947016099</v>
      </c>
      <c r="N2417" s="6">
        <f t="shared" si="476"/>
        <v>16.08597891886809</v>
      </c>
      <c r="O2417" s="6">
        <f t="shared" si="472"/>
        <v>1.0449645140127073</v>
      </c>
      <c r="P2417" s="6">
        <f t="shared" si="473"/>
        <v>2.7122227087143171</v>
      </c>
      <c r="Q2417" s="6">
        <f t="shared" si="467"/>
        <v>0.80028393345677273</v>
      </c>
      <c r="R2417" s="6">
        <f t="shared" si="468"/>
        <v>0.40753616046495583</v>
      </c>
      <c r="S2417" s="6">
        <f t="shared" si="469"/>
        <v>1.2078200939217285</v>
      </c>
    </row>
    <row r="2418" spans="1:19" x14ac:dyDescent="0.25">
      <c r="A2418" s="64">
        <v>41957</v>
      </c>
      <c r="B2418" s="14" t="s">
        <v>873</v>
      </c>
      <c r="C2418" s="4">
        <v>2</v>
      </c>
      <c r="D2418" s="4">
        <v>6.5</v>
      </c>
      <c r="E2418" s="4"/>
      <c r="G2418" s="4">
        <f t="shared" si="477"/>
        <v>64.961200000000005</v>
      </c>
      <c r="H2418"/>
      <c r="I2418"/>
      <c r="J2418" s="34">
        <f t="shared" si="474"/>
        <v>3.3183072403542195E-3</v>
      </c>
      <c r="K2418" s="34">
        <f t="shared" si="470"/>
        <v>0.21556122448316564</v>
      </c>
      <c r="L2418" s="6">
        <f t="shared" si="475"/>
        <v>13.130517975640537</v>
      </c>
      <c r="M2418" s="6">
        <f t="shared" si="471"/>
        <v>0.85297422086363262</v>
      </c>
      <c r="N2418" s="6">
        <f t="shared" si="476"/>
        <v>11.437170539605743</v>
      </c>
      <c r="O2418" s="6">
        <f t="shared" si="472"/>
        <v>0.74297233726827139</v>
      </c>
      <c r="P2418" s="6">
        <f t="shared" si="473"/>
        <v>1.5959465581319039</v>
      </c>
      <c r="Q2418" s="6">
        <f t="shared" si="467"/>
        <v>0.40942762601454363</v>
      </c>
      <c r="R2418" s="6">
        <f t="shared" si="468"/>
        <v>0.28975921153462586</v>
      </c>
      <c r="S2418" s="6">
        <f t="shared" si="469"/>
        <v>0.69918683754916944</v>
      </c>
    </row>
    <row r="2419" spans="1:19" x14ac:dyDescent="0.25">
      <c r="A2419" s="64">
        <v>41957</v>
      </c>
      <c r="B2419" s="14" t="s">
        <v>873</v>
      </c>
      <c r="C2419" s="4">
        <v>2</v>
      </c>
      <c r="D2419" s="4">
        <v>9.3000000000000007</v>
      </c>
      <c r="E2419" s="4"/>
      <c r="G2419" s="4">
        <f t="shared" si="477"/>
        <v>64.961200000000005</v>
      </c>
      <c r="H2419"/>
      <c r="I2419"/>
      <c r="J2419" s="34">
        <f t="shared" si="474"/>
        <v>6.7929087152245318E-3</v>
      </c>
      <c r="K2419" s="34">
        <f t="shared" si="470"/>
        <v>0.44127551019050881</v>
      </c>
      <c r="L2419" s="6">
        <f t="shared" si="475"/>
        <v>29.918261264138582</v>
      </c>
      <c r="M2419" s="6">
        <f t="shared" si="471"/>
        <v>1.9435261913289683</v>
      </c>
      <c r="N2419" s="6">
        <f t="shared" si="476"/>
        <v>17.391419042795064</v>
      </c>
      <c r="O2419" s="6">
        <f t="shared" si="472"/>
        <v>1.1297674726360067</v>
      </c>
      <c r="P2419" s="6">
        <f t="shared" si="473"/>
        <v>3.0732936639649751</v>
      </c>
      <c r="Q2419" s="6">
        <f t="shared" si="467"/>
        <v>0.93289257183790475</v>
      </c>
      <c r="R2419" s="6">
        <f t="shared" si="468"/>
        <v>0.44060931432804262</v>
      </c>
      <c r="S2419" s="6">
        <f t="shared" si="469"/>
        <v>1.3735018861659474</v>
      </c>
    </row>
    <row r="2420" spans="1:19" x14ac:dyDescent="0.25">
      <c r="A2420" s="64">
        <v>41957</v>
      </c>
      <c r="B2420" s="14" t="s">
        <v>873</v>
      </c>
      <c r="C2420" s="4">
        <v>2</v>
      </c>
      <c r="D2420" s="4">
        <v>7.2</v>
      </c>
      <c r="E2420" s="4"/>
      <c r="G2420" s="4">
        <f t="shared" si="477"/>
        <v>64.961200000000005</v>
      </c>
      <c r="H2420"/>
      <c r="I2420"/>
      <c r="J2420" s="34">
        <f t="shared" si="474"/>
        <v>4.0715040790523724E-3</v>
      </c>
      <c r="K2420" s="34">
        <f t="shared" si="470"/>
        <v>0.26448979591023208</v>
      </c>
      <c r="L2420" s="6">
        <f t="shared" si="475"/>
        <v>16.611217355322236</v>
      </c>
      <c r="M2420" s="6">
        <f t="shared" si="471"/>
        <v>1.0790846337926925</v>
      </c>
      <c r="N2420" s="6">
        <f t="shared" si="476"/>
        <v>12.891070706250053</v>
      </c>
      <c r="O2420" s="6">
        <f t="shared" si="472"/>
        <v>0.83741943860560009</v>
      </c>
      <c r="P2420" s="6">
        <f t="shared" si="473"/>
        <v>1.9165040723982925</v>
      </c>
      <c r="Q2420" s="6">
        <f t="shared" si="467"/>
        <v>0.51796062422049238</v>
      </c>
      <c r="R2420" s="6">
        <f t="shared" si="468"/>
        <v>0.32659358105618402</v>
      </c>
      <c r="S2420" s="6">
        <f t="shared" si="469"/>
        <v>0.84455420527667635</v>
      </c>
    </row>
    <row r="2421" spans="1:19" x14ac:dyDescent="0.25">
      <c r="A2421" s="64">
        <v>41957</v>
      </c>
      <c r="B2421" s="14" t="s">
        <v>873</v>
      </c>
      <c r="C2421" s="4">
        <v>2</v>
      </c>
      <c r="D2421" s="4">
        <v>7.7</v>
      </c>
      <c r="E2421" s="4"/>
      <c r="G2421" s="4">
        <f t="shared" si="477"/>
        <v>64.961200000000005</v>
      </c>
      <c r="H2421"/>
      <c r="I2421"/>
      <c r="J2421" s="34">
        <f t="shared" si="474"/>
        <v>4.6566257107834713E-3</v>
      </c>
      <c r="K2421" s="34">
        <f t="shared" si="470"/>
        <v>0.3024999999906956</v>
      </c>
      <c r="L2421" s="6">
        <f t="shared" si="475"/>
        <v>19.383679878909756</v>
      </c>
      <c r="M2421" s="6">
        <f t="shared" si="471"/>
        <v>1.2591871297732691</v>
      </c>
      <c r="N2421" s="6">
        <f t="shared" si="476"/>
        <v>13.944537614026947</v>
      </c>
      <c r="O2421" s="6">
        <f t="shared" si="472"/>
        <v>0.90585391442244467</v>
      </c>
      <c r="P2421" s="6">
        <f t="shared" si="473"/>
        <v>2.1650410441957137</v>
      </c>
      <c r="Q2421" s="6">
        <f t="shared" si="467"/>
        <v>0.60440982229116913</v>
      </c>
      <c r="R2421" s="6">
        <f t="shared" si="468"/>
        <v>0.35328302662475342</v>
      </c>
      <c r="S2421" s="6">
        <f t="shared" si="469"/>
        <v>0.95769284891592255</v>
      </c>
    </row>
    <row r="2422" spans="1:19" x14ac:dyDescent="0.25">
      <c r="A2422" s="64">
        <v>41957</v>
      </c>
      <c r="B2422" s="14" t="s">
        <v>873</v>
      </c>
      <c r="C2422" s="4">
        <v>2</v>
      </c>
      <c r="D2422" s="4">
        <v>18</v>
      </c>
      <c r="E2422" s="4"/>
      <c r="G2422" s="4">
        <f t="shared" si="477"/>
        <v>64.961200000000005</v>
      </c>
      <c r="H2422"/>
      <c r="I2422"/>
      <c r="J2422" s="34">
        <f t="shared" si="474"/>
        <v>2.5446900494077322E-2</v>
      </c>
      <c r="K2422" s="34">
        <f t="shared" si="470"/>
        <v>1.6530612244389502</v>
      </c>
      <c r="L2422" s="6">
        <f t="shared" si="475"/>
        <v>136.54177394400861</v>
      </c>
      <c r="M2422" s="6">
        <f t="shared" si="471"/>
        <v>8.8699176575741685</v>
      </c>
      <c r="N2422" s="6">
        <f t="shared" si="476"/>
        <v>37.659868621098411</v>
      </c>
      <c r="O2422" s="6">
        <f t="shared" si="472"/>
        <v>2.4464303049203324</v>
      </c>
      <c r="P2422" s="6">
        <f t="shared" si="473"/>
        <v>11.3163479624945</v>
      </c>
      <c r="Q2422" s="6">
        <f t="shared" si="467"/>
        <v>4.2575604756356009</v>
      </c>
      <c r="R2422" s="6">
        <f t="shared" si="468"/>
        <v>0.95410781891892971</v>
      </c>
      <c r="S2422" s="6">
        <f t="shared" si="469"/>
        <v>5.2116682945545305</v>
      </c>
    </row>
    <row r="2423" spans="1:19" x14ac:dyDescent="0.25">
      <c r="A2423" s="64">
        <v>41957</v>
      </c>
      <c r="B2423" s="14" t="s">
        <v>873</v>
      </c>
      <c r="C2423" s="4">
        <v>2</v>
      </c>
      <c r="D2423" s="4">
        <v>6.1</v>
      </c>
      <c r="E2423" s="4"/>
      <c r="G2423" s="4">
        <f t="shared" si="477"/>
        <v>64.961200000000005</v>
      </c>
      <c r="H2423"/>
      <c r="I2423"/>
      <c r="J2423" s="34">
        <f t="shared" si="474"/>
        <v>2.9224665660019049E-3</v>
      </c>
      <c r="K2423" s="34">
        <f t="shared" si="470"/>
        <v>0.18984693876967082</v>
      </c>
      <c r="L2423" s="6">
        <f t="shared" si="475"/>
        <v>11.346641732690337</v>
      </c>
      <c r="M2423" s="6">
        <f t="shared" si="471"/>
        <v>0.73709147722241208</v>
      </c>
      <c r="N2423" s="6">
        <f t="shared" si="476"/>
        <v>10.618077151196925</v>
      </c>
      <c r="O2423" s="6">
        <f t="shared" si="472"/>
        <v>0.68976304681311085</v>
      </c>
      <c r="P2423" s="6">
        <f t="shared" si="473"/>
        <v>1.426854524035523</v>
      </c>
      <c r="Q2423" s="6">
        <f t="shared" si="467"/>
        <v>0.35380390906675779</v>
      </c>
      <c r="R2423" s="6">
        <f t="shared" si="468"/>
        <v>0.26900758825711324</v>
      </c>
      <c r="S2423" s="6">
        <f t="shared" si="469"/>
        <v>0.62281149732387098</v>
      </c>
    </row>
    <row r="2424" spans="1:19" x14ac:dyDescent="0.25">
      <c r="A2424" s="64">
        <v>41957</v>
      </c>
      <c r="B2424" s="14" t="s">
        <v>873</v>
      </c>
      <c r="C2424" s="4">
        <v>3</v>
      </c>
      <c r="D2424" s="4">
        <v>24.3</v>
      </c>
      <c r="E2424" s="4"/>
      <c r="G2424" s="4">
        <f t="shared" si="477"/>
        <v>64.961200000000005</v>
      </c>
      <c r="H2424"/>
      <c r="I2424"/>
      <c r="J2424" s="34">
        <f t="shared" si="474"/>
        <v>4.6376976150455919E-2</v>
      </c>
      <c r="K2424" s="34">
        <f t="shared" si="470"/>
        <v>3.0127040815399866</v>
      </c>
      <c r="L2424" s="6">
        <f t="shared" si="475"/>
        <v>272.20924729499353</v>
      </c>
      <c r="M2424" s="6">
        <f t="shared" si="471"/>
        <v>17.683039698363185</v>
      </c>
      <c r="N2424" s="6">
        <f t="shared" si="476"/>
        <v>53.501912869717152</v>
      </c>
      <c r="O2424" s="6">
        <f t="shared" si="472"/>
        <v>3.47554852972468</v>
      </c>
      <c r="P2424" s="6">
        <f t="shared" si="473"/>
        <v>21.158588228087865</v>
      </c>
      <c r="Q2424" s="6">
        <f t="shared" si="467"/>
        <v>8.4878590552143294</v>
      </c>
      <c r="R2424" s="6">
        <f t="shared" si="468"/>
        <v>1.3554639265926252</v>
      </c>
      <c r="S2424" s="6">
        <f t="shared" si="469"/>
        <v>9.8433229818069545</v>
      </c>
    </row>
    <row r="2425" spans="1:19" x14ac:dyDescent="0.25">
      <c r="A2425" s="64">
        <v>41957</v>
      </c>
      <c r="B2425" s="14" t="s">
        <v>873</v>
      </c>
      <c r="C2425" s="4">
        <v>3</v>
      </c>
      <c r="D2425" s="4">
        <v>4.8</v>
      </c>
      <c r="E2425" s="4"/>
      <c r="G2425" s="4">
        <f t="shared" si="477"/>
        <v>64.961200000000005</v>
      </c>
      <c r="H2425"/>
      <c r="I2425"/>
      <c r="J2425" s="34">
        <f t="shared" si="474"/>
        <v>1.8095573684677208E-3</v>
      </c>
      <c r="K2425" s="34">
        <f t="shared" si="470"/>
        <v>0.11755102040454758</v>
      </c>
      <c r="L2425" s="6">
        <f t="shared" si="475"/>
        <v>6.5398480281028419</v>
      </c>
      <c r="M2425" s="6">
        <f t="shared" si="471"/>
        <v>0.42483638396340279</v>
      </c>
      <c r="N2425" s="6">
        <f t="shared" si="476"/>
        <v>8.0216224497877064</v>
      </c>
      <c r="O2425" s="6">
        <f t="shared" si="472"/>
        <v>0.52109423039239344</v>
      </c>
      <c r="P2425" s="6">
        <f t="shared" si="473"/>
        <v>0.94593061435579617</v>
      </c>
      <c r="Q2425" s="6">
        <f t="shared" si="467"/>
        <v>0.20392146430243333</v>
      </c>
      <c r="R2425" s="6">
        <f t="shared" si="468"/>
        <v>0.20322674985303346</v>
      </c>
      <c r="S2425" s="6">
        <f t="shared" si="469"/>
        <v>0.40714821415546676</v>
      </c>
    </row>
    <row r="2426" spans="1:19" x14ac:dyDescent="0.25">
      <c r="A2426" s="64">
        <v>41957</v>
      </c>
      <c r="B2426" s="14" t="s">
        <v>873</v>
      </c>
      <c r="C2426" s="4">
        <v>3</v>
      </c>
      <c r="D2426" s="4">
        <v>4.3</v>
      </c>
      <c r="E2426" s="4"/>
      <c r="G2426" s="4">
        <f t="shared" si="477"/>
        <v>64.961200000000005</v>
      </c>
      <c r="H2426"/>
      <c r="I2426"/>
      <c r="J2426" s="34">
        <f t="shared" si="474"/>
        <v>1.4522012041218817E-3</v>
      </c>
      <c r="K2426" s="34">
        <f t="shared" si="470"/>
        <v>9.4336734690975893E-2</v>
      </c>
      <c r="L2426" s="6">
        <f t="shared" si="475"/>
        <v>5.0785301024450318</v>
      </c>
      <c r="M2426" s="6">
        <f t="shared" si="471"/>
        <v>0.3299074160899001</v>
      </c>
      <c r="N2426" s="6">
        <f t="shared" si="476"/>
        <v>7.0529054640829827</v>
      </c>
      <c r="O2426" s="6">
        <f t="shared" si="472"/>
        <v>0.45816521132004828</v>
      </c>
      <c r="P2426" s="6">
        <f t="shared" si="473"/>
        <v>0.78807262740994832</v>
      </c>
      <c r="Q2426" s="6">
        <f t="shared" si="467"/>
        <v>0.15835555972315205</v>
      </c>
      <c r="R2426" s="6">
        <f t="shared" si="468"/>
        <v>0.17868443241481885</v>
      </c>
      <c r="S2426" s="6">
        <f t="shared" si="469"/>
        <v>0.33703999213797087</v>
      </c>
    </row>
    <row r="2427" spans="1:19" x14ac:dyDescent="0.25">
      <c r="A2427" s="64">
        <v>41957</v>
      </c>
      <c r="B2427" s="14" t="s">
        <v>873</v>
      </c>
      <c r="C2427" s="4">
        <v>3</v>
      </c>
      <c r="D2427" s="4">
        <v>4.3</v>
      </c>
      <c r="E2427" s="4"/>
      <c r="G2427" s="4">
        <f t="shared" si="477"/>
        <v>64.961200000000005</v>
      </c>
      <c r="H2427"/>
      <c r="I2427"/>
      <c r="J2427" s="34">
        <f t="shared" si="474"/>
        <v>1.4522012041218817E-3</v>
      </c>
      <c r="K2427" s="34">
        <f t="shared" si="470"/>
        <v>9.4336734690975893E-2</v>
      </c>
      <c r="L2427" s="6">
        <f t="shared" si="475"/>
        <v>5.0785301024450318</v>
      </c>
      <c r="M2427" s="6">
        <f t="shared" si="471"/>
        <v>0.3299074160899001</v>
      </c>
      <c r="N2427" s="6">
        <f t="shared" si="476"/>
        <v>7.0529054640829827</v>
      </c>
      <c r="O2427" s="6">
        <f t="shared" si="472"/>
        <v>0.45816521132004828</v>
      </c>
      <c r="P2427" s="6">
        <f t="shared" si="473"/>
        <v>0.78807262740994832</v>
      </c>
      <c r="Q2427" s="6">
        <f t="shared" si="467"/>
        <v>0.15835555972315205</v>
      </c>
      <c r="R2427" s="6">
        <f t="shared" si="468"/>
        <v>0.17868443241481885</v>
      </c>
      <c r="S2427" s="6">
        <f t="shared" si="469"/>
        <v>0.33703999213797087</v>
      </c>
    </row>
    <row r="2428" spans="1:19" x14ac:dyDescent="0.25">
      <c r="A2428" s="64">
        <v>41957</v>
      </c>
      <c r="B2428" s="14" t="s">
        <v>873</v>
      </c>
      <c r="C2428" s="4">
        <v>3</v>
      </c>
      <c r="D2428" s="4">
        <v>29</v>
      </c>
      <c r="E2428" s="4"/>
      <c r="G2428" s="4">
        <f t="shared" si="477"/>
        <v>64.961200000000005</v>
      </c>
      <c r="H2428"/>
      <c r="I2428"/>
      <c r="J2428" s="34">
        <f t="shared" si="474"/>
        <v>6.6051985541725394E-2</v>
      </c>
      <c r="K2428" s="34">
        <f t="shared" si="470"/>
        <v>4.290816326398633</v>
      </c>
      <c r="L2428" s="6">
        <f t="shared" si="475"/>
        <v>408.73991362530029</v>
      </c>
      <c r="M2428" s="6">
        <f t="shared" si="471"/>
        <v>26.552235792008144</v>
      </c>
      <c r="N2428" s="6">
        <f t="shared" si="476"/>
        <v>65.79844455142036</v>
      </c>
      <c r="O2428" s="6">
        <f t="shared" si="472"/>
        <v>4.2743459990997685</v>
      </c>
      <c r="P2428" s="6">
        <f t="shared" si="473"/>
        <v>30.826581791107913</v>
      </c>
      <c r="Q2428" s="6">
        <f t="shared" si="467"/>
        <v>12.745073180163908</v>
      </c>
      <c r="R2428" s="6">
        <f t="shared" si="468"/>
        <v>1.6669949396489099</v>
      </c>
      <c r="S2428" s="6">
        <f t="shared" si="469"/>
        <v>14.412068119812819</v>
      </c>
    </row>
    <row r="2429" spans="1:19" x14ac:dyDescent="0.25">
      <c r="A2429" s="64">
        <v>41957</v>
      </c>
      <c r="B2429" s="14" t="s">
        <v>873</v>
      </c>
      <c r="C2429" s="4">
        <v>3</v>
      </c>
      <c r="D2429" s="4">
        <v>4.0999999999999996</v>
      </c>
      <c r="E2429" s="4"/>
      <c r="G2429" s="4">
        <f t="shared" si="477"/>
        <v>64.961200000000005</v>
      </c>
      <c r="H2429"/>
      <c r="I2429"/>
      <c r="J2429" s="34">
        <f t="shared" si="474"/>
        <v>1.3202543126711102E-3</v>
      </c>
      <c r="K2429" s="34">
        <f t="shared" si="470"/>
        <v>8.5765306119810952E-2</v>
      </c>
      <c r="L2429" s="6">
        <f t="shared" si="475"/>
        <v>4.5518101325650582</v>
      </c>
      <c r="M2429" s="6">
        <f t="shared" si="471"/>
        <v>0.29569105411886604</v>
      </c>
      <c r="N2429" s="6">
        <f t="shared" si="476"/>
        <v>6.670633528309061</v>
      </c>
      <c r="O2429" s="6">
        <f t="shared" si="472"/>
        <v>0.43333236716418877</v>
      </c>
      <c r="P2429" s="6">
        <f t="shared" si="473"/>
        <v>0.72902342128305486</v>
      </c>
      <c r="Q2429" s="6">
        <f t="shared" si="467"/>
        <v>0.14193170597705571</v>
      </c>
      <c r="R2429" s="6">
        <f t="shared" si="468"/>
        <v>0.16899962319403364</v>
      </c>
      <c r="S2429" s="6">
        <f t="shared" si="469"/>
        <v>0.31093132917108934</v>
      </c>
    </row>
    <row r="2430" spans="1:19" x14ac:dyDescent="0.25">
      <c r="A2430" s="64">
        <v>41957</v>
      </c>
      <c r="B2430" s="14" t="s">
        <v>873</v>
      </c>
      <c r="C2430" s="4">
        <v>3</v>
      </c>
      <c r="D2430" s="4">
        <v>4.0999999999999996</v>
      </c>
      <c r="E2430" s="4"/>
      <c r="G2430" s="4">
        <f t="shared" si="477"/>
        <v>64.961200000000005</v>
      </c>
      <c r="H2430"/>
      <c r="I2430"/>
      <c r="J2430" s="34">
        <f t="shared" si="474"/>
        <v>1.3202543126711102E-3</v>
      </c>
      <c r="K2430" s="34">
        <f t="shared" si="470"/>
        <v>8.5765306119810952E-2</v>
      </c>
      <c r="L2430" s="6">
        <f t="shared" si="475"/>
        <v>4.5518101325650582</v>
      </c>
      <c r="M2430" s="6">
        <f t="shared" si="471"/>
        <v>0.29569105411886604</v>
      </c>
      <c r="N2430" s="6">
        <f t="shared" si="476"/>
        <v>6.670633528309061</v>
      </c>
      <c r="O2430" s="6">
        <f t="shared" si="472"/>
        <v>0.43333236716418877</v>
      </c>
      <c r="P2430" s="6">
        <f t="shared" si="473"/>
        <v>0.72902342128305486</v>
      </c>
      <c r="Q2430" s="6">
        <f t="shared" si="467"/>
        <v>0.14193170597705571</v>
      </c>
      <c r="R2430" s="6">
        <f t="shared" si="468"/>
        <v>0.16899962319403364</v>
      </c>
      <c r="S2430" s="6">
        <f t="shared" si="469"/>
        <v>0.31093132917108934</v>
      </c>
    </row>
    <row r="2431" spans="1:19" x14ac:dyDescent="0.25">
      <c r="A2431" s="64">
        <v>41957</v>
      </c>
      <c r="B2431" s="14" t="s">
        <v>873</v>
      </c>
      <c r="C2431" s="4">
        <v>3</v>
      </c>
      <c r="D2431" s="4">
        <v>15.2</v>
      </c>
      <c r="E2431" s="4"/>
      <c r="G2431" s="4">
        <f t="shared" si="477"/>
        <v>64.961200000000005</v>
      </c>
      <c r="H2431"/>
      <c r="I2431"/>
      <c r="J2431" s="34">
        <f t="shared" si="474"/>
        <v>1.8145839167134643E-2</v>
      </c>
      <c r="K2431" s="34">
        <f t="shared" si="470"/>
        <v>1.1787755101678243</v>
      </c>
      <c r="L2431" s="6">
        <f t="shared" si="475"/>
        <v>92.566205279418966</v>
      </c>
      <c r="M2431" s="6">
        <f t="shared" si="471"/>
        <v>6.0132118910308101</v>
      </c>
      <c r="N2431" s="6">
        <f t="shared" si="476"/>
        <v>30.900603934503316</v>
      </c>
      <c r="O2431" s="6">
        <f t="shared" si="472"/>
        <v>2.0073403512448178</v>
      </c>
      <c r="P2431" s="6">
        <f t="shared" si="473"/>
        <v>8.0205522422756275</v>
      </c>
      <c r="Q2431" s="6">
        <f t="shared" si="467"/>
        <v>2.8863417076947888</v>
      </c>
      <c r="R2431" s="6">
        <f t="shared" si="468"/>
        <v>0.78286273698547892</v>
      </c>
      <c r="S2431" s="6">
        <f t="shared" si="469"/>
        <v>3.6692044446802679</v>
      </c>
    </row>
    <row r="2432" spans="1:19" x14ac:dyDescent="0.25">
      <c r="A2432" s="64">
        <v>41957</v>
      </c>
      <c r="B2432" s="14" t="s">
        <v>873</v>
      </c>
      <c r="C2432" s="4">
        <v>3</v>
      </c>
      <c r="D2432" s="4">
        <v>10.8</v>
      </c>
      <c r="E2432" s="4"/>
      <c r="G2432" s="4">
        <f t="shared" si="477"/>
        <v>64.961200000000005</v>
      </c>
      <c r="H2432"/>
      <c r="I2432"/>
      <c r="J2432" s="34">
        <f t="shared" si="474"/>
        <v>9.1608841778678379E-3</v>
      </c>
      <c r="K2432" s="34">
        <f t="shared" si="470"/>
        <v>0.5951020407980222</v>
      </c>
      <c r="L2432" s="6">
        <f t="shared" si="475"/>
        <v>42.192500626930411</v>
      </c>
      <c r="M2432" s="6">
        <f t="shared" si="471"/>
        <v>2.7408755248887022</v>
      </c>
      <c r="N2432" s="6">
        <f t="shared" si="476"/>
        <v>20.716470389096425</v>
      </c>
      <c r="O2432" s="6">
        <f t="shared" si="472"/>
        <v>1.3457668023429232</v>
      </c>
      <c r="P2432" s="6">
        <f t="shared" si="473"/>
        <v>4.0866423272316252</v>
      </c>
      <c r="Q2432" s="6">
        <f t="shared" si="467"/>
        <v>1.3156202519465769</v>
      </c>
      <c r="R2432" s="6">
        <f t="shared" si="468"/>
        <v>0.52484905291374007</v>
      </c>
      <c r="S2432" s="6">
        <f t="shared" si="469"/>
        <v>1.8404693048603171</v>
      </c>
    </row>
    <row r="2433" spans="1:19" x14ac:dyDescent="0.25">
      <c r="A2433" s="64">
        <v>41957</v>
      </c>
      <c r="B2433" s="14" t="s">
        <v>873</v>
      </c>
      <c r="C2433" s="4">
        <v>3</v>
      </c>
      <c r="D2433" s="4">
        <v>23.9</v>
      </c>
      <c r="E2433" s="4"/>
      <c r="G2433" s="4">
        <f t="shared" si="477"/>
        <v>64.961200000000005</v>
      </c>
      <c r="H2433"/>
      <c r="I2433"/>
      <c r="J2433" s="34">
        <f t="shared" si="474"/>
        <v>4.4862728491425641E-2</v>
      </c>
      <c r="K2433" s="34">
        <f t="shared" si="470"/>
        <v>2.914336734604237</v>
      </c>
      <c r="L2433" s="6">
        <f t="shared" si="475"/>
        <v>262.01781816690675</v>
      </c>
      <c r="M2433" s="6">
        <f t="shared" si="471"/>
        <v>17.020992219646512</v>
      </c>
      <c r="N2433" s="6">
        <f t="shared" si="476"/>
        <v>52.472953996695715</v>
      </c>
      <c r="O2433" s="6">
        <f t="shared" si="472"/>
        <v>3.4087061252860713</v>
      </c>
      <c r="P2433" s="6">
        <f t="shared" si="473"/>
        <v>20.429698344932582</v>
      </c>
      <c r="Q2433" s="6">
        <f t="shared" si="467"/>
        <v>8.1700762654303247</v>
      </c>
      <c r="R2433" s="6">
        <f t="shared" si="468"/>
        <v>1.3293953888615679</v>
      </c>
      <c r="S2433" s="6">
        <f t="shared" si="469"/>
        <v>9.4994716542918933</v>
      </c>
    </row>
    <row r="2434" spans="1:19" x14ac:dyDescent="0.25">
      <c r="A2434" s="64">
        <v>41957</v>
      </c>
      <c r="B2434" s="14" t="s">
        <v>873</v>
      </c>
      <c r="C2434" s="4">
        <v>3</v>
      </c>
      <c r="D2434" s="4">
        <v>6.3</v>
      </c>
      <c r="E2434" s="4"/>
      <c r="G2434" s="4">
        <f t="shared" si="477"/>
        <v>64.961200000000005</v>
      </c>
      <c r="H2434"/>
      <c r="I2434"/>
      <c r="J2434" s="34">
        <f t="shared" si="474"/>
        <v>3.1172453105244723E-3</v>
      </c>
      <c r="K2434" s="34">
        <f t="shared" si="470"/>
        <v>0.20249999999377144</v>
      </c>
      <c r="L2434" s="6">
        <f t="shared" si="475"/>
        <v>12.220190463130352</v>
      </c>
      <c r="M2434" s="6">
        <f t="shared" si="471"/>
        <v>0.79383825211094339</v>
      </c>
      <c r="N2434" s="6">
        <f t="shared" si="476"/>
        <v>11.026518552173203</v>
      </c>
      <c r="O2434" s="6">
        <f t="shared" si="472"/>
        <v>0.71629589086484713</v>
      </c>
      <c r="P2434" s="6">
        <f t="shared" si="473"/>
        <v>1.5101341429757906</v>
      </c>
      <c r="Q2434" s="6">
        <f t="shared" si="467"/>
        <v>0.38104236101325284</v>
      </c>
      <c r="R2434" s="6">
        <f t="shared" si="468"/>
        <v>0.27935539743729038</v>
      </c>
      <c r="S2434" s="6">
        <f t="shared" si="469"/>
        <v>0.66039775845054316</v>
      </c>
    </row>
    <row r="2435" spans="1:19" x14ac:dyDescent="0.25">
      <c r="A2435" s="64">
        <v>41957</v>
      </c>
      <c r="B2435" s="14" t="s">
        <v>873</v>
      </c>
      <c r="C2435" s="4">
        <v>3</v>
      </c>
      <c r="D2435" s="4">
        <v>29.7</v>
      </c>
      <c r="E2435" s="4"/>
      <c r="G2435" s="4">
        <f t="shared" si="477"/>
        <v>64.961200000000005</v>
      </c>
      <c r="H2435"/>
      <c r="I2435"/>
      <c r="J2435" s="34">
        <f t="shared" si="474"/>
        <v>6.9279186595125511E-2</v>
      </c>
      <c r="K2435" s="34">
        <f t="shared" si="470"/>
        <v>4.5004591835350425</v>
      </c>
      <c r="L2435" s="6">
        <f t="shared" si="475"/>
        <v>431.77861470855595</v>
      </c>
      <c r="M2435" s="6">
        <f t="shared" si="471"/>
        <v>28.048857489846498</v>
      </c>
      <c r="N2435" s="6">
        <f t="shared" si="476"/>
        <v>67.660470791764368</v>
      </c>
      <c r="O2435" s="6">
        <f t="shared" si="472"/>
        <v>4.3953054604501567</v>
      </c>
      <c r="P2435" s="6">
        <f t="shared" si="473"/>
        <v>32.444162950296658</v>
      </c>
      <c r="Q2435" s="6">
        <f t="shared" ref="Q2435:Q2498" si="478">M2435*0.48</f>
        <v>13.463451595126319</v>
      </c>
      <c r="R2435" s="6">
        <f t="shared" ref="R2435:R2498" si="479">O2435*0.39</f>
        <v>1.7141691295755612</v>
      </c>
      <c r="S2435" s="6">
        <f t="shared" ref="S2435:S2498" si="480">Q2435+R2435</f>
        <v>15.17762072470188</v>
      </c>
    </row>
    <row r="2436" spans="1:19" x14ac:dyDescent="0.25">
      <c r="A2436" s="64">
        <v>41957</v>
      </c>
      <c r="B2436" s="14" t="s">
        <v>873</v>
      </c>
      <c r="C2436" s="4">
        <v>3</v>
      </c>
      <c r="D2436" s="4">
        <v>3.7</v>
      </c>
      <c r="E2436" s="4"/>
      <c r="G2436" s="4">
        <f t="shared" si="477"/>
        <v>64.961200000000005</v>
      </c>
      <c r="H2436"/>
      <c r="I2436"/>
      <c r="J2436" s="34">
        <f t="shared" si="474"/>
        <v>1.075210085691107E-3</v>
      </c>
      <c r="K2436" s="34">
        <f t="shared" si="470"/>
        <v>6.9846938773361844E-2</v>
      </c>
      <c r="L2436" s="6">
        <f t="shared" si="475"/>
        <v>3.5949248430857623</v>
      </c>
      <c r="M2436" s="6">
        <f t="shared" si="471"/>
        <v>0.2335306362462681</v>
      </c>
      <c r="N2436" s="6">
        <f t="shared" si="476"/>
        <v>5.9156978898620354</v>
      </c>
      <c r="O2436" s="6">
        <f t="shared" si="472"/>
        <v>0.38429084121668494</v>
      </c>
      <c r="P2436" s="6">
        <f t="shared" si="473"/>
        <v>0.61782147746295302</v>
      </c>
      <c r="Q2436" s="6">
        <f t="shared" si="478"/>
        <v>0.11209470539820869</v>
      </c>
      <c r="R2436" s="6">
        <f t="shared" si="479"/>
        <v>0.14987342807450713</v>
      </c>
      <c r="S2436" s="6">
        <f t="shared" si="480"/>
        <v>0.2619681334727158</v>
      </c>
    </row>
    <row r="2437" spans="1:19" x14ac:dyDescent="0.25">
      <c r="A2437" s="64">
        <v>41957</v>
      </c>
      <c r="B2437" s="14" t="s">
        <v>873</v>
      </c>
      <c r="C2437" s="4">
        <v>3</v>
      </c>
      <c r="D2437" s="4">
        <v>4.5999999999999996</v>
      </c>
      <c r="E2437" s="4"/>
      <c r="G2437" s="4">
        <f t="shared" si="477"/>
        <v>64.961200000000005</v>
      </c>
      <c r="H2437"/>
      <c r="I2437"/>
      <c r="J2437" s="34">
        <f t="shared" si="474"/>
        <v>1.6619025137490004E-3</v>
      </c>
      <c r="K2437" s="34">
        <f t="shared" si="470"/>
        <v>0.10795918367014873</v>
      </c>
      <c r="L2437" s="6">
        <f t="shared" si="475"/>
        <v>5.9302678128381849</v>
      </c>
      <c r="M2437" s="6">
        <f t="shared" si="471"/>
        <v>0.3852373209154813</v>
      </c>
      <c r="N2437" s="6">
        <f t="shared" si="476"/>
        <v>7.6319696161125572</v>
      </c>
      <c r="O2437" s="6">
        <f t="shared" si="472"/>
        <v>0.49578191424249274</v>
      </c>
      <c r="P2437" s="6">
        <f t="shared" si="473"/>
        <v>0.88101923515797398</v>
      </c>
      <c r="Q2437" s="6">
        <f t="shared" si="478"/>
        <v>0.18491391403943103</v>
      </c>
      <c r="R2437" s="6">
        <f t="shared" si="479"/>
        <v>0.19335494655457217</v>
      </c>
      <c r="S2437" s="6">
        <f t="shared" si="480"/>
        <v>0.37826886059400322</v>
      </c>
    </row>
    <row r="2438" spans="1:19" x14ac:dyDescent="0.25">
      <c r="A2438" s="64">
        <v>41957</v>
      </c>
      <c r="B2438" s="14" t="s">
        <v>873</v>
      </c>
      <c r="C2438" s="4">
        <v>3</v>
      </c>
      <c r="D2438" s="4">
        <v>7.1</v>
      </c>
      <c r="E2438" s="4"/>
      <c r="G2438" s="4">
        <f t="shared" si="477"/>
        <v>64.961200000000005</v>
      </c>
      <c r="H2438"/>
      <c r="I2438"/>
      <c r="J2438" s="34">
        <f t="shared" si="474"/>
        <v>3.959192141686536E-3</v>
      </c>
      <c r="K2438" s="34">
        <f t="shared" si="470"/>
        <v>0.25719387754310946</v>
      </c>
      <c r="L2438" s="6">
        <f t="shared" si="475"/>
        <v>16.085590015951329</v>
      </c>
      <c r="M2438" s="6">
        <f t="shared" si="471"/>
        <v>1.0449392504120609</v>
      </c>
      <c r="N2438" s="6">
        <f t="shared" si="476"/>
        <v>12.681839066301519</v>
      </c>
      <c r="O2438" s="6">
        <f t="shared" si="472"/>
        <v>0.82382749993294346</v>
      </c>
      <c r="P2438" s="6">
        <f t="shared" si="473"/>
        <v>1.8687667503450043</v>
      </c>
      <c r="Q2438" s="6">
        <f t="shared" si="478"/>
        <v>0.50157084019778919</v>
      </c>
      <c r="R2438" s="6">
        <f t="shared" si="479"/>
        <v>0.32129272497384798</v>
      </c>
      <c r="S2438" s="6">
        <f t="shared" si="480"/>
        <v>0.82286356517163717</v>
      </c>
    </row>
    <row r="2439" spans="1:19" x14ac:dyDescent="0.25">
      <c r="A2439" s="64">
        <v>41957</v>
      </c>
      <c r="B2439" s="14" t="s">
        <v>873</v>
      </c>
      <c r="C2439" s="4">
        <v>3</v>
      </c>
      <c r="D2439" s="4">
        <v>12.4</v>
      </c>
      <c r="E2439" s="4"/>
      <c r="G2439" s="4">
        <f t="shared" si="477"/>
        <v>64.961200000000005</v>
      </c>
      <c r="H2439"/>
      <c r="I2439"/>
      <c r="J2439" s="34">
        <f t="shared" si="474"/>
        <v>1.2076282160399163E-2</v>
      </c>
      <c r="K2439" s="34">
        <f t="shared" si="470"/>
        <v>0.78448979589423762</v>
      </c>
      <c r="L2439" s="6">
        <f t="shared" si="475"/>
        <v>57.965622723214949</v>
      </c>
      <c r="M2439" s="6">
        <f t="shared" si="471"/>
        <v>3.7655164838839954</v>
      </c>
      <c r="N2439" s="6">
        <f t="shared" si="476"/>
        <v>24.350806031402399</v>
      </c>
      <c r="O2439" s="6">
        <f t="shared" si="472"/>
        <v>1.5818576114491529</v>
      </c>
      <c r="P2439" s="6">
        <f t="shared" si="473"/>
        <v>5.3473740953331479</v>
      </c>
      <c r="Q2439" s="6">
        <f t="shared" si="478"/>
        <v>1.8074479122643177</v>
      </c>
      <c r="R2439" s="6">
        <f t="shared" si="479"/>
        <v>0.61692446846516968</v>
      </c>
      <c r="S2439" s="6">
        <f t="shared" si="480"/>
        <v>2.4243723807294875</v>
      </c>
    </row>
    <row r="2440" spans="1:19" x14ac:dyDescent="0.25">
      <c r="A2440" s="64">
        <v>41957</v>
      </c>
      <c r="B2440" s="14" t="s">
        <v>873</v>
      </c>
      <c r="C2440" s="4">
        <v>3</v>
      </c>
      <c r="D2440" s="4">
        <v>16</v>
      </c>
      <c r="E2440" s="4"/>
      <c r="G2440" s="4">
        <f t="shared" si="477"/>
        <v>64.961200000000005</v>
      </c>
      <c r="H2440"/>
      <c r="I2440"/>
      <c r="J2440" s="34">
        <f t="shared" si="474"/>
        <v>2.0106192982974676E-2</v>
      </c>
      <c r="K2440" s="34">
        <f t="shared" si="470"/>
        <v>1.3061224489394176</v>
      </c>
      <c r="L2440" s="6">
        <f t="shared" si="475"/>
        <v>104.15158698150151</v>
      </c>
      <c r="M2440" s="6">
        <f t="shared" si="471"/>
        <v>6.7658122034537147</v>
      </c>
      <c r="N2440" s="6">
        <f t="shared" si="476"/>
        <v>32.81182218607092</v>
      </c>
      <c r="O2440" s="6">
        <f t="shared" si="472"/>
        <v>2.1314953847366862</v>
      </c>
      <c r="P2440" s="6">
        <f t="shared" si="473"/>
        <v>8.8973075881904009</v>
      </c>
      <c r="Q2440" s="6">
        <f t="shared" si="478"/>
        <v>3.2475898576577831</v>
      </c>
      <c r="R2440" s="6">
        <f t="shared" si="479"/>
        <v>0.8312832000473076</v>
      </c>
      <c r="S2440" s="6">
        <f t="shared" si="480"/>
        <v>4.0788730577050902</v>
      </c>
    </row>
    <row r="2441" spans="1:19" x14ac:dyDescent="0.25">
      <c r="A2441" s="64">
        <v>41957</v>
      </c>
      <c r="B2441" s="14" t="s">
        <v>873</v>
      </c>
      <c r="C2441" s="4">
        <v>3</v>
      </c>
      <c r="D2441" s="4">
        <v>27.5</v>
      </c>
      <c r="E2441" s="4"/>
      <c r="G2441" s="4">
        <f t="shared" si="477"/>
        <v>64.961200000000005</v>
      </c>
      <c r="H2441"/>
      <c r="I2441"/>
      <c r="J2441" s="34">
        <f t="shared" si="474"/>
        <v>5.9395736106932037E-2</v>
      </c>
      <c r="K2441" s="34">
        <f t="shared" si="470"/>
        <v>3.8584183672282606</v>
      </c>
      <c r="L2441" s="6">
        <f t="shared" si="475"/>
        <v>361.75947502675695</v>
      </c>
      <c r="M2441" s="6">
        <f t="shared" si="471"/>
        <v>23.500330064925102</v>
      </c>
      <c r="N2441" s="6">
        <f t="shared" si="476"/>
        <v>61.834267643233574</v>
      </c>
      <c r="O2441" s="6">
        <f t="shared" si="472"/>
        <v>4.0168283051368014</v>
      </c>
      <c r="P2441" s="6">
        <f t="shared" si="473"/>
        <v>27.517158370061903</v>
      </c>
      <c r="Q2441" s="6">
        <f t="shared" si="478"/>
        <v>11.280158431164049</v>
      </c>
      <c r="R2441" s="6">
        <f t="shared" si="479"/>
        <v>1.5665630390033527</v>
      </c>
      <c r="S2441" s="6">
        <f t="shared" si="480"/>
        <v>12.846721470167401</v>
      </c>
    </row>
    <row r="2442" spans="1:19" x14ac:dyDescent="0.25">
      <c r="A2442" s="64">
        <v>41957</v>
      </c>
      <c r="B2442" s="14" t="s">
        <v>873</v>
      </c>
      <c r="C2442" s="4">
        <v>3</v>
      </c>
      <c r="D2442" s="4">
        <v>19.8</v>
      </c>
      <c r="E2442" s="4"/>
      <c r="G2442" s="4">
        <f t="shared" si="477"/>
        <v>64.961200000000005</v>
      </c>
      <c r="H2442"/>
      <c r="I2442"/>
      <c r="J2442" s="34">
        <f t="shared" si="474"/>
        <v>3.0790749597833563E-2</v>
      </c>
      <c r="K2442" s="34">
        <f t="shared" si="470"/>
        <v>2.0002040815711299</v>
      </c>
      <c r="L2442" s="6">
        <f t="shared" si="475"/>
        <v>169.99154616889007</v>
      </c>
      <c r="M2442" s="6">
        <f t="shared" si="471"/>
        <v>11.042855043175848</v>
      </c>
      <c r="N2442" s="6">
        <f t="shared" si="476"/>
        <v>42.102534679549926</v>
      </c>
      <c r="O2442" s="6">
        <f t="shared" si="472"/>
        <v>2.7350312288743721</v>
      </c>
      <c r="P2442" s="6">
        <f t="shared" si="473"/>
        <v>13.777886272050221</v>
      </c>
      <c r="Q2442" s="6">
        <f t="shared" si="478"/>
        <v>5.3005704207244069</v>
      </c>
      <c r="R2442" s="6">
        <f t="shared" si="479"/>
        <v>1.0666621792610052</v>
      </c>
      <c r="S2442" s="6">
        <f t="shared" si="480"/>
        <v>6.367232599985412</v>
      </c>
    </row>
    <row r="2443" spans="1:19" x14ac:dyDescent="0.25">
      <c r="A2443" s="64">
        <v>41957</v>
      </c>
      <c r="B2443" s="14" t="s">
        <v>873</v>
      </c>
      <c r="C2443" s="4">
        <v>3</v>
      </c>
      <c r="D2443" s="4">
        <v>6.9</v>
      </c>
      <c r="E2443" s="4"/>
      <c r="G2443" s="4">
        <f t="shared" si="477"/>
        <v>64.961200000000005</v>
      </c>
      <c r="H2443"/>
      <c r="I2443"/>
      <c r="J2443" s="34">
        <f t="shared" si="474"/>
        <v>3.7392806559352516E-3</v>
      </c>
      <c r="K2443" s="34">
        <f t="shared" si="470"/>
        <v>0.24290816325783468</v>
      </c>
      <c r="L2443" s="6">
        <f t="shared" si="475"/>
        <v>15.062883294996576</v>
      </c>
      <c r="M2443" s="6">
        <f t="shared" si="471"/>
        <v>0.97850299328216439</v>
      </c>
      <c r="N2443" s="6">
        <f t="shared" si="476"/>
        <v>12.264882891847247</v>
      </c>
      <c r="O2443" s="6">
        <f t="shared" si="472"/>
        <v>0.79674152596761971</v>
      </c>
      <c r="P2443" s="6">
        <f t="shared" si="473"/>
        <v>1.7752445192497841</v>
      </c>
      <c r="Q2443" s="6">
        <f t="shared" si="478"/>
        <v>0.46968143677543889</v>
      </c>
      <c r="R2443" s="6">
        <f t="shared" si="479"/>
        <v>0.31072919512737168</v>
      </c>
      <c r="S2443" s="6">
        <f t="shared" si="480"/>
        <v>0.78041063190281057</v>
      </c>
    </row>
    <row r="2444" spans="1:19" x14ac:dyDescent="0.25">
      <c r="A2444" s="64">
        <v>41957</v>
      </c>
      <c r="B2444" s="14" t="s">
        <v>873</v>
      </c>
      <c r="C2444" s="4">
        <v>3</v>
      </c>
      <c r="D2444" s="4">
        <v>9.1</v>
      </c>
      <c r="E2444" s="4"/>
      <c r="G2444" s="4">
        <f t="shared" si="477"/>
        <v>64.961200000000005</v>
      </c>
      <c r="H2444"/>
      <c r="I2444"/>
      <c r="J2444" s="34">
        <f t="shared" si="474"/>
        <v>6.5038821910942696E-3</v>
      </c>
      <c r="K2444" s="34">
        <f t="shared" si="470"/>
        <v>0.4224999999870046</v>
      </c>
      <c r="L2444" s="6">
        <f t="shared" si="475"/>
        <v>28.459693107492722</v>
      </c>
      <c r="M2444" s="6">
        <f t="shared" si="471"/>
        <v>1.8487758517536694</v>
      </c>
      <c r="N2444" s="6">
        <f t="shared" si="476"/>
        <v>16.954633202475005</v>
      </c>
      <c r="O2444" s="6">
        <f t="shared" si="472"/>
        <v>1.1013933397554569</v>
      </c>
      <c r="P2444" s="6">
        <f t="shared" si="473"/>
        <v>2.9501691915091266</v>
      </c>
      <c r="Q2444" s="6">
        <f t="shared" si="478"/>
        <v>0.88741240884176131</v>
      </c>
      <c r="R2444" s="6">
        <f t="shared" si="479"/>
        <v>0.42954340250462825</v>
      </c>
      <c r="S2444" s="6">
        <f t="shared" si="480"/>
        <v>1.3169558113463895</v>
      </c>
    </row>
    <row r="2445" spans="1:19" x14ac:dyDescent="0.25">
      <c r="A2445" s="64">
        <v>41957</v>
      </c>
      <c r="B2445" s="14" t="s">
        <v>873</v>
      </c>
      <c r="C2445" s="4">
        <v>3</v>
      </c>
      <c r="D2445" s="4">
        <v>3.3</v>
      </c>
      <c r="E2445" s="4"/>
      <c r="G2445" s="4">
        <f t="shared" si="477"/>
        <v>64.961200000000005</v>
      </c>
      <c r="H2445"/>
      <c r="I2445"/>
      <c r="J2445" s="34">
        <f t="shared" si="474"/>
        <v>8.5529859993982123E-4</v>
      </c>
      <c r="K2445" s="34">
        <f t="shared" si="470"/>
        <v>5.5561224488086945E-2</v>
      </c>
      <c r="L2445" s="6">
        <f t="shared" si="475"/>
        <v>2.7634881041225379</v>
      </c>
      <c r="M2445" s="6">
        <f t="shared" si="471"/>
        <v>0.17951950691152002</v>
      </c>
      <c r="N2445" s="6">
        <f t="shared" si="476"/>
        <v>5.1745344101160526</v>
      </c>
      <c r="O2445" s="6">
        <f t="shared" si="472"/>
        <v>0.3361439712423443</v>
      </c>
      <c r="P2445" s="6">
        <f t="shared" si="473"/>
        <v>0.51566347815386426</v>
      </c>
      <c r="Q2445" s="6">
        <f t="shared" si="478"/>
        <v>8.6169363317529613E-2</v>
      </c>
      <c r="R2445" s="6">
        <f t="shared" si="479"/>
        <v>0.13109614878451428</v>
      </c>
      <c r="S2445" s="6">
        <f t="shared" si="480"/>
        <v>0.2172655121020439</v>
      </c>
    </row>
    <row r="2446" spans="1:19" x14ac:dyDescent="0.25">
      <c r="A2446" s="64">
        <v>41957</v>
      </c>
      <c r="B2446" s="14" t="s">
        <v>873</v>
      </c>
      <c r="C2446" s="4">
        <v>3</v>
      </c>
      <c r="D2446" s="4">
        <v>4.4000000000000004</v>
      </c>
      <c r="E2446" s="4"/>
      <c r="G2446" s="4">
        <f t="shared" si="477"/>
        <v>64.961200000000005</v>
      </c>
      <c r="H2446"/>
      <c r="I2446"/>
      <c r="J2446" s="34">
        <f t="shared" si="474"/>
        <v>1.5205308443374602E-3</v>
      </c>
      <c r="K2446" s="34">
        <f t="shared" si="470"/>
        <v>9.877551020104347E-2</v>
      </c>
      <c r="L2446" s="6">
        <f t="shared" si="475"/>
        <v>5.3541650508837426</v>
      </c>
      <c r="M2446" s="6">
        <f t="shared" si="471"/>
        <v>0.34781299344971695</v>
      </c>
      <c r="N2446" s="6">
        <f t="shared" si="476"/>
        <v>7.2451870323804508</v>
      </c>
      <c r="O2446" s="6">
        <f t="shared" si="472"/>
        <v>0.47065605297680857</v>
      </c>
      <c r="P2446" s="6">
        <f t="shared" si="473"/>
        <v>0.81846904642652551</v>
      </c>
      <c r="Q2446" s="6">
        <f t="shared" si="478"/>
        <v>0.16695023685586413</v>
      </c>
      <c r="R2446" s="6">
        <f t="shared" si="479"/>
        <v>0.18355586066095536</v>
      </c>
      <c r="S2446" s="6">
        <f t="shared" si="480"/>
        <v>0.35050609751681949</v>
      </c>
    </row>
    <row r="2447" spans="1:19" x14ac:dyDescent="0.25">
      <c r="A2447" s="64">
        <v>41957</v>
      </c>
      <c r="B2447" s="14" t="s">
        <v>873</v>
      </c>
      <c r="C2447" s="4">
        <v>3</v>
      </c>
      <c r="D2447" s="4">
        <v>15</v>
      </c>
      <c r="E2447" s="4"/>
      <c r="G2447" s="4">
        <f t="shared" si="477"/>
        <v>64.961200000000005</v>
      </c>
      <c r="H2447"/>
      <c r="I2447"/>
      <c r="J2447" s="34">
        <f t="shared" si="474"/>
        <v>1.7671458676442587E-2</v>
      </c>
      <c r="K2447" s="34">
        <f t="shared" ref="K2447:K2510" si="481">+IF($D2447&gt;3.01,J2447*64.96120126,J2447*795.77)</f>
        <v>1.14795918363816</v>
      </c>
      <c r="L2447" s="6">
        <f t="shared" si="475"/>
        <v>89.789976153871919</v>
      </c>
      <c r="M2447" s="6">
        <f t="shared" ref="M2447:M2510" si="482">+IF($D2447&gt;3.01,L2447*64.96120126*0.001,L2447*795.77*0.001)</f>
        <v>5.8328647120622747</v>
      </c>
      <c r="N2447" s="6">
        <f t="shared" si="476"/>
        <v>30.425431257579703</v>
      </c>
      <c r="O2447" s="6">
        <f t="shared" ref="O2447:O2510" si="483">+IF($D2447&gt;3.01,N2447*64.96120126*0.001,N2447*795.77*0.001)</f>
        <v>1.9764725633459297</v>
      </c>
      <c r="P2447" s="6">
        <f t="shared" ref="P2447:P2510" si="484">+M2447+O2447</f>
        <v>7.809337275408204</v>
      </c>
      <c r="Q2447" s="6">
        <f t="shared" si="478"/>
        <v>2.7997750617898918</v>
      </c>
      <c r="R2447" s="6">
        <f t="shared" si="479"/>
        <v>0.77082429970491262</v>
      </c>
      <c r="S2447" s="6">
        <f t="shared" si="480"/>
        <v>3.5705993614948044</v>
      </c>
    </row>
    <row r="2448" spans="1:19" x14ac:dyDescent="0.25">
      <c r="A2448" s="64">
        <v>41957</v>
      </c>
      <c r="B2448" s="14" t="s">
        <v>873</v>
      </c>
      <c r="C2448" s="4">
        <v>3</v>
      </c>
      <c r="D2448" s="4">
        <v>3.3</v>
      </c>
      <c r="E2448" s="4"/>
      <c r="G2448" s="4">
        <f t="shared" si="477"/>
        <v>64.961200000000005</v>
      </c>
      <c r="H2448"/>
      <c r="I2448"/>
      <c r="J2448" s="34">
        <f t="shared" si="474"/>
        <v>8.5529859993982123E-4</v>
      </c>
      <c r="K2448" s="34">
        <f t="shared" si="481"/>
        <v>5.5561224488086945E-2</v>
      </c>
      <c r="L2448" s="6">
        <f t="shared" si="475"/>
        <v>2.7634881041225379</v>
      </c>
      <c r="M2448" s="6">
        <f t="shared" si="482"/>
        <v>0.17951950691152002</v>
      </c>
      <c r="N2448" s="6">
        <f t="shared" si="476"/>
        <v>5.1745344101160526</v>
      </c>
      <c r="O2448" s="6">
        <f t="shared" si="483"/>
        <v>0.3361439712423443</v>
      </c>
      <c r="P2448" s="6">
        <f t="shared" si="484"/>
        <v>0.51566347815386426</v>
      </c>
      <c r="Q2448" s="6">
        <f t="shared" si="478"/>
        <v>8.6169363317529613E-2</v>
      </c>
      <c r="R2448" s="6">
        <f t="shared" si="479"/>
        <v>0.13109614878451428</v>
      </c>
      <c r="S2448" s="6">
        <f t="shared" si="480"/>
        <v>0.2172655121020439</v>
      </c>
    </row>
    <row r="2449" spans="1:19" x14ac:dyDescent="0.25">
      <c r="A2449" s="64">
        <v>41957</v>
      </c>
      <c r="B2449" s="14" t="s">
        <v>873</v>
      </c>
      <c r="C2449" s="4">
        <v>3</v>
      </c>
      <c r="D2449" s="4">
        <v>5.5</v>
      </c>
      <c r="E2449" s="4"/>
      <c r="G2449" s="4">
        <f t="shared" si="477"/>
        <v>64.961200000000005</v>
      </c>
      <c r="H2449"/>
      <c r="I2449"/>
      <c r="J2449" s="34">
        <f t="shared" si="474"/>
        <v>2.3758294442772811E-3</v>
      </c>
      <c r="K2449" s="34">
        <f t="shared" si="481"/>
        <v>0.15433673468913039</v>
      </c>
      <c r="L2449" s="6">
        <f t="shared" si="475"/>
        <v>8.9430956308196485</v>
      </c>
      <c r="M2449" s="6">
        <f t="shared" si="482"/>
        <v>0.58095423516110178</v>
      </c>
      <c r="N2449" s="6">
        <f t="shared" si="476"/>
        <v>9.4066355127217793</v>
      </c>
      <c r="O2449" s="6">
        <f t="shared" si="483"/>
        <v>0.61106634272138272</v>
      </c>
      <c r="P2449" s="6">
        <f t="shared" si="484"/>
        <v>1.1920205778824844</v>
      </c>
      <c r="Q2449" s="6">
        <f t="shared" si="478"/>
        <v>0.27885803287732885</v>
      </c>
      <c r="R2449" s="6">
        <f t="shared" si="479"/>
        <v>0.23831587366133927</v>
      </c>
      <c r="S2449" s="6">
        <f t="shared" si="480"/>
        <v>0.51717390653866813</v>
      </c>
    </row>
    <row r="2450" spans="1:19" x14ac:dyDescent="0.25">
      <c r="A2450" s="64">
        <v>41957</v>
      </c>
      <c r="B2450" s="14" t="s">
        <v>873</v>
      </c>
      <c r="C2450" s="4">
        <v>3</v>
      </c>
      <c r="D2450" s="4">
        <v>16.899999999999999</v>
      </c>
      <c r="E2450" s="4"/>
      <c r="G2450" s="4">
        <f t="shared" si="477"/>
        <v>64.961200000000005</v>
      </c>
      <c r="H2450"/>
      <c r="I2450"/>
      <c r="J2450" s="34">
        <f t="shared" si="474"/>
        <v>2.2431756944794518E-2</v>
      </c>
      <c r="K2450" s="34">
        <f t="shared" si="481"/>
        <v>1.4571938775061992</v>
      </c>
      <c r="L2450" s="6">
        <f t="shared" si="475"/>
        <v>118.11514448912321</v>
      </c>
      <c r="M2450" s="6">
        <f t="shared" si="482"/>
        <v>7.6729016730119124</v>
      </c>
      <c r="N2450" s="6">
        <f t="shared" si="476"/>
        <v>34.981418327764722</v>
      </c>
      <c r="O2450" s="6">
        <f t="shared" si="483"/>
        <v>2.2724349563501764</v>
      </c>
      <c r="P2450" s="6">
        <f t="shared" si="484"/>
        <v>9.9453366293620888</v>
      </c>
      <c r="Q2450" s="6">
        <f t="shared" si="478"/>
        <v>3.682992803045718</v>
      </c>
      <c r="R2450" s="6">
        <f t="shared" si="479"/>
        <v>0.88624963297656889</v>
      </c>
      <c r="S2450" s="6">
        <f t="shared" si="480"/>
        <v>4.5692424360222867</v>
      </c>
    </row>
    <row r="2451" spans="1:19" x14ac:dyDescent="0.25">
      <c r="A2451" s="64">
        <v>41957</v>
      </c>
      <c r="B2451" s="14" t="s">
        <v>873</v>
      </c>
      <c r="C2451" s="4">
        <v>3</v>
      </c>
      <c r="D2451" s="4">
        <v>5</v>
      </c>
      <c r="E2451" s="4"/>
      <c r="G2451" s="4">
        <f t="shared" si="477"/>
        <v>64.961200000000005</v>
      </c>
      <c r="H2451"/>
      <c r="I2451"/>
      <c r="J2451" s="34">
        <f t="shared" si="474"/>
        <v>1.9634954084936209E-3</v>
      </c>
      <c r="K2451" s="34">
        <f t="shared" si="481"/>
        <v>0.12755102040424002</v>
      </c>
      <c r="L2451" s="6">
        <f t="shared" si="475"/>
        <v>7.1833345216463531</v>
      </c>
      <c r="M2451" s="6">
        <f t="shared" si="482"/>
        <v>0.46663803957857453</v>
      </c>
      <c r="N2451" s="6">
        <f t="shared" si="476"/>
        <v>8.4140458590425169</v>
      </c>
      <c r="O2451" s="6">
        <f t="shared" si="483"/>
        <v>0.54658652646013051</v>
      </c>
      <c r="P2451" s="6">
        <f t="shared" si="484"/>
        <v>1.0132245660387049</v>
      </c>
      <c r="Q2451" s="6">
        <f t="shared" si="478"/>
        <v>0.22398625899771576</v>
      </c>
      <c r="R2451" s="6">
        <f t="shared" si="479"/>
        <v>0.2131687453194509</v>
      </c>
      <c r="S2451" s="6">
        <f t="shared" si="480"/>
        <v>0.4371550043171667</v>
      </c>
    </row>
    <row r="2452" spans="1:19" x14ac:dyDescent="0.25">
      <c r="A2452" s="64">
        <v>41957</v>
      </c>
      <c r="B2452" s="14" t="s">
        <v>873</v>
      </c>
      <c r="C2452" s="4">
        <v>3</v>
      </c>
      <c r="D2452" s="4">
        <v>5.0999999999999996</v>
      </c>
      <c r="E2452" s="4"/>
      <c r="G2452" s="4">
        <f t="shared" si="477"/>
        <v>64.961200000000005</v>
      </c>
      <c r="H2452"/>
      <c r="I2452"/>
      <c r="J2452" s="34">
        <f t="shared" si="474"/>
        <v>2.0428206229967626E-3</v>
      </c>
      <c r="K2452" s="34">
        <f t="shared" si="481"/>
        <v>0.13270408162857128</v>
      </c>
      <c r="L2452" s="6">
        <f t="shared" si="475"/>
        <v>7.5179232289815232</v>
      </c>
      <c r="M2452" s="6">
        <f t="shared" si="482"/>
        <v>0.48837332393509775</v>
      </c>
      <c r="N2452" s="6">
        <f t="shared" si="476"/>
        <v>8.6112674075792555</v>
      </c>
      <c r="O2452" s="6">
        <f t="shared" si="483"/>
        <v>0.55939827516743446</v>
      </c>
      <c r="P2452" s="6">
        <f t="shared" si="484"/>
        <v>1.0477715991025323</v>
      </c>
      <c r="Q2452" s="6">
        <f t="shared" si="478"/>
        <v>0.2344191954888469</v>
      </c>
      <c r="R2452" s="6">
        <f t="shared" si="479"/>
        <v>0.21816532731529945</v>
      </c>
      <c r="S2452" s="6">
        <f t="shared" si="480"/>
        <v>0.45258452280414635</v>
      </c>
    </row>
    <row r="2453" spans="1:19" x14ac:dyDescent="0.25">
      <c r="A2453" s="64">
        <v>41957</v>
      </c>
      <c r="B2453" s="14" t="s">
        <v>873</v>
      </c>
      <c r="C2453" s="4">
        <v>3</v>
      </c>
      <c r="D2453" s="4">
        <v>3.9</v>
      </c>
      <c r="E2453" s="4"/>
      <c r="G2453" s="4">
        <f t="shared" si="477"/>
        <v>64.961200000000005</v>
      </c>
      <c r="H2453"/>
      <c r="I2453"/>
      <c r="J2453" s="34">
        <f t="shared" si="474"/>
        <v>1.1945906065275189E-3</v>
      </c>
      <c r="K2453" s="34">
        <f t="shared" si="481"/>
        <v>7.7602040813939621E-2</v>
      </c>
      <c r="L2453" s="6">
        <f t="shared" si="475"/>
        <v>4.0574351124683323</v>
      </c>
      <c r="M2453" s="6">
        <f t="shared" si="482"/>
        <v>0.26357585894044605</v>
      </c>
      <c r="N2453" s="6">
        <f t="shared" si="476"/>
        <v>6.2915196864507177</v>
      </c>
      <c r="O2453" s="6">
        <f t="shared" si="483"/>
        <v>0.40870467658277715</v>
      </c>
      <c r="P2453" s="6">
        <f t="shared" si="484"/>
        <v>0.6722805355232232</v>
      </c>
      <c r="Q2453" s="6">
        <f t="shared" si="478"/>
        <v>0.12651641229141411</v>
      </c>
      <c r="R2453" s="6">
        <f t="shared" si="479"/>
        <v>0.1593948238672831</v>
      </c>
      <c r="S2453" s="6">
        <f t="shared" si="480"/>
        <v>0.28591123615869718</v>
      </c>
    </row>
    <row r="2454" spans="1:19" x14ac:dyDescent="0.25">
      <c r="A2454" s="64">
        <v>41957</v>
      </c>
      <c r="B2454" s="14" t="s">
        <v>873</v>
      </c>
      <c r="C2454" s="4">
        <v>3</v>
      </c>
      <c r="D2454" s="4">
        <v>3.2</v>
      </c>
      <c r="E2454" s="4"/>
      <c r="G2454" s="4">
        <f t="shared" si="477"/>
        <v>64.961200000000005</v>
      </c>
      <c r="H2454"/>
      <c r="I2454"/>
      <c r="J2454" s="34">
        <f t="shared" si="474"/>
        <v>8.0424771931898698E-4</v>
      </c>
      <c r="K2454" s="34">
        <f t="shared" si="481"/>
        <v>5.2244897957576697E-2</v>
      </c>
      <c r="L2454" s="6">
        <f t="shared" si="475"/>
        <v>2.57474279673893</v>
      </c>
      <c r="M2454" s="6">
        <f t="shared" si="482"/>
        <v>0.16725838501169291</v>
      </c>
      <c r="N2454" s="6">
        <f t="shared" si="476"/>
        <v>4.9915502127950244</v>
      </c>
      <c r="O2454" s="6">
        <f t="shared" si="483"/>
        <v>0.32425709797277341</v>
      </c>
      <c r="P2454" s="6">
        <f t="shared" si="484"/>
        <v>0.49151548298446635</v>
      </c>
      <c r="Q2454" s="6">
        <f t="shared" si="478"/>
        <v>8.0284024805612586E-2</v>
      </c>
      <c r="R2454" s="6">
        <f t="shared" si="479"/>
        <v>0.12646026820938164</v>
      </c>
      <c r="S2454" s="6">
        <f t="shared" si="480"/>
        <v>0.20674429301499422</v>
      </c>
    </row>
    <row r="2455" spans="1:19" x14ac:dyDescent="0.25">
      <c r="A2455" s="64">
        <v>41957</v>
      </c>
      <c r="B2455" s="14" t="s">
        <v>873</v>
      </c>
      <c r="C2455" s="4">
        <v>3</v>
      </c>
      <c r="D2455" s="4">
        <v>3.2</v>
      </c>
      <c r="E2455" s="4"/>
      <c r="G2455" s="4">
        <f t="shared" si="477"/>
        <v>64.961200000000005</v>
      </c>
      <c r="H2455"/>
      <c r="I2455"/>
      <c r="J2455" s="34">
        <f t="shared" si="474"/>
        <v>8.0424771931898698E-4</v>
      </c>
      <c r="K2455" s="34">
        <f t="shared" si="481"/>
        <v>5.2244897957576697E-2</v>
      </c>
      <c r="L2455" s="6">
        <f t="shared" si="475"/>
        <v>2.57474279673893</v>
      </c>
      <c r="M2455" s="6">
        <f t="shared" si="482"/>
        <v>0.16725838501169291</v>
      </c>
      <c r="N2455" s="6">
        <f t="shared" si="476"/>
        <v>4.9915502127950244</v>
      </c>
      <c r="O2455" s="6">
        <f t="shared" si="483"/>
        <v>0.32425709797277341</v>
      </c>
      <c r="P2455" s="6">
        <f t="shared" si="484"/>
        <v>0.49151548298446635</v>
      </c>
      <c r="Q2455" s="6">
        <f t="shared" si="478"/>
        <v>8.0284024805612586E-2</v>
      </c>
      <c r="R2455" s="6">
        <f t="shared" si="479"/>
        <v>0.12646026820938164</v>
      </c>
      <c r="S2455" s="6">
        <f t="shared" si="480"/>
        <v>0.20674429301499422</v>
      </c>
    </row>
    <row r="2456" spans="1:19" x14ac:dyDescent="0.25">
      <c r="A2456" s="64">
        <v>41957</v>
      </c>
      <c r="B2456" s="14" t="s">
        <v>873</v>
      </c>
      <c r="C2456" s="4">
        <v>3</v>
      </c>
      <c r="D2456" s="4">
        <v>6.2</v>
      </c>
      <c r="E2456" s="4"/>
      <c r="G2456" s="4">
        <f t="shared" si="477"/>
        <v>64.961200000000005</v>
      </c>
      <c r="H2456"/>
      <c r="I2456"/>
      <c r="J2456" s="34">
        <f t="shared" si="474"/>
        <v>3.0190705400997908E-3</v>
      </c>
      <c r="K2456" s="34">
        <f t="shared" si="481"/>
        <v>0.1961224489735594</v>
      </c>
      <c r="L2456" s="6">
        <f t="shared" si="475"/>
        <v>11.778840632041497</v>
      </c>
      <c r="M2456" s="6">
        <f t="shared" si="482"/>
        <v>0.76516763690751333</v>
      </c>
      <c r="N2456" s="6">
        <f t="shared" si="476"/>
        <v>10.8220178607594</v>
      </c>
      <c r="O2456" s="6">
        <f t="shared" si="483"/>
        <v>0.70301128029210602</v>
      </c>
      <c r="P2456" s="6">
        <f t="shared" si="484"/>
        <v>1.4681789171996193</v>
      </c>
      <c r="Q2456" s="6">
        <f t="shared" si="478"/>
        <v>0.36728046571560641</v>
      </c>
      <c r="R2456" s="6">
        <f t="shared" si="479"/>
        <v>0.27417439931392135</v>
      </c>
      <c r="S2456" s="6">
        <f t="shared" si="480"/>
        <v>0.64145486502952775</v>
      </c>
    </row>
    <row r="2457" spans="1:19" x14ac:dyDescent="0.25">
      <c r="A2457" s="64">
        <v>41957</v>
      </c>
      <c r="B2457" s="14" t="s">
        <v>873</v>
      </c>
      <c r="C2457" s="4">
        <v>3</v>
      </c>
      <c r="D2457" s="4">
        <v>3.9</v>
      </c>
      <c r="E2457" s="4"/>
      <c r="G2457" s="4">
        <f t="shared" si="477"/>
        <v>64.961200000000005</v>
      </c>
      <c r="H2457"/>
      <c r="I2457"/>
      <c r="J2457" s="34">
        <f t="shared" si="474"/>
        <v>1.1945906065275189E-3</v>
      </c>
      <c r="K2457" s="34">
        <f t="shared" si="481"/>
        <v>7.7602040813939621E-2</v>
      </c>
      <c r="L2457" s="6">
        <f t="shared" si="475"/>
        <v>4.0574351124683323</v>
      </c>
      <c r="M2457" s="6">
        <f t="shared" si="482"/>
        <v>0.26357585894044605</v>
      </c>
      <c r="N2457" s="6">
        <f t="shared" si="476"/>
        <v>6.2915196864507177</v>
      </c>
      <c r="O2457" s="6">
        <f t="shared" si="483"/>
        <v>0.40870467658277715</v>
      </c>
      <c r="P2457" s="6">
        <f t="shared" si="484"/>
        <v>0.6722805355232232</v>
      </c>
      <c r="Q2457" s="6">
        <f t="shared" si="478"/>
        <v>0.12651641229141411</v>
      </c>
      <c r="R2457" s="6">
        <f t="shared" si="479"/>
        <v>0.1593948238672831</v>
      </c>
      <c r="S2457" s="6">
        <f t="shared" si="480"/>
        <v>0.28591123615869718</v>
      </c>
    </row>
    <row r="2458" spans="1:19" x14ac:dyDescent="0.25">
      <c r="A2458" s="64">
        <v>41957</v>
      </c>
      <c r="B2458" s="14" t="s">
        <v>873</v>
      </c>
      <c r="C2458" s="4">
        <v>3</v>
      </c>
      <c r="D2458" s="4">
        <v>9.6999999999999993</v>
      </c>
      <c r="E2458" s="4"/>
      <c r="G2458" s="4">
        <f t="shared" si="477"/>
        <v>64.961200000000005</v>
      </c>
      <c r="H2458"/>
      <c r="I2458"/>
      <c r="J2458" s="34">
        <f t="shared" si="474"/>
        <v>7.3898113194065885E-3</v>
      </c>
      <c r="K2458" s="34">
        <f t="shared" si="481"/>
        <v>0.48005102039339753</v>
      </c>
      <c r="L2458" s="6">
        <f t="shared" si="475"/>
        <v>32.959625522695021</v>
      </c>
      <c r="M2458" s="6">
        <f t="shared" si="482"/>
        <v>2.1410968670340238</v>
      </c>
      <c r="N2458" s="6">
        <f t="shared" si="476"/>
        <v>18.26976237438959</v>
      </c>
      <c r="O2458" s="6">
        <f t="shared" si="483"/>
        <v>1.1868257105750974</v>
      </c>
      <c r="P2458" s="6">
        <f t="shared" si="484"/>
        <v>3.3279225776091215</v>
      </c>
      <c r="Q2458" s="6">
        <f t="shared" si="478"/>
        <v>1.0277264961763315</v>
      </c>
      <c r="R2458" s="6">
        <f t="shared" si="479"/>
        <v>0.46286202712428803</v>
      </c>
      <c r="S2458" s="6">
        <f t="shared" si="480"/>
        <v>1.4905885233006195</v>
      </c>
    </row>
    <row r="2459" spans="1:19" x14ac:dyDescent="0.25">
      <c r="A2459" s="64">
        <v>41957</v>
      </c>
      <c r="B2459" s="14" t="s">
        <v>873</v>
      </c>
      <c r="C2459" s="4">
        <v>3</v>
      </c>
      <c r="D2459" s="4">
        <v>3.7</v>
      </c>
      <c r="E2459" s="4"/>
      <c r="G2459" s="4">
        <f t="shared" si="477"/>
        <v>64.961200000000005</v>
      </c>
      <c r="H2459"/>
      <c r="I2459"/>
      <c r="J2459" s="34">
        <f t="shared" si="474"/>
        <v>1.075210085691107E-3</v>
      </c>
      <c r="K2459" s="34">
        <f t="shared" si="481"/>
        <v>6.9846938773361844E-2</v>
      </c>
      <c r="L2459" s="6">
        <f t="shared" si="475"/>
        <v>3.5949248430857623</v>
      </c>
      <c r="M2459" s="6">
        <f t="shared" si="482"/>
        <v>0.2335306362462681</v>
      </c>
      <c r="N2459" s="6">
        <f t="shared" si="476"/>
        <v>5.9156978898620354</v>
      </c>
      <c r="O2459" s="6">
        <f t="shared" si="483"/>
        <v>0.38429084121668494</v>
      </c>
      <c r="P2459" s="6">
        <f t="shared" si="484"/>
        <v>0.61782147746295302</v>
      </c>
      <c r="Q2459" s="6">
        <f t="shared" si="478"/>
        <v>0.11209470539820869</v>
      </c>
      <c r="R2459" s="6">
        <f t="shared" si="479"/>
        <v>0.14987342807450713</v>
      </c>
      <c r="S2459" s="6">
        <f t="shared" si="480"/>
        <v>0.2619681334727158</v>
      </c>
    </row>
    <row r="2460" spans="1:19" x14ac:dyDescent="0.25">
      <c r="A2460" s="64">
        <v>41957</v>
      </c>
      <c r="B2460" s="14" t="s">
        <v>873</v>
      </c>
      <c r="C2460" s="4">
        <v>3</v>
      </c>
      <c r="D2460" s="4">
        <v>3.2</v>
      </c>
      <c r="E2460" s="4"/>
      <c r="G2460" s="4">
        <f t="shared" si="477"/>
        <v>64.961200000000005</v>
      </c>
      <c r="H2460"/>
      <c r="I2460"/>
      <c r="J2460" s="34">
        <f t="shared" si="474"/>
        <v>8.0424771931898698E-4</v>
      </c>
      <c r="K2460" s="34">
        <f t="shared" si="481"/>
        <v>5.2244897957576697E-2</v>
      </c>
      <c r="L2460" s="6">
        <f t="shared" si="475"/>
        <v>2.57474279673893</v>
      </c>
      <c r="M2460" s="6">
        <f t="shared" si="482"/>
        <v>0.16725838501169291</v>
      </c>
      <c r="N2460" s="6">
        <f t="shared" si="476"/>
        <v>4.9915502127950244</v>
      </c>
      <c r="O2460" s="6">
        <f t="shared" si="483"/>
        <v>0.32425709797277341</v>
      </c>
      <c r="P2460" s="6">
        <f t="shared" si="484"/>
        <v>0.49151548298446635</v>
      </c>
      <c r="Q2460" s="6">
        <f t="shared" si="478"/>
        <v>8.0284024805612586E-2</v>
      </c>
      <c r="R2460" s="6">
        <f t="shared" si="479"/>
        <v>0.12646026820938164</v>
      </c>
      <c r="S2460" s="6">
        <f t="shared" si="480"/>
        <v>0.20674429301499422</v>
      </c>
    </row>
    <row r="2461" spans="1:19" x14ac:dyDescent="0.25">
      <c r="A2461" s="64">
        <v>41957</v>
      </c>
      <c r="B2461" s="14" t="s">
        <v>873</v>
      </c>
      <c r="C2461" s="4">
        <v>3</v>
      </c>
      <c r="D2461" s="4">
        <v>5.3</v>
      </c>
      <c r="E2461" s="4"/>
      <c r="G2461" s="4">
        <f t="shared" si="477"/>
        <v>64.961200000000005</v>
      </c>
      <c r="H2461"/>
      <c r="I2461"/>
      <c r="J2461" s="34">
        <f t="shared" si="474"/>
        <v>2.2061834409834321E-3</v>
      </c>
      <c r="K2461" s="34">
        <f t="shared" si="481"/>
        <v>0.14331632652620405</v>
      </c>
      <c r="L2461" s="6">
        <f t="shared" si="475"/>
        <v>8.213046389840704</v>
      </c>
      <c r="M2461" s="6">
        <f t="shared" si="482"/>
        <v>0.53352935948815838</v>
      </c>
      <c r="N2461" s="6">
        <f t="shared" si="476"/>
        <v>9.0076755970184212</v>
      </c>
      <c r="O2461" s="6">
        <f t="shared" si="483"/>
        <v>0.58514942734270425</v>
      </c>
      <c r="P2461" s="6">
        <f t="shared" si="484"/>
        <v>1.1186787868308627</v>
      </c>
      <c r="Q2461" s="6">
        <f t="shared" si="478"/>
        <v>0.25609409255431603</v>
      </c>
      <c r="R2461" s="6">
        <f t="shared" si="479"/>
        <v>0.22820827666365467</v>
      </c>
      <c r="S2461" s="6">
        <f t="shared" si="480"/>
        <v>0.48430236921797071</v>
      </c>
    </row>
    <row r="2462" spans="1:19" x14ac:dyDescent="0.25">
      <c r="A2462" s="64">
        <v>41957</v>
      </c>
      <c r="B2462" s="14" t="s">
        <v>873</v>
      </c>
      <c r="C2462" s="4">
        <v>3</v>
      </c>
      <c r="D2462" s="4">
        <v>4.5999999999999996</v>
      </c>
      <c r="E2462" s="4"/>
      <c r="G2462" s="4">
        <f t="shared" si="477"/>
        <v>64.961200000000005</v>
      </c>
      <c r="H2462"/>
      <c r="I2462"/>
      <c r="J2462" s="34">
        <f t="shared" si="474"/>
        <v>1.6619025137490004E-3</v>
      </c>
      <c r="K2462" s="34">
        <f t="shared" si="481"/>
        <v>0.10795918367014873</v>
      </c>
      <c r="L2462" s="6">
        <f t="shared" si="475"/>
        <v>5.9302678128381849</v>
      </c>
      <c r="M2462" s="6">
        <f t="shared" si="482"/>
        <v>0.3852373209154813</v>
      </c>
      <c r="N2462" s="6">
        <f t="shared" si="476"/>
        <v>7.6319696161125572</v>
      </c>
      <c r="O2462" s="6">
        <f t="shared" si="483"/>
        <v>0.49578191424249274</v>
      </c>
      <c r="P2462" s="6">
        <f t="shared" si="484"/>
        <v>0.88101923515797398</v>
      </c>
      <c r="Q2462" s="6">
        <f t="shared" si="478"/>
        <v>0.18491391403943103</v>
      </c>
      <c r="R2462" s="6">
        <f t="shared" si="479"/>
        <v>0.19335494655457217</v>
      </c>
      <c r="S2462" s="6">
        <f t="shared" si="480"/>
        <v>0.37826886059400322</v>
      </c>
    </row>
    <row r="2463" spans="1:19" x14ac:dyDescent="0.25">
      <c r="A2463" s="64">
        <v>41957</v>
      </c>
      <c r="B2463" s="14" t="s">
        <v>873</v>
      </c>
      <c r="C2463" s="4">
        <v>3</v>
      </c>
      <c r="D2463" s="4">
        <v>3.1</v>
      </c>
      <c r="E2463" s="4"/>
      <c r="G2463" s="4">
        <f t="shared" si="477"/>
        <v>64.961200000000005</v>
      </c>
      <c r="H2463"/>
      <c r="I2463"/>
      <c r="J2463" s="34">
        <f t="shared" si="474"/>
        <v>7.5476763502494771E-4</v>
      </c>
      <c r="K2463" s="34">
        <f t="shared" si="481"/>
        <v>4.9030612243389851E-2</v>
      </c>
      <c r="L2463" s="6">
        <f t="shared" si="475"/>
        <v>2.3935063597525432</v>
      </c>
      <c r="M2463" s="6">
        <f t="shared" si="482"/>
        <v>0.15548504835297491</v>
      </c>
      <c r="N2463" s="6">
        <f t="shared" si="476"/>
        <v>4.8095356854949474</v>
      </c>
      <c r="O2463" s="6">
        <f t="shared" si="483"/>
        <v>0.31243321563258936</v>
      </c>
      <c r="P2463" s="6">
        <f t="shared" si="484"/>
        <v>0.46791826398556424</v>
      </c>
      <c r="Q2463" s="6">
        <f t="shared" si="478"/>
        <v>7.4632823209427962E-2</v>
      </c>
      <c r="R2463" s="6">
        <f t="shared" si="479"/>
        <v>0.12184895409670986</v>
      </c>
      <c r="S2463" s="6">
        <f t="shared" si="480"/>
        <v>0.19648177730613781</v>
      </c>
    </row>
    <row r="2464" spans="1:19" x14ac:dyDescent="0.25">
      <c r="A2464" s="64">
        <v>41957</v>
      </c>
      <c r="B2464" s="14" t="s">
        <v>873</v>
      </c>
      <c r="C2464" s="4">
        <v>3</v>
      </c>
      <c r="D2464" s="4">
        <v>3.2</v>
      </c>
      <c r="E2464" s="4"/>
      <c r="G2464" s="4">
        <f t="shared" si="477"/>
        <v>64.961200000000005</v>
      </c>
      <c r="H2464"/>
      <c r="I2464"/>
      <c r="J2464" s="34">
        <f t="shared" si="474"/>
        <v>8.0424771931898698E-4</v>
      </c>
      <c r="K2464" s="34">
        <f t="shared" si="481"/>
        <v>5.2244897957576697E-2</v>
      </c>
      <c r="L2464" s="6">
        <f t="shared" si="475"/>
        <v>2.57474279673893</v>
      </c>
      <c r="M2464" s="6">
        <f t="shared" si="482"/>
        <v>0.16725838501169291</v>
      </c>
      <c r="N2464" s="6">
        <f t="shared" si="476"/>
        <v>4.9915502127950244</v>
      </c>
      <c r="O2464" s="6">
        <f t="shared" si="483"/>
        <v>0.32425709797277341</v>
      </c>
      <c r="P2464" s="6">
        <f t="shared" si="484"/>
        <v>0.49151548298446635</v>
      </c>
      <c r="Q2464" s="6">
        <f t="shared" si="478"/>
        <v>8.0284024805612586E-2</v>
      </c>
      <c r="R2464" s="6">
        <f t="shared" si="479"/>
        <v>0.12646026820938164</v>
      </c>
      <c r="S2464" s="6">
        <f t="shared" si="480"/>
        <v>0.20674429301499422</v>
      </c>
    </row>
    <row r="2465" spans="1:19" x14ac:dyDescent="0.25">
      <c r="A2465" s="64">
        <v>41957</v>
      </c>
      <c r="B2465" s="14" t="s">
        <v>873</v>
      </c>
      <c r="C2465" s="4">
        <v>3</v>
      </c>
      <c r="D2465" s="4">
        <v>3.2</v>
      </c>
      <c r="E2465" s="4"/>
      <c r="G2465" s="4">
        <f t="shared" si="477"/>
        <v>64.961200000000005</v>
      </c>
      <c r="H2465"/>
      <c r="I2465"/>
      <c r="J2465" s="34">
        <f t="shared" ref="J2465:J2528" si="485">((+D2465/200)^2)*PI()</f>
        <v>8.0424771931898698E-4</v>
      </c>
      <c r="K2465" s="34">
        <f t="shared" si="481"/>
        <v>5.2244897957576697E-2</v>
      </c>
      <c r="L2465" s="6">
        <f t="shared" ref="L2465:L2528" si="486">0.17758*(D2465^2.299)</f>
        <v>2.57474279673893</v>
      </c>
      <c r="M2465" s="6">
        <f t="shared" si="482"/>
        <v>0.16725838501169291</v>
      </c>
      <c r="N2465" s="6">
        <f t="shared" ref="N2465:N2528" si="487">1.28*(D2465^1.17)</f>
        <v>4.9915502127950244</v>
      </c>
      <c r="O2465" s="6">
        <f t="shared" si="483"/>
        <v>0.32425709797277341</v>
      </c>
      <c r="P2465" s="6">
        <f t="shared" si="484"/>
        <v>0.49151548298446635</v>
      </c>
      <c r="Q2465" s="6">
        <f t="shared" si="478"/>
        <v>8.0284024805612586E-2</v>
      </c>
      <c r="R2465" s="6">
        <f t="shared" si="479"/>
        <v>0.12646026820938164</v>
      </c>
      <c r="S2465" s="6">
        <f t="shared" si="480"/>
        <v>0.20674429301499422</v>
      </c>
    </row>
    <row r="2466" spans="1:19" x14ac:dyDescent="0.25">
      <c r="A2466" s="64">
        <v>41957</v>
      </c>
      <c r="B2466" s="14" t="s">
        <v>873</v>
      </c>
      <c r="C2466" s="4">
        <v>3</v>
      </c>
      <c r="D2466" s="4">
        <v>6.3</v>
      </c>
      <c r="E2466" s="4"/>
      <c r="G2466" s="4">
        <f t="shared" ref="G2466:G2529" si="488">IF($D2466&lt;3.01,795.7747,64.9612)</f>
        <v>64.961200000000005</v>
      </c>
      <c r="H2466"/>
      <c r="I2466"/>
      <c r="J2466" s="34">
        <f t="shared" si="485"/>
        <v>3.1172453105244723E-3</v>
      </c>
      <c r="K2466" s="34">
        <f t="shared" si="481"/>
        <v>0.20249999999377144</v>
      </c>
      <c r="L2466" s="6">
        <f t="shared" si="486"/>
        <v>12.220190463130352</v>
      </c>
      <c r="M2466" s="6">
        <f t="shared" si="482"/>
        <v>0.79383825211094339</v>
      </c>
      <c r="N2466" s="6">
        <f t="shared" si="487"/>
        <v>11.026518552173203</v>
      </c>
      <c r="O2466" s="6">
        <f t="shared" si="483"/>
        <v>0.71629589086484713</v>
      </c>
      <c r="P2466" s="6">
        <f t="shared" si="484"/>
        <v>1.5101341429757906</v>
      </c>
      <c r="Q2466" s="6">
        <f t="shared" si="478"/>
        <v>0.38104236101325284</v>
      </c>
      <c r="R2466" s="6">
        <f t="shared" si="479"/>
        <v>0.27935539743729038</v>
      </c>
      <c r="S2466" s="6">
        <f t="shared" si="480"/>
        <v>0.66039775845054316</v>
      </c>
    </row>
    <row r="2467" spans="1:19" x14ac:dyDescent="0.25">
      <c r="A2467" s="64">
        <v>41957</v>
      </c>
      <c r="B2467" s="14" t="s">
        <v>873</v>
      </c>
      <c r="C2467" s="4">
        <v>3</v>
      </c>
      <c r="D2467" s="4">
        <v>3.5</v>
      </c>
      <c r="E2467" s="4"/>
      <c r="G2467" s="4">
        <f t="shared" si="488"/>
        <v>64.961200000000005</v>
      </c>
      <c r="H2467"/>
      <c r="I2467"/>
      <c r="J2467" s="34">
        <f t="shared" si="485"/>
        <v>9.6211275016187424E-4</v>
      </c>
      <c r="K2467" s="34">
        <f t="shared" si="481"/>
        <v>6.2499999998077607E-2</v>
      </c>
      <c r="L2467" s="6">
        <f t="shared" si="486"/>
        <v>3.1637815247608514</v>
      </c>
      <c r="M2467" s="6">
        <f t="shared" si="482"/>
        <v>0.20552304837265933</v>
      </c>
      <c r="N2467" s="6">
        <f t="shared" si="487"/>
        <v>5.5433152983182508</v>
      </c>
      <c r="O2467" s="6">
        <f t="shared" si="483"/>
        <v>0.36010042074168885</v>
      </c>
      <c r="P2467" s="6">
        <f t="shared" si="484"/>
        <v>0.56562346911434824</v>
      </c>
      <c r="Q2467" s="6">
        <f t="shared" si="478"/>
        <v>9.865106321887647E-2</v>
      </c>
      <c r="R2467" s="6">
        <f t="shared" si="479"/>
        <v>0.14043916408925866</v>
      </c>
      <c r="S2467" s="6">
        <f t="shared" si="480"/>
        <v>0.23909022730813512</v>
      </c>
    </row>
    <row r="2468" spans="1:19" x14ac:dyDescent="0.25">
      <c r="A2468" s="64">
        <v>41957</v>
      </c>
      <c r="B2468" s="14" t="s">
        <v>873</v>
      </c>
      <c r="C2468" s="4">
        <v>3</v>
      </c>
      <c r="D2468" s="4">
        <v>3.2</v>
      </c>
      <c r="E2468" s="4"/>
      <c r="G2468" s="4">
        <f t="shared" si="488"/>
        <v>64.961200000000005</v>
      </c>
      <c r="H2468"/>
      <c r="I2468"/>
      <c r="J2468" s="34">
        <f t="shared" si="485"/>
        <v>8.0424771931898698E-4</v>
      </c>
      <c r="K2468" s="34">
        <f t="shared" si="481"/>
        <v>5.2244897957576697E-2</v>
      </c>
      <c r="L2468" s="6">
        <f t="shared" si="486"/>
        <v>2.57474279673893</v>
      </c>
      <c r="M2468" s="6">
        <f t="shared" si="482"/>
        <v>0.16725838501169291</v>
      </c>
      <c r="N2468" s="6">
        <f t="shared" si="487"/>
        <v>4.9915502127950244</v>
      </c>
      <c r="O2468" s="6">
        <f t="shared" si="483"/>
        <v>0.32425709797277341</v>
      </c>
      <c r="P2468" s="6">
        <f t="shared" si="484"/>
        <v>0.49151548298446635</v>
      </c>
      <c r="Q2468" s="6">
        <f t="shared" si="478"/>
        <v>8.0284024805612586E-2</v>
      </c>
      <c r="R2468" s="6">
        <f t="shared" si="479"/>
        <v>0.12646026820938164</v>
      </c>
      <c r="S2468" s="6">
        <f t="shared" si="480"/>
        <v>0.20674429301499422</v>
      </c>
    </row>
    <row r="2469" spans="1:19" x14ac:dyDescent="0.25">
      <c r="A2469" s="64">
        <v>41957</v>
      </c>
      <c r="B2469" s="14" t="s">
        <v>873</v>
      </c>
      <c r="C2469" s="4">
        <v>3</v>
      </c>
      <c r="D2469" s="4">
        <v>6.8</v>
      </c>
      <c r="E2469" s="4"/>
      <c r="G2469" s="4">
        <f t="shared" si="488"/>
        <v>64.961200000000005</v>
      </c>
      <c r="H2469"/>
      <c r="I2469"/>
      <c r="J2469" s="34">
        <f t="shared" si="485"/>
        <v>3.6316811075498014E-3</v>
      </c>
      <c r="K2469" s="34">
        <f t="shared" si="481"/>
        <v>0.23591836733968233</v>
      </c>
      <c r="L2469" s="6">
        <f t="shared" si="486"/>
        <v>14.565722844180941</v>
      </c>
      <c r="M2469" s="6">
        <f t="shared" si="482"/>
        <v>0.94620685317821773</v>
      </c>
      <c r="N2469" s="6">
        <f t="shared" si="487"/>
        <v>12.057170367208817</v>
      </c>
      <c r="O2469" s="6">
        <f t="shared" si="483"/>
        <v>0.78324827085036008</v>
      </c>
      <c r="P2469" s="6">
        <f t="shared" si="484"/>
        <v>1.7294551240285778</v>
      </c>
      <c r="Q2469" s="6">
        <f t="shared" si="478"/>
        <v>0.45417928952554448</v>
      </c>
      <c r="R2469" s="6">
        <f t="shared" si="479"/>
        <v>0.30546682563164046</v>
      </c>
      <c r="S2469" s="6">
        <f t="shared" si="480"/>
        <v>0.75964611515718494</v>
      </c>
    </row>
    <row r="2470" spans="1:19" x14ac:dyDescent="0.25">
      <c r="A2470" s="64">
        <v>41957</v>
      </c>
      <c r="B2470" s="14" t="s">
        <v>873</v>
      </c>
      <c r="C2470" s="4">
        <v>3</v>
      </c>
      <c r="D2470" s="4">
        <v>3.2</v>
      </c>
      <c r="E2470" s="4"/>
      <c r="G2470" s="4">
        <f t="shared" si="488"/>
        <v>64.961200000000005</v>
      </c>
      <c r="H2470"/>
      <c r="I2470"/>
      <c r="J2470" s="34">
        <f t="shared" si="485"/>
        <v>8.0424771931898698E-4</v>
      </c>
      <c r="K2470" s="34">
        <f t="shared" si="481"/>
        <v>5.2244897957576697E-2</v>
      </c>
      <c r="L2470" s="6">
        <f t="shared" si="486"/>
        <v>2.57474279673893</v>
      </c>
      <c r="M2470" s="6">
        <f t="shared" si="482"/>
        <v>0.16725838501169291</v>
      </c>
      <c r="N2470" s="6">
        <f t="shared" si="487"/>
        <v>4.9915502127950244</v>
      </c>
      <c r="O2470" s="6">
        <f t="shared" si="483"/>
        <v>0.32425709797277341</v>
      </c>
      <c r="P2470" s="6">
        <f t="shared" si="484"/>
        <v>0.49151548298446635</v>
      </c>
      <c r="Q2470" s="6">
        <f t="shared" si="478"/>
        <v>8.0284024805612586E-2</v>
      </c>
      <c r="R2470" s="6">
        <f t="shared" si="479"/>
        <v>0.12646026820938164</v>
      </c>
      <c r="S2470" s="6">
        <f t="shared" si="480"/>
        <v>0.20674429301499422</v>
      </c>
    </row>
    <row r="2471" spans="1:19" x14ac:dyDescent="0.25">
      <c r="A2471" s="64">
        <v>41957</v>
      </c>
      <c r="B2471" s="14" t="s">
        <v>873</v>
      </c>
      <c r="C2471" s="4">
        <v>3</v>
      </c>
      <c r="D2471" s="4">
        <v>6.6</v>
      </c>
      <c r="E2471" s="4"/>
      <c r="G2471" s="4">
        <f t="shared" si="488"/>
        <v>64.961200000000005</v>
      </c>
      <c r="H2471"/>
      <c r="I2471"/>
      <c r="J2471" s="34">
        <f t="shared" si="485"/>
        <v>3.4211943997592849E-3</v>
      </c>
      <c r="K2471" s="34">
        <f t="shared" si="481"/>
        <v>0.22224489795234778</v>
      </c>
      <c r="L2471" s="6">
        <f t="shared" si="486"/>
        <v>13.599581983298828</v>
      </c>
      <c r="M2471" s="6">
        <f t="shared" si="482"/>
        <v>0.88344518226894508</v>
      </c>
      <c r="N2471" s="6">
        <f t="shared" si="487"/>
        <v>11.643307684830535</v>
      </c>
      <c r="O2471" s="6">
        <f t="shared" si="483"/>
        <v>0.75636325384638103</v>
      </c>
      <c r="P2471" s="6">
        <f t="shared" si="484"/>
        <v>1.639808436115326</v>
      </c>
      <c r="Q2471" s="6">
        <f t="shared" si="478"/>
        <v>0.42405368748909361</v>
      </c>
      <c r="R2471" s="6">
        <f t="shared" si="479"/>
        <v>0.2949816690000886</v>
      </c>
      <c r="S2471" s="6">
        <f t="shared" si="480"/>
        <v>0.71903535648918226</v>
      </c>
    </row>
    <row r="2472" spans="1:19" x14ac:dyDescent="0.25">
      <c r="A2472" s="64">
        <v>41957</v>
      </c>
      <c r="B2472" s="14" t="s">
        <v>873</v>
      </c>
      <c r="C2472" s="4">
        <v>3</v>
      </c>
      <c r="D2472" s="4">
        <v>4.5</v>
      </c>
      <c r="E2472" s="4"/>
      <c r="G2472" s="4">
        <f t="shared" si="488"/>
        <v>64.961200000000005</v>
      </c>
      <c r="H2472"/>
      <c r="I2472"/>
      <c r="J2472" s="34">
        <f t="shared" si="485"/>
        <v>1.5904312808798326E-3</v>
      </c>
      <c r="K2472" s="34">
        <f t="shared" si="481"/>
        <v>0.10331632652743439</v>
      </c>
      <c r="L2472" s="6">
        <f t="shared" si="486"/>
        <v>5.6380590590289899</v>
      </c>
      <c r="M2472" s="6">
        <f t="shared" si="482"/>
        <v>0.36625508924934846</v>
      </c>
      <c r="N2472" s="6">
        <f t="shared" si="487"/>
        <v>7.4382130025037601</v>
      </c>
      <c r="O2472" s="6">
        <f t="shared" si="483"/>
        <v>0.48319525187039564</v>
      </c>
      <c r="P2472" s="6">
        <f t="shared" si="484"/>
        <v>0.84945034111974405</v>
      </c>
      <c r="Q2472" s="6">
        <f t="shared" si="478"/>
        <v>0.17580244283968727</v>
      </c>
      <c r="R2472" s="6">
        <f t="shared" si="479"/>
        <v>0.1884461482294543</v>
      </c>
      <c r="S2472" s="6">
        <f t="shared" si="480"/>
        <v>0.36424859106914154</v>
      </c>
    </row>
    <row r="2473" spans="1:19" x14ac:dyDescent="0.25">
      <c r="A2473" s="64">
        <v>41957</v>
      </c>
      <c r="B2473" s="14" t="s">
        <v>873</v>
      </c>
      <c r="C2473" s="4">
        <v>3</v>
      </c>
      <c r="D2473" s="4">
        <v>33.700000000000003</v>
      </c>
      <c r="E2473" s="4"/>
      <c r="G2473" s="4">
        <f t="shared" si="488"/>
        <v>64.961200000000005</v>
      </c>
      <c r="H2473"/>
      <c r="I2473"/>
      <c r="J2473" s="34">
        <f t="shared" si="485"/>
        <v>8.9196884018884814E-2</v>
      </c>
      <c r="K2473" s="34">
        <f t="shared" si="481"/>
        <v>5.794336734515654</v>
      </c>
      <c r="L2473" s="6">
        <f t="shared" si="486"/>
        <v>577.31812672055867</v>
      </c>
      <c r="M2473" s="6">
        <f t="shared" si="482"/>
        <v>37.50327902094039</v>
      </c>
      <c r="N2473" s="6">
        <f t="shared" si="487"/>
        <v>78.439885972843982</v>
      </c>
      <c r="O2473" s="6">
        <f t="shared" si="483"/>
        <v>5.0955492194933685</v>
      </c>
      <c r="P2473" s="6">
        <f t="shared" si="484"/>
        <v>42.598828240433761</v>
      </c>
      <c r="Q2473" s="6">
        <f t="shared" si="478"/>
        <v>18.001573930051386</v>
      </c>
      <c r="R2473" s="6">
        <f t="shared" si="479"/>
        <v>1.9872641956024137</v>
      </c>
      <c r="S2473" s="6">
        <f t="shared" si="480"/>
        <v>19.9888381256538</v>
      </c>
    </row>
    <row r="2474" spans="1:19" x14ac:dyDescent="0.25">
      <c r="A2474" s="64">
        <v>41957</v>
      </c>
      <c r="B2474" s="14" t="s">
        <v>873</v>
      </c>
      <c r="C2474" s="4">
        <v>3</v>
      </c>
      <c r="D2474" s="4">
        <v>17.2</v>
      </c>
      <c r="E2474" s="4"/>
      <c r="G2474" s="4">
        <f t="shared" si="488"/>
        <v>64.961200000000005</v>
      </c>
      <c r="H2474"/>
      <c r="I2474"/>
      <c r="J2474" s="34">
        <f t="shared" si="485"/>
        <v>2.3235219265950107E-2</v>
      </c>
      <c r="K2474" s="34">
        <f t="shared" si="481"/>
        <v>1.5093877550556143</v>
      </c>
      <c r="L2474" s="6">
        <f t="shared" si="486"/>
        <v>122.99117514659704</v>
      </c>
      <c r="M2474" s="6">
        <f t="shared" si="482"/>
        <v>7.9896544819019999</v>
      </c>
      <c r="N2474" s="6">
        <f t="shared" si="487"/>
        <v>35.709046391248208</v>
      </c>
      <c r="O2474" s="6">
        <f t="shared" si="483"/>
        <v>2.3197025494245516</v>
      </c>
      <c r="P2474" s="6">
        <f t="shared" si="484"/>
        <v>10.309357031326552</v>
      </c>
      <c r="Q2474" s="6">
        <f t="shared" si="478"/>
        <v>3.8350341513129598</v>
      </c>
      <c r="R2474" s="6">
        <f t="shared" si="479"/>
        <v>0.90468399427557511</v>
      </c>
      <c r="S2474" s="6">
        <f t="shared" si="480"/>
        <v>4.7397181455885349</v>
      </c>
    </row>
    <row r="2475" spans="1:19" x14ac:dyDescent="0.25">
      <c r="A2475" s="64">
        <v>41957</v>
      </c>
      <c r="B2475" s="14" t="s">
        <v>873</v>
      </c>
      <c r="C2475" s="4">
        <v>4</v>
      </c>
      <c r="D2475" s="4">
        <v>4</v>
      </c>
      <c r="E2475" s="4"/>
      <c r="G2475" s="4">
        <f t="shared" si="488"/>
        <v>64.961200000000005</v>
      </c>
      <c r="H2475"/>
      <c r="I2475"/>
      <c r="J2475" s="34">
        <f t="shared" si="485"/>
        <v>1.2566370614359172E-3</v>
      </c>
      <c r="K2475" s="34">
        <f t="shared" si="481"/>
        <v>8.1632653058713603E-2</v>
      </c>
      <c r="L2475" s="6">
        <f t="shared" si="486"/>
        <v>4.3006091215286046</v>
      </c>
      <c r="M2475" s="6">
        <f t="shared" si="482"/>
        <v>0.27937273468421148</v>
      </c>
      <c r="N2475" s="6">
        <f t="shared" si="487"/>
        <v>6.4806737611278331</v>
      </c>
      <c r="O2475" s="6">
        <f t="shared" si="483"/>
        <v>0.42099235249702632</v>
      </c>
      <c r="P2475" s="6">
        <f t="shared" si="484"/>
        <v>0.7003650871812378</v>
      </c>
      <c r="Q2475" s="6">
        <f t="shared" si="478"/>
        <v>0.1340989126484215</v>
      </c>
      <c r="R2475" s="6">
        <f t="shared" si="479"/>
        <v>0.16418701747384026</v>
      </c>
      <c r="S2475" s="6">
        <f t="shared" si="480"/>
        <v>0.29828593012226179</v>
      </c>
    </row>
    <row r="2476" spans="1:19" x14ac:dyDescent="0.25">
      <c r="A2476" s="64">
        <v>41957</v>
      </c>
      <c r="B2476" s="14" t="s">
        <v>873</v>
      </c>
      <c r="C2476" s="4">
        <v>4</v>
      </c>
      <c r="D2476" s="4">
        <v>33</v>
      </c>
      <c r="E2476" s="4"/>
      <c r="G2476" s="4">
        <f t="shared" si="488"/>
        <v>64.961200000000005</v>
      </c>
      <c r="H2476"/>
      <c r="I2476"/>
      <c r="J2476" s="34">
        <f t="shared" si="485"/>
        <v>8.5529859993982132E-2</v>
      </c>
      <c r="K2476" s="34">
        <f t="shared" si="481"/>
        <v>5.5561224488086953</v>
      </c>
      <c r="L2476" s="6">
        <f t="shared" si="486"/>
        <v>550.12020914849847</v>
      </c>
      <c r="M2476" s="6">
        <f t="shared" si="482"/>
        <v>35.736469623688897</v>
      </c>
      <c r="N2476" s="6">
        <f t="shared" si="487"/>
        <v>76.536972508676783</v>
      </c>
      <c r="O2476" s="6">
        <f t="shared" si="483"/>
        <v>4.9719336749672394</v>
      </c>
      <c r="P2476" s="6">
        <f t="shared" si="484"/>
        <v>40.708403298656137</v>
      </c>
      <c r="Q2476" s="6">
        <f t="shared" si="478"/>
        <v>17.153505419370671</v>
      </c>
      <c r="R2476" s="6">
        <f t="shared" si="479"/>
        <v>1.9390541332372233</v>
      </c>
      <c r="S2476" s="6">
        <f t="shared" si="480"/>
        <v>19.092559552607895</v>
      </c>
    </row>
    <row r="2477" spans="1:19" x14ac:dyDescent="0.25">
      <c r="A2477" s="64">
        <v>41957</v>
      </c>
      <c r="B2477" s="14" t="s">
        <v>873</v>
      </c>
      <c r="C2477" s="4">
        <v>4</v>
      </c>
      <c r="D2477" s="4">
        <v>3.5</v>
      </c>
      <c r="E2477" s="4"/>
      <c r="G2477" s="4">
        <f t="shared" si="488"/>
        <v>64.961200000000005</v>
      </c>
      <c r="H2477"/>
      <c r="I2477"/>
      <c r="J2477" s="34">
        <f t="shared" si="485"/>
        <v>9.6211275016187424E-4</v>
      </c>
      <c r="K2477" s="34">
        <f t="shared" si="481"/>
        <v>6.2499999998077607E-2</v>
      </c>
      <c r="L2477" s="6">
        <f t="shared" si="486"/>
        <v>3.1637815247608514</v>
      </c>
      <c r="M2477" s="6">
        <f t="shared" si="482"/>
        <v>0.20552304837265933</v>
      </c>
      <c r="N2477" s="6">
        <f t="shared" si="487"/>
        <v>5.5433152983182508</v>
      </c>
      <c r="O2477" s="6">
        <f t="shared" si="483"/>
        <v>0.36010042074168885</v>
      </c>
      <c r="P2477" s="6">
        <f t="shared" si="484"/>
        <v>0.56562346911434824</v>
      </c>
      <c r="Q2477" s="6">
        <f t="shared" si="478"/>
        <v>9.865106321887647E-2</v>
      </c>
      <c r="R2477" s="6">
        <f t="shared" si="479"/>
        <v>0.14043916408925866</v>
      </c>
      <c r="S2477" s="6">
        <f t="shared" si="480"/>
        <v>0.23909022730813512</v>
      </c>
    </row>
    <row r="2478" spans="1:19" x14ac:dyDescent="0.25">
      <c r="A2478" s="64">
        <v>41957</v>
      </c>
      <c r="B2478" s="14" t="s">
        <v>873</v>
      </c>
      <c r="C2478" s="4">
        <v>4</v>
      </c>
      <c r="D2478" s="4">
        <v>11.6</v>
      </c>
      <c r="E2478" s="4"/>
      <c r="G2478" s="4">
        <f t="shared" si="488"/>
        <v>64.961200000000005</v>
      </c>
      <c r="H2478"/>
      <c r="I2478"/>
      <c r="J2478" s="34">
        <f t="shared" si="485"/>
        <v>1.0568317686676062E-2</v>
      </c>
      <c r="K2478" s="34">
        <f t="shared" si="481"/>
        <v>0.6865306122237812</v>
      </c>
      <c r="L2478" s="6">
        <f t="shared" si="486"/>
        <v>49.725936253103896</v>
      </c>
      <c r="M2478" s="6">
        <f t="shared" si="482"/>
        <v>3.2302565527798124</v>
      </c>
      <c r="N2478" s="6">
        <f t="shared" si="487"/>
        <v>22.522978229362007</v>
      </c>
      <c r="O2478" s="6">
        <f t="shared" si="483"/>
        <v>1.4631197217321839</v>
      </c>
      <c r="P2478" s="6">
        <f t="shared" si="484"/>
        <v>4.693376274511996</v>
      </c>
      <c r="Q2478" s="6">
        <f t="shared" si="478"/>
        <v>1.5505231453343098</v>
      </c>
      <c r="R2478" s="6">
        <f t="shared" si="479"/>
        <v>0.57061669147555172</v>
      </c>
      <c r="S2478" s="6">
        <f t="shared" si="480"/>
        <v>2.1211398368098617</v>
      </c>
    </row>
    <row r="2479" spans="1:19" x14ac:dyDescent="0.25">
      <c r="A2479" s="64">
        <v>41957</v>
      </c>
      <c r="B2479" s="14" t="s">
        <v>873</v>
      </c>
      <c r="C2479" s="4">
        <v>4</v>
      </c>
      <c r="D2479" s="4">
        <v>47.8</v>
      </c>
      <c r="E2479" s="4"/>
      <c r="G2479" s="4">
        <f t="shared" si="488"/>
        <v>64.961200000000005</v>
      </c>
      <c r="H2479"/>
      <c r="I2479"/>
      <c r="J2479" s="34">
        <f t="shared" si="485"/>
        <v>0.17945091396570256</v>
      </c>
      <c r="K2479" s="34">
        <f t="shared" si="481"/>
        <v>11.657346938416948</v>
      </c>
      <c r="L2479" s="6">
        <f t="shared" si="486"/>
        <v>1289.4330154452966</v>
      </c>
      <c r="M2479" s="6">
        <f t="shared" si="482"/>
        <v>83.763117627630592</v>
      </c>
      <c r="N2479" s="6">
        <f t="shared" si="487"/>
        <v>118.07028422133614</v>
      </c>
      <c r="O2479" s="6">
        <f t="shared" si="483"/>
        <v>7.6699874961276189</v>
      </c>
      <c r="P2479" s="6">
        <f t="shared" si="484"/>
        <v>91.43310512375821</v>
      </c>
      <c r="Q2479" s="6">
        <f t="shared" si="478"/>
        <v>40.206296461262681</v>
      </c>
      <c r="R2479" s="6">
        <f t="shared" si="479"/>
        <v>2.9912951234897713</v>
      </c>
      <c r="S2479" s="6">
        <f t="shared" si="480"/>
        <v>43.197591584752452</v>
      </c>
    </row>
    <row r="2480" spans="1:19" x14ac:dyDescent="0.25">
      <c r="A2480" s="64">
        <v>41957</v>
      </c>
      <c r="B2480" s="14" t="s">
        <v>873</v>
      </c>
      <c r="C2480" s="4">
        <v>4</v>
      </c>
      <c r="D2480" s="4">
        <v>15.1</v>
      </c>
      <c r="E2480" s="4"/>
      <c r="G2480" s="4">
        <f t="shared" si="488"/>
        <v>64.961200000000005</v>
      </c>
      <c r="H2480"/>
      <c r="I2480"/>
      <c r="J2480" s="34">
        <f t="shared" si="485"/>
        <v>1.7907863523625216E-2</v>
      </c>
      <c r="K2480" s="34">
        <f t="shared" si="481"/>
        <v>1.1633163264948303</v>
      </c>
      <c r="L2480" s="6">
        <f t="shared" si="486"/>
        <v>91.172120006988379</v>
      </c>
      <c r="M2480" s="6">
        <f t="shared" si="482"/>
        <v>5.9226504370748447</v>
      </c>
      <c r="N2480" s="6">
        <f t="shared" si="487"/>
        <v>30.66288385450704</v>
      </c>
      <c r="O2480" s="6">
        <f t="shared" si="483"/>
        <v>1.9918977692846362</v>
      </c>
      <c r="P2480" s="6">
        <f t="shared" si="484"/>
        <v>7.9145482063594805</v>
      </c>
      <c r="Q2480" s="6">
        <f t="shared" si="478"/>
        <v>2.8428722097959254</v>
      </c>
      <c r="R2480" s="6">
        <f t="shared" si="479"/>
        <v>0.77684013002100816</v>
      </c>
      <c r="S2480" s="6">
        <f t="shared" si="480"/>
        <v>3.6197123398169335</v>
      </c>
    </row>
    <row r="2481" spans="1:19" x14ac:dyDescent="0.25">
      <c r="A2481" s="64">
        <v>41957</v>
      </c>
      <c r="B2481" s="14" t="s">
        <v>873</v>
      </c>
      <c r="C2481" s="4">
        <v>4</v>
      </c>
      <c r="D2481" s="4">
        <v>4</v>
      </c>
      <c r="E2481" s="4"/>
      <c r="G2481" s="4">
        <f t="shared" si="488"/>
        <v>64.961200000000005</v>
      </c>
      <c r="H2481"/>
      <c r="I2481"/>
      <c r="J2481" s="34">
        <f t="shared" si="485"/>
        <v>1.2566370614359172E-3</v>
      </c>
      <c r="K2481" s="34">
        <f t="shared" si="481"/>
        <v>8.1632653058713603E-2</v>
      </c>
      <c r="L2481" s="6">
        <f t="shared" si="486"/>
        <v>4.3006091215286046</v>
      </c>
      <c r="M2481" s="6">
        <f t="shared" si="482"/>
        <v>0.27937273468421148</v>
      </c>
      <c r="N2481" s="6">
        <f t="shared" si="487"/>
        <v>6.4806737611278331</v>
      </c>
      <c r="O2481" s="6">
        <f t="shared" si="483"/>
        <v>0.42099235249702632</v>
      </c>
      <c r="P2481" s="6">
        <f t="shared" si="484"/>
        <v>0.7003650871812378</v>
      </c>
      <c r="Q2481" s="6">
        <f t="shared" si="478"/>
        <v>0.1340989126484215</v>
      </c>
      <c r="R2481" s="6">
        <f t="shared" si="479"/>
        <v>0.16418701747384026</v>
      </c>
      <c r="S2481" s="6">
        <f t="shared" si="480"/>
        <v>0.29828593012226179</v>
      </c>
    </row>
    <row r="2482" spans="1:19" x14ac:dyDescent="0.25">
      <c r="A2482" s="64">
        <v>41957</v>
      </c>
      <c r="B2482" s="14" t="s">
        <v>873</v>
      </c>
      <c r="C2482" s="4">
        <v>4</v>
      </c>
      <c r="D2482" s="4">
        <v>3.3</v>
      </c>
      <c r="E2482" s="4"/>
      <c r="G2482" s="4">
        <f t="shared" si="488"/>
        <v>64.961200000000005</v>
      </c>
      <c r="H2482"/>
      <c r="I2482"/>
      <c r="J2482" s="34">
        <f t="shared" si="485"/>
        <v>8.5529859993982123E-4</v>
      </c>
      <c r="K2482" s="34">
        <f t="shared" si="481"/>
        <v>5.5561224488086945E-2</v>
      </c>
      <c r="L2482" s="6">
        <f t="shared" si="486"/>
        <v>2.7634881041225379</v>
      </c>
      <c r="M2482" s="6">
        <f t="shared" si="482"/>
        <v>0.17951950691152002</v>
      </c>
      <c r="N2482" s="6">
        <f t="shared" si="487"/>
        <v>5.1745344101160526</v>
      </c>
      <c r="O2482" s="6">
        <f t="shared" si="483"/>
        <v>0.3361439712423443</v>
      </c>
      <c r="P2482" s="6">
        <f t="shared" si="484"/>
        <v>0.51566347815386426</v>
      </c>
      <c r="Q2482" s="6">
        <f t="shared" si="478"/>
        <v>8.6169363317529613E-2</v>
      </c>
      <c r="R2482" s="6">
        <f t="shared" si="479"/>
        <v>0.13109614878451428</v>
      </c>
      <c r="S2482" s="6">
        <f t="shared" si="480"/>
        <v>0.2172655121020439</v>
      </c>
    </row>
    <row r="2483" spans="1:19" x14ac:dyDescent="0.25">
      <c r="A2483" s="64">
        <v>41957</v>
      </c>
      <c r="B2483" s="14" t="s">
        <v>873</v>
      </c>
      <c r="C2483" s="4">
        <v>4</v>
      </c>
      <c r="D2483" s="4">
        <v>3.1</v>
      </c>
      <c r="E2483" s="4"/>
      <c r="G2483" s="4">
        <f t="shared" si="488"/>
        <v>64.961200000000005</v>
      </c>
      <c r="H2483"/>
      <c r="I2483"/>
      <c r="J2483" s="34">
        <f t="shared" si="485"/>
        <v>7.5476763502494771E-4</v>
      </c>
      <c r="K2483" s="34">
        <f t="shared" si="481"/>
        <v>4.9030612243389851E-2</v>
      </c>
      <c r="L2483" s="6">
        <f t="shared" si="486"/>
        <v>2.3935063597525432</v>
      </c>
      <c r="M2483" s="6">
        <f t="shared" si="482"/>
        <v>0.15548504835297491</v>
      </c>
      <c r="N2483" s="6">
        <f t="shared" si="487"/>
        <v>4.8095356854949474</v>
      </c>
      <c r="O2483" s="6">
        <f t="shared" si="483"/>
        <v>0.31243321563258936</v>
      </c>
      <c r="P2483" s="6">
        <f t="shared" si="484"/>
        <v>0.46791826398556424</v>
      </c>
      <c r="Q2483" s="6">
        <f t="shared" si="478"/>
        <v>7.4632823209427962E-2</v>
      </c>
      <c r="R2483" s="6">
        <f t="shared" si="479"/>
        <v>0.12184895409670986</v>
      </c>
      <c r="S2483" s="6">
        <f t="shared" si="480"/>
        <v>0.19648177730613781</v>
      </c>
    </row>
    <row r="2484" spans="1:19" x14ac:dyDescent="0.25">
      <c r="A2484" s="64">
        <v>41957</v>
      </c>
      <c r="B2484" s="14" t="s">
        <v>873</v>
      </c>
      <c r="C2484" s="4">
        <v>4</v>
      </c>
      <c r="D2484" s="4">
        <v>14.3</v>
      </c>
      <c r="E2484" s="4"/>
      <c r="G2484" s="4">
        <f t="shared" si="488"/>
        <v>64.961200000000005</v>
      </c>
      <c r="H2484"/>
      <c r="I2484"/>
      <c r="J2484" s="34">
        <f t="shared" si="485"/>
        <v>1.6060607043314423E-2</v>
      </c>
      <c r="K2484" s="34">
        <f t="shared" si="481"/>
        <v>1.0433163264985217</v>
      </c>
      <c r="L2484" s="6">
        <f t="shared" si="486"/>
        <v>80.44732390405035</v>
      </c>
      <c r="M2484" s="6">
        <f t="shared" si="482"/>
        <v>5.2259547989594228</v>
      </c>
      <c r="N2484" s="6">
        <f t="shared" si="487"/>
        <v>28.770879194975368</v>
      </c>
      <c r="O2484" s="6">
        <f t="shared" si="483"/>
        <v>1.8689908738119416</v>
      </c>
      <c r="P2484" s="6">
        <f t="shared" si="484"/>
        <v>7.0949456727713649</v>
      </c>
      <c r="Q2484" s="6">
        <f t="shared" si="478"/>
        <v>2.508458303500523</v>
      </c>
      <c r="R2484" s="6">
        <f t="shared" si="479"/>
        <v>0.72890644078665723</v>
      </c>
      <c r="S2484" s="6">
        <f t="shared" si="480"/>
        <v>3.2373647442871802</v>
      </c>
    </row>
    <row r="2485" spans="1:19" x14ac:dyDescent="0.25">
      <c r="A2485" s="64">
        <v>41957</v>
      </c>
      <c r="B2485" s="14" t="s">
        <v>873</v>
      </c>
      <c r="C2485" s="4">
        <v>4</v>
      </c>
      <c r="D2485" s="4">
        <v>3.8</v>
      </c>
      <c r="E2485" s="4"/>
      <c r="G2485" s="4">
        <f t="shared" si="488"/>
        <v>64.961200000000005</v>
      </c>
      <c r="H2485"/>
      <c r="I2485"/>
      <c r="J2485" s="34">
        <f t="shared" si="485"/>
        <v>1.1341149479459152E-3</v>
      </c>
      <c r="K2485" s="34">
        <f t="shared" si="481"/>
        <v>7.3673469385489021E-2</v>
      </c>
      <c r="L2485" s="6">
        <f t="shared" si="486"/>
        <v>3.8222275656794742</v>
      </c>
      <c r="M2485" s="6">
        <f t="shared" si="482"/>
        <v>0.24829649415562419</v>
      </c>
      <c r="N2485" s="6">
        <f t="shared" si="487"/>
        <v>6.1031884174464111</v>
      </c>
      <c r="O2485" s="6">
        <f t="shared" si="483"/>
        <v>0.39647045111343715</v>
      </c>
      <c r="P2485" s="6">
        <f t="shared" si="484"/>
        <v>0.64476694526906131</v>
      </c>
      <c r="Q2485" s="6">
        <f t="shared" si="478"/>
        <v>0.1191823171946996</v>
      </c>
      <c r="R2485" s="6">
        <f t="shared" si="479"/>
        <v>0.1546234759342405</v>
      </c>
      <c r="S2485" s="6">
        <f t="shared" si="480"/>
        <v>0.2738057931289401</v>
      </c>
    </row>
    <row r="2486" spans="1:19" x14ac:dyDescent="0.25">
      <c r="A2486" s="64">
        <v>41957</v>
      </c>
      <c r="B2486" s="14" t="s">
        <v>873</v>
      </c>
      <c r="C2486" s="4">
        <v>4</v>
      </c>
      <c r="D2486" s="4">
        <v>3</v>
      </c>
      <c r="E2486" s="4"/>
      <c r="G2486" s="4">
        <f t="shared" si="488"/>
        <v>795.77470000000005</v>
      </c>
      <c r="H2486"/>
      <c r="I2486"/>
      <c r="J2486" s="34">
        <f t="shared" si="485"/>
        <v>7.0685834705770342E-4</v>
      </c>
      <c r="K2486" s="34">
        <f t="shared" si="481"/>
        <v>0.56249666683810862</v>
      </c>
      <c r="L2486" s="6">
        <f t="shared" si="486"/>
        <v>2.219707841442716</v>
      </c>
      <c r="M2486" s="6">
        <f t="shared" si="482"/>
        <v>1.7663769089848702</v>
      </c>
      <c r="N2486" s="6">
        <f t="shared" si="487"/>
        <v>4.6285167281146418</v>
      </c>
      <c r="O2486" s="6">
        <f t="shared" si="483"/>
        <v>3.6832347567317885</v>
      </c>
      <c r="P2486" s="6">
        <f t="shared" si="484"/>
        <v>5.4496116657166587</v>
      </c>
      <c r="Q2486" s="6">
        <f t="shared" si="478"/>
        <v>0.84786091631273763</v>
      </c>
      <c r="R2486" s="6">
        <f t="shared" si="479"/>
        <v>1.4364615551253976</v>
      </c>
      <c r="S2486" s="6">
        <f t="shared" si="480"/>
        <v>2.2843224714381352</v>
      </c>
    </row>
    <row r="2487" spans="1:19" x14ac:dyDescent="0.25">
      <c r="A2487" s="64">
        <v>41957</v>
      </c>
      <c r="B2487" s="14" t="s">
        <v>873</v>
      </c>
      <c r="C2487" s="4">
        <v>4</v>
      </c>
      <c r="D2487" s="4">
        <v>3.3</v>
      </c>
      <c r="E2487" s="4"/>
      <c r="G2487" s="4">
        <f t="shared" si="488"/>
        <v>64.961200000000005</v>
      </c>
      <c r="H2487"/>
      <c r="I2487"/>
      <c r="J2487" s="34">
        <f t="shared" si="485"/>
        <v>8.5529859993982123E-4</v>
      </c>
      <c r="K2487" s="34">
        <f t="shared" si="481"/>
        <v>5.5561224488086945E-2</v>
      </c>
      <c r="L2487" s="6">
        <f t="shared" si="486"/>
        <v>2.7634881041225379</v>
      </c>
      <c r="M2487" s="6">
        <f t="shared" si="482"/>
        <v>0.17951950691152002</v>
      </c>
      <c r="N2487" s="6">
        <f t="shared" si="487"/>
        <v>5.1745344101160526</v>
      </c>
      <c r="O2487" s="6">
        <f t="shared" si="483"/>
        <v>0.3361439712423443</v>
      </c>
      <c r="P2487" s="6">
        <f t="shared" si="484"/>
        <v>0.51566347815386426</v>
      </c>
      <c r="Q2487" s="6">
        <f t="shared" si="478"/>
        <v>8.6169363317529613E-2</v>
      </c>
      <c r="R2487" s="6">
        <f t="shared" si="479"/>
        <v>0.13109614878451428</v>
      </c>
      <c r="S2487" s="6">
        <f t="shared" si="480"/>
        <v>0.2172655121020439</v>
      </c>
    </row>
    <row r="2488" spans="1:19" x14ac:dyDescent="0.25">
      <c r="A2488" s="64">
        <v>41957</v>
      </c>
      <c r="B2488" s="14" t="s">
        <v>873</v>
      </c>
      <c r="C2488" s="4">
        <v>4</v>
      </c>
      <c r="D2488" s="4">
        <v>8</v>
      </c>
      <c r="E2488" s="4"/>
      <c r="G2488" s="4">
        <f t="shared" si="488"/>
        <v>64.961200000000005</v>
      </c>
      <c r="H2488"/>
      <c r="I2488"/>
      <c r="J2488" s="34">
        <f t="shared" si="485"/>
        <v>5.0265482457436689E-3</v>
      </c>
      <c r="K2488" s="34">
        <f t="shared" si="481"/>
        <v>0.32653061223485441</v>
      </c>
      <c r="L2488" s="6">
        <f t="shared" si="486"/>
        <v>21.164008717497858</v>
      </c>
      <c r="M2488" s="6">
        <f t="shared" si="482"/>
        <v>1.3748394297657729</v>
      </c>
      <c r="N2488" s="6">
        <f t="shared" si="487"/>
        <v>14.58227400291401</v>
      </c>
      <c r="O2488" s="6">
        <f t="shared" si="483"/>
        <v>0.94728203633176278</v>
      </c>
      <c r="P2488" s="6">
        <f t="shared" si="484"/>
        <v>2.3221214660975358</v>
      </c>
      <c r="Q2488" s="6">
        <f t="shared" si="478"/>
        <v>0.65992292628757099</v>
      </c>
      <c r="R2488" s="6">
        <f t="shared" si="479"/>
        <v>0.3694399941693875</v>
      </c>
      <c r="S2488" s="6">
        <f t="shared" si="480"/>
        <v>1.0293629204569585</v>
      </c>
    </row>
    <row r="2489" spans="1:19" x14ac:dyDescent="0.25">
      <c r="A2489" s="64">
        <v>41957</v>
      </c>
      <c r="B2489" s="14" t="s">
        <v>873</v>
      </c>
      <c r="C2489" s="4">
        <v>4</v>
      </c>
      <c r="D2489" s="4">
        <v>6.1</v>
      </c>
      <c r="E2489" s="4"/>
      <c r="G2489" s="4">
        <f t="shared" si="488"/>
        <v>64.961200000000005</v>
      </c>
      <c r="H2489"/>
      <c r="I2489"/>
      <c r="J2489" s="34">
        <f t="shared" si="485"/>
        <v>2.9224665660019049E-3</v>
      </c>
      <c r="K2489" s="34">
        <f t="shared" si="481"/>
        <v>0.18984693876967082</v>
      </c>
      <c r="L2489" s="6">
        <f t="shared" si="486"/>
        <v>11.346641732690337</v>
      </c>
      <c r="M2489" s="6">
        <f t="shared" si="482"/>
        <v>0.73709147722241208</v>
      </c>
      <c r="N2489" s="6">
        <f t="shared" si="487"/>
        <v>10.618077151196925</v>
      </c>
      <c r="O2489" s="6">
        <f t="shared" si="483"/>
        <v>0.68976304681311085</v>
      </c>
      <c r="P2489" s="6">
        <f t="shared" si="484"/>
        <v>1.426854524035523</v>
      </c>
      <c r="Q2489" s="6">
        <f t="shared" si="478"/>
        <v>0.35380390906675779</v>
      </c>
      <c r="R2489" s="6">
        <f t="shared" si="479"/>
        <v>0.26900758825711324</v>
      </c>
      <c r="S2489" s="6">
        <f t="shared" si="480"/>
        <v>0.62281149732387098</v>
      </c>
    </row>
    <row r="2490" spans="1:19" x14ac:dyDescent="0.25">
      <c r="A2490" s="64">
        <v>41957</v>
      </c>
      <c r="B2490" s="14" t="s">
        <v>873</v>
      </c>
      <c r="C2490" s="4">
        <v>4</v>
      </c>
      <c r="D2490" s="4">
        <v>8.1</v>
      </c>
      <c r="E2490" s="4"/>
      <c r="G2490" s="4">
        <f t="shared" si="488"/>
        <v>64.961200000000005</v>
      </c>
      <c r="H2490"/>
      <c r="I2490"/>
      <c r="J2490" s="34">
        <f t="shared" si="485"/>
        <v>5.152997350050658E-3</v>
      </c>
      <c r="K2490" s="34">
        <f t="shared" si="481"/>
        <v>0.33474489794888745</v>
      </c>
      <c r="L2490" s="6">
        <f t="shared" si="486"/>
        <v>21.77715338574771</v>
      </c>
      <c r="M2490" s="6">
        <f t="shared" si="482"/>
        <v>1.4146700439614475</v>
      </c>
      <c r="N2490" s="6">
        <f t="shared" si="487"/>
        <v>14.795765575883163</v>
      </c>
      <c r="O2490" s="6">
        <f t="shared" si="483"/>
        <v>0.96115070537072589</v>
      </c>
      <c r="P2490" s="6">
        <f t="shared" si="484"/>
        <v>2.3758207493321732</v>
      </c>
      <c r="Q2490" s="6">
        <f t="shared" si="478"/>
        <v>0.6790416211014948</v>
      </c>
      <c r="R2490" s="6">
        <f t="shared" si="479"/>
        <v>0.37484877509458309</v>
      </c>
      <c r="S2490" s="6">
        <f t="shared" si="480"/>
        <v>1.0538903961960779</v>
      </c>
    </row>
    <row r="2491" spans="1:19" x14ac:dyDescent="0.25">
      <c r="A2491" s="64">
        <v>41957</v>
      </c>
      <c r="B2491" s="14" t="s">
        <v>873</v>
      </c>
      <c r="C2491" s="4">
        <v>4</v>
      </c>
      <c r="D2491" s="4">
        <v>26.8</v>
      </c>
      <c r="E2491" s="4" t="s">
        <v>978</v>
      </c>
      <c r="G2491" s="4">
        <f t="shared" si="488"/>
        <v>64.961200000000005</v>
      </c>
      <c r="H2491"/>
      <c r="I2491"/>
      <c r="J2491" s="34">
        <f t="shared" si="485"/>
        <v>5.6410437687858334E-2</v>
      </c>
      <c r="K2491" s="34">
        <f t="shared" si="481"/>
        <v>3.6644897958056539</v>
      </c>
      <c r="L2491" s="6">
        <f t="shared" si="486"/>
        <v>340.93841916730764</v>
      </c>
      <c r="M2491" s="6">
        <f t="shared" si="482"/>
        <v>22.147769264793713</v>
      </c>
      <c r="N2491" s="6">
        <f t="shared" si="487"/>
        <v>59.996743534620222</v>
      </c>
      <c r="O2491" s="6">
        <f t="shared" si="483"/>
        <v>3.8974605316970679</v>
      </c>
      <c r="P2491" s="6">
        <f t="shared" si="484"/>
        <v>26.04522979649078</v>
      </c>
      <c r="Q2491" s="6">
        <f t="shared" si="478"/>
        <v>10.630929247100982</v>
      </c>
      <c r="R2491" s="6">
        <f t="shared" si="479"/>
        <v>1.5200096073618565</v>
      </c>
      <c r="S2491" s="6">
        <f t="shared" si="480"/>
        <v>12.150938854462838</v>
      </c>
    </row>
    <row r="2492" spans="1:19" x14ac:dyDescent="0.25">
      <c r="A2492" s="64">
        <v>41957</v>
      </c>
      <c r="B2492" s="14" t="s">
        <v>873</v>
      </c>
      <c r="C2492" s="4">
        <v>4</v>
      </c>
      <c r="D2492" s="4">
        <v>8.4</v>
      </c>
      <c r="E2492" s="4"/>
      <c r="G2492" s="4">
        <f t="shared" si="488"/>
        <v>64.961200000000005</v>
      </c>
      <c r="H2492"/>
      <c r="I2492"/>
      <c r="J2492" s="34">
        <f t="shared" si="485"/>
        <v>5.5417694409323958E-3</v>
      </c>
      <c r="K2492" s="34">
        <f t="shared" si="481"/>
        <v>0.35999999998892701</v>
      </c>
      <c r="L2492" s="6">
        <f t="shared" si="486"/>
        <v>23.676207107687297</v>
      </c>
      <c r="M2492" s="6">
        <f t="shared" si="482"/>
        <v>1.5380348549959169</v>
      </c>
      <c r="N2492" s="6">
        <f t="shared" si="487"/>
        <v>15.438913512745591</v>
      </c>
      <c r="O2492" s="6">
        <f t="shared" si="483"/>
        <v>1.0029303679371999</v>
      </c>
      <c r="P2492" s="6">
        <f t="shared" si="484"/>
        <v>2.5409652229331168</v>
      </c>
      <c r="Q2492" s="6">
        <f t="shared" si="478"/>
        <v>0.73825673039804007</v>
      </c>
      <c r="R2492" s="6">
        <f t="shared" si="479"/>
        <v>0.39114284349550799</v>
      </c>
      <c r="S2492" s="6">
        <f t="shared" si="480"/>
        <v>1.1293995738935481</v>
      </c>
    </row>
    <row r="2493" spans="1:19" x14ac:dyDescent="0.25">
      <c r="A2493" s="64">
        <v>41957</v>
      </c>
      <c r="B2493" s="14" t="s">
        <v>873</v>
      </c>
      <c r="C2493" s="4">
        <v>4</v>
      </c>
      <c r="D2493" s="4">
        <v>12</v>
      </c>
      <c r="E2493" s="4"/>
      <c r="G2493" s="4">
        <f t="shared" si="488"/>
        <v>64.961200000000005</v>
      </c>
      <c r="H2493"/>
      <c r="I2493"/>
      <c r="J2493" s="34">
        <f t="shared" si="485"/>
        <v>1.1309733552923255E-2</v>
      </c>
      <c r="K2493" s="34">
        <f t="shared" si="481"/>
        <v>0.73469387752842241</v>
      </c>
      <c r="L2493" s="6">
        <f t="shared" si="486"/>
        <v>53.756593028703207</v>
      </c>
      <c r="M2493" s="6">
        <f t="shared" si="482"/>
        <v>3.4920928587895022</v>
      </c>
      <c r="N2493" s="6">
        <f t="shared" si="487"/>
        <v>23.434302275651412</v>
      </c>
      <c r="O2493" s="6">
        <f t="shared" si="483"/>
        <v>1.5223204265162671</v>
      </c>
      <c r="P2493" s="6">
        <f t="shared" si="484"/>
        <v>5.0144132853057695</v>
      </c>
      <c r="Q2493" s="6">
        <f t="shared" si="478"/>
        <v>1.6762045722189609</v>
      </c>
      <c r="R2493" s="6">
        <f t="shared" si="479"/>
        <v>0.59370496634134418</v>
      </c>
      <c r="S2493" s="6">
        <f t="shared" si="480"/>
        <v>2.269909538560305</v>
      </c>
    </row>
    <row r="2494" spans="1:19" x14ac:dyDescent="0.25">
      <c r="A2494" s="64">
        <v>41957</v>
      </c>
      <c r="B2494" s="14" t="s">
        <v>873</v>
      </c>
      <c r="C2494" s="4">
        <v>4</v>
      </c>
      <c r="D2494" s="4">
        <v>5.0999999999999996</v>
      </c>
      <c r="E2494" s="4"/>
      <c r="G2494" s="4">
        <f t="shared" si="488"/>
        <v>64.961200000000005</v>
      </c>
      <c r="H2494"/>
      <c r="I2494"/>
      <c r="J2494" s="34">
        <f t="shared" si="485"/>
        <v>2.0428206229967626E-3</v>
      </c>
      <c r="K2494" s="34">
        <f t="shared" si="481"/>
        <v>0.13270408162857128</v>
      </c>
      <c r="L2494" s="6">
        <f t="shared" si="486"/>
        <v>7.5179232289815232</v>
      </c>
      <c r="M2494" s="6">
        <f t="shared" si="482"/>
        <v>0.48837332393509775</v>
      </c>
      <c r="N2494" s="6">
        <f t="shared" si="487"/>
        <v>8.6112674075792555</v>
      </c>
      <c r="O2494" s="6">
        <f t="shared" si="483"/>
        <v>0.55939827516743446</v>
      </c>
      <c r="P2494" s="6">
        <f t="shared" si="484"/>
        <v>1.0477715991025323</v>
      </c>
      <c r="Q2494" s="6">
        <f t="shared" si="478"/>
        <v>0.2344191954888469</v>
      </c>
      <c r="R2494" s="6">
        <f t="shared" si="479"/>
        <v>0.21816532731529945</v>
      </c>
      <c r="S2494" s="6">
        <f t="shared" si="480"/>
        <v>0.45258452280414635</v>
      </c>
    </row>
    <row r="2495" spans="1:19" x14ac:dyDescent="0.25">
      <c r="A2495" s="64">
        <v>41957</v>
      </c>
      <c r="B2495" s="14" t="s">
        <v>873</v>
      </c>
      <c r="C2495" s="4">
        <v>4</v>
      </c>
      <c r="D2495" s="4">
        <v>4.9000000000000004</v>
      </c>
      <c r="E2495" s="4"/>
      <c r="G2495" s="4">
        <f t="shared" si="488"/>
        <v>64.961200000000005</v>
      </c>
      <c r="H2495"/>
      <c r="I2495"/>
      <c r="J2495" s="34">
        <f t="shared" si="485"/>
        <v>1.8857409903172736E-3</v>
      </c>
      <c r="K2495" s="34">
        <f t="shared" si="481"/>
        <v>0.12249999999623211</v>
      </c>
      <c r="L2495" s="6">
        <f t="shared" si="486"/>
        <v>6.8573266813152358</v>
      </c>
      <c r="M2495" s="6">
        <f t="shared" si="482"/>
        <v>0.44546017865048693</v>
      </c>
      <c r="N2495" s="6">
        <f t="shared" si="487"/>
        <v>8.2174937658920371</v>
      </c>
      <c r="O2495" s="6">
        <f t="shared" si="483"/>
        <v>0.53381826637890784</v>
      </c>
      <c r="P2495" s="6">
        <f t="shared" si="484"/>
        <v>0.97927844502939476</v>
      </c>
      <c r="Q2495" s="6">
        <f t="shared" si="478"/>
        <v>0.21382088575223371</v>
      </c>
      <c r="R2495" s="6">
        <f t="shared" si="479"/>
        <v>0.20818912388777405</v>
      </c>
      <c r="S2495" s="6">
        <f t="shared" si="480"/>
        <v>0.42201000964000779</v>
      </c>
    </row>
    <row r="2496" spans="1:19" x14ac:dyDescent="0.25">
      <c r="A2496" s="64">
        <v>41957</v>
      </c>
      <c r="B2496" s="14" t="s">
        <v>873</v>
      </c>
      <c r="C2496" s="4">
        <v>4</v>
      </c>
      <c r="D2496" s="4">
        <v>6.9</v>
      </c>
      <c r="E2496" s="4"/>
      <c r="G2496" s="4">
        <f t="shared" si="488"/>
        <v>64.961200000000005</v>
      </c>
      <c r="H2496"/>
      <c r="I2496"/>
      <c r="J2496" s="34">
        <f t="shared" si="485"/>
        <v>3.7392806559352516E-3</v>
      </c>
      <c r="K2496" s="34">
        <f t="shared" si="481"/>
        <v>0.24290816325783468</v>
      </c>
      <c r="L2496" s="6">
        <f t="shared" si="486"/>
        <v>15.062883294996576</v>
      </c>
      <c r="M2496" s="6">
        <f t="shared" si="482"/>
        <v>0.97850299328216439</v>
      </c>
      <c r="N2496" s="6">
        <f t="shared" si="487"/>
        <v>12.264882891847247</v>
      </c>
      <c r="O2496" s="6">
        <f t="shared" si="483"/>
        <v>0.79674152596761971</v>
      </c>
      <c r="P2496" s="6">
        <f t="shared" si="484"/>
        <v>1.7752445192497841</v>
      </c>
      <c r="Q2496" s="6">
        <f t="shared" si="478"/>
        <v>0.46968143677543889</v>
      </c>
      <c r="R2496" s="6">
        <f t="shared" si="479"/>
        <v>0.31072919512737168</v>
      </c>
      <c r="S2496" s="6">
        <f t="shared" si="480"/>
        <v>0.78041063190281057</v>
      </c>
    </row>
    <row r="2497" spans="1:19" x14ac:dyDescent="0.25">
      <c r="A2497" s="64">
        <v>41957</v>
      </c>
      <c r="B2497" s="14" t="s">
        <v>873</v>
      </c>
      <c r="C2497" s="4">
        <v>4</v>
      </c>
      <c r="D2497" s="4">
        <v>39.200000000000003</v>
      </c>
      <c r="E2497" s="4"/>
      <c r="G2497" s="4">
        <f t="shared" si="488"/>
        <v>64.961200000000005</v>
      </c>
      <c r="H2497"/>
      <c r="I2497"/>
      <c r="J2497" s="34">
        <f t="shared" si="485"/>
        <v>0.12068742338030551</v>
      </c>
      <c r="K2497" s="34">
        <f t="shared" si="481"/>
        <v>7.839999999758855</v>
      </c>
      <c r="L2497" s="6">
        <f t="shared" si="486"/>
        <v>817.25713290959675</v>
      </c>
      <c r="M2497" s="6">
        <f t="shared" si="482"/>
        <v>53.090005092110879</v>
      </c>
      <c r="N2497" s="6">
        <f t="shared" si="487"/>
        <v>93.616988837090162</v>
      </c>
      <c r="O2497" s="6">
        <f t="shared" si="483"/>
        <v>6.0814720532013871</v>
      </c>
      <c r="P2497" s="6">
        <f t="shared" si="484"/>
        <v>59.171477145312267</v>
      </c>
      <c r="Q2497" s="6">
        <f t="shared" si="478"/>
        <v>25.483202444213219</v>
      </c>
      <c r="R2497" s="6">
        <f t="shared" si="479"/>
        <v>2.3717741007485409</v>
      </c>
      <c r="S2497" s="6">
        <f t="shared" si="480"/>
        <v>27.854976544961762</v>
      </c>
    </row>
    <row r="2498" spans="1:19" x14ac:dyDescent="0.25">
      <c r="A2498" s="64">
        <v>41957</v>
      </c>
      <c r="B2498" s="14" t="s">
        <v>873</v>
      </c>
      <c r="C2498" s="4">
        <v>4</v>
      </c>
      <c r="D2498" s="4">
        <v>9.1999999999999993</v>
      </c>
      <c r="E2498" s="4"/>
      <c r="G2498" s="4">
        <f t="shared" si="488"/>
        <v>64.961200000000005</v>
      </c>
      <c r="H2498"/>
      <c r="I2498"/>
      <c r="J2498" s="34">
        <f t="shared" si="485"/>
        <v>6.6476100549960017E-3</v>
      </c>
      <c r="K2498" s="34">
        <f t="shared" si="481"/>
        <v>0.43183673468059491</v>
      </c>
      <c r="L2498" s="6">
        <f t="shared" si="486"/>
        <v>29.183828648764486</v>
      </c>
      <c r="M2498" s="6">
        <f t="shared" si="482"/>
        <v>1.8958165663897435</v>
      </c>
      <c r="N2498" s="6">
        <f t="shared" si="487"/>
        <v>17.172824342989255</v>
      </c>
      <c r="O2498" s="6">
        <f t="shared" si="483"/>
        <v>1.1155672983475522</v>
      </c>
      <c r="P2498" s="6">
        <f t="shared" si="484"/>
        <v>3.0113838647372955</v>
      </c>
      <c r="Q2498" s="6">
        <f t="shared" si="478"/>
        <v>0.90999195186707682</v>
      </c>
      <c r="R2498" s="6">
        <f t="shared" si="479"/>
        <v>0.43507124635554539</v>
      </c>
      <c r="S2498" s="6">
        <f t="shared" si="480"/>
        <v>1.3450631982226222</v>
      </c>
    </row>
    <row r="2499" spans="1:19" x14ac:dyDescent="0.25">
      <c r="A2499" s="64">
        <v>41957</v>
      </c>
      <c r="B2499" s="14" t="s">
        <v>873</v>
      </c>
      <c r="C2499" s="4">
        <v>4</v>
      </c>
      <c r="D2499" s="4">
        <v>4.5999999999999996</v>
      </c>
      <c r="E2499" s="4"/>
      <c r="G2499" s="4">
        <f t="shared" si="488"/>
        <v>64.961200000000005</v>
      </c>
      <c r="H2499"/>
      <c r="I2499"/>
      <c r="J2499" s="34">
        <f t="shared" si="485"/>
        <v>1.6619025137490004E-3</v>
      </c>
      <c r="K2499" s="34">
        <f t="shared" si="481"/>
        <v>0.10795918367014873</v>
      </c>
      <c r="L2499" s="6">
        <f t="shared" si="486"/>
        <v>5.9302678128381849</v>
      </c>
      <c r="M2499" s="6">
        <f t="shared" si="482"/>
        <v>0.3852373209154813</v>
      </c>
      <c r="N2499" s="6">
        <f t="shared" si="487"/>
        <v>7.6319696161125572</v>
      </c>
      <c r="O2499" s="6">
        <f t="shared" si="483"/>
        <v>0.49578191424249274</v>
      </c>
      <c r="P2499" s="6">
        <f t="shared" si="484"/>
        <v>0.88101923515797398</v>
      </c>
      <c r="Q2499" s="6">
        <f t="shared" ref="Q2499:Q2562" si="489">M2499*0.48</f>
        <v>0.18491391403943103</v>
      </c>
      <c r="R2499" s="6">
        <f t="shared" ref="R2499:R2562" si="490">O2499*0.39</f>
        <v>0.19335494655457217</v>
      </c>
      <c r="S2499" s="6">
        <f t="shared" ref="S2499:S2562" si="491">Q2499+R2499</f>
        <v>0.37826886059400322</v>
      </c>
    </row>
    <row r="2500" spans="1:19" x14ac:dyDescent="0.25">
      <c r="A2500" s="64">
        <v>41957</v>
      </c>
      <c r="B2500" s="14" t="s">
        <v>873</v>
      </c>
      <c r="C2500" s="4">
        <v>4</v>
      </c>
      <c r="D2500" s="4">
        <v>11.8</v>
      </c>
      <c r="E2500" s="4"/>
      <c r="G2500" s="4">
        <f t="shared" si="488"/>
        <v>64.961200000000005</v>
      </c>
      <c r="H2500"/>
      <c r="I2500"/>
      <c r="J2500" s="34">
        <f t="shared" si="485"/>
        <v>1.0935884027146072E-2</v>
      </c>
      <c r="K2500" s="34">
        <f t="shared" si="481"/>
        <v>0.71040816324345524</v>
      </c>
      <c r="L2500" s="6">
        <f t="shared" si="486"/>
        <v>51.719079473477194</v>
      </c>
      <c r="M2500" s="6">
        <f t="shared" si="482"/>
        <v>3.3597335306584863</v>
      </c>
      <c r="N2500" s="6">
        <f t="shared" si="487"/>
        <v>22.97798376196203</v>
      </c>
      <c r="O2500" s="6">
        <f t="shared" si="483"/>
        <v>1.4926774277098274</v>
      </c>
      <c r="P2500" s="6">
        <f t="shared" si="484"/>
        <v>4.8524109583683135</v>
      </c>
      <c r="Q2500" s="6">
        <f t="shared" si="489"/>
        <v>1.6126720947160733</v>
      </c>
      <c r="R2500" s="6">
        <f t="shared" si="490"/>
        <v>0.58214419680683271</v>
      </c>
      <c r="S2500" s="6">
        <f t="shared" si="491"/>
        <v>2.1948162915229061</v>
      </c>
    </row>
    <row r="2501" spans="1:19" x14ac:dyDescent="0.25">
      <c r="A2501" s="64">
        <v>41957</v>
      </c>
      <c r="B2501" s="14" t="s">
        <v>873</v>
      </c>
      <c r="C2501" s="4">
        <v>4</v>
      </c>
      <c r="D2501" s="4">
        <v>3.8</v>
      </c>
      <c r="E2501" s="4"/>
      <c r="G2501" s="4">
        <f t="shared" si="488"/>
        <v>64.961200000000005</v>
      </c>
      <c r="H2501"/>
      <c r="I2501"/>
      <c r="J2501" s="34">
        <f t="shared" si="485"/>
        <v>1.1341149479459152E-3</v>
      </c>
      <c r="K2501" s="34">
        <f t="shared" si="481"/>
        <v>7.3673469385489021E-2</v>
      </c>
      <c r="L2501" s="6">
        <f t="shared" si="486"/>
        <v>3.8222275656794742</v>
      </c>
      <c r="M2501" s="6">
        <f t="shared" si="482"/>
        <v>0.24829649415562419</v>
      </c>
      <c r="N2501" s="6">
        <f t="shared" si="487"/>
        <v>6.1031884174464111</v>
      </c>
      <c r="O2501" s="6">
        <f t="shared" si="483"/>
        <v>0.39647045111343715</v>
      </c>
      <c r="P2501" s="6">
        <f t="shared" si="484"/>
        <v>0.64476694526906131</v>
      </c>
      <c r="Q2501" s="6">
        <f t="shared" si="489"/>
        <v>0.1191823171946996</v>
      </c>
      <c r="R2501" s="6">
        <f t="shared" si="490"/>
        <v>0.1546234759342405</v>
      </c>
      <c r="S2501" s="6">
        <f t="shared" si="491"/>
        <v>0.2738057931289401</v>
      </c>
    </row>
    <row r="2502" spans="1:19" x14ac:dyDescent="0.25">
      <c r="A2502" s="64">
        <v>41957</v>
      </c>
      <c r="B2502" s="14" t="s">
        <v>873</v>
      </c>
      <c r="C2502" s="4">
        <v>4</v>
      </c>
      <c r="D2502" s="4">
        <v>5.3</v>
      </c>
      <c r="E2502" s="4"/>
      <c r="G2502" s="4">
        <f t="shared" si="488"/>
        <v>64.961200000000005</v>
      </c>
      <c r="H2502"/>
      <c r="I2502"/>
      <c r="J2502" s="34">
        <f t="shared" si="485"/>
        <v>2.2061834409834321E-3</v>
      </c>
      <c r="K2502" s="34">
        <f t="shared" si="481"/>
        <v>0.14331632652620405</v>
      </c>
      <c r="L2502" s="6">
        <f t="shared" si="486"/>
        <v>8.213046389840704</v>
      </c>
      <c r="M2502" s="6">
        <f t="shared" si="482"/>
        <v>0.53352935948815838</v>
      </c>
      <c r="N2502" s="6">
        <f t="shared" si="487"/>
        <v>9.0076755970184212</v>
      </c>
      <c r="O2502" s="6">
        <f t="shared" si="483"/>
        <v>0.58514942734270425</v>
      </c>
      <c r="P2502" s="6">
        <f t="shared" si="484"/>
        <v>1.1186787868308627</v>
      </c>
      <c r="Q2502" s="6">
        <f t="shared" si="489"/>
        <v>0.25609409255431603</v>
      </c>
      <c r="R2502" s="6">
        <f t="shared" si="490"/>
        <v>0.22820827666365467</v>
      </c>
      <c r="S2502" s="6">
        <f t="shared" si="491"/>
        <v>0.48430236921797071</v>
      </c>
    </row>
    <row r="2503" spans="1:19" x14ac:dyDescent="0.25">
      <c r="A2503" s="64">
        <v>41957</v>
      </c>
      <c r="B2503" s="14" t="s">
        <v>873</v>
      </c>
      <c r="C2503" s="4">
        <v>4</v>
      </c>
      <c r="D2503" s="4">
        <v>26.2</v>
      </c>
      <c r="E2503" s="4"/>
      <c r="G2503" s="4">
        <f t="shared" si="488"/>
        <v>64.961200000000005</v>
      </c>
      <c r="H2503"/>
      <c r="I2503"/>
      <c r="J2503" s="34">
        <f t="shared" si="485"/>
        <v>5.3912871528254448E-2</v>
      </c>
      <c r="K2503" s="34">
        <f t="shared" si="481"/>
        <v>3.5022448978514609</v>
      </c>
      <c r="L2503" s="6">
        <f t="shared" si="486"/>
        <v>323.64486468100455</v>
      </c>
      <c r="M2503" s="6">
        <f t="shared" si="482"/>
        <v>21.024359191308204</v>
      </c>
      <c r="N2503" s="6">
        <f t="shared" si="487"/>
        <v>58.428196408413271</v>
      </c>
      <c r="O2503" s="6">
        <f t="shared" si="483"/>
        <v>3.7955658261457432</v>
      </c>
      <c r="P2503" s="6">
        <f t="shared" si="484"/>
        <v>24.819925017453947</v>
      </c>
      <c r="Q2503" s="6">
        <f t="shared" si="489"/>
        <v>10.091692411827937</v>
      </c>
      <c r="R2503" s="6">
        <f t="shared" si="490"/>
        <v>1.4802706721968399</v>
      </c>
      <c r="S2503" s="6">
        <f t="shared" si="491"/>
        <v>11.571963084024777</v>
      </c>
    </row>
    <row r="2504" spans="1:19" x14ac:dyDescent="0.25">
      <c r="A2504" s="64">
        <v>41957</v>
      </c>
      <c r="B2504" s="14" t="s">
        <v>873</v>
      </c>
      <c r="C2504" s="4">
        <v>4</v>
      </c>
      <c r="D2504" s="4">
        <v>7.2</v>
      </c>
      <c r="E2504" s="4"/>
      <c r="G2504" s="4">
        <f t="shared" si="488"/>
        <v>64.961200000000005</v>
      </c>
      <c r="H2504"/>
      <c r="I2504"/>
      <c r="J2504" s="34">
        <f t="shared" si="485"/>
        <v>4.0715040790523724E-3</v>
      </c>
      <c r="K2504" s="34">
        <f t="shared" si="481"/>
        <v>0.26448979591023208</v>
      </c>
      <c r="L2504" s="6">
        <f t="shared" si="486"/>
        <v>16.611217355322236</v>
      </c>
      <c r="M2504" s="6">
        <f t="shared" si="482"/>
        <v>1.0790846337926925</v>
      </c>
      <c r="N2504" s="6">
        <f t="shared" si="487"/>
        <v>12.891070706250053</v>
      </c>
      <c r="O2504" s="6">
        <f t="shared" si="483"/>
        <v>0.83741943860560009</v>
      </c>
      <c r="P2504" s="6">
        <f t="shared" si="484"/>
        <v>1.9165040723982925</v>
      </c>
      <c r="Q2504" s="6">
        <f t="shared" si="489"/>
        <v>0.51796062422049238</v>
      </c>
      <c r="R2504" s="6">
        <f t="shared" si="490"/>
        <v>0.32659358105618402</v>
      </c>
      <c r="S2504" s="6">
        <f t="shared" si="491"/>
        <v>0.84455420527667635</v>
      </c>
    </row>
    <row r="2505" spans="1:19" x14ac:dyDescent="0.25">
      <c r="A2505" s="64">
        <v>41957</v>
      </c>
      <c r="B2505" s="14" t="s">
        <v>873</v>
      </c>
      <c r="C2505" s="4">
        <v>4</v>
      </c>
      <c r="D2505" s="4">
        <v>26.2</v>
      </c>
      <c r="E2505" s="4"/>
      <c r="G2505" s="4">
        <f t="shared" si="488"/>
        <v>64.961200000000005</v>
      </c>
      <c r="H2505"/>
      <c r="I2505"/>
      <c r="J2505" s="34">
        <f t="shared" si="485"/>
        <v>5.3912871528254448E-2</v>
      </c>
      <c r="K2505" s="34">
        <f t="shared" si="481"/>
        <v>3.5022448978514609</v>
      </c>
      <c r="L2505" s="6">
        <f t="shared" si="486"/>
        <v>323.64486468100455</v>
      </c>
      <c r="M2505" s="6">
        <f t="shared" si="482"/>
        <v>21.024359191308204</v>
      </c>
      <c r="N2505" s="6">
        <f t="shared" si="487"/>
        <v>58.428196408413271</v>
      </c>
      <c r="O2505" s="6">
        <f t="shared" si="483"/>
        <v>3.7955658261457432</v>
      </c>
      <c r="P2505" s="6">
        <f t="shared" si="484"/>
        <v>24.819925017453947</v>
      </c>
      <c r="Q2505" s="6">
        <f t="shared" si="489"/>
        <v>10.091692411827937</v>
      </c>
      <c r="R2505" s="6">
        <f t="shared" si="490"/>
        <v>1.4802706721968399</v>
      </c>
      <c r="S2505" s="6">
        <f t="shared" si="491"/>
        <v>11.571963084024777</v>
      </c>
    </row>
    <row r="2506" spans="1:19" x14ac:dyDescent="0.25">
      <c r="A2506" s="64">
        <v>41957</v>
      </c>
      <c r="B2506" s="14" t="s">
        <v>873</v>
      </c>
      <c r="C2506" s="4">
        <v>4</v>
      </c>
      <c r="D2506" s="4">
        <v>12.5</v>
      </c>
      <c r="E2506" s="4"/>
      <c r="G2506" s="4">
        <f t="shared" si="488"/>
        <v>64.961200000000005</v>
      </c>
      <c r="H2506"/>
      <c r="I2506"/>
      <c r="J2506" s="34">
        <f t="shared" si="485"/>
        <v>1.2271846303085129E-2</v>
      </c>
      <c r="K2506" s="34">
        <f t="shared" si="481"/>
        <v>0.79719387752649995</v>
      </c>
      <c r="L2506" s="6">
        <f t="shared" si="486"/>
        <v>59.045957766880584</v>
      </c>
      <c r="M2506" s="6">
        <f t="shared" si="482"/>
        <v>3.8356963460837896</v>
      </c>
      <c r="N2506" s="6">
        <f t="shared" si="487"/>
        <v>24.580724816737511</v>
      </c>
      <c r="O2506" s="6">
        <f t="shared" si="483"/>
        <v>1.5967934119367619</v>
      </c>
      <c r="P2506" s="6">
        <f t="shared" si="484"/>
        <v>5.4324897580205516</v>
      </c>
      <c r="Q2506" s="6">
        <f t="shared" si="489"/>
        <v>1.8411342461202189</v>
      </c>
      <c r="R2506" s="6">
        <f t="shared" si="490"/>
        <v>0.62274943065533717</v>
      </c>
      <c r="S2506" s="6">
        <f t="shared" si="491"/>
        <v>2.4638836767755561</v>
      </c>
    </row>
    <row r="2507" spans="1:19" x14ac:dyDescent="0.25">
      <c r="A2507" s="64">
        <v>41957</v>
      </c>
      <c r="B2507" s="14" t="s">
        <v>873</v>
      </c>
      <c r="C2507" s="4">
        <v>4</v>
      </c>
      <c r="D2507" s="4">
        <v>4.8</v>
      </c>
      <c r="E2507" s="4"/>
      <c r="G2507" s="4">
        <f t="shared" si="488"/>
        <v>64.961200000000005</v>
      </c>
      <c r="H2507"/>
      <c r="I2507"/>
      <c r="J2507" s="34">
        <f t="shared" si="485"/>
        <v>1.8095573684677208E-3</v>
      </c>
      <c r="K2507" s="34">
        <f t="shared" si="481"/>
        <v>0.11755102040454758</v>
      </c>
      <c r="L2507" s="6">
        <f t="shared" si="486"/>
        <v>6.5398480281028419</v>
      </c>
      <c r="M2507" s="6">
        <f t="shared" si="482"/>
        <v>0.42483638396340279</v>
      </c>
      <c r="N2507" s="6">
        <f t="shared" si="487"/>
        <v>8.0216224497877064</v>
      </c>
      <c r="O2507" s="6">
        <f t="shared" si="483"/>
        <v>0.52109423039239344</v>
      </c>
      <c r="P2507" s="6">
        <f t="shared" si="484"/>
        <v>0.94593061435579617</v>
      </c>
      <c r="Q2507" s="6">
        <f t="shared" si="489"/>
        <v>0.20392146430243333</v>
      </c>
      <c r="R2507" s="6">
        <f t="shared" si="490"/>
        <v>0.20322674985303346</v>
      </c>
      <c r="S2507" s="6">
        <f t="shared" si="491"/>
        <v>0.40714821415546676</v>
      </c>
    </row>
    <row r="2508" spans="1:19" x14ac:dyDescent="0.25">
      <c r="A2508" s="64">
        <v>41957</v>
      </c>
      <c r="B2508" s="14" t="s">
        <v>873</v>
      </c>
      <c r="C2508" s="4">
        <v>4</v>
      </c>
      <c r="D2508" s="4">
        <v>5</v>
      </c>
      <c r="E2508" s="4"/>
      <c r="G2508" s="4">
        <f t="shared" si="488"/>
        <v>64.961200000000005</v>
      </c>
      <c r="H2508"/>
      <c r="I2508"/>
      <c r="J2508" s="34">
        <f t="shared" si="485"/>
        <v>1.9634954084936209E-3</v>
      </c>
      <c r="K2508" s="34">
        <f t="shared" si="481"/>
        <v>0.12755102040424002</v>
      </c>
      <c r="L2508" s="6">
        <f t="shared" si="486"/>
        <v>7.1833345216463531</v>
      </c>
      <c r="M2508" s="6">
        <f t="shared" si="482"/>
        <v>0.46663803957857453</v>
      </c>
      <c r="N2508" s="6">
        <f t="shared" si="487"/>
        <v>8.4140458590425169</v>
      </c>
      <c r="O2508" s="6">
        <f t="shared" si="483"/>
        <v>0.54658652646013051</v>
      </c>
      <c r="P2508" s="6">
        <f t="shared" si="484"/>
        <v>1.0132245660387049</v>
      </c>
      <c r="Q2508" s="6">
        <f t="shared" si="489"/>
        <v>0.22398625899771576</v>
      </c>
      <c r="R2508" s="6">
        <f t="shared" si="490"/>
        <v>0.2131687453194509</v>
      </c>
      <c r="S2508" s="6">
        <f t="shared" si="491"/>
        <v>0.4371550043171667</v>
      </c>
    </row>
    <row r="2509" spans="1:19" x14ac:dyDescent="0.25">
      <c r="A2509" s="64">
        <v>41957</v>
      </c>
      <c r="B2509" s="14" t="s">
        <v>873</v>
      </c>
      <c r="C2509" s="4">
        <v>4</v>
      </c>
      <c r="D2509" s="4">
        <v>14.5</v>
      </c>
      <c r="E2509" s="4"/>
      <c r="G2509" s="4">
        <f t="shared" si="488"/>
        <v>64.961200000000005</v>
      </c>
      <c r="H2509"/>
      <c r="I2509"/>
      <c r="J2509" s="34">
        <f t="shared" si="485"/>
        <v>1.6512996385431349E-2</v>
      </c>
      <c r="K2509" s="34">
        <f t="shared" si="481"/>
        <v>1.0727040815996582</v>
      </c>
      <c r="L2509" s="6">
        <f t="shared" si="486"/>
        <v>83.057544737091789</v>
      </c>
      <c r="M2509" s="6">
        <f t="shared" si="482"/>
        <v>5.3955178798276728</v>
      </c>
      <c r="N2509" s="6">
        <f t="shared" si="487"/>
        <v>29.242232935837183</v>
      </c>
      <c r="O2509" s="6">
        <f t="shared" si="483"/>
        <v>1.8996105790367199</v>
      </c>
      <c r="P2509" s="6">
        <f t="shared" si="484"/>
        <v>7.2951284588643928</v>
      </c>
      <c r="Q2509" s="6">
        <f t="shared" si="489"/>
        <v>2.5898485823172828</v>
      </c>
      <c r="R2509" s="6">
        <f t="shared" si="490"/>
        <v>0.7408481258243208</v>
      </c>
      <c r="S2509" s="6">
        <f t="shared" si="491"/>
        <v>3.3306967081416037</v>
      </c>
    </row>
    <row r="2510" spans="1:19" x14ac:dyDescent="0.25">
      <c r="A2510" s="64">
        <v>41957</v>
      </c>
      <c r="B2510" s="14" t="s">
        <v>873</v>
      </c>
      <c r="C2510" s="4">
        <v>4</v>
      </c>
      <c r="D2510" s="4">
        <v>4.2</v>
      </c>
      <c r="E2510" s="4"/>
      <c r="G2510" s="4">
        <f t="shared" si="488"/>
        <v>64.961200000000005</v>
      </c>
      <c r="H2510"/>
      <c r="I2510"/>
      <c r="J2510" s="34">
        <f t="shared" si="485"/>
        <v>1.385442360233099E-3</v>
      </c>
      <c r="K2510" s="34">
        <f t="shared" si="481"/>
        <v>8.9999999997231753E-2</v>
      </c>
      <c r="L2510" s="6">
        <f t="shared" si="486"/>
        <v>4.811097633235077</v>
      </c>
      <c r="M2510" s="6">
        <f t="shared" si="482"/>
        <v>0.31253468163409348</v>
      </c>
      <c r="N2510" s="6">
        <f t="shared" si="487"/>
        <v>6.861382640483793</v>
      </c>
      <c r="O2510" s="6">
        <f t="shared" si="483"/>
        <v>0.44572365863033786</v>
      </c>
      <c r="P2510" s="6">
        <f t="shared" si="484"/>
        <v>0.7582583402644314</v>
      </c>
      <c r="Q2510" s="6">
        <f t="shared" si="489"/>
        <v>0.15001664718436486</v>
      </c>
      <c r="R2510" s="6">
        <f t="shared" si="490"/>
        <v>0.17383222686583177</v>
      </c>
      <c r="S2510" s="6">
        <f t="shared" si="491"/>
        <v>0.32384887405019663</v>
      </c>
    </row>
    <row r="2511" spans="1:19" x14ac:dyDescent="0.25">
      <c r="A2511" s="64">
        <v>41957</v>
      </c>
      <c r="B2511" s="14" t="s">
        <v>873</v>
      </c>
      <c r="C2511" s="4">
        <v>4</v>
      </c>
      <c r="D2511" s="4">
        <v>5</v>
      </c>
      <c r="E2511" s="4"/>
      <c r="G2511" s="4">
        <f t="shared" si="488"/>
        <v>64.961200000000005</v>
      </c>
      <c r="H2511"/>
      <c r="I2511"/>
      <c r="J2511" s="34">
        <f t="shared" si="485"/>
        <v>1.9634954084936209E-3</v>
      </c>
      <c r="K2511" s="34">
        <f t="shared" ref="K2511:K2574" si="492">+IF($D2511&gt;3.01,J2511*64.96120126,J2511*795.77)</f>
        <v>0.12755102040424002</v>
      </c>
      <c r="L2511" s="6">
        <f t="shared" si="486"/>
        <v>7.1833345216463531</v>
      </c>
      <c r="M2511" s="6">
        <f t="shared" ref="M2511:M2574" si="493">+IF($D2511&gt;3.01,L2511*64.96120126*0.001,L2511*795.77*0.001)</f>
        <v>0.46663803957857453</v>
      </c>
      <c r="N2511" s="6">
        <f t="shared" si="487"/>
        <v>8.4140458590425169</v>
      </c>
      <c r="O2511" s="6">
        <f t="shared" ref="O2511:O2574" si="494">+IF($D2511&gt;3.01,N2511*64.96120126*0.001,N2511*795.77*0.001)</f>
        <v>0.54658652646013051</v>
      </c>
      <c r="P2511" s="6">
        <f t="shared" ref="P2511:P2574" si="495">+M2511+O2511</f>
        <v>1.0132245660387049</v>
      </c>
      <c r="Q2511" s="6">
        <f t="shared" si="489"/>
        <v>0.22398625899771576</v>
      </c>
      <c r="R2511" s="6">
        <f t="shared" si="490"/>
        <v>0.2131687453194509</v>
      </c>
      <c r="S2511" s="6">
        <f t="shared" si="491"/>
        <v>0.4371550043171667</v>
      </c>
    </row>
    <row r="2512" spans="1:19" x14ac:dyDescent="0.25">
      <c r="A2512" s="64">
        <v>41957</v>
      </c>
      <c r="B2512" s="14" t="s">
        <v>873</v>
      </c>
      <c r="C2512" s="4">
        <v>4</v>
      </c>
      <c r="D2512" s="4">
        <v>6.5</v>
      </c>
      <c r="E2512" s="4" t="s">
        <v>978</v>
      </c>
      <c r="G2512" s="4">
        <f t="shared" si="488"/>
        <v>64.961200000000005</v>
      </c>
      <c r="H2512"/>
      <c r="I2512"/>
      <c r="J2512" s="34">
        <f t="shared" si="485"/>
        <v>3.3183072403542195E-3</v>
      </c>
      <c r="K2512" s="34">
        <f t="shared" si="492"/>
        <v>0.21556122448316564</v>
      </c>
      <c r="L2512" s="6">
        <f t="shared" si="486"/>
        <v>13.130517975640537</v>
      </c>
      <c r="M2512" s="6">
        <f t="shared" si="493"/>
        <v>0.85297422086363262</v>
      </c>
      <c r="N2512" s="6">
        <f t="shared" si="487"/>
        <v>11.437170539605743</v>
      </c>
      <c r="O2512" s="6">
        <f t="shared" si="494"/>
        <v>0.74297233726827139</v>
      </c>
      <c r="P2512" s="6">
        <f t="shared" si="495"/>
        <v>1.5959465581319039</v>
      </c>
      <c r="Q2512" s="6">
        <f t="shared" si="489"/>
        <v>0.40942762601454363</v>
      </c>
      <c r="R2512" s="6">
        <f t="shared" si="490"/>
        <v>0.28975921153462586</v>
      </c>
      <c r="S2512" s="6">
        <f t="shared" si="491"/>
        <v>0.69918683754916944</v>
      </c>
    </row>
    <row r="2513" spans="1:19" x14ac:dyDescent="0.25">
      <c r="A2513" s="64">
        <v>41957</v>
      </c>
      <c r="B2513" s="14" t="s">
        <v>873</v>
      </c>
      <c r="C2513" s="4">
        <v>4</v>
      </c>
      <c r="D2513" s="4">
        <v>3.5</v>
      </c>
      <c r="E2513" s="4"/>
      <c r="G2513" s="4">
        <f t="shared" si="488"/>
        <v>64.961200000000005</v>
      </c>
      <c r="H2513"/>
      <c r="I2513"/>
      <c r="J2513" s="34">
        <f t="shared" si="485"/>
        <v>9.6211275016187424E-4</v>
      </c>
      <c r="K2513" s="34">
        <f t="shared" si="492"/>
        <v>6.2499999998077607E-2</v>
      </c>
      <c r="L2513" s="6">
        <f t="shared" si="486"/>
        <v>3.1637815247608514</v>
      </c>
      <c r="M2513" s="6">
        <f t="shared" si="493"/>
        <v>0.20552304837265933</v>
      </c>
      <c r="N2513" s="6">
        <f t="shared" si="487"/>
        <v>5.5433152983182508</v>
      </c>
      <c r="O2513" s="6">
        <f t="shared" si="494"/>
        <v>0.36010042074168885</v>
      </c>
      <c r="P2513" s="6">
        <f t="shared" si="495"/>
        <v>0.56562346911434824</v>
      </c>
      <c r="Q2513" s="6">
        <f t="shared" si="489"/>
        <v>9.865106321887647E-2</v>
      </c>
      <c r="R2513" s="6">
        <f t="shared" si="490"/>
        <v>0.14043916408925866</v>
      </c>
      <c r="S2513" s="6">
        <f t="shared" si="491"/>
        <v>0.23909022730813512</v>
      </c>
    </row>
    <row r="2514" spans="1:19" x14ac:dyDescent="0.25">
      <c r="A2514" s="64">
        <v>41957</v>
      </c>
      <c r="B2514" s="14" t="s">
        <v>873</v>
      </c>
      <c r="C2514" s="4">
        <v>4</v>
      </c>
      <c r="D2514" s="4">
        <v>5.9</v>
      </c>
      <c r="E2514" s="4"/>
      <c r="G2514" s="4">
        <f t="shared" si="488"/>
        <v>64.961200000000005</v>
      </c>
      <c r="H2514"/>
      <c r="I2514"/>
      <c r="J2514" s="34">
        <f t="shared" si="485"/>
        <v>2.7339710067865179E-3</v>
      </c>
      <c r="K2514" s="34">
        <f t="shared" si="492"/>
        <v>0.17760204081086381</v>
      </c>
      <c r="L2514" s="6">
        <f t="shared" si="486"/>
        <v>10.509518679077305</v>
      </c>
      <c r="M2514" s="6">
        <f t="shared" si="493"/>
        <v>0.68271095805727011</v>
      </c>
      <c r="N2514" s="6">
        <f t="shared" si="487"/>
        <v>10.211906347392123</v>
      </c>
      <c r="O2514" s="6">
        <f t="shared" si="494"/>
        <v>0.66337770348121117</v>
      </c>
      <c r="P2514" s="6">
        <f t="shared" si="495"/>
        <v>1.3460886615384813</v>
      </c>
      <c r="Q2514" s="6">
        <f t="shared" si="489"/>
        <v>0.32770125986748966</v>
      </c>
      <c r="R2514" s="6">
        <f t="shared" si="490"/>
        <v>0.25871730435767237</v>
      </c>
      <c r="S2514" s="6">
        <f t="shared" si="491"/>
        <v>0.58641856422516203</v>
      </c>
    </row>
    <row r="2515" spans="1:19" x14ac:dyDescent="0.25">
      <c r="A2515" s="64">
        <v>41957</v>
      </c>
      <c r="B2515" s="14" t="s">
        <v>873</v>
      </c>
      <c r="C2515" s="4">
        <v>4</v>
      </c>
      <c r="D2515" s="4">
        <v>9.6</v>
      </c>
      <c r="E2515" s="4"/>
      <c r="G2515" s="4">
        <f t="shared" si="488"/>
        <v>64.961200000000005</v>
      </c>
      <c r="H2515"/>
      <c r="I2515"/>
      <c r="J2515" s="34">
        <f t="shared" si="485"/>
        <v>7.2382294738708832E-3</v>
      </c>
      <c r="K2515" s="34">
        <f t="shared" si="492"/>
        <v>0.47020408161819033</v>
      </c>
      <c r="L2515" s="6">
        <f t="shared" si="486"/>
        <v>32.18367369985107</v>
      </c>
      <c r="M2515" s="6">
        <f t="shared" si="493"/>
        <v>2.0906901045021939</v>
      </c>
      <c r="N2515" s="6">
        <f t="shared" si="487"/>
        <v>18.049588796207782</v>
      </c>
      <c r="O2515" s="6">
        <f t="shared" si="494"/>
        <v>1.172522970450695</v>
      </c>
      <c r="P2515" s="6">
        <f t="shared" si="495"/>
        <v>3.2632130749528887</v>
      </c>
      <c r="Q2515" s="6">
        <f t="shared" si="489"/>
        <v>1.0035312501610532</v>
      </c>
      <c r="R2515" s="6">
        <f t="shared" si="490"/>
        <v>0.45728395847577108</v>
      </c>
      <c r="S2515" s="6">
        <f t="shared" si="491"/>
        <v>1.4608152086368242</v>
      </c>
    </row>
    <row r="2516" spans="1:19" x14ac:dyDescent="0.25">
      <c r="A2516" s="64">
        <v>41957</v>
      </c>
      <c r="B2516" s="14" t="s">
        <v>873</v>
      </c>
      <c r="C2516" s="4">
        <v>4</v>
      </c>
      <c r="D2516" s="4">
        <v>8.1999999999999993</v>
      </c>
      <c r="E2516" s="4"/>
      <c r="G2516" s="4">
        <f t="shared" si="488"/>
        <v>64.961200000000005</v>
      </c>
      <c r="H2516"/>
      <c r="I2516"/>
      <c r="J2516" s="34">
        <f t="shared" si="485"/>
        <v>5.2810172506844409E-3</v>
      </c>
      <c r="K2516" s="34">
        <f t="shared" si="492"/>
        <v>0.34306122447924381</v>
      </c>
      <c r="L2516" s="6">
        <f t="shared" si="486"/>
        <v>22.400210436181411</v>
      </c>
      <c r="M2516" s="6">
        <f t="shared" si="493"/>
        <v>1.455144578411133</v>
      </c>
      <c r="N2516" s="6">
        <f t="shared" si="487"/>
        <v>15.009705698547517</v>
      </c>
      <c r="O2516" s="6">
        <f t="shared" si="494"/>
        <v>0.97504851273671411</v>
      </c>
      <c r="P2516" s="6">
        <f t="shared" si="495"/>
        <v>2.4301930911478471</v>
      </c>
      <c r="Q2516" s="6">
        <f t="shared" si="489"/>
        <v>0.69846939763734384</v>
      </c>
      <c r="R2516" s="6">
        <f t="shared" si="490"/>
        <v>0.38026891996731854</v>
      </c>
      <c r="S2516" s="6">
        <f t="shared" si="491"/>
        <v>1.0787383176046623</v>
      </c>
    </row>
    <row r="2517" spans="1:19" x14ac:dyDescent="0.25">
      <c r="A2517" s="64">
        <v>41957</v>
      </c>
      <c r="B2517" s="14" t="s">
        <v>873</v>
      </c>
      <c r="C2517" s="4">
        <v>4</v>
      </c>
      <c r="D2517" s="4">
        <v>8.8000000000000007</v>
      </c>
      <c r="E2517" s="4" t="s">
        <v>978</v>
      </c>
      <c r="G2517" s="4">
        <f t="shared" si="488"/>
        <v>64.961200000000005</v>
      </c>
      <c r="H2517"/>
      <c r="I2517"/>
      <c r="J2517" s="34">
        <f t="shared" si="485"/>
        <v>6.0821233773498407E-3</v>
      </c>
      <c r="K2517" s="34">
        <f t="shared" si="492"/>
        <v>0.39510204080417388</v>
      </c>
      <c r="L2517" s="6">
        <f t="shared" si="486"/>
        <v>26.348731681885365</v>
      </c>
      <c r="M2517" s="6">
        <f t="shared" si="493"/>
        <v>1.7116452617326934</v>
      </c>
      <c r="N2517" s="6">
        <f t="shared" si="487"/>
        <v>16.302518287873927</v>
      </c>
      <c r="O2517" s="6">
        <f t="shared" si="494"/>
        <v>1.0590311715434086</v>
      </c>
      <c r="P2517" s="6">
        <f t="shared" si="495"/>
        <v>2.770676433276102</v>
      </c>
      <c r="Q2517" s="6">
        <f t="shared" si="489"/>
        <v>0.82158972563169275</v>
      </c>
      <c r="R2517" s="6">
        <f t="shared" si="490"/>
        <v>0.41302215690192939</v>
      </c>
      <c r="S2517" s="6">
        <f t="shared" si="491"/>
        <v>1.2346118825336221</v>
      </c>
    </row>
    <row r="2518" spans="1:19" x14ac:dyDescent="0.25">
      <c r="A2518" s="64">
        <v>41957</v>
      </c>
      <c r="B2518" s="14" t="s">
        <v>873</v>
      </c>
      <c r="C2518" s="4">
        <v>4</v>
      </c>
      <c r="D2518" s="4">
        <v>22.3</v>
      </c>
      <c r="E2518" s="4"/>
      <c r="G2518" s="4">
        <f t="shared" si="488"/>
        <v>64.961200000000005</v>
      </c>
      <c r="H2518"/>
      <c r="I2518"/>
      <c r="J2518" s="34">
        <f t="shared" si="485"/>
        <v>3.9057065267591708E-2</v>
      </c>
      <c r="K2518" s="34">
        <f t="shared" si="492"/>
        <v>2.5371938774729803</v>
      </c>
      <c r="L2518" s="6">
        <f t="shared" si="486"/>
        <v>223.43280194687978</v>
      </c>
      <c r="M2518" s="6">
        <f t="shared" si="493"/>
        <v>14.514463215356976</v>
      </c>
      <c r="N2518" s="6">
        <f t="shared" si="487"/>
        <v>48.386773023583537</v>
      </c>
      <c r="O2518" s="6">
        <f t="shared" si="494"/>
        <v>3.1432629007069486</v>
      </c>
      <c r="P2518" s="6">
        <f t="shared" si="495"/>
        <v>17.657726116063923</v>
      </c>
      <c r="Q2518" s="6">
        <f t="shared" si="489"/>
        <v>6.9669423433713478</v>
      </c>
      <c r="R2518" s="6">
        <f t="shared" si="490"/>
        <v>1.2258725312757099</v>
      </c>
      <c r="S2518" s="6">
        <f t="shared" si="491"/>
        <v>8.1928148746470573</v>
      </c>
    </row>
    <row r="2519" spans="1:19" x14ac:dyDescent="0.25">
      <c r="A2519" s="64">
        <v>41957</v>
      </c>
      <c r="B2519" s="14" t="s">
        <v>873</v>
      </c>
      <c r="C2519" s="4">
        <v>4</v>
      </c>
      <c r="D2519" s="4">
        <v>17.899999999999999</v>
      </c>
      <c r="E2519" s="4"/>
      <c r="G2519" s="4">
        <f t="shared" si="488"/>
        <v>64.961200000000005</v>
      </c>
      <c r="H2519"/>
      <c r="I2519"/>
      <c r="J2519" s="34">
        <f t="shared" si="485"/>
        <v>2.5164942553417641E-2</v>
      </c>
      <c r="K2519" s="34">
        <f t="shared" si="492"/>
        <v>1.6347448979089017</v>
      </c>
      <c r="L2519" s="6">
        <f t="shared" si="486"/>
        <v>134.80412130049106</v>
      </c>
      <c r="M2519" s="6">
        <f t="shared" si="493"/>
        <v>8.757037654478653</v>
      </c>
      <c r="N2519" s="6">
        <f t="shared" si="487"/>
        <v>37.41519524806241</v>
      </c>
      <c r="O2519" s="6">
        <f t="shared" si="494"/>
        <v>2.4305360286915776</v>
      </c>
      <c r="P2519" s="6">
        <f t="shared" si="495"/>
        <v>11.18757368317023</v>
      </c>
      <c r="Q2519" s="6">
        <f t="shared" si="489"/>
        <v>4.2033780741497537</v>
      </c>
      <c r="R2519" s="6">
        <f t="shared" si="490"/>
        <v>0.94790905118971525</v>
      </c>
      <c r="S2519" s="6">
        <f t="shared" si="491"/>
        <v>5.1512871253394685</v>
      </c>
    </row>
    <row r="2520" spans="1:19" x14ac:dyDescent="0.25">
      <c r="A2520" s="64">
        <v>41957</v>
      </c>
      <c r="B2520" s="14" t="s">
        <v>873</v>
      </c>
      <c r="C2520" s="4">
        <v>4</v>
      </c>
      <c r="D2520" s="4">
        <v>21.1</v>
      </c>
      <c r="E2520" s="4"/>
      <c r="G2520" s="4">
        <f t="shared" si="488"/>
        <v>64.961200000000005</v>
      </c>
      <c r="H2520"/>
      <c r="I2520"/>
      <c r="J2520" s="34">
        <f t="shared" si="485"/>
        <v>3.4966711632617803E-2</v>
      </c>
      <c r="K2520" s="34">
        <f t="shared" si="492"/>
        <v>2.2714795917668682</v>
      </c>
      <c r="L2520" s="6">
        <f t="shared" si="486"/>
        <v>196.75211810241413</v>
      </c>
      <c r="M2520" s="6">
        <f t="shared" si="493"/>
        <v>12.781253942382213</v>
      </c>
      <c r="N2520" s="6">
        <f t="shared" si="487"/>
        <v>45.354506142461105</v>
      </c>
      <c r="O2520" s="6">
        <f t="shared" si="494"/>
        <v>2.9462832015683222</v>
      </c>
      <c r="P2520" s="6">
        <f t="shared" si="495"/>
        <v>15.727537143950535</v>
      </c>
      <c r="Q2520" s="6">
        <f t="shared" si="489"/>
        <v>6.1350018923434622</v>
      </c>
      <c r="R2520" s="6">
        <f t="shared" si="490"/>
        <v>1.1490504486116457</v>
      </c>
      <c r="S2520" s="6">
        <f t="shared" si="491"/>
        <v>7.2840523409551077</v>
      </c>
    </row>
    <row r="2521" spans="1:19" x14ac:dyDescent="0.25">
      <c r="A2521" s="64">
        <v>41957</v>
      </c>
      <c r="B2521" s="14" t="s">
        <v>873</v>
      </c>
      <c r="C2521" s="4">
        <v>4</v>
      </c>
      <c r="D2521" s="4">
        <v>7.4</v>
      </c>
      <c r="E2521" s="4"/>
      <c r="G2521" s="4">
        <f t="shared" si="488"/>
        <v>64.961200000000005</v>
      </c>
      <c r="H2521"/>
      <c r="I2521"/>
      <c r="J2521" s="34">
        <f t="shared" si="485"/>
        <v>4.3008403427644282E-3</v>
      </c>
      <c r="K2521" s="34">
        <f t="shared" si="492"/>
        <v>0.27938775509344738</v>
      </c>
      <c r="L2521" s="6">
        <f t="shared" si="486"/>
        <v>17.691219677917115</v>
      </c>
      <c r="M2521" s="6">
        <f t="shared" si="493"/>
        <v>1.1492428820320462</v>
      </c>
      <c r="N2521" s="6">
        <f t="shared" si="487"/>
        <v>13.311012207689938</v>
      </c>
      <c r="O2521" s="6">
        <f t="shared" si="494"/>
        <v>0.86469934299806295</v>
      </c>
      <c r="P2521" s="6">
        <f t="shared" si="495"/>
        <v>2.0139422250301093</v>
      </c>
      <c r="Q2521" s="6">
        <f t="shared" si="489"/>
        <v>0.55163658337538213</v>
      </c>
      <c r="R2521" s="6">
        <f t="shared" si="490"/>
        <v>0.33723274376924456</v>
      </c>
      <c r="S2521" s="6">
        <f t="shared" si="491"/>
        <v>0.88886932714462663</v>
      </c>
    </row>
    <row r="2522" spans="1:19" x14ac:dyDescent="0.25">
      <c r="A2522" s="64">
        <v>41957</v>
      </c>
      <c r="B2522" s="14" t="s">
        <v>873</v>
      </c>
      <c r="C2522" s="4">
        <v>4</v>
      </c>
      <c r="D2522" s="4">
        <v>21.3</v>
      </c>
      <c r="E2522" s="4"/>
      <c r="G2522" s="4">
        <f t="shared" si="488"/>
        <v>64.961200000000005</v>
      </c>
      <c r="H2522"/>
      <c r="I2522"/>
      <c r="J2522" s="34">
        <f t="shared" si="485"/>
        <v>3.5632729275178833E-2</v>
      </c>
      <c r="K2522" s="34">
        <f t="shared" si="492"/>
        <v>2.3147448978879859</v>
      </c>
      <c r="L2522" s="6">
        <f t="shared" si="486"/>
        <v>201.06605638382604</v>
      </c>
      <c r="M2522" s="6">
        <f t="shared" si="493"/>
        <v>13.06149255530423</v>
      </c>
      <c r="N2522" s="6">
        <f t="shared" si="487"/>
        <v>45.857893954401838</v>
      </c>
      <c r="O2522" s="6">
        <f t="shared" si="494"/>
        <v>2.9789838785316349</v>
      </c>
      <c r="P2522" s="6">
        <f t="shared" si="495"/>
        <v>16.040476433835867</v>
      </c>
      <c r="Q2522" s="6">
        <f t="shared" si="489"/>
        <v>6.2695164265460308</v>
      </c>
      <c r="R2522" s="6">
        <f t="shared" si="490"/>
        <v>1.1618037126273377</v>
      </c>
      <c r="S2522" s="6">
        <f t="shared" si="491"/>
        <v>7.4313201391733683</v>
      </c>
    </row>
    <row r="2523" spans="1:19" x14ac:dyDescent="0.25">
      <c r="A2523" s="64">
        <v>41957</v>
      </c>
      <c r="B2523" s="14" t="s">
        <v>873</v>
      </c>
      <c r="C2523" s="4">
        <v>4</v>
      </c>
      <c r="D2523" s="4">
        <v>9.1999999999999993</v>
      </c>
      <c r="E2523" s="4"/>
      <c r="G2523" s="4">
        <f t="shared" si="488"/>
        <v>64.961200000000005</v>
      </c>
      <c r="H2523"/>
      <c r="I2523"/>
      <c r="J2523" s="34">
        <f t="shared" si="485"/>
        <v>6.6476100549960017E-3</v>
      </c>
      <c r="K2523" s="34">
        <f t="shared" si="492"/>
        <v>0.43183673468059491</v>
      </c>
      <c r="L2523" s="6">
        <f t="shared" si="486"/>
        <v>29.183828648764486</v>
      </c>
      <c r="M2523" s="6">
        <f t="shared" si="493"/>
        <v>1.8958165663897435</v>
      </c>
      <c r="N2523" s="6">
        <f t="shared" si="487"/>
        <v>17.172824342989255</v>
      </c>
      <c r="O2523" s="6">
        <f t="shared" si="494"/>
        <v>1.1155672983475522</v>
      </c>
      <c r="P2523" s="6">
        <f t="shared" si="495"/>
        <v>3.0113838647372955</v>
      </c>
      <c r="Q2523" s="6">
        <f t="shared" si="489"/>
        <v>0.90999195186707682</v>
      </c>
      <c r="R2523" s="6">
        <f t="shared" si="490"/>
        <v>0.43507124635554539</v>
      </c>
      <c r="S2523" s="6">
        <f t="shared" si="491"/>
        <v>1.3450631982226222</v>
      </c>
    </row>
    <row r="2524" spans="1:19" x14ac:dyDescent="0.25">
      <c r="A2524" s="64">
        <v>41957</v>
      </c>
      <c r="B2524" s="14" t="s">
        <v>873</v>
      </c>
      <c r="C2524" s="4">
        <v>4</v>
      </c>
      <c r="D2524" s="4">
        <v>14.4</v>
      </c>
      <c r="E2524" s="4"/>
      <c r="G2524" s="4">
        <f t="shared" si="488"/>
        <v>64.961200000000005</v>
      </c>
      <c r="H2524"/>
      <c r="I2524"/>
      <c r="J2524" s="34">
        <f t="shared" si="485"/>
        <v>1.628601631620949E-2</v>
      </c>
      <c r="K2524" s="34">
        <f t="shared" si="492"/>
        <v>1.0579591836409283</v>
      </c>
      <c r="L2524" s="6">
        <f t="shared" si="486"/>
        <v>81.746547752131747</v>
      </c>
      <c r="M2524" s="6">
        <f t="shared" si="493"/>
        <v>5.3103539408364302</v>
      </c>
      <c r="N2524" s="6">
        <f t="shared" si="487"/>
        <v>29.006416949579958</v>
      </c>
      <c r="O2524" s="6">
        <f t="shared" si="494"/>
        <v>1.8842916892931387</v>
      </c>
      <c r="P2524" s="6">
        <f t="shared" si="495"/>
        <v>7.1946456301295694</v>
      </c>
      <c r="Q2524" s="6">
        <f t="shared" si="489"/>
        <v>2.5489698916014865</v>
      </c>
      <c r="R2524" s="6">
        <f t="shared" si="490"/>
        <v>0.73487375882432415</v>
      </c>
      <c r="S2524" s="6">
        <f t="shared" si="491"/>
        <v>3.2838436504258106</v>
      </c>
    </row>
    <row r="2525" spans="1:19" x14ac:dyDescent="0.25">
      <c r="A2525" s="64">
        <v>41957</v>
      </c>
      <c r="B2525" s="14" t="s">
        <v>873</v>
      </c>
      <c r="C2525" s="4">
        <v>4</v>
      </c>
      <c r="D2525" s="4">
        <v>13</v>
      </c>
      <c r="E2525" s="4"/>
      <c r="G2525" s="4">
        <f t="shared" si="488"/>
        <v>64.961200000000005</v>
      </c>
      <c r="H2525"/>
      <c r="I2525"/>
      <c r="J2525" s="34">
        <f t="shared" si="485"/>
        <v>1.3273228961416878E-2</v>
      </c>
      <c r="K2525" s="34">
        <f t="shared" si="492"/>
        <v>0.86224489793266257</v>
      </c>
      <c r="L2525" s="6">
        <f t="shared" si="486"/>
        <v>64.617450470119536</v>
      </c>
      <c r="M2525" s="6">
        <f t="shared" si="493"/>
        <v>4.1976272048975165</v>
      </c>
      <c r="N2525" s="6">
        <f t="shared" si="487"/>
        <v>25.734971512832661</v>
      </c>
      <c r="O2525" s="6">
        <f t="shared" si="494"/>
        <v>1.6717746638654891</v>
      </c>
      <c r="P2525" s="6">
        <f t="shared" si="495"/>
        <v>5.8694018687630054</v>
      </c>
      <c r="Q2525" s="6">
        <f t="shared" si="489"/>
        <v>2.014861058350808</v>
      </c>
      <c r="R2525" s="6">
        <f t="shared" si="490"/>
        <v>0.65199211890754083</v>
      </c>
      <c r="S2525" s="6">
        <f t="shared" si="491"/>
        <v>2.666853177258349</v>
      </c>
    </row>
    <row r="2526" spans="1:19" x14ac:dyDescent="0.25">
      <c r="A2526" s="64">
        <v>41957</v>
      </c>
      <c r="B2526" s="14" t="s">
        <v>873</v>
      </c>
      <c r="C2526" s="4">
        <v>4</v>
      </c>
      <c r="D2526" s="4">
        <v>4.2</v>
      </c>
      <c r="E2526" s="4"/>
      <c r="G2526" s="4">
        <f t="shared" si="488"/>
        <v>64.961200000000005</v>
      </c>
      <c r="H2526"/>
      <c r="I2526"/>
      <c r="J2526" s="34">
        <f t="shared" si="485"/>
        <v>1.385442360233099E-3</v>
      </c>
      <c r="K2526" s="34">
        <f t="shared" si="492"/>
        <v>8.9999999997231753E-2</v>
      </c>
      <c r="L2526" s="6">
        <f t="shared" si="486"/>
        <v>4.811097633235077</v>
      </c>
      <c r="M2526" s="6">
        <f t="shared" si="493"/>
        <v>0.31253468163409348</v>
      </c>
      <c r="N2526" s="6">
        <f t="shared" si="487"/>
        <v>6.861382640483793</v>
      </c>
      <c r="O2526" s="6">
        <f t="shared" si="494"/>
        <v>0.44572365863033786</v>
      </c>
      <c r="P2526" s="6">
        <f t="shared" si="495"/>
        <v>0.7582583402644314</v>
      </c>
      <c r="Q2526" s="6">
        <f t="shared" si="489"/>
        <v>0.15001664718436486</v>
      </c>
      <c r="R2526" s="6">
        <f t="shared" si="490"/>
        <v>0.17383222686583177</v>
      </c>
      <c r="S2526" s="6">
        <f t="shared" si="491"/>
        <v>0.32384887405019663</v>
      </c>
    </row>
    <row r="2527" spans="1:19" x14ac:dyDescent="0.25">
      <c r="A2527" s="64">
        <v>41957</v>
      </c>
      <c r="B2527" s="14" t="s">
        <v>873</v>
      </c>
      <c r="C2527" s="4">
        <v>4</v>
      </c>
      <c r="D2527" s="4">
        <v>5.0999999999999996</v>
      </c>
      <c r="E2527" s="4"/>
      <c r="G2527" s="4">
        <f t="shared" si="488"/>
        <v>64.961200000000005</v>
      </c>
      <c r="H2527"/>
      <c r="I2527"/>
      <c r="J2527" s="34">
        <f t="shared" si="485"/>
        <v>2.0428206229967626E-3</v>
      </c>
      <c r="K2527" s="34">
        <f t="shared" si="492"/>
        <v>0.13270408162857128</v>
      </c>
      <c r="L2527" s="6">
        <f t="shared" si="486"/>
        <v>7.5179232289815232</v>
      </c>
      <c r="M2527" s="6">
        <f t="shared" si="493"/>
        <v>0.48837332393509775</v>
      </c>
      <c r="N2527" s="6">
        <f t="shared" si="487"/>
        <v>8.6112674075792555</v>
      </c>
      <c r="O2527" s="6">
        <f t="shared" si="494"/>
        <v>0.55939827516743446</v>
      </c>
      <c r="P2527" s="6">
        <f t="shared" si="495"/>
        <v>1.0477715991025323</v>
      </c>
      <c r="Q2527" s="6">
        <f t="shared" si="489"/>
        <v>0.2344191954888469</v>
      </c>
      <c r="R2527" s="6">
        <f t="shared" si="490"/>
        <v>0.21816532731529945</v>
      </c>
      <c r="S2527" s="6">
        <f t="shared" si="491"/>
        <v>0.45258452280414635</v>
      </c>
    </row>
    <row r="2528" spans="1:19" x14ac:dyDescent="0.25">
      <c r="A2528" s="64">
        <v>41957</v>
      </c>
      <c r="B2528" s="14" t="s">
        <v>873</v>
      </c>
      <c r="C2528" s="4">
        <v>5</v>
      </c>
      <c r="D2528" s="4">
        <v>4.7</v>
      </c>
      <c r="E2528" s="4"/>
      <c r="G2528" s="4">
        <f t="shared" si="488"/>
        <v>64.961200000000005</v>
      </c>
      <c r="H2528"/>
      <c r="I2528"/>
      <c r="J2528" s="34">
        <f t="shared" si="485"/>
        <v>1.7349445429449633E-3</v>
      </c>
      <c r="K2528" s="34">
        <f t="shared" si="492"/>
        <v>0.11270408162918646</v>
      </c>
      <c r="L2528" s="6">
        <f t="shared" si="486"/>
        <v>6.2308461373122945</v>
      </c>
      <c r="M2528" s="6">
        <f t="shared" si="493"/>
        <v>0.40476324994603757</v>
      </c>
      <c r="N2528" s="6">
        <f t="shared" si="487"/>
        <v>7.8264436633583525</v>
      </c>
      <c r="O2528" s="6">
        <f t="shared" si="494"/>
        <v>0.50841518196547364</v>
      </c>
      <c r="P2528" s="6">
        <f t="shared" si="495"/>
        <v>0.91317843191151127</v>
      </c>
      <c r="Q2528" s="6">
        <f t="shared" si="489"/>
        <v>0.19428635997409802</v>
      </c>
      <c r="R2528" s="6">
        <f t="shared" si="490"/>
        <v>0.19828192096653471</v>
      </c>
      <c r="S2528" s="6">
        <f t="shared" si="491"/>
        <v>0.39256828094063273</v>
      </c>
    </row>
    <row r="2529" spans="1:19" x14ac:dyDescent="0.25">
      <c r="A2529" s="64">
        <v>41957</v>
      </c>
      <c r="B2529" s="14" t="s">
        <v>873</v>
      </c>
      <c r="C2529" s="4">
        <v>5</v>
      </c>
      <c r="D2529" s="4">
        <v>16.600000000000001</v>
      </c>
      <c r="E2529" s="4"/>
      <c r="G2529" s="4">
        <f t="shared" si="488"/>
        <v>64.961200000000005</v>
      </c>
      <c r="H2529"/>
      <c r="I2529"/>
      <c r="J2529" s="34">
        <f t="shared" ref="J2529:J2592" si="496">((+D2529/200)^2)*PI()</f>
        <v>2.1642431790580088E-2</v>
      </c>
      <c r="K2529" s="34">
        <f t="shared" si="492"/>
        <v>1.4059183673036952</v>
      </c>
      <c r="L2529" s="6">
        <f t="shared" ref="L2529:L2592" si="497">0.17758*(D2529^2.299)</f>
        <v>113.35026663429937</v>
      </c>
      <c r="M2529" s="6">
        <f t="shared" si="493"/>
        <v>7.3633694837053838</v>
      </c>
      <c r="N2529" s="6">
        <f t="shared" ref="N2529:N2592" si="498">1.28*(D2529^1.17)</f>
        <v>34.255982860299738</v>
      </c>
      <c r="O2529" s="6">
        <f t="shared" si="494"/>
        <v>2.2253097969470419</v>
      </c>
      <c r="P2529" s="6">
        <f t="shared" si="495"/>
        <v>9.5886792806524248</v>
      </c>
      <c r="Q2529" s="6">
        <f t="shared" si="489"/>
        <v>3.534417352178584</v>
      </c>
      <c r="R2529" s="6">
        <f t="shared" si="490"/>
        <v>0.86787082080934641</v>
      </c>
      <c r="S2529" s="6">
        <f t="shared" si="491"/>
        <v>4.4022881729879302</v>
      </c>
    </row>
    <row r="2530" spans="1:19" x14ac:dyDescent="0.25">
      <c r="A2530" s="64">
        <v>41957</v>
      </c>
      <c r="B2530" s="14" t="s">
        <v>873</v>
      </c>
      <c r="C2530" s="4">
        <v>5</v>
      </c>
      <c r="D2530" s="4">
        <v>4.2</v>
      </c>
      <c r="E2530" s="4"/>
      <c r="G2530" s="4">
        <f t="shared" ref="G2530:G2593" si="499">IF($D2530&lt;3.01,795.7747,64.9612)</f>
        <v>64.961200000000005</v>
      </c>
      <c r="H2530"/>
      <c r="I2530"/>
      <c r="J2530" s="34">
        <f t="shared" si="496"/>
        <v>1.385442360233099E-3</v>
      </c>
      <c r="K2530" s="34">
        <f t="shared" si="492"/>
        <v>8.9999999997231753E-2</v>
      </c>
      <c r="L2530" s="6">
        <f t="shared" si="497"/>
        <v>4.811097633235077</v>
      </c>
      <c r="M2530" s="6">
        <f t="shared" si="493"/>
        <v>0.31253468163409348</v>
      </c>
      <c r="N2530" s="6">
        <f t="shared" si="498"/>
        <v>6.861382640483793</v>
      </c>
      <c r="O2530" s="6">
        <f t="shared" si="494"/>
        <v>0.44572365863033786</v>
      </c>
      <c r="P2530" s="6">
        <f t="shared" si="495"/>
        <v>0.7582583402644314</v>
      </c>
      <c r="Q2530" s="6">
        <f t="shared" si="489"/>
        <v>0.15001664718436486</v>
      </c>
      <c r="R2530" s="6">
        <f t="shared" si="490"/>
        <v>0.17383222686583177</v>
      </c>
      <c r="S2530" s="6">
        <f t="shared" si="491"/>
        <v>0.32384887405019663</v>
      </c>
    </row>
    <row r="2531" spans="1:19" x14ac:dyDescent="0.25">
      <c r="A2531" s="64">
        <v>41957</v>
      </c>
      <c r="B2531" s="14" t="s">
        <v>873</v>
      </c>
      <c r="C2531" s="4">
        <v>5</v>
      </c>
      <c r="D2531" s="4">
        <v>5</v>
      </c>
      <c r="E2531" s="4"/>
      <c r="G2531" s="4">
        <f t="shared" si="499"/>
        <v>64.961200000000005</v>
      </c>
      <c r="H2531"/>
      <c r="I2531"/>
      <c r="J2531" s="34">
        <f t="shared" si="496"/>
        <v>1.9634954084936209E-3</v>
      </c>
      <c r="K2531" s="34">
        <f t="shared" si="492"/>
        <v>0.12755102040424002</v>
      </c>
      <c r="L2531" s="6">
        <f t="shared" si="497"/>
        <v>7.1833345216463531</v>
      </c>
      <c r="M2531" s="6">
        <f t="shared" si="493"/>
        <v>0.46663803957857453</v>
      </c>
      <c r="N2531" s="6">
        <f t="shared" si="498"/>
        <v>8.4140458590425169</v>
      </c>
      <c r="O2531" s="6">
        <f t="shared" si="494"/>
        <v>0.54658652646013051</v>
      </c>
      <c r="P2531" s="6">
        <f t="shared" si="495"/>
        <v>1.0132245660387049</v>
      </c>
      <c r="Q2531" s="6">
        <f t="shared" si="489"/>
        <v>0.22398625899771576</v>
      </c>
      <c r="R2531" s="6">
        <f t="shared" si="490"/>
        <v>0.2131687453194509</v>
      </c>
      <c r="S2531" s="6">
        <f t="shared" si="491"/>
        <v>0.4371550043171667</v>
      </c>
    </row>
    <row r="2532" spans="1:19" x14ac:dyDescent="0.25">
      <c r="A2532" s="64">
        <v>41957</v>
      </c>
      <c r="B2532" s="14" t="s">
        <v>873</v>
      </c>
      <c r="C2532" s="4">
        <v>5</v>
      </c>
      <c r="D2532" s="4">
        <v>27.6</v>
      </c>
      <c r="E2532" s="4"/>
      <c r="G2532" s="4">
        <f t="shared" si="499"/>
        <v>64.961200000000005</v>
      </c>
      <c r="H2532"/>
      <c r="I2532"/>
      <c r="J2532" s="34">
        <f t="shared" si="496"/>
        <v>5.9828490494964026E-2</v>
      </c>
      <c r="K2532" s="34">
        <f t="shared" si="492"/>
        <v>3.8865306121253549</v>
      </c>
      <c r="L2532" s="6">
        <f t="shared" si="497"/>
        <v>364.79092969356418</v>
      </c>
      <c r="M2532" s="6">
        <f t="shared" si="493"/>
        <v>23.697257001646133</v>
      </c>
      <c r="N2532" s="6">
        <f t="shared" si="498"/>
        <v>62.097425578515704</v>
      </c>
      <c r="O2532" s="6">
        <f t="shared" si="494"/>
        <v>4.0339233607338301</v>
      </c>
      <c r="P2532" s="6">
        <f t="shared" si="495"/>
        <v>27.731180362379963</v>
      </c>
      <c r="Q2532" s="6">
        <f t="shared" si="489"/>
        <v>11.374683360790144</v>
      </c>
      <c r="R2532" s="6">
        <f t="shared" si="490"/>
        <v>1.5732301106861937</v>
      </c>
      <c r="S2532" s="6">
        <f t="shared" si="491"/>
        <v>12.947913471476337</v>
      </c>
    </row>
    <row r="2533" spans="1:19" x14ac:dyDescent="0.25">
      <c r="A2533" s="64">
        <v>41957</v>
      </c>
      <c r="B2533" s="14" t="s">
        <v>873</v>
      </c>
      <c r="C2533" s="4">
        <v>5</v>
      </c>
      <c r="D2533" s="4">
        <v>4.0999999999999996</v>
      </c>
      <c r="E2533" s="4"/>
      <c r="G2533" s="4">
        <f t="shared" si="499"/>
        <v>64.961200000000005</v>
      </c>
      <c r="H2533"/>
      <c r="I2533"/>
      <c r="J2533" s="34">
        <f t="shared" si="496"/>
        <v>1.3202543126711102E-3</v>
      </c>
      <c r="K2533" s="34">
        <f t="shared" si="492"/>
        <v>8.5765306119810952E-2</v>
      </c>
      <c r="L2533" s="6">
        <f t="shared" si="497"/>
        <v>4.5518101325650582</v>
      </c>
      <c r="M2533" s="6">
        <f t="shared" si="493"/>
        <v>0.29569105411886604</v>
      </c>
      <c r="N2533" s="6">
        <f t="shared" si="498"/>
        <v>6.670633528309061</v>
      </c>
      <c r="O2533" s="6">
        <f t="shared" si="494"/>
        <v>0.43333236716418877</v>
      </c>
      <c r="P2533" s="6">
        <f t="shared" si="495"/>
        <v>0.72902342128305486</v>
      </c>
      <c r="Q2533" s="6">
        <f t="shared" si="489"/>
        <v>0.14193170597705571</v>
      </c>
      <c r="R2533" s="6">
        <f t="shared" si="490"/>
        <v>0.16899962319403364</v>
      </c>
      <c r="S2533" s="6">
        <f t="shared" si="491"/>
        <v>0.31093132917108934</v>
      </c>
    </row>
    <row r="2534" spans="1:19" x14ac:dyDescent="0.25">
      <c r="A2534" s="64">
        <v>41957</v>
      </c>
      <c r="B2534" s="14" t="s">
        <v>873</v>
      </c>
      <c r="C2534" s="4">
        <v>5</v>
      </c>
      <c r="D2534" s="4">
        <v>5.0999999999999996</v>
      </c>
      <c r="E2534" s="4"/>
      <c r="G2534" s="4">
        <f t="shared" si="499"/>
        <v>64.961200000000005</v>
      </c>
      <c r="H2534"/>
      <c r="I2534"/>
      <c r="J2534" s="34">
        <f t="shared" si="496"/>
        <v>2.0428206229967626E-3</v>
      </c>
      <c r="K2534" s="34">
        <f t="shared" si="492"/>
        <v>0.13270408162857128</v>
      </c>
      <c r="L2534" s="6">
        <f t="shared" si="497"/>
        <v>7.5179232289815232</v>
      </c>
      <c r="M2534" s="6">
        <f t="shared" si="493"/>
        <v>0.48837332393509775</v>
      </c>
      <c r="N2534" s="6">
        <f t="shared" si="498"/>
        <v>8.6112674075792555</v>
      </c>
      <c r="O2534" s="6">
        <f t="shared" si="494"/>
        <v>0.55939827516743446</v>
      </c>
      <c r="P2534" s="6">
        <f t="shared" si="495"/>
        <v>1.0477715991025323</v>
      </c>
      <c r="Q2534" s="6">
        <f t="shared" si="489"/>
        <v>0.2344191954888469</v>
      </c>
      <c r="R2534" s="6">
        <f t="shared" si="490"/>
        <v>0.21816532731529945</v>
      </c>
      <c r="S2534" s="6">
        <f t="shared" si="491"/>
        <v>0.45258452280414635</v>
      </c>
    </row>
    <row r="2535" spans="1:19" x14ac:dyDescent="0.25">
      <c r="A2535" s="64">
        <v>41957</v>
      </c>
      <c r="B2535" s="14" t="s">
        <v>873</v>
      </c>
      <c r="C2535" s="4">
        <v>5</v>
      </c>
      <c r="D2535" s="4">
        <v>10</v>
      </c>
      <c r="E2535" s="4" t="s">
        <v>978</v>
      </c>
      <c r="G2535" s="4">
        <f t="shared" si="499"/>
        <v>64.961200000000005</v>
      </c>
      <c r="H2535"/>
      <c r="I2535"/>
      <c r="J2535" s="34">
        <f t="shared" si="496"/>
        <v>7.8539816339744835E-3</v>
      </c>
      <c r="K2535" s="34">
        <f t="shared" si="492"/>
        <v>0.51020408161696007</v>
      </c>
      <c r="L2535" s="6">
        <f t="shared" si="497"/>
        <v>35.35037715373447</v>
      </c>
      <c r="M2535" s="6">
        <f t="shared" si="493"/>
        <v>2.2964029649006505</v>
      </c>
      <c r="N2535" s="6">
        <f t="shared" si="498"/>
        <v>18.932587368553055</v>
      </c>
      <c r="O2535" s="6">
        <f t="shared" si="494"/>
        <v>1.2298836184211086</v>
      </c>
      <c r="P2535" s="6">
        <f t="shared" si="495"/>
        <v>3.5262865833217591</v>
      </c>
      <c r="Q2535" s="6">
        <f t="shared" si="489"/>
        <v>1.1022734231523121</v>
      </c>
      <c r="R2535" s="6">
        <f t="shared" si="490"/>
        <v>0.47965461118423236</v>
      </c>
      <c r="S2535" s="6">
        <f t="shared" si="491"/>
        <v>1.5819280343365445</v>
      </c>
    </row>
    <row r="2536" spans="1:19" x14ac:dyDescent="0.25">
      <c r="A2536" s="64">
        <v>41957</v>
      </c>
      <c r="B2536" s="14" t="s">
        <v>873</v>
      </c>
      <c r="C2536" s="4">
        <v>5</v>
      </c>
      <c r="D2536" s="4">
        <v>14.6</v>
      </c>
      <c r="E2536" s="4"/>
      <c r="G2536" s="4">
        <f t="shared" si="499"/>
        <v>64.961200000000005</v>
      </c>
      <c r="H2536"/>
      <c r="I2536"/>
      <c r="J2536" s="34">
        <f t="shared" si="496"/>
        <v>1.6741547250980007E-2</v>
      </c>
      <c r="K2536" s="34">
        <f t="shared" si="492"/>
        <v>1.0875510203747119</v>
      </c>
      <c r="L2536" s="6">
        <f t="shared" si="497"/>
        <v>84.380339245409616</v>
      </c>
      <c r="M2536" s="6">
        <f t="shared" si="493"/>
        <v>5.4814482001081304</v>
      </c>
      <c r="N2536" s="6">
        <f t="shared" si="498"/>
        <v>29.478325560151333</v>
      </c>
      <c r="O2536" s="6">
        <f t="shared" si="494"/>
        <v>1.9149474395207928</v>
      </c>
      <c r="P2536" s="6">
        <f t="shared" si="495"/>
        <v>7.3963956396289232</v>
      </c>
      <c r="Q2536" s="6">
        <f t="shared" si="489"/>
        <v>2.6310951360519024</v>
      </c>
      <c r="R2536" s="6">
        <f t="shared" si="490"/>
        <v>0.74682950141310922</v>
      </c>
      <c r="S2536" s="6">
        <f t="shared" si="491"/>
        <v>3.3779246374650116</v>
      </c>
    </row>
    <row r="2537" spans="1:19" x14ac:dyDescent="0.25">
      <c r="A2537" s="64">
        <v>41957</v>
      </c>
      <c r="B2537" s="14" t="s">
        <v>873</v>
      </c>
      <c r="C2537" s="4">
        <v>5</v>
      </c>
      <c r="D2537" s="4">
        <v>9</v>
      </c>
      <c r="E2537" s="4"/>
      <c r="G2537" s="4">
        <f t="shared" si="499"/>
        <v>64.961200000000005</v>
      </c>
      <c r="H2537"/>
      <c r="I2537"/>
      <c r="J2537" s="34">
        <f t="shared" si="496"/>
        <v>6.3617251235193305E-3</v>
      </c>
      <c r="K2537" s="34">
        <f t="shared" si="492"/>
        <v>0.41326530610973755</v>
      </c>
      <c r="L2537" s="6">
        <f t="shared" si="497"/>
        <v>27.7458210460766</v>
      </c>
      <c r="M2537" s="6">
        <f t="shared" si="493"/>
        <v>1.8024018650981257</v>
      </c>
      <c r="N2537" s="6">
        <f t="shared" si="498"/>
        <v>16.73684929877896</v>
      </c>
      <c r="O2537" s="6">
        <f t="shared" si="494"/>
        <v>1.0872458357562698</v>
      </c>
      <c r="P2537" s="6">
        <f t="shared" si="495"/>
        <v>2.8896477008543955</v>
      </c>
      <c r="Q2537" s="6">
        <f t="shared" si="489"/>
        <v>0.86515289524710026</v>
      </c>
      <c r="R2537" s="6">
        <f t="shared" si="490"/>
        <v>0.42402587594494523</v>
      </c>
      <c r="S2537" s="6">
        <f t="shared" si="491"/>
        <v>1.2891787711920455</v>
      </c>
    </row>
    <row r="2538" spans="1:19" x14ac:dyDescent="0.25">
      <c r="A2538" s="64">
        <v>41957</v>
      </c>
      <c r="B2538" s="14" t="s">
        <v>873</v>
      </c>
      <c r="C2538" s="4">
        <v>5</v>
      </c>
      <c r="D2538" s="4">
        <v>5.2</v>
      </c>
      <c r="E2538" s="4"/>
      <c r="G2538" s="4">
        <f t="shared" si="499"/>
        <v>64.961200000000005</v>
      </c>
      <c r="H2538"/>
      <c r="I2538"/>
      <c r="J2538" s="34">
        <f t="shared" si="496"/>
        <v>2.1237166338267006E-3</v>
      </c>
      <c r="K2538" s="34">
        <f t="shared" si="492"/>
        <v>0.13795918366922602</v>
      </c>
      <c r="L2538" s="6">
        <f t="shared" si="497"/>
        <v>7.8611437635641082</v>
      </c>
      <c r="M2538" s="6">
        <f t="shared" si="493"/>
        <v>0.51066934215868187</v>
      </c>
      <c r="N2538" s="6">
        <f t="shared" si="498"/>
        <v>8.8091474968502013</v>
      </c>
      <c r="O2538" s="6">
        <f t="shared" si="494"/>
        <v>0.5722528034719111</v>
      </c>
      <c r="P2538" s="6">
        <f t="shared" si="495"/>
        <v>1.0829221456305929</v>
      </c>
      <c r="Q2538" s="6">
        <f t="shared" si="489"/>
        <v>0.2451212842361673</v>
      </c>
      <c r="R2538" s="6">
        <f t="shared" si="490"/>
        <v>0.22317859335404533</v>
      </c>
      <c r="S2538" s="6">
        <f t="shared" si="491"/>
        <v>0.46829987759021263</v>
      </c>
    </row>
    <row r="2539" spans="1:19" x14ac:dyDescent="0.25">
      <c r="A2539" s="64">
        <v>41957</v>
      </c>
      <c r="B2539" s="14" t="s">
        <v>873</v>
      </c>
      <c r="C2539" s="4">
        <v>5</v>
      </c>
      <c r="D2539" s="4">
        <v>7.4</v>
      </c>
      <c r="E2539" s="4"/>
      <c r="G2539" s="4">
        <f t="shared" si="499"/>
        <v>64.961200000000005</v>
      </c>
      <c r="H2539"/>
      <c r="I2539"/>
      <c r="J2539" s="34">
        <f t="shared" si="496"/>
        <v>4.3008403427644282E-3</v>
      </c>
      <c r="K2539" s="34">
        <f t="shared" si="492"/>
        <v>0.27938775509344738</v>
      </c>
      <c r="L2539" s="6">
        <f t="shared" si="497"/>
        <v>17.691219677917115</v>
      </c>
      <c r="M2539" s="6">
        <f t="shared" si="493"/>
        <v>1.1492428820320462</v>
      </c>
      <c r="N2539" s="6">
        <f t="shared" si="498"/>
        <v>13.311012207689938</v>
      </c>
      <c r="O2539" s="6">
        <f t="shared" si="494"/>
        <v>0.86469934299806295</v>
      </c>
      <c r="P2539" s="6">
        <f t="shared" si="495"/>
        <v>2.0139422250301093</v>
      </c>
      <c r="Q2539" s="6">
        <f t="shared" si="489"/>
        <v>0.55163658337538213</v>
      </c>
      <c r="R2539" s="6">
        <f t="shared" si="490"/>
        <v>0.33723274376924456</v>
      </c>
      <c r="S2539" s="6">
        <f t="shared" si="491"/>
        <v>0.88886932714462663</v>
      </c>
    </row>
    <row r="2540" spans="1:19" x14ac:dyDescent="0.25">
      <c r="A2540" s="64">
        <v>41957</v>
      </c>
      <c r="B2540" s="14" t="s">
        <v>873</v>
      </c>
      <c r="C2540" s="4">
        <v>5</v>
      </c>
      <c r="D2540" s="4">
        <v>11.3</v>
      </c>
      <c r="E2540" s="4"/>
      <c r="G2540" s="4">
        <f t="shared" si="499"/>
        <v>64.961200000000005</v>
      </c>
      <c r="H2540"/>
      <c r="I2540"/>
      <c r="J2540" s="34">
        <f t="shared" si="496"/>
        <v>1.0028749148422018E-2</v>
      </c>
      <c r="K2540" s="34">
        <f t="shared" si="492"/>
        <v>0.65147959181669624</v>
      </c>
      <c r="L2540" s="6">
        <f t="shared" si="497"/>
        <v>46.818920202119372</v>
      </c>
      <c r="M2540" s="6">
        <f t="shared" si="493"/>
        <v>3.0414132980257564</v>
      </c>
      <c r="N2540" s="6">
        <f t="shared" si="498"/>
        <v>21.84297297894237</v>
      </c>
      <c r="O2540" s="6">
        <f t="shared" si="494"/>
        <v>1.418945763801817</v>
      </c>
      <c r="P2540" s="6">
        <f t="shared" si="495"/>
        <v>4.4603590618275737</v>
      </c>
      <c r="Q2540" s="6">
        <f t="shared" si="489"/>
        <v>1.4598783830523629</v>
      </c>
      <c r="R2540" s="6">
        <f t="shared" si="490"/>
        <v>0.5533888478827087</v>
      </c>
      <c r="S2540" s="6">
        <f t="shared" si="491"/>
        <v>2.0132672309350719</v>
      </c>
    </row>
    <row r="2541" spans="1:19" x14ac:dyDescent="0.25">
      <c r="A2541" s="64">
        <v>41957</v>
      </c>
      <c r="B2541" s="14" t="s">
        <v>873</v>
      </c>
      <c r="C2541" s="4">
        <v>5</v>
      </c>
      <c r="D2541" s="4">
        <v>12.6</v>
      </c>
      <c r="E2541" s="4"/>
      <c r="G2541" s="4">
        <f t="shared" si="499"/>
        <v>64.961200000000005</v>
      </c>
      <c r="H2541"/>
      <c r="I2541"/>
      <c r="J2541" s="34">
        <f t="shared" si="496"/>
        <v>1.2468981242097889E-2</v>
      </c>
      <c r="K2541" s="34">
        <f t="shared" si="492"/>
        <v>0.80999999997508576</v>
      </c>
      <c r="L2541" s="6">
        <f t="shared" si="497"/>
        <v>60.137578231998951</v>
      </c>
      <c r="M2541" s="6">
        <f t="shared" si="493"/>
        <v>3.9066093228178786</v>
      </c>
      <c r="N2541" s="6">
        <f t="shared" si="498"/>
        <v>24.810956507402047</v>
      </c>
      <c r="O2541" s="6">
        <f t="shared" si="494"/>
        <v>1.611749539130451</v>
      </c>
      <c r="P2541" s="6">
        <f t="shared" si="495"/>
        <v>5.5183588619483297</v>
      </c>
      <c r="Q2541" s="6">
        <f t="shared" si="489"/>
        <v>1.8751724749525818</v>
      </c>
      <c r="R2541" s="6">
        <f t="shared" si="490"/>
        <v>0.6285823202608759</v>
      </c>
      <c r="S2541" s="6">
        <f t="shared" si="491"/>
        <v>2.5037547952134576</v>
      </c>
    </row>
    <row r="2542" spans="1:19" x14ac:dyDescent="0.25">
      <c r="A2542" s="64">
        <v>41957</v>
      </c>
      <c r="B2542" s="14" t="s">
        <v>873</v>
      </c>
      <c r="C2542" s="4">
        <v>5</v>
      </c>
      <c r="D2542" s="4">
        <v>7</v>
      </c>
      <c r="E2542" s="4"/>
      <c r="G2542" s="4">
        <f t="shared" si="499"/>
        <v>64.961200000000005</v>
      </c>
      <c r="H2542"/>
      <c r="I2542"/>
      <c r="J2542" s="34">
        <f t="shared" si="496"/>
        <v>3.8484510006474969E-3</v>
      </c>
      <c r="K2542" s="34">
        <f t="shared" si="492"/>
        <v>0.24999999999231043</v>
      </c>
      <c r="L2542" s="6">
        <f t="shared" si="497"/>
        <v>15.569492106387406</v>
      </c>
      <c r="M2542" s="6">
        <f t="shared" si="493"/>
        <v>1.0114129102390135</v>
      </c>
      <c r="N2542" s="6">
        <f t="shared" si="498"/>
        <v>12.473107819356448</v>
      </c>
      <c r="O2542" s="6">
        <f t="shared" si="494"/>
        <v>0.81026806739089385</v>
      </c>
      <c r="P2542" s="6">
        <f t="shared" si="495"/>
        <v>1.8216809776299074</v>
      </c>
      <c r="Q2542" s="6">
        <f t="shared" si="489"/>
        <v>0.48547819691472643</v>
      </c>
      <c r="R2542" s="6">
        <f t="shared" si="490"/>
        <v>0.31600454628244862</v>
      </c>
      <c r="S2542" s="6">
        <f t="shared" si="491"/>
        <v>0.80148274319717505</v>
      </c>
    </row>
    <row r="2543" spans="1:19" x14ac:dyDescent="0.25">
      <c r="A2543" s="64">
        <v>41957</v>
      </c>
      <c r="B2543" s="14" t="s">
        <v>873</v>
      </c>
      <c r="C2543" s="4">
        <v>5</v>
      </c>
      <c r="D2543" s="4">
        <v>7.9</v>
      </c>
      <c r="E2543" s="4"/>
      <c r="G2543" s="4">
        <f t="shared" si="499"/>
        <v>64.961200000000005</v>
      </c>
      <c r="H2543"/>
      <c r="I2543"/>
      <c r="J2543" s="34">
        <f t="shared" si="496"/>
        <v>4.9016699377634745E-3</v>
      </c>
      <c r="K2543" s="34">
        <f t="shared" si="492"/>
        <v>0.31841836733714474</v>
      </c>
      <c r="L2543" s="6">
        <f t="shared" si="497"/>
        <v>20.560739681169874</v>
      </c>
      <c r="M2543" s="6">
        <f t="shared" si="493"/>
        <v>1.3356503484829443</v>
      </c>
      <c r="N2543" s="6">
        <f t="shared" si="498"/>
        <v>14.369235628642512</v>
      </c>
      <c r="O2543" s="6">
        <f t="shared" si="494"/>
        <v>0.93344280762460885</v>
      </c>
      <c r="P2543" s="6">
        <f t="shared" si="495"/>
        <v>2.2690931561075534</v>
      </c>
      <c r="Q2543" s="6">
        <f t="shared" si="489"/>
        <v>0.64111216727181319</v>
      </c>
      <c r="R2543" s="6">
        <f t="shared" si="490"/>
        <v>0.36404269497359748</v>
      </c>
      <c r="S2543" s="6">
        <f t="shared" si="491"/>
        <v>1.0051548622454107</v>
      </c>
    </row>
    <row r="2544" spans="1:19" x14ac:dyDescent="0.25">
      <c r="A2544" s="64">
        <v>41957</v>
      </c>
      <c r="B2544" s="14" t="s">
        <v>873</v>
      </c>
      <c r="C2544" s="4">
        <v>5</v>
      </c>
      <c r="D2544" s="4">
        <v>3.2</v>
      </c>
      <c r="E2544" s="4"/>
      <c r="G2544" s="4">
        <f t="shared" si="499"/>
        <v>64.961200000000005</v>
      </c>
      <c r="H2544"/>
      <c r="I2544"/>
      <c r="J2544" s="34">
        <f t="shared" si="496"/>
        <v>8.0424771931898698E-4</v>
      </c>
      <c r="K2544" s="34">
        <f t="shared" si="492"/>
        <v>5.2244897957576697E-2</v>
      </c>
      <c r="L2544" s="6">
        <f t="shared" si="497"/>
        <v>2.57474279673893</v>
      </c>
      <c r="M2544" s="6">
        <f t="shared" si="493"/>
        <v>0.16725838501169291</v>
      </c>
      <c r="N2544" s="6">
        <f t="shared" si="498"/>
        <v>4.9915502127950244</v>
      </c>
      <c r="O2544" s="6">
        <f t="shared" si="494"/>
        <v>0.32425709797277341</v>
      </c>
      <c r="P2544" s="6">
        <f t="shared" si="495"/>
        <v>0.49151548298446635</v>
      </c>
      <c r="Q2544" s="6">
        <f t="shared" si="489"/>
        <v>8.0284024805612586E-2</v>
      </c>
      <c r="R2544" s="6">
        <f t="shared" si="490"/>
        <v>0.12646026820938164</v>
      </c>
      <c r="S2544" s="6">
        <f t="shared" si="491"/>
        <v>0.20674429301499422</v>
      </c>
    </row>
    <row r="2545" spans="1:19" x14ac:dyDescent="0.25">
      <c r="A2545" s="64">
        <v>41957</v>
      </c>
      <c r="B2545" s="14" t="s">
        <v>873</v>
      </c>
      <c r="C2545" s="4">
        <v>5</v>
      </c>
      <c r="D2545" s="4">
        <v>8.6999999999999993</v>
      </c>
      <c r="E2545" s="4" t="s">
        <v>978</v>
      </c>
      <c r="G2545" s="4">
        <f t="shared" si="499"/>
        <v>64.961200000000005</v>
      </c>
      <c r="H2545"/>
      <c r="I2545"/>
      <c r="J2545" s="34">
        <f t="shared" si="496"/>
        <v>5.9446786987552855E-3</v>
      </c>
      <c r="K2545" s="34">
        <f t="shared" si="492"/>
        <v>0.38617346937587699</v>
      </c>
      <c r="L2545" s="6">
        <f t="shared" si="497"/>
        <v>25.665445871738026</v>
      </c>
      <c r="M2545" s="6">
        <f t="shared" si="493"/>
        <v>1.6672581947016099</v>
      </c>
      <c r="N2545" s="6">
        <f t="shared" si="498"/>
        <v>16.08597891886809</v>
      </c>
      <c r="O2545" s="6">
        <f t="shared" si="494"/>
        <v>1.0449645140127073</v>
      </c>
      <c r="P2545" s="6">
        <f t="shared" si="495"/>
        <v>2.7122227087143171</v>
      </c>
      <c r="Q2545" s="6">
        <f t="shared" si="489"/>
        <v>0.80028393345677273</v>
      </c>
      <c r="R2545" s="6">
        <f t="shared" si="490"/>
        <v>0.40753616046495583</v>
      </c>
      <c r="S2545" s="6">
        <f t="shared" si="491"/>
        <v>1.2078200939217285</v>
      </c>
    </row>
    <row r="2546" spans="1:19" x14ac:dyDescent="0.25">
      <c r="A2546" s="64">
        <v>41957</v>
      </c>
      <c r="B2546" s="14" t="s">
        <v>873</v>
      </c>
      <c r="C2546" s="4">
        <v>5</v>
      </c>
      <c r="D2546" s="4">
        <v>12.6</v>
      </c>
      <c r="E2546" s="4"/>
      <c r="G2546" s="4">
        <f t="shared" si="499"/>
        <v>64.961200000000005</v>
      </c>
      <c r="H2546"/>
      <c r="I2546"/>
      <c r="J2546" s="34">
        <f t="shared" si="496"/>
        <v>1.2468981242097889E-2</v>
      </c>
      <c r="K2546" s="34">
        <f t="shared" si="492"/>
        <v>0.80999999997508576</v>
      </c>
      <c r="L2546" s="6">
        <f t="shared" si="497"/>
        <v>60.137578231998951</v>
      </c>
      <c r="M2546" s="6">
        <f t="shared" si="493"/>
        <v>3.9066093228178786</v>
      </c>
      <c r="N2546" s="6">
        <f t="shared" si="498"/>
        <v>24.810956507402047</v>
      </c>
      <c r="O2546" s="6">
        <f t="shared" si="494"/>
        <v>1.611749539130451</v>
      </c>
      <c r="P2546" s="6">
        <f t="shared" si="495"/>
        <v>5.5183588619483297</v>
      </c>
      <c r="Q2546" s="6">
        <f t="shared" si="489"/>
        <v>1.8751724749525818</v>
      </c>
      <c r="R2546" s="6">
        <f t="shared" si="490"/>
        <v>0.6285823202608759</v>
      </c>
      <c r="S2546" s="6">
        <f t="shared" si="491"/>
        <v>2.5037547952134576</v>
      </c>
    </row>
    <row r="2547" spans="1:19" x14ac:dyDescent="0.25">
      <c r="A2547" s="64">
        <v>41957</v>
      </c>
      <c r="B2547" s="14" t="s">
        <v>873</v>
      </c>
      <c r="C2547" s="4">
        <v>5</v>
      </c>
      <c r="D2547" s="4">
        <v>11.5</v>
      </c>
      <c r="E2547" s="4"/>
      <c r="G2547" s="4">
        <f t="shared" si="499"/>
        <v>64.961200000000005</v>
      </c>
      <c r="H2547"/>
      <c r="I2547"/>
      <c r="J2547" s="34">
        <f t="shared" si="496"/>
        <v>1.0386890710931254E-2</v>
      </c>
      <c r="K2547" s="34">
        <f t="shared" si="492"/>
        <v>0.67474489793842962</v>
      </c>
      <c r="L2547" s="6">
        <f t="shared" si="497"/>
        <v>48.745932932395526</v>
      </c>
      <c r="M2547" s="6">
        <f t="shared" si="493"/>
        <v>3.1665943598278079</v>
      </c>
      <c r="N2547" s="6">
        <f t="shared" si="498"/>
        <v>22.295973671423809</v>
      </c>
      <c r="O2547" s="6">
        <f t="shared" si="494"/>
        <v>1.4483732329570229</v>
      </c>
      <c r="P2547" s="6">
        <f t="shared" si="495"/>
        <v>4.614967592784831</v>
      </c>
      <c r="Q2547" s="6">
        <f t="shared" si="489"/>
        <v>1.5199652927173477</v>
      </c>
      <c r="R2547" s="6">
        <f t="shared" si="490"/>
        <v>0.56486556085323891</v>
      </c>
      <c r="S2547" s="6">
        <f t="shared" si="491"/>
        <v>2.0848308535705868</v>
      </c>
    </row>
    <row r="2548" spans="1:19" x14ac:dyDescent="0.25">
      <c r="A2548" s="64">
        <v>41957</v>
      </c>
      <c r="B2548" s="14" t="s">
        <v>873</v>
      </c>
      <c r="C2548" s="4">
        <v>5</v>
      </c>
      <c r="D2548" s="4">
        <v>4.9000000000000004</v>
      </c>
      <c r="E2548" s="4"/>
      <c r="G2548" s="4">
        <f t="shared" si="499"/>
        <v>64.961200000000005</v>
      </c>
      <c r="H2548"/>
      <c r="I2548"/>
      <c r="J2548" s="34">
        <f t="shared" si="496"/>
        <v>1.8857409903172736E-3</v>
      </c>
      <c r="K2548" s="34">
        <f t="shared" si="492"/>
        <v>0.12249999999623211</v>
      </c>
      <c r="L2548" s="6">
        <f t="shared" si="497"/>
        <v>6.8573266813152358</v>
      </c>
      <c r="M2548" s="6">
        <f t="shared" si="493"/>
        <v>0.44546017865048693</v>
      </c>
      <c r="N2548" s="6">
        <f t="shared" si="498"/>
        <v>8.2174937658920371</v>
      </c>
      <c r="O2548" s="6">
        <f t="shared" si="494"/>
        <v>0.53381826637890784</v>
      </c>
      <c r="P2548" s="6">
        <f t="shared" si="495"/>
        <v>0.97927844502939476</v>
      </c>
      <c r="Q2548" s="6">
        <f t="shared" si="489"/>
        <v>0.21382088575223371</v>
      </c>
      <c r="R2548" s="6">
        <f t="shared" si="490"/>
        <v>0.20818912388777405</v>
      </c>
      <c r="S2548" s="6">
        <f t="shared" si="491"/>
        <v>0.42201000964000779</v>
      </c>
    </row>
    <row r="2549" spans="1:19" x14ac:dyDescent="0.25">
      <c r="A2549" s="64">
        <v>41957</v>
      </c>
      <c r="B2549" s="14" t="s">
        <v>873</v>
      </c>
      <c r="C2549" s="4">
        <v>5</v>
      </c>
      <c r="D2549" s="4">
        <v>4.9000000000000004</v>
      </c>
      <c r="E2549" s="4"/>
      <c r="G2549" s="4">
        <f t="shared" si="499"/>
        <v>64.961200000000005</v>
      </c>
      <c r="H2549"/>
      <c r="I2549"/>
      <c r="J2549" s="34">
        <f t="shared" si="496"/>
        <v>1.8857409903172736E-3</v>
      </c>
      <c r="K2549" s="34">
        <f t="shared" si="492"/>
        <v>0.12249999999623211</v>
      </c>
      <c r="L2549" s="6">
        <f t="shared" si="497"/>
        <v>6.8573266813152358</v>
      </c>
      <c r="M2549" s="6">
        <f t="shared" si="493"/>
        <v>0.44546017865048693</v>
      </c>
      <c r="N2549" s="6">
        <f t="shared" si="498"/>
        <v>8.2174937658920371</v>
      </c>
      <c r="O2549" s="6">
        <f t="shared" si="494"/>
        <v>0.53381826637890784</v>
      </c>
      <c r="P2549" s="6">
        <f t="shared" si="495"/>
        <v>0.97927844502939476</v>
      </c>
      <c r="Q2549" s="6">
        <f t="shared" si="489"/>
        <v>0.21382088575223371</v>
      </c>
      <c r="R2549" s="6">
        <f t="shared" si="490"/>
        <v>0.20818912388777405</v>
      </c>
      <c r="S2549" s="6">
        <f t="shared" si="491"/>
        <v>0.42201000964000779</v>
      </c>
    </row>
    <row r="2550" spans="1:19" x14ac:dyDescent="0.25">
      <c r="A2550" s="64">
        <v>41957</v>
      </c>
      <c r="B2550" s="14" t="s">
        <v>873</v>
      </c>
      <c r="C2550" s="4">
        <v>5</v>
      </c>
      <c r="D2550" s="4">
        <v>7.6</v>
      </c>
      <c r="E2550" s="4"/>
      <c r="G2550" s="4">
        <f t="shared" si="499"/>
        <v>64.961200000000005</v>
      </c>
      <c r="H2550"/>
      <c r="I2550"/>
      <c r="J2550" s="34">
        <f t="shared" si="496"/>
        <v>4.5364597917836608E-3</v>
      </c>
      <c r="K2550" s="34">
        <f t="shared" si="492"/>
        <v>0.29469387754195608</v>
      </c>
      <c r="L2550" s="6">
        <f t="shared" si="497"/>
        <v>18.809813966898769</v>
      </c>
      <c r="M2550" s="6">
        <f t="shared" si="493"/>
        <v>1.2219081107668699</v>
      </c>
      <c r="N2550" s="6">
        <f t="shared" si="498"/>
        <v>13.732887825405102</v>
      </c>
      <c r="O2550" s="6">
        <f t="shared" si="494"/>
        <v>0.89210488990714454</v>
      </c>
      <c r="P2550" s="6">
        <f t="shared" si="495"/>
        <v>2.1140130006740145</v>
      </c>
      <c r="Q2550" s="6">
        <f t="shared" si="489"/>
        <v>0.58651589316809749</v>
      </c>
      <c r="R2550" s="6">
        <f t="shared" si="490"/>
        <v>0.34792090706378637</v>
      </c>
      <c r="S2550" s="6">
        <f t="shared" si="491"/>
        <v>0.93443680023188391</v>
      </c>
    </row>
    <row r="2551" spans="1:19" x14ac:dyDescent="0.25">
      <c r="A2551" s="64">
        <v>41957</v>
      </c>
      <c r="B2551" s="14" t="s">
        <v>873</v>
      </c>
      <c r="C2551" s="4">
        <v>5</v>
      </c>
      <c r="D2551" s="4">
        <v>4.5999999999999996</v>
      </c>
      <c r="E2551" s="4"/>
      <c r="G2551" s="4">
        <f t="shared" si="499"/>
        <v>64.961200000000005</v>
      </c>
      <c r="H2551"/>
      <c r="I2551"/>
      <c r="J2551" s="34">
        <f t="shared" si="496"/>
        <v>1.6619025137490004E-3</v>
      </c>
      <c r="K2551" s="34">
        <f t="shared" si="492"/>
        <v>0.10795918367014873</v>
      </c>
      <c r="L2551" s="6">
        <f t="shared" si="497"/>
        <v>5.9302678128381849</v>
      </c>
      <c r="M2551" s="6">
        <f t="shared" si="493"/>
        <v>0.3852373209154813</v>
      </c>
      <c r="N2551" s="6">
        <f t="shared" si="498"/>
        <v>7.6319696161125572</v>
      </c>
      <c r="O2551" s="6">
        <f t="shared" si="494"/>
        <v>0.49578191424249274</v>
      </c>
      <c r="P2551" s="6">
        <f t="shared" si="495"/>
        <v>0.88101923515797398</v>
      </c>
      <c r="Q2551" s="6">
        <f t="shared" si="489"/>
        <v>0.18491391403943103</v>
      </c>
      <c r="R2551" s="6">
        <f t="shared" si="490"/>
        <v>0.19335494655457217</v>
      </c>
      <c r="S2551" s="6">
        <f t="shared" si="491"/>
        <v>0.37826886059400322</v>
      </c>
    </row>
    <row r="2552" spans="1:19" x14ac:dyDescent="0.25">
      <c r="A2552" s="64">
        <v>41957</v>
      </c>
      <c r="B2552" s="14" t="s">
        <v>873</v>
      </c>
      <c r="C2552" s="4">
        <v>5</v>
      </c>
      <c r="D2552" s="4">
        <v>4.7</v>
      </c>
      <c r="E2552" s="4"/>
      <c r="G2552" s="4">
        <f t="shared" si="499"/>
        <v>64.961200000000005</v>
      </c>
      <c r="H2552"/>
      <c r="I2552"/>
      <c r="J2552" s="34">
        <f t="shared" si="496"/>
        <v>1.7349445429449633E-3</v>
      </c>
      <c r="K2552" s="34">
        <f t="shared" si="492"/>
        <v>0.11270408162918646</v>
      </c>
      <c r="L2552" s="6">
        <f t="shared" si="497"/>
        <v>6.2308461373122945</v>
      </c>
      <c r="M2552" s="6">
        <f t="shared" si="493"/>
        <v>0.40476324994603757</v>
      </c>
      <c r="N2552" s="6">
        <f t="shared" si="498"/>
        <v>7.8264436633583525</v>
      </c>
      <c r="O2552" s="6">
        <f t="shared" si="494"/>
        <v>0.50841518196547364</v>
      </c>
      <c r="P2552" s="6">
        <f t="shared" si="495"/>
        <v>0.91317843191151127</v>
      </c>
      <c r="Q2552" s="6">
        <f t="shared" si="489"/>
        <v>0.19428635997409802</v>
      </c>
      <c r="R2552" s="6">
        <f t="shared" si="490"/>
        <v>0.19828192096653471</v>
      </c>
      <c r="S2552" s="6">
        <f t="shared" si="491"/>
        <v>0.39256828094063273</v>
      </c>
    </row>
    <row r="2553" spans="1:19" x14ac:dyDescent="0.25">
      <c r="A2553" s="64">
        <v>41957</v>
      </c>
      <c r="B2553" s="14" t="s">
        <v>873</v>
      </c>
      <c r="C2553" s="4">
        <v>5</v>
      </c>
      <c r="D2553" s="4">
        <v>3.3</v>
      </c>
      <c r="E2553" s="4"/>
      <c r="G2553" s="4">
        <f t="shared" si="499"/>
        <v>64.961200000000005</v>
      </c>
      <c r="H2553"/>
      <c r="I2553"/>
      <c r="J2553" s="34">
        <f t="shared" si="496"/>
        <v>8.5529859993982123E-4</v>
      </c>
      <c r="K2553" s="34">
        <f t="shared" si="492"/>
        <v>5.5561224488086945E-2</v>
      </c>
      <c r="L2553" s="6">
        <f t="shared" si="497"/>
        <v>2.7634881041225379</v>
      </c>
      <c r="M2553" s="6">
        <f t="shared" si="493"/>
        <v>0.17951950691152002</v>
      </c>
      <c r="N2553" s="6">
        <f t="shared" si="498"/>
        <v>5.1745344101160526</v>
      </c>
      <c r="O2553" s="6">
        <f t="shared" si="494"/>
        <v>0.3361439712423443</v>
      </c>
      <c r="P2553" s="6">
        <f t="shared" si="495"/>
        <v>0.51566347815386426</v>
      </c>
      <c r="Q2553" s="6">
        <f t="shared" si="489"/>
        <v>8.6169363317529613E-2</v>
      </c>
      <c r="R2553" s="6">
        <f t="shared" si="490"/>
        <v>0.13109614878451428</v>
      </c>
      <c r="S2553" s="6">
        <f t="shared" si="491"/>
        <v>0.2172655121020439</v>
      </c>
    </row>
    <row r="2554" spans="1:19" x14ac:dyDescent="0.25">
      <c r="A2554" s="64">
        <v>41957</v>
      </c>
      <c r="B2554" s="14" t="s">
        <v>873</v>
      </c>
      <c r="C2554" s="4">
        <v>5</v>
      </c>
      <c r="D2554" s="4">
        <v>5.2</v>
      </c>
      <c r="E2554" s="4"/>
      <c r="G2554" s="4">
        <f t="shared" si="499"/>
        <v>64.961200000000005</v>
      </c>
      <c r="H2554"/>
      <c r="I2554"/>
      <c r="J2554" s="34">
        <f t="shared" si="496"/>
        <v>2.1237166338267006E-3</v>
      </c>
      <c r="K2554" s="34">
        <f t="shared" si="492"/>
        <v>0.13795918366922602</v>
      </c>
      <c r="L2554" s="6">
        <f t="shared" si="497"/>
        <v>7.8611437635641082</v>
      </c>
      <c r="M2554" s="6">
        <f t="shared" si="493"/>
        <v>0.51066934215868187</v>
      </c>
      <c r="N2554" s="6">
        <f t="shared" si="498"/>
        <v>8.8091474968502013</v>
      </c>
      <c r="O2554" s="6">
        <f t="shared" si="494"/>
        <v>0.5722528034719111</v>
      </c>
      <c r="P2554" s="6">
        <f t="shared" si="495"/>
        <v>1.0829221456305929</v>
      </c>
      <c r="Q2554" s="6">
        <f t="shared" si="489"/>
        <v>0.2451212842361673</v>
      </c>
      <c r="R2554" s="6">
        <f t="shared" si="490"/>
        <v>0.22317859335404533</v>
      </c>
      <c r="S2554" s="6">
        <f t="shared" si="491"/>
        <v>0.46829987759021263</v>
      </c>
    </row>
    <row r="2555" spans="1:19" x14ac:dyDescent="0.25">
      <c r="A2555" s="64">
        <v>41957</v>
      </c>
      <c r="B2555" s="14" t="s">
        <v>873</v>
      </c>
      <c r="C2555" s="4">
        <v>5</v>
      </c>
      <c r="D2555" s="4">
        <v>6.1</v>
      </c>
      <c r="E2555" s="4"/>
      <c r="G2555" s="4">
        <f t="shared" si="499"/>
        <v>64.961200000000005</v>
      </c>
      <c r="H2555"/>
      <c r="I2555"/>
      <c r="J2555" s="34">
        <f t="shared" si="496"/>
        <v>2.9224665660019049E-3</v>
      </c>
      <c r="K2555" s="34">
        <f t="shared" si="492"/>
        <v>0.18984693876967082</v>
      </c>
      <c r="L2555" s="6">
        <f t="shared" si="497"/>
        <v>11.346641732690337</v>
      </c>
      <c r="M2555" s="6">
        <f t="shared" si="493"/>
        <v>0.73709147722241208</v>
      </c>
      <c r="N2555" s="6">
        <f t="shared" si="498"/>
        <v>10.618077151196925</v>
      </c>
      <c r="O2555" s="6">
        <f t="shared" si="494"/>
        <v>0.68976304681311085</v>
      </c>
      <c r="P2555" s="6">
        <f t="shared" si="495"/>
        <v>1.426854524035523</v>
      </c>
      <c r="Q2555" s="6">
        <f t="shared" si="489"/>
        <v>0.35380390906675779</v>
      </c>
      <c r="R2555" s="6">
        <f t="shared" si="490"/>
        <v>0.26900758825711324</v>
      </c>
      <c r="S2555" s="6">
        <f t="shared" si="491"/>
        <v>0.62281149732387098</v>
      </c>
    </row>
    <row r="2556" spans="1:19" x14ac:dyDescent="0.25">
      <c r="A2556" s="64">
        <v>41957</v>
      </c>
      <c r="B2556" s="14" t="s">
        <v>873</v>
      </c>
      <c r="C2556" s="4">
        <v>5</v>
      </c>
      <c r="D2556" s="4">
        <v>22.8</v>
      </c>
      <c r="E2556" s="4"/>
      <c r="G2556" s="4">
        <f t="shared" si="499"/>
        <v>64.961200000000005</v>
      </c>
      <c r="H2556"/>
      <c r="I2556"/>
      <c r="J2556" s="34">
        <f t="shared" si="496"/>
        <v>4.0828138126052953E-2</v>
      </c>
      <c r="K2556" s="34">
        <f t="shared" si="492"/>
        <v>2.6522448978776048</v>
      </c>
      <c r="L2556" s="6">
        <f t="shared" si="497"/>
        <v>235.11820902356081</v>
      </c>
      <c r="M2556" s="6">
        <f t="shared" si="493"/>
        <v>15.273561296270282</v>
      </c>
      <c r="N2556" s="6">
        <f t="shared" si="498"/>
        <v>49.658516425944867</v>
      </c>
      <c r="O2556" s="6">
        <f t="shared" si="494"/>
        <v>3.2258768798188204</v>
      </c>
      <c r="P2556" s="6">
        <f t="shared" si="495"/>
        <v>18.499438176089104</v>
      </c>
      <c r="Q2556" s="6">
        <f t="shared" si="489"/>
        <v>7.3313094222097348</v>
      </c>
      <c r="R2556" s="6">
        <f t="shared" si="490"/>
        <v>1.25809198312934</v>
      </c>
      <c r="S2556" s="6">
        <f t="shared" si="491"/>
        <v>8.5894014053390748</v>
      </c>
    </row>
    <row r="2557" spans="1:19" x14ac:dyDescent="0.25">
      <c r="A2557" s="64">
        <v>41957</v>
      </c>
      <c r="B2557" s="14" t="s">
        <v>873</v>
      </c>
      <c r="C2557" s="4">
        <v>5</v>
      </c>
      <c r="D2557" s="4">
        <v>14.8</v>
      </c>
      <c r="E2557" s="4"/>
      <c r="G2557" s="4">
        <f t="shared" si="499"/>
        <v>64.961200000000005</v>
      </c>
      <c r="H2557"/>
      <c r="I2557"/>
      <c r="J2557" s="34">
        <f t="shared" si="496"/>
        <v>1.7203361371057713E-2</v>
      </c>
      <c r="K2557" s="34">
        <f t="shared" si="492"/>
        <v>1.1175510203737895</v>
      </c>
      <c r="L2557" s="6">
        <f t="shared" si="497"/>
        <v>87.061417791330143</v>
      </c>
      <c r="M2557" s="6">
        <f t="shared" si="493"/>
        <v>5.6556142831235423</v>
      </c>
      <c r="N2557" s="6">
        <f t="shared" si="498"/>
        <v>29.951334448115762</v>
      </c>
      <c r="O2557" s="6">
        <f t="shared" si="494"/>
        <v>1.9456746650896188</v>
      </c>
      <c r="P2557" s="6">
        <f t="shared" si="495"/>
        <v>7.6012889482131616</v>
      </c>
      <c r="Q2557" s="6">
        <f t="shared" si="489"/>
        <v>2.7146948558993</v>
      </c>
      <c r="R2557" s="6">
        <f t="shared" si="490"/>
        <v>0.75881311938495133</v>
      </c>
      <c r="S2557" s="6">
        <f t="shared" si="491"/>
        <v>3.4735079752842513</v>
      </c>
    </row>
    <row r="2558" spans="1:19" x14ac:dyDescent="0.25">
      <c r="A2558" s="64">
        <v>41957</v>
      </c>
      <c r="B2558" s="14" t="s">
        <v>873</v>
      </c>
      <c r="C2558" s="4">
        <v>5</v>
      </c>
      <c r="D2558" s="4">
        <v>11.8</v>
      </c>
      <c r="E2558" s="4"/>
      <c r="G2558" s="4">
        <f t="shared" si="499"/>
        <v>64.961200000000005</v>
      </c>
      <c r="H2558"/>
      <c r="I2558"/>
      <c r="J2558" s="34">
        <f t="shared" si="496"/>
        <v>1.0935884027146072E-2</v>
      </c>
      <c r="K2558" s="34">
        <f t="shared" si="492"/>
        <v>0.71040816324345524</v>
      </c>
      <c r="L2558" s="6">
        <f t="shared" si="497"/>
        <v>51.719079473477194</v>
      </c>
      <c r="M2558" s="6">
        <f t="shared" si="493"/>
        <v>3.3597335306584863</v>
      </c>
      <c r="N2558" s="6">
        <f t="shared" si="498"/>
        <v>22.97798376196203</v>
      </c>
      <c r="O2558" s="6">
        <f t="shared" si="494"/>
        <v>1.4926774277098274</v>
      </c>
      <c r="P2558" s="6">
        <f t="shared" si="495"/>
        <v>4.8524109583683135</v>
      </c>
      <c r="Q2558" s="6">
        <f t="shared" si="489"/>
        <v>1.6126720947160733</v>
      </c>
      <c r="R2558" s="6">
        <f t="shared" si="490"/>
        <v>0.58214419680683271</v>
      </c>
      <c r="S2558" s="6">
        <f t="shared" si="491"/>
        <v>2.1948162915229061</v>
      </c>
    </row>
    <row r="2559" spans="1:19" x14ac:dyDescent="0.25">
      <c r="A2559" s="64">
        <v>41957</v>
      </c>
      <c r="B2559" s="14" t="s">
        <v>873</v>
      </c>
      <c r="C2559" s="4">
        <v>5</v>
      </c>
      <c r="D2559" s="4">
        <v>4.3</v>
      </c>
      <c r="E2559" s="4"/>
      <c r="G2559" s="4">
        <f t="shared" si="499"/>
        <v>64.961200000000005</v>
      </c>
      <c r="H2559"/>
      <c r="I2559"/>
      <c r="J2559" s="34">
        <f t="shared" si="496"/>
        <v>1.4522012041218817E-3</v>
      </c>
      <c r="K2559" s="34">
        <f t="shared" si="492"/>
        <v>9.4336734690975893E-2</v>
      </c>
      <c r="L2559" s="6">
        <f t="shared" si="497"/>
        <v>5.0785301024450318</v>
      </c>
      <c r="M2559" s="6">
        <f t="shared" si="493"/>
        <v>0.3299074160899001</v>
      </c>
      <c r="N2559" s="6">
        <f t="shared" si="498"/>
        <v>7.0529054640829827</v>
      </c>
      <c r="O2559" s="6">
        <f t="shared" si="494"/>
        <v>0.45816521132004828</v>
      </c>
      <c r="P2559" s="6">
        <f t="shared" si="495"/>
        <v>0.78807262740994832</v>
      </c>
      <c r="Q2559" s="6">
        <f t="shared" si="489"/>
        <v>0.15835555972315205</v>
      </c>
      <c r="R2559" s="6">
        <f t="shared" si="490"/>
        <v>0.17868443241481885</v>
      </c>
      <c r="S2559" s="6">
        <f t="shared" si="491"/>
        <v>0.33703999213797087</v>
      </c>
    </row>
    <row r="2560" spans="1:19" x14ac:dyDescent="0.25">
      <c r="A2560" s="64">
        <v>41957</v>
      </c>
      <c r="B2560" s="14" t="s">
        <v>873</v>
      </c>
      <c r="C2560" s="4">
        <v>5</v>
      </c>
      <c r="D2560" s="4">
        <v>18</v>
      </c>
      <c r="E2560" s="4"/>
      <c r="G2560" s="4">
        <f t="shared" si="499"/>
        <v>64.961200000000005</v>
      </c>
      <c r="H2560"/>
      <c r="I2560"/>
      <c r="J2560" s="34">
        <f t="shared" si="496"/>
        <v>2.5446900494077322E-2</v>
      </c>
      <c r="K2560" s="34">
        <f t="shared" si="492"/>
        <v>1.6530612244389502</v>
      </c>
      <c r="L2560" s="6">
        <f t="shared" si="497"/>
        <v>136.54177394400861</v>
      </c>
      <c r="M2560" s="6">
        <f t="shared" si="493"/>
        <v>8.8699176575741685</v>
      </c>
      <c r="N2560" s="6">
        <f t="shared" si="498"/>
        <v>37.659868621098411</v>
      </c>
      <c r="O2560" s="6">
        <f t="shared" si="494"/>
        <v>2.4464303049203324</v>
      </c>
      <c r="P2560" s="6">
        <f t="shared" si="495"/>
        <v>11.3163479624945</v>
      </c>
      <c r="Q2560" s="6">
        <f t="shared" si="489"/>
        <v>4.2575604756356009</v>
      </c>
      <c r="R2560" s="6">
        <f t="shared" si="490"/>
        <v>0.95410781891892971</v>
      </c>
      <c r="S2560" s="6">
        <f t="shared" si="491"/>
        <v>5.2116682945545305</v>
      </c>
    </row>
    <row r="2561" spans="1:19" x14ac:dyDescent="0.25">
      <c r="A2561" s="64">
        <v>41957</v>
      </c>
      <c r="B2561" s="14" t="s">
        <v>873</v>
      </c>
      <c r="C2561" s="4">
        <v>5</v>
      </c>
      <c r="D2561" s="4">
        <v>18</v>
      </c>
      <c r="E2561" s="4"/>
      <c r="G2561" s="4">
        <f t="shared" si="499"/>
        <v>64.961200000000005</v>
      </c>
      <c r="H2561"/>
      <c r="I2561"/>
      <c r="J2561" s="34">
        <f t="shared" si="496"/>
        <v>2.5446900494077322E-2</v>
      </c>
      <c r="K2561" s="34">
        <f t="shared" si="492"/>
        <v>1.6530612244389502</v>
      </c>
      <c r="L2561" s="6">
        <f t="shared" si="497"/>
        <v>136.54177394400861</v>
      </c>
      <c r="M2561" s="6">
        <f t="shared" si="493"/>
        <v>8.8699176575741685</v>
      </c>
      <c r="N2561" s="6">
        <f t="shared" si="498"/>
        <v>37.659868621098411</v>
      </c>
      <c r="O2561" s="6">
        <f t="shared" si="494"/>
        <v>2.4464303049203324</v>
      </c>
      <c r="P2561" s="6">
        <f t="shared" si="495"/>
        <v>11.3163479624945</v>
      </c>
      <c r="Q2561" s="6">
        <f t="shared" si="489"/>
        <v>4.2575604756356009</v>
      </c>
      <c r="R2561" s="6">
        <f t="shared" si="490"/>
        <v>0.95410781891892971</v>
      </c>
      <c r="S2561" s="6">
        <f t="shared" si="491"/>
        <v>5.2116682945545305</v>
      </c>
    </row>
    <row r="2562" spans="1:19" x14ac:dyDescent="0.25">
      <c r="A2562" s="64">
        <v>41957</v>
      </c>
      <c r="B2562" s="14" t="s">
        <v>873</v>
      </c>
      <c r="C2562" s="4">
        <v>5</v>
      </c>
      <c r="D2562" s="4">
        <v>3.2</v>
      </c>
      <c r="E2562" s="4"/>
      <c r="G2562" s="4">
        <f t="shared" si="499"/>
        <v>64.961200000000005</v>
      </c>
      <c r="H2562"/>
      <c r="I2562"/>
      <c r="J2562" s="34">
        <f t="shared" si="496"/>
        <v>8.0424771931898698E-4</v>
      </c>
      <c r="K2562" s="34">
        <f t="shared" si="492"/>
        <v>5.2244897957576697E-2</v>
      </c>
      <c r="L2562" s="6">
        <f t="shared" si="497"/>
        <v>2.57474279673893</v>
      </c>
      <c r="M2562" s="6">
        <f t="shared" si="493"/>
        <v>0.16725838501169291</v>
      </c>
      <c r="N2562" s="6">
        <f t="shared" si="498"/>
        <v>4.9915502127950244</v>
      </c>
      <c r="O2562" s="6">
        <f t="shared" si="494"/>
        <v>0.32425709797277341</v>
      </c>
      <c r="P2562" s="6">
        <f t="shared" si="495"/>
        <v>0.49151548298446635</v>
      </c>
      <c r="Q2562" s="6">
        <f t="shared" si="489"/>
        <v>8.0284024805612586E-2</v>
      </c>
      <c r="R2562" s="6">
        <f t="shared" si="490"/>
        <v>0.12646026820938164</v>
      </c>
      <c r="S2562" s="6">
        <f t="shared" si="491"/>
        <v>0.20674429301499422</v>
      </c>
    </row>
    <row r="2563" spans="1:19" x14ac:dyDescent="0.25">
      <c r="A2563" s="64">
        <v>41957</v>
      </c>
      <c r="B2563" s="14" t="s">
        <v>873</v>
      </c>
      <c r="C2563" s="4">
        <v>5</v>
      </c>
      <c r="D2563" s="4">
        <v>3.3</v>
      </c>
      <c r="E2563" s="4"/>
      <c r="G2563" s="4">
        <f t="shared" si="499"/>
        <v>64.961200000000005</v>
      </c>
      <c r="H2563"/>
      <c r="I2563"/>
      <c r="J2563" s="34">
        <f t="shared" si="496"/>
        <v>8.5529859993982123E-4</v>
      </c>
      <c r="K2563" s="34">
        <f t="shared" si="492"/>
        <v>5.5561224488086945E-2</v>
      </c>
      <c r="L2563" s="6">
        <f t="shared" si="497"/>
        <v>2.7634881041225379</v>
      </c>
      <c r="M2563" s="6">
        <f t="shared" si="493"/>
        <v>0.17951950691152002</v>
      </c>
      <c r="N2563" s="6">
        <f t="shared" si="498"/>
        <v>5.1745344101160526</v>
      </c>
      <c r="O2563" s="6">
        <f t="shared" si="494"/>
        <v>0.3361439712423443</v>
      </c>
      <c r="P2563" s="6">
        <f t="shared" si="495"/>
        <v>0.51566347815386426</v>
      </c>
      <c r="Q2563" s="6">
        <f t="shared" ref="Q2563:Q2626" si="500">M2563*0.48</f>
        <v>8.6169363317529613E-2</v>
      </c>
      <c r="R2563" s="6">
        <f t="shared" ref="R2563:R2626" si="501">O2563*0.39</f>
        <v>0.13109614878451428</v>
      </c>
      <c r="S2563" s="6">
        <f t="shared" ref="S2563:S2626" si="502">Q2563+R2563</f>
        <v>0.2172655121020439</v>
      </c>
    </row>
    <row r="2564" spans="1:19" x14ac:dyDescent="0.25">
      <c r="A2564" s="64">
        <v>41957</v>
      </c>
      <c r="B2564" s="14" t="s">
        <v>873</v>
      </c>
      <c r="C2564" s="4">
        <v>5</v>
      </c>
      <c r="D2564" s="4">
        <v>5.7</v>
      </c>
      <c r="E2564" s="4"/>
      <c r="G2564" s="4">
        <f t="shared" si="499"/>
        <v>64.961200000000005</v>
      </c>
      <c r="H2564"/>
      <c r="I2564"/>
      <c r="J2564" s="34">
        <f t="shared" si="496"/>
        <v>2.5517586328783095E-3</v>
      </c>
      <c r="K2564" s="34">
        <f t="shared" si="492"/>
        <v>0.1657653061173503</v>
      </c>
      <c r="L2564" s="6">
        <f t="shared" si="497"/>
        <v>9.7084599828880815</v>
      </c>
      <c r="M2564" s="6">
        <f t="shared" si="493"/>
        <v>0.63067322287304872</v>
      </c>
      <c r="N2564" s="6">
        <f t="shared" si="498"/>
        <v>9.8080698655856366</v>
      </c>
      <c r="O2564" s="6">
        <f t="shared" si="494"/>
        <v>0.63714400051044973</v>
      </c>
      <c r="P2564" s="6">
        <f t="shared" si="495"/>
        <v>1.2678172233834983</v>
      </c>
      <c r="Q2564" s="6">
        <f t="shared" si="500"/>
        <v>0.30272314697906338</v>
      </c>
      <c r="R2564" s="6">
        <f t="shared" si="501"/>
        <v>0.24848616019907541</v>
      </c>
      <c r="S2564" s="6">
        <f t="shared" si="502"/>
        <v>0.55120930717813876</v>
      </c>
    </row>
    <row r="2565" spans="1:19" x14ac:dyDescent="0.25">
      <c r="A2565" s="64">
        <v>41957</v>
      </c>
      <c r="B2565" s="14" t="s">
        <v>873</v>
      </c>
      <c r="C2565" s="4">
        <v>5</v>
      </c>
      <c r="D2565" s="4">
        <v>16.600000000000001</v>
      </c>
      <c r="E2565" s="4"/>
      <c r="G2565" s="4">
        <f t="shared" si="499"/>
        <v>64.961200000000005</v>
      </c>
      <c r="H2565"/>
      <c r="I2565"/>
      <c r="J2565" s="34">
        <f t="shared" si="496"/>
        <v>2.1642431790580088E-2</v>
      </c>
      <c r="K2565" s="34">
        <f t="shared" si="492"/>
        <v>1.4059183673036952</v>
      </c>
      <c r="L2565" s="6">
        <f t="shared" si="497"/>
        <v>113.35026663429937</v>
      </c>
      <c r="M2565" s="6">
        <f t="shared" si="493"/>
        <v>7.3633694837053838</v>
      </c>
      <c r="N2565" s="6">
        <f t="shared" si="498"/>
        <v>34.255982860299738</v>
      </c>
      <c r="O2565" s="6">
        <f t="shared" si="494"/>
        <v>2.2253097969470419</v>
      </c>
      <c r="P2565" s="6">
        <f t="shared" si="495"/>
        <v>9.5886792806524248</v>
      </c>
      <c r="Q2565" s="6">
        <f t="shared" si="500"/>
        <v>3.534417352178584</v>
      </c>
      <c r="R2565" s="6">
        <f t="shared" si="501"/>
        <v>0.86787082080934641</v>
      </c>
      <c r="S2565" s="6">
        <f t="shared" si="502"/>
        <v>4.4022881729879302</v>
      </c>
    </row>
    <row r="2566" spans="1:19" x14ac:dyDescent="0.25">
      <c r="A2566" s="64">
        <v>41957</v>
      </c>
      <c r="B2566" s="14" t="s">
        <v>873</v>
      </c>
      <c r="C2566" s="4">
        <v>5</v>
      </c>
      <c r="D2566" s="4">
        <v>4.5999999999999996</v>
      </c>
      <c r="E2566" s="4"/>
      <c r="G2566" s="4">
        <f t="shared" si="499"/>
        <v>64.961200000000005</v>
      </c>
      <c r="H2566"/>
      <c r="I2566"/>
      <c r="J2566" s="34">
        <f t="shared" si="496"/>
        <v>1.6619025137490004E-3</v>
      </c>
      <c r="K2566" s="34">
        <f t="shared" si="492"/>
        <v>0.10795918367014873</v>
      </c>
      <c r="L2566" s="6">
        <f t="shared" si="497"/>
        <v>5.9302678128381849</v>
      </c>
      <c r="M2566" s="6">
        <f t="shared" si="493"/>
        <v>0.3852373209154813</v>
      </c>
      <c r="N2566" s="6">
        <f t="shared" si="498"/>
        <v>7.6319696161125572</v>
      </c>
      <c r="O2566" s="6">
        <f t="shared" si="494"/>
        <v>0.49578191424249274</v>
      </c>
      <c r="P2566" s="6">
        <f t="shared" si="495"/>
        <v>0.88101923515797398</v>
      </c>
      <c r="Q2566" s="6">
        <f t="shared" si="500"/>
        <v>0.18491391403943103</v>
      </c>
      <c r="R2566" s="6">
        <f t="shared" si="501"/>
        <v>0.19335494655457217</v>
      </c>
      <c r="S2566" s="6">
        <f t="shared" si="502"/>
        <v>0.37826886059400322</v>
      </c>
    </row>
    <row r="2567" spans="1:19" x14ac:dyDescent="0.25">
      <c r="A2567" s="64">
        <v>41957</v>
      </c>
      <c r="B2567" s="14" t="s">
        <v>873</v>
      </c>
      <c r="C2567" s="4">
        <v>5</v>
      </c>
      <c r="D2567" s="4">
        <v>6.9</v>
      </c>
      <c r="E2567" s="4"/>
      <c r="G2567" s="4">
        <f t="shared" si="499"/>
        <v>64.961200000000005</v>
      </c>
      <c r="H2567"/>
      <c r="I2567"/>
      <c r="J2567" s="34">
        <f t="shared" si="496"/>
        <v>3.7392806559352516E-3</v>
      </c>
      <c r="K2567" s="34">
        <f t="shared" si="492"/>
        <v>0.24290816325783468</v>
      </c>
      <c r="L2567" s="6">
        <f t="shared" si="497"/>
        <v>15.062883294996576</v>
      </c>
      <c r="M2567" s="6">
        <f t="shared" si="493"/>
        <v>0.97850299328216439</v>
      </c>
      <c r="N2567" s="6">
        <f t="shared" si="498"/>
        <v>12.264882891847247</v>
      </c>
      <c r="O2567" s="6">
        <f t="shared" si="494"/>
        <v>0.79674152596761971</v>
      </c>
      <c r="P2567" s="6">
        <f t="shared" si="495"/>
        <v>1.7752445192497841</v>
      </c>
      <c r="Q2567" s="6">
        <f t="shared" si="500"/>
        <v>0.46968143677543889</v>
      </c>
      <c r="R2567" s="6">
        <f t="shared" si="501"/>
        <v>0.31072919512737168</v>
      </c>
      <c r="S2567" s="6">
        <f t="shared" si="502"/>
        <v>0.78041063190281057</v>
      </c>
    </row>
    <row r="2568" spans="1:19" x14ac:dyDescent="0.25">
      <c r="A2568" s="64">
        <v>41957</v>
      </c>
      <c r="B2568" s="14" t="s">
        <v>873</v>
      </c>
      <c r="C2568" s="4">
        <v>5</v>
      </c>
      <c r="D2568" s="4">
        <v>4.2</v>
      </c>
      <c r="E2568" s="4"/>
      <c r="G2568" s="4">
        <f t="shared" si="499"/>
        <v>64.961200000000005</v>
      </c>
      <c r="H2568"/>
      <c r="I2568"/>
      <c r="J2568" s="34">
        <f t="shared" si="496"/>
        <v>1.385442360233099E-3</v>
      </c>
      <c r="K2568" s="34">
        <f t="shared" si="492"/>
        <v>8.9999999997231753E-2</v>
      </c>
      <c r="L2568" s="6">
        <f t="shared" si="497"/>
        <v>4.811097633235077</v>
      </c>
      <c r="M2568" s="6">
        <f t="shared" si="493"/>
        <v>0.31253468163409348</v>
      </c>
      <c r="N2568" s="6">
        <f t="shared" si="498"/>
        <v>6.861382640483793</v>
      </c>
      <c r="O2568" s="6">
        <f t="shared" si="494"/>
        <v>0.44572365863033786</v>
      </c>
      <c r="P2568" s="6">
        <f t="shared" si="495"/>
        <v>0.7582583402644314</v>
      </c>
      <c r="Q2568" s="6">
        <f t="shared" si="500"/>
        <v>0.15001664718436486</v>
      </c>
      <c r="R2568" s="6">
        <f t="shared" si="501"/>
        <v>0.17383222686583177</v>
      </c>
      <c r="S2568" s="6">
        <f t="shared" si="502"/>
        <v>0.32384887405019663</v>
      </c>
    </row>
    <row r="2569" spans="1:19" x14ac:dyDescent="0.25">
      <c r="A2569" s="64">
        <v>41957</v>
      </c>
      <c r="B2569" s="14" t="s">
        <v>873</v>
      </c>
      <c r="C2569" s="4">
        <v>5</v>
      </c>
      <c r="D2569" s="4">
        <v>11.8</v>
      </c>
      <c r="E2569" s="4" t="s">
        <v>978</v>
      </c>
      <c r="G2569" s="4">
        <f t="shared" si="499"/>
        <v>64.961200000000005</v>
      </c>
      <c r="H2569"/>
      <c r="I2569"/>
      <c r="J2569" s="34">
        <f t="shared" si="496"/>
        <v>1.0935884027146072E-2</v>
      </c>
      <c r="K2569" s="34">
        <f t="shared" si="492"/>
        <v>0.71040816324345524</v>
      </c>
      <c r="L2569" s="6">
        <f t="shared" si="497"/>
        <v>51.719079473477194</v>
      </c>
      <c r="M2569" s="6">
        <f t="shared" si="493"/>
        <v>3.3597335306584863</v>
      </c>
      <c r="N2569" s="6">
        <f t="shared" si="498"/>
        <v>22.97798376196203</v>
      </c>
      <c r="O2569" s="6">
        <f t="shared" si="494"/>
        <v>1.4926774277098274</v>
      </c>
      <c r="P2569" s="6">
        <f t="shared" si="495"/>
        <v>4.8524109583683135</v>
      </c>
      <c r="Q2569" s="6">
        <f t="shared" si="500"/>
        <v>1.6126720947160733</v>
      </c>
      <c r="R2569" s="6">
        <f t="shared" si="501"/>
        <v>0.58214419680683271</v>
      </c>
      <c r="S2569" s="6">
        <f t="shared" si="502"/>
        <v>2.1948162915229061</v>
      </c>
    </row>
    <row r="2570" spans="1:19" x14ac:dyDescent="0.25">
      <c r="A2570" s="64">
        <v>41957</v>
      </c>
      <c r="B2570" s="14" t="s">
        <v>873</v>
      </c>
      <c r="C2570" s="4">
        <v>5</v>
      </c>
      <c r="D2570" s="4">
        <v>13.8</v>
      </c>
      <c r="E2570" s="4"/>
      <c r="G2570" s="4">
        <f t="shared" si="499"/>
        <v>64.961200000000005</v>
      </c>
      <c r="H2570"/>
      <c r="I2570"/>
      <c r="J2570" s="34">
        <f t="shared" si="496"/>
        <v>1.4957122623741007E-2</v>
      </c>
      <c r="K2570" s="34">
        <f t="shared" si="492"/>
        <v>0.97163265303133872</v>
      </c>
      <c r="L2570" s="6">
        <f t="shared" si="497"/>
        <v>74.126939779323536</v>
      </c>
      <c r="M2570" s="6">
        <f t="shared" si="493"/>
        <v>4.8153750537925362</v>
      </c>
      <c r="N2570" s="6">
        <f t="shared" si="498"/>
        <v>27.597421122374737</v>
      </c>
      <c r="O2570" s="6">
        <f t="shared" si="494"/>
        <v>1.7927616277875602</v>
      </c>
      <c r="P2570" s="6">
        <f t="shared" si="495"/>
        <v>6.6081366815800964</v>
      </c>
      <c r="Q2570" s="6">
        <f t="shared" si="500"/>
        <v>2.3113800258204171</v>
      </c>
      <c r="R2570" s="6">
        <f t="shared" si="501"/>
        <v>0.69917703483714855</v>
      </c>
      <c r="S2570" s="6">
        <f t="shared" si="502"/>
        <v>3.0105570606575656</v>
      </c>
    </row>
    <row r="2571" spans="1:19" x14ac:dyDescent="0.25">
      <c r="A2571" s="64">
        <v>41957</v>
      </c>
      <c r="B2571" s="14" t="s">
        <v>873</v>
      </c>
      <c r="C2571" s="4">
        <v>5</v>
      </c>
      <c r="D2571" s="4">
        <v>23.1</v>
      </c>
      <c r="E2571" s="4"/>
      <c r="G2571" s="4">
        <f t="shared" si="499"/>
        <v>64.961200000000005</v>
      </c>
      <c r="H2571"/>
      <c r="I2571"/>
      <c r="J2571" s="34">
        <f t="shared" si="496"/>
        <v>4.1909631397051242E-2</v>
      </c>
      <c r="K2571" s="34">
        <f t="shared" si="492"/>
        <v>2.7224999999162605</v>
      </c>
      <c r="L2571" s="6">
        <f t="shared" si="497"/>
        <v>242.29139668448786</v>
      </c>
      <c r="M2571" s="6">
        <f t="shared" si="493"/>
        <v>15.739540183587513</v>
      </c>
      <c r="N2571" s="6">
        <f t="shared" si="498"/>
        <v>50.423848134646505</v>
      </c>
      <c r="O2571" s="6">
        <f t="shared" si="494"/>
        <v>3.2755937469784473</v>
      </c>
      <c r="P2571" s="6">
        <f t="shared" si="495"/>
        <v>19.015133930565959</v>
      </c>
      <c r="Q2571" s="6">
        <f t="shared" si="500"/>
        <v>7.5549792881220057</v>
      </c>
      <c r="R2571" s="6">
        <f t="shared" si="501"/>
        <v>1.2774815613215944</v>
      </c>
      <c r="S2571" s="6">
        <f t="shared" si="502"/>
        <v>8.8324608494435992</v>
      </c>
    </row>
    <row r="2572" spans="1:19" x14ac:dyDescent="0.25">
      <c r="A2572" s="64">
        <v>41957</v>
      </c>
      <c r="B2572" s="14" t="s">
        <v>873</v>
      </c>
      <c r="C2572" s="4">
        <v>5</v>
      </c>
      <c r="D2572" s="4">
        <v>8.4</v>
      </c>
      <c r="E2572" s="4"/>
      <c r="G2572" s="4">
        <f t="shared" si="499"/>
        <v>64.961200000000005</v>
      </c>
      <c r="H2572"/>
      <c r="I2572"/>
      <c r="J2572" s="34">
        <f t="shared" si="496"/>
        <v>5.5417694409323958E-3</v>
      </c>
      <c r="K2572" s="34">
        <f t="shared" si="492"/>
        <v>0.35999999998892701</v>
      </c>
      <c r="L2572" s="6">
        <f t="shared" si="497"/>
        <v>23.676207107687297</v>
      </c>
      <c r="M2572" s="6">
        <f t="shared" si="493"/>
        <v>1.5380348549959169</v>
      </c>
      <c r="N2572" s="6">
        <f t="shared" si="498"/>
        <v>15.438913512745591</v>
      </c>
      <c r="O2572" s="6">
        <f t="shared" si="494"/>
        <v>1.0029303679371999</v>
      </c>
      <c r="P2572" s="6">
        <f t="shared" si="495"/>
        <v>2.5409652229331168</v>
      </c>
      <c r="Q2572" s="6">
        <f t="shared" si="500"/>
        <v>0.73825673039804007</v>
      </c>
      <c r="R2572" s="6">
        <f t="shared" si="501"/>
        <v>0.39114284349550799</v>
      </c>
      <c r="S2572" s="6">
        <f t="shared" si="502"/>
        <v>1.1293995738935481</v>
      </c>
    </row>
    <row r="2573" spans="1:19" x14ac:dyDescent="0.25">
      <c r="A2573" s="64">
        <v>41957</v>
      </c>
      <c r="B2573" s="14" t="s">
        <v>873</v>
      </c>
      <c r="C2573" s="4">
        <v>5</v>
      </c>
      <c r="D2573" s="4">
        <v>22.7</v>
      </c>
      <c r="E2573" s="4"/>
      <c r="G2573" s="4">
        <f t="shared" si="499"/>
        <v>64.961200000000005</v>
      </c>
      <c r="H2573"/>
      <c r="I2573"/>
      <c r="J2573" s="34">
        <f t="shared" si="496"/>
        <v>4.0470781961707107E-2</v>
      </c>
      <c r="K2573" s="34">
        <f t="shared" si="492"/>
        <v>2.629030612164033</v>
      </c>
      <c r="L2573" s="6">
        <f t="shared" si="497"/>
        <v>232.75418438483069</v>
      </c>
      <c r="M2573" s="6">
        <f t="shared" si="493"/>
        <v>15.119991415930135</v>
      </c>
      <c r="N2573" s="6">
        <f t="shared" si="498"/>
        <v>49.403784945150782</v>
      </c>
      <c r="O2573" s="6">
        <f t="shared" si="494"/>
        <v>3.2093292168276979</v>
      </c>
      <c r="P2573" s="6">
        <f t="shared" si="495"/>
        <v>18.329320632757835</v>
      </c>
      <c r="Q2573" s="6">
        <f t="shared" si="500"/>
        <v>7.2575958796464644</v>
      </c>
      <c r="R2573" s="6">
        <f t="shared" si="501"/>
        <v>1.2516383945628022</v>
      </c>
      <c r="S2573" s="6">
        <f t="shared" si="502"/>
        <v>8.5092342742092661</v>
      </c>
    </row>
    <row r="2574" spans="1:19" x14ac:dyDescent="0.25">
      <c r="A2574" s="64">
        <v>41957</v>
      </c>
      <c r="B2574" s="14" t="s">
        <v>873</v>
      </c>
      <c r="C2574" s="4">
        <v>5</v>
      </c>
      <c r="D2574" s="4">
        <v>5.2</v>
      </c>
      <c r="E2574" s="4"/>
      <c r="G2574" s="4">
        <f t="shared" si="499"/>
        <v>64.961200000000005</v>
      </c>
      <c r="H2574"/>
      <c r="I2574"/>
      <c r="J2574" s="34">
        <f t="shared" si="496"/>
        <v>2.1237166338267006E-3</v>
      </c>
      <c r="K2574" s="34">
        <f t="shared" si="492"/>
        <v>0.13795918366922602</v>
      </c>
      <c r="L2574" s="6">
        <f t="shared" si="497"/>
        <v>7.8611437635641082</v>
      </c>
      <c r="M2574" s="6">
        <f t="shared" si="493"/>
        <v>0.51066934215868187</v>
      </c>
      <c r="N2574" s="6">
        <f t="shared" si="498"/>
        <v>8.8091474968502013</v>
      </c>
      <c r="O2574" s="6">
        <f t="shared" si="494"/>
        <v>0.5722528034719111</v>
      </c>
      <c r="P2574" s="6">
        <f t="shared" si="495"/>
        <v>1.0829221456305929</v>
      </c>
      <c r="Q2574" s="6">
        <f t="shared" si="500"/>
        <v>0.2451212842361673</v>
      </c>
      <c r="R2574" s="6">
        <f t="shared" si="501"/>
        <v>0.22317859335404533</v>
      </c>
      <c r="S2574" s="6">
        <f t="shared" si="502"/>
        <v>0.46829987759021263</v>
      </c>
    </row>
    <row r="2575" spans="1:19" x14ac:dyDescent="0.25">
      <c r="A2575" s="64">
        <v>41957</v>
      </c>
      <c r="B2575" s="14" t="s">
        <v>873</v>
      </c>
      <c r="C2575" s="4">
        <v>5</v>
      </c>
      <c r="D2575" s="4">
        <v>9</v>
      </c>
      <c r="E2575" s="4"/>
      <c r="G2575" s="4">
        <f t="shared" si="499"/>
        <v>64.961200000000005</v>
      </c>
      <c r="H2575"/>
      <c r="I2575"/>
      <c r="J2575" s="34">
        <f t="shared" si="496"/>
        <v>6.3617251235193305E-3</v>
      </c>
      <c r="K2575" s="34">
        <f t="shared" ref="K2575:K2638" si="503">+IF($D2575&gt;3.01,J2575*64.96120126,J2575*795.77)</f>
        <v>0.41326530610973755</v>
      </c>
      <c r="L2575" s="6">
        <f t="shared" si="497"/>
        <v>27.7458210460766</v>
      </c>
      <c r="M2575" s="6">
        <f t="shared" ref="M2575:M2638" si="504">+IF($D2575&gt;3.01,L2575*64.96120126*0.001,L2575*795.77*0.001)</f>
        <v>1.8024018650981257</v>
      </c>
      <c r="N2575" s="6">
        <f t="shared" si="498"/>
        <v>16.73684929877896</v>
      </c>
      <c r="O2575" s="6">
        <f t="shared" ref="O2575:O2638" si="505">+IF($D2575&gt;3.01,N2575*64.96120126*0.001,N2575*795.77*0.001)</f>
        <v>1.0872458357562698</v>
      </c>
      <c r="P2575" s="6">
        <f t="shared" ref="P2575:P2638" si="506">+M2575+O2575</f>
        <v>2.8896477008543955</v>
      </c>
      <c r="Q2575" s="6">
        <f t="shared" si="500"/>
        <v>0.86515289524710026</v>
      </c>
      <c r="R2575" s="6">
        <f t="shared" si="501"/>
        <v>0.42402587594494523</v>
      </c>
      <c r="S2575" s="6">
        <f t="shared" si="502"/>
        <v>1.2891787711920455</v>
      </c>
    </row>
    <row r="2576" spans="1:19" x14ac:dyDescent="0.25">
      <c r="A2576" s="64">
        <v>41957</v>
      </c>
      <c r="B2576" s="14" t="s">
        <v>873</v>
      </c>
      <c r="C2576" s="4">
        <v>5</v>
      </c>
      <c r="D2576" s="4">
        <v>20.100000000000001</v>
      </c>
      <c r="E2576" s="4"/>
      <c r="G2576" s="4">
        <f t="shared" si="499"/>
        <v>64.961200000000005</v>
      </c>
      <c r="H2576"/>
      <c r="I2576"/>
      <c r="J2576" s="34">
        <f t="shared" si="496"/>
        <v>3.1730871199420314E-2</v>
      </c>
      <c r="K2576" s="34">
        <f t="shared" si="503"/>
        <v>2.0612755101406806</v>
      </c>
      <c r="L2576" s="6">
        <f t="shared" si="497"/>
        <v>175.97127780954105</v>
      </c>
      <c r="M2576" s="6">
        <f t="shared" si="504"/>
        <v>11.431305593764968</v>
      </c>
      <c r="N2576" s="6">
        <f t="shared" si="498"/>
        <v>42.849855017862559</v>
      </c>
      <c r="O2576" s="6">
        <f t="shared" si="505"/>
        <v>2.7835780557771903</v>
      </c>
      <c r="P2576" s="6">
        <f t="shared" si="506"/>
        <v>14.214883649542159</v>
      </c>
      <c r="Q2576" s="6">
        <f t="shared" si="500"/>
        <v>5.4870266850071845</v>
      </c>
      <c r="R2576" s="6">
        <f t="shared" si="501"/>
        <v>1.0855954417531042</v>
      </c>
      <c r="S2576" s="6">
        <f t="shared" si="502"/>
        <v>6.5726221267602885</v>
      </c>
    </row>
    <row r="2577" spans="1:19" x14ac:dyDescent="0.25">
      <c r="A2577" s="64">
        <v>41957</v>
      </c>
      <c r="B2577" s="14" t="s">
        <v>873</v>
      </c>
      <c r="C2577" s="4">
        <v>5</v>
      </c>
      <c r="D2577" s="4">
        <v>13.3</v>
      </c>
      <c r="E2577" s="4" t="s">
        <v>978</v>
      </c>
      <c r="G2577" s="4">
        <f t="shared" si="499"/>
        <v>64.961200000000005</v>
      </c>
      <c r="H2577"/>
      <c r="I2577"/>
      <c r="J2577" s="34">
        <f t="shared" si="496"/>
        <v>1.3892908112337465E-2</v>
      </c>
      <c r="K2577" s="34">
        <f t="shared" si="503"/>
        <v>0.90249999997224062</v>
      </c>
      <c r="L2577" s="6">
        <f t="shared" si="497"/>
        <v>68.09715596197978</v>
      </c>
      <c r="M2577" s="6">
        <f t="shared" si="504"/>
        <v>4.423673053679777</v>
      </c>
      <c r="N2577" s="6">
        <f t="shared" si="498"/>
        <v>26.431170096054252</v>
      </c>
      <c r="O2577" s="6">
        <f t="shared" si="505"/>
        <v>1.7170005601470737</v>
      </c>
      <c r="P2577" s="6">
        <f t="shared" si="506"/>
        <v>6.1406736138268503</v>
      </c>
      <c r="Q2577" s="6">
        <f t="shared" si="500"/>
        <v>2.1233630657662927</v>
      </c>
      <c r="R2577" s="6">
        <f t="shared" si="501"/>
        <v>0.66963021845735882</v>
      </c>
      <c r="S2577" s="6">
        <f t="shared" si="502"/>
        <v>2.7929932842236518</v>
      </c>
    </row>
    <row r="2578" spans="1:19" x14ac:dyDescent="0.25">
      <c r="A2578" s="64">
        <v>41957</v>
      </c>
      <c r="B2578" s="14" t="s">
        <v>873</v>
      </c>
      <c r="C2578" s="4">
        <v>5</v>
      </c>
      <c r="D2578" s="4">
        <v>3</v>
      </c>
      <c r="E2578" s="4"/>
      <c r="G2578" s="4">
        <f t="shared" si="499"/>
        <v>795.77470000000005</v>
      </c>
      <c r="H2578"/>
      <c r="I2578"/>
      <c r="J2578" s="34">
        <f t="shared" si="496"/>
        <v>7.0685834705770342E-4</v>
      </c>
      <c r="K2578" s="34">
        <f t="shared" si="503"/>
        <v>0.56249666683810862</v>
      </c>
      <c r="L2578" s="6">
        <f t="shared" si="497"/>
        <v>2.219707841442716</v>
      </c>
      <c r="M2578" s="6">
        <f t="shared" si="504"/>
        <v>1.7663769089848702</v>
      </c>
      <c r="N2578" s="6">
        <f t="shared" si="498"/>
        <v>4.6285167281146418</v>
      </c>
      <c r="O2578" s="6">
        <f t="shared" si="505"/>
        <v>3.6832347567317885</v>
      </c>
      <c r="P2578" s="6">
        <f t="shared" si="506"/>
        <v>5.4496116657166587</v>
      </c>
      <c r="Q2578" s="6">
        <f t="shared" si="500"/>
        <v>0.84786091631273763</v>
      </c>
      <c r="R2578" s="6">
        <f t="shared" si="501"/>
        <v>1.4364615551253976</v>
      </c>
      <c r="S2578" s="6">
        <f t="shared" si="502"/>
        <v>2.2843224714381352</v>
      </c>
    </row>
    <row r="2579" spans="1:19" x14ac:dyDescent="0.25">
      <c r="A2579" s="64">
        <v>41957</v>
      </c>
      <c r="B2579" s="14" t="s">
        <v>873</v>
      </c>
      <c r="C2579" s="4">
        <v>5</v>
      </c>
      <c r="D2579" s="4">
        <v>3.9</v>
      </c>
      <c r="E2579" s="4"/>
      <c r="G2579" s="4">
        <f t="shared" si="499"/>
        <v>64.961200000000005</v>
      </c>
      <c r="H2579"/>
      <c r="I2579"/>
      <c r="J2579" s="34">
        <f t="shared" si="496"/>
        <v>1.1945906065275189E-3</v>
      </c>
      <c r="K2579" s="34">
        <f t="shared" si="503"/>
        <v>7.7602040813939621E-2</v>
      </c>
      <c r="L2579" s="6">
        <f t="shared" si="497"/>
        <v>4.0574351124683323</v>
      </c>
      <c r="M2579" s="6">
        <f t="shared" si="504"/>
        <v>0.26357585894044605</v>
      </c>
      <c r="N2579" s="6">
        <f t="shared" si="498"/>
        <v>6.2915196864507177</v>
      </c>
      <c r="O2579" s="6">
        <f t="shared" si="505"/>
        <v>0.40870467658277715</v>
      </c>
      <c r="P2579" s="6">
        <f t="shared" si="506"/>
        <v>0.6722805355232232</v>
      </c>
      <c r="Q2579" s="6">
        <f t="shared" si="500"/>
        <v>0.12651641229141411</v>
      </c>
      <c r="R2579" s="6">
        <f t="shared" si="501"/>
        <v>0.1593948238672831</v>
      </c>
      <c r="S2579" s="6">
        <f t="shared" si="502"/>
        <v>0.28591123615869718</v>
      </c>
    </row>
    <row r="2580" spans="1:19" x14ac:dyDescent="0.25">
      <c r="A2580" s="64">
        <v>41957</v>
      </c>
      <c r="B2580" s="14" t="s">
        <v>873</v>
      </c>
      <c r="C2580" s="4">
        <v>5</v>
      </c>
      <c r="D2580" s="4">
        <v>10.9</v>
      </c>
      <c r="E2580" s="4"/>
      <c r="G2580" s="4">
        <f t="shared" si="499"/>
        <v>64.961200000000005</v>
      </c>
      <c r="H2580"/>
      <c r="I2580"/>
      <c r="J2580" s="34">
        <f t="shared" si="496"/>
        <v>9.3313155793250824E-3</v>
      </c>
      <c r="K2580" s="34">
        <f t="shared" si="503"/>
        <v>0.6061734693691101</v>
      </c>
      <c r="L2580" s="6">
        <f t="shared" si="497"/>
        <v>43.096060321310915</v>
      </c>
      <c r="M2580" s="6">
        <f t="shared" si="504"/>
        <v>2.7995718480457787</v>
      </c>
      <c r="N2580" s="6">
        <f t="shared" si="498"/>
        <v>20.941075001217378</v>
      </c>
      <c r="O2580" s="6">
        <f t="shared" si="505"/>
        <v>1.3603573877548367</v>
      </c>
      <c r="P2580" s="6">
        <f t="shared" si="506"/>
        <v>4.1599292358006155</v>
      </c>
      <c r="Q2580" s="6">
        <f t="shared" si="500"/>
        <v>1.3437944870619738</v>
      </c>
      <c r="R2580" s="6">
        <f t="shared" si="501"/>
        <v>0.53053938122438637</v>
      </c>
      <c r="S2580" s="6">
        <f t="shared" si="502"/>
        <v>1.8743338682863602</v>
      </c>
    </row>
    <row r="2581" spans="1:19" x14ac:dyDescent="0.25">
      <c r="A2581" s="64">
        <v>41957</v>
      </c>
      <c r="B2581" s="14" t="s">
        <v>873</v>
      </c>
      <c r="C2581" s="4">
        <v>5</v>
      </c>
      <c r="D2581" s="4">
        <v>18.3</v>
      </c>
      <c r="E2581" s="4"/>
      <c r="G2581" s="4">
        <f t="shared" si="499"/>
        <v>64.961200000000005</v>
      </c>
      <c r="H2581"/>
      <c r="I2581"/>
      <c r="J2581" s="34">
        <f t="shared" si="496"/>
        <v>2.6302199094017143E-2</v>
      </c>
      <c r="K2581" s="34">
        <f t="shared" si="503"/>
        <v>1.7086224489270372</v>
      </c>
      <c r="L2581" s="6">
        <f t="shared" si="497"/>
        <v>141.83032789781456</v>
      </c>
      <c r="M2581" s="6">
        <f t="shared" si="504"/>
        <v>9.213468475341724</v>
      </c>
      <c r="N2581" s="6">
        <f t="shared" si="498"/>
        <v>38.39527165213034</v>
      </c>
      <c r="O2581" s="6">
        <f t="shared" si="505"/>
        <v>2.4942029692264116</v>
      </c>
      <c r="P2581" s="6">
        <f t="shared" si="506"/>
        <v>11.707671444568135</v>
      </c>
      <c r="Q2581" s="6">
        <f t="shared" si="500"/>
        <v>4.4224648681640275</v>
      </c>
      <c r="R2581" s="6">
        <f t="shared" si="501"/>
        <v>0.97273915799830057</v>
      </c>
      <c r="S2581" s="6">
        <f t="shared" si="502"/>
        <v>5.395204026162328</v>
      </c>
    </row>
    <row r="2582" spans="1:19" x14ac:dyDescent="0.25">
      <c r="A2582" s="64">
        <v>41957</v>
      </c>
      <c r="B2582" s="14" t="s">
        <v>873</v>
      </c>
      <c r="C2582" s="4">
        <v>5</v>
      </c>
      <c r="D2582" s="4">
        <v>8</v>
      </c>
      <c r="E2582" s="4"/>
      <c r="G2582" s="4">
        <f t="shared" si="499"/>
        <v>64.961200000000005</v>
      </c>
      <c r="H2582"/>
      <c r="I2582"/>
      <c r="J2582" s="34">
        <f t="shared" si="496"/>
        <v>5.0265482457436689E-3</v>
      </c>
      <c r="K2582" s="34">
        <f t="shared" si="503"/>
        <v>0.32653061223485441</v>
      </c>
      <c r="L2582" s="6">
        <f t="shared" si="497"/>
        <v>21.164008717497858</v>
      </c>
      <c r="M2582" s="6">
        <f t="shared" si="504"/>
        <v>1.3748394297657729</v>
      </c>
      <c r="N2582" s="6">
        <f t="shared" si="498"/>
        <v>14.58227400291401</v>
      </c>
      <c r="O2582" s="6">
        <f t="shared" si="505"/>
        <v>0.94728203633176278</v>
      </c>
      <c r="P2582" s="6">
        <f t="shared" si="506"/>
        <v>2.3221214660975358</v>
      </c>
      <c r="Q2582" s="6">
        <f t="shared" si="500"/>
        <v>0.65992292628757099</v>
      </c>
      <c r="R2582" s="6">
        <f t="shared" si="501"/>
        <v>0.3694399941693875</v>
      </c>
      <c r="S2582" s="6">
        <f t="shared" si="502"/>
        <v>1.0293629204569585</v>
      </c>
    </row>
    <row r="2583" spans="1:19" x14ac:dyDescent="0.25">
      <c r="A2583" s="64">
        <v>41957</v>
      </c>
      <c r="B2583" s="14" t="s">
        <v>873</v>
      </c>
      <c r="C2583" s="4">
        <v>5</v>
      </c>
      <c r="D2583" s="4">
        <v>15</v>
      </c>
      <c r="E2583" s="4"/>
      <c r="G2583" s="4">
        <f t="shared" si="499"/>
        <v>64.961200000000005</v>
      </c>
      <c r="H2583"/>
      <c r="I2583"/>
      <c r="J2583" s="34">
        <f t="shared" si="496"/>
        <v>1.7671458676442587E-2</v>
      </c>
      <c r="K2583" s="34">
        <f t="shared" si="503"/>
        <v>1.14795918363816</v>
      </c>
      <c r="L2583" s="6">
        <f t="shared" si="497"/>
        <v>89.789976153871919</v>
      </c>
      <c r="M2583" s="6">
        <f t="shared" si="504"/>
        <v>5.8328647120622747</v>
      </c>
      <c r="N2583" s="6">
        <f t="shared" si="498"/>
        <v>30.425431257579703</v>
      </c>
      <c r="O2583" s="6">
        <f t="shared" si="505"/>
        <v>1.9764725633459297</v>
      </c>
      <c r="P2583" s="6">
        <f t="shared" si="506"/>
        <v>7.809337275408204</v>
      </c>
      <c r="Q2583" s="6">
        <f t="shared" si="500"/>
        <v>2.7997750617898918</v>
      </c>
      <c r="R2583" s="6">
        <f t="shared" si="501"/>
        <v>0.77082429970491262</v>
      </c>
      <c r="S2583" s="6">
        <f t="shared" si="502"/>
        <v>3.5705993614948044</v>
      </c>
    </row>
    <row r="2584" spans="1:19" x14ac:dyDescent="0.25">
      <c r="A2584" s="64">
        <v>41957</v>
      </c>
      <c r="B2584" s="14" t="s">
        <v>873</v>
      </c>
      <c r="C2584" s="4">
        <v>5</v>
      </c>
      <c r="D2584" s="4">
        <v>5.0999999999999996</v>
      </c>
      <c r="E2584" s="4"/>
      <c r="G2584" s="4">
        <f t="shared" si="499"/>
        <v>64.961200000000005</v>
      </c>
      <c r="H2584"/>
      <c r="I2584"/>
      <c r="J2584" s="34">
        <f t="shared" si="496"/>
        <v>2.0428206229967626E-3</v>
      </c>
      <c r="K2584" s="34">
        <f t="shared" si="503"/>
        <v>0.13270408162857128</v>
      </c>
      <c r="L2584" s="6">
        <f t="shared" si="497"/>
        <v>7.5179232289815232</v>
      </c>
      <c r="M2584" s="6">
        <f t="shared" si="504"/>
        <v>0.48837332393509775</v>
      </c>
      <c r="N2584" s="6">
        <f t="shared" si="498"/>
        <v>8.6112674075792555</v>
      </c>
      <c r="O2584" s="6">
        <f t="shared" si="505"/>
        <v>0.55939827516743446</v>
      </c>
      <c r="P2584" s="6">
        <f t="shared" si="506"/>
        <v>1.0477715991025323</v>
      </c>
      <c r="Q2584" s="6">
        <f t="shared" si="500"/>
        <v>0.2344191954888469</v>
      </c>
      <c r="R2584" s="6">
        <f t="shared" si="501"/>
        <v>0.21816532731529945</v>
      </c>
      <c r="S2584" s="6">
        <f t="shared" si="502"/>
        <v>0.45258452280414635</v>
      </c>
    </row>
    <row r="2585" spans="1:19" x14ac:dyDescent="0.25">
      <c r="A2585" s="64">
        <v>41957</v>
      </c>
      <c r="B2585" s="14" t="s">
        <v>873</v>
      </c>
      <c r="C2585" s="4">
        <v>5</v>
      </c>
      <c r="D2585" s="4">
        <v>14.8</v>
      </c>
      <c r="E2585" s="4" t="s">
        <v>978</v>
      </c>
      <c r="G2585" s="4">
        <f t="shared" si="499"/>
        <v>64.961200000000005</v>
      </c>
      <c r="H2585"/>
      <c r="I2585"/>
      <c r="J2585" s="34">
        <f t="shared" si="496"/>
        <v>1.7203361371057713E-2</v>
      </c>
      <c r="K2585" s="34">
        <f t="shared" si="503"/>
        <v>1.1175510203737895</v>
      </c>
      <c r="L2585" s="6">
        <f t="shared" si="497"/>
        <v>87.061417791330143</v>
      </c>
      <c r="M2585" s="6">
        <f t="shared" si="504"/>
        <v>5.6556142831235423</v>
      </c>
      <c r="N2585" s="6">
        <f t="shared" si="498"/>
        <v>29.951334448115762</v>
      </c>
      <c r="O2585" s="6">
        <f t="shared" si="505"/>
        <v>1.9456746650896188</v>
      </c>
      <c r="P2585" s="6">
        <f t="shared" si="506"/>
        <v>7.6012889482131616</v>
      </c>
      <c r="Q2585" s="6">
        <f t="shared" si="500"/>
        <v>2.7146948558993</v>
      </c>
      <c r="R2585" s="6">
        <f t="shared" si="501"/>
        <v>0.75881311938495133</v>
      </c>
      <c r="S2585" s="6">
        <f t="shared" si="502"/>
        <v>3.4735079752842513</v>
      </c>
    </row>
    <row r="2586" spans="1:19" x14ac:dyDescent="0.25">
      <c r="A2586" s="64">
        <v>41957</v>
      </c>
      <c r="B2586" s="14" t="s">
        <v>873</v>
      </c>
      <c r="C2586" s="4">
        <v>5</v>
      </c>
      <c r="D2586" s="4">
        <v>7.6</v>
      </c>
      <c r="E2586" s="4"/>
      <c r="G2586" s="4">
        <f t="shared" si="499"/>
        <v>64.961200000000005</v>
      </c>
      <c r="H2586"/>
      <c r="I2586"/>
      <c r="J2586" s="34">
        <f t="shared" si="496"/>
        <v>4.5364597917836608E-3</v>
      </c>
      <c r="K2586" s="34">
        <f t="shared" si="503"/>
        <v>0.29469387754195608</v>
      </c>
      <c r="L2586" s="6">
        <f t="shared" si="497"/>
        <v>18.809813966898769</v>
      </c>
      <c r="M2586" s="6">
        <f t="shared" si="504"/>
        <v>1.2219081107668699</v>
      </c>
      <c r="N2586" s="6">
        <f t="shared" si="498"/>
        <v>13.732887825405102</v>
      </c>
      <c r="O2586" s="6">
        <f t="shared" si="505"/>
        <v>0.89210488990714454</v>
      </c>
      <c r="P2586" s="6">
        <f t="shared" si="506"/>
        <v>2.1140130006740145</v>
      </c>
      <c r="Q2586" s="6">
        <f t="shared" si="500"/>
        <v>0.58651589316809749</v>
      </c>
      <c r="R2586" s="6">
        <f t="shared" si="501"/>
        <v>0.34792090706378637</v>
      </c>
      <c r="S2586" s="6">
        <f t="shared" si="502"/>
        <v>0.93443680023188391</v>
      </c>
    </row>
    <row r="2587" spans="1:19" x14ac:dyDescent="0.25">
      <c r="A2587" s="64">
        <v>41957</v>
      </c>
      <c r="B2587" s="14" t="s">
        <v>873</v>
      </c>
      <c r="C2587" s="4">
        <v>5</v>
      </c>
      <c r="D2587" s="4">
        <v>8</v>
      </c>
      <c r="E2587" s="4"/>
      <c r="G2587" s="4">
        <f t="shared" si="499"/>
        <v>64.961200000000005</v>
      </c>
      <c r="H2587"/>
      <c r="I2587"/>
      <c r="J2587" s="34">
        <f t="shared" si="496"/>
        <v>5.0265482457436689E-3</v>
      </c>
      <c r="K2587" s="34">
        <f t="shared" si="503"/>
        <v>0.32653061223485441</v>
      </c>
      <c r="L2587" s="6">
        <f t="shared" si="497"/>
        <v>21.164008717497858</v>
      </c>
      <c r="M2587" s="6">
        <f t="shared" si="504"/>
        <v>1.3748394297657729</v>
      </c>
      <c r="N2587" s="6">
        <f t="shared" si="498"/>
        <v>14.58227400291401</v>
      </c>
      <c r="O2587" s="6">
        <f t="shared" si="505"/>
        <v>0.94728203633176278</v>
      </c>
      <c r="P2587" s="6">
        <f t="shared" si="506"/>
        <v>2.3221214660975358</v>
      </c>
      <c r="Q2587" s="6">
        <f t="shared" si="500"/>
        <v>0.65992292628757099</v>
      </c>
      <c r="R2587" s="6">
        <f t="shared" si="501"/>
        <v>0.3694399941693875</v>
      </c>
      <c r="S2587" s="6">
        <f t="shared" si="502"/>
        <v>1.0293629204569585</v>
      </c>
    </row>
    <row r="2588" spans="1:19" x14ac:dyDescent="0.25">
      <c r="A2588" s="64">
        <v>41957</v>
      </c>
      <c r="B2588" s="14" t="s">
        <v>873</v>
      </c>
      <c r="C2588" s="4">
        <v>5</v>
      </c>
      <c r="D2588" s="4">
        <v>26.7</v>
      </c>
      <c r="E2588" s="4"/>
      <c r="G2588" s="4">
        <f t="shared" si="499"/>
        <v>64.961200000000005</v>
      </c>
      <c r="H2588"/>
      <c r="I2588"/>
      <c r="J2588" s="34">
        <f t="shared" si="496"/>
        <v>5.5990249670440695E-2</v>
      </c>
      <c r="K2588" s="34">
        <f t="shared" si="503"/>
        <v>3.6371938774391466</v>
      </c>
      <c r="L2588" s="6">
        <f t="shared" si="497"/>
        <v>338.02081265541847</v>
      </c>
      <c r="M2588" s="6">
        <f t="shared" si="504"/>
        <v>21.958238040977395</v>
      </c>
      <c r="N2588" s="6">
        <f t="shared" si="498"/>
        <v>59.734900612248794</v>
      </c>
      <c r="O2588" s="6">
        <f t="shared" si="505"/>
        <v>3.8804509009183907</v>
      </c>
      <c r="P2588" s="6">
        <f t="shared" si="506"/>
        <v>25.838688941895786</v>
      </c>
      <c r="Q2588" s="6">
        <f t="shared" si="500"/>
        <v>10.53995425966915</v>
      </c>
      <c r="R2588" s="6">
        <f t="shared" si="501"/>
        <v>1.5133758513581725</v>
      </c>
      <c r="S2588" s="6">
        <f t="shared" si="502"/>
        <v>12.053330111027323</v>
      </c>
    </row>
    <row r="2589" spans="1:19" x14ac:dyDescent="0.25">
      <c r="A2589" s="64">
        <v>41957</v>
      </c>
      <c r="B2589" s="14" t="s">
        <v>873</v>
      </c>
      <c r="C2589" s="4">
        <v>5</v>
      </c>
      <c r="D2589" s="4">
        <v>3.2</v>
      </c>
      <c r="E2589" s="4"/>
      <c r="G2589" s="4">
        <f t="shared" si="499"/>
        <v>64.961200000000005</v>
      </c>
      <c r="H2589"/>
      <c r="I2589"/>
      <c r="J2589" s="34">
        <f t="shared" si="496"/>
        <v>8.0424771931898698E-4</v>
      </c>
      <c r="K2589" s="34">
        <f t="shared" si="503"/>
        <v>5.2244897957576697E-2</v>
      </c>
      <c r="L2589" s="6">
        <f t="shared" si="497"/>
        <v>2.57474279673893</v>
      </c>
      <c r="M2589" s="6">
        <f t="shared" si="504"/>
        <v>0.16725838501169291</v>
      </c>
      <c r="N2589" s="6">
        <f t="shared" si="498"/>
        <v>4.9915502127950244</v>
      </c>
      <c r="O2589" s="6">
        <f t="shared" si="505"/>
        <v>0.32425709797277341</v>
      </c>
      <c r="P2589" s="6">
        <f t="shared" si="506"/>
        <v>0.49151548298446635</v>
      </c>
      <c r="Q2589" s="6">
        <f t="shared" si="500"/>
        <v>8.0284024805612586E-2</v>
      </c>
      <c r="R2589" s="6">
        <f t="shared" si="501"/>
        <v>0.12646026820938164</v>
      </c>
      <c r="S2589" s="6">
        <f t="shared" si="502"/>
        <v>0.20674429301499422</v>
      </c>
    </row>
    <row r="2590" spans="1:19" x14ac:dyDescent="0.25">
      <c r="A2590" s="64">
        <v>41957</v>
      </c>
      <c r="B2590" s="14" t="s">
        <v>873</v>
      </c>
      <c r="C2590" s="4">
        <v>5</v>
      </c>
      <c r="D2590" s="4">
        <v>8.9</v>
      </c>
      <c r="E2590" s="4"/>
      <c r="G2590" s="4">
        <f t="shared" si="499"/>
        <v>64.961200000000005</v>
      </c>
      <c r="H2590"/>
      <c r="I2590"/>
      <c r="J2590" s="34">
        <f t="shared" si="496"/>
        <v>6.2211388522711887E-3</v>
      </c>
      <c r="K2590" s="34">
        <f t="shared" si="503"/>
        <v>0.40413265304879409</v>
      </c>
      <c r="L2590" s="6">
        <f t="shared" si="497"/>
        <v>27.04217861046752</v>
      </c>
      <c r="M2590" s="6">
        <f t="shared" si="504"/>
        <v>1.7566924072234475</v>
      </c>
      <c r="N2590" s="6">
        <f t="shared" si="498"/>
        <v>16.519476384138205</v>
      </c>
      <c r="O2590" s="6">
        <f t="shared" si="505"/>
        <v>1.073125030099819</v>
      </c>
      <c r="P2590" s="6">
        <f t="shared" si="506"/>
        <v>2.8298174373232667</v>
      </c>
      <c r="Q2590" s="6">
        <f t="shared" si="500"/>
        <v>0.84321235546725481</v>
      </c>
      <c r="R2590" s="6">
        <f t="shared" si="501"/>
        <v>0.41851876173892943</v>
      </c>
      <c r="S2590" s="6">
        <f t="shared" si="502"/>
        <v>1.2617311172061842</v>
      </c>
    </row>
    <row r="2591" spans="1:19" x14ac:dyDescent="0.25">
      <c r="A2591" s="64">
        <v>41957</v>
      </c>
      <c r="B2591" s="14" t="s">
        <v>873</v>
      </c>
      <c r="C2591" s="4">
        <v>5</v>
      </c>
      <c r="D2591" s="4">
        <v>6.1</v>
      </c>
      <c r="E2591" s="4" t="s">
        <v>978</v>
      </c>
      <c r="G2591" s="4">
        <f t="shared" si="499"/>
        <v>64.961200000000005</v>
      </c>
      <c r="H2591"/>
      <c r="I2591"/>
      <c r="J2591" s="34">
        <f t="shared" si="496"/>
        <v>2.9224665660019049E-3</v>
      </c>
      <c r="K2591" s="34">
        <f t="shared" si="503"/>
        <v>0.18984693876967082</v>
      </c>
      <c r="L2591" s="6">
        <f t="shared" si="497"/>
        <v>11.346641732690337</v>
      </c>
      <c r="M2591" s="6">
        <f t="shared" si="504"/>
        <v>0.73709147722241208</v>
      </c>
      <c r="N2591" s="6">
        <f t="shared" si="498"/>
        <v>10.618077151196925</v>
      </c>
      <c r="O2591" s="6">
        <f t="shared" si="505"/>
        <v>0.68976304681311085</v>
      </c>
      <c r="P2591" s="6">
        <f t="shared" si="506"/>
        <v>1.426854524035523</v>
      </c>
      <c r="Q2591" s="6">
        <f t="shared" si="500"/>
        <v>0.35380390906675779</v>
      </c>
      <c r="R2591" s="6">
        <f t="shared" si="501"/>
        <v>0.26900758825711324</v>
      </c>
      <c r="S2591" s="6">
        <f t="shared" si="502"/>
        <v>0.62281149732387098</v>
      </c>
    </row>
    <row r="2592" spans="1:19" x14ac:dyDescent="0.25">
      <c r="A2592" s="64">
        <v>41957</v>
      </c>
      <c r="B2592" s="14" t="s">
        <v>873</v>
      </c>
      <c r="C2592" s="4">
        <v>5</v>
      </c>
      <c r="D2592" s="4">
        <v>3.2</v>
      </c>
      <c r="E2592" s="4" t="s">
        <v>978</v>
      </c>
      <c r="G2592" s="4">
        <f t="shared" si="499"/>
        <v>64.961200000000005</v>
      </c>
      <c r="H2592"/>
      <c r="I2592"/>
      <c r="J2592" s="34">
        <f t="shared" si="496"/>
        <v>8.0424771931898698E-4</v>
      </c>
      <c r="K2592" s="34">
        <f t="shared" si="503"/>
        <v>5.2244897957576697E-2</v>
      </c>
      <c r="L2592" s="6">
        <f t="shared" si="497"/>
        <v>2.57474279673893</v>
      </c>
      <c r="M2592" s="6">
        <f t="shared" si="504"/>
        <v>0.16725838501169291</v>
      </c>
      <c r="N2592" s="6">
        <f t="shared" si="498"/>
        <v>4.9915502127950244</v>
      </c>
      <c r="O2592" s="6">
        <f t="shared" si="505"/>
        <v>0.32425709797277341</v>
      </c>
      <c r="P2592" s="6">
        <f t="shared" si="506"/>
        <v>0.49151548298446635</v>
      </c>
      <c r="Q2592" s="6">
        <f t="shared" si="500"/>
        <v>8.0284024805612586E-2</v>
      </c>
      <c r="R2592" s="6">
        <f t="shared" si="501"/>
        <v>0.12646026820938164</v>
      </c>
      <c r="S2592" s="6">
        <f t="shared" si="502"/>
        <v>0.20674429301499422</v>
      </c>
    </row>
    <row r="2593" spans="1:19" x14ac:dyDescent="0.25">
      <c r="A2593" s="64">
        <v>41957</v>
      </c>
      <c r="B2593" s="14" t="s">
        <v>873</v>
      </c>
      <c r="C2593" s="4">
        <v>5</v>
      </c>
      <c r="D2593" s="4">
        <v>4.3</v>
      </c>
      <c r="E2593" s="4" t="s">
        <v>978</v>
      </c>
      <c r="G2593" s="4">
        <f t="shared" si="499"/>
        <v>64.961200000000005</v>
      </c>
      <c r="H2593"/>
      <c r="I2593"/>
      <c r="J2593" s="34">
        <f t="shared" ref="J2593:J2656" si="507">((+D2593/200)^2)*PI()</f>
        <v>1.4522012041218817E-3</v>
      </c>
      <c r="K2593" s="34">
        <f t="shared" si="503"/>
        <v>9.4336734690975893E-2</v>
      </c>
      <c r="L2593" s="6">
        <f t="shared" ref="L2593:L2656" si="508">0.17758*(D2593^2.299)</f>
        <v>5.0785301024450318</v>
      </c>
      <c r="M2593" s="6">
        <f t="shared" si="504"/>
        <v>0.3299074160899001</v>
      </c>
      <c r="N2593" s="6">
        <f t="shared" ref="N2593:N2656" si="509">1.28*(D2593^1.17)</f>
        <v>7.0529054640829827</v>
      </c>
      <c r="O2593" s="6">
        <f t="shared" si="505"/>
        <v>0.45816521132004828</v>
      </c>
      <c r="P2593" s="6">
        <f t="shared" si="506"/>
        <v>0.78807262740994832</v>
      </c>
      <c r="Q2593" s="6">
        <f t="shared" si="500"/>
        <v>0.15835555972315205</v>
      </c>
      <c r="R2593" s="6">
        <f t="shared" si="501"/>
        <v>0.17868443241481885</v>
      </c>
      <c r="S2593" s="6">
        <f t="shared" si="502"/>
        <v>0.33703999213797087</v>
      </c>
    </row>
    <row r="2594" spans="1:19" x14ac:dyDescent="0.25">
      <c r="A2594" s="64">
        <v>41957</v>
      </c>
      <c r="B2594" s="14" t="s">
        <v>873</v>
      </c>
      <c r="C2594" s="4">
        <v>5</v>
      </c>
      <c r="D2594" s="4">
        <v>3.8</v>
      </c>
      <c r="E2594" s="4"/>
      <c r="G2594" s="4">
        <f t="shared" ref="G2594:G2657" si="510">IF($D2594&lt;3.01,795.7747,64.9612)</f>
        <v>64.961200000000005</v>
      </c>
      <c r="H2594"/>
      <c r="I2594"/>
      <c r="J2594" s="34">
        <f t="shared" si="507"/>
        <v>1.1341149479459152E-3</v>
      </c>
      <c r="K2594" s="34">
        <f t="shared" si="503"/>
        <v>7.3673469385489021E-2</v>
      </c>
      <c r="L2594" s="6">
        <f t="shared" si="508"/>
        <v>3.8222275656794742</v>
      </c>
      <c r="M2594" s="6">
        <f t="shared" si="504"/>
        <v>0.24829649415562419</v>
      </c>
      <c r="N2594" s="6">
        <f t="shared" si="509"/>
        <v>6.1031884174464111</v>
      </c>
      <c r="O2594" s="6">
        <f t="shared" si="505"/>
        <v>0.39647045111343715</v>
      </c>
      <c r="P2594" s="6">
        <f t="shared" si="506"/>
        <v>0.64476694526906131</v>
      </c>
      <c r="Q2594" s="6">
        <f t="shared" si="500"/>
        <v>0.1191823171946996</v>
      </c>
      <c r="R2594" s="6">
        <f t="shared" si="501"/>
        <v>0.1546234759342405</v>
      </c>
      <c r="S2594" s="6">
        <f t="shared" si="502"/>
        <v>0.2738057931289401</v>
      </c>
    </row>
    <row r="2595" spans="1:19" x14ac:dyDescent="0.25">
      <c r="A2595" s="64">
        <v>41957</v>
      </c>
      <c r="B2595" s="14" t="s">
        <v>873</v>
      </c>
      <c r="C2595" s="4">
        <v>5</v>
      </c>
      <c r="D2595" s="4">
        <v>15.3</v>
      </c>
      <c r="E2595" s="4"/>
      <c r="G2595" s="4">
        <f t="shared" si="510"/>
        <v>64.961200000000005</v>
      </c>
      <c r="H2595"/>
      <c r="I2595"/>
      <c r="J2595" s="34">
        <f t="shared" si="507"/>
        <v>1.8385385606970867E-2</v>
      </c>
      <c r="K2595" s="34">
        <f t="shared" si="503"/>
        <v>1.1943367346571416</v>
      </c>
      <c r="L2595" s="6">
        <f t="shared" si="508"/>
        <v>93.97225556219523</v>
      </c>
      <c r="M2595" s="6">
        <f t="shared" si="504"/>
        <v>6.1045506064319177</v>
      </c>
      <c r="N2595" s="6">
        <f t="shared" si="509"/>
        <v>31.138590036132022</v>
      </c>
      <c r="O2595" s="6">
        <f t="shared" si="505"/>
        <v>2.0228002142898029</v>
      </c>
      <c r="P2595" s="6">
        <f t="shared" si="506"/>
        <v>8.1273508207217198</v>
      </c>
      <c r="Q2595" s="6">
        <f t="shared" si="500"/>
        <v>2.9301842910873206</v>
      </c>
      <c r="R2595" s="6">
        <f t="shared" si="501"/>
        <v>0.78889208357302321</v>
      </c>
      <c r="S2595" s="6">
        <f t="shared" si="502"/>
        <v>3.7190763746603439</v>
      </c>
    </row>
    <row r="2596" spans="1:19" x14ac:dyDescent="0.25">
      <c r="A2596" s="64">
        <v>41957</v>
      </c>
      <c r="B2596" s="14" t="s">
        <v>873</v>
      </c>
      <c r="C2596" s="4">
        <v>6</v>
      </c>
      <c r="D2596" s="4">
        <v>9.1</v>
      </c>
      <c r="E2596" s="4"/>
      <c r="G2596" s="4">
        <f t="shared" si="510"/>
        <v>64.961200000000005</v>
      </c>
      <c r="H2596"/>
      <c r="I2596"/>
      <c r="J2596" s="34">
        <f t="shared" si="507"/>
        <v>6.5038821910942696E-3</v>
      </c>
      <c r="K2596" s="34">
        <f t="shared" si="503"/>
        <v>0.4224999999870046</v>
      </c>
      <c r="L2596" s="6">
        <f t="shared" si="508"/>
        <v>28.459693107492722</v>
      </c>
      <c r="M2596" s="6">
        <f t="shared" si="504"/>
        <v>1.8487758517536694</v>
      </c>
      <c r="N2596" s="6">
        <f t="shared" si="509"/>
        <v>16.954633202475005</v>
      </c>
      <c r="O2596" s="6">
        <f t="shared" si="505"/>
        <v>1.1013933397554569</v>
      </c>
      <c r="P2596" s="6">
        <f t="shared" si="506"/>
        <v>2.9501691915091266</v>
      </c>
      <c r="Q2596" s="6">
        <f t="shared" si="500"/>
        <v>0.88741240884176131</v>
      </c>
      <c r="R2596" s="6">
        <f t="shared" si="501"/>
        <v>0.42954340250462825</v>
      </c>
      <c r="S2596" s="6">
        <f t="shared" si="502"/>
        <v>1.3169558113463895</v>
      </c>
    </row>
    <row r="2597" spans="1:19" x14ac:dyDescent="0.25">
      <c r="A2597" s="64">
        <v>41957</v>
      </c>
      <c r="B2597" s="14" t="s">
        <v>873</v>
      </c>
      <c r="C2597" s="4">
        <v>6</v>
      </c>
      <c r="D2597" s="4">
        <v>9.9</v>
      </c>
      <c r="E2597" s="4"/>
      <c r="G2597" s="4">
        <f t="shared" si="510"/>
        <v>64.961200000000005</v>
      </c>
      <c r="H2597"/>
      <c r="I2597"/>
      <c r="J2597" s="34">
        <f t="shared" si="507"/>
        <v>7.6976873994583908E-3</v>
      </c>
      <c r="K2597" s="34">
        <f t="shared" si="503"/>
        <v>0.50005102039278249</v>
      </c>
      <c r="L2597" s="6">
        <f t="shared" si="508"/>
        <v>34.542945232877933</v>
      </c>
      <c r="M2597" s="6">
        <f t="shared" si="504"/>
        <v>2.2439512173861407</v>
      </c>
      <c r="N2597" s="6">
        <f t="shared" si="509"/>
        <v>18.711264904239826</v>
      </c>
      <c r="O2597" s="6">
        <f t="shared" si="505"/>
        <v>1.2155062452734979</v>
      </c>
      <c r="P2597" s="6">
        <f t="shared" si="506"/>
        <v>3.4594574626596386</v>
      </c>
      <c r="Q2597" s="6">
        <f t="shared" si="500"/>
        <v>1.0770965843453475</v>
      </c>
      <c r="R2597" s="6">
        <f t="shared" si="501"/>
        <v>0.47404743565666418</v>
      </c>
      <c r="S2597" s="6">
        <f t="shared" si="502"/>
        <v>1.5511440200020117</v>
      </c>
    </row>
    <row r="2598" spans="1:19" x14ac:dyDescent="0.25">
      <c r="A2598" s="64">
        <v>41957</v>
      </c>
      <c r="B2598" s="14" t="s">
        <v>873</v>
      </c>
      <c r="C2598" s="4">
        <v>6</v>
      </c>
      <c r="D2598" s="4">
        <v>24.1</v>
      </c>
      <c r="E2598" s="4"/>
      <c r="G2598" s="4">
        <f t="shared" si="510"/>
        <v>64.961200000000005</v>
      </c>
      <c r="H2598"/>
      <c r="I2598"/>
      <c r="J2598" s="34">
        <f t="shared" si="507"/>
        <v>4.5616710728287199E-2</v>
      </c>
      <c r="K2598" s="34">
        <f t="shared" si="503"/>
        <v>2.9633163264394655</v>
      </c>
      <c r="L2598" s="6">
        <f t="shared" si="508"/>
        <v>267.08606677349695</v>
      </c>
      <c r="M2598" s="6">
        <f t="shared" si="504"/>
        <v>17.350231737414934</v>
      </c>
      <c r="N2598" s="6">
        <f t="shared" si="509"/>
        <v>52.98707051864919</v>
      </c>
      <c r="O2598" s="6">
        <f t="shared" si="505"/>
        <v>3.4421037521397824</v>
      </c>
      <c r="P2598" s="6">
        <f t="shared" si="506"/>
        <v>20.792335489554716</v>
      </c>
      <c r="Q2598" s="6">
        <f t="shared" si="500"/>
        <v>8.3281112339591683</v>
      </c>
      <c r="R2598" s="6">
        <f t="shared" si="501"/>
        <v>1.3424204633345151</v>
      </c>
      <c r="S2598" s="6">
        <f t="shared" si="502"/>
        <v>9.6705316972936828</v>
      </c>
    </row>
    <row r="2599" spans="1:19" x14ac:dyDescent="0.25">
      <c r="A2599" s="64">
        <v>41957</v>
      </c>
      <c r="B2599" s="14" t="s">
        <v>873</v>
      </c>
      <c r="C2599" s="4">
        <v>6</v>
      </c>
      <c r="D2599" s="4">
        <v>5.7</v>
      </c>
      <c r="E2599" s="4"/>
      <c r="G2599" s="4">
        <f t="shared" si="510"/>
        <v>64.961200000000005</v>
      </c>
      <c r="H2599"/>
      <c r="I2599"/>
      <c r="J2599" s="34">
        <f t="shared" si="507"/>
        <v>2.5517586328783095E-3</v>
      </c>
      <c r="K2599" s="34">
        <f t="shared" si="503"/>
        <v>0.1657653061173503</v>
      </c>
      <c r="L2599" s="6">
        <f t="shared" si="508"/>
        <v>9.7084599828880815</v>
      </c>
      <c r="M2599" s="6">
        <f t="shared" si="504"/>
        <v>0.63067322287304872</v>
      </c>
      <c r="N2599" s="6">
        <f t="shared" si="509"/>
        <v>9.8080698655856366</v>
      </c>
      <c r="O2599" s="6">
        <f t="shared" si="505"/>
        <v>0.63714400051044973</v>
      </c>
      <c r="P2599" s="6">
        <f t="shared" si="506"/>
        <v>1.2678172233834983</v>
      </c>
      <c r="Q2599" s="6">
        <f t="shared" si="500"/>
        <v>0.30272314697906338</v>
      </c>
      <c r="R2599" s="6">
        <f t="shared" si="501"/>
        <v>0.24848616019907541</v>
      </c>
      <c r="S2599" s="6">
        <f t="shared" si="502"/>
        <v>0.55120930717813876</v>
      </c>
    </row>
    <row r="2600" spans="1:19" x14ac:dyDescent="0.25">
      <c r="A2600" s="64">
        <v>41957</v>
      </c>
      <c r="B2600" s="14" t="s">
        <v>873</v>
      </c>
      <c r="C2600" s="4">
        <v>6</v>
      </c>
      <c r="D2600" s="4">
        <v>7</v>
      </c>
      <c r="E2600" s="4"/>
      <c r="G2600" s="4">
        <f t="shared" si="510"/>
        <v>64.961200000000005</v>
      </c>
      <c r="H2600"/>
      <c r="I2600"/>
      <c r="J2600" s="34">
        <f t="shared" si="507"/>
        <v>3.8484510006474969E-3</v>
      </c>
      <c r="K2600" s="34">
        <f t="shared" si="503"/>
        <v>0.24999999999231043</v>
      </c>
      <c r="L2600" s="6">
        <f t="shared" si="508"/>
        <v>15.569492106387406</v>
      </c>
      <c r="M2600" s="6">
        <f t="shared" si="504"/>
        <v>1.0114129102390135</v>
      </c>
      <c r="N2600" s="6">
        <f t="shared" si="509"/>
        <v>12.473107819356448</v>
      </c>
      <c r="O2600" s="6">
        <f t="shared" si="505"/>
        <v>0.81026806739089385</v>
      </c>
      <c r="P2600" s="6">
        <f t="shared" si="506"/>
        <v>1.8216809776299074</v>
      </c>
      <c r="Q2600" s="6">
        <f t="shared" si="500"/>
        <v>0.48547819691472643</v>
      </c>
      <c r="R2600" s="6">
        <f t="shared" si="501"/>
        <v>0.31600454628244862</v>
      </c>
      <c r="S2600" s="6">
        <f t="shared" si="502"/>
        <v>0.80148274319717505</v>
      </c>
    </row>
    <row r="2601" spans="1:19" x14ac:dyDescent="0.25">
      <c r="A2601" s="64">
        <v>41957</v>
      </c>
      <c r="B2601" s="14" t="s">
        <v>873</v>
      </c>
      <c r="C2601" s="4">
        <v>6</v>
      </c>
      <c r="D2601" s="4">
        <v>4.5</v>
      </c>
      <c r="E2601" s="4"/>
      <c r="G2601" s="4">
        <f t="shared" si="510"/>
        <v>64.961200000000005</v>
      </c>
      <c r="H2601"/>
      <c r="I2601"/>
      <c r="J2601" s="34">
        <f t="shared" si="507"/>
        <v>1.5904312808798326E-3</v>
      </c>
      <c r="K2601" s="34">
        <f t="shared" si="503"/>
        <v>0.10331632652743439</v>
      </c>
      <c r="L2601" s="6">
        <f t="shared" si="508"/>
        <v>5.6380590590289899</v>
      </c>
      <c r="M2601" s="6">
        <f t="shared" si="504"/>
        <v>0.36625508924934846</v>
      </c>
      <c r="N2601" s="6">
        <f t="shared" si="509"/>
        <v>7.4382130025037601</v>
      </c>
      <c r="O2601" s="6">
        <f t="shared" si="505"/>
        <v>0.48319525187039564</v>
      </c>
      <c r="P2601" s="6">
        <f t="shared" si="506"/>
        <v>0.84945034111974405</v>
      </c>
      <c r="Q2601" s="6">
        <f t="shared" si="500"/>
        <v>0.17580244283968727</v>
      </c>
      <c r="R2601" s="6">
        <f t="shared" si="501"/>
        <v>0.1884461482294543</v>
      </c>
      <c r="S2601" s="6">
        <f t="shared" si="502"/>
        <v>0.36424859106914154</v>
      </c>
    </row>
    <row r="2602" spans="1:19" x14ac:dyDescent="0.25">
      <c r="A2602" s="64">
        <v>41957</v>
      </c>
      <c r="B2602" s="14" t="s">
        <v>873</v>
      </c>
      <c r="C2602" s="4">
        <v>6</v>
      </c>
      <c r="D2602" s="4">
        <v>7.4</v>
      </c>
      <c r="E2602" s="4"/>
      <c r="G2602" s="4">
        <f t="shared" si="510"/>
        <v>64.961200000000005</v>
      </c>
      <c r="H2602"/>
      <c r="I2602"/>
      <c r="J2602" s="34">
        <f t="shared" si="507"/>
        <v>4.3008403427644282E-3</v>
      </c>
      <c r="K2602" s="34">
        <f t="shared" si="503"/>
        <v>0.27938775509344738</v>
      </c>
      <c r="L2602" s="6">
        <f t="shared" si="508"/>
        <v>17.691219677917115</v>
      </c>
      <c r="M2602" s="6">
        <f t="shared" si="504"/>
        <v>1.1492428820320462</v>
      </c>
      <c r="N2602" s="6">
        <f t="shared" si="509"/>
        <v>13.311012207689938</v>
      </c>
      <c r="O2602" s="6">
        <f t="shared" si="505"/>
        <v>0.86469934299806295</v>
      </c>
      <c r="P2602" s="6">
        <f t="shared" si="506"/>
        <v>2.0139422250301093</v>
      </c>
      <c r="Q2602" s="6">
        <f t="shared" si="500"/>
        <v>0.55163658337538213</v>
      </c>
      <c r="R2602" s="6">
        <f t="shared" si="501"/>
        <v>0.33723274376924456</v>
      </c>
      <c r="S2602" s="6">
        <f t="shared" si="502"/>
        <v>0.88886932714462663</v>
      </c>
    </row>
    <row r="2603" spans="1:19" x14ac:dyDescent="0.25">
      <c r="A2603" s="64">
        <v>41957</v>
      </c>
      <c r="B2603" s="14" t="s">
        <v>873</v>
      </c>
      <c r="C2603" s="4">
        <v>6</v>
      </c>
      <c r="D2603" s="4">
        <v>4.4000000000000004</v>
      </c>
      <c r="E2603" s="4"/>
      <c r="G2603" s="4">
        <f t="shared" si="510"/>
        <v>64.961200000000005</v>
      </c>
      <c r="H2603"/>
      <c r="I2603"/>
      <c r="J2603" s="34">
        <f t="shared" si="507"/>
        <v>1.5205308443374602E-3</v>
      </c>
      <c r="K2603" s="34">
        <f t="shared" si="503"/>
        <v>9.877551020104347E-2</v>
      </c>
      <c r="L2603" s="6">
        <f t="shared" si="508"/>
        <v>5.3541650508837426</v>
      </c>
      <c r="M2603" s="6">
        <f t="shared" si="504"/>
        <v>0.34781299344971695</v>
      </c>
      <c r="N2603" s="6">
        <f t="shared" si="509"/>
        <v>7.2451870323804508</v>
      </c>
      <c r="O2603" s="6">
        <f t="shared" si="505"/>
        <v>0.47065605297680857</v>
      </c>
      <c r="P2603" s="6">
        <f t="shared" si="506"/>
        <v>0.81846904642652551</v>
      </c>
      <c r="Q2603" s="6">
        <f t="shared" si="500"/>
        <v>0.16695023685586413</v>
      </c>
      <c r="R2603" s="6">
        <f t="shared" si="501"/>
        <v>0.18355586066095536</v>
      </c>
      <c r="S2603" s="6">
        <f t="shared" si="502"/>
        <v>0.35050609751681949</v>
      </c>
    </row>
    <row r="2604" spans="1:19" x14ac:dyDescent="0.25">
      <c r="A2604" s="64">
        <v>41957</v>
      </c>
      <c r="B2604" s="14" t="s">
        <v>873</v>
      </c>
      <c r="C2604" s="4">
        <v>6</v>
      </c>
      <c r="D2604" s="4">
        <v>4.3</v>
      </c>
      <c r="E2604" s="4"/>
      <c r="G2604" s="4">
        <f t="shared" si="510"/>
        <v>64.961200000000005</v>
      </c>
      <c r="H2604"/>
      <c r="I2604"/>
      <c r="J2604" s="34">
        <f t="shared" si="507"/>
        <v>1.4522012041218817E-3</v>
      </c>
      <c r="K2604" s="34">
        <f t="shared" si="503"/>
        <v>9.4336734690975893E-2</v>
      </c>
      <c r="L2604" s="6">
        <f t="shared" si="508"/>
        <v>5.0785301024450318</v>
      </c>
      <c r="M2604" s="6">
        <f t="shared" si="504"/>
        <v>0.3299074160899001</v>
      </c>
      <c r="N2604" s="6">
        <f t="shared" si="509"/>
        <v>7.0529054640829827</v>
      </c>
      <c r="O2604" s="6">
        <f t="shared" si="505"/>
        <v>0.45816521132004828</v>
      </c>
      <c r="P2604" s="6">
        <f t="shared" si="506"/>
        <v>0.78807262740994832</v>
      </c>
      <c r="Q2604" s="6">
        <f t="shared" si="500"/>
        <v>0.15835555972315205</v>
      </c>
      <c r="R2604" s="6">
        <f t="shared" si="501"/>
        <v>0.17868443241481885</v>
      </c>
      <c r="S2604" s="6">
        <f t="shared" si="502"/>
        <v>0.33703999213797087</v>
      </c>
    </row>
    <row r="2605" spans="1:19" x14ac:dyDescent="0.25">
      <c r="A2605" s="64">
        <v>41957</v>
      </c>
      <c r="B2605" s="14" t="s">
        <v>873</v>
      </c>
      <c r="C2605" s="4">
        <v>6</v>
      </c>
      <c r="D2605" s="4">
        <v>3.1</v>
      </c>
      <c r="E2605" s="4"/>
      <c r="G2605" s="4">
        <f t="shared" si="510"/>
        <v>64.961200000000005</v>
      </c>
      <c r="H2605"/>
      <c r="I2605"/>
      <c r="J2605" s="34">
        <f t="shared" si="507"/>
        <v>7.5476763502494771E-4</v>
      </c>
      <c r="K2605" s="34">
        <f t="shared" si="503"/>
        <v>4.9030612243389851E-2</v>
      </c>
      <c r="L2605" s="6">
        <f t="shared" si="508"/>
        <v>2.3935063597525432</v>
      </c>
      <c r="M2605" s="6">
        <f t="shared" si="504"/>
        <v>0.15548504835297491</v>
      </c>
      <c r="N2605" s="6">
        <f t="shared" si="509"/>
        <v>4.8095356854949474</v>
      </c>
      <c r="O2605" s="6">
        <f t="shared" si="505"/>
        <v>0.31243321563258936</v>
      </c>
      <c r="P2605" s="6">
        <f t="shared" si="506"/>
        <v>0.46791826398556424</v>
      </c>
      <c r="Q2605" s="6">
        <f t="shared" si="500"/>
        <v>7.4632823209427962E-2</v>
      </c>
      <c r="R2605" s="6">
        <f t="shared" si="501"/>
        <v>0.12184895409670986</v>
      </c>
      <c r="S2605" s="6">
        <f t="shared" si="502"/>
        <v>0.19648177730613781</v>
      </c>
    </row>
    <row r="2606" spans="1:19" x14ac:dyDescent="0.25">
      <c r="A2606" s="64">
        <v>41957</v>
      </c>
      <c r="B2606" s="14" t="s">
        <v>873</v>
      </c>
      <c r="C2606" s="4">
        <v>6</v>
      </c>
      <c r="D2606" s="4">
        <v>5.4</v>
      </c>
      <c r="E2606" s="4"/>
      <c r="G2606" s="4">
        <f t="shared" si="510"/>
        <v>64.961200000000005</v>
      </c>
      <c r="H2606"/>
      <c r="I2606"/>
      <c r="J2606" s="34">
        <f t="shared" si="507"/>
        <v>2.2902210444669595E-3</v>
      </c>
      <c r="K2606" s="34">
        <f t="shared" si="503"/>
        <v>0.14877551019950555</v>
      </c>
      <c r="L2606" s="6">
        <f t="shared" si="508"/>
        <v>8.5736806990755614</v>
      </c>
      <c r="M2606" s="6">
        <f t="shared" si="504"/>
        <v>0.55695659743162507</v>
      </c>
      <c r="N2606" s="6">
        <f t="shared" si="509"/>
        <v>9.2068415424761678</v>
      </c>
      <c r="O2606" s="6">
        <f t="shared" si="505"/>
        <v>0.5980874864097232</v>
      </c>
      <c r="P2606" s="6">
        <f t="shared" si="506"/>
        <v>1.1550440838413483</v>
      </c>
      <c r="Q2606" s="6">
        <f t="shared" si="500"/>
        <v>0.26733916676718</v>
      </c>
      <c r="R2606" s="6">
        <f t="shared" si="501"/>
        <v>0.23325411969979207</v>
      </c>
      <c r="S2606" s="6">
        <f t="shared" si="502"/>
        <v>0.5005932864669721</v>
      </c>
    </row>
    <row r="2607" spans="1:19" x14ac:dyDescent="0.25">
      <c r="A2607" s="64">
        <v>41957</v>
      </c>
      <c r="B2607" s="14" t="s">
        <v>873</v>
      </c>
      <c r="C2607" s="4">
        <v>6</v>
      </c>
      <c r="D2607" s="4">
        <v>19.100000000000001</v>
      </c>
      <c r="E2607" s="4"/>
      <c r="G2607" s="4">
        <f t="shared" si="510"/>
        <v>64.961200000000005</v>
      </c>
      <c r="H2607"/>
      <c r="I2607"/>
      <c r="J2607" s="34">
        <f t="shared" si="507"/>
        <v>2.8652110398902312E-2</v>
      </c>
      <c r="K2607" s="34">
        <f t="shared" si="503"/>
        <v>1.8612755101468319</v>
      </c>
      <c r="L2607" s="6">
        <f t="shared" si="508"/>
        <v>156.49114312181948</v>
      </c>
      <c r="M2607" s="6">
        <f t="shared" si="504"/>
        <v>10.16585264374398</v>
      </c>
      <c r="N2607" s="6">
        <f t="shared" si="509"/>
        <v>40.366306115313833</v>
      </c>
      <c r="O2607" s="6">
        <f t="shared" si="505"/>
        <v>2.6222437356796706</v>
      </c>
      <c r="P2607" s="6">
        <f t="shared" si="506"/>
        <v>12.788096379423651</v>
      </c>
      <c r="Q2607" s="6">
        <f t="shared" si="500"/>
        <v>4.8796092689971102</v>
      </c>
      <c r="R2607" s="6">
        <f t="shared" si="501"/>
        <v>1.0226750569150715</v>
      </c>
      <c r="S2607" s="6">
        <f t="shared" si="502"/>
        <v>5.9022843259121816</v>
      </c>
    </row>
    <row r="2608" spans="1:19" x14ac:dyDescent="0.25">
      <c r="A2608" s="64">
        <v>41957</v>
      </c>
      <c r="B2608" s="14" t="s">
        <v>873</v>
      </c>
      <c r="C2608" s="4">
        <v>6</v>
      </c>
      <c r="D2608" s="4">
        <v>5.0999999999999996</v>
      </c>
      <c r="E2608" s="4"/>
      <c r="G2608" s="4">
        <f t="shared" si="510"/>
        <v>64.961200000000005</v>
      </c>
      <c r="H2608"/>
      <c r="I2608"/>
      <c r="J2608" s="34">
        <f t="shared" si="507"/>
        <v>2.0428206229967626E-3</v>
      </c>
      <c r="K2608" s="34">
        <f t="shared" si="503"/>
        <v>0.13270408162857128</v>
      </c>
      <c r="L2608" s="6">
        <f t="shared" si="508"/>
        <v>7.5179232289815232</v>
      </c>
      <c r="M2608" s="6">
        <f t="shared" si="504"/>
        <v>0.48837332393509775</v>
      </c>
      <c r="N2608" s="6">
        <f t="shared" si="509"/>
        <v>8.6112674075792555</v>
      </c>
      <c r="O2608" s="6">
        <f t="shared" si="505"/>
        <v>0.55939827516743446</v>
      </c>
      <c r="P2608" s="6">
        <f t="shared" si="506"/>
        <v>1.0477715991025323</v>
      </c>
      <c r="Q2608" s="6">
        <f t="shared" si="500"/>
        <v>0.2344191954888469</v>
      </c>
      <c r="R2608" s="6">
        <f t="shared" si="501"/>
        <v>0.21816532731529945</v>
      </c>
      <c r="S2608" s="6">
        <f t="shared" si="502"/>
        <v>0.45258452280414635</v>
      </c>
    </row>
    <row r="2609" spans="1:19" x14ac:dyDescent="0.25">
      <c r="A2609" s="64">
        <v>41957</v>
      </c>
      <c r="B2609" s="14" t="s">
        <v>873</v>
      </c>
      <c r="C2609" s="4">
        <v>6</v>
      </c>
      <c r="D2609" s="4">
        <v>4.9000000000000004</v>
      </c>
      <c r="E2609" s="4"/>
      <c r="G2609" s="4">
        <f t="shared" si="510"/>
        <v>64.961200000000005</v>
      </c>
      <c r="H2609"/>
      <c r="I2609"/>
      <c r="J2609" s="34">
        <f t="shared" si="507"/>
        <v>1.8857409903172736E-3</v>
      </c>
      <c r="K2609" s="34">
        <f t="shared" si="503"/>
        <v>0.12249999999623211</v>
      </c>
      <c r="L2609" s="6">
        <f t="shared" si="508"/>
        <v>6.8573266813152358</v>
      </c>
      <c r="M2609" s="6">
        <f t="shared" si="504"/>
        <v>0.44546017865048693</v>
      </c>
      <c r="N2609" s="6">
        <f t="shared" si="509"/>
        <v>8.2174937658920371</v>
      </c>
      <c r="O2609" s="6">
        <f t="shared" si="505"/>
        <v>0.53381826637890784</v>
      </c>
      <c r="P2609" s="6">
        <f t="shared" si="506"/>
        <v>0.97927844502939476</v>
      </c>
      <c r="Q2609" s="6">
        <f t="shared" si="500"/>
        <v>0.21382088575223371</v>
      </c>
      <c r="R2609" s="6">
        <f t="shared" si="501"/>
        <v>0.20818912388777405</v>
      </c>
      <c r="S2609" s="6">
        <f t="shared" si="502"/>
        <v>0.42201000964000779</v>
      </c>
    </row>
    <row r="2610" spans="1:19" x14ac:dyDescent="0.25">
      <c r="A2610" s="64">
        <v>41957</v>
      </c>
      <c r="B2610" s="14" t="s">
        <v>873</v>
      </c>
      <c r="C2610" s="4">
        <v>6</v>
      </c>
      <c r="D2610" s="4">
        <v>3.1</v>
      </c>
      <c r="E2610" s="4"/>
      <c r="G2610" s="4">
        <f t="shared" si="510"/>
        <v>64.961200000000005</v>
      </c>
      <c r="H2610"/>
      <c r="I2610"/>
      <c r="J2610" s="34">
        <f t="shared" si="507"/>
        <v>7.5476763502494771E-4</v>
      </c>
      <c r="K2610" s="34">
        <f t="shared" si="503"/>
        <v>4.9030612243389851E-2</v>
      </c>
      <c r="L2610" s="6">
        <f t="shared" si="508"/>
        <v>2.3935063597525432</v>
      </c>
      <c r="M2610" s="6">
        <f t="shared" si="504"/>
        <v>0.15548504835297491</v>
      </c>
      <c r="N2610" s="6">
        <f t="shared" si="509"/>
        <v>4.8095356854949474</v>
      </c>
      <c r="O2610" s="6">
        <f t="shared" si="505"/>
        <v>0.31243321563258936</v>
      </c>
      <c r="P2610" s="6">
        <f t="shared" si="506"/>
        <v>0.46791826398556424</v>
      </c>
      <c r="Q2610" s="6">
        <f t="shared" si="500"/>
        <v>7.4632823209427962E-2</v>
      </c>
      <c r="R2610" s="6">
        <f t="shared" si="501"/>
        <v>0.12184895409670986</v>
      </c>
      <c r="S2610" s="6">
        <f t="shared" si="502"/>
        <v>0.19648177730613781</v>
      </c>
    </row>
    <row r="2611" spans="1:19" x14ac:dyDescent="0.25">
      <c r="A2611" s="64">
        <v>41957</v>
      </c>
      <c r="B2611" s="14" t="s">
        <v>873</v>
      </c>
      <c r="C2611" s="4">
        <v>6</v>
      </c>
      <c r="D2611" s="4">
        <v>4.3</v>
      </c>
      <c r="E2611" s="4"/>
      <c r="G2611" s="4">
        <f t="shared" si="510"/>
        <v>64.961200000000005</v>
      </c>
      <c r="H2611"/>
      <c r="I2611"/>
      <c r="J2611" s="34">
        <f t="shared" si="507"/>
        <v>1.4522012041218817E-3</v>
      </c>
      <c r="K2611" s="34">
        <f t="shared" si="503"/>
        <v>9.4336734690975893E-2</v>
      </c>
      <c r="L2611" s="6">
        <f t="shared" si="508"/>
        <v>5.0785301024450318</v>
      </c>
      <c r="M2611" s="6">
        <f t="shared" si="504"/>
        <v>0.3299074160899001</v>
      </c>
      <c r="N2611" s="6">
        <f t="shared" si="509"/>
        <v>7.0529054640829827</v>
      </c>
      <c r="O2611" s="6">
        <f t="shared" si="505"/>
        <v>0.45816521132004828</v>
      </c>
      <c r="P2611" s="6">
        <f t="shared" si="506"/>
        <v>0.78807262740994832</v>
      </c>
      <c r="Q2611" s="6">
        <f t="shared" si="500"/>
        <v>0.15835555972315205</v>
      </c>
      <c r="R2611" s="6">
        <f t="shared" si="501"/>
        <v>0.17868443241481885</v>
      </c>
      <c r="S2611" s="6">
        <f t="shared" si="502"/>
        <v>0.33703999213797087</v>
      </c>
    </row>
    <row r="2612" spans="1:19" x14ac:dyDescent="0.25">
      <c r="A2612" s="64">
        <v>41957</v>
      </c>
      <c r="B2612" s="14" t="s">
        <v>873</v>
      </c>
      <c r="C2612" s="4">
        <v>6</v>
      </c>
      <c r="D2612" s="4">
        <v>6.8</v>
      </c>
      <c r="E2612" s="4" t="s">
        <v>978</v>
      </c>
      <c r="G2612" s="4">
        <f t="shared" si="510"/>
        <v>64.961200000000005</v>
      </c>
      <c r="H2612"/>
      <c r="I2612"/>
      <c r="J2612" s="34">
        <f t="shared" si="507"/>
        <v>3.6316811075498014E-3</v>
      </c>
      <c r="K2612" s="34">
        <f t="shared" si="503"/>
        <v>0.23591836733968233</v>
      </c>
      <c r="L2612" s="6">
        <f t="shared" si="508"/>
        <v>14.565722844180941</v>
      </c>
      <c r="M2612" s="6">
        <f t="shared" si="504"/>
        <v>0.94620685317821773</v>
      </c>
      <c r="N2612" s="6">
        <f t="shared" si="509"/>
        <v>12.057170367208817</v>
      </c>
      <c r="O2612" s="6">
        <f t="shared" si="505"/>
        <v>0.78324827085036008</v>
      </c>
      <c r="P2612" s="6">
        <f t="shared" si="506"/>
        <v>1.7294551240285778</v>
      </c>
      <c r="Q2612" s="6">
        <f t="shared" si="500"/>
        <v>0.45417928952554448</v>
      </c>
      <c r="R2612" s="6">
        <f t="shared" si="501"/>
        <v>0.30546682563164046</v>
      </c>
      <c r="S2612" s="6">
        <f t="shared" si="502"/>
        <v>0.75964611515718494</v>
      </c>
    </row>
    <row r="2613" spans="1:19" x14ac:dyDescent="0.25">
      <c r="A2613" s="64">
        <v>41957</v>
      </c>
      <c r="B2613" s="14" t="s">
        <v>873</v>
      </c>
      <c r="C2613" s="4">
        <v>6</v>
      </c>
      <c r="D2613" s="4">
        <v>9.4</v>
      </c>
      <c r="E2613" s="4"/>
      <c r="G2613" s="4">
        <f t="shared" si="510"/>
        <v>64.961200000000005</v>
      </c>
      <c r="H2613"/>
      <c r="I2613"/>
      <c r="J2613" s="34">
        <f t="shared" si="507"/>
        <v>6.9397781717798531E-3</v>
      </c>
      <c r="K2613" s="34">
        <f t="shared" si="503"/>
        <v>0.45081632651674586</v>
      </c>
      <c r="L2613" s="6">
        <f t="shared" si="508"/>
        <v>30.663024292845677</v>
      </c>
      <c r="M2613" s="6">
        <f t="shared" si="504"/>
        <v>1.9919068923278171</v>
      </c>
      <c r="N2613" s="6">
        <f t="shared" si="509"/>
        <v>17.610413696800567</v>
      </c>
      <c r="O2613" s="6">
        <f t="shared" si="505"/>
        <v>1.1439936284297221</v>
      </c>
      <c r="P2613" s="6">
        <f t="shared" si="506"/>
        <v>3.1359005207575392</v>
      </c>
      <c r="Q2613" s="6">
        <f t="shared" si="500"/>
        <v>0.95611530831735214</v>
      </c>
      <c r="R2613" s="6">
        <f t="shared" si="501"/>
        <v>0.44615751508759161</v>
      </c>
      <c r="S2613" s="6">
        <f t="shared" si="502"/>
        <v>1.4022728234049437</v>
      </c>
    </row>
    <row r="2614" spans="1:19" x14ac:dyDescent="0.25">
      <c r="A2614" s="64">
        <v>41957</v>
      </c>
      <c r="B2614" s="14" t="s">
        <v>873</v>
      </c>
      <c r="C2614" s="4">
        <v>6</v>
      </c>
      <c r="D2614" s="4">
        <v>23.2</v>
      </c>
      <c r="E2614" s="4"/>
      <c r="G2614" s="4">
        <f t="shared" si="510"/>
        <v>64.961200000000005</v>
      </c>
      <c r="H2614"/>
      <c r="I2614"/>
      <c r="J2614" s="34">
        <f t="shared" si="507"/>
        <v>4.2273270746704249E-2</v>
      </c>
      <c r="K2614" s="34">
        <f t="shared" si="503"/>
        <v>2.7461224488951248</v>
      </c>
      <c r="L2614" s="6">
        <f t="shared" si="508"/>
        <v>244.70955592736368</v>
      </c>
      <c r="M2614" s="6">
        <f t="shared" si="504"/>
        <v>15.896626712842698</v>
      </c>
      <c r="N2614" s="6">
        <f t="shared" si="509"/>
        <v>50.679335514810134</v>
      </c>
      <c r="O2614" s="6">
        <f t="shared" si="505"/>
        <v>3.2921905141006467</v>
      </c>
      <c r="P2614" s="6">
        <f t="shared" si="506"/>
        <v>19.188817226943346</v>
      </c>
      <c r="Q2614" s="6">
        <f t="shared" si="500"/>
        <v>7.6303808221644944</v>
      </c>
      <c r="R2614" s="6">
        <f t="shared" si="501"/>
        <v>1.2839543004992522</v>
      </c>
      <c r="S2614" s="6">
        <f t="shared" si="502"/>
        <v>8.9143351226637471</v>
      </c>
    </row>
    <row r="2615" spans="1:19" x14ac:dyDescent="0.25">
      <c r="A2615" s="64">
        <v>41957</v>
      </c>
      <c r="B2615" s="14" t="s">
        <v>873</v>
      </c>
      <c r="C2615" s="4">
        <v>6</v>
      </c>
      <c r="D2615" s="4">
        <v>8.1</v>
      </c>
      <c r="E2615" s="4" t="s">
        <v>978</v>
      </c>
      <c r="G2615" s="4">
        <f t="shared" si="510"/>
        <v>64.961200000000005</v>
      </c>
      <c r="H2615"/>
      <c r="I2615"/>
      <c r="J2615" s="34">
        <f t="shared" si="507"/>
        <v>5.152997350050658E-3</v>
      </c>
      <c r="K2615" s="34">
        <f t="shared" si="503"/>
        <v>0.33474489794888745</v>
      </c>
      <c r="L2615" s="6">
        <f t="shared" si="508"/>
        <v>21.77715338574771</v>
      </c>
      <c r="M2615" s="6">
        <f t="shared" si="504"/>
        <v>1.4146700439614475</v>
      </c>
      <c r="N2615" s="6">
        <f t="shared" si="509"/>
        <v>14.795765575883163</v>
      </c>
      <c r="O2615" s="6">
        <f t="shared" si="505"/>
        <v>0.96115070537072589</v>
      </c>
      <c r="P2615" s="6">
        <f t="shared" si="506"/>
        <v>2.3758207493321732</v>
      </c>
      <c r="Q2615" s="6">
        <f t="shared" si="500"/>
        <v>0.6790416211014948</v>
      </c>
      <c r="R2615" s="6">
        <f t="shared" si="501"/>
        <v>0.37484877509458309</v>
      </c>
      <c r="S2615" s="6">
        <f t="shared" si="502"/>
        <v>1.0538903961960779</v>
      </c>
    </row>
    <row r="2616" spans="1:19" x14ac:dyDescent="0.25">
      <c r="A2616" s="64">
        <v>41957</v>
      </c>
      <c r="B2616" s="14" t="s">
        <v>873</v>
      </c>
      <c r="C2616" s="4">
        <v>6</v>
      </c>
      <c r="D2616" s="4">
        <v>12.7</v>
      </c>
      <c r="E2616" s="4"/>
      <c r="G2616" s="4">
        <f t="shared" si="510"/>
        <v>64.961200000000005</v>
      </c>
      <c r="H2616"/>
      <c r="I2616"/>
      <c r="J2616" s="34">
        <f t="shared" si="507"/>
        <v>1.2667686977437444E-2</v>
      </c>
      <c r="K2616" s="34">
        <f t="shared" si="503"/>
        <v>0.82290816323999483</v>
      </c>
      <c r="L2616" s="6">
        <f t="shared" si="508"/>
        <v>61.240511038146693</v>
      </c>
      <c r="M2616" s="6">
        <f t="shared" si="504"/>
        <v>3.9782571628142986</v>
      </c>
      <c r="N2616" s="6">
        <f t="shared" si="509"/>
        <v>25.041499040759668</v>
      </c>
      <c r="O2616" s="6">
        <f t="shared" si="505"/>
        <v>1.6267258590388856</v>
      </c>
      <c r="P2616" s="6">
        <f t="shared" si="506"/>
        <v>5.604983021853184</v>
      </c>
      <c r="Q2616" s="6">
        <f t="shared" si="500"/>
        <v>1.9095634381508633</v>
      </c>
      <c r="R2616" s="6">
        <f t="shared" si="501"/>
        <v>0.63442308502516542</v>
      </c>
      <c r="S2616" s="6">
        <f t="shared" si="502"/>
        <v>2.5439865231760286</v>
      </c>
    </row>
    <row r="2617" spans="1:19" x14ac:dyDescent="0.25">
      <c r="A2617" s="64">
        <v>41957</v>
      </c>
      <c r="B2617" s="14" t="s">
        <v>873</v>
      </c>
      <c r="C2617" s="4">
        <v>6</v>
      </c>
      <c r="D2617" s="4">
        <v>18.100000000000001</v>
      </c>
      <c r="E2617" s="4"/>
      <c r="G2617" s="4">
        <f t="shared" si="510"/>
        <v>64.961200000000005</v>
      </c>
      <c r="H2617"/>
      <c r="I2617"/>
      <c r="J2617" s="34">
        <f t="shared" si="507"/>
        <v>2.5730429231063806E-2</v>
      </c>
      <c r="K2617" s="34">
        <f t="shared" si="503"/>
        <v>1.6714795917853229</v>
      </c>
      <c r="L2617" s="6">
        <f t="shared" si="508"/>
        <v>138.29201202797131</v>
      </c>
      <c r="M2617" s="6">
        <f t="shared" si="504"/>
        <v>8.9836152259993849</v>
      </c>
      <c r="N2617" s="6">
        <f t="shared" si="509"/>
        <v>37.904773184786656</v>
      </c>
      <c r="O2617" s="6">
        <f t="shared" si="505"/>
        <v>2.4623395995715769</v>
      </c>
      <c r="P2617" s="6">
        <f t="shared" si="506"/>
        <v>11.445954825570961</v>
      </c>
      <c r="Q2617" s="6">
        <f t="shared" si="500"/>
        <v>4.3121353084797045</v>
      </c>
      <c r="R2617" s="6">
        <f t="shared" si="501"/>
        <v>0.96031244383291503</v>
      </c>
      <c r="S2617" s="6">
        <f t="shared" si="502"/>
        <v>5.2724477523126199</v>
      </c>
    </row>
    <row r="2618" spans="1:19" x14ac:dyDescent="0.25">
      <c r="A2618" s="64">
        <v>41957</v>
      </c>
      <c r="B2618" s="14" t="s">
        <v>873</v>
      </c>
      <c r="C2618" s="4">
        <v>6</v>
      </c>
      <c r="D2618" s="4">
        <v>6.3</v>
      </c>
      <c r="E2618" s="4" t="s">
        <v>978</v>
      </c>
      <c r="G2618" s="4">
        <f t="shared" si="510"/>
        <v>64.961200000000005</v>
      </c>
      <c r="H2618"/>
      <c r="I2618"/>
      <c r="J2618" s="34">
        <f t="shared" si="507"/>
        <v>3.1172453105244723E-3</v>
      </c>
      <c r="K2618" s="34">
        <f t="shared" si="503"/>
        <v>0.20249999999377144</v>
      </c>
      <c r="L2618" s="6">
        <f t="shared" si="508"/>
        <v>12.220190463130352</v>
      </c>
      <c r="M2618" s="6">
        <f t="shared" si="504"/>
        <v>0.79383825211094339</v>
      </c>
      <c r="N2618" s="6">
        <f t="shared" si="509"/>
        <v>11.026518552173203</v>
      </c>
      <c r="O2618" s="6">
        <f t="shared" si="505"/>
        <v>0.71629589086484713</v>
      </c>
      <c r="P2618" s="6">
        <f t="shared" si="506"/>
        <v>1.5101341429757906</v>
      </c>
      <c r="Q2618" s="6">
        <f t="shared" si="500"/>
        <v>0.38104236101325284</v>
      </c>
      <c r="R2618" s="6">
        <f t="shared" si="501"/>
        <v>0.27935539743729038</v>
      </c>
      <c r="S2618" s="6">
        <f t="shared" si="502"/>
        <v>0.66039775845054316</v>
      </c>
    </row>
    <row r="2619" spans="1:19" x14ac:dyDescent="0.25">
      <c r="A2619" s="64">
        <v>41957</v>
      </c>
      <c r="B2619" s="14" t="s">
        <v>873</v>
      </c>
      <c r="C2619" s="4">
        <v>6</v>
      </c>
      <c r="D2619" s="4">
        <v>5.3</v>
      </c>
      <c r="E2619" s="4"/>
      <c r="G2619" s="4">
        <f t="shared" si="510"/>
        <v>64.961200000000005</v>
      </c>
      <c r="H2619"/>
      <c r="I2619"/>
      <c r="J2619" s="34">
        <f t="shared" si="507"/>
        <v>2.2061834409834321E-3</v>
      </c>
      <c r="K2619" s="34">
        <f t="shared" si="503"/>
        <v>0.14331632652620405</v>
      </c>
      <c r="L2619" s="6">
        <f t="shared" si="508"/>
        <v>8.213046389840704</v>
      </c>
      <c r="M2619" s="6">
        <f t="shared" si="504"/>
        <v>0.53352935948815838</v>
      </c>
      <c r="N2619" s="6">
        <f t="shared" si="509"/>
        <v>9.0076755970184212</v>
      </c>
      <c r="O2619" s="6">
        <f t="shared" si="505"/>
        <v>0.58514942734270425</v>
      </c>
      <c r="P2619" s="6">
        <f t="shared" si="506"/>
        <v>1.1186787868308627</v>
      </c>
      <c r="Q2619" s="6">
        <f t="shared" si="500"/>
        <v>0.25609409255431603</v>
      </c>
      <c r="R2619" s="6">
        <f t="shared" si="501"/>
        <v>0.22820827666365467</v>
      </c>
      <c r="S2619" s="6">
        <f t="shared" si="502"/>
        <v>0.48430236921797071</v>
      </c>
    </row>
    <row r="2620" spans="1:19" x14ac:dyDescent="0.25">
      <c r="A2620" s="64">
        <v>41957</v>
      </c>
      <c r="B2620" s="14" t="s">
        <v>873</v>
      </c>
      <c r="C2620" s="4">
        <v>6</v>
      </c>
      <c r="D2620" s="4">
        <v>3.5</v>
      </c>
      <c r="E2620" s="4"/>
      <c r="G2620" s="4">
        <f t="shared" si="510"/>
        <v>64.961200000000005</v>
      </c>
      <c r="H2620"/>
      <c r="I2620"/>
      <c r="J2620" s="34">
        <f t="shared" si="507"/>
        <v>9.6211275016187424E-4</v>
      </c>
      <c r="K2620" s="34">
        <f t="shared" si="503"/>
        <v>6.2499999998077607E-2</v>
      </c>
      <c r="L2620" s="6">
        <f t="shared" si="508"/>
        <v>3.1637815247608514</v>
      </c>
      <c r="M2620" s="6">
        <f t="shared" si="504"/>
        <v>0.20552304837265933</v>
      </c>
      <c r="N2620" s="6">
        <f t="shared" si="509"/>
        <v>5.5433152983182508</v>
      </c>
      <c r="O2620" s="6">
        <f t="shared" si="505"/>
        <v>0.36010042074168885</v>
      </c>
      <c r="P2620" s="6">
        <f t="shared" si="506"/>
        <v>0.56562346911434824</v>
      </c>
      <c r="Q2620" s="6">
        <f t="shared" si="500"/>
        <v>9.865106321887647E-2</v>
      </c>
      <c r="R2620" s="6">
        <f t="shared" si="501"/>
        <v>0.14043916408925866</v>
      </c>
      <c r="S2620" s="6">
        <f t="shared" si="502"/>
        <v>0.23909022730813512</v>
      </c>
    </row>
    <row r="2621" spans="1:19" x14ac:dyDescent="0.25">
      <c r="A2621" s="64">
        <v>41957</v>
      </c>
      <c r="B2621" s="14" t="s">
        <v>873</v>
      </c>
      <c r="C2621" s="4">
        <v>6</v>
      </c>
      <c r="D2621" s="4">
        <v>15</v>
      </c>
      <c r="E2621" s="4"/>
      <c r="G2621" s="4">
        <f t="shared" si="510"/>
        <v>64.961200000000005</v>
      </c>
      <c r="H2621"/>
      <c r="I2621"/>
      <c r="J2621" s="34">
        <f t="shared" si="507"/>
        <v>1.7671458676442587E-2</v>
      </c>
      <c r="K2621" s="34">
        <f t="shared" si="503"/>
        <v>1.14795918363816</v>
      </c>
      <c r="L2621" s="6">
        <f t="shared" si="508"/>
        <v>89.789976153871919</v>
      </c>
      <c r="M2621" s="6">
        <f t="shared" si="504"/>
        <v>5.8328647120622747</v>
      </c>
      <c r="N2621" s="6">
        <f t="shared" si="509"/>
        <v>30.425431257579703</v>
      </c>
      <c r="O2621" s="6">
        <f t="shared" si="505"/>
        <v>1.9764725633459297</v>
      </c>
      <c r="P2621" s="6">
        <f t="shared" si="506"/>
        <v>7.809337275408204</v>
      </c>
      <c r="Q2621" s="6">
        <f t="shared" si="500"/>
        <v>2.7997750617898918</v>
      </c>
      <c r="R2621" s="6">
        <f t="shared" si="501"/>
        <v>0.77082429970491262</v>
      </c>
      <c r="S2621" s="6">
        <f t="shared" si="502"/>
        <v>3.5705993614948044</v>
      </c>
    </row>
    <row r="2622" spans="1:19" x14ac:dyDescent="0.25">
      <c r="A2622" s="64">
        <v>41957</v>
      </c>
      <c r="B2622" s="14" t="s">
        <v>873</v>
      </c>
      <c r="C2622" s="4">
        <v>6</v>
      </c>
      <c r="D2622" s="4">
        <v>9.1999999999999993</v>
      </c>
      <c r="E2622" s="4"/>
      <c r="G2622" s="4">
        <f t="shared" si="510"/>
        <v>64.961200000000005</v>
      </c>
      <c r="H2622"/>
      <c r="I2622"/>
      <c r="J2622" s="34">
        <f t="shared" si="507"/>
        <v>6.6476100549960017E-3</v>
      </c>
      <c r="K2622" s="34">
        <f t="shared" si="503"/>
        <v>0.43183673468059491</v>
      </c>
      <c r="L2622" s="6">
        <f t="shared" si="508"/>
        <v>29.183828648764486</v>
      </c>
      <c r="M2622" s="6">
        <f t="shared" si="504"/>
        <v>1.8958165663897435</v>
      </c>
      <c r="N2622" s="6">
        <f t="shared" si="509"/>
        <v>17.172824342989255</v>
      </c>
      <c r="O2622" s="6">
        <f t="shared" si="505"/>
        <v>1.1155672983475522</v>
      </c>
      <c r="P2622" s="6">
        <f t="shared" si="506"/>
        <v>3.0113838647372955</v>
      </c>
      <c r="Q2622" s="6">
        <f t="shared" si="500"/>
        <v>0.90999195186707682</v>
      </c>
      <c r="R2622" s="6">
        <f t="shared" si="501"/>
        <v>0.43507124635554539</v>
      </c>
      <c r="S2622" s="6">
        <f t="shared" si="502"/>
        <v>1.3450631982226222</v>
      </c>
    </row>
    <row r="2623" spans="1:19" x14ac:dyDescent="0.25">
      <c r="A2623" s="64">
        <v>41957</v>
      </c>
      <c r="B2623" s="14" t="s">
        <v>873</v>
      </c>
      <c r="C2623" s="4">
        <v>6</v>
      </c>
      <c r="D2623" s="4">
        <v>19.7</v>
      </c>
      <c r="E2623" s="4"/>
      <c r="G2623" s="4">
        <f t="shared" si="510"/>
        <v>64.961200000000005</v>
      </c>
      <c r="H2623"/>
      <c r="I2623"/>
      <c r="J2623" s="34">
        <f t="shared" si="507"/>
        <v>3.0480517323291562E-2</v>
      </c>
      <c r="K2623" s="34">
        <f t="shared" si="503"/>
        <v>1.9800510203472594</v>
      </c>
      <c r="L2623" s="6">
        <f t="shared" si="508"/>
        <v>168.0242268080822</v>
      </c>
      <c r="M2623" s="6">
        <f t="shared" si="504"/>
        <v>10.915055614235715</v>
      </c>
      <c r="N2623" s="6">
        <f t="shared" si="509"/>
        <v>41.853853927009951</v>
      </c>
      <c r="O2623" s="6">
        <f t="shared" si="505"/>
        <v>2.7188766284591348</v>
      </c>
      <c r="P2623" s="6">
        <f t="shared" si="506"/>
        <v>13.633932242694851</v>
      </c>
      <c r="Q2623" s="6">
        <f t="shared" si="500"/>
        <v>5.2392266948331434</v>
      </c>
      <c r="R2623" s="6">
        <f t="shared" si="501"/>
        <v>1.0603618850990626</v>
      </c>
      <c r="S2623" s="6">
        <f t="shared" si="502"/>
        <v>6.2995885799322062</v>
      </c>
    </row>
    <row r="2624" spans="1:19" x14ac:dyDescent="0.25">
      <c r="A2624" s="64">
        <v>41957</v>
      </c>
      <c r="B2624" s="14" t="s">
        <v>873</v>
      </c>
      <c r="C2624" s="4">
        <v>6</v>
      </c>
      <c r="D2624" s="4">
        <v>3.3</v>
      </c>
      <c r="E2624" s="4"/>
      <c r="G2624" s="4">
        <f t="shared" si="510"/>
        <v>64.961200000000005</v>
      </c>
      <c r="H2624"/>
      <c r="I2624"/>
      <c r="J2624" s="34">
        <f t="shared" si="507"/>
        <v>8.5529859993982123E-4</v>
      </c>
      <c r="K2624" s="34">
        <f t="shared" si="503"/>
        <v>5.5561224488086945E-2</v>
      </c>
      <c r="L2624" s="6">
        <f t="shared" si="508"/>
        <v>2.7634881041225379</v>
      </c>
      <c r="M2624" s="6">
        <f t="shared" si="504"/>
        <v>0.17951950691152002</v>
      </c>
      <c r="N2624" s="6">
        <f t="shared" si="509"/>
        <v>5.1745344101160526</v>
      </c>
      <c r="O2624" s="6">
        <f t="shared" si="505"/>
        <v>0.3361439712423443</v>
      </c>
      <c r="P2624" s="6">
        <f t="shared" si="506"/>
        <v>0.51566347815386426</v>
      </c>
      <c r="Q2624" s="6">
        <f t="shared" si="500"/>
        <v>8.6169363317529613E-2</v>
      </c>
      <c r="R2624" s="6">
        <f t="shared" si="501"/>
        <v>0.13109614878451428</v>
      </c>
      <c r="S2624" s="6">
        <f t="shared" si="502"/>
        <v>0.2172655121020439</v>
      </c>
    </row>
    <row r="2625" spans="1:19" x14ac:dyDescent="0.25">
      <c r="A2625" s="64">
        <v>41957</v>
      </c>
      <c r="B2625" s="14" t="s">
        <v>873</v>
      </c>
      <c r="C2625" s="4">
        <v>6</v>
      </c>
      <c r="D2625" s="4">
        <v>9.5</v>
      </c>
      <c r="E2625" s="4"/>
      <c r="G2625" s="4">
        <f t="shared" si="510"/>
        <v>64.961200000000005</v>
      </c>
      <c r="H2625"/>
      <c r="I2625"/>
      <c r="J2625" s="34">
        <f t="shared" si="507"/>
        <v>7.0882184246619708E-3</v>
      </c>
      <c r="K2625" s="34">
        <f t="shared" si="503"/>
        <v>0.46045918365930638</v>
      </c>
      <c r="L2625" s="6">
        <f t="shared" si="508"/>
        <v>31.418150823747471</v>
      </c>
      <c r="M2625" s="6">
        <f t="shared" si="504"/>
        <v>2.040960818878494</v>
      </c>
      <c r="N2625" s="6">
        <f t="shared" si="509"/>
        <v>17.829804770165779</v>
      </c>
      <c r="O2625" s="6">
        <f t="shared" si="505"/>
        <v>1.1582455361012471</v>
      </c>
      <c r="P2625" s="6">
        <f t="shared" si="506"/>
        <v>3.1992063549797409</v>
      </c>
      <c r="Q2625" s="6">
        <f t="shared" si="500"/>
        <v>0.97966119306167709</v>
      </c>
      <c r="R2625" s="6">
        <f t="shared" si="501"/>
        <v>0.45171575907948641</v>
      </c>
      <c r="S2625" s="6">
        <f t="shared" si="502"/>
        <v>1.4313769521411634</v>
      </c>
    </row>
    <row r="2626" spans="1:19" x14ac:dyDescent="0.25">
      <c r="A2626" s="64">
        <v>41957</v>
      </c>
      <c r="B2626" s="14" t="s">
        <v>873</v>
      </c>
      <c r="C2626" s="4">
        <v>6</v>
      </c>
      <c r="D2626" s="4">
        <v>15</v>
      </c>
      <c r="E2626" s="4"/>
      <c r="G2626" s="4">
        <f t="shared" si="510"/>
        <v>64.961200000000005</v>
      </c>
      <c r="H2626"/>
      <c r="I2626"/>
      <c r="J2626" s="34">
        <f t="shared" si="507"/>
        <v>1.7671458676442587E-2</v>
      </c>
      <c r="K2626" s="34">
        <f t="shared" si="503"/>
        <v>1.14795918363816</v>
      </c>
      <c r="L2626" s="6">
        <f t="shared" si="508"/>
        <v>89.789976153871919</v>
      </c>
      <c r="M2626" s="6">
        <f t="shared" si="504"/>
        <v>5.8328647120622747</v>
      </c>
      <c r="N2626" s="6">
        <f t="shared" si="509"/>
        <v>30.425431257579703</v>
      </c>
      <c r="O2626" s="6">
        <f t="shared" si="505"/>
        <v>1.9764725633459297</v>
      </c>
      <c r="P2626" s="6">
        <f t="shared" si="506"/>
        <v>7.809337275408204</v>
      </c>
      <c r="Q2626" s="6">
        <f t="shared" si="500"/>
        <v>2.7997750617898918</v>
      </c>
      <c r="R2626" s="6">
        <f t="shared" si="501"/>
        <v>0.77082429970491262</v>
      </c>
      <c r="S2626" s="6">
        <f t="shared" si="502"/>
        <v>3.5705993614948044</v>
      </c>
    </row>
    <row r="2627" spans="1:19" x14ac:dyDescent="0.25">
      <c r="A2627" s="64">
        <v>41957</v>
      </c>
      <c r="B2627" s="14" t="s">
        <v>873</v>
      </c>
      <c r="C2627" s="4">
        <v>6</v>
      </c>
      <c r="D2627" s="4">
        <v>4.5999999999999996</v>
      </c>
      <c r="E2627" s="4" t="s">
        <v>978</v>
      </c>
      <c r="G2627" s="4">
        <f t="shared" si="510"/>
        <v>64.961200000000005</v>
      </c>
      <c r="H2627"/>
      <c r="I2627"/>
      <c r="J2627" s="34">
        <f t="shared" si="507"/>
        <v>1.6619025137490004E-3</v>
      </c>
      <c r="K2627" s="34">
        <f t="shared" si="503"/>
        <v>0.10795918367014873</v>
      </c>
      <c r="L2627" s="6">
        <f t="shared" si="508"/>
        <v>5.9302678128381849</v>
      </c>
      <c r="M2627" s="6">
        <f t="shared" si="504"/>
        <v>0.3852373209154813</v>
      </c>
      <c r="N2627" s="6">
        <f t="shared" si="509"/>
        <v>7.6319696161125572</v>
      </c>
      <c r="O2627" s="6">
        <f t="shared" si="505"/>
        <v>0.49578191424249274</v>
      </c>
      <c r="P2627" s="6">
        <f t="shared" si="506"/>
        <v>0.88101923515797398</v>
      </c>
      <c r="Q2627" s="6">
        <f t="shared" ref="Q2627:Q2690" si="511">M2627*0.48</f>
        <v>0.18491391403943103</v>
      </c>
      <c r="R2627" s="6">
        <f t="shared" ref="R2627:R2690" si="512">O2627*0.39</f>
        <v>0.19335494655457217</v>
      </c>
      <c r="S2627" s="6">
        <f t="shared" ref="S2627:S2690" si="513">Q2627+R2627</f>
        <v>0.37826886059400322</v>
      </c>
    </row>
    <row r="2628" spans="1:19" x14ac:dyDescent="0.25">
      <c r="A2628" s="64">
        <v>41957</v>
      </c>
      <c r="B2628" s="14" t="s">
        <v>873</v>
      </c>
      <c r="C2628" s="4">
        <v>6</v>
      </c>
      <c r="D2628" s="4">
        <v>27.5</v>
      </c>
      <c r="E2628" s="4"/>
      <c r="G2628" s="4">
        <f t="shared" si="510"/>
        <v>64.961200000000005</v>
      </c>
      <c r="H2628"/>
      <c r="I2628"/>
      <c r="J2628" s="34">
        <f t="shared" si="507"/>
        <v>5.9395736106932037E-2</v>
      </c>
      <c r="K2628" s="34">
        <f t="shared" si="503"/>
        <v>3.8584183672282606</v>
      </c>
      <c r="L2628" s="6">
        <f t="shared" si="508"/>
        <v>361.75947502675695</v>
      </c>
      <c r="M2628" s="6">
        <f t="shared" si="504"/>
        <v>23.500330064925102</v>
      </c>
      <c r="N2628" s="6">
        <f t="shared" si="509"/>
        <v>61.834267643233574</v>
      </c>
      <c r="O2628" s="6">
        <f t="shared" si="505"/>
        <v>4.0168283051368014</v>
      </c>
      <c r="P2628" s="6">
        <f t="shared" si="506"/>
        <v>27.517158370061903</v>
      </c>
      <c r="Q2628" s="6">
        <f t="shared" si="511"/>
        <v>11.280158431164049</v>
      </c>
      <c r="R2628" s="6">
        <f t="shared" si="512"/>
        <v>1.5665630390033527</v>
      </c>
      <c r="S2628" s="6">
        <f t="shared" si="513"/>
        <v>12.846721470167401</v>
      </c>
    </row>
    <row r="2629" spans="1:19" x14ac:dyDescent="0.25">
      <c r="A2629" s="64">
        <v>41957</v>
      </c>
      <c r="B2629" s="14" t="s">
        <v>873</v>
      </c>
      <c r="C2629" s="4">
        <v>6</v>
      </c>
      <c r="D2629" s="4">
        <v>18.5</v>
      </c>
      <c r="E2629" s="4"/>
      <c r="G2629" s="4">
        <f t="shared" si="510"/>
        <v>64.961200000000005</v>
      </c>
      <c r="H2629"/>
      <c r="I2629"/>
      <c r="J2629" s="34">
        <f t="shared" si="507"/>
        <v>2.6880252142277666E-2</v>
      </c>
      <c r="K2629" s="34">
        <f t="shared" si="503"/>
        <v>1.7461734693340454</v>
      </c>
      <c r="L2629" s="6">
        <f t="shared" si="508"/>
        <v>145.41923486914087</v>
      </c>
      <c r="M2629" s="6">
        <f t="shared" si="504"/>
        <v>9.4466081834094702</v>
      </c>
      <c r="N2629" s="6">
        <f t="shared" si="509"/>
        <v>38.886682291828286</v>
      </c>
      <c r="O2629" s="6">
        <f t="shared" si="505"/>
        <v>2.5261255946931351</v>
      </c>
      <c r="P2629" s="6">
        <f t="shared" si="506"/>
        <v>11.972733778102604</v>
      </c>
      <c r="Q2629" s="6">
        <f t="shared" si="511"/>
        <v>4.5343719280365455</v>
      </c>
      <c r="R2629" s="6">
        <f t="shared" si="512"/>
        <v>0.98518898193032278</v>
      </c>
      <c r="S2629" s="6">
        <f t="shared" si="513"/>
        <v>5.5195609099668683</v>
      </c>
    </row>
    <row r="2630" spans="1:19" x14ac:dyDescent="0.25">
      <c r="A2630" s="64">
        <v>41957</v>
      </c>
      <c r="B2630" s="14" t="s">
        <v>873</v>
      </c>
      <c r="C2630" s="4">
        <v>6</v>
      </c>
      <c r="D2630" s="4">
        <v>8</v>
      </c>
      <c r="E2630" s="4"/>
      <c r="G2630" s="4">
        <f t="shared" si="510"/>
        <v>64.961200000000005</v>
      </c>
      <c r="H2630"/>
      <c r="I2630"/>
      <c r="J2630" s="34">
        <f t="shared" si="507"/>
        <v>5.0265482457436689E-3</v>
      </c>
      <c r="K2630" s="34">
        <f t="shared" si="503"/>
        <v>0.32653061223485441</v>
      </c>
      <c r="L2630" s="6">
        <f t="shared" si="508"/>
        <v>21.164008717497858</v>
      </c>
      <c r="M2630" s="6">
        <f t="shared" si="504"/>
        <v>1.3748394297657729</v>
      </c>
      <c r="N2630" s="6">
        <f t="shared" si="509"/>
        <v>14.58227400291401</v>
      </c>
      <c r="O2630" s="6">
        <f t="shared" si="505"/>
        <v>0.94728203633176278</v>
      </c>
      <c r="P2630" s="6">
        <f t="shared" si="506"/>
        <v>2.3221214660975358</v>
      </c>
      <c r="Q2630" s="6">
        <f t="shared" si="511"/>
        <v>0.65992292628757099</v>
      </c>
      <c r="R2630" s="6">
        <f t="shared" si="512"/>
        <v>0.3694399941693875</v>
      </c>
      <c r="S2630" s="6">
        <f t="shared" si="513"/>
        <v>1.0293629204569585</v>
      </c>
    </row>
    <row r="2631" spans="1:19" x14ac:dyDescent="0.25">
      <c r="A2631" s="64">
        <v>41957</v>
      </c>
      <c r="B2631" s="14" t="s">
        <v>873</v>
      </c>
      <c r="C2631" s="4">
        <v>6</v>
      </c>
      <c r="D2631" s="4">
        <v>10</v>
      </c>
      <c r="E2631" s="4"/>
      <c r="G2631" s="4">
        <f t="shared" si="510"/>
        <v>64.961200000000005</v>
      </c>
      <c r="H2631"/>
      <c r="I2631"/>
      <c r="J2631" s="34">
        <f t="shared" si="507"/>
        <v>7.8539816339744835E-3</v>
      </c>
      <c r="K2631" s="34">
        <f t="shared" si="503"/>
        <v>0.51020408161696007</v>
      </c>
      <c r="L2631" s="6">
        <f t="shared" si="508"/>
        <v>35.35037715373447</v>
      </c>
      <c r="M2631" s="6">
        <f t="shared" si="504"/>
        <v>2.2964029649006505</v>
      </c>
      <c r="N2631" s="6">
        <f t="shared" si="509"/>
        <v>18.932587368553055</v>
      </c>
      <c r="O2631" s="6">
        <f t="shared" si="505"/>
        <v>1.2298836184211086</v>
      </c>
      <c r="P2631" s="6">
        <f t="shared" si="506"/>
        <v>3.5262865833217591</v>
      </c>
      <c r="Q2631" s="6">
        <f t="shared" si="511"/>
        <v>1.1022734231523121</v>
      </c>
      <c r="R2631" s="6">
        <f t="shared" si="512"/>
        <v>0.47965461118423236</v>
      </c>
      <c r="S2631" s="6">
        <f t="shared" si="513"/>
        <v>1.5819280343365445</v>
      </c>
    </row>
    <row r="2632" spans="1:19" x14ac:dyDescent="0.25">
      <c r="A2632" s="64">
        <v>41957</v>
      </c>
      <c r="B2632" s="14" t="s">
        <v>873</v>
      </c>
      <c r="C2632" s="4">
        <v>6</v>
      </c>
      <c r="D2632" s="4">
        <v>8.5</v>
      </c>
      <c r="E2632" s="4"/>
      <c r="G2632" s="4">
        <f t="shared" si="510"/>
        <v>64.961200000000005</v>
      </c>
      <c r="H2632"/>
      <c r="I2632"/>
      <c r="J2632" s="34">
        <f t="shared" si="507"/>
        <v>5.6745017305465653E-3</v>
      </c>
      <c r="K2632" s="34">
        <f t="shared" si="503"/>
        <v>0.36862244896825369</v>
      </c>
      <c r="L2632" s="6">
        <f t="shared" si="508"/>
        <v>24.32921867173739</v>
      </c>
      <c r="M2632" s="6">
        <f t="shared" si="504"/>
        <v>1.5804552706332824</v>
      </c>
      <c r="N2632" s="6">
        <f t="shared" si="509"/>
        <v>15.654172411593242</v>
      </c>
      <c r="O2632" s="6">
        <f t="shared" si="505"/>
        <v>1.0169138445882482</v>
      </c>
      <c r="P2632" s="6">
        <f t="shared" si="506"/>
        <v>2.5973691152215306</v>
      </c>
      <c r="Q2632" s="6">
        <f t="shared" si="511"/>
        <v>0.75861852990397549</v>
      </c>
      <c r="R2632" s="6">
        <f t="shared" si="512"/>
        <v>0.39659639938941682</v>
      </c>
      <c r="S2632" s="6">
        <f t="shared" si="513"/>
        <v>1.1552149292933924</v>
      </c>
    </row>
    <row r="2633" spans="1:19" x14ac:dyDescent="0.25">
      <c r="A2633" s="64">
        <v>41957</v>
      </c>
      <c r="B2633" s="14" t="s">
        <v>873</v>
      </c>
      <c r="C2633" s="4">
        <v>6</v>
      </c>
      <c r="D2633" s="4">
        <v>5.3</v>
      </c>
      <c r="E2633" s="4"/>
      <c r="G2633" s="4">
        <f t="shared" si="510"/>
        <v>64.961200000000005</v>
      </c>
      <c r="H2633"/>
      <c r="I2633"/>
      <c r="J2633" s="34">
        <f t="shared" si="507"/>
        <v>2.2061834409834321E-3</v>
      </c>
      <c r="K2633" s="34">
        <f t="shared" si="503"/>
        <v>0.14331632652620405</v>
      </c>
      <c r="L2633" s="6">
        <f t="shared" si="508"/>
        <v>8.213046389840704</v>
      </c>
      <c r="M2633" s="6">
        <f t="shared" si="504"/>
        <v>0.53352935948815838</v>
      </c>
      <c r="N2633" s="6">
        <f t="shared" si="509"/>
        <v>9.0076755970184212</v>
      </c>
      <c r="O2633" s="6">
        <f t="shared" si="505"/>
        <v>0.58514942734270425</v>
      </c>
      <c r="P2633" s="6">
        <f t="shared" si="506"/>
        <v>1.1186787868308627</v>
      </c>
      <c r="Q2633" s="6">
        <f t="shared" si="511"/>
        <v>0.25609409255431603</v>
      </c>
      <c r="R2633" s="6">
        <f t="shared" si="512"/>
        <v>0.22820827666365467</v>
      </c>
      <c r="S2633" s="6">
        <f t="shared" si="513"/>
        <v>0.48430236921797071</v>
      </c>
    </row>
    <row r="2634" spans="1:19" x14ac:dyDescent="0.25">
      <c r="A2634" s="64">
        <v>41957</v>
      </c>
      <c r="B2634" s="14" t="s">
        <v>873</v>
      </c>
      <c r="C2634" s="4">
        <v>6</v>
      </c>
      <c r="D2634" s="4">
        <v>3.6</v>
      </c>
      <c r="E2634" s="4"/>
      <c r="G2634" s="4">
        <f t="shared" si="510"/>
        <v>64.961200000000005</v>
      </c>
      <c r="H2634"/>
      <c r="I2634"/>
      <c r="J2634" s="34">
        <f t="shared" si="507"/>
        <v>1.0178760197630931E-3</v>
      </c>
      <c r="K2634" s="34">
        <f t="shared" si="503"/>
        <v>6.6122448977558021E-2</v>
      </c>
      <c r="L2634" s="6">
        <f t="shared" si="508"/>
        <v>3.375464158589657</v>
      </c>
      <c r="M2634" s="6">
        <f t="shared" si="504"/>
        <v>0.21927420655205926</v>
      </c>
      <c r="N2634" s="6">
        <f t="shared" si="509"/>
        <v>5.7290669248255632</v>
      </c>
      <c r="O2634" s="6">
        <f t="shared" si="505"/>
        <v>0.37216706953560269</v>
      </c>
      <c r="P2634" s="6">
        <f t="shared" si="506"/>
        <v>0.59144127608766195</v>
      </c>
      <c r="Q2634" s="6">
        <f t="shared" si="511"/>
        <v>0.10525161914498844</v>
      </c>
      <c r="R2634" s="6">
        <f t="shared" si="512"/>
        <v>0.14514515711888507</v>
      </c>
      <c r="S2634" s="6">
        <f t="shared" si="513"/>
        <v>0.25039677626387352</v>
      </c>
    </row>
    <row r="2635" spans="1:19" x14ac:dyDescent="0.25">
      <c r="A2635" s="64">
        <v>41957</v>
      </c>
      <c r="B2635" s="14" t="s">
        <v>873</v>
      </c>
      <c r="C2635" s="4">
        <v>6</v>
      </c>
      <c r="D2635" s="4">
        <v>2</v>
      </c>
      <c r="E2635" s="4"/>
      <c r="G2635" s="4">
        <f t="shared" si="510"/>
        <v>795.77470000000005</v>
      </c>
      <c r="H2635"/>
      <c r="I2635"/>
      <c r="J2635" s="34">
        <f t="shared" si="507"/>
        <v>3.1415926535897931E-4</v>
      </c>
      <c r="K2635" s="34">
        <f t="shared" si="503"/>
        <v>0.24999851859471495</v>
      </c>
      <c r="L2635" s="6">
        <f t="shared" si="508"/>
        <v>0.87390054800363282</v>
      </c>
      <c r="M2635" s="6">
        <f t="shared" si="504"/>
        <v>0.69542383908485095</v>
      </c>
      <c r="N2635" s="6">
        <f t="shared" si="509"/>
        <v>2.880149720803352</v>
      </c>
      <c r="O2635" s="6">
        <f t="shared" si="505"/>
        <v>2.2919367433236837</v>
      </c>
      <c r="P2635" s="6">
        <f t="shared" si="506"/>
        <v>2.9873605824085345</v>
      </c>
      <c r="Q2635" s="6">
        <f t="shared" si="511"/>
        <v>0.33380344276072843</v>
      </c>
      <c r="R2635" s="6">
        <f t="shared" si="512"/>
        <v>0.89385532989623662</v>
      </c>
      <c r="S2635" s="6">
        <f t="shared" si="513"/>
        <v>1.227658772656965</v>
      </c>
    </row>
    <row r="2636" spans="1:19" x14ac:dyDescent="0.25">
      <c r="A2636" s="64">
        <v>41957</v>
      </c>
      <c r="B2636" s="14" t="s">
        <v>873</v>
      </c>
      <c r="C2636" s="4">
        <v>6</v>
      </c>
      <c r="D2636" s="4">
        <v>3.9</v>
      </c>
      <c r="E2636" s="4"/>
      <c r="G2636" s="4">
        <f t="shared" si="510"/>
        <v>64.961200000000005</v>
      </c>
      <c r="H2636"/>
      <c r="I2636"/>
      <c r="J2636" s="34">
        <f t="shared" si="507"/>
        <v>1.1945906065275189E-3</v>
      </c>
      <c r="K2636" s="34">
        <f t="shared" si="503"/>
        <v>7.7602040813939621E-2</v>
      </c>
      <c r="L2636" s="6">
        <f t="shared" si="508"/>
        <v>4.0574351124683323</v>
      </c>
      <c r="M2636" s="6">
        <f t="shared" si="504"/>
        <v>0.26357585894044605</v>
      </c>
      <c r="N2636" s="6">
        <f t="shared" si="509"/>
        <v>6.2915196864507177</v>
      </c>
      <c r="O2636" s="6">
        <f t="shared" si="505"/>
        <v>0.40870467658277715</v>
      </c>
      <c r="P2636" s="6">
        <f t="shared" si="506"/>
        <v>0.6722805355232232</v>
      </c>
      <c r="Q2636" s="6">
        <f t="shared" si="511"/>
        <v>0.12651641229141411</v>
      </c>
      <c r="R2636" s="6">
        <f t="shared" si="512"/>
        <v>0.1593948238672831</v>
      </c>
      <c r="S2636" s="6">
        <f t="shared" si="513"/>
        <v>0.28591123615869718</v>
      </c>
    </row>
    <row r="2637" spans="1:19" x14ac:dyDescent="0.25">
      <c r="A2637" s="64">
        <v>41957</v>
      </c>
      <c r="B2637" s="14" t="s">
        <v>873</v>
      </c>
      <c r="C2637" s="4">
        <v>6</v>
      </c>
      <c r="D2637" s="4">
        <v>6</v>
      </c>
      <c r="E2637" s="4"/>
      <c r="G2637" s="4">
        <f t="shared" si="510"/>
        <v>64.961200000000005</v>
      </c>
      <c r="H2637"/>
      <c r="I2637"/>
      <c r="J2637" s="34">
        <f t="shared" si="507"/>
        <v>2.8274333882308137E-3</v>
      </c>
      <c r="K2637" s="34">
        <f t="shared" si="503"/>
        <v>0.1836734693821056</v>
      </c>
      <c r="L2637" s="6">
        <f t="shared" si="508"/>
        <v>10.923549380812876</v>
      </c>
      <c r="M2637" s="6">
        <f t="shared" si="504"/>
        <v>0.70960688980053355</v>
      </c>
      <c r="N2637" s="6">
        <f t="shared" si="509"/>
        <v>10.414704032978928</v>
      </c>
      <c r="O2637" s="6">
        <f t="shared" si="505"/>
        <v>0.67655168474967775</v>
      </c>
      <c r="P2637" s="6">
        <f t="shared" si="506"/>
        <v>1.3861585745502114</v>
      </c>
      <c r="Q2637" s="6">
        <f t="shared" si="511"/>
        <v>0.34061130710425608</v>
      </c>
      <c r="R2637" s="6">
        <f t="shared" si="512"/>
        <v>0.26385515705237433</v>
      </c>
      <c r="S2637" s="6">
        <f t="shared" si="513"/>
        <v>0.60446646415663041</v>
      </c>
    </row>
    <row r="2638" spans="1:19" x14ac:dyDescent="0.25">
      <c r="A2638" s="64">
        <v>41957</v>
      </c>
      <c r="B2638" s="14" t="s">
        <v>873</v>
      </c>
      <c r="C2638" s="4">
        <v>6</v>
      </c>
      <c r="D2638" s="4">
        <v>3.2</v>
      </c>
      <c r="E2638" s="4"/>
      <c r="G2638" s="4">
        <f t="shared" si="510"/>
        <v>64.961200000000005</v>
      </c>
      <c r="H2638"/>
      <c r="I2638"/>
      <c r="J2638" s="34">
        <f t="shared" si="507"/>
        <v>8.0424771931898698E-4</v>
      </c>
      <c r="K2638" s="34">
        <f t="shared" si="503"/>
        <v>5.2244897957576697E-2</v>
      </c>
      <c r="L2638" s="6">
        <f t="shared" si="508"/>
        <v>2.57474279673893</v>
      </c>
      <c r="M2638" s="6">
        <f t="shared" si="504"/>
        <v>0.16725838501169291</v>
      </c>
      <c r="N2638" s="6">
        <f t="shared" si="509"/>
        <v>4.9915502127950244</v>
      </c>
      <c r="O2638" s="6">
        <f t="shared" si="505"/>
        <v>0.32425709797277341</v>
      </c>
      <c r="P2638" s="6">
        <f t="shared" si="506"/>
        <v>0.49151548298446635</v>
      </c>
      <c r="Q2638" s="6">
        <f t="shared" si="511"/>
        <v>8.0284024805612586E-2</v>
      </c>
      <c r="R2638" s="6">
        <f t="shared" si="512"/>
        <v>0.12646026820938164</v>
      </c>
      <c r="S2638" s="6">
        <f t="shared" si="513"/>
        <v>0.20674429301499422</v>
      </c>
    </row>
    <row r="2639" spans="1:19" x14ac:dyDescent="0.25">
      <c r="A2639" s="64">
        <v>41957</v>
      </c>
      <c r="B2639" s="14" t="s">
        <v>873</v>
      </c>
      <c r="C2639" s="4">
        <v>6</v>
      </c>
      <c r="D2639" s="4">
        <v>2.2000000000000002</v>
      </c>
      <c r="E2639" s="4"/>
      <c r="G2639" s="4">
        <f t="shared" si="510"/>
        <v>795.77470000000005</v>
      </c>
      <c r="H2639"/>
      <c r="I2639"/>
      <c r="J2639" s="34">
        <f t="shared" si="507"/>
        <v>3.8013271108436504E-4</v>
      </c>
      <c r="K2639" s="34">
        <f t="shared" ref="K2639:K2667" si="514">+IF($D2639&gt;3.01,J2639*64.96120126,J2639*795.77)</f>
        <v>0.30249820749960515</v>
      </c>
      <c r="L2639" s="6">
        <f t="shared" si="508"/>
        <v>1.0879872222393692</v>
      </c>
      <c r="M2639" s="6">
        <f t="shared" ref="M2639:M2667" si="515">+IF($D2639&gt;3.01,L2639*64.96120126*0.001,L2639*795.77*0.001)</f>
        <v>0.86578759184142284</v>
      </c>
      <c r="N2639" s="6">
        <f t="shared" si="509"/>
        <v>3.2199157337071536</v>
      </c>
      <c r="O2639" s="6">
        <f t="shared" ref="O2639:O2667" si="516">+IF($D2639&gt;3.01,N2639*64.96120126*0.001,N2639*795.77*0.001)</f>
        <v>2.5623123434121418</v>
      </c>
      <c r="P2639" s="6">
        <f t="shared" ref="P2639:P2667" si="517">+M2639+O2639</f>
        <v>3.4280999352535648</v>
      </c>
      <c r="Q2639" s="6">
        <f t="shared" si="511"/>
        <v>0.41557804408388294</v>
      </c>
      <c r="R2639" s="6">
        <f t="shared" si="512"/>
        <v>0.99930181393073536</v>
      </c>
      <c r="S2639" s="6">
        <f t="shared" si="513"/>
        <v>1.4148798580146182</v>
      </c>
    </row>
    <row r="2640" spans="1:19" x14ac:dyDescent="0.25">
      <c r="A2640" s="64">
        <v>41957</v>
      </c>
      <c r="B2640" s="14" t="s">
        <v>873</v>
      </c>
      <c r="C2640" s="4">
        <v>6</v>
      </c>
      <c r="D2640" s="4">
        <v>8.5</v>
      </c>
      <c r="E2640" s="4"/>
      <c r="G2640" s="4">
        <f t="shared" si="510"/>
        <v>64.961200000000005</v>
      </c>
      <c r="H2640"/>
      <c r="I2640"/>
      <c r="J2640" s="34">
        <f t="shared" si="507"/>
        <v>5.6745017305465653E-3</v>
      </c>
      <c r="K2640" s="34">
        <f t="shared" si="514"/>
        <v>0.36862244896825369</v>
      </c>
      <c r="L2640" s="6">
        <f t="shared" si="508"/>
        <v>24.32921867173739</v>
      </c>
      <c r="M2640" s="6">
        <f t="shared" si="515"/>
        <v>1.5804552706332824</v>
      </c>
      <c r="N2640" s="6">
        <f t="shared" si="509"/>
        <v>15.654172411593242</v>
      </c>
      <c r="O2640" s="6">
        <f t="shared" si="516"/>
        <v>1.0169138445882482</v>
      </c>
      <c r="P2640" s="6">
        <f t="shared" si="517"/>
        <v>2.5973691152215306</v>
      </c>
      <c r="Q2640" s="6">
        <f t="shared" si="511"/>
        <v>0.75861852990397549</v>
      </c>
      <c r="R2640" s="6">
        <f t="shared" si="512"/>
        <v>0.39659639938941682</v>
      </c>
      <c r="S2640" s="6">
        <f t="shared" si="513"/>
        <v>1.1552149292933924</v>
      </c>
    </row>
    <row r="2641" spans="1:19" x14ac:dyDescent="0.25">
      <c r="A2641" s="64">
        <v>41957</v>
      </c>
      <c r="B2641" s="14" t="s">
        <v>873</v>
      </c>
      <c r="C2641" s="4">
        <v>6</v>
      </c>
      <c r="D2641" s="4">
        <v>2.6</v>
      </c>
      <c r="E2641" s="4"/>
      <c r="G2641" s="4">
        <f t="shared" si="510"/>
        <v>795.77470000000005</v>
      </c>
      <c r="H2641"/>
      <c r="I2641"/>
      <c r="J2641" s="34">
        <f t="shared" si="507"/>
        <v>5.3092915845667516E-4</v>
      </c>
      <c r="K2641" s="34">
        <f t="shared" si="514"/>
        <v>0.4224974964250684</v>
      </c>
      <c r="L2641" s="6">
        <f t="shared" si="508"/>
        <v>1.5974150751166611</v>
      </c>
      <c r="M2641" s="6">
        <f t="shared" si="515"/>
        <v>1.2711749943255855</v>
      </c>
      <c r="N2641" s="6">
        <f t="shared" si="509"/>
        <v>3.9149731399460577</v>
      </c>
      <c r="O2641" s="6">
        <f t="shared" si="516"/>
        <v>3.1154181755748742</v>
      </c>
      <c r="P2641" s="6">
        <f t="shared" si="517"/>
        <v>4.3865931699004594</v>
      </c>
      <c r="Q2641" s="6">
        <f t="shared" si="511"/>
        <v>0.61016399727628101</v>
      </c>
      <c r="R2641" s="6">
        <f t="shared" si="512"/>
        <v>1.215013088474201</v>
      </c>
      <c r="S2641" s="6">
        <f t="shared" si="513"/>
        <v>1.8251770857504819</v>
      </c>
    </row>
    <row r="2642" spans="1:19" x14ac:dyDescent="0.25">
      <c r="A2642" s="64">
        <v>41957</v>
      </c>
      <c r="B2642" s="14" t="s">
        <v>873</v>
      </c>
      <c r="C2642" s="4">
        <v>6</v>
      </c>
      <c r="D2642" s="4">
        <v>25.2</v>
      </c>
      <c r="E2642" s="4"/>
      <c r="G2642" s="4">
        <f t="shared" si="510"/>
        <v>64.961200000000005</v>
      </c>
      <c r="H2642"/>
      <c r="I2642"/>
      <c r="J2642" s="34">
        <f t="shared" si="507"/>
        <v>4.9875924968391556E-2</v>
      </c>
      <c r="K2642" s="34">
        <f t="shared" si="514"/>
        <v>3.239999999900343</v>
      </c>
      <c r="L2642" s="6">
        <f t="shared" si="508"/>
        <v>295.94696797249281</v>
      </c>
      <c r="M2642" s="6">
        <f t="shared" si="515"/>
        <v>19.225070548747876</v>
      </c>
      <c r="N2642" s="6">
        <f t="shared" si="509"/>
        <v>55.827554263795413</v>
      </c>
      <c r="O2642" s="6">
        <f t="shared" si="516"/>
        <v>3.6266249883839845</v>
      </c>
      <c r="P2642" s="6">
        <f t="shared" si="517"/>
        <v>22.85169553713186</v>
      </c>
      <c r="Q2642" s="6">
        <f t="shared" si="511"/>
        <v>9.2280338633989807</v>
      </c>
      <c r="R2642" s="6">
        <f t="shared" si="512"/>
        <v>1.4143837454697541</v>
      </c>
      <c r="S2642" s="6">
        <f t="shared" si="513"/>
        <v>10.642417608868735</v>
      </c>
    </row>
    <row r="2643" spans="1:19" x14ac:dyDescent="0.25">
      <c r="A2643" s="64">
        <v>41957</v>
      </c>
      <c r="B2643" s="14" t="s">
        <v>873</v>
      </c>
      <c r="C2643" s="4">
        <v>6</v>
      </c>
      <c r="D2643" s="4">
        <v>10.6</v>
      </c>
      <c r="E2643" s="4"/>
      <c r="G2643" s="4">
        <f t="shared" si="510"/>
        <v>64.961200000000005</v>
      </c>
      <c r="H2643"/>
      <c r="I2643"/>
      <c r="J2643" s="34">
        <f t="shared" si="507"/>
        <v>8.8247337639337283E-3</v>
      </c>
      <c r="K2643" s="34">
        <f t="shared" si="514"/>
        <v>0.57326530610481619</v>
      </c>
      <c r="L2643" s="6">
        <f t="shared" si="508"/>
        <v>40.417759549842621</v>
      </c>
      <c r="M2643" s="6">
        <f t="shared" si="515"/>
        <v>2.6255862125956133</v>
      </c>
      <c r="N2643" s="6">
        <f t="shared" si="509"/>
        <v>20.268323715499825</v>
      </c>
      <c r="O2643" s="6">
        <f t="shared" si="516"/>
        <v>1.3166546560854151</v>
      </c>
      <c r="P2643" s="6">
        <f t="shared" si="517"/>
        <v>3.9422408686810284</v>
      </c>
      <c r="Q2643" s="6">
        <f t="shared" si="511"/>
        <v>1.2602813820458942</v>
      </c>
      <c r="R2643" s="6">
        <f t="shared" si="512"/>
        <v>0.51349531587331187</v>
      </c>
      <c r="S2643" s="6">
        <f t="shared" si="513"/>
        <v>1.7737766979192062</v>
      </c>
    </row>
    <row r="2644" spans="1:19" x14ac:dyDescent="0.25">
      <c r="A2644" s="64">
        <v>41957</v>
      </c>
      <c r="B2644" s="14" t="s">
        <v>873</v>
      </c>
      <c r="C2644" s="4">
        <v>6</v>
      </c>
      <c r="D2644" s="4">
        <v>19.8</v>
      </c>
      <c r="E2644" s="4"/>
      <c r="G2644" s="4">
        <f t="shared" si="510"/>
        <v>64.961200000000005</v>
      </c>
      <c r="H2644"/>
      <c r="I2644"/>
      <c r="J2644" s="34">
        <f t="shared" si="507"/>
        <v>3.0790749597833563E-2</v>
      </c>
      <c r="K2644" s="34">
        <f t="shared" si="514"/>
        <v>2.0002040815711299</v>
      </c>
      <c r="L2644" s="6">
        <f t="shared" si="508"/>
        <v>169.99154616889007</v>
      </c>
      <c r="M2644" s="6">
        <f t="shared" si="515"/>
        <v>11.042855043175848</v>
      </c>
      <c r="N2644" s="6">
        <f t="shared" si="509"/>
        <v>42.102534679549926</v>
      </c>
      <c r="O2644" s="6">
        <f t="shared" si="516"/>
        <v>2.7350312288743721</v>
      </c>
      <c r="P2644" s="6">
        <f t="shared" si="517"/>
        <v>13.777886272050221</v>
      </c>
      <c r="Q2644" s="6">
        <f t="shared" si="511"/>
        <v>5.3005704207244069</v>
      </c>
      <c r="R2644" s="6">
        <f t="shared" si="512"/>
        <v>1.0666621792610052</v>
      </c>
      <c r="S2644" s="6">
        <f t="shared" si="513"/>
        <v>6.367232599985412</v>
      </c>
    </row>
    <row r="2645" spans="1:19" x14ac:dyDescent="0.25">
      <c r="A2645" s="64">
        <v>41957</v>
      </c>
      <c r="B2645" s="14" t="s">
        <v>873</v>
      </c>
      <c r="C2645" s="4">
        <v>6</v>
      </c>
      <c r="D2645" s="4">
        <v>10.1</v>
      </c>
      <c r="E2645" s="4" t="s">
        <v>978</v>
      </c>
      <c r="G2645" s="4">
        <f t="shared" si="510"/>
        <v>64.961200000000005</v>
      </c>
      <c r="H2645"/>
      <c r="I2645"/>
      <c r="J2645" s="34">
        <f t="shared" si="507"/>
        <v>8.0118466648173691E-3</v>
      </c>
      <c r="K2645" s="34">
        <f t="shared" si="514"/>
        <v>0.5204591836574608</v>
      </c>
      <c r="L2645" s="6">
        <f t="shared" si="508"/>
        <v>36.168366096319403</v>
      </c>
      <c r="M2645" s="6">
        <f t="shared" si="515"/>
        <v>2.349540509228365</v>
      </c>
      <c r="N2645" s="6">
        <f t="shared" si="509"/>
        <v>19.154286406795634</v>
      </c>
      <c r="O2645" s="6">
        <f t="shared" si="516"/>
        <v>1.2442854542635335</v>
      </c>
      <c r="P2645" s="6">
        <f t="shared" si="517"/>
        <v>3.5938259634918985</v>
      </c>
      <c r="Q2645" s="6">
        <f t="shared" si="511"/>
        <v>1.1277794444296152</v>
      </c>
      <c r="R2645" s="6">
        <f t="shared" si="512"/>
        <v>0.4852713271627781</v>
      </c>
      <c r="S2645" s="6">
        <f t="shared" si="513"/>
        <v>1.6130507715923934</v>
      </c>
    </row>
    <row r="2646" spans="1:19" x14ac:dyDescent="0.25">
      <c r="A2646" s="64">
        <v>41957</v>
      </c>
      <c r="B2646" s="14" t="s">
        <v>873</v>
      </c>
      <c r="C2646" s="4">
        <v>6</v>
      </c>
      <c r="D2646" s="4">
        <v>5.4</v>
      </c>
      <c r="E2646" s="4"/>
      <c r="G2646" s="4">
        <f t="shared" si="510"/>
        <v>64.961200000000005</v>
      </c>
      <c r="H2646"/>
      <c r="I2646"/>
      <c r="J2646" s="34">
        <f t="shared" si="507"/>
        <v>2.2902210444669595E-3</v>
      </c>
      <c r="K2646" s="34">
        <f t="shared" si="514"/>
        <v>0.14877551019950555</v>
      </c>
      <c r="L2646" s="6">
        <f t="shared" si="508"/>
        <v>8.5736806990755614</v>
      </c>
      <c r="M2646" s="6">
        <f t="shared" si="515"/>
        <v>0.55695659743162507</v>
      </c>
      <c r="N2646" s="6">
        <f t="shared" si="509"/>
        <v>9.2068415424761678</v>
      </c>
      <c r="O2646" s="6">
        <f t="shared" si="516"/>
        <v>0.5980874864097232</v>
      </c>
      <c r="P2646" s="6">
        <f t="shared" si="517"/>
        <v>1.1550440838413483</v>
      </c>
      <c r="Q2646" s="6">
        <f t="shared" si="511"/>
        <v>0.26733916676718</v>
      </c>
      <c r="R2646" s="6">
        <f t="shared" si="512"/>
        <v>0.23325411969979207</v>
      </c>
      <c r="S2646" s="6">
        <f t="shared" si="513"/>
        <v>0.5005932864669721</v>
      </c>
    </row>
    <row r="2647" spans="1:19" x14ac:dyDescent="0.25">
      <c r="A2647" s="64">
        <v>41957</v>
      </c>
      <c r="B2647" s="14" t="s">
        <v>873</v>
      </c>
      <c r="C2647" s="4">
        <v>6</v>
      </c>
      <c r="D2647" s="4">
        <v>3.9</v>
      </c>
      <c r="E2647" s="4"/>
      <c r="G2647" s="4">
        <f t="shared" si="510"/>
        <v>64.961200000000005</v>
      </c>
      <c r="H2647"/>
      <c r="I2647"/>
      <c r="J2647" s="34">
        <f t="shared" si="507"/>
        <v>1.1945906065275189E-3</v>
      </c>
      <c r="K2647" s="34">
        <f t="shared" si="514"/>
        <v>7.7602040813939621E-2</v>
      </c>
      <c r="L2647" s="6">
        <f t="shared" si="508"/>
        <v>4.0574351124683323</v>
      </c>
      <c r="M2647" s="6">
        <f t="shared" si="515"/>
        <v>0.26357585894044605</v>
      </c>
      <c r="N2647" s="6">
        <f t="shared" si="509"/>
        <v>6.2915196864507177</v>
      </c>
      <c r="O2647" s="6">
        <f t="shared" si="516"/>
        <v>0.40870467658277715</v>
      </c>
      <c r="P2647" s="6">
        <f t="shared" si="517"/>
        <v>0.6722805355232232</v>
      </c>
      <c r="Q2647" s="6">
        <f t="shared" si="511"/>
        <v>0.12651641229141411</v>
      </c>
      <c r="R2647" s="6">
        <f t="shared" si="512"/>
        <v>0.1593948238672831</v>
      </c>
      <c r="S2647" s="6">
        <f t="shared" si="513"/>
        <v>0.28591123615869718</v>
      </c>
    </row>
    <row r="2648" spans="1:19" x14ac:dyDescent="0.25">
      <c r="A2648" s="64">
        <v>41957</v>
      </c>
      <c r="B2648" s="14" t="s">
        <v>873</v>
      </c>
      <c r="C2648" s="4">
        <v>6</v>
      </c>
      <c r="D2648" s="4">
        <v>6.5</v>
      </c>
      <c r="E2648" s="4" t="s">
        <v>978</v>
      </c>
      <c r="G2648" s="4">
        <f t="shared" si="510"/>
        <v>64.961200000000005</v>
      </c>
      <c r="H2648"/>
      <c r="I2648"/>
      <c r="J2648" s="34">
        <f t="shared" si="507"/>
        <v>3.3183072403542195E-3</v>
      </c>
      <c r="K2648" s="34">
        <f t="shared" si="514"/>
        <v>0.21556122448316564</v>
      </c>
      <c r="L2648" s="6">
        <f t="shared" si="508"/>
        <v>13.130517975640537</v>
      </c>
      <c r="M2648" s="6">
        <f t="shared" si="515"/>
        <v>0.85297422086363262</v>
      </c>
      <c r="N2648" s="6">
        <f t="shared" si="509"/>
        <v>11.437170539605743</v>
      </c>
      <c r="O2648" s="6">
        <f t="shared" si="516"/>
        <v>0.74297233726827139</v>
      </c>
      <c r="P2648" s="6">
        <f t="shared" si="517"/>
        <v>1.5959465581319039</v>
      </c>
      <c r="Q2648" s="6">
        <f t="shared" si="511"/>
        <v>0.40942762601454363</v>
      </c>
      <c r="R2648" s="6">
        <f t="shared" si="512"/>
        <v>0.28975921153462586</v>
      </c>
      <c r="S2648" s="6">
        <f t="shared" si="513"/>
        <v>0.69918683754916944</v>
      </c>
    </row>
    <row r="2649" spans="1:19" x14ac:dyDescent="0.25">
      <c r="A2649" s="64">
        <v>41957</v>
      </c>
      <c r="B2649" s="14" t="s">
        <v>873</v>
      </c>
      <c r="C2649" s="4">
        <v>6</v>
      </c>
      <c r="D2649" s="4">
        <v>6.4</v>
      </c>
      <c r="E2649" s="4"/>
      <c r="G2649" s="4">
        <f t="shared" si="510"/>
        <v>64.961200000000005</v>
      </c>
      <c r="H2649"/>
      <c r="I2649"/>
      <c r="J2649" s="34">
        <f t="shared" si="507"/>
        <v>3.2169908772759479E-3</v>
      </c>
      <c r="K2649" s="34">
        <f t="shared" si="514"/>
        <v>0.20897959183030679</v>
      </c>
      <c r="L2649" s="6">
        <f t="shared" si="508"/>
        <v>12.670735111153041</v>
      </c>
      <c r="M2649" s="6">
        <f t="shared" si="515"/>
        <v>0.82310617366776118</v>
      </c>
      <c r="N2649" s="6">
        <f t="shared" si="509"/>
        <v>11.231571837310549</v>
      </c>
      <c r="O2649" s="6">
        <f t="shared" si="516"/>
        <v>0.72961639858967853</v>
      </c>
      <c r="P2649" s="6">
        <f t="shared" si="517"/>
        <v>1.5527225722574398</v>
      </c>
      <c r="Q2649" s="6">
        <f t="shared" si="511"/>
        <v>0.39509096336052535</v>
      </c>
      <c r="R2649" s="6">
        <f t="shared" si="512"/>
        <v>0.28455039544997462</v>
      </c>
      <c r="S2649" s="6">
        <f t="shared" si="513"/>
        <v>0.67964135881049992</v>
      </c>
    </row>
    <row r="2650" spans="1:19" x14ac:dyDescent="0.25">
      <c r="A2650" s="64">
        <v>41957</v>
      </c>
      <c r="B2650" s="14" t="s">
        <v>873</v>
      </c>
      <c r="C2650" s="4">
        <v>6</v>
      </c>
      <c r="D2650" s="4">
        <v>11.7</v>
      </c>
      <c r="E2650" s="4" t="s">
        <v>978</v>
      </c>
      <c r="G2650" s="4">
        <f t="shared" si="510"/>
        <v>64.961200000000005</v>
      </c>
      <c r="H2650"/>
      <c r="I2650"/>
      <c r="J2650" s="34">
        <f t="shared" si="507"/>
        <v>1.0751315458747667E-2</v>
      </c>
      <c r="K2650" s="34">
        <f t="shared" si="514"/>
        <v>0.69841836732545637</v>
      </c>
      <c r="L2650" s="6">
        <f t="shared" si="508"/>
        <v>50.716975646418298</v>
      </c>
      <c r="M2650" s="6">
        <f t="shared" si="515"/>
        <v>3.2946356622654975</v>
      </c>
      <c r="N2650" s="6">
        <f t="shared" si="509"/>
        <v>22.750315714062285</v>
      </c>
      <c r="O2650" s="6">
        <f t="shared" si="516"/>
        <v>1.4778878378297406</v>
      </c>
      <c r="P2650" s="6">
        <f t="shared" si="517"/>
        <v>4.7725235000952377</v>
      </c>
      <c r="Q2650" s="6">
        <f t="shared" si="511"/>
        <v>1.5814251178874388</v>
      </c>
      <c r="R2650" s="6">
        <f t="shared" si="512"/>
        <v>0.57637625675359883</v>
      </c>
      <c r="S2650" s="6">
        <f t="shared" si="513"/>
        <v>2.1578013746410374</v>
      </c>
    </row>
    <row r="2651" spans="1:19" x14ac:dyDescent="0.25">
      <c r="A2651" s="64">
        <v>41957</v>
      </c>
      <c r="B2651" s="14" t="s">
        <v>873</v>
      </c>
      <c r="C2651" s="4">
        <v>6</v>
      </c>
      <c r="D2651" s="4">
        <v>9.3000000000000007</v>
      </c>
      <c r="E2651" s="4"/>
      <c r="G2651" s="4">
        <f t="shared" si="510"/>
        <v>64.961200000000005</v>
      </c>
      <c r="H2651"/>
      <c r="I2651"/>
      <c r="J2651" s="34">
        <f t="shared" si="507"/>
        <v>6.7929087152245318E-3</v>
      </c>
      <c r="K2651" s="34">
        <f t="shared" si="514"/>
        <v>0.44127551019050881</v>
      </c>
      <c r="L2651" s="6">
        <f t="shared" si="508"/>
        <v>29.918261264138582</v>
      </c>
      <c r="M2651" s="6">
        <f t="shared" si="515"/>
        <v>1.9435261913289683</v>
      </c>
      <c r="N2651" s="6">
        <f t="shared" si="509"/>
        <v>17.391419042795064</v>
      </c>
      <c r="O2651" s="6">
        <f t="shared" si="516"/>
        <v>1.1297674726360067</v>
      </c>
      <c r="P2651" s="6">
        <f t="shared" si="517"/>
        <v>3.0732936639649751</v>
      </c>
      <c r="Q2651" s="6">
        <f t="shared" si="511"/>
        <v>0.93289257183790475</v>
      </c>
      <c r="R2651" s="6">
        <f t="shared" si="512"/>
        <v>0.44060931432804262</v>
      </c>
      <c r="S2651" s="6">
        <f t="shared" si="513"/>
        <v>1.3735018861659474</v>
      </c>
    </row>
    <row r="2652" spans="1:19" x14ac:dyDescent="0.25">
      <c r="A2652" s="64">
        <v>41957</v>
      </c>
      <c r="B2652" s="14" t="s">
        <v>873</v>
      </c>
      <c r="C2652" s="4">
        <v>6</v>
      </c>
      <c r="D2652" s="4">
        <v>9.1</v>
      </c>
      <c r="E2652" s="4"/>
      <c r="G2652" s="4">
        <f t="shared" si="510"/>
        <v>64.961200000000005</v>
      </c>
      <c r="H2652"/>
      <c r="I2652"/>
      <c r="J2652" s="34">
        <f t="shared" si="507"/>
        <v>6.5038821910942696E-3</v>
      </c>
      <c r="K2652" s="34">
        <f t="shared" si="514"/>
        <v>0.4224999999870046</v>
      </c>
      <c r="L2652" s="6">
        <f t="shared" si="508"/>
        <v>28.459693107492722</v>
      </c>
      <c r="M2652" s="6">
        <f t="shared" si="515"/>
        <v>1.8487758517536694</v>
      </c>
      <c r="N2652" s="6">
        <f t="shared" si="509"/>
        <v>16.954633202475005</v>
      </c>
      <c r="O2652" s="6">
        <f t="shared" si="516"/>
        <v>1.1013933397554569</v>
      </c>
      <c r="P2652" s="6">
        <f t="shared" si="517"/>
        <v>2.9501691915091266</v>
      </c>
      <c r="Q2652" s="6">
        <f t="shared" si="511"/>
        <v>0.88741240884176131</v>
      </c>
      <c r="R2652" s="6">
        <f t="shared" si="512"/>
        <v>0.42954340250462825</v>
      </c>
      <c r="S2652" s="6">
        <f t="shared" si="513"/>
        <v>1.3169558113463895</v>
      </c>
    </row>
    <row r="2653" spans="1:19" x14ac:dyDescent="0.25">
      <c r="A2653" s="64">
        <v>41957</v>
      </c>
      <c r="B2653" s="14" t="s">
        <v>873</v>
      </c>
      <c r="C2653" s="4">
        <v>6</v>
      </c>
      <c r="D2653" s="4">
        <v>28.8</v>
      </c>
      <c r="E2653" s="4"/>
      <c r="G2653" s="4">
        <f t="shared" si="510"/>
        <v>64.961200000000005</v>
      </c>
      <c r="H2653"/>
      <c r="I2653"/>
      <c r="J2653" s="34">
        <f t="shared" si="507"/>
        <v>6.5144065264837958E-2</v>
      </c>
      <c r="K2653" s="34">
        <f t="shared" si="514"/>
        <v>4.2318367345637133</v>
      </c>
      <c r="L2653" s="6">
        <f t="shared" si="508"/>
        <v>402.28828065093523</v>
      </c>
      <c r="M2653" s="6">
        <f t="shared" si="515"/>
        <v>26.133129963904764</v>
      </c>
      <c r="N2653" s="6">
        <f t="shared" si="509"/>
        <v>65.267830999092467</v>
      </c>
      <c r="O2653" s="6">
        <f t="shared" si="516"/>
        <v>4.2398767053357123</v>
      </c>
      <c r="P2653" s="6">
        <f t="shared" si="517"/>
        <v>30.373006669240475</v>
      </c>
      <c r="Q2653" s="6">
        <f t="shared" si="511"/>
        <v>12.543902382674286</v>
      </c>
      <c r="R2653" s="6">
        <f t="shared" si="512"/>
        <v>1.6535519150809279</v>
      </c>
      <c r="S2653" s="6">
        <f t="shared" si="513"/>
        <v>14.197454297755215</v>
      </c>
    </row>
    <row r="2654" spans="1:19" x14ac:dyDescent="0.25">
      <c r="A2654" s="64">
        <v>41957</v>
      </c>
      <c r="B2654" s="14" t="s">
        <v>873</v>
      </c>
      <c r="C2654" s="4">
        <v>6</v>
      </c>
      <c r="D2654" s="4">
        <v>9.8000000000000007</v>
      </c>
      <c r="E2654" s="4" t="s">
        <v>978</v>
      </c>
      <c r="G2654" s="4">
        <f t="shared" si="510"/>
        <v>64.961200000000005</v>
      </c>
      <c r="H2654"/>
      <c r="I2654"/>
      <c r="J2654" s="34">
        <f t="shared" si="507"/>
        <v>7.5429639612690945E-3</v>
      </c>
      <c r="K2654" s="34">
        <f t="shared" si="514"/>
        <v>0.48999999998492844</v>
      </c>
      <c r="L2654" s="6">
        <f t="shared" si="508"/>
        <v>33.746038656612889</v>
      </c>
      <c r="M2654" s="6">
        <f t="shared" si="515"/>
        <v>2.1921832088999702</v>
      </c>
      <c r="N2654" s="6">
        <f t="shared" si="509"/>
        <v>18.49032216838847</v>
      </c>
      <c r="O2654" s="6">
        <f t="shared" si="516"/>
        <v>1.2011535397429229</v>
      </c>
      <c r="P2654" s="6">
        <f t="shared" si="517"/>
        <v>3.3933367486428931</v>
      </c>
      <c r="Q2654" s="6">
        <f t="shared" si="511"/>
        <v>1.0522479402719858</v>
      </c>
      <c r="R2654" s="6">
        <f t="shared" si="512"/>
        <v>0.46844988049973996</v>
      </c>
      <c r="S2654" s="6">
        <f t="shared" si="513"/>
        <v>1.5206978207717257</v>
      </c>
    </row>
    <row r="2655" spans="1:19" x14ac:dyDescent="0.25">
      <c r="A2655" s="64">
        <v>41957</v>
      </c>
      <c r="B2655" s="14" t="s">
        <v>873</v>
      </c>
      <c r="C2655" s="4">
        <v>6</v>
      </c>
      <c r="D2655" s="4">
        <v>15.4</v>
      </c>
      <c r="E2655" s="4" t="s">
        <v>978</v>
      </c>
      <c r="G2655" s="4">
        <f t="shared" si="510"/>
        <v>64.961200000000005</v>
      </c>
      <c r="H2655"/>
      <c r="I2655"/>
      <c r="J2655" s="34">
        <f t="shared" si="507"/>
        <v>1.8626502843133885E-2</v>
      </c>
      <c r="K2655" s="34">
        <f t="shared" si="514"/>
        <v>1.2099999999627824</v>
      </c>
      <c r="L2655" s="6">
        <f t="shared" si="508"/>
        <v>95.390294337798338</v>
      </c>
      <c r="M2655" s="6">
        <f t="shared" si="515"/>
        <v>6.1966681087283559</v>
      </c>
      <c r="N2655" s="6">
        <f t="shared" si="509"/>
        <v>31.37684071544653</v>
      </c>
      <c r="O2655" s="6">
        <f t="shared" si="516"/>
        <v>2.0382772646190843</v>
      </c>
      <c r="P2655" s="6">
        <f t="shared" si="517"/>
        <v>8.2349453733474398</v>
      </c>
      <c r="Q2655" s="6">
        <f t="shared" si="511"/>
        <v>2.9744006921896107</v>
      </c>
      <c r="R2655" s="6">
        <f t="shared" si="512"/>
        <v>0.79492813320144295</v>
      </c>
      <c r="S2655" s="6">
        <f t="shared" si="513"/>
        <v>3.7693288253910535</v>
      </c>
    </row>
    <row r="2656" spans="1:19" x14ac:dyDescent="0.25">
      <c r="A2656" s="64">
        <v>41957</v>
      </c>
      <c r="B2656" s="14" t="s">
        <v>873</v>
      </c>
      <c r="C2656" s="4">
        <v>6</v>
      </c>
      <c r="D2656" s="4">
        <v>17.100000000000001</v>
      </c>
      <c r="E2656" s="4"/>
      <c r="G2656" s="4">
        <f t="shared" si="510"/>
        <v>64.961200000000005</v>
      </c>
      <c r="H2656"/>
      <c r="I2656"/>
      <c r="J2656" s="34">
        <f t="shared" si="507"/>
        <v>2.2965827695904786E-2</v>
      </c>
      <c r="K2656" s="34">
        <f t="shared" si="514"/>
        <v>1.4918877550561529</v>
      </c>
      <c r="L2656" s="6">
        <f t="shared" si="508"/>
        <v>121.35344493946106</v>
      </c>
      <c r="M2656" s="6">
        <f t="shared" si="515"/>
        <v>7.8832655603066577</v>
      </c>
      <c r="N2656" s="6">
        <f t="shared" si="509"/>
        <v>35.466262065140818</v>
      </c>
      <c r="O2656" s="6">
        <f t="shared" si="516"/>
        <v>2.3039309879535157</v>
      </c>
      <c r="P2656" s="6">
        <f t="shared" si="517"/>
        <v>10.187196548260173</v>
      </c>
      <c r="Q2656" s="6">
        <f t="shared" si="511"/>
        <v>3.7839674689471954</v>
      </c>
      <c r="R2656" s="6">
        <f t="shared" si="512"/>
        <v>0.89853308530187115</v>
      </c>
      <c r="S2656" s="6">
        <f t="shared" si="513"/>
        <v>4.6825005542490663</v>
      </c>
    </row>
    <row r="2657" spans="1:19" x14ac:dyDescent="0.25">
      <c r="A2657" s="64">
        <v>41957</v>
      </c>
      <c r="B2657" s="14" t="s">
        <v>873</v>
      </c>
      <c r="C2657" s="4">
        <v>6</v>
      </c>
      <c r="D2657" s="4">
        <v>18.3</v>
      </c>
      <c r="E2657" s="4"/>
      <c r="G2657" s="4">
        <f t="shared" si="510"/>
        <v>64.961200000000005</v>
      </c>
      <c r="H2657"/>
      <c r="I2657"/>
      <c r="J2657" s="34">
        <f t="shared" ref="J2657:J2720" si="518">((+D2657/200)^2)*PI()</f>
        <v>2.6302199094017143E-2</v>
      </c>
      <c r="K2657" s="34">
        <f t="shared" si="514"/>
        <v>1.7086224489270372</v>
      </c>
      <c r="L2657" s="6">
        <f t="shared" ref="L2657:L2720" si="519">0.17758*(D2657^2.299)</f>
        <v>141.83032789781456</v>
      </c>
      <c r="M2657" s="6">
        <f t="shared" si="515"/>
        <v>9.213468475341724</v>
      </c>
      <c r="N2657" s="6">
        <f t="shared" ref="N2657:N2720" si="520">1.28*(D2657^1.17)</f>
        <v>38.39527165213034</v>
      </c>
      <c r="O2657" s="6">
        <f t="shared" si="516"/>
        <v>2.4942029692264116</v>
      </c>
      <c r="P2657" s="6">
        <f t="shared" si="517"/>
        <v>11.707671444568135</v>
      </c>
      <c r="Q2657" s="6">
        <f t="shared" si="511"/>
        <v>4.4224648681640275</v>
      </c>
      <c r="R2657" s="6">
        <f t="shared" si="512"/>
        <v>0.97273915799830057</v>
      </c>
      <c r="S2657" s="6">
        <f t="shared" si="513"/>
        <v>5.395204026162328</v>
      </c>
    </row>
    <row r="2658" spans="1:19" x14ac:dyDescent="0.25">
      <c r="A2658" s="64">
        <v>41957</v>
      </c>
      <c r="B2658" s="14" t="s">
        <v>873</v>
      </c>
      <c r="C2658" s="4">
        <v>6</v>
      </c>
      <c r="D2658" s="4">
        <v>16.5</v>
      </c>
      <c r="E2658" s="4" t="s">
        <v>978</v>
      </c>
      <c r="G2658" s="4">
        <f t="shared" ref="G2658:G2721" si="521">IF($D2658&lt;3.01,795.7747,64.9612)</f>
        <v>64.961200000000005</v>
      </c>
      <c r="H2658"/>
      <c r="I2658"/>
      <c r="J2658" s="34">
        <f t="shared" si="518"/>
        <v>2.1382464998495533E-2</v>
      </c>
      <c r="K2658" s="34">
        <f t="shared" si="514"/>
        <v>1.3890306122021738</v>
      </c>
      <c r="L2658" s="6">
        <f t="shared" si="519"/>
        <v>111.78657224069413</v>
      </c>
      <c r="M2658" s="6">
        <f t="shared" si="515"/>
        <v>7.2617900174932606</v>
      </c>
      <c r="N2658" s="6">
        <f t="shared" si="520"/>
        <v>34.014663926492183</v>
      </c>
      <c r="O2658" s="6">
        <f t="shared" si="516"/>
        <v>2.2096334291201205</v>
      </c>
      <c r="P2658" s="6">
        <f t="shared" si="517"/>
        <v>9.4714234466133806</v>
      </c>
      <c r="Q2658" s="6">
        <f t="shared" si="511"/>
        <v>3.4856592083967648</v>
      </c>
      <c r="R2658" s="6">
        <f t="shared" si="512"/>
        <v>0.86175703735684706</v>
      </c>
      <c r="S2658" s="6">
        <f t="shared" si="513"/>
        <v>4.3474162457536121</v>
      </c>
    </row>
    <row r="2659" spans="1:19" x14ac:dyDescent="0.25">
      <c r="A2659" s="64">
        <v>41957</v>
      </c>
      <c r="B2659" s="14" t="s">
        <v>873</v>
      </c>
      <c r="C2659" s="4">
        <v>6</v>
      </c>
      <c r="D2659" s="4">
        <v>9.1</v>
      </c>
      <c r="E2659" s="4"/>
      <c r="G2659" s="4">
        <f t="shared" si="521"/>
        <v>64.961200000000005</v>
      </c>
      <c r="H2659"/>
      <c r="I2659"/>
      <c r="J2659" s="34">
        <f t="shared" si="518"/>
        <v>6.5038821910942696E-3</v>
      </c>
      <c r="K2659" s="34">
        <f t="shared" si="514"/>
        <v>0.4224999999870046</v>
      </c>
      <c r="L2659" s="6">
        <f t="shared" si="519"/>
        <v>28.459693107492722</v>
      </c>
      <c r="M2659" s="6">
        <f t="shared" si="515"/>
        <v>1.8487758517536694</v>
      </c>
      <c r="N2659" s="6">
        <f t="shared" si="520"/>
        <v>16.954633202475005</v>
      </c>
      <c r="O2659" s="6">
        <f t="shared" si="516"/>
        <v>1.1013933397554569</v>
      </c>
      <c r="P2659" s="6">
        <f t="shared" si="517"/>
        <v>2.9501691915091266</v>
      </c>
      <c r="Q2659" s="6">
        <f t="shared" si="511"/>
        <v>0.88741240884176131</v>
      </c>
      <c r="R2659" s="6">
        <f t="shared" si="512"/>
        <v>0.42954340250462825</v>
      </c>
      <c r="S2659" s="6">
        <f t="shared" si="513"/>
        <v>1.3169558113463895</v>
      </c>
    </row>
    <row r="2660" spans="1:19" x14ac:dyDescent="0.25">
      <c r="A2660" s="64">
        <v>41957</v>
      </c>
      <c r="B2660" s="14" t="s">
        <v>873</v>
      </c>
      <c r="C2660" s="4">
        <v>6</v>
      </c>
      <c r="D2660" s="4">
        <v>8.8000000000000007</v>
      </c>
      <c r="E2660" s="4"/>
      <c r="G2660" s="4">
        <f t="shared" si="521"/>
        <v>64.961200000000005</v>
      </c>
      <c r="H2660"/>
      <c r="I2660"/>
      <c r="J2660" s="34">
        <f t="shared" si="518"/>
        <v>6.0821233773498407E-3</v>
      </c>
      <c r="K2660" s="34">
        <f t="shared" si="514"/>
        <v>0.39510204080417388</v>
      </c>
      <c r="L2660" s="6">
        <f t="shared" si="519"/>
        <v>26.348731681885365</v>
      </c>
      <c r="M2660" s="6">
        <f t="shared" si="515"/>
        <v>1.7116452617326934</v>
      </c>
      <c r="N2660" s="6">
        <f t="shared" si="520"/>
        <v>16.302518287873927</v>
      </c>
      <c r="O2660" s="6">
        <f t="shared" si="516"/>
        <v>1.0590311715434086</v>
      </c>
      <c r="P2660" s="6">
        <f t="shared" si="517"/>
        <v>2.770676433276102</v>
      </c>
      <c r="Q2660" s="6">
        <f t="shared" si="511"/>
        <v>0.82158972563169275</v>
      </c>
      <c r="R2660" s="6">
        <f t="shared" si="512"/>
        <v>0.41302215690192939</v>
      </c>
      <c r="S2660" s="6">
        <f t="shared" si="513"/>
        <v>1.2346118825336221</v>
      </c>
    </row>
    <row r="2661" spans="1:19" x14ac:dyDescent="0.25">
      <c r="A2661" s="64">
        <v>41957</v>
      </c>
      <c r="B2661" s="14" t="s">
        <v>873</v>
      </c>
      <c r="C2661" s="4">
        <v>6</v>
      </c>
      <c r="D2661" s="4">
        <v>20</v>
      </c>
      <c r="E2661" s="4"/>
      <c r="G2661" s="4">
        <f t="shared" si="521"/>
        <v>64.961200000000005</v>
      </c>
      <c r="H2661"/>
      <c r="I2661"/>
      <c r="J2661" s="34">
        <f t="shared" si="518"/>
        <v>3.1415926535897934E-2</v>
      </c>
      <c r="K2661" s="34">
        <f t="shared" si="514"/>
        <v>2.0408163264678403</v>
      </c>
      <c r="L2661" s="6">
        <f t="shared" si="519"/>
        <v>173.96505218371229</v>
      </c>
      <c r="M2661" s="6">
        <f t="shared" si="515"/>
        <v>11.300978767112536</v>
      </c>
      <c r="N2661" s="6">
        <f t="shared" si="520"/>
        <v>42.600536112205575</v>
      </c>
      <c r="O2661" s="6">
        <f t="shared" si="516"/>
        <v>2.767382000168884</v>
      </c>
      <c r="P2661" s="6">
        <f t="shared" si="517"/>
        <v>14.068360767281419</v>
      </c>
      <c r="Q2661" s="6">
        <f t="shared" si="511"/>
        <v>5.4244698082140168</v>
      </c>
      <c r="R2661" s="6">
        <f t="shared" si="512"/>
        <v>1.0792789800658649</v>
      </c>
      <c r="S2661" s="6">
        <f t="shared" si="513"/>
        <v>6.5037487882798821</v>
      </c>
    </row>
    <row r="2662" spans="1:19" x14ac:dyDescent="0.25">
      <c r="A2662" s="64">
        <v>41957</v>
      </c>
      <c r="B2662" s="14" t="s">
        <v>873</v>
      </c>
      <c r="C2662" s="4">
        <v>6</v>
      </c>
      <c r="D2662" s="4">
        <v>8.6999999999999993</v>
      </c>
      <c r="E2662" s="4"/>
      <c r="G2662" s="4">
        <f t="shared" si="521"/>
        <v>64.961200000000005</v>
      </c>
      <c r="H2662"/>
      <c r="I2662"/>
      <c r="J2662" s="34">
        <f t="shared" si="518"/>
        <v>5.9446786987552855E-3</v>
      </c>
      <c r="K2662" s="34">
        <f t="shared" si="514"/>
        <v>0.38617346937587699</v>
      </c>
      <c r="L2662" s="6">
        <f t="shared" si="519"/>
        <v>25.665445871738026</v>
      </c>
      <c r="M2662" s="6">
        <f t="shared" si="515"/>
        <v>1.6672581947016099</v>
      </c>
      <c r="N2662" s="6">
        <f t="shared" si="520"/>
        <v>16.08597891886809</v>
      </c>
      <c r="O2662" s="6">
        <f t="shared" si="516"/>
        <v>1.0449645140127073</v>
      </c>
      <c r="P2662" s="6">
        <f t="shared" si="517"/>
        <v>2.7122227087143171</v>
      </c>
      <c r="Q2662" s="6">
        <f t="shared" si="511"/>
        <v>0.80028393345677273</v>
      </c>
      <c r="R2662" s="6">
        <f t="shared" si="512"/>
        <v>0.40753616046495583</v>
      </c>
      <c r="S2662" s="6">
        <f t="shared" si="513"/>
        <v>1.2078200939217285</v>
      </c>
    </row>
    <row r="2663" spans="1:19" x14ac:dyDescent="0.25">
      <c r="A2663" s="64">
        <v>41957</v>
      </c>
      <c r="B2663" s="14" t="s">
        <v>873</v>
      </c>
      <c r="C2663" s="4">
        <v>6</v>
      </c>
      <c r="D2663" s="4">
        <v>5.5</v>
      </c>
      <c r="E2663" s="4"/>
      <c r="G2663" s="4">
        <f t="shared" si="521"/>
        <v>64.961200000000005</v>
      </c>
      <c r="H2663"/>
      <c r="I2663"/>
      <c r="J2663" s="34">
        <f t="shared" si="518"/>
        <v>2.3758294442772811E-3</v>
      </c>
      <c r="K2663" s="34">
        <f t="shared" si="514"/>
        <v>0.15433673468913039</v>
      </c>
      <c r="L2663" s="6">
        <f t="shared" si="519"/>
        <v>8.9430956308196485</v>
      </c>
      <c r="M2663" s="6">
        <f t="shared" si="515"/>
        <v>0.58095423516110178</v>
      </c>
      <c r="N2663" s="6">
        <f t="shared" si="520"/>
        <v>9.4066355127217793</v>
      </c>
      <c r="O2663" s="6">
        <f t="shared" si="516"/>
        <v>0.61106634272138272</v>
      </c>
      <c r="P2663" s="6">
        <f t="shared" si="517"/>
        <v>1.1920205778824844</v>
      </c>
      <c r="Q2663" s="6">
        <f t="shared" si="511"/>
        <v>0.27885803287732885</v>
      </c>
      <c r="R2663" s="6">
        <f t="shared" si="512"/>
        <v>0.23831587366133927</v>
      </c>
      <c r="S2663" s="6">
        <f t="shared" si="513"/>
        <v>0.51717390653866813</v>
      </c>
    </row>
    <row r="2664" spans="1:19" x14ac:dyDescent="0.25">
      <c r="A2664" s="64">
        <v>41957</v>
      </c>
      <c r="B2664" s="14" t="s">
        <v>873</v>
      </c>
      <c r="C2664" s="4">
        <v>6</v>
      </c>
      <c r="D2664" s="4">
        <v>5.0999999999999996</v>
      </c>
      <c r="E2664" s="4" t="s">
        <v>978</v>
      </c>
      <c r="G2664" s="4">
        <f t="shared" si="521"/>
        <v>64.961200000000005</v>
      </c>
      <c r="H2664"/>
      <c r="I2664"/>
      <c r="J2664" s="34">
        <f t="shared" si="518"/>
        <v>2.0428206229967626E-3</v>
      </c>
      <c r="K2664" s="34">
        <f t="shared" si="514"/>
        <v>0.13270408162857128</v>
      </c>
      <c r="L2664" s="6">
        <f t="shared" si="519"/>
        <v>7.5179232289815232</v>
      </c>
      <c r="M2664" s="6">
        <f t="shared" si="515"/>
        <v>0.48837332393509775</v>
      </c>
      <c r="N2664" s="6">
        <f t="shared" si="520"/>
        <v>8.6112674075792555</v>
      </c>
      <c r="O2664" s="6">
        <f t="shared" si="516"/>
        <v>0.55939827516743446</v>
      </c>
      <c r="P2664" s="6">
        <f t="shared" si="517"/>
        <v>1.0477715991025323</v>
      </c>
      <c r="Q2664" s="6">
        <f t="shared" si="511"/>
        <v>0.2344191954888469</v>
      </c>
      <c r="R2664" s="6">
        <f t="shared" si="512"/>
        <v>0.21816532731529945</v>
      </c>
      <c r="S2664" s="6">
        <f t="shared" si="513"/>
        <v>0.45258452280414635</v>
      </c>
    </row>
    <row r="2665" spans="1:19" x14ac:dyDescent="0.25">
      <c r="A2665" s="64">
        <v>41957</v>
      </c>
      <c r="B2665" s="14" t="s">
        <v>873</v>
      </c>
      <c r="C2665" s="4">
        <v>6</v>
      </c>
      <c r="D2665" s="4">
        <v>4.5</v>
      </c>
      <c r="E2665" s="4"/>
      <c r="G2665" s="4">
        <f t="shared" si="521"/>
        <v>64.961200000000005</v>
      </c>
      <c r="H2665"/>
      <c r="I2665"/>
      <c r="J2665" s="34">
        <f t="shared" si="518"/>
        <v>1.5904312808798326E-3</v>
      </c>
      <c r="K2665" s="34">
        <f t="shared" si="514"/>
        <v>0.10331632652743439</v>
      </c>
      <c r="L2665" s="6">
        <f t="shared" si="519"/>
        <v>5.6380590590289899</v>
      </c>
      <c r="M2665" s="6">
        <f t="shared" si="515"/>
        <v>0.36625508924934846</v>
      </c>
      <c r="N2665" s="6">
        <f t="shared" si="520"/>
        <v>7.4382130025037601</v>
      </c>
      <c r="O2665" s="6">
        <f t="shared" si="516"/>
        <v>0.48319525187039564</v>
      </c>
      <c r="P2665" s="6">
        <f t="shared" si="517"/>
        <v>0.84945034111974405</v>
      </c>
      <c r="Q2665" s="6">
        <f t="shared" si="511"/>
        <v>0.17580244283968727</v>
      </c>
      <c r="R2665" s="6">
        <f t="shared" si="512"/>
        <v>0.1884461482294543</v>
      </c>
      <c r="S2665" s="6">
        <f t="shared" si="513"/>
        <v>0.36424859106914154</v>
      </c>
    </row>
    <row r="2666" spans="1:19" x14ac:dyDescent="0.25">
      <c r="A2666" s="64">
        <v>41957</v>
      </c>
      <c r="B2666" s="14" t="s">
        <v>873</v>
      </c>
      <c r="C2666" s="4">
        <v>6</v>
      </c>
      <c r="D2666" s="4">
        <v>7</v>
      </c>
      <c r="E2666" s="4"/>
      <c r="G2666" s="4">
        <f t="shared" si="521"/>
        <v>64.961200000000005</v>
      </c>
      <c r="H2666"/>
      <c r="I2666"/>
      <c r="J2666" s="34">
        <f t="shared" si="518"/>
        <v>3.8484510006474969E-3</v>
      </c>
      <c r="K2666" s="34">
        <f t="shared" si="514"/>
        <v>0.24999999999231043</v>
      </c>
      <c r="L2666" s="6">
        <f t="shared" si="519"/>
        <v>15.569492106387406</v>
      </c>
      <c r="M2666" s="6">
        <f t="shared" si="515"/>
        <v>1.0114129102390135</v>
      </c>
      <c r="N2666" s="6">
        <f t="shared" si="520"/>
        <v>12.473107819356448</v>
      </c>
      <c r="O2666" s="6">
        <f t="shared" si="516"/>
        <v>0.81026806739089385</v>
      </c>
      <c r="P2666" s="6">
        <f t="shared" si="517"/>
        <v>1.8216809776299074</v>
      </c>
      <c r="Q2666" s="6">
        <f t="shared" si="511"/>
        <v>0.48547819691472643</v>
      </c>
      <c r="R2666" s="6">
        <f t="shared" si="512"/>
        <v>0.31600454628244862</v>
      </c>
      <c r="S2666" s="6">
        <f t="shared" si="513"/>
        <v>0.80148274319717505</v>
      </c>
    </row>
    <row r="2667" spans="1:19" x14ac:dyDescent="0.25">
      <c r="A2667" s="64">
        <v>41957</v>
      </c>
      <c r="B2667" s="14" t="s">
        <v>873</v>
      </c>
      <c r="C2667" s="4">
        <v>6</v>
      </c>
      <c r="D2667" s="4">
        <v>23.5</v>
      </c>
      <c r="E2667" s="4"/>
      <c r="G2667" s="4">
        <f t="shared" si="521"/>
        <v>64.961200000000005</v>
      </c>
      <c r="H2667"/>
      <c r="I2667"/>
      <c r="J2667" s="34">
        <f t="shared" si="518"/>
        <v>4.3373613573624077E-2</v>
      </c>
      <c r="K2667" s="34">
        <f t="shared" si="514"/>
        <v>2.8176020407296614</v>
      </c>
      <c r="L2667" s="6">
        <f t="shared" si="519"/>
        <v>252.0455690799767</v>
      </c>
      <c r="M2667" s="6">
        <f t="shared" si="515"/>
        <v>16.373182939695599</v>
      </c>
      <c r="N2667" s="6">
        <f t="shared" si="520"/>
        <v>51.446918669304615</v>
      </c>
      <c r="O2667" s="6">
        <f t="shared" si="516"/>
        <v>3.3420536378835481</v>
      </c>
      <c r="P2667" s="6">
        <f t="shared" si="517"/>
        <v>19.715236577579148</v>
      </c>
      <c r="Q2667" s="6">
        <f t="shared" si="511"/>
        <v>7.8591278110538871</v>
      </c>
      <c r="R2667" s="6">
        <f t="shared" si="512"/>
        <v>1.3034009187745839</v>
      </c>
      <c r="S2667" s="6">
        <f t="shared" si="513"/>
        <v>9.1625287298284714</v>
      </c>
    </row>
    <row r="2668" spans="1:19" x14ac:dyDescent="0.25">
      <c r="A2668" s="64">
        <v>41958</v>
      </c>
      <c r="B2668" s="14" t="s">
        <v>874</v>
      </c>
      <c r="C2668" s="4">
        <v>1</v>
      </c>
      <c r="D2668" s="4">
        <v>4.0999999999999996</v>
      </c>
      <c r="E2668" s="4" t="s">
        <v>978</v>
      </c>
      <c r="G2668" s="4">
        <f t="shared" si="521"/>
        <v>64.961200000000005</v>
      </c>
      <c r="H2668"/>
      <c r="I2668"/>
      <c r="J2668" s="34">
        <f t="shared" si="518"/>
        <v>1.3202543126711102E-3</v>
      </c>
      <c r="K2668" s="34">
        <f>+IF($D2668&gt;3.01,J2668*64.96120126,J2668*795.77)</f>
        <v>8.5765306119810952E-2</v>
      </c>
      <c r="L2668" s="6">
        <f t="shared" si="519"/>
        <v>4.5518101325650582</v>
      </c>
      <c r="M2668" s="6">
        <f>+IF($D2668&gt;3.01,L2668*64.96120126*0.001,L2668*795.77*0.001)</f>
        <v>0.29569105411886604</v>
      </c>
      <c r="N2668" s="6">
        <f t="shared" si="520"/>
        <v>6.670633528309061</v>
      </c>
      <c r="O2668" s="6">
        <f>+IF($D2668&gt;3.01,N2668*64.96120126*0.001,N2668*795.77*0.001)</f>
        <v>0.43333236716418877</v>
      </c>
      <c r="P2668" s="6">
        <f>+M2668+O2668</f>
        <v>0.72902342128305486</v>
      </c>
      <c r="Q2668" s="6">
        <f t="shared" si="511"/>
        <v>0.14193170597705571</v>
      </c>
      <c r="R2668" s="6">
        <f t="shared" si="512"/>
        <v>0.16899962319403364</v>
      </c>
      <c r="S2668" s="6">
        <f t="shared" si="513"/>
        <v>0.31093132917108934</v>
      </c>
    </row>
    <row r="2669" spans="1:19" x14ac:dyDescent="0.25">
      <c r="A2669" s="64">
        <v>41958</v>
      </c>
      <c r="B2669" s="14" t="s">
        <v>874</v>
      </c>
      <c r="C2669" s="4">
        <v>1</v>
      </c>
      <c r="D2669" s="4">
        <v>3</v>
      </c>
      <c r="E2669" s="4"/>
      <c r="G2669" s="4">
        <f t="shared" si="521"/>
        <v>795.77470000000005</v>
      </c>
      <c r="H2669"/>
      <c r="I2669"/>
      <c r="J2669" s="34">
        <f t="shared" si="518"/>
        <v>7.0685834705770342E-4</v>
      </c>
      <c r="K2669" s="34">
        <f t="shared" ref="K2669:K2732" si="522">+IF($D2669&gt;3.01,J2669*64.96120126,J2669*795.77)</f>
        <v>0.56249666683810862</v>
      </c>
      <c r="L2669" s="6">
        <f t="shared" si="519"/>
        <v>2.219707841442716</v>
      </c>
      <c r="M2669" s="6">
        <f t="shared" ref="M2669:M2732" si="523">+IF($D2669&gt;3.01,L2669*64.96120126*0.001,L2669*795.77*0.001)</f>
        <v>1.7663769089848702</v>
      </c>
      <c r="N2669" s="6">
        <f t="shared" si="520"/>
        <v>4.6285167281146418</v>
      </c>
      <c r="O2669" s="6">
        <f t="shared" ref="O2669:O2732" si="524">+IF($D2669&gt;3.01,N2669*64.96120126*0.001,N2669*795.77*0.001)</f>
        <v>3.6832347567317885</v>
      </c>
      <c r="P2669" s="6">
        <f t="shared" ref="P2669:P2732" si="525">+M2669+O2669</f>
        <v>5.4496116657166587</v>
      </c>
      <c r="Q2669" s="6">
        <f t="shared" si="511"/>
        <v>0.84786091631273763</v>
      </c>
      <c r="R2669" s="6">
        <f t="shared" si="512"/>
        <v>1.4364615551253976</v>
      </c>
      <c r="S2669" s="6">
        <f t="shared" si="513"/>
        <v>2.2843224714381352</v>
      </c>
    </row>
    <row r="2670" spans="1:19" x14ac:dyDescent="0.25">
      <c r="A2670" s="64">
        <v>41958</v>
      </c>
      <c r="B2670" s="14" t="s">
        <v>874</v>
      </c>
      <c r="C2670" s="4">
        <v>1</v>
      </c>
      <c r="D2670" s="4">
        <v>6.2</v>
      </c>
      <c r="E2670" s="4"/>
      <c r="G2670" s="4">
        <f t="shared" si="521"/>
        <v>64.961200000000005</v>
      </c>
      <c r="H2670"/>
      <c r="I2670"/>
      <c r="J2670" s="34">
        <f t="shared" si="518"/>
        <v>3.0190705400997908E-3</v>
      </c>
      <c r="K2670" s="34">
        <f t="shared" si="522"/>
        <v>0.1961224489735594</v>
      </c>
      <c r="L2670" s="6">
        <f t="shared" si="519"/>
        <v>11.778840632041497</v>
      </c>
      <c r="M2670" s="6">
        <f t="shared" si="523"/>
        <v>0.76516763690751333</v>
      </c>
      <c r="N2670" s="6">
        <f t="shared" si="520"/>
        <v>10.8220178607594</v>
      </c>
      <c r="O2670" s="6">
        <f t="shared" si="524"/>
        <v>0.70301128029210602</v>
      </c>
      <c r="P2670" s="6">
        <f t="shared" si="525"/>
        <v>1.4681789171996193</v>
      </c>
      <c r="Q2670" s="6">
        <f t="shared" si="511"/>
        <v>0.36728046571560641</v>
      </c>
      <c r="R2670" s="6">
        <f t="shared" si="512"/>
        <v>0.27417439931392135</v>
      </c>
      <c r="S2670" s="6">
        <f t="shared" si="513"/>
        <v>0.64145486502952775</v>
      </c>
    </row>
    <row r="2671" spans="1:19" x14ac:dyDescent="0.25">
      <c r="A2671" s="64">
        <v>41958</v>
      </c>
      <c r="B2671" s="14" t="s">
        <v>874</v>
      </c>
      <c r="C2671" s="4">
        <v>1</v>
      </c>
      <c r="D2671" s="4">
        <v>3.7</v>
      </c>
      <c r="E2671" s="4"/>
      <c r="G2671" s="4">
        <f t="shared" si="521"/>
        <v>64.961200000000005</v>
      </c>
      <c r="H2671"/>
      <c r="I2671"/>
      <c r="J2671" s="34">
        <f t="shared" si="518"/>
        <v>1.075210085691107E-3</v>
      </c>
      <c r="K2671" s="34">
        <f t="shared" si="522"/>
        <v>6.9846938773361844E-2</v>
      </c>
      <c r="L2671" s="6">
        <f t="shared" si="519"/>
        <v>3.5949248430857623</v>
      </c>
      <c r="M2671" s="6">
        <f t="shared" si="523"/>
        <v>0.2335306362462681</v>
      </c>
      <c r="N2671" s="6">
        <f t="shared" si="520"/>
        <v>5.9156978898620354</v>
      </c>
      <c r="O2671" s="6">
        <f t="shared" si="524"/>
        <v>0.38429084121668494</v>
      </c>
      <c r="P2671" s="6">
        <f t="shared" si="525"/>
        <v>0.61782147746295302</v>
      </c>
      <c r="Q2671" s="6">
        <f t="shared" si="511"/>
        <v>0.11209470539820869</v>
      </c>
      <c r="R2671" s="6">
        <f t="shared" si="512"/>
        <v>0.14987342807450713</v>
      </c>
      <c r="S2671" s="6">
        <f t="shared" si="513"/>
        <v>0.2619681334727158</v>
      </c>
    </row>
    <row r="2672" spans="1:19" x14ac:dyDescent="0.25">
      <c r="A2672" s="64">
        <v>41958</v>
      </c>
      <c r="B2672" s="14" t="s">
        <v>874</v>
      </c>
      <c r="C2672" s="4">
        <v>1</v>
      </c>
      <c r="D2672" s="4">
        <v>6.6</v>
      </c>
      <c r="E2672" s="4"/>
      <c r="G2672" s="4">
        <f t="shared" si="521"/>
        <v>64.961200000000005</v>
      </c>
      <c r="H2672"/>
      <c r="I2672"/>
      <c r="J2672" s="34">
        <f t="shared" si="518"/>
        <v>3.4211943997592849E-3</v>
      </c>
      <c r="K2672" s="34">
        <f t="shared" si="522"/>
        <v>0.22224489795234778</v>
      </c>
      <c r="L2672" s="6">
        <f t="shared" si="519"/>
        <v>13.599581983298828</v>
      </c>
      <c r="M2672" s="6">
        <f t="shared" si="523"/>
        <v>0.88344518226894508</v>
      </c>
      <c r="N2672" s="6">
        <f t="shared" si="520"/>
        <v>11.643307684830535</v>
      </c>
      <c r="O2672" s="6">
        <f t="shared" si="524"/>
        <v>0.75636325384638103</v>
      </c>
      <c r="P2672" s="6">
        <f t="shared" si="525"/>
        <v>1.639808436115326</v>
      </c>
      <c r="Q2672" s="6">
        <f t="shared" si="511"/>
        <v>0.42405368748909361</v>
      </c>
      <c r="R2672" s="6">
        <f t="shared" si="512"/>
        <v>0.2949816690000886</v>
      </c>
      <c r="S2672" s="6">
        <f t="shared" si="513"/>
        <v>0.71903535648918226</v>
      </c>
    </row>
    <row r="2673" spans="1:19" x14ac:dyDescent="0.25">
      <c r="A2673" s="64">
        <v>41958</v>
      </c>
      <c r="B2673" s="14" t="s">
        <v>874</v>
      </c>
      <c r="C2673" s="4">
        <v>1</v>
      </c>
      <c r="D2673" s="4">
        <v>4.2</v>
      </c>
      <c r="E2673" s="4"/>
      <c r="G2673" s="4">
        <f t="shared" si="521"/>
        <v>64.961200000000005</v>
      </c>
      <c r="H2673"/>
      <c r="I2673"/>
      <c r="J2673" s="34">
        <f t="shared" si="518"/>
        <v>1.385442360233099E-3</v>
      </c>
      <c r="K2673" s="34">
        <f t="shared" si="522"/>
        <v>8.9999999997231753E-2</v>
      </c>
      <c r="L2673" s="6">
        <f t="shared" si="519"/>
        <v>4.811097633235077</v>
      </c>
      <c r="M2673" s="6">
        <f t="shared" si="523"/>
        <v>0.31253468163409348</v>
      </c>
      <c r="N2673" s="6">
        <f t="shared" si="520"/>
        <v>6.861382640483793</v>
      </c>
      <c r="O2673" s="6">
        <f t="shared" si="524"/>
        <v>0.44572365863033786</v>
      </c>
      <c r="P2673" s="6">
        <f t="shared" si="525"/>
        <v>0.7582583402644314</v>
      </c>
      <c r="Q2673" s="6">
        <f t="shared" si="511"/>
        <v>0.15001664718436486</v>
      </c>
      <c r="R2673" s="6">
        <f t="shared" si="512"/>
        <v>0.17383222686583177</v>
      </c>
      <c r="S2673" s="6">
        <f t="shared" si="513"/>
        <v>0.32384887405019663</v>
      </c>
    </row>
    <row r="2674" spans="1:19" x14ac:dyDescent="0.25">
      <c r="A2674" s="64">
        <v>41958</v>
      </c>
      <c r="B2674" s="14" t="s">
        <v>874</v>
      </c>
      <c r="C2674" s="4">
        <v>1</v>
      </c>
      <c r="D2674" s="4">
        <v>4</v>
      </c>
      <c r="E2674" s="4"/>
      <c r="G2674" s="4">
        <f t="shared" si="521"/>
        <v>64.961200000000005</v>
      </c>
      <c r="H2674"/>
      <c r="I2674"/>
      <c r="J2674" s="34">
        <f t="shared" si="518"/>
        <v>1.2566370614359172E-3</v>
      </c>
      <c r="K2674" s="34">
        <f t="shared" si="522"/>
        <v>8.1632653058713603E-2</v>
      </c>
      <c r="L2674" s="6">
        <f t="shared" si="519"/>
        <v>4.3006091215286046</v>
      </c>
      <c r="M2674" s="6">
        <f t="shared" si="523"/>
        <v>0.27937273468421148</v>
      </c>
      <c r="N2674" s="6">
        <f t="shared" si="520"/>
        <v>6.4806737611278331</v>
      </c>
      <c r="O2674" s="6">
        <f t="shared" si="524"/>
        <v>0.42099235249702632</v>
      </c>
      <c r="P2674" s="6">
        <f t="shared" si="525"/>
        <v>0.7003650871812378</v>
      </c>
      <c r="Q2674" s="6">
        <f t="shared" si="511"/>
        <v>0.1340989126484215</v>
      </c>
      <c r="R2674" s="6">
        <f t="shared" si="512"/>
        <v>0.16418701747384026</v>
      </c>
      <c r="S2674" s="6">
        <f t="shared" si="513"/>
        <v>0.29828593012226179</v>
      </c>
    </row>
    <row r="2675" spans="1:19" x14ac:dyDescent="0.25">
      <c r="A2675" s="64">
        <v>41958</v>
      </c>
      <c r="B2675" s="14" t="s">
        <v>874</v>
      </c>
      <c r="C2675" s="4">
        <v>1</v>
      </c>
      <c r="D2675" s="4">
        <v>8.5</v>
      </c>
      <c r="E2675" s="4"/>
      <c r="G2675" s="4">
        <f t="shared" si="521"/>
        <v>64.961200000000005</v>
      </c>
      <c r="H2675"/>
      <c r="I2675"/>
      <c r="J2675" s="34">
        <f t="shared" si="518"/>
        <v>5.6745017305465653E-3</v>
      </c>
      <c r="K2675" s="34">
        <f t="shared" si="522"/>
        <v>0.36862244896825369</v>
      </c>
      <c r="L2675" s="6">
        <f t="shared" si="519"/>
        <v>24.32921867173739</v>
      </c>
      <c r="M2675" s="6">
        <f t="shared" si="523"/>
        <v>1.5804552706332824</v>
      </c>
      <c r="N2675" s="6">
        <f t="shared" si="520"/>
        <v>15.654172411593242</v>
      </c>
      <c r="O2675" s="6">
        <f t="shared" si="524"/>
        <v>1.0169138445882482</v>
      </c>
      <c r="P2675" s="6">
        <f t="shared" si="525"/>
        <v>2.5973691152215306</v>
      </c>
      <c r="Q2675" s="6">
        <f t="shared" si="511"/>
        <v>0.75861852990397549</v>
      </c>
      <c r="R2675" s="6">
        <f t="shared" si="512"/>
        <v>0.39659639938941682</v>
      </c>
      <c r="S2675" s="6">
        <f t="shared" si="513"/>
        <v>1.1552149292933924</v>
      </c>
    </row>
    <row r="2676" spans="1:19" x14ac:dyDescent="0.25">
      <c r="A2676" s="64">
        <v>41958</v>
      </c>
      <c r="B2676" s="14" t="s">
        <v>874</v>
      </c>
      <c r="C2676" s="4">
        <v>1</v>
      </c>
      <c r="D2676" s="4">
        <v>3.5</v>
      </c>
      <c r="E2676" s="4"/>
      <c r="G2676" s="4">
        <f t="shared" si="521"/>
        <v>64.961200000000005</v>
      </c>
      <c r="H2676"/>
      <c r="I2676"/>
      <c r="J2676" s="34">
        <f t="shared" si="518"/>
        <v>9.6211275016187424E-4</v>
      </c>
      <c r="K2676" s="34">
        <f t="shared" si="522"/>
        <v>6.2499999998077607E-2</v>
      </c>
      <c r="L2676" s="6">
        <f t="shared" si="519"/>
        <v>3.1637815247608514</v>
      </c>
      <c r="M2676" s="6">
        <f t="shared" si="523"/>
        <v>0.20552304837265933</v>
      </c>
      <c r="N2676" s="6">
        <f t="shared" si="520"/>
        <v>5.5433152983182508</v>
      </c>
      <c r="O2676" s="6">
        <f t="shared" si="524"/>
        <v>0.36010042074168885</v>
      </c>
      <c r="P2676" s="6">
        <f t="shared" si="525"/>
        <v>0.56562346911434824</v>
      </c>
      <c r="Q2676" s="6">
        <f t="shared" si="511"/>
        <v>9.865106321887647E-2</v>
      </c>
      <c r="R2676" s="6">
        <f t="shared" si="512"/>
        <v>0.14043916408925866</v>
      </c>
      <c r="S2676" s="6">
        <f t="shared" si="513"/>
        <v>0.23909022730813512</v>
      </c>
    </row>
    <row r="2677" spans="1:19" x14ac:dyDescent="0.25">
      <c r="A2677" s="64">
        <v>41958</v>
      </c>
      <c r="B2677" s="14" t="s">
        <v>874</v>
      </c>
      <c r="C2677" s="4">
        <v>1</v>
      </c>
      <c r="D2677" s="4">
        <v>4.7</v>
      </c>
      <c r="E2677" s="4"/>
      <c r="G2677" s="4">
        <f t="shared" si="521"/>
        <v>64.961200000000005</v>
      </c>
      <c r="H2677"/>
      <c r="I2677"/>
      <c r="J2677" s="34">
        <f t="shared" si="518"/>
        <v>1.7349445429449633E-3</v>
      </c>
      <c r="K2677" s="34">
        <f t="shared" si="522"/>
        <v>0.11270408162918646</v>
      </c>
      <c r="L2677" s="6">
        <f t="shared" si="519"/>
        <v>6.2308461373122945</v>
      </c>
      <c r="M2677" s="6">
        <f t="shared" si="523"/>
        <v>0.40476324994603757</v>
      </c>
      <c r="N2677" s="6">
        <f t="shared" si="520"/>
        <v>7.8264436633583525</v>
      </c>
      <c r="O2677" s="6">
        <f t="shared" si="524"/>
        <v>0.50841518196547364</v>
      </c>
      <c r="P2677" s="6">
        <f t="shared" si="525"/>
        <v>0.91317843191151127</v>
      </c>
      <c r="Q2677" s="6">
        <f t="shared" si="511"/>
        <v>0.19428635997409802</v>
      </c>
      <c r="R2677" s="6">
        <f t="shared" si="512"/>
        <v>0.19828192096653471</v>
      </c>
      <c r="S2677" s="6">
        <f t="shared" si="513"/>
        <v>0.39256828094063273</v>
      </c>
    </row>
    <row r="2678" spans="1:19" x14ac:dyDescent="0.25">
      <c r="A2678" s="64">
        <v>41958</v>
      </c>
      <c r="B2678" s="14" t="s">
        <v>874</v>
      </c>
      <c r="C2678" s="4">
        <v>1</v>
      </c>
      <c r="D2678" s="4">
        <v>7.5</v>
      </c>
      <c r="E2678" s="4"/>
      <c r="G2678" s="4">
        <f t="shared" si="521"/>
        <v>64.961200000000005</v>
      </c>
      <c r="H2678"/>
      <c r="I2678"/>
      <c r="J2678" s="34">
        <f t="shared" si="518"/>
        <v>4.4178646691106467E-3</v>
      </c>
      <c r="K2678" s="34">
        <f t="shared" si="522"/>
        <v>0.28698979590953999</v>
      </c>
      <c r="L2678" s="6">
        <f t="shared" si="519"/>
        <v>18.245673379916788</v>
      </c>
      <c r="M2678" s="6">
        <f t="shared" si="523"/>
        <v>1.1852608605569988</v>
      </c>
      <c r="N2678" s="6">
        <f t="shared" si="520"/>
        <v>13.521710947318155</v>
      </c>
      <c r="O2678" s="6">
        <f t="shared" si="524"/>
        <v>0.87838658622827981</v>
      </c>
      <c r="P2678" s="6">
        <f t="shared" si="525"/>
        <v>2.0636474467852786</v>
      </c>
      <c r="Q2678" s="6">
        <f t="shared" si="511"/>
        <v>0.56892521306735933</v>
      </c>
      <c r="R2678" s="6">
        <f t="shared" si="512"/>
        <v>0.34257076862902913</v>
      </c>
      <c r="S2678" s="6">
        <f t="shared" si="513"/>
        <v>0.91149598169638846</v>
      </c>
    </row>
    <row r="2679" spans="1:19" x14ac:dyDescent="0.25">
      <c r="A2679" s="64">
        <v>41958</v>
      </c>
      <c r="B2679" s="14" t="s">
        <v>874</v>
      </c>
      <c r="C2679" s="4">
        <v>1</v>
      </c>
      <c r="D2679" s="4">
        <v>3.7</v>
      </c>
      <c r="E2679" s="4"/>
      <c r="G2679" s="4">
        <f t="shared" si="521"/>
        <v>64.961200000000005</v>
      </c>
      <c r="H2679"/>
      <c r="I2679"/>
      <c r="J2679" s="34">
        <f t="shared" si="518"/>
        <v>1.075210085691107E-3</v>
      </c>
      <c r="K2679" s="34">
        <f t="shared" si="522"/>
        <v>6.9846938773361844E-2</v>
      </c>
      <c r="L2679" s="6">
        <f t="shared" si="519"/>
        <v>3.5949248430857623</v>
      </c>
      <c r="M2679" s="6">
        <f t="shared" si="523"/>
        <v>0.2335306362462681</v>
      </c>
      <c r="N2679" s="6">
        <f t="shared" si="520"/>
        <v>5.9156978898620354</v>
      </c>
      <c r="O2679" s="6">
        <f t="shared" si="524"/>
        <v>0.38429084121668494</v>
      </c>
      <c r="P2679" s="6">
        <f t="shared" si="525"/>
        <v>0.61782147746295302</v>
      </c>
      <c r="Q2679" s="6">
        <f t="shared" si="511"/>
        <v>0.11209470539820869</v>
      </c>
      <c r="R2679" s="6">
        <f t="shared" si="512"/>
        <v>0.14987342807450713</v>
      </c>
      <c r="S2679" s="6">
        <f t="shared" si="513"/>
        <v>0.2619681334727158</v>
      </c>
    </row>
    <row r="2680" spans="1:19" x14ac:dyDescent="0.25">
      <c r="A2680" s="64">
        <v>41958</v>
      </c>
      <c r="B2680" s="14" t="s">
        <v>874</v>
      </c>
      <c r="C2680" s="4">
        <v>1</v>
      </c>
      <c r="D2680" s="4">
        <v>27.8</v>
      </c>
      <c r="E2680" s="4"/>
      <c r="G2680" s="4">
        <f t="shared" si="521"/>
        <v>64.961200000000005</v>
      </c>
      <c r="H2680"/>
      <c r="I2680"/>
      <c r="J2680" s="34">
        <f t="shared" si="518"/>
        <v>6.0698711660008411E-2</v>
      </c>
      <c r="K2680" s="34">
        <f t="shared" si="522"/>
        <v>3.943061224368515</v>
      </c>
      <c r="L2680" s="6">
        <f t="shared" si="519"/>
        <v>370.89675823985027</v>
      </c>
      <c r="M2680" s="6">
        <f t="shared" si="523"/>
        <v>24.093898958700478</v>
      </c>
      <c r="N2680" s="6">
        <f t="shared" si="520"/>
        <v>62.624227383952956</v>
      </c>
      <c r="O2680" s="6">
        <f t="shared" si="524"/>
        <v>4.0681450388409717</v>
      </c>
      <c r="P2680" s="6">
        <f t="shared" si="525"/>
        <v>28.162043997541449</v>
      </c>
      <c r="Q2680" s="6">
        <f t="shared" si="511"/>
        <v>11.565071500176229</v>
      </c>
      <c r="R2680" s="6">
        <f t="shared" si="512"/>
        <v>1.5865765651479791</v>
      </c>
      <c r="S2680" s="6">
        <f t="shared" si="513"/>
        <v>13.151648065324208</v>
      </c>
    </row>
    <row r="2681" spans="1:19" x14ac:dyDescent="0.25">
      <c r="A2681" s="64">
        <v>41958</v>
      </c>
      <c r="B2681" s="14" t="s">
        <v>874</v>
      </c>
      <c r="C2681" s="4">
        <v>1</v>
      </c>
      <c r="D2681" s="4">
        <v>5</v>
      </c>
      <c r="E2681" s="4"/>
      <c r="G2681" s="4">
        <f t="shared" si="521"/>
        <v>64.961200000000005</v>
      </c>
      <c r="H2681"/>
      <c r="I2681"/>
      <c r="J2681" s="34">
        <f t="shared" si="518"/>
        <v>1.9634954084936209E-3</v>
      </c>
      <c r="K2681" s="34">
        <f t="shared" si="522"/>
        <v>0.12755102040424002</v>
      </c>
      <c r="L2681" s="6">
        <f t="shared" si="519"/>
        <v>7.1833345216463531</v>
      </c>
      <c r="M2681" s="6">
        <f t="shared" si="523"/>
        <v>0.46663803957857453</v>
      </c>
      <c r="N2681" s="6">
        <f t="shared" si="520"/>
        <v>8.4140458590425169</v>
      </c>
      <c r="O2681" s="6">
        <f t="shared" si="524"/>
        <v>0.54658652646013051</v>
      </c>
      <c r="P2681" s="6">
        <f t="shared" si="525"/>
        <v>1.0132245660387049</v>
      </c>
      <c r="Q2681" s="6">
        <f t="shared" si="511"/>
        <v>0.22398625899771576</v>
      </c>
      <c r="R2681" s="6">
        <f t="shared" si="512"/>
        <v>0.2131687453194509</v>
      </c>
      <c r="S2681" s="6">
        <f t="shared" si="513"/>
        <v>0.4371550043171667</v>
      </c>
    </row>
    <row r="2682" spans="1:19" x14ac:dyDescent="0.25">
      <c r="A2682" s="64">
        <v>41958</v>
      </c>
      <c r="B2682" s="14" t="s">
        <v>874</v>
      </c>
      <c r="C2682" s="4">
        <v>1</v>
      </c>
      <c r="D2682" s="4">
        <v>12</v>
      </c>
      <c r="E2682" s="4"/>
      <c r="G2682" s="4">
        <f t="shared" si="521"/>
        <v>64.961200000000005</v>
      </c>
      <c r="H2682"/>
      <c r="I2682"/>
      <c r="J2682" s="34">
        <f t="shared" si="518"/>
        <v>1.1309733552923255E-2</v>
      </c>
      <c r="K2682" s="34">
        <f t="shared" si="522"/>
        <v>0.73469387752842241</v>
      </c>
      <c r="L2682" s="6">
        <f t="shared" si="519"/>
        <v>53.756593028703207</v>
      </c>
      <c r="M2682" s="6">
        <f t="shared" si="523"/>
        <v>3.4920928587895022</v>
      </c>
      <c r="N2682" s="6">
        <f t="shared" si="520"/>
        <v>23.434302275651412</v>
      </c>
      <c r="O2682" s="6">
        <f t="shared" si="524"/>
        <v>1.5223204265162671</v>
      </c>
      <c r="P2682" s="6">
        <f t="shared" si="525"/>
        <v>5.0144132853057695</v>
      </c>
      <c r="Q2682" s="6">
        <f t="shared" si="511"/>
        <v>1.6762045722189609</v>
      </c>
      <c r="R2682" s="6">
        <f t="shared" si="512"/>
        <v>0.59370496634134418</v>
      </c>
      <c r="S2682" s="6">
        <f t="shared" si="513"/>
        <v>2.269909538560305</v>
      </c>
    </row>
    <row r="2683" spans="1:19" x14ac:dyDescent="0.25">
      <c r="A2683" s="64">
        <v>41958</v>
      </c>
      <c r="B2683" s="14" t="s">
        <v>874</v>
      </c>
      <c r="C2683" s="4">
        <v>1</v>
      </c>
      <c r="D2683" s="4">
        <v>10.5</v>
      </c>
      <c r="E2683" s="4"/>
      <c r="G2683" s="4">
        <f t="shared" si="521"/>
        <v>64.961200000000005</v>
      </c>
      <c r="H2683"/>
      <c r="I2683"/>
      <c r="J2683" s="34">
        <f t="shared" si="518"/>
        <v>8.6590147514568668E-3</v>
      </c>
      <c r="K2683" s="34">
        <f t="shared" si="522"/>
        <v>0.5624999999826984</v>
      </c>
      <c r="L2683" s="6">
        <f t="shared" si="519"/>
        <v>39.546517958797452</v>
      </c>
      <c r="M2683" s="6">
        <f t="shared" si="523"/>
        <v>2.5689893122536454</v>
      </c>
      <c r="N2683" s="6">
        <f t="shared" si="520"/>
        <v>20.044787177718607</v>
      </c>
      <c r="O2683" s="6">
        <f t="shared" si="524"/>
        <v>1.3021334540656457</v>
      </c>
      <c r="P2683" s="6">
        <f t="shared" si="525"/>
        <v>3.8711227663192913</v>
      </c>
      <c r="Q2683" s="6">
        <f t="shared" si="511"/>
        <v>1.2331148698817498</v>
      </c>
      <c r="R2683" s="6">
        <f t="shared" si="512"/>
        <v>0.50783204708560181</v>
      </c>
      <c r="S2683" s="6">
        <f t="shared" si="513"/>
        <v>1.7409469169673515</v>
      </c>
    </row>
    <row r="2684" spans="1:19" x14ac:dyDescent="0.25">
      <c r="A2684" s="64">
        <v>41958</v>
      </c>
      <c r="B2684" s="14" t="s">
        <v>874</v>
      </c>
      <c r="C2684" s="4">
        <v>1</v>
      </c>
      <c r="D2684" s="4">
        <v>4.7</v>
      </c>
      <c r="E2684" s="4"/>
      <c r="G2684" s="4">
        <f t="shared" si="521"/>
        <v>64.961200000000005</v>
      </c>
      <c r="H2684"/>
      <c r="I2684"/>
      <c r="J2684" s="34">
        <f t="shared" si="518"/>
        <v>1.7349445429449633E-3</v>
      </c>
      <c r="K2684" s="34">
        <f t="shared" si="522"/>
        <v>0.11270408162918646</v>
      </c>
      <c r="L2684" s="6">
        <f t="shared" si="519"/>
        <v>6.2308461373122945</v>
      </c>
      <c r="M2684" s="6">
        <f t="shared" si="523"/>
        <v>0.40476324994603757</v>
      </c>
      <c r="N2684" s="6">
        <f t="shared" si="520"/>
        <v>7.8264436633583525</v>
      </c>
      <c r="O2684" s="6">
        <f t="shared" si="524"/>
        <v>0.50841518196547364</v>
      </c>
      <c r="P2684" s="6">
        <f t="shared" si="525"/>
        <v>0.91317843191151127</v>
      </c>
      <c r="Q2684" s="6">
        <f t="shared" si="511"/>
        <v>0.19428635997409802</v>
      </c>
      <c r="R2684" s="6">
        <f t="shared" si="512"/>
        <v>0.19828192096653471</v>
      </c>
      <c r="S2684" s="6">
        <f t="shared" si="513"/>
        <v>0.39256828094063273</v>
      </c>
    </row>
    <row r="2685" spans="1:19" x14ac:dyDescent="0.25">
      <c r="A2685" s="64">
        <v>41958</v>
      </c>
      <c r="B2685" s="14" t="s">
        <v>874</v>
      </c>
      <c r="C2685" s="4">
        <v>1</v>
      </c>
      <c r="D2685" s="4">
        <v>4.7</v>
      </c>
      <c r="E2685" s="4"/>
      <c r="G2685" s="4">
        <f t="shared" si="521"/>
        <v>64.961200000000005</v>
      </c>
      <c r="H2685"/>
      <c r="I2685"/>
      <c r="J2685" s="34">
        <f t="shared" si="518"/>
        <v>1.7349445429449633E-3</v>
      </c>
      <c r="K2685" s="34">
        <f t="shared" si="522"/>
        <v>0.11270408162918646</v>
      </c>
      <c r="L2685" s="6">
        <f t="shared" si="519"/>
        <v>6.2308461373122945</v>
      </c>
      <c r="M2685" s="6">
        <f t="shared" si="523"/>
        <v>0.40476324994603757</v>
      </c>
      <c r="N2685" s="6">
        <f t="shared" si="520"/>
        <v>7.8264436633583525</v>
      </c>
      <c r="O2685" s="6">
        <f t="shared" si="524"/>
        <v>0.50841518196547364</v>
      </c>
      <c r="P2685" s="6">
        <f t="shared" si="525"/>
        <v>0.91317843191151127</v>
      </c>
      <c r="Q2685" s="6">
        <f t="shared" si="511"/>
        <v>0.19428635997409802</v>
      </c>
      <c r="R2685" s="6">
        <f t="shared" si="512"/>
        <v>0.19828192096653471</v>
      </c>
      <c r="S2685" s="6">
        <f t="shared" si="513"/>
        <v>0.39256828094063273</v>
      </c>
    </row>
    <row r="2686" spans="1:19" x14ac:dyDescent="0.25">
      <c r="A2686" s="64">
        <v>41958</v>
      </c>
      <c r="B2686" s="14" t="s">
        <v>874</v>
      </c>
      <c r="C2686" s="4">
        <v>1</v>
      </c>
      <c r="D2686" s="4">
        <v>3.6</v>
      </c>
      <c r="E2686" s="4"/>
      <c r="G2686" s="4">
        <f t="shared" si="521"/>
        <v>64.961200000000005</v>
      </c>
      <c r="H2686"/>
      <c r="I2686"/>
      <c r="J2686" s="34">
        <f t="shared" si="518"/>
        <v>1.0178760197630931E-3</v>
      </c>
      <c r="K2686" s="34">
        <f t="shared" si="522"/>
        <v>6.6122448977558021E-2</v>
      </c>
      <c r="L2686" s="6">
        <f t="shared" si="519"/>
        <v>3.375464158589657</v>
      </c>
      <c r="M2686" s="6">
        <f t="shared" si="523"/>
        <v>0.21927420655205926</v>
      </c>
      <c r="N2686" s="6">
        <f t="shared" si="520"/>
        <v>5.7290669248255632</v>
      </c>
      <c r="O2686" s="6">
        <f t="shared" si="524"/>
        <v>0.37216706953560269</v>
      </c>
      <c r="P2686" s="6">
        <f t="shared" si="525"/>
        <v>0.59144127608766195</v>
      </c>
      <c r="Q2686" s="6">
        <f t="shared" si="511"/>
        <v>0.10525161914498844</v>
      </c>
      <c r="R2686" s="6">
        <f t="shared" si="512"/>
        <v>0.14514515711888507</v>
      </c>
      <c r="S2686" s="6">
        <f t="shared" si="513"/>
        <v>0.25039677626387352</v>
      </c>
    </row>
    <row r="2687" spans="1:19" x14ac:dyDescent="0.25">
      <c r="A2687" s="64">
        <v>41958</v>
      </c>
      <c r="B2687" s="14" t="s">
        <v>874</v>
      </c>
      <c r="C2687" s="4">
        <v>1</v>
      </c>
      <c r="D2687" s="4">
        <v>4.2</v>
      </c>
      <c r="E2687" s="4"/>
      <c r="G2687" s="4">
        <f t="shared" si="521"/>
        <v>64.961200000000005</v>
      </c>
      <c r="H2687"/>
      <c r="I2687"/>
      <c r="J2687" s="34">
        <f t="shared" si="518"/>
        <v>1.385442360233099E-3</v>
      </c>
      <c r="K2687" s="34">
        <f t="shared" si="522"/>
        <v>8.9999999997231753E-2</v>
      </c>
      <c r="L2687" s="6">
        <f t="shared" si="519"/>
        <v>4.811097633235077</v>
      </c>
      <c r="M2687" s="6">
        <f t="shared" si="523"/>
        <v>0.31253468163409348</v>
      </c>
      <c r="N2687" s="6">
        <f t="shared" si="520"/>
        <v>6.861382640483793</v>
      </c>
      <c r="O2687" s="6">
        <f t="shared" si="524"/>
        <v>0.44572365863033786</v>
      </c>
      <c r="P2687" s="6">
        <f t="shared" si="525"/>
        <v>0.7582583402644314</v>
      </c>
      <c r="Q2687" s="6">
        <f t="shared" si="511"/>
        <v>0.15001664718436486</v>
      </c>
      <c r="R2687" s="6">
        <f t="shared" si="512"/>
        <v>0.17383222686583177</v>
      </c>
      <c r="S2687" s="6">
        <f t="shared" si="513"/>
        <v>0.32384887405019663</v>
      </c>
    </row>
    <row r="2688" spans="1:19" x14ac:dyDescent="0.25">
      <c r="A2688" s="64">
        <v>41958</v>
      </c>
      <c r="B2688" s="14" t="s">
        <v>874</v>
      </c>
      <c r="C2688" s="4">
        <v>1</v>
      </c>
      <c r="D2688" s="4">
        <v>4</v>
      </c>
      <c r="E2688" s="4"/>
      <c r="G2688" s="4">
        <f t="shared" si="521"/>
        <v>64.961200000000005</v>
      </c>
      <c r="H2688"/>
      <c r="I2688"/>
      <c r="J2688" s="34">
        <f t="shared" si="518"/>
        <v>1.2566370614359172E-3</v>
      </c>
      <c r="K2688" s="34">
        <f t="shared" si="522"/>
        <v>8.1632653058713603E-2</v>
      </c>
      <c r="L2688" s="6">
        <f t="shared" si="519"/>
        <v>4.3006091215286046</v>
      </c>
      <c r="M2688" s="6">
        <f t="shared" si="523"/>
        <v>0.27937273468421148</v>
      </c>
      <c r="N2688" s="6">
        <f t="shared" si="520"/>
        <v>6.4806737611278331</v>
      </c>
      <c r="O2688" s="6">
        <f t="shared" si="524"/>
        <v>0.42099235249702632</v>
      </c>
      <c r="P2688" s="6">
        <f t="shared" si="525"/>
        <v>0.7003650871812378</v>
      </c>
      <c r="Q2688" s="6">
        <f t="shared" si="511"/>
        <v>0.1340989126484215</v>
      </c>
      <c r="R2688" s="6">
        <f t="shared" si="512"/>
        <v>0.16418701747384026</v>
      </c>
      <c r="S2688" s="6">
        <f t="shared" si="513"/>
        <v>0.29828593012226179</v>
      </c>
    </row>
    <row r="2689" spans="1:19" x14ac:dyDescent="0.25">
      <c r="A2689" s="64">
        <v>41958</v>
      </c>
      <c r="B2689" s="14" t="s">
        <v>874</v>
      </c>
      <c r="C2689" s="4">
        <v>1</v>
      </c>
      <c r="D2689" s="4">
        <v>4.2</v>
      </c>
      <c r="E2689" s="4"/>
      <c r="G2689" s="4">
        <f t="shared" si="521"/>
        <v>64.961200000000005</v>
      </c>
      <c r="H2689"/>
      <c r="I2689"/>
      <c r="J2689" s="34">
        <f t="shared" si="518"/>
        <v>1.385442360233099E-3</v>
      </c>
      <c r="K2689" s="34">
        <f t="shared" si="522"/>
        <v>8.9999999997231753E-2</v>
      </c>
      <c r="L2689" s="6">
        <f t="shared" si="519"/>
        <v>4.811097633235077</v>
      </c>
      <c r="M2689" s="6">
        <f t="shared" si="523"/>
        <v>0.31253468163409348</v>
      </c>
      <c r="N2689" s="6">
        <f t="shared" si="520"/>
        <v>6.861382640483793</v>
      </c>
      <c r="O2689" s="6">
        <f t="shared" si="524"/>
        <v>0.44572365863033786</v>
      </c>
      <c r="P2689" s="6">
        <f t="shared" si="525"/>
        <v>0.7582583402644314</v>
      </c>
      <c r="Q2689" s="6">
        <f t="shared" si="511"/>
        <v>0.15001664718436486</v>
      </c>
      <c r="R2689" s="6">
        <f t="shared" si="512"/>
        <v>0.17383222686583177</v>
      </c>
      <c r="S2689" s="6">
        <f t="shared" si="513"/>
        <v>0.32384887405019663</v>
      </c>
    </row>
    <row r="2690" spans="1:19" x14ac:dyDescent="0.25">
      <c r="A2690" s="64">
        <v>41958</v>
      </c>
      <c r="B2690" s="14" t="s">
        <v>874</v>
      </c>
      <c r="C2690" s="4">
        <v>1</v>
      </c>
      <c r="D2690" s="4">
        <v>4.4000000000000004</v>
      </c>
      <c r="E2690" s="4"/>
      <c r="G2690" s="4">
        <f t="shared" si="521"/>
        <v>64.961200000000005</v>
      </c>
      <c r="H2690"/>
      <c r="I2690"/>
      <c r="J2690" s="34">
        <f t="shared" si="518"/>
        <v>1.5205308443374602E-3</v>
      </c>
      <c r="K2690" s="34">
        <f t="shared" si="522"/>
        <v>9.877551020104347E-2</v>
      </c>
      <c r="L2690" s="6">
        <f t="shared" si="519"/>
        <v>5.3541650508837426</v>
      </c>
      <c r="M2690" s="6">
        <f t="shared" si="523"/>
        <v>0.34781299344971695</v>
      </c>
      <c r="N2690" s="6">
        <f t="shared" si="520"/>
        <v>7.2451870323804508</v>
      </c>
      <c r="O2690" s="6">
        <f t="shared" si="524"/>
        <v>0.47065605297680857</v>
      </c>
      <c r="P2690" s="6">
        <f t="shared" si="525"/>
        <v>0.81846904642652551</v>
      </c>
      <c r="Q2690" s="6">
        <f t="shared" si="511"/>
        <v>0.16695023685586413</v>
      </c>
      <c r="R2690" s="6">
        <f t="shared" si="512"/>
        <v>0.18355586066095536</v>
      </c>
      <c r="S2690" s="6">
        <f t="shared" si="513"/>
        <v>0.35050609751681949</v>
      </c>
    </row>
    <row r="2691" spans="1:19" x14ac:dyDescent="0.25">
      <c r="A2691" s="64">
        <v>41958</v>
      </c>
      <c r="B2691" s="14" t="s">
        <v>874</v>
      </c>
      <c r="C2691" s="4">
        <v>1</v>
      </c>
      <c r="D2691" s="4">
        <v>6.8</v>
      </c>
      <c r="E2691" s="4"/>
      <c r="G2691" s="4">
        <f t="shared" si="521"/>
        <v>64.961200000000005</v>
      </c>
      <c r="H2691"/>
      <c r="I2691"/>
      <c r="J2691" s="34">
        <f t="shared" si="518"/>
        <v>3.6316811075498014E-3</v>
      </c>
      <c r="K2691" s="34">
        <f t="shared" si="522"/>
        <v>0.23591836733968233</v>
      </c>
      <c r="L2691" s="6">
        <f t="shared" si="519"/>
        <v>14.565722844180941</v>
      </c>
      <c r="M2691" s="6">
        <f t="shared" si="523"/>
        <v>0.94620685317821773</v>
      </c>
      <c r="N2691" s="6">
        <f t="shared" si="520"/>
        <v>12.057170367208817</v>
      </c>
      <c r="O2691" s="6">
        <f t="shared" si="524"/>
        <v>0.78324827085036008</v>
      </c>
      <c r="P2691" s="6">
        <f t="shared" si="525"/>
        <v>1.7294551240285778</v>
      </c>
      <c r="Q2691" s="6">
        <f t="shared" ref="Q2691:Q2754" si="526">M2691*0.48</f>
        <v>0.45417928952554448</v>
      </c>
      <c r="R2691" s="6">
        <f t="shared" ref="R2691:R2754" si="527">O2691*0.39</f>
        <v>0.30546682563164046</v>
      </c>
      <c r="S2691" s="6">
        <f t="shared" ref="S2691:S2754" si="528">Q2691+R2691</f>
        <v>0.75964611515718494</v>
      </c>
    </row>
    <row r="2692" spans="1:19" x14ac:dyDescent="0.25">
      <c r="A2692" s="64">
        <v>41958</v>
      </c>
      <c r="B2692" s="14" t="s">
        <v>874</v>
      </c>
      <c r="C2692" s="4">
        <v>1</v>
      </c>
      <c r="D2692" s="4">
        <v>4.5999999999999996</v>
      </c>
      <c r="E2692" s="4"/>
      <c r="G2692" s="4">
        <f t="shared" si="521"/>
        <v>64.961200000000005</v>
      </c>
      <c r="H2692"/>
      <c r="I2692"/>
      <c r="J2692" s="34">
        <f t="shared" si="518"/>
        <v>1.6619025137490004E-3</v>
      </c>
      <c r="K2692" s="34">
        <f t="shared" si="522"/>
        <v>0.10795918367014873</v>
      </c>
      <c r="L2692" s="6">
        <f t="shared" si="519"/>
        <v>5.9302678128381849</v>
      </c>
      <c r="M2692" s="6">
        <f t="shared" si="523"/>
        <v>0.3852373209154813</v>
      </c>
      <c r="N2692" s="6">
        <f t="shared" si="520"/>
        <v>7.6319696161125572</v>
      </c>
      <c r="O2692" s="6">
        <f t="shared" si="524"/>
        <v>0.49578191424249274</v>
      </c>
      <c r="P2692" s="6">
        <f t="shared" si="525"/>
        <v>0.88101923515797398</v>
      </c>
      <c r="Q2692" s="6">
        <f t="shared" si="526"/>
        <v>0.18491391403943103</v>
      </c>
      <c r="R2692" s="6">
        <f t="shared" si="527"/>
        <v>0.19335494655457217</v>
      </c>
      <c r="S2692" s="6">
        <f t="shared" si="528"/>
        <v>0.37826886059400322</v>
      </c>
    </row>
    <row r="2693" spans="1:19" x14ac:dyDescent="0.25">
      <c r="A2693" s="64">
        <v>41958</v>
      </c>
      <c r="B2693" s="14" t="s">
        <v>874</v>
      </c>
      <c r="C2693" s="4">
        <v>1</v>
      </c>
      <c r="D2693" s="4">
        <v>6.1</v>
      </c>
      <c r="E2693" s="4"/>
      <c r="G2693" s="4">
        <f t="shared" si="521"/>
        <v>64.961200000000005</v>
      </c>
      <c r="H2693"/>
      <c r="I2693"/>
      <c r="J2693" s="34">
        <f t="shared" si="518"/>
        <v>2.9224665660019049E-3</v>
      </c>
      <c r="K2693" s="34">
        <f t="shared" si="522"/>
        <v>0.18984693876967082</v>
      </c>
      <c r="L2693" s="6">
        <f t="shared" si="519"/>
        <v>11.346641732690337</v>
      </c>
      <c r="M2693" s="6">
        <f t="shared" si="523"/>
        <v>0.73709147722241208</v>
      </c>
      <c r="N2693" s="6">
        <f t="shared" si="520"/>
        <v>10.618077151196925</v>
      </c>
      <c r="O2693" s="6">
        <f t="shared" si="524"/>
        <v>0.68976304681311085</v>
      </c>
      <c r="P2693" s="6">
        <f t="shared" si="525"/>
        <v>1.426854524035523</v>
      </c>
      <c r="Q2693" s="6">
        <f t="shared" si="526"/>
        <v>0.35380390906675779</v>
      </c>
      <c r="R2693" s="6">
        <f t="shared" si="527"/>
        <v>0.26900758825711324</v>
      </c>
      <c r="S2693" s="6">
        <f t="shared" si="528"/>
        <v>0.62281149732387098</v>
      </c>
    </row>
    <row r="2694" spans="1:19" x14ac:dyDescent="0.25">
      <c r="A2694" s="64">
        <v>41958</v>
      </c>
      <c r="B2694" s="14" t="s">
        <v>874</v>
      </c>
      <c r="C2694" s="4">
        <v>1</v>
      </c>
      <c r="D2694" s="4">
        <v>4.7</v>
      </c>
      <c r="E2694" s="4" t="s">
        <v>978</v>
      </c>
      <c r="G2694" s="4">
        <f t="shared" si="521"/>
        <v>64.961200000000005</v>
      </c>
      <c r="H2694"/>
      <c r="I2694"/>
      <c r="J2694" s="34">
        <f t="shared" si="518"/>
        <v>1.7349445429449633E-3</v>
      </c>
      <c r="K2694" s="34">
        <f t="shared" si="522"/>
        <v>0.11270408162918646</v>
      </c>
      <c r="L2694" s="6">
        <f t="shared" si="519"/>
        <v>6.2308461373122945</v>
      </c>
      <c r="M2694" s="6">
        <f t="shared" si="523"/>
        <v>0.40476324994603757</v>
      </c>
      <c r="N2694" s="6">
        <f t="shared" si="520"/>
        <v>7.8264436633583525</v>
      </c>
      <c r="O2694" s="6">
        <f t="shared" si="524"/>
        <v>0.50841518196547364</v>
      </c>
      <c r="P2694" s="6">
        <f t="shared" si="525"/>
        <v>0.91317843191151127</v>
      </c>
      <c r="Q2694" s="6">
        <f t="shared" si="526"/>
        <v>0.19428635997409802</v>
      </c>
      <c r="R2694" s="6">
        <f t="shared" si="527"/>
        <v>0.19828192096653471</v>
      </c>
      <c r="S2694" s="6">
        <f t="shared" si="528"/>
        <v>0.39256828094063273</v>
      </c>
    </row>
    <row r="2695" spans="1:19" x14ac:dyDescent="0.25">
      <c r="A2695" s="64">
        <v>41958</v>
      </c>
      <c r="B2695" s="14" t="s">
        <v>874</v>
      </c>
      <c r="C2695" s="4">
        <v>1</v>
      </c>
      <c r="D2695" s="4">
        <v>8.3000000000000007</v>
      </c>
      <c r="E2695" s="4"/>
      <c r="G2695" s="4">
        <f t="shared" si="521"/>
        <v>64.961200000000005</v>
      </c>
      <c r="H2695"/>
      <c r="I2695"/>
      <c r="J2695" s="34">
        <f t="shared" si="518"/>
        <v>5.4106079476450219E-3</v>
      </c>
      <c r="K2695" s="34">
        <f t="shared" si="522"/>
        <v>0.35147959182592381</v>
      </c>
      <c r="L2695" s="6">
        <f t="shared" si="519"/>
        <v>23.033216302360287</v>
      </c>
      <c r="M2695" s="6">
        <f t="shared" si="523"/>
        <v>1.4962653998827395</v>
      </c>
      <c r="N2695" s="6">
        <f t="shared" si="520"/>
        <v>15.224089825772444</v>
      </c>
      <c r="O2695" s="6">
        <f t="shared" si="524"/>
        <v>0.98897516317232204</v>
      </c>
      <c r="P2695" s="6">
        <f t="shared" si="525"/>
        <v>2.4852405630550614</v>
      </c>
      <c r="Q2695" s="6">
        <f t="shared" si="526"/>
        <v>0.71820739194371497</v>
      </c>
      <c r="R2695" s="6">
        <f t="shared" si="527"/>
        <v>0.38570031363720558</v>
      </c>
      <c r="S2695" s="6">
        <f t="shared" si="528"/>
        <v>1.1039077055809206</v>
      </c>
    </row>
    <row r="2696" spans="1:19" x14ac:dyDescent="0.25">
      <c r="A2696" s="64">
        <v>41958</v>
      </c>
      <c r="B2696" s="14" t="s">
        <v>874</v>
      </c>
      <c r="C2696" s="4">
        <v>1</v>
      </c>
      <c r="D2696" s="4">
        <v>4.9000000000000004</v>
      </c>
      <c r="E2696" s="4"/>
      <c r="G2696" s="4">
        <f t="shared" si="521"/>
        <v>64.961200000000005</v>
      </c>
      <c r="H2696"/>
      <c r="I2696"/>
      <c r="J2696" s="34">
        <f t="shared" si="518"/>
        <v>1.8857409903172736E-3</v>
      </c>
      <c r="K2696" s="34">
        <f t="shared" si="522"/>
        <v>0.12249999999623211</v>
      </c>
      <c r="L2696" s="6">
        <f t="shared" si="519"/>
        <v>6.8573266813152358</v>
      </c>
      <c r="M2696" s="6">
        <f t="shared" si="523"/>
        <v>0.44546017865048693</v>
      </c>
      <c r="N2696" s="6">
        <f t="shared" si="520"/>
        <v>8.2174937658920371</v>
      </c>
      <c r="O2696" s="6">
        <f t="shared" si="524"/>
        <v>0.53381826637890784</v>
      </c>
      <c r="P2696" s="6">
        <f t="shared" si="525"/>
        <v>0.97927844502939476</v>
      </c>
      <c r="Q2696" s="6">
        <f t="shared" si="526"/>
        <v>0.21382088575223371</v>
      </c>
      <c r="R2696" s="6">
        <f t="shared" si="527"/>
        <v>0.20818912388777405</v>
      </c>
      <c r="S2696" s="6">
        <f t="shared" si="528"/>
        <v>0.42201000964000779</v>
      </c>
    </row>
    <row r="2697" spans="1:19" x14ac:dyDescent="0.25">
      <c r="A2697" s="64">
        <v>41958</v>
      </c>
      <c r="B2697" s="14" t="s">
        <v>874</v>
      </c>
      <c r="C2697" s="4">
        <v>1</v>
      </c>
      <c r="D2697" s="4">
        <v>3.4</v>
      </c>
      <c r="E2697" s="4"/>
      <c r="G2697" s="4">
        <f t="shared" si="521"/>
        <v>64.961200000000005</v>
      </c>
      <c r="H2697"/>
      <c r="I2697"/>
      <c r="J2697" s="34">
        <f t="shared" si="518"/>
        <v>9.0792027688745035E-4</v>
      </c>
      <c r="K2697" s="34">
        <f t="shared" si="522"/>
        <v>5.8979591834920582E-2</v>
      </c>
      <c r="L2697" s="6">
        <f t="shared" si="519"/>
        <v>2.9598116954824234</v>
      </c>
      <c r="M2697" s="6">
        <f t="shared" si="523"/>
        <v>0.19227292324193554</v>
      </c>
      <c r="N2697" s="6">
        <f t="shared" si="520"/>
        <v>5.3584638182360029</v>
      </c>
      <c r="O2697" s="6">
        <f t="shared" si="524"/>
        <v>0.34809224654085708</v>
      </c>
      <c r="P2697" s="6">
        <f t="shared" si="525"/>
        <v>0.54036516978279259</v>
      </c>
      <c r="Q2697" s="6">
        <f t="shared" si="526"/>
        <v>9.2291003156129051E-2</v>
      </c>
      <c r="R2697" s="6">
        <f t="shared" si="527"/>
        <v>0.13575597615093427</v>
      </c>
      <c r="S2697" s="6">
        <f t="shared" si="528"/>
        <v>0.2280469793070633</v>
      </c>
    </row>
    <row r="2698" spans="1:19" x14ac:dyDescent="0.25">
      <c r="A2698" s="64">
        <v>41958</v>
      </c>
      <c r="B2698" s="14" t="s">
        <v>874</v>
      </c>
      <c r="C2698" s="4">
        <v>1</v>
      </c>
      <c r="D2698" s="4">
        <v>7.1</v>
      </c>
      <c r="E2698" s="4"/>
      <c r="G2698" s="4">
        <f t="shared" si="521"/>
        <v>64.961200000000005</v>
      </c>
      <c r="H2698"/>
      <c r="I2698"/>
      <c r="J2698" s="34">
        <f t="shared" si="518"/>
        <v>3.959192141686536E-3</v>
      </c>
      <c r="K2698" s="34">
        <f t="shared" si="522"/>
        <v>0.25719387754310946</v>
      </c>
      <c r="L2698" s="6">
        <f t="shared" si="519"/>
        <v>16.085590015951329</v>
      </c>
      <c r="M2698" s="6">
        <f t="shared" si="523"/>
        <v>1.0449392504120609</v>
      </c>
      <c r="N2698" s="6">
        <f t="shared" si="520"/>
        <v>12.681839066301519</v>
      </c>
      <c r="O2698" s="6">
        <f t="shared" si="524"/>
        <v>0.82382749993294346</v>
      </c>
      <c r="P2698" s="6">
        <f t="shared" si="525"/>
        <v>1.8687667503450043</v>
      </c>
      <c r="Q2698" s="6">
        <f t="shared" si="526"/>
        <v>0.50157084019778919</v>
      </c>
      <c r="R2698" s="6">
        <f t="shared" si="527"/>
        <v>0.32129272497384798</v>
      </c>
      <c r="S2698" s="6">
        <f t="shared" si="528"/>
        <v>0.82286356517163717</v>
      </c>
    </row>
    <row r="2699" spans="1:19" x14ac:dyDescent="0.25">
      <c r="A2699" s="64">
        <v>41958</v>
      </c>
      <c r="B2699" s="14" t="s">
        <v>874</v>
      </c>
      <c r="C2699" s="4">
        <v>1</v>
      </c>
      <c r="D2699" s="4">
        <v>4.3</v>
      </c>
      <c r="E2699" s="4"/>
      <c r="G2699" s="4">
        <f t="shared" si="521"/>
        <v>64.961200000000005</v>
      </c>
      <c r="H2699"/>
      <c r="I2699"/>
      <c r="J2699" s="34">
        <f t="shared" si="518"/>
        <v>1.4522012041218817E-3</v>
      </c>
      <c r="K2699" s="34">
        <f t="shared" si="522"/>
        <v>9.4336734690975893E-2</v>
      </c>
      <c r="L2699" s="6">
        <f t="shared" si="519"/>
        <v>5.0785301024450318</v>
      </c>
      <c r="M2699" s="6">
        <f t="shared" si="523"/>
        <v>0.3299074160899001</v>
      </c>
      <c r="N2699" s="6">
        <f t="shared" si="520"/>
        <v>7.0529054640829827</v>
      </c>
      <c r="O2699" s="6">
        <f t="shared" si="524"/>
        <v>0.45816521132004828</v>
      </c>
      <c r="P2699" s="6">
        <f t="shared" si="525"/>
        <v>0.78807262740994832</v>
      </c>
      <c r="Q2699" s="6">
        <f t="shared" si="526"/>
        <v>0.15835555972315205</v>
      </c>
      <c r="R2699" s="6">
        <f t="shared" si="527"/>
        <v>0.17868443241481885</v>
      </c>
      <c r="S2699" s="6">
        <f t="shared" si="528"/>
        <v>0.33703999213797087</v>
      </c>
    </row>
    <row r="2700" spans="1:19" x14ac:dyDescent="0.25">
      <c r="A2700" s="64">
        <v>41958</v>
      </c>
      <c r="B2700" s="14" t="s">
        <v>874</v>
      </c>
      <c r="C2700" s="4">
        <v>1</v>
      </c>
      <c r="D2700" s="4">
        <v>4</v>
      </c>
      <c r="E2700" s="4"/>
      <c r="G2700" s="4">
        <f t="shared" si="521"/>
        <v>64.961200000000005</v>
      </c>
      <c r="H2700"/>
      <c r="I2700"/>
      <c r="J2700" s="34">
        <f t="shared" si="518"/>
        <v>1.2566370614359172E-3</v>
      </c>
      <c r="K2700" s="34">
        <f t="shared" si="522"/>
        <v>8.1632653058713603E-2</v>
      </c>
      <c r="L2700" s="6">
        <f t="shared" si="519"/>
        <v>4.3006091215286046</v>
      </c>
      <c r="M2700" s="6">
        <f t="shared" si="523"/>
        <v>0.27937273468421148</v>
      </c>
      <c r="N2700" s="6">
        <f t="shared" si="520"/>
        <v>6.4806737611278331</v>
      </c>
      <c r="O2700" s="6">
        <f t="shared" si="524"/>
        <v>0.42099235249702632</v>
      </c>
      <c r="P2700" s="6">
        <f t="shared" si="525"/>
        <v>0.7003650871812378</v>
      </c>
      <c r="Q2700" s="6">
        <f t="shared" si="526"/>
        <v>0.1340989126484215</v>
      </c>
      <c r="R2700" s="6">
        <f t="shared" si="527"/>
        <v>0.16418701747384026</v>
      </c>
      <c r="S2700" s="6">
        <f t="shared" si="528"/>
        <v>0.29828593012226179</v>
      </c>
    </row>
    <row r="2701" spans="1:19" x14ac:dyDescent="0.25">
      <c r="A2701" s="64">
        <v>41958</v>
      </c>
      <c r="B2701" s="14" t="s">
        <v>874</v>
      </c>
      <c r="C2701" s="4">
        <v>1</v>
      </c>
      <c r="D2701" s="4">
        <v>5.2</v>
      </c>
      <c r="E2701" s="4" t="s">
        <v>978</v>
      </c>
      <c r="G2701" s="4">
        <f t="shared" si="521"/>
        <v>64.961200000000005</v>
      </c>
      <c r="H2701"/>
      <c r="I2701"/>
      <c r="J2701" s="34">
        <f t="shared" si="518"/>
        <v>2.1237166338267006E-3</v>
      </c>
      <c r="K2701" s="34">
        <f t="shared" si="522"/>
        <v>0.13795918366922602</v>
      </c>
      <c r="L2701" s="6">
        <f t="shared" si="519"/>
        <v>7.8611437635641082</v>
      </c>
      <c r="M2701" s="6">
        <f t="shared" si="523"/>
        <v>0.51066934215868187</v>
      </c>
      <c r="N2701" s="6">
        <f t="shared" si="520"/>
        <v>8.8091474968502013</v>
      </c>
      <c r="O2701" s="6">
        <f t="shared" si="524"/>
        <v>0.5722528034719111</v>
      </c>
      <c r="P2701" s="6">
        <f t="shared" si="525"/>
        <v>1.0829221456305929</v>
      </c>
      <c r="Q2701" s="6">
        <f t="shared" si="526"/>
        <v>0.2451212842361673</v>
      </c>
      <c r="R2701" s="6">
        <f t="shared" si="527"/>
        <v>0.22317859335404533</v>
      </c>
      <c r="S2701" s="6">
        <f t="shared" si="528"/>
        <v>0.46829987759021263</v>
      </c>
    </row>
    <row r="2702" spans="1:19" x14ac:dyDescent="0.25">
      <c r="A2702" s="64">
        <v>41958</v>
      </c>
      <c r="B2702" s="14" t="s">
        <v>874</v>
      </c>
      <c r="C2702" s="4">
        <v>1</v>
      </c>
      <c r="D2702" s="4">
        <v>9.3000000000000007</v>
      </c>
      <c r="E2702" s="4"/>
      <c r="G2702" s="4">
        <f t="shared" si="521"/>
        <v>64.961200000000005</v>
      </c>
      <c r="H2702"/>
      <c r="I2702"/>
      <c r="J2702" s="34">
        <f t="shared" si="518"/>
        <v>6.7929087152245318E-3</v>
      </c>
      <c r="K2702" s="34">
        <f t="shared" si="522"/>
        <v>0.44127551019050881</v>
      </c>
      <c r="L2702" s="6">
        <f t="shared" si="519"/>
        <v>29.918261264138582</v>
      </c>
      <c r="M2702" s="6">
        <f t="shared" si="523"/>
        <v>1.9435261913289683</v>
      </c>
      <c r="N2702" s="6">
        <f t="shared" si="520"/>
        <v>17.391419042795064</v>
      </c>
      <c r="O2702" s="6">
        <f t="shared" si="524"/>
        <v>1.1297674726360067</v>
      </c>
      <c r="P2702" s="6">
        <f t="shared" si="525"/>
        <v>3.0732936639649751</v>
      </c>
      <c r="Q2702" s="6">
        <f t="shared" si="526"/>
        <v>0.93289257183790475</v>
      </c>
      <c r="R2702" s="6">
        <f t="shared" si="527"/>
        <v>0.44060931432804262</v>
      </c>
      <c r="S2702" s="6">
        <f t="shared" si="528"/>
        <v>1.3735018861659474</v>
      </c>
    </row>
    <row r="2703" spans="1:19" x14ac:dyDescent="0.25">
      <c r="A2703" s="64">
        <v>41958</v>
      </c>
      <c r="B2703" s="14" t="s">
        <v>874</v>
      </c>
      <c r="C2703" s="4">
        <v>1</v>
      </c>
      <c r="D2703" s="4">
        <v>7.1</v>
      </c>
      <c r="E2703" s="4"/>
      <c r="G2703" s="4">
        <f t="shared" si="521"/>
        <v>64.961200000000005</v>
      </c>
      <c r="H2703"/>
      <c r="I2703"/>
      <c r="J2703" s="34">
        <f t="shared" si="518"/>
        <v>3.959192141686536E-3</v>
      </c>
      <c r="K2703" s="34">
        <f t="shared" si="522"/>
        <v>0.25719387754310946</v>
      </c>
      <c r="L2703" s="6">
        <f t="shared" si="519"/>
        <v>16.085590015951329</v>
      </c>
      <c r="M2703" s="6">
        <f t="shared" si="523"/>
        <v>1.0449392504120609</v>
      </c>
      <c r="N2703" s="6">
        <f t="shared" si="520"/>
        <v>12.681839066301519</v>
      </c>
      <c r="O2703" s="6">
        <f t="shared" si="524"/>
        <v>0.82382749993294346</v>
      </c>
      <c r="P2703" s="6">
        <f t="shared" si="525"/>
        <v>1.8687667503450043</v>
      </c>
      <c r="Q2703" s="6">
        <f t="shared" si="526"/>
        <v>0.50157084019778919</v>
      </c>
      <c r="R2703" s="6">
        <f t="shared" si="527"/>
        <v>0.32129272497384798</v>
      </c>
      <c r="S2703" s="6">
        <f t="shared" si="528"/>
        <v>0.82286356517163717</v>
      </c>
    </row>
    <row r="2704" spans="1:19" x14ac:dyDescent="0.25">
      <c r="A2704" s="64">
        <v>41958</v>
      </c>
      <c r="B2704" s="14" t="s">
        <v>874</v>
      </c>
      <c r="C2704" s="4">
        <v>1</v>
      </c>
      <c r="D2704" s="4">
        <v>5.7</v>
      </c>
      <c r="E2704" s="4"/>
      <c r="G2704" s="4">
        <f t="shared" si="521"/>
        <v>64.961200000000005</v>
      </c>
      <c r="H2704"/>
      <c r="I2704"/>
      <c r="J2704" s="34">
        <f t="shared" si="518"/>
        <v>2.5517586328783095E-3</v>
      </c>
      <c r="K2704" s="34">
        <f t="shared" si="522"/>
        <v>0.1657653061173503</v>
      </c>
      <c r="L2704" s="6">
        <f t="shared" si="519"/>
        <v>9.7084599828880815</v>
      </c>
      <c r="M2704" s="6">
        <f t="shared" si="523"/>
        <v>0.63067322287304872</v>
      </c>
      <c r="N2704" s="6">
        <f t="shared" si="520"/>
        <v>9.8080698655856366</v>
      </c>
      <c r="O2704" s="6">
        <f t="shared" si="524"/>
        <v>0.63714400051044973</v>
      </c>
      <c r="P2704" s="6">
        <f t="shared" si="525"/>
        <v>1.2678172233834983</v>
      </c>
      <c r="Q2704" s="6">
        <f t="shared" si="526"/>
        <v>0.30272314697906338</v>
      </c>
      <c r="R2704" s="6">
        <f t="shared" si="527"/>
        <v>0.24848616019907541</v>
      </c>
      <c r="S2704" s="6">
        <f t="shared" si="528"/>
        <v>0.55120930717813876</v>
      </c>
    </row>
    <row r="2705" spans="1:19" x14ac:dyDescent="0.25">
      <c r="A2705" s="64">
        <v>41958</v>
      </c>
      <c r="B2705" s="14" t="s">
        <v>874</v>
      </c>
      <c r="C2705" s="4">
        <v>1</v>
      </c>
      <c r="D2705" s="4">
        <v>5.4</v>
      </c>
      <c r="E2705" s="4"/>
      <c r="G2705" s="4">
        <f t="shared" si="521"/>
        <v>64.961200000000005</v>
      </c>
      <c r="H2705"/>
      <c r="I2705"/>
      <c r="J2705" s="34">
        <f t="shared" si="518"/>
        <v>2.2902210444669595E-3</v>
      </c>
      <c r="K2705" s="34">
        <f t="shared" si="522"/>
        <v>0.14877551019950555</v>
      </c>
      <c r="L2705" s="6">
        <f t="shared" si="519"/>
        <v>8.5736806990755614</v>
      </c>
      <c r="M2705" s="6">
        <f t="shared" si="523"/>
        <v>0.55695659743162507</v>
      </c>
      <c r="N2705" s="6">
        <f t="shared" si="520"/>
        <v>9.2068415424761678</v>
      </c>
      <c r="O2705" s="6">
        <f t="shared" si="524"/>
        <v>0.5980874864097232</v>
      </c>
      <c r="P2705" s="6">
        <f t="shared" si="525"/>
        <v>1.1550440838413483</v>
      </c>
      <c r="Q2705" s="6">
        <f t="shared" si="526"/>
        <v>0.26733916676718</v>
      </c>
      <c r="R2705" s="6">
        <f t="shared" si="527"/>
        <v>0.23325411969979207</v>
      </c>
      <c r="S2705" s="6">
        <f t="shared" si="528"/>
        <v>0.5005932864669721</v>
      </c>
    </row>
    <row r="2706" spans="1:19" x14ac:dyDescent="0.25">
      <c r="A2706" s="64">
        <v>41958</v>
      </c>
      <c r="B2706" s="14" t="s">
        <v>874</v>
      </c>
      <c r="C2706" s="4">
        <v>1</v>
      </c>
      <c r="D2706" s="4">
        <v>4</v>
      </c>
      <c r="E2706" s="4"/>
      <c r="G2706" s="4">
        <f t="shared" si="521"/>
        <v>64.961200000000005</v>
      </c>
      <c r="H2706"/>
      <c r="I2706"/>
      <c r="J2706" s="34">
        <f t="shared" si="518"/>
        <v>1.2566370614359172E-3</v>
      </c>
      <c r="K2706" s="34">
        <f t="shared" si="522"/>
        <v>8.1632653058713603E-2</v>
      </c>
      <c r="L2706" s="6">
        <f t="shared" si="519"/>
        <v>4.3006091215286046</v>
      </c>
      <c r="M2706" s="6">
        <f t="shared" si="523"/>
        <v>0.27937273468421148</v>
      </c>
      <c r="N2706" s="6">
        <f t="shared" si="520"/>
        <v>6.4806737611278331</v>
      </c>
      <c r="O2706" s="6">
        <f t="shared" si="524"/>
        <v>0.42099235249702632</v>
      </c>
      <c r="P2706" s="6">
        <f t="shared" si="525"/>
        <v>0.7003650871812378</v>
      </c>
      <c r="Q2706" s="6">
        <f t="shared" si="526"/>
        <v>0.1340989126484215</v>
      </c>
      <c r="R2706" s="6">
        <f t="shared" si="527"/>
        <v>0.16418701747384026</v>
      </c>
      <c r="S2706" s="6">
        <f t="shared" si="528"/>
        <v>0.29828593012226179</v>
      </c>
    </row>
    <row r="2707" spans="1:19" x14ac:dyDescent="0.25">
      <c r="A2707" s="64">
        <v>41958</v>
      </c>
      <c r="B2707" s="14" t="s">
        <v>874</v>
      </c>
      <c r="C2707" s="4">
        <v>1</v>
      </c>
      <c r="D2707" s="4">
        <v>5.0999999999999996</v>
      </c>
      <c r="E2707" s="4"/>
      <c r="G2707" s="4">
        <f t="shared" si="521"/>
        <v>64.961200000000005</v>
      </c>
      <c r="H2707"/>
      <c r="I2707"/>
      <c r="J2707" s="34">
        <f t="shared" si="518"/>
        <v>2.0428206229967626E-3</v>
      </c>
      <c r="K2707" s="34">
        <f t="shared" si="522"/>
        <v>0.13270408162857128</v>
      </c>
      <c r="L2707" s="6">
        <f t="shared" si="519"/>
        <v>7.5179232289815232</v>
      </c>
      <c r="M2707" s="6">
        <f t="shared" si="523"/>
        <v>0.48837332393509775</v>
      </c>
      <c r="N2707" s="6">
        <f t="shared" si="520"/>
        <v>8.6112674075792555</v>
      </c>
      <c r="O2707" s="6">
        <f t="shared" si="524"/>
        <v>0.55939827516743446</v>
      </c>
      <c r="P2707" s="6">
        <f t="shared" si="525"/>
        <v>1.0477715991025323</v>
      </c>
      <c r="Q2707" s="6">
        <f t="shared" si="526"/>
        <v>0.2344191954888469</v>
      </c>
      <c r="R2707" s="6">
        <f t="shared" si="527"/>
        <v>0.21816532731529945</v>
      </c>
      <c r="S2707" s="6">
        <f t="shared" si="528"/>
        <v>0.45258452280414635</v>
      </c>
    </row>
    <row r="2708" spans="1:19" x14ac:dyDescent="0.25">
      <c r="A2708" s="64">
        <v>41958</v>
      </c>
      <c r="B2708" s="14" t="s">
        <v>874</v>
      </c>
      <c r="C2708" s="4">
        <v>1</v>
      </c>
      <c r="D2708" s="4">
        <v>5.4</v>
      </c>
      <c r="E2708" s="4"/>
      <c r="G2708" s="4">
        <f t="shared" si="521"/>
        <v>64.961200000000005</v>
      </c>
      <c r="H2708"/>
      <c r="I2708"/>
      <c r="J2708" s="34">
        <f t="shared" si="518"/>
        <v>2.2902210444669595E-3</v>
      </c>
      <c r="K2708" s="34">
        <f t="shared" si="522"/>
        <v>0.14877551019950555</v>
      </c>
      <c r="L2708" s="6">
        <f t="shared" si="519"/>
        <v>8.5736806990755614</v>
      </c>
      <c r="M2708" s="6">
        <f t="shared" si="523"/>
        <v>0.55695659743162507</v>
      </c>
      <c r="N2708" s="6">
        <f t="shared" si="520"/>
        <v>9.2068415424761678</v>
      </c>
      <c r="O2708" s="6">
        <f t="shared" si="524"/>
        <v>0.5980874864097232</v>
      </c>
      <c r="P2708" s="6">
        <f t="shared" si="525"/>
        <v>1.1550440838413483</v>
      </c>
      <c r="Q2708" s="6">
        <f t="shared" si="526"/>
        <v>0.26733916676718</v>
      </c>
      <c r="R2708" s="6">
        <f t="shared" si="527"/>
        <v>0.23325411969979207</v>
      </c>
      <c r="S2708" s="6">
        <f t="shared" si="528"/>
        <v>0.5005932864669721</v>
      </c>
    </row>
    <row r="2709" spans="1:19" x14ac:dyDescent="0.25">
      <c r="A2709" s="64">
        <v>41958</v>
      </c>
      <c r="B2709" s="14" t="s">
        <v>874</v>
      </c>
      <c r="C2709" s="4">
        <v>1</v>
      </c>
      <c r="D2709" s="4">
        <v>6.1</v>
      </c>
      <c r="E2709" s="4"/>
      <c r="G2709" s="4">
        <f t="shared" si="521"/>
        <v>64.961200000000005</v>
      </c>
      <c r="H2709"/>
      <c r="I2709"/>
      <c r="J2709" s="34">
        <f t="shared" si="518"/>
        <v>2.9224665660019049E-3</v>
      </c>
      <c r="K2709" s="34">
        <f t="shared" si="522"/>
        <v>0.18984693876967082</v>
      </c>
      <c r="L2709" s="6">
        <f t="shared" si="519"/>
        <v>11.346641732690337</v>
      </c>
      <c r="M2709" s="6">
        <f t="shared" si="523"/>
        <v>0.73709147722241208</v>
      </c>
      <c r="N2709" s="6">
        <f t="shared" si="520"/>
        <v>10.618077151196925</v>
      </c>
      <c r="O2709" s="6">
        <f t="shared" si="524"/>
        <v>0.68976304681311085</v>
      </c>
      <c r="P2709" s="6">
        <f t="shared" si="525"/>
        <v>1.426854524035523</v>
      </c>
      <c r="Q2709" s="6">
        <f t="shared" si="526"/>
        <v>0.35380390906675779</v>
      </c>
      <c r="R2709" s="6">
        <f t="shared" si="527"/>
        <v>0.26900758825711324</v>
      </c>
      <c r="S2709" s="6">
        <f t="shared" si="528"/>
        <v>0.62281149732387098</v>
      </c>
    </row>
    <row r="2710" spans="1:19" x14ac:dyDescent="0.25">
      <c r="A2710" s="64">
        <v>41958</v>
      </c>
      <c r="B2710" s="14" t="s">
        <v>874</v>
      </c>
      <c r="C2710" s="4">
        <v>1</v>
      </c>
      <c r="D2710" s="4">
        <v>25.6</v>
      </c>
      <c r="E2710" s="4" t="s">
        <v>978</v>
      </c>
      <c r="G2710" s="4">
        <f t="shared" si="521"/>
        <v>64.961200000000005</v>
      </c>
      <c r="H2710"/>
      <c r="I2710"/>
      <c r="J2710" s="34">
        <f t="shared" si="518"/>
        <v>5.1471854036415167E-2</v>
      </c>
      <c r="K2710" s="34">
        <f t="shared" si="522"/>
        <v>3.3436734692849086</v>
      </c>
      <c r="L2710" s="6">
        <f t="shared" si="519"/>
        <v>306.85819909616811</v>
      </c>
      <c r="M2710" s="6">
        <f t="shared" si="523"/>
        <v>19.933877229767326</v>
      </c>
      <c r="N2710" s="6">
        <f t="shared" si="520"/>
        <v>56.865744454906874</v>
      </c>
      <c r="O2710" s="6">
        <f t="shared" si="524"/>
        <v>3.6940670703349343</v>
      </c>
      <c r="P2710" s="6">
        <f t="shared" si="525"/>
        <v>23.627944300102261</v>
      </c>
      <c r="Q2710" s="6">
        <f t="shared" si="526"/>
        <v>9.5682610702883153</v>
      </c>
      <c r="R2710" s="6">
        <f t="shared" si="527"/>
        <v>1.4406861574306244</v>
      </c>
      <c r="S2710" s="6">
        <f t="shared" si="528"/>
        <v>11.00894722771894</v>
      </c>
    </row>
    <row r="2711" spans="1:19" x14ac:dyDescent="0.25">
      <c r="A2711" s="64">
        <v>41958</v>
      </c>
      <c r="B2711" s="14" t="s">
        <v>874</v>
      </c>
      <c r="C2711" s="4">
        <v>1</v>
      </c>
      <c r="D2711" s="4">
        <v>19.5</v>
      </c>
      <c r="E2711" s="4" t="s">
        <v>978</v>
      </c>
      <c r="G2711" s="4">
        <f t="shared" si="521"/>
        <v>64.961200000000005</v>
      </c>
      <c r="H2711"/>
      <c r="I2711"/>
      <c r="J2711" s="34">
        <f t="shared" si="518"/>
        <v>2.9864765163187975E-2</v>
      </c>
      <c r="K2711" s="34">
        <f t="shared" si="522"/>
        <v>1.9400510203484906</v>
      </c>
      <c r="L2711" s="6">
        <f t="shared" si="519"/>
        <v>164.1283574317707</v>
      </c>
      <c r="M2711" s="6">
        <f t="shared" si="523"/>
        <v>10.661975259598472</v>
      </c>
      <c r="N2711" s="6">
        <f t="shared" si="520"/>
        <v>41.35713684755089</v>
      </c>
      <c r="O2711" s="6">
        <f t="shared" si="524"/>
        <v>2.6866092902911149</v>
      </c>
      <c r="P2711" s="6">
        <f t="shared" si="525"/>
        <v>13.348584549889587</v>
      </c>
      <c r="Q2711" s="6">
        <f t="shared" si="526"/>
        <v>5.1177481246072665</v>
      </c>
      <c r="R2711" s="6">
        <f t="shared" si="527"/>
        <v>1.047777623213535</v>
      </c>
      <c r="S2711" s="6">
        <f t="shared" si="528"/>
        <v>6.1655257478208014</v>
      </c>
    </row>
    <row r="2712" spans="1:19" x14ac:dyDescent="0.25">
      <c r="A2712" s="64">
        <v>41958</v>
      </c>
      <c r="B2712" s="14" t="s">
        <v>874</v>
      </c>
      <c r="C2712" s="4">
        <v>1</v>
      </c>
      <c r="D2712" s="4">
        <v>14.9</v>
      </c>
      <c r="E2712" s="4"/>
      <c r="G2712" s="4">
        <f t="shared" si="521"/>
        <v>64.961200000000005</v>
      </c>
      <c r="H2712"/>
      <c r="I2712"/>
      <c r="J2712" s="34">
        <f t="shared" si="518"/>
        <v>1.7436624625586747E-2</v>
      </c>
      <c r="K2712" s="34">
        <f t="shared" si="522"/>
        <v>1.1327040815978127</v>
      </c>
      <c r="L2712" s="6">
        <f t="shared" si="519"/>
        <v>88.419750019262679</v>
      </c>
      <c r="M2712" s="6">
        <f t="shared" si="523"/>
        <v>5.7438531763602114</v>
      </c>
      <c r="N2712" s="6">
        <f t="shared" si="520"/>
        <v>30.188247622977769</v>
      </c>
      <c r="O2712" s="6">
        <f t="shared" si="524"/>
        <v>1.9610648295229753</v>
      </c>
      <c r="P2712" s="6">
        <f t="shared" si="525"/>
        <v>7.7049180058831865</v>
      </c>
      <c r="Q2712" s="6">
        <f t="shared" si="526"/>
        <v>2.7570495246529014</v>
      </c>
      <c r="R2712" s="6">
        <f t="shared" si="527"/>
        <v>0.76481528351396044</v>
      </c>
      <c r="S2712" s="6">
        <f t="shared" si="528"/>
        <v>3.5218648081668618</v>
      </c>
    </row>
    <row r="2713" spans="1:19" x14ac:dyDescent="0.25">
      <c r="A2713" s="64">
        <v>41958</v>
      </c>
      <c r="B2713" s="14" t="s">
        <v>874</v>
      </c>
      <c r="C2713" s="4">
        <v>1</v>
      </c>
      <c r="D2713" s="4">
        <v>17.3</v>
      </c>
      <c r="E2713" s="4"/>
      <c r="G2713" s="4">
        <f t="shared" si="521"/>
        <v>64.961200000000005</v>
      </c>
      <c r="H2713"/>
      <c r="I2713"/>
      <c r="J2713" s="34">
        <f t="shared" si="518"/>
        <v>2.3506181632322234E-2</v>
      </c>
      <c r="K2713" s="34">
        <f t="shared" si="522"/>
        <v>1.5269897958713998</v>
      </c>
      <c r="L2713" s="6">
        <f t="shared" si="519"/>
        <v>124.6413208740006</v>
      </c>
      <c r="M2713" s="6">
        <f t="shared" si="523"/>
        <v>8.096849930608192</v>
      </c>
      <c r="N2713" s="6">
        <f t="shared" si="520"/>
        <v>35.952070798470942</v>
      </c>
      <c r="O2713" s="6">
        <f t="shared" si="524"/>
        <v>2.3354897068532394</v>
      </c>
      <c r="P2713" s="6">
        <f t="shared" si="525"/>
        <v>10.432339637461432</v>
      </c>
      <c r="Q2713" s="6">
        <f t="shared" si="526"/>
        <v>3.8864879666919321</v>
      </c>
      <c r="R2713" s="6">
        <f t="shared" si="527"/>
        <v>0.91084098567276339</v>
      </c>
      <c r="S2713" s="6">
        <f t="shared" si="528"/>
        <v>4.7973289523646958</v>
      </c>
    </row>
    <row r="2714" spans="1:19" x14ac:dyDescent="0.25">
      <c r="A2714" s="64">
        <v>41958</v>
      </c>
      <c r="B2714" s="14" t="s">
        <v>874</v>
      </c>
      <c r="C2714" s="4">
        <v>1</v>
      </c>
      <c r="D2714" s="4">
        <v>2</v>
      </c>
      <c r="E2714" s="4"/>
      <c r="G2714" s="4">
        <f t="shared" si="521"/>
        <v>795.77470000000005</v>
      </c>
      <c r="H2714"/>
      <c r="I2714"/>
      <c r="J2714" s="34">
        <f t="shared" si="518"/>
        <v>3.1415926535897931E-4</v>
      </c>
      <c r="K2714" s="34">
        <f t="shared" si="522"/>
        <v>0.24999851859471495</v>
      </c>
      <c r="L2714" s="6">
        <f t="shared" si="519"/>
        <v>0.87390054800363282</v>
      </c>
      <c r="M2714" s="6">
        <f t="shared" si="523"/>
        <v>0.69542383908485095</v>
      </c>
      <c r="N2714" s="6">
        <f t="shared" si="520"/>
        <v>2.880149720803352</v>
      </c>
      <c r="O2714" s="6">
        <f t="shared" si="524"/>
        <v>2.2919367433236837</v>
      </c>
      <c r="P2714" s="6">
        <f t="shared" si="525"/>
        <v>2.9873605824085345</v>
      </c>
      <c r="Q2714" s="6">
        <f t="shared" si="526"/>
        <v>0.33380344276072843</v>
      </c>
      <c r="R2714" s="6">
        <f t="shared" si="527"/>
        <v>0.89385532989623662</v>
      </c>
      <c r="S2714" s="6">
        <f t="shared" si="528"/>
        <v>1.227658772656965</v>
      </c>
    </row>
    <row r="2715" spans="1:19" x14ac:dyDescent="0.25">
      <c r="A2715" s="64">
        <v>41958</v>
      </c>
      <c r="B2715" s="14" t="s">
        <v>874</v>
      </c>
      <c r="C2715" s="4">
        <v>1</v>
      </c>
      <c r="D2715" s="4">
        <v>43.8</v>
      </c>
      <c r="E2715" s="4"/>
      <c r="G2715" s="4">
        <f t="shared" si="521"/>
        <v>64.961200000000005</v>
      </c>
      <c r="H2715"/>
      <c r="I2715"/>
      <c r="J2715" s="34">
        <f t="shared" si="518"/>
        <v>0.15067392525882004</v>
      </c>
      <c r="K2715" s="34">
        <f t="shared" si="522"/>
        <v>9.787959183372406</v>
      </c>
      <c r="L2715" s="6">
        <f t="shared" si="519"/>
        <v>1054.7342081688937</v>
      </c>
      <c r="M2715" s="6">
        <f t="shared" si="523"/>
        <v>68.516801172666234</v>
      </c>
      <c r="N2715" s="6">
        <f t="shared" si="520"/>
        <v>106.59447107185146</v>
      </c>
      <c r="O2715" s="6">
        <f t="shared" si="524"/>
        <v>6.924504888501791</v>
      </c>
      <c r="P2715" s="6">
        <f t="shared" si="525"/>
        <v>75.441306061168021</v>
      </c>
      <c r="Q2715" s="6">
        <f t="shared" si="526"/>
        <v>32.888064562879791</v>
      </c>
      <c r="R2715" s="6">
        <f t="shared" si="527"/>
        <v>2.7005569065156987</v>
      </c>
      <c r="S2715" s="6">
        <f t="shared" si="528"/>
        <v>35.588621469395491</v>
      </c>
    </row>
    <row r="2716" spans="1:19" x14ac:dyDescent="0.25">
      <c r="A2716" s="64">
        <v>41958</v>
      </c>
      <c r="B2716" s="14" t="s">
        <v>874</v>
      </c>
      <c r="C2716" s="4">
        <v>1</v>
      </c>
      <c r="D2716" s="4">
        <v>20</v>
      </c>
      <c r="E2716" s="4"/>
      <c r="G2716" s="4">
        <f t="shared" si="521"/>
        <v>64.961200000000005</v>
      </c>
      <c r="H2716"/>
      <c r="I2716"/>
      <c r="J2716" s="34">
        <f t="shared" si="518"/>
        <v>3.1415926535897934E-2</v>
      </c>
      <c r="K2716" s="34">
        <f t="shared" si="522"/>
        <v>2.0408163264678403</v>
      </c>
      <c r="L2716" s="6">
        <f t="shared" si="519"/>
        <v>173.96505218371229</v>
      </c>
      <c r="M2716" s="6">
        <f t="shared" si="523"/>
        <v>11.300978767112536</v>
      </c>
      <c r="N2716" s="6">
        <f t="shared" si="520"/>
        <v>42.600536112205575</v>
      </c>
      <c r="O2716" s="6">
        <f t="shared" si="524"/>
        <v>2.767382000168884</v>
      </c>
      <c r="P2716" s="6">
        <f t="shared" si="525"/>
        <v>14.068360767281419</v>
      </c>
      <c r="Q2716" s="6">
        <f t="shared" si="526"/>
        <v>5.4244698082140168</v>
      </c>
      <c r="R2716" s="6">
        <f t="shared" si="527"/>
        <v>1.0792789800658649</v>
      </c>
      <c r="S2716" s="6">
        <f t="shared" si="528"/>
        <v>6.5037487882798821</v>
      </c>
    </row>
    <row r="2717" spans="1:19" x14ac:dyDescent="0.25">
      <c r="A2717" s="64">
        <v>41958</v>
      </c>
      <c r="B2717" s="14" t="s">
        <v>874</v>
      </c>
      <c r="C2717" s="4">
        <v>1</v>
      </c>
      <c r="D2717" s="4">
        <v>11.7</v>
      </c>
      <c r="E2717" s="4"/>
      <c r="G2717" s="4">
        <f t="shared" si="521"/>
        <v>64.961200000000005</v>
      </c>
      <c r="H2717"/>
      <c r="I2717"/>
      <c r="J2717" s="34">
        <f t="shared" si="518"/>
        <v>1.0751315458747667E-2</v>
      </c>
      <c r="K2717" s="34">
        <f t="shared" si="522"/>
        <v>0.69841836732545637</v>
      </c>
      <c r="L2717" s="6">
        <f t="shared" si="519"/>
        <v>50.716975646418298</v>
      </c>
      <c r="M2717" s="6">
        <f t="shared" si="523"/>
        <v>3.2946356622654975</v>
      </c>
      <c r="N2717" s="6">
        <f t="shared" si="520"/>
        <v>22.750315714062285</v>
      </c>
      <c r="O2717" s="6">
        <f t="shared" si="524"/>
        <v>1.4778878378297406</v>
      </c>
      <c r="P2717" s="6">
        <f t="shared" si="525"/>
        <v>4.7725235000952377</v>
      </c>
      <c r="Q2717" s="6">
        <f t="shared" si="526"/>
        <v>1.5814251178874388</v>
      </c>
      <c r="R2717" s="6">
        <f t="shared" si="527"/>
        <v>0.57637625675359883</v>
      </c>
      <c r="S2717" s="6">
        <f t="shared" si="528"/>
        <v>2.1578013746410374</v>
      </c>
    </row>
    <row r="2718" spans="1:19" x14ac:dyDescent="0.25">
      <c r="A2718" s="64">
        <v>41958</v>
      </c>
      <c r="B2718" s="14" t="s">
        <v>874</v>
      </c>
      <c r="C2718" s="4">
        <v>1</v>
      </c>
      <c r="D2718" s="4">
        <v>13.8</v>
      </c>
      <c r="E2718" s="4"/>
      <c r="G2718" s="4">
        <f t="shared" si="521"/>
        <v>64.961200000000005</v>
      </c>
      <c r="H2718"/>
      <c r="I2718"/>
      <c r="J2718" s="34">
        <f t="shared" si="518"/>
        <v>1.4957122623741007E-2</v>
      </c>
      <c r="K2718" s="34">
        <f t="shared" si="522"/>
        <v>0.97163265303133872</v>
      </c>
      <c r="L2718" s="6">
        <f t="shared" si="519"/>
        <v>74.126939779323536</v>
      </c>
      <c r="M2718" s="6">
        <f t="shared" si="523"/>
        <v>4.8153750537925362</v>
      </c>
      <c r="N2718" s="6">
        <f t="shared" si="520"/>
        <v>27.597421122374737</v>
      </c>
      <c r="O2718" s="6">
        <f t="shared" si="524"/>
        <v>1.7927616277875602</v>
      </c>
      <c r="P2718" s="6">
        <f t="shared" si="525"/>
        <v>6.6081366815800964</v>
      </c>
      <c r="Q2718" s="6">
        <f t="shared" si="526"/>
        <v>2.3113800258204171</v>
      </c>
      <c r="R2718" s="6">
        <f t="shared" si="527"/>
        <v>0.69917703483714855</v>
      </c>
      <c r="S2718" s="6">
        <f t="shared" si="528"/>
        <v>3.0105570606575656</v>
      </c>
    </row>
    <row r="2719" spans="1:19" x14ac:dyDescent="0.25">
      <c r="A2719" s="64">
        <v>41958</v>
      </c>
      <c r="B2719" s="14" t="s">
        <v>874</v>
      </c>
      <c r="C2719" s="4">
        <v>1</v>
      </c>
      <c r="D2719" s="4">
        <v>35.4</v>
      </c>
      <c r="E2719" s="4"/>
      <c r="G2719" s="4">
        <f t="shared" si="521"/>
        <v>64.961200000000005</v>
      </c>
      <c r="H2719"/>
      <c r="I2719"/>
      <c r="J2719" s="34">
        <f t="shared" si="518"/>
        <v>9.8422956244314616E-2</v>
      </c>
      <c r="K2719" s="34">
        <f t="shared" si="522"/>
        <v>6.3936734691910955</v>
      </c>
      <c r="L2719" s="6">
        <f t="shared" si="519"/>
        <v>646.47621499873947</v>
      </c>
      <c r="M2719" s="6">
        <f t="shared" si="523"/>
        <v>41.995871512336137</v>
      </c>
      <c r="N2719" s="6">
        <f t="shared" si="520"/>
        <v>83.089048609834222</v>
      </c>
      <c r="O2719" s="6">
        <f t="shared" si="524"/>
        <v>5.3975644092453638</v>
      </c>
      <c r="P2719" s="6">
        <f t="shared" si="525"/>
        <v>47.393435921581499</v>
      </c>
      <c r="Q2719" s="6">
        <f t="shared" si="526"/>
        <v>20.158018325921343</v>
      </c>
      <c r="R2719" s="6">
        <f t="shared" si="527"/>
        <v>2.1050501196056919</v>
      </c>
      <c r="S2719" s="6">
        <f t="shared" si="528"/>
        <v>22.263068445527036</v>
      </c>
    </row>
    <row r="2720" spans="1:19" x14ac:dyDescent="0.25">
      <c r="A2720" s="64">
        <v>41958</v>
      </c>
      <c r="B2720" s="14" t="s">
        <v>874</v>
      </c>
      <c r="C2720">
        <v>2</v>
      </c>
      <c r="D2720" s="4">
        <v>20.2</v>
      </c>
      <c r="E2720" s="4"/>
      <c r="G2720" s="4">
        <f t="shared" si="521"/>
        <v>64.961200000000005</v>
      </c>
      <c r="H2720"/>
      <c r="I2720"/>
      <c r="J2720" s="34">
        <f t="shared" si="518"/>
        <v>3.2047386659269476E-2</v>
      </c>
      <c r="K2720" s="34">
        <f t="shared" si="522"/>
        <v>2.0818367346298432</v>
      </c>
      <c r="L2720" s="6">
        <f t="shared" si="519"/>
        <v>177.99051104836997</v>
      </c>
      <c r="M2720" s="6">
        <f t="shared" si="523"/>
        <v>11.562477410583416</v>
      </c>
      <c r="N2720" s="6">
        <f t="shared" si="520"/>
        <v>43.099384880249922</v>
      </c>
      <c r="O2720" s="6">
        <f t="shared" si="524"/>
        <v>2.7997878153881159</v>
      </c>
      <c r="P2720" s="6">
        <f t="shared" si="525"/>
        <v>14.362265225971532</v>
      </c>
      <c r="Q2720" s="6">
        <f t="shared" si="526"/>
        <v>5.5499891570800397</v>
      </c>
      <c r="R2720" s="6">
        <f t="shared" si="527"/>
        <v>1.0919172480013652</v>
      </c>
      <c r="S2720" s="6">
        <f t="shared" si="528"/>
        <v>6.6419064050814054</v>
      </c>
    </row>
    <row r="2721" spans="1:19" x14ac:dyDescent="0.25">
      <c r="A2721" s="64">
        <v>41958</v>
      </c>
      <c r="B2721" s="14" t="s">
        <v>874</v>
      </c>
      <c r="C2721">
        <v>2</v>
      </c>
      <c r="D2721" s="4">
        <v>8.6</v>
      </c>
      <c r="E2721" s="4"/>
      <c r="G2721" s="4">
        <f t="shared" si="521"/>
        <v>64.961200000000005</v>
      </c>
      <c r="H2721"/>
      <c r="I2721"/>
      <c r="J2721" s="34">
        <f t="shared" ref="J2721:J2784" si="529">((+D2721/200)^2)*PI()</f>
        <v>5.8088048164875268E-3</v>
      </c>
      <c r="K2721" s="34">
        <f t="shared" si="522"/>
        <v>0.37734693876390357</v>
      </c>
      <c r="L2721" s="6">
        <f t="shared" ref="L2721:L2784" si="530">0.17758*(D2721^2.299)</f>
        <v>24.992286516385054</v>
      </c>
      <c r="M2721" s="6">
        <f t="shared" si="523"/>
        <v>1.6235289543384737</v>
      </c>
      <c r="N2721" s="6">
        <f t="shared" ref="N2721:N2784" si="531">1.28*(D2721^1.17)</f>
        <v>15.869862268149246</v>
      </c>
      <c r="O2721" s="6">
        <f t="shared" si="524"/>
        <v>1.0309253167697232</v>
      </c>
      <c r="P2721" s="6">
        <f t="shared" si="525"/>
        <v>2.6544542711081967</v>
      </c>
      <c r="Q2721" s="6">
        <f t="shared" si="526"/>
        <v>0.7792938980824673</v>
      </c>
      <c r="R2721" s="6">
        <f t="shared" si="527"/>
        <v>0.40206087354019204</v>
      </c>
      <c r="S2721" s="6">
        <f t="shared" si="528"/>
        <v>1.1813547716226593</v>
      </c>
    </row>
    <row r="2722" spans="1:19" x14ac:dyDescent="0.25">
      <c r="A2722" s="64">
        <v>41958</v>
      </c>
      <c r="B2722" s="14" t="s">
        <v>874</v>
      </c>
      <c r="C2722">
        <v>2</v>
      </c>
      <c r="D2722" s="4">
        <v>15</v>
      </c>
      <c r="E2722" s="4"/>
      <c r="G2722" s="4">
        <f t="shared" ref="G2722:G2785" si="532">IF($D2722&lt;3.01,795.7747,64.9612)</f>
        <v>64.961200000000005</v>
      </c>
      <c r="H2722"/>
      <c r="I2722"/>
      <c r="J2722" s="34">
        <f t="shared" si="529"/>
        <v>1.7671458676442587E-2</v>
      </c>
      <c r="K2722" s="34">
        <f t="shared" si="522"/>
        <v>1.14795918363816</v>
      </c>
      <c r="L2722" s="6">
        <f t="shared" si="530"/>
        <v>89.789976153871919</v>
      </c>
      <c r="M2722" s="6">
        <f t="shared" si="523"/>
        <v>5.8328647120622747</v>
      </c>
      <c r="N2722" s="6">
        <f t="shared" si="531"/>
        <v>30.425431257579703</v>
      </c>
      <c r="O2722" s="6">
        <f t="shared" si="524"/>
        <v>1.9764725633459297</v>
      </c>
      <c r="P2722" s="6">
        <f t="shared" si="525"/>
        <v>7.809337275408204</v>
      </c>
      <c r="Q2722" s="6">
        <f t="shared" si="526"/>
        <v>2.7997750617898918</v>
      </c>
      <c r="R2722" s="6">
        <f t="shared" si="527"/>
        <v>0.77082429970491262</v>
      </c>
      <c r="S2722" s="6">
        <f t="shared" si="528"/>
        <v>3.5705993614948044</v>
      </c>
    </row>
    <row r="2723" spans="1:19" x14ac:dyDescent="0.25">
      <c r="A2723" s="64">
        <v>41958</v>
      </c>
      <c r="B2723" s="14" t="s">
        <v>874</v>
      </c>
      <c r="C2723">
        <v>2</v>
      </c>
      <c r="D2723" s="4">
        <v>20.6</v>
      </c>
      <c r="E2723" s="4"/>
      <c r="G2723" s="4">
        <f t="shared" si="532"/>
        <v>64.961200000000005</v>
      </c>
      <c r="H2723"/>
      <c r="I2723"/>
      <c r="J2723" s="34">
        <f t="shared" si="529"/>
        <v>3.3329156461934122E-2</v>
      </c>
      <c r="K2723" s="34">
        <f t="shared" si="522"/>
        <v>2.1651020407497317</v>
      </c>
      <c r="L2723" s="6">
        <f t="shared" si="530"/>
        <v>186.19790545412764</v>
      </c>
      <c r="M2723" s="6">
        <f t="shared" si="523"/>
        <v>12.095639610396036</v>
      </c>
      <c r="N2723" s="6">
        <f t="shared" si="531"/>
        <v>44.099596670278423</v>
      </c>
      <c r="O2723" s="6">
        <f t="shared" si="524"/>
        <v>2.8647627747827822</v>
      </c>
      <c r="P2723" s="6">
        <f t="shared" si="525"/>
        <v>14.960402385178819</v>
      </c>
      <c r="Q2723" s="6">
        <f t="shared" si="526"/>
        <v>5.8059070129900974</v>
      </c>
      <c r="R2723" s="6">
        <f t="shared" si="527"/>
        <v>1.1172574821652852</v>
      </c>
      <c r="S2723" s="6">
        <f t="shared" si="528"/>
        <v>6.9231644951553823</v>
      </c>
    </row>
    <row r="2724" spans="1:19" x14ac:dyDescent="0.25">
      <c r="A2724" s="64">
        <v>41958</v>
      </c>
      <c r="B2724" s="14" t="s">
        <v>874</v>
      </c>
      <c r="C2724">
        <v>2</v>
      </c>
      <c r="D2724" s="4">
        <v>5.7</v>
      </c>
      <c r="E2724" s="4"/>
      <c r="G2724" s="4">
        <f t="shared" si="532"/>
        <v>64.961200000000005</v>
      </c>
      <c r="H2724"/>
      <c r="I2724"/>
      <c r="J2724" s="34">
        <f t="shared" si="529"/>
        <v>2.5517586328783095E-3</v>
      </c>
      <c r="K2724" s="34">
        <f t="shared" si="522"/>
        <v>0.1657653061173503</v>
      </c>
      <c r="L2724" s="6">
        <f t="shared" si="530"/>
        <v>9.7084599828880815</v>
      </c>
      <c r="M2724" s="6">
        <f t="shared" si="523"/>
        <v>0.63067322287304872</v>
      </c>
      <c r="N2724" s="6">
        <f t="shared" si="531"/>
        <v>9.8080698655856366</v>
      </c>
      <c r="O2724" s="6">
        <f t="shared" si="524"/>
        <v>0.63714400051044973</v>
      </c>
      <c r="P2724" s="6">
        <f t="shared" si="525"/>
        <v>1.2678172233834983</v>
      </c>
      <c r="Q2724" s="6">
        <f t="shared" si="526"/>
        <v>0.30272314697906338</v>
      </c>
      <c r="R2724" s="6">
        <f t="shared" si="527"/>
        <v>0.24848616019907541</v>
      </c>
      <c r="S2724" s="6">
        <f t="shared" si="528"/>
        <v>0.55120930717813876</v>
      </c>
    </row>
    <row r="2725" spans="1:19" x14ac:dyDescent="0.25">
      <c r="A2725" s="64">
        <v>41958</v>
      </c>
      <c r="B2725" s="14" t="s">
        <v>874</v>
      </c>
      <c r="C2725">
        <v>2</v>
      </c>
      <c r="D2725" s="4">
        <v>5.2</v>
      </c>
      <c r="E2725" s="4"/>
      <c r="G2725" s="4">
        <f t="shared" si="532"/>
        <v>64.961200000000005</v>
      </c>
      <c r="H2725"/>
      <c r="I2725"/>
      <c r="J2725" s="34">
        <f t="shared" si="529"/>
        <v>2.1237166338267006E-3</v>
      </c>
      <c r="K2725" s="34">
        <f t="shared" si="522"/>
        <v>0.13795918366922602</v>
      </c>
      <c r="L2725" s="6">
        <f t="shared" si="530"/>
        <v>7.8611437635641082</v>
      </c>
      <c r="M2725" s="6">
        <f t="shared" si="523"/>
        <v>0.51066934215868187</v>
      </c>
      <c r="N2725" s="6">
        <f t="shared" si="531"/>
        <v>8.8091474968502013</v>
      </c>
      <c r="O2725" s="6">
        <f t="shared" si="524"/>
        <v>0.5722528034719111</v>
      </c>
      <c r="P2725" s="6">
        <f t="shared" si="525"/>
        <v>1.0829221456305929</v>
      </c>
      <c r="Q2725" s="6">
        <f t="shared" si="526"/>
        <v>0.2451212842361673</v>
      </c>
      <c r="R2725" s="6">
        <f t="shared" si="527"/>
        <v>0.22317859335404533</v>
      </c>
      <c r="S2725" s="6">
        <f t="shared" si="528"/>
        <v>0.46829987759021263</v>
      </c>
    </row>
    <row r="2726" spans="1:19" x14ac:dyDescent="0.25">
      <c r="A2726" s="64">
        <v>41958</v>
      </c>
      <c r="B2726" s="14" t="s">
        <v>874</v>
      </c>
      <c r="C2726">
        <v>2</v>
      </c>
      <c r="D2726" s="4">
        <v>4.3</v>
      </c>
      <c r="E2726" s="4"/>
      <c r="G2726" s="4">
        <f t="shared" si="532"/>
        <v>64.961200000000005</v>
      </c>
      <c r="H2726"/>
      <c r="I2726"/>
      <c r="J2726" s="34">
        <f t="shared" si="529"/>
        <v>1.4522012041218817E-3</v>
      </c>
      <c r="K2726" s="34">
        <f t="shared" si="522"/>
        <v>9.4336734690975893E-2</v>
      </c>
      <c r="L2726" s="6">
        <f t="shared" si="530"/>
        <v>5.0785301024450318</v>
      </c>
      <c r="M2726" s="6">
        <f t="shared" si="523"/>
        <v>0.3299074160899001</v>
      </c>
      <c r="N2726" s="6">
        <f t="shared" si="531"/>
        <v>7.0529054640829827</v>
      </c>
      <c r="O2726" s="6">
        <f t="shared" si="524"/>
        <v>0.45816521132004828</v>
      </c>
      <c r="P2726" s="6">
        <f t="shared" si="525"/>
        <v>0.78807262740994832</v>
      </c>
      <c r="Q2726" s="6">
        <f t="shared" si="526"/>
        <v>0.15835555972315205</v>
      </c>
      <c r="R2726" s="6">
        <f t="shared" si="527"/>
        <v>0.17868443241481885</v>
      </c>
      <c r="S2726" s="6">
        <f t="shared" si="528"/>
        <v>0.33703999213797087</v>
      </c>
    </row>
    <row r="2727" spans="1:19" x14ac:dyDescent="0.25">
      <c r="A2727" s="64">
        <v>41958</v>
      </c>
      <c r="B2727" s="14" t="s">
        <v>874</v>
      </c>
      <c r="C2727">
        <v>2</v>
      </c>
      <c r="D2727" s="4">
        <v>15</v>
      </c>
      <c r="E2727" s="4"/>
      <c r="G2727" s="4">
        <f t="shared" si="532"/>
        <v>64.961200000000005</v>
      </c>
      <c r="H2727"/>
      <c r="I2727"/>
      <c r="J2727" s="34">
        <f t="shared" si="529"/>
        <v>1.7671458676442587E-2</v>
      </c>
      <c r="K2727" s="34">
        <f t="shared" si="522"/>
        <v>1.14795918363816</v>
      </c>
      <c r="L2727" s="6">
        <f t="shared" si="530"/>
        <v>89.789976153871919</v>
      </c>
      <c r="M2727" s="6">
        <f t="shared" si="523"/>
        <v>5.8328647120622747</v>
      </c>
      <c r="N2727" s="6">
        <f t="shared" si="531"/>
        <v>30.425431257579703</v>
      </c>
      <c r="O2727" s="6">
        <f t="shared" si="524"/>
        <v>1.9764725633459297</v>
      </c>
      <c r="P2727" s="6">
        <f t="shared" si="525"/>
        <v>7.809337275408204</v>
      </c>
      <c r="Q2727" s="6">
        <f t="shared" si="526"/>
        <v>2.7997750617898918</v>
      </c>
      <c r="R2727" s="6">
        <f t="shared" si="527"/>
        <v>0.77082429970491262</v>
      </c>
      <c r="S2727" s="6">
        <f t="shared" si="528"/>
        <v>3.5705993614948044</v>
      </c>
    </row>
    <row r="2728" spans="1:19" x14ac:dyDescent="0.25">
      <c r="A2728" s="64">
        <v>41958</v>
      </c>
      <c r="B2728" s="14" t="s">
        <v>874</v>
      </c>
      <c r="C2728">
        <v>2</v>
      </c>
      <c r="D2728" s="4">
        <v>3.4</v>
      </c>
      <c r="E2728" s="4"/>
      <c r="G2728" s="4">
        <f t="shared" si="532"/>
        <v>64.961200000000005</v>
      </c>
      <c r="H2728"/>
      <c r="I2728"/>
      <c r="J2728" s="34">
        <f t="shared" si="529"/>
        <v>9.0792027688745035E-4</v>
      </c>
      <c r="K2728" s="34">
        <f t="shared" si="522"/>
        <v>5.8979591834920582E-2</v>
      </c>
      <c r="L2728" s="6">
        <f t="shared" si="530"/>
        <v>2.9598116954824234</v>
      </c>
      <c r="M2728" s="6">
        <f t="shared" si="523"/>
        <v>0.19227292324193554</v>
      </c>
      <c r="N2728" s="6">
        <f t="shared" si="531"/>
        <v>5.3584638182360029</v>
      </c>
      <c r="O2728" s="6">
        <f t="shared" si="524"/>
        <v>0.34809224654085708</v>
      </c>
      <c r="P2728" s="6">
        <f t="shared" si="525"/>
        <v>0.54036516978279259</v>
      </c>
      <c r="Q2728" s="6">
        <f t="shared" si="526"/>
        <v>9.2291003156129051E-2</v>
      </c>
      <c r="R2728" s="6">
        <f t="shared" si="527"/>
        <v>0.13575597615093427</v>
      </c>
      <c r="S2728" s="6">
        <f t="shared" si="528"/>
        <v>0.2280469793070633</v>
      </c>
    </row>
    <row r="2729" spans="1:19" x14ac:dyDescent="0.25">
      <c r="A2729" s="64">
        <v>41958</v>
      </c>
      <c r="B2729" s="14" t="s">
        <v>874</v>
      </c>
      <c r="C2729">
        <v>2</v>
      </c>
      <c r="D2729" s="4">
        <v>27.5</v>
      </c>
      <c r="E2729" s="4"/>
      <c r="G2729" s="4">
        <f t="shared" si="532"/>
        <v>64.961200000000005</v>
      </c>
      <c r="H2729"/>
      <c r="I2729"/>
      <c r="J2729" s="34">
        <f t="shared" si="529"/>
        <v>5.9395736106932037E-2</v>
      </c>
      <c r="K2729" s="34">
        <f t="shared" si="522"/>
        <v>3.8584183672282606</v>
      </c>
      <c r="L2729" s="6">
        <f t="shared" si="530"/>
        <v>361.75947502675695</v>
      </c>
      <c r="M2729" s="6">
        <f t="shared" si="523"/>
        <v>23.500330064925102</v>
      </c>
      <c r="N2729" s="6">
        <f t="shared" si="531"/>
        <v>61.834267643233574</v>
      </c>
      <c r="O2729" s="6">
        <f t="shared" si="524"/>
        <v>4.0168283051368014</v>
      </c>
      <c r="P2729" s="6">
        <f t="shared" si="525"/>
        <v>27.517158370061903</v>
      </c>
      <c r="Q2729" s="6">
        <f t="shared" si="526"/>
        <v>11.280158431164049</v>
      </c>
      <c r="R2729" s="6">
        <f t="shared" si="527"/>
        <v>1.5665630390033527</v>
      </c>
      <c r="S2729" s="6">
        <f t="shared" si="528"/>
        <v>12.846721470167401</v>
      </c>
    </row>
    <row r="2730" spans="1:19" x14ac:dyDescent="0.25">
      <c r="A2730" s="64">
        <v>41958</v>
      </c>
      <c r="B2730" s="14" t="s">
        <v>874</v>
      </c>
      <c r="C2730">
        <v>2</v>
      </c>
      <c r="D2730" s="4">
        <v>3.8</v>
      </c>
      <c r="E2730" s="4"/>
      <c r="G2730" s="4">
        <f t="shared" si="532"/>
        <v>64.961200000000005</v>
      </c>
      <c r="H2730"/>
      <c r="I2730"/>
      <c r="J2730" s="34">
        <f t="shared" si="529"/>
        <v>1.1341149479459152E-3</v>
      </c>
      <c r="K2730" s="34">
        <f t="shared" si="522"/>
        <v>7.3673469385489021E-2</v>
      </c>
      <c r="L2730" s="6">
        <f t="shared" si="530"/>
        <v>3.8222275656794742</v>
      </c>
      <c r="M2730" s="6">
        <f t="shared" si="523"/>
        <v>0.24829649415562419</v>
      </c>
      <c r="N2730" s="6">
        <f t="shared" si="531"/>
        <v>6.1031884174464111</v>
      </c>
      <c r="O2730" s="6">
        <f t="shared" si="524"/>
        <v>0.39647045111343715</v>
      </c>
      <c r="P2730" s="6">
        <f t="shared" si="525"/>
        <v>0.64476694526906131</v>
      </c>
      <c r="Q2730" s="6">
        <f t="shared" si="526"/>
        <v>0.1191823171946996</v>
      </c>
      <c r="R2730" s="6">
        <f t="shared" si="527"/>
        <v>0.1546234759342405</v>
      </c>
      <c r="S2730" s="6">
        <f t="shared" si="528"/>
        <v>0.2738057931289401</v>
      </c>
    </row>
    <row r="2731" spans="1:19" x14ac:dyDescent="0.25">
      <c r="A2731" s="64">
        <v>41958</v>
      </c>
      <c r="B2731" s="14" t="s">
        <v>874</v>
      </c>
      <c r="C2731">
        <v>2</v>
      </c>
      <c r="D2731" s="4">
        <v>25.5</v>
      </c>
      <c r="E2731" s="4"/>
      <c r="G2731" s="4">
        <f t="shared" si="532"/>
        <v>64.961200000000005</v>
      </c>
      <c r="H2731"/>
      <c r="I2731"/>
      <c r="J2731" s="34">
        <f t="shared" si="529"/>
        <v>5.1070515574919075E-2</v>
      </c>
      <c r="K2731" s="34">
        <f t="shared" si="522"/>
        <v>3.3176020407142826</v>
      </c>
      <c r="L2731" s="6">
        <f t="shared" si="530"/>
        <v>304.10945749425633</v>
      </c>
      <c r="M2731" s="6">
        <f t="shared" si="523"/>
        <v>19.755315673353799</v>
      </c>
      <c r="N2731" s="6">
        <f t="shared" si="531"/>
        <v>56.605936618632825</v>
      </c>
      <c r="O2731" s="6">
        <f t="shared" si="524"/>
        <v>3.6771896411938108</v>
      </c>
      <c r="P2731" s="6">
        <f t="shared" si="525"/>
        <v>23.432505314547608</v>
      </c>
      <c r="Q2731" s="6">
        <f t="shared" si="526"/>
        <v>9.482551523209823</v>
      </c>
      <c r="R2731" s="6">
        <f t="shared" si="527"/>
        <v>1.4341039600655863</v>
      </c>
      <c r="S2731" s="6">
        <f t="shared" si="528"/>
        <v>10.916655483275409</v>
      </c>
    </row>
    <row r="2732" spans="1:19" x14ac:dyDescent="0.25">
      <c r="A2732" s="64">
        <v>41958</v>
      </c>
      <c r="B2732" s="14" t="s">
        <v>874</v>
      </c>
      <c r="C2732">
        <v>2</v>
      </c>
      <c r="D2732" s="4">
        <v>16.600000000000001</v>
      </c>
      <c r="E2732" s="4"/>
      <c r="G2732" s="4">
        <f t="shared" si="532"/>
        <v>64.961200000000005</v>
      </c>
      <c r="H2732"/>
      <c r="I2732"/>
      <c r="J2732" s="34">
        <f t="shared" si="529"/>
        <v>2.1642431790580088E-2</v>
      </c>
      <c r="K2732" s="34">
        <f t="shared" si="522"/>
        <v>1.4059183673036952</v>
      </c>
      <c r="L2732" s="6">
        <f t="shared" si="530"/>
        <v>113.35026663429937</v>
      </c>
      <c r="M2732" s="6">
        <f t="shared" si="523"/>
        <v>7.3633694837053838</v>
      </c>
      <c r="N2732" s="6">
        <f t="shared" si="531"/>
        <v>34.255982860299738</v>
      </c>
      <c r="O2732" s="6">
        <f t="shared" si="524"/>
        <v>2.2253097969470419</v>
      </c>
      <c r="P2732" s="6">
        <f t="shared" si="525"/>
        <v>9.5886792806524248</v>
      </c>
      <c r="Q2732" s="6">
        <f t="shared" si="526"/>
        <v>3.534417352178584</v>
      </c>
      <c r="R2732" s="6">
        <f t="shared" si="527"/>
        <v>0.86787082080934641</v>
      </c>
      <c r="S2732" s="6">
        <f t="shared" si="528"/>
        <v>4.4022881729879302</v>
      </c>
    </row>
    <row r="2733" spans="1:19" x14ac:dyDescent="0.25">
      <c r="A2733" s="64">
        <v>41958</v>
      </c>
      <c r="B2733" s="14" t="s">
        <v>874</v>
      </c>
      <c r="C2733">
        <v>2</v>
      </c>
      <c r="D2733" s="4">
        <v>10.199999999999999</v>
      </c>
      <c r="E2733" s="4"/>
      <c r="G2733" s="4">
        <f t="shared" si="532"/>
        <v>64.961200000000005</v>
      </c>
      <c r="H2733"/>
      <c r="I2733"/>
      <c r="J2733" s="34">
        <f t="shared" si="529"/>
        <v>8.1712824919870503E-3</v>
      </c>
      <c r="K2733" s="34">
        <f t="shared" ref="K2733:K2796" si="533">+IF($D2733&gt;3.01,J2733*64.96120126,J2733*795.77)</f>
        <v>0.53081632651428512</v>
      </c>
      <c r="L2733" s="6">
        <f t="shared" si="530"/>
        <v>36.996943516478161</v>
      </c>
      <c r="M2733" s="6">
        <f t="shared" ref="M2733:M2796" si="534">+IF($D2733&gt;3.01,L2733*64.96120126*0.001,L2733*795.77*0.001)</f>
        <v>2.4033658937787901</v>
      </c>
      <c r="N2733" s="6">
        <f t="shared" si="531"/>
        <v>19.376358921642492</v>
      </c>
      <c r="O2733" s="6">
        <f t="shared" ref="O2733:O2796" si="535">+IF($D2733&gt;3.01,N2733*64.96120126*0.001,N2733*795.77*0.001)</f>
        <v>1.2587115515948144</v>
      </c>
      <c r="P2733" s="6">
        <f t="shared" ref="P2733:P2796" si="536">+M2733+O2733</f>
        <v>3.6620774453736047</v>
      </c>
      <c r="Q2733" s="6">
        <f t="shared" si="526"/>
        <v>1.1536156290138191</v>
      </c>
      <c r="R2733" s="6">
        <f t="shared" si="527"/>
        <v>0.49089750512197766</v>
      </c>
      <c r="S2733" s="6">
        <f t="shared" si="528"/>
        <v>1.6445131341357968</v>
      </c>
    </row>
    <row r="2734" spans="1:19" x14ac:dyDescent="0.25">
      <c r="A2734" s="64">
        <v>41958</v>
      </c>
      <c r="B2734" s="14" t="s">
        <v>874</v>
      </c>
      <c r="C2734">
        <v>2</v>
      </c>
      <c r="D2734" s="4">
        <v>6.5</v>
      </c>
      <c r="E2734" s="4"/>
      <c r="G2734" s="4">
        <f t="shared" si="532"/>
        <v>64.961200000000005</v>
      </c>
      <c r="H2734"/>
      <c r="I2734"/>
      <c r="J2734" s="34">
        <f t="shared" si="529"/>
        <v>3.3183072403542195E-3</v>
      </c>
      <c r="K2734" s="34">
        <f t="shared" si="533"/>
        <v>0.21556122448316564</v>
      </c>
      <c r="L2734" s="6">
        <f t="shared" si="530"/>
        <v>13.130517975640537</v>
      </c>
      <c r="M2734" s="6">
        <f t="shared" si="534"/>
        <v>0.85297422086363262</v>
      </c>
      <c r="N2734" s="6">
        <f t="shared" si="531"/>
        <v>11.437170539605743</v>
      </c>
      <c r="O2734" s="6">
        <f t="shared" si="535"/>
        <v>0.74297233726827139</v>
      </c>
      <c r="P2734" s="6">
        <f t="shared" si="536"/>
        <v>1.5959465581319039</v>
      </c>
      <c r="Q2734" s="6">
        <f t="shared" si="526"/>
        <v>0.40942762601454363</v>
      </c>
      <c r="R2734" s="6">
        <f t="shared" si="527"/>
        <v>0.28975921153462586</v>
      </c>
      <c r="S2734" s="6">
        <f t="shared" si="528"/>
        <v>0.69918683754916944</v>
      </c>
    </row>
    <row r="2735" spans="1:19" x14ac:dyDescent="0.25">
      <c r="A2735" s="64">
        <v>41958</v>
      </c>
      <c r="B2735" s="14" t="s">
        <v>874</v>
      </c>
      <c r="C2735">
        <v>2</v>
      </c>
      <c r="D2735" s="4">
        <v>17.100000000000001</v>
      </c>
      <c r="E2735" s="4"/>
      <c r="G2735" s="4">
        <f t="shared" si="532"/>
        <v>64.961200000000005</v>
      </c>
      <c r="H2735"/>
      <c r="I2735"/>
      <c r="J2735" s="34">
        <f t="shared" si="529"/>
        <v>2.2965827695904786E-2</v>
      </c>
      <c r="K2735" s="34">
        <f t="shared" si="533"/>
        <v>1.4918877550561529</v>
      </c>
      <c r="L2735" s="6">
        <f t="shared" si="530"/>
        <v>121.35344493946106</v>
      </c>
      <c r="M2735" s="6">
        <f t="shared" si="534"/>
        <v>7.8832655603066577</v>
      </c>
      <c r="N2735" s="6">
        <f t="shared" si="531"/>
        <v>35.466262065140818</v>
      </c>
      <c r="O2735" s="6">
        <f t="shared" si="535"/>
        <v>2.3039309879535157</v>
      </c>
      <c r="P2735" s="6">
        <f t="shared" si="536"/>
        <v>10.187196548260173</v>
      </c>
      <c r="Q2735" s="6">
        <f t="shared" si="526"/>
        <v>3.7839674689471954</v>
      </c>
      <c r="R2735" s="6">
        <f t="shared" si="527"/>
        <v>0.89853308530187115</v>
      </c>
      <c r="S2735" s="6">
        <f t="shared" si="528"/>
        <v>4.6825005542490663</v>
      </c>
    </row>
    <row r="2736" spans="1:19" x14ac:dyDescent="0.25">
      <c r="A2736" s="64">
        <v>41958</v>
      </c>
      <c r="B2736" s="14" t="s">
        <v>874</v>
      </c>
      <c r="C2736">
        <v>2</v>
      </c>
      <c r="D2736" s="4">
        <v>6</v>
      </c>
      <c r="E2736" s="4"/>
      <c r="G2736" s="4">
        <f t="shared" si="532"/>
        <v>64.961200000000005</v>
      </c>
      <c r="H2736"/>
      <c r="I2736"/>
      <c r="J2736" s="34">
        <f t="shared" si="529"/>
        <v>2.8274333882308137E-3</v>
      </c>
      <c r="K2736" s="34">
        <f t="shared" si="533"/>
        <v>0.1836734693821056</v>
      </c>
      <c r="L2736" s="6">
        <f t="shared" si="530"/>
        <v>10.923549380812876</v>
      </c>
      <c r="M2736" s="6">
        <f t="shared" si="534"/>
        <v>0.70960688980053355</v>
      </c>
      <c r="N2736" s="6">
        <f t="shared" si="531"/>
        <v>10.414704032978928</v>
      </c>
      <c r="O2736" s="6">
        <f t="shared" si="535"/>
        <v>0.67655168474967775</v>
      </c>
      <c r="P2736" s="6">
        <f t="shared" si="536"/>
        <v>1.3861585745502114</v>
      </c>
      <c r="Q2736" s="6">
        <f t="shared" si="526"/>
        <v>0.34061130710425608</v>
      </c>
      <c r="R2736" s="6">
        <f t="shared" si="527"/>
        <v>0.26385515705237433</v>
      </c>
      <c r="S2736" s="6">
        <f t="shared" si="528"/>
        <v>0.60446646415663041</v>
      </c>
    </row>
    <row r="2737" spans="1:19" x14ac:dyDescent="0.25">
      <c r="A2737" s="64">
        <v>41958</v>
      </c>
      <c r="B2737" s="14" t="s">
        <v>874</v>
      </c>
      <c r="C2737">
        <v>2</v>
      </c>
      <c r="D2737" s="4">
        <v>17.600000000000001</v>
      </c>
      <c r="E2737" s="4" t="s">
        <v>978</v>
      </c>
      <c r="G2737" s="4">
        <f t="shared" si="532"/>
        <v>64.961200000000005</v>
      </c>
      <c r="H2737"/>
      <c r="I2737"/>
      <c r="J2737" s="34">
        <f t="shared" si="529"/>
        <v>2.4328493509399363E-2</v>
      </c>
      <c r="K2737" s="34">
        <f t="shared" si="533"/>
        <v>1.5804081632166955</v>
      </c>
      <c r="L2737" s="6">
        <f t="shared" si="530"/>
        <v>129.66646613357531</v>
      </c>
      <c r="M2737" s="6">
        <f t="shared" si="534"/>
        <v>8.4232894031761596</v>
      </c>
      <c r="N2737" s="6">
        <f t="shared" si="531"/>
        <v>36.682573043134077</v>
      </c>
      <c r="O2737" s="6">
        <f t="shared" si="535"/>
        <v>2.3829440101896835</v>
      </c>
      <c r="P2737" s="6">
        <f t="shared" si="536"/>
        <v>10.806233413365844</v>
      </c>
      <c r="Q2737" s="6">
        <f t="shared" si="526"/>
        <v>4.0431789135245566</v>
      </c>
      <c r="R2737" s="6">
        <f t="shared" si="527"/>
        <v>0.92934816397397657</v>
      </c>
      <c r="S2737" s="6">
        <f t="shared" si="528"/>
        <v>4.9725270774985333</v>
      </c>
    </row>
    <row r="2738" spans="1:19" x14ac:dyDescent="0.25">
      <c r="A2738" s="64">
        <v>41958</v>
      </c>
      <c r="B2738" s="14" t="s">
        <v>874</v>
      </c>
      <c r="C2738">
        <v>2</v>
      </c>
      <c r="D2738" s="4">
        <v>5.7</v>
      </c>
      <c r="E2738" s="4"/>
      <c r="G2738" s="4">
        <f t="shared" si="532"/>
        <v>64.961200000000005</v>
      </c>
      <c r="H2738"/>
      <c r="I2738"/>
      <c r="J2738" s="34">
        <f t="shared" si="529"/>
        <v>2.5517586328783095E-3</v>
      </c>
      <c r="K2738" s="34">
        <f t="shared" si="533"/>
        <v>0.1657653061173503</v>
      </c>
      <c r="L2738" s="6">
        <f t="shared" si="530"/>
        <v>9.7084599828880815</v>
      </c>
      <c r="M2738" s="6">
        <f t="shared" si="534"/>
        <v>0.63067322287304872</v>
      </c>
      <c r="N2738" s="6">
        <f t="shared" si="531"/>
        <v>9.8080698655856366</v>
      </c>
      <c r="O2738" s="6">
        <f t="shared" si="535"/>
        <v>0.63714400051044973</v>
      </c>
      <c r="P2738" s="6">
        <f t="shared" si="536"/>
        <v>1.2678172233834983</v>
      </c>
      <c r="Q2738" s="6">
        <f t="shared" si="526"/>
        <v>0.30272314697906338</v>
      </c>
      <c r="R2738" s="6">
        <f t="shared" si="527"/>
        <v>0.24848616019907541</v>
      </c>
      <c r="S2738" s="6">
        <f t="shared" si="528"/>
        <v>0.55120930717813876</v>
      </c>
    </row>
    <row r="2739" spans="1:19" x14ac:dyDescent="0.25">
      <c r="A2739" s="64">
        <v>41958</v>
      </c>
      <c r="B2739" s="14" t="s">
        <v>874</v>
      </c>
      <c r="C2739">
        <v>2</v>
      </c>
      <c r="D2739" s="4">
        <v>5.4</v>
      </c>
      <c r="E2739" s="4"/>
      <c r="G2739" s="4">
        <f t="shared" si="532"/>
        <v>64.961200000000005</v>
      </c>
      <c r="H2739"/>
      <c r="I2739"/>
      <c r="J2739" s="34">
        <f t="shared" si="529"/>
        <v>2.2902210444669595E-3</v>
      </c>
      <c r="K2739" s="34">
        <f t="shared" si="533"/>
        <v>0.14877551019950555</v>
      </c>
      <c r="L2739" s="6">
        <f t="shared" si="530"/>
        <v>8.5736806990755614</v>
      </c>
      <c r="M2739" s="6">
        <f t="shared" si="534"/>
        <v>0.55695659743162507</v>
      </c>
      <c r="N2739" s="6">
        <f t="shared" si="531"/>
        <v>9.2068415424761678</v>
      </c>
      <c r="O2739" s="6">
        <f t="shared" si="535"/>
        <v>0.5980874864097232</v>
      </c>
      <c r="P2739" s="6">
        <f t="shared" si="536"/>
        <v>1.1550440838413483</v>
      </c>
      <c r="Q2739" s="6">
        <f t="shared" si="526"/>
        <v>0.26733916676718</v>
      </c>
      <c r="R2739" s="6">
        <f t="shared" si="527"/>
        <v>0.23325411969979207</v>
      </c>
      <c r="S2739" s="6">
        <f t="shared" si="528"/>
        <v>0.5005932864669721</v>
      </c>
    </row>
    <row r="2740" spans="1:19" x14ac:dyDescent="0.25">
      <c r="A2740" s="64">
        <v>41958</v>
      </c>
      <c r="B2740" s="14" t="s">
        <v>874</v>
      </c>
      <c r="C2740">
        <v>2</v>
      </c>
      <c r="D2740" s="4">
        <v>6</v>
      </c>
      <c r="E2740" s="4" t="s">
        <v>978</v>
      </c>
      <c r="G2740" s="4">
        <f t="shared" si="532"/>
        <v>64.961200000000005</v>
      </c>
      <c r="H2740"/>
      <c r="I2740"/>
      <c r="J2740" s="34">
        <f t="shared" si="529"/>
        <v>2.8274333882308137E-3</v>
      </c>
      <c r="K2740" s="34">
        <f t="shared" si="533"/>
        <v>0.1836734693821056</v>
      </c>
      <c r="L2740" s="6">
        <f t="shared" si="530"/>
        <v>10.923549380812876</v>
      </c>
      <c r="M2740" s="6">
        <f t="shared" si="534"/>
        <v>0.70960688980053355</v>
      </c>
      <c r="N2740" s="6">
        <f t="shared" si="531"/>
        <v>10.414704032978928</v>
      </c>
      <c r="O2740" s="6">
        <f t="shared" si="535"/>
        <v>0.67655168474967775</v>
      </c>
      <c r="P2740" s="6">
        <f t="shared" si="536"/>
        <v>1.3861585745502114</v>
      </c>
      <c r="Q2740" s="6">
        <f t="shared" si="526"/>
        <v>0.34061130710425608</v>
      </c>
      <c r="R2740" s="6">
        <f t="shared" si="527"/>
        <v>0.26385515705237433</v>
      </c>
      <c r="S2740" s="6">
        <f t="shared" si="528"/>
        <v>0.60446646415663041</v>
      </c>
    </row>
    <row r="2741" spans="1:19" x14ac:dyDescent="0.25">
      <c r="A2741" s="64">
        <v>41958</v>
      </c>
      <c r="B2741" s="14" t="s">
        <v>874</v>
      </c>
      <c r="C2741">
        <v>2</v>
      </c>
      <c r="D2741" s="4">
        <v>3.6</v>
      </c>
      <c r="E2741" s="4" t="s">
        <v>978</v>
      </c>
      <c r="G2741" s="4">
        <f t="shared" si="532"/>
        <v>64.961200000000005</v>
      </c>
      <c r="H2741"/>
      <c r="I2741"/>
      <c r="J2741" s="34">
        <f t="shared" si="529"/>
        <v>1.0178760197630931E-3</v>
      </c>
      <c r="K2741" s="34">
        <f t="shared" si="533"/>
        <v>6.6122448977558021E-2</v>
      </c>
      <c r="L2741" s="6">
        <f t="shared" si="530"/>
        <v>3.375464158589657</v>
      </c>
      <c r="M2741" s="6">
        <f t="shared" si="534"/>
        <v>0.21927420655205926</v>
      </c>
      <c r="N2741" s="6">
        <f t="shared" si="531"/>
        <v>5.7290669248255632</v>
      </c>
      <c r="O2741" s="6">
        <f t="shared" si="535"/>
        <v>0.37216706953560269</v>
      </c>
      <c r="P2741" s="6">
        <f t="shared" si="536"/>
        <v>0.59144127608766195</v>
      </c>
      <c r="Q2741" s="6">
        <f t="shared" si="526"/>
        <v>0.10525161914498844</v>
      </c>
      <c r="R2741" s="6">
        <f t="shared" si="527"/>
        <v>0.14514515711888507</v>
      </c>
      <c r="S2741" s="6">
        <f t="shared" si="528"/>
        <v>0.25039677626387352</v>
      </c>
    </row>
    <row r="2742" spans="1:19" x14ac:dyDescent="0.25">
      <c r="A2742" s="64">
        <v>41958</v>
      </c>
      <c r="B2742" s="14" t="s">
        <v>874</v>
      </c>
      <c r="C2742">
        <v>2</v>
      </c>
      <c r="D2742" s="4">
        <v>7.3</v>
      </c>
      <c r="E2742" s="4"/>
      <c r="G2742" s="4">
        <f t="shared" si="532"/>
        <v>64.961200000000005</v>
      </c>
      <c r="H2742"/>
      <c r="I2742"/>
      <c r="J2742" s="34">
        <f t="shared" si="529"/>
        <v>4.1853868127450016E-3</v>
      </c>
      <c r="K2742" s="34">
        <f t="shared" si="533"/>
        <v>0.27188775509367796</v>
      </c>
      <c r="L2742" s="6">
        <f t="shared" si="530"/>
        <v>17.146414059849693</v>
      </c>
      <c r="M2742" s="6">
        <f t="shared" si="534"/>
        <v>1.1138516546291897</v>
      </c>
      <c r="N2742" s="6">
        <f t="shared" si="531"/>
        <v>13.10079696359297</v>
      </c>
      <c r="O2742" s="6">
        <f t="shared" si="535"/>
        <v>0.85104350821835983</v>
      </c>
      <c r="P2742" s="6">
        <f t="shared" si="536"/>
        <v>1.9648951628475495</v>
      </c>
      <c r="Q2742" s="6">
        <f t="shared" si="526"/>
        <v>0.53464879422201106</v>
      </c>
      <c r="R2742" s="6">
        <f t="shared" si="527"/>
        <v>0.33190696820516036</v>
      </c>
      <c r="S2742" s="6">
        <f t="shared" si="528"/>
        <v>0.86655576242717136</v>
      </c>
    </row>
    <row r="2743" spans="1:19" x14ac:dyDescent="0.25">
      <c r="A2743" s="64">
        <v>41958</v>
      </c>
      <c r="B2743" s="14" t="s">
        <v>874</v>
      </c>
      <c r="C2743">
        <v>2</v>
      </c>
      <c r="D2743" s="4">
        <v>5.7</v>
      </c>
      <c r="E2743" s="4" t="s">
        <v>978</v>
      </c>
      <c r="G2743" s="4">
        <f t="shared" si="532"/>
        <v>64.961200000000005</v>
      </c>
      <c r="H2743"/>
      <c r="I2743"/>
      <c r="J2743" s="34">
        <f t="shared" si="529"/>
        <v>2.5517586328783095E-3</v>
      </c>
      <c r="K2743" s="34">
        <f t="shared" si="533"/>
        <v>0.1657653061173503</v>
      </c>
      <c r="L2743" s="6">
        <f t="shared" si="530"/>
        <v>9.7084599828880815</v>
      </c>
      <c r="M2743" s="6">
        <f t="shared" si="534"/>
        <v>0.63067322287304872</v>
      </c>
      <c r="N2743" s="6">
        <f t="shared" si="531"/>
        <v>9.8080698655856366</v>
      </c>
      <c r="O2743" s="6">
        <f t="shared" si="535"/>
        <v>0.63714400051044973</v>
      </c>
      <c r="P2743" s="6">
        <f t="shared" si="536"/>
        <v>1.2678172233834983</v>
      </c>
      <c r="Q2743" s="6">
        <f t="shared" si="526"/>
        <v>0.30272314697906338</v>
      </c>
      <c r="R2743" s="6">
        <f t="shared" si="527"/>
        <v>0.24848616019907541</v>
      </c>
      <c r="S2743" s="6">
        <f t="shared" si="528"/>
        <v>0.55120930717813876</v>
      </c>
    </row>
    <row r="2744" spans="1:19" x14ac:dyDescent="0.25">
      <c r="A2744" s="64">
        <v>41958</v>
      </c>
      <c r="B2744" s="14" t="s">
        <v>874</v>
      </c>
      <c r="C2744">
        <v>2</v>
      </c>
      <c r="D2744" s="4">
        <v>4.0999999999999996</v>
      </c>
      <c r="E2744" s="4"/>
      <c r="G2744" s="4">
        <f t="shared" si="532"/>
        <v>64.961200000000005</v>
      </c>
      <c r="H2744"/>
      <c r="I2744"/>
      <c r="J2744" s="34">
        <f t="shared" si="529"/>
        <v>1.3202543126711102E-3</v>
      </c>
      <c r="K2744" s="34">
        <f t="shared" si="533"/>
        <v>8.5765306119810952E-2</v>
      </c>
      <c r="L2744" s="6">
        <f t="shared" si="530"/>
        <v>4.5518101325650582</v>
      </c>
      <c r="M2744" s="6">
        <f t="shared" si="534"/>
        <v>0.29569105411886604</v>
      </c>
      <c r="N2744" s="6">
        <f t="shared" si="531"/>
        <v>6.670633528309061</v>
      </c>
      <c r="O2744" s="6">
        <f t="shared" si="535"/>
        <v>0.43333236716418877</v>
      </c>
      <c r="P2744" s="6">
        <f t="shared" si="536"/>
        <v>0.72902342128305486</v>
      </c>
      <c r="Q2744" s="6">
        <f t="shared" si="526"/>
        <v>0.14193170597705571</v>
      </c>
      <c r="R2744" s="6">
        <f t="shared" si="527"/>
        <v>0.16899962319403364</v>
      </c>
      <c r="S2744" s="6">
        <f t="shared" si="528"/>
        <v>0.31093132917108934</v>
      </c>
    </row>
    <row r="2745" spans="1:19" x14ac:dyDescent="0.25">
      <c r="A2745" s="64">
        <v>41958</v>
      </c>
      <c r="B2745" s="14" t="s">
        <v>874</v>
      </c>
      <c r="C2745">
        <v>2</v>
      </c>
      <c r="D2745" s="4">
        <v>12.2</v>
      </c>
      <c r="E2745" s="4" t="s">
        <v>978</v>
      </c>
      <c r="G2745" s="4">
        <f t="shared" si="532"/>
        <v>64.961200000000005</v>
      </c>
      <c r="H2745"/>
      <c r="I2745"/>
      <c r="J2745" s="34">
        <f t="shared" si="529"/>
        <v>1.168986626400762E-2</v>
      </c>
      <c r="K2745" s="34">
        <f t="shared" si="533"/>
        <v>0.75938775507868328</v>
      </c>
      <c r="L2745" s="6">
        <f t="shared" si="530"/>
        <v>55.838700462884191</v>
      </c>
      <c r="M2745" s="6">
        <f t="shared" si="534"/>
        <v>3.6273490588662751</v>
      </c>
      <c r="N2745" s="6">
        <f t="shared" si="531"/>
        <v>23.891915580068972</v>
      </c>
      <c r="O2745" s="6">
        <f t="shared" si="535"/>
        <v>1.55204753648379</v>
      </c>
      <c r="P2745" s="6">
        <f t="shared" si="536"/>
        <v>5.1793965953500649</v>
      </c>
      <c r="Q2745" s="6">
        <f t="shared" si="526"/>
        <v>1.741127548255812</v>
      </c>
      <c r="R2745" s="6">
        <f t="shared" si="527"/>
        <v>0.60529853922867816</v>
      </c>
      <c r="S2745" s="6">
        <f t="shared" si="528"/>
        <v>2.34642608748449</v>
      </c>
    </row>
    <row r="2746" spans="1:19" x14ac:dyDescent="0.25">
      <c r="A2746" s="64">
        <v>41958</v>
      </c>
      <c r="B2746" s="14" t="s">
        <v>874</v>
      </c>
      <c r="C2746">
        <v>2</v>
      </c>
      <c r="D2746" s="4">
        <v>8.6</v>
      </c>
      <c r="E2746" s="4"/>
      <c r="G2746" s="4">
        <f t="shared" si="532"/>
        <v>64.961200000000005</v>
      </c>
      <c r="H2746"/>
      <c r="I2746"/>
      <c r="J2746" s="34">
        <f t="shared" si="529"/>
        <v>5.8088048164875268E-3</v>
      </c>
      <c r="K2746" s="34">
        <f t="shared" si="533"/>
        <v>0.37734693876390357</v>
      </c>
      <c r="L2746" s="6">
        <f t="shared" si="530"/>
        <v>24.992286516385054</v>
      </c>
      <c r="M2746" s="6">
        <f t="shared" si="534"/>
        <v>1.6235289543384737</v>
      </c>
      <c r="N2746" s="6">
        <f t="shared" si="531"/>
        <v>15.869862268149246</v>
      </c>
      <c r="O2746" s="6">
        <f t="shared" si="535"/>
        <v>1.0309253167697232</v>
      </c>
      <c r="P2746" s="6">
        <f t="shared" si="536"/>
        <v>2.6544542711081967</v>
      </c>
      <c r="Q2746" s="6">
        <f t="shared" si="526"/>
        <v>0.7792938980824673</v>
      </c>
      <c r="R2746" s="6">
        <f t="shared" si="527"/>
        <v>0.40206087354019204</v>
      </c>
      <c r="S2746" s="6">
        <f t="shared" si="528"/>
        <v>1.1813547716226593</v>
      </c>
    </row>
    <row r="2747" spans="1:19" x14ac:dyDescent="0.25">
      <c r="A2747" s="64">
        <v>41958</v>
      </c>
      <c r="B2747" s="14" t="s">
        <v>874</v>
      </c>
      <c r="C2747">
        <v>2</v>
      </c>
      <c r="D2747" s="4">
        <v>4.2</v>
      </c>
      <c r="E2747" s="4"/>
      <c r="G2747" s="4">
        <f t="shared" si="532"/>
        <v>64.961200000000005</v>
      </c>
      <c r="H2747"/>
      <c r="I2747"/>
      <c r="J2747" s="34">
        <f t="shared" si="529"/>
        <v>1.385442360233099E-3</v>
      </c>
      <c r="K2747" s="34">
        <f t="shared" si="533"/>
        <v>8.9999999997231753E-2</v>
      </c>
      <c r="L2747" s="6">
        <f t="shared" si="530"/>
        <v>4.811097633235077</v>
      </c>
      <c r="M2747" s="6">
        <f t="shared" si="534"/>
        <v>0.31253468163409348</v>
      </c>
      <c r="N2747" s="6">
        <f t="shared" si="531"/>
        <v>6.861382640483793</v>
      </c>
      <c r="O2747" s="6">
        <f t="shared" si="535"/>
        <v>0.44572365863033786</v>
      </c>
      <c r="P2747" s="6">
        <f t="shared" si="536"/>
        <v>0.7582583402644314</v>
      </c>
      <c r="Q2747" s="6">
        <f t="shared" si="526"/>
        <v>0.15001664718436486</v>
      </c>
      <c r="R2747" s="6">
        <f t="shared" si="527"/>
        <v>0.17383222686583177</v>
      </c>
      <c r="S2747" s="6">
        <f t="shared" si="528"/>
        <v>0.32384887405019663</v>
      </c>
    </row>
    <row r="2748" spans="1:19" x14ac:dyDescent="0.25">
      <c r="A2748" s="64">
        <v>41958</v>
      </c>
      <c r="B2748" s="14" t="s">
        <v>874</v>
      </c>
      <c r="C2748">
        <v>2</v>
      </c>
      <c r="D2748" s="4">
        <v>5.9</v>
      </c>
      <c r="E2748" s="4"/>
      <c r="G2748" s="4">
        <f t="shared" si="532"/>
        <v>64.961200000000005</v>
      </c>
      <c r="H2748"/>
      <c r="I2748"/>
      <c r="J2748" s="34">
        <f t="shared" si="529"/>
        <v>2.7339710067865179E-3</v>
      </c>
      <c r="K2748" s="34">
        <f t="shared" si="533"/>
        <v>0.17760204081086381</v>
      </c>
      <c r="L2748" s="6">
        <f t="shared" si="530"/>
        <v>10.509518679077305</v>
      </c>
      <c r="M2748" s="6">
        <f t="shared" si="534"/>
        <v>0.68271095805727011</v>
      </c>
      <c r="N2748" s="6">
        <f t="shared" si="531"/>
        <v>10.211906347392123</v>
      </c>
      <c r="O2748" s="6">
        <f t="shared" si="535"/>
        <v>0.66337770348121117</v>
      </c>
      <c r="P2748" s="6">
        <f t="shared" si="536"/>
        <v>1.3460886615384813</v>
      </c>
      <c r="Q2748" s="6">
        <f t="shared" si="526"/>
        <v>0.32770125986748966</v>
      </c>
      <c r="R2748" s="6">
        <f t="shared" si="527"/>
        <v>0.25871730435767237</v>
      </c>
      <c r="S2748" s="6">
        <f t="shared" si="528"/>
        <v>0.58641856422516203</v>
      </c>
    </row>
    <row r="2749" spans="1:19" x14ac:dyDescent="0.25">
      <c r="A2749" s="64">
        <v>41958</v>
      </c>
      <c r="B2749" s="14" t="s">
        <v>874</v>
      </c>
      <c r="C2749">
        <v>2</v>
      </c>
      <c r="D2749" s="4">
        <v>4.4000000000000004</v>
      </c>
      <c r="E2749" s="4" t="s">
        <v>978</v>
      </c>
      <c r="G2749" s="4">
        <f t="shared" si="532"/>
        <v>64.961200000000005</v>
      </c>
      <c r="H2749"/>
      <c r="I2749"/>
      <c r="J2749" s="34">
        <f t="shared" si="529"/>
        <v>1.5205308443374602E-3</v>
      </c>
      <c r="K2749" s="34">
        <f t="shared" si="533"/>
        <v>9.877551020104347E-2</v>
      </c>
      <c r="L2749" s="6">
        <f t="shared" si="530"/>
        <v>5.3541650508837426</v>
      </c>
      <c r="M2749" s="6">
        <f t="shared" si="534"/>
        <v>0.34781299344971695</v>
      </c>
      <c r="N2749" s="6">
        <f t="shared" si="531"/>
        <v>7.2451870323804508</v>
      </c>
      <c r="O2749" s="6">
        <f t="shared" si="535"/>
        <v>0.47065605297680857</v>
      </c>
      <c r="P2749" s="6">
        <f t="shared" si="536"/>
        <v>0.81846904642652551</v>
      </c>
      <c r="Q2749" s="6">
        <f t="shared" si="526"/>
        <v>0.16695023685586413</v>
      </c>
      <c r="R2749" s="6">
        <f t="shared" si="527"/>
        <v>0.18355586066095536</v>
      </c>
      <c r="S2749" s="6">
        <f t="shared" si="528"/>
        <v>0.35050609751681949</v>
      </c>
    </row>
    <row r="2750" spans="1:19" x14ac:dyDescent="0.25">
      <c r="A2750" s="64">
        <v>41958</v>
      </c>
      <c r="B2750" s="14" t="s">
        <v>874</v>
      </c>
      <c r="C2750">
        <v>2</v>
      </c>
      <c r="D2750" s="4">
        <v>12.1</v>
      </c>
      <c r="E2750" s="4"/>
      <c r="G2750" s="4">
        <f t="shared" si="532"/>
        <v>64.961200000000005</v>
      </c>
      <c r="H2750"/>
      <c r="I2750"/>
      <c r="J2750" s="34">
        <f t="shared" si="529"/>
        <v>1.149901451030204E-2</v>
      </c>
      <c r="K2750" s="34">
        <f t="shared" si="533"/>
        <v>0.74698979589539116</v>
      </c>
      <c r="L2750" s="6">
        <f t="shared" si="530"/>
        <v>54.792058641719279</v>
      </c>
      <c r="M2750" s="6">
        <f t="shared" si="534"/>
        <v>3.5593579488744482</v>
      </c>
      <c r="N2750" s="6">
        <f t="shared" si="531"/>
        <v>23.662948194266647</v>
      </c>
      <c r="O2750" s="6">
        <f t="shared" si="535"/>
        <v>1.5371735400527091</v>
      </c>
      <c r="P2750" s="6">
        <f t="shared" si="536"/>
        <v>5.0965314889271571</v>
      </c>
      <c r="Q2750" s="6">
        <f t="shared" si="526"/>
        <v>1.7084918154597351</v>
      </c>
      <c r="R2750" s="6">
        <f t="shared" si="527"/>
        <v>0.59949768062055653</v>
      </c>
      <c r="S2750" s="6">
        <f t="shared" si="528"/>
        <v>2.3079894960802916</v>
      </c>
    </row>
    <row r="2751" spans="1:19" x14ac:dyDescent="0.25">
      <c r="A2751" s="64">
        <v>41958</v>
      </c>
      <c r="B2751" s="14" t="s">
        <v>874</v>
      </c>
      <c r="C2751">
        <v>2</v>
      </c>
      <c r="D2751" s="4">
        <v>8.6</v>
      </c>
      <c r="E2751" s="4"/>
      <c r="G2751" s="4">
        <f t="shared" si="532"/>
        <v>64.961200000000005</v>
      </c>
      <c r="H2751"/>
      <c r="I2751"/>
      <c r="J2751" s="34">
        <f t="shared" si="529"/>
        <v>5.8088048164875268E-3</v>
      </c>
      <c r="K2751" s="34">
        <f t="shared" si="533"/>
        <v>0.37734693876390357</v>
      </c>
      <c r="L2751" s="6">
        <f t="shared" si="530"/>
        <v>24.992286516385054</v>
      </c>
      <c r="M2751" s="6">
        <f t="shared" si="534"/>
        <v>1.6235289543384737</v>
      </c>
      <c r="N2751" s="6">
        <f t="shared" si="531"/>
        <v>15.869862268149246</v>
      </c>
      <c r="O2751" s="6">
        <f t="shared" si="535"/>
        <v>1.0309253167697232</v>
      </c>
      <c r="P2751" s="6">
        <f t="shared" si="536"/>
        <v>2.6544542711081967</v>
      </c>
      <c r="Q2751" s="6">
        <f t="shared" si="526"/>
        <v>0.7792938980824673</v>
      </c>
      <c r="R2751" s="6">
        <f t="shared" si="527"/>
        <v>0.40206087354019204</v>
      </c>
      <c r="S2751" s="6">
        <f t="shared" si="528"/>
        <v>1.1813547716226593</v>
      </c>
    </row>
    <row r="2752" spans="1:19" x14ac:dyDescent="0.25">
      <c r="A2752" s="64">
        <v>41958</v>
      </c>
      <c r="B2752" s="14" t="s">
        <v>874</v>
      </c>
      <c r="C2752">
        <v>2</v>
      </c>
      <c r="D2752" s="4">
        <v>3.7</v>
      </c>
      <c r="E2752" s="4"/>
      <c r="G2752" s="4">
        <f t="shared" si="532"/>
        <v>64.961200000000005</v>
      </c>
      <c r="H2752"/>
      <c r="I2752"/>
      <c r="J2752" s="34">
        <f t="shared" si="529"/>
        <v>1.075210085691107E-3</v>
      </c>
      <c r="K2752" s="34">
        <f t="shared" si="533"/>
        <v>6.9846938773361844E-2</v>
      </c>
      <c r="L2752" s="6">
        <f t="shared" si="530"/>
        <v>3.5949248430857623</v>
      </c>
      <c r="M2752" s="6">
        <f t="shared" si="534"/>
        <v>0.2335306362462681</v>
      </c>
      <c r="N2752" s="6">
        <f t="shared" si="531"/>
        <v>5.9156978898620354</v>
      </c>
      <c r="O2752" s="6">
        <f t="shared" si="535"/>
        <v>0.38429084121668494</v>
      </c>
      <c r="P2752" s="6">
        <f t="shared" si="536"/>
        <v>0.61782147746295302</v>
      </c>
      <c r="Q2752" s="6">
        <f t="shared" si="526"/>
        <v>0.11209470539820869</v>
      </c>
      <c r="R2752" s="6">
        <f t="shared" si="527"/>
        <v>0.14987342807450713</v>
      </c>
      <c r="S2752" s="6">
        <f t="shared" si="528"/>
        <v>0.2619681334727158</v>
      </c>
    </row>
    <row r="2753" spans="1:19" x14ac:dyDescent="0.25">
      <c r="A2753" s="64">
        <v>41958</v>
      </c>
      <c r="B2753" s="14" t="s">
        <v>874</v>
      </c>
      <c r="C2753">
        <v>2</v>
      </c>
      <c r="D2753" s="4">
        <v>4.8</v>
      </c>
      <c r="E2753" s="4"/>
      <c r="G2753" s="4">
        <f t="shared" si="532"/>
        <v>64.961200000000005</v>
      </c>
      <c r="H2753"/>
      <c r="I2753"/>
      <c r="J2753" s="34">
        <f t="shared" si="529"/>
        <v>1.8095573684677208E-3</v>
      </c>
      <c r="K2753" s="34">
        <f t="shared" si="533"/>
        <v>0.11755102040454758</v>
      </c>
      <c r="L2753" s="6">
        <f t="shared" si="530"/>
        <v>6.5398480281028419</v>
      </c>
      <c r="M2753" s="6">
        <f t="shared" si="534"/>
        <v>0.42483638396340279</v>
      </c>
      <c r="N2753" s="6">
        <f t="shared" si="531"/>
        <v>8.0216224497877064</v>
      </c>
      <c r="O2753" s="6">
        <f t="shared" si="535"/>
        <v>0.52109423039239344</v>
      </c>
      <c r="P2753" s="6">
        <f t="shared" si="536"/>
        <v>0.94593061435579617</v>
      </c>
      <c r="Q2753" s="6">
        <f t="shared" si="526"/>
        <v>0.20392146430243333</v>
      </c>
      <c r="R2753" s="6">
        <f t="shared" si="527"/>
        <v>0.20322674985303346</v>
      </c>
      <c r="S2753" s="6">
        <f t="shared" si="528"/>
        <v>0.40714821415546676</v>
      </c>
    </row>
    <row r="2754" spans="1:19" x14ac:dyDescent="0.25">
      <c r="A2754" s="64">
        <v>41958</v>
      </c>
      <c r="B2754" s="14" t="s">
        <v>874</v>
      </c>
      <c r="C2754">
        <v>2</v>
      </c>
      <c r="D2754" s="4">
        <v>9.5</v>
      </c>
      <c r="E2754" s="4"/>
      <c r="G2754" s="4">
        <f t="shared" si="532"/>
        <v>64.961200000000005</v>
      </c>
      <c r="H2754"/>
      <c r="I2754"/>
      <c r="J2754" s="34">
        <f t="shared" si="529"/>
        <v>7.0882184246619708E-3</v>
      </c>
      <c r="K2754" s="34">
        <f t="shared" si="533"/>
        <v>0.46045918365930638</v>
      </c>
      <c r="L2754" s="6">
        <f t="shared" si="530"/>
        <v>31.418150823747471</v>
      </c>
      <c r="M2754" s="6">
        <f t="shared" si="534"/>
        <v>2.040960818878494</v>
      </c>
      <c r="N2754" s="6">
        <f t="shared" si="531"/>
        <v>17.829804770165779</v>
      </c>
      <c r="O2754" s="6">
        <f t="shared" si="535"/>
        <v>1.1582455361012471</v>
      </c>
      <c r="P2754" s="6">
        <f t="shared" si="536"/>
        <v>3.1992063549797409</v>
      </c>
      <c r="Q2754" s="6">
        <f t="shared" si="526"/>
        <v>0.97966119306167709</v>
      </c>
      <c r="R2754" s="6">
        <f t="shared" si="527"/>
        <v>0.45171575907948641</v>
      </c>
      <c r="S2754" s="6">
        <f t="shared" si="528"/>
        <v>1.4313769521411634</v>
      </c>
    </row>
    <row r="2755" spans="1:19" x14ac:dyDescent="0.25">
      <c r="A2755" s="64">
        <v>41958</v>
      </c>
      <c r="B2755" s="14" t="s">
        <v>874</v>
      </c>
      <c r="C2755">
        <v>2</v>
      </c>
      <c r="D2755" s="4">
        <v>5.8</v>
      </c>
      <c r="E2755" s="4"/>
      <c r="G2755" s="4">
        <f t="shared" si="532"/>
        <v>64.961200000000005</v>
      </c>
      <c r="H2755"/>
      <c r="I2755"/>
      <c r="J2755" s="34">
        <f t="shared" si="529"/>
        <v>2.6420794216690155E-3</v>
      </c>
      <c r="K2755" s="34">
        <f t="shared" si="533"/>
        <v>0.1716326530559453</v>
      </c>
      <c r="L2755" s="6">
        <f t="shared" si="530"/>
        <v>10.104504202450142</v>
      </c>
      <c r="M2755" s="6">
        <f t="shared" si="534"/>
        <v>0.65640073112787944</v>
      </c>
      <c r="N2755" s="6">
        <f t="shared" si="531"/>
        <v>10.009692178621206</v>
      </c>
      <c r="O2755" s="6">
        <f t="shared" si="535"/>
        <v>0.65024162816606002</v>
      </c>
      <c r="P2755" s="6">
        <f t="shared" si="536"/>
        <v>1.3066423592939396</v>
      </c>
      <c r="Q2755" s="6">
        <f t="shared" ref="Q2755:Q2818" si="537">M2755*0.48</f>
        <v>0.31507235094138214</v>
      </c>
      <c r="R2755" s="6">
        <f t="shared" ref="R2755:R2818" si="538">O2755*0.39</f>
        <v>0.25359423498476341</v>
      </c>
      <c r="S2755" s="6">
        <f t="shared" ref="S2755:S2818" si="539">Q2755+R2755</f>
        <v>0.5686665859261455</v>
      </c>
    </row>
    <row r="2756" spans="1:19" x14ac:dyDescent="0.25">
      <c r="A2756" s="64">
        <v>41958</v>
      </c>
      <c r="B2756" s="14" t="s">
        <v>874</v>
      </c>
      <c r="C2756">
        <v>2</v>
      </c>
      <c r="D2756" s="4">
        <v>4.3</v>
      </c>
      <c r="E2756" s="4"/>
      <c r="G2756" s="4">
        <f t="shared" si="532"/>
        <v>64.961200000000005</v>
      </c>
      <c r="H2756"/>
      <c r="I2756"/>
      <c r="J2756" s="34">
        <f t="shared" si="529"/>
        <v>1.4522012041218817E-3</v>
      </c>
      <c r="K2756" s="34">
        <f t="shared" si="533"/>
        <v>9.4336734690975893E-2</v>
      </c>
      <c r="L2756" s="6">
        <f t="shared" si="530"/>
        <v>5.0785301024450318</v>
      </c>
      <c r="M2756" s="6">
        <f t="shared" si="534"/>
        <v>0.3299074160899001</v>
      </c>
      <c r="N2756" s="6">
        <f t="shared" si="531"/>
        <v>7.0529054640829827</v>
      </c>
      <c r="O2756" s="6">
        <f t="shared" si="535"/>
        <v>0.45816521132004828</v>
      </c>
      <c r="P2756" s="6">
        <f t="shared" si="536"/>
        <v>0.78807262740994832</v>
      </c>
      <c r="Q2756" s="6">
        <f t="shared" si="537"/>
        <v>0.15835555972315205</v>
      </c>
      <c r="R2756" s="6">
        <f t="shared" si="538"/>
        <v>0.17868443241481885</v>
      </c>
      <c r="S2756" s="6">
        <f t="shared" si="539"/>
        <v>0.33703999213797087</v>
      </c>
    </row>
    <row r="2757" spans="1:19" x14ac:dyDescent="0.25">
      <c r="A2757" s="64">
        <v>41958</v>
      </c>
      <c r="B2757" s="14" t="s">
        <v>874</v>
      </c>
      <c r="C2757">
        <v>2</v>
      </c>
      <c r="D2757" s="4">
        <v>4.8</v>
      </c>
      <c r="E2757" s="4"/>
      <c r="G2757" s="4">
        <f t="shared" si="532"/>
        <v>64.961200000000005</v>
      </c>
      <c r="H2757"/>
      <c r="I2757"/>
      <c r="J2757" s="34">
        <f t="shared" si="529"/>
        <v>1.8095573684677208E-3</v>
      </c>
      <c r="K2757" s="34">
        <f t="shared" si="533"/>
        <v>0.11755102040454758</v>
      </c>
      <c r="L2757" s="6">
        <f t="shared" si="530"/>
        <v>6.5398480281028419</v>
      </c>
      <c r="M2757" s="6">
        <f t="shared" si="534"/>
        <v>0.42483638396340279</v>
      </c>
      <c r="N2757" s="6">
        <f t="shared" si="531"/>
        <v>8.0216224497877064</v>
      </c>
      <c r="O2757" s="6">
        <f t="shared" si="535"/>
        <v>0.52109423039239344</v>
      </c>
      <c r="P2757" s="6">
        <f t="shared" si="536"/>
        <v>0.94593061435579617</v>
      </c>
      <c r="Q2757" s="6">
        <f t="shared" si="537"/>
        <v>0.20392146430243333</v>
      </c>
      <c r="R2757" s="6">
        <f t="shared" si="538"/>
        <v>0.20322674985303346</v>
      </c>
      <c r="S2757" s="6">
        <f t="shared" si="539"/>
        <v>0.40714821415546676</v>
      </c>
    </row>
    <row r="2758" spans="1:19" x14ac:dyDescent="0.25">
      <c r="A2758" s="64">
        <v>41958</v>
      </c>
      <c r="B2758" s="14" t="s">
        <v>874</v>
      </c>
      <c r="C2758">
        <v>3</v>
      </c>
      <c r="D2758" s="4">
        <v>7.2</v>
      </c>
      <c r="E2758" s="4"/>
      <c r="G2758" s="4">
        <f t="shared" si="532"/>
        <v>64.961200000000005</v>
      </c>
      <c r="H2758"/>
      <c r="I2758"/>
      <c r="J2758" s="34">
        <f t="shared" si="529"/>
        <v>4.0715040790523724E-3</v>
      </c>
      <c r="K2758" s="34">
        <f t="shared" si="533"/>
        <v>0.26448979591023208</v>
      </c>
      <c r="L2758" s="6">
        <f t="shared" si="530"/>
        <v>16.611217355322236</v>
      </c>
      <c r="M2758" s="6">
        <f t="shared" si="534"/>
        <v>1.0790846337926925</v>
      </c>
      <c r="N2758" s="6">
        <f t="shared" si="531"/>
        <v>12.891070706250053</v>
      </c>
      <c r="O2758" s="6">
        <f t="shared" si="535"/>
        <v>0.83741943860560009</v>
      </c>
      <c r="P2758" s="6">
        <f t="shared" si="536"/>
        <v>1.9165040723982925</v>
      </c>
      <c r="Q2758" s="6">
        <f t="shared" si="537"/>
        <v>0.51796062422049238</v>
      </c>
      <c r="R2758" s="6">
        <f t="shared" si="538"/>
        <v>0.32659358105618402</v>
      </c>
      <c r="S2758" s="6">
        <f t="shared" si="539"/>
        <v>0.84455420527667635</v>
      </c>
    </row>
    <row r="2759" spans="1:19" x14ac:dyDescent="0.25">
      <c r="A2759" s="64">
        <v>41958</v>
      </c>
      <c r="B2759" s="14" t="s">
        <v>874</v>
      </c>
      <c r="C2759">
        <v>3</v>
      </c>
      <c r="D2759" s="4">
        <v>4.7</v>
      </c>
      <c r="E2759" s="4" t="s">
        <v>978</v>
      </c>
      <c r="G2759" s="4">
        <f t="shared" si="532"/>
        <v>64.961200000000005</v>
      </c>
      <c r="H2759"/>
      <c r="I2759"/>
      <c r="J2759" s="34">
        <f t="shared" si="529"/>
        <v>1.7349445429449633E-3</v>
      </c>
      <c r="K2759" s="34">
        <f t="shared" si="533"/>
        <v>0.11270408162918646</v>
      </c>
      <c r="L2759" s="6">
        <f t="shared" si="530"/>
        <v>6.2308461373122945</v>
      </c>
      <c r="M2759" s="6">
        <f t="shared" si="534"/>
        <v>0.40476324994603757</v>
      </c>
      <c r="N2759" s="6">
        <f t="shared" si="531"/>
        <v>7.8264436633583525</v>
      </c>
      <c r="O2759" s="6">
        <f t="shared" si="535"/>
        <v>0.50841518196547364</v>
      </c>
      <c r="P2759" s="6">
        <f t="shared" si="536"/>
        <v>0.91317843191151127</v>
      </c>
      <c r="Q2759" s="6">
        <f t="shared" si="537"/>
        <v>0.19428635997409802</v>
      </c>
      <c r="R2759" s="6">
        <f t="shared" si="538"/>
        <v>0.19828192096653471</v>
      </c>
      <c r="S2759" s="6">
        <f t="shared" si="539"/>
        <v>0.39256828094063273</v>
      </c>
    </row>
    <row r="2760" spans="1:19" x14ac:dyDescent="0.25">
      <c r="A2760" s="64">
        <v>41958</v>
      </c>
      <c r="B2760" s="14" t="s">
        <v>874</v>
      </c>
      <c r="C2760">
        <v>3</v>
      </c>
      <c r="D2760" s="4">
        <v>16</v>
      </c>
      <c r="E2760" s="4"/>
      <c r="G2760" s="4">
        <f t="shared" si="532"/>
        <v>64.961200000000005</v>
      </c>
      <c r="H2760"/>
      <c r="I2760"/>
      <c r="J2760" s="34">
        <f t="shared" si="529"/>
        <v>2.0106192982974676E-2</v>
      </c>
      <c r="K2760" s="34">
        <f t="shared" si="533"/>
        <v>1.3061224489394176</v>
      </c>
      <c r="L2760" s="6">
        <f t="shared" si="530"/>
        <v>104.15158698150151</v>
      </c>
      <c r="M2760" s="6">
        <f t="shared" si="534"/>
        <v>6.7658122034537147</v>
      </c>
      <c r="N2760" s="6">
        <f t="shared" si="531"/>
        <v>32.81182218607092</v>
      </c>
      <c r="O2760" s="6">
        <f t="shared" si="535"/>
        <v>2.1314953847366862</v>
      </c>
      <c r="P2760" s="6">
        <f t="shared" si="536"/>
        <v>8.8973075881904009</v>
      </c>
      <c r="Q2760" s="6">
        <f t="shared" si="537"/>
        <v>3.2475898576577831</v>
      </c>
      <c r="R2760" s="6">
        <f t="shared" si="538"/>
        <v>0.8312832000473076</v>
      </c>
      <c r="S2760" s="6">
        <f t="shared" si="539"/>
        <v>4.0788730577050902</v>
      </c>
    </row>
    <row r="2761" spans="1:19" x14ac:dyDescent="0.25">
      <c r="A2761" s="64">
        <v>41958</v>
      </c>
      <c r="B2761" s="14" t="s">
        <v>874</v>
      </c>
      <c r="C2761">
        <v>3</v>
      </c>
      <c r="D2761" s="4">
        <v>5</v>
      </c>
      <c r="E2761" s="4"/>
      <c r="G2761" s="4">
        <f t="shared" si="532"/>
        <v>64.961200000000005</v>
      </c>
      <c r="H2761"/>
      <c r="I2761"/>
      <c r="J2761" s="34">
        <f t="shared" si="529"/>
        <v>1.9634954084936209E-3</v>
      </c>
      <c r="K2761" s="34">
        <f t="shared" si="533"/>
        <v>0.12755102040424002</v>
      </c>
      <c r="L2761" s="6">
        <f t="shared" si="530"/>
        <v>7.1833345216463531</v>
      </c>
      <c r="M2761" s="6">
        <f t="shared" si="534"/>
        <v>0.46663803957857453</v>
      </c>
      <c r="N2761" s="6">
        <f t="shared" si="531"/>
        <v>8.4140458590425169</v>
      </c>
      <c r="O2761" s="6">
        <f t="shared" si="535"/>
        <v>0.54658652646013051</v>
      </c>
      <c r="P2761" s="6">
        <f t="shared" si="536"/>
        <v>1.0132245660387049</v>
      </c>
      <c r="Q2761" s="6">
        <f t="shared" si="537"/>
        <v>0.22398625899771576</v>
      </c>
      <c r="R2761" s="6">
        <f t="shared" si="538"/>
        <v>0.2131687453194509</v>
      </c>
      <c r="S2761" s="6">
        <f t="shared" si="539"/>
        <v>0.4371550043171667</v>
      </c>
    </row>
    <row r="2762" spans="1:19" x14ac:dyDescent="0.25">
      <c r="A2762" s="64">
        <v>41958</v>
      </c>
      <c r="B2762" s="14" t="s">
        <v>874</v>
      </c>
      <c r="C2762">
        <v>3</v>
      </c>
      <c r="D2762" s="4">
        <v>6</v>
      </c>
      <c r="E2762" s="4" t="s">
        <v>978</v>
      </c>
      <c r="G2762" s="4">
        <f t="shared" si="532"/>
        <v>64.961200000000005</v>
      </c>
      <c r="H2762"/>
      <c r="I2762"/>
      <c r="J2762" s="34">
        <f t="shared" si="529"/>
        <v>2.8274333882308137E-3</v>
      </c>
      <c r="K2762" s="34">
        <f t="shared" si="533"/>
        <v>0.1836734693821056</v>
      </c>
      <c r="L2762" s="6">
        <f t="shared" si="530"/>
        <v>10.923549380812876</v>
      </c>
      <c r="M2762" s="6">
        <f t="shared" si="534"/>
        <v>0.70960688980053355</v>
      </c>
      <c r="N2762" s="6">
        <f t="shared" si="531"/>
        <v>10.414704032978928</v>
      </c>
      <c r="O2762" s="6">
        <f t="shared" si="535"/>
        <v>0.67655168474967775</v>
      </c>
      <c r="P2762" s="6">
        <f t="shared" si="536"/>
        <v>1.3861585745502114</v>
      </c>
      <c r="Q2762" s="6">
        <f t="shared" si="537"/>
        <v>0.34061130710425608</v>
      </c>
      <c r="R2762" s="6">
        <f t="shared" si="538"/>
        <v>0.26385515705237433</v>
      </c>
      <c r="S2762" s="6">
        <f t="shared" si="539"/>
        <v>0.60446646415663041</v>
      </c>
    </row>
    <row r="2763" spans="1:19" x14ac:dyDescent="0.25">
      <c r="A2763" s="64">
        <v>41958</v>
      </c>
      <c r="B2763" s="14" t="s">
        <v>874</v>
      </c>
      <c r="C2763">
        <v>3</v>
      </c>
      <c r="D2763" s="4">
        <v>8.3000000000000007</v>
      </c>
      <c r="E2763" s="4"/>
      <c r="G2763" s="4">
        <f t="shared" si="532"/>
        <v>64.961200000000005</v>
      </c>
      <c r="H2763"/>
      <c r="I2763"/>
      <c r="J2763" s="34">
        <f t="shared" si="529"/>
        <v>5.4106079476450219E-3</v>
      </c>
      <c r="K2763" s="34">
        <f t="shared" si="533"/>
        <v>0.35147959182592381</v>
      </c>
      <c r="L2763" s="6">
        <f t="shared" si="530"/>
        <v>23.033216302360287</v>
      </c>
      <c r="M2763" s="6">
        <f t="shared" si="534"/>
        <v>1.4962653998827395</v>
      </c>
      <c r="N2763" s="6">
        <f t="shared" si="531"/>
        <v>15.224089825772444</v>
      </c>
      <c r="O2763" s="6">
        <f t="shared" si="535"/>
        <v>0.98897516317232204</v>
      </c>
      <c r="P2763" s="6">
        <f t="shared" si="536"/>
        <v>2.4852405630550614</v>
      </c>
      <c r="Q2763" s="6">
        <f t="shared" si="537"/>
        <v>0.71820739194371497</v>
      </c>
      <c r="R2763" s="6">
        <f t="shared" si="538"/>
        <v>0.38570031363720558</v>
      </c>
      <c r="S2763" s="6">
        <f t="shared" si="539"/>
        <v>1.1039077055809206</v>
      </c>
    </row>
    <row r="2764" spans="1:19" x14ac:dyDescent="0.25">
      <c r="A2764" s="64">
        <v>41958</v>
      </c>
      <c r="B2764" s="14" t="s">
        <v>874</v>
      </c>
      <c r="C2764">
        <v>3</v>
      </c>
      <c r="D2764" s="4">
        <v>3.8</v>
      </c>
      <c r="E2764" s="4" t="s">
        <v>978</v>
      </c>
      <c r="G2764" s="4">
        <f t="shared" si="532"/>
        <v>64.961200000000005</v>
      </c>
      <c r="H2764"/>
      <c r="I2764"/>
      <c r="J2764" s="34">
        <f t="shared" si="529"/>
        <v>1.1341149479459152E-3</v>
      </c>
      <c r="K2764" s="34">
        <f t="shared" si="533"/>
        <v>7.3673469385489021E-2</v>
      </c>
      <c r="L2764" s="6">
        <f t="shared" si="530"/>
        <v>3.8222275656794742</v>
      </c>
      <c r="M2764" s="6">
        <f t="shared" si="534"/>
        <v>0.24829649415562419</v>
      </c>
      <c r="N2764" s="6">
        <f t="shared" si="531"/>
        <v>6.1031884174464111</v>
      </c>
      <c r="O2764" s="6">
        <f t="shared" si="535"/>
        <v>0.39647045111343715</v>
      </c>
      <c r="P2764" s="6">
        <f t="shared" si="536"/>
        <v>0.64476694526906131</v>
      </c>
      <c r="Q2764" s="6">
        <f t="shared" si="537"/>
        <v>0.1191823171946996</v>
      </c>
      <c r="R2764" s="6">
        <f t="shared" si="538"/>
        <v>0.1546234759342405</v>
      </c>
      <c r="S2764" s="6">
        <f t="shared" si="539"/>
        <v>0.2738057931289401</v>
      </c>
    </row>
    <row r="2765" spans="1:19" x14ac:dyDescent="0.25">
      <c r="A2765" s="64">
        <v>41958</v>
      </c>
      <c r="B2765" s="14" t="s">
        <v>874</v>
      </c>
      <c r="C2765">
        <v>3</v>
      </c>
      <c r="D2765" s="4">
        <v>5.4</v>
      </c>
      <c r="E2765" s="4"/>
      <c r="G2765" s="4">
        <f t="shared" si="532"/>
        <v>64.961200000000005</v>
      </c>
      <c r="H2765"/>
      <c r="I2765"/>
      <c r="J2765" s="34">
        <f t="shared" si="529"/>
        <v>2.2902210444669595E-3</v>
      </c>
      <c r="K2765" s="34">
        <f t="shared" si="533"/>
        <v>0.14877551019950555</v>
      </c>
      <c r="L2765" s="6">
        <f t="shared" si="530"/>
        <v>8.5736806990755614</v>
      </c>
      <c r="M2765" s="6">
        <f t="shared" si="534"/>
        <v>0.55695659743162507</v>
      </c>
      <c r="N2765" s="6">
        <f t="shared" si="531"/>
        <v>9.2068415424761678</v>
      </c>
      <c r="O2765" s="6">
        <f t="shared" si="535"/>
        <v>0.5980874864097232</v>
      </c>
      <c r="P2765" s="6">
        <f t="shared" si="536"/>
        <v>1.1550440838413483</v>
      </c>
      <c r="Q2765" s="6">
        <f t="shared" si="537"/>
        <v>0.26733916676718</v>
      </c>
      <c r="R2765" s="6">
        <f t="shared" si="538"/>
        <v>0.23325411969979207</v>
      </c>
      <c r="S2765" s="6">
        <f t="shared" si="539"/>
        <v>0.5005932864669721</v>
      </c>
    </row>
    <row r="2766" spans="1:19" x14ac:dyDescent="0.25">
      <c r="A2766" s="64">
        <v>41958</v>
      </c>
      <c r="B2766" s="14" t="s">
        <v>874</v>
      </c>
      <c r="C2766">
        <v>3</v>
      </c>
      <c r="D2766" s="4">
        <v>6.4</v>
      </c>
      <c r="E2766" s="4"/>
      <c r="G2766" s="4">
        <f t="shared" si="532"/>
        <v>64.961200000000005</v>
      </c>
      <c r="H2766"/>
      <c r="I2766"/>
      <c r="J2766" s="34">
        <f t="shared" si="529"/>
        <v>3.2169908772759479E-3</v>
      </c>
      <c r="K2766" s="34">
        <f t="shared" si="533"/>
        <v>0.20897959183030679</v>
      </c>
      <c r="L2766" s="6">
        <f t="shared" si="530"/>
        <v>12.670735111153041</v>
      </c>
      <c r="M2766" s="6">
        <f t="shared" si="534"/>
        <v>0.82310617366776118</v>
      </c>
      <c r="N2766" s="6">
        <f t="shared" si="531"/>
        <v>11.231571837310549</v>
      </c>
      <c r="O2766" s="6">
        <f t="shared" si="535"/>
        <v>0.72961639858967853</v>
      </c>
      <c r="P2766" s="6">
        <f t="shared" si="536"/>
        <v>1.5527225722574398</v>
      </c>
      <c r="Q2766" s="6">
        <f t="shared" si="537"/>
        <v>0.39509096336052535</v>
      </c>
      <c r="R2766" s="6">
        <f t="shared" si="538"/>
        <v>0.28455039544997462</v>
      </c>
      <c r="S2766" s="6">
        <f t="shared" si="539"/>
        <v>0.67964135881049992</v>
      </c>
    </row>
    <row r="2767" spans="1:19" x14ac:dyDescent="0.25">
      <c r="A2767" s="64">
        <v>41958</v>
      </c>
      <c r="B2767" s="14" t="s">
        <v>874</v>
      </c>
      <c r="C2767">
        <v>3</v>
      </c>
      <c r="D2767" s="4">
        <v>3.1</v>
      </c>
      <c r="E2767" s="4"/>
      <c r="G2767" s="4">
        <f t="shared" si="532"/>
        <v>64.961200000000005</v>
      </c>
      <c r="H2767"/>
      <c r="I2767"/>
      <c r="J2767" s="34">
        <f t="shared" si="529"/>
        <v>7.5476763502494771E-4</v>
      </c>
      <c r="K2767" s="34">
        <f t="shared" si="533"/>
        <v>4.9030612243389851E-2</v>
      </c>
      <c r="L2767" s="6">
        <f t="shared" si="530"/>
        <v>2.3935063597525432</v>
      </c>
      <c r="M2767" s="6">
        <f t="shared" si="534"/>
        <v>0.15548504835297491</v>
      </c>
      <c r="N2767" s="6">
        <f t="shared" si="531"/>
        <v>4.8095356854949474</v>
      </c>
      <c r="O2767" s="6">
        <f t="shared" si="535"/>
        <v>0.31243321563258936</v>
      </c>
      <c r="P2767" s="6">
        <f t="shared" si="536"/>
        <v>0.46791826398556424</v>
      </c>
      <c r="Q2767" s="6">
        <f t="shared" si="537"/>
        <v>7.4632823209427962E-2</v>
      </c>
      <c r="R2767" s="6">
        <f t="shared" si="538"/>
        <v>0.12184895409670986</v>
      </c>
      <c r="S2767" s="6">
        <f t="shared" si="539"/>
        <v>0.19648177730613781</v>
      </c>
    </row>
    <row r="2768" spans="1:19" x14ac:dyDescent="0.25">
      <c r="A2768" s="64">
        <v>41958</v>
      </c>
      <c r="B2768" s="14" t="s">
        <v>874</v>
      </c>
      <c r="C2768">
        <v>3</v>
      </c>
      <c r="D2768" s="4">
        <v>5.2</v>
      </c>
      <c r="E2768" s="4" t="s">
        <v>978</v>
      </c>
      <c r="G2768" s="4">
        <f t="shared" si="532"/>
        <v>64.961200000000005</v>
      </c>
      <c r="H2768"/>
      <c r="I2768"/>
      <c r="J2768" s="34">
        <f t="shared" si="529"/>
        <v>2.1237166338267006E-3</v>
      </c>
      <c r="K2768" s="34">
        <f t="shared" si="533"/>
        <v>0.13795918366922602</v>
      </c>
      <c r="L2768" s="6">
        <f t="shared" si="530"/>
        <v>7.8611437635641082</v>
      </c>
      <c r="M2768" s="6">
        <f t="shared" si="534"/>
        <v>0.51066934215868187</v>
      </c>
      <c r="N2768" s="6">
        <f t="shared" si="531"/>
        <v>8.8091474968502013</v>
      </c>
      <c r="O2768" s="6">
        <f t="shared" si="535"/>
        <v>0.5722528034719111</v>
      </c>
      <c r="P2768" s="6">
        <f t="shared" si="536"/>
        <v>1.0829221456305929</v>
      </c>
      <c r="Q2768" s="6">
        <f t="shared" si="537"/>
        <v>0.2451212842361673</v>
      </c>
      <c r="R2768" s="6">
        <f t="shared" si="538"/>
        <v>0.22317859335404533</v>
      </c>
      <c r="S2768" s="6">
        <f t="shared" si="539"/>
        <v>0.46829987759021263</v>
      </c>
    </row>
    <row r="2769" spans="1:19" x14ac:dyDescent="0.25">
      <c r="A2769" s="64">
        <v>41958</v>
      </c>
      <c r="B2769" s="14" t="s">
        <v>874</v>
      </c>
      <c r="C2769">
        <v>3</v>
      </c>
      <c r="D2769" s="4">
        <v>11.3</v>
      </c>
      <c r="E2769" s="4" t="s">
        <v>978</v>
      </c>
      <c r="G2769" s="4">
        <f t="shared" si="532"/>
        <v>64.961200000000005</v>
      </c>
      <c r="H2769"/>
      <c r="I2769"/>
      <c r="J2769" s="34">
        <f t="shared" si="529"/>
        <v>1.0028749148422018E-2</v>
      </c>
      <c r="K2769" s="34">
        <f t="shared" si="533"/>
        <v>0.65147959181669624</v>
      </c>
      <c r="L2769" s="6">
        <f t="shared" si="530"/>
        <v>46.818920202119372</v>
      </c>
      <c r="M2769" s="6">
        <f t="shared" si="534"/>
        <v>3.0414132980257564</v>
      </c>
      <c r="N2769" s="6">
        <f t="shared" si="531"/>
        <v>21.84297297894237</v>
      </c>
      <c r="O2769" s="6">
        <f t="shared" si="535"/>
        <v>1.418945763801817</v>
      </c>
      <c r="P2769" s="6">
        <f t="shared" si="536"/>
        <v>4.4603590618275737</v>
      </c>
      <c r="Q2769" s="6">
        <f t="shared" si="537"/>
        <v>1.4598783830523629</v>
      </c>
      <c r="R2769" s="6">
        <f t="shared" si="538"/>
        <v>0.5533888478827087</v>
      </c>
      <c r="S2769" s="6">
        <f t="shared" si="539"/>
        <v>2.0132672309350719</v>
      </c>
    </row>
    <row r="2770" spans="1:19" x14ac:dyDescent="0.25">
      <c r="A2770" s="64">
        <v>41958</v>
      </c>
      <c r="B2770" s="14" t="s">
        <v>874</v>
      </c>
      <c r="C2770">
        <v>3</v>
      </c>
      <c r="D2770" s="4">
        <v>7</v>
      </c>
      <c r="E2770" s="4"/>
      <c r="G2770" s="4">
        <f t="shared" si="532"/>
        <v>64.961200000000005</v>
      </c>
      <c r="H2770"/>
      <c r="I2770"/>
      <c r="J2770" s="34">
        <f t="shared" si="529"/>
        <v>3.8484510006474969E-3</v>
      </c>
      <c r="K2770" s="34">
        <f t="shared" si="533"/>
        <v>0.24999999999231043</v>
      </c>
      <c r="L2770" s="6">
        <f t="shared" si="530"/>
        <v>15.569492106387406</v>
      </c>
      <c r="M2770" s="6">
        <f t="shared" si="534"/>
        <v>1.0114129102390135</v>
      </c>
      <c r="N2770" s="6">
        <f t="shared" si="531"/>
        <v>12.473107819356448</v>
      </c>
      <c r="O2770" s="6">
        <f t="shared" si="535"/>
        <v>0.81026806739089385</v>
      </c>
      <c r="P2770" s="6">
        <f t="shared" si="536"/>
        <v>1.8216809776299074</v>
      </c>
      <c r="Q2770" s="6">
        <f t="shared" si="537"/>
        <v>0.48547819691472643</v>
      </c>
      <c r="R2770" s="6">
        <f t="shared" si="538"/>
        <v>0.31600454628244862</v>
      </c>
      <c r="S2770" s="6">
        <f t="shared" si="539"/>
        <v>0.80148274319717505</v>
      </c>
    </row>
    <row r="2771" spans="1:19" x14ac:dyDescent="0.25">
      <c r="A2771" s="64">
        <v>41958</v>
      </c>
      <c r="B2771" s="14" t="s">
        <v>874</v>
      </c>
      <c r="C2771">
        <v>3</v>
      </c>
      <c r="D2771" s="4">
        <v>6.7</v>
      </c>
      <c r="E2771" s="4" t="s">
        <v>978</v>
      </c>
      <c r="G2771" s="4">
        <f t="shared" si="532"/>
        <v>64.961200000000005</v>
      </c>
      <c r="H2771"/>
      <c r="I2771"/>
      <c r="J2771" s="34">
        <f t="shared" si="529"/>
        <v>3.5256523554911458E-3</v>
      </c>
      <c r="K2771" s="34">
        <f t="shared" si="533"/>
        <v>0.22903061223785337</v>
      </c>
      <c r="L2771" s="6">
        <f t="shared" si="530"/>
        <v>14.077969600318117</v>
      </c>
      <c r="M2771" s="6">
        <f t="shared" si="534"/>
        <v>0.9145218165384269</v>
      </c>
      <c r="N2771" s="6">
        <f t="shared" si="531"/>
        <v>11.849976492405487</v>
      </c>
      <c r="O2771" s="6">
        <f t="shared" si="535"/>
        <v>0.76978870784942166</v>
      </c>
      <c r="P2771" s="6">
        <f t="shared" si="536"/>
        <v>1.6843105243878487</v>
      </c>
      <c r="Q2771" s="6">
        <f t="shared" si="537"/>
        <v>0.43897047193844491</v>
      </c>
      <c r="R2771" s="6">
        <f t="shared" si="538"/>
        <v>0.30021759606127446</v>
      </c>
      <c r="S2771" s="6">
        <f t="shared" si="539"/>
        <v>0.73918806799971937</v>
      </c>
    </row>
    <row r="2772" spans="1:19" x14ac:dyDescent="0.25">
      <c r="A2772" s="64">
        <v>41958</v>
      </c>
      <c r="B2772" s="14" t="s">
        <v>874</v>
      </c>
      <c r="C2772">
        <v>3</v>
      </c>
      <c r="D2772" s="4">
        <v>3.8</v>
      </c>
      <c r="E2772" s="4"/>
      <c r="G2772" s="4">
        <f t="shared" si="532"/>
        <v>64.961200000000005</v>
      </c>
      <c r="H2772"/>
      <c r="I2772"/>
      <c r="J2772" s="34">
        <f t="shared" si="529"/>
        <v>1.1341149479459152E-3</v>
      </c>
      <c r="K2772" s="34">
        <f t="shared" si="533"/>
        <v>7.3673469385489021E-2</v>
      </c>
      <c r="L2772" s="6">
        <f t="shared" si="530"/>
        <v>3.8222275656794742</v>
      </c>
      <c r="M2772" s="6">
        <f t="shared" si="534"/>
        <v>0.24829649415562419</v>
      </c>
      <c r="N2772" s="6">
        <f t="shared" si="531"/>
        <v>6.1031884174464111</v>
      </c>
      <c r="O2772" s="6">
        <f t="shared" si="535"/>
        <v>0.39647045111343715</v>
      </c>
      <c r="P2772" s="6">
        <f t="shared" si="536"/>
        <v>0.64476694526906131</v>
      </c>
      <c r="Q2772" s="6">
        <f t="shared" si="537"/>
        <v>0.1191823171946996</v>
      </c>
      <c r="R2772" s="6">
        <f t="shared" si="538"/>
        <v>0.1546234759342405</v>
      </c>
      <c r="S2772" s="6">
        <f t="shared" si="539"/>
        <v>0.2738057931289401</v>
      </c>
    </row>
    <row r="2773" spans="1:19" x14ac:dyDescent="0.25">
      <c r="A2773" s="64">
        <v>41958</v>
      </c>
      <c r="B2773" s="14" t="s">
        <v>874</v>
      </c>
      <c r="C2773">
        <v>3</v>
      </c>
      <c r="D2773" s="4">
        <v>7.3</v>
      </c>
      <c r="E2773" s="4"/>
      <c r="G2773" s="4">
        <f t="shared" si="532"/>
        <v>64.961200000000005</v>
      </c>
      <c r="H2773"/>
      <c r="I2773"/>
      <c r="J2773" s="34">
        <f t="shared" si="529"/>
        <v>4.1853868127450016E-3</v>
      </c>
      <c r="K2773" s="34">
        <f t="shared" si="533"/>
        <v>0.27188775509367796</v>
      </c>
      <c r="L2773" s="6">
        <f t="shared" si="530"/>
        <v>17.146414059849693</v>
      </c>
      <c r="M2773" s="6">
        <f t="shared" si="534"/>
        <v>1.1138516546291897</v>
      </c>
      <c r="N2773" s="6">
        <f t="shared" si="531"/>
        <v>13.10079696359297</v>
      </c>
      <c r="O2773" s="6">
        <f t="shared" si="535"/>
        <v>0.85104350821835983</v>
      </c>
      <c r="P2773" s="6">
        <f t="shared" si="536"/>
        <v>1.9648951628475495</v>
      </c>
      <c r="Q2773" s="6">
        <f t="shared" si="537"/>
        <v>0.53464879422201106</v>
      </c>
      <c r="R2773" s="6">
        <f t="shared" si="538"/>
        <v>0.33190696820516036</v>
      </c>
      <c r="S2773" s="6">
        <f t="shared" si="539"/>
        <v>0.86655576242717136</v>
      </c>
    </row>
    <row r="2774" spans="1:19" x14ac:dyDescent="0.25">
      <c r="A2774" s="64">
        <v>41958</v>
      </c>
      <c r="B2774" s="14" t="s">
        <v>874</v>
      </c>
      <c r="C2774">
        <v>3</v>
      </c>
      <c r="D2774" s="4">
        <v>3.2</v>
      </c>
      <c r="E2774" s="4"/>
      <c r="G2774" s="4">
        <f t="shared" si="532"/>
        <v>64.961200000000005</v>
      </c>
      <c r="H2774"/>
      <c r="I2774"/>
      <c r="J2774" s="34">
        <f t="shared" si="529"/>
        <v>8.0424771931898698E-4</v>
      </c>
      <c r="K2774" s="34">
        <f t="shared" si="533"/>
        <v>5.2244897957576697E-2</v>
      </c>
      <c r="L2774" s="6">
        <f t="shared" si="530"/>
        <v>2.57474279673893</v>
      </c>
      <c r="M2774" s="6">
        <f t="shared" si="534"/>
        <v>0.16725838501169291</v>
      </c>
      <c r="N2774" s="6">
        <f t="shared" si="531"/>
        <v>4.9915502127950244</v>
      </c>
      <c r="O2774" s="6">
        <f t="shared" si="535"/>
        <v>0.32425709797277341</v>
      </c>
      <c r="P2774" s="6">
        <f t="shared" si="536"/>
        <v>0.49151548298446635</v>
      </c>
      <c r="Q2774" s="6">
        <f t="shared" si="537"/>
        <v>8.0284024805612586E-2</v>
      </c>
      <c r="R2774" s="6">
        <f t="shared" si="538"/>
        <v>0.12646026820938164</v>
      </c>
      <c r="S2774" s="6">
        <f t="shared" si="539"/>
        <v>0.20674429301499422</v>
      </c>
    </row>
    <row r="2775" spans="1:19" x14ac:dyDescent="0.25">
      <c r="A2775" s="64">
        <v>41958</v>
      </c>
      <c r="B2775" s="14" t="s">
        <v>874</v>
      </c>
      <c r="C2775">
        <v>3</v>
      </c>
      <c r="D2775" s="4">
        <v>6.8</v>
      </c>
      <c r="E2775" s="4" t="s">
        <v>978</v>
      </c>
      <c r="G2775" s="4">
        <f t="shared" si="532"/>
        <v>64.961200000000005</v>
      </c>
      <c r="H2775"/>
      <c r="I2775"/>
      <c r="J2775" s="34">
        <f t="shared" si="529"/>
        <v>3.6316811075498014E-3</v>
      </c>
      <c r="K2775" s="34">
        <f t="shared" si="533"/>
        <v>0.23591836733968233</v>
      </c>
      <c r="L2775" s="6">
        <f t="shared" si="530"/>
        <v>14.565722844180941</v>
      </c>
      <c r="M2775" s="6">
        <f t="shared" si="534"/>
        <v>0.94620685317821773</v>
      </c>
      <c r="N2775" s="6">
        <f t="shared" si="531"/>
        <v>12.057170367208817</v>
      </c>
      <c r="O2775" s="6">
        <f t="shared" si="535"/>
        <v>0.78324827085036008</v>
      </c>
      <c r="P2775" s="6">
        <f t="shared" si="536"/>
        <v>1.7294551240285778</v>
      </c>
      <c r="Q2775" s="6">
        <f t="shared" si="537"/>
        <v>0.45417928952554448</v>
      </c>
      <c r="R2775" s="6">
        <f t="shared" si="538"/>
        <v>0.30546682563164046</v>
      </c>
      <c r="S2775" s="6">
        <f t="shared" si="539"/>
        <v>0.75964611515718494</v>
      </c>
    </row>
    <row r="2776" spans="1:19" x14ac:dyDescent="0.25">
      <c r="A2776" s="64">
        <v>41958</v>
      </c>
      <c r="B2776" s="14" t="s">
        <v>874</v>
      </c>
      <c r="C2776">
        <v>3</v>
      </c>
      <c r="D2776" s="4">
        <v>11.2</v>
      </c>
      <c r="E2776" s="4"/>
      <c r="G2776" s="4">
        <f t="shared" si="532"/>
        <v>64.961200000000005</v>
      </c>
      <c r="H2776"/>
      <c r="I2776"/>
      <c r="J2776" s="34">
        <f t="shared" si="529"/>
        <v>9.8520345616575893E-3</v>
      </c>
      <c r="K2776" s="34">
        <f t="shared" si="533"/>
        <v>0.63999999998031454</v>
      </c>
      <c r="L2776" s="6">
        <f t="shared" si="530"/>
        <v>45.871853200437585</v>
      </c>
      <c r="M2776" s="6">
        <f t="shared" si="534"/>
        <v>2.9798906879228007</v>
      </c>
      <c r="N2776" s="6">
        <f t="shared" si="531"/>
        <v>21.616981763211225</v>
      </c>
      <c r="O2776" s="6">
        <f t="shared" si="535"/>
        <v>1.4042651029537139</v>
      </c>
      <c r="P2776" s="6">
        <f t="shared" si="536"/>
        <v>4.3841557908765143</v>
      </c>
      <c r="Q2776" s="6">
        <f t="shared" si="537"/>
        <v>1.4303475302029443</v>
      </c>
      <c r="R2776" s="6">
        <f t="shared" si="538"/>
        <v>0.54766339015194843</v>
      </c>
      <c r="S2776" s="6">
        <f t="shared" si="539"/>
        <v>1.9780109203548926</v>
      </c>
    </row>
    <row r="2777" spans="1:19" x14ac:dyDescent="0.25">
      <c r="A2777" s="64">
        <v>41958</v>
      </c>
      <c r="B2777" s="14" t="s">
        <v>874</v>
      </c>
      <c r="C2777">
        <v>3</v>
      </c>
      <c r="D2777" s="4">
        <v>5.3</v>
      </c>
      <c r="E2777" s="4"/>
      <c r="G2777" s="4">
        <f t="shared" si="532"/>
        <v>64.961200000000005</v>
      </c>
      <c r="H2777"/>
      <c r="I2777"/>
      <c r="J2777" s="34">
        <f t="shared" si="529"/>
        <v>2.2061834409834321E-3</v>
      </c>
      <c r="K2777" s="34">
        <f t="shared" si="533"/>
        <v>0.14331632652620405</v>
      </c>
      <c r="L2777" s="6">
        <f t="shared" si="530"/>
        <v>8.213046389840704</v>
      </c>
      <c r="M2777" s="6">
        <f t="shared" si="534"/>
        <v>0.53352935948815838</v>
      </c>
      <c r="N2777" s="6">
        <f t="shared" si="531"/>
        <v>9.0076755970184212</v>
      </c>
      <c r="O2777" s="6">
        <f t="shared" si="535"/>
        <v>0.58514942734270425</v>
      </c>
      <c r="P2777" s="6">
        <f t="shared" si="536"/>
        <v>1.1186787868308627</v>
      </c>
      <c r="Q2777" s="6">
        <f t="shared" si="537"/>
        <v>0.25609409255431603</v>
      </c>
      <c r="R2777" s="6">
        <f t="shared" si="538"/>
        <v>0.22820827666365467</v>
      </c>
      <c r="S2777" s="6">
        <f t="shared" si="539"/>
        <v>0.48430236921797071</v>
      </c>
    </row>
    <row r="2778" spans="1:19" x14ac:dyDescent="0.25">
      <c r="A2778" s="64">
        <v>41958</v>
      </c>
      <c r="B2778" s="14" t="s">
        <v>874</v>
      </c>
      <c r="C2778">
        <v>3</v>
      </c>
      <c r="D2778" s="4">
        <v>4</v>
      </c>
      <c r="E2778" s="4"/>
      <c r="G2778" s="4">
        <f t="shared" si="532"/>
        <v>64.961200000000005</v>
      </c>
      <c r="H2778"/>
      <c r="I2778"/>
      <c r="J2778" s="34">
        <f t="shared" si="529"/>
        <v>1.2566370614359172E-3</v>
      </c>
      <c r="K2778" s="34">
        <f t="shared" si="533"/>
        <v>8.1632653058713603E-2</v>
      </c>
      <c r="L2778" s="6">
        <f t="shared" si="530"/>
        <v>4.3006091215286046</v>
      </c>
      <c r="M2778" s="6">
        <f t="shared" si="534"/>
        <v>0.27937273468421148</v>
      </c>
      <c r="N2778" s="6">
        <f t="shared" si="531"/>
        <v>6.4806737611278331</v>
      </c>
      <c r="O2778" s="6">
        <f t="shared" si="535"/>
        <v>0.42099235249702632</v>
      </c>
      <c r="P2778" s="6">
        <f t="shared" si="536"/>
        <v>0.7003650871812378</v>
      </c>
      <c r="Q2778" s="6">
        <f t="shared" si="537"/>
        <v>0.1340989126484215</v>
      </c>
      <c r="R2778" s="6">
        <f t="shared" si="538"/>
        <v>0.16418701747384026</v>
      </c>
      <c r="S2778" s="6">
        <f t="shared" si="539"/>
        <v>0.29828593012226179</v>
      </c>
    </row>
    <row r="2779" spans="1:19" x14ac:dyDescent="0.25">
      <c r="A2779" s="64">
        <v>41958</v>
      </c>
      <c r="B2779" s="14" t="s">
        <v>874</v>
      </c>
      <c r="C2779">
        <v>3</v>
      </c>
      <c r="D2779" s="4">
        <v>4.0999999999999996</v>
      </c>
      <c r="E2779" s="4"/>
      <c r="G2779" s="4">
        <f t="shared" si="532"/>
        <v>64.961200000000005</v>
      </c>
      <c r="H2779"/>
      <c r="I2779"/>
      <c r="J2779" s="34">
        <f t="shared" si="529"/>
        <v>1.3202543126711102E-3</v>
      </c>
      <c r="K2779" s="34">
        <f t="shared" si="533"/>
        <v>8.5765306119810952E-2</v>
      </c>
      <c r="L2779" s="6">
        <f t="shared" si="530"/>
        <v>4.5518101325650582</v>
      </c>
      <c r="M2779" s="6">
        <f t="shared" si="534"/>
        <v>0.29569105411886604</v>
      </c>
      <c r="N2779" s="6">
        <f t="shared" si="531"/>
        <v>6.670633528309061</v>
      </c>
      <c r="O2779" s="6">
        <f t="shared" si="535"/>
        <v>0.43333236716418877</v>
      </c>
      <c r="P2779" s="6">
        <f t="shared" si="536"/>
        <v>0.72902342128305486</v>
      </c>
      <c r="Q2779" s="6">
        <f t="shared" si="537"/>
        <v>0.14193170597705571</v>
      </c>
      <c r="R2779" s="6">
        <f t="shared" si="538"/>
        <v>0.16899962319403364</v>
      </c>
      <c r="S2779" s="6">
        <f t="shared" si="539"/>
        <v>0.31093132917108934</v>
      </c>
    </row>
    <row r="2780" spans="1:19" x14ac:dyDescent="0.25">
      <c r="A2780" s="64">
        <v>41958</v>
      </c>
      <c r="B2780" s="14" t="s">
        <v>874</v>
      </c>
      <c r="C2780">
        <v>3</v>
      </c>
      <c r="D2780" s="4">
        <v>9</v>
      </c>
      <c r="E2780" s="4"/>
      <c r="G2780" s="4">
        <f t="shared" si="532"/>
        <v>64.961200000000005</v>
      </c>
      <c r="H2780"/>
      <c r="I2780"/>
      <c r="J2780" s="34">
        <f t="shared" si="529"/>
        <v>6.3617251235193305E-3</v>
      </c>
      <c r="K2780" s="34">
        <f t="shared" si="533"/>
        <v>0.41326530610973755</v>
      </c>
      <c r="L2780" s="6">
        <f t="shared" si="530"/>
        <v>27.7458210460766</v>
      </c>
      <c r="M2780" s="6">
        <f t="shared" si="534"/>
        <v>1.8024018650981257</v>
      </c>
      <c r="N2780" s="6">
        <f t="shared" si="531"/>
        <v>16.73684929877896</v>
      </c>
      <c r="O2780" s="6">
        <f t="shared" si="535"/>
        <v>1.0872458357562698</v>
      </c>
      <c r="P2780" s="6">
        <f t="shared" si="536"/>
        <v>2.8896477008543955</v>
      </c>
      <c r="Q2780" s="6">
        <f t="shared" si="537"/>
        <v>0.86515289524710026</v>
      </c>
      <c r="R2780" s="6">
        <f t="shared" si="538"/>
        <v>0.42402587594494523</v>
      </c>
      <c r="S2780" s="6">
        <f t="shared" si="539"/>
        <v>1.2891787711920455</v>
      </c>
    </row>
    <row r="2781" spans="1:19" x14ac:dyDescent="0.25">
      <c r="A2781" s="64">
        <v>41958</v>
      </c>
      <c r="B2781" s="14" t="s">
        <v>874</v>
      </c>
      <c r="C2781">
        <v>3</v>
      </c>
      <c r="D2781" s="4">
        <v>3.8</v>
      </c>
      <c r="E2781" s="4"/>
      <c r="G2781" s="4">
        <f t="shared" si="532"/>
        <v>64.961200000000005</v>
      </c>
      <c r="H2781"/>
      <c r="I2781"/>
      <c r="J2781" s="34">
        <f t="shared" si="529"/>
        <v>1.1341149479459152E-3</v>
      </c>
      <c r="K2781" s="34">
        <f t="shared" si="533"/>
        <v>7.3673469385489021E-2</v>
      </c>
      <c r="L2781" s="6">
        <f t="shared" si="530"/>
        <v>3.8222275656794742</v>
      </c>
      <c r="M2781" s="6">
        <f t="shared" si="534"/>
        <v>0.24829649415562419</v>
      </c>
      <c r="N2781" s="6">
        <f t="shared" si="531"/>
        <v>6.1031884174464111</v>
      </c>
      <c r="O2781" s="6">
        <f t="shared" si="535"/>
        <v>0.39647045111343715</v>
      </c>
      <c r="P2781" s="6">
        <f t="shared" si="536"/>
        <v>0.64476694526906131</v>
      </c>
      <c r="Q2781" s="6">
        <f t="shared" si="537"/>
        <v>0.1191823171946996</v>
      </c>
      <c r="R2781" s="6">
        <f t="shared" si="538"/>
        <v>0.1546234759342405</v>
      </c>
      <c r="S2781" s="6">
        <f t="shared" si="539"/>
        <v>0.2738057931289401</v>
      </c>
    </row>
    <row r="2782" spans="1:19" x14ac:dyDescent="0.25">
      <c r="A2782" s="64">
        <v>41958</v>
      </c>
      <c r="B2782" s="14" t="s">
        <v>874</v>
      </c>
      <c r="C2782">
        <v>3</v>
      </c>
      <c r="D2782" s="4">
        <v>3.5</v>
      </c>
      <c r="E2782" s="4"/>
      <c r="G2782" s="4">
        <f t="shared" si="532"/>
        <v>64.961200000000005</v>
      </c>
      <c r="H2782"/>
      <c r="I2782"/>
      <c r="J2782" s="34">
        <f t="shared" si="529"/>
        <v>9.6211275016187424E-4</v>
      </c>
      <c r="K2782" s="34">
        <f t="shared" si="533"/>
        <v>6.2499999998077607E-2</v>
      </c>
      <c r="L2782" s="6">
        <f t="shared" si="530"/>
        <v>3.1637815247608514</v>
      </c>
      <c r="M2782" s="6">
        <f t="shared" si="534"/>
        <v>0.20552304837265933</v>
      </c>
      <c r="N2782" s="6">
        <f t="shared" si="531"/>
        <v>5.5433152983182508</v>
      </c>
      <c r="O2782" s="6">
        <f t="shared" si="535"/>
        <v>0.36010042074168885</v>
      </c>
      <c r="P2782" s="6">
        <f t="shared" si="536"/>
        <v>0.56562346911434824</v>
      </c>
      <c r="Q2782" s="6">
        <f t="shared" si="537"/>
        <v>9.865106321887647E-2</v>
      </c>
      <c r="R2782" s="6">
        <f t="shared" si="538"/>
        <v>0.14043916408925866</v>
      </c>
      <c r="S2782" s="6">
        <f t="shared" si="539"/>
        <v>0.23909022730813512</v>
      </c>
    </row>
    <row r="2783" spans="1:19" x14ac:dyDescent="0.25">
      <c r="A2783" s="64">
        <v>41958</v>
      </c>
      <c r="B2783" s="14" t="s">
        <v>874</v>
      </c>
      <c r="C2783">
        <v>3</v>
      </c>
      <c r="D2783" s="4">
        <v>4.0999999999999996</v>
      </c>
      <c r="E2783" s="4"/>
      <c r="G2783" s="4">
        <f t="shared" si="532"/>
        <v>64.961200000000005</v>
      </c>
      <c r="H2783"/>
      <c r="I2783"/>
      <c r="J2783" s="34">
        <f t="shared" si="529"/>
        <v>1.3202543126711102E-3</v>
      </c>
      <c r="K2783" s="34">
        <f t="shared" si="533"/>
        <v>8.5765306119810952E-2</v>
      </c>
      <c r="L2783" s="6">
        <f t="shared" si="530"/>
        <v>4.5518101325650582</v>
      </c>
      <c r="M2783" s="6">
        <f t="shared" si="534"/>
        <v>0.29569105411886604</v>
      </c>
      <c r="N2783" s="6">
        <f t="shared" si="531"/>
        <v>6.670633528309061</v>
      </c>
      <c r="O2783" s="6">
        <f t="shared" si="535"/>
        <v>0.43333236716418877</v>
      </c>
      <c r="P2783" s="6">
        <f t="shared" si="536"/>
        <v>0.72902342128305486</v>
      </c>
      <c r="Q2783" s="6">
        <f t="shared" si="537"/>
        <v>0.14193170597705571</v>
      </c>
      <c r="R2783" s="6">
        <f t="shared" si="538"/>
        <v>0.16899962319403364</v>
      </c>
      <c r="S2783" s="6">
        <f t="shared" si="539"/>
        <v>0.31093132917108934</v>
      </c>
    </row>
    <row r="2784" spans="1:19" x14ac:dyDescent="0.25">
      <c r="A2784" s="64">
        <v>41958</v>
      </c>
      <c r="B2784" s="14" t="s">
        <v>874</v>
      </c>
      <c r="C2784">
        <v>3</v>
      </c>
      <c r="D2784" s="4">
        <v>4.5</v>
      </c>
      <c r="E2784" s="4"/>
      <c r="G2784" s="4">
        <f t="shared" si="532"/>
        <v>64.961200000000005</v>
      </c>
      <c r="H2784"/>
      <c r="I2784"/>
      <c r="J2784" s="34">
        <f t="shared" si="529"/>
        <v>1.5904312808798326E-3</v>
      </c>
      <c r="K2784" s="34">
        <f t="shared" si="533"/>
        <v>0.10331632652743439</v>
      </c>
      <c r="L2784" s="6">
        <f t="shared" si="530"/>
        <v>5.6380590590289899</v>
      </c>
      <c r="M2784" s="6">
        <f t="shared" si="534"/>
        <v>0.36625508924934846</v>
      </c>
      <c r="N2784" s="6">
        <f t="shared" si="531"/>
        <v>7.4382130025037601</v>
      </c>
      <c r="O2784" s="6">
        <f t="shared" si="535"/>
        <v>0.48319525187039564</v>
      </c>
      <c r="P2784" s="6">
        <f t="shared" si="536"/>
        <v>0.84945034111974405</v>
      </c>
      <c r="Q2784" s="6">
        <f t="shared" si="537"/>
        <v>0.17580244283968727</v>
      </c>
      <c r="R2784" s="6">
        <f t="shared" si="538"/>
        <v>0.1884461482294543</v>
      </c>
      <c r="S2784" s="6">
        <f t="shared" si="539"/>
        <v>0.36424859106914154</v>
      </c>
    </row>
    <row r="2785" spans="1:19" x14ac:dyDescent="0.25">
      <c r="A2785" s="64">
        <v>41958</v>
      </c>
      <c r="B2785" s="14" t="s">
        <v>874</v>
      </c>
      <c r="C2785">
        <v>3</v>
      </c>
      <c r="D2785" s="4">
        <v>5.3</v>
      </c>
      <c r="E2785" s="4" t="s">
        <v>978</v>
      </c>
      <c r="G2785" s="4">
        <f t="shared" si="532"/>
        <v>64.961200000000005</v>
      </c>
      <c r="H2785"/>
      <c r="I2785"/>
      <c r="J2785" s="34">
        <f t="shared" ref="J2785:J2848" si="540">((+D2785/200)^2)*PI()</f>
        <v>2.2061834409834321E-3</v>
      </c>
      <c r="K2785" s="34">
        <f t="shared" si="533"/>
        <v>0.14331632652620405</v>
      </c>
      <c r="L2785" s="6">
        <f t="shared" ref="L2785:L2848" si="541">0.17758*(D2785^2.299)</f>
        <v>8.213046389840704</v>
      </c>
      <c r="M2785" s="6">
        <f t="shared" si="534"/>
        <v>0.53352935948815838</v>
      </c>
      <c r="N2785" s="6">
        <f t="shared" ref="N2785:N2848" si="542">1.28*(D2785^1.17)</f>
        <v>9.0076755970184212</v>
      </c>
      <c r="O2785" s="6">
        <f t="shared" si="535"/>
        <v>0.58514942734270425</v>
      </c>
      <c r="P2785" s="6">
        <f t="shared" si="536"/>
        <v>1.1186787868308627</v>
      </c>
      <c r="Q2785" s="6">
        <f t="shared" si="537"/>
        <v>0.25609409255431603</v>
      </c>
      <c r="R2785" s="6">
        <f t="shared" si="538"/>
        <v>0.22820827666365467</v>
      </c>
      <c r="S2785" s="6">
        <f t="shared" si="539"/>
        <v>0.48430236921797071</v>
      </c>
    </row>
    <row r="2786" spans="1:19" x14ac:dyDescent="0.25">
      <c r="A2786" s="64">
        <v>41958</v>
      </c>
      <c r="B2786" s="14" t="s">
        <v>874</v>
      </c>
      <c r="C2786">
        <v>3</v>
      </c>
      <c r="D2786" s="4">
        <v>2.2999999999999998</v>
      </c>
      <c r="E2786" s="4"/>
      <c r="G2786" s="4">
        <f t="shared" ref="G2786:G2849" si="543">IF($D2786&lt;3.01,795.7747,64.9612)</f>
        <v>795.77470000000005</v>
      </c>
      <c r="H2786"/>
      <c r="I2786"/>
      <c r="J2786" s="34">
        <f t="shared" si="540"/>
        <v>4.154756284372501E-4</v>
      </c>
      <c r="K2786" s="34">
        <f t="shared" si="533"/>
        <v>0.33062304084151051</v>
      </c>
      <c r="L2786" s="6">
        <f t="shared" si="541"/>
        <v>1.205053550555077</v>
      </c>
      <c r="M2786" s="6">
        <f t="shared" si="534"/>
        <v>0.95894546392521363</v>
      </c>
      <c r="N2786" s="6">
        <f t="shared" si="542"/>
        <v>3.3918101680836426</v>
      </c>
      <c r="O2786" s="6">
        <f t="shared" si="535"/>
        <v>2.6991007774559201</v>
      </c>
      <c r="P2786" s="6">
        <f t="shared" si="536"/>
        <v>3.6580462413811339</v>
      </c>
      <c r="Q2786" s="6">
        <f t="shared" si="537"/>
        <v>0.46029382268410252</v>
      </c>
      <c r="R2786" s="6">
        <f t="shared" si="538"/>
        <v>1.0526493032078088</v>
      </c>
      <c r="S2786" s="6">
        <f t="shared" si="539"/>
        <v>1.5129431258919113</v>
      </c>
    </row>
    <row r="2787" spans="1:19" x14ac:dyDescent="0.25">
      <c r="A2787" s="64">
        <v>41958</v>
      </c>
      <c r="B2787" s="14" t="s">
        <v>874</v>
      </c>
      <c r="C2787">
        <v>3</v>
      </c>
      <c r="D2787" s="4">
        <v>9.5</v>
      </c>
      <c r="E2787" s="4"/>
      <c r="G2787" s="4">
        <f t="shared" si="543"/>
        <v>64.961200000000005</v>
      </c>
      <c r="H2787"/>
      <c r="I2787"/>
      <c r="J2787" s="34">
        <f t="shared" si="540"/>
        <v>7.0882184246619708E-3</v>
      </c>
      <c r="K2787" s="34">
        <f t="shared" si="533"/>
        <v>0.46045918365930638</v>
      </c>
      <c r="L2787" s="6">
        <f t="shared" si="541"/>
        <v>31.418150823747471</v>
      </c>
      <c r="M2787" s="6">
        <f t="shared" si="534"/>
        <v>2.040960818878494</v>
      </c>
      <c r="N2787" s="6">
        <f t="shared" si="542"/>
        <v>17.829804770165779</v>
      </c>
      <c r="O2787" s="6">
        <f t="shared" si="535"/>
        <v>1.1582455361012471</v>
      </c>
      <c r="P2787" s="6">
        <f t="shared" si="536"/>
        <v>3.1992063549797409</v>
      </c>
      <c r="Q2787" s="6">
        <f t="shared" si="537"/>
        <v>0.97966119306167709</v>
      </c>
      <c r="R2787" s="6">
        <f t="shared" si="538"/>
        <v>0.45171575907948641</v>
      </c>
      <c r="S2787" s="6">
        <f t="shared" si="539"/>
        <v>1.4313769521411634</v>
      </c>
    </row>
    <row r="2788" spans="1:19" x14ac:dyDescent="0.25">
      <c r="A2788" s="64">
        <v>41958</v>
      </c>
      <c r="B2788" s="14" t="s">
        <v>874</v>
      </c>
      <c r="C2788">
        <v>3</v>
      </c>
      <c r="D2788" s="4">
        <v>12</v>
      </c>
      <c r="E2788" s="4"/>
      <c r="G2788" s="4">
        <f t="shared" si="543"/>
        <v>64.961200000000005</v>
      </c>
      <c r="H2788"/>
      <c r="I2788"/>
      <c r="J2788" s="34">
        <f t="shared" si="540"/>
        <v>1.1309733552923255E-2</v>
      </c>
      <c r="K2788" s="34">
        <f t="shared" si="533"/>
        <v>0.73469387752842241</v>
      </c>
      <c r="L2788" s="6">
        <f t="shared" si="541"/>
        <v>53.756593028703207</v>
      </c>
      <c r="M2788" s="6">
        <f t="shared" si="534"/>
        <v>3.4920928587895022</v>
      </c>
      <c r="N2788" s="6">
        <f t="shared" si="542"/>
        <v>23.434302275651412</v>
      </c>
      <c r="O2788" s="6">
        <f t="shared" si="535"/>
        <v>1.5223204265162671</v>
      </c>
      <c r="P2788" s="6">
        <f t="shared" si="536"/>
        <v>5.0144132853057695</v>
      </c>
      <c r="Q2788" s="6">
        <f t="shared" si="537"/>
        <v>1.6762045722189609</v>
      </c>
      <c r="R2788" s="6">
        <f t="shared" si="538"/>
        <v>0.59370496634134418</v>
      </c>
      <c r="S2788" s="6">
        <f t="shared" si="539"/>
        <v>2.269909538560305</v>
      </c>
    </row>
    <row r="2789" spans="1:19" x14ac:dyDescent="0.25">
      <c r="A2789" s="64">
        <v>41958</v>
      </c>
      <c r="B2789" s="14" t="s">
        <v>874</v>
      </c>
      <c r="C2789">
        <v>3</v>
      </c>
      <c r="D2789" s="4">
        <v>2.2999999999999998</v>
      </c>
      <c r="E2789" s="4"/>
      <c r="G2789" s="4">
        <f t="shared" si="543"/>
        <v>795.77470000000005</v>
      </c>
      <c r="H2789"/>
      <c r="I2789"/>
      <c r="J2789" s="34">
        <f t="shared" si="540"/>
        <v>4.154756284372501E-4</v>
      </c>
      <c r="K2789" s="34">
        <f t="shared" si="533"/>
        <v>0.33062304084151051</v>
      </c>
      <c r="L2789" s="6">
        <f t="shared" si="541"/>
        <v>1.205053550555077</v>
      </c>
      <c r="M2789" s="6">
        <f t="shared" si="534"/>
        <v>0.95894546392521363</v>
      </c>
      <c r="N2789" s="6">
        <f t="shared" si="542"/>
        <v>3.3918101680836426</v>
      </c>
      <c r="O2789" s="6">
        <f t="shared" si="535"/>
        <v>2.6991007774559201</v>
      </c>
      <c r="P2789" s="6">
        <f t="shared" si="536"/>
        <v>3.6580462413811339</v>
      </c>
      <c r="Q2789" s="6">
        <f t="shared" si="537"/>
        <v>0.46029382268410252</v>
      </c>
      <c r="R2789" s="6">
        <f t="shared" si="538"/>
        <v>1.0526493032078088</v>
      </c>
      <c r="S2789" s="6">
        <f t="shared" si="539"/>
        <v>1.5129431258919113</v>
      </c>
    </row>
    <row r="2790" spans="1:19" x14ac:dyDescent="0.25">
      <c r="A2790" s="64">
        <v>41958</v>
      </c>
      <c r="B2790" s="14" t="s">
        <v>874</v>
      </c>
      <c r="C2790">
        <v>3</v>
      </c>
      <c r="D2790" s="4">
        <v>7</v>
      </c>
      <c r="E2790" s="4"/>
      <c r="G2790" s="4">
        <f t="shared" si="543"/>
        <v>64.961200000000005</v>
      </c>
      <c r="H2790"/>
      <c r="I2790"/>
      <c r="J2790" s="34">
        <f t="shared" si="540"/>
        <v>3.8484510006474969E-3</v>
      </c>
      <c r="K2790" s="34">
        <f t="shared" si="533"/>
        <v>0.24999999999231043</v>
      </c>
      <c r="L2790" s="6">
        <f t="shared" si="541"/>
        <v>15.569492106387406</v>
      </c>
      <c r="M2790" s="6">
        <f t="shared" si="534"/>
        <v>1.0114129102390135</v>
      </c>
      <c r="N2790" s="6">
        <f t="shared" si="542"/>
        <v>12.473107819356448</v>
      </c>
      <c r="O2790" s="6">
        <f t="shared" si="535"/>
        <v>0.81026806739089385</v>
      </c>
      <c r="P2790" s="6">
        <f t="shared" si="536"/>
        <v>1.8216809776299074</v>
      </c>
      <c r="Q2790" s="6">
        <f t="shared" si="537"/>
        <v>0.48547819691472643</v>
      </c>
      <c r="R2790" s="6">
        <f t="shared" si="538"/>
        <v>0.31600454628244862</v>
      </c>
      <c r="S2790" s="6">
        <f t="shared" si="539"/>
        <v>0.80148274319717505</v>
      </c>
    </row>
    <row r="2791" spans="1:19" x14ac:dyDescent="0.25">
      <c r="A2791" s="64">
        <v>41958</v>
      </c>
      <c r="B2791" s="14" t="s">
        <v>874</v>
      </c>
      <c r="C2791">
        <v>3</v>
      </c>
      <c r="D2791" s="4">
        <v>11</v>
      </c>
      <c r="E2791" s="4"/>
      <c r="G2791" s="4">
        <f t="shared" si="543"/>
        <v>64.961200000000005</v>
      </c>
      <c r="H2791"/>
      <c r="I2791"/>
      <c r="J2791" s="34">
        <f t="shared" si="540"/>
        <v>9.5033177771091243E-3</v>
      </c>
      <c r="K2791" s="34">
        <f t="shared" si="533"/>
        <v>0.61734693875652158</v>
      </c>
      <c r="L2791" s="6">
        <f t="shared" si="541"/>
        <v>44.010452599516775</v>
      </c>
      <c r="M2791" s="6">
        <f t="shared" si="534"/>
        <v>2.8589718688608992</v>
      </c>
      <c r="N2791" s="6">
        <f t="shared" si="542"/>
        <v>21.166030191925412</v>
      </c>
      <c r="O2791" s="6">
        <f t="shared" si="535"/>
        <v>1.3749707471729029</v>
      </c>
      <c r="P2791" s="6">
        <f t="shared" si="536"/>
        <v>4.2339426160338025</v>
      </c>
      <c r="Q2791" s="6">
        <f t="shared" si="537"/>
        <v>1.3723064970532315</v>
      </c>
      <c r="R2791" s="6">
        <f t="shared" si="538"/>
        <v>0.53623859139743213</v>
      </c>
      <c r="S2791" s="6">
        <f t="shared" si="539"/>
        <v>1.9085450884506636</v>
      </c>
    </row>
    <row r="2792" spans="1:19" x14ac:dyDescent="0.25">
      <c r="A2792" s="64">
        <v>41958</v>
      </c>
      <c r="B2792" s="14" t="s">
        <v>874</v>
      </c>
      <c r="C2792">
        <v>3</v>
      </c>
      <c r="D2792" s="4">
        <v>3.4</v>
      </c>
      <c r="E2792" s="4"/>
      <c r="G2792" s="4">
        <f t="shared" si="543"/>
        <v>64.961200000000005</v>
      </c>
      <c r="H2792"/>
      <c r="I2792"/>
      <c r="J2792" s="34">
        <f t="shared" si="540"/>
        <v>9.0792027688745035E-4</v>
      </c>
      <c r="K2792" s="34">
        <f t="shared" si="533"/>
        <v>5.8979591834920582E-2</v>
      </c>
      <c r="L2792" s="6">
        <f t="shared" si="541"/>
        <v>2.9598116954824234</v>
      </c>
      <c r="M2792" s="6">
        <f t="shared" si="534"/>
        <v>0.19227292324193554</v>
      </c>
      <c r="N2792" s="6">
        <f t="shared" si="542"/>
        <v>5.3584638182360029</v>
      </c>
      <c r="O2792" s="6">
        <f t="shared" si="535"/>
        <v>0.34809224654085708</v>
      </c>
      <c r="P2792" s="6">
        <f t="shared" si="536"/>
        <v>0.54036516978279259</v>
      </c>
      <c r="Q2792" s="6">
        <f t="shared" si="537"/>
        <v>9.2291003156129051E-2</v>
      </c>
      <c r="R2792" s="6">
        <f t="shared" si="538"/>
        <v>0.13575597615093427</v>
      </c>
      <c r="S2792" s="6">
        <f t="shared" si="539"/>
        <v>0.2280469793070633</v>
      </c>
    </row>
    <row r="2793" spans="1:19" x14ac:dyDescent="0.25">
      <c r="A2793" s="64">
        <v>41958</v>
      </c>
      <c r="B2793" s="14" t="s">
        <v>874</v>
      </c>
      <c r="C2793">
        <v>3</v>
      </c>
      <c r="D2793" s="4">
        <v>6.1</v>
      </c>
      <c r="E2793" s="4" t="s">
        <v>978</v>
      </c>
      <c r="G2793" s="4">
        <f t="shared" si="543"/>
        <v>64.961200000000005</v>
      </c>
      <c r="H2793"/>
      <c r="I2793"/>
      <c r="J2793" s="34">
        <f t="shared" si="540"/>
        <v>2.9224665660019049E-3</v>
      </c>
      <c r="K2793" s="34">
        <f t="shared" si="533"/>
        <v>0.18984693876967082</v>
      </c>
      <c r="L2793" s="6">
        <f t="shared" si="541"/>
        <v>11.346641732690337</v>
      </c>
      <c r="M2793" s="6">
        <f t="shared" si="534"/>
        <v>0.73709147722241208</v>
      </c>
      <c r="N2793" s="6">
        <f t="shared" si="542"/>
        <v>10.618077151196925</v>
      </c>
      <c r="O2793" s="6">
        <f t="shared" si="535"/>
        <v>0.68976304681311085</v>
      </c>
      <c r="P2793" s="6">
        <f t="shared" si="536"/>
        <v>1.426854524035523</v>
      </c>
      <c r="Q2793" s="6">
        <f t="shared" si="537"/>
        <v>0.35380390906675779</v>
      </c>
      <c r="R2793" s="6">
        <f t="shared" si="538"/>
        <v>0.26900758825711324</v>
      </c>
      <c r="S2793" s="6">
        <f t="shared" si="539"/>
        <v>0.62281149732387098</v>
      </c>
    </row>
    <row r="2794" spans="1:19" x14ac:dyDescent="0.25">
      <c r="A2794" s="64">
        <v>41958</v>
      </c>
      <c r="B2794" s="14" t="s">
        <v>874</v>
      </c>
      <c r="C2794">
        <v>3</v>
      </c>
      <c r="D2794" s="4">
        <v>12.2</v>
      </c>
      <c r="E2794" s="4"/>
      <c r="G2794" s="4">
        <f t="shared" si="543"/>
        <v>64.961200000000005</v>
      </c>
      <c r="H2794"/>
      <c r="I2794"/>
      <c r="J2794" s="34">
        <f t="shared" si="540"/>
        <v>1.168986626400762E-2</v>
      </c>
      <c r="K2794" s="34">
        <f t="shared" si="533"/>
        <v>0.75938775507868328</v>
      </c>
      <c r="L2794" s="6">
        <f t="shared" si="541"/>
        <v>55.838700462884191</v>
      </c>
      <c r="M2794" s="6">
        <f t="shared" si="534"/>
        <v>3.6273490588662751</v>
      </c>
      <c r="N2794" s="6">
        <f t="shared" si="542"/>
        <v>23.891915580068972</v>
      </c>
      <c r="O2794" s="6">
        <f t="shared" si="535"/>
        <v>1.55204753648379</v>
      </c>
      <c r="P2794" s="6">
        <f t="shared" si="536"/>
        <v>5.1793965953500649</v>
      </c>
      <c r="Q2794" s="6">
        <f t="shared" si="537"/>
        <v>1.741127548255812</v>
      </c>
      <c r="R2794" s="6">
        <f t="shared" si="538"/>
        <v>0.60529853922867816</v>
      </c>
      <c r="S2794" s="6">
        <f t="shared" si="539"/>
        <v>2.34642608748449</v>
      </c>
    </row>
    <row r="2795" spans="1:19" x14ac:dyDescent="0.25">
      <c r="A2795" s="64">
        <v>41958</v>
      </c>
      <c r="B2795" s="14" t="s">
        <v>874</v>
      </c>
      <c r="C2795">
        <v>3</v>
      </c>
      <c r="D2795" s="4">
        <v>3.5</v>
      </c>
      <c r="E2795" s="4" t="s">
        <v>978</v>
      </c>
      <c r="G2795" s="4">
        <f t="shared" si="543"/>
        <v>64.961200000000005</v>
      </c>
      <c r="H2795"/>
      <c r="I2795"/>
      <c r="J2795" s="34">
        <f t="shared" si="540"/>
        <v>9.6211275016187424E-4</v>
      </c>
      <c r="K2795" s="34">
        <f t="shared" si="533"/>
        <v>6.2499999998077607E-2</v>
      </c>
      <c r="L2795" s="6">
        <f t="shared" si="541"/>
        <v>3.1637815247608514</v>
      </c>
      <c r="M2795" s="6">
        <f t="shared" si="534"/>
        <v>0.20552304837265933</v>
      </c>
      <c r="N2795" s="6">
        <f t="shared" si="542"/>
        <v>5.5433152983182508</v>
      </c>
      <c r="O2795" s="6">
        <f t="shared" si="535"/>
        <v>0.36010042074168885</v>
      </c>
      <c r="P2795" s="6">
        <f t="shared" si="536"/>
        <v>0.56562346911434824</v>
      </c>
      <c r="Q2795" s="6">
        <f t="shared" si="537"/>
        <v>9.865106321887647E-2</v>
      </c>
      <c r="R2795" s="6">
        <f t="shared" si="538"/>
        <v>0.14043916408925866</v>
      </c>
      <c r="S2795" s="6">
        <f t="shared" si="539"/>
        <v>0.23909022730813512</v>
      </c>
    </row>
    <row r="2796" spans="1:19" x14ac:dyDescent="0.25">
      <c r="A2796" s="64">
        <v>41958</v>
      </c>
      <c r="B2796" s="14" t="s">
        <v>874</v>
      </c>
      <c r="C2796">
        <v>3</v>
      </c>
      <c r="D2796" s="4">
        <v>4.0999999999999996</v>
      </c>
      <c r="E2796" s="4" t="s">
        <v>978</v>
      </c>
      <c r="G2796" s="4">
        <f t="shared" si="543"/>
        <v>64.961200000000005</v>
      </c>
      <c r="H2796"/>
      <c r="I2796"/>
      <c r="J2796" s="34">
        <f t="shared" si="540"/>
        <v>1.3202543126711102E-3</v>
      </c>
      <c r="K2796" s="34">
        <f t="shared" si="533"/>
        <v>8.5765306119810952E-2</v>
      </c>
      <c r="L2796" s="6">
        <f t="shared" si="541"/>
        <v>4.5518101325650582</v>
      </c>
      <c r="M2796" s="6">
        <f t="shared" si="534"/>
        <v>0.29569105411886604</v>
      </c>
      <c r="N2796" s="6">
        <f t="shared" si="542"/>
        <v>6.670633528309061</v>
      </c>
      <c r="O2796" s="6">
        <f t="shared" si="535"/>
        <v>0.43333236716418877</v>
      </c>
      <c r="P2796" s="6">
        <f t="shared" si="536"/>
        <v>0.72902342128305486</v>
      </c>
      <c r="Q2796" s="6">
        <f t="shared" si="537"/>
        <v>0.14193170597705571</v>
      </c>
      <c r="R2796" s="6">
        <f t="shared" si="538"/>
        <v>0.16899962319403364</v>
      </c>
      <c r="S2796" s="6">
        <f t="shared" si="539"/>
        <v>0.31093132917108934</v>
      </c>
    </row>
    <row r="2797" spans="1:19" x14ac:dyDescent="0.25">
      <c r="A2797" s="64">
        <v>41958</v>
      </c>
      <c r="B2797" s="14" t="s">
        <v>874</v>
      </c>
      <c r="C2797">
        <v>3</v>
      </c>
      <c r="D2797" s="4">
        <v>6.1</v>
      </c>
      <c r="E2797" s="4"/>
      <c r="G2797" s="4">
        <f t="shared" si="543"/>
        <v>64.961200000000005</v>
      </c>
      <c r="H2797"/>
      <c r="I2797"/>
      <c r="J2797" s="34">
        <f t="shared" si="540"/>
        <v>2.9224665660019049E-3</v>
      </c>
      <c r="K2797" s="34">
        <f t="shared" ref="K2797:K2860" si="544">+IF($D2797&gt;3.01,J2797*64.96120126,J2797*795.77)</f>
        <v>0.18984693876967082</v>
      </c>
      <c r="L2797" s="6">
        <f t="shared" si="541"/>
        <v>11.346641732690337</v>
      </c>
      <c r="M2797" s="6">
        <f t="shared" ref="M2797:M2860" si="545">+IF($D2797&gt;3.01,L2797*64.96120126*0.001,L2797*795.77*0.001)</f>
        <v>0.73709147722241208</v>
      </c>
      <c r="N2797" s="6">
        <f t="shared" si="542"/>
        <v>10.618077151196925</v>
      </c>
      <c r="O2797" s="6">
        <f t="shared" ref="O2797:O2860" si="546">+IF($D2797&gt;3.01,N2797*64.96120126*0.001,N2797*795.77*0.001)</f>
        <v>0.68976304681311085</v>
      </c>
      <c r="P2797" s="6">
        <f t="shared" ref="P2797:P2860" si="547">+M2797+O2797</f>
        <v>1.426854524035523</v>
      </c>
      <c r="Q2797" s="6">
        <f t="shared" si="537"/>
        <v>0.35380390906675779</v>
      </c>
      <c r="R2797" s="6">
        <f t="shared" si="538"/>
        <v>0.26900758825711324</v>
      </c>
      <c r="S2797" s="6">
        <f t="shared" si="539"/>
        <v>0.62281149732387098</v>
      </c>
    </row>
    <row r="2798" spans="1:19" x14ac:dyDescent="0.25">
      <c r="A2798" s="64">
        <v>41958</v>
      </c>
      <c r="B2798" s="14" t="s">
        <v>874</v>
      </c>
      <c r="C2798">
        <v>3</v>
      </c>
      <c r="D2798" s="4">
        <v>3.3</v>
      </c>
      <c r="E2798" s="4"/>
      <c r="G2798" s="4">
        <f t="shared" si="543"/>
        <v>64.961200000000005</v>
      </c>
      <c r="H2798"/>
      <c r="I2798"/>
      <c r="J2798" s="34">
        <f t="shared" si="540"/>
        <v>8.5529859993982123E-4</v>
      </c>
      <c r="K2798" s="34">
        <f t="shared" si="544"/>
        <v>5.5561224488086945E-2</v>
      </c>
      <c r="L2798" s="6">
        <f t="shared" si="541"/>
        <v>2.7634881041225379</v>
      </c>
      <c r="M2798" s="6">
        <f t="shared" si="545"/>
        <v>0.17951950691152002</v>
      </c>
      <c r="N2798" s="6">
        <f t="shared" si="542"/>
        <v>5.1745344101160526</v>
      </c>
      <c r="O2798" s="6">
        <f t="shared" si="546"/>
        <v>0.3361439712423443</v>
      </c>
      <c r="P2798" s="6">
        <f t="shared" si="547"/>
        <v>0.51566347815386426</v>
      </c>
      <c r="Q2798" s="6">
        <f t="shared" si="537"/>
        <v>8.6169363317529613E-2</v>
      </c>
      <c r="R2798" s="6">
        <f t="shared" si="538"/>
        <v>0.13109614878451428</v>
      </c>
      <c r="S2798" s="6">
        <f t="shared" si="539"/>
        <v>0.2172655121020439</v>
      </c>
    </row>
    <row r="2799" spans="1:19" x14ac:dyDescent="0.25">
      <c r="A2799" s="64">
        <v>41958</v>
      </c>
      <c r="B2799" s="14" t="s">
        <v>874</v>
      </c>
      <c r="C2799">
        <v>3</v>
      </c>
      <c r="D2799" s="4">
        <v>6.5</v>
      </c>
      <c r="E2799" s="4" t="s">
        <v>978</v>
      </c>
      <c r="G2799" s="4">
        <f t="shared" si="543"/>
        <v>64.961200000000005</v>
      </c>
      <c r="H2799"/>
      <c r="I2799"/>
      <c r="J2799" s="34">
        <f t="shared" si="540"/>
        <v>3.3183072403542195E-3</v>
      </c>
      <c r="K2799" s="34">
        <f t="shared" si="544"/>
        <v>0.21556122448316564</v>
      </c>
      <c r="L2799" s="6">
        <f t="shared" si="541"/>
        <v>13.130517975640537</v>
      </c>
      <c r="M2799" s="6">
        <f t="shared" si="545"/>
        <v>0.85297422086363262</v>
      </c>
      <c r="N2799" s="6">
        <f t="shared" si="542"/>
        <v>11.437170539605743</v>
      </c>
      <c r="O2799" s="6">
        <f t="shared" si="546"/>
        <v>0.74297233726827139</v>
      </c>
      <c r="P2799" s="6">
        <f t="shared" si="547"/>
        <v>1.5959465581319039</v>
      </c>
      <c r="Q2799" s="6">
        <f t="shared" si="537"/>
        <v>0.40942762601454363</v>
      </c>
      <c r="R2799" s="6">
        <f t="shared" si="538"/>
        <v>0.28975921153462586</v>
      </c>
      <c r="S2799" s="6">
        <f t="shared" si="539"/>
        <v>0.69918683754916944</v>
      </c>
    </row>
    <row r="2800" spans="1:19" x14ac:dyDescent="0.25">
      <c r="A2800" s="64">
        <v>41958</v>
      </c>
      <c r="B2800" s="14" t="s">
        <v>874</v>
      </c>
      <c r="C2800">
        <v>3</v>
      </c>
      <c r="D2800" s="4">
        <v>6.2</v>
      </c>
      <c r="E2800" s="4"/>
      <c r="G2800" s="4">
        <f t="shared" si="543"/>
        <v>64.961200000000005</v>
      </c>
      <c r="H2800"/>
      <c r="I2800"/>
      <c r="J2800" s="34">
        <f t="shared" si="540"/>
        <v>3.0190705400997908E-3</v>
      </c>
      <c r="K2800" s="34">
        <f t="shared" si="544"/>
        <v>0.1961224489735594</v>
      </c>
      <c r="L2800" s="6">
        <f t="shared" si="541"/>
        <v>11.778840632041497</v>
      </c>
      <c r="M2800" s="6">
        <f t="shared" si="545"/>
        <v>0.76516763690751333</v>
      </c>
      <c r="N2800" s="6">
        <f t="shared" si="542"/>
        <v>10.8220178607594</v>
      </c>
      <c r="O2800" s="6">
        <f t="shared" si="546"/>
        <v>0.70301128029210602</v>
      </c>
      <c r="P2800" s="6">
        <f t="shared" si="547"/>
        <v>1.4681789171996193</v>
      </c>
      <c r="Q2800" s="6">
        <f t="shared" si="537"/>
        <v>0.36728046571560641</v>
      </c>
      <c r="R2800" s="6">
        <f t="shared" si="538"/>
        <v>0.27417439931392135</v>
      </c>
      <c r="S2800" s="6">
        <f t="shared" si="539"/>
        <v>0.64145486502952775</v>
      </c>
    </row>
    <row r="2801" spans="1:19" x14ac:dyDescent="0.25">
      <c r="A2801" s="64">
        <v>41958</v>
      </c>
      <c r="B2801" s="14" t="s">
        <v>874</v>
      </c>
      <c r="C2801">
        <v>3</v>
      </c>
      <c r="D2801" s="4">
        <v>4</v>
      </c>
      <c r="E2801" s="4"/>
      <c r="G2801" s="4">
        <f t="shared" si="543"/>
        <v>64.961200000000005</v>
      </c>
      <c r="H2801"/>
      <c r="I2801"/>
      <c r="J2801" s="34">
        <f t="shared" si="540"/>
        <v>1.2566370614359172E-3</v>
      </c>
      <c r="K2801" s="34">
        <f t="shared" si="544"/>
        <v>8.1632653058713603E-2</v>
      </c>
      <c r="L2801" s="6">
        <f t="shared" si="541"/>
        <v>4.3006091215286046</v>
      </c>
      <c r="M2801" s="6">
        <f t="shared" si="545"/>
        <v>0.27937273468421148</v>
      </c>
      <c r="N2801" s="6">
        <f t="shared" si="542"/>
        <v>6.4806737611278331</v>
      </c>
      <c r="O2801" s="6">
        <f t="shared" si="546"/>
        <v>0.42099235249702632</v>
      </c>
      <c r="P2801" s="6">
        <f t="shared" si="547"/>
        <v>0.7003650871812378</v>
      </c>
      <c r="Q2801" s="6">
        <f t="shared" si="537"/>
        <v>0.1340989126484215</v>
      </c>
      <c r="R2801" s="6">
        <f t="shared" si="538"/>
        <v>0.16418701747384026</v>
      </c>
      <c r="S2801" s="6">
        <f t="shared" si="539"/>
        <v>0.29828593012226179</v>
      </c>
    </row>
    <row r="2802" spans="1:19" x14ac:dyDescent="0.25">
      <c r="A2802" s="64">
        <v>41958</v>
      </c>
      <c r="B2802" s="14" t="s">
        <v>874</v>
      </c>
      <c r="C2802">
        <v>3</v>
      </c>
      <c r="D2802" s="4">
        <v>4.5</v>
      </c>
      <c r="E2802" s="4"/>
      <c r="G2802" s="4">
        <f t="shared" si="543"/>
        <v>64.961200000000005</v>
      </c>
      <c r="H2802"/>
      <c r="I2802"/>
      <c r="J2802" s="34">
        <f t="shared" si="540"/>
        <v>1.5904312808798326E-3</v>
      </c>
      <c r="K2802" s="34">
        <f t="shared" si="544"/>
        <v>0.10331632652743439</v>
      </c>
      <c r="L2802" s="6">
        <f t="shared" si="541"/>
        <v>5.6380590590289899</v>
      </c>
      <c r="M2802" s="6">
        <f t="shared" si="545"/>
        <v>0.36625508924934846</v>
      </c>
      <c r="N2802" s="6">
        <f t="shared" si="542"/>
        <v>7.4382130025037601</v>
      </c>
      <c r="O2802" s="6">
        <f t="shared" si="546"/>
        <v>0.48319525187039564</v>
      </c>
      <c r="P2802" s="6">
        <f t="shared" si="547"/>
        <v>0.84945034111974405</v>
      </c>
      <c r="Q2802" s="6">
        <f t="shared" si="537"/>
        <v>0.17580244283968727</v>
      </c>
      <c r="R2802" s="6">
        <f t="shared" si="538"/>
        <v>0.1884461482294543</v>
      </c>
      <c r="S2802" s="6">
        <f t="shared" si="539"/>
        <v>0.36424859106914154</v>
      </c>
    </row>
    <row r="2803" spans="1:19" x14ac:dyDescent="0.25">
      <c r="A2803" s="64">
        <v>41958</v>
      </c>
      <c r="B2803" s="14" t="s">
        <v>874</v>
      </c>
      <c r="C2803">
        <v>3</v>
      </c>
      <c r="D2803" s="4">
        <v>8.1</v>
      </c>
      <c r="E2803" s="4"/>
      <c r="G2803" s="4">
        <f t="shared" si="543"/>
        <v>64.961200000000005</v>
      </c>
      <c r="H2803"/>
      <c r="I2803"/>
      <c r="J2803" s="34">
        <f t="shared" si="540"/>
        <v>5.152997350050658E-3</v>
      </c>
      <c r="K2803" s="34">
        <f t="shared" si="544"/>
        <v>0.33474489794888745</v>
      </c>
      <c r="L2803" s="6">
        <f t="shared" si="541"/>
        <v>21.77715338574771</v>
      </c>
      <c r="M2803" s="6">
        <f t="shared" si="545"/>
        <v>1.4146700439614475</v>
      </c>
      <c r="N2803" s="6">
        <f t="shared" si="542"/>
        <v>14.795765575883163</v>
      </c>
      <c r="O2803" s="6">
        <f t="shared" si="546"/>
        <v>0.96115070537072589</v>
      </c>
      <c r="P2803" s="6">
        <f t="shared" si="547"/>
        <v>2.3758207493321732</v>
      </c>
      <c r="Q2803" s="6">
        <f t="shared" si="537"/>
        <v>0.6790416211014948</v>
      </c>
      <c r="R2803" s="6">
        <f t="shared" si="538"/>
        <v>0.37484877509458309</v>
      </c>
      <c r="S2803" s="6">
        <f t="shared" si="539"/>
        <v>1.0538903961960779</v>
      </c>
    </row>
    <row r="2804" spans="1:19" x14ac:dyDescent="0.25">
      <c r="A2804" s="64">
        <v>41958</v>
      </c>
      <c r="B2804" s="14" t="s">
        <v>874</v>
      </c>
      <c r="C2804">
        <v>3</v>
      </c>
      <c r="D2804" s="4">
        <v>7.3</v>
      </c>
      <c r="E2804" s="4" t="s">
        <v>978</v>
      </c>
      <c r="G2804" s="4">
        <f t="shared" si="543"/>
        <v>64.961200000000005</v>
      </c>
      <c r="H2804"/>
      <c r="I2804"/>
      <c r="J2804" s="34">
        <f t="shared" si="540"/>
        <v>4.1853868127450016E-3</v>
      </c>
      <c r="K2804" s="34">
        <f t="shared" si="544"/>
        <v>0.27188775509367796</v>
      </c>
      <c r="L2804" s="6">
        <f t="shared" si="541"/>
        <v>17.146414059849693</v>
      </c>
      <c r="M2804" s="6">
        <f t="shared" si="545"/>
        <v>1.1138516546291897</v>
      </c>
      <c r="N2804" s="6">
        <f t="shared" si="542"/>
        <v>13.10079696359297</v>
      </c>
      <c r="O2804" s="6">
        <f t="shared" si="546"/>
        <v>0.85104350821835983</v>
      </c>
      <c r="P2804" s="6">
        <f t="shared" si="547"/>
        <v>1.9648951628475495</v>
      </c>
      <c r="Q2804" s="6">
        <f t="shared" si="537"/>
        <v>0.53464879422201106</v>
      </c>
      <c r="R2804" s="6">
        <f t="shared" si="538"/>
        <v>0.33190696820516036</v>
      </c>
      <c r="S2804" s="6">
        <f t="shared" si="539"/>
        <v>0.86655576242717136</v>
      </c>
    </row>
    <row r="2805" spans="1:19" x14ac:dyDescent="0.25">
      <c r="A2805" s="64">
        <v>41958</v>
      </c>
      <c r="B2805" s="14" t="s">
        <v>874</v>
      </c>
      <c r="C2805">
        <v>3</v>
      </c>
      <c r="D2805" s="4">
        <v>4.2</v>
      </c>
      <c r="E2805" s="4"/>
      <c r="G2805" s="4">
        <f t="shared" si="543"/>
        <v>64.961200000000005</v>
      </c>
      <c r="H2805"/>
      <c r="I2805"/>
      <c r="J2805" s="34">
        <f t="shared" si="540"/>
        <v>1.385442360233099E-3</v>
      </c>
      <c r="K2805" s="34">
        <f t="shared" si="544"/>
        <v>8.9999999997231753E-2</v>
      </c>
      <c r="L2805" s="6">
        <f t="shared" si="541"/>
        <v>4.811097633235077</v>
      </c>
      <c r="M2805" s="6">
        <f t="shared" si="545"/>
        <v>0.31253468163409348</v>
      </c>
      <c r="N2805" s="6">
        <f t="shared" si="542"/>
        <v>6.861382640483793</v>
      </c>
      <c r="O2805" s="6">
        <f t="shared" si="546"/>
        <v>0.44572365863033786</v>
      </c>
      <c r="P2805" s="6">
        <f t="shared" si="547"/>
        <v>0.7582583402644314</v>
      </c>
      <c r="Q2805" s="6">
        <f t="shared" si="537"/>
        <v>0.15001664718436486</v>
      </c>
      <c r="R2805" s="6">
        <f t="shared" si="538"/>
        <v>0.17383222686583177</v>
      </c>
      <c r="S2805" s="6">
        <f t="shared" si="539"/>
        <v>0.32384887405019663</v>
      </c>
    </row>
    <row r="2806" spans="1:19" x14ac:dyDescent="0.25">
      <c r="A2806" s="64">
        <v>41958</v>
      </c>
      <c r="B2806" s="14" t="s">
        <v>874</v>
      </c>
      <c r="C2806">
        <v>3</v>
      </c>
      <c r="D2806" s="4">
        <v>6.2</v>
      </c>
      <c r="E2806" s="4"/>
      <c r="G2806" s="4">
        <f t="shared" si="543"/>
        <v>64.961200000000005</v>
      </c>
      <c r="H2806"/>
      <c r="I2806"/>
      <c r="J2806" s="34">
        <f t="shared" si="540"/>
        <v>3.0190705400997908E-3</v>
      </c>
      <c r="K2806" s="34">
        <f t="shared" si="544"/>
        <v>0.1961224489735594</v>
      </c>
      <c r="L2806" s="6">
        <f t="shared" si="541"/>
        <v>11.778840632041497</v>
      </c>
      <c r="M2806" s="6">
        <f t="shared" si="545"/>
        <v>0.76516763690751333</v>
      </c>
      <c r="N2806" s="6">
        <f t="shared" si="542"/>
        <v>10.8220178607594</v>
      </c>
      <c r="O2806" s="6">
        <f t="shared" si="546"/>
        <v>0.70301128029210602</v>
      </c>
      <c r="P2806" s="6">
        <f t="shared" si="547"/>
        <v>1.4681789171996193</v>
      </c>
      <c r="Q2806" s="6">
        <f t="shared" si="537"/>
        <v>0.36728046571560641</v>
      </c>
      <c r="R2806" s="6">
        <f t="shared" si="538"/>
        <v>0.27417439931392135</v>
      </c>
      <c r="S2806" s="6">
        <f t="shared" si="539"/>
        <v>0.64145486502952775</v>
      </c>
    </row>
    <row r="2807" spans="1:19" x14ac:dyDescent="0.25">
      <c r="A2807" s="64">
        <v>41958</v>
      </c>
      <c r="B2807" s="14" t="s">
        <v>874</v>
      </c>
      <c r="C2807">
        <v>3</v>
      </c>
      <c r="D2807" s="4">
        <v>8</v>
      </c>
      <c r="E2807" s="4"/>
      <c r="G2807" s="4">
        <f t="shared" si="543"/>
        <v>64.961200000000005</v>
      </c>
      <c r="H2807"/>
      <c r="I2807"/>
      <c r="J2807" s="34">
        <f t="shared" si="540"/>
        <v>5.0265482457436689E-3</v>
      </c>
      <c r="K2807" s="34">
        <f t="shared" si="544"/>
        <v>0.32653061223485441</v>
      </c>
      <c r="L2807" s="6">
        <f t="shared" si="541"/>
        <v>21.164008717497858</v>
      </c>
      <c r="M2807" s="6">
        <f t="shared" si="545"/>
        <v>1.3748394297657729</v>
      </c>
      <c r="N2807" s="6">
        <f t="shared" si="542"/>
        <v>14.58227400291401</v>
      </c>
      <c r="O2807" s="6">
        <f t="shared" si="546"/>
        <v>0.94728203633176278</v>
      </c>
      <c r="P2807" s="6">
        <f t="shared" si="547"/>
        <v>2.3221214660975358</v>
      </c>
      <c r="Q2807" s="6">
        <f t="shared" si="537"/>
        <v>0.65992292628757099</v>
      </c>
      <c r="R2807" s="6">
        <f t="shared" si="538"/>
        <v>0.3694399941693875</v>
      </c>
      <c r="S2807" s="6">
        <f t="shared" si="539"/>
        <v>1.0293629204569585</v>
      </c>
    </row>
    <row r="2808" spans="1:19" x14ac:dyDescent="0.25">
      <c r="A2808" s="64">
        <v>41958</v>
      </c>
      <c r="B2808" s="14" t="s">
        <v>874</v>
      </c>
      <c r="C2808">
        <v>3</v>
      </c>
      <c r="D2808" s="4">
        <v>11.1</v>
      </c>
      <c r="E2808" s="4" t="s">
        <v>978</v>
      </c>
      <c r="G2808" s="4">
        <f t="shared" si="543"/>
        <v>64.961200000000005</v>
      </c>
      <c r="H2808"/>
      <c r="I2808"/>
      <c r="J2808" s="34">
        <f t="shared" si="540"/>
        <v>9.6768907712199599E-3</v>
      </c>
      <c r="K2808" s="34">
        <f t="shared" si="544"/>
        <v>0.62862244896025643</v>
      </c>
      <c r="L2808" s="6">
        <f t="shared" si="541"/>
        <v>44.935707081848669</v>
      </c>
      <c r="M2808" s="6">
        <f t="shared" si="545"/>
        <v>2.9190775115043786</v>
      </c>
      <c r="N2808" s="6">
        <f t="shared" si="542"/>
        <v>21.391333313827278</v>
      </c>
      <c r="O2808" s="6">
        <f t="shared" si="546"/>
        <v>1.3896067086192765</v>
      </c>
      <c r="P2808" s="6">
        <f t="shared" si="547"/>
        <v>4.3086842201236548</v>
      </c>
      <c r="Q2808" s="6">
        <f t="shared" si="537"/>
        <v>1.4011572055221015</v>
      </c>
      <c r="R2808" s="6">
        <f t="shared" si="538"/>
        <v>0.54194661636151786</v>
      </c>
      <c r="S2808" s="6">
        <f t="shared" si="539"/>
        <v>1.9431038218836194</v>
      </c>
    </row>
    <row r="2809" spans="1:19" x14ac:dyDescent="0.25">
      <c r="A2809" s="64">
        <v>41958</v>
      </c>
      <c r="B2809" s="14" t="s">
        <v>874</v>
      </c>
      <c r="C2809">
        <v>3</v>
      </c>
      <c r="D2809" s="4">
        <v>8.8000000000000007</v>
      </c>
      <c r="E2809" s="4" t="s">
        <v>978</v>
      </c>
      <c r="G2809" s="4">
        <f t="shared" si="543"/>
        <v>64.961200000000005</v>
      </c>
      <c r="H2809"/>
      <c r="I2809"/>
      <c r="J2809" s="34">
        <f t="shared" si="540"/>
        <v>6.0821233773498407E-3</v>
      </c>
      <c r="K2809" s="34">
        <f t="shared" si="544"/>
        <v>0.39510204080417388</v>
      </c>
      <c r="L2809" s="6">
        <f t="shared" si="541"/>
        <v>26.348731681885365</v>
      </c>
      <c r="M2809" s="6">
        <f t="shared" si="545"/>
        <v>1.7116452617326934</v>
      </c>
      <c r="N2809" s="6">
        <f t="shared" si="542"/>
        <v>16.302518287873927</v>
      </c>
      <c r="O2809" s="6">
        <f t="shared" si="546"/>
        <v>1.0590311715434086</v>
      </c>
      <c r="P2809" s="6">
        <f t="shared" si="547"/>
        <v>2.770676433276102</v>
      </c>
      <c r="Q2809" s="6">
        <f t="shared" si="537"/>
        <v>0.82158972563169275</v>
      </c>
      <c r="R2809" s="6">
        <f t="shared" si="538"/>
        <v>0.41302215690192939</v>
      </c>
      <c r="S2809" s="6">
        <f t="shared" si="539"/>
        <v>1.2346118825336221</v>
      </c>
    </row>
    <row r="2810" spans="1:19" x14ac:dyDescent="0.25">
      <c r="A2810" s="64">
        <v>41958</v>
      </c>
      <c r="B2810" s="14" t="s">
        <v>874</v>
      </c>
      <c r="C2810">
        <v>3</v>
      </c>
      <c r="D2810" s="4">
        <v>13.2</v>
      </c>
      <c r="E2810" s="4"/>
      <c r="G2810" s="4">
        <f t="shared" si="543"/>
        <v>64.961200000000005</v>
      </c>
      <c r="H2810"/>
      <c r="I2810"/>
      <c r="J2810" s="34">
        <f t="shared" si="540"/>
        <v>1.368477759903714E-2</v>
      </c>
      <c r="K2810" s="34">
        <f t="shared" si="544"/>
        <v>0.88897959180939112</v>
      </c>
      <c r="L2810" s="6">
        <f t="shared" si="541"/>
        <v>66.925792025144602</v>
      </c>
      <c r="M2810" s="6">
        <f t="shared" si="545"/>
        <v>4.3475798452303218</v>
      </c>
      <c r="N2810" s="6">
        <f t="shared" si="542"/>
        <v>26.198804201322019</v>
      </c>
      <c r="O2810" s="6">
        <f t="shared" si="546"/>
        <v>1.7019057924934131</v>
      </c>
      <c r="P2810" s="6">
        <f t="shared" si="547"/>
        <v>6.0494856377237349</v>
      </c>
      <c r="Q2810" s="6">
        <f t="shared" si="537"/>
        <v>2.0868383257105543</v>
      </c>
      <c r="R2810" s="6">
        <f t="shared" si="538"/>
        <v>0.66374325907243115</v>
      </c>
      <c r="S2810" s="6">
        <f t="shared" si="539"/>
        <v>2.7505815847829855</v>
      </c>
    </row>
    <row r="2811" spans="1:19" x14ac:dyDescent="0.25">
      <c r="A2811" s="64">
        <v>41958</v>
      </c>
      <c r="B2811" s="14" t="s">
        <v>874</v>
      </c>
      <c r="C2811">
        <v>3</v>
      </c>
      <c r="D2811" s="4">
        <v>8.3000000000000007</v>
      </c>
      <c r="E2811" s="4" t="s">
        <v>978</v>
      </c>
      <c r="G2811" s="4">
        <f t="shared" si="543"/>
        <v>64.961200000000005</v>
      </c>
      <c r="H2811"/>
      <c r="I2811"/>
      <c r="J2811" s="34">
        <f t="shared" si="540"/>
        <v>5.4106079476450219E-3</v>
      </c>
      <c r="K2811" s="34">
        <f t="shared" si="544"/>
        <v>0.35147959182592381</v>
      </c>
      <c r="L2811" s="6">
        <f t="shared" si="541"/>
        <v>23.033216302360287</v>
      </c>
      <c r="M2811" s="6">
        <f t="shared" si="545"/>
        <v>1.4962653998827395</v>
      </c>
      <c r="N2811" s="6">
        <f t="shared" si="542"/>
        <v>15.224089825772444</v>
      </c>
      <c r="O2811" s="6">
        <f t="shared" si="546"/>
        <v>0.98897516317232204</v>
      </c>
      <c r="P2811" s="6">
        <f t="shared" si="547"/>
        <v>2.4852405630550614</v>
      </c>
      <c r="Q2811" s="6">
        <f t="shared" si="537"/>
        <v>0.71820739194371497</v>
      </c>
      <c r="R2811" s="6">
        <f t="shared" si="538"/>
        <v>0.38570031363720558</v>
      </c>
      <c r="S2811" s="6">
        <f t="shared" si="539"/>
        <v>1.1039077055809206</v>
      </c>
    </row>
    <row r="2812" spans="1:19" x14ac:dyDescent="0.25">
      <c r="A2812" s="64">
        <v>41958</v>
      </c>
      <c r="B2812" s="14" t="s">
        <v>874</v>
      </c>
      <c r="C2812">
        <v>3</v>
      </c>
      <c r="D2812" s="4">
        <v>9.8000000000000007</v>
      </c>
      <c r="E2812" s="4"/>
      <c r="G2812" s="4">
        <f t="shared" si="543"/>
        <v>64.961200000000005</v>
      </c>
      <c r="H2812"/>
      <c r="I2812"/>
      <c r="J2812" s="34">
        <f t="shared" si="540"/>
        <v>7.5429639612690945E-3</v>
      </c>
      <c r="K2812" s="34">
        <f t="shared" si="544"/>
        <v>0.48999999998492844</v>
      </c>
      <c r="L2812" s="6">
        <f t="shared" si="541"/>
        <v>33.746038656612889</v>
      </c>
      <c r="M2812" s="6">
        <f t="shared" si="545"/>
        <v>2.1921832088999702</v>
      </c>
      <c r="N2812" s="6">
        <f t="shared" si="542"/>
        <v>18.49032216838847</v>
      </c>
      <c r="O2812" s="6">
        <f t="shared" si="546"/>
        <v>1.2011535397429229</v>
      </c>
      <c r="P2812" s="6">
        <f t="shared" si="547"/>
        <v>3.3933367486428931</v>
      </c>
      <c r="Q2812" s="6">
        <f t="shared" si="537"/>
        <v>1.0522479402719858</v>
      </c>
      <c r="R2812" s="6">
        <f t="shared" si="538"/>
        <v>0.46844988049973996</v>
      </c>
      <c r="S2812" s="6">
        <f t="shared" si="539"/>
        <v>1.5206978207717257</v>
      </c>
    </row>
    <row r="2813" spans="1:19" x14ac:dyDescent="0.25">
      <c r="A2813" s="64">
        <v>41958</v>
      </c>
      <c r="B2813" s="14" t="s">
        <v>874</v>
      </c>
      <c r="C2813">
        <v>3</v>
      </c>
      <c r="D2813" s="4">
        <v>8</v>
      </c>
      <c r="E2813" s="4" t="s">
        <v>978</v>
      </c>
      <c r="G2813" s="4">
        <f t="shared" si="543"/>
        <v>64.961200000000005</v>
      </c>
      <c r="H2813"/>
      <c r="I2813"/>
      <c r="J2813" s="34">
        <f t="shared" si="540"/>
        <v>5.0265482457436689E-3</v>
      </c>
      <c r="K2813" s="34">
        <f t="shared" si="544"/>
        <v>0.32653061223485441</v>
      </c>
      <c r="L2813" s="6">
        <f t="shared" si="541"/>
        <v>21.164008717497858</v>
      </c>
      <c r="M2813" s="6">
        <f t="shared" si="545"/>
        <v>1.3748394297657729</v>
      </c>
      <c r="N2813" s="6">
        <f t="shared" si="542"/>
        <v>14.58227400291401</v>
      </c>
      <c r="O2813" s="6">
        <f t="shared" si="546"/>
        <v>0.94728203633176278</v>
      </c>
      <c r="P2813" s="6">
        <f t="shared" si="547"/>
        <v>2.3221214660975358</v>
      </c>
      <c r="Q2813" s="6">
        <f t="shared" si="537"/>
        <v>0.65992292628757099</v>
      </c>
      <c r="R2813" s="6">
        <f t="shared" si="538"/>
        <v>0.3694399941693875</v>
      </c>
      <c r="S2813" s="6">
        <f t="shared" si="539"/>
        <v>1.0293629204569585</v>
      </c>
    </row>
    <row r="2814" spans="1:19" x14ac:dyDescent="0.25">
      <c r="A2814" s="64">
        <v>41958</v>
      </c>
      <c r="B2814" s="14" t="s">
        <v>874</v>
      </c>
      <c r="C2814">
        <v>3</v>
      </c>
      <c r="D2814" s="4">
        <v>4.0999999999999996</v>
      </c>
      <c r="E2814" s="4"/>
      <c r="G2814" s="4">
        <f t="shared" si="543"/>
        <v>64.961200000000005</v>
      </c>
      <c r="H2814"/>
      <c r="I2814"/>
      <c r="J2814" s="34">
        <f t="shared" si="540"/>
        <v>1.3202543126711102E-3</v>
      </c>
      <c r="K2814" s="34">
        <f t="shared" si="544"/>
        <v>8.5765306119810952E-2</v>
      </c>
      <c r="L2814" s="6">
        <f t="shared" si="541"/>
        <v>4.5518101325650582</v>
      </c>
      <c r="M2814" s="6">
        <f t="shared" si="545"/>
        <v>0.29569105411886604</v>
      </c>
      <c r="N2814" s="6">
        <f t="shared" si="542"/>
        <v>6.670633528309061</v>
      </c>
      <c r="O2814" s="6">
        <f t="shared" si="546"/>
        <v>0.43333236716418877</v>
      </c>
      <c r="P2814" s="6">
        <f t="shared" si="547"/>
        <v>0.72902342128305486</v>
      </c>
      <c r="Q2814" s="6">
        <f t="shared" si="537"/>
        <v>0.14193170597705571</v>
      </c>
      <c r="R2814" s="6">
        <f t="shared" si="538"/>
        <v>0.16899962319403364</v>
      </c>
      <c r="S2814" s="6">
        <f t="shared" si="539"/>
        <v>0.31093132917108934</v>
      </c>
    </row>
    <row r="2815" spans="1:19" x14ac:dyDescent="0.25">
      <c r="A2815" s="64">
        <v>41958</v>
      </c>
      <c r="B2815" s="14" t="s">
        <v>874</v>
      </c>
      <c r="C2815">
        <v>3</v>
      </c>
      <c r="D2815" s="4">
        <v>3.9</v>
      </c>
      <c r="E2815" s="4"/>
      <c r="G2815" s="4">
        <f t="shared" si="543"/>
        <v>64.961200000000005</v>
      </c>
      <c r="H2815"/>
      <c r="I2815"/>
      <c r="J2815" s="34">
        <f t="shared" si="540"/>
        <v>1.1945906065275189E-3</v>
      </c>
      <c r="K2815" s="34">
        <f t="shared" si="544"/>
        <v>7.7602040813939621E-2</v>
      </c>
      <c r="L2815" s="6">
        <f t="shared" si="541"/>
        <v>4.0574351124683323</v>
      </c>
      <c r="M2815" s="6">
        <f t="shared" si="545"/>
        <v>0.26357585894044605</v>
      </c>
      <c r="N2815" s="6">
        <f t="shared" si="542"/>
        <v>6.2915196864507177</v>
      </c>
      <c r="O2815" s="6">
        <f t="shared" si="546"/>
        <v>0.40870467658277715</v>
      </c>
      <c r="P2815" s="6">
        <f t="shared" si="547"/>
        <v>0.6722805355232232</v>
      </c>
      <c r="Q2815" s="6">
        <f t="shared" si="537"/>
        <v>0.12651641229141411</v>
      </c>
      <c r="R2815" s="6">
        <f t="shared" si="538"/>
        <v>0.1593948238672831</v>
      </c>
      <c r="S2815" s="6">
        <f t="shared" si="539"/>
        <v>0.28591123615869718</v>
      </c>
    </row>
    <row r="2816" spans="1:19" x14ac:dyDescent="0.25">
      <c r="A2816" s="64">
        <v>41958</v>
      </c>
      <c r="B2816" s="14" t="s">
        <v>874</v>
      </c>
      <c r="C2816">
        <v>3</v>
      </c>
      <c r="D2816" s="4">
        <v>3.7</v>
      </c>
      <c r="E2816" s="4"/>
      <c r="G2816" s="4">
        <f t="shared" si="543"/>
        <v>64.961200000000005</v>
      </c>
      <c r="H2816"/>
      <c r="I2816"/>
      <c r="J2816" s="34">
        <f t="shared" si="540"/>
        <v>1.075210085691107E-3</v>
      </c>
      <c r="K2816" s="34">
        <f t="shared" si="544"/>
        <v>6.9846938773361844E-2</v>
      </c>
      <c r="L2816" s="6">
        <f t="shared" si="541"/>
        <v>3.5949248430857623</v>
      </c>
      <c r="M2816" s="6">
        <f t="shared" si="545"/>
        <v>0.2335306362462681</v>
      </c>
      <c r="N2816" s="6">
        <f t="shared" si="542"/>
        <v>5.9156978898620354</v>
      </c>
      <c r="O2816" s="6">
        <f t="shared" si="546"/>
        <v>0.38429084121668494</v>
      </c>
      <c r="P2816" s="6">
        <f t="shared" si="547"/>
        <v>0.61782147746295302</v>
      </c>
      <c r="Q2816" s="6">
        <f t="shared" si="537"/>
        <v>0.11209470539820869</v>
      </c>
      <c r="R2816" s="6">
        <f t="shared" si="538"/>
        <v>0.14987342807450713</v>
      </c>
      <c r="S2816" s="6">
        <f t="shared" si="539"/>
        <v>0.2619681334727158</v>
      </c>
    </row>
    <row r="2817" spans="1:19" x14ac:dyDescent="0.25">
      <c r="A2817" s="64">
        <v>41958</v>
      </c>
      <c r="B2817" s="14" t="s">
        <v>874</v>
      </c>
      <c r="C2817">
        <v>3</v>
      </c>
      <c r="D2817" s="4">
        <v>13.1</v>
      </c>
      <c r="E2817" s="4"/>
      <c r="G2817" s="4">
        <f t="shared" si="543"/>
        <v>64.961200000000005</v>
      </c>
      <c r="H2817"/>
      <c r="I2817"/>
      <c r="J2817" s="34">
        <f t="shared" si="540"/>
        <v>1.3478217882063612E-2</v>
      </c>
      <c r="K2817" s="34">
        <f t="shared" si="544"/>
        <v>0.87556122446286522</v>
      </c>
      <c r="L2817" s="6">
        <f t="shared" si="541"/>
        <v>65.765898878706125</v>
      </c>
      <c r="M2817" s="6">
        <f t="shared" si="545"/>
        <v>4.272231793104436</v>
      </c>
      <c r="N2817" s="6">
        <f t="shared" si="542"/>
        <v>25.966737375690499</v>
      </c>
      <c r="O2817" s="6">
        <f t="shared" si="546"/>
        <v>1.6868304527277946</v>
      </c>
      <c r="P2817" s="6">
        <f t="shared" si="547"/>
        <v>5.9590622458322304</v>
      </c>
      <c r="Q2817" s="6">
        <f t="shared" si="537"/>
        <v>2.0506712606901294</v>
      </c>
      <c r="R2817" s="6">
        <f t="shared" si="538"/>
        <v>0.65786387656383993</v>
      </c>
      <c r="S2817" s="6">
        <f t="shared" si="539"/>
        <v>2.7085351372539694</v>
      </c>
    </row>
    <row r="2818" spans="1:19" x14ac:dyDescent="0.25">
      <c r="A2818" s="64">
        <v>41958</v>
      </c>
      <c r="B2818" s="14" t="s">
        <v>874</v>
      </c>
      <c r="C2818">
        <v>3</v>
      </c>
      <c r="D2818" s="4">
        <v>6</v>
      </c>
      <c r="E2818" s="4"/>
      <c r="G2818" s="4">
        <f t="shared" si="543"/>
        <v>64.961200000000005</v>
      </c>
      <c r="H2818"/>
      <c r="I2818"/>
      <c r="J2818" s="34">
        <f t="shared" si="540"/>
        <v>2.8274333882308137E-3</v>
      </c>
      <c r="K2818" s="34">
        <f t="shared" si="544"/>
        <v>0.1836734693821056</v>
      </c>
      <c r="L2818" s="6">
        <f t="shared" si="541"/>
        <v>10.923549380812876</v>
      </c>
      <c r="M2818" s="6">
        <f t="shared" si="545"/>
        <v>0.70960688980053355</v>
      </c>
      <c r="N2818" s="6">
        <f t="shared" si="542"/>
        <v>10.414704032978928</v>
      </c>
      <c r="O2818" s="6">
        <f t="shared" si="546"/>
        <v>0.67655168474967775</v>
      </c>
      <c r="P2818" s="6">
        <f t="shared" si="547"/>
        <v>1.3861585745502114</v>
      </c>
      <c r="Q2818" s="6">
        <f t="shared" si="537"/>
        <v>0.34061130710425608</v>
      </c>
      <c r="R2818" s="6">
        <f t="shared" si="538"/>
        <v>0.26385515705237433</v>
      </c>
      <c r="S2818" s="6">
        <f t="shared" si="539"/>
        <v>0.60446646415663041</v>
      </c>
    </row>
    <row r="2819" spans="1:19" x14ac:dyDescent="0.25">
      <c r="A2819" s="64">
        <v>41958</v>
      </c>
      <c r="B2819" s="14" t="s">
        <v>874</v>
      </c>
      <c r="C2819">
        <v>3</v>
      </c>
      <c r="D2819" s="4">
        <v>4.4000000000000004</v>
      </c>
      <c r="E2819" s="4"/>
      <c r="G2819" s="4">
        <f t="shared" si="543"/>
        <v>64.961200000000005</v>
      </c>
      <c r="H2819"/>
      <c r="I2819"/>
      <c r="J2819" s="34">
        <f t="shared" si="540"/>
        <v>1.5205308443374602E-3</v>
      </c>
      <c r="K2819" s="34">
        <f t="shared" si="544"/>
        <v>9.877551020104347E-2</v>
      </c>
      <c r="L2819" s="6">
        <f t="shared" si="541"/>
        <v>5.3541650508837426</v>
      </c>
      <c r="M2819" s="6">
        <f t="shared" si="545"/>
        <v>0.34781299344971695</v>
      </c>
      <c r="N2819" s="6">
        <f t="shared" si="542"/>
        <v>7.2451870323804508</v>
      </c>
      <c r="O2819" s="6">
        <f t="shared" si="546"/>
        <v>0.47065605297680857</v>
      </c>
      <c r="P2819" s="6">
        <f t="shared" si="547"/>
        <v>0.81846904642652551</v>
      </c>
      <c r="Q2819" s="6">
        <f t="shared" ref="Q2819:Q2882" si="548">M2819*0.48</f>
        <v>0.16695023685586413</v>
      </c>
      <c r="R2819" s="6">
        <f t="shared" ref="R2819:R2882" si="549">O2819*0.39</f>
        <v>0.18355586066095536</v>
      </c>
      <c r="S2819" s="6">
        <f t="shared" ref="S2819:S2882" si="550">Q2819+R2819</f>
        <v>0.35050609751681949</v>
      </c>
    </row>
    <row r="2820" spans="1:19" x14ac:dyDescent="0.25">
      <c r="A2820" s="64">
        <v>41958</v>
      </c>
      <c r="B2820" s="14" t="s">
        <v>874</v>
      </c>
      <c r="C2820">
        <v>3</v>
      </c>
      <c r="D2820" s="4">
        <v>20.5</v>
      </c>
      <c r="E2820" s="4"/>
      <c r="G2820" s="4">
        <f t="shared" si="543"/>
        <v>64.961200000000005</v>
      </c>
      <c r="H2820"/>
      <c r="I2820"/>
      <c r="J2820" s="34">
        <f t="shared" si="540"/>
        <v>3.3006357816777757E-2</v>
      </c>
      <c r="K2820" s="34">
        <f t="shared" si="544"/>
        <v>2.1441326529952738</v>
      </c>
      <c r="L2820" s="6">
        <f t="shared" si="541"/>
        <v>184.12644926925481</v>
      </c>
      <c r="M2820" s="6">
        <f t="shared" si="545"/>
        <v>11.96107532826924</v>
      </c>
      <c r="N2820" s="6">
        <f t="shared" si="542"/>
        <v>43.849231575046126</v>
      </c>
      <c r="O2820" s="6">
        <f t="shared" si="546"/>
        <v>2.8484987574429179</v>
      </c>
      <c r="P2820" s="6">
        <f t="shared" si="547"/>
        <v>14.809574085712159</v>
      </c>
      <c r="Q2820" s="6">
        <f t="shared" si="548"/>
        <v>5.7413161575692353</v>
      </c>
      <c r="R2820" s="6">
        <f t="shared" si="549"/>
        <v>1.110914515402738</v>
      </c>
      <c r="S2820" s="6">
        <f t="shared" si="550"/>
        <v>6.8522306729719737</v>
      </c>
    </row>
    <row r="2821" spans="1:19" x14ac:dyDescent="0.25">
      <c r="A2821" s="64">
        <v>41958</v>
      </c>
      <c r="B2821" s="14" t="s">
        <v>874</v>
      </c>
      <c r="C2821">
        <v>3</v>
      </c>
      <c r="D2821" s="4">
        <v>10</v>
      </c>
      <c r="E2821" s="4"/>
      <c r="G2821" s="4">
        <f t="shared" si="543"/>
        <v>64.961200000000005</v>
      </c>
      <c r="H2821"/>
      <c r="I2821"/>
      <c r="J2821" s="34">
        <f t="shared" si="540"/>
        <v>7.8539816339744835E-3</v>
      </c>
      <c r="K2821" s="34">
        <f t="shared" si="544"/>
        <v>0.51020408161696007</v>
      </c>
      <c r="L2821" s="6">
        <f t="shared" si="541"/>
        <v>35.35037715373447</v>
      </c>
      <c r="M2821" s="6">
        <f t="shared" si="545"/>
        <v>2.2964029649006505</v>
      </c>
      <c r="N2821" s="6">
        <f t="shared" si="542"/>
        <v>18.932587368553055</v>
      </c>
      <c r="O2821" s="6">
        <f t="shared" si="546"/>
        <v>1.2298836184211086</v>
      </c>
      <c r="P2821" s="6">
        <f t="shared" si="547"/>
        <v>3.5262865833217591</v>
      </c>
      <c r="Q2821" s="6">
        <f t="shared" si="548"/>
        <v>1.1022734231523121</v>
      </c>
      <c r="R2821" s="6">
        <f t="shared" si="549"/>
        <v>0.47965461118423236</v>
      </c>
      <c r="S2821" s="6">
        <f t="shared" si="550"/>
        <v>1.5819280343365445</v>
      </c>
    </row>
    <row r="2822" spans="1:19" x14ac:dyDescent="0.25">
      <c r="A2822" s="64">
        <v>41958</v>
      </c>
      <c r="B2822" s="14" t="s">
        <v>874</v>
      </c>
      <c r="C2822">
        <v>3</v>
      </c>
      <c r="D2822" s="4">
        <v>7.3</v>
      </c>
      <c r="E2822" s="4"/>
      <c r="G2822" s="4">
        <f t="shared" si="543"/>
        <v>64.961200000000005</v>
      </c>
      <c r="H2822"/>
      <c r="I2822"/>
      <c r="J2822" s="34">
        <f t="shared" si="540"/>
        <v>4.1853868127450016E-3</v>
      </c>
      <c r="K2822" s="34">
        <f t="shared" si="544"/>
        <v>0.27188775509367796</v>
      </c>
      <c r="L2822" s="6">
        <f t="shared" si="541"/>
        <v>17.146414059849693</v>
      </c>
      <c r="M2822" s="6">
        <f t="shared" si="545"/>
        <v>1.1138516546291897</v>
      </c>
      <c r="N2822" s="6">
        <f t="shared" si="542"/>
        <v>13.10079696359297</v>
      </c>
      <c r="O2822" s="6">
        <f t="shared" si="546"/>
        <v>0.85104350821835983</v>
      </c>
      <c r="P2822" s="6">
        <f t="shared" si="547"/>
        <v>1.9648951628475495</v>
      </c>
      <c r="Q2822" s="6">
        <f t="shared" si="548"/>
        <v>0.53464879422201106</v>
      </c>
      <c r="R2822" s="6">
        <f t="shared" si="549"/>
        <v>0.33190696820516036</v>
      </c>
      <c r="S2822" s="6">
        <f t="shared" si="550"/>
        <v>0.86655576242717136</v>
      </c>
    </row>
    <row r="2823" spans="1:19" x14ac:dyDescent="0.25">
      <c r="A2823" s="64">
        <v>41958</v>
      </c>
      <c r="B2823" s="14" t="s">
        <v>874</v>
      </c>
      <c r="C2823">
        <v>3</v>
      </c>
      <c r="D2823" s="4">
        <v>4.7</v>
      </c>
      <c r="E2823" s="4"/>
      <c r="G2823" s="4">
        <f t="shared" si="543"/>
        <v>64.961200000000005</v>
      </c>
      <c r="H2823"/>
      <c r="I2823"/>
      <c r="J2823" s="34">
        <f t="shared" si="540"/>
        <v>1.7349445429449633E-3</v>
      </c>
      <c r="K2823" s="34">
        <f t="shared" si="544"/>
        <v>0.11270408162918646</v>
      </c>
      <c r="L2823" s="6">
        <f t="shared" si="541"/>
        <v>6.2308461373122945</v>
      </c>
      <c r="M2823" s="6">
        <f t="shared" si="545"/>
        <v>0.40476324994603757</v>
      </c>
      <c r="N2823" s="6">
        <f t="shared" si="542"/>
        <v>7.8264436633583525</v>
      </c>
      <c r="O2823" s="6">
        <f t="shared" si="546"/>
        <v>0.50841518196547364</v>
      </c>
      <c r="P2823" s="6">
        <f t="shared" si="547"/>
        <v>0.91317843191151127</v>
      </c>
      <c r="Q2823" s="6">
        <f t="shared" si="548"/>
        <v>0.19428635997409802</v>
      </c>
      <c r="R2823" s="6">
        <f t="shared" si="549"/>
        <v>0.19828192096653471</v>
      </c>
      <c r="S2823" s="6">
        <f t="shared" si="550"/>
        <v>0.39256828094063273</v>
      </c>
    </row>
    <row r="2824" spans="1:19" x14ac:dyDescent="0.25">
      <c r="A2824" s="64">
        <v>41958</v>
      </c>
      <c r="B2824" s="14" t="s">
        <v>874</v>
      </c>
      <c r="C2824">
        <v>3</v>
      </c>
      <c r="D2824" s="4">
        <v>6.5</v>
      </c>
      <c r="E2824" s="4"/>
      <c r="G2824" s="4">
        <f t="shared" si="543"/>
        <v>64.961200000000005</v>
      </c>
      <c r="H2824"/>
      <c r="I2824"/>
      <c r="J2824" s="34">
        <f t="shared" si="540"/>
        <v>3.3183072403542195E-3</v>
      </c>
      <c r="K2824" s="34">
        <f t="shared" si="544"/>
        <v>0.21556122448316564</v>
      </c>
      <c r="L2824" s="6">
        <f t="shared" si="541"/>
        <v>13.130517975640537</v>
      </c>
      <c r="M2824" s="6">
        <f t="shared" si="545"/>
        <v>0.85297422086363262</v>
      </c>
      <c r="N2824" s="6">
        <f t="shared" si="542"/>
        <v>11.437170539605743</v>
      </c>
      <c r="O2824" s="6">
        <f t="shared" si="546"/>
        <v>0.74297233726827139</v>
      </c>
      <c r="P2824" s="6">
        <f t="shared" si="547"/>
        <v>1.5959465581319039</v>
      </c>
      <c r="Q2824" s="6">
        <f t="shared" si="548"/>
        <v>0.40942762601454363</v>
      </c>
      <c r="R2824" s="6">
        <f t="shared" si="549"/>
        <v>0.28975921153462586</v>
      </c>
      <c r="S2824" s="6">
        <f t="shared" si="550"/>
        <v>0.69918683754916944</v>
      </c>
    </row>
    <row r="2825" spans="1:19" x14ac:dyDescent="0.25">
      <c r="A2825" s="64">
        <v>41958</v>
      </c>
      <c r="B2825" s="14" t="s">
        <v>874</v>
      </c>
      <c r="C2825">
        <v>3</v>
      </c>
      <c r="D2825" s="4">
        <v>7.9</v>
      </c>
      <c r="E2825" s="4"/>
      <c r="G2825" s="4">
        <f t="shared" si="543"/>
        <v>64.961200000000005</v>
      </c>
      <c r="H2825"/>
      <c r="I2825"/>
      <c r="J2825" s="34">
        <f t="shared" si="540"/>
        <v>4.9016699377634745E-3</v>
      </c>
      <c r="K2825" s="34">
        <f t="shared" si="544"/>
        <v>0.31841836733714474</v>
      </c>
      <c r="L2825" s="6">
        <f t="shared" si="541"/>
        <v>20.560739681169874</v>
      </c>
      <c r="M2825" s="6">
        <f t="shared" si="545"/>
        <v>1.3356503484829443</v>
      </c>
      <c r="N2825" s="6">
        <f t="shared" si="542"/>
        <v>14.369235628642512</v>
      </c>
      <c r="O2825" s="6">
        <f t="shared" si="546"/>
        <v>0.93344280762460885</v>
      </c>
      <c r="P2825" s="6">
        <f t="shared" si="547"/>
        <v>2.2690931561075534</v>
      </c>
      <c r="Q2825" s="6">
        <f t="shared" si="548"/>
        <v>0.64111216727181319</v>
      </c>
      <c r="R2825" s="6">
        <f t="shared" si="549"/>
        <v>0.36404269497359748</v>
      </c>
      <c r="S2825" s="6">
        <f t="shared" si="550"/>
        <v>1.0051548622454107</v>
      </c>
    </row>
    <row r="2826" spans="1:19" x14ac:dyDescent="0.25">
      <c r="A2826" s="64">
        <v>41958</v>
      </c>
      <c r="B2826" s="14" t="s">
        <v>874</v>
      </c>
      <c r="C2826">
        <v>3</v>
      </c>
      <c r="D2826" s="4">
        <v>6</v>
      </c>
      <c r="E2826" s="4" t="s">
        <v>978</v>
      </c>
      <c r="G2826" s="4">
        <f t="shared" si="543"/>
        <v>64.961200000000005</v>
      </c>
      <c r="H2826"/>
      <c r="I2826"/>
      <c r="J2826" s="34">
        <f t="shared" si="540"/>
        <v>2.8274333882308137E-3</v>
      </c>
      <c r="K2826" s="34">
        <f t="shared" si="544"/>
        <v>0.1836734693821056</v>
      </c>
      <c r="L2826" s="6">
        <f t="shared" si="541"/>
        <v>10.923549380812876</v>
      </c>
      <c r="M2826" s="6">
        <f t="shared" si="545"/>
        <v>0.70960688980053355</v>
      </c>
      <c r="N2826" s="6">
        <f t="shared" si="542"/>
        <v>10.414704032978928</v>
      </c>
      <c r="O2826" s="6">
        <f t="shared" si="546"/>
        <v>0.67655168474967775</v>
      </c>
      <c r="P2826" s="6">
        <f t="shared" si="547"/>
        <v>1.3861585745502114</v>
      </c>
      <c r="Q2826" s="6">
        <f t="shared" si="548"/>
        <v>0.34061130710425608</v>
      </c>
      <c r="R2826" s="6">
        <f t="shared" si="549"/>
        <v>0.26385515705237433</v>
      </c>
      <c r="S2826" s="6">
        <f t="shared" si="550"/>
        <v>0.60446646415663041</v>
      </c>
    </row>
    <row r="2827" spans="1:19" x14ac:dyDescent="0.25">
      <c r="A2827" s="64">
        <v>41958</v>
      </c>
      <c r="B2827" s="14" t="s">
        <v>874</v>
      </c>
      <c r="C2827">
        <v>3</v>
      </c>
      <c r="D2827" s="4">
        <v>11.1</v>
      </c>
      <c r="E2827" s="4"/>
      <c r="G2827" s="4">
        <f t="shared" si="543"/>
        <v>64.961200000000005</v>
      </c>
      <c r="H2827"/>
      <c r="I2827"/>
      <c r="J2827" s="34">
        <f t="shared" si="540"/>
        <v>9.6768907712199599E-3</v>
      </c>
      <c r="K2827" s="34">
        <f t="shared" si="544"/>
        <v>0.62862244896025643</v>
      </c>
      <c r="L2827" s="6">
        <f t="shared" si="541"/>
        <v>44.935707081848669</v>
      </c>
      <c r="M2827" s="6">
        <f t="shared" si="545"/>
        <v>2.9190775115043786</v>
      </c>
      <c r="N2827" s="6">
        <f t="shared" si="542"/>
        <v>21.391333313827278</v>
      </c>
      <c r="O2827" s="6">
        <f t="shared" si="546"/>
        <v>1.3896067086192765</v>
      </c>
      <c r="P2827" s="6">
        <f t="shared" si="547"/>
        <v>4.3086842201236548</v>
      </c>
      <c r="Q2827" s="6">
        <f t="shared" si="548"/>
        <v>1.4011572055221015</v>
      </c>
      <c r="R2827" s="6">
        <f t="shared" si="549"/>
        <v>0.54194661636151786</v>
      </c>
      <c r="S2827" s="6">
        <f t="shared" si="550"/>
        <v>1.9431038218836194</v>
      </c>
    </row>
    <row r="2828" spans="1:19" x14ac:dyDescent="0.25">
      <c r="A2828" s="64">
        <v>41958</v>
      </c>
      <c r="B2828" s="14" t="s">
        <v>874</v>
      </c>
      <c r="C2828">
        <v>3</v>
      </c>
      <c r="D2828" s="4">
        <v>7.1</v>
      </c>
      <c r="E2828" s="4"/>
      <c r="G2828" s="4">
        <f t="shared" si="543"/>
        <v>64.961200000000005</v>
      </c>
      <c r="H2828"/>
      <c r="I2828"/>
      <c r="J2828" s="34">
        <f t="shared" si="540"/>
        <v>3.959192141686536E-3</v>
      </c>
      <c r="K2828" s="34">
        <f t="shared" si="544"/>
        <v>0.25719387754310946</v>
      </c>
      <c r="L2828" s="6">
        <f t="shared" si="541"/>
        <v>16.085590015951329</v>
      </c>
      <c r="M2828" s="6">
        <f t="shared" si="545"/>
        <v>1.0449392504120609</v>
      </c>
      <c r="N2828" s="6">
        <f t="shared" si="542"/>
        <v>12.681839066301519</v>
      </c>
      <c r="O2828" s="6">
        <f t="shared" si="546"/>
        <v>0.82382749993294346</v>
      </c>
      <c r="P2828" s="6">
        <f t="shared" si="547"/>
        <v>1.8687667503450043</v>
      </c>
      <c r="Q2828" s="6">
        <f t="shared" si="548"/>
        <v>0.50157084019778919</v>
      </c>
      <c r="R2828" s="6">
        <f t="shared" si="549"/>
        <v>0.32129272497384798</v>
      </c>
      <c r="S2828" s="6">
        <f t="shared" si="550"/>
        <v>0.82286356517163717</v>
      </c>
    </row>
    <row r="2829" spans="1:19" x14ac:dyDescent="0.25">
      <c r="A2829" s="64">
        <v>41958</v>
      </c>
      <c r="B2829" s="14" t="s">
        <v>874</v>
      </c>
      <c r="C2829">
        <v>3</v>
      </c>
      <c r="D2829" s="4">
        <v>7.2</v>
      </c>
      <c r="E2829" s="4"/>
      <c r="G2829" s="4">
        <f t="shared" si="543"/>
        <v>64.961200000000005</v>
      </c>
      <c r="H2829"/>
      <c r="I2829"/>
      <c r="J2829" s="34">
        <f t="shared" si="540"/>
        <v>4.0715040790523724E-3</v>
      </c>
      <c r="K2829" s="34">
        <f t="shared" si="544"/>
        <v>0.26448979591023208</v>
      </c>
      <c r="L2829" s="6">
        <f t="shared" si="541"/>
        <v>16.611217355322236</v>
      </c>
      <c r="M2829" s="6">
        <f t="shared" si="545"/>
        <v>1.0790846337926925</v>
      </c>
      <c r="N2829" s="6">
        <f t="shared" si="542"/>
        <v>12.891070706250053</v>
      </c>
      <c r="O2829" s="6">
        <f t="shared" si="546"/>
        <v>0.83741943860560009</v>
      </c>
      <c r="P2829" s="6">
        <f t="shared" si="547"/>
        <v>1.9165040723982925</v>
      </c>
      <c r="Q2829" s="6">
        <f t="shared" si="548"/>
        <v>0.51796062422049238</v>
      </c>
      <c r="R2829" s="6">
        <f t="shared" si="549"/>
        <v>0.32659358105618402</v>
      </c>
      <c r="S2829" s="6">
        <f t="shared" si="550"/>
        <v>0.84455420527667635</v>
      </c>
    </row>
    <row r="2830" spans="1:19" x14ac:dyDescent="0.25">
      <c r="A2830" s="64">
        <v>41958</v>
      </c>
      <c r="B2830" s="14" t="s">
        <v>874</v>
      </c>
      <c r="C2830">
        <v>3</v>
      </c>
      <c r="D2830" s="4">
        <v>3</v>
      </c>
      <c r="E2830" s="4"/>
      <c r="G2830" s="4">
        <f t="shared" si="543"/>
        <v>795.77470000000005</v>
      </c>
      <c r="H2830"/>
      <c r="I2830"/>
      <c r="J2830" s="34">
        <f t="shared" si="540"/>
        <v>7.0685834705770342E-4</v>
      </c>
      <c r="K2830" s="34">
        <f t="shared" si="544"/>
        <v>0.56249666683810862</v>
      </c>
      <c r="L2830" s="6">
        <f t="shared" si="541"/>
        <v>2.219707841442716</v>
      </c>
      <c r="M2830" s="6">
        <f t="shared" si="545"/>
        <v>1.7663769089848702</v>
      </c>
      <c r="N2830" s="6">
        <f t="shared" si="542"/>
        <v>4.6285167281146418</v>
      </c>
      <c r="O2830" s="6">
        <f t="shared" si="546"/>
        <v>3.6832347567317885</v>
      </c>
      <c r="P2830" s="6">
        <f t="shared" si="547"/>
        <v>5.4496116657166587</v>
      </c>
      <c r="Q2830" s="6">
        <f t="shared" si="548"/>
        <v>0.84786091631273763</v>
      </c>
      <c r="R2830" s="6">
        <f t="shared" si="549"/>
        <v>1.4364615551253976</v>
      </c>
      <c r="S2830" s="6">
        <f t="shared" si="550"/>
        <v>2.2843224714381352</v>
      </c>
    </row>
    <row r="2831" spans="1:19" x14ac:dyDescent="0.25">
      <c r="A2831" s="64">
        <v>41958</v>
      </c>
      <c r="B2831" s="14" t="s">
        <v>874</v>
      </c>
      <c r="C2831">
        <v>3</v>
      </c>
      <c r="D2831" s="4">
        <v>5.9</v>
      </c>
      <c r="E2831" s="4"/>
      <c r="G2831" s="4">
        <f t="shared" si="543"/>
        <v>64.961200000000005</v>
      </c>
      <c r="H2831"/>
      <c r="I2831"/>
      <c r="J2831" s="34">
        <f t="shared" si="540"/>
        <v>2.7339710067865179E-3</v>
      </c>
      <c r="K2831" s="34">
        <f t="shared" si="544"/>
        <v>0.17760204081086381</v>
      </c>
      <c r="L2831" s="6">
        <f t="shared" si="541"/>
        <v>10.509518679077305</v>
      </c>
      <c r="M2831" s="6">
        <f t="shared" si="545"/>
        <v>0.68271095805727011</v>
      </c>
      <c r="N2831" s="6">
        <f t="shared" si="542"/>
        <v>10.211906347392123</v>
      </c>
      <c r="O2831" s="6">
        <f t="shared" si="546"/>
        <v>0.66337770348121117</v>
      </c>
      <c r="P2831" s="6">
        <f t="shared" si="547"/>
        <v>1.3460886615384813</v>
      </c>
      <c r="Q2831" s="6">
        <f t="shared" si="548"/>
        <v>0.32770125986748966</v>
      </c>
      <c r="R2831" s="6">
        <f t="shared" si="549"/>
        <v>0.25871730435767237</v>
      </c>
      <c r="S2831" s="6">
        <f t="shared" si="550"/>
        <v>0.58641856422516203</v>
      </c>
    </row>
    <row r="2832" spans="1:19" x14ac:dyDescent="0.25">
      <c r="A2832" s="64">
        <v>41958</v>
      </c>
      <c r="B2832" s="14" t="s">
        <v>874</v>
      </c>
      <c r="C2832">
        <v>3</v>
      </c>
      <c r="D2832" s="4">
        <v>7</v>
      </c>
      <c r="E2832" s="4"/>
      <c r="G2832" s="4">
        <f t="shared" si="543"/>
        <v>64.961200000000005</v>
      </c>
      <c r="H2832"/>
      <c r="I2832"/>
      <c r="J2832" s="34">
        <f t="shared" si="540"/>
        <v>3.8484510006474969E-3</v>
      </c>
      <c r="K2832" s="34">
        <f t="shared" si="544"/>
        <v>0.24999999999231043</v>
      </c>
      <c r="L2832" s="6">
        <f t="shared" si="541"/>
        <v>15.569492106387406</v>
      </c>
      <c r="M2832" s="6">
        <f t="shared" si="545"/>
        <v>1.0114129102390135</v>
      </c>
      <c r="N2832" s="6">
        <f t="shared" si="542"/>
        <v>12.473107819356448</v>
      </c>
      <c r="O2832" s="6">
        <f t="shared" si="546"/>
        <v>0.81026806739089385</v>
      </c>
      <c r="P2832" s="6">
        <f t="shared" si="547"/>
        <v>1.8216809776299074</v>
      </c>
      <c r="Q2832" s="6">
        <f t="shared" si="548"/>
        <v>0.48547819691472643</v>
      </c>
      <c r="R2832" s="6">
        <f t="shared" si="549"/>
        <v>0.31600454628244862</v>
      </c>
      <c r="S2832" s="6">
        <f t="shared" si="550"/>
        <v>0.80148274319717505</v>
      </c>
    </row>
    <row r="2833" spans="1:19" x14ac:dyDescent="0.25">
      <c r="A2833" s="64">
        <v>41958</v>
      </c>
      <c r="B2833" s="14" t="s">
        <v>874</v>
      </c>
      <c r="C2833">
        <v>3</v>
      </c>
      <c r="D2833" s="4">
        <v>9.4</v>
      </c>
      <c r="E2833" s="4"/>
      <c r="G2833" s="4">
        <f t="shared" si="543"/>
        <v>64.961200000000005</v>
      </c>
      <c r="H2833"/>
      <c r="I2833"/>
      <c r="J2833" s="34">
        <f t="shared" si="540"/>
        <v>6.9397781717798531E-3</v>
      </c>
      <c r="K2833" s="34">
        <f t="shared" si="544"/>
        <v>0.45081632651674586</v>
      </c>
      <c r="L2833" s="6">
        <f t="shared" si="541"/>
        <v>30.663024292845677</v>
      </c>
      <c r="M2833" s="6">
        <f t="shared" si="545"/>
        <v>1.9919068923278171</v>
      </c>
      <c r="N2833" s="6">
        <f t="shared" si="542"/>
        <v>17.610413696800567</v>
      </c>
      <c r="O2833" s="6">
        <f t="shared" si="546"/>
        <v>1.1439936284297221</v>
      </c>
      <c r="P2833" s="6">
        <f t="shared" si="547"/>
        <v>3.1359005207575392</v>
      </c>
      <c r="Q2833" s="6">
        <f t="shared" si="548"/>
        <v>0.95611530831735214</v>
      </c>
      <c r="R2833" s="6">
        <f t="shared" si="549"/>
        <v>0.44615751508759161</v>
      </c>
      <c r="S2833" s="6">
        <f t="shared" si="550"/>
        <v>1.4022728234049437</v>
      </c>
    </row>
    <row r="2834" spans="1:19" x14ac:dyDescent="0.25">
      <c r="A2834" s="64">
        <v>41958</v>
      </c>
      <c r="B2834" s="14" t="s">
        <v>874</v>
      </c>
      <c r="C2834">
        <v>3</v>
      </c>
      <c r="D2834" s="4">
        <v>9.3000000000000007</v>
      </c>
      <c r="E2834" s="4" t="s">
        <v>978</v>
      </c>
      <c r="G2834" s="4">
        <f t="shared" si="543"/>
        <v>64.961200000000005</v>
      </c>
      <c r="H2834"/>
      <c r="I2834"/>
      <c r="J2834" s="34">
        <f t="shared" si="540"/>
        <v>6.7929087152245318E-3</v>
      </c>
      <c r="K2834" s="34">
        <f t="shared" si="544"/>
        <v>0.44127551019050881</v>
      </c>
      <c r="L2834" s="6">
        <f t="shared" si="541"/>
        <v>29.918261264138582</v>
      </c>
      <c r="M2834" s="6">
        <f t="shared" si="545"/>
        <v>1.9435261913289683</v>
      </c>
      <c r="N2834" s="6">
        <f t="shared" si="542"/>
        <v>17.391419042795064</v>
      </c>
      <c r="O2834" s="6">
        <f t="shared" si="546"/>
        <v>1.1297674726360067</v>
      </c>
      <c r="P2834" s="6">
        <f t="shared" si="547"/>
        <v>3.0732936639649751</v>
      </c>
      <c r="Q2834" s="6">
        <f t="shared" si="548"/>
        <v>0.93289257183790475</v>
      </c>
      <c r="R2834" s="6">
        <f t="shared" si="549"/>
        <v>0.44060931432804262</v>
      </c>
      <c r="S2834" s="6">
        <f t="shared" si="550"/>
        <v>1.3735018861659474</v>
      </c>
    </row>
    <row r="2835" spans="1:19" x14ac:dyDescent="0.25">
      <c r="A2835" s="64">
        <v>41958</v>
      </c>
      <c r="B2835" s="14" t="s">
        <v>874</v>
      </c>
      <c r="C2835">
        <v>3</v>
      </c>
      <c r="D2835" s="4">
        <v>6.6</v>
      </c>
      <c r="E2835" s="4"/>
      <c r="G2835" s="4">
        <f t="shared" si="543"/>
        <v>64.961200000000005</v>
      </c>
      <c r="H2835"/>
      <c r="I2835"/>
      <c r="J2835" s="34">
        <f t="shared" si="540"/>
        <v>3.4211943997592849E-3</v>
      </c>
      <c r="K2835" s="34">
        <f t="shared" si="544"/>
        <v>0.22224489795234778</v>
      </c>
      <c r="L2835" s="6">
        <f t="shared" si="541"/>
        <v>13.599581983298828</v>
      </c>
      <c r="M2835" s="6">
        <f t="shared" si="545"/>
        <v>0.88344518226894508</v>
      </c>
      <c r="N2835" s="6">
        <f t="shared" si="542"/>
        <v>11.643307684830535</v>
      </c>
      <c r="O2835" s="6">
        <f t="shared" si="546"/>
        <v>0.75636325384638103</v>
      </c>
      <c r="P2835" s="6">
        <f t="shared" si="547"/>
        <v>1.639808436115326</v>
      </c>
      <c r="Q2835" s="6">
        <f t="shared" si="548"/>
        <v>0.42405368748909361</v>
      </c>
      <c r="R2835" s="6">
        <f t="shared" si="549"/>
        <v>0.2949816690000886</v>
      </c>
      <c r="S2835" s="6">
        <f t="shared" si="550"/>
        <v>0.71903535648918226</v>
      </c>
    </row>
    <row r="2836" spans="1:19" x14ac:dyDescent="0.25">
      <c r="A2836" s="64">
        <v>41958</v>
      </c>
      <c r="B2836" s="14" t="s">
        <v>874</v>
      </c>
      <c r="C2836">
        <v>3</v>
      </c>
      <c r="D2836" s="4">
        <v>3.2</v>
      </c>
      <c r="E2836" s="4" t="s">
        <v>978</v>
      </c>
      <c r="G2836" s="4">
        <f t="shared" si="543"/>
        <v>64.961200000000005</v>
      </c>
      <c r="H2836"/>
      <c r="I2836"/>
      <c r="J2836" s="34">
        <f t="shared" si="540"/>
        <v>8.0424771931898698E-4</v>
      </c>
      <c r="K2836" s="34">
        <f t="shared" si="544"/>
        <v>5.2244897957576697E-2</v>
      </c>
      <c r="L2836" s="6">
        <f t="shared" si="541"/>
        <v>2.57474279673893</v>
      </c>
      <c r="M2836" s="6">
        <f t="shared" si="545"/>
        <v>0.16725838501169291</v>
      </c>
      <c r="N2836" s="6">
        <f t="shared" si="542"/>
        <v>4.9915502127950244</v>
      </c>
      <c r="O2836" s="6">
        <f t="shared" si="546"/>
        <v>0.32425709797277341</v>
      </c>
      <c r="P2836" s="6">
        <f t="shared" si="547"/>
        <v>0.49151548298446635</v>
      </c>
      <c r="Q2836" s="6">
        <f t="shared" si="548"/>
        <v>8.0284024805612586E-2</v>
      </c>
      <c r="R2836" s="6">
        <f t="shared" si="549"/>
        <v>0.12646026820938164</v>
      </c>
      <c r="S2836" s="6">
        <f t="shared" si="550"/>
        <v>0.20674429301499422</v>
      </c>
    </row>
    <row r="2837" spans="1:19" x14ac:dyDescent="0.25">
      <c r="A2837" s="64">
        <v>41958</v>
      </c>
      <c r="B2837" s="14" t="s">
        <v>874</v>
      </c>
      <c r="C2837">
        <v>3</v>
      </c>
      <c r="D2837" s="4">
        <v>3.6</v>
      </c>
      <c r="E2837" s="4"/>
      <c r="G2837" s="4">
        <f t="shared" si="543"/>
        <v>64.961200000000005</v>
      </c>
      <c r="H2837"/>
      <c r="I2837"/>
      <c r="J2837" s="34">
        <f t="shared" si="540"/>
        <v>1.0178760197630931E-3</v>
      </c>
      <c r="K2837" s="34">
        <f t="shared" si="544"/>
        <v>6.6122448977558021E-2</v>
      </c>
      <c r="L2837" s="6">
        <f t="shared" si="541"/>
        <v>3.375464158589657</v>
      </c>
      <c r="M2837" s="6">
        <f t="shared" si="545"/>
        <v>0.21927420655205926</v>
      </c>
      <c r="N2837" s="6">
        <f t="shared" si="542"/>
        <v>5.7290669248255632</v>
      </c>
      <c r="O2837" s="6">
        <f t="shared" si="546"/>
        <v>0.37216706953560269</v>
      </c>
      <c r="P2837" s="6">
        <f t="shared" si="547"/>
        <v>0.59144127608766195</v>
      </c>
      <c r="Q2837" s="6">
        <f t="shared" si="548"/>
        <v>0.10525161914498844</v>
      </c>
      <c r="R2837" s="6">
        <f t="shared" si="549"/>
        <v>0.14514515711888507</v>
      </c>
      <c r="S2837" s="6">
        <f t="shared" si="550"/>
        <v>0.25039677626387352</v>
      </c>
    </row>
    <row r="2838" spans="1:19" x14ac:dyDescent="0.25">
      <c r="A2838" s="64">
        <v>41958</v>
      </c>
      <c r="B2838" s="14" t="s">
        <v>874</v>
      </c>
      <c r="C2838">
        <v>3</v>
      </c>
      <c r="D2838" s="4">
        <v>8.4</v>
      </c>
      <c r="E2838" s="4"/>
      <c r="G2838" s="4">
        <f t="shared" si="543"/>
        <v>64.961200000000005</v>
      </c>
      <c r="H2838"/>
      <c r="I2838"/>
      <c r="J2838" s="34">
        <f t="shared" si="540"/>
        <v>5.5417694409323958E-3</v>
      </c>
      <c r="K2838" s="34">
        <f t="shared" si="544"/>
        <v>0.35999999998892701</v>
      </c>
      <c r="L2838" s="6">
        <f t="shared" si="541"/>
        <v>23.676207107687297</v>
      </c>
      <c r="M2838" s="6">
        <f t="shared" si="545"/>
        <v>1.5380348549959169</v>
      </c>
      <c r="N2838" s="6">
        <f t="shared" si="542"/>
        <v>15.438913512745591</v>
      </c>
      <c r="O2838" s="6">
        <f t="shared" si="546"/>
        <v>1.0029303679371999</v>
      </c>
      <c r="P2838" s="6">
        <f t="shared" si="547"/>
        <v>2.5409652229331168</v>
      </c>
      <c r="Q2838" s="6">
        <f t="shared" si="548"/>
        <v>0.73825673039804007</v>
      </c>
      <c r="R2838" s="6">
        <f t="shared" si="549"/>
        <v>0.39114284349550799</v>
      </c>
      <c r="S2838" s="6">
        <f t="shared" si="550"/>
        <v>1.1293995738935481</v>
      </c>
    </row>
    <row r="2839" spans="1:19" x14ac:dyDescent="0.25">
      <c r="A2839" s="64">
        <v>41958</v>
      </c>
      <c r="B2839" s="14" t="s">
        <v>874</v>
      </c>
      <c r="C2839">
        <v>3</v>
      </c>
      <c r="D2839" s="4">
        <v>4.7</v>
      </c>
      <c r="E2839" s="4"/>
      <c r="G2839" s="4">
        <f t="shared" si="543"/>
        <v>64.961200000000005</v>
      </c>
      <c r="H2839"/>
      <c r="I2839"/>
      <c r="J2839" s="34">
        <f t="shared" si="540"/>
        <v>1.7349445429449633E-3</v>
      </c>
      <c r="K2839" s="34">
        <f t="shared" si="544"/>
        <v>0.11270408162918646</v>
      </c>
      <c r="L2839" s="6">
        <f t="shared" si="541"/>
        <v>6.2308461373122945</v>
      </c>
      <c r="M2839" s="6">
        <f t="shared" si="545"/>
        <v>0.40476324994603757</v>
      </c>
      <c r="N2839" s="6">
        <f t="shared" si="542"/>
        <v>7.8264436633583525</v>
      </c>
      <c r="O2839" s="6">
        <f t="shared" si="546"/>
        <v>0.50841518196547364</v>
      </c>
      <c r="P2839" s="6">
        <f t="shared" si="547"/>
        <v>0.91317843191151127</v>
      </c>
      <c r="Q2839" s="6">
        <f t="shared" si="548"/>
        <v>0.19428635997409802</v>
      </c>
      <c r="R2839" s="6">
        <f t="shared" si="549"/>
        <v>0.19828192096653471</v>
      </c>
      <c r="S2839" s="6">
        <f t="shared" si="550"/>
        <v>0.39256828094063273</v>
      </c>
    </row>
    <row r="2840" spans="1:19" x14ac:dyDescent="0.25">
      <c r="A2840" s="64">
        <v>41958</v>
      </c>
      <c r="B2840" s="14" t="s">
        <v>874</v>
      </c>
      <c r="C2840">
        <v>3</v>
      </c>
      <c r="D2840" s="4">
        <v>6.3</v>
      </c>
      <c r="E2840" s="4"/>
      <c r="G2840" s="4">
        <f t="shared" si="543"/>
        <v>64.961200000000005</v>
      </c>
      <c r="H2840"/>
      <c r="I2840"/>
      <c r="J2840" s="34">
        <f t="shared" si="540"/>
        <v>3.1172453105244723E-3</v>
      </c>
      <c r="K2840" s="34">
        <f t="shared" si="544"/>
        <v>0.20249999999377144</v>
      </c>
      <c r="L2840" s="6">
        <f t="shared" si="541"/>
        <v>12.220190463130352</v>
      </c>
      <c r="M2840" s="6">
        <f t="shared" si="545"/>
        <v>0.79383825211094339</v>
      </c>
      <c r="N2840" s="6">
        <f t="shared" si="542"/>
        <v>11.026518552173203</v>
      </c>
      <c r="O2840" s="6">
        <f t="shared" si="546"/>
        <v>0.71629589086484713</v>
      </c>
      <c r="P2840" s="6">
        <f t="shared" si="547"/>
        <v>1.5101341429757906</v>
      </c>
      <c r="Q2840" s="6">
        <f t="shared" si="548"/>
        <v>0.38104236101325284</v>
      </c>
      <c r="R2840" s="6">
        <f t="shared" si="549"/>
        <v>0.27935539743729038</v>
      </c>
      <c r="S2840" s="6">
        <f t="shared" si="550"/>
        <v>0.66039775845054316</v>
      </c>
    </row>
    <row r="2841" spans="1:19" x14ac:dyDescent="0.25">
      <c r="A2841" s="64">
        <v>41958</v>
      </c>
      <c r="B2841" s="14" t="s">
        <v>874</v>
      </c>
      <c r="C2841">
        <v>3</v>
      </c>
      <c r="D2841" s="4">
        <v>8.9</v>
      </c>
      <c r="E2841" s="4"/>
      <c r="G2841" s="4">
        <f t="shared" si="543"/>
        <v>64.961200000000005</v>
      </c>
      <c r="H2841"/>
      <c r="I2841"/>
      <c r="J2841" s="34">
        <f t="shared" si="540"/>
        <v>6.2211388522711887E-3</v>
      </c>
      <c r="K2841" s="34">
        <f t="shared" si="544"/>
        <v>0.40413265304879409</v>
      </c>
      <c r="L2841" s="6">
        <f t="shared" si="541"/>
        <v>27.04217861046752</v>
      </c>
      <c r="M2841" s="6">
        <f t="shared" si="545"/>
        <v>1.7566924072234475</v>
      </c>
      <c r="N2841" s="6">
        <f t="shared" si="542"/>
        <v>16.519476384138205</v>
      </c>
      <c r="O2841" s="6">
        <f t="shared" si="546"/>
        <v>1.073125030099819</v>
      </c>
      <c r="P2841" s="6">
        <f t="shared" si="547"/>
        <v>2.8298174373232667</v>
      </c>
      <c r="Q2841" s="6">
        <f t="shared" si="548"/>
        <v>0.84321235546725481</v>
      </c>
      <c r="R2841" s="6">
        <f t="shared" si="549"/>
        <v>0.41851876173892943</v>
      </c>
      <c r="S2841" s="6">
        <f t="shared" si="550"/>
        <v>1.2617311172061842</v>
      </c>
    </row>
    <row r="2842" spans="1:19" x14ac:dyDescent="0.25">
      <c r="A2842" s="64">
        <v>41958</v>
      </c>
      <c r="B2842" s="14" t="s">
        <v>874</v>
      </c>
      <c r="C2842">
        <v>3</v>
      </c>
      <c r="D2842" s="4">
        <v>4.2</v>
      </c>
      <c r="E2842" s="4"/>
      <c r="G2842" s="4">
        <f t="shared" si="543"/>
        <v>64.961200000000005</v>
      </c>
      <c r="H2842"/>
      <c r="I2842"/>
      <c r="J2842" s="34">
        <f t="shared" si="540"/>
        <v>1.385442360233099E-3</v>
      </c>
      <c r="K2842" s="34">
        <f t="shared" si="544"/>
        <v>8.9999999997231753E-2</v>
      </c>
      <c r="L2842" s="6">
        <f t="shared" si="541"/>
        <v>4.811097633235077</v>
      </c>
      <c r="M2842" s="6">
        <f t="shared" si="545"/>
        <v>0.31253468163409348</v>
      </c>
      <c r="N2842" s="6">
        <f t="shared" si="542"/>
        <v>6.861382640483793</v>
      </c>
      <c r="O2842" s="6">
        <f t="shared" si="546"/>
        <v>0.44572365863033786</v>
      </c>
      <c r="P2842" s="6">
        <f t="shared" si="547"/>
        <v>0.7582583402644314</v>
      </c>
      <c r="Q2842" s="6">
        <f t="shared" si="548"/>
        <v>0.15001664718436486</v>
      </c>
      <c r="R2842" s="6">
        <f t="shared" si="549"/>
        <v>0.17383222686583177</v>
      </c>
      <c r="S2842" s="6">
        <f t="shared" si="550"/>
        <v>0.32384887405019663</v>
      </c>
    </row>
    <row r="2843" spans="1:19" x14ac:dyDescent="0.25">
      <c r="A2843" s="64">
        <v>41958</v>
      </c>
      <c r="B2843" s="14" t="s">
        <v>874</v>
      </c>
      <c r="C2843">
        <v>3</v>
      </c>
      <c r="D2843" s="4">
        <v>3.3</v>
      </c>
      <c r="E2843" s="4"/>
      <c r="G2843" s="4">
        <f t="shared" si="543"/>
        <v>64.961200000000005</v>
      </c>
      <c r="H2843"/>
      <c r="I2843"/>
      <c r="J2843" s="34">
        <f t="shared" si="540"/>
        <v>8.5529859993982123E-4</v>
      </c>
      <c r="K2843" s="34">
        <f t="shared" si="544"/>
        <v>5.5561224488086945E-2</v>
      </c>
      <c r="L2843" s="6">
        <f t="shared" si="541"/>
        <v>2.7634881041225379</v>
      </c>
      <c r="M2843" s="6">
        <f t="shared" si="545"/>
        <v>0.17951950691152002</v>
      </c>
      <c r="N2843" s="6">
        <f t="shared" si="542"/>
        <v>5.1745344101160526</v>
      </c>
      <c r="O2843" s="6">
        <f t="shared" si="546"/>
        <v>0.3361439712423443</v>
      </c>
      <c r="P2843" s="6">
        <f t="shared" si="547"/>
        <v>0.51566347815386426</v>
      </c>
      <c r="Q2843" s="6">
        <f t="shared" si="548"/>
        <v>8.6169363317529613E-2</v>
      </c>
      <c r="R2843" s="6">
        <f t="shared" si="549"/>
        <v>0.13109614878451428</v>
      </c>
      <c r="S2843" s="6">
        <f t="shared" si="550"/>
        <v>0.2172655121020439</v>
      </c>
    </row>
    <row r="2844" spans="1:19" x14ac:dyDescent="0.25">
      <c r="A2844" s="64">
        <v>41958</v>
      </c>
      <c r="B2844" s="14" t="s">
        <v>874</v>
      </c>
      <c r="C2844">
        <v>3</v>
      </c>
      <c r="D2844" s="4">
        <v>1.5</v>
      </c>
      <c r="E2844" s="4"/>
      <c r="G2844" s="4">
        <f t="shared" si="543"/>
        <v>795.77470000000005</v>
      </c>
      <c r="H2844"/>
      <c r="I2844"/>
      <c r="J2844" s="34">
        <f t="shared" si="540"/>
        <v>1.7671458676442585E-4</v>
      </c>
      <c r="K2844" s="34">
        <f t="shared" si="544"/>
        <v>0.14062416670952715</v>
      </c>
      <c r="L2844" s="6">
        <f t="shared" si="541"/>
        <v>0.45105329134289407</v>
      </c>
      <c r="M2844" s="6">
        <f t="shared" si="545"/>
        <v>0.35893467765193482</v>
      </c>
      <c r="N2844" s="6">
        <f t="shared" si="542"/>
        <v>2.0570116092208695</v>
      </c>
      <c r="O2844" s="6">
        <f t="shared" si="546"/>
        <v>1.6369081282696913</v>
      </c>
      <c r="P2844" s="6">
        <f t="shared" si="547"/>
        <v>1.9958428059216262</v>
      </c>
      <c r="Q2844" s="6">
        <f t="shared" si="548"/>
        <v>0.1722886452729287</v>
      </c>
      <c r="R2844" s="6">
        <f t="shared" si="549"/>
        <v>0.63839417002517962</v>
      </c>
      <c r="S2844" s="6">
        <f t="shared" si="550"/>
        <v>0.81068281529810826</v>
      </c>
    </row>
    <row r="2845" spans="1:19" x14ac:dyDescent="0.25">
      <c r="A2845" s="64">
        <v>41958</v>
      </c>
      <c r="B2845" s="14" t="s">
        <v>874</v>
      </c>
      <c r="C2845">
        <v>3</v>
      </c>
      <c r="D2845" s="4">
        <v>5.4</v>
      </c>
      <c r="E2845" s="4"/>
      <c r="G2845" s="4">
        <f t="shared" si="543"/>
        <v>64.961200000000005</v>
      </c>
      <c r="H2845"/>
      <c r="I2845"/>
      <c r="J2845" s="34">
        <f t="shared" si="540"/>
        <v>2.2902210444669595E-3</v>
      </c>
      <c r="K2845" s="34">
        <f t="shared" si="544"/>
        <v>0.14877551019950555</v>
      </c>
      <c r="L2845" s="6">
        <f t="shared" si="541"/>
        <v>8.5736806990755614</v>
      </c>
      <c r="M2845" s="6">
        <f t="shared" si="545"/>
        <v>0.55695659743162507</v>
      </c>
      <c r="N2845" s="6">
        <f t="shared" si="542"/>
        <v>9.2068415424761678</v>
      </c>
      <c r="O2845" s="6">
        <f t="shared" si="546"/>
        <v>0.5980874864097232</v>
      </c>
      <c r="P2845" s="6">
        <f t="shared" si="547"/>
        <v>1.1550440838413483</v>
      </c>
      <c r="Q2845" s="6">
        <f t="shared" si="548"/>
        <v>0.26733916676718</v>
      </c>
      <c r="R2845" s="6">
        <f t="shared" si="549"/>
        <v>0.23325411969979207</v>
      </c>
      <c r="S2845" s="6">
        <f t="shared" si="550"/>
        <v>0.5005932864669721</v>
      </c>
    </row>
    <row r="2846" spans="1:19" x14ac:dyDescent="0.25">
      <c r="A2846" s="64">
        <v>41958</v>
      </c>
      <c r="B2846" s="14" t="s">
        <v>874</v>
      </c>
      <c r="C2846">
        <v>3</v>
      </c>
      <c r="D2846" s="4">
        <v>4.4000000000000004</v>
      </c>
      <c r="E2846" s="4" t="s">
        <v>978</v>
      </c>
      <c r="G2846" s="4">
        <f t="shared" si="543"/>
        <v>64.961200000000005</v>
      </c>
      <c r="H2846"/>
      <c r="I2846"/>
      <c r="J2846" s="34">
        <f t="shared" si="540"/>
        <v>1.5205308443374602E-3</v>
      </c>
      <c r="K2846" s="34">
        <f t="shared" si="544"/>
        <v>9.877551020104347E-2</v>
      </c>
      <c r="L2846" s="6">
        <f t="shared" si="541"/>
        <v>5.3541650508837426</v>
      </c>
      <c r="M2846" s="6">
        <f t="shared" si="545"/>
        <v>0.34781299344971695</v>
      </c>
      <c r="N2846" s="6">
        <f t="shared" si="542"/>
        <v>7.2451870323804508</v>
      </c>
      <c r="O2846" s="6">
        <f t="shared" si="546"/>
        <v>0.47065605297680857</v>
      </c>
      <c r="P2846" s="6">
        <f t="shared" si="547"/>
        <v>0.81846904642652551</v>
      </c>
      <c r="Q2846" s="6">
        <f t="shared" si="548"/>
        <v>0.16695023685586413</v>
      </c>
      <c r="R2846" s="6">
        <f t="shared" si="549"/>
        <v>0.18355586066095536</v>
      </c>
      <c r="S2846" s="6">
        <f t="shared" si="550"/>
        <v>0.35050609751681949</v>
      </c>
    </row>
    <row r="2847" spans="1:19" x14ac:dyDescent="0.25">
      <c r="A2847" s="64">
        <v>41958</v>
      </c>
      <c r="B2847" s="14" t="s">
        <v>874</v>
      </c>
      <c r="C2847">
        <v>3</v>
      </c>
      <c r="D2847" s="4">
        <v>4.5</v>
      </c>
      <c r="E2847" s="4"/>
      <c r="G2847" s="4">
        <f t="shared" si="543"/>
        <v>64.961200000000005</v>
      </c>
      <c r="H2847"/>
      <c r="I2847"/>
      <c r="J2847" s="34">
        <f t="shared" si="540"/>
        <v>1.5904312808798326E-3</v>
      </c>
      <c r="K2847" s="34">
        <f t="shared" si="544"/>
        <v>0.10331632652743439</v>
      </c>
      <c r="L2847" s="6">
        <f t="shared" si="541"/>
        <v>5.6380590590289899</v>
      </c>
      <c r="M2847" s="6">
        <f t="shared" si="545"/>
        <v>0.36625508924934846</v>
      </c>
      <c r="N2847" s="6">
        <f t="shared" si="542"/>
        <v>7.4382130025037601</v>
      </c>
      <c r="O2847" s="6">
        <f t="shared" si="546"/>
        <v>0.48319525187039564</v>
      </c>
      <c r="P2847" s="6">
        <f t="shared" si="547"/>
        <v>0.84945034111974405</v>
      </c>
      <c r="Q2847" s="6">
        <f t="shared" si="548"/>
        <v>0.17580244283968727</v>
      </c>
      <c r="R2847" s="6">
        <f t="shared" si="549"/>
        <v>0.1884461482294543</v>
      </c>
      <c r="S2847" s="6">
        <f t="shared" si="550"/>
        <v>0.36424859106914154</v>
      </c>
    </row>
    <row r="2848" spans="1:19" x14ac:dyDescent="0.25">
      <c r="A2848" s="64">
        <v>41958</v>
      </c>
      <c r="B2848" s="14" t="s">
        <v>874</v>
      </c>
      <c r="C2848">
        <v>3</v>
      </c>
      <c r="D2848" s="4">
        <v>3.3</v>
      </c>
      <c r="E2848" s="4"/>
      <c r="G2848" s="4">
        <f t="shared" si="543"/>
        <v>64.961200000000005</v>
      </c>
      <c r="H2848"/>
      <c r="I2848"/>
      <c r="J2848" s="34">
        <f t="shared" si="540"/>
        <v>8.5529859993982123E-4</v>
      </c>
      <c r="K2848" s="34">
        <f t="shared" si="544"/>
        <v>5.5561224488086945E-2</v>
      </c>
      <c r="L2848" s="6">
        <f t="shared" si="541"/>
        <v>2.7634881041225379</v>
      </c>
      <c r="M2848" s="6">
        <f t="shared" si="545"/>
        <v>0.17951950691152002</v>
      </c>
      <c r="N2848" s="6">
        <f t="shared" si="542"/>
        <v>5.1745344101160526</v>
      </c>
      <c r="O2848" s="6">
        <f t="shared" si="546"/>
        <v>0.3361439712423443</v>
      </c>
      <c r="P2848" s="6">
        <f t="shared" si="547"/>
        <v>0.51566347815386426</v>
      </c>
      <c r="Q2848" s="6">
        <f t="shared" si="548"/>
        <v>8.6169363317529613E-2</v>
      </c>
      <c r="R2848" s="6">
        <f t="shared" si="549"/>
        <v>0.13109614878451428</v>
      </c>
      <c r="S2848" s="6">
        <f t="shared" si="550"/>
        <v>0.2172655121020439</v>
      </c>
    </row>
    <row r="2849" spans="1:19" x14ac:dyDescent="0.25">
      <c r="A2849" s="64">
        <v>41958</v>
      </c>
      <c r="B2849" s="14" t="s">
        <v>874</v>
      </c>
      <c r="C2849">
        <v>3</v>
      </c>
      <c r="D2849" s="4">
        <v>6.7</v>
      </c>
      <c r="E2849" s="4"/>
      <c r="G2849" s="4">
        <f t="shared" si="543"/>
        <v>64.961200000000005</v>
      </c>
      <c r="H2849"/>
      <c r="I2849"/>
      <c r="J2849" s="34">
        <f t="shared" ref="J2849:J2912" si="551">((+D2849/200)^2)*PI()</f>
        <v>3.5256523554911458E-3</v>
      </c>
      <c r="K2849" s="34">
        <f t="shared" si="544"/>
        <v>0.22903061223785337</v>
      </c>
      <c r="L2849" s="6">
        <f t="shared" ref="L2849:L2912" si="552">0.17758*(D2849^2.299)</f>
        <v>14.077969600318117</v>
      </c>
      <c r="M2849" s="6">
        <f t="shared" si="545"/>
        <v>0.9145218165384269</v>
      </c>
      <c r="N2849" s="6">
        <f t="shared" ref="N2849:N2912" si="553">1.28*(D2849^1.17)</f>
        <v>11.849976492405487</v>
      </c>
      <c r="O2849" s="6">
        <f t="shared" si="546"/>
        <v>0.76978870784942166</v>
      </c>
      <c r="P2849" s="6">
        <f t="shared" si="547"/>
        <v>1.6843105243878487</v>
      </c>
      <c r="Q2849" s="6">
        <f t="shared" si="548"/>
        <v>0.43897047193844491</v>
      </c>
      <c r="R2849" s="6">
        <f t="shared" si="549"/>
        <v>0.30021759606127446</v>
      </c>
      <c r="S2849" s="6">
        <f t="shared" si="550"/>
        <v>0.73918806799971937</v>
      </c>
    </row>
    <row r="2850" spans="1:19" x14ac:dyDescent="0.25">
      <c r="A2850" s="64">
        <v>41958</v>
      </c>
      <c r="B2850" s="14" t="s">
        <v>874</v>
      </c>
      <c r="C2850">
        <v>3</v>
      </c>
      <c r="D2850" s="4">
        <v>5.9</v>
      </c>
      <c r="E2850" s="4"/>
      <c r="G2850" s="4">
        <f t="shared" ref="G2850:G2913" si="554">IF($D2850&lt;3.01,795.7747,64.9612)</f>
        <v>64.961200000000005</v>
      </c>
      <c r="H2850"/>
      <c r="I2850"/>
      <c r="J2850" s="34">
        <f t="shared" si="551"/>
        <v>2.7339710067865179E-3</v>
      </c>
      <c r="K2850" s="34">
        <f t="shared" si="544"/>
        <v>0.17760204081086381</v>
      </c>
      <c r="L2850" s="6">
        <f t="shared" si="552"/>
        <v>10.509518679077305</v>
      </c>
      <c r="M2850" s="6">
        <f t="shared" si="545"/>
        <v>0.68271095805727011</v>
      </c>
      <c r="N2850" s="6">
        <f t="shared" si="553"/>
        <v>10.211906347392123</v>
      </c>
      <c r="O2850" s="6">
        <f t="shared" si="546"/>
        <v>0.66337770348121117</v>
      </c>
      <c r="P2850" s="6">
        <f t="shared" si="547"/>
        <v>1.3460886615384813</v>
      </c>
      <c r="Q2850" s="6">
        <f t="shared" si="548"/>
        <v>0.32770125986748966</v>
      </c>
      <c r="R2850" s="6">
        <f t="shared" si="549"/>
        <v>0.25871730435767237</v>
      </c>
      <c r="S2850" s="6">
        <f t="shared" si="550"/>
        <v>0.58641856422516203</v>
      </c>
    </row>
    <row r="2851" spans="1:19" x14ac:dyDescent="0.25">
      <c r="A2851" s="64">
        <v>41958</v>
      </c>
      <c r="B2851" s="14" t="s">
        <v>874</v>
      </c>
      <c r="C2851">
        <v>3</v>
      </c>
      <c r="D2851" s="4">
        <v>5.4</v>
      </c>
      <c r="E2851" s="4" t="s">
        <v>978</v>
      </c>
      <c r="G2851" s="4">
        <f t="shared" si="554"/>
        <v>64.961200000000005</v>
      </c>
      <c r="H2851"/>
      <c r="I2851"/>
      <c r="J2851" s="34">
        <f t="shared" si="551"/>
        <v>2.2902210444669595E-3</v>
      </c>
      <c r="K2851" s="34">
        <f t="shared" si="544"/>
        <v>0.14877551019950555</v>
      </c>
      <c r="L2851" s="6">
        <f t="shared" si="552"/>
        <v>8.5736806990755614</v>
      </c>
      <c r="M2851" s="6">
        <f t="shared" si="545"/>
        <v>0.55695659743162507</v>
      </c>
      <c r="N2851" s="6">
        <f t="shared" si="553"/>
        <v>9.2068415424761678</v>
      </c>
      <c r="O2851" s="6">
        <f t="shared" si="546"/>
        <v>0.5980874864097232</v>
      </c>
      <c r="P2851" s="6">
        <f t="shared" si="547"/>
        <v>1.1550440838413483</v>
      </c>
      <c r="Q2851" s="6">
        <f t="shared" si="548"/>
        <v>0.26733916676718</v>
      </c>
      <c r="R2851" s="6">
        <f t="shared" si="549"/>
        <v>0.23325411969979207</v>
      </c>
      <c r="S2851" s="6">
        <f t="shared" si="550"/>
        <v>0.5005932864669721</v>
      </c>
    </row>
    <row r="2852" spans="1:19" x14ac:dyDescent="0.25">
      <c r="A2852" s="64">
        <v>41958</v>
      </c>
      <c r="B2852" s="14" t="s">
        <v>874</v>
      </c>
      <c r="C2852">
        <v>3</v>
      </c>
      <c r="D2852" s="4">
        <v>6.2</v>
      </c>
      <c r="E2852" s="4"/>
      <c r="G2852" s="4">
        <f t="shared" si="554"/>
        <v>64.961200000000005</v>
      </c>
      <c r="H2852"/>
      <c r="I2852"/>
      <c r="J2852" s="34">
        <f t="shared" si="551"/>
        <v>3.0190705400997908E-3</v>
      </c>
      <c r="K2852" s="34">
        <f t="shared" si="544"/>
        <v>0.1961224489735594</v>
      </c>
      <c r="L2852" s="6">
        <f t="shared" si="552"/>
        <v>11.778840632041497</v>
      </c>
      <c r="M2852" s="6">
        <f t="shared" si="545"/>
        <v>0.76516763690751333</v>
      </c>
      <c r="N2852" s="6">
        <f t="shared" si="553"/>
        <v>10.8220178607594</v>
      </c>
      <c r="O2852" s="6">
        <f t="shared" si="546"/>
        <v>0.70301128029210602</v>
      </c>
      <c r="P2852" s="6">
        <f t="shared" si="547"/>
        <v>1.4681789171996193</v>
      </c>
      <c r="Q2852" s="6">
        <f t="shared" si="548"/>
        <v>0.36728046571560641</v>
      </c>
      <c r="R2852" s="6">
        <f t="shared" si="549"/>
        <v>0.27417439931392135</v>
      </c>
      <c r="S2852" s="6">
        <f t="shared" si="550"/>
        <v>0.64145486502952775</v>
      </c>
    </row>
    <row r="2853" spans="1:19" x14ac:dyDescent="0.25">
      <c r="A2853" s="64">
        <v>41958</v>
      </c>
      <c r="B2853" s="14" t="s">
        <v>874</v>
      </c>
      <c r="C2853">
        <v>3</v>
      </c>
      <c r="D2853" s="4">
        <v>8.5</v>
      </c>
      <c r="E2853" s="4"/>
      <c r="G2853" s="4">
        <f t="shared" si="554"/>
        <v>64.961200000000005</v>
      </c>
      <c r="H2853"/>
      <c r="I2853"/>
      <c r="J2853" s="34">
        <f t="shared" si="551"/>
        <v>5.6745017305465653E-3</v>
      </c>
      <c r="K2853" s="34">
        <f t="shared" si="544"/>
        <v>0.36862244896825369</v>
      </c>
      <c r="L2853" s="6">
        <f t="shared" si="552"/>
        <v>24.32921867173739</v>
      </c>
      <c r="M2853" s="6">
        <f t="shared" si="545"/>
        <v>1.5804552706332824</v>
      </c>
      <c r="N2853" s="6">
        <f t="shared" si="553"/>
        <v>15.654172411593242</v>
      </c>
      <c r="O2853" s="6">
        <f t="shared" si="546"/>
        <v>1.0169138445882482</v>
      </c>
      <c r="P2853" s="6">
        <f t="shared" si="547"/>
        <v>2.5973691152215306</v>
      </c>
      <c r="Q2853" s="6">
        <f t="shared" si="548"/>
        <v>0.75861852990397549</v>
      </c>
      <c r="R2853" s="6">
        <f t="shared" si="549"/>
        <v>0.39659639938941682</v>
      </c>
      <c r="S2853" s="6">
        <f t="shared" si="550"/>
        <v>1.1552149292933924</v>
      </c>
    </row>
    <row r="2854" spans="1:19" x14ac:dyDescent="0.25">
      <c r="A2854" s="64">
        <v>41958</v>
      </c>
      <c r="B2854" s="14" t="s">
        <v>874</v>
      </c>
      <c r="C2854">
        <v>3</v>
      </c>
      <c r="D2854" s="4">
        <v>6.3</v>
      </c>
      <c r="E2854" s="4" t="s">
        <v>978</v>
      </c>
      <c r="G2854" s="4">
        <f t="shared" si="554"/>
        <v>64.961200000000005</v>
      </c>
      <c r="H2854"/>
      <c r="I2854"/>
      <c r="J2854" s="34">
        <f t="shared" si="551"/>
        <v>3.1172453105244723E-3</v>
      </c>
      <c r="K2854" s="34">
        <f t="shared" si="544"/>
        <v>0.20249999999377144</v>
      </c>
      <c r="L2854" s="6">
        <f t="shared" si="552"/>
        <v>12.220190463130352</v>
      </c>
      <c r="M2854" s="6">
        <f t="shared" si="545"/>
        <v>0.79383825211094339</v>
      </c>
      <c r="N2854" s="6">
        <f t="shared" si="553"/>
        <v>11.026518552173203</v>
      </c>
      <c r="O2854" s="6">
        <f t="shared" si="546"/>
        <v>0.71629589086484713</v>
      </c>
      <c r="P2854" s="6">
        <f t="shared" si="547"/>
        <v>1.5101341429757906</v>
      </c>
      <c r="Q2854" s="6">
        <f t="shared" si="548"/>
        <v>0.38104236101325284</v>
      </c>
      <c r="R2854" s="6">
        <f t="shared" si="549"/>
        <v>0.27935539743729038</v>
      </c>
      <c r="S2854" s="6">
        <f t="shared" si="550"/>
        <v>0.66039775845054316</v>
      </c>
    </row>
    <row r="2855" spans="1:19" x14ac:dyDescent="0.25">
      <c r="A2855" s="64">
        <v>41958</v>
      </c>
      <c r="B2855" s="14" t="s">
        <v>874</v>
      </c>
      <c r="C2855">
        <v>4</v>
      </c>
      <c r="D2855" s="4">
        <v>3</v>
      </c>
      <c r="E2855" s="4"/>
      <c r="G2855" s="4">
        <f t="shared" si="554"/>
        <v>795.77470000000005</v>
      </c>
      <c r="H2855"/>
      <c r="I2855"/>
      <c r="J2855" s="34">
        <f t="shared" si="551"/>
        <v>7.0685834705770342E-4</v>
      </c>
      <c r="K2855" s="34">
        <f t="shared" si="544"/>
        <v>0.56249666683810862</v>
      </c>
      <c r="L2855" s="6">
        <f t="shared" si="552"/>
        <v>2.219707841442716</v>
      </c>
      <c r="M2855" s="6">
        <f t="shared" si="545"/>
        <v>1.7663769089848702</v>
      </c>
      <c r="N2855" s="6">
        <f t="shared" si="553"/>
        <v>4.6285167281146418</v>
      </c>
      <c r="O2855" s="6">
        <f t="shared" si="546"/>
        <v>3.6832347567317885</v>
      </c>
      <c r="P2855" s="6">
        <f t="shared" si="547"/>
        <v>5.4496116657166587</v>
      </c>
      <c r="Q2855" s="6">
        <f t="shared" si="548"/>
        <v>0.84786091631273763</v>
      </c>
      <c r="R2855" s="6">
        <f t="shared" si="549"/>
        <v>1.4364615551253976</v>
      </c>
      <c r="S2855" s="6">
        <f t="shared" si="550"/>
        <v>2.2843224714381352</v>
      </c>
    </row>
    <row r="2856" spans="1:19" x14ac:dyDescent="0.25">
      <c r="A2856" s="64">
        <v>41958</v>
      </c>
      <c r="B2856" s="14" t="s">
        <v>874</v>
      </c>
      <c r="C2856">
        <v>4</v>
      </c>
      <c r="D2856" s="4">
        <v>11.5</v>
      </c>
      <c r="E2856" s="4"/>
      <c r="G2856" s="4">
        <f t="shared" si="554"/>
        <v>64.961200000000005</v>
      </c>
      <c r="H2856"/>
      <c r="I2856"/>
      <c r="J2856" s="34">
        <f t="shared" si="551"/>
        <v>1.0386890710931254E-2</v>
      </c>
      <c r="K2856" s="34">
        <f t="shared" si="544"/>
        <v>0.67474489793842962</v>
      </c>
      <c r="L2856" s="6">
        <f t="shared" si="552"/>
        <v>48.745932932395526</v>
      </c>
      <c r="M2856" s="6">
        <f t="shared" si="545"/>
        <v>3.1665943598278079</v>
      </c>
      <c r="N2856" s="6">
        <f t="shared" si="553"/>
        <v>22.295973671423809</v>
      </c>
      <c r="O2856" s="6">
        <f t="shared" si="546"/>
        <v>1.4483732329570229</v>
      </c>
      <c r="P2856" s="6">
        <f t="shared" si="547"/>
        <v>4.614967592784831</v>
      </c>
      <c r="Q2856" s="6">
        <f t="shared" si="548"/>
        <v>1.5199652927173477</v>
      </c>
      <c r="R2856" s="6">
        <f t="shared" si="549"/>
        <v>0.56486556085323891</v>
      </c>
      <c r="S2856" s="6">
        <f t="shared" si="550"/>
        <v>2.0848308535705868</v>
      </c>
    </row>
    <row r="2857" spans="1:19" x14ac:dyDescent="0.25">
      <c r="A2857" s="64">
        <v>41958</v>
      </c>
      <c r="B2857" s="14" t="s">
        <v>874</v>
      </c>
      <c r="C2857">
        <v>4</v>
      </c>
      <c r="D2857" s="4">
        <v>4</v>
      </c>
      <c r="E2857" s="4"/>
      <c r="G2857" s="4">
        <f t="shared" si="554"/>
        <v>64.961200000000005</v>
      </c>
      <c r="H2857"/>
      <c r="I2857"/>
      <c r="J2857" s="34">
        <f t="shared" si="551"/>
        <v>1.2566370614359172E-3</v>
      </c>
      <c r="K2857" s="34">
        <f t="shared" si="544"/>
        <v>8.1632653058713603E-2</v>
      </c>
      <c r="L2857" s="6">
        <f t="shared" si="552"/>
        <v>4.3006091215286046</v>
      </c>
      <c r="M2857" s="6">
        <f t="shared" si="545"/>
        <v>0.27937273468421148</v>
      </c>
      <c r="N2857" s="6">
        <f t="shared" si="553"/>
        <v>6.4806737611278331</v>
      </c>
      <c r="O2857" s="6">
        <f t="shared" si="546"/>
        <v>0.42099235249702632</v>
      </c>
      <c r="P2857" s="6">
        <f t="shared" si="547"/>
        <v>0.7003650871812378</v>
      </c>
      <c r="Q2857" s="6">
        <f t="shared" si="548"/>
        <v>0.1340989126484215</v>
      </c>
      <c r="R2857" s="6">
        <f t="shared" si="549"/>
        <v>0.16418701747384026</v>
      </c>
      <c r="S2857" s="6">
        <f t="shared" si="550"/>
        <v>0.29828593012226179</v>
      </c>
    </row>
    <row r="2858" spans="1:19" x14ac:dyDescent="0.25">
      <c r="A2858" s="64">
        <v>41958</v>
      </c>
      <c r="B2858" s="14" t="s">
        <v>874</v>
      </c>
      <c r="C2858">
        <v>4</v>
      </c>
      <c r="D2858" s="4">
        <v>4</v>
      </c>
      <c r="E2858" s="4"/>
      <c r="G2858" s="4">
        <f t="shared" si="554"/>
        <v>64.961200000000005</v>
      </c>
      <c r="H2858"/>
      <c r="I2858"/>
      <c r="J2858" s="34">
        <f t="shared" si="551"/>
        <v>1.2566370614359172E-3</v>
      </c>
      <c r="K2858" s="34">
        <f t="shared" si="544"/>
        <v>8.1632653058713603E-2</v>
      </c>
      <c r="L2858" s="6">
        <f t="shared" si="552"/>
        <v>4.3006091215286046</v>
      </c>
      <c r="M2858" s="6">
        <f t="shared" si="545"/>
        <v>0.27937273468421148</v>
      </c>
      <c r="N2858" s="6">
        <f t="shared" si="553"/>
        <v>6.4806737611278331</v>
      </c>
      <c r="O2858" s="6">
        <f t="shared" si="546"/>
        <v>0.42099235249702632</v>
      </c>
      <c r="P2858" s="6">
        <f t="shared" si="547"/>
        <v>0.7003650871812378</v>
      </c>
      <c r="Q2858" s="6">
        <f t="shared" si="548"/>
        <v>0.1340989126484215</v>
      </c>
      <c r="R2858" s="6">
        <f t="shared" si="549"/>
        <v>0.16418701747384026</v>
      </c>
      <c r="S2858" s="6">
        <f t="shared" si="550"/>
        <v>0.29828593012226179</v>
      </c>
    </row>
    <row r="2859" spans="1:19" x14ac:dyDescent="0.25">
      <c r="A2859" s="64">
        <v>41958</v>
      </c>
      <c r="B2859" s="14" t="s">
        <v>874</v>
      </c>
      <c r="C2859">
        <v>4</v>
      </c>
      <c r="D2859" s="4">
        <v>4.5</v>
      </c>
      <c r="E2859" s="4"/>
      <c r="G2859" s="4">
        <f t="shared" si="554"/>
        <v>64.961200000000005</v>
      </c>
      <c r="H2859"/>
      <c r="I2859"/>
      <c r="J2859" s="34">
        <f t="shared" si="551"/>
        <v>1.5904312808798326E-3</v>
      </c>
      <c r="K2859" s="34">
        <f t="shared" si="544"/>
        <v>0.10331632652743439</v>
      </c>
      <c r="L2859" s="6">
        <f t="shared" si="552"/>
        <v>5.6380590590289899</v>
      </c>
      <c r="M2859" s="6">
        <f t="shared" si="545"/>
        <v>0.36625508924934846</v>
      </c>
      <c r="N2859" s="6">
        <f t="shared" si="553"/>
        <v>7.4382130025037601</v>
      </c>
      <c r="O2859" s="6">
        <f t="shared" si="546"/>
        <v>0.48319525187039564</v>
      </c>
      <c r="P2859" s="6">
        <f t="shared" si="547"/>
        <v>0.84945034111974405</v>
      </c>
      <c r="Q2859" s="6">
        <f t="shared" si="548"/>
        <v>0.17580244283968727</v>
      </c>
      <c r="R2859" s="6">
        <f t="shared" si="549"/>
        <v>0.1884461482294543</v>
      </c>
      <c r="S2859" s="6">
        <f t="shared" si="550"/>
        <v>0.36424859106914154</v>
      </c>
    </row>
    <row r="2860" spans="1:19" x14ac:dyDescent="0.25">
      <c r="A2860" s="64">
        <v>41958</v>
      </c>
      <c r="B2860" s="14" t="s">
        <v>874</v>
      </c>
      <c r="C2860">
        <v>4</v>
      </c>
      <c r="D2860" s="4">
        <v>8.5</v>
      </c>
      <c r="E2860" s="4"/>
      <c r="G2860" s="4">
        <f t="shared" si="554"/>
        <v>64.961200000000005</v>
      </c>
      <c r="H2860"/>
      <c r="I2860"/>
      <c r="J2860" s="34">
        <f t="shared" si="551"/>
        <v>5.6745017305465653E-3</v>
      </c>
      <c r="K2860" s="34">
        <f t="shared" si="544"/>
        <v>0.36862244896825369</v>
      </c>
      <c r="L2860" s="6">
        <f t="shared" si="552"/>
        <v>24.32921867173739</v>
      </c>
      <c r="M2860" s="6">
        <f t="shared" si="545"/>
        <v>1.5804552706332824</v>
      </c>
      <c r="N2860" s="6">
        <f t="shared" si="553"/>
        <v>15.654172411593242</v>
      </c>
      <c r="O2860" s="6">
        <f t="shared" si="546"/>
        <v>1.0169138445882482</v>
      </c>
      <c r="P2860" s="6">
        <f t="shared" si="547"/>
        <v>2.5973691152215306</v>
      </c>
      <c r="Q2860" s="6">
        <f t="shared" si="548"/>
        <v>0.75861852990397549</v>
      </c>
      <c r="R2860" s="6">
        <f t="shared" si="549"/>
        <v>0.39659639938941682</v>
      </c>
      <c r="S2860" s="6">
        <f t="shared" si="550"/>
        <v>1.1552149292933924</v>
      </c>
    </row>
    <row r="2861" spans="1:19" x14ac:dyDescent="0.25">
      <c r="A2861" s="64">
        <v>41958</v>
      </c>
      <c r="B2861" s="14" t="s">
        <v>874</v>
      </c>
      <c r="C2861">
        <v>4</v>
      </c>
      <c r="D2861" s="4">
        <v>4.5</v>
      </c>
      <c r="E2861" s="4"/>
      <c r="G2861" s="4">
        <f t="shared" si="554"/>
        <v>64.961200000000005</v>
      </c>
      <c r="H2861"/>
      <c r="I2861"/>
      <c r="J2861" s="34">
        <f t="shared" si="551"/>
        <v>1.5904312808798326E-3</v>
      </c>
      <c r="K2861" s="34">
        <f t="shared" ref="K2861:K2924" si="555">+IF($D2861&gt;3.01,J2861*64.96120126,J2861*795.77)</f>
        <v>0.10331632652743439</v>
      </c>
      <c r="L2861" s="6">
        <f t="shared" si="552"/>
        <v>5.6380590590289899</v>
      </c>
      <c r="M2861" s="6">
        <f t="shared" ref="M2861:M2924" si="556">+IF($D2861&gt;3.01,L2861*64.96120126*0.001,L2861*795.77*0.001)</f>
        <v>0.36625508924934846</v>
      </c>
      <c r="N2861" s="6">
        <f t="shared" si="553"/>
        <v>7.4382130025037601</v>
      </c>
      <c r="O2861" s="6">
        <f t="shared" ref="O2861:O2924" si="557">+IF($D2861&gt;3.01,N2861*64.96120126*0.001,N2861*795.77*0.001)</f>
        <v>0.48319525187039564</v>
      </c>
      <c r="P2861" s="6">
        <f t="shared" ref="P2861:P2924" si="558">+M2861+O2861</f>
        <v>0.84945034111974405</v>
      </c>
      <c r="Q2861" s="6">
        <f t="shared" si="548"/>
        <v>0.17580244283968727</v>
      </c>
      <c r="R2861" s="6">
        <f t="shared" si="549"/>
        <v>0.1884461482294543</v>
      </c>
      <c r="S2861" s="6">
        <f t="shared" si="550"/>
        <v>0.36424859106914154</v>
      </c>
    </row>
    <row r="2862" spans="1:19" x14ac:dyDescent="0.25">
      <c r="A2862" s="64">
        <v>41958</v>
      </c>
      <c r="B2862" s="14" t="s">
        <v>874</v>
      </c>
      <c r="C2862">
        <v>4</v>
      </c>
      <c r="D2862" s="4">
        <v>3.6</v>
      </c>
      <c r="E2862" s="4"/>
      <c r="G2862" s="4">
        <f t="shared" si="554"/>
        <v>64.961200000000005</v>
      </c>
      <c r="H2862"/>
      <c r="I2862"/>
      <c r="J2862" s="34">
        <f t="shared" si="551"/>
        <v>1.0178760197630931E-3</v>
      </c>
      <c r="K2862" s="34">
        <f t="shared" si="555"/>
        <v>6.6122448977558021E-2</v>
      </c>
      <c r="L2862" s="6">
        <f t="shared" si="552"/>
        <v>3.375464158589657</v>
      </c>
      <c r="M2862" s="6">
        <f t="shared" si="556"/>
        <v>0.21927420655205926</v>
      </c>
      <c r="N2862" s="6">
        <f t="shared" si="553"/>
        <v>5.7290669248255632</v>
      </c>
      <c r="O2862" s="6">
        <f t="shared" si="557"/>
        <v>0.37216706953560269</v>
      </c>
      <c r="P2862" s="6">
        <f t="shared" si="558"/>
        <v>0.59144127608766195</v>
      </c>
      <c r="Q2862" s="6">
        <f t="shared" si="548"/>
        <v>0.10525161914498844</v>
      </c>
      <c r="R2862" s="6">
        <f t="shared" si="549"/>
        <v>0.14514515711888507</v>
      </c>
      <c r="S2862" s="6">
        <f t="shared" si="550"/>
        <v>0.25039677626387352</v>
      </c>
    </row>
    <row r="2863" spans="1:19" x14ac:dyDescent="0.25">
      <c r="A2863" s="64">
        <v>41958</v>
      </c>
      <c r="B2863" s="14" t="s">
        <v>874</v>
      </c>
      <c r="C2863">
        <v>4</v>
      </c>
      <c r="D2863" s="4">
        <v>6.2</v>
      </c>
      <c r="E2863" s="4"/>
      <c r="G2863" s="4">
        <f t="shared" si="554"/>
        <v>64.961200000000005</v>
      </c>
      <c r="H2863"/>
      <c r="I2863"/>
      <c r="J2863" s="34">
        <f t="shared" si="551"/>
        <v>3.0190705400997908E-3</v>
      </c>
      <c r="K2863" s="34">
        <f t="shared" si="555"/>
        <v>0.1961224489735594</v>
      </c>
      <c r="L2863" s="6">
        <f t="shared" si="552"/>
        <v>11.778840632041497</v>
      </c>
      <c r="M2863" s="6">
        <f t="shared" si="556"/>
        <v>0.76516763690751333</v>
      </c>
      <c r="N2863" s="6">
        <f t="shared" si="553"/>
        <v>10.8220178607594</v>
      </c>
      <c r="O2863" s="6">
        <f t="shared" si="557"/>
        <v>0.70301128029210602</v>
      </c>
      <c r="P2863" s="6">
        <f t="shared" si="558"/>
        <v>1.4681789171996193</v>
      </c>
      <c r="Q2863" s="6">
        <f t="shared" si="548"/>
        <v>0.36728046571560641</v>
      </c>
      <c r="R2863" s="6">
        <f t="shared" si="549"/>
        <v>0.27417439931392135</v>
      </c>
      <c r="S2863" s="6">
        <f t="shared" si="550"/>
        <v>0.64145486502952775</v>
      </c>
    </row>
    <row r="2864" spans="1:19" x14ac:dyDescent="0.25">
      <c r="A2864" s="64">
        <v>41958</v>
      </c>
      <c r="B2864" s="14" t="s">
        <v>874</v>
      </c>
      <c r="C2864">
        <v>4</v>
      </c>
      <c r="D2864" s="4">
        <v>5</v>
      </c>
      <c r="E2864" s="4"/>
      <c r="G2864" s="4">
        <f t="shared" si="554"/>
        <v>64.961200000000005</v>
      </c>
      <c r="H2864"/>
      <c r="I2864"/>
      <c r="J2864" s="34">
        <f t="shared" si="551"/>
        <v>1.9634954084936209E-3</v>
      </c>
      <c r="K2864" s="34">
        <f t="shared" si="555"/>
        <v>0.12755102040424002</v>
      </c>
      <c r="L2864" s="6">
        <f t="shared" si="552"/>
        <v>7.1833345216463531</v>
      </c>
      <c r="M2864" s="6">
        <f t="shared" si="556"/>
        <v>0.46663803957857453</v>
      </c>
      <c r="N2864" s="6">
        <f t="shared" si="553"/>
        <v>8.4140458590425169</v>
      </c>
      <c r="O2864" s="6">
        <f t="shared" si="557"/>
        <v>0.54658652646013051</v>
      </c>
      <c r="P2864" s="6">
        <f t="shared" si="558"/>
        <v>1.0132245660387049</v>
      </c>
      <c r="Q2864" s="6">
        <f t="shared" si="548"/>
        <v>0.22398625899771576</v>
      </c>
      <c r="R2864" s="6">
        <f t="shared" si="549"/>
        <v>0.2131687453194509</v>
      </c>
      <c r="S2864" s="6">
        <f t="shared" si="550"/>
        <v>0.4371550043171667</v>
      </c>
    </row>
    <row r="2865" spans="1:19" x14ac:dyDescent="0.25">
      <c r="A2865" s="64">
        <v>41958</v>
      </c>
      <c r="B2865" s="14" t="s">
        <v>874</v>
      </c>
      <c r="C2865">
        <v>4</v>
      </c>
      <c r="D2865" s="4">
        <v>4.0999999999999996</v>
      </c>
      <c r="E2865" s="4"/>
      <c r="G2865" s="4">
        <f t="shared" si="554"/>
        <v>64.961200000000005</v>
      </c>
      <c r="H2865"/>
      <c r="I2865"/>
      <c r="J2865" s="34">
        <f t="shared" si="551"/>
        <v>1.3202543126711102E-3</v>
      </c>
      <c r="K2865" s="34">
        <f t="shared" si="555"/>
        <v>8.5765306119810952E-2</v>
      </c>
      <c r="L2865" s="6">
        <f t="shared" si="552"/>
        <v>4.5518101325650582</v>
      </c>
      <c r="M2865" s="6">
        <f t="shared" si="556"/>
        <v>0.29569105411886604</v>
      </c>
      <c r="N2865" s="6">
        <f t="shared" si="553"/>
        <v>6.670633528309061</v>
      </c>
      <c r="O2865" s="6">
        <f t="shared" si="557"/>
        <v>0.43333236716418877</v>
      </c>
      <c r="P2865" s="6">
        <f t="shared" si="558"/>
        <v>0.72902342128305486</v>
      </c>
      <c r="Q2865" s="6">
        <f t="shared" si="548"/>
        <v>0.14193170597705571</v>
      </c>
      <c r="R2865" s="6">
        <f t="shared" si="549"/>
        <v>0.16899962319403364</v>
      </c>
      <c r="S2865" s="6">
        <f t="shared" si="550"/>
        <v>0.31093132917108934</v>
      </c>
    </row>
    <row r="2866" spans="1:19" x14ac:dyDescent="0.25">
      <c r="A2866" s="64">
        <v>41958</v>
      </c>
      <c r="B2866" s="14" t="s">
        <v>874</v>
      </c>
      <c r="C2866">
        <v>4</v>
      </c>
      <c r="D2866" s="4">
        <v>12.2</v>
      </c>
      <c r="E2866" s="4" t="s">
        <v>978</v>
      </c>
      <c r="G2866" s="4">
        <f t="shared" si="554"/>
        <v>64.961200000000005</v>
      </c>
      <c r="H2866"/>
      <c r="I2866"/>
      <c r="J2866" s="34">
        <f t="shared" si="551"/>
        <v>1.168986626400762E-2</v>
      </c>
      <c r="K2866" s="34">
        <f t="shared" si="555"/>
        <v>0.75938775507868328</v>
      </c>
      <c r="L2866" s="6">
        <f t="shared" si="552"/>
        <v>55.838700462884191</v>
      </c>
      <c r="M2866" s="6">
        <f t="shared" si="556"/>
        <v>3.6273490588662751</v>
      </c>
      <c r="N2866" s="6">
        <f t="shared" si="553"/>
        <v>23.891915580068972</v>
      </c>
      <c r="O2866" s="6">
        <f t="shared" si="557"/>
        <v>1.55204753648379</v>
      </c>
      <c r="P2866" s="6">
        <f t="shared" si="558"/>
        <v>5.1793965953500649</v>
      </c>
      <c r="Q2866" s="6">
        <f t="shared" si="548"/>
        <v>1.741127548255812</v>
      </c>
      <c r="R2866" s="6">
        <f t="shared" si="549"/>
        <v>0.60529853922867816</v>
      </c>
      <c r="S2866" s="6">
        <f t="shared" si="550"/>
        <v>2.34642608748449</v>
      </c>
    </row>
    <row r="2867" spans="1:19" x14ac:dyDescent="0.25">
      <c r="A2867" s="64">
        <v>41958</v>
      </c>
      <c r="B2867" s="14" t="s">
        <v>874</v>
      </c>
      <c r="C2867">
        <v>4</v>
      </c>
      <c r="D2867" s="4">
        <v>5.8</v>
      </c>
      <c r="E2867" s="4"/>
      <c r="G2867" s="4">
        <f t="shared" si="554"/>
        <v>64.961200000000005</v>
      </c>
      <c r="H2867"/>
      <c r="I2867"/>
      <c r="J2867" s="34">
        <f t="shared" si="551"/>
        <v>2.6420794216690155E-3</v>
      </c>
      <c r="K2867" s="34">
        <f t="shared" si="555"/>
        <v>0.1716326530559453</v>
      </c>
      <c r="L2867" s="6">
        <f t="shared" si="552"/>
        <v>10.104504202450142</v>
      </c>
      <c r="M2867" s="6">
        <f t="shared" si="556"/>
        <v>0.65640073112787944</v>
      </c>
      <c r="N2867" s="6">
        <f t="shared" si="553"/>
        <v>10.009692178621206</v>
      </c>
      <c r="O2867" s="6">
        <f t="shared" si="557"/>
        <v>0.65024162816606002</v>
      </c>
      <c r="P2867" s="6">
        <f t="shared" si="558"/>
        <v>1.3066423592939396</v>
      </c>
      <c r="Q2867" s="6">
        <f t="shared" si="548"/>
        <v>0.31507235094138214</v>
      </c>
      <c r="R2867" s="6">
        <f t="shared" si="549"/>
        <v>0.25359423498476341</v>
      </c>
      <c r="S2867" s="6">
        <f t="shared" si="550"/>
        <v>0.5686665859261455</v>
      </c>
    </row>
    <row r="2868" spans="1:19" x14ac:dyDescent="0.25">
      <c r="A2868" s="64">
        <v>41958</v>
      </c>
      <c r="B2868" s="14" t="s">
        <v>874</v>
      </c>
      <c r="C2868">
        <v>4</v>
      </c>
      <c r="D2868" s="4">
        <v>4</v>
      </c>
      <c r="E2868" s="4"/>
      <c r="G2868" s="4">
        <f t="shared" si="554"/>
        <v>64.961200000000005</v>
      </c>
      <c r="H2868"/>
      <c r="I2868"/>
      <c r="J2868" s="34">
        <f t="shared" si="551"/>
        <v>1.2566370614359172E-3</v>
      </c>
      <c r="K2868" s="34">
        <f t="shared" si="555"/>
        <v>8.1632653058713603E-2</v>
      </c>
      <c r="L2868" s="6">
        <f t="shared" si="552"/>
        <v>4.3006091215286046</v>
      </c>
      <c r="M2868" s="6">
        <f t="shared" si="556"/>
        <v>0.27937273468421148</v>
      </c>
      <c r="N2868" s="6">
        <f t="shared" si="553"/>
        <v>6.4806737611278331</v>
      </c>
      <c r="O2868" s="6">
        <f t="shared" si="557"/>
        <v>0.42099235249702632</v>
      </c>
      <c r="P2868" s="6">
        <f t="shared" si="558"/>
        <v>0.7003650871812378</v>
      </c>
      <c r="Q2868" s="6">
        <f t="shared" si="548"/>
        <v>0.1340989126484215</v>
      </c>
      <c r="R2868" s="6">
        <f t="shared" si="549"/>
        <v>0.16418701747384026</v>
      </c>
      <c r="S2868" s="6">
        <f t="shared" si="550"/>
        <v>0.29828593012226179</v>
      </c>
    </row>
    <row r="2869" spans="1:19" x14ac:dyDescent="0.25">
      <c r="A2869" s="64">
        <v>41958</v>
      </c>
      <c r="B2869" s="14" t="s">
        <v>874</v>
      </c>
      <c r="C2869">
        <v>4</v>
      </c>
      <c r="D2869" s="4">
        <v>5.8</v>
      </c>
      <c r="E2869" s="4"/>
      <c r="G2869" s="4">
        <f t="shared" si="554"/>
        <v>64.961200000000005</v>
      </c>
      <c r="H2869"/>
      <c r="I2869"/>
      <c r="J2869" s="34">
        <f t="shared" si="551"/>
        <v>2.6420794216690155E-3</v>
      </c>
      <c r="K2869" s="34">
        <f t="shared" si="555"/>
        <v>0.1716326530559453</v>
      </c>
      <c r="L2869" s="6">
        <f t="shared" si="552"/>
        <v>10.104504202450142</v>
      </c>
      <c r="M2869" s="6">
        <f t="shared" si="556"/>
        <v>0.65640073112787944</v>
      </c>
      <c r="N2869" s="6">
        <f t="shared" si="553"/>
        <v>10.009692178621206</v>
      </c>
      <c r="O2869" s="6">
        <f t="shared" si="557"/>
        <v>0.65024162816606002</v>
      </c>
      <c r="P2869" s="6">
        <f t="shared" si="558"/>
        <v>1.3066423592939396</v>
      </c>
      <c r="Q2869" s="6">
        <f t="shared" si="548"/>
        <v>0.31507235094138214</v>
      </c>
      <c r="R2869" s="6">
        <f t="shared" si="549"/>
        <v>0.25359423498476341</v>
      </c>
      <c r="S2869" s="6">
        <f t="shared" si="550"/>
        <v>0.5686665859261455</v>
      </c>
    </row>
    <row r="2870" spans="1:19" x14ac:dyDescent="0.25">
      <c r="A2870" s="64">
        <v>41958</v>
      </c>
      <c r="B2870" s="14" t="s">
        <v>874</v>
      </c>
      <c r="C2870">
        <v>4</v>
      </c>
      <c r="D2870" s="4">
        <v>6.2</v>
      </c>
      <c r="E2870" s="4"/>
      <c r="G2870" s="4">
        <f t="shared" si="554"/>
        <v>64.961200000000005</v>
      </c>
      <c r="H2870"/>
      <c r="I2870"/>
      <c r="J2870" s="34">
        <f t="shared" si="551"/>
        <v>3.0190705400997908E-3</v>
      </c>
      <c r="K2870" s="34">
        <f t="shared" si="555"/>
        <v>0.1961224489735594</v>
      </c>
      <c r="L2870" s="6">
        <f t="shared" si="552"/>
        <v>11.778840632041497</v>
      </c>
      <c r="M2870" s="6">
        <f t="shared" si="556"/>
        <v>0.76516763690751333</v>
      </c>
      <c r="N2870" s="6">
        <f t="shared" si="553"/>
        <v>10.8220178607594</v>
      </c>
      <c r="O2870" s="6">
        <f t="shared" si="557"/>
        <v>0.70301128029210602</v>
      </c>
      <c r="P2870" s="6">
        <f t="shared" si="558"/>
        <v>1.4681789171996193</v>
      </c>
      <c r="Q2870" s="6">
        <f t="shared" si="548"/>
        <v>0.36728046571560641</v>
      </c>
      <c r="R2870" s="6">
        <f t="shared" si="549"/>
        <v>0.27417439931392135</v>
      </c>
      <c r="S2870" s="6">
        <f t="shared" si="550"/>
        <v>0.64145486502952775</v>
      </c>
    </row>
    <row r="2871" spans="1:19" x14ac:dyDescent="0.25">
      <c r="A2871" s="64">
        <v>41958</v>
      </c>
      <c r="B2871" s="14" t="s">
        <v>874</v>
      </c>
      <c r="C2871">
        <v>4</v>
      </c>
      <c r="D2871" s="4">
        <v>3.4</v>
      </c>
      <c r="E2871" s="4"/>
      <c r="G2871" s="4">
        <f t="shared" si="554"/>
        <v>64.961200000000005</v>
      </c>
      <c r="H2871"/>
      <c r="I2871"/>
      <c r="J2871" s="34">
        <f t="shared" si="551"/>
        <v>9.0792027688745035E-4</v>
      </c>
      <c r="K2871" s="34">
        <f t="shared" si="555"/>
        <v>5.8979591834920582E-2</v>
      </c>
      <c r="L2871" s="6">
        <f t="shared" si="552"/>
        <v>2.9598116954824234</v>
      </c>
      <c r="M2871" s="6">
        <f t="shared" si="556"/>
        <v>0.19227292324193554</v>
      </c>
      <c r="N2871" s="6">
        <f t="shared" si="553"/>
        <v>5.3584638182360029</v>
      </c>
      <c r="O2871" s="6">
        <f t="shared" si="557"/>
        <v>0.34809224654085708</v>
      </c>
      <c r="P2871" s="6">
        <f t="shared" si="558"/>
        <v>0.54036516978279259</v>
      </c>
      <c r="Q2871" s="6">
        <f t="shared" si="548"/>
        <v>9.2291003156129051E-2</v>
      </c>
      <c r="R2871" s="6">
        <f t="shared" si="549"/>
        <v>0.13575597615093427</v>
      </c>
      <c r="S2871" s="6">
        <f t="shared" si="550"/>
        <v>0.2280469793070633</v>
      </c>
    </row>
    <row r="2872" spans="1:19" x14ac:dyDescent="0.25">
      <c r="A2872" s="64">
        <v>41958</v>
      </c>
      <c r="B2872" s="14" t="s">
        <v>874</v>
      </c>
      <c r="C2872">
        <v>4</v>
      </c>
      <c r="D2872" s="4">
        <v>6.8</v>
      </c>
      <c r="E2872" s="4"/>
      <c r="G2872" s="4">
        <f t="shared" si="554"/>
        <v>64.961200000000005</v>
      </c>
      <c r="H2872"/>
      <c r="I2872"/>
      <c r="J2872" s="34">
        <f t="shared" si="551"/>
        <v>3.6316811075498014E-3</v>
      </c>
      <c r="K2872" s="34">
        <f t="shared" si="555"/>
        <v>0.23591836733968233</v>
      </c>
      <c r="L2872" s="6">
        <f t="shared" si="552"/>
        <v>14.565722844180941</v>
      </c>
      <c r="M2872" s="6">
        <f t="shared" si="556"/>
        <v>0.94620685317821773</v>
      </c>
      <c r="N2872" s="6">
        <f t="shared" si="553"/>
        <v>12.057170367208817</v>
      </c>
      <c r="O2872" s="6">
        <f t="shared" si="557"/>
        <v>0.78324827085036008</v>
      </c>
      <c r="P2872" s="6">
        <f t="shared" si="558"/>
        <v>1.7294551240285778</v>
      </c>
      <c r="Q2872" s="6">
        <f t="shared" si="548"/>
        <v>0.45417928952554448</v>
      </c>
      <c r="R2872" s="6">
        <f t="shared" si="549"/>
        <v>0.30546682563164046</v>
      </c>
      <c r="S2872" s="6">
        <f t="shared" si="550"/>
        <v>0.75964611515718494</v>
      </c>
    </row>
    <row r="2873" spans="1:19" x14ac:dyDescent="0.25">
      <c r="A2873" s="64">
        <v>41958</v>
      </c>
      <c r="B2873" s="14" t="s">
        <v>874</v>
      </c>
      <c r="C2873">
        <v>4</v>
      </c>
      <c r="D2873" s="4">
        <v>6.1</v>
      </c>
      <c r="E2873" s="4"/>
      <c r="G2873" s="4">
        <f t="shared" si="554"/>
        <v>64.961200000000005</v>
      </c>
      <c r="H2873"/>
      <c r="I2873"/>
      <c r="J2873" s="34">
        <f t="shared" si="551"/>
        <v>2.9224665660019049E-3</v>
      </c>
      <c r="K2873" s="34">
        <f t="shared" si="555"/>
        <v>0.18984693876967082</v>
      </c>
      <c r="L2873" s="6">
        <f t="shared" si="552"/>
        <v>11.346641732690337</v>
      </c>
      <c r="M2873" s="6">
        <f t="shared" si="556"/>
        <v>0.73709147722241208</v>
      </c>
      <c r="N2873" s="6">
        <f t="shared" si="553"/>
        <v>10.618077151196925</v>
      </c>
      <c r="O2873" s="6">
        <f t="shared" si="557"/>
        <v>0.68976304681311085</v>
      </c>
      <c r="P2873" s="6">
        <f t="shared" si="558"/>
        <v>1.426854524035523</v>
      </c>
      <c r="Q2873" s="6">
        <f t="shared" si="548"/>
        <v>0.35380390906675779</v>
      </c>
      <c r="R2873" s="6">
        <f t="shared" si="549"/>
        <v>0.26900758825711324</v>
      </c>
      <c r="S2873" s="6">
        <f t="shared" si="550"/>
        <v>0.62281149732387098</v>
      </c>
    </row>
    <row r="2874" spans="1:19" x14ac:dyDescent="0.25">
      <c r="A2874" s="64">
        <v>41958</v>
      </c>
      <c r="B2874" s="14" t="s">
        <v>874</v>
      </c>
      <c r="C2874">
        <v>4</v>
      </c>
      <c r="D2874" s="4">
        <v>4.8</v>
      </c>
      <c r="E2874" s="4"/>
      <c r="G2874" s="4">
        <f t="shared" si="554"/>
        <v>64.961200000000005</v>
      </c>
      <c r="H2874"/>
      <c r="I2874"/>
      <c r="J2874" s="34">
        <f t="shared" si="551"/>
        <v>1.8095573684677208E-3</v>
      </c>
      <c r="K2874" s="34">
        <f t="shared" si="555"/>
        <v>0.11755102040454758</v>
      </c>
      <c r="L2874" s="6">
        <f t="shared" si="552"/>
        <v>6.5398480281028419</v>
      </c>
      <c r="M2874" s="6">
        <f t="shared" si="556"/>
        <v>0.42483638396340279</v>
      </c>
      <c r="N2874" s="6">
        <f t="shared" si="553"/>
        <v>8.0216224497877064</v>
      </c>
      <c r="O2874" s="6">
        <f t="shared" si="557"/>
        <v>0.52109423039239344</v>
      </c>
      <c r="P2874" s="6">
        <f t="shared" si="558"/>
        <v>0.94593061435579617</v>
      </c>
      <c r="Q2874" s="6">
        <f t="shared" si="548"/>
        <v>0.20392146430243333</v>
      </c>
      <c r="R2874" s="6">
        <f t="shared" si="549"/>
        <v>0.20322674985303346</v>
      </c>
      <c r="S2874" s="6">
        <f t="shared" si="550"/>
        <v>0.40714821415546676</v>
      </c>
    </row>
    <row r="2875" spans="1:19" x14ac:dyDescent="0.25">
      <c r="A2875" s="64">
        <v>41958</v>
      </c>
      <c r="B2875" s="14" t="s">
        <v>874</v>
      </c>
      <c r="C2875">
        <v>4</v>
      </c>
      <c r="D2875" s="4">
        <v>5.7</v>
      </c>
      <c r="E2875" s="4"/>
      <c r="G2875" s="4">
        <f t="shared" si="554"/>
        <v>64.961200000000005</v>
      </c>
      <c r="H2875"/>
      <c r="I2875"/>
      <c r="J2875" s="34">
        <f t="shared" si="551"/>
        <v>2.5517586328783095E-3</v>
      </c>
      <c r="K2875" s="34">
        <f t="shared" si="555"/>
        <v>0.1657653061173503</v>
      </c>
      <c r="L2875" s="6">
        <f t="shared" si="552"/>
        <v>9.7084599828880815</v>
      </c>
      <c r="M2875" s="6">
        <f t="shared" si="556"/>
        <v>0.63067322287304872</v>
      </c>
      <c r="N2875" s="6">
        <f t="shared" si="553"/>
        <v>9.8080698655856366</v>
      </c>
      <c r="O2875" s="6">
        <f t="shared" si="557"/>
        <v>0.63714400051044973</v>
      </c>
      <c r="P2875" s="6">
        <f t="shared" si="558"/>
        <v>1.2678172233834983</v>
      </c>
      <c r="Q2875" s="6">
        <f t="shared" si="548"/>
        <v>0.30272314697906338</v>
      </c>
      <c r="R2875" s="6">
        <f t="shared" si="549"/>
        <v>0.24848616019907541</v>
      </c>
      <c r="S2875" s="6">
        <f t="shared" si="550"/>
        <v>0.55120930717813876</v>
      </c>
    </row>
    <row r="2876" spans="1:19" x14ac:dyDescent="0.25">
      <c r="A2876" s="64">
        <v>41958</v>
      </c>
      <c r="B2876" s="14" t="s">
        <v>874</v>
      </c>
      <c r="C2876">
        <v>4</v>
      </c>
      <c r="D2876" s="4">
        <v>4.5</v>
      </c>
      <c r="E2876" s="4" t="s">
        <v>978</v>
      </c>
      <c r="G2876" s="4">
        <f t="shared" si="554"/>
        <v>64.961200000000005</v>
      </c>
      <c r="H2876"/>
      <c r="I2876"/>
      <c r="J2876" s="34">
        <f t="shared" si="551"/>
        <v>1.5904312808798326E-3</v>
      </c>
      <c r="K2876" s="34">
        <f t="shared" si="555"/>
        <v>0.10331632652743439</v>
      </c>
      <c r="L2876" s="6">
        <f t="shared" si="552"/>
        <v>5.6380590590289899</v>
      </c>
      <c r="M2876" s="6">
        <f t="shared" si="556"/>
        <v>0.36625508924934846</v>
      </c>
      <c r="N2876" s="6">
        <f t="shared" si="553"/>
        <v>7.4382130025037601</v>
      </c>
      <c r="O2876" s="6">
        <f t="shared" si="557"/>
        <v>0.48319525187039564</v>
      </c>
      <c r="P2876" s="6">
        <f t="shared" si="558"/>
        <v>0.84945034111974405</v>
      </c>
      <c r="Q2876" s="6">
        <f t="shared" si="548"/>
        <v>0.17580244283968727</v>
      </c>
      <c r="R2876" s="6">
        <f t="shared" si="549"/>
        <v>0.1884461482294543</v>
      </c>
      <c r="S2876" s="6">
        <f t="shared" si="550"/>
        <v>0.36424859106914154</v>
      </c>
    </row>
    <row r="2877" spans="1:19" x14ac:dyDescent="0.25">
      <c r="A2877" s="64">
        <v>41958</v>
      </c>
      <c r="B2877" s="14" t="s">
        <v>874</v>
      </c>
      <c r="C2877">
        <v>4</v>
      </c>
      <c r="D2877" s="4">
        <v>9.5</v>
      </c>
      <c r="E2877" s="4" t="s">
        <v>978</v>
      </c>
      <c r="G2877" s="4">
        <f t="shared" si="554"/>
        <v>64.961200000000005</v>
      </c>
      <c r="H2877"/>
      <c r="I2877"/>
      <c r="J2877" s="34">
        <f t="shared" si="551"/>
        <v>7.0882184246619708E-3</v>
      </c>
      <c r="K2877" s="34">
        <f t="shared" si="555"/>
        <v>0.46045918365930638</v>
      </c>
      <c r="L2877" s="6">
        <f t="shared" si="552"/>
        <v>31.418150823747471</v>
      </c>
      <c r="M2877" s="6">
        <f t="shared" si="556"/>
        <v>2.040960818878494</v>
      </c>
      <c r="N2877" s="6">
        <f t="shared" si="553"/>
        <v>17.829804770165779</v>
      </c>
      <c r="O2877" s="6">
        <f t="shared" si="557"/>
        <v>1.1582455361012471</v>
      </c>
      <c r="P2877" s="6">
        <f t="shared" si="558"/>
        <v>3.1992063549797409</v>
      </c>
      <c r="Q2877" s="6">
        <f t="shared" si="548"/>
        <v>0.97966119306167709</v>
      </c>
      <c r="R2877" s="6">
        <f t="shared" si="549"/>
        <v>0.45171575907948641</v>
      </c>
      <c r="S2877" s="6">
        <f t="shared" si="550"/>
        <v>1.4313769521411634</v>
      </c>
    </row>
    <row r="2878" spans="1:19" x14ac:dyDescent="0.25">
      <c r="A2878" s="64">
        <v>41958</v>
      </c>
      <c r="B2878" s="14" t="s">
        <v>874</v>
      </c>
      <c r="C2878">
        <v>4</v>
      </c>
      <c r="D2878" s="4">
        <v>6.8</v>
      </c>
      <c r="E2878" s="4"/>
      <c r="G2878" s="4">
        <f t="shared" si="554"/>
        <v>64.961200000000005</v>
      </c>
      <c r="H2878"/>
      <c r="I2878"/>
      <c r="J2878" s="34">
        <f t="shared" si="551"/>
        <v>3.6316811075498014E-3</v>
      </c>
      <c r="K2878" s="34">
        <f t="shared" si="555"/>
        <v>0.23591836733968233</v>
      </c>
      <c r="L2878" s="6">
        <f t="shared" si="552"/>
        <v>14.565722844180941</v>
      </c>
      <c r="M2878" s="6">
        <f t="shared" si="556"/>
        <v>0.94620685317821773</v>
      </c>
      <c r="N2878" s="6">
        <f t="shared" si="553"/>
        <v>12.057170367208817</v>
      </c>
      <c r="O2878" s="6">
        <f t="shared" si="557"/>
        <v>0.78324827085036008</v>
      </c>
      <c r="P2878" s="6">
        <f t="shared" si="558"/>
        <v>1.7294551240285778</v>
      </c>
      <c r="Q2878" s="6">
        <f t="shared" si="548"/>
        <v>0.45417928952554448</v>
      </c>
      <c r="R2878" s="6">
        <f t="shared" si="549"/>
        <v>0.30546682563164046</v>
      </c>
      <c r="S2878" s="6">
        <f t="shared" si="550"/>
        <v>0.75964611515718494</v>
      </c>
    </row>
    <row r="2879" spans="1:19" x14ac:dyDescent="0.25">
      <c r="A2879" s="64">
        <v>41958</v>
      </c>
      <c r="B2879" s="14" t="s">
        <v>874</v>
      </c>
      <c r="C2879">
        <v>4</v>
      </c>
      <c r="D2879" s="4">
        <v>6</v>
      </c>
      <c r="E2879" s="4"/>
      <c r="G2879" s="4">
        <f t="shared" si="554"/>
        <v>64.961200000000005</v>
      </c>
      <c r="H2879"/>
      <c r="I2879"/>
      <c r="J2879" s="34">
        <f t="shared" si="551"/>
        <v>2.8274333882308137E-3</v>
      </c>
      <c r="K2879" s="34">
        <f t="shared" si="555"/>
        <v>0.1836734693821056</v>
      </c>
      <c r="L2879" s="6">
        <f t="shared" si="552"/>
        <v>10.923549380812876</v>
      </c>
      <c r="M2879" s="6">
        <f t="shared" si="556"/>
        <v>0.70960688980053355</v>
      </c>
      <c r="N2879" s="6">
        <f t="shared" si="553"/>
        <v>10.414704032978928</v>
      </c>
      <c r="O2879" s="6">
        <f t="shared" si="557"/>
        <v>0.67655168474967775</v>
      </c>
      <c r="P2879" s="6">
        <f t="shared" si="558"/>
        <v>1.3861585745502114</v>
      </c>
      <c r="Q2879" s="6">
        <f t="shared" si="548"/>
        <v>0.34061130710425608</v>
      </c>
      <c r="R2879" s="6">
        <f t="shared" si="549"/>
        <v>0.26385515705237433</v>
      </c>
      <c r="S2879" s="6">
        <f t="shared" si="550"/>
        <v>0.60446646415663041</v>
      </c>
    </row>
    <row r="2880" spans="1:19" x14ac:dyDescent="0.25">
      <c r="A2880" s="64">
        <v>41958</v>
      </c>
      <c r="B2880" s="14" t="s">
        <v>874</v>
      </c>
      <c r="C2880">
        <v>4</v>
      </c>
      <c r="D2880" s="4">
        <v>13.3</v>
      </c>
      <c r="E2880" s="4"/>
      <c r="G2880" s="4">
        <f t="shared" si="554"/>
        <v>64.961200000000005</v>
      </c>
      <c r="H2880"/>
      <c r="I2880"/>
      <c r="J2880" s="34">
        <f t="shared" si="551"/>
        <v>1.3892908112337465E-2</v>
      </c>
      <c r="K2880" s="34">
        <f t="shared" si="555"/>
        <v>0.90249999997224062</v>
      </c>
      <c r="L2880" s="6">
        <f t="shared" si="552"/>
        <v>68.09715596197978</v>
      </c>
      <c r="M2880" s="6">
        <f t="shared" si="556"/>
        <v>4.423673053679777</v>
      </c>
      <c r="N2880" s="6">
        <f t="shared" si="553"/>
        <v>26.431170096054252</v>
      </c>
      <c r="O2880" s="6">
        <f t="shared" si="557"/>
        <v>1.7170005601470737</v>
      </c>
      <c r="P2880" s="6">
        <f t="shared" si="558"/>
        <v>6.1406736138268503</v>
      </c>
      <c r="Q2880" s="6">
        <f t="shared" si="548"/>
        <v>2.1233630657662927</v>
      </c>
      <c r="R2880" s="6">
        <f t="shared" si="549"/>
        <v>0.66963021845735882</v>
      </c>
      <c r="S2880" s="6">
        <f t="shared" si="550"/>
        <v>2.7929932842236518</v>
      </c>
    </row>
    <row r="2881" spans="1:19" x14ac:dyDescent="0.25">
      <c r="A2881" s="64">
        <v>41958</v>
      </c>
      <c r="B2881" s="14" t="s">
        <v>874</v>
      </c>
      <c r="C2881">
        <v>4</v>
      </c>
      <c r="D2881" s="4">
        <v>3.1</v>
      </c>
      <c r="E2881" s="4"/>
      <c r="G2881" s="4">
        <f t="shared" si="554"/>
        <v>64.961200000000005</v>
      </c>
      <c r="H2881"/>
      <c r="I2881"/>
      <c r="J2881" s="34">
        <f t="shared" si="551"/>
        <v>7.5476763502494771E-4</v>
      </c>
      <c r="K2881" s="34">
        <f t="shared" si="555"/>
        <v>4.9030612243389851E-2</v>
      </c>
      <c r="L2881" s="6">
        <f t="shared" si="552"/>
        <v>2.3935063597525432</v>
      </c>
      <c r="M2881" s="6">
        <f t="shared" si="556"/>
        <v>0.15548504835297491</v>
      </c>
      <c r="N2881" s="6">
        <f t="shared" si="553"/>
        <v>4.8095356854949474</v>
      </c>
      <c r="O2881" s="6">
        <f t="shared" si="557"/>
        <v>0.31243321563258936</v>
      </c>
      <c r="P2881" s="6">
        <f t="shared" si="558"/>
        <v>0.46791826398556424</v>
      </c>
      <c r="Q2881" s="6">
        <f t="shared" si="548"/>
        <v>7.4632823209427962E-2</v>
      </c>
      <c r="R2881" s="6">
        <f t="shared" si="549"/>
        <v>0.12184895409670986</v>
      </c>
      <c r="S2881" s="6">
        <f t="shared" si="550"/>
        <v>0.19648177730613781</v>
      </c>
    </row>
    <row r="2882" spans="1:19" x14ac:dyDescent="0.25">
      <c r="A2882" s="64">
        <v>41958</v>
      </c>
      <c r="B2882" s="14" t="s">
        <v>874</v>
      </c>
      <c r="C2882">
        <v>4</v>
      </c>
      <c r="D2882" s="4">
        <v>5.5</v>
      </c>
      <c r="E2882" s="4" t="s">
        <v>978</v>
      </c>
      <c r="G2882" s="4">
        <f t="shared" si="554"/>
        <v>64.961200000000005</v>
      </c>
      <c r="H2882"/>
      <c r="I2882"/>
      <c r="J2882" s="34">
        <f t="shared" si="551"/>
        <v>2.3758294442772811E-3</v>
      </c>
      <c r="K2882" s="34">
        <f t="shared" si="555"/>
        <v>0.15433673468913039</v>
      </c>
      <c r="L2882" s="6">
        <f t="shared" si="552"/>
        <v>8.9430956308196485</v>
      </c>
      <c r="M2882" s="6">
        <f t="shared" si="556"/>
        <v>0.58095423516110178</v>
      </c>
      <c r="N2882" s="6">
        <f t="shared" si="553"/>
        <v>9.4066355127217793</v>
      </c>
      <c r="O2882" s="6">
        <f t="shared" si="557"/>
        <v>0.61106634272138272</v>
      </c>
      <c r="P2882" s="6">
        <f t="shared" si="558"/>
        <v>1.1920205778824844</v>
      </c>
      <c r="Q2882" s="6">
        <f t="shared" si="548"/>
        <v>0.27885803287732885</v>
      </c>
      <c r="R2882" s="6">
        <f t="shared" si="549"/>
        <v>0.23831587366133927</v>
      </c>
      <c r="S2882" s="6">
        <f t="shared" si="550"/>
        <v>0.51717390653866813</v>
      </c>
    </row>
    <row r="2883" spans="1:19" x14ac:dyDescent="0.25">
      <c r="A2883" s="64">
        <v>41958</v>
      </c>
      <c r="B2883" s="14" t="s">
        <v>874</v>
      </c>
      <c r="C2883">
        <v>4</v>
      </c>
      <c r="D2883" s="4">
        <v>3.7</v>
      </c>
      <c r="E2883" s="4" t="s">
        <v>978</v>
      </c>
      <c r="G2883" s="4">
        <f t="shared" si="554"/>
        <v>64.961200000000005</v>
      </c>
      <c r="H2883"/>
      <c r="I2883"/>
      <c r="J2883" s="34">
        <f t="shared" si="551"/>
        <v>1.075210085691107E-3</v>
      </c>
      <c r="K2883" s="34">
        <f t="shared" si="555"/>
        <v>6.9846938773361844E-2</v>
      </c>
      <c r="L2883" s="6">
        <f t="shared" si="552"/>
        <v>3.5949248430857623</v>
      </c>
      <c r="M2883" s="6">
        <f t="shared" si="556"/>
        <v>0.2335306362462681</v>
      </c>
      <c r="N2883" s="6">
        <f t="shared" si="553"/>
        <v>5.9156978898620354</v>
      </c>
      <c r="O2883" s="6">
        <f t="shared" si="557"/>
        <v>0.38429084121668494</v>
      </c>
      <c r="P2883" s="6">
        <f t="shared" si="558"/>
        <v>0.61782147746295302</v>
      </c>
      <c r="Q2883" s="6">
        <f t="shared" ref="Q2883:Q2946" si="559">M2883*0.48</f>
        <v>0.11209470539820869</v>
      </c>
      <c r="R2883" s="6">
        <f t="shared" ref="R2883:R2946" si="560">O2883*0.39</f>
        <v>0.14987342807450713</v>
      </c>
      <c r="S2883" s="6">
        <f t="shared" ref="S2883:S2946" si="561">Q2883+R2883</f>
        <v>0.2619681334727158</v>
      </c>
    </row>
    <row r="2884" spans="1:19" x14ac:dyDescent="0.25">
      <c r="A2884" s="64">
        <v>41958</v>
      </c>
      <c r="B2884" s="14" t="s">
        <v>874</v>
      </c>
      <c r="C2884">
        <v>4</v>
      </c>
      <c r="D2884" s="4">
        <v>3</v>
      </c>
      <c r="E2884" s="4"/>
      <c r="G2884" s="4">
        <f t="shared" si="554"/>
        <v>795.77470000000005</v>
      </c>
      <c r="H2884"/>
      <c r="I2884"/>
      <c r="J2884" s="34">
        <f t="shared" si="551"/>
        <v>7.0685834705770342E-4</v>
      </c>
      <c r="K2884" s="34">
        <f t="shared" si="555"/>
        <v>0.56249666683810862</v>
      </c>
      <c r="L2884" s="6">
        <f t="shared" si="552"/>
        <v>2.219707841442716</v>
      </c>
      <c r="M2884" s="6">
        <f t="shared" si="556"/>
        <v>1.7663769089848702</v>
      </c>
      <c r="N2884" s="6">
        <f t="shared" si="553"/>
        <v>4.6285167281146418</v>
      </c>
      <c r="O2884" s="6">
        <f t="shared" si="557"/>
        <v>3.6832347567317885</v>
      </c>
      <c r="P2884" s="6">
        <f t="shared" si="558"/>
        <v>5.4496116657166587</v>
      </c>
      <c r="Q2884" s="6">
        <f t="shared" si="559"/>
        <v>0.84786091631273763</v>
      </c>
      <c r="R2884" s="6">
        <f t="shared" si="560"/>
        <v>1.4364615551253976</v>
      </c>
      <c r="S2884" s="6">
        <f t="shared" si="561"/>
        <v>2.2843224714381352</v>
      </c>
    </row>
    <row r="2885" spans="1:19" x14ac:dyDescent="0.25">
      <c r="A2885" s="64">
        <v>41958</v>
      </c>
      <c r="B2885" s="14" t="s">
        <v>874</v>
      </c>
      <c r="C2885">
        <v>4</v>
      </c>
      <c r="D2885" s="4">
        <v>6.4</v>
      </c>
      <c r="E2885" s="4"/>
      <c r="G2885" s="4">
        <f t="shared" si="554"/>
        <v>64.961200000000005</v>
      </c>
      <c r="H2885"/>
      <c r="I2885"/>
      <c r="J2885" s="34">
        <f t="shared" si="551"/>
        <v>3.2169908772759479E-3</v>
      </c>
      <c r="K2885" s="34">
        <f t="shared" si="555"/>
        <v>0.20897959183030679</v>
      </c>
      <c r="L2885" s="6">
        <f t="shared" si="552"/>
        <v>12.670735111153041</v>
      </c>
      <c r="M2885" s="6">
        <f t="shared" si="556"/>
        <v>0.82310617366776118</v>
      </c>
      <c r="N2885" s="6">
        <f t="shared" si="553"/>
        <v>11.231571837310549</v>
      </c>
      <c r="O2885" s="6">
        <f t="shared" si="557"/>
        <v>0.72961639858967853</v>
      </c>
      <c r="P2885" s="6">
        <f t="shared" si="558"/>
        <v>1.5527225722574398</v>
      </c>
      <c r="Q2885" s="6">
        <f t="shared" si="559"/>
        <v>0.39509096336052535</v>
      </c>
      <c r="R2885" s="6">
        <f t="shared" si="560"/>
        <v>0.28455039544997462</v>
      </c>
      <c r="S2885" s="6">
        <f t="shared" si="561"/>
        <v>0.67964135881049992</v>
      </c>
    </row>
    <row r="2886" spans="1:19" x14ac:dyDescent="0.25">
      <c r="A2886" s="64">
        <v>41958</v>
      </c>
      <c r="B2886" s="14" t="s">
        <v>874</v>
      </c>
      <c r="C2886">
        <v>4</v>
      </c>
      <c r="D2886" s="4">
        <v>4.7</v>
      </c>
      <c r="E2886" s="4"/>
      <c r="G2886" s="4">
        <f t="shared" si="554"/>
        <v>64.961200000000005</v>
      </c>
      <c r="H2886"/>
      <c r="I2886"/>
      <c r="J2886" s="34">
        <f t="shared" si="551"/>
        <v>1.7349445429449633E-3</v>
      </c>
      <c r="K2886" s="34">
        <f t="shared" si="555"/>
        <v>0.11270408162918646</v>
      </c>
      <c r="L2886" s="6">
        <f t="shared" si="552"/>
        <v>6.2308461373122945</v>
      </c>
      <c r="M2886" s="6">
        <f t="shared" si="556"/>
        <v>0.40476324994603757</v>
      </c>
      <c r="N2886" s="6">
        <f t="shared" si="553"/>
        <v>7.8264436633583525</v>
      </c>
      <c r="O2886" s="6">
        <f t="shared" si="557"/>
        <v>0.50841518196547364</v>
      </c>
      <c r="P2886" s="6">
        <f t="shared" si="558"/>
        <v>0.91317843191151127</v>
      </c>
      <c r="Q2886" s="6">
        <f t="shared" si="559"/>
        <v>0.19428635997409802</v>
      </c>
      <c r="R2886" s="6">
        <f t="shared" si="560"/>
        <v>0.19828192096653471</v>
      </c>
      <c r="S2886" s="6">
        <f t="shared" si="561"/>
        <v>0.39256828094063273</v>
      </c>
    </row>
    <row r="2887" spans="1:19" x14ac:dyDescent="0.25">
      <c r="A2887" s="64">
        <v>41958</v>
      </c>
      <c r="B2887" s="14" t="s">
        <v>874</v>
      </c>
      <c r="C2887">
        <v>4</v>
      </c>
      <c r="D2887" s="4">
        <v>5</v>
      </c>
      <c r="E2887" s="4"/>
      <c r="G2887" s="4">
        <f t="shared" si="554"/>
        <v>64.961200000000005</v>
      </c>
      <c r="H2887"/>
      <c r="I2887"/>
      <c r="J2887" s="34">
        <f t="shared" si="551"/>
        <v>1.9634954084936209E-3</v>
      </c>
      <c r="K2887" s="34">
        <f t="shared" si="555"/>
        <v>0.12755102040424002</v>
      </c>
      <c r="L2887" s="6">
        <f t="shared" si="552"/>
        <v>7.1833345216463531</v>
      </c>
      <c r="M2887" s="6">
        <f t="shared" si="556"/>
        <v>0.46663803957857453</v>
      </c>
      <c r="N2887" s="6">
        <f t="shared" si="553"/>
        <v>8.4140458590425169</v>
      </c>
      <c r="O2887" s="6">
        <f t="shared" si="557"/>
        <v>0.54658652646013051</v>
      </c>
      <c r="P2887" s="6">
        <f t="shared" si="558"/>
        <v>1.0132245660387049</v>
      </c>
      <c r="Q2887" s="6">
        <f t="shared" si="559"/>
        <v>0.22398625899771576</v>
      </c>
      <c r="R2887" s="6">
        <f t="shared" si="560"/>
        <v>0.2131687453194509</v>
      </c>
      <c r="S2887" s="6">
        <f t="shared" si="561"/>
        <v>0.4371550043171667</v>
      </c>
    </row>
    <row r="2888" spans="1:19" x14ac:dyDescent="0.25">
      <c r="A2888" s="64">
        <v>41958</v>
      </c>
      <c r="B2888" s="14" t="s">
        <v>874</v>
      </c>
      <c r="C2888">
        <v>4</v>
      </c>
      <c r="D2888" s="4">
        <v>4.8</v>
      </c>
      <c r="E2888" s="4"/>
      <c r="G2888" s="4">
        <f t="shared" si="554"/>
        <v>64.961200000000005</v>
      </c>
      <c r="H2888"/>
      <c r="I2888"/>
      <c r="J2888" s="34">
        <f t="shared" si="551"/>
        <v>1.8095573684677208E-3</v>
      </c>
      <c r="K2888" s="34">
        <f t="shared" si="555"/>
        <v>0.11755102040454758</v>
      </c>
      <c r="L2888" s="6">
        <f t="shared" si="552"/>
        <v>6.5398480281028419</v>
      </c>
      <c r="M2888" s="6">
        <f t="shared" si="556"/>
        <v>0.42483638396340279</v>
      </c>
      <c r="N2888" s="6">
        <f t="shared" si="553"/>
        <v>8.0216224497877064</v>
      </c>
      <c r="O2888" s="6">
        <f t="shared" si="557"/>
        <v>0.52109423039239344</v>
      </c>
      <c r="P2888" s="6">
        <f t="shared" si="558"/>
        <v>0.94593061435579617</v>
      </c>
      <c r="Q2888" s="6">
        <f t="shared" si="559"/>
        <v>0.20392146430243333</v>
      </c>
      <c r="R2888" s="6">
        <f t="shared" si="560"/>
        <v>0.20322674985303346</v>
      </c>
      <c r="S2888" s="6">
        <f t="shared" si="561"/>
        <v>0.40714821415546676</v>
      </c>
    </row>
    <row r="2889" spans="1:19" x14ac:dyDescent="0.25">
      <c r="A2889" s="64">
        <v>41958</v>
      </c>
      <c r="B2889" s="14" t="s">
        <v>874</v>
      </c>
      <c r="C2889">
        <v>4</v>
      </c>
      <c r="D2889" s="4">
        <v>3</v>
      </c>
      <c r="E2889" s="4"/>
      <c r="G2889" s="4">
        <f t="shared" si="554"/>
        <v>795.77470000000005</v>
      </c>
      <c r="H2889"/>
      <c r="I2889"/>
      <c r="J2889" s="34">
        <f t="shared" si="551"/>
        <v>7.0685834705770342E-4</v>
      </c>
      <c r="K2889" s="34">
        <f t="shared" si="555"/>
        <v>0.56249666683810862</v>
      </c>
      <c r="L2889" s="6">
        <f t="shared" si="552"/>
        <v>2.219707841442716</v>
      </c>
      <c r="M2889" s="6">
        <f t="shared" si="556"/>
        <v>1.7663769089848702</v>
      </c>
      <c r="N2889" s="6">
        <f t="shared" si="553"/>
        <v>4.6285167281146418</v>
      </c>
      <c r="O2889" s="6">
        <f t="shared" si="557"/>
        <v>3.6832347567317885</v>
      </c>
      <c r="P2889" s="6">
        <f t="shared" si="558"/>
        <v>5.4496116657166587</v>
      </c>
      <c r="Q2889" s="6">
        <f t="shared" si="559"/>
        <v>0.84786091631273763</v>
      </c>
      <c r="R2889" s="6">
        <f t="shared" si="560"/>
        <v>1.4364615551253976</v>
      </c>
      <c r="S2889" s="6">
        <f t="shared" si="561"/>
        <v>2.2843224714381352</v>
      </c>
    </row>
    <row r="2890" spans="1:19" x14ac:dyDescent="0.25">
      <c r="A2890" s="64">
        <v>41958</v>
      </c>
      <c r="B2890" s="14" t="s">
        <v>874</v>
      </c>
      <c r="C2890">
        <v>4</v>
      </c>
      <c r="D2890" s="4">
        <v>8.1999999999999993</v>
      </c>
      <c r="E2890" s="4" t="s">
        <v>978</v>
      </c>
      <c r="G2890" s="4">
        <f t="shared" si="554"/>
        <v>64.961200000000005</v>
      </c>
      <c r="H2890"/>
      <c r="I2890"/>
      <c r="J2890" s="34">
        <f t="shared" si="551"/>
        <v>5.2810172506844409E-3</v>
      </c>
      <c r="K2890" s="34">
        <f t="shared" si="555"/>
        <v>0.34306122447924381</v>
      </c>
      <c r="L2890" s="6">
        <f t="shared" si="552"/>
        <v>22.400210436181411</v>
      </c>
      <c r="M2890" s="6">
        <f t="shared" si="556"/>
        <v>1.455144578411133</v>
      </c>
      <c r="N2890" s="6">
        <f t="shared" si="553"/>
        <v>15.009705698547517</v>
      </c>
      <c r="O2890" s="6">
        <f t="shared" si="557"/>
        <v>0.97504851273671411</v>
      </c>
      <c r="P2890" s="6">
        <f t="shared" si="558"/>
        <v>2.4301930911478471</v>
      </c>
      <c r="Q2890" s="6">
        <f t="shared" si="559"/>
        <v>0.69846939763734384</v>
      </c>
      <c r="R2890" s="6">
        <f t="shared" si="560"/>
        <v>0.38026891996731854</v>
      </c>
      <c r="S2890" s="6">
        <f t="shared" si="561"/>
        <v>1.0787383176046623</v>
      </c>
    </row>
    <row r="2891" spans="1:19" x14ac:dyDescent="0.25">
      <c r="A2891" s="64">
        <v>41958</v>
      </c>
      <c r="B2891" s="14" t="s">
        <v>874</v>
      </c>
      <c r="C2891">
        <v>4</v>
      </c>
      <c r="D2891" s="4">
        <v>10.5</v>
      </c>
      <c r="E2891" s="4"/>
      <c r="G2891" s="4">
        <f t="shared" si="554"/>
        <v>64.961200000000005</v>
      </c>
      <c r="H2891"/>
      <c r="I2891"/>
      <c r="J2891" s="34">
        <f t="shared" si="551"/>
        <v>8.6590147514568668E-3</v>
      </c>
      <c r="K2891" s="34">
        <f t="shared" si="555"/>
        <v>0.5624999999826984</v>
      </c>
      <c r="L2891" s="6">
        <f t="shared" si="552"/>
        <v>39.546517958797452</v>
      </c>
      <c r="M2891" s="6">
        <f t="shared" si="556"/>
        <v>2.5689893122536454</v>
      </c>
      <c r="N2891" s="6">
        <f t="shared" si="553"/>
        <v>20.044787177718607</v>
      </c>
      <c r="O2891" s="6">
        <f t="shared" si="557"/>
        <v>1.3021334540656457</v>
      </c>
      <c r="P2891" s="6">
        <f t="shared" si="558"/>
        <v>3.8711227663192913</v>
      </c>
      <c r="Q2891" s="6">
        <f t="shared" si="559"/>
        <v>1.2331148698817498</v>
      </c>
      <c r="R2891" s="6">
        <f t="shared" si="560"/>
        <v>0.50783204708560181</v>
      </c>
      <c r="S2891" s="6">
        <f t="shared" si="561"/>
        <v>1.7409469169673515</v>
      </c>
    </row>
    <row r="2892" spans="1:19" x14ac:dyDescent="0.25">
      <c r="A2892" s="64">
        <v>41958</v>
      </c>
      <c r="B2892" s="14" t="s">
        <v>874</v>
      </c>
      <c r="C2892">
        <v>4</v>
      </c>
      <c r="D2892" s="4">
        <v>10.5</v>
      </c>
      <c r="E2892" s="4"/>
      <c r="G2892" s="4">
        <f t="shared" si="554"/>
        <v>64.961200000000005</v>
      </c>
      <c r="H2892"/>
      <c r="I2892"/>
      <c r="J2892" s="34">
        <f t="shared" si="551"/>
        <v>8.6590147514568668E-3</v>
      </c>
      <c r="K2892" s="34">
        <f t="shared" si="555"/>
        <v>0.5624999999826984</v>
      </c>
      <c r="L2892" s="6">
        <f t="shared" si="552"/>
        <v>39.546517958797452</v>
      </c>
      <c r="M2892" s="6">
        <f t="shared" si="556"/>
        <v>2.5689893122536454</v>
      </c>
      <c r="N2892" s="6">
        <f t="shared" si="553"/>
        <v>20.044787177718607</v>
      </c>
      <c r="O2892" s="6">
        <f t="shared" si="557"/>
        <v>1.3021334540656457</v>
      </c>
      <c r="P2892" s="6">
        <f t="shared" si="558"/>
        <v>3.8711227663192913</v>
      </c>
      <c r="Q2892" s="6">
        <f t="shared" si="559"/>
        <v>1.2331148698817498</v>
      </c>
      <c r="R2892" s="6">
        <f t="shared" si="560"/>
        <v>0.50783204708560181</v>
      </c>
      <c r="S2892" s="6">
        <f t="shared" si="561"/>
        <v>1.7409469169673515</v>
      </c>
    </row>
    <row r="2893" spans="1:19" x14ac:dyDescent="0.25">
      <c r="A2893" s="64">
        <v>41958</v>
      </c>
      <c r="B2893" s="14" t="s">
        <v>874</v>
      </c>
      <c r="C2893">
        <v>4</v>
      </c>
      <c r="D2893" s="4">
        <v>4</v>
      </c>
      <c r="E2893" s="4"/>
      <c r="G2893" s="4">
        <f t="shared" si="554"/>
        <v>64.961200000000005</v>
      </c>
      <c r="H2893"/>
      <c r="I2893"/>
      <c r="J2893" s="34">
        <f t="shared" si="551"/>
        <v>1.2566370614359172E-3</v>
      </c>
      <c r="K2893" s="34">
        <f t="shared" si="555"/>
        <v>8.1632653058713603E-2</v>
      </c>
      <c r="L2893" s="6">
        <f t="shared" si="552"/>
        <v>4.3006091215286046</v>
      </c>
      <c r="M2893" s="6">
        <f t="shared" si="556"/>
        <v>0.27937273468421148</v>
      </c>
      <c r="N2893" s="6">
        <f t="shared" si="553"/>
        <v>6.4806737611278331</v>
      </c>
      <c r="O2893" s="6">
        <f t="shared" si="557"/>
        <v>0.42099235249702632</v>
      </c>
      <c r="P2893" s="6">
        <f t="shared" si="558"/>
        <v>0.7003650871812378</v>
      </c>
      <c r="Q2893" s="6">
        <f t="shared" si="559"/>
        <v>0.1340989126484215</v>
      </c>
      <c r="R2893" s="6">
        <f t="shared" si="560"/>
        <v>0.16418701747384026</v>
      </c>
      <c r="S2893" s="6">
        <f t="shared" si="561"/>
        <v>0.29828593012226179</v>
      </c>
    </row>
    <row r="2894" spans="1:19" x14ac:dyDescent="0.25">
      <c r="A2894" s="64">
        <v>41958</v>
      </c>
      <c r="B2894" s="14" t="s">
        <v>874</v>
      </c>
      <c r="C2894">
        <v>4</v>
      </c>
      <c r="D2894" s="4">
        <v>4.5</v>
      </c>
      <c r="E2894" s="4"/>
      <c r="G2894" s="4">
        <f t="shared" si="554"/>
        <v>64.961200000000005</v>
      </c>
      <c r="H2894"/>
      <c r="I2894"/>
      <c r="J2894" s="34">
        <f t="shared" si="551"/>
        <v>1.5904312808798326E-3</v>
      </c>
      <c r="K2894" s="34">
        <f t="shared" si="555"/>
        <v>0.10331632652743439</v>
      </c>
      <c r="L2894" s="6">
        <f t="shared" si="552"/>
        <v>5.6380590590289899</v>
      </c>
      <c r="M2894" s="6">
        <f t="shared" si="556"/>
        <v>0.36625508924934846</v>
      </c>
      <c r="N2894" s="6">
        <f t="shared" si="553"/>
        <v>7.4382130025037601</v>
      </c>
      <c r="O2894" s="6">
        <f t="shared" si="557"/>
        <v>0.48319525187039564</v>
      </c>
      <c r="P2894" s="6">
        <f t="shared" si="558"/>
        <v>0.84945034111974405</v>
      </c>
      <c r="Q2894" s="6">
        <f t="shared" si="559"/>
        <v>0.17580244283968727</v>
      </c>
      <c r="R2894" s="6">
        <f t="shared" si="560"/>
        <v>0.1884461482294543</v>
      </c>
      <c r="S2894" s="6">
        <f t="shared" si="561"/>
        <v>0.36424859106914154</v>
      </c>
    </row>
    <row r="2895" spans="1:19" x14ac:dyDescent="0.25">
      <c r="A2895" s="64">
        <v>41958</v>
      </c>
      <c r="B2895" s="14" t="s">
        <v>874</v>
      </c>
      <c r="C2895">
        <v>4</v>
      </c>
      <c r="D2895" s="4">
        <v>3.2</v>
      </c>
      <c r="E2895" s="4"/>
      <c r="G2895" s="4">
        <f t="shared" si="554"/>
        <v>64.961200000000005</v>
      </c>
      <c r="H2895"/>
      <c r="I2895"/>
      <c r="J2895" s="34">
        <f t="shared" si="551"/>
        <v>8.0424771931898698E-4</v>
      </c>
      <c r="K2895" s="34">
        <f t="shared" si="555"/>
        <v>5.2244897957576697E-2</v>
      </c>
      <c r="L2895" s="6">
        <f t="shared" si="552"/>
        <v>2.57474279673893</v>
      </c>
      <c r="M2895" s="6">
        <f t="shared" si="556"/>
        <v>0.16725838501169291</v>
      </c>
      <c r="N2895" s="6">
        <f t="shared" si="553"/>
        <v>4.9915502127950244</v>
      </c>
      <c r="O2895" s="6">
        <f t="shared" si="557"/>
        <v>0.32425709797277341</v>
      </c>
      <c r="P2895" s="6">
        <f t="shared" si="558"/>
        <v>0.49151548298446635</v>
      </c>
      <c r="Q2895" s="6">
        <f t="shared" si="559"/>
        <v>8.0284024805612586E-2</v>
      </c>
      <c r="R2895" s="6">
        <f t="shared" si="560"/>
        <v>0.12646026820938164</v>
      </c>
      <c r="S2895" s="6">
        <f t="shared" si="561"/>
        <v>0.20674429301499422</v>
      </c>
    </row>
    <row r="2896" spans="1:19" x14ac:dyDescent="0.25">
      <c r="A2896" s="64">
        <v>41958</v>
      </c>
      <c r="B2896" s="14" t="s">
        <v>874</v>
      </c>
      <c r="C2896">
        <v>4</v>
      </c>
      <c r="D2896" s="4">
        <v>3.1</v>
      </c>
      <c r="E2896" s="4"/>
      <c r="G2896" s="4">
        <f t="shared" si="554"/>
        <v>64.961200000000005</v>
      </c>
      <c r="H2896"/>
      <c r="I2896"/>
      <c r="J2896" s="34">
        <f t="shared" si="551"/>
        <v>7.5476763502494771E-4</v>
      </c>
      <c r="K2896" s="34">
        <f t="shared" si="555"/>
        <v>4.9030612243389851E-2</v>
      </c>
      <c r="L2896" s="6">
        <f t="shared" si="552"/>
        <v>2.3935063597525432</v>
      </c>
      <c r="M2896" s="6">
        <f t="shared" si="556"/>
        <v>0.15548504835297491</v>
      </c>
      <c r="N2896" s="6">
        <f t="shared" si="553"/>
        <v>4.8095356854949474</v>
      </c>
      <c r="O2896" s="6">
        <f t="shared" si="557"/>
        <v>0.31243321563258936</v>
      </c>
      <c r="P2896" s="6">
        <f t="shared" si="558"/>
        <v>0.46791826398556424</v>
      </c>
      <c r="Q2896" s="6">
        <f t="shared" si="559"/>
        <v>7.4632823209427962E-2</v>
      </c>
      <c r="R2896" s="6">
        <f t="shared" si="560"/>
        <v>0.12184895409670986</v>
      </c>
      <c r="S2896" s="6">
        <f t="shared" si="561"/>
        <v>0.19648177730613781</v>
      </c>
    </row>
    <row r="2897" spans="1:19" x14ac:dyDescent="0.25">
      <c r="A2897" s="64">
        <v>41958</v>
      </c>
      <c r="B2897" s="14" t="s">
        <v>874</v>
      </c>
      <c r="C2897">
        <v>4</v>
      </c>
      <c r="D2897" s="4">
        <v>12.6</v>
      </c>
      <c r="E2897" s="4"/>
      <c r="G2897" s="4">
        <f t="shared" si="554"/>
        <v>64.961200000000005</v>
      </c>
      <c r="H2897"/>
      <c r="I2897"/>
      <c r="J2897" s="34">
        <f t="shared" si="551"/>
        <v>1.2468981242097889E-2</v>
      </c>
      <c r="K2897" s="34">
        <f t="shared" si="555"/>
        <v>0.80999999997508576</v>
      </c>
      <c r="L2897" s="6">
        <f t="shared" si="552"/>
        <v>60.137578231998951</v>
      </c>
      <c r="M2897" s="6">
        <f t="shared" si="556"/>
        <v>3.9066093228178786</v>
      </c>
      <c r="N2897" s="6">
        <f t="shared" si="553"/>
        <v>24.810956507402047</v>
      </c>
      <c r="O2897" s="6">
        <f t="shared" si="557"/>
        <v>1.611749539130451</v>
      </c>
      <c r="P2897" s="6">
        <f t="shared" si="558"/>
        <v>5.5183588619483297</v>
      </c>
      <c r="Q2897" s="6">
        <f t="shared" si="559"/>
        <v>1.8751724749525818</v>
      </c>
      <c r="R2897" s="6">
        <f t="shared" si="560"/>
        <v>0.6285823202608759</v>
      </c>
      <c r="S2897" s="6">
        <f t="shared" si="561"/>
        <v>2.5037547952134576</v>
      </c>
    </row>
    <row r="2898" spans="1:19" x14ac:dyDescent="0.25">
      <c r="A2898" s="64">
        <v>41958</v>
      </c>
      <c r="B2898" s="14" t="s">
        <v>874</v>
      </c>
      <c r="C2898">
        <v>4</v>
      </c>
      <c r="D2898" s="4">
        <v>5.9</v>
      </c>
      <c r="E2898" s="4"/>
      <c r="G2898" s="4">
        <f t="shared" si="554"/>
        <v>64.961200000000005</v>
      </c>
      <c r="H2898"/>
      <c r="I2898"/>
      <c r="J2898" s="34">
        <f t="shared" si="551"/>
        <v>2.7339710067865179E-3</v>
      </c>
      <c r="K2898" s="34">
        <f t="shared" si="555"/>
        <v>0.17760204081086381</v>
      </c>
      <c r="L2898" s="6">
        <f t="shared" si="552"/>
        <v>10.509518679077305</v>
      </c>
      <c r="M2898" s="6">
        <f t="shared" si="556"/>
        <v>0.68271095805727011</v>
      </c>
      <c r="N2898" s="6">
        <f t="shared" si="553"/>
        <v>10.211906347392123</v>
      </c>
      <c r="O2898" s="6">
        <f t="shared" si="557"/>
        <v>0.66337770348121117</v>
      </c>
      <c r="P2898" s="6">
        <f t="shared" si="558"/>
        <v>1.3460886615384813</v>
      </c>
      <c r="Q2898" s="6">
        <f t="shared" si="559"/>
        <v>0.32770125986748966</v>
      </c>
      <c r="R2898" s="6">
        <f t="shared" si="560"/>
        <v>0.25871730435767237</v>
      </c>
      <c r="S2898" s="6">
        <f t="shared" si="561"/>
        <v>0.58641856422516203</v>
      </c>
    </row>
    <row r="2899" spans="1:19" x14ac:dyDescent="0.25">
      <c r="A2899" s="64">
        <v>41958</v>
      </c>
      <c r="B2899" s="14" t="s">
        <v>874</v>
      </c>
      <c r="C2899">
        <v>4</v>
      </c>
      <c r="D2899" s="4">
        <v>3.9</v>
      </c>
      <c r="E2899" s="4"/>
      <c r="G2899" s="4">
        <f t="shared" si="554"/>
        <v>64.961200000000005</v>
      </c>
      <c r="H2899"/>
      <c r="I2899"/>
      <c r="J2899" s="34">
        <f t="shared" si="551"/>
        <v>1.1945906065275189E-3</v>
      </c>
      <c r="K2899" s="34">
        <f t="shared" si="555"/>
        <v>7.7602040813939621E-2</v>
      </c>
      <c r="L2899" s="6">
        <f t="shared" si="552"/>
        <v>4.0574351124683323</v>
      </c>
      <c r="M2899" s="6">
        <f t="shared" si="556"/>
        <v>0.26357585894044605</v>
      </c>
      <c r="N2899" s="6">
        <f t="shared" si="553"/>
        <v>6.2915196864507177</v>
      </c>
      <c r="O2899" s="6">
        <f t="shared" si="557"/>
        <v>0.40870467658277715</v>
      </c>
      <c r="P2899" s="6">
        <f t="shared" si="558"/>
        <v>0.6722805355232232</v>
      </c>
      <c r="Q2899" s="6">
        <f t="shared" si="559"/>
        <v>0.12651641229141411</v>
      </c>
      <c r="R2899" s="6">
        <f t="shared" si="560"/>
        <v>0.1593948238672831</v>
      </c>
      <c r="S2899" s="6">
        <f t="shared" si="561"/>
        <v>0.28591123615869718</v>
      </c>
    </row>
    <row r="2900" spans="1:19" x14ac:dyDescent="0.25">
      <c r="A2900" s="64">
        <v>41958</v>
      </c>
      <c r="B2900" s="14" t="s">
        <v>874</v>
      </c>
      <c r="C2900">
        <v>4</v>
      </c>
      <c r="D2900" s="4">
        <v>9.5</v>
      </c>
      <c r="E2900" s="4"/>
      <c r="G2900" s="4">
        <f t="shared" si="554"/>
        <v>64.961200000000005</v>
      </c>
      <c r="H2900"/>
      <c r="I2900"/>
      <c r="J2900" s="34">
        <f t="shared" si="551"/>
        <v>7.0882184246619708E-3</v>
      </c>
      <c r="K2900" s="34">
        <f t="shared" si="555"/>
        <v>0.46045918365930638</v>
      </c>
      <c r="L2900" s="6">
        <f t="shared" si="552"/>
        <v>31.418150823747471</v>
      </c>
      <c r="M2900" s="6">
        <f t="shared" si="556"/>
        <v>2.040960818878494</v>
      </c>
      <c r="N2900" s="6">
        <f t="shared" si="553"/>
        <v>17.829804770165779</v>
      </c>
      <c r="O2900" s="6">
        <f t="shared" si="557"/>
        <v>1.1582455361012471</v>
      </c>
      <c r="P2900" s="6">
        <f t="shared" si="558"/>
        <v>3.1992063549797409</v>
      </c>
      <c r="Q2900" s="6">
        <f t="shared" si="559"/>
        <v>0.97966119306167709</v>
      </c>
      <c r="R2900" s="6">
        <f t="shared" si="560"/>
        <v>0.45171575907948641</v>
      </c>
      <c r="S2900" s="6">
        <f t="shared" si="561"/>
        <v>1.4313769521411634</v>
      </c>
    </row>
    <row r="2901" spans="1:19" x14ac:dyDescent="0.25">
      <c r="A2901" s="64">
        <v>41958</v>
      </c>
      <c r="B2901" s="14" t="s">
        <v>874</v>
      </c>
      <c r="C2901">
        <v>4</v>
      </c>
      <c r="D2901" s="4">
        <v>3.7</v>
      </c>
      <c r="E2901" s="4"/>
      <c r="G2901" s="4">
        <f t="shared" si="554"/>
        <v>64.961200000000005</v>
      </c>
      <c r="H2901"/>
      <c r="I2901"/>
      <c r="J2901" s="34">
        <f t="shared" si="551"/>
        <v>1.075210085691107E-3</v>
      </c>
      <c r="K2901" s="34">
        <f t="shared" si="555"/>
        <v>6.9846938773361844E-2</v>
      </c>
      <c r="L2901" s="6">
        <f t="shared" si="552"/>
        <v>3.5949248430857623</v>
      </c>
      <c r="M2901" s="6">
        <f t="shared" si="556"/>
        <v>0.2335306362462681</v>
      </c>
      <c r="N2901" s="6">
        <f t="shared" si="553"/>
        <v>5.9156978898620354</v>
      </c>
      <c r="O2901" s="6">
        <f t="shared" si="557"/>
        <v>0.38429084121668494</v>
      </c>
      <c r="P2901" s="6">
        <f t="shared" si="558"/>
        <v>0.61782147746295302</v>
      </c>
      <c r="Q2901" s="6">
        <f t="shared" si="559"/>
        <v>0.11209470539820869</v>
      </c>
      <c r="R2901" s="6">
        <f t="shared" si="560"/>
        <v>0.14987342807450713</v>
      </c>
      <c r="S2901" s="6">
        <f t="shared" si="561"/>
        <v>0.2619681334727158</v>
      </c>
    </row>
    <row r="2902" spans="1:19" x14ac:dyDescent="0.25">
      <c r="A2902" s="64">
        <v>41958</v>
      </c>
      <c r="B2902" s="14" t="s">
        <v>874</v>
      </c>
      <c r="C2902">
        <v>4</v>
      </c>
      <c r="D2902" s="4">
        <v>7.7</v>
      </c>
      <c r="E2902" s="4" t="s">
        <v>978</v>
      </c>
      <c r="G2902" s="4">
        <f t="shared" si="554"/>
        <v>64.961200000000005</v>
      </c>
      <c r="H2902"/>
      <c r="I2902"/>
      <c r="J2902" s="34">
        <f t="shared" si="551"/>
        <v>4.6566257107834713E-3</v>
      </c>
      <c r="K2902" s="34">
        <f t="shared" si="555"/>
        <v>0.3024999999906956</v>
      </c>
      <c r="L2902" s="6">
        <f t="shared" si="552"/>
        <v>19.383679878909756</v>
      </c>
      <c r="M2902" s="6">
        <f t="shared" si="556"/>
        <v>1.2591871297732691</v>
      </c>
      <c r="N2902" s="6">
        <f t="shared" si="553"/>
        <v>13.944537614026947</v>
      </c>
      <c r="O2902" s="6">
        <f t="shared" si="557"/>
        <v>0.90585391442244467</v>
      </c>
      <c r="P2902" s="6">
        <f t="shared" si="558"/>
        <v>2.1650410441957137</v>
      </c>
      <c r="Q2902" s="6">
        <f t="shared" si="559"/>
        <v>0.60440982229116913</v>
      </c>
      <c r="R2902" s="6">
        <f t="shared" si="560"/>
        <v>0.35328302662475342</v>
      </c>
      <c r="S2902" s="6">
        <f t="shared" si="561"/>
        <v>0.95769284891592255</v>
      </c>
    </row>
    <row r="2903" spans="1:19" x14ac:dyDescent="0.25">
      <c r="A2903" s="64">
        <v>41958</v>
      </c>
      <c r="B2903" s="14" t="s">
        <v>874</v>
      </c>
      <c r="C2903">
        <v>4</v>
      </c>
      <c r="D2903" s="4">
        <v>11.9</v>
      </c>
      <c r="E2903" s="4"/>
      <c r="G2903" s="4">
        <f t="shared" si="554"/>
        <v>64.961200000000005</v>
      </c>
      <c r="H2903"/>
      <c r="I2903"/>
      <c r="J2903" s="34">
        <f t="shared" si="551"/>
        <v>1.1122023391871266E-2</v>
      </c>
      <c r="K2903" s="34">
        <f t="shared" si="555"/>
        <v>0.72249999997777714</v>
      </c>
      <c r="L2903" s="6">
        <f t="shared" si="552"/>
        <v>52.732275925996056</v>
      </c>
      <c r="M2903" s="6">
        <f t="shared" si="556"/>
        <v>3.4255519893264825</v>
      </c>
      <c r="N2903" s="6">
        <f t="shared" si="553"/>
        <v>23.205980046181612</v>
      </c>
      <c r="O2903" s="6">
        <f t="shared" si="557"/>
        <v>1.5074883402155477</v>
      </c>
      <c r="P2903" s="6">
        <f t="shared" si="558"/>
        <v>4.9330403295420302</v>
      </c>
      <c r="Q2903" s="6">
        <f t="shared" si="559"/>
        <v>1.6442649548767116</v>
      </c>
      <c r="R2903" s="6">
        <f t="shared" si="560"/>
        <v>0.58792045268406357</v>
      </c>
      <c r="S2903" s="6">
        <f t="shared" si="561"/>
        <v>2.2321854075607752</v>
      </c>
    </row>
    <row r="2904" spans="1:19" x14ac:dyDescent="0.25">
      <c r="A2904" s="64">
        <v>41958</v>
      </c>
      <c r="B2904" s="14" t="s">
        <v>874</v>
      </c>
      <c r="C2904">
        <v>4</v>
      </c>
      <c r="D2904" s="4">
        <v>6.6</v>
      </c>
      <c r="E2904" s="4" t="s">
        <v>978</v>
      </c>
      <c r="G2904" s="4">
        <f t="shared" si="554"/>
        <v>64.961200000000005</v>
      </c>
      <c r="H2904"/>
      <c r="I2904"/>
      <c r="J2904" s="34">
        <f t="shared" si="551"/>
        <v>3.4211943997592849E-3</v>
      </c>
      <c r="K2904" s="34">
        <f t="shared" si="555"/>
        <v>0.22224489795234778</v>
      </c>
      <c r="L2904" s="6">
        <f t="shared" si="552"/>
        <v>13.599581983298828</v>
      </c>
      <c r="M2904" s="6">
        <f t="shared" si="556"/>
        <v>0.88344518226894508</v>
      </c>
      <c r="N2904" s="6">
        <f t="shared" si="553"/>
        <v>11.643307684830535</v>
      </c>
      <c r="O2904" s="6">
        <f t="shared" si="557"/>
        <v>0.75636325384638103</v>
      </c>
      <c r="P2904" s="6">
        <f t="shared" si="558"/>
        <v>1.639808436115326</v>
      </c>
      <c r="Q2904" s="6">
        <f t="shared" si="559"/>
        <v>0.42405368748909361</v>
      </c>
      <c r="R2904" s="6">
        <f t="shared" si="560"/>
        <v>0.2949816690000886</v>
      </c>
      <c r="S2904" s="6">
        <f t="shared" si="561"/>
        <v>0.71903535648918226</v>
      </c>
    </row>
    <row r="2905" spans="1:19" x14ac:dyDescent="0.25">
      <c r="A2905" s="64">
        <v>41958</v>
      </c>
      <c r="B2905" s="14" t="s">
        <v>874</v>
      </c>
      <c r="C2905">
        <v>4</v>
      </c>
      <c r="D2905" s="4">
        <v>6.7</v>
      </c>
      <c r="E2905" s="4" t="s">
        <v>978</v>
      </c>
      <c r="G2905" s="4">
        <f t="shared" si="554"/>
        <v>64.961200000000005</v>
      </c>
      <c r="H2905"/>
      <c r="I2905"/>
      <c r="J2905" s="34">
        <f t="shared" si="551"/>
        <v>3.5256523554911458E-3</v>
      </c>
      <c r="K2905" s="34">
        <f t="shared" si="555"/>
        <v>0.22903061223785337</v>
      </c>
      <c r="L2905" s="6">
        <f t="shared" si="552"/>
        <v>14.077969600318117</v>
      </c>
      <c r="M2905" s="6">
        <f t="shared" si="556"/>
        <v>0.9145218165384269</v>
      </c>
      <c r="N2905" s="6">
        <f t="shared" si="553"/>
        <v>11.849976492405487</v>
      </c>
      <c r="O2905" s="6">
        <f t="shared" si="557"/>
        <v>0.76978870784942166</v>
      </c>
      <c r="P2905" s="6">
        <f t="shared" si="558"/>
        <v>1.6843105243878487</v>
      </c>
      <c r="Q2905" s="6">
        <f t="shared" si="559"/>
        <v>0.43897047193844491</v>
      </c>
      <c r="R2905" s="6">
        <f t="shared" si="560"/>
        <v>0.30021759606127446</v>
      </c>
      <c r="S2905" s="6">
        <f t="shared" si="561"/>
        <v>0.73918806799971937</v>
      </c>
    </row>
    <row r="2906" spans="1:19" x14ac:dyDescent="0.25">
      <c r="A2906" s="64">
        <v>41958</v>
      </c>
      <c r="B2906" s="14" t="s">
        <v>874</v>
      </c>
      <c r="C2906">
        <v>4</v>
      </c>
      <c r="D2906" s="4">
        <v>4.8</v>
      </c>
      <c r="E2906" s="4"/>
      <c r="G2906" s="4">
        <f t="shared" si="554"/>
        <v>64.961200000000005</v>
      </c>
      <c r="H2906"/>
      <c r="I2906"/>
      <c r="J2906" s="34">
        <f t="shared" si="551"/>
        <v>1.8095573684677208E-3</v>
      </c>
      <c r="K2906" s="34">
        <f t="shared" si="555"/>
        <v>0.11755102040454758</v>
      </c>
      <c r="L2906" s="6">
        <f t="shared" si="552"/>
        <v>6.5398480281028419</v>
      </c>
      <c r="M2906" s="6">
        <f t="shared" si="556"/>
        <v>0.42483638396340279</v>
      </c>
      <c r="N2906" s="6">
        <f t="shared" si="553"/>
        <v>8.0216224497877064</v>
      </c>
      <c r="O2906" s="6">
        <f t="shared" si="557"/>
        <v>0.52109423039239344</v>
      </c>
      <c r="P2906" s="6">
        <f t="shared" si="558"/>
        <v>0.94593061435579617</v>
      </c>
      <c r="Q2906" s="6">
        <f t="shared" si="559"/>
        <v>0.20392146430243333</v>
      </c>
      <c r="R2906" s="6">
        <f t="shared" si="560"/>
        <v>0.20322674985303346</v>
      </c>
      <c r="S2906" s="6">
        <f t="shared" si="561"/>
        <v>0.40714821415546676</v>
      </c>
    </row>
    <row r="2907" spans="1:19" x14ac:dyDescent="0.25">
      <c r="A2907" s="64">
        <v>41958</v>
      </c>
      <c r="B2907" s="14" t="s">
        <v>874</v>
      </c>
      <c r="C2907">
        <v>4</v>
      </c>
      <c r="D2907" s="4">
        <v>8.5</v>
      </c>
      <c r="E2907" s="4"/>
      <c r="G2907" s="4">
        <f t="shared" si="554"/>
        <v>64.961200000000005</v>
      </c>
      <c r="H2907"/>
      <c r="I2907"/>
      <c r="J2907" s="34">
        <f t="shared" si="551"/>
        <v>5.6745017305465653E-3</v>
      </c>
      <c r="K2907" s="34">
        <f t="shared" si="555"/>
        <v>0.36862244896825369</v>
      </c>
      <c r="L2907" s="6">
        <f t="shared" si="552"/>
        <v>24.32921867173739</v>
      </c>
      <c r="M2907" s="6">
        <f t="shared" si="556"/>
        <v>1.5804552706332824</v>
      </c>
      <c r="N2907" s="6">
        <f t="shared" si="553"/>
        <v>15.654172411593242</v>
      </c>
      <c r="O2907" s="6">
        <f t="shared" si="557"/>
        <v>1.0169138445882482</v>
      </c>
      <c r="P2907" s="6">
        <f t="shared" si="558"/>
        <v>2.5973691152215306</v>
      </c>
      <c r="Q2907" s="6">
        <f t="shared" si="559"/>
        <v>0.75861852990397549</v>
      </c>
      <c r="R2907" s="6">
        <f t="shared" si="560"/>
        <v>0.39659639938941682</v>
      </c>
      <c r="S2907" s="6">
        <f t="shared" si="561"/>
        <v>1.1552149292933924</v>
      </c>
    </row>
    <row r="2908" spans="1:19" x14ac:dyDescent="0.25">
      <c r="A2908" s="64">
        <v>41958</v>
      </c>
      <c r="B2908" s="14" t="s">
        <v>874</v>
      </c>
      <c r="C2908">
        <v>4</v>
      </c>
      <c r="D2908" s="4">
        <v>4.5999999999999996</v>
      </c>
      <c r="E2908" s="4" t="s">
        <v>978</v>
      </c>
      <c r="G2908" s="4">
        <f t="shared" si="554"/>
        <v>64.961200000000005</v>
      </c>
      <c r="H2908"/>
      <c r="I2908"/>
      <c r="J2908" s="34">
        <f t="shared" si="551"/>
        <v>1.6619025137490004E-3</v>
      </c>
      <c r="K2908" s="34">
        <f t="shared" si="555"/>
        <v>0.10795918367014873</v>
      </c>
      <c r="L2908" s="6">
        <f t="shared" si="552"/>
        <v>5.9302678128381849</v>
      </c>
      <c r="M2908" s="6">
        <f t="shared" si="556"/>
        <v>0.3852373209154813</v>
      </c>
      <c r="N2908" s="6">
        <f t="shared" si="553"/>
        <v>7.6319696161125572</v>
      </c>
      <c r="O2908" s="6">
        <f t="shared" si="557"/>
        <v>0.49578191424249274</v>
      </c>
      <c r="P2908" s="6">
        <f t="shared" si="558"/>
        <v>0.88101923515797398</v>
      </c>
      <c r="Q2908" s="6">
        <f t="shared" si="559"/>
        <v>0.18491391403943103</v>
      </c>
      <c r="R2908" s="6">
        <f t="shared" si="560"/>
        <v>0.19335494655457217</v>
      </c>
      <c r="S2908" s="6">
        <f t="shared" si="561"/>
        <v>0.37826886059400322</v>
      </c>
    </row>
    <row r="2909" spans="1:19" x14ac:dyDescent="0.25">
      <c r="A2909" s="64">
        <v>41958</v>
      </c>
      <c r="B2909" s="14" t="s">
        <v>874</v>
      </c>
      <c r="C2909">
        <v>4</v>
      </c>
      <c r="D2909" s="4">
        <v>4.2</v>
      </c>
      <c r="E2909" s="4" t="s">
        <v>978</v>
      </c>
      <c r="G2909" s="4">
        <f t="shared" si="554"/>
        <v>64.961200000000005</v>
      </c>
      <c r="H2909"/>
      <c r="I2909"/>
      <c r="J2909" s="34">
        <f t="shared" si="551"/>
        <v>1.385442360233099E-3</v>
      </c>
      <c r="K2909" s="34">
        <f t="shared" si="555"/>
        <v>8.9999999997231753E-2</v>
      </c>
      <c r="L2909" s="6">
        <f t="shared" si="552"/>
        <v>4.811097633235077</v>
      </c>
      <c r="M2909" s="6">
        <f t="shared" si="556"/>
        <v>0.31253468163409348</v>
      </c>
      <c r="N2909" s="6">
        <f t="shared" si="553"/>
        <v>6.861382640483793</v>
      </c>
      <c r="O2909" s="6">
        <f t="shared" si="557"/>
        <v>0.44572365863033786</v>
      </c>
      <c r="P2909" s="6">
        <f t="shared" si="558"/>
        <v>0.7582583402644314</v>
      </c>
      <c r="Q2909" s="6">
        <f t="shared" si="559"/>
        <v>0.15001664718436486</v>
      </c>
      <c r="R2909" s="6">
        <f t="shared" si="560"/>
        <v>0.17383222686583177</v>
      </c>
      <c r="S2909" s="6">
        <f t="shared" si="561"/>
        <v>0.32384887405019663</v>
      </c>
    </row>
    <row r="2910" spans="1:19" x14ac:dyDescent="0.25">
      <c r="A2910" s="64">
        <v>41958</v>
      </c>
      <c r="B2910" s="14" t="s">
        <v>874</v>
      </c>
      <c r="C2910">
        <v>4</v>
      </c>
      <c r="D2910" s="4">
        <v>7.9</v>
      </c>
      <c r="E2910" s="4"/>
      <c r="G2910" s="4">
        <f t="shared" si="554"/>
        <v>64.961200000000005</v>
      </c>
      <c r="H2910"/>
      <c r="I2910"/>
      <c r="J2910" s="34">
        <f t="shared" si="551"/>
        <v>4.9016699377634745E-3</v>
      </c>
      <c r="K2910" s="34">
        <f t="shared" si="555"/>
        <v>0.31841836733714474</v>
      </c>
      <c r="L2910" s="6">
        <f t="shared" si="552"/>
        <v>20.560739681169874</v>
      </c>
      <c r="M2910" s="6">
        <f t="shared" si="556"/>
        <v>1.3356503484829443</v>
      </c>
      <c r="N2910" s="6">
        <f t="shared" si="553"/>
        <v>14.369235628642512</v>
      </c>
      <c r="O2910" s="6">
        <f t="shared" si="557"/>
        <v>0.93344280762460885</v>
      </c>
      <c r="P2910" s="6">
        <f t="shared" si="558"/>
        <v>2.2690931561075534</v>
      </c>
      <c r="Q2910" s="6">
        <f t="shared" si="559"/>
        <v>0.64111216727181319</v>
      </c>
      <c r="R2910" s="6">
        <f t="shared" si="560"/>
        <v>0.36404269497359748</v>
      </c>
      <c r="S2910" s="6">
        <f t="shared" si="561"/>
        <v>1.0051548622454107</v>
      </c>
    </row>
    <row r="2911" spans="1:19" x14ac:dyDescent="0.25">
      <c r="A2911" s="64">
        <v>41958</v>
      </c>
      <c r="B2911" s="14" t="s">
        <v>874</v>
      </c>
      <c r="C2911">
        <v>4</v>
      </c>
      <c r="D2911" s="4">
        <v>6.2</v>
      </c>
      <c r="E2911" s="4"/>
      <c r="G2911" s="4">
        <f t="shared" si="554"/>
        <v>64.961200000000005</v>
      </c>
      <c r="H2911"/>
      <c r="I2911"/>
      <c r="J2911" s="34">
        <f t="shared" si="551"/>
        <v>3.0190705400997908E-3</v>
      </c>
      <c r="K2911" s="34">
        <f t="shared" si="555"/>
        <v>0.1961224489735594</v>
      </c>
      <c r="L2911" s="6">
        <f t="shared" si="552"/>
        <v>11.778840632041497</v>
      </c>
      <c r="M2911" s="6">
        <f t="shared" si="556"/>
        <v>0.76516763690751333</v>
      </c>
      <c r="N2911" s="6">
        <f t="shared" si="553"/>
        <v>10.8220178607594</v>
      </c>
      <c r="O2911" s="6">
        <f t="shared" si="557"/>
        <v>0.70301128029210602</v>
      </c>
      <c r="P2911" s="6">
        <f t="shared" si="558"/>
        <v>1.4681789171996193</v>
      </c>
      <c r="Q2911" s="6">
        <f t="shared" si="559"/>
        <v>0.36728046571560641</v>
      </c>
      <c r="R2911" s="6">
        <f t="shared" si="560"/>
        <v>0.27417439931392135</v>
      </c>
      <c r="S2911" s="6">
        <f t="shared" si="561"/>
        <v>0.64145486502952775</v>
      </c>
    </row>
    <row r="2912" spans="1:19" x14ac:dyDescent="0.25">
      <c r="A2912" s="64">
        <v>41958</v>
      </c>
      <c r="B2912" s="14" t="s">
        <v>874</v>
      </c>
      <c r="C2912">
        <v>4</v>
      </c>
      <c r="D2912" s="4">
        <v>6.4</v>
      </c>
      <c r="E2912" s="4"/>
      <c r="G2912" s="4">
        <f t="shared" si="554"/>
        <v>64.961200000000005</v>
      </c>
      <c r="H2912"/>
      <c r="I2912"/>
      <c r="J2912" s="34">
        <f t="shared" si="551"/>
        <v>3.2169908772759479E-3</v>
      </c>
      <c r="K2912" s="34">
        <f t="shared" si="555"/>
        <v>0.20897959183030679</v>
      </c>
      <c r="L2912" s="6">
        <f t="shared" si="552"/>
        <v>12.670735111153041</v>
      </c>
      <c r="M2912" s="6">
        <f t="shared" si="556"/>
        <v>0.82310617366776118</v>
      </c>
      <c r="N2912" s="6">
        <f t="shared" si="553"/>
        <v>11.231571837310549</v>
      </c>
      <c r="O2912" s="6">
        <f t="shared" si="557"/>
        <v>0.72961639858967853</v>
      </c>
      <c r="P2912" s="6">
        <f t="shared" si="558"/>
        <v>1.5527225722574398</v>
      </c>
      <c r="Q2912" s="6">
        <f t="shared" si="559"/>
        <v>0.39509096336052535</v>
      </c>
      <c r="R2912" s="6">
        <f t="shared" si="560"/>
        <v>0.28455039544997462</v>
      </c>
      <c r="S2912" s="6">
        <f t="shared" si="561"/>
        <v>0.67964135881049992</v>
      </c>
    </row>
    <row r="2913" spans="1:19" x14ac:dyDescent="0.25">
      <c r="A2913" s="64">
        <v>41958</v>
      </c>
      <c r="B2913" s="14" t="s">
        <v>874</v>
      </c>
      <c r="C2913">
        <v>4</v>
      </c>
      <c r="D2913" s="4">
        <v>4.2</v>
      </c>
      <c r="E2913" s="4"/>
      <c r="G2913" s="4">
        <f t="shared" si="554"/>
        <v>64.961200000000005</v>
      </c>
      <c r="H2913"/>
      <c r="I2913"/>
      <c r="J2913" s="34">
        <f t="shared" ref="J2913:J2976" si="562">((+D2913/200)^2)*PI()</f>
        <v>1.385442360233099E-3</v>
      </c>
      <c r="K2913" s="34">
        <f t="shared" si="555"/>
        <v>8.9999999997231753E-2</v>
      </c>
      <c r="L2913" s="6">
        <f t="shared" ref="L2913:L2976" si="563">0.17758*(D2913^2.299)</f>
        <v>4.811097633235077</v>
      </c>
      <c r="M2913" s="6">
        <f t="shared" si="556"/>
        <v>0.31253468163409348</v>
      </c>
      <c r="N2913" s="6">
        <f t="shared" ref="N2913:N2976" si="564">1.28*(D2913^1.17)</f>
        <v>6.861382640483793</v>
      </c>
      <c r="O2913" s="6">
        <f t="shared" si="557"/>
        <v>0.44572365863033786</v>
      </c>
      <c r="P2913" s="6">
        <f t="shared" si="558"/>
        <v>0.7582583402644314</v>
      </c>
      <c r="Q2913" s="6">
        <f t="shared" si="559"/>
        <v>0.15001664718436486</v>
      </c>
      <c r="R2913" s="6">
        <f t="shared" si="560"/>
        <v>0.17383222686583177</v>
      </c>
      <c r="S2913" s="6">
        <f t="shared" si="561"/>
        <v>0.32384887405019663</v>
      </c>
    </row>
    <row r="2914" spans="1:19" x14ac:dyDescent="0.25">
      <c r="A2914" s="64">
        <v>41958</v>
      </c>
      <c r="B2914" s="14" t="s">
        <v>874</v>
      </c>
      <c r="C2914">
        <v>4</v>
      </c>
      <c r="D2914" s="4">
        <v>3.9</v>
      </c>
      <c r="E2914" s="4"/>
      <c r="G2914" s="4">
        <f t="shared" ref="G2914:G2977" si="565">IF($D2914&lt;3.01,795.7747,64.9612)</f>
        <v>64.961200000000005</v>
      </c>
      <c r="H2914"/>
      <c r="I2914"/>
      <c r="J2914" s="34">
        <f t="shared" si="562"/>
        <v>1.1945906065275189E-3</v>
      </c>
      <c r="K2914" s="34">
        <f t="shared" si="555"/>
        <v>7.7602040813939621E-2</v>
      </c>
      <c r="L2914" s="6">
        <f t="shared" si="563"/>
        <v>4.0574351124683323</v>
      </c>
      <c r="M2914" s="6">
        <f t="shared" si="556"/>
        <v>0.26357585894044605</v>
      </c>
      <c r="N2914" s="6">
        <f t="shared" si="564"/>
        <v>6.2915196864507177</v>
      </c>
      <c r="O2914" s="6">
        <f t="shared" si="557"/>
        <v>0.40870467658277715</v>
      </c>
      <c r="P2914" s="6">
        <f t="shared" si="558"/>
        <v>0.6722805355232232</v>
      </c>
      <c r="Q2914" s="6">
        <f t="shared" si="559"/>
        <v>0.12651641229141411</v>
      </c>
      <c r="R2914" s="6">
        <f t="shared" si="560"/>
        <v>0.1593948238672831</v>
      </c>
      <c r="S2914" s="6">
        <f t="shared" si="561"/>
        <v>0.28591123615869718</v>
      </c>
    </row>
    <row r="2915" spans="1:19" x14ac:dyDescent="0.25">
      <c r="A2915" s="64">
        <v>41958</v>
      </c>
      <c r="B2915" s="14" t="s">
        <v>874</v>
      </c>
      <c r="C2915">
        <v>4</v>
      </c>
      <c r="D2915" s="4">
        <v>9.4</v>
      </c>
      <c r="E2915" s="4"/>
      <c r="G2915" s="4">
        <f t="shared" si="565"/>
        <v>64.961200000000005</v>
      </c>
      <c r="H2915"/>
      <c r="I2915"/>
      <c r="J2915" s="34">
        <f t="shared" si="562"/>
        <v>6.9397781717798531E-3</v>
      </c>
      <c r="K2915" s="34">
        <f t="shared" si="555"/>
        <v>0.45081632651674586</v>
      </c>
      <c r="L2915" s="6">
        <f t="shared" si="563"/>
        <v>30.663024292845677</v>
      </c>
      <c r="M2915" s="6">
        <f t="shared" si="556"/>
        <v>1.9919068923278171</v>
      </c>
      <c r="N2915" s="6">
        <f t="shared" si="564"/>
        <v>17.610413696800567</v>
      </c>
      <c r="O2915" s="6">
        <f t="shared" si="557"/>
        <v>1.1439936284297221</v>
      </c>
      <c r="P2915" s="6">
        <f t="shared" si="558"/>
        <v>3.1359005207575392</v>
      </c>
      <c r="Q2915" s="6">
        <f t="shared" si="559"/>
        <v>0.95611530831735214</v>
      </c>
      <c r="R2915" s="6">
        <f t="shared" si="560"/>
        <v>0.44615751508759161</v>
      </c>
      <c r="S2915" s="6">
        <f t="shared" si="561"/>
        <v>1.4022728234049437</v>
      </c>
    </row>
    <row r="2916" spans="1:19" x14ac:dyDescent="0.25">
      <c r="A2916" s="64">
        <v>41958</v>
      </c>
      <c r="B2916" s="14" t="s">
        <v>874</v>
      </c>
      <c r="C2916">
        <v>4</v>
      </c>
      <c r="D2916" s="4">
        <v>3.8</v>
      </c>
      <c r="E2916" s="4"/>
      <c r="G2916" s="4">
        <f t="shared" si="565"/>
        <v>64.961200000000005</v>
      </c>
      <c r="H2916"/>
      <c r="I2916"/>
      <c r="J2916" s="34">
        <f t="shared" si="562"/>
        <v>1.1341149479459152E-3</v>
      </c>
      <c r="K2916" s="34">
        <f t="shared" si="555"/>
        <v>7.3673469385489021E-2</v>
      </c>
      <c r="L2916" s="6">
        <f t="shared" si="563"/>
        <v>3.8222275656794742</v>
      </c>
      <c r="M2916" s="6">
        <f t="shared" si="556"/>
        <v>0.24829649415562419</v>
      </c>
      <c r="N2916" s="6">
        <f t="shared" si="564"/>
        <v>6.1031884174464111</v>
      </c>
      <c r="O2916" s="6">
        <f t="shared" si="557"/>
        <v>0.39647045111343715</v>
      </c>
      <c r="P2916" s="6">
        <f t="shared" si="558"/>
        <v>0.64476694526906131</v>
      </c>
      <c r="Q2916" s="6">
        <f t="shared" si="559"/>
        <v>0.1191823171946996</v>
      </c>
      <c r="R2916" s="6">
        <f t="shared" si="560"/>
        <v>0.1546234759342405</v>
      </c>
      <c r="S2916" s="6">
        <f t="shared" si="561"/>
        <v>0.2738057931289401</v>
      </c>
    </row>
    <row r="2917" spans="1:19" x14ac:dyDescent="0.25">
      <c r="A2917" s="64">
        <v>41958</v>
      </c>
      <c r="B2917" s="14" t="s">
        <v>874</v>
      </c>
      <c r="C2917">
        <v>4</v>
      </c>
      <c r="D2917" s="4">
        <v>7.8</v>
      </c>
      <c r="E2917" s="4"/>
      <c r="G2917" s="4">
        <f t="shared" si="565"/>
        <v>64.961200000000005</v>
      </c>
      <c r="H2917"/>
      <c r="I2917"/>
      <c r="J2917" s="34">
        <f t="shared" si="562"/>
        <v>4.7783624261100756E-3</v>
      </c>
      <c r="K2917" s="34">
        <f t="shared" si="555"/>
        <v>0.31040816325575848</v>
      </c>
      <c r="L2917" s="6">
        <f t="shared" si="563"/>
        <v>19.967309203036706</v>
      </c>
      <c r="M2917" s="6">
        <f t="shared" si="556"/>
        <v>1.2971003917591177</v>
      </c>
      <c r="N2917" s="6">
        <f t="shared" si="564"/>
        <v>14.156655209656122</v>
      </c>
      <c r="O2917" s="6">
        <f t="shared" si="557"/>
        <v>0.91963332824289878</v>
      </c>
      <c r="P2917" s="6">
        <f t="shared" si="558"/>
        <v>2.2167337200020167</v>
      </c>
      <c r="Q2917" s="6">
        <f t="shared" si="559"/>
        <v>0.62260818804437645</v>
      </c>
      <c r="R2917" s="6">
        <f t="shared" si="560"/>
        <v>0.35865699801473055</v>
      </c>
      <c r="S2917" s="6">
        <f t="shared" si="561"/>
        <v>0.98126518605910706</v>
      </c>
    </row>
    <row r="2918" spans="1:19" x14ac:dyDescent="0.25">
      <c r="A2918" s="64">
        <v>41958</v>
      </c>
      <c r="B2918" s="14" t="s">
        <v>874</v>
      </c>
      <c r="C2918">
        <v>4</v>
      </c>
      <c r="D2918" s="4">
        <v>4.9000000000000004</v>
      </c>
      <c r="E2918" s="4"/>
      <c r="G2918" s="4">
        <f t="shared" si="565"/>
        <v>64.961200000000005</v>
      </c>
      <c r="H2918"/>
      <c r="I2918"/>
      <c r="J2918" s="34">
        <f t="shared" si="562"/>
        <v>1.8857409903172736E-3</v>
      </c>
      <c r="K2918" s="34">
        <f t="shared" si="555"/>
        <v>0.12249999999623211</v>
      </c>
      <c r="L2918" s="6">
        <f t="shared" si="563"/>
        <v>6.8573266813152358</v>
      </c>
      <c r="M2918" s="6">
        <f t="shared" si="556"/>
        <v>0.44546017865048693</v>
      </c>
      <c r="N2918" s="6">
        <f t="shared" si="564"/>
        <v>8.2174937658920371</v>
      </c>
      <c r="O2918" s="6">
        <f t="shared" si="557"/>
        <v>0.53381826637890784</v>
      </c>
      <c r="P2918" s="6">
        <f t="shared" si="558"/>
        <v>0.97927844502939476</v>
      </c>
      <c r="Q2918" s="6">
        <f t="shared" si="559"/>
        <v>0.21382088575223371</v>
      </c>
      <c r="R2918" s="6">
        <f t="shared" si="560"/>
        <v>0.20818912388777405</v>
      </c>
      <c r="S2918" s="6">
        <f t="shared" si="561"/>
        <v>0.42201000964000779</v>
      </c>
    </row>
    <row r="2919" spans="1:19" x14ac:dyDescent="0.25">
      <c r="A2919" s="64">
        <v>41958</v>
      </c>
      <c r="B2919" s="14" t="s">
        <v>874</v>
      </c>
      <c r="C2919">
        <v>4</v>
      </c>
      <c r="D2919" s="4">
        <v>6.8</v>
      </c>
      <c r="E2919" s="4"/>
      <c r="G2919" s="4">
        <f t="shared" si="565"/>
        <v>64.961200000000005</v>
      </c>
      <c r="H2919"/>
      <c r="I2919"/>
      <c r="J2919" s="34">
        <f t="shared" si="562"/>
        <v>3.6316811075498014E-3</v>
      </c>
      <c r="K2919" s="34">
        <f t="shared" si="555"/>
        <v>0.23591836733968233</v>
      </c>
      <c r="L2919" s="6">
        <f t="shared" si="563"/>
        <v>14.565722844180941</v>
      </c>
      <c r="M2919" s="6">
        <f t="shared" si="556"/>
        <v>0.94620685317821773</v>
      </c>
      <c r="N2919" s="6">
        <f t="shared" si="564"/>
        <v>12.057170367208817</v>
      </c>
      <c r="O2919" s="6">
        <f t="shared" si="557"/>
        <v>0.78324827085036008</v>
      </c>
      <c r="P2919" s="6">
        <f t="shared" si="558"/>
        <v>1.7294551240285778</v>
      </c>
      <c r="Q2919" s="6">
        <f t="shared" si="559"/>
        <v>0.45417928952554448</v>
      </c>
      <c r="R2919" s="6">
        <f t="shared" si="560"/>
        <v>0.30546682563164046</v>
      </c>
      <c r="S2919" s="6">
        <f t="shared" si="561"/>
        <v>0.75964611515718494</v>
      </c>
    </row>
    <row r="2920" spans="1:19" x14ac:dyDescent="0.25">
      <c r="A2920" s="64">
        <v>41958</v>
      </c>
      <c r="B2920" s="14" t="s">
        <v>874</v>
      </c>
      <c r="C2920">
        <v>4</v>
      </c>
      <c r="D2920" s="4">
        <v>10</v>
      </c>
      <c r="E2920" s="4"/>
      <c r="G2920" s="4">
        <f t="shared" si="565"/>
        <v>64.961200000000005</v>
      </c>
      <c r="H2920"/>
      <c r="I2920"/>
      <c r="J2920" s="34">
        <f t="shared" si="562"/>
        <v>7.8539816339744835E-3</v>
      </c>
      <c r="K2920" s="34">
        <f t="shared" si="555"/>
        <v>0.51020408161696007</v>
      </c>
      <c r="L2920" s="6">
        <f t="shared" si="563"/>
        <v>35.35037715373447</v>
      </c>
      <c r="M2920" s="6">
        <f t="shared" si="556"/>
        <v>2.2964029649006505</v>
      </c>
      <c r="N2920" s="6">
        <f t="shared" si="564"/>
        <v>18.932587368553055</v>
      </c>
      <c r="O2920" s="6">
        <f t="shared" si="557"/>
        <v>1.2298836184211086</v>
      </c>
      <c r="P2920" s="6">
        <f t="shared" si="558"/>
        <v>3.5262865833217591</v>
      </c>
      <c r="Q2920" s="6">
        <f t="shared" si="559"/>
        <v>1.1022734231523121</v>
      </c>
      <c r="R2920" s="6">
        <f t="shared" si="560"/>
        <v>0.47965461118423236</v>
      </c>
      <c r="S2920" s="6">
        <f t="shared" si="561"/>
        <v>1.5819280343365445</v>
      </c>
    </row>
    <row r="2921" spans="1:19" x14ac:dyDescent="0.25">
      <c r="A2921" s="64">
        <v>41958</v>
      </c>
      <c r="B2921" s="14" t="s">
        <v>874</v>
      </c>
      <c r="C2921">
        <v>4</v>
      </c>
      <c r="D2921" s="4">
        <v>3.7</v>
      </c>
      <c r="E2921" s="4" t="s">
        <v>978</v>
      </c>
      <c r="G2921" s="4">
        <f t="shared" si="565"/>
        <v>64.961200000000005</v>
      </c>
      <c r="H2921"/>
      <c r="I2921"/>
      <c r="J2921" s="34">
        <f t="shared" si="562"/>
        <v>1.075210085691107E-3</v>
      </c>
      <c r="K2921" s="34">
        <f t="shared" si="555"/>
        <v>6.9846938773361844E-2</v>
      </c>
      <c r="L2921" s="6">
        <f t="shared" si="563"/>
        <v>3.5949248430857623</v>
      </c>
      <c r="M2921" s="6">
        <f t="shared" si="556"/>
        <v>0.2335306362462681</v>
      </c>
      <c r="N2921" s="6">
        <f t="shared" si="564"/>
        <v>5.9156978898620354</v>
      </c>
      <c r="O2921" s="6">
        <f t="shared" si="557"/>
        <v>0.38429084121668494</v>
      </c>
      <c r="P2921" s="6">
        <f t="shared" si="558"/>
        <v>0.61782147746295302</v>
      </c>
      <c r="Q2921" s="6">
        <f t="shared" si="559"/>
        <v>0.11209470539820869</v>
      </c>
      <c r="R2921" s="6">
        <f t="shared" si="560"/>
        <v>0.14987342807450713</v>
      </c>
      <c r="S2921" s="6">
        <f t="shared" si="561"/>
        <v>0.2619681334727158</v>
      </c>
    </row>
    <row r="2922" spans="1:19" x14ac:dyDescent="0.25">
      <c r="A2922" s="64">
        <v>41958</v>
      </c>
      <c r="B2922" s="14" t="s">
        <v>874</v>
      </c>
      <c r="C2922">
        <v>4</v>
      </c>
      <c r="D2922" s="4">
        <v>4.3</v>
      </c>
      <c r="E2922" s="4"/>
      <c r="G2922" s="4">
        <f t="shared" si="565"/>
        <v>64.961200000000005</v>
      </c>
      <c r="H2922"/>
      <c r="I2922"/>
      <c r="J2922" s="34">
        <f t="shared" si="562"/>
        <v>1.4522012041218817E-3</v>
      </c>
      <c r="K2922" s="34">
        <f t="shared" si="555"/>
        <v>9.4336734690975893E-2</v>
      </c>
      <c r="L2922" s="6">
        <f t="shared" si="563"/>
        <v>5.0785301024450318</v>
      </c>
      <c r="M2922" s="6">
        <f t="shared" si="556"/>
        <v>0.3299074160899001</v>
      </c>
      <c r="N2922" s="6">
        <f t="shared" si="564"/>
        <v>7.0529054640829827</v>
      </c>
      <c r="O2922" s="6">
        <f t="shared" si="557"/>
        <v>0.45816521132004828</v>
      </c>
      <c r="P2922" s="6">
        <f t="shared" si="558"/>
        <v>0.78807262740994832</v>
      </c>
      <c r="Q2922" s="6">
        <f t="shared" si="559"/>
        <v>0.15835555972315205</v>
      </c>
      <c r="R2922" s="6">
        <f t="shared" si="560"/>
        <v>0.17868443241481885</v>
      </c>
      <c r="S2922" s="6">
        <f t="shared" si="561"/>
        <v>0.33703999213797087</v>
      </c>
    </row>
    <row r="2923" spans="1:19" x14ac:dyDescent="0.25">
      <c r="A2923" s="64">
        <v>41958</v>
      </c>
      <c r="B2923" s="14" t="s">
        <v>874</v>
      </c>
      <c r="C2923">
        <v>4</v>
      </c>
      <c r="D2923" s="4">
        <v>3.8</v>
      </c>
      <c r="E2923" s="4"/>
      <c r="G2923" s="4">
        <f t="shared" si="565"/>
        <v>64.961200000000005</v>
      </c>
      <c r="H2923"/>
      <c r="I2923"/>
      <c r="J2923" s="34">
        <f t="shared" si="562"/>
        <v>1.1341149479459152E-3</v>
      </c>
      <c r="K2923" s="34">
        <f t="shared" si="555"/>
        <v>7.3673469385489021E-2</v>
      </c>
      <c r="L2923" s="6">
        <f t="shared" si="563"/>
        <v>3.8222275656794742</v>
      </c>
      <c r="M2923" s="6">
        <f t="shared" si="556"/>
        <v>0.24829649415562419</v>
      </c>
      <c r="N2923" s="6">
        <f t="shared" si="564"/>
        <v>6.1031884174464111</v>
      </c>
      <c r="O2923" s="6">
        <f t="shared" si="557"/>
        <v>0.39647045111343715</v>
      </c>
      <c r="P2923" s="6">
        <f t="shared" si="558"/>
        <v>0.64476694526906131</v>
      </c>
      <c r="Q2923" s="6">
        <f t="shared" si="559"/>
        <v>0.1191823171946996</v>
      </c>
      <c r="R2923" s="6">
        <f t="shared" si="560"/>
        <v>0.1546234759342405</v>
      </c>
      <c r="S2923" s="6">
        <f t="shared" si="561"/>
        <v>0.2738057931289401</v>
      </c>
    </row>
    <row r="2924" spans="1:19" x14ac:dyDescent="0.25">
      <c r="A2924" s="64">
        <v>41958</v>
      </c>
      <c r="B2924" s="14" t="s">
        <v>874</v>
      </c>
      <c r="C2924">
        <v>4</v>
      </c>
      <c r="D2924" s="4">
        <v>3.8</v>
      </c>
      <c r="E2924" s="4"/>
      <c r="G2924" s="4">
        <f t="shared" si="565"/>
        <v>64.961200000000005</v>
      </c>
      <c r="H2924"/>
      <c r="I2924"/>
      <c r="J2924" s="34">
        <f t="shared" si="562"/>
        <v>1.1341149479459152E-3</v>
      </c>
      <c r="K2924" s="34">
        <f t="shared" si="555"/>
        <v>7.3673469385489021E-2</v>
      </c>
      <c r="L2924" s="6">
        <f t="shared" si="563"/>
        <v>3.8222275656794742</v>
      </c>
      <c r="M2924" s="6">
        <f t="shared" si="556"/>
        <v>0.24829649415562419</v>
      </c>
      <c r="N2924" s="6">
        <f t="shared" si="564"/>
        <v>6.1031884174464111</v>
      </c>
      <c r="O2924" s="6">
        <f t="shared" si="557"/>
        <v>0.39647045111343715</v>
      </c>
      <c r="P2924" s="6">
        <f t="shared" si="558"/>
        <v>0.64476694526906131</v>
      </c>
      <c r="Q2924" s="6">
        <f t="shared" si="559"/>
        <v>0.1191823171946996</v>
      </c>
      <c r="R2924" s="6">
        <f t="shared" si="560"/>
        <v>0.1546234759342405</v>
      </c>
      <c r="S2924" s="6">
        <f t="shared" si="561"/>
        <v>0.2738057931289401</v>
      </c>
    </row>
    <row r="2925" spans="1:19" x14ac:dyDescent="0.25">
      <c r="A2925" s="64">
        <v>41958</v>
      </c>
      <c r="B2925" s="14" t="s">
        <v>874</v>
      </c>
      <c r="C2925">
        <v>4</v>
      </c>
      <c r="D2925" s="4">
        <v>20.7</v>
      </c>
      <c r="E2925" s="4"/>
      <c r="G2925" s="4">
        <f t="shared" si="565"/>
        <v>64.961200000000005</v>
      </c>
      <c r="H2925"/>
      <c r="I2925"/>
      <c r="J2925" s="34">
        <f t="shared" si="562"/>
        <v>3.3653525903417261E-2</v>
      </c>
      <c r="K2925" s="34">
        <f t="shared" ref="K2925:K2988" si="566">+IF($D2925&gt;3.01,J2925*64.96120126,J2925*795.77)</f>
        <v>2.1861734693205119</v>
      </c>
      <c r="L2925" s="6">
        <f t="shared" si="563"/>
        <v>188.28246516860213</v>
      </c>
      <c r="M2925" s="6">
        <f t="shared" ref="M2925:M2988" si="567">+IF($D2925&gt;3.01,L2925*64.96120126*0.001,L2925*795.77*0.001)</f>
        <v>12.231055113546502</v>
      </c>
      <c r="N2925" s="6">
        <f t="shared" si="564"/>
        <v>44.350168463501596</v>
      </c>
      <c r="O2925" s="6">
        <f t="shared" ref="O2925:O2988" si="568">+IF($D2925&gt;3.01,N2925*64.96120126*0.001,N2925*795.77*0.001)</f>
        <v>2.8810402194724323</v>
      </c>
      <c r="P2925" s="6">
        <f t="shared" ref="P2925:P2988" si="569">+M2925+O2925</f>
        <v>15.112095333018933</v>
      </c>
      <c r="Q2925" s="6">
        <f t="shared" si="559"/>
        <v>5.8709064545023208</v>
      </c>
      <c r="R2925" s="6">
        <f t="shared" si="560"/>
        <v>1.1236056855942487</v>
      </c>
      <c r="S2925" s="6">
        <f t="shared" si="561"/>
        <v>6.9945121400965693</v>
      </c>
    </row>
    <row r="2926" spans="1:19" x14ac:dyDescent="0.25">
      <c r="A2926" s="64">
        <v>41958</v>
      </c>
      <c r="B2926" s="14" t="s">
        <v>874</v>
      </c>
      <c r="C2926">
        <v>4</v>
      </c>
      <c r="D2926" s="4">
        <v>4.9000000000000004</v>
      </c>
      <c r="E2926" s="4"/>
      <c r="G2926" s="4">
        <f t="shared" si="565"/>
        <v>64.961200000000005</v>
      </c>
      <c r="H2926"/>
      <c r="I2926"/>
      <c r="J2926" s="34">
        <f t="shared" si="562"/>
        <v>1.8857409903172736E-3</v>
      </c>
      <c r="K2926" s="34">
        <f t="shared" si="566"/>
        <v>0.12249999999623211</v>
      </c>
      <c r="L2926" s="6">
        <f t="shared" si="563"/>
        <v>6.8573266813152358</v>
      </c>
      <c r="M2926" s="6">
        <f t="shared" si="567"/>
        <v>0.44546017865048693</v>
      </c>
      <c r="N2926" s="6">
        <f t="shared" si="564"/>
        <v>8.2174937658920371</v>
      </c>
      <c r="O2926" s="6">
        <f t="shared" si="568"/>
        <v>0.53381826637890784</v>
      </c>
      <c r="P2926" s="6">
        <f t="shared" si="569"/>
        <v>0.97927844502939476</v>
      </c>
      <c r="Q2926" s="6">
        <f t="shared" si="559"/>
        <v>0.21382088575223371</v>
      </c>
      <c r="R2926" s="6">
        <f t="shared" si="560"/>
        <v>0.20818912388777405</v>
      </c>
      <c r="S2926" s="6">
        <f t="shared" si="561"/>
        <v>0.42201000964000779</v>
      </c>
    </row>
    <row r="2927" spans="1:19" x14ac:dyDescent="0.25">
      <c r="A2927" s="64">
        <v>41958</v>
      </c>
      <c r="B2927" s="14" t="s">
        <v>874</v>
      </c>
      <c r="C2927">
        <v>4</v>
      </c>
      <c r="D2927" s="4">
        <v>6.4</v>
      </c>
      <c r="E2927" s="4" t="s">
        <v>978</v>
      </c>
      <c r="G2927" s="4">
        <f t="shared" si="565"/>
        <v>64.961200000000005</v>
      </c>
      <c r="H2927"/>
      <c r="I2927"/>
      <c r="J2927" s="34">
        <f t="shared" si="562"/>
        <v>3.2169908772759479E-3</v>
      </c>
      <c r="K2927" s="34">
        <f t="shared" si="566"/>
        <v>0.20897959183030679</v>
      </c>
      <c r="L2927" s="6">
        <f t="shared" si="563"/>
        <v>12.670735111153041</v>
      </c>
      <c r="M2927" s="6">
        <f t="shared" si="567"/>
        <v>0.82310617366776118</v>
      </c>
      <c r="N2927" s="6">
        <f t="shared" si="564"/>
        <v>11.231571837310549</v>
      </c>
      <c r="O2927" s="6">
        <f t="shared" si="568"/>
        <v>0.72961639858967853</v>
      </c>
      <c r="P2927" s="6">
        <f t="shared" si="569"/>
        <v>1.5527225722574398</v>
      </c>
      <c r="Q2927" s="6">
        <f t="shared" si="559"/>
        <v>0.39509096336052535</v>
      </c>
      <c r="R2927" s="6">
        <f t="shared" si="560"/>
        <v>0.28455039544997462</v>
      </c>
      <c r="S2927" s="6">
        <f t="shared" si="561"/>
        <v>0.67964135881049992</v>
      </c>
    </row>
    <row r="2928" spans="1:19" x14ac:dyDescent="0.25">
      <c r="A2928" s="64">
        <v>41958</v>
      </c>
      <c r="B2928" s="14" t="s">
        <v>874</v>
      </c>
      <c r="C2928">
        <v>4</v>
      </c>
      <c r="D2928" s="4">
        <v>7</v>
      </c>
      <c r="E2928" s="4" t="s">
        <v>978</v>
      </c>
      <c r="G2928" s="4">
        <f t="shared" si="565"/>
        <v>64.961200000000005</v>
      </c>
      <c r="H2928"/>
      <c r="I2928"/>
      <c r="J2928" s="34">
        <f t="shared" si="562"/>
        <v>3.8484510006474969E-3</v>
      </c>
      <c r="K2928" s="34">
        <f t="shared" si="566"/>
        <v>0.24999999999231043</v>
      </c>
      <c r="L2928" s="6">
        <f t="shared" si="563"/>
        <v>15.569492106387406</v>
      </c>
      <c r="M2928" s="6">
        <f t="shared" si="567"/>
        <v>1.0114129102390135</v>
      </c>
      <c r="N2928" s="6">
        <f t="shared" si="564"/>
        <v>12.473107819356448</v>
      </c>
      <c r="O2928" s="6">
        <f t="shared" si="568"/>
        <v>0.81026806739089385</v>
      </c>
      <c r="P2928" s="6">
        <f t="shared" si="569"/>
        <v>1.8216809776299074</v>
      </c>
      <c r="Q2928" s="6">
        <f t="shared" si="559"/>
        <v>0.48547819691472643</v>
      </c>
      <c r="R2928" s="6">
        <f t="shared" si="560"/>
        <v>0.31600454628244862</v>
      </c>
      <c r="S2928" s="6">
        <f t="shared" si="561"/>
        <v>0.80148274319717505</v>
      </c>
    </row>
    <row r="2929" spans="1:19" x14ac:dyDescent="0.25">
      <c r="A2929" s="64">
        <v>41958</v>
      </c>
      <c r="B2929" s="14" t="s">
        <v>874</v>
      </c>
      <c r="C2929">
        <v>4</v>
      </c>
      <c r="D2929" s="4">
        <v>4</v>
      </c>
      <c r="E2929" s="4"/>
      <c r="G2929" s="4">
        <f t="shared" si="565"/>
        <v>64.961200000000005</v>
      </c>
      <c r="H2929"/>
      <c r="I2929"/>
      <c r="J2929" s="34">
        <f t="shared" si="562"/>
        <v>1.2566370614359172E-3</v>
      </c>
      <c r="K2929" s="34">
        <f t="shared" si="566"/>
        <v>8.1632653058713603E-2</v>
      </c>
      <c r="L2929" s="6">
        <f t="shared" si="563"/>
        <v>4.3006091215286046</v>
      </c>
      <c r="M2929" s="6">
        <f t="shared" si="567"/>
        <v>0.27937273468421148</v>
      </c>
      <c r="N2929" s="6">
        <f t="shared" si="564"/>
        <v>6.4806737611278331</v>
      </c>
      <c r="O2929" s="6">
        <f t="shared" si="568"/>
        <v>0.42099235249702632</v>
      </c>
      <c r="P2929" s="6">
        <f t="shared" si="569"/>
        <v>0.7003650871812378</v>
      </c>
      <c r="Q2929" s="6">
        <f t="shared" si="559"/>
        <v>0.1340989126484215</v>
      </c>
      <c r="R2929" s="6">
        <f t="shared" si="560"/>
        <v>0.16418701747384026</v>
      </c>
      <c r="S2929" s="6">
        <f t="shared" si="561"/>
        <v>0.29828593012226179</v>
      </c>
    </row>
    <row r="2930" spans="1:19" x14ac:dyDescent="0.25">
      <c r="A2930" s="64">
        <v>41958</v>
      </c>
      <c r="B2930" s="14" t="s">
        <v>874</v>
      </c>
      <c r="C2930">
        <v>4</v>
      </c>
      <c r="D2930" s="4">
        <v>9</v>
      </c>
      <c r="E2930" s="4"/>
      <c r="G2930" s="4">
        <f t="shared" si="565"/>
        <v>64.961200000000005</v>
      </c>
      <c r="H2930"/>
      <c r="I2930"/>
      <c r="J2930" s="34">
        <f t="shared" si="562"/>
        <v>6.3617251235193305E-3</v>
      </c>
      <c r="K2930" s="34">
        <f t="shared" si="566"/>
        <v>0.41326530610973755</v>
      </c>
      <c r="L2930" s="6">
        <f t="shared" si="563"/>
        <v>27.7458210460766</v>
      </c>
      <c r="M2930" s="6">
        <f t="shared" si="567"/>
        <v>1.8024018650981257</v>
      </c>
      <c r="N2930" s="6">
        <f t="shared" si="564"/>
        <v>16.73684929877896</v>
      </c>
      <c r="O2930" s="6">
        <f t="shared" si="568"/>
        <v>1.0872458357562698</v>
      </c>
      <c r="P2930" s="6">
        <f t="shared" si="569"/>
        <v>2.8896477008543955</v>
      </c>
      <c r="Q2930" s="6">
        <f t="shared" si="559"/>
        <v>0.86515289524710026</v>
      </c>
      <c r="R2930" s="6">
        <f t="shared" si="560"/>
        <v>0.42402587594494523</v>
      </c>
      <c r="S2930" s="6">
        <f t="shared" si="561"/>
        <v>1.2891787711920455</v>
      </c>
    </row>
    <row r="2931" spans="1:19" x14ac:dyDescent="0.25">
      <c r="A2931" s="64">
        <v>41958</v>
      </c>
      <c r="B2931" s="14" t="s">
        <v>874</v>
      </c>
      <c r="C2931">
        <v>4</v>
      </c>
      <c r="D2931" s="4">
        <v>3</v>
      </c>
      <c r="E2931" s="4"/>
      <c r="G2931" s="4">
        <f t="shared" si="565"/>
        <v>795.77470000000005</v>
      </c>
      <c r="H2931"/>
      <c r="I2931"/>
      <c r="J2931" s="34">
        <f t="shared" si="562"/>
        <v>7.0685834705770342E-4</v>
      </c>
      <c r="K2931" s="34">
        <f t="shared" si="566"/>
        <v>0.56249666683810862</v>
      </c>
      <c r="L2931" s="6">
        <f t="shared" si="563"/>
        <v>2.219707841442716</v>
      </c>
      <c r="M2931" s="6">
        <f t="shared" si="567"/>
        <v>1.7663769089848702</v>
      </c>
      <c r="N2931" s="6">
        <f t="shared" si="564"/>
        <v>4.6285167281146418</v>
      </c>
      <c r="O2931" s="6">
        <f t="shared" si="568"/>
        <v>3.6832347567317885</v>
      </c>
      <c r="P2931" s="6">
        <f t="shared" si="569"/>
        <v>5.4496116657166587</v>
      </c>
      <c r="Q2931" s="6">
        <f t="shared" si="559"/>
        <v>0.84786091631273763</v>
      </c>
      <c r="R2931" s="6">
        <f t="shared" si="560"/>
        <v>1.4364615551253976</v>
      </c>
      <c r="S2931" s="6">
        <f t="shared" si="561"/>
        <v>2.2843224714381352</v>
      </c>
    </row>
    <row r="2932" spans="1:19" x14ac:dyDescent="0.25">
      <c r="A2932" s="64">
        <v>41958</v>
      </c>
      <c r="B2932" s="14" t="s">
        <v>874</v>
      </c>
      <c r="C2932">
        <v>4</v>
      </c>
      <c r="D2932" s="4">
        <v>4.5</v>
      </c>
      <c r="E2932" s="4"/>
      <c r="G2932" s="4">
        <f t="shared" si="565"/>
        <v>64.961200000000005</v>
      </c>
      <c r="H2932"/>
      <c r="I2932"/>
      <c r="J2932" s="34">
        <f t="shared" si="562"/>
        <v>1.5904312808798326E-3</v>
      </c>
      <c r="K2932" s="34">
        <f t="shared" si="566"/>
        <v>0.10331632652743439</v>
      </c>
      <c r="L2932" s="6">
        <f t="shared" si="563"/>
        <v>5.6380590590289899</v>
      </c>
      <c r="M2932" s="6">
        <f t="shared" si="567"/>
        <v>0.36625508924934846</v>
      </c>
      <c r="N2932" s="6">
        <f t="shared" si="564"/>
        <v>7.4382130025037601</v>
      </c>
      <c r="O2932" s="6">
        <f t="shared" si="568"/>
        <v>0.48319525187039564</v>
      </c>
      <c r="P2932" s="6">
        <f t="shared" si="569"/>
        <v>0.84945034111974405</v>
      </c>
      <c r="Q2932" s="6">
        <f t="shared" si="559"/>
        <v>0.17580244283968727</v>
      </c>
      <c r="R2932" s="6">
        <f t="shared" si="560"/>
        <v>0.1884461482294543</v>
      </c>
      <c r="S2932" s="6">
        <f t="shared" si="561"/>
        <v>0.36424859106914154</v>
      </c>
    </row>
    <row r="2933" spans="1:19" x14ac:dyDescent="0.25">
      <c r="A2933" s="64">
        <v>41958</v>
      </c>
      <c r="B2933" s="14" t="s">
        <v>874</v>
      </c>
      <c r="C2933">
        <v>4</v>
      </c>
      <c r="D2933" s="4">
        <v>3.8</v>
      </c>
      <c r="E2933" s="4"/>
      <c r="G2933" s="4">
        <f t="shared" si="565"/>
        <v>64.961200000000005</v>
      </c>
      <c r="H2933"/>
      <c r="I2933"/>
      <c r="J2933" s="34">
        <f t="shared" si="562"/>
        <v>1.1341149479459152E-3</v>
      </c>
      <c r="K2933" s="34">
        <f t="shared" si="566"/>
        <v>7.3673469385489021E-2</v>
      </c>
      <c r="L2933" s="6">
        <f t="shared" si="563"/>
        <v>3.8222275656794742</v>
      </c>
      <c r="M2933" s="6">
        <f t="shared" si="567"/>
        <v>0.24829649415562419</v>
      </c>
      <c r="N2933" s="6">
        <f t="shared" si="564"/>
        <v>6.1031884174464111</v>
      </c>
      <c r="O2933" s="6">
        <f t="shared" si="568"/>
        <v>0.39647045111343715</v>
      </c>
      <c r="P2933" s="6">
        <f t="shared" si="569"/>
        <v>0.64476694526906131</v>
      </c>
      <c r="Q2933" s="6">
        <f t="shared" si="559"/>
        <v>0.1191823171946996</v>
      </c>
      <c r="R2933" s="6">
        <f t="shared" si="560"/>
        <v>0.1546234759342405</v>
      </c>
      <c r="S2933" s="6">
        <f t="shared" si="561"/>
        <v>0.2738057931289401</v>
      </c>
    </row>
    <row r="2934" spans="1:19" x14ac:dyDescent="0.25">
      <c r="A2934" s="64">
        <v>41958</v>
      </c>
      <c r="B2934" s="14" t="s">
        <v>874</v>
      </c>
      <c r="C2934">
        <v>4</v>
      </c>
      <c r="D2934" s="4">
        <v>4</v>
      </c>
      <c r="E2934" s="4"/>
      <c r="G2934" s="4">
        <f t="shared" si="565"/>
        <v>64.961200000000005</v>
      </c>
      <c r="H2934"/>
      <c r="I2934"/>
      <c r="J2934" s="34">
        <f t="shared" si="562"/>
        <v>1.2566370614359172E-3</v>
      </c>
      <c r="K2934" s="34">
        <f t="shared" si="566"/>
        <v>8.1632653058713603E-2</v>
      </c>
      <c r="L2934" s="6">
        <f t="shared" si="563"/>
        <v>4.3006091215286046</v>
      </c>
      <c r="M2934" s="6">
        <f t="shared" si="567"/>
        <v>0.27937273468421148</v>
      </c>
      <c r="N2934" s="6">
        <f t="shared" si="564"/>
        <v>6.4806737611278331</v>
      </c>
      <c r="O2934" s="6">
        <f t="shared" si="568"/>
        <v>0.42099235249702632</v>
      </c>
      <c r="P2934" s="6">
        <f t="shared" si="569"/>
        <v>0.7003650871812378</v>
      </c>
      <c r="Q2934" s="6">
        <f t="shared" si="559"/>
        <v>0.1340989126484215</v>
      </c>
      <c r="R2934" s="6">
        <f t="shared" si="560"/>
        <v>0.16418701747384026</v>
      </c>
      <c r="S2934" s="6">
        <f t="shared" si="561"/>
        <v>0.29828593012226179</v>
      </c>
    </row>
    <row r="2935" spans="1:19" x14ac:dyDescent="0.25">
      <c r="A2935" s="64">
        <v>41958</v>
      </c>
      <c r="B2935" s="14" t="s">
        <v>874</v>
      </c>
      <c r="C2935">
        <v>4</v>
      </c>
      <c r="D2935" s="4">
        <v>4.5999999999999996</v>
      </c>
      <c r="E2935" s="4"/>
      <c r="G2935" s="4">
        <f t="shared" si="565"/>
        <v>64.961200000000005</v>
      </c>
      <c r="H2935"/>
      <c r="I2935"/>
      <c r="J2935" s="34">
        <f t="shared" si="562"/>
        <v>1.6619025137490004E-3</v>
      </c>
      <c r="K2935" s="34">
        <f t="shared" si="566"/>
        <v>0.10795918367014873</v>
      </c>
      <c r="L2935" s="6">
        <f t="shared" si="563"/>
        <v>5.9302678128381849</v>
      </c>
      <c r="M2935" s="6">
        <f t="shared" si="567"/>
        <v>0.3852373209154813</v>
      </c>
      <c r="N2935" s="6">
        <f t="shared" si="564"/>
        <v>7.6319696161125572</v>
      </c>
      <c r="O2935" s="6">
        <f t="shared" si="568"/>
        <v>0.49578191424249274</v>
      </c>
      <c r="P2935" s="6">
        <f t="shared" si="569"/>
        <v>0.88101923515797398</v>
      </c>
      <c r="Q2935" s="6">
        <f t="shared" si="559"/>
        <v>0.18491391403943103</v>
      </c>
      <c r="R2935" s="6">
        <f t="shared" si="560"/>
        <v>0.19335494655457217</v>
      </c>
      <c r="S2935" s="6">
        <f t="shared" si="561"/>
        <v>0.37826886059400322</v>
      </c>
    </row>
    <row r="2936" spans="1:19" x14ac:dyDescent="0.25">
      <c r="A2936" s="64">
        <v>41958</v>
      </c>
      <c r="B2936" s="14" t="s">
        <v>874</v>
      </c>
      <c r="C2936">
        <v>4</v>
      </c>
      <c r="D2936" s="4">
        <v>3.5</v>
      </c>
      <c r="E2936" s="4"/>
      <c r="G2936" s="4">
        <f t="shared" si="565"/>
        <v>64.961200000000005</v>
      </c>
      <c r="H2936"/>
      <c r="I2936"/>
      <c r="J2936" s="34">
        <f t="shared" si="562"/>
        <v>9.6211275016187424E-4</v>
      </c>
      <c r="K2936" s="34">
        <f t="shared" si="566"/>
        <v>6.2499999998077607E-2</v>
      </c>
      <c r="L2936" s="6">
        <f t="shared" si="563"/>
        <v>3.1637815247608514</v>
      </c>
      <c r="M2936" s="6">
        <f t="shared" si="567"/>
        <v>0.20552304837265933</v>
      </c>
      <c r="N2936" s="6">
        <f t="shared" si="564"/>
        <v>5.5433152983182508</v>
      </c>
      <c r="O2936" s="6">
        <f t="shared" si="568"/>
        <v>0.36010042074168885</v>
      </c>
      <c r="P2936" s="6">
        <f t="shared" si="569"/>
        <v>0.56562346911434824</v>
      </c>
      <c r="Q2936" s="6">
        <f t="shared" si="559"/>
        <v>9.865106321887647E-2</v>
      </c>
      <c r="R2936" s="6">
        <f t="shared" si="560"/>
        <v>0.14043916408925866</v>
      </c>
      <c r="S2936" s="6">
        <f t="shared" si="561"/>
        <v>0.23909022730813512</v>
      </c>
    </row>
    <row r="2937" spans="1:19" x14ac:dyDescent="0.25">
      <c r="A2937" s="64">
        <v>41958</v>
      </c>
      <c r="B2937" s="14" t="s">
        <v>874</v>
      </c>
      <c r="C2937">
        <v>4</v>
      </c>
      <c r="D2937" s="4">
        <v>3</v>
      </c>
      <c r="E2937" s="4"/>
      <c r="G2937" s="4">
        <f t="shared" si="565"/>
        <v>795.77470000000005</v>
      </c>
      <c r="H2937"/>
      <c r="I2937"/>
      <c r="J2937" s="34">
        <f t="shared" si="562"/>
        <v>7.0685834705770342E-4</v>
      </c>
      <c r="K2937" s="34">
        <f t="shared" si="566"/>
        <v>0.56249666683810862</v>
      </c>
      <c r="L2937" s="6">
        <f t="shared" si="563"/>
        <v>2.219707841442716</v>
      </c>
      <c r="M2937" s="6">
        <f t="shared" si="567"/>
        <v>1.7663769089848702</v>
      </c>
      <c r="N2937" s="6">
        <f t="shared" si="564"/>
        <v>4.6285167281146418</v>
      </c>
      <c r="O2937" s="6">
        <f t="shared" si="568"/>
        <v>3.6832347567317885</v>
      </c>
      <c r="P2937" s="6">
        <f t="shared" si="569"/>
        <v>5.4496116657166587</v>
      </c>
      <c r="Q2937" s="6">
        <f t="shared" si="559"/>
        <v>0.84786091631273763</v>
      </c>
      <c r="R2937" s="6">
        <f t="shared" si="560"/>
        <v>1.4364615551253976</v>
      </c>
      <c r="S2937" s="6">
        <f t="shared" si="561"/>
        <v>2.2843224714381352</v>
      </c>
    </row>
    <row r="2938" spans="1:19" x14ac:dyDescent="0.25">
      <c r="A2938" s="64">
        <v>41958</v>
      </c>
      <c r="B2938" s="14" t="s">
        <v>874</v>
      </c>
      <c r="C2938">
        <v>4</v>
      </c>
      <c r="D2938" s="4">
        <v>4.4000000000000004</v>
      </c>
      <c r="E2938" s="4"/>
      <c r="G2938" s="4">
        <f t="shared" si="565"/>
        <v>64.961200000000005</v>
      </c>
      <c r="H2938"/>
      <c r="I2938"/>
      <c r="J2938" s="34">
        <f t="shared" si="562"/>
        <v>1.5205308443374602E-3</v>
      </c>
      <c r="K2938" s="34">
        <f t="shared" si="566"/>
        <v>9.877551020104347E-2</v>
      </c>
      <c r="L2938" s="6">
        <f t="shared" si="563"/>
        <v>5.3541650508837426</v>
      </c>
      <c r="M2938" s="6">
        <f t="shared" si="567"/>
        <v>0.34781299344971695</v>
      </c>
      <c r="N2938" s="6">
        <f t="shared" si="564"/>
        <v>7.2451870323804508</v>
      </c>
      <c r="O2938" s="6">
        <f t="shared" si="568"/>
        <v>0.47065605297680857</v>
      </c>
      <c r="P2938" s="6">
        <f t="shared" si="569"/>
        <v>0.81846904642652551</v>
      </c>
      <c r="Q2938" s="6">
        <f t="shared" si="559"/>
        <v>0.16695023685586413</v>
      </c>
      <c r="R2938" s="6">
        <f t="shared" si="560"/>
        <v>0.18355586066095536</v>
      </c>
      <c r="S2938" s="6">
        <f t="shared" si="561"/>
        <v>0.35050609751681949</v>
      </c>
    </row>
    <row r="2939" spans="1:19" x14ac:dyDescent="0.25">
      <c r="A2939" s="64">
        <v>41958</v>
      </c>
      <c r="B2939" s="14" t="s">
        <v>874</v>
      </c>
      <c r="C2939">
        <v>4</v>
      </c>
      <c r="D2939" s="4">
        <v>3.2</v>
      </c>
      <c r="E2939" s="4" t="s">
        <v>978</v>
      </c>
      <c r="G2939" s="4">
        <f t="shared" si="565"/>
        <v>64.961200000000005</v>
      </c>
      <c r="H2939"/>
      <c r="I2939"/>
      <c r="J2939" s="34">
        <f t="shared" si="562"/>
        <v>8.0424771931898698E-4</v>
      </c>
      <c r="K2939" s="34">
        <f t="shared" si="566"/>
        <v>5.2244897957576697E-2</v>
      </c>
      <c r="L2939" s="6">
        <f t="shared" si="563"/>
        <v>2.57474279673893</v>
      </c>
      <c r="M2939" s="6">
        <f t="shared" si="567"/>
        <v>0.16725838501169291</v>
      </c>
      <c r="N2939" s="6">
        <f t="shared" si="564"/>
        <v>4.9915502127950244</v>
      </c>
      <c r="O2939" s="6">
        <f t="shared" si="568"/>
        <v>0.32425709797277341</v>
      </c>
      <c r="P2939" s="6">
        <f t="shared" si="569"/>
        <v>0.49151548298446635</v>
      </c>
      <c r="Q2939" s="6">
        <f t="shared" si="559"/>
        <v>8.0284024805612586E-2</v>
      </c>
      <c r="R2939" s="6">
        <f t="shared" si="560"/>
        <v>0.12646026820938164</v>
      </c>
      <c r="S2939" s="6">
        <f t="shared" si="561"/>
        <v>0.20674429301499422</v>
      </c>
    </row>
    <row r="2940" spans="1:19" x14ac:dyDescent="0.25">
      <c r="A2940" s="64">
        <v>41958</v>
      </c>
      <c r="B2940" s="14" t="s">
        <v>874</v>
      </c>
      <c r="C2940">
        <v>4</v>
      </c>
      <c r="D2940" s="4">
        <v>15.7</v>
      </c>
      <c r="E2940" s="4"/>
      <c r="G2940" s="4">
        <f t="shared" si="565"/>
        <v>64.961200000000005</v>
      </c>
      <c r="H2940"/>
      <c r="I2940"/>
      <c r="J2940" s="34">
        <f t="shared" si="562"/>
        <v>1.9359279329583704E-2</v>
      </c>
      <c r="K2940" s="34">
        <f t="shared" si="566"/>
        <v>1.2576020407776447</v>
      </c>
      <c r="L2940" s="6">
        <f t="shared" si="563"/>
        <v>99.716574843270692</v>
      </c>
      <c r="M2940" s="6">
        <f t="shared" si="567"/>
        <v>6.4777084873515598</v>
      </c>
      <c r="N2940" s="6">
        <f t="shared" si="564"/>
        <v>32.093166035691745</v>
      </c>
      <c r="O2940" s="6">
        <f t="shared" si="568"/>
        <v>2.084810617915168</v>
      </c>
      <c r="P2940" s="6">
        <f t="shared" si="569"/>
        <v>8.5625191052667269</v>
      </c>
      <c r="Q2940" s="6">
        <f t="shared" si="559"/>
        <v>3.1093000739287486</v>
      </c>
      <c r="R2940" s="6">
        <f t="shared" si="560"/>
        <v>0.8130761409869155</v>
      </c>
      <c r="S2940" s="6">
        <f t="shared" si="561"/>
        <v>3.9223762149156642</v>
      </c>
    </row>
    <row r="2941" spans="1:19" x14ac:dyDescent="0.25">
      <c r="A2941" s="64">
        <v>41958</v>
      </c>
      <c r="B2941" s="14" t="s">
        <v>874</v>
      </c>
      <c r="C2941">
        <v>4</v>
      </c>
      <c r="D2941" s="4">
        <v>3.2</v>
      </c>
      <c r="E2941" s="4"/>
      <c r="G2941" s="4">
        <f t="shared" si="565"/>
        <v>64.961200000000005</v>
      </c>
      <c r="H2941"/>
      <c r="I2941"/>
      <c r="J2941" s="34">
        <f t="shared" si="562"/>
        <v>8.0424771931898698E-4</v>
      </c>
      <c r="K2941" s="34">
        <f t="shared" si="566"/>
        <v>5.2244897957576697E-2</v>
      </c>
      <c r="L2941" s="6">
        <f t="shared" si="563"/>
        <v>2.57474279673893</v>
      </c>
      <c r="M2941" s="6">
        <f t="shared" si="567"/>
        <v>0.16725838501169291</v>
      </c>
      <c r="N2941" s="6">
        <f t="shared" si="564"/>
        <v>4.9915502127950244</v>
      </c>
      <c r="O2941" s="6">
        <f t="shared" si="568"/>
        <v>0.32425709797277341</v>
      </c>
      <c r="P2941" s="6">
        <f t="shared" si="569"/>
        <v>0.49151548298446635</v>
      </c>
      <c r="Q2941" s="6">
        <f t="shared" si="559"/>
        <v>8.0284024805612586E-2</v>
      </c>
      <c r="R2941" s="6">
        <f t="shared" si="560"/>
        <v>0.12646026820938164</v>
      </c>
      <c r="S2941" s="6">
        <f t="shared" si="561"/>
        <v>0.20674429301499422</v>
      </c>
    </row>
    <row r="2942" spans="1:19" x14ac:dyDescent="0.25">
      <c r="A2942" s="64">
        <v>41958</v>
      </c>
      <c r="B2942" s="14" t="s">
        <v>874</v>
      </c>
      <c r="C2942">
        <v>4</v>
      </c>
      <c r="D2942" s="4">
        <v>5.4</v>
      </c>
      <c r="E2942" s="4"/>
      <c r="G2942" s="4">
        <f t="shared" si="565"/>
        <v>64.961200000000005</v>
      </c>
      <c r="H2942"/>
      <c r="I2942"/>
      <c r="J2942" s="34">
        <f t="shared" si="562"/>
        <v>2.2902210444669595E-3</v>
      </c>
      <c r="K2942" s="34">
        <f t="shared" si="566"/>
        <v>0.14877551019950555</v>
      </c>
      <c r="L2942" s="6">
        <f t="shared" si="563"/>
        <v>8.5736806990755614</v>
      </c>
      <c r="M2942" s="6">
        <f t="shared" si="567"/>
        <v>0.55695659743162507</v>
      </c>
      <c r="N2942" s="6">
        <f t="shared" si="564"/>
        <v>9.2068415424761678</v>
      </c>
      <c r="O2942" s="6">
        <f t="shared" si="568"/>
        <v>0.5980874864097232</v>
      </c>
      <c r="P2942" s="6">
        <f t="shared" si="569"/>
        <v>1.1550440838413483</v>
      </c>
      <c r="Q2942" s="6">
        <f t="shared" si="559"/>
        <v>0.26733916676718</v>
      </c>
      <c r="R2942" s="6">
        <f t="shared" si="560"/>
        <v>0.23325411969979207</v>
      </c>
      <c r="S2942" s="6">
        <f t="shared" si="561"/>
        <v>0.5005932864669721</v>
      </c>
    </row>
    <row r="2943" spans="1:19" x14ac:dyDescent="0.25">
      <c r="A2943" s="64">
        <v>41958</v>
      </c>
      <c r="B2943" s="14" t="s">
        <v>874</v>
      </c>
      <c r="C2943">
        <v>4</v>
      </c>
      <c r="D2943" s="4">
        <v>4.5</v>
      </c>
      <c r="E2943" s="4"/>
      <c r="G2943" s="4">
        <f t="shared" si="565"/>
        <v>64.961200000000005</v>
      </c>
      <c r="H2943"/>
      <c r="I2943"/>
      <c r="J2943" s="34">
        <f t="shared" si="562"/>
        <v>1.5904312808798326E-3</v>
      </c>
      <c r="K2943" s="34">
        <f t="shared" si="566"/>
        <v>0.10331632652743439</v>
      </c>
      <c r="L2943" s="6">
        <f t="shared" si="563"/>
        <v>5.6380590590289899</v>
      </c>
      <c r="M2943" s="6">
        <f t="shared" si="567"/>
        <v>0.36625508924934846</v>
      </c>
      <c r="N2943" s="6">
        <f t="shared" si="564"/>
        <v>7.4382130025037601</v>
      </c>
      <c r="O2943" s="6">
        <f t="shared" si="568"/>
        <v>0.48319525187039564</v>
      </c>
      <c r="P2943" s="6">
        <f t="shared" si="569"/>
        <v>0.84945034111974405</v>
      </c>
      <c r="Q2943" s="6">
        <f t="shared" si="559"/>
        <v>0.17580244283968727</v>
      </c>
      <c r="R2943" s="6">
        <f t="shared" si="560"/>
        <v>0.1884461482294543</v>
      </c>
      <c r="S2943" s="6">
        <f t="shared" si="561"/>
        <v>0.36424859106914154</v>
      </c>
    </row>
    <row r="2944" spans="1:19" x14ac:dyDescent="0.25">
      <c r="A2944" s="64">
        <v>41958</v>
      </c>
      <c r="B2944" s="14" t="s">
        <v>874</v>
      </c>
      <c r="C2944">
        <v>4</v>
      </c>
      <c r="D2944" s="4">
        <v>7</v>
      </c>
      <c r="E2944" s="4" t="s">
        <v>978</v>
      </c>
      <c r="G2944" s="4">
        <f t="shared" si="565"/>
        <v>64.961200000000005</v>
      </c>
      <c r="H2944"/>
      <c r="I2944"/>
      <c r="J2944" s="34">
        <f t="shared" si="562"/>
        <v>3.8484510006474969E-3</v>
      </c>
      <c r="K2944" s="34">
        <f t="shared" si="566"/>
        <v>0.24999999999231043</v>
      </c>
      <c r="L2944" s="6">
        <f t="shared" si="563"/>
        <v>15.569492106387406</v>
      </c>
      <c r="M2944" s="6">
        <f t="shared" si="567"/>
        <v>1.0114129102390135</v>
      </c>
      <c r="N2944" s="6">
        <f t="shared" si="564"/>
        <v>12.473107819356448</v>
      </c>
      <c r="O2944" s="6">
        <f t="shared" si="568"/>
        <v>0.81026806739089385</v>
      </c>
      <c r="P2944" s="6">
        <f t="shared" si="569"/>
        <v>1.8216809776299074</v>
      </c>
      <c r="Q2944" s="6">
        <f t="shared" si="559"/>
        <v>0.48547819691472643</v>
      </c>
      <c r="R2944" s="6">
        <f t="shared" si="560"/>
        <v>0.31600454628244862</v>
      </c>
      <c r="S2944" s="6">
        <f t="shared" si="561"/>
        <v>0.80148274319717505</v>
      </c>
    </row>
    <row r="2945" spans="1:19" x14ac:dyDescent="0.25">
      <c r="A2945" s="64">
        <v>41958</v>
      </c>
      <c r="B2945" s="14" t="s">
        <v>874</v>
      </c>
      <c r="C2945">
        <v>4</v>
      </c>
      <c r="D2945" s="4">
        <v>8.6999999999999993</v>
      </c>
      <c r="E2945" s="4" t="s">
        <v>978</v>
      </c>
      <c r="G2945" s="4">
        <f t="shared" si="565"/>
        <v>64.961200000000005</v>
      </c>
      <c r="H2945"/>
      <c r="I2945"/>
      <c r="J2945" s="34">
        <f t="shared" si="562"/>
        <v>5.9446786987552855E-3</v>
      </c>
      <c r="K2945" s="34">
        <f t="shared" si="566"/>
        <v>0.38617346937587699</v>
      </c>
      <c r="L2945" s="6">
        <f t="shared" si="563"/>
        <v>25.665445871738026</v>
      </c>
      <c r="M2945" s="6">
        <f t="shared" si="567"/>
        <v>1.6672581947016099</v>
      </c>
      <c r="N2945" s="6">
        <f t="shared" si="564"/>
        <v>16.08597891886809</v>
      </c>
      <c r="O2945" s="6">
        <f t="shared" si="568"/>
        <v>1.0449645140127073</v>
      </c>
      <c r="P2945" s="6">
        <f t="shared" si="569"/>
        <v>2.7122227087143171</v>
      </c>
      <c r="Q2945" s="6">
        <f t="shared" si="559"/>
        <v>0.80028393345677273</v>
      </c>
      <c r="R2945" s="6">
        <f t="shared" si="560"/>
        <v>0.40753616046495583</v>
      </c>
      <c r="S2945" s="6">
        <f t="shared" si="561"/>
        <v>1.2078200939217285</v>
      </c>
    </row>
    <row r="2946" spans="1:19" x14ac:dyDescent="0.25">
      <c r="A2946" s="64">
        <v>41958</v>
      </c>
      <c r="B2946" s="14" t="s">
        <v>874</v>
      </c>
      <c r="C2946">
        <v>4</v>
      </c>
      <c r="D2946" s="4">
        <v>13.9</v>
      </c>
      <c r="E2946" s="4"/>
      <c r="G2946" s="4">
        <f t="shared" si="565"/>
        <v>64.961200000000005</v>
      </c>
      <c r="H2946"/>
      <c r="I2946"/>
      <c r="J2946" s="34">
        <f t="shared" si="562"/>
        <v>1.5174677915002103E-2</v>
      </c>
      <c r="K2946" s="34">
        <f t="shared" si="566"/>
        <v>0.98576530609212876</v>
      </c>
      <c r="L2946" s="6">
        <f t="shared" si="563"/>
        <v>75.3676679556891</v>
      </c>
      <c r="M2946" s="6">
        <f t="shared" si="567"/>
        <v>4.8959742465663725</v>
      </c>
      <c r="N2946" s="6">
        <f t="shared" si="564"/>
        <v>27.831543086968853</v>
      </c>
      <c r="O2946" s="6">
        <f t="shared" si="568"/>
        <v>1.8079704718489453</v>
      </c>
      <c r="P2946" s="6">
        <f t="shared" si="569"/>
        <v>6.7039447184153182</v>
      </c>
      <c r="Q2946" s="6">
        <f t="shared" si="559"/>
        <v>2.3500676383518586</v>
      </c>
      <c r="R2946" s="6">
        <f t="shared" si="560"/>
        <v>0.70510848402108872</v>
      </c>
      <c r="S2946" s="6">
        <f t="shared" si="561"/>
        <v>3.0551761223729472</v>
      </c>
    </row>
    <row r="2947" spans="1:19" x14ac:dyDescent="0.25">
      <c r="A2947" s="64">
        <v>41958</v>
      </c>
      <c r="B2947" s="14" t="s">
        <v>874</v>
      </c>
      <c r="C2947">
        <v>4</v>
      </c>
      <c r="D2947" s="4">
        <v>5.3</v>
      </c>
      <c r="E2947" s="4" t="s">
        <v>978</v>
      </c>
      <c r="G2947" s="4">
        <f t="shared" si="565"/>
        <v>64.961200000000005</v>
      </c>
      <c r="H2947"/>
      <c r="I2947"/>
      <c r="J2947" s="34">
        <f t="shared" si="562"/>
        <v>2.2061834409834321E-3</v>
      </c>
      <c r="K2947" s="34">
        <f t="shared" si="566"/>
        <v>0.14331632652620405</v>
      </c>
      <c r="L2947" s="6">
        <f t="shared" si="563"/>
        <v>8.213046389840704</v>
      </c>
      <c r="M2947" s="6">
        <f t="shared" si="567"/>
        <v>0.53352935948815838</v>
      </c>
      <c r="N2947" s="6">
        <f t="shared" si="564"/>
        <v>9.0076755970184212</v>
      </c>
      <c r="O2947" s="6">
        <f t="shared" si="568"/>
        <v>0.58514942734270425</v>
      </c>
      <c r="P2947" s="6">
        <f t="shared" si="569"/>
        <v>1.1186787868308627</v>
      </c>
      <c r="Q2947" s="6">
        <f t="shared" ref="Q2947:Q3010" si="570">M2947*0.48</f>
        <v>0.25609409255431603</v>
      </c>
      <c r="R2947" s="6">
        <f t="shared" ref="R2947:R3010" si="571">O2947*0.39</f>
        <v>0.22820827666365467</v>
      </c>
      <c r="S2947" s="6">
        <f t="shared" ref="S2947:S3010" si="572">Q2947+R2947</f>
        <v>0.48430236921797071</v>
      </c>
    </row>
    <row r="2948" spans="1:19" x14ac:dyDescent="0.25">
      <c r="A2948" s="64">
        <v>41958</v>
      </c>
      <c r="B2948" s="14" t="s">
        <v>874</v>
      </c>
      <c r="C2948">
        <v>4</v>
      </c>
      <c r="D2948" s="4">
        <v>4.3</v>
      </c>
      <c r="E2948" s="4"/>
      <c r="G2948" s="4">
        <f t="shared" si="565"/>
        <v>64.961200000000005</v>
      </c>
      <c r="H2948"/>
      <c r="I2948"/>
      <c r="J2948" s="34">
        <f t="shared" si="562"/>
        <v>1.4522012041218817E-3</v>
      </c>
      <c r="K2948" s="34">
        <f t="shared" si="566"/>
        <v>9.4336734690975893E-2</v>
      </c>
      <c r="L2948" s="6">
        <f t="shared" si="563"/>
        <v>5.0785301024450318</v>
      </c>
      <c r="M2948" s="6">
        <f t="shared" si="567"/>
        <v>0.3299074160899001</v>
      </c>
      <c r="N2948" s="6">
        <f t="shared" si="564"/>
        <v>7.0529054640829827</v>
      </c>
      <c r="O2948" s="6">
        <f t="shared" si="568"/>
        <v>0.45816521132004828</v>
      </c>
      <c r="P2948" s="6">
        <f t="shared" si="569"/>
        <v>0.78807262740994832</v>
      </c>
      <c r="Q2948" s="6">
        <f t="shared" si="570"/>
        <v>0.15835555972315205</v>
      </c>
      <c r="R2948" s="6">
        <f t="shared" si="571"/>
        <v>0.17868443241481885</v>
      </c>
      <c r="S2948" s="6">
        <f t="shared" si="572"/>
        <v>0.33703999213797087</v>
      </c>
    </row>
    <row r="2949" spans="1:19" x14ac:dyDescent="0.25">
      <c r="A2949" s="64">
        <v>41958</v>
      </c>
      <c r="B2949" s="14" t="s">
        <v>874</v>
      </c>
      <c r="C2949">
        <v>4</v>
      </c>
      <c r="D2949" s="4">
        <v>5</v>
      </c>
      <c r="E2949" s="4" t="s">
        <v>978</v>
      </c>
      <c r="G2949" s="4">
        <f t="shared" si="565"/>
        <v>64.961200000000005</v>
      </c>
      <c r="H2949"/>
      <c r="I2949"/>
      <c r="J2949" s="34">
        <f t="shared" si="562"/>
        <v>1.9634954084936209E-3</v>
      </c>
      <c r="K2949" s="34">
        <f t="shared" si="566"/>
        <v>0.12755102040424002</v>
      </c>
      <c r="L2949" s="6">
        <f t="shared" si="563"/>
        <v>7.1833345216463531</v>
      </c>
      <c r="M2949" s="6">
        <f t="shared" si="567"/>
        <v>0.46663803957857453</v>
      </c>
      <c r="N2949" s="6">
        <f t="shared" si="564"/>
        <v>8.4140458590425169</v>
      </c>
      <c r="O2949" s="6">
        <f t="shared" si="568"/>
        <v>0.54658652646013051</v>
      </c>
      <c r="P2949" s="6">
        <f t="shared" si="569"/>
        <v>1.0132245660387049</v>
      </c>
      <c r="Q2949" s="6">
        <f t="shared" si="570"/>
        <v>0.22398625899771576</v>
      </c>
      <c r="R2949" s="6">
        <f t="shared" si="571"/>
        <v>0.2131687453194509</v>
      </c>
      <c r="S2949" s="6">
        <f t="shared" si="572"/>
        <v>0.4371550043171667</v>
      </c>
    </row>
    <row r="2950" spans="1:19" x14ac:dyDescent="0.25">
      <c r="A2950" s="64">
        <v>41958</v>
      </c>
      <c r="B2950" s="14" t="s">
        <v>874</v>
      </c>
      <c r="C2950">
        <v>5</v>
      </c>
      <c r="D2950" s="4">
        <v>12.8</v>
      </c>
      <c r="E2950" s="4"/>
      <c r="G2950" s="4">
        <f t="shared" si="565"/>
        <v>64.961200000000005</v>
      </c>
      <c r="H2950"/>
      <c r="I2950"/>
      <c r="J2950" s="34">
        <f t="shared" si="562"/>
        <v>1.2867963509103792E-2</v>
      </c>
      <c r="K2950" s="34">
        <f t="shared" si="566"/>
        <v>0.83591836732122715</v>
      </c>
      <c r="L2950" s="6">
        <f t="shared" si="563"/>
        <v>62.35478295554406</v>
      </c>
      <c r="M2950" s="6">
        <f t="shared" si="567"/>
        <v>4.0506416050987148</v>
      </c>
      <c r="N2950" s="6">
        <f t="shared" si="564"/>
        <v>25.272350383916216</v>
      </c>
      <c r="O2950" s="6">
        <f t="shared" si="568"/>
        <v>1.6417222396028195</v>
      </c>
      <c r="P2950" s="6">
        <f t="shared" si="569"/>
        <v>5.6923638447015339</v>
      </c>
      <c r="Q2950" s="6">
        <f t="shared" si="570"/>
        <v>1.9443079704473831</v>
      </c>
      <c r="R2950" s="6">
        <f t="shared" si="571"/>
        <v>0.64027167344509961</v>
      </c>
      <c r="S2950" s="6">
        <f t="shared" si="572"/>
        <v>2.5845796438924826</v>
      </c>
    </row>
    <row r="2951" spans="1:19" x14ac:dyDescent="0.25">
      <c r="A2951" s="64">
        <v>41958</v>
      </c>
      <c r="B2951" s="14" t="s">
        <v>874</v>
      </c>
      <c r="C2951">
        <v>5</v>
      </c>
      <c r="D2951" s="4">
        <v>7.7</v>
      </c>
      <c r="E2951" s="4"/>
      <c r="G2951" s="4">
        <f t="shared" si="565"/>
        <v>64.961200000000005</v>
      </c>
      <c r="H2951"/>
      <c r="I2951"/>
      <c r="J2951" s="34">
        <f t="shared" si="562"/>
        <v>4.6566257107834713E-3</v>
      </c>
      <c r="K2951" s="34">
        <f t="shared" si="566"/>
        <v>0.3024999999906956</v>
      </c>
      <c r="L2951" s="6">
        <f t="shared" si="563"/>
        <v>19.383679878909756</v>
      </c>
      <c r="M2951" s="6">
        <f t="shared" si="567"/>
        <v>1.2591871297732691</v>
      </c>
      <c r="N2951" s="6">
        <f t="shared" si="564"/>
        <v>13.944537614026947</v>
      </c>
      <c r="O2951" s="6">
        <f t="shared" si="568"/>
        <v>0.90585391442244467</v>
      </c>
      <c r="P2951" s="6">
        <f t="shared" si="569"/>
        <v>2.1650410441957137</v>
      </c>
      <c r="Q2951" s="6">
        <f t="shared" si="570"/>
        <v>0.60440982229116913</v>
      </c>
      <c r="R2951" s="6">
        <f t="shared" si="571"/>
        <v>0.35328302662475342</v>
      </c>
      <c r="S2951" s="6">
        <f t="shared" si="572"/>
        <v>0.95769284891592255</v>
      </c>
    </row>
    <row r="2952" spans="1:19" x14ac:dyDescent="0.25">
      <c r="A2952" s="64">
        <v>41958</v>
      </c>
      <c r="B2952" s="14" t="s">
        <v>874</v>
      </c>
      <c r="C2952">
        <v>5</v>
      </c>
      <c r="D2952" s="4">
        <v>8.6</v>
      </c>
      <c r="E2952" s="4" t="s">
        <v>978</v>
      </c>
      <c r="G2952" s="4">
        <f t="shared" si="565"/>
        <v>64.961200000000005</v>
      </c>
      <c r="H2952"/>
      <c r="I2952"/>
      <c r="J2952" s="34">
        <f t="shared" si="562"/>
        <v>5.8088048164875268E-3</v>
      </c>
      <c r="K2952" s="34">
        <f t="shared" si="566"/>
        <v>0.37734693876390357</v>
      </c>
      <c r="L2952" s="6">
        <f t="shared" si="563"/>
        <v>24.992286516385054</v>
      </c>
      <c r="M2952" s="6">
        <f t="shared" si="567"/>
        <v>1.6235289543384737</v>
      </c>
      <c r="N2952" s="6">
        <f t="shared" si="564"/>
        <v>15.869862268149246</v>
      </c>
      <c r="O2952" s="6">
        <f t="shared" si="568"/>
        <v>1.0309253167697232</v>
      </c>
      <c r="P2952" s="6">
        <f t="shared" si="569"/>
        <v>2.6544542711081967</v>
      </c>
      <c r="Q2952" s="6">
        <f t="shared" si="570"/>
        <v>0.7792938980824673</v>
      </c>
      <c r="R2952" s="6">
        <f t="shared" si="571"/>
        <v>0.40206087354019204</v>
      </c>
      <c r="S2952" s="6">
        <f t="shared" si="572"/>
        <v>1.1813547716226593</v>
      </c>
    </row>
    <row r="2953" spans="1:19" x14ac:dyDescent="0.25">
      <c r="A2953" s="64">
        <v>41958</v>
      </c>
      <c r="B2953" s="14" t="s">
        <v>874</v>
      </c>
      <c r="C2953">
        <v>5</v>
      </c>
      <c r="D2953" s="4">
        <v>7.5</v>
      </c>
      <c r="E2953" s="4" t="s">
        <v>978</v>
      </c>
      <c r="G2953" s="4">
        <f t="shared" si="565"/>
        <v>64.961200000000005</v>
      </c>
      <c r="H2953"/>
      <c r="I2953"/>
      <c r="J2953" s="34">
        <f t="shared" si="562"/>
        <v>4.4178646691106467E-3</v>
      </c>
      <c r="K2953" s="34">
        <f t="shared" si="566"/>
        <v>0.28698979590953999</v>
      </c>
      <c r="L2953" s="6">
        <f t="shared" si="563"/>
        <v>18.245673379916788</v>
      </c>
      <c r="M2953" s="6">
        <f t="shared" si="567"/>
        <v>1.1852608605569988</v>
      </c>
      <c r="N2953" s="6">
        <f t="shared" si="564"/>
        <v>13.521710947318155</v>
      </c>
      <c r="O2953" s="6">
        <f t="shared" si="568"/>
        <v>0.87838658622827981</v>
      </c>
      <c r="P2953" s="6">
        <f t="shared" si="569"/>
        <v>2.0636474467852786</v>
      </c>
      <c r="Q2953" s="6">
        <f t="shared" si="570"/>
        <v>0.56892521306735933</v>
      </c>
      <c r="R2953" s="6">
        <f t="shared" si="571"/>
        <v>0.34257076862902913</v>
      </c>
      <c r="S2953" s="6">
        <f t="shared" si="572"/>
        <v>0.91149598169638846</v>
      </c>
    </row>
    <row r="2954" spans="1:19" x14ac:dyDescent="0.25">
      <c r="A2954" s="64">
        <v>41958</v>
      </c>
      <c r="B2954" s="14" t="s">
        <v>874</v>
      </c>
      <c r="C2954">
        <v>5</v>
      </c>
      <c r="D2954" s="4">
        <v>2.2999999999999998</v>
      </c>
      <c r="E2954" s="4"/>
      <c r="G2954" s="4">
        <f t="shared" si="565"/>
        <v>795.77470000000005</v>
      </c>
      <c r="H2954"/>
      <c r="I2954"/>
      <c r="J2954" s="34">
        <f t="shared" si="562"/>
        <v>4.154756284372501E-4</v>
      </c>
      <c r="K2954" s="34">
        <f t="shared" si="566"/>
        <v>0.33062304084151051</v>
      </c>
      <c r="L2954" s="6">
        <f t="shared" si="563"/>
        <v>1.205053550555077</v>
      </c>
      <c r="M2954" s="6">
        <f t="shared" si="567"/>
        <v>0.95894546392521363</v>
      </c>
      <c r="N2954" s="6">
        <f t="shared" si="564"/>
        <v>3.3918101680836426</v>
      </c>
      <c r="O2954" s="6">
        <f t="shared" si="568"/>
        <v>2.6991007774559201</v>
      </c>
      <c r="P2954" s="6">
        <f t="shared" si="569"/>
        <v>3.6580462413811339</v>
      </c>
      <c r="Q2954" s="6">
        <f t="shared" si="570"/>
        <v>0.46029382268410252</v>
      </c>
      <c r="R2954" s="6">
        <f t="shared" si="571"/>
        <v>1.0526493032078088</v>
      </c>
      <c r="S2954" s="6">
        <f t="shared" si="572"/>
        <v>1.5129431258919113</v>
      </c>
    </row>
    <row r="2955" spans="1:19" x14ac:dyDescent="0.25">
      <c r="A2955" s="64">
        <v>41958</v>
      </c>
      <c r="B2955" s="14" t="s">
        <v>874</v>
      </c>
      <c r="C2955">
        <v>5</v>
      </c>
      <c r="D2955" s="4">
        <v>3.7</v>
      </c>
      <c r="E2955" s="4"/>
      <c r="G2955" s="4">
        <f t="shared" si="565"/>
        <v>64.961200000000005</v>
      </c>
      <c r="H2955"/>
      <c r="I2955"/>
      <c r="J2955" s="34">
        <f t="shared" si="562"/>
        <v>1.075210085691107E-3</v>
      </c>
      <c r="K2955" s="34">
        <f t="shared" si="566"/>
        <v>6.9846938773361844E-2</v>
      </c>
      <c r="L2955" s="6">
        <f t="shared" si="563"/>
        <v>3.5949248430857623</v>
      </c>
      <c r="M2955" s="6">
        <f t="shared" si="567"/>
        <v>0.2335306362462681</v>
      </c>
      <c r="N2955" s="6">
        <f t="shared" si="564"/>
        <v>5.9156978898620354</v>
      </c>
      <c r="O2955" s="6">
        <f t="shared" si="568"/>
        <v>0.38429084121668494</v>
      </c>
      <c r="P2955" s="6">
        <f t="shared" si="569"/>
        <v>0.61782147746295302</v>
      </c>
      <c r="Q2955" s="6">
        <f t="shared" si="570"/>
        <v>0.11209470539820869</v>
      </c>
      <c r="R2955" s="6">
        <f t="shared" si="571"/>
        <v>0.14987342807450713</v>
      </c>
      <c r="S2955" s="6">
        <f t="shared" si="572"/>
        <v>0.2619681334727158</v>
      </c>
    </row>
    <row r="2956" spans="1:19" x14ac:dyDescent="0.25">
      <c r="A2956" s="64">
        <v>41958</v>
      </c>
      <c r="B2956" s="14" t="s">
        <v>874</v>
      </c>
      <c r="C2956">
        <v>5</v>
      </c>
      <c r="D2956" s="4">
        <v>5.7</v>
      </c>
      <c r="E2956" s="4"/>
      <c r="G2956" s="4">
        <f t="shared" si="565"/>
        <v>64.961200000000005</v>
      </c>
      <c r="H2956"/>
      <c r="I2956"/>
      <c r="J2956" s="34">
        <f t="shared" si="562"/>
        <v>2.5517586328783095E-3</v>
      </c>
      <c r="K2956" s="34">
        <f t="shared" si="566"/>
        <v>0.1657653061173503</v>
      </c>
      <c r="L2956" s="6">
        <f t="shared" si="563"/>
        <v>9.7084599828880815</v>
      </c>
      <c r="M2956" s="6">
        <f t="shared" si="567"/>
        <v>0.63067322287304872</v>
      </c>
      <c r="N2956" s="6">
        <f t="shared" si="564"/>
        <v>9.8080698655856366</v>
      </c>
      <c r="O2956" s="6">
        <f t="shared" si="568"/>
        <v>0.63714400051044973</v>
      </c>
      <c r="P2956" s="6">
        <f t="shared" si="569"/>
        <v>1.2678172233834983</v>
      </c>
      <c r="Q2956" s="6">
        <f t="shared" si="570"/>
        <v>0.30272314697906338</v>
      </c>
      <c r="R2956" s="6">
        <f t="shared" si="571"/>
        <v>0.24848616019907541</v>
      </c>
      <c r="S2956" s="6">
        <f t="shared" si="572"/>
        <v>0.55120930717813876</v>
      </c>
    </row>
    <row r="2957" spans="1:19" x14ac:dyDescent="0.25">
      <c r="A2957" s="64">
        <v>41958</v>
      </c>
      <c r="B2957" s="14" t="s">
        <v>874</v>
      </c>
      <c r="C2957">
        <v>5</v>
      </c>
      <c r="D2957" s="4">
        <v>3.8</v>
      </c>
      <c r="E2957" s="4"/>
      <c r="G2957" s="4">
        <f t="shared" si="565"/>
        <v>64.961200000000005</v>
      </c>
      <c r="H2957"/>
      <c r="I2957"/>
      <c r="J2957" s="34">
        <f t="shared" si="562"/>
        <v>1.1341149479459152E-3</v>
      </c>
      <c r="K2957" s="34">
        <f t="shared" si="566"/>
        <v>7.3673469385489021E-2</v>
      </c>
      <c r="L2957" s="6">
        <f t="shared" si="563"/>
        <v>3.8222275656794742</v>
      </c>
      <c r="M2957" s="6">
        <f t="shared" si="567"/>
        <v>0.24829649415562419</v>
      </c>
      <c r="N2957" s="6">
        <f t="shared" si="564"/>
        <v>6.1031884174464111</v>
      </c>
      <c r="O2957" s="6">
        <f t="shared" si="568"/>
        <v>0.39647045111343715</v>
      </c>
      <c r="P2957" s="6">
        <f t="shared" si="569"/>
        <v>0.64476694526906131</v>
      </c>
      <c r="Q2957" s="6">
        <f t="shared" si="570"/>
        <v>0.1191823171946996</v>
      </c>
      <c r="R2957" s="6">
        <f t="shared" si="571"/>
        <v>0.1546234759342405</v>
      </c>
      <c r="S2957" s="6">
        <f t="shared" si="572"/>
        <v>0.2738057931289401</v>
      </c>
    </row>
    <row r="2958" spans="1:19" x14ac:dyDescent="0.25">
      <c r="A2958" s="64">
        <v>41958</v>
      </c>
      <c r="B2958" s="14" t="s">
        <v>874</v>
      </c>
      <c r="C2958">
        <v>5</v>
      </c>
      <c r="D2958" s="4">
        <v>23.1</v>
      </c>
      <c r="E2958" s="4"/>
      <c r="G2958" s="4">
        <f t="shared" si="565"/>
        <v>64.961200000000005</v>
      </c>
      <c r="H2958"/>
      <c r="I2958"/>
      <c r="J2958" s="34">
        <f t="shared" si="562"/>
        <v>4.1909631397051242E-2</v>
      </c>
      <c r="K2958" s="34">
        <f t="shared" si="566"/>
        <v>2.7224999999162605</v>
      </c>
      <c r="L2958" s="6">
        <f t="shared" si="563"/>
        <v>242.29139668448786</v>
      </c>
      <c r="M2958" s="6">
        <f t="shared" si="567"/>
        <v>15.739540183587513</v>
      </c>
      <c r="N2958" s="6">
        <f t="shared" si="564"/>
        <v>50.423848134646505</v>
      </c>
      <c r="O2958" s="6">
        <f t="shared" si="568"/>
        <v>3.2755937469784473</v>
      </c>
      <c r="P2958" s="6">
        <f t="shared" si="569"/>
        <v>19.015133930565959</v>
      </c>
      <c r="Q2958" s="6">
        <f t="shared" si="570"/>
        <v>7.5549792881220057</v>
      </c>
      <c r="R2958" s="6">
        <f t="shared" si="571"/>
        <v>1.2774815613215944</v>
      </c>
      <c r="S2958" s="6">
        <f t="shared" si="572"/>
        <v>8.8324608494435992</v>
      </c>
    </row>
    <row r="2959" spans="1:19" x14ac:dyDescent="0.25">
      <c r="A2959" s="64">
        <v>41958</v>
      </c>
      <c r="B2959" s="14" t="s">
        <v>874</v>
      </c>
      <c r="C2959">
        <v>5</v>
      </c>
      <c r="D2959" s="4">
        <v>4</v>
      </c>
      <c r="E2959" s="4"/>
      <c r="G2959" s="4">
        <f t="shared" si="565"/>
        <v>64.961200000000005</v>
      </c>
      <c r="H2959"/>
      <c r="I2959"/>
      <c r="J2959" s="34">
        <f t="shared" si="562"/>
        <v>1.2566370614359172E-3</v>
      </c>
      <c r="K2959" s="34">
        <f t="shared" si="566"/>
        <v>8.1632653058713603E-2</v>
      </c>
      <c r="L2959" s="6">
        <f t="shared" si="563"/>
        <v>4.3006091215286046</v>
      </c>
      <c r="M2959" s="6">
        <f t="shared" si="567"/>
        <v>0.27937273468421148</v>
      </c>
      <c r="N2959" s="6">
        <f t="shared" si="564"/>
        <v>6.4806737611278331</v>
      </c>
      <c r="O2959" s="6">
        <f t="shared" si="568"/>
        <v>0.42099235249702632</v>
      </c>
      <c r="P2959" s="6">
        <f t="shared" si="569"/>
        <v>0.7003650871812378</v>
      </c>
      <c r="Q2959" s="6">
        <f t="shared" si="570"/>
        <v>0.1340989126484215</v>
      </c>
      <c r="R2959" s="6">
        <f t="shared" si="571"/>
        <v>0.16418701747384026</v>
      </c>
      <c r="S2959" s="6">
        <f t="shared" si="572"/>
        <v>0.29828593012226179</v>
      </c>
    </row>
    <row r="2960" spans="1:19" x14ac:dyDescent="0.25">
      <c r="A2960" s="64">
        <v>41958</v>
      </c>
      <c r="B2960" s="14" t="s">
        <v>874</v>
      </c>
      <c r="C2960">
        <v>5</v>
      </c>
      <c r="D2960" s="4">
        <v>3.4</v>
      </c>
      <c r="E2960" s="4"/>
      <c r="G2960" s="4">
        <f t="shared" si="565"/>
        <v>64.961200000000005</v>
      </c>
      <c r="H2960"/>
      <c r="I2960"/>
      <c r="J2960" s="34">
        <f t="shared" si="562"/>
        <v>9.0792027688745035E-4</v>
      </c>
      <c r="K2960" s="34">
        <f t="shared" si="566"/>
        <v>5.8979591834920582E-2</v>
      </c>
      <c r="L2960" s="6">
        <f t="shared" si="563"/>
        <v>2.9598116954824234</v>
      </c>
      <c r="M2960" s="6">
        <f t="shared" si="567"/>
        <v>0.19227292324193554</v>
      </c>
      <c r="N2960" s="6">
        <f t="shared" si="564"/>
        <v>5.3584638182360029</v>
      </c>
      <c r="O2960" s="6">
        <f t="shared" si="568"/>
        <v>0.34809224654085708</v>
      </c>
      <c r="P2960" s="6">
        <f t="shared" si="569"/>
        <v>0.54036516978279259</v>
      </c>
      <c r="Q2960" s="6">
        <f t="shared" si="570"/>
        <v>9.2291003156129051E-2</v>
      </c>
      <c r="R2960" s="6">
        <f t="shared" si="571"/>
        <v>0.13575597615093427</v>
      </c>
      <c r="S2960" s="6">
        <f t="shared" si="572"/>
        <v>0.2280469793070633</v>
      </c>
    </row>
    <row r="2961" spans="1:19" x14ac:dyDescent="0.25">
      <c r="A2961" s="64">
        <v>41958</v>
      </c>
      <c r="B2961" s="14" t="s">
        <v>874</v>
      </c>
      <c r="C2961">
        <v>5</v>
      </c>
      <c r="D2961" s="4">
        <v>3.8</v>
      </c>
      <c r="E2961" s="4"/>
      <c r="G2961" s="4">
        <f t="shared" si="565"/>
        <v>64.961200000000005</v>
      </c>
      <c r="H2961"/>
      <c r="I2961"/>
      <c r="J2961" s="34">
        <f t="shared" si="562"/>
        <v>1.1341149479459152E-3</v>
      </c>
      <c r="K2961" s="34">
        <f t="shared" si="566"/>
        <v>7.3673469385489021E-2</v>
      </c>
      <c r="L2961" s="6">
        <f t="shared" si="563"/>
        <v>3.8222275656794742</v>
      </c>
      <c r="M2961" s="6">
        <f t="shared" si="567"/>
        <v>0.24829649415562419</v>
      </c>
      <c r="N2961" s="6">
        <f t="shared" si="564"/>
        <v>6.1031884174464111</v>
      </c>
      <c r="O2961" s="6">
        <f t="shared" si="568"/>
        <v>0.39647045111343715</v>
      </c>
      <c r="P2961" s="6">
        <f t="shared" si="569"/>
        <v>0.64476694526906131</v>
      </c>
      <c r="Q2961" s="6">
        <f t="shared" si="570"/>
        <v>0.1191823171946996</v>
      </c>
      <c r="R2961" s="6">
        <f t="shared" si="571"/>
        <v>0.1546234759342405</v>
      </c>
      <c r="S2961" s="6">
        <f t="shared" si="572"/>
        <v>0.2738057931289401</v>
      </c>
    </row>
    <row r="2962" spans="1:19" x14ac:dyDescent="0.25">
      <c r="A2962" s="64">
        <v>41958</v>
      </c>
      <c r="B2962" s="14" t="s">
        <v>874</v>
      </c>
      <c r="C2962">
        <v>5</v>
      </c>
      <c r="D2962" s="4">
        <v>9.3000000000000007</v>
      </c>
      <c r="E2962" s="4"/>
      <c r="G2962" s="4">
        <f t="shared" si="565"/>
        <v>64.961200000000005</v>
      </c>
      <c r="H2962"/>
      <c r="I2962"/>
      <c r="J2962" s="34">
        <f t="shared" si="562"/>
        <v>6.7929087152245318E-3</v>
      </c>
      <c r="K2962" s="34">
        <f t="shared" si="566"/>
        <v>0.44127551019050881</v>
      </c>
      <c r="L2962" s="6">
        <f t="shared" si="563"/>
        <v>29.918261264138582</v>
      </c>
      <c r="M2962" s="6">
        <f t="shared" si="567"/>
        <v>1.9435261913289683</v>
      </c>
      <c r="N2962" s="6">
        <f t="shared" si="564"/>
        <v>17.391419042795064</v>
      </c>
      <c r="O2962" s="6">
        <f t="shared" si="568"/>
        <v>1.1297674726360067</v>
      </c>
      <c r="P2962" s="6">
        <f t="shared" si="569"/>
        <v>3.0732936639649751</v>
      </c>
      <c r="Q2962" s="6">
        <f t="shared" si="570"/>
        <v>0.93289257183790475</v>
      </c>
      <c r="R2962" s="6">
        <f t="shared" si="571"/>
        <v>0.44060931432804262</v>
      </c>
      <c r="S2962" s="6">
        <f t="shared" si="572"/>
        <v>1.3735018861659474</v>
      </c>
    </row>
    <row r="2963" spans="1:19" x14ac:dyDescent="0.25">
      <c r="A2963" s="64">
        <v>41958</v>
      </c>
      <c r="B2963" s="14" t="s">
        <v>874</v>
      </c>
      <c r="C2963">
        <v>5</v>
      </c>
      <c r="D2963" s="4">
        <v>6.1</v>
      </c>
      <c r="E2963" s="4"/>
      <c r="G2963" s="4">
        <f t="shared" si="565"/>
        <v>64.961200000000005</v>
      </c>
      <c r="H2963"/>
      <c r="I2963"/>
      <c r="J2963" s="34">
        <f t="shared" si="562"/>
        <v>2.9224665660019049E-3</v>
      </c>
      <c r="K2963" s="34">
        <f t="shared" si="566"/>
        <v>0.18984693876967082</v>
      </c>
      <c r="L2963" s="6">
        <f t="shared" si="563"/>
        <v>11.346641732690337</v>
      </c>
      <c r="M2963" s="6">
        <f t="shared" si="567"/>
        <v>0.73709147722241208</v>
      </c>
      <c r="N2963" s="6">
        <f t="shared" si="564"/>
        <v>10.618077151196925</v>
      </c>
      <c r="O2963" s="6">
        <f t="shared" si="568"/>
        <v>0.68976304681311085</v>
      </c>
      <c r="P2963" s="6">
        <f t="shared" si="569"/>
        <v>1.426854524035523</v>
      </c>
      <c r="Q2963" s="6">
        <f t="shared" si="570"/>
        <v>0.35380390906675779</v>
      </c>
      <c r="R2963" s="6">
        <f t="shared" si="571"/>
        <v>0.26900758825711324</v>
      </c>
      <c r="S2963" s="6">
        <f t="shared" si="572"/>
        <v>0.62281149732387098</v>
      </c>
    </row>
    <row r="2964" spans="1:19" x14ac:dyDescent="0.25">
      <c r="A2964" s="64">
        <v>41958</v>
      </c>
      <c r="B2964" s="14" t="s">
        <v>874</v>
      </c>
      <c r="C2964">
        <v>5</v>
      </c>
      <c r="D2964" s="4">
        <v>3.5</v>
      </c>
      <c r="E2964" s="4"/>
      <c r="G2964" s="4">
        <f t="shared" si="565"/>
        <v>64.961200000000005</v>
      </c>
      <c r="H2964"/>
      <c r="I2964"/>
      <c r="J2964" s="34">
        <f t="shared" si="562"/>
        <v>9.6211275016187424E-4</v>
      </c>
      <c r="K2964" s="34">
        <f t="shared" si="566"/>
        <v>6.2499999998077607E-2</v>
      </c>
      <c r="L2964" s="6">
        <f t="shared" si="563"/>
        <v>3.1637815247608514</v>
      </c>
      <c r="M2964" s="6">
        <f t="shared" si="567"/>
        <v>0.20552304837265933</v>
      </c>
      <c r="N2964" s="6">
        <f t="shared" si="564"/>
        <v>5.5433152983182508</v>
      </c>
      <c r="O2964" s="6">
        <f t="shared" si="568"/>
        <v>0.36010042074168885</v>
      </c>
      <c r="P2964" s="6">
        <f t="shared" si="569"/>
        <v>0.56562346911434824</v>
      </c>
      <c r="Q2964" s="6">
        <f t="shared" si="570"/>
        <v>9.865106321887647E-2</v>
      </c>
      <c r="R2964" s="6">
        <f t="shared" si="571"/>
        <v>0.14043916408925866</v>
      </c>
      <c r="S2964" s="6">
        <f t="shared" si="572"/>
        <v>0.23909022730813512</v>
      </c>
    </row>
    <row r="2965" spans="1:19" x14ac:dyDescent="0.25">
      <c r="A2965" s="64">
        <v>41958</v>
      </c>
      <c r="B2965" s="14" t="s">
        <v>874</v>
      </c>
      <c r="C2965">
        <v>5</v>
      </c>
      <c r="D2965" s="4">
        <v>4.7</v>
      </c>
      <c r="E2965" s="4"/>
      <c r="G2965" s="4">
        <f t="shared" si="565"/>
        <v>64.961200000000005</v>
      </c>
      <c r="H2965"/>
      <c r="I2965"/>
      <c r="J2965" s="34">
        <f t="shared" si="562"/>
        <v>1.7349445429449633E-3</v>
      </c>
      <c r="K2965" s="34">
        <f t="shared" si="566"/>
        <v>0.11270408162918646</v>
      </c>
      <c r="L2965" s="6">
        <f t="shared" si="563"/>
        <v>6.2308461373122945</v>
      </c>
      <c r="M2965" s="6">
        <f t="shared" si="567"/>
        <v>0.40476324994603757</v>
      </c>
      <c r="N2965" s="6">
        <f t="shared" si="564"/>
        <v>7.8264436633583525</v>
      </c>
      <c r="O2965" s="6">
        <f t="shared" si="568"/>
        <v>0.50841518196547364</v>
      </c>
      <c r="P2965" s="6">
        <f t="shared" si="569"/>
        <v>0.91317843191151127</v>
      </c>
      <c r="Q2965" s="6">
        <f t="shared" si="570"/>
        <v>0.19428635997409802</v>
      </c>
      <c r="R2965" s="6">
        <f t="shared" si="571"/>
        <v>0.19828192096653471</v>
      </c>
      <c r="S2965" s="6">
        <f t="shared" si="572"/>
        <v>0.39256828094063273</v>
      </c>
    </row>
    <row r="2966" spans="1:19" x14ac:dyDescent="0.25">
      <c r="A2966" s="64">
        <v>41958</v>
      </c>
      <c r="B2966" s="14" t="s">
        <v>874</v>
      </c>
      <c r="C2966">
        <v>5</v>
      </c>
      <c r="D2966" s="4">
        <v>3.7</v>
      </c>
      <c r="E2966" s="4"/>
      <c r="G2966" s="4">
        <f t="shared" si="565"/>
        <v>64.961200000000005</v>
      </c>
      <c r="H2966"/>
      <c r="I2966"/>
      <c r="J2966" s="34">
        <f t="shared" si="562"/>
        <v>1.075210085691107E-3</v>
      </c>
      <c r="K2966" s="34">
        <f t="shared" si="566"/>
        <v>6.9846938773361844E-2</v>
      </c>
      <c r="L2966" s="6">
        <f t="shared" si="563"/>
        <v>3.5949248430857623</v>
      </c>
      <c r="M2966" s="6">
        <f t="shared" si="567"/>
        <v>0.2335306362462681</v>
      </c>
      <c r="N2966" s="6">
        <f t="shared" si="564"/>
        <v>5.9156978898620354</v>
      </c>
      <c r="O2966" s="6">
        <f t="shared" si="568"/>
        <v>0.38429084121668494</v>
      </c>
      <c r="P2966" s="6">
        <f t="shared" si="569"/>
        <v>0.61782147746295302</v>
      </c>
      <c r="Q2966" s="6">
        <f t="shared" si="570"/>
        <v>0.11209470539820869</v>
      </c>
      <c r="R2966" s="6">
        <f t="shared" si="571"/>
        <v>0.14987342807450713</v>
      </c>
      <c r="S2966" s="6">
        <f t="shared" si="572"/>
        <v>0.2619681334727158</v>
      </c>
    </row>
    <row r="2967" spans="1:19" x14ac:dyDescent="0.25">
      <c r="A2967" s="64">
        <v>41958</v>
      </c>
      <c r="B2967" s="14" t="s">
        <v>874</v>
      </c>
      <c r="C2967">
        <v>5</v>
      </c>
      <c r="D2967" s="4">
        <v>3</v>
      </c>
      <c r="E2967" s="4"/>
      <c r="G2967" s="4">
        <f t="shared" si="565"/>
        <v>795.77470000000005</v>
      </c>
      <c r="H2967"/>
      <c r="I2967"/>
      <c r="J2967" s="34">
        <f t="shared" si="562"/>
        <v>7.0685834705770342E-4</v>
      </c>
      <c r="K2967" s="34">
        <f t="shared" si="566"/>
        <v>0.56249666683810862</v>
      </c>
      <c r="L2967" s="6">
        <f t="shared" si="563"/>
        <v>2.219707841442716</v>
      </c>
      <c r="M2967" s="6">
        <f t="shared" si="567"/>
        <v>1.7663769089848702</v>
      </c>
      <c r="N2967" s="6">
        <f t="shared" si="564"/>
        <v>4.6285167281146418</v>
      </c>
      <c r="O2967" s="6">
        <f t="shared" si="568"/>
        <v>3.6832347567317885</v>
      </c>
      <c r="P2967" s="6">
        <f t="shared" si="569"/>
        <v>5.4496116657166587</v>
      </c>
      <c r="Q2967" s="6">
        <f t="shared" si="570"/>
        <v>0.84786091631273763</v>
      </c>
      <c r="R2967" s="6">
        <f t="shared" si="571"/>
        <v>1.4364615551253976</v>
      </c>
      <c r="S2967" s="6">
        <f t="shared" si="572"/>
        <v>2.2843224714381352</v>
      </c>
    </row>
    <row r="2968" spans="1:19" x14ac:dyDescent="0.25">
      <c r="A2968" s="64">
        <v>41958</v>
      </c>
      <c r="B2968" s="14" t="s">
        <v>874</v>
      </c>
      <c r="C2968">
        <v>5</v>
      </c>
      <c r="D2968" s="4">
        <v>8.5</v>
      </c>
      <c r="E2968" s="4"/>
      <c r="G2968" s="4">
        <f t="shared" si="565"/>
        <v>64.961200000000005</v>
      </c>
      <c r="H2968"/>
      <c r="I2968"/>
      <c r="J2968" s="34">
        <f t="shared" si="562"/>
        <v>5.6745017305465653E-3</v>
      </c>
      <c r="K2968" s="34">
        <f t="shared" si="566"/>
        <v>0.36862244896825369</v>
      </c>
      <c r="L2968" s="6">
        <f t="shared" si="563"/>
        <v>24.32921867173739</v>
      </c>
      <c r="M2968" s="6">
        <f t="shared" si="567"/>
        <v>1.5804552706332824</v>
      </c>
      <c r="N2968" s="6">
        <f t="shared" si="564"/>
        <v>15.654172411593242</v>
      </c>
      <c r="O2968" s="6">
        <f t="shared" si="568"/>
        <v>1.0169138445882482</v>
      </c>
      <c r="P2968" s="6">
        <f t="shared" si="569"/>
        <v>2.5973691152215306</v>
      </c>
      <c r="Q2968" s="6">
        <f t="shared" si="570"/>
        <v>0.75861852990397549</v>
      </c>
      <c r="R2968" s="6">
        <f t="shared" si="571"/>
        <v>0.39659639938941682</v>
      </c>
      <c r="S2968" s="6">
        <f t="shared" si="572"/>
        <v>1.1552149292933924</v>
      </c>
    </row>
    <row r="2969" spans="1:19" x14ac:dyDescent="0.25">
      <c r="A2969" s="64">
        <v>41958</v>
      </c>
      <c r="B2969" s="14" t="s">
        <v>874</v>
      </c>
      <c r="C2969">
        <v>5</v>
      </c>
      <c r="D2969" s="4">
        <v>4.2</v>
      </c>
      <c r="E2969" s="4"/>
      <c r="G2969" s="4">
        <f t="shared" si="565"/>
        <v>64.961200000000005</v>
      </c>
      <c r="H2969"/>
      <c r="I2969"/>
      <c r="J2969" s="34">
        <f t="shared" si="562"/>
        <v>1.385442360233099E-3</v>
      </c>
      <c r="K2969" s="34">
        <f t="shared" si="566"/>
        <v>8.9999999997231753E-2</v>
      </c>
      <c r="L2969" s="6">
        <f t="shared" si="563"/>
        <v>4.811097633235077</v>
      </c>
      <c r="M2969" s="6">
        <f t="shared" si="567"/>
        <v>0.31253468163409348</v>
      </c>
      <c r="N2969" s="6">
        <f t="shared" si="564"/>
        <v>6.861382640483793</v>
      </c>
      <c r="O2969" s="6">
        <f t="shared" si="568"/>
        <v>0.44572365863033786</v>
      </c>
      <c r="P2969" s="6">
        <f t="shared" si="569"/>
        <v>0.7582583402644314</v>
      </c>
      <c r="Q2969" s="6">
        <f t="shared" si="570"/>
        <v>0.15001664718436486</v>
      </c>
      <c r="R2969" s="6">
        <f t="shared" si="571"/>
        <v>0.17383222686583177</v>
      </c>
      <c r="S2969" s="6">
        <f t="shared" si="572"/>
        <v>0.32384887405019663</v>
      </c>
    </row>
    <row r="2970" spans="1:19" x14ac:dyDescent="0.25">
      <c r="A2970" s="64">
        <v>41958</v>
      </c>
      <c r="B2970" s="14" t="s">
        <v>874</v>
      </c>
      <c r="C2970">
        <v>5</v>
      </c>
      <c r="D2970" s="4">
        <v>7</v>
      </c>
      <c r="E2970" s="4"/>
      <c r="G2970" s="4">
        <f t="shared" si="565"/>
        <v>64.961200000000005</v>
      </c>
      <c r="H2970"/>
      <c r="I2970"/>
      <c r="J2970" s="34">
        <f t="shared" si="562"/>
        <v>3.8484510006474969E-3</v>
      </c>
      <c r="K2970" s="34">
        <f t="shared" si="566"/>
        <v>0.24999999999231043</v>
      </c>
      <c r="L2970" s="6">
        <f t="shared" si="563"/>
        <v>15.569492106387406</v>
      </c>
      <c r="M2970" s="6">
        <f t="shared" si="567"/>
        <v>1.0114129102390135</v>
      </c>
      <c r="N2970" s="6">
        <f t="shared" si="564"/>
        <v>12.473107819356448</v>
      </c>
      <c r="O2970" s="6">
        <f t="shared" si="568"/>
        <v>0.81026806739089385</v>
      </c>
      <c r="P2970" s="6">
        <f t="shared" si="569"/>
        <v>1.8216809776299074</v>
      </c>
      <c r="Q2970" s="6">
        <f t="shared" si="570"/>
        <v>0.48547819691472643</v>
      </c>
      <c r="R2970" s="6">
        <f t="shared" si="571"/>
        <v>0.31600454628244862</v>
      </c>
      <c r="S2970" s="6">
        <f t="shared" si="572"/>
        <v>0.80148274319717505</v>
      </c>
    </row>
    <row r="2971" spans="1:19" x14ac:dyDescent="0.25">
      <c r="A2971" s="64">
        <v>41958</v>
      </c>
      <c r="B2971" s="14" t="s">
        <v>874</v>
      </c>
      <c r="C2971">
        <v>5</v>
      </c>
      <c r="D2971" s="4">
        <v>5</v>
      </c>
      <c r="E2971" s="4"/>
      <c r="G2971" s="4">
        <f t="shared" si="565"/>
        <v>64.961200000000005</v>
      </c>
      <c r="H2971"/>
      <c r="I2971"/>
      <c r="J2971" s="34">
        <f t="shared" si="562"/>
        <v>1.9634954084936209E-3</v>
      </c>
      <c r="K2971" s="34">
        <f t="shared" si="566"/>
        <v>0.12755102040424002</v>
      </c>
      <c r="L2971" s="6">
        <f t="shared" si="563"/>
        <v>7.1833345216463531</v>
      </c>
      <c r="M2971" s="6">
        <f t="shared" si="567"/>
        <v>0.46663803957857453</v>
      </c>
      <c r="N2971" s="6">
        <f t="shared" si="564"/>
        <v>8.4140458590425169</v>
      </c>
      <c r="O2971" s="6">
        <f t="shared" si="568"/>
        <v>0.54658652646013051</v>
      </c>
      <c r="P2971" s="6">
        <f t="shared" si="569"/>
        <v>1.0132245660387049</v>
      </c>
      <c r="Q2971" s="6">
        <f t="shared" si="570"/>
        <v>0.22398625899771576</v>
      </c>
      <c r="R2971" s="6">
        <f t="shared" si="571"/>
        <v>0.2131687453194509</v>
      </c>
      <c r="S2971" s="6">
        <f t="shared" si="572"/>
        <v>0.4371550043171667</v>
      </c>
    </row>
    <row r="2972" spans="1:19" x14ac:dyDescent="0.25">
      <c r="A2972" s="64">
        <v>41958</v>
      </c>
      <c r="B2972" s="14" t="s">
        <v>874</v>
      </c>
      <c r="C2972">
        <v>5</v>
      </c>
      <c r="D2972" s="4">
        <v>3.5</v>
      </c>
      <c r="E2972" s="4"/>
      <c r="G2972" s="4">
        <f t="shared" si="565"/>
        <v>64.961200000000005</v>
      </c>
      <c r="H2972"/>
      <c r="I2972"/>
      <c r="J2972" s="34">
        <f t="shared" si="562"/>
        <v>9.6211275016187424E-4</v>
      </c>
      <c r="K2972" s="34">
        <f t="shared" si="566"/>
        <v>6.2499999998077607E-2</v>
      </c>
      <c r="L2972" s="6">
        <f t="shared" si="563"/>
        <v>3.1637815247608514</v>
      </c>
      <c r="M2972" s="6">
        <f t="shared" si="567"/>
        <v>0.20552304837265933</v>
      </c>
      <c r="N2972" s="6">
        <f t="shared" si="564"/>
        <v>5.5433152983182508</v>
      </c>
      <c r="O2972" s="6">
        <f t="shared" si="568"/>
        <v>0.36010042074168885</v>
      </c>
      <c r="P2972" s="6">
        <f t="shared" si="569"/>
        <v>0.56562346911434824</v>
      </c>
      <c r="Q2972" s="6">
        <f t="shared" si="570"/>
        <v>9.865106321887647E-2</v>
      </c>
      <c r="R2972" s="6">
        <f t="shared" si="571"/>
        <v>0.14043916408925866</v>
      </c>
      <c r="S2972" s="6">
        <f t="shared" si="572"/>
        <v>0.23909022730813512</v>
      </c>
    </row>
    <row r="2973" spans="1:19" x14ac:dyDescent="0.25">
      <c r="A2973" s="64">
        <v>41958</v>
      </c>
      <c r="B2973" s="14" t="s">
        <v>874</v>
      </c>
      <c r="C2973">
        <v>5</v>
      </c>
      <c r="D2973" s="4">
        <v>5.5</v>
      </c>
      <c r="E2973" s="4"/>
      <c r="G2973" s="4">
        <f t="shared" si="565"/>
        <v>64.961200000000005</v>
      </c>
      <c r="H2973"/>
      <c r="I2973"/>
      <c r="J2973" s="34">
        <f t="shared" si="562"/>
        <v>2.3758294442772811E-3</v>
      </c>
      <c r="K2973" s="34">
        <f t="shared" si="566"/>
        <v>0.15433673468913039</v>
      </c>
      <c r="L2973" s="6">
        <f t="shared" si="563"/>
        <v>8.9430956308196485</v>
      </c>
      <c r="M2973" s="6">
        <f t="shared" si="567"/>
        <v>0.58095423516110178</v>
      </c>
      <c r="N2973" s="6">
        <f t="shared" si="564"/>
        <v>9.4066355127217793</v>
      </c>
      <c r="O2973" s="6">
        <f t="shared" si="568"/>
        <v>0.61106634272138272</v>
      </c>
      <c r="P2973" s="6">
        <f t="shared" si="569"/>
        <v>1.1920205778824844</v>
      </c>
      <c r="Q2973" s="6">
        <f t="shared" si="570"/>
        <v>0.27885803287732885</v>
      </c>
      <c r="R2973" s="6">
        <f t="shared" si="571"/>
        <v>0.23831587366133927</v>
      </c>
      <c r="S2973" s="6">
        <f t="shared" si="572"/>
        <v>0.51717390653866813</v>
      </c>
    </row>
    <row r="2974" spans="1:19" x14ac:dyDescent="0.25">
      <c r="A2974" s="64">
        <v>41958</v>
      </c>
      <c r="B2974" s="14" t="s">
        <v>874</v>
      </c>
      <c r="C2974">
        <v>5</v>
      </c>
      <c r="D2974" s="4">
        <v>3</v>
      </c>
      <c r="E2974" s="4"/>
      <c r="G2974" s="4">
        <f t="shared" si="565"/>
        <v>795.77470000000005</v>
      </c>
      <c r="H2974"/>
      <c r="I2974"/>
      <c r="J2974" s="34">
        <f t="shared" si="562"/>
        <v>7.0685834705770342E-4</v>
      </c>
      <c r="K2974" s="34">
        <f t="shared" si="566"/>
        <v>0.56249666683810862</v>
      </c>
      <c r="L2974" s="6">
        <f t="shared" si="563"/>
        <v>2.219707841442716</v>
      </c>
      <c r="M2974" s="6">
        <f t="shared" si="567"/>
        <v>1.7663769089848702</v>
      </c>
      <c r="N2974" s="6">
        <f t="shared" si="564"/>
        <v>4.6285167281146418</v>
      </c>
      <c r="O2974" s="6">
        <f t="shared" si="568"/>
        <v>3.6832347567317885</v>
      </c>
      <c r="P2974" s="6">
        <f t="shared" si="569"/>
        <v>5.4496116657166587</v>
      </c>
      <c r="Q2974" s="6">
        <f t="shared" si="570"/>
        <v>0.84786091631273763</v>
      </c>
      <c r="R2974" s="6">
        <f t="shared" si="571"/>
        <v>1.4364615551253976</v>
      </c>
      <c r="S2974" s="6">
        <f t="shared" si="572"/>
        <v>2.2843224714381352</v>
      </c>
    </row>
    <row r="2975" spans="1:19" x14ac:dyDescent="0.25">
      <c r="A2975" s="64">
        <v>41958</v>
      </c>
      <c r="B2975" s="14" t="s">
        <v>874</v>
      </c>
      <c r="C2975">
        <v>5</v>
      </c>
      <c r="D2975" s="4">
        <v>3</v>
      </c>
      <c r="E2975" s="4"/>
      <c r="G2975" s="4">
        <f t="shared" si="565"/>
        <v>795.77470000000005</v>
      </c>
      <c r="H2975"/>
      <c r="I2975"/>
      <c r="J2975" s="34">
        <f t="shared" si="562"/>
        <v>7.0685834705770342E-4</v>
      </c>
      <c r="K2975" s="34">
        <f t="shared" si="566"/>
        <v>0.56249666683810862</v>
      </c>
      <c r="L2975" s="6">
        <f t="shared" si="563"/>
        <v>2.219707841442716</v>
      </c>
      <c r="M2975" s="6">
        <f t="shared" si="567"/>
        <v>1.7663769089848702</v>
      </c>
      <c r="N2975" s="6">
        <f t="shared" si="564"/>
        <v>4.6285167281146418</v>
      </c>
      <c r="O2975" s="6">
        <f t="shared" si="568"/>
        <v>3.6832347567317885</v>
      </c>
      <c r="P2975" s="6">
        <f t="shared" si="569"/>
        <v>5.4496116657166587</v>
      </c>
      <c r="Q2975" s="6">
        <f t="shared" si="570"/>
        <v>0.84786091631273763</v>
      </c>
      <c r="R2975" s="6">
        <f t="shared" si="571"/>
        <v>1.4364615551253976</v>
      </c>
      <c r="S2975" s="6">
        <f t="shared" si="572"/>
        <v>2.2843224714381352</v>
      </c>
    </row>
    <row r="2976" spans="1:19" x14ac:dyDescent="0.25">
      <c r="A2976" s="64">
        <v>41958</v>
      </c>
      <c r="B2976" s="14" t="s">
        <v>874</v>
      </c>
      <c r="C2976">
        <v>5</v>
      </c>
      <c r="D2976" s="4">
        <v>3.5</v>
      </c>
      <c r="E2976" s="4" t="s">
        <v>978</v>
      </c>
      <c r="G2976" s="4">
        <f t="shared" si="565"/>
        <v>64.961200000000005</v>
      </c>
      <c r="H2976"/>
      <c r="I2976"/>
      <c r="J2976" s="34">
        <f t="shared" si="562"/>
        <v>9.6211275016187424E-4</v>
      </c>
      <c r="K2976" s="34">
        <f t="shared" si="566"/>
        <v>6.2499999998077607E-2</v>
      </c>
      <c r="L2976" s="6">
        <f t="shared" si="563"/>
        <v>3.1637815247608514</v>
      </c>
      <c r="M2976" s="6">
        <f t="shared" si="567"/>
        <v>0.20552304837265933</v>
      </c>
      <c r="N2976" s="6">
        <f t="shared" si="564"/>
        <v>5.5433152983182508</v>
      </c>
      <c r="O2976" s="6">
        <f t="shared" si="568"/>
        <v>0.36010042074168885</v>
      </c>
      <c r="P2976" s="6">
        <f t="shared" si="569"/>
        <v>0.56562346911434824</v>
      </c>
      <c r="Q2976" s="6">
        <f t="shared" si="570"/>
        <v>9.865106321887647E-2</v>
      </c>
      <c r="R2976" s="6">
        <f t="shared" si="571"/>
        <v>0.14043916408925866</v>
      </c>
      <c r="S2976" s="6">
        <f t="shared" si="572"/>
        <v>0.23909022730813512</v>
      </c>
    </row>
    <row r="2977" spans="1:19" x14ac:dyDescent="0.25">
      <c r="A2977" s="64">
        <v>41958</v>
      </c>
      <c r="B2977" s="14" t="s">
        <v>874</v>
      </c>
      <c r="C2977">
        <v>5</v>
      </c>
      <c r="D2977" s="4">
        <v>5.5</v>
      </c>
      <c r="E2977" s="4"/>
      <c r="G2977" s="4">
        <f t="shared" si="565"/>
        <v>64.961200000000005</v>
      </c>
      <c r="H2977"/>
      <c r="I2977"/>
      <c r="J2977" s="34">
        <f t="shared" ref="J2977:J3040" si="573">((+D2977/200)^2)*PI()</f>
        <v>2.3758294442772811E-3</v>
      </c>
      <c r="K2977" s="34">
        <f t="shared" si="566"/>
        <v>0.15433673468913039</v>
      </c>
      <c r="L2977" s="6">
        <f t="shared" ref="L2977:L3040" si="574">0.17758*(D2977^2.299)</f>
        <v>8.9430956308196485</v>
      </c>
      <c r="M2977" s="6">
        <f t="shared" si="567"/>
        <v>0.58095423516110178</v>
      </c>
      <c r="N2977" s="6">
        <f t="shared" ref="N2977:N3040" si="575">1.28*(D2977^1.17)</f>
        <v>9.4066355127217793</v>
      </c>
      <c r="O2977" s="6">
        <f t="shared" si="568"/>
        <v>0.61106634272138272</v>
      </c>
      <c r="P2977" s="6">
        <f t="shared" si="569"/>
        <v>1.1920205778824844</v>
      </c>
      <c r="Q2977" s="6">
        <f t="shared" si="570"/>
        <v>0.27885803287732885</v>
      </c>
      <c r="R2977" s="6">
        <f t="shared" si="571"/>
        <v>0.23831587366133927</v>
      </c>
      <c r="S2977" s="6">
        <f t="shared" si="572"/>
        <v>0.51717390653866813</v>
      </c>
    </row>
    <row r="2978" spans="1:19" x14ac:dyDescent="0.25">
      <c r="A2978" s="64">
        <v>41958</v>
      </c>
      <c r="B2978" s="14" t="s">
        <v>874</v>
      </c>
      <c r="C2978">
        <v>5</v>
      </c>
      <c r="D2978" s="4">
        <v>6.5</v>
      </c>
      <c r="E2978" s="4" t="s">
        <v>978</v>
      </c>
      <c r="G2978" s="4">
        <f t="shared" ref="G2978:G3041" si="576">IF($D2978&lt;3.01,795.7747,64.9612)</f>
        <v>64.961200000000005</v>
      </c>
      <c r="H2978"/>
      <c r="I2978"/>
      <c r="J2978" s="34">
        <f t="shared" si="573"/>
        <v>3.3183072403542195E-3</v>
      </c>
      <c r="K2978" s="34">
        <f t="shared" si="566"/>
        <v>0.21556122448316564</v>
      </c>
      <c r="L2978" s="6">
        <f t="shared" si="574"/>
        <v>13.130517975640537</v>
      </c>
      <c r="M2978" s="6">
        <f t="shared" si="567"/>
        <v>0.85297422086363262</v>
      </c>
      <c r="N2978" s="6">
        <f t="shared" si="575"/>
        <v>11.437170539605743</v>
      </c>
      <c r="O2978" s="6">
        <f t="shared" si="568"/>
        <v>0.74297233726827139</v>
      </c>
      <c r="P2978" s="6">
        <f t="shared" si="569"/>
        <v>1.5959465581319039</v>
      </c>
      <c r="Q2978" s="6">
        <f t="shared" si="570"/>
        <v>0.40942762601454363</v>
      </c>
      <c r="R2978" s="6">
        <f t="shared" si="571"/>
        <v>0.28975921153462586</v>
      </c>
      <c r="S2978" s="6">
        <f t="shared" si="572"/>
        <v>0.69918683754916944</v>
      </c>
    </row>
    <row r="2979" spans="1:19" x14ac:dyDescent="0.25">
      <c r="A2979" s="64">
        <v>41958</v>
      </c>
      <c r="B2979" s="14" t="s">
        <v>874</v>
      </c>
      <c r="C2979">
        <v>5</v>
      </c>
      <c r="D2979" s="4">
        <v>3</v>
      </c>
      <c r="E2979" s="4" t="s">
        <v>978</v>
      </c>
      <c r="G2979" s="4">
        <f t="shared" si="576"/>
        <v>795.77470000000005</v>
      </c>
      <c r="H2979"/>
      <c r="I2979"/>
      <c r="J2979" s="34">
        <f t="shared" si="573"/>
        <v>7.0685834705770342E-4</v>
      </c>
      <c r="K2979" s="34">
        <f t="shared" si="566"/>
        <v>0.56249666683810862</v>
      </c>
      <c r="L2979" s="6">
        <f t="shared" si="574"/>
        <v>2.219707841442716</v>
      </c>
      <c r="M2979" s="6">
        <f t="shared" si="567"/>
        <v>1.7663769089848702</v>
      </c>
      <c r="N2979" s="6">
        <f t="shared" si="575"/>
        <v>4.6285167281146418</v>
      </c>
      <c r="O2979" s="6">
        <f t="shared" si="568"/>
        <v>3.6832347567317885</v>
      </c>
      <c r="P2979" s="6">
        <f t="shared" si="569"/>
        <v>5.4496116657166587</v>
      </c>
      <c r="Q2979" s="6">
        <f t="shared" si="570"/>
        <v>0.84786091631273763</v>
      </c>
      <c r="R2979" s="6">
        <f t="shared" si="571"/>
        <v>1.4364615551253976</v>
      </c>
      <c r="S2979" s="6">
        <f t="shared" si="572"/>
        <v>2.2843224714381352</v>
      </c>
    </row>
    <row r="2980" spans="1:19" x14ac:dyDescent="0.25">
      <c r="A2980" s="64">
        <v>41958</v>
      </c>
      <c r="B2980" s="14" t="s">
        <v>874</v>
      </c>
      <c r="C2980">
        <v>5</v>
      </c>
      <c r="D2980" s="4">
        <v>3.4</v>
      </c>
      <c r="E2980" s="4" t="s">
        <v>978</v>
      </c>
      <c r="G2980" s="4">
        <f t="shared" si="576"/>
        <v>64.961200000000005</v>
      </c>
      <c r="H2980"/>
      <c r="I2980"/>
      <c r="J2980" s="34">
        <f t="shared" si="573"/>
        <v>9.0792027688745035E-4</v>
      </c>
      <c r="K2980" s="34">
        <f t="shared" si="566"/>
        <v>5.8979591834920582E-2</v>
      </c>
      <c r="L2980" s="6">
        <f t="shared" si="574"/>
        <v>2.9598116954824234</v>
      </c>
      <c r="M2980" s="6">
        <f t="shared" si="567"/>
        <v>0.19227292324193554</v>
      </c>
      <c r="N2980" s="6">
        <f t="shared" si="575"/>
        <v>5.3584638182360029</v>
      </c>
      <c r="O2980" s="6">
        <f t="shared" si="568"/>
        <v>0.34809224654085708</v>
      </c>
      <c r="P2980" s="6">
        <f t="shared" si="569"/>
        <v>0.54036516978279259</v>
      </c>
      <c r="Q2980" s="6">
        <f t="shared" si="570"/>
        <v>9.2291003156129051E-2</v>
      </c>
      <c r="R2980" s="6">
        <f t="shared" si="571"/>
        <v>0.13575597615093427</v>
      </c>
      <c r="S2980" s="6">
        <f t="shared" si="572"/>
        <v>0.2280469793070633</v>
      </c>
    </row>
    <row r="2981" spans="1:19" x14ac:dyDescent="0.25">
      <c r="A2981" s="64">
        <v>41958</v>
      </c>
      <c r="B2981" s="14" t="s">
        <v>874</v>
      </c>
      <c r="C2981">
        <v>5</v>
      </c>
      <c r="D2981" s="4">
        <v>4.5</v>
      </c>
      <c r="E2981" s="4" t="s">
        <v>978</v>
      </c>
      <c r="G2981" s="4">
        <f t="shared" si="576"/>
        <v>64.961200000000005</v>
      </c>
      <c r="H2981"/>
      <c r="I2981"/>
      <c r="J2981" s="34">
        <f t="shared" si="573"/>
        <v>1.5904312808798326E-3</v>
      </c>
      <c r="K2981" s="34">
        <f t="shared" si="566"/>
        <v>0.10331632652743439</v>
      </c>
      <c r="L2981" s="6">
        <f t="shared" si="574"/>
        <v>5.6380590590289899</v>
      </c>
      <c r="M2981" s="6">
        <f t="shared" si="567"/>
        <v>0.36625508924934846</v>
      </c>
      <c r="N2981" s="6">
        <f t="shared" si="575"/>
        <v>7.4382130025037601</v>
      </c>
      <c r="O2981" s="6">
        <f t="shared" si="568"/>
        <v>0.48319525187039564</v>
      </c>
      <c r="P2981" s="6">
        <f t="shared" si="569"/>
        <v>0.84945034111974405</v>
      </c>
      <c r="Q2981" s="6">
        <f t="shared" si="570"/>
        <v>0.17580244283968727</v>
      </c>
      <c r="R2981" s="6">
        <f t="shared" si="571"/>
        <v>0.1884461482294543</v>
      </c>
      <c r="S2981" s="6">
        <f t="shared" si="572"/>
        <v>0.36424859106914154</v>
      </c>
    </row>
    <row r="2982" spans="1:19" x14ac:dyDescent="0.25">
      <c r="A2982" s="64">
        <v>41958</v>
      </c>
      <c r="B2982" s="14" t="s">
        <v>874</v>
      </c>
      <c r="C2982">
        <v>5</v>
      </c>
      <c r="D2982" s="4">
        <v>3</v>
      </c>
      <c r="E2982" s="4"/>
      <c r="G2982" s="4">
        <f t="shared" si="576"/>
        <v>795.77470000000005</v>
      </c>
      <c r="H2982"/>
      <c r="I2982"/>
      <c r="J2982" s="34">
        <f t="shared" si="573"/>
        <v>7.0685834705770342E-4</v>
      </c>
      <c r="K2982" s="34">
        <f t="shared" si="566"/>
        <v>0.56249666683810862</v>
      </c>
      <c r="L2982" s="6">
        <f t="shared" si="574"/>
        <v>2.219707841442716</v>
      </c>
      <c r="M2982" s="6">
        <f t="shared" si="567"/>
        <v>1.7663769089848702</v>
      </c>
      <c r="N2982" s="6">
        <f t="shared" si="575"/>
        <v>4.6285167281146418</v>
      </c>
      <c r="O2982" s="6">
        <f t="shared" si="568"/>
        <v>3.6832347567317885</v>
      </c>
      <c r="P2982" s="6">
        <f t="shared" si="569"/>
        <v>5.4496116657166587</v>
      </c>
      <c r="Q2982" s="6">
        <f t="shared" si="570"/>
        <v>0.84786091631273763</v>
      </c>
      <c r="R2982" s="6">
        <f t="shared" si="571"/>
        <v>1.4364615551253976</v>
      </c>
      <c r="S2982" s="6">
        <f t="shared" si="572"/>
        <v>2.2843224714381352</v>
      </c>
    </row>
    <row r="2983" spans="1:19" x14ac:dyDescent="0.25">
      <c r="A2983" s="64">
        <v>41958</v>
      </c>
      <c r="B2983" s="14" t="s">
        <v>874</v>
      </c>
      <c r="C2983">
        <v>5</v>
      </c>
      <c r="D2983" s="4">
        <v>3.5</v>
      </c>
      <c r="E2983" s="4" t="s">
        <v>978</v>
      </c>
      <c r="G2983" s="4">
        <f t="shared" si="576"/>
        <v>64.961200000000005</v>
      </c>
      <c r="H2983"/>
      <c r="I2983"/>
      <c r="J2983" s="34">
        <f t="shared" si="573"/>
        <v>9.6211275016187424E-4</v>
      </c>
      <c r="K2983" s="34">
        <f t="shared" si="566"/>
        <v>6.2499999998077607E-2</v>
      </c>
      <c r="L2983" s="6">
        <f t="shared" si="574"/>
        <v>3.1637815247608514</v>
      </c>
      <c r="M2983" s="6">
        <f t="shared" si="567"/>
        <v>0.20552304837265933</v>
      </c>
      <c r="N2983" s="6">
        <f t="shared" si="575"/>
        <v>5.5433152983182508</v>
      </c>
      <c r="O2983" s="6">
        <f t="shared" si="568"/>
        <v>0.36010042074168885</v>
      </c>
      <c r="P2983" s="6">
        <f t="shared" si="569"/>
        <v>0.56562346911434824</v>
      </c>
      <c r="Q2983" s="6">
        <f t="shared" si="570"/>
        <v>9.865106321887647E-2</v>
      </c>
      <c r="R2983" s="6">
        <f t="shared" si="571"/>
        <v>0.14043916408925866</v>
      </c>
      <c r="S2983" s="6">
        <f t="shared" si="572"/>
        <v>0.23909022730813512</v>
      </c>
    </row>
    <row r="2984" spans="1:19" x14ac:dyDescent="0.25">
      <c r="A2984" s="64">
        <v>41958</v>
      </c>
      <c r="B2984" s="14" t="s">
        <v>874</v>
      </c>
      <c r="C2984">
        <v>5</v>
      </c>
      <c r="D2984" s="4">
        <v>4.5</v>
      </c>
      <c r="E2984" s="4"/>
      <c r="G2984" s="4">
        <f t="shared" si="576"/>
        <v>64.961200000000005</v>
      </c>
      <c r="H2984"/>
      <c r="I2984"/>
      <c r="J2984" s="34">
        <f t="shared" si="573"/>
        <v>1.5904312808798326E-3</v>
      </c>
      <c r="K2984" s="34">
        <f t="shared" si="566"/>
        <v>0.10331632652743439</v>
      </c>
      <c r="L2984" s="6">
        <f t="shared" si="574"/>
        <v>5.6380590590289899</v>
      </c>
      <c r="M2984" s="6">
        <f t="shared" si="567"/>
        <v>0.36625508924934846</v>
      </c>
      <c r="N2984" s="6">
        <f t="shared" si="575"/>
        <v>7.4382130025037601</v>
      </c>
      <c r="O2984" s="6">
        <f t="shared" si="568"/>
        <v>0.48319525187039564</v>
      </c>
      <c r="P2984" s="6">
        <f t="shared" si="569"/>
        <v>0.84945034111974405</v>
      </c>
      <c r="Q2984" s="6">
        <f t="shared" si="570"/>
        <v>0.17580244283968727</v>
      </c>
      <c r="R2984" s="6">
        <f t="shared" si="571"/>
        <v>0.1884461482294543</v>
      </c>
      <c r="S2984" s="6">
        <f t="shared" si="572"/>
        <v>0.36424859106914154</v>
      </c>
    </row>
    <row r="2985" spans="1:19" x14ac:dyDescent="0.25">
      <c r="A2985" s="64">
        <v>41958</v>
      </c>
      <c r="B2985" s="14" t="s">
        <v>874</v>
      </c>
      <c r="C2985">
        <v>5</v>
      </c>
      <c r="D2985" s="4">
        <v>3</v>
      </c>
      <c r="E2985" s="4"/>
      <c r="G2985" s="4">
        <f t="shared" si="576"/>
        <v>795.77470000000005</v>
      </c>
      <c r="H2985"/>
      <c r="I2985"/>
      <c r="J2985" s="34">
        <f t="shared" si="573"/>
        <v>7.0685834705770342E-4</v>
      </c>
      <c r="K2985" s="34">
        <f t="shared" si="566"/>
        <v>0.56249666683810862</v>
      </c>
      <c r="L2985" s="6">
        <f t="shared" si="574"/>
        <v>2.219707841442716</v>
      </c>
      <c r="M2985" s="6">
        <f t="shared" si="567"/>
        <v>1.7663769089848702</v>
      </c>
      <c r="N2985" s="6">
        <f t="shared" si="575"/>
        <v>4.6285167281146418</v>
      </c>
      <c r="O2985" s="6">
        <f t="shared" si="568"/>
        <v>3.6832347567317885</v>
      </c>
      <c r="P2985" s="6">
        <f t="shared" si="569"/>
        <v>5.4496116657166587</v>
      </c>
      <c r="Q2985" s="6">
        <f t="shared" si="570"/>
        <v>0.84786091631273763</v>
      </c>
      <c r="R2985" s="6">
        <f t="shared" si="571"/>
        <v>1.4364615551253976</v>
      </c>
      <c r="S2985" s="6">
        <f t="shared" si="572"/>
        <v>2.2843224714381352</v>
      </c>
    </row>
    <row r="2986" spans="1:19" x14ac:dyDescent="0.25">
      <c r="A2986" s="64">
        <v>41958</v>
      </c>
      <c r="B2986" s="14" t="s">
        <v>874</v>
      </c>
      <c r="C2986">
        <v>5</v>
      </c>
      <c r="D2986" s="4">
        <v>3.2</v>
      </c>
      <c r="E2986" s="4"/>
      <c r="G2986" s="4">
        <f t="shared" si="576"/>
        <v>64.961200000000005</v>
      </c>
      <c r="H2986"/>
      <c r="I2986"/>
      <c r="J2986" s="34">
        <f t="shared" si="573"/>
        <v>8.0424771931898698E-4</v>
      </c>
      <c r="K2986" s="34">
        <f t="shared" si="566"/>
        <v>5.2244897957576697E-2</v>
      </c>
      <c r="L2986" s="6">
        <f t="shared" si="574"/>
        <v>2.57474279673893</v>
      </c>
      <c r="M2986" s="6">
        <f t="shared" si="567"/>
        <v>0.16725838501169291</v>
      </c>
      <c r="N2986" s="6">
        <f t="shared" si="575"/>
        <v>4.9915502127950244</v>
      </c>
      <c r="O2986" s="6">
        <f t="shared" si="568"/>
        <v>0.32425709797277341</v>
      </c>
      <c r="P2986" s="6">
        <f t="shared" si="569"/>
        <v>0.49151548298446635</v>
      </c>
      <c r="Q2986" s="6">
        <f t="shared" si="570"/>
        <v>8.0284024805612586E-2</v>
      </c>
      <c r="R2986" s="6">
        <f t="shared" si="571"/>
        <v>0.12646026820938164</v>
      </c>
      <c r="S2986" s="6">
        <f t="shared" si="572"/>
        <v>0.20674429301499422</v>
      </c>
    </row>
    <row r="2987" spans="1:19" x14ac:dyDescent="0.25">
      <c r="A2987" s="64">
        <v>41958</v>
      </c>
      <c r="B2987" s="14" t="s">
        <v>874</v>
      </c>
      <c r="C2987">
        <v>5</v>
      </c>
      <c r="D2987" s="4">
        <v>5.3</v>
      </c>
      <c r="E2987" s="4"/>
      <c r="G2987" s="4">
        <f t="shared" si="576"/>
        <v>64.961200000000005</v>
      </c>
      <c r="H2987"/>
      <c r="I2987"/>
      <c r="J2987" s="34">
        <f t="shared" si="573"/>
        <v>2.2061834409834321E-3</v>
      </c>
      <c r="K2987" s="34">
        <f t="shared" si="566"/>
        <v>0.14331632652620405</v>
      </c>
      <c r="L2987" s="6">
        <f t="shared" si="574"/>
        <v>8.213046389840704</v>
      </c>
      <c r="M2987" s="6">
        <f t="shared" si="567"/>
        <v>0.53352935948815838</v>
      </c>
      <c r="N2987" s="6">
        <f t="shared" si="575"/>
        <v>9.0076755970184212</v>
      </c>
      <c r="O2987" s="6">
        <f t="shared" si="568"/>
        <v>0.58514942734270425</v>
      </c>
      <c r="P2987" s="6">
        <f t="shared" si="569"/>
        <v>1.1186787868308627</v>
      </c>
      <c r="Q2987" s="6">
        <f t="shared" si="570"/>
        <v>0.25609409255431603</v>
      </c>
      <c r="R2987" s="6">
        <f t="shared" si="571"/>
        <v>0.22820827666365467</v>
      </c>
      <c r="S2987" s="6">
        <f t="shared" si="572"/>
        <v>0.48430236921797071</v>
      </c>
    </row>
    <row r="2988" spans="1:19" x14ac:dyDescent="0.25">
      <c r="A2988" s="64">
        <v>41958</v>
      </c>
      <c r="B2988" s="14" t="s">
        <v>874</v>
      </c>
      <c r="C2988">
        <v>5</v>
      </c>
      <c r="D2988" s="4">
        <v>4</v>
      </c>
      <c r="E2988" s="4" t="s">
        <v>978</v>
      </c>
      <c r="G2988" s="4">
        <f t="shared" si="576"/>
        <v>64.961200000000005</v>
      </c>
      <c r="H2988"/>
      <c r="I2988"/>
      <c r="J2988" s="34">
        <f t="shared" si="573"/>
        <v>1.2566370614359172E-3</v>
      </c>
      <c r="K2988" s="34">
        <f t="shared" si="566"/>
        <v>8.1632653058713603E-2</v>
      </c>
      <c r="L2988" s="6">
        <f t="shared" si="574"/>
        <v>4.3006091215286046</v>
      </c>
      <c r="M2988" s="6">
        <f t="shared" si="567"/>
        <v>0.27937273468421148</v>
      </c>
      <c r="N2988" s="6">
        <f t="shared" si="575"/>
        <v>6.4806737611278331</v>
      </c>
      <c r="O2988" s="6">
        <f t="shared" si="568"/>
        <v>0.42099235249702632</v>
      </c>
      <c r="P2988" s="6">
        <f t="shared" si="569"/>
        <v>0.7003650871812378</v>
      </c>
      <c r="Q2988" s="6">
        <f t="shared" si="570"/>
        <v>0.1340989126484215</v>
      </c>
      <c r="R2988" s="6">
        <f t="shared" si="571"/>
        <v>0.16418701747384026</v>
      </c>
      <c r="S2988" s="6">
        <f t="shared" si="572"/>
        <v>0.29828593012226179</v>
      </c>
    </row>
    <row r="2989" spans="1:19" x14ac:dyDescent="0.25">
      <c r="A2989" s="64">
        <v>41958</v>
      </c>
      <c r="B2989" s="14" t="s">
        <v>874</v>
      </c>
      <c r="C2989">
        <v>5</v>
      </c>
      <c r="D2989" s="4">
        <v>4</v>
      </c>
      <c r="E2989" s="4"/>
      <c r="G2989" s="4">
        <f t="shared" si="576"/>
        <v>64.961200000000005</v>
      </c>
      <c r="H2989"/>
      <c r="I2989"/>
      <c r="J2989" s="34">
        <f t="shared" si="573"/>
        <v>1.2566370614359172E-3</v>
      </c>
      <c r="K2989" s="34">
        <f t="shared" ref="K2989:K3052" si="577">+IF($D2989&gt;3.01,J2989*64.96120126,J2989*795.77)</f>
        <v>8.1632653058713603E-2</v>
      </c>
      <c r="L2989" s="6">
        <f t="shared" si="574"/>
        <v>4.3006091215286046</v>
      </c>
      <c r="M2989" s="6">
        <f t="shared" ref="M2989:M3052" si="578">+IF($D2989&gt;3.01,L2989*64.96120126*0.001,L2989*795.77*0.001)</f>
        <v>0.27937273468421148</v>
      </c>
      <c r="N2989" s="6">
        <f t="shared" si="575"/>
        <v>6.4806737611278331</v>
      </c>
      <c r="O2989" s="6">
        <f t="shared" ref="O2989:O3052" si="579">+IF($D2989&gt;3.01,N2989*64.96120126*0.001,N2989*795.77*0.001)</f>
        <v>0.42099235249702632</v>
      </c>
      <c r="P2989" s="6">
        <f t="shared" ref="P2989:P3052" si="580">+M2989+O2989</f>
        <v>0.7003650871812378</v>
      </c>
      <c r="Q2989" s="6">
        <f t="shared" si="570"/>
        <v>0.1340989126484215</v>
      </c>
      <c r="R2989" s="6">
        <f t="shared" si="571"/>
        <v>0.16418701747384026</v>
      </c>
      <c r="S2989" s="6">
        <f t="shared" si="572"/>
        <v>0.29828593012226179</v>
      </c>
    </row>
    <row r="2990" spans="1:19" x14ac:dyDescent="0.25">
      <c r="A2990" s="64">
        <v>41958</v>
      </c>
      <c r="B2990" s="14" t="s">
        <v>874</v>
      </c>
      <c r="C2990">
        <v>5</v>
      </c>
      <c r="D2990" s="4">
        <v>7.5</v>
      </c>
      <c r="E2990" s="4" t="s">
        <v>978</v>
      </c>
      <c r="G2990" s="4">
        <f t="shared" si="576"/>
        <v>64.961200000000005</v>
      </c>
      <c r="H2990"/>
      <c r="I2990"/>
      <c r="J2990" s="34">
        <f t="shared" si="573"/>
        <v>4.4178646691106467E-3</v>
      </c>
      <c r="K2990" s="34">
        <f t="shared" si="577"/>
        <v>0.28698979590953999</v>
      </c>
      <c r="L2990" s="6">
        <f t="shared" si="574"/>
        <v>18.245673379916788</v>
      </c>
      <c r="M2990" s="6">
        <f t="shared" si="578"/>
        <v>1.1852608605569988</v>
      </c>
      <c r="N2990" s="6">
        <f t="shared" si="575"/>
        <v>13.521710947318155</v>
      </c>
      <c r="O2990" s="6">
        <f t="shared" si="579"/>
        <v>0.87838658622827981</v>
      </c>
      <c r="P2990" s="6">
        <f t="shared" si="580"/>
        <v>2.0636474467852786</v>
      </c>
      <c r="Q2990" s="6">
        <f t="shared" si="570"/>
        <v>0.56892521306735933</v>
      </c>
      <c r="R2990" s="6">
        <f t="shared" si="571"/>
        <v>0.34257076862902913</v>
      </c>
      <c r="S2990" s="6">
        <f t="shared" si="572"/>
        <v>0.91149598169638846</v>
      </c>
    </row>
    <row r="2991" spans="1:19" x14ac:dyDescent="0.25">
      <c r="A2991" s="64">
        <v>41958</v>
      </c>
      <c r="B2991" s="14" t="s">
        <v>874</v>
      </c>
      <c r="C2991">
        <v>5</v>
      </c>
      <c r="D2991" s="4">
        <v>3</v>
      </c>
      <c r="E2991" s="4"/>
      <c r="G2991" s="4">
        <f t="shared" si="576"/>
        <v>795.77470000000005</v>
      </c>
      <c r="H2991"/>
      <c r="I2991"/>
      <c r="J2991" s="34">
        <f t="shared" si="573"/>
        <v>7.0685834705770342E-4</v>
      </c>
      <c r="K2991" s="34">
        <f t="shared" si="577"/>
        <v>0.56249666683810862</v>
      </c>
      <c r="L2991" s="6">
        <f t="shared" si="574"/>
        <v>2.219707841442716</v>
      </c>
      <c r="M2991" s="6">
        <f t="shared" si="578"/>
        <v>1.7663769089848702</v>
      </c>
      <c r="N2991" s="6">
        <f t="shared" si="575"/>
        <v>4.6285167281146418</v>
      </c>
      <c r="O2991" s="6">
        <f t="shared" si="579"/>
        <v>3.6832347567317885</v>
      </c>
      <c r="P2991" s="6">
        <f t="shared" si="580"/>
        <v>5.4496116657166587</v>
      </c>
      <c r="Q2991" s="6">
        <f t="shared" si="570"/>
        <v>0.84786091631273763</v>
      </c>
      <c r="R2991" s="6">
        <f t="shared" si="571"/>
        <v>1.4364615551253976</v>
      </c>
      <c r="S2991" s="6">
        <f t="shared" si="572"/>
        <v>2.2843224714381352</v>
      </c>
    </row>
    <row r="2992" spans="1:19" x14ac:dyDescent="0.25">
      <c r="A2992" s="64">
        <v>41958</v>
      </c>
      <c r="B2992" s="14" t="s">
        <v>874</v>
      </c>
      <c r="C2992">
        <v>5</v>
      </c>
      <c r="D2992" s="4">
        <v>4</v>
      </c>
      <c r="E2992" s="4" t="s">
        <v>978</v>
      </c>
      <c r="G2992" s="4">
        <f t="shared" si="576"/>
        <v>64.961200000000005</v>
      </c>
      <c r="H2992"/>
      <c r="I2992"/>
      <c r="J2992" s="34">
        <f t="shared" si="573"/>
        <v>1.2566370614359172E-3</v>
      </c>
      <c r="K2992" s="34">
        <f t="shared" si="577"/>
        <v>8.1632653058713603E-2</v>
      </c>
      <c r="L2992" s="6">
        <f t="shared" si="574"/>
        <v>4.3006091215286046</v>
      </c>
      <c r="M2992" s="6">
        <f t="shared" si="578"/>
        <v>0.27937273468421148</v>
      </c>
      <c r="N2992" s="6">
        <f t="shared" si="575"/>
        <v>6.4806737611278331</v>
      </c>
      <c r="O2992" s="6">
        <f t="shared" si="579"/>
        <v>0.42099235249702632</v>
      </c>
      <c r="P2992" s="6">
        <f t="shared" si="580"/>
        <v>0.7003650871812378</v>
      </c>
      <c r="Q2992" s="6">
        <f t="shared" si="570"/>
        <v>0.1340989126484215</v>
      </c>
      <c r="R2992" s="6">
        <f t="shared" si="571"/>
        <v>0.16418701747384026</v>
      </c>
      <c r="S2992" s="6">
        <f t="shared" si="572"/>
        <v>0.29828593012226179</v>
      </c>
    </row>
    <row r="2993" spans="1:19" x14ac:dyDescent="0.25">
      <c r="A2993" s="64">
        <v>41958</v>
      </c>
      <c r="B2993" s="14" t="s">
        <v>874</v>
      </c>
      <c r="C2993">
        <v>5</v>
      </c>
      <c r="D2993" s="4">
        <v>5</v>
      </c>
      <c r="E2993" s="4"/>
      <c r="G2993" s="4">
        <f t="shared" si="576"/>
        <v>64.961200000000005</v>
      </c>
      <c r="H2993"/>
      <c r="I2993"/>
      <c r="J2993" s="34">
        <f t="shared" si="573"/>
        <v>1.9634954084936209E-3</v>
      </c>
      <c r="K2993" s="34">
        <f t="shared" si="577"/>
        <v>0.12755102040424002</v>
      </c>
      <c r="L2993" s="6">
        <f t="shared" si="574"/>
        <v>7.1833345216463531</v>
      </c>
      <c r="M2993" s="6">
        <f t="shared" si="578"/>
        <v>0.46663803957857453</v>
      </c>
      <c r="N2993" s="6">
        <f t="shared" si="575"/>
        <v>8.4140458590425169</v>
      </c>
      <c r="O2993" s="6">
        <f t="shared" si="579"/>
        <v>0.54658652646013051</v>
      </c>
      <c r="P2993" s="6">
        <f t="shared" si="580"/>
        <v>1.0132245660387049</v>
      </c>
      <c r="Q2993" s="6">
        <f t="shared" si="570"/>
        <v>0.22398625899771576</v>
      </c>
      <c r="R2993" s="6">
        <f t="shared" si="571"/>
        <v>0.2131687453194509</v>
      </c>
      <c r="S2993" s="6">
        <f t="shared" si="572"/>
        <v>0.4371550043171667</v>
      </c>
    </row>
    <row r="2994" spans="1:19" x14ac:dyDescent="0.25">
      <c r="A2994" s="64">
        <v>41958</v>
      </c>
      <c r="B2994" s="14" t="s">
        <v>874</v>
      </c>
      <c r="C2994">
        <v>5</v>
      </c>
      <c r="D2994" s="4">
        <v>5</v>
      </c>
      <c r="E2994" s="4" t="s">
        <v>978</v>
      </c>
      <c r="G2994" s="4">
        <f t="shared" si="576"/>
        <v>64.961200000000005</v>
      </c>
      <c r="H2994"/>
      <c r="I2994"/>
      <c r="J2994" s="34">
        <f t="shared" si="573"/>
        <v>1.9634954084936209E-3</v>
      </c>
      <c r="K2994" s="34">
        <f t="shared" si="577"/>
        <v>0.12755102040424002</v>
      </c>
      <c r="L2994" s="6">
        <f t="shared" si="574"/>
        <v>7.1833345216463531</v>
      </c>
      <c r="M2994" s="6">
        <f t="shared" si="578"/>
        <v>0.46663803957857453</v>
      </c>
      <c r="N2994" s="6">
        <f t="shared" si="575"/>
        <v>8.4140458590425169</v>
      </c>
      <c r="O2994" s="6">
        <f t="shared" si="579"/>
        <v>0.54658652646013051</v>
      </c>
      <c r="P2994" s="6">
        <f t="shared" si="580"/>
        <v>1.0132245660387049</v>
      </c>
      <c r="Q2994" s="6">
        <f t="shared" si="570"/>
        <v>0.22398625899771576</v>
      </c>
      <c r="R2994" s="6">
        <f t="shared" si="571"/>
        <v>0.2131687453194509</v>
      </c>
      <c r="S2994" s="6">
        <f t="shared" si="572"/>
        <v>0.4371550043171667</v>
      </c>
    </row>
    <row r="2995" spans="1:19" x14ac:dyDescent="0.25">
      <c r="A2995" s="64">
        <v>41958</v>
      </c>
      <c r="B2995" s="14" t="s">
        <v>874</v>
      </c>
      <c r="C2995">
        <v>5</v>
      </c>
      <c r="D2995" s="4">
        <v>4</v>
      </c>
      <c r="E2995" s="4" t="s">
        <v>978</v>
      </c>
      <c r="G2995" s="4">
        <f t="shared" si="576"/>
        <v>64.961200000000005</v>
      </c>
      <c r="H2995"/>
      <c r="I2995"/>
      <c r="J2995" s="34">
        <f t="shared" si="573"/>
        <v>1.2566370614359172E-3</v>
      </c>
      <c r="K2995" s="34">
        <f t="shared" si="577"/>
        <v>8.1632653058713603E-2</v>
      </c>
      <c r="L2995" s="6">
        <f t="shared" si="574"/>
        <v>4.3006091215286046</v>
      </c>
      <c r="M2995" s="6">
        <f t="shared" si="578"/>
        <v>0.27937273468421148</v>
      </c>
      <c r="N2995" s="6">
        <f t="shared" si="575"/>
        <v>6.4806737611278331</v>
      </c>
      <c r="O2995" s="6">
        <f t="shared" si="579"/>
        <v>0.42099235249702632</v>
      </c>
      <c r="P2995" s="6">
        <f t="shared" si="580"/>
        <v>0.7003650871812378</v>
      </c>
      <c r="Q2995" s="6">
        <f t="shared" si="570"/>
        <v>0.1340989126484215</v>
      </c>
      <c r="R2995" s="6">
        <f t="shared" si="571"/>
        <v>0.16418701747384026</v>
      </c>
      <c r="S2995" s="6">
        <f t="shared" si="572"/>
        <v>0.29828593012226179</v>
      </c>
    </row>
    <row r="2996" spans="1:19" x14ac:dyDescent="0.25">
      <c r="A2996" s="64">
        <v>41958</v>
      </c>
      <c r="B2996" s="14" t="s">
        <v>874</v>
      </c>
      <c r="C2996">
        <v>5</v>
      </c>
      <c r="D2996" s="4">
        <v>3.5</v>
      </c>
      <c r="E2996" s="4" t="s">
        <v>978</v>
      </c>
      <c r="G2996" s="4">
        <f t="shared" si="576"/>
        <v>64.961200000000005</v>
      </c>
      <c r="H2996"/>
      <c r="I2996"/>
      <c r="J2996" s="34">
        <f t="shared" si="573"/>
        <v>9.6211275016187424E-4</v>
      </c>
      <c r="K2996" s="34">
        <f t="shared" si="577"/>
        <v>6.2499999998077607E-2</v>
      </c>
      <c r="L2996" s="6">
        <f t="shared" si="574"/>
        <v>3.1637815247608514</v>
      </c>
      <c r="M2996" s="6">
        <f t="shared" si="578"/>
        <v>0.20552304837265933</v>
      </c>
      <c r="N2996" s="6">
        <f t="shared" si="575"/>
        <v>5.5433152983182508</v>
      </c>
      <c r="O2996" s="6">
        <f t="shared" si="579"/>
        <v>0.36010042074168885</v>
      </c>
      <c r="P2996" s="6">
        <f t="shared" si="580"/>
        <v>0.56562346911434824</v>
      </c>
      <c r="Q2996" s="6">
        <f t="shared" si="570"/>
        <v>9.865106321887647E-2</v>
      </c>
      <c r="R2996" s="6">
        <f t="shared" si="571"/>
        <v>0.14043916408925866</v>
      </c>
      <c r="S2996" s="6">
        <f t="shared" si="572"/>
        <v>0.23909022730813512</v>
      </c>
    </row>
    <row r="2997" spans="1:19" x14ac:dyDescent="0.25">
      <c r="A2997" s="64">
        <v>41958</v>
      </c>
      <c r="B2997" s="14" t="s">
        <v>874</v>
      </c>
      <c r="C2997">
        <v>5</v>
      </c>
      <c r="D2997" s="4">
        <v>4.7</v>
      </c>
      <c r="E2997" s="4"/>
      <c r="G2997" s="4">
        <f t="shared" si="576"/>
        <v>64.961200000000005</v>
      </c>
      <c r="H2997"/>
      <c r="I2997"/>
      <c r="J2997" s="34">
        <f t="shared" si="573"/>
        <v>1.7349445429449633E-3</v>
      </c>
      <c r="K2997" s="34">
        <f t="shared" si="577"/>
        <v>0.11270408162918646</v>
      </c>
      <c r="L2997" s="6">
        <f t="shared" si="574"/>
        <v>6.2308461373122945</v>
      </c>
      <c r="M2997" s="6">
        <f t="shared" si="578"/>
        <v>0.40476324994603757</v>
      </c>
      <c r="N2997" s="6">
        <f t="shared" si="575"/>
        <v>7.8264436633583525</v>
      </c>
      <c r="O2997" s="6">
        <f t="shared" si="579"/>
        <v>0.50841518196547364</v>
      </c>
      <c r="P2997" s="6">
        <f t="shared" si="580"/>
        <v>0.91317843191151127</v>
      </c>
      <c r="Q2997" s="6">
        <f t="shared" si="570"/>
        <v>0.19428635997409802</v>
      </c>
      <c r="R2997" s="6">
        <f t="shared" si="571"/>
        <v>0.19828192096653471</v>
      </c>
      <c r="S2997" s="6">
        <f t="shared" si="572"/>
        <v>0.39256828094063273</v>
      </c>
    </row>
    <row r="2998" spans="1:19" x14ac:dyDescent="0.25">
      <c r="A2998" s="64">
        <v>41958</v>
      </c>
      <c r="B2998" s="14" t="s">
        <v>874</v>
      </c>
      <c r="C2998">
        <v>5</v>
      </c>
      <c r="D2998" s="4">
        <v>8.5</v>
      </c>
      <c r="E2998" s="4"/>
      <c r="G2998" s="4">
        <f t="shared" si="576"/>
        <v>64.961200000000005</v>
      </c>
      <c r="H2998"/>
      <c r="I2998"/>
      <c r="J2998" s="34">
        <f t="shared" si="573"/>
        <v>5.6745017305465653E-3</v>
      </c>
      <c r="K2998" s="34">
        <f t="shared" si="577"/>
        <v>0.36862244896825369</v>
      </c>
      <c r="L2998" s="6">
        <f t="shared" si="574"/>
        <v>24.32921867173739</v>
      </c>
      <c r="M2998" s="6">
        <f t="shared" si="578"/>
        <v>1.5804552706332824</v>
      </c>
      <c r="N2998" s="6">
        <f t="shared" si="575"/>
        <v>15.654172411593242</v>
      </c>
      <c r="O2998" s="6">
        <f t="shared" si="579"/>
        <v>1.0169138445882482</v>
      </c>
      <c r="P2998" s="6">
        <f t="shared" si="580"/>
        <v>2.5973691152215306</v>
      </c>
      <c r="Q2998" s="6">
        <f t="shared" si="570"/>
        <v>0.75861852990397549</v>
      </c>
      <c r="R2998" s="6">
        <f t="shared" si="571"/>
        <v>0.39659639938941682</v>
      </c>
      <c r="S2998" s="6">
        <f t="shared" si="572"/>
        <v>1.1552149292933924</v>
      </c>
    </row>
    <row r="2999" spans="1:19" x14ac:dyDescent="0.25">
      <c r="A2999" s="64">
        <v>41958</v>
      </c>
      <c r="B2999" s="14" t="s">
        <v>874</v>
      </c>
      <c r="C2999">
        <v>5</v>
      </c>
      <c r="D2999" s="4">
        <v>11</v>
      </c>
      <c r="E2999" s="4"/>
      <c r="G2999" s="4">
        <f t="shared" si="576"/>
        <v>64.961200000000005</v>
      </c>
      <c r="H2999"/>
      <c r="I2999"/>
      <c r="J2999" s="34">
        <f t="shared" si="573"/>
        <v>9.5033177771091243E-3</v>
      </c>
      <c r="K2999" s="34">
        <f t="shared" si="577"/>
        <v>0.61734693875652158</v>
      </c>
      <c r="L2999" s="6">
        <f t="shared" si="574"/>
        <v>44.010452599516775</v>
      </c>
      <c r="M2999" s="6">
        <f t="shared" si="578"/>
        <v>2.8589718688608992</v>
      </c>
      <c r="N2999" s="6">
        <f t="shared" si="575"/>
        <v>21.166030191925412</v>
      </c>
      <c r="O2999" s="6">
        <f t="shared" si="579"/>
        <v>1.3749707471729029</v>
      </c>
      <c r="P2999" s="6">
        <f t="shared" si="580"/>
        <v>4.2339426160338025</v>
      </c>
      <c r="Q2999" s="6">
        <f t="shared" si="570"/>
        <v>1.3723064970532315</v>
      </c>
      <c r="R2999" s="6">
        <f t="shared" si="571"/>
        <v>0.53623859139743213</v>
      </c>
      <c r="S2999" s="6">
        <f t="shared" si="572"/>
        <v>1.9085450884506636</v>
      </c>
    </row>
    <row r="3000" spans="1:19" x14ac:dyDescent="0.25">
      <c r="A3000" s="64">
        <v>41958</v>
      </c>
      <c r="B3000" s="14" t="s">
        <v>874</v>
      </c>
      <c r="C3000">
        <v>5</v>
      </c>
      <c r="D3000" s="4">
        <v>8.6</v>
      </c>
      <c r="E3000" s="4"/>
      <c r="G3000" s="4">
        <f t="shared" si="576"/>
        <v>64.961200000000005</v>
      </c>
      <c r="H3000"/>
      <c r="I3000"/>
      <c r="J3000" s="34">
        <f t="shared" si="573"/>
        <v>5.8088048164875268E-3</v>
      </c>
      <c r="K3000" s="34">
        <f t="shared" si="577"/>
        <v>0.37734693876390357</v>
      </c>
      <c r="L3000" s="6">
        <f t="shared" si="574"/>
        <v>24.992286516385054</v>
      </c>
      <c r="M3000" s="6">
        <f t="shared" si="578"/>
        <v>1.6235289543384737</v>
      </c>
      <c r="N3000" s="6">
        <f t="shared" si="575"/>
        <v>15.869862268149246</v>
      </c>
      <c r="O3000" s="6">
        <f t="shared" si="579"/>
        <v>1.0309253167697232</v>
      </c>
      <c r="P3000" s="6">
        <f t="shared" si="580"/>
        <v>2.6544542711081967</v>
      </c>
      <c r="Q3000" s="6">
        <f t="shared" si="570"/>
        <v>0.7792938980824673</v>
      </c>
      <c r="R3000" s="6">
        <f t="shared" si="571"/>
        <v>0.40206087354019204</v>
      </c>
      <c r="S3000" s="6">
        <f t="shared" si="572"/>
        <v>1.1813547716226593</v>
      </c>
    </row>
    <row r="3001" spans="1:19" x14ac:dyDescent="0.25">
      <c r="A3001" s="64">
        <v>41958</v>
      </c>
      <c r="B3001" s="14" t="s">
        <v>874</v>
      </c>
      <c r="C3001">
        <v>5</v>
      </c>
      <c r="D3001" s="4">
        <v>4.0999999999999996</v>
      </c>
      <c r="E3001" s="4" t="s">
        <v>978</v>
      </c>
      <c r="G3001" s="4">
        <f t="shared" si="576"/>
        <v>64.961200000000005</v>
      </c>
      <c r="H3001"/>
      <c r="I3001"/>
      <c r="J3001" s="34">
        <f t="shared" si="573"/>
        <v>1.3202543126711102E-3</v>
      </c>
      <c r="K3001" s="34">
        <f t="shared" si="577"/>
        <v>8.5765306119810952E-2</v>
      </c>
      <c r="L3001" s="6">
        <f t="shared" si="574"/>
        <v>4.5518101325650582</v>
      </c>
      <c r="M3001" s="6">
        <f t="shared" si="578"/>
        <v>0.29569105411886604</v>
      </c>
      <c r="N3001" s="6">
        <f t="shared" si="575"/>
        <v>6.670633528309061</v>
      </c>
      <c r="O3001" s="6">
        <f t="shared" si="579"/>
        <v>0.43333236716418877</v>
      </c>
      <c r="P3001" s="6">
        <f t="shared" si="580"/>
        <v>0.72902342128305486</v>
      </c>
      <c r="Q3001" s="6">
        <f t="shared" si="570"/>
        <v>0.14193170597705571</v>
      </c>
      <c r="R3001" s="6">
        <f t="shared" si="571"/>
        <v>0.16899962319403364</v>
      </c>
      <c r="S3001" s="6">
        <f t="shared" si="572"/>
        <v>0.31093132917108934</v>
      </c>
    </row>
    <row r="3002" spans="1:19" x14ac:dyDescent="0.25">
      <c r="A3002" s="64">
        <v>41958</v>
      </c>
      <c r="B3002" s="14" t="s">
        <v>874</v>
      </c>
      <c r="C3002">
        <v>5</v>
      </c>
      <c r="D3002" s="4">
        <v>4.4000000000000004</v>
      </c>
      <c r="E3002" s="4"/>
      <c r="G3002" s="4">
        <f t="shared" si="576"/>
        <v>64.961200000000005</v>
      </c>
      <c r="H3002"/>
      <c r="I3002"/>
      <c r="J3002" s="34">
        <f t="shared" si="573"/>
        <v>1.5205308443374602E-3</v>
      </c>
      <c r="K3002" s="34">
        <f t="shared" si="577"/>
        <v>9.877551020104347E-2</v>
      </c>
      <c r="L3002" s="6">
        <f t="shared" si="574"/>
        <v>5.3541650508837426</v>
      </c>
      <c r="M3002" s="6">
        <f t="shared" si="578"/>
        <v>0.34781299344971695</v>
      </c>
      <c r="N3002" s="6">
        <f t="shared" si="575"/>
        <v>7.2451870323804508</v>
      </c>
      <c r="O3002" s="6">
        <f t="shared" si="579"/>
        <v>0.47065605297680857</v>
      </c>
      <c r="P3002" s="6">
        <f t="shared" si="580"/>
        <v>0.81846904642652551</v>
      </c>
      <c r="Q3002" s="6">
        <f t="shared" si="570"/>
        <v>0.16695023685586413</v>
      </c>
      <c r="R3002" s="6">
        <f t="shared" si="571"/>
        <v>0.18355586066095536</v>
      </c>
      <c r="S3002" s="6">
        <f t="shared" si="572"/>
        <v>0.35050609751681949</v>
      </c>
    </row>
    <row r="3003" spans="1:19" x14ac:dyDescent="0.25">
      <c r="A3003" s="64">
        <v>41958</v>
      </c>
      <c r="B3003" s="14" t="s">
        <v>874</v>
      </c>
      <c r="C3003">
        <v>5</v>
      </c>
      <c r="D3003" s="4">
        <v>9.3000000000000007</v>
      </c>
      <c r="E3003" s="4"/>
      <c r="G3003" s="4">
        <f t="shared" si="576"/>
        <v>64.961200000000005</v>
      </c>
      <c r="H3003"/>
      <c r="I3003"/>
      <c r="J3003" s="34">
        <f t="shared" si="573"/>
        <v>6.7929087152245318E-3</v>
      </c>
      <c r="K3003" s="34">
        <f t="shared" si="577"/>
        <v>0.44127551019050881</v>
      </c>
      <c r="L3003" s="6">
        <f t="shared" si="574"/>
        <v>29.918261264138582</v>
      </c>
      <c r="M3003" s="6">
        <f t="shared" si="578"/>
        <v>1.9435261913289683</v>
      </c>
      <c r="N3003" s="6">
        <f t="shared" si="575"/>
        <v>17.391419042795064</v>
      </c>
      <c r="O3003" s="6">
        <f t="shared" si="579"/>
        <v>1.1297674726360067</v>
      </c>
      <c r="P3003" s="6">
        <f t="shared" si="580"/>
        <v>3.0732936639649751</v>
      </c>
      <c r="Q3003" s="6">
        <f t="shared" si="570"/>
        <v>0.93289257183790475</v>
      </c>
      <c r="R3003" s="6">
        <f t="shared" si="571"/>
        <v>0.44060931432804262</v>
      </c>
      <c r="S3003" s="6">
        <f t="shared" si="572"/>
        <v>1.3735018861659474</v>
      </c>
    </row>
    <row r="3004" spans="1:19" x14ac:dyDescent="0.25">
      <c r="A3004" s="64">
        <v>41958</v>
      </c>
      <c r="B3004" s="14" t="s">
        <v>874</v>
      </c>
      <c r="C3004">
        <v>5</v>
      </c>
      <c r="D3004" s="4">
        <v>3</v>
      </c>
      <c r="E3004" s="4"/>
      <c r="G3004" s="4">
        <f t="shared" si="576"/>
        <v>795.77470000000005</v>
      </c>
      <c r="H3004"/>
      <c r="I3004"/>
      <c r="J3004" s="34">
        <f t="shared" si="573"/>
        <v>7.0685834705770342E-4</v>
      </c>
      <c r="K3004" s="34">
        <f t="shared" si="577"/>
        <v>0.56249666683810862</v>
      </c>
      <c r="L3004" s="6">
        <f t="shared" si="574"/>
        <v>2.219707841442716</v>
      </c>
      <c r="M3004" s="6">
        <f t="shared" si="578"/>
        <v>1.7663769089848702</v>
      </c>
      <c r="N3004" s="6">
        <f t="shared" si="575"/>
        <v>4.6285167281146418</v>
      </c>
      <c r="O3004" s="6">
        <f t="shared" si="579"/>
        <v>3.6832347567317885</v>
      </c>
      <c r="P3004" s="6">
        <f t="shared" si="580"/>
        <v>5.4496116657166587</v>
      </c>
      <c r="Q3004" s="6">
        <f t="shared" si="570"/>
        <v>0.84786091631273763</v>
      </c>
      <c r="R3004" s="6">
        <f t="shared" si="571"/>
        <v>1.4364615551253976</v>
      </c>
      <c r="S3004" s="6">
        <f t="shared" si="572"/>
        <v>2.2843224714381352</v>
      </c>
    </row>
    <row r="3005" spans="1:19" x14ac:dyDescent="0.25">
      <c r="A3005" s="64">
        <v>41958</v>
      </c>
      <c r="B3005" s="14" t="s">
        <v>874</v>
      </c>
      <c r="C3005">
        <v>5</v>
      </c>
      <c r="D3005" s="4">
        <v>2.8</v>
      </c>
      <c r="E3005" s="4"/>
      <c r="G3005" s="4">
        <f t="shared" si="576"/>
        <v>795.77470000000005</v>
      </c>
      <c r="H3005"/>
      <c r="I3005"/>
      <c r="J3005" s="34">
        <f t="shared" si="573"/>
        <v>6.1575216010359933E-4</v>
      </c>
      <c r="K3005" s="34">
        <f t="shared" si="577"/>
        <v>0.48999709644564121</v>
      </c>
      <c r="L3005" s="6">
        <f t="shared" si="574"/>
        <v>1.8941325428892555</v>
      </c>
      <c r="M3005" s="6">
        <f t="shared" si="578"/>
        <v>1.5072938536549827</v>
      </c>
      <c r="N3005" s="6">
        <f t="shared" si="575"/>
        <v>4.269577157683524</v>
      </c>
      <c r="O3005" s="6">
        <f t="shared" si="579"/>
        <v>3.3976014147698179</v>
      </c>
      <c r="P3005" s="6">
        <f t="shared" si="580"/>
        <v>4.9048952684248004</v>
      </c>
      <c r="Q3005" s="6">
        <f t="shared" si="570"/>
        <v>0.72350104975439167</v>
      </c>
      <c r="R3005" s="6">
        <f t="shared" si="571"/>
        <v>1.3250645517602291</v>
      </c>
      <c r="S3005" s="6">
        <f t="shared" si="572"/>
        <v>2.0485656015146207</v>
      </c>
    </row>
    <row r="3006" spans="1:19" x14ac:dyDescent="0.25">
      <c r="A3006" s="64">
        <v>41958</v>
      </c>
      <c r="B3006" s="14" t="s">
        <v>874</v>
      </c>
      <c r="C3006">
        <v>5</v>
      </c>
      <c r="D3006" s="4">
        <v>11</v>
      </c>
      <c r="E3006" s="4"/>
      <c r="G3006" s="4">
        <f t="shared" si="576"/>
        <v>64.961200000000005</v>
      </c>
      <c r="H3006"/>
      <c r="I3006"/>
      <c r="J3006" s="34">
        <f t="shared" si="573"/>
        <v>9.5033177771091243E-3</v>
      </c>
      <c r="K3006" s="34">
        <f t="shared" si="577"/>
        <v>0.61734693875652158</v>
      </c>
      <c r="L3006" s="6">
        <f t="shared" si="574"/>
        <v>44.010452599516775</v>
      </c>
      <c r="M3006" s="6">
        <f t="shared" si="578"/>
        <v>2.8589718688608992</v>
      </c>
      <c r="N3006" s="6">
        <f t="shared" si="575"/>
        <v>21.166030191925412</v>
      </c>
      <c r="O3006" s="6">
        <f t="shared" si="579"/>
        <v>1.3749707471729029</v>
      </c>
      <c r="P3006" s="6">
        <f t="shared" si="580"/>
        <v>4.2339426160338025</v>
      </c>
      <c r="Q3006" s="6">
        <f t="shared" si="570"/>
        <v>1.3723064970532315</v>
      </c>
      <c r="R3006" s="6">
        <f t="shared" si="571"/>
        <v>0.53623859139743213</v>
      </c>
      <c r="S3006" s="6">
        <f t="shared" si="572"/>
        <v>1.9085450884506636</v>
      </c>
    </row>
    <row r="3007" spans="1:19" x14ac:dyDescent="0.25">
      <c r="A3007" s="64">
        <v>41958</v>
      </c>
      <c r="B3007" s="14" t="s">
        <v>874</v>
      </c>
      <c r="C3007">
        <v>5</v>
      </c>
      <c r="D3007" s="4">
        <v>10.8</v>
      </c>
      <c r="E3007" s="4"/>
      <c r="G3007" s="4">
        <f t="shared" si="576"/>
        <v>64.961200000000005</v>
      </c>
      <c r="H3007"/>
      <c r="I3007"/>
      <c r="J3007" s="34">
        <f t="shared" si="573"/>
        <v>9.1608841778678379E-3</v>
      </c>
      <c r="K3007" s="34">
        <f t="shared" si="577"/>
        <v>0.5951020407980222</v>
      </c>
      <c r="L3007" s="6">
        <f t="shared" si="574"/>
        <v>42.192500626930411</v>
      </c>
      <c r="M3007" s="6">
        <f t="shared" si="578"/>
        <v>2.7408755248887022</v>
      </c>
      <c r="N3007" s="6">
        <f t="shared" si="575"/>
        <v>20.716470389096425</v>
      </c>
      <c r="O3007" s="6">
        <f t="shared" si="579"/>
        <v>1.3457668023429232</v>
      </c>
      <c r="P3007" s="6">
        <f t="shared" si="580"/>
        <v>4.0866423272316252</v>
      </c>
      <c r="Q3007" s="6">
        <f t="shared" si="570"/>
        <v>1.3156202519465769</v>
      </c>
      <c r="R3007" s="6">
        <f t="shared" si="571"/>
        <v>0.52484905291374007</v>
      </c>
      <c r="S3007" s="6">
        <f t="shared" si="572"/>
        <v>1.8404693048603171</v>
      </c>
    </row>
    <row r="3008" spans="1:19" x14ac:dyDescent="0.25">
      <c r="A3008" s="64">
        <v>41958</v>
      </c>
      <c r="B3008" s="14" t="s">
        <v>874</v>
      </c>
      <c r="C3008">
        <v>5</v>
      </c>
      <c r="D3008" s="4">
        <v>7.5</v>
      </c>
      <c r="E3008" s="4" t="s">
        <v>978</v>
      </c>
      <c r="G3008" s="4">
        <f t="shared" si="576"/>
        <v>64.961200000000005</v>
      </c>
      <c r="H3008"/>
      <c r="I3008"/>
      <c r="J3008" s="34">
        <f t="shared" si="573"/>
        <v>4.4178646691106467E-3</v>
      </c>
      <c r="K3008" s="34">
        <f t="shared" si="577"/>
        <v>0.28698979590953999</v>
      </c>
      <c r="L3008" s="6">
        <f t="shared" si="574"/>
        <v>18.245673379916788</v>
      </c>
      <c r="M3008" s="6">
        <f t="shared" si="578"/>
        <v>1.1852608605569988</v>
      </c>
      <c r="N3008" s="6">
        <f t="shared" si="575"/>
        <v>13.521710947318155</v>
      </c>
      <c r="O3008" s="6">
        <f t="shared" si="579"/>
        <v>0.87838658622827981</v>
      </c>
      <c r="P3008" s="6">
        <f t="shared" si="580"/>
        <v>2.0636474467852786</v>
      </c>
      <c r="Q3008" s="6">
        <f t="shared" si="570"/>
        <v>0.56892521306735933</v>
      </c>
      <c r="R3008" s="6">
        <f t="shared" si="571"/>
        <v>0.34257076862902913</v>
      </c>
      <c r="S3008" s="6">
        <f t="shared" si="572"/>
        <v>0.91149598169638846</v>
      </c>
    </row>
    <row r="3009" spans="1:19" x14ac:dyDescent="0.25">
      <c r="A3009" s="64">
        <v>41958</v>
      </c>
      <c r="B3009" s="14" t="s">
        <v>874</v>
      </c>
      <c r="C3009">
        <v>5</v>
      </c>
      <c r="D3009" s="4">
        <v>5</v>
      </c>
      <c r="E3009" s="4"/>
      <c r="G3009" s="4">
        <f t="shared" si="576"/>
        <v>64.961200000000005</v>
      </c>
      <c r="H3009"/>
      <c r="I3009"/>
      <c r="J3009" s="34">
        <f t="shared" si="573"/>
        <v>1.9634954084936209E-3</v>
      </c>
      <c r="K3009" s="34">
        <f t="shared" si="577"/>
        <v>0.12755102040424002</v>
      </c>
      <c r="L3009" s="6">
        <f t="shared" si="574"/>
        <v>7.1833345216463531</v>
      </c>
      <c r="M3009" s="6">
        <f t="shared" si="578"/>
        <v>0.46663803957857453</v>
      </c>
      <c r="N3009" s="6">
        <f t="shared" si="575"/>
        <v>8.4140458590425169</v>
      </c>
      <c r="O3009" s="6">
        <f t="shared" si="579"/>
        <v>0.54658652646013051</v>
      </c>
      <c r="P3009" s="6">
        <f t="shared" si="580"/>
        <v>1.0132245660387049</v>
      </c>
      <c r="Q3009" s="6">
        <f t="shared" si="570"/>
        <v>0.22398625899771576</v>
      </c>
      <c r="R3009" s="6">
        <f t="shared" si="571"/>
        <v>0.2131687453194509</v>
      </c>
      <c r="S3009" s="6">
        <f t="shared" si="572"/>
        <v>0.4371550043171667</v>
      </c>
    </row>
    <row r="3010" spans="1:19" x14ac:dyDescent="0.25">
      <c r="A3010" s="64">
        <v>41958</v>
      </c>
      <c r="B3010" s="14" t="s">
        <v>874</v>
      </c>
      <c r="C3010">
        <v>5</v>
      </c>
      <c r="D3010" s="4">
        <v>13</v>
      </c>
      <c r="E3010" s="4" t="s">
        <v>978</v>
      </c>
      <c r="G3010" s="4">
        <f t="shared" si="576"/>
        <v>64.961200000000005</v>
      </c>
      <c r="H3010"/>
      <c r="I3010"/>
      <c r="J3010" s="34">
        <f t="shared" si="573"/>
        <v>1.3273228961416878E-2</v>
      </c>
      <c r="K3010" s="34">
        <f t="shared" si="577"/>
        <v>0.86224489793266257</v>
      </c>
      <c r="L3010" s="6">
        <f t="shared" si="574"/>
        <v>64.617450470119536</v>
      </c>
      <c r="M3010" s="6">
        <f t="shared" si="578"/>
        <v>4.1976272048975165</v>
      </c>
      <c r="N3010" s="6">
        <f t="shared" si="575"/>
        <v>25.734971512832661</v>
      </c>
      <c r="O3010" s="6">
        <f t="shared" si="579"/>
        <v>1.6717746638654891</v>
      </c>
      <c r="P3010" s="6">
        <f t="shared" si="580"/>
        <v>5.8694018687630054</v>
      </c>
      <c r="Q3010" s="6">
        <f t="shared" si="570"/>
        <v>2.014861058350808</v>
      </c>
      <c r="R3010" s="6">
        <f t="shared" si="571"/>
        <v>0.65199211890754083</v>
      </c>
      <c r="S3010" s="6">
        <f t="shared" si="572"/>
        <v>2.666853177258349</v>
      </c>
    </row>
    <row r="3011" spans="1:19" x14ac:dyDescent="0.25">
      <c r="A3011" s="64">
        <v>41958</v>
      </c>
      <c r="B3011" s="14" t="s">
        <v>874</v>
      </c>
      <c r="C3011">
        <v>5</v>
      </c>
      <c r="D3011" s="4">
        <v>4.8</v>
      </c>
      <c r="E3011" s="4" t="s">
        <v>978</v>
      </c>
      <c r="G3011" s="4">
        <f t="shared" si="576"/>
        <v>64.961200000000005</v>
      </c>
      <c r="H3011"/>
      <c r="I3011"/>
      <c r="J3011" s="34">
        <f t="shared" si="573"/>
        <v>1.8095573684677208E-3</v>
      </c>
      <c r="K3011" s="34">
        <f t="shared" si="577"/>
        <v>0.11755102040454758</v>
      </c>
      <c r="L3011" s="6">
        <f t="shared" si="574"/>
        <v>6.5398480281028419</v>
      </c>
      <c r="M3011" s="6">
        <f t="shared" si="578"/>
        <v>0.42483638396340279</v>
      </c>
      <c r="N3011" s="6">
        <f t="shared" si="575"/>
        <v>8.0216224497877064</v>
      </c>
      <c r="O3011" s="6">
        <f t="shared" si="579"/>
        <v>0.52109423039239344</v>
      </c>
      <c r="P3011" s="6">
        <f t="shared" si="580"/>
        <v>0.94593061435579617</v>
      </c>
      <c r="Q3011" s="6">
        <f t="shared" ref="Q3011:Q3074" si="581">M3011*0.48</f>
        <v>0.20392146430243333</v>
      </c>
      <c r="R3011" s="6">
        <f t="shared" ref="R3011:R3074" si="582">O3011*0.39</f>
        <v>0.20322674985303346</v>
      </c>
      <c r="S3011" s="6">
        <f t="shared" ref="S3011:S3074" si="583">Q3011+R3011</f>
        <v>0.40714821415546676</v>
      </c>
    </row>
    <row r="3012" spans="1:19" x14ac:dyDescent="0.25">
      <c r="A3012" s="64">
        <v>41958</v>
      </c>
      <c r="B3012" s="14" t="s">
        <v>874</v>
      </c>
      <c r="C3012">
        <v>5</v>
      </c>
      <c r="D3012" s="4">
        <v>8</v>
      </c>
      <c r="E3012" s="4" t="s">
        <v>978</v>
      </c>
      <c r="G3012" s="4">
        <f t="shared" si="576"/>
        <v>64.961200000000005</v>
      </c>
      <c r="H3012"/>
      <c r="I3012"/>
      <c r="J3012" s="34">
        <f t="shared" si="573"/>
        <v>5.0265482457436689E-3</v>
      </c>
      <c r="K3012" s="34">
        <f t="shared" si="577"/>
        <v>0.32653061223485441</v>
      </c>
      <c r="L3012" s="6">
        <f t="shared" si="574"/>
        <v>21.164008717497858</v>
      </c>
      <c r="M3012" s="6">
        <f t="shared" si="578"/>
        <v>1.3748394297657729</v>
      </c>
      <c r="N3012" s="6">
        <f t="shared" si="575"/>
        <v>14.58227400291401</v>
      </c>
      <c r="O3012" s="6">
        <f t="shared" si="579"/>
        <v>0.94728203633176278</v>
      </c>
      <c r="P3012" s="6">
        <f t="shared" si="580"/>
        <v>2.3221214660975358</v>
      </c>
      <c r="Q3012" s="6">
        <f t="shared" si="581"/>
        <v>0.65992292628757099</v>
      </c>
      <c r="R3012" s="6">
        <f t="shared" si="582"/>
        <v>0.3694399941693875</v>
      </c>
      <c r="S3012" s="6">
        <f t="shared" si="583"/>
        <v>1.0293629204569585</v>
      </c>
    </row>
    <row r="3013" spans="1:19" x14ac:dyDescent="0.25">
      <c r="A3013" s="64">
        <v>41958</v>
      </c>
      <c r="B3013" s="14" t="s">
        <v>874</v>
      </c>
      <c r="C3013">
        <v>5</v>
      </c>
      <c r="D3013" s="4">
        <v>4.4000000000000004</v>
      </c>
      <c r="E3013" s="4"/>
      <c r="G3013" s="4">
        <f t="shared" si="576"/>
        <v>64.961200000000005</v>
      </c>
      <c r="H3013"/>
      <c r="I3013"/>
      <c r="J3013" s="34">
        <f t="shared" si="573"/>
        <v>1.5205308443374602E-3</v>
      </c>
      <c r="K3013" s="34">
        <f t="shared" si="577"/>
        <v>9.877551020104347E-2</v>
      </c>
      <c r="L3013" s="6">
        <f t="shared" si="574"/>
        <v>5.3541650508837426</v>
      </c>
      <c r="M3013" s="6">
        <f t="shared" si="578"/>
        <v>0.34781299344971695</v>
      </c>
      <c r="N3013" s="6">
        <f t="shared" si="575"/>
        <v>7.2451870323804508</v>
      </c>
      <c r="O3013" s="6">
        <f t="shared" si="579"/>
        <v>0.47065605297680857</v>
      </c>
      <c r="P3013" s="6">
        <f t="shared" si="580"/>
        <v>0.81846904642652551</v>
      </c>
      <c r="Q3013" s="6">
        <f t="shared" si="581"/>
        <v>0.16695023685586413</v>
      </c>
      <c r="R3013" s="6">
        <f t="shared" si="582"/>
        <v>0.18355586066095536</v>
      </c>
      <c r="S3013" s="6">
        <f t="shared" si="583"/>
        <v>0.35050609751681949</v>
      </c>
    </row>
    <row r="3014" spans="1:19" x14ac:dyDescent="0.25">
      <c r="A3014" s="64">
        <v>41958</v>
      </c>
      <c r="B3014" s="14" t="s">
        <v>874</v>
      </c>
      <c r="C3014">
        <v>5</v>
      </c>
      <c r="D3014" s="4">
        <v>5</v>
      </c>
      <c r="E3014" s="4"/>
      <c r="G3014" s="4">
        <f t="shared" si="576"/>
        <v>64.961200000000005</v>
      </c>
      <c r="H3014"/>
      <c r="I3014"/>
      <c r="J3014" s="34">
        <f t="shared" si="573"/>
        <v>1.9634954084936209E-3</v>
      </c>
      <c r="K3014" s="34">
        <f t="shared" si="577"/>
        <v>0.12755102040424002</v>
      </c>
      <c r="L3014" s="6">
        <f t="shared" si="574"/>
        <v>7.1833345216463531</v>
      </c>
      <c r="M3014" s="6">
        <f t="shared" si="578"/>
        <v>0.46663803957857453</v>
      </c>
      <c r="N3014" s="6">
        <f t="shared" si="575"/>
        <v>8.4140458590425169</v>
      </c>
      <c r="O3014" s="6">
        <f t="shared" si="579"/>
        <v>0.54658652646013051</v>
      </c>
      <c r="P3014" s="6">
        <f t="shared" si="580"/>
        <v>1.0132245660387049</v>
      </c>
      <c r="Q3014" s="6">
        <f t="shared" si="581"/>
        <v>0.22398625899771576</v>
      </c>
      <c r="R3014" s="6">
        <f t="shared" si="582"/>
        <v>0.2131687453194509</v>
      </c>
      <c r="S3014" s="6">
        <f t="shared" si="583"/>
        <v>0.4371550043171667</v>
      </c>
    </row>
    <row r="3015" spans="1:19" x14ac:dyDescent="0.25">
      <c r="A3015" s="64">
        <v>41958</v>
      </c>
      <c r="B3015" s="14" t="s">
        <v>874</v>
      </c>
      <c r="C3015">
        <v>5</v>
      </c>
      <c r="D3015" s="4">
        <v>6</v>
      </c>
      <c r="E3015" s="4"/>
      <c r="G3015" s="4">
        <f t="shared" si="576"/>
        <v>64.961200000000005</v>
      </c>
      <c r="H3015"/>
      <c r="I3015"/>
      <c r="J3015" s="34">
        <f t="shared" si="573"/>
        <v>2.8274333882308137E-3</v>
      </c>
      <c r="K3015" s="34">
        <f t="shared" si="577"/>
        <v>0.1836734693821056</v>
      </c>
      <c r="L3015" s="6">
        <f t="shared" si="574"/>
        <v>10.923549380812876</v>
      </c>
      <c r="M3015" s="6">
        <f t="shared" si="578"/>
        <v>0.70960688980053355</v>
      </c>
      <c r="N3015" s="6">
        <f t="shared" si="575"/>
        <v>10.414704032978928</v>
      </c>
      <c r="O3015" s="6">
        <f t="shared" si="579"/>
        <v>0.67655168474967775</v>
      </c>
      <c r="P3015" s="6">
        <f t="shared" si="580"/>
        <v>1.3861585745502114</v>
      </c>
      <c r="Q3015" s="6">
        <f t="shared" si="581"/>
        <v>0.34061130710425608</v>
      </c>
      <c r="R3015" s="6">
        <f t="shared" si="582"/>
        <v>0.26385515705237433</v>
      </c>
      <c r="S3015" s="6">
        <f t="shared" si="583"/>
        <v>0.60446646415663041</v>
      </c>
    </row>
    <row r="3016" spans="1:19" x14ac:dyDescent="0.25">
      <c r="A3016" s="64">
        <v>41958</v>
      </c>
      <c r="B3016" s="14" t="s">
        <v>874</v>
      </c>
      <c r="C3016">
        <v>5</v>
      </c>
      <c r="D3016" s="4">
        <v>3</v>
      </c>
      <c r="E3016" s="4"/>
      <c r="G3016" s="4">
        <f t="shared" si="576"/>
        <v>795.77470000000005</v>
      </c>
      <c r="H3016"/>
      <c r="I3016"/>
      <c r="J3016" s="34">
        <f t="shared" si="573"/>
        <v>7.0685834705770342E-4</v>
      </c>
      <c r="K3016" s="34">
        <f t="shared" si="577"/>
        <v>0.56249666683810862</v>
      </c>
      <c r="L3016" s="6">
        <f t="shared" si="574"/>
        <v>2.219707841442716</v>
      </c>
      <c r="M3016" s="6">
        <f t="shared" si="578"/>
        <v>1.7663769089848702</v>
      </c>
      <c r="N3016" s="6">
        <f t="shared" si="575"/>
        <v>4.6285167281146418</v>
      </c>
      <c r="O3016" s="6">
        <f t="shared" si="579"/>
        <v>3.6832347567317885</v>
      </c>
      <c r="P3016" s="6">
        <f t="shared" si="580"/>
        <v>5.4496116657166587</v>
      </c>
      <c r="Q3016" s="6">
        <f t="shared" si="581"/>
        <v>0.84786091631273763</v>
      </c>
      <c r="R3016" s="6">
        <f t="shared" si="582"/>
        <v>1.4364615551253976</v>
      </c>
      <c r="S3016" s="6">
        <f t="shared" si="583"/>
        <v>2.2843224714381352</v>
      </c>
    </row>
    <row r="3017" spans="1:19" x14ac:dyDescent="0.25">
      <c r="A3017" s="64">
        <v>41958</v>
      </c>
      <c r="B3017" s="14" t="s">
        <v>874</v>
      </c>
      <c r="C3017">
        <v>5</v>
      </c>
      <c r="D3017" s="4">
        <v>4.9000000000000004</v>
      </c>
      <c r="E3017" s="4" t="s">
        <v>978</v>
      </c>
      <c r="G3017" s="4">
        <f t="shared" si="576"/>
        <v>64.961200000000005</v>
      </c>
      <c r="H3017"/>
      <c r="I3017"/>
      <c r="J3017" s="34">
        <f t="shared" si="573"/>
        <v>1.8857409903172736E-3</v>
      </c>
      <c r="K3017" s="34">
        <f t="shared" si="577"/>
        <v>0.12249999999623211</v>
      </c>
      <c r="L3017" s="6">
        <f t="shared" si="574"/>
        <v>6.8573266813152358</v>
      </c>
      <c r="M3017" s="6">
        <f t="shared" si="578"/>
        <v>0.44546017865048693</v>
      </c>
      <c r="N3017" s="6">
        <f t="shared" si="575"/>
        <v>8.2174937658920371</v>
      </c>
      <c r="O3017" s="6">
        <f t="shared" si="579"/>
        <v>0.53381826637890784</v>
      </c>
      <c r="P3017" s="6">
        <f t="shared" si="580"/>
        <v>0.97927844502939476</v>
      </c>
      <c r="Q3017" s="6">
        <f t="shared" si="581"/>
        <v>0.21382088575223371</v>
      </c>
      <c r="R3017" s="6">
        <f t="shared" si="582"/>
        <v>0.20818912388777405</v>
      </c>
      <c r="S3017" s="6">
        <f t="shared" si="583"/>
        <v>0.42201000964000779</v>
      </c>
    </row>
    <row r="3018" spans="1:19" x14ac:dyDescent="0.25">
      <c r="A3018" s="64">
        <v>41958</v>
      </c>
      <c r="B3018" s="14" t="s">
        <v>874</v>
      </c>
      <c r="C3018">
        <v>5</v>
      </c>
      <c r="D3018" s="4">
        <v>5</v>
      </c>
      <c r="E3018" s="4"/>
      <c r="G3018" s="4">
        <f t="shared" si="576"/>
        <v>64.961200000000005</v>
      </c>
      <c r="H3018"/>
      <c r="I3018"/>
      <c r="J3018" s="34">
        <f t="shared" si="573"/>
        <v>1.9634954084936209E-3</v>
      </c>
      <c r="K3018" s="34">
        <f t="shared" si="577"/>
        <v>0.12755102040424002</v>
      </c>
      <c r="L3018" s="6">
        <f t="shared" si="574"/>
        <v>7.1833345216463531</v>
      </c>
      <c r="M3018" s="6">
        <f t="shared" si="578"/>
        <v>0.46663803957857453</v>
      </c>
      <c r="N3018" s="6">
        <f t="shared" si="575"/>
        <v>8.4140458590425169</v>
      </c>
      <c r="O3018" s="6">
        <f t="shared" si="579"/>
        <v>0.54658652646013051</v>
      </c>
      <c r="P3018" s="6">
        <f t="shared" si="580"/>
        <v>1.0132245660387049</v>
      </c>
      <c r="Q3018" s="6">
        <f t="shared" si="581"/>
        <v>0.22398625899771576</v>
      </c>
      <c r="R3018" s="6">
        <f t="shared" si="582"/>
        <v>0.2131687453194509</v>
      </c>
      <c r="S3018" s="6">
        <f t="shared" si="583"/>
        <v>0.4371550043171667</v>
      </c>
    </row>
    <row r="3019" spans="1:19" x14ac:dyDescent="0.25">
      <c r="A3019" s="64">
        <v>41958</v>
      </c>
      <c r="B3019" s="14" t="s">
        <v>874</v>
      </c>
      <c r="C3019">
        <v>5</v>
      </c>
      <c r="D3019" s="4">
        <v>3.8</v>
      </c>
      <c r="E3019" s="4" t="s">
        <v>978</v>
      </c>
      <c r="G3019" s="4">
        <f t="shared" si="576"/>
        <v>64.961200000000005</v>
      </c>
      <c r="H3019"/>
      <c r="I3019"/>
      <c r="J3019" s="34">
        <f t="shared" si="573"/>
        <v>1.1341149479459152E-3</v>
      </c>
      <c r="K3019" s="34">
        <f t="shared" si="577"/>
        <v>7.3673469385489021E-2</v>
      </c>
      <c r="L3019" s="6">
        <f t="shared" si="574"/>
        <v>3.8222275656794742</v>
      </c>
      <c r="M3019" s="6">
        <f t="shared" si="578"/>
        <v>0.24829649415562419</v>
      </c>
      <c r="N3019" s="6">
        <f t="shared" si="575"/>
        <v>6.1031884174464111</v>
      </c>
      <c r="O3019" s="6">
        <f t="shared" si="579"/>
        <v>0.39647045111343715</v>
      </c>
      <c r="P3019" s="6">
        <f t="shared" si="580"/>
        <v>0.64476694526906131</v>
      </c>
      <c r="Q3019" s="6">
        <f t="shared" si="581"/>
        <v>0.1191823171946996</v>
      </c>
      <c r="R3019" s="6">
        <f t="shared" si="582"/>
        <v>0.1546234759342405</v>
      </c>
      <c r="S3019" s="6">
        <f t="shared" si="583"/>
        <v>0.2738057931289401</v>
      </c>
    </row>
    <row r="3020" spans="1:19" x14ac:dyDescent="0.25">
      <c r="A3020" s="64">
        <v>41958</v>
      </c>
      <c r="B3020" s="14" t="s">
        <v>874</v>
      </c>
      <c r="C3020">
        <v>5</v>
      </c>
      <c r="D3020" s="4">
        <v>7.1</v>
      </c>
      <c r="E3020" s="4"/>
      <c r="G3020" s="4">
        <f t="shared" si="576"/>
        <v>64.961200000000005</v>
      </c>
      <c r="H3020"/>
      <c r="I3020"/>
      <c r="J3020" s="34">
        <f t="shared" si="573"/>
        <v>3.959192141686536E-3</v>
      </c>
      <c r="K3020" s="34">
        <f t="shared" si="577"/>
        <v>0.25719387754310946</v>
      </c>
      <c r="L3020" s="6">
        <f t="shared" si="574"/>
        <v>16.085590015951329</v>
      </c>
      <c r="M3020" s="6">
        <f t="shared" si="578"/>
        <v>1.0449392504120609</v>
      </c>
      <c r="N3020" s="6">
        <f t="shared" si="575"/>
        <v>12.681839066301519</v>
      </c>
      <c r="O3020" s="6">
        <f t="shared" si="579"/>
        <v>0.82382749993294346</v>
      </c>
      <c r="P3020" s="6">
        <f t="shared" si="580"/>
        <v>1.8687667503450043</v>
      </c>
      <c r="Q3020" s="6">
        <f t="shared" si="581"/>
        <v>0.50157084019778919</v>
      </c>
      <c r="R3020" s="6">
        <f t="shared" si="582"/>
        <v>0.32129272497384798</v>
      </c>
      <c r="S3020" s="6">
        <f t="shared" si="583"/>
        <v>0.82286356517163717</v>
      </c>
    </row>
    <row r="3021" spans="1:19" x14ac:dyDescent="0.25">
      <c r="A3021" s="64">
        <v>41958</v>
      </c>
      <c r="B3021" s="14" t="s">
        <v>874</v>
      </c>
      <c r="C3021">
        <v>5</v>
      </c>
      <c r="D3021" s="4">
        <v>6.4</v>
      </c>
      <c r="E3021" s="4" t="s">
        <v>978</v>
      </c>
      <c r="G3021" s="4">
        <f t="shared" si="576"/>
        <v>64.961200000000005</v>
      </c>
      <c r="H3021"/>
      <c r="I3021"/>
      <c r="J3021" s="34">
        <f t="shared" si="573"/>
        <v>3.2169908772759479E-3</v>
      </c>
      <c r="K3021" s="34">
        <f t="shared" si="577"/>
        <v>0.20897959183030679</v>
      </c>
      <c r="L3021" s="6">
        <f t="shared" si="574"/>
        <v>12.670735111153041</v>
      </c>
      <c r="M3021" s="6">
        <f t="shared" si="578"/>
        <v>0.82310617366776118</v>
      </c>
      <c r="N3021" s="6">
        <f t="shared" si="575"/>
        <v>11.231571837310549</v>
      </c>
      <c r="O3021" s="6">
        <f t="shared" si="579"/>
        <v>0.72961639858967853</v>
      </c>
      <c r="P3021" s="6">
        <f t="shared" si="580"/>
        <v>1.5527225722574398</v>
      </c>
      <c r="Q3021" s="6">
        <f t="shared" si="581"/>
        <v>0.39509096336052535</v>
      </c>
      <c r="R3021" s="6">
        <f t="shared" si="582"/>
        <v>0.28455039544997462</v>
      </c>
      <c r="S3021" s="6">
        <f t="shared" si="583"/>
        <v>0.67964135881049992</v>
      </c>
    </row>
    <row r="3022" spans="1:19" x14ac:dyDescent="0.25">
      <c r="A3022" s="64">
        <v>41958</v>
      </c>
      <c r="B3022" s="14" t="s">
        <v>874</v>
      </c>
      <c r="C3022">
        <v>5</v>
      </c>
      <c r="D3022" s="4">
        <v>7.4</v>
      </c>
      <c r="E3022" s="4"/>
      <c r="G3022" s="4">
        <f t="shared" si="576"/>
        <v>64.961200000000005</v>
      </c>
      <c r="H3022"/>
      <c r="I3022"/>
      <c r="J3022" s="34">
        <f t="shared" si="573"/>
        <v>4.3008403427644282E-3</v>
      </c>
      <c r="K3022" s="34">
        <f t="shared" si="577"/>
        <v>0.27938775509344738</v>
      </c>
      <c r="L3022" s="6">
        <f t="shared" si="574"/>
        <v>17.691219677917115</v>
      </c>
      <c r="M3022" s="6">
        <f t="shared" si="578"/>
        <v>1.1492428820320462</v>
      </c>
      <c r="N3022" s="6">
        <f t="shared" si="575"/>
        <v>13.311012207689938</v>
      </c>
      <c r="O3022" s="6">
        <f t="shared" si="579"/>
        <v>0.86469934299806295</v>
      </c>
      <c r="P3022" s="6">
        <f t="shared" si="580"/>
        <v>2.0139422250301093</v>
      </c>
      <c r="Q3022" s="6">
        <f t="shared" si="581"/>
        <v>0.55163658337538213</v>
      </c>
      <c r="R3022" s="6">
        <f t="shared" si="582"/>
        <v>0.33723274376924456</v>
      </c>
      <c r="S3022" s="6">
        <f t="shared" si="583"/>
        <v>0.88886932714462663</v>
      </c>
    </row>
    <row r="3023" spans="1:19" x14ac:dyDescent="0.25">
      <c r="A3023" s="64">
        <v>41958</v>
      </c>
      <c r="B3023" s="14" t="s">
        <v>874</v>
      </c>
      <c r="C3023">
        <v>5</v>
      </c>
      <c r="D3023" s="4">
        <v>12.9</v>
      </c>
      <c r="E3023" s="4"/>
      <c r="G3023" s="4">
        <f t="shared" si="576"/>
        <v>64.961200000000005</v>
      </c>
      <c r="H3023"/>
      <c r="I3023"/>
      <c r="J3023" s="34">
        <f t="shared" si="573"/>
        <v>1.3069810837096936E-2</v>
      </c>
      <c r="K3023" s="34">
        <f t="shared" si="577"/>
        <v>0.84903061221878307</v>
      </c>
      <c r="L3023" s="6">
        <f t="shared" si="574"/>
        <v>63.480420607051009</v>
      </c>
      <c r="M3023" s="6">
        <f t="shared" si="578"/>
        <v>4.1237643791240917</v>
      </c>
      <c r="N3023" s="6">
        <f t="shared" si="575"/>
        <v>25.503508533061915</v>
      </c>
      <c r="O3023" s="6">
        <f t="shared" si="579"/>
        <v>1.6567385506523624</v>
      </c>
      <c r="P3023" s="6">
        <f t="shared" si="580"/>
        <v>5.7805029297764543</v>
      </c>
      <c r="Q3023" s="6">
        <f t="shared" si="581"/>
        <v>1.9794069019795639</v>
      </c>
      <c r="R3023" s="6">
        <f t="shared" si="582"/>
        <v>0.64612803475442138</v>
      </c>
      <c r="S3023" s="6">
        <f t="shared" si="583"/>
        <v>2.6255349367339855</v>
      </c>
    </row>
    <row r="3024" spans="1:19" x14ac:dyDescent="0.25">
      <c r="A3024" s="64">
        <v>41958</v>
      </c>
      <c r="B3024" s="14" t="s">
        <v>874</v>
      </c>
      <c r="C3024">
        <v>5</v>
      </c>
      <c r="D3024" s="4">
        <v>3.5</v>
      </c>
      <c r="E3024" s="4"/>
      <c r="G3024" s="4">
        <f t="shared" si="576"/>
        <v>64.961200000000005</v>
      </c>
      <c r="H3024"/>
      <c r="I3024"/>
      <c r="J3024" s="34">
        <f t="shared" si="573"/>
        <v>9.6211275016187424E-4</v>
      </c>
      <c r="K3024" s="34">
        <f t="shared" si="577"/>
        <v>6.2499999998077607E-2</v>
      </c>
      <c r="L3024" s="6">
        <f t="shared" si="574"/>
        <v>3.1637815247608514</v>
      </c>
      <c r="M3024" s="6">
        <f t="shared" si="578"/>
        <v>0.20552304837265933</v>
      </c>
      <c r="N3024" s="6">
        <f t="shared" si="575"/>
        <v>5.5433152983182508</v>
      </c>
      <c r="O3024" s="6">
        <f t="shared" si="579"/>
        <v>0.36010042074168885</v>
      </c>
      <c r="P3024" s="6">
        <f t="shared" si="580"/>
        <v>0.56562346911434824</v>
      </c>
      <c r="Q3024" s="6">
        <f t="shared" si="581"/>
        <v>9.865106321887647E-2</v>
      </c>
      <c r="R3024" s="6">
        <f t="shared" si="582"/>
        <v>0.14043916408925866</v>
      </c>
      <c r="S3024" s="6">
        <f t="shared" si="583"/>
        <v>0.23909022730813512</v>
      </c>
    </row>
    <row r="3025" spans="1:19" x14ac:dyDescent="0.25">
      <c r="A3025" s="64">
        <v>41958</v>
      </c>
      <c r="B3025" s="14" t="s">
        <v>874</v>
      </c>
      <c r="C3025">
        <v>5</v>
      </c>
      <c r="D3025" s="4">
        <v>8.8000000000000007</v>
      </c>
      <c r="E3025" s="4"/>
      <c r="G3025" s="4">
        <f t="shared" si="576"/>
        <v>64.961200000000005</v>
      </c>
      <c r="H3025"/>
      <c r="I3025"/>
      <c r="J3025" s="34">
        <f t="shared" si="573"/>
        <v>6.0821233773498407E-3</v>
      </c>
      <c r="K3025" s="34">
        <f t="shared" si="577"/>
        <v>0.39510204080417388</v>
      </c>
      <c r="L3025" s="6">
        <f t="shared" si="574"/>
        <v>26.348731681885365</v>
      </c>
      <c r="M3025" s="6">
        <f t="shared" si="578"/>
        <v>1.7116452617326934</v>
      </c>
      <c r="N3025" s="6">
        <f t="shared" si="575"/>
        <v>16.302518287873927</v>
      </c>
      <c r="O3025" s="6">
        <f t="shared" si="579"/>
        <v>1.0590311715434086</v>
      </c>
      <c r="P3025" s="6">
        <f t="shared" si="580"/>
        <v>2.770676433276102</v>
      </c>
      <c r="Q3025" s="6">
        <f t="shared" si="581"/>
        <v>0.82158972563169275</v>
      </c>
      <c r="R3025" s="6">
        <f t="shared" si="582"/>
        <v>0.41302215690192939</v>
      </c>
      <c r="S3025" s="6">
        <f t="shared" si="583"/>
        <v>1.2346118825336221</v>
      </c>
    </row>
    <row r="3026" spans="1:19" x14ac:dyDescent="0.25">
      <c r="A3026" s="64">
        <v>41958</v>
      </c>
      <c r="B3026" s="14" t="s">
        <v>874</v>
      </c>
      <c r="C3026">
        <v>5</v>
      </c>
      <c r="D3026" s="4">
        <v>4</v>
      </c>
      <c r="E3026" s="4" t="s">
        <v>978</v>
      </c>
      <c r="G3026" s="4">
        <f t="shared" si="576"/>
        <v>64.961200000000005</v>
      </c>
      <c r="H3026"/>
      <c r="I3026"/>
      <c r="J3026" s="34">
        <f t="shared" si="573"/>
        <v>1.2566370614359172E-3</v>
      </c>
      <c r="K3026" s="34">
        <f t="shared" si="577"/>
        <v>8.1632653058713603E-2</v>
      </c>
      <c r="L3026" s="6">
        <f t="shared" si="574"/>
        <v>4.3006091215286046</v>
      </c>
      <c r="M3026" s="6">
        <f t="shared" si="578"/>
        <v>0.27937273468421148</v>
      </c>
      <c r="N3026" s="6">
        <f t="shared" si="575"/>
        <v>6.4806737611278331</v>
      </c>
      <c r="O3026" s="6">
        <f t="shared" si="579"/>
        <v>0.42099235249702632</v>
      </c>
      <c r="P3026" s="6">
        <f t="shared" si="580"/>
        <v>0.7003650871812378</v>
      </c>
      <c r="Q3026" s="6">
        <f t="shared" si="581"/>
        <v>0.1340989126484215</v>
      </c>
      <c r="R3026" s="6">
        <f t="shared" si="582"/>
        <v>0.16418701747384026</v>
      </c>
      <c r="S3026" s="6">
        <f t="shared" si="583"/>
        <v>0.29828593012226179</v>
      </c>
    </row>
    <row r="3027" spans="1:19" x14ac:dyDescent="0.25">
      <c r="A3027" s="64">
        <v>41958</v>
      </c>
      <c r="B3027" s="14" t="s">
        <v>874</v>
      </c>
      <c r="C3027">
        <v>5</v>
      </c>
      <c r="D3027" s="4">
        <v>3.8</v>
      </c>
      <c r="E3027" s="4"/>
      <c r="G3027" s="4">
        <f t="shared" si="576"/>
        <v>64.961200000000005</v>
      </c>
      <c r="H3027"/>
      <c r="I3027"/>
      <c r="J3027" s="34">
        <f t="shared" si="573"/>
        <v>1.1341149479459152E-3</v>
      </c>
      <c r="K3027" s="34">
        <f t="shared" si="577"/>
        <v>7.3673469385489021E-2</v>
      </c>
      <c r="L3027" s="6">
        <f t="shared" si="574"/>
        <v>3.8222275656794742</v>
      </c>
      <c r="M3027" s="6">
        <f t="shared" si="578"/>
        <v>0.24829649415562419</v>
      </c>
      <c r="N3027" s="6">
        <f t="shared" si="575"/>
        <v>6.1031884174464111</v>
      </c>
      <c r="O3027" s="6">
        <f t="shared" si="579"/>
        <v>0.39647045111343715</v>
      </c>
      <c r="P3027" s="6">
        <f t="shared" si="580"/>
        <v>0.64476694526906131</v>
      </c>
      <c r="Q3027" s="6">
        <f t="shared" si="581"/>
        <v>0.1191823171946996</v>
      </c>
      <c r="R3027" s="6">
        <f t="shared" si="582"/>
        <v>0.1546234759342405</v>
      </c>
      <c r="S3027" s="6">
        <f t="shared" si="583"/>
        <v>0.2738057931289401</v>
      </c>
    </row>
    <row r="3028" spans="1:19" x14ac:dyDescent="0.25">
      <c r="A3028" s="64">
        <v>41958</v>
      </c>
      <c r="B3028" s="14" t="s">
        <v>874</v>
      </c>
      <c r="C3028">
        <v>5</v>
      </c>
      <c r="D3028" s="4">
        <v>16.3</v>
      </c>
      <c r="E3028" s="4"/>
      <c r="G3028" s="4">
        <f t="shared" si="576"/>
        <v>64.961200000000005</v>
      </c>
      <c r="H3028"/>
      <c r="I3028"/>
      <c r="J3028" s="34">
        <f t="shared" si="573"/>
        <v>2.0867243803306804E-2</v>
      </c>
      <c r="K3028" s="34">
        <f t="shared" si="577"/>
        <v>1.355561224448101</v>
      </c>
      <c r="L3028" s="6">
        <f t="shared" si="574"/>
        <v>108.69594788696062</v>
      </c>
      <c r="M3028" s="6">
        <f t="shared" si="578"/>
        <v>7.06101934683132</v>
      </c>
      <c r="N3028" s="6">
        <f t="shared" si="575"/>
        <v>33.53277283086188</v>
      </c>
      <c r="O3028" s="6">
        <f t="shared" si="579"/>
        <v>2.1783292046714782</v>
      </c>
      <c r="P3028" s="6">
        <f t="shared" si="580"/>
        <v>9.2393485515027987</v>
      </c>
      <c r="Q3028" s="6">
        <f t="shared" si="581"/>
        <v>3.3892892864790336</v>
      </c>
      <c r="R3028" s="6">
        <f t="shared" si="582"/>
        <v>0.84954838982187653</v>
      </c>
      <c r="S3028" s="6">
        <f t="shared" si="583"/>
        <v>4.2388376763009106</v>
      </c>
    </row>
    <row r="3029" spans="1:19" x14ac:dyDescent="0.25">
      <c r="A3029" s="64">
        <v>41958</v>
      </c>
      <c r="B3029" s="14" t="s">
        <v>874</v>
      </c>
      <c r="C3029">
        <v>5</v>
      </c>
      <c r="D3029" s="4">
        <v>4</v>
      </c>
      <c r="E3029" s="4"/>
      <c r="G3029" s="4">
        <f t="shared" si="576"/>
        <v>64.961200000000005</v>
      </c>
      <c r="H3029"/>
      <c r="I3029"/>
      <c r="J3029" s="34">
        <f t="shared" si="573"/>
        <v>1.2566370614359172E-3</v>
      </c>
      <c r="K3029" s="34">
        <f t="shared" si="577"/>
        <v>8.1632653058713603E-2</v>
      </c>
      <c r="L3029" s="6">
        <f t="shared" si="574"/>
        <v>4.3006091215286046</v>
      </c>
      <c r="M3029" s="6">
        <f t="shared" si="578"/>
        <v>0.27937273468421148</v>
      </c>
      <c r="N3029" s="6">
        <f t="shared" si="575"/>
        <v>6.4806737611278331</v>
      </c>
      <c r="O3029" s="6">
        <f t="shared" si="579"/>
        <v>0.42099235249702632</v>
      </c>
      <c r="P3029" s="6">
        <f t="shared" si="580"/>
        <v>0.7003650871812378</v>
      </c>
      <c r="Q3029" s="6">
        <f t="shared" si="581"/>
        <v>0.1340989126484215</v>
      </c>
      <c r="R3029" s="6">
        <f t="shared" si="582"/>
        <v>0.16418701747384026</v>
      </c>
      <c r="S3029" s="6">
        <f t="shared" si="583"/>
        <v>0.29828593012226179</v>
      </c>
    </row>
    <row r="3030" spans="1:19" x14ac:dyDescent="0.25">
      <c r="A3030" s="64">
        <v>41958</v>
      </c>
      <c r="B3030" s="14" t="s">
        <v>874</v>
      </c>
      <c r="C3030">
        <v>5</v>
      </c>
      <c r="D3030" s="4">
        <v>6</v>
      </c>
      <c r="E3030" s="4"/>
      <c r="G3030" s="4">
        <f t="shared" si="576"/>
        <v>64.961200000000005</v>
      </c>
      <c r="H3030"/>
      <c r="I3030"/>
      <c r="J3030" s="34">
        <f t="shared" si="573"/>
        <v>2.8274333882308137E-3</v>
      </c>
      <c r="K3030" s="34">
        <f t="shared" si="577"/>
        <v>0.1836734693821056</v>
      </c>
      <c r="L3030" s="6">
        <f t="shared" si="574"/>
        <v>10.923549380812876</v>
      </c>
      <c r="M3030" s="6">
        <f t="shared" si="578"/>
        <v>0.70960688980053355</v>
      </c>
      <c r="N3030" s="6">
        <f t="shared" si="575"/>
        <v>10.414704032978928</v>
      </c>
      <c r="O3030" s="6">
        <f t="shared" si="579"/>
        <v>0.67655168474967775</v>
      </c>
      <c r="P3030" s="6">
        <f t="shared" si="580"/>
        <v>1.3861585745502114</v>
      </c>
      <c r="Q3030" s="6">
        <f t="shared" si="581"/>
        <v>0.34061130710425608</v>
      </c>
      <c r="R3030" s="6">
        <f t="shared" si="582"/>
        <v>0.26385515705237433</v>
      </c>
      <c r="S3030" s="6">
        <f t="shared" si="583"/>
        <v>0.60446646415663041</v>
      </c>
    </row>
    <row r="3031" spans="1:19" x14ac:dyDescent="0.25">
      <c r="A3031" s="64">
        <v>41958</v>
      </c>
      <c r="B3031" s="14" t="s">
        <v>874</v>
      </c>
      <c r="C3031">
        <v>5</v>
      </c>
      <c r="D3031" s="4">
        <v>3.2</v>
      </c>
      <c r="E3031" s="4" t="s">
        <v>978</v>
      </c>
      <c r="G3031" s="4">
        <f t="shared" si="576"/>
        <v>64.961200000000005</v>
      </c>
      <c r="H3031"/>
      <c r="I3031"/>
      <c r="J3031" s="34">
        <f t="shared" si="573"/>
        <v>8.0424771931898698E-4</v>
      </c>
      <c r="K3031" s="34">
        <f t="shared" si="577"/>
        <v>5.2244897957576697E-2</v>
      </c>
      <c r="L3031" s="6">
        <f t="shared" si="574"/>
        <v>2.57474279673893</v>
      </c>
      <c r="M3031" s="6">
        <f t="shared" si="578"/>
        <v>0.16725838501169291</v>
      </c>
      <c r="N3031" s="6">
        <f t="shared" si="575"/>
        <v>4.9915502127950244</v>
      </c>
      <c r="O3031" s="6">
        <f t="shared" si="579"/>
        <v>0.32425709797277341</v>
      </c>
      <c r="P3031" s="6">
        <f t="shared" si="580"/>
        <v>0.49151548298446635</v>
      </c>
      <c r="Q3031" s="6">
        <f t="shared" si="581"/>
        <v>8.0284024805612586E-2</v>
      </c>
      <c r="R3031" s="6">
        <f t="shared" si="582"/>
        <v>0.12646026820938164</v>
      </c>
      <c r="S3031" s="6">
        <f t="shared" si="583"/>
        <v>0.20674429301499422</v>
      </c>
    </row>
    <row r="3032" spans="1:19" x14ac:dyDescent="0.25">
      <c r="A3032" s="64">
        <v>41958</v>
      </c>
      <c r="B3032" s="14" t="s">
        <v>874</v>
      </c>
      <c r="C3032">
        <v>5</v>
      </c>
      <c r="D3032" s="4">
        <v>5.8</v>
      </c>
      <c r="E3032" s="4"/>
      <c r="G3032" s="4">
        <f t="shared" si="576"/>
        <v>64.961200000000005</v>
      </c>
      <c r="H3032"/>
      <c r="I3032"/>
      <c r="J3032" s="34">
        <f t="shared" si="573"/>
        <v>2.6420794216690155E-3</v>
      </c>
      <c r="K3032" s="34">
        <f t="shared" si="577"/>
        <v>0.1716326530559453</v>
      </c>
      <c r="L3032" s="6">
        <f t="shared" si="574"/>
        <v>10.104504202450142</v>
      </c>
      <c r="M3032" s="6">
        <f t="shared" si="578"/>
        <v>0.65640073112787944</v>
      </c>
      <c r="N3032" s="6">
        <f t="shared" si="575"/>
        <v>10.009692178621206</v>
      </c>
      <c r="O3032" s="6">
        <f t="shared" si="579"/>
        <v>0.65024162816606002</v>
      </c>
      <c r="P3032" s="6">
        <f t="shared" si="580"/>
        <v>1.3066423592939396</v>
      </c>
      <c r="Q3032" s="6">
        <f t="shared" si="581"/>
        <v>0.31507235094138214</v>
      </c>
      <c r="R3032" s="6">
        <f t="shared" si="582"/>
        <v>0.25359423498476341</v>
      </c>
      <c r="S3032" s="6">
        <f t="shared" si="583"/>
        <v>0.5686665859261455</v>
      </c>
    </row>
    <row r="3033" spans="1:19" x14ac:dyDescent="0.25">
      <c r="A3033" s="64">
        <v>41958</v>
      </c>
      <c r="B3033" s="14" t="s">
        <v>874</v>
      </c>
      <c r="C3033">
        <v>5</v>
      </c>
      <c r="D3033" s="4">
        <v>6.2</v>
      </c>
      <c r="E3033" s="4"/>
      <c r="G3033" s="4">
        <f t="shared" si="576"/>
        <v>64.961200000000005</v>
      </c>
      <c r="H3033"/>
      <c r="I3033"/>
      <c r="J3033" s="34">
        <f t="shared" si="573"/>
        <v>3.0190705400997908E-3</v>
      </c>
      <c r="K3033" s="34">
        <f t="shared" si="577"/>
        <v>0.1961224489735594</v>
      </c>
      <c r="L3033" s="6">
        <f t="shared" si="574"/>
        <v>11.778840632041497</v>
      </c>
      <c r="M3033" s="6">
        <f t="shared" si="578"/>
        <v>0.76516763690751333</v>
      </c>
      <c r="N3033" s="6">
        <f t="shared" si="575"/>
        <v>10.8220178607594</v>
      </c>
      <c r="O3033" s="6">
        <f t="shared" si="579"/>
        <v>0.70301128029210602</v>
      </c>
      <c r="P3033" s="6">
        <f t="shared" si="580"/>
        <v>1.4681789171996193</v>
      </c>
      <c r="Q3033" s="6">
        <f t="shared" si="581"/>
        <v>0.36728046571560641</v>
      </c>
      <c r="R3033" s="6">
        <f t="shared" si="582"/>
        <v>0.27417439931392135</v>
      </c>
      <c r="S3033" s="6">
        <f t="shared" si="583"/>
        <v>0.64145486502952775</v>
      </c>
    </row>
    <row r="3034" spans="1:19" x14ac:dyDescent="0.25">
      <c r="A3034" s="64">
        <v>41958</v>
      </c>
      <c r="B3034" s="14" t="s">
        <v>874</v>
      </c>
      <c r="C3034">
        <v>5</v>
      </c>
      <c r="D3034" s="4">
        <v>8.5</v>
      </c>
      <c r="E3034" s="4" t="s">
        <v>978</v>
      </c>
      <c r="G3034" s="4">
        <f t="shared" si="576"/>
        <v>64.961200000000005</v>
      </c>
      <c r="H3034"/>
      <c r="I3034"/>
      <c r="J3034" s="34">
        <f t="shared" si="573"/>
        <v>5.6745017305465653E-3</v>
      </c>
      <c r="K3034" s="34">
        <f t="shared" si="577"/>
        <v>0.36862244896825369</v>
      </c>
      <c r="L3034" s="6">
        <f t="shared" si="574"/>
        <v>24.32921867173739</v>
      </c>
      <c r="M3034" s="6">
        <f t="shared" si="578"/>
        <v>1.5804552706332824</v>
      </c>
      <c r="N3034" s="6">
        <f t="shared" si="575"/>
        <v>15.654172411593242</v>
      </c>
      <c r="O3034" s="6">
        <f t="shared" si="579"/>
        <v>1.0169138445882482</v>
      </c>
      <c r="P3034" s="6">
        <f t="shared" si="580"/>
        <v>2.5973691152215306</v>
      </c>
      <c r="Q3034" s="6">
        <f t="shared" si="581"/>
        <v>0.75861852990397549</v>
      </c>
      <c r="R3034" s="6">
        <f t="shared" si="582"/>
        <v>0.39659639938941682</v>
      </c>
      <c r="S3034" s="6">
        <f t="shared" si="583"/>
        <v>1.1552149292933924</v>
      </c>
    </row>
    <row r="3035" spans="1:19" x14ac:dyDescent="0.25">
      <c r="A3035" s="64">
        <v>41958</v>
      </c>
      <c r="B3035" s="14" t="s">
        <v>874</v>
      </c>
      <c r="C3035">
        <v>5</v>
      </c>
      <c r="D3035" s="4">
        <v>7</v>
      </c>
      <c r="E3035" s="4"/>
      <c r="G3035" s="4">
        <f t="shared" si="576"/>
        <v>64.961200000000005</v>
      </c>
      <c r="H3035"/>
      <c r="I3035"/>
      <c r="J3035" s="34">
        <f t="shared" si="573"/>
        <v>3.8484510006474969E-3</v>
      </c>
      <c r="K3035" s="34">
        <f t="shared" si="577"/>
        <v>0.24999999999231043</v>
      </c>
      <c r="L3035" s="6">
        <f t="shared" si="574"/>
        <v>15.569492106387406</v>
      </c>
      <c r="M3035" s="6">
        <f t="shared" si="578"/>
        <v>1.0114129102390135</v>
      </c>
      <c r="N3035" s="6">
        <f t="shared" si="575"/>
        <v>12.473107819356448</v>
      </c>
      <c r="O3035" s="6">
        <f t="shared" si="579"/>
        <v>0.81026806739089385</v>
      </c>
      <c r="P3035" s="6">
        <f t="shared" si="580"/>
        <v>1.8216809776299074</v>
      </c>
      <c r="Q3035" s="6">
        <f t="shared" si="581"/>
        <v>0.48547819691472643</v>
      </c>
      <c r="R3035" s="6">
        <f t="shared" si="582"/>
        <v>0.31600454628244862</v>
      </c>
      <c r="S3035" s="6">
        <f t="shared" si="583"/>
        <v>0.80148274319717505</v>
      </c>
    </row>
    <row r="3036" spans="1:19" x14ac:dyDescent="0.25">
      <c r="A3036" s="64">
        <v>41958</v>
      </c>
      <c r="B3036" s="14" t="s">
        <v>874</v>
      </c>
      <c r="C3036">
        <v>5</v>
      </c>
      <c r="D3036" s="4">
        <v>3.7</v>
      </c>
      <c r="E3036" s="4"/>
      <c r="G3036" s="4">
        <f t="shared" si="576"/>
        <v>64.961200000000005</v>
      </c>
      <c r="H3036"/>
      <c r="I3036"/>
      <c r="J3036" s="34">
        <f t="shared" si="573"/>
        <v>1.075210085691107E-3</v>
      </c>
      <c r="K3036" s="34">
        <f t="shared" si="577"/>
        <v>6.9846938773361844E-2</v>
      </c>
      <c r="L3036" s="6">
        <f t="shared" si="574"/>
        <v>3.5949248430857623</v>
      </c>
      <c r="M3036" s="6">
        <f t="shared" si="578"/>
        <v>0.2335306362462681</v>
      </c>
      <c r="N3036" s="6">
        <f t="shared" si="575"/>
        <v>5.9156978898620354</v>
      </c>
      <c r="O3036" s="6">
        <f t="shared" si="579"/>
        <v>0.38429084121668494</v>
      </c>
      <c r="P3036" s="6">
        <f t="shared" si="580"/>
        <v>0.61782147746295302</v>
      </c>
      <c r="Q3036" s="6">
        <f t="shared" si="581"/>
        <v>0.11209470539820869</v>
      </c>
      <c r="R3036" s="6">
        <f t="shared" si="582"/>
        <v>0.14987342807450713</v>
      </c>
      <c r="S3036" s="6">
        <f t="shared" si="583"/>
        <v>0.2619681334727158</v>
      </c>
    </row>
    <row r="3037" spans="1:19" x14ac:dyDescent="0.25">
      <c r="A3037" s="64">
        <v>41958</v>
      </c>
      <c r="B3037" s="14" t="s">
        <v>874</v>
      </c>
      <c r="C3037">
        <v>5</v>
      </c>
      <c r="D3037" s="4">
        <v>6.9</v>
      </c>
      <c r="E3037" s="4"/>
      <c r="G3037" s="4">
        <f t="shared" si="576"/>
        <v>64.961200000000005</v>
      </c>
      <c r="H3037"/>
      <c r="I3037"/>
      <c r="J3037" s="34">
        <f t="shared" si="573"/>
        <v>3.7392806559352516E-3</v>
      </c>
      <c r="K3037" s="34">
        <f t="shared" si="577"/>
        <v>0.24290816325783468</v>
      </c>
      <c r="L3037" s="6">
        <f t="shared" si="574"/>
        <v>15.062883294996576</v>
      </c>
      <c r="M3037" s="6">
        <f t="shared" si="578"/>
        <v>0.97850299328216439</v>
      </c>
      <c r="N3037" s="6">
        <f t="shared" si="575"/>
        <v>12.264882891847247</v>
      </c>
      <c r="O3037" s="6">
        <f t="shared" si="579"/>
        <v>0.79674152596761971</v>
      </c>
      <c r="P3037" s="6">
        <f t="shared" si="580"/>
        <v>1.7752445192497841</v>
      </c>
      <c r="Q3037" s="6">
        <f t="shared" si="581"/>
        <v>0.46968143677543889</v>
      </c>
      <c r="R3037" s="6">
        <f t="shared" si="582"/>
        <v>0.31072919512737168</v>
      </c>
      <c r="S3037" s="6">
        <f t="shared" si="583"/>
        <v>0.78041063190281057</v>
      </c>
    </row>
    <row r="3038" spans="1:19" x14ac:dyDescent="0.25">
      <c r="A3038" s="64">
        <v>41958</v>
      </c>
      <c r="B3038" s="14" t="s">
        <v>874</v>
      </c>
      <c r="C3038">
        <v>5</v>
      </c>
      <c r="D3038" s="4">
        <v>3.1</v>
      </c>
      <c r="E3038" s="4"/>
      <c r="G3038" s="4">
        <f t="shared" si="576"/>
        <v>64.961200000000005</v>
      </c>
      <c r="H3038"/>
      <c r="I3038"/>
      <c r="J3038" s="34">
        <f t="shared" si="573"/>
        <v>7.5476763502494771E-4</v>
      </c>
      <c r="K3038" s="34">
        <f t="shared" si="577"/>
        <v>4.9030612243389851E-2</v>
      </c>
      <c r="L3038" s="6">
        <f t="shared" si="574"/>
        <v>2.3935063597525432</v>
      </c>
      <c r="M3038" s="6">
        <f t="shared" si="578"/>
        <v>0.15548504835297491</v>
      </c>
      <c r="N3038" s="6">
        <f t="shared" si="575"/>
        <v>4.8095356854949474</v>
      </c>
      <c r="O3038" s="6">
        <f t="shared" si="579"/>
        <v>0.31243321563258936</v>
      </c>
      <c r="P3038" s="6">
        <f t="shared" si="580"/>
        <v>0.46791826398556424</v>
      </c>
      <c r="Q3038" s="6">
        <f t="shared" si="581"/>
        <v>7.4632823209427962E-2</v>
      </c>
      <c r="R3038" s="6">
        <f t="shared" si="582"/>
        <v>0.12184895409670986</v>
      </c>
      <c r="S3038" s="6">
        <f t="shared" si="583"/>
        <v>0.19648177730613781</v>
      </c>
    </row>
    <row r="3039" spans="1:19" x14ac:dyDescent="0.25">
      <c r="A3039" s="64">
        <v>41958</v>
      </c>
      <c r="B3039" s="14" t="s">
        <v>874</v>
      </c>
      <c r="C3039">
        <v>5</v>
      </c>
      <c r="D3039" s="4">
        <v>8.3000000000000007</v>
      </c>
      <c r="E3039" s="4"/>
      <c r="G3039" s="4">
        <f t="shared" si="576"/>
        <v>64.961200000000005</v>
      </c>
      <c r="H3039"/>
      <c r="I3039"/>
      <c r="J3039" s="34">
        <f t="shared" si="573"/>
        <v>5.4106079476450219E-3</v>
      </c>
      <c r="K3039" s="34">
        <f t="shared" si="577"/>
        <v>0.35147959182592381</v>
      </c>
      <c r="L3039" s="6">
        <f t="shared" si="574"/>
        <v>23.033216302360287</v>
      </c>
      <c r="M3039" s="6">
        <f t="shared" si="578"/>
        <v>1.4962653998827395</v>
      </c>
      <c r="N3039" s="6">
        <f t="shared" si="575"/>
        <v>15.224089825772444</v>
      </c>
      <c r="O3039" s="6">
        <f t="shared" si="579"/>
        <v>0.98897516317232204</v>
      </c>
      <c r="P3039" s="6">
        <f t="shared" si="580"/>
        <v>2.4852405630550614</v>
      </c>
      <c r="Q3039" s="6">
        <f t="shared" si="581"/>
        <v>0.71820739194371497</v>
      </c>
      <c r="R3039" s="6">
        <f t="shared" si="582"/>
        <v>0.38570031363720558</v>
      </c>
      <c r="S3039" s="6">
        <f t="shared" si="583"/>
        <v>1.1039077055809206</v>
      </c>
    </row>
    <row r="3040" spans="1:19" x14ac:dyDescent="0.25">
      <c r="A3040" s="64">
        <v>41958</v>
      </c>
      <c r="B3040" s="14" t="s">
        <v>874</v>
      </c>
      <c r="C3040">
        <v>5</v>
      </c>
      <c r="D3040" s="4">
        <v>3.8</v>
      </c>
      <c r="E3040" s="4"/>
      <c r="G3040" s="4">
        <f t="shared" si="576"/>
        <v>64.961200000000005</v>
      </c>
      <c r="H3040"/>
      <c r="I3040"/>
      <c r="J3040" s="34">
        <f t="shared" si="573"/>
        <v>1.1341149479459152E-3</v>
      </c>
      <c r="K3040" s="34">
        <f t="shared" si="577"/>
        <v>7.3673469385489021E-2</v>
      </c>
      <c r="L3040" s="6">
        <f t="shared" si="574"/>
        <v>3.8222275656794742</v>
      </c>
      <c r="M3040" s="6">
        <f t="shared" si="578"/>
        <v>0.24829649415562419</v>
      </c>
      <c r="N3040" s="6">
        <f t="shared" si="575"/>
        <v>6.1031884174464111</v>
      </c>
      <c r="O3040" s="6">
        <f t="shared" si="579"/>
        <v>0.39647045111343715</v>
      </c>
      <c r="P3040" s="6">
        <f t="shared" si="580"/>
        <v>0.64476694526906131</v>
      </c>
      <c r="Q3040" s="6">
        <f t="shared" si="581"/>
        <v>0.1191823171946996</v>
      </c>
      <c r="R3040" s="6">
        <f t="shared" si="582"/>
        <v>0.1546234759342405</v>
      </c>
      <c r="S3040" s="6">
        <f t="shared" si="583"/>
        <v>0.2738057931289401</v>
      </c>
    </row>
    <row r="3041" spans="1:19" x14ac:dyDescent="0.25">
      <c r="A3041" s="64">
        <v>41958</v>
      </c>
      <c r="B3041" s="14" t="s">
        <v>874</v>
      </c>
      <c r="C3041">
        <v>5</v>
      </c>
      <c r="D3041" s="4">
        <v>10.5</v>
      </c>
      <c r="E3041" s="4"/>
      <c r="G3041" s="4">
        <f t="shared" si="576"/>
        <v>64.961200000000005</v>
      </c>
      <c r="H3041"/>
      <c r="I3041"/>
      <c r="J3041" s="34">
        <f t="shared" ref="J3041:J3104" si="584">((+D3041/200)^2)*PI()</f>
        <v>8.6590147514568668E-3</v>
      </c>
      <c r="K3041" s="34">
        <f t="shared" si="577"/>
        <v>0.5624999999826984</v>
      </c>
      <c r="L3041" s="6">
        <f t="shared" ref="L3041:L3104" si="585">0.17758*(D3041^2.299)</f>
        <v>39.546517958797452</v>
      </c>
      <c r="M3041" s="6">
        <f t="shared" si="578"/>
        <v>2.5689893122536454</v>
      </c>
      <c r="N3041" s="6">
        <f t="shared" ref="N3041:N3104" si="586">1.28*(D3041^1.17)</f>
        <v>20.044787177718607</v>
      </c>
      <c r="O3041" s="6">
        <f t="shared" si="579"/>
        <v>1.3021334540656457</v>
      </c>
      <c r="P3041" s="6">
        <f t="shared" si="580"/>
        <v>3.8711227663192913</v>
      </c>
      <c r="Q3041" s="6">
        <f t="shared" si="581"/>
        <v>1.2331148698817498</v>
      </c>
      <c r="R3041" s="6">
        <f t="shared" si="582"/>
        <v>0.50783204708560181</v>
      </c>
      <c r="S3041" s="6">
        <f t="shared" si="583"/>
        <v>1.7409469169673515</v>
      </c>
    </row>
    <row r="3042" spans="1:19" x14ac:dyDescent="0.25">
      <c r="A3042" s="64">
        <v>41958</v>
      </c>
      <c r="B3042" s="14" t="s">
        <v>874</v>
      </c>
      <c r="C3042">
        <v>5</v>
      </c>
      <c r="D3042" s="4">
        <v>3.6</v>
      </c>
      <c r="E3042" s="4"/>
      <c r="G3042" s="4">
        <f t="shared" ref="G3042:G3105" si="587">IF($D3042&lt;3.01,795.7747,64.9612)</f>
        <v>64.961200000000005</v>
      </c>
      <c r="H3042"/>
      <c r="I3042"/>
      <c r="J3042" s="34">
        <f t="shared" si="584"/>
        <v>1.0178760197630931E-3</v>
      </c>
      <c r="K3042" s="34">
        <f t="shared" si="577"/>
        <v>6.6122448977558021E-2</v>
      </c>
      <c r="L3042" s="6">
        <f t="shared" si="585"/>
        <v>3.375464158589657</v>
      </c>
      <c r="M3042" s="6">
        <f t="shared" si="578"/>
        <v>0.21927420655205926</v>
      </c>
      <c r="N3042" s="6">
        <f t="shared" si="586"/>
        <v>5.7290669248255632</v>
      </c>
      <c r="O3042" s="6">
        <f t="shared" si="579"/>
        <v>0.37216706953560269</v>
      </c>
      <c r="P3042" s="6">
        <f t="shared" si="580"/>
        <v>0.59144127608766195</v>
      </c>
      <c r="Q3042" s="6">
        <f t="shared" si="581"/>
        <v>0.10525161914498844</v>
      </c>
      <c r="R3042" s="6">
        <f t="shared" si="582"/>
        <v>0.14514515711888507</v>
      </c>
      <c r="S3042" s="6">
        <f t="shared" si="583"/>
        <v>0.25039677626387352</v>
      </c>
    </row>
    <row r="3043" spans="1:19" x14ac:dyDescent="0.25">
      <c r="A3043" s="64">
        <v>41958</v>
      </c>
      <c r="B3043" s="14" t="s">
        <v>874</v>
      </c>
      <c r="C3043">
        <v>5</v>
      </c>
      <c r="D3043" s="4">
        <v>7</v>
      </c>
      <c r="E3043" s="4"/>
      <c r="G3043" s="4">
        <f t="shared" si="587"/>
        <v>64.961200000000005</v>
      </c>
      <c r="H3043"/>
      <c r="I3043"/>
      <c r="J3043" s="34">
        <f t="shared" si="584"/>
        <v>3.8484510006474969E-3</v>
      </c>
      <c r="K3043" s="34">
        <f t="shared" si="577"/>
        <v>0.24999999999231043</v>
      </c>
      <c r="L3043" s="6">
        <f t="shared" si="585"/>
        <v>15.569492106387406</v>
      </c>
      <c r="M3043" s="6">
        <f t="shared" si="578"/>
        <v>1.0114129102390135</v>
      </c>
      <c r="N3043" s="6">
        <f t="shared" si="586"/>
        <v>12.473107819356448</v>
      </c>
      <c r="O3043" s="6">
        <f t="shared" si="579"/>
        <v>0.81026806739089385</v>
      </c>
      <c r="P3043" s="6">
        <f t="shared" si="580"/>
        <v>1.8216809776299074</v>
      </c>
      <c r="Q3043" s="6">
        <f t="shared" si="581"/>
        <v>0.48547819691472643</v>
      </c>
      <c r="R3043" s="6">
        <f t="shared" si="582"/>
        <v>0.31600454628244862</v>
      </c>
      <c r="S3043" s="6">
        <f t="shared" si="583"/>
        <v>0.80148274319717505</v>
      </c>
    </row>
    <row r="3044" spans="1:19" x14ac:dyDescent="0.25">
      <c r="A3044" s="64">
        <v>41958</v>
      </c>
      <c r="B3044" s="14" t="s">
        <v>874</v>
      </c>
      <c r="C3044">
        <v>5</v>
      </c>
      <c r="D3044" s="4">
        <v>8</v>
      </c>
      <c r="E3044" s="4"/>
      <c r="G3044" s="4">
        <f t="shared" si="587"/>
        <v>64.961200000000005</v>
      </c>
      <c r="H3044"/>
      <c r="I3044"/>
      <c r="J3044" s="34">
        <f t="shared" si="584"/>
        <v>5.0265482457436689E-3</v>
      </c>
      <c r="K3044" s="34">
        <f t="shared" si="577"/>
        <v>0.32653061223485441</v>
      </c>
      <c r="L3044" s="6">
        <f t="shared" si="585"/>
        <v>21.164008717497858</v>
      </c>
      <c r="M3044" s="6">
        <f t="shared" si="578"/>
        <v>1.3748394297657729</v>
      </c>
      <c r="N3044" s="6">
        <f t="shared" si="586"/>
        <v>14.58227400291401</v>
      </c>
      <c r="O3044" s="6">
        <f t="shared" si="579"/>
        <v>0.94728203633176278</v>
      </c>
      <c r="P3044" s="6">
        <f t="shared" si="580"/>
        <v>2.3221214660975358</v>
      </c>
      <c r="Q3044" s="6">
        <f t="shared" si="581"/>
        <v>0.65992292628757099</v>
      </c>
      <c r="R3044" s="6">
        <f t="shared" si="582"/>
        <v>0.3694399941693875</v>
      </c>
      <c r="S3044" s="6">
        <f t="shared" si="583"/>
        <v>1.0293629204569585</v>
      </c>
    </row>
    <row r="3045" spans="1:19" x14ac:dyDescent="0.25">
      <c r="A3045" s="64">
        <v>41958</v>
      </c>
      <c r="B3045" s="14" t="s">
        <v>874</v>
      </c>
      <c r="C3045">
        <v>5</v>
      </c>
      <c r="D3045" s="4">
        <v>11.1</v>
      </c>
      <c r="E3045" s="4"/>
      <c r="G3045" s="4">
        <f t="shared" si="587"/>
        <v>64.961200000000005</v>
      </c>
      <c r="H3045"/>
      <c r="I3045"/>
      <c r="J3045" s="34">
        <f t="shared" si="584"/>
        <v>9.6768907712199599E-3</v>
      </c>
      <c r="K3045" s="34">
        <f t="shared" si="577"/>
        <v>0.62862244896025643</v>
      </c>
      <c r="L3045" s="6">
        <f t="shared" si="585"/>
        <v>44.935707081848669</v>
      </c>
      <c r="M3045" s="6">
        <f t="shared" si="578"/>
        <v>2.9190775115043786</v>
      </c>
      <c r="N3045" s="6">
        <f t="shared" si="586"/>
        <v>21.391333313827278</v>
      </c>
      <c r="O3045" s="6">
        <f t="shared" si="579"/>
        <v>1.3896067086192765</v>
      </c>
      <c r="P3045" s="6">
        <f t="shared" si="580"/>
        <v>4.3086842201236548</v>
      </c>
      <c r="Q3045" s="6">
        <f t="shared" si="581"/>
        <v>1.4011572055221015</v>
      </c>
      <c r="R3045" s="6">
        <f t="shared" si="582"/>
        <v>0.54194661636151786</v>
      </c>
      <c r="S3045" s="6">
        <f t="shared" si="583"/>
        <v>1.9431038218836194</v>
      </c>
    </row>
    <row r="3046" spans="1:19" x14ac:dyDescent="0.25">
      <c r="A3046" s="64">
        <v>41958</v>
      </c>
      <c r="B3046" s="14" t="s">
        <v>874</v>
      </c>
      <c r="C3046">
        <v>5</v>
      </c>
      <c r="D3046" s="4">
        <v>3</v>
      </c>
      <c r="E3046" s="4"/>
      <c r="G3046" s="4">
        <f t="shared" si="587"/>
        <v>795.77470000000005</v>
      </c>
      <c r="H3046"/>
      <c r="I3046"/>
      <c r="J3046" s="34">
        <f t="shared" si="584"/>
        <v>7.0685834705770342E-4</v>
      </c>
      <c r="K3046" s="34">
        <f t="shared" si="577"/>
        <v>0.56249666683810862</v>
      </c>
      <c r="L3046" s="6">
        <f t="shared" si="585"/>
        <v>2.219707841442716</v>
      </c>
      <c r="M3046" s="6">
        <f t="shared" si="578"/>
        <v>1.7663769089848702</v>
      </c>
      <c r="N3046" s="6">
        <f t="shared" si="586"/>
        <v>4.6285167281146418</v>
      </c>
      <c r="O3046" s="6">
        <f t="shared" si="579"/>
        <v>3.6832347567317885</v>
      </c>
      <c r="P3046" s="6">
        <f t="shared" si="580"/>
        <v>5.4496116657166587</v>
      </c>
      <c r="Q3046" s="6">
        <f t="shared" si="581"/>
        <v>0.84786091631273763</v>
      </c>
      <c r="R3046" s="6">
        <f t="shared" si="582"/>
        <v>1.4364615551253976</v>
      </c>
      <c r="S3046" s="6">
        <f t="shared" si="583"/>
        <v>2.2843224714381352</v>
      </c>
    </row>
    <row r="3047" spans="1:19" x14ac:dyDescent="0.25">
      <c r="A3047" s="64">
        <v>41958</v>
      </c>
      <c r="B3047" s="14" t="s">
        <v>874</v>
      </c>
      <c r="C3047">
        <v>5</v>
      </c>
      <c r="D3047" s="4">
        <v>4</v>
      </c>
      <c r="E3047" s="4"/>
      <c r="G3047" s="4">
        <f t="shared" si="587"/>
        <v>64.961200000000005</v>
      </c>
      <c r="H3047"/>
      <c r="I3047"/>
      <c r="J3047" s="34">
        <f t="shared" si="584"/>
        <v>1.2566370614359172E-3</v>
      </c>
      <c r="K3047" s="34">
        <f t="shared" si="577"/>
        <v>8.1632653058713603E-2</v>
      </c>
      <c r="L3047" s="6">
        <f t="shared" si="585"/>
        <v>4.3006091215286046</v>
      </c>
      <c r="M3047" s="6">
        <f t="shared" si="578"/>
        <v>0.27937273468421148</v>
      </c>
      <c r="N3047" s="6">
        <f t="shared" si="586"/>
        <v>6.4806737611278331</v>
      </c>
      <c r="O3047" s="6">
        <f t="shared" si="579"/>
        <v>0.42099235249702632</v>
      </c>
      <c r="P3047" s="6">
        <f t="shared" si="580"/>
        <v>0.7003650871812378</v>
      </c>
      <c r="Q3047" s="6">
        <f t="shared" si="581"/>
        <v>0.1340989126484215</v>
      </c>
      <c r="R3047" s="6">
        <f t="shared" si="582"/>
        <v>0.16418701747384026</v>
      </c>
      <c r="S3047" s="6">
        <f t="shared" si="583"/>
        <v>0.29828593012226179</v>
      </c>
    </row>
    <row r="3048" spans="1:19" x14ac:dyDescent="0.25">
      <c r="A3048" s="64">
        <v>41958</v>
      </c>
      <c r="B3048" s="14" t="s">
        <v>874</v>
      </c>
      <c r="C3048">
        <v>5</v>
      </c>
      <c r="D3048" s="4">
        <v>5.3</v>
      </c>
      <c r="E3048" s="4"/>
      <c r="G3048" s="4">
        <f t="shared" si="587"/>
        <v>64.961200000000005</v>
      </c>
      <c r="H3048"/>
      <c r="I3048"/>
      <c r="J3048" s="34">
        <f t="shared" si="584"/>
        <v>2.2061834409834321E-3</v>
      </c>
      <c r="K3048" s="34">
        <f t="shared" si="577"/>
        <v>0.14331632652620405</v>
      </c>
      <c r="L3048" s="6">
        <f t="shared" si="585"/>
        <v>8.213046389840704</v>
      </c>
      <c r="M3048" s="6">
        <f t="shared" si="578"/>
        <v>0.53352935948815838</v>
      </c>
      <c r="N3048" s="6">
        <f t="shared" si="586"/>
        <v>9.0076755970184212</v>
      </c>
      <c r="O3048" s="6">
        <f t="shared" si="579"/>
        <v>0.58514942734270425</v>
      </c>
      <c r="P3048" s="6">
        <f t="shared" si="580"/>
        <v>1.1186787868308627</v>
      </c>
      <c r="Q3048" s="6">
        <f t="shared" si="581"/>
        <v>0.25609409255431603</v>
      </c>
      <c r="R3048" s="6">
        <f t="shared" si="582"/>
        <v>0.22820827666365467</v>
      </c>
      <c r="S3048" s="6">
        <f t="shared" si="583"/>
        <v>0.48430236921797071</v>
      </c>
    </row>
    <row r="3049" spans="1:19" x14ac:dyDescent="0.25">
      <c r="A3049" s="64">
        <v>41958</v>
      </c>
      <c r="B3049" s="14" t="s">
        <v>874</v>
      </c>
      <c r="C3049">
        <v>5</v>
      </c>
      <c r="D3049" s="4">
        <v>5</v>
      </c>
      <c r="E3049" s="4" t="s">
        <v>978</v>
      </c>
      <c r="G3049" s="4">
        <f t="shared" si="587"/>
        <v>64.961200000000005</v>
      </c>
      <c r="H3049"/>
      <c r="I3049"/>
      <c r="J3049" s="34">
        <f t="shared" si="584"/>
        <v>1.9634954084936209E-3</v>
      </c>
      <c r="K3049" s="34">
        <f t="shared" si="577"/>
        <v>0.12755102040424002</v>
      </c>
      <c r="L3049" s="6">
        <f t="shared" si="585"/>
        <v>7.1833345216463531</v>
      </c>
      <c r="M3049" s="6">
        <f t="shared" si="578"/>
        <v>0.46663803957857453</v>
      </c>
      <c r="N3049" s="6">
        <f t="shared" si="586"/>
        <v>8.4140458590425169</v>
      </c>
      <c r="O3049" s="6">
        <f t="shared" si="579"/>
        <v>0.54658652646013051</v>
      </c>
      <c r="P3049" s="6">
        <f t="shared" si="580"/>
        <v>1.0132245660387049</v>
      </c>
      <c r="Q3049" s="6">
        <f t="shared" si="581"/>
        <v>0.22398625899771576</v>
      </c>
      <c r="R3049" s="6">
        <f t="shared" si="582"/>
        <v>0.2131687453194509</v>
      </c>
      <c r="S3049" s="6">
        <f t="shared" si="583"/>
        <v>0.4371550043171667</v>
      </c>
    </row>
    <row r="3050" spans="1:19" x14ac:dyDescent="0.25">
      <c r="A3050" s="64">
        <v>41958</v>
      </c>
      <c r="B3050" s="14" t="s">
        <v>874</v>
      </c>
      <c r="C3050">
        <v>5</v>
      </c>
      <c r="D3050" s="4">
        <v>3</v>
      </c>
      <c r="E3050" s="4"/>
      <c r="G3050" s="4">
        <f t="shared" si="587"/>
        <v>795.77470000000005</v>
      </c>
      <c r="H3050"/>
      <c r="I3050"/>
      <c r="J3050" s="34">
        <f t="shared" si="584"/>
        <v>7.0685834705770342E-4</v>
      </c>
      <c r="K3050" s="34">
        <f t="shared" si="577"/>
        <v>0.56249666683810862</v>
      </c>
      <c r="L3050" s="6">
        <f t="shared" si="585"/>
        <v>2.219707841442716</v>
      </c>
      <c r="M3050" s="6">
        <f t="shared" si="578"/>
        <v>1.7663769089848702</v>
      </c>
      <c r="N3050" s="6">
        <f t="shared" si="586"/>
        <v>4.6285167281146418</v>
      </c>
      <c r="O3050" s="6">
        <f t="shared" si="579"/>
        <v>3.6832347567317885</v>
      </c>
      <c r="P3050" s="6">
        <f t="shared" si="580"/>
        <v>5.4496116657166587</v>
      </c>
      <c r="Q3050" s="6">
        <f t="shared" si="581"/>
        <v>0.84786091631273763</v>
      </c>
      <c r="R3050" s="6">
        <f t="shared" si="582"/>
        <v>1.4364615551253976</v>
      </c>
      <c r="S3050" s="6">
        <f t="shared" si="583"/>
        <v>2.2843224714381352</v>
      </c>
    </row>
    <row r="3051" spans="1:19" x14ac:dyDescent="0.25">
      <c r="A3051" s="64">
        <v>41958</v>
      </c>
      <c r="B3051" s="14" t="s">
        <v>874</v>
      </c>
      <c r="C3051">
        <v>5</v>
      </c>
      <c r="D3051" s="4">
        <v>4</v>
      </c>
      <c r="E3051" s="4"/>
      <c r="G3051" s="4">
        <f t="shared" si="587"/>
        <v>64.961200000000005</v>
      </c>
      <c r="H3051"/>
      <c r="I3051"/>
      <c r="J3051" s="34">
        <f t="shared" si="584"/>
        <v>1.2566370614359172E-3</v>
      </c>
      <c r="K3051" s="34">
        <f t="shared" si="577"/>
        <v>8.1632653058713603E-2</v>
      </c>
      <c r="L3051" s="6">
        <f t="shared" si="585"/>
        <v>4.3006091215286046</v>
      </c>
      <c r="M3051" s="6">
        <f t="shared" si="578"/>
        <v>0.27937273468421148</v>
      </c>
      <c r="N3051" s="6">
        <f t="shared" si="586"/>
        <v>6.4806737611278331</v>
      </c>
      <c r="O3051" s="6">
        <f t="shared" si="579"/>
        <v>0.42099235249702632</v>
      </c>
      <c r="P3051" s="6">
        <f t="shared" si="580"/>
        <v>0.7003650871812378</v>
      </c>
      <c r="Q3051" s="6">
        <f t="shared" si="581"/>
        <v>0.1340989126484215</v>
      </c>
      <c r="R3051" s="6">
        <f t="shared" si="582"/>
        <v>0.16418701747384026</v>
      </c>
      <c r="S3051" s="6">
        <f t="shared" si="583"/>
        <v>0.29828593012226179</v>
      </c>
    </row>
    <row r="3052" spans="1:19" x14ac:dyDescent="0.25">
      <c r="A3052" s="64">
        <v>41958</v>
      </c>
      <c r="B3052" s="14" t="s">
        <v>874</v>
      </c>
      <c r="C3052">
        <v>5</v>
      </c>
      <c r="D3052" s="4">
        <v>6.5</v>
      </c>
      <c r="E3052" s="4"/>
      <c r="G3052" s="4">
        <f t="shared" si="587"/>
        <v>64.961200000000005</v>
      </c>
      <c r="H3052"/>
      <c r="I3052"/>
      <c r="J3052" s="34">
        <f t="shared" si="584"/>
        <v>3.3183072403542195E-3</v>
      </c>
      <c r="K3052" s="34">
        <f t="shared" si="577"/>
        <v>0.21556122448316564</v>
      </c>
      <c r="L3052" s="6">
        <f t="shared" si="585"/>
        <v>13.130517975640537</v>
      </c>
      <c r="M3052" s="6">
        <f t="shared" si="578"/>
        <v>0.85297422086363262</v>
      </c>
      <c r="N3052" s="6">
        <f t="shared" si="586"/>
        <v>11.437170539605743</v>
      </c>
      <c r="O3052" s="6">
        <f t="shared" si="579"/>
        <v>0.74297233726827139</v>
      </c>
      <c r="P3052" s="6">
        <f t="shared" si="580"/>
        <v>1.5959465581319039</v>
      </c>
      <c r="Q3052" s="6">
        <f t="shared" si="581"/>
        <v>0.40942762601454363</v>
      </c>
      <c r="R3052" s="6">
        <f t="shared" si="582"/>
        <v>0.28975921153462586</v>
      </c>
      <c r="S3052" s="6">
        <f t="shared" si="583"/>
        <v>0.69918683754916944</v>
      </c>
    </row>
    <row r="3053" spans="1:19" x14ac:dyDescent="0.25">
      <c r="A3053" s="64">
        <v>41958</v>
      </c>
      <c r="B3053" s="14" t="s">
        <v>874</v>
      </c>
      <c r="C3053">
        <v>5</v>
      </c>
      <c r="D3053" s="4">
        <v>4.5999999999999996</v>
      </c>
      <c r="E3053" s="4"/>
      <c r="G3053" s="4">
        <f t="shared" si="587"/>
        <v>64.961200000000005</v>
      </c>
      <c r="H3053"/>
      <c r="I3053"/>
      <c r="J3053" s="34">
        <f t="shared" si="584"/>
        <v>1.6619025137490004E-3</v>
      </c>
      <c r="K3053" s="34">
        <f t="shared" ref="K3053:K3116" si="588">+IF($D3053&gt;3.01,J3053*64.96120126,J3053*795.77)</f>
        <v>0.10795918367014873</v>
      </c>
      <c r="L3053" s="6">
        <f t="shared" si="585"/>
        <v>5.9302678128381849</v>
      </c>
      <c r="M3053" s="6">
        <f t="shared" ref="M3053:M3116" si="589">+IF($D3053&gt;3.01,L3053*64.96120126*0.001,L3053*795.77*0.001)</f>
        <v>0.3852373209154813</v>
      </c>
      <c r="N3053" s="6">
        <f t="shared" si="586"/>
        <v>7.6319696161125572</v>
      </c>
      <c r="O3053" s="6">
        <f t="shared" ref="O3053:O3116" si="590">+IF($D3053&gt;3.01,N3053*64.96120126*0.001,N3053*795.77*0.001)</f>
        <v>0.49578191424249274</v>
      </c>
      <c r="P3053" s="6">
        <f t="shared" ref="P3053:P3116" si="591">+M3053+O3053</f>
        <v>0.88101923515797398</v>
      </c>
      <c r="Q3053" s="6">
        <f t="shared" si="581"/>
        <v>0.18491391403943103</v>
      </c>
      <c r="R3053" s="6">
        <f t="shared" si="582"/>
        <v>0.19335494655457217</v>
      </c>
      <c r="S3053" s="6">
        <f t="shared" si="583"/>
        <v>0.37826886059400322</v>
      </c>
    </row>
    <row r="3054" spans="1:19" x14ac:dyDescent="0.25">
      <c r="A3054" s="64">
        <v>41958</v>
      </c>
      <c r="B3054" s="14" t="s">
        <v>874</v>
      </c>
      <c r="C3054">
        <v>5</v>
      </c>
      <c r="D3054" s="4">
        <v>6</v>
      </c>
      <c r="E3054" s="4"/>
      <c r="G3054" s="4">
        <f t="shared" si="587"/>
        <v>64.961200000000005</v>
      </c>
      <c r="H3054"/>
      <c r="I3054"/>
      <c r="J3054" s="34">
        <f t="shared" si="584"/>
        <v>2.8274333882308137E-3</v>
      </c>
      <c r="K3054" s="34">
        <f t="shared" si="588"/>
        <v>0.1836734693821056</v>
      </c>
      <c r="L3054" s="6">
        <f t="shared" si="585"/>
        <v>10.923549380812876</v>
      </c>
      <c r="M3054" s="6">
        <f t="shared" si="589"/>
        <v>0.70960688980053355</v>
      </c>
      <c r="N3054" s="6">
        <f t="shared" si="586"/>
        <v>10.414704032978928</v>
      </c>
      <c r="O3054" s="6">
        <f t="shared" si="590"/>
        <v>0.67655168474967775</v>
      </c>
      <c r="P3054" s="6">
        <f t="shared" si="591"/>
        <v>1.3861585745502114</v>
      </c>
      <c r="Q3054" s="6">
        <f t="shared" si="581"/>
        <v>0.34061130710425608</v>
      </c>
      <c r="R3054" s="6">
        <f t="shared" si="582"/>
        <v>0.26385515705237433</v>
      </c>
      <c r="S3054" s="6">
        <f t="shared" si="583"/>
        <v>0.60446646415663041</v>
      </c>
    </row>
    <row r="3055" spans="1:19" x14ac:dyDescent="0.25">
      <c r="A3055" s="64">
        <v>41958</v>
      </c>
      <c r="B3055" s="14" t="s">
        <v>874</v>
      </c>
      <c r="C3055">
        <v>5</v>
      </c>
      <c r="D3055" s="4">
        <v>4.2</v>
      </c>
      <c r="E3055" s="4"/>
      <c r="G3055" s="4">
        <f t="shared" si="587"/>
        <v>64.961200000000005</v>
      </c>
      <c r="H3055"/>
      <c r="I3055"/>
      <c r="J3055" s="34">
        <f t="shared" si="584"/>
        <v>1.385442360233099E-3</v>
      </c>
      <c r="K3055" s="34">
        <f t="shared" si="588"/>
        <v>8.9999999997231753E-2</v>
      </c>
      <c r="L3055" s="6">
        <f t="shared" si="585"/>
        <v>4.811097633235077</v>
      </c>
      <c r="M3055" s="6">
        <f t="shared" si="589"/>
        <v>0.31253468163409348</v>
      </c>
      <c r="N3055" s="6">
        <f t="shared" si="586"/>
        <v>6.861382640483793</v>
      </c>
      <c r="O3055" s="6">
        <f t="shared" si="590"/>
        <v>0.44572365863033786</v>
      </c>
      <c r="P3055" s="6">
        <f t="shared" si="591"/>
        <v>0.7582583402644314</v>
      </c>
      <c r="Q3055" s="6">
        <f t="shared" si="581"/>
        <v>0.15001664718436486</v>
      </c>
      <c r="R3055" s="6">
        <f t="shared" si="582"/>
        <v>0.17383222686583177</v>
      </c>
      <c r="S3055" s="6">
        <f t="shared" si="583"/>
        <v>0.32384887405019663</v>
      </c>
    </row>
    <row r="3056" spans="1:19" x14ac:dyDescent="0.25">
      <c r="A3056" s="64">
        <v>41958</v>
      </c>
      <c r="B3056" s="14" t="s">
        <v>874</v>
      </c>
      <c r="C3056">
        <v>5</v>
      </c>
      <c r="D3056" s="4">
        <v>5.9</v>
      </c>
      <c r="E3056" s="4"/>
      <c r="G3056" s="4">
        <f t="shared" si="587"/>
        <v>64.961200000000005</v>
      </c>
      <c r="H3056"/>
      <c r="I3056"/>
      <c r="J3056" s="34">
        <f t="shared" si="584"/>
        <v>2.7339710067865179E-3</v>
      </c>
      <c r="K3056" s="34">
        <f t="shared" si="588"/>
        <v>0.17760204081086381</v>
      </c>
      <c r="L3056" s="6">
        <f t="shared" si="585"/>
        <v>10.509518679077305</v>
      </c>
      <c r="M3056" s="6">
        <f t="shared" si="589"/>
        <v>0.68271095805727011</v>
      </c>
      <c r="N3056" s="6">
        <f t="shared" si="586"/>
        <v>10.211906347392123</v>
      </c>
      <c r="O3056" s="6">
        <f t="shared" si="590"/>
        <v>0.66337770348121117</v>
      </c>
      <c r="P3056" s="6">
        <f t="shared" si="591"/>
        <v>1.3460886615384813</v>
      </c>
      <c r="Q3056" s="6">
        <f t="shared" si="581"/>
        <v>0.32770125986748966</v>
      </c>
      <c r="R3056" s="6">
        <f t="shared" si="582"/>
        <v>0.25871730435767237</v>
      </c>
      <c r="S3056" s="6">
        <f t="shared" si="583"/>
        <v>0.58641856422516203</v>
      </c>
    </row>
    <row r="3057" spans="1:19" x14ac:dyDescent="0.25">
      <c r="A3057" s="64">
        <v>41958</v>
      </c>
      <c r="B3057" s="14" t="s">
        <v>874</v>
      </c>
      <c r="C3057">
        <v>5</v>
      </c>
      <c r="D3057" s="4">
        <v>3</v>
      </c>
      <c r="E3057" s="4"/>
      <c r="G3057" s="4">
        <f t="shared" si="587"/>
        <v>795.77470000000005</v>
      </c>
      <c r="H3057"/>
      <c r="I3057"/>
      <c r="J3057" s="34">
        <f t="shared" si="584"/>
        <v>7.0685834705770342E-4</v>
      </c>
      <c r="K3057" s="34">
        <f t="shared" si="588"/>
        <v>0.56249666683810862</v>
      </c>
      <c r="L3057" s="6">
        <f t="shared" si="585"/>
        <v>2.219707841442716</v>
      </c>
      <c r="M3057" s="6">
        <f t="shared" si="589"/>
        <v>1.7663769089848702</v>
      </c>
      <c r="N3057" s="6">
        <f t="shared" si="586"/>
        <v>4.6285167281146418</v>
      </c>
      <c r="O3057" s="6">
        <f t="shared" si="590"/>
        <v>3.6832347567317885</v>
      </c>
      <c r="P3057" s="6">
        <f t="shared" si="591"/>
        <v>5.4496116657166587</v>
      </c>
      <c r="Q3057" s="6">
        <f t="shared" si="581"/>
        <v>0.84786091631273763</v>
      </c>
      <c r="R3057" s="6">
        <f t="shared" si="582"/>
        <v>1.4364615551253976</v>
      </c>
      <c r="S3057" s="6">
        <f t="shared" si="583"/>
        <v>2.2843224714381352</v>
      </c>
    </row>
    <row r="3058" spans="1:19" x14ac:dyDescent="0.25">
      <c r="A3058" s="64">
        <v>41958</v>
      </c>
      <c r="B3058" s="14" t="s">
        <v>874</v>
      </c>
      <c r="C3058">
        <v>5</v>
      </c>
      <c r="D3058" s="4">
        <v>4.5</v>
      </c>
      <c r="E3058" s="4"/>
      <c r="G3058" s="4">
        <f t="shared" si="587"/>
        <v>64.961200000000005</v>
      </c>
      <c r="H3058"/>
      <c r="I3058"/>
      <c r="J3058" s="34">
        <f t="shared" si="584"/>
        <v>1.5904312808798326E-3</v>
      </c>
      <c r="K3058" s="34">
        <f t="shared" si="588"/>
        <v>0.10331632652743439</v>
      </c>
      <c r="L3058" s="6">
        <f t="shared" si="585"/>
        <v>5.6380590590289899</v>
      </c>
      <c r="M3058" s="6">
        <f t="shared" si="589"/>
        <v>0.36625508924934846</v>
      </c>
      <c r="N3058" s="6">
        <f t="shared" si="586"/>
        <v>7.4382130025037601</v>
      </c>
      <c r="O3058" s="6">
        <f t="shared" si="590"/>
        <v>0.48319525187039564</v>
      </c>
      <c r="P3058" s="6">
        <f t="shared" si="591"/>
        <v>0.84945034111974405</v>
      </c>
      <c r="Q3058" s="6">
        <f t="shared" si="581"/>
        <v>0.17580244283968727</v>
      </c>
      <c r="R3058" s="6">
        <f t="shared" si="582"/>
        <v>0.1884461482294543</v>
      </c>
      <c r="S3058" s="6">
        <f t="shared" si="583"/>
        <v>0.36424859106914154</v>
      </c>
    </row>
    <row r="3059" spans="1:19" x14ac:dyDescent="0.25">
      <c r="A3059" s="64">
        <v>41958</v>
      </c>
      <c r="B3059" s="14" t="s">
        <v>874</v>
      </c>
      <c r="C3059">
        <v>5</v>
      </c>
      <c r="D3059" s="4">
        <v>5.5</v>
      </c>
      <c r="E3059" s="4"/>
      <c r="G3059" s="4">
        <f t="shared" si="587"/>
        <v>64.961200000000005</v>
      </c>
      <c r="H3059"/>
      <c r="I3059"/>
      <c r="J3059" s="34">
        <f t="shared" si="584"/>
        <v>2.3758294442772811E-3</v>
      </c>
      <c r="K3059" s="34">
        <f t="shared" si="588"/>
        <v>0.15433673468913039</v>
      </c>
      <c r="L3059" s="6">
        <f t="shared" si="585"/>
        <v>8.9430956308196485</v>
      </c>
      <c r="M3059" s="6">
        <f t="shared" si="589"/>
        <v>0.58095423516110178</v>
      </c>
      <c r="N3059" s="6">
        <f t="shared" si="586"/>
        <v>9.4066355127217793</v>
      </c>
      <c r="O3059" s="6">
        <f t="shared" si="590"/>
        <v>0.61106634272138272</v>
      </c>
      <c r="P3059" s="6">
        <f t="shared" si="591"/>
        <v>1.1920205778824844</v>
      </c>
      <c r="Q3059" s="6">
        <f t="shared" si="581"/>
        <v>0.27885803287732885</v>
      </c>
      <c r="R3059" s="6">
        <f t="shared" si="582"/>
        <v>0.23831587366133927</v>
      </c>
      <c r="S3059" s="6">
        <f t="shared" si="583"/>
        <v>0.51717390653866813</v>
      </c>
    </row>
    <row r="3060" spans="1:19" x14ac:dyDescent="0.25">
      <c r="A3060" s="64">
        <v>41958</v>
      </c>
      <c r="B3060" s="14" t="s">
        <v>874</v>
      </c>
      <c r="C3060">
        <v>5</v>
      </c>
      <c r="D3060" s="4">
        <v>6</v>
      </c>
      <c r="E3060" s="4"/>
      <c r="G3060" s="4">
        <f t="shared" si="587"/>
        <v>64.961200000000005</v>
      </c>
      <c r="H3060"/>
      <c r="I3060"/>
      <c r="J3060" s="34">
        <f t="shared" si="584"/>
        <v>2.8274333882308137E-3</v>
      </c>
      <c r="K3060" s="34">
        <f t="shared" si="588"/>
        <v>0.1836734693821056</v>
      </c>
      <c r="L3060" s="6">
        <f t="shared" si="585"/>
        <v>10.923549380812876</v>
      </c>
      <c r="M3060" s="6">
        <f t="shared" si="589"/>
        <v>0.70960688980053355</v>
      </c>
      <c r="N3060" s="6">
        <f t="shared" si="586"/>
        <v>10.414704032978928</v>
      </c>
      <c r="O3060" s="6">
        <f t="shared" si="590"/>
        <v>0.67655168474967775</v>
      </c>
      <c r="P3060" s="6">
        <f t="shared" si="591"/>
        <v>1.3861585745502114</v>
      </c>
      <c r="Q3060" s="6">
        <f t="shared" si="581"/>
        <v>0.34061130710425608</v>
      </c>
      <c r="R3060" s="6">
        <f t="shared" si="582"/>
        <v>0.26385515705237433</v>
      </c>
      <c r="S3060" s="6">
        <f t="shared" si="583"/>
        <v>0.60446646415663041</v>
      </c>
    </row>
    <row r="3061" spans="1:19" x14ac:dyDescent="0.25">
      <c r="A3061" s="64">
        <v>41958</v>
      </c>
      <c r="B3061" s="14" t="s">
        <v>874</v>
      </c>
      <c r="C3061">
        <v>5</v>
      </c>
      <c r="D3061" s="4">
        <v>7.4</v>
      </c>
      <c r="E3061" s="4"/>
      <c r="G3061" s="4">
        <f t="shared" si="587"/>
        <v>64.961200000000005</v>
      </c>
      <c r="H3061"/>
      <c r="I3061"/>
      <c r="J3061" s="34">
        <f t="shared" si="584"/>
        <v>4.3008403427644282E-3</v>
      </c>
      <c r="K3061" s="34">
        <f t="shared" si="588"/>
        <v>0.27938775509344738</v>
      </c>
      <c r="L3061" s="6">
        <f t="shared" si="585"/>
        <v>17.691219677917115</v>
      </c>
      <c r="M3061" s="6">
        <f t="shared" si="589"/>
        <v>1.1492428820320462</v>
      </c>
      <c r="N3061" s="6">
        <f t="shared" si="586"/>
        <v>13.311012207689938</v>
      </c>
      <c r="O3061" s="6">
        <f t="shared" si="590"/>
        <v>0.86469934299806295</v>
      </c>
      <c r="P3061" s="6">
        <f t="shared" si="591"/>
        <v>2.0139422250301093</v>
      </c>
      <c r="Q3061" s="6">
        <f t="shared" si="581"/>
        <v>0.55163658337538213</v>
      </c>
      <c r="R3061" s="6">
        <f t="shared" si="582"/>
        <v>0.33723274376924456</v>
      </c>
      <c r="S3061" s="6">
        <f t="shared" si="583"/>
        <v>0.88886932714462663</v>
      </c>
    </row>
    <row r="3062" spans="1:19" x14ac:dyDescent="0.25">
      <c r="A3062" s="64">
        <v>41958</v>
      </c>
      <c r="B3062" s="14" t="s">
        <v>874</v>
      </c>
      <c r="C3062">
        <v>6</v>
      </c>
      <c r="D3062" s="4">
        <v>13.8</v>
      </c>
      <c r="E3062" s="4"/>
      <c r="G3062" s="4">
        <f t="shared" si="587"/>
        <v>64.961200000000005</v>
      </c>
      <c r="H3062"/>
      <c r="I3062"/>
      <c r="J3062" s="34">
        <f t="shared" si="584"/>
        <v>1.4957122623741007E-2</v>
      </c>
      <c r="K3062" s="34">
        <f t="shared" si="588"/>
        <v>0.97163265303133872</v>
      </c>
      <c r="L3062" s="6">
        <f t="shared" si="585"/>
        <v>74.126939779323536</v>
      </c>
      <c r="M3062" s="6">
        <f t="shared" si="589"/>
        <v>4.8153750537925362</v>
      </c>
      <c r="N3062" s="6">
        <f t="shared" si="586"/>
        <v>27.597421122374737</v>
      </c>
      <c r="O3062" s="6">
        <f t="shared" si="590"/>
        <v>1.7927616277875602</v>
      </c>
      <c r="P3062" s="6">
        <f t="shared" si="591"/>
        <v>6.6081366815800964</v>
      </c>
      <c r="Q3062" s="6">
        <f t="shared" si="581"/>
        <v>2.3113800258204171</v>
      </c>
      <c r="R3062" s="6">
        <f t="shared" si="582"/>
        <v>0.69917703483714855</v>
      </c>
      <c r="S3062" s="6">
        <f t="shared" si="583"/>
        <v>3.0105570606575656</v>
      </c>
    </row>
    <row r="3063" spans="1:19" x14ac:dyDescent="0.25">
      <c r="A3063" s="64">
        <v>41958</v>
      </c>
      <c r="B3063" s="14" t="s">
        <v>874</v>
      </c>
      <c r="C3063">
        <v>6</v>
      </c>
      <c r="D3063" s="4">
        <v>10.5</v>
      </c>
      <c r="E3063" s="4"/>
      <c r="G3063" s="4">
        <f t="shared" si="587"/>
        <v>64.961200000000005</v>
      </c>
      <c r="H3063"/>
      <c r="I3063"/>
      <c r="J3063" s="34">
        <f t="shared" si="584"/>
        <v>8.6590147514568668E-3</v>
      </c>
      <c r="K3063" s="34">
        <f t="shared" si="588"/>
        <v>0.5624999999826984</v>
      </c>
      <c r="L3063" s="6">
        <f t="shared" si="585"/>
        <v>39.546517958797452</v>
      </c>
      <c r="M3063" s="6">
        <f t="shared" si="589"/>
        <v>2.5689893122536454</v>
      </c>
      <c r="N3063" s="6">
        <f t="shared" si="586"/>
        <v>20.044787177718607</v>
      </c>
      <c r="O3063" s="6">
        <f t="shared" si="590"/>
        <v>1.3021334540656457</v>
      </c>
      <c r="P3063" s="6">
        <f t="shared" si="591"/>
        <v>3.8711227663192913</v>
      </c>
      <c r="Q3063" s="6">
        <f t="shared" si="581"/>
        <v>1.2331148698817498</v>
      </c>
      <c r="R3063" s="6">
        <f t="shared" si="582"/>
        <v>0.50783204708560181</v>
      </c>
      <c r="S3063" s="6">
        <f t="shared" si="583"/>
        <v>1.7409469169673515</v>
      </c>
    </row>
    <row r="3064" spans="1:19" x14ac:dyDescent="0.25">
      <c r="A3064" s="64">
        <v>41958</v>
      </c>
      <c r="B3064" s="14" t="s">
        <v>874</v>
      </c>
      <c r="C3064">
        <v>6</v>
      </c>
      <c r="D3064" s="4">
        <v>9</v>
      </c>
      <c r="E3064" s="4"/>
      <c r="G3064" s="4">
        <f t="shared" si="587"/>
        <v>64.961200000000005</v>
      </c>
      <c r="H3064"/>
      <c r="I3064"/>
      <c r="J3064" s="34">
        <f t="shared" si="584"/>
        <v>6.3617251235193305E-3</v>
      </c>
      <c r="K3064" s="34">
        <f t="shared" si="588"/>
        <v>0.41326530610973755</v>
      </c>
      <c r="L3064" s="6">
        <f t="shared" si="585"/>
        <v>27.7458210460766</v>
      </c>
      <c r="M3064" s="6">
        <f t="shared" si="589"/>
        <v>1.8024018650981257</v>
      </c>
      <c r="N3064" s="6">
        <f t="shared" si="586"/>
        <v>16.73684929877896</v>
      </c>
      <c r="O3064" s="6">
        <f t="shared" si="590"/>
        <v>1.0872458357562698</v>
      </c>
      <c r="P3064" s="6">
        <f t="shared" si="591"/>
        <v>2.8896477008543955</v>
      </c>
      <c r="Q3064" s="6">
        <f t="shared" si="581"/>
        <v>0.86515289524710026</v>
      </c>
      <c r="R3064" s="6">
        <f t="shared" si="582"/>
        <v>0.42402587594494523</v>
      </c>
      <c r="S3064" s="6">
        <f t="shared" si="583"/>
        <v>1.2891787711920455</v>
      </c>
    </row>
    <row r="3065" spans="1:19" x14ac:dyDescent="0.25">
      <c r="A3065" s="64">
        <v>41958</v>
      </c>
      <c r="B3065" s="14" t="s">
        <v>874</v>
      </c>
      <c r="C3065">
        <v>6</v>
      </c>
      <c r="D3065" s="4">
        <v>7</v>
      </c>
      <c r="E3065" s="4"/>
      <c r="G3065" s="4">
        <f t="shared" si="587"/>
        <v>64.961200000000005</v>
      </c>
      <c r="H3065"/>
      <c r="I3065"/>
      <c r="J3065" s="34">
        <f t="shared" si="584"/>
        <v>3.8484510006474969E-3</v>
      </c>
      <c r="K3065" s="34">
        <f t="shared" si="588"/>
        <v>0.24999999999231043</v>
      </c>
      <c r="L3065" s="6">
        <f t="shared" si="585"/>
        <v>15.569492106387406</v>
      </c>
      <c r="M3065" s="6">
        <f t="shared" si="589"/>
        <v>1.0114129102390135</v>
      </c>
      <c r="N3065" s="6">
        <f t="shared" si="586"/>
        <v>12.473107819356448</v>
      </c>
      <c r="O3065" s="6">
        <f t="shared" si="590"/>
        <v>0.81026806739089385</v>
      </c>
      <c r="P3065" s="6">
        <f t="shared" si="591"/>
        <v>1.8216809776299074</v>
      </c>
      <c r="Q3065" s="6">
        <f t="shared" si="581"/>
        <v>0.48547819691472643</v>
      </c>
      <c r="R3065" s="6">
        <f t="shared" si="582"/>
        <v>0.31600454628244862</v>
      </c>
      <c r="S3065" s="6">
        <f t="shared" si="583"/>
        <v>0.80148274319717505</v>
      </c>
    </row>
    <row r="3066" spans="1:19" x14ac:dyDescent="0.25">
      <c r="A3066" s="64">
        <v>41958</v>
      </c>
      <c r="B3066" s="14" t="s">
        <v>874</v>
      </c>
      <c r="C3066">
        <v>6</v>
      </c>
      <c r="D3066" s="4">
        <v>3.3</v>
      </c>
      <c r="E3066" s="4"/>
      <c r="G3066" s="4">
        <f t="shared" si="587"/>
        <v>64.961200000000005</v>
      </c>
      <c r="H3066"/>
      <c r="I3066"/>
      <c r="J3066" s="34">
        <f t="shared" si="584"/>
        <v>8.5529859993982123E-4</v>
      </c>
      <c r="K3066" s="34">
        <f t="shared" si="588"/>
        <v>5.5561224488086945E-2</v>
      </c>
      <c r="L3066" s="6">
        <f t="shared" si="585"/>
        <v>2.7634881041225379</v>
      </c>
      <c r="M3066" s="6">
        <f t="shared" si="589"/>
        <v>0.17951950691152002</v>
      </c>
      <c r="N3066" s="6">
        <f t="shared" si="586"/>
        <v>5.1745344101160526</v>
      </c>
      <c r="O3066" s="6">
        <f t="shared" si="590"/>
        <v>0.3361439712423443</v>
      </c>
      <c r="P3066" s="6">
        <f t="shared" si="591"/>
        <v>0.51566347815386426</v>
      </c>
      <c r="Q3066" s="6">
        <f t="shared" si="581"/>
        <v>8.6169363317529613E-2</v>
      </c>
      <c r="R3066" s="6">
        <f t="shared" si="582"/>
        <v>0.13109614878451428</v>
      </c>
      <c r="S3066" s="6">
        <f t="shared" si="583"/>
        <v>0.2172655121020439</v>
      </c>
    </row>
    <row r="3067" spans="1:19" x14ac:dyDescent="0.25">
      <c r="A3067" s="64">
        <v>41958</v>
      </c>
      <c r="B3067" s="14" t="s">
        <v>874</v>
      </c>
      <c r="C3067">
        <v>6</v>
      </c>
      <c r="D3067" s="4">
        <v>6.5</v>
      </c>
      <c r="E3067" s="4"/>
      <c r="G3067" s="4">
        <f t="shared" si="587"/>
        <v>64.961200000000005</v>
      </c>
      <c r="H3067"/>
      <c r="I3067"/>
      <c r="J3067" s="34">
        <f t="shared" si="584"/>
        <v>3.3183072403542195E-3</v>
      </c>
      <c r="K3067" s="34">
        <f t="shared" si="588"/>
        <v>0.21556122448316564</v>
      </c>
      <c r="L3067" s="6">
        <f t="shared" si="585"/>
        <v>13.130517975640537</v>
      </c>
      <c r="M3067" s="6">
        <f t="shared" si="589"/>
        <v>0.85297422086363262</v>
      </c>
      <c r="N3067" s="6">
        <f t="shared" si="586"/>
        <v>11.437170539605743</v>
      </c>
      <c r="O3067" s="6">
        <f t="shared" si="590"/>
        <v>0.74297233726827139</v>
      </c>
      <c r="P3067" s="6">
        <f t="shared" si="591"/>
        <v>1.5959465581319039</v>
      </c>
      <c r="Q3067" s="6">
        <f t="shared" si="581"/>
        <v>0.40942762601454363</v>
      </c>
      <c r="R3067" s="6">
        <f t="shared" si="582"/>
        <v>0.28975921153462586</v>
      </c>
      <c r="S3067" s="6">
        <f t="shared" si="583"/>
        <v>0.69918683754916944</v>
      </c>
    </row>
    <row r="3068" spans="1:19" x14ac:dyDescent="0.25">
      <c r="A3068" s="64">
        <v>41958</v>
      </c>
      <c r="B3068" s="14" t="s">
        <v>874</v>
      </c>
      <c r="C3068">
        <v>6</v>
      </c>
      <c r="D3068" s="4">
        <v>4.2</v>
      </c>
      <c r="E3068" s="4"/>
      <c r="G3068" s="4">
        <f t="shared" si="587"/>
        <v>64.961200000000005</v>
      </c>
      <c r="H3068"/>
      <c r="I3068"/>
      <c r="J3068" s="34">
        <f t="shared" si="584"/>
        <v>1.385442360233099E-3</v>
      </c>
      <c r="K3068" s="34">
        <f t="shared" si="588"/>
        <v>8.9999999997231753E-2</v>
      </c>
      <c r="L3068" s="6">
        <f t="shared" si="585"/>
        <v>4.811097633235077</v>
      </c>
      <c r="M3068" s="6">
        <f t="shared" si="589"/>
        <v>0.31253468163409348</v>
      </c>
      <c r="N3068" s="6">
        <f t="shared" si="586"/>
        <v>6.861382640483793</v>
      </c>
      <c r="O3068" s="6">
        <f t="shared" si="590"/>
        <v>0.44572365863033786</v>
      </c>
      <c r="P3068" s="6">
        <f t="shared" si="591"/>
        <v>0.7582583402644314</v>
      </c>
      <c r="Q3068" s="6">
        <f t="shared" si="581"/>
        <v>0.15001664718436486</v>
      </c>
      <c r="R3068" s="6">
        <f t="shared" si="582"/>
        <v>0.17383222686583177</v>
      </c>
      <c r="S3068" s="6">
        <f t="shared" si="583"/>
        <v>0.32384887405019663</v>
      </c>
    </row>
    <row r="3069" spans="1:19" x14ac:dyDescent="0.25">
      <c r="A3069" s="64">
        <v>41958</v>
      </c>
      <c r="B3069" s="14" t="s">
        <v>874</v>
      </c>
      <c r="C3069">
        <v>6</v>
      </c>
      <c r="D3069" s="4">
        <v>5.5</v>
      </c>
      <c r="E3069" s="4"/>
      <c r="G3069" s="4">
        <f t="shared" si="587"/>
        <v>64.961200000000005</v>
      </c>
      <c r="H3069"/>
      <c r="I3069"/>
      <c r="J3069" s="34">
        <f t="shared" si="584"/>
        <v>2.3758294442772811E-3</v>
      </c>
      <c r="K3069" s="34">
        <f t="shared" si="588"/>
        <v>0.15433673468913039</v>
      </c>
      <c r="L3069" s="6">
        <f t="shared" si="585"/>
        <v>8.9430956308196485</v>
      </c>
      <c r="M3069" s="6">
        <f t="shared" si="589"/>
        <v>0.58095423516110178</v>
      </c>
      <c r="N3069" s="6">
        <f t="shared" si="586"/>
        <v>9.4066355127217793</v>
      </c>
      <c r="O3069" s="6">
        <f t="shared" si="590"/>
        <v>0.61106634272138272</v>
      </c>
      <c r="P3069" s="6">
        <f t="shared" si="591"/>
        <v>1.1920205778824844</v>
      </c>
      <c r="Q3069" s="6">
        <f t="shared" si="581"/>
        <v>0.27885803287732885</v>
      </c>
      <c r="R3069" s="6">
        <f t="shared" si="582"/>
        <v>0.23831587366133927</v>
      </c>
      <c r="S3069" s="6">
        <f t="shared" si="583"/>
        <v>0.51717390653866813</v>
      </c>
    </row>
    <row r="3070" spans="1:19" x14ac:dyDescent="0.25">
      <c r="A3070" s="64">
        <v>41958</v>
      </c>
      <c r="B3070" s="14" t="s">
        <v>874</v>
      </c>
      <c r="C3070">
        <v>6</v>
      </c>
      <c r="D3070" s="4">
        <v>10.7</v>
      </c>
      <c r="E3070" s="4"/>
      <c r="G3070" s="4">
        <f t="shared" si="587"/>
        <v>64.961200000000005</v>
      </c>
      <c r="H3070"/>
      <c r="I3070"/>
      <c r="J3070" s="34">
        <f t="shared" si="584"/>
        <v>8.9920235727373853E-3</v>
      </c>
      <c r="K3070" s="34">
        <f t="shared" si="588"/>
        <v>0.58413265304325745</v>
      </c>
      <c r="L3070" s="6">
        <f t="shared" si="585"/>
        <v>41.299743704958509</v>
      </c>
      <c r="M3070" s="6">
        <f t="shared" si="589"/>
        <v>2.6828809628042278</v>
      </c>
      <c r="N3070" s="6">
        <f t="shared" si="586"/>
        <v>20.492219047781077</v>
      </c>
      <c r="O3070" s="6">
        <f t="shared" si="590"/>
        <v>1.3311991658269122</v>
      </c>
      <c r="P3070" s="6">
        <f t="shared" si="591"/>
        <v>4.0140801286311403</v>
      </c>
      <c r="Q3070" s="6">
        <f t="shared" si="581"/>
        <v>1.2877828621460292</v>
      </c>
      <c r="R3070" s="6">
        <f t="shared" si="582"/>
        <v>0.5191676746724958</v>
      </c>
      <c r="S3070" s="6">
        <f t="shared" si="583"/>
        <v>1.806950536818525</v>
      </c>
    </row>
    <row r="3071" spans="1:19" x14ac:dyDescent="0.25">
      <c r="A3071" s="64">
        <v>41958</v>
      </c>
      <c r="B3071" s="14" t="s">
        <v>874</v>
      </c>
      <c r="C3071">
        <v>6</v>
      </c>
      <c r="D3071" s="4">
        <v>6.3</v>
      </c>
      <c r="E3071" s="4"/>
      <c r="G3071" s="4">
        <f t="shared" si="587"/>
        <v>64.961200000000005</v>
      </c>
      <c r="H3071"/>
      <c r="I3071"/>
      <c r="J3071" s="34">
        <f t="shared" si="584"/>
        <v>3.1172453105244723E-3</v>
      </c>
      <c r="K3071" s="34">
        <f t="shared" si="588"/>
        <v>0.20249999999377144</v>
      </c>
      <c r="L3071" s="6">
        <f t="shared" si="585"/>
        <v>12.220190463130352</v>
      </c>
      <c r="M3071" s="6">
        <f t="shared" si="589"/>
        <v>0.79383825211094339</v>
      </c>
      <c r="N3071" s="6">
        <f t="shared" si="586"/>
        <v>11.026518552173203</v>
      </c>
      <c r="O3071" s="6">
        <f t="shared" si="590"/>
        <v>0.71629589086484713</v>
      </c>
      <c r="P3071" s="6">
        <f t="shared" si="591"/>
        <v>1.5101341429757906</v>
      </c>
      <c r="Q3071" s="6">
        <f t="shared" si="581"/>
        <v>0.38104236101325284</v>
      </c>
      <c r="R3071" s="6">
        <f t="shared" si="582"/>
        <v>0.27935539743729038</v>
      </c>
      <c r="S3071" s="6">
        <f t="shared" si="583"/>
        <v>0.66039775845054316</v>
      </c>
    </row>
    <row r="3072" spans="1:19" x14ac:dyDescent="0.25">
      <c r="A3072" s="64">
        <v>41958</v>
      </c>
      <c r="B3072" s="14" t="s">
        <v>874</v>
      </c>
      <c r="C3072">
        <v>6</v>
      </c>
      <c r="D3072" s="4">
        <v>6.6</v>
      </c>
      <c r="E3072" s="4"/>
      <c r="G3072" s="4">
        <f t="shared" si="587"/>
        <v>64.961200000000005</v>
      </c>
      <c r="H3072"/>
      <c r="I3072"/>
      <c r="J3072" s="34">
        <f t="shared" si="584"/>
        <v>3.4211943997592849E-3</v>
      </c>
      <c r="K3072" s="34">
        <f t="shared" si="588"/>
        <v>0.22224489795234778</v>
      </c>
      <c r="L3072" s="6">
        <f t="shared" si="585"/>
        <v>13.599581983298828</v>
      </c>
      <c r="M3072" s="6">
        <f t="shared" si="589"/>
        <v>0.88344518226894508</v>
      </c>
      <c r="N3072" s="6">
        <f t="shared" si="586"/>
        <v>11.643307684830535</v>
      </c>
      <c r="O3072" s="6">
        <f t="shared" si="590"/>
        <v>0.75636325384638103</v>
      </c>
      <c r="P3072" s="6">
        <f t="shared" si="591"/>
        <v>1.639808436115326</v>
      </c>
      <c r="Q3072" s="6">
        <f t="shared" si="581"/>
        <v>0.42405368748909361</v>
      </c>
      <c r="R3072" s="6">
        <f t="shared" si="582"/>
        <v>0.2949816690000886</v>
      </c>
      <c r="S3072" s="6">
        <f t="shared" si="583"/>
        <v>0.71903535648918226</v>
      </c>
    </row>
    <row r="3073" spans="1:19" x14ac:dyDescent="0.25">
      <c r="A3073" s="64">
        <v>41958</v>
      </c>
      <c r="B3073" s="14" t="s">
        <v>874</v>
      </c>
      <c r="C3073">
        <v>6</v>
      </c>
      <c r="D3073" s="4">
        <v>3.8</v>
      </c>
      <c r="E3073" s="4"/>
      <c r="G3073" s="4">
        <f t="shared" si="587"/>
        <v>64.961200000000005</v>
      </c>
      <c r="H3073"/>
      <c r="I3073"/>
      <c r="J3073" s="34">
        <f t="shared" si="584"/>
        <v>1.1341149479459152E-3</v>
      </c>
      <c r="K3073" s="34">
        <f t="shared" si="588"/>
        <v>7.3673469385489021E-2</v>
      </c>
      <c r="L3073" s="6">
        <f t="shared" si="585"/>
        <v>3.8222275656794742</v>
      </c>
      <c r="M3073" s="6">
        <f t="shared" si="589"/>
        <v>0.24829649415562419</v>
      </c>
      <c r="N3073" s="6">
        <f t="shared" si="586"/>
        <v>6.1031884174464111</v>
      </c>
      <c r="O3073" s="6">
        <f t="shared" si="590"/>
        <v>0.39647045111343715</v>
      </c>
      <c r="P3073" s="6">
        <f t="shared" si="591"/>
        <v>0.64476694526906131</v>
      </c>
      <c r="Q3073" s="6">
        <f t="shared" si="581"/>
        <v>0.1191823171946996</v>
      </c>
      <c r="R3073" s="6">
        <f t="shared" si="582"/>
        <v>0.1546234759342405</v>
      </c>
      <c r="S3073" s="6">
        <f t="shared" si="583"/>
        <v>0.2738057931289401</v>
      </c>
    </row>
    <row r="3074" spans="1:19" x14ac:dyDescent="0.25">
      <c r="A3074" s="64">
        <v>41958</v>
      </c>
      <c r="B3074" s="14" t="s">
        <v>874</v>
      </c>
      <c r="C3074">
        <v>6</v>
      </c>
      <c r="D3074" s="4">
        <v>7.2</v>
      </c>
      <c r="E3074" s="4"/>
      <c r="G3074" s="4">
        <f t="shared" si="587"/>
        <v>64.961200000000005</v>
      </c>
      <c r="H3074"/>
      <c r="I3074"/>
      <c r="J3074" s="34">
        <f t="shared" si="584"/>
        <v>4.0715040790523724E-3</v>
      </c>
      <c r="K3074" s="34">
        <f t="shared" si="588"/>
        <v>0.26448979591023208</v>
      </c>
      <c r="L3074" s="6">
        <f t="shared" si="585"/>
        <v>16.611217355322236</v>
      </c>
      <c r="M3074" s="6">
        <f t="shared" si="589"/>
        <v>1.0790846337926925</v>
      </c>
      <c r="N3074" s="6">
        <f t="shared" si="586"/>
        <v>12.891070706250053</v>
      </c>
      <c r="O3074" s="6">
        <f t="shared" si="590"/>
        <v>0.83741943860560009</v>
      </c>
      <c r="P3074" s="6">
        <f t="shared" si="591"/>
        <v>1.9165040723982925</v>
      </c>
      <c r="Q3074" s="6">
        <f t="shared" si="581"/>
        <v>0.51796062422049238</v>
      </c>
      <c r="R3074" s="6">
        <f t="shared" si="582"/>
        <v>0.32659358105618402</v>
      </c>
      <c r="S3074" s="6">
        <f t="shared" si="583"/>
        <v>0.84455420527667635</v>
      </c>
    </row>
    <row r="3075" spans="1:19" x14ac:dyDescent="0.25">
      <c r="A3075" s="64">
        <v>41958</v>
      </c>
      <c r="B3075" s="14" t="s">
        <v>874</v>
      </c>
      <c r="C3075">
        <v>6</v>
      </c>
      <c r="D3075" s="4">
        <v>6.4</v>
      </c>
      <c r="E3075" s="4"/>
      <c r="G3075" s="4">
        <f t="shared" si="587"/>
        <v>64.961200000000005</v>
      </c>
      <c r="H3075"/>
      <c r="I3075"/>
      <c r="J3075" s="34">
        <f t="shared" si="584"/>
        <v>3.2169908772759479E-3</v>
      </c>
      <c r="K3075" s="34">
        <f t="shared" si="588"/>
        <v>0.20897959183030679</v>
      </c>
      <c r="L3075" s="6">
        <f t="shared" si="585"/>
        <v>12.670735111153041</v>
      </c>
      <c r="M3075" s="6">
        <f t="shared" si="589"/>
        <v>0.82310617366776118</v>
      </c>
      <c r="N3075" s="6">
        <f t="shared" si="586"/>
        <v>11.231571837310549</v>
      </c>
      <c r="O3075" s="6">
        <f t="shared" si="590"/>
        <v>0.72961639858967853</v>
      </c>
      <c r="P3075" s="6">
        <f t="shared" si="591"/>
        <v>1.5527225722574398</v>
      </c>
      <c r="Q3075" s="6">
        <f t="shared" ref="Q3075:Q3138" si="592">M3075*0.48</f>
        <v>0.39509096336052535</v>
      </c>
      <c r="R3075" s="6">
        <f t="shared" ref="R3075:R3138" si="593">O3075*0.39</f>
        <v>0.28455039544997462</v>
      </c>
      <c r="S3075" s="6">
        <f t="shared" ref="S3075:S3138" si="594">Q3075+R3075</f>
        <v>0.67964135881049992</v>
      </c>
    </row>
    <row r="3076" spans="1:19" x14ac:dyDescent="0.25">
      <c r="A3076" s="64">
        <v>41958</v>
      </c>
      <c r="B3076" s="14" t="s">
        <v>874</v>
      </c>
      <c r="C3076">
        <v>6</v>
      </c>
      <c r="D3076" s="4">
        <v>3</v>
      </c>
      <c r="E3076" s="4"/>
      <c r="G3076" s="4">
        <f t="shared" si="587"/>
        <v>795.77470000000005</v>
      </c>
      <c r="H3076"/>
      <c r="I3076"/>
      <c r="J3076" s="34">
        <f t="shared" si="584"/>
        <v>7.0685834705770342E-4</v>
      </c>
      <c r="K3076" s="34">
        <f t="shared" si="588"/>
        <v>0.56249666683810862</v>
      </c>
      <c r="L3076" s="6">
        <f t="shared" si="585"/>
        <v>2.219707841442716</v>
      </c>
      <c r="M3076" s="6">
        <f t="shared" si="589"/>
        <v>1.7663769089848702</v>
      </c>
      <c r="N3076" s="6">
        <f t="shared" si="586"/>
        <v>4.6285167281146418</v>
      </c>
      <c r="O3076" s="6">
        <f t="shared" si="590"/>
        <v>3.6832347567317885</v>
      </c>
      <c r="P3076" s="6">
        <f t="shared" si="591"/>
        <v>5.4496116657166587</v>
      </c>
      <c r="Q3076" s="6">
        <f t="shared" si="592"/>
        <v>0.84786091631273763</v>
      </c>
      <c r="R3076" s="6">
        <f t="shared" si="593"/>
        <v>1.4364615551253976</v>
      </c>
      <c r="S3076" s="6">
        <f t="shared" si="594"/>
        <v>2.2843224714381352</v>
      </c>
    </row>
    <row r="3077" spans="1:19" x14ac:dyDescent="0.25">
      <c r="A3077" s="64">
        <v>41958</v>
      </c>
      <c r="B3077" s="14" t="s">
        <v>874</v>
      </c>
      <c r="C3077">
        <v>6</v>
      </c>
      <c r="D3077" s="4">
        <v>3.6</v>
      </c>
      <c r="E3077" s="4"/>
      <c r="G3077" s="4">
        <f t="shared" si="587"/>
        <v>64.961200000000005</v>
      </c>
      <c r="H3077"/>
      <c r="I3077"/>
      <c r="J3077" s="34">
        <f t="shared" si="584"/>
        <v>1.0178760197630931E-3</v>
      </c>
      <c r="K3077" s="34">
        <f t="shared" si="588"/>
        <v>6.6122448977558021E-2</v>
      </c>
      <c r="L3077" s="6">
        <f t="shared" si="585"/>
        <v>3.375464158589657</v>
      </c>
      <c r="M3077" s="6">
        <f t="shared" si="589"/>
        <v>0.21927420655205926</v>
      </c>
      <c r="N3077" s="6">
        <f t="shared" si="586"/>
        <v>5.7290669248255632</v>
      </c>
      <c r="O3077" s="6">
        <f t="shared" si="590"/>
        <v>0.37216706953560269</v>
      </c>
      <c r="P3077" s="6">
        <f t="shared" si="591"/>
        <v>0.59144127608766195</v>
      </c>
      <c r="Q3077" s="6">
        <f t="shared" si="592"/>
        <v>0.10525161914498844</v>
      </c>
      <c r="R3077" s="6">
        <f t="shared" si="593"/>
        <v>0.14514515711888507</v>
      </c>
      <c r="S3077" s="6">
        <f t="shared" si="594"/>
        <v>0.25039677626387352</v>
      </c>
    </row>
    <row r="3078" spans="1:19" x14ac:dyDescent="0.25">
      <c r="A3078" s="64">
        <v>41958</v>
      </c>
      <c r="B3078" s="14" t="s">
        <v>874</v>
      </c>
      <c r="C3078">
        <v>6</v>
      </c>
      <c r="D3078" s="4">
        <v>4.0999999999999996</v>
      </c>
      <c r="E3078" s="4"/>
      <c r="G3078" s="4">
        <f t="shared" si="587"/>
        <v>64.961200000000005</v>
      </c>
      <c r="H3078"/>
      <c r="I3078"/>
      <c r="J3078" s="34">
        <f t="shared" si="584"/>
        <v>1.3202543126711102E-3</v>
      </c>
      <c r="K3078" s="34">
        <f t="shared" si="588"/>
        <v>8.5765306119810952E-2</v>
      </c>
      <c r="L3078" s="6">
        <f t="shared" si="585"/>
        <v>4.5518101325650582</v>
      </c>
      <c r="M3078" s="6">
        <f t="shared" si="589"/>
        <v>0.29569105411886604</v>
      </c>
      <c r="N3078" s="6">
        <f t="shared" si="586"/>
        <v>6.670633528309061</v>
      </c>
      <c r="O3078" s="6">
        <f t="shared" si="590"/>
        <v>0.43333236716418877</v>
      </c>
      <c r="P3078" s="6">
        <f t="shared" si="591"/>
        <v>0.72902342128305486</v>
      </c>
      <c r="Q3078" s="6">
        <f t="shared" si="592"/>
        <v>0.14193170597705571</v>
      </c>
      <c r="R3078" s="6">
        <f t="shared" si="593"/>
        <v>0.16899962319403364</v>
      </c>
      <c r="S3078" s="6">
        <f t="shared" si="594"/>
        <v>0.31093132917108934</v>
      </c>
    </row>
    <row r="3079" spans="1:19" x14ac:dyDescent="0.25">
      <c r="A3079" s="64">
        <v>41958</v>
      </c>
      <c r="B3079" s="14" t="s">
        <v>874</v>
      </c>
      <c r="C3079">
        <v>6</v>
      </c>
      <c r="D3079" s="4">
        <v>4</v>
      </c>
      <c r="E3079" s="4"/>
      <c r="G3079" s="4">
        <f t="shared" si="587"/>
        <v>64.961200000000005</v>
      </c>
      <c r="H3079"/>
      <c r="I3079"/>
      <c r="J3079" s="34">
        <f t="shared" si="584"/>
        <v>1.2566370614359172E-3</v>
      </c>
      <c r="K3079" s="34">
        <f t="shared" si="588"/>
        <v>8.1632653058713603E-2</v>
      </c>
      <c r="L3079" s="6">
        <f t="shared" si="585"/>
        <v>4.3006091215286046</v>
      </c>
      <c r="M3079" s="6">
        <f t="shared" si="589"/>
        <v>0.27937273468421148</v>
      </c>
      <c r="N3079" s="6">
        <f t="shared" si="586"/>
        <v>6.4806737611278331</v>
      </c>
      <c r="O3079" s="6">
        <f t="shared" si="590"/>
        <v>0.42099235249702632</v>
      </c>
      <c r="P3079" s="6">
        <f t="shared" si="591"/>
        <v>0.7003650871812378</v>
      </c>
      <c r="Q3079" s="6">
        <f t="shared" si="592"/>
        <v>0.1340989126484215</v>
      </c>
      <c r="R3079" s="6">
        <f t="shared" si="593"/>
        <v>0.16418701747384026</v>
      </c>
      <c r="S3079" s="6">
        <f t="shared" si="594"/>
        <v>0.29828593012226179</v>
      </c>
    </row>
    <row r="3080" spans="1:19" x14ac:dyDescent="0.25">
      <c r="A3080" s="64">
        <v>41958</v>
      </c>
      <c r="B3080" s="14" t="s">
        <v>874</v>
      </c>
      <c r="C3080">
        <v>6</v>
      </c>
      <c r="D3080" s="4">
        <v>5.2</v>
      </c>
      <c r="E3080" s="4"/>
      <c r="G3080" s="4">
        <f t="shared" si="587"/>
        <v>64.961200000000005</v>
      </c>
      <c r="H3080"/>
      <c r="I3080"/>
      <c r="J3080" s="34">
        <f t="shared" si="584"/>
        <v>2.1237166338267006E-3</v>
      </c>
      <c r="K3080" s="34">
        <f t="shared" si="588"/>
        <v>0.13795918366922602</v>
      </c>
      <c r="L3080" s="6">
        <f t="shared" si="585"/>
        <v>7.8611437635641082</v>
      </c>
      <c r="M3080" s="6">
        <f t="shared" si="589"/>
        <v>0.51066934215868187</v>
      </c>
      <c r="N3080" s="6">
        <f t="shared" si="586"/>
        <v>8.8091474968502013</v>
      </c>
      <c r="O3080" s="6">
        <f t="shared" si="590"/>
        <v>0.5722528034719111</v>
      </c>
      <c r="P3080" s="6">
        <f t="shared" si="591"/>
        <v>1.0829221456305929</v>
      </c>
      <c r="Q3080" s="6">
        <f t="shared" si="592"/>
        <v>0.2451212842361673</v>
      </c>
      <c r="R3080" s="6">
        <f t="shared" si="593"/>
        <v>0.22317859335404533</v>
      </c>
      <c r="S3080" s="6">
        <f t="shared" si="594"/>
        <v>0.46829987759021263</v>
      </c>
    </row>
    <row r="3081" spans="1:19" x14ac:dyDescent="0.25">
      <c r="A3081" s="64">
        <v>41958</v>
      </c>
      <c r="B3081" s="14" t="s">
        <v>874</v>
      </c>
      <c r="C3081">
        <v>6</v>
      </c>
      <c r="D3081" s="4">
        <v>2.9</v>
      </c>
      <c r="E3081" s="4"/>
      <c r="G3081" s="4">
        <f t="shared" si="587"/>
        <v>795.77470000000005</v>
      </c>
      <c r="H3081"/>
      <c r="I3081"/>
      <c r="J3081" s="34">
        <f t="shared" si="584"/>
        <v>6.6051985541725389E-4</v>
      </c>
      <c r="K3081" s="34">
        <f t="shared" si="588"/>
        <v>0.52562188534538812</v>
      </c>
      <c r="L3081" s="6">
        <f t="shared" si="585"/>
        <v>2.0532746665169008</v>
      </c>
      <c r="M3081" s="6">
        <f t="shared" si="589"/>
        <v>1.633934381374154</v>
      </c>
      <c r="N3081" s="6">
        <f t="shared" si="586"/>
        <v>4.4485208168488608</v>
      </c>
      <c r="O3081" s="6">
        <f t="shared" si="590"/>
        <v>3.5399994104238179</v>
      </c>
      <c r="P3081" s="6">
        <f t="shared" si="591"/>
        <v>5.173933791797972</v>
      </c>
      <c r="Q3081" s="6">
        <f t="shared" si="592"/>
        <v>0.78428850305959386</v>
      </c>
      <c r="R3081" s="6">
        <f t="shared" si="593"/>
        <v>1.380599770065289</v>
      </c>
      <c r="S3081" s="6">
        <f t="shared" si="594"/>
        <v>2.1648882731248831</v>
      </c>
    </row>
    <row r="3082" spans="1:19" x14ac:dyDescent="0.25">
      <c r="A3082" s="64">
        <v>41958</v>
      </c>
      <c r="B3082" s="14" t="s">
        <v>874</v>
      </c>
      <c r="C3082">
        <v>6</v>
      </c>
      <c r="D3082" s="4">
        <v>17</v>
      </c>
      <c r="E3082" s="4"/>
      <c r="G3082" s="4">
        <f t="shared" si="587"/>
        <v>64.961200000000005</v>
      </c>
      <c r="H3082"/>
      <c r="I3082"/>
      <c r="J3082" s="34">
        <f t="shared" si="584"/>
        <v>2.2698006922186261E-2</v>
      </c>
      <c r="K3082" s="34">
        <f t="shared" si="588"/>
        <v>1.4744897958730148</v>
      </c>
      <c r="L3082" s="6">
        <f t="shared" si="585"/>
        <v>119.72810862558589</v>
      </c>
      <c r="M3082" s="6">
        <f t="shared" si="589"/>
        <v>7.7776817609058266</v>
      </c>
      <c r="N3082" s="6">
        <f t="shared" si="586"/>
        <v>35.223718984888905</v>
      </c>
      <c r="O3082" s="6">
        <f t="shared" si="590"/>
        <v>2.2881750981030509</v>
      </c>
      <c r="P3082" s="6">
        <f t="shared" si="591"/>
        <v>10.065856859008878</v>
      </c>
      <c r="Q3082" s="6">
        <f t="shared" si="592"/>
        <v>3.7332872452347967</v>
      </c>
      <c r="R3082" s="6">
        <f t="shared" si="593"/>
        <v>0.8923882882601899</v>
      </c>
      <c r="S3082" s="6">
        <f t="shared" si="594"/>
        <v>4.6256755334949862</v>
      </c>
    </row>
    <row r="3083" spans="1:19" x14ac:dyDescent="0.25">
      <c r="A3083" s="64">
        <v>41958</v>
      </c>
      <c r="B3083" s="14" t="s">
        <v>874</v>
      </c>
      <c r="C3083">
        <v>6</v>
      </c>
      <c r="D3083" s="4">
        <v>7.8</v>
      </c>
      <c r="E3083" s="4"/>
      <c r="G3083" s="4">
        <f t="shared" si="587"/>
        <v>64.961200000000005</v>
      </c>
      <c r="H3083"/>
      <c r="I3083"/>
      <c r="J3083" s="34">
        <f t="shared" si="584"/>
        <v>4.7783624261100756E-3</v>
      </c>
      <c r="K3083" s="34">
        <f t="shared" si="588"/>
        <v>0.31040816325575848</v>
      </c>
      <c r="L3083" s="6">
        <f t="shared" si="585"/>
        <v>19.967309203036706</v>
      </c>
      <c r="M3083" s="6">
        <f t="shared" si="589"/>
        <v>1.2971003917591177</v>
      </c>
      <c r="N3083" s="6">
        <f t="shared" si="586"/>
        <v>14.156655209656122</v>
      </c>
      <c r="O3083" s="6">
        <f t="shared" si="590"/>
        <v>0.91963332824289878</v>
      </c>
      <c r="P3083" s="6">
        <f t="shared" si="591"/>
        <v>2.2167337200020167</v>
      </c>
      <c r="Q3083" s="6">
        <f t="shared" si="592"/>
        <v>0.62260818804437645</v>
      </c>
      <c r="R3083" s="6">
        <f t="shared" si="593"/>
        <v>0.35865699801473055</v>
      </c>
      <c r="S3083" s="6">
        <f t="shared" si="594"/>
        <v>0.98126518605910706</v>
      </c>
    </row>
    <row r="3084" spans="1:19" x14ac:dyDescent="0.25">
      <c r="A3084" s="64">
        <v>41958</v>
      </c>
      <c r="B3084" s="14" t="s">
        <v>874</v>
      </c>
      <c r="C3084">
        <v>6</v>
      </c>
      <c r="D3084" s="4">
        <v>7.3</v>
      </c>
      <c r="E3084" s="4"/>
      <c r="G3084" s="4">
        <f t="shared" si="587"/>
        <v>64.961200000000005</v>
      </c>
      <c r="H3084"/>
      <c r="I3084"/>
      <c r="J3084" s="34">
        <f t="shared" si="584"/>
        <v>4.1853868127450016E-3</v>
      </c>
      <c r="K3084" s="34">
        <f t="shared" si="588"/>
        <v>0.27188775509367796</v>
      </c>
      <c r="L3084" s="6">
        <f t="shared" si="585"/>
        <v>17.146414059849693</v>
      </c>
      <c r="M3084" s="6">
        <f t="shared" si="589"/>
        <v>1.1138516546291897</v>
      </c>
      <c r="N3084" s="6">
        <f t="shared" si="586"/>
        <v>13.10079696359297</v>
      </c>
      <c r="O3084" s="6">
        <f t="shared" si="590"/>
        <v>0.85104350821835983</v>
      </c>
      <c r="P3084" s="6">
        <f t="shared" si="591"/>
        <v>1.9648951628475495</v>
      </c>
      <c r="Q3084" s="6">
        <f t="shared" si="592"/>
        <v>0.53464879422201106</v>
      </c>
      <c r="R3084" s="6">
        <f t="shared" si="593"/>
        <v>0.33190696820516036</v>
      </c>
      <c r="S3084" s="6">
        <f t="shared" si="594"/>
        <v>0.86655576242717136</v>
      </c>
    </row>
    <row r="3085" spans="1:19" x14ac:dyDescent="0.25">
      <c r="A3085" s="64">
        <v>41958</v>
      </c>
      <c r="B3085" s="14" t="s">
        <v>874</v>
      </c>
      <c r="C3085">
        <v>6</v>
      </c>
      <c r="D3085" s="4">
        <v>10</v>
      </c>
      <c r="E3085" s="4"/>
      <c r="G3085" s="4">
        <f t="shared" si="587"/>
        <v>64.961200000000005</v>
      </c>
      <c r="H3085"/>
      <c r="I3085"/>
      <c r="J3085" s="34">
        <f t="shared" si="584"/>
        <v>7.8539816339744835E-3</v>
      </c>
      <c r="K3085" s="34">
        <f t="shared" si="588"/>
        <v>0.51020408161696007</v>
      </c>
      <c r="L3085" s="6">
        <f t="shared" si="585"/>
        <v>35.35037715373447</v>
      </c>
      <c r="M3085" s="6">
        <f t="shared" si="589"/>
        <v>2.2964029649006505</v>
      </c>
      <c r="N3085" s="6">
        <f t="shared" si="586"/>
        <v>18.932587368553055</v>
      </c>
      <c r="O3085" s="6">
        <f t="shared" si="590"/>
        <v>1.2298836184211086</v>
      </c>
      <c r="P3085" s="6">
        <f t="shared" si="591"/>
        <v>3.5262865833217591</v>
      </c>
      <c r="Q3085" s="6">
        <f t="shared" si="592"/>
        <v>1.1022734231523121</v>
      </c>
      <c r="R3085" s="6">
        <f t="shared" si="593"/>
        <v>0.47965461118423236</v>
      </c>
      <c r="S3085" s="6">
        <f t="shared" si="594"/>
        <v>1.5819280343365445</v>
      </c>
    </row>
    <row r="3086" spans="1:19" x14ac:dyDescent="0.25">
      <c r="A3086" s="64">
        <v>41958</v>
      </c>
      <c r="B3086" s="14" t="s">
        <v>874</v>
      </c>
      <c r="C3086">
        <v>6</v>
      </c>
      <c r="D3086" s="4">
        <v>5.0999999999999996</v>
      </c>
      <c r="E3086" s="4"/>
      <c r="G3086" s="4">
        <f t="shared" si="587"/>
        <v>64.961200000000005</v>
      </c>
      <c r="H3086"/>
      <c r="I3086"/>
      <c r="J3086" s="34">
        <f t="shared" si="584"/>
        <v>2.0428206229967626E-3</v>
      </c>
      <c r="K3086" s="34">
        <f t="shared" si="588"/>
        <v>0.13270408162857128</v>
      </c>
      <c r="L3086" s="6">
        <f t="shared" si="585"/>
        <v>7.5179232289815232</v>
      </c>
      <c r="M3086" s="6">
        <f t="shared" si="589"/>
        <v>0.48837332393509775</v>
      </c>
      <c r="N3086" s="6">
        <f t="shared" si="586"/>
        <v>8.6112674075792555</v>
      </c>
      <c r="O3086" s="6">
        <f t="shared" si="590"/>
        <v>0.55939827516743446</v>
      </c>
      <c r="P3086" s="6">
        <f t="shared" si="591"/>
        <v>1.0477715991025323</v>
      </c>
      <c r="Q3086" s="6">
        <f t="shared" si="592"/>
        <v>0.2344191954888469</v>
      </c>
      <c r="R3086" s="6">
        <f t="shared" si="593"/>
        <v>0.21816532731529945</v>
      </c>
      <c r="S3086" s="6">
        <f t="shared" si="594"/>
        <v>0.45258452280414635</v>
      </c>
    </row>
    <row r="3087" spans="1:19" x14ac:dyDescent="0.25">
      <c r="A3087" s="64">
        <v>41958</v>
      </c>
      <c r="B3087" s="14" t="s">
        <v>874</v>
      </c>
      <c r="C3087">
        <v>6</v>
      </c>
      <c r="D3087" s="4">
        <v>11.8</v>
      </c>
      <c r="E3087" s="4"/>
      <c r="G3087" s="4">
        <f t="shared" si="587"/>
        <v>64.961200000000005</v>
      </c>
      <c r="H3087"/>
      <c r="I3087"/>
      <c r="J3087" s="34">
        <f t="shared" si="584"/>
        <v>1.0935884027146072E-2</v>
      </c>
      <c r="K3087" s="34">
        <f t="shared" si="588"/>
        <v>0.71040816324345524</v>
      </c>
      <c r="L3087" s="6">
        <f t="shared" si="585"/>
        <v>51.719079473477194</v>
      </c>
      <c r="M3087" s="6">
        <f t="shared" si="589"/>
        <v>3.3597335306584863</v>
      </c>
      <c r="N3087" s="6">
        <f t="shared" si="586"/>
        <v>22.97798376196203</v>
      </c>
      <c r="O3087" s="6">
        <f t="shared" si="590"/>
        <v>1.4926774277098274</v>
      </c>
      <c r="P3087" s="6">
        <f t="shared" si="591"/>
        <v>4.8524109583683135</v>
      </c>
      <c r="Q3087" s="6">
        <f t="shared" si="592"/>
        <v>1.6126720947160733</v>
      </c>
      <c r="R3087" s="6">
        <f t="shared" si="593"/>
        <v>0.58214419680683271</v>
      </c>
      <c r="S3087" s="6">
        <f t="shared" si="594"/>
        <v>2.1948162915229061</v>
      </c>
    </row>
    <row r="3088" spans="1:19" x14ac:dyDescent="0.25">
      <c r="A3088" s="64">
        <v>41958</v>
      </c>
      <c r="B3088" s="14" t="s">
        <v>874</v>
      </c>
      <c r="C3088">
        <v>6</v>
      </c>
      <c r="D3088" s="4">
        <v>3.4</v>
      </c>
      <c r="E3088" s="4"/>
      <c r="G3088" s="4">
        <f t="shared" si="587"/>
        <v>64.961200000000005</v>
      </c>
      <c r="H3088"/>
      <c r="I3088"/>
      <c r="J3088" s="34">
        <f t="shared" si="584"/>
        <v>9.0792027688745035E-4</v>
      </c>
      <c r="K3088" s="34">
        <f t="shared" si="588"/>
        <v>5.8979591834920582E-2</v>
      </c>
      <c r="L3088" s="6">
        <f t="shared" si="585"/>
        <v>2.9598116954824234</v>
      </c>
      <c r="M3088" s="6">
        <f t="shared" si="589"/>
        <v>0.19227292324193554</v>
      </c>
      <c r="N3088" s="6">
        <f t="shared" si="586"/>
        <v>5.3584638182360029</v>
      </c>
      <c r="O3088" s="6">
        <f t="shared" si="590"/>
        <v>0.34809224654085708</v>
      </c>
      <c r="P3088" s="6">
        <f t="shared" si="591"/>
        <v>0.54036516978279259</v>
      </c>
      <c r="Q3088" s="6">
        <f t="shared" si="592"/>
        <v>9.2291003156129051E-2</v>
      </c>
      <c r="R3088" s="6">
        <f t="shared" si="593"/>
        <v>0.13575597615093427</v>
      </c>
      <c r="S3088" s="6">
        <f t="shared" si="594"/>
        <v>0.2280469793070633</v>
      </c>
    </row>
    <row r="3089" spans="1:19" x14ac:dyDescent="0.25">
      <c r="A3089" s="64">
        <v>41958</v>
      </c>
      <c r="B3089" s="14" t="s">
        <v>874</v>
      </c>
      <c r="C3089">
        <v>6</v>
      </c>
      <c r="D3089" s="4">
        <v>8.9</v>
      </c>
      <c r="E3089" s="4"/>
      <c r="G3089" s="4">
        <f t="shared" si="587"/>
        <v>64.961200000000005</v>
      </c>
      <c r="H3089"/>
      <c r="I3089"/>
      <c r="J3089" s="34">
        <f t="shared" si="584"/>
        <v>6.2211388522711887E-3</v>
      </c>
      <c r="K3089" s="34">
        <f t="shared" si="588"/>
        <v>0.40413265304879409</v>
      </c>
      <c r="L3089" s="6">
        <f t="shared" si="585"/>
        <v>27.04217861046752</v>
      </c>
      <c r="M3089" s="6">
        <f t="shared" si="589"/>
        <v>1.7566924072234475</v>
      </c>
      <c r="N3089" s="6">
        <f t="shared" si="586"/>
        <v>16.519476384138205</v>
      </c>
      <c r="O3089" s="6">
        <f t="shared" si="590"/>
        <v>1.073125030099819</v>
      </c>
      <c r="P3089" s="6">
        <f t="shared" si="591"/>
        <v>2.8298174373232667</v>
      </c>
      <c r="Q3089" s="6">
        <f t="shared" si="592"/>
        <v>0.84321235546725481</v>
      </c>
      <c r="R3089" s="6">
        <f t="shared" si="593"/>
        <v>0.41851876173892943</v>
      </c>
      <c r="S3089" s="6">
        <f t="shared" si="594"/>
        <v>1.2617311172061842</v>
      </c>
    </row>
    <row r="3090" spans="1:19" x14ac:dyDescent="0.25">
      <c r="A3090" s="64">
        <v>41958</v>
      </c>
      <c r="B3090" s="14" t="s">
        <v>874</v>
      </c>
      <c r="C3090">
        <v>6</v>
      </c>
      <c r="D3090" s="4">
        <v>11.9</v>
      </c>
      <c r="E3090" s="4"/>
      <c r="G3090" s="4">
        <f t="shared" si="587"/>
        <v>64.961200000000005</v>
      </c>
      <c r="H3090"/>
      <c r="I3090"/>
      <c r="J3090" s="34">
        <f t="shared" si="584"/>
        <v>1.1122023391871266E-2</v>
      </c>
      <c r="K3090" s="34">
        <f t="shared" si="588"/>
        <v>0.72249999997777714</v>
      </c>
      <c r="L3090" s="6">
        <f t="shared" si="585"/>
        <v>52.732275925996056</v>
      </c>
      <c r="M3090" s="6">
        <f t="shared" si="589"/>
        <v>3.4255519893264825</v>
      </c>
      <c r="N3090" s="6">
        <f t="shared" si="586"/>
        <v>23.205980046181612</v>
      </c>
      <c r="O3090" s="6">
        <f t="shared" si="590"/>
        <v>1.5074883402155477</v>
      </c>
      <c r="P3090" s="6">
        <f t="shared" si="591"/>
        <v>4.9330403295420302</v>
      </c>
      <c r="Q3090" s="6">
        <f t="shared" si="592"/>
        <v>1.6442649548767116</v>
      </c>
      <c r="R3090" s="6">
        <f t="shared" si="593"/>
        <v>0.58792045268406357</v>
      </c>
      <c r="S3090" s="6">
        <f t="shared" si="594"/>
        <v>2.2321854075607752</v>
      </c>
    </row>
    <row r="3091" spans="1:19" x14ac:dyDescent="0.25">
      <c r="A3091" s="64">
        <v>41958</v>
      </c>
      <c r="B3091" s="14" t="s">
        <v>874</v>
      </c>
      <c r="C3091">
        <v>6</v>
      </c>
      <c r="D3091" s="4">
        <v>8.8000000000000007</v>
      </c>
      <c r="E3091" s="4"/>
      <c r="G3091" s="4">
        <f t="shared" si="587"/>
        <v>64.961200000000005</v>
      </c>
      <c r="H3091"/>
      <c r="I3091"/>
      <c r="J3091" s="34">
        <f t="shared" si="584"/>
        <v>6.0821233773498407E-3</v>
      </c>
      <c r="K3091" s="34">
        <f t="shared" si="588"/>
        <v>0.39510204080417388</v>
      </c>
      <c r="L3091" s="6">
        <f t="shared" si="585"/>
        <v>26.348731681885365</v>
      </c>
      <c r="M3091" s="6">
        <f t="shared" si="589"/>
        <v>1.7116452617326934</v>
      </c>
      <c r="N3091" s="6">
        <f t="shared" si="586"/>
        <v>16.302518287873927</v>
      </c>
      <c r="O3091" s="6">
        <f t="shared" si="590"/>
        <v>1.0590311715434086</v>
      </c>
      <c r="P3091" s="6">
        <f t="shared" si="591"/>
        <v>2.770676433276102</v>
      </c>
      <c r="Q3091" s="6">
        <f t="shared" si="592"/>
        <v>0.82158972563169275</v>
      </c>
      <c r="R3091" s="6">
        <f t="shared" si="593"/>
        <v>0.41302215690192939</v>
      </c>
      <c r="S3091" s="6">
        <f t="shared" si="594"/>
        <v>1.2346118825336221</v>
      </c>
    </row>
    <row r="3092" spans="1:19" x14ac:dyDescent="0.25">
      <c r="A3092" s="64">
        <v>41958</v>
      </c>
      <c r="B3092" s="14" t="s">
        <v>874</v>
      </c>
      <c r="C3092">
        <v>6</v>
      </c>
      <c r="D3092" s="4">
        <v>3.5</v>
      </c>
      <c r="E3092" s="4"/>
      <c r="G3092" s="4">
        <f t="shared" si="587"/>
        <v>64.961200000000005</v>
      </c>
      <c r="H3092"/>
      <c r="I3092"/>
      <c r="J3092" s="34">
        <f t="shared" si="584"/>
        <v>9.6211275016187424E-4</v>
      </c>
      <c r="K3092" s="34">
        <f t="shared" si="588"/>
        <v>6.2499999998077607E-2</v>
      </c>
      <c r="L3092" s="6">
        <f t="shared" si="585"/>
        <v>3.1637815247608514</v>
      </c>
      <c r="M3092" s="6">
        <f t="shared" si="589"/>
        <v>0.20552304837265933</v>
      </c>
      <c r="N3092" s="6">
        <f t="shared" si="586"/>
        <v>5.5433152983182508</v>
      </c>
      <c r="O3092" s="6">
        <f t="shared" si="590"/>
        <v>0.36010042074168885</v>
      </c>
      <c r="P3092" s="6">
        <f t="shared" si="591"/>
        <v>0.56562346911434824</v>
      </c>
      <c r="Q3092" s="6">
        <f t="shared" si="592"/>
        <v>9.865106321887647E-2</v>
      </c>
      <c r="R3092" s="6">
        <f t="shared" si="593"/>
        <v>0.14043916408925866</v>
      </c>
      <c r="S3092" s="6">
        <f t="shared" si="594"/>
        <v>0.23909022730813512</v>
      </c>
    </row>
    <row r="3093" spans="1:19" x14ac:dyDescent="0.25">
      <c r="A3093" s="64">
        <v>41958</v>
      </c>
      <c r="B3093" s="14" t="s">
        <v>874</v>
      </c>
      <c r="C3093">
        <v>6</v>
      </c>
      <c r="D3093" s="4">
        <v>4.4000000000000004</v>
      </c>
      <c r="E3093" s="4"/>
      <c r="G3093" s="4">
        <f t="shared" si="587"/>
        <v>64.961200000000005</v>
      </c>
      <c r="H3093"/>
      <c r="I3093"/>
      <c r="J3093" s="34">
        <f t="shared" si="584"/>
        <v>1.5205308443374602E-3</v>
      </c>
      <c r="K3093" s="34">
        <f t="shared" si="588"/>
        <v>9.877551020104347E-2</v>
      </c>
      <c r="L3093" s="6">
        <f t="shared" si="585"/>
        <v>5.3541650508837426</v>
      </c>
      <c r="M3093" s="6">
        <f t="shared" si="589"/>
        <v>0.34781299344971695</v>
      </c>
      <c r="N3093" s="6">
        <f t="shared" si="586"/>
        <v>7.2451870323804508</v>
      </c>
      <c r="O3093" s="6">
        <f t="shared" si="590"/>
        <v>0.47065605297680857</v>
      </c>
      <c r="P3093" s="6">
        <f t="shared" si="591"/>
        <v>0.81846904642652551</v>
      </c>
      <c r="Q3093" s="6">
        <f t="shared" si="592"/>
        <v>0.16695023685586413</v>
      </c>
      <c r="R3093" s="6">
        <f t="shared" si="593"/>
        <v>0.18355586066095536</v>
      </c>
      <c r="S3093" s="6">
        <f t="shared" si="594"/>
        <v>0.35050609751681949</v>
      </c>
    </row>
    <row r="3094" spans="1:19" x14ac:dyDescent="0.25">
      <c r="A3094" s="64">
        <v>41958</v>
      </c>
      <c r="B3094" s="14" t="s">
        <v>874</v>
      </c>
      <c r="C3094">
        <v>6</v>
      </c>
      <c r="D3094" s="4">
        <v>8</v>
      </c>
      <c r="E3094" s="4"/>
      <c r="G3094" s="4">
        <f t="shared" si="587"/>
        <v>64.961200000000005</v>
      </c>
      <c r="H3094"/>
      <c r="I3094"/>
      <c r="J3094" s="34">
        <f t="shared" si="584"/>
        <v>5.0265482457436689E-3</v>
      </c>
      <c r="K3094" s="34">
        <f t="shared" si="588"/>
        <v>0.32653061223485441</v>
      </c>
      <c r="L3094" s="6">
        <f t="shared" si="585"/>
        <v>21.164008717497858</v>
      </c>
      <c r="M3094" s="6">
        <f t="shared" si="589"/>
        <v>1.3748394297657729</v>
      </c>
      <c r="N3094" s="6">
        <f t="shared" si="586"/>
        <v>14.58227400291401</v>
      </c>
      <c r="O3094" s="6">
        <f t="shared" si="590"/>
        <v>0.94728203633176278</v>
      </c>
      <c r="P3094" s="6">
        <f t="shared" si="591"/>
        <v>2.3221214660975358</v>
      </c>
      <c r="Q3094" s="6">
        <f t="shared" si="592"/>
        <v>0.65992292628757099</v>
      </c>
      <c r="R3094" s="6">
        <f t="shared" si="593"/>
        <v>0.3694399941693875</v>
      </c>
      <c r="S3094" s="6">
        <f t="shared" si="594"/>
        <v>1.0293629204569585</v>
      </c>
    </row>
    <row r="3095" spans="1:19" x14ac:dyDescent="0.25">
      <c r="A3095" s="64">
        <v>41958</v>
      </c>
      <c r="B3095" s="14" t="s">
        <v>874</v>
      </c>
      <c r="C3095">
        <v>6</v>
      </c>
      <c r="D3095" s="4">
        <v>5.2</v>
      </c>
      <c r="E3095" s="4" t="s">
        <v>978</v>
      </c>
      <c r="G3095" s="4">
        <f t="shared" si="587"/>
        <v>64.961200000000005</v>
      </c>
      <c r="H3095"/>
      <c r="I3095"/>
      <c r="J3095" s="34">
        <f t="shared" si="584"/>
        <v>2.1237166338267006E-3</v>
      </c>
      <c r="K3095" s="34">
        <f t="shared" si="588"/>
        <v>0.13795918366922602</v>
      </c>
      <c r="L3095" s="6">
        <f t="shared" si="585"/>
        <v>7.8611437635641082</v>
      </c>
      <c r="M3095" s="6">
        <f t="shared" si="589"/>
        <v>0.51066934215868187</v>
      </c>
      <c r="N3095" s="6">
        <f t="shared" si="586"/>
        <v>8.8091474968502013</v>
      </c>
      <c r="O3095" s="6">
        <f t="shared" si="590"/>
        <v>0.5722528034719111</v>
      </c>
      <c r="P3095" s="6">
        <f t="shared" si="591"/>
        <v>1.0829221456305929</v>
      </c>
      <c r="Q3095" s="6">
        <f t="shared" si="592"/>
        <v>0.2451212842361673</v>
      </c>
      <c r="R3095" s="6">
        <f t="shared" si="593"/>
        <v>0.22317859335404533</v>
      </c>
      <c r="S3095" s="6">
        <f t="shared" si="594"/>
        <v>0.46829987759021263</v>
      </c>
    </row>
    <row r="3096" spans="1:19" x14ac:dyDescent="0.25">
      <c r="A3096" s="64">
        <v>41958</v>
      </c>
      <c r="B3096" s="14" t="s">
        <v>874</v>
      </c>
      <c r="C3096">
        <v>6</v>
      </c>
      <c r="D3096" s="4">
        <v>3.7</v>
      </c>
      <c r="E3096" s="4"/>
      <c r="G3096" s="4">
        <f t="shared" si="587"/>
        <v>64.961200000000005</v>
      </c>
      <c r="H3096"/>
      <c r="I3096"/>
      <c r="J3096" s="34">
        <f t="shared" si="584"/>
        <v>1.075210085691107E-3</v>
      </c>
      <c r="K3096" s="34">
        <f t="shared" si="588"/>
        <v>6.9846938773361844E-2</v>
      </c>
      <c r="L3096" s="6">
        <f t="shared" si="585"/>
        <v>3.5949248430857623</v>
      </c>
      <c r="M3096" s="6">
        <f t="shared" si="589"/>
        <v>0.2335306362462681</v>
      </c>
      <c r="N3096" s="6">
        <f t="shared" si="586"/>
        <v>5.9156978898620354</v>
      </c>
      <c r="O3096" s="6">
        <f t="shared" si="590"/>
        <v>0.38429084121668494</v>
      </c>
      <c r="P3096" s="6">
        <f t="shared" si="591"/>
        <v>0.61782147746295302</v>
      </c>
      <c r="Q3096" s="6">
        <f t="shared" si="592"/>
        <v>0.11209470539820869</v>
      </c>
      <c r="R3096" s="6">
        <f t="shared" si="593"/>
        <v>0.14987342807450713</v>
      </c>
      <c r="S3096" s="6">
        <f t="shared" si="594"/>
        <v>0.2619681334727158</v>
      </c>
    </row>
    <row r="3097" spans="1:19" x14ac:dyDescent="0.25">
      <c r="A3097" s="64">
        <v>41958</v>
      </c>
      <c r="B3097" s="14" t="s">
        <v>874</v>
      </c>
      <c r="C3097">
        <v>6</v>
      </c>
      <c r="D3097" s="4">
        <v>5</v>
      </c>
      <c r="E3097" s="4"/>
      <c r="G3097" s="4">
        <f t="shared" si="587"/>
        <v>64.961200000000005</v>
      </c>
      <c r="H3097"/>
      <c r="I3097"/>
      <c r="J3097" s="34">
        <f t="shared" si="584"/>
        <v>1.9634954084936209E-3</v>
      </c>
      <c r="K3097" s="34">
        <f t="shared" si="588"/>
        <v>0.12755102040424002</v>
      </c>
      <c r="L3097" s="6">
        <f t="shared" si="585"/>
        <v>7.1833345216463531</v>
      </c>
      <c r="M3097" s="6">
        <f t="shared" si="589"/>
        <v>0.46663803957857453</v>
      </c>
      <c r="N3097" s="6">
        <f t="shared" si="586"/>
        <v>8.4140458590425169</v>
      </c>
      <c r="O3097" s="6">
        <f t="shared" si="590"/>
        <v>0.54658652646013051</v>
      </c>
      <c r="P3097" s="6">
        <f t="shared" si="591"/>
        <v>1.0132245660387049</v>
      </c>
      <c r="Q3097" s="6">
        <f t="shared" si="592"/>
        <v>0.22398625899771576</v>
      </c>
      <c r="R3097" s="6">
        <f t="shared" si="593"/>
        <v>0.2131687453194509</v>
      </c>
      <c r="S3097" s="6">
        <f t="shared" si="594"/>
        <v>0.4371550043171667</v>
      </c>
    </row>
    <row r="3098" spans="1:19" x14ac:dyDescent="0.25">
      <c r="A3098" s="64">
        <v>41958</v>
      </c>
      <c r="B3098" s="14" t="s">
        <v>874</v>
      </c>
      <c r="C3098">
        <v>6</v>
      </c>
      <c r="D3098" s="4">
        <v>14.4</v>
      </c>
      <c r="E3098" s="4" t="s">
        <v>978</v>
      </c>
      <c r="G3098" s="4">
        <f t="shared" si="587"/>
        <v>64.961200000000005</v>
      </c>
      <c r="H3098"/>
      <c r="I3098"/>
      <c r="J3098" s="34">
        <f t="shared" si="584"/>
        <v>1.628601631620949E-2</v>
      </c>
      <c r="K3098" s="34">
        <f t="shared" si="588"/>
        <v>1.0579591836409283</v>
      </c>
      <c r="L3098" s="6">
        <f t="shared" si="585"/>
        <v>81.746547752131747</v>
      </c>
      <c r="M3098" s="6">
        <f t="shared" si="589"/>
        <v>5.3103539408364302</v>
      </c>
      <c r="N3098" s="6">
        <f t="shared" si="586"/>
        <v>29.006416949579958</v>
      </c>
      <c r="O3098" s="6">
        <f t="shared" si="590"/>
        <v>1.8842916892931387</v>
      </c>
      <c r="P3098" s="6">
        <f t="shared" si="591"/>
        <v>7.1946456301295694</v>
      </c>
      <c r="Q3098" s="6">
        <f t="shared" si="592"/>
        <v>2.5489698916014865</v>
      </c>
      <c r="R3098" s="6">
        <f t="shared" si="593"/>
        <v>0.73487375882432415</v>
      </c>
      <c r="S3098" s="6">
        <f t="shared" si="594"/>
        <v>3.2838436504258106</v>
      </c>
    </row>
    <row r="3099" spans="1:19" x14ac:dyDescent="0.25">
      <c r="A3099" s="64">
        <v>41958</v>
      </c>
      <c r="B3099" s="14" t="s">
        <v>874</v>
      </c>
      <c r="C3099">
        <v>6</v>
      </c>
      <c r="D3099" s="4">
        <v>4.2</v>
      </c>
      <c r="E3099" s="4"/>
      <c r="G3099" s="4">
        <f t="shared" si="587"/>
        <v>64.961200000000005</v>
      </c>
      <c r="H3099"/>
      <c r="I3099"/>
      <c r="J3099" s="34">
        <f t="shared" si="584"/>
        <v>1.385442360233099E-3</v>
      </c>
      <c r="K3099" s="34">
        <f t="shared" si="588"/>
        <v>8.9999999997231753E-2</v>
      </c>
      <c r="L3099" s="6">
        <f t="shared" si="585"/>
        <v>4.811097633235077</v>
      </c>
      <c r="M3099" s="6">
        <f t="shared" si="589"/>
        <v>0.31253468163409348</v>
      </c>
      <c r="N3099" s="6">
        <f t="shared" si="586"/>
        <v>6.861382640483793</v>
      </c>
      <c r="O3099" s="6">
        <f t="shared" si="590"/>
        <v>0.44572365863033786</v>
      </c>
      <c r="P3099" s="6">
        <f t="shared" si="591"/>
        <v>0.7582583402644314</v>
      </c>
      <c r="Q3099" s="6">
        <f t="shared" si="592"/>
        <v>0.15001664718436486</v>
      </c>
      <c r="R3099" s="6">
        <f t="shared" si="593"/>
        <v>0.17383222686583177</v>
      </c>
      <c r="S3099" s="6">
        <f t="shared" si="594"/>
        <v>0.32384887405019663</v>
      </c>
    </row>
    <row r="3100" spans="1:19" x14ac:dyDescent="0.25">
      <c r="A3100" s="64">
        <v>41958</v>
      </c>
      <c r="B3100" s="14" t="s">
        <v>874</v>
      </c>
      <c r="C3100">
        <v>6</v>
      </c>
      <c r="D3100" s="4">
        <v>6.4</v>
      </c>
      <c r="E3100" s="4"/>
      <c r="G3100" s="4">
        <f t="shared" si="587"/>
        <v>64.961200000000005</v>
      </c>
      <c r="H3100"/>
      <c r="I3100"/>
      <c r="J3100" s="34">
        <f t="shared" si="584"/>
        <v>3.2169908772759479E-3</v>
      </c>
      <c r="K3100" s="34">
        <f t="shared" si="588"/>
        <v>0.20897959183030679</v>
      </c>
      <c r="L3100" s="6">
        <f t="shared" si="585"/>
        <v>12.670735111153041</v>
      </c>
      <c r="M3100" s="6">
        <f t="shared" si="589"/>
        <v>0.82310617366776118</v>
      </c>
      <c r="N3100" s="6">
        <f t="shared" si="586"/>
        <v>11.231571837310549</v>
      </c>
      <c r="O3100" s="6">
        <f t="shared" si="590"/>
        <v>0.72961639858967853</v>
      </c>
      <c r="P3100" s="6">
        <f t="shared" si="591"/>
        <v>1.5527225722574398</v>
      </c>
      <c r="Q3100" s="6">
        <f t="shared" si="592"/>
        <v>0.39509096336052535</v>
      </c>
      <c r="R3100" s="6">
        <f t="shared" si="593"/>
        <v>0.28455039544997462</v>
      </c>
      <c r="S3100" s="6">
        <f t="shared" si="594"/>
        <v>0.67964135881049992</v>
      </c>
    </row>
    <row r="3101" spans="1:19" x14ac:dyDescent="0.25">
      <c r="A3101" s="64">
        <v>41958</v>
      </c>
      <c r="B3101" s="14" t="s">
        <v>874</v>
      </c>
      <c r="C3101">
        <v>6</v>
      </c>
      <c r="D3101" s="4">
        <v>4</v>
      </c>
      <c r="E3101" s="4" t="s">
        <v>978</v>
      </c>
      <c r="G3101" s="4">
        <f t="shared" si="587"/>
        <v>64.961200000000005</v>
      </c>
      <c r="H3101"/>
      <c r="I3101"/>
      <c r="J3101" s="34">
        <f t="shared" si="584"/>
        <v>1.2566370614359172E-3</v>
      </c>
      <c r="K3101" s="34">
        <f t="shared" si="588"/>
        <v>8.1632653058713603E-2</v>
      </c>
      <c r="L3101" s="6">
        <f t="shared" si="585"/>
        <v>4.3006091215286046</v>
      </c>
      <c r="M3101" s="6">
        <f t="shared" si="589"/>
        <v>0.27937273468421148</v>
      </c>
      <c r="N3101" s="6">
        <f t="shared" si="586"/>
        <v>6.4806737611278331</v>
      </c>
      <c r="O3101" s="6">
        <f t="shared" si="590"/>
        <v>0.42099235249702632</v>
      </c>
      <c r="P3101" s="6">
        <f t="shared" si="591"/>
        <v>0.7003650871812378</v>
      </c>
      <c r="Q3101" s="6">
        <f t="shared" si="592"/>
        <v>0.1340989126484215</v>
      </c>
      <c r="R3101" s="6">
        <f t="shared" si="593"/>
        <v>0.16418701747384026</v>
      </c>
      <c r="S3101" s="6">
        <f t="shared" si="594"/>
        <v>0.29828593012226179</v>
      </c>
    </row>
    <row r="3102" spans="1:19" x14ac:dyDescent="0.25">
      <c r="A3102" s="64">
        <v>41958</v>
      </c>
      <c r="B3102" s="14" t="s">
        <v>874</v>
      </c>
      <c r="C3102">
        <v>6</v>
      </c>
      <c r="D3102" s="4">
        <v>10.199999999999999</v>
      </c>
      <c r="E3102" s="4"/>
      <c r="G3102" s="4">
        <f t="shared" si="587"/>
        <v>64.961200000000005</v>
      </c>
      <c r="H3102"/>
      <c r="I3102"/>
      <c r="J3102" s="34">
        <f t="shared" si="584"/>
        <v>8.1712824919870503E-3</v>
      </c>
      <c r="K3102" s="34">
        <f t="shared" si="588"/>
        <v>0.53081632651428512</v>
      </c>
      <c r="L3102" s="6">
        <f t="shared" si="585"/>
        <v>36.996943516478161</v>
      </c>
      <c r="M3102" s="6">
        <f t="shared" si="589"/>
        <v>2.4033658937787901</v>
      </c>
      <c r="N3102" s="6">
        <f t="shared" si="586"/>
        <v>19.376358921642492</v>
      </c>
      <c r="O3102" s="6">
        <f t="shared" si="590"/>
        <v>1.2587115515948144</v>
      </c>
      <c r="P3102" s="6">
        <f t="shared" si="591"/>
        <v>3.6620774453736047</v>
      </c>
      <c r="Q3102" s="6">
        <f t="shared" si="592"/>
        <v>1.1536156290138191</v>
      </c>
      <c r="R3102" s="6">
        <f t="shared" si="593"/>
        <v>0.49089750512197766</v>
      </c>
      <c r="S3102" s="6">
        <f t="shared" si="594"/>
        <v>1.6445131341357968</v>
      </c>
    </row>
    <row r="3103" spans="1:19" x14ac:dyDescent="0.25">
      <c r="A3103" s="64">
        <v>41958</v>
      </c>
      <c r="B3103" s="14" t="s">
        <v>874</v>
      </c>
      <c r="C3103">
        <v>6</v>
      </c>
      <c r="D3103" s="4">
        <v>14.6</v>
      </c>
      <c r="E3103" s="4"/>
      <c r="G3103" s="4">
        <f t="shared" si="587"/>
        <v>64.961200000000005</v>
      </c>
      <c r="H3103"/>
      <c r="I3103"/>
      <c r="J3103" s="34">
        <f t="shared" si="584"/>
        <v>1.6741547250980007E-2</v>
      </c>
      <c r="K3103" s="34">
        <f t="shared" si="588"/>
        <v>1.0875510203747119</v>
      </c>
      <c r="L3103" s="6">
        <f t="shared" si="585"/>
        <v>84.380339245409616</v>
      </c>
      <c r="M3103" s="6">
        <f t="shared" si="589"/>
        <v>5.4814482001081304</v>
      </c>
      <c r="N3103" s="6">
        <f t="shared" si="586"/>
        <v>29.478325560151333</v>
      </c>
      <c r="O3103" s="6">
        <f t="shared" si="590"/>
        <v>1.9149474395207928</v>
      </c>
      <c r="P3103" s="6">
        <f t="shared" si="591"/>
        <v>7.3963956396289232</v>
      </c>
      <c r="Q3103" s="6">
        <f t="shared" si="592"/>
        <v>2.6310951360519024</v>
      </c>
      <c r="R3103" s="6">
        <f t="shared" si="593"/>
        <v>0.74682950141310922</v>
      </c>
      <c r="S3103" s="6">
        <f t="shared" si="594"/>
        <v>3.3779246374650116</v>
      </c>
    </row>
    <row r="3104" spans="1:19" x14ac:dyDescent="0.25">
      <c r="A3104" s="64">
        <v>41958</v>
      </c>
      <c r="B3104" s="14" t="s">
        <v>874</v>
      </c>
      <c r="C3104">
        <v>6</v>
      </c>
      <c r="D3104" s="4">
        <v>6.8</v>
      </c>
      <c r="E3104" s="4"/>
      <c r="G3104" s="4">
        <f t="shared" si="587"/>
        <v>64.961200000000005</v>
      </c>
      <c r="H3104"/>
      <c r="I3104"/>
      <c r="J3104" s="34">
        <f t="shared" si="584"/>
        <v>3.6316811075498014E-3</v>
      </c>
      <c r="K3104" s="34">
        <f t="shared" si="588"/>
        <v>0.23591836733968233</v>
      </c>
      <c r="L3104" s="6">
        <f t="shared" si="585"/>
        <v>14.565722844180941</v>
      </c>
      <c r="M3104" s="6">
        <f t="shared" si="589"/>
        <v>0.94620685317821773</v>
      </c>
      <c r="N3104" s="6">
        <f t="shared" si="586"/>
        <v>12.057170367208817</v>
      </c>
      <c r="O3104" s="6">
        <f t="shared" si="590"/>
        <v>0.78324827085036008</v>
      </c>
      <c r="P3104" s="6">
        <f t="shared" si="591"/>
        <v>1.7294551240285778</v>
      </c>
      <c r="Q3104" s="6">
        <f t="shared" si="592"/>
        <v>0.45417928952554448</v>
      </c>
      <c r="R3104" s="6">
        <f t="shared" si="593"/>
        <v>0.30546682563164046</v>
      </c>
      <c r="S3104" s="6">
        <f t="shared" si="594"/>
        <v>0.75964611515718494</v>
      </c>
    </row>
    <row r="3105" spans="1:19" x14ac:dyDescent="0.25">
      <c r="A3105" s="64">
        <v>41958</v>
      </c>
      <c r="B3105" s="14" t="s">
        <v>874</v>
      </c>
      <c r="C3105">
        <v>6</v>
      </c>
      <c r="D3105" s="4">
        <v>5</v>
      </c>
      <c r="E3105" s="4"/>
      <c r="G3105" s="4">
        <f t="shared" si="587"/>
        <v>64.961200000000005</v>
      </c>
      <c r="H3105"/>
      <c r="I3105"/>
      <c r="J3105" s="34">
        <f t="shared" ref="J3105:J3168" si="595">((+D3105/200)^2)*PI()</f>
        <v>1.9634954084936209E-3</v>
      </c>
      <c r="K3105" s="34">
        <f t="shared" si="588"/>
        <v>0.12755102040424002</v>
      </c>
      <c r="L3105" s="6">
        <f t="shared" ref="L3105:L3168" si="596">0.17758*(D3105^2.299)</f>
        <v>7.1833345216463531</v>
      </c>
      <c r="M3105" s="6">
        <f t="shared" si="589"/>
        <v>0.46663803957857453</v>
      </c>
      <c r="N3105" s="6">
        <f t="shared" ref="N3105:N3168" si="597">1.28*(D3105^1.17)</f>
        <v>8.4140458590425169</v>
      </c>
      <c r="O3105" s="6">
        <f t="shared" si="590"/>
        <v>0.54658652646013051</v>
      </c>
      <c r="P3105" s="6">
        <f t="shared" si="591"/>
        <v>1.0132245660387049</v>
      </c>
      <c r="Q3105" s="6">
        <f t="shared" si="592"/>
        <v>0.22398625899771576</v>
      </c>
      <c r="R3105" s="6">
        <f t="shared" si="593"/>
        <v>0.2131687453194509</v>
      </c>
      <c r="S3105" s="6">
        <f t="shared" si="594"/>
        <v>0.4371550043171667</v>
      </c>
    </row>
    <row r="3106" spans="1:19" x14ac:dyDescent="0.25">
      <c r="A3106" s="64">
        <v>41958</v>
      </c>
      <c r="B3106" s="14" t="s">
        <v>874</v>
      </c>
      <c r="C3106">
        <v>6</v>
      </c>
      <c r="D3106" s="4">
        <v>3.4</v>
      </c>
      <c r="E3106" s="4"/>
      <c r="G3106" s="4">
        <f t="shared" ref="G3106:G3169" si="598">IF($D3106&lt;3.01,795.7747,64.9612)</f>
        <v>64.961200000000005</v>
      </c>
      <c r="H3106"/>
      <c r="I3106"/>
      <c r="J3106" s="34">
        <f t="shared" si="595"/>
        <v>9.0792027688745035E-4</v>
      </c>
      <c r="K3106" s="34">
        <f t="shared" si="588"/>
        <v>5.8979591834920582E-2</v>
      </c>
      <c r="L3106" s="6">
        <f t="shared" si="596"/>
        <v>2.9598116954824234</v>
      </c>
      <c r="M3106" s="6">
        <f t="shared" si="589"/>
        <v>0.19227292324193554</v>
      </c>
      <c r="N3106" s="6">
        <f t="shared" si="597"/>
        <v>5.3584638182360029</v>
      </c>
      <c r="O3106" s="6">
        <f t="shared" si="590"/>
        <v>0.34809224654085708</v>
      </c>
      <c r="P3106" s="6">
        <f t="shared" si="591"/>
        <v>0.54036516978279259</v>
      </c>
      <c r="Q3106" s="6">
        <f t="shared" si="592"/>
        <v>9.2291003156129051E-2</v>
      </c>
      <c r="R3106" s="6">
        <f t="shared" si="593"/>
        <v>0.13575597615093427</v>
      </c>
      <c r="S3106" s="6">
        <f t="shared" si="594"/>
        <v>0.2280469793070633</v>
      </c>
    </row>
    <row r="3107" spans="1:19" x14ac:dyDescent="0.25">
      <c r="A3107" s="64">
        <v>41958</v>
      </c>
      <c r="B3107" s="14" t="s">
        <v>874</v>
      </c>
      <c r="C3107">
        <v>6</v>
      </c>
      <c r="D3107" s="4">
        <v>6.9</v>
      </c>
      <c r="E3107" s="4"/>
      <c r="G3107" s="4">
        <f t="shared" si="598"/>
        <v>64.961200000000005</v>
      </c>
      <c r="H3107"/>
      <c r="I3107"/>
      <c r="J3107" s="34">
        <f t="shared" si="595"/>
        <v>3.7392806559352516E-3</v>
      </c>
      <c r="K3107" s="34">
        <f t="shared" si="588"/>
        <v>0.24290816325783468</v>
      </c>
      <c r="L3107" s="6">
        <f t="shared" si="596"/>
        <v>15.062883294996576</v>
      </c>
      <c r="M3107" s="6">
        <f t="shared" si="589"/>
        <v>0.97850299328216439</v>
      </c>
      <c r="N3107" s="6">
        <f t="shared" si="597"/>
        <v>12.264882891847247</v>
      </c>
      <c r="O3107" s="6">
        <f t="shared" si="590"/>
        <v>0.79674152596761971</v>
      </c>
      <c r="P3107" s="6">
        <f t="shared" si="591"/>
        <v>1.7752445192497841</v>
      </c>
      <c r="Q3107" s="6">
        <f t="shared" si="592"/>
        <v>0.46968143677543889</v>
      </c>
      <c r="R3107" s="6">
        <f t="shared" si="593"/>
        <v>0.31072919512737168</v>
      </c>
      <c r="S3107" s="6">
        <f t="shared" si="594"/>
        <v>0.78041063190281057</v>
      </c>
    </row>
    <row r="3108" spans="1:19" x14ac:dyDescent="0.25">
      <c r="A3108" s="64">
        <v>41958</v>
      </c>
      <c r="B3108" s="14" t="s">
        <v>874</v>
      </c>
      <c r="C3108">
        <v>6</v>
      </c>
      <c r="D3108" s="4">
        <v>4</v>
      </c>
      <c r="E3108" s="4"/>
      <c r="G3108" s="4">
        <f t="shared" si="598"/>
        <v>64.961200000000005</v>
      </c>
      <c r="H3108"/>
      <c r="I3108"/>
      <c r="J3108" s="34">
        <f t="shared" si="595"/>
        <v>1.2566370614359172E-3</v>
      </c>
      <c r="K3108" s="34">
        <f t="shared" si="588"/>
        <v>8.1632653058713603E-2</v>
      </c>
      <c r="L3108" s="6">
        <f t="shared" si="596"/>
        <v>4.3006091215286046</v>
      </c>
      <c r="M3108" s="6">
        <f t="shared" si="589"/>
        <v>0.27937273468421148</v>
      </c>
      <c r="N3108" s="6">
        <f t="shared" si="597"/>
        <v>6.4806737611278331</v>
      </c>
      <c r="O3108" s="6">
        <f t="shared" si="590"/>
        <v>0.42099235249702632</v>
      </c>
      <c r="P3108" s="6">
        <f t="shared" si="591"/>
        <v>0.7003650871812378</v>
      </c>
      <c r="Q3108" s="6">
        <f t="shared" si="592"/>
        <v>0.1340989126484215</v>
      </c>
      <c r="R3108" s="6">
        <f t="shared" si="593"/>
        <v>0.16418701747384026</v>
      </c>
      <c r="S3108" s="6">
        <f t="shared" si="594"/>
        <v>0.29828593012226179</v>
      </c>
    </row>
    <row r="3109" spans="1:19" x14ac:dyDescent="0.25">
      <c r="A3109" s="64">
        <v>41958</v>
      </c>
      <c r="B3109" s="14" t="s">
        <v>874</v>
      </c>
      <c r="C3109">
        <v>6</v>
      </c>
      <c r="D3109" s="4">
        <v>7</v>
      </c>
      <c r="E3109" s="4" t="s">
        <v>978</v>
      </c>
      <c r="G3109" s="4">
        <f t="shared" si="598"/>
        <v>64.961200000000005</v>
      </c>
      <c r="H3109"/>
      <c r="I3109"/>
      <c r="J3109" s="34">
        <f t="shared" si="595"/>
        <v>3.8484510006474969E-3</v>
      </c>
      <c r="K3109" s="34">
        <f t="shared" si="588"/>
        <v>0.24999999999231043</v>
      </c>
      <c r="L3109" s="6">
        <f t="shared" si="596"/>
        <v>15.569492106387406</v>
      </c>
      <c r="M3109" s="6">
        <f t="shared" si="589"/>
        <v>1.0114129102390135</v>
      </c>
      <c r="N3109" s="6">
        <f t="shared" si="597"/>
        <v>12.473107819356448</v>
      </c>
      <c r="O3109" s="6">
        <f t="shared" si="590"/>
        <v>0.81026806739089385</v>
      </c>
      <c r="P3109" s="6">
        <f t="shared" si="591"/>
        <v>1.8216809776299074</v>
      </c>
      <c r="Q3109" s="6">
        <f t="shared" si="592"/>
        <v>0.48547819691472643</v>
      </c>
      <c r="R3109" s="6">
        <f t="shared" si="593"/>
        <v>0.31600454628244862</v>
      </c>
      <c r="S3109" s="6">
        <f t="shared" si="594"/>
        <v>0.80148274319717505</v>
      </c>
    </row>
    <row r="3110" spans="1:19" x14ac:dyDescent="0.25">
      <c r="A3110" s="64">
        <v>41958</v>
      </c>
      <c r="B3110" s="14" t="s">
        <v>874</v>
      </c>
      <c r="C3110">
        <v>6</v>
      </c>
      <c r="D3110" s="4">
        <v>4.9000000000000004</v>
      </c>
      <c r="E3110" s="4"/>
      <c r="G3110" s="4">
        <f t="shared" si="598"/>
        <v>64.961200000000005</v>
      </c>
      <c r="H3110"/>
      <c r="I3110"/>
      <c r="J3110" s="34">
        <f t="shared" si="595"/>
        <v>1.8857409903172736E-3</v>
      </c>
      <c r="K3110" s="34">
        <f t="shared" si="588"/>
        <v>0.12249999999623211</v>
      </c>
      <c r="L3110" s="6">
        <f t="shared" si="596"/>
        <v>6.8573266813152358</v>
      </c>
      <c r="M3110" s="6">
        <f t="shared" si="589"/>
        <v>0.44546017865048693</v>
      </c>
      <c r="N3110" s="6">
        <f t="shared" si="597"/>
        <v>8.2174937658920371</v>
      </c>
      <c r="O3110" s="6">
        <f t="shared" si="590"/>
        <v>0.53381826637890784</v>
      </c>
      <c r="P3110" s="6">
        <f t="shared" si="591"/>
        <v>0.97927844502939476</v>
      </c>
      <c r="Q3110" s="6">
        <f t="shared" si="592"/>
        <v>0.21382088575223371</v>
      </c>
      <c r="R3110" s="6">
        <f t="shared" si="593"/>
        <v>0.20818912388777405</v>
      </c>
      <c r="S3110" s="6">
        <f t="shared" si="594"/>
        <v>0.42201000964000779</v>
      </c>
    </row>
    <row r="3111" spans="1:19" x14ac:dyDescent="0.25">
      <c r="A3111" s="64">
        <v>41958</v>
      </c>
      <c r="B3111" s="14" t="s">
        <v>874</v>
      </c>
      <c r="C3111">
        <v>6</v>
      </c>
      <c r="D3111" s="4">
        <v>7</v>
      </c>
      <c r="E3111" s="4"/>
      <c r="G3111" s="4">
        <f t="shared" si="598"/>
        <v>64.961200000000005</v>
      </c>
      <c r="H3111"/>
      <c r="I3111"/>
      <c r="J3111" s="34">
        <f t="shared" si="595"/>
        <v>3.8484510006474969E-3</v>
      </c>
      <c r="K3111" s="34">
        <f t="shared" si="588"/>
        <v>0.24999999999231043</v>
      </c>
      <c r="L3111" s="6">
        <f t="shared" si="596"/>
        <v>15.569492106387406</v>
      </c>
      <c r="M3111" s="6">
        <f t="shared" si="589"/>
        <v>1.0114129102390135</v>
      </c>
      <c r="N3111" s="6">
        <f t="shared" si="597"/>
        <v>12.473107819356448</v>
      </c>
      <c r="O3111" s="6">
        <f t="shared" si="590"/>
        <v>0.81026806739089385</v>
      </c>
      <c r="P3111" s="6">
        <f t="shared" si="591"/>
        <v>1.8216809776299074</v>
      </c>
      <c r="Q3111" s="6">
        <f t="shared" si="592"/>
        <v>0.48547819691472643</v>
      </c>
      <c r="R3111" s="6">
        <f t="shared" si="593"/>
        <v>0.31600454628244862</v>
      </c>
      <c r="S3111" s="6">
        <f t="shared" si="594"/>
        <v>0.80148274319717505</v>
      </c>
    </row>
    <row r="3112" spans="1:19" x14ac:dyDescent="0.25">
      <c r="A3112" s="64">
        <v>41958</v>
      </c>
      <c r="B3112" s="14" t="s">
        <v>874</v>
      </c>
      <c r="C3112">
        <v>6</v>
      </c>
      <c r="D3112" s="4">
        <v>8.9</v>
      </c>
      <c r="E3112" s="4" t="s">
        <v>978</v>
      </c>
      <c r="G3112" s="4">
        <f t="shared" si="598"/>
        <v>64.961200000000005</v>
      </c>
      <c r="H3112"/>
      <c r="I3112"/>
      <c r="J3112" s="34">
        <f t="shared" si="595"/>
        <v>6.2211388522711887E-3</v>
      </c>
      <c r="K3112" s="34">
        <f t="shared" si="588"/>
        <v>0.40413265304879409</v>
      </c>
      <c r="L3112" s="6">
        <f t="shared" si="596"/>
        <v>27.04217861046752</v>
      </c>
      <c r="M3112" s="6">
        <f t="shared" si="589"/>
        <v>1.7566924072234475</v>
      </c>
      <c r="N3112" s="6">
        <f t="shared" si="597"/>
        <v>16.519476384138205</v>
      </c>
      <c r="O3112" s="6">
        <f t="shared" si="590"/>
        <v>1.073125030099819</v>
      </c>
      <c r="P3112" s="6">
        <f t="shared" si="591"/>
        <v>2.8298174373232667</v>
      </c>
      <c r="Q3112" s="6">
        <f t="shared" si="592"/>
        <v>0.84321235546725481</v>
      </c>
      <c r="R3112" s="6">
        <f t="shared" si="593"/>
        <v>0.41851876173892943</v>
      </c>
      <c r="S3112" s="6">
        <f t="shared" si="594"/>
        <v>1.2617311172061842</v>
      </c>
    </row>
    <row r="3113" spans="1:19" x14ac:dyDescent="0.25">
      <c r="A3113" s="64">
        <v>41958</v>
      </c>
      <c r="B3113" s="14" t="s">
        <v>874</v>
      </c>
      <c r="C3113">
        <v>6</v>
      </c>
      <c r="D3113" s="4">
        <v>4.7</v>
      </c>
      <c r="E3113" s="4"/>
      <c r="G3113" s="4">
        <f t="shared" si="598"/>
        <v>64.961200000000005</v>
      </c>
      <c r="H3113"/>
      <c r="I3113"/>
      <c r="J3113" s="34">
        <f t="shared" si="595"/>
        <v>1.7349445429449633E-3</v>
      </c>
      <c r="K3113" s="34">
        <f t="shared" si="588"/>
        <v>0.11270408162918646</v>
      </c>
      <c r="L3113" s="6">
        <f t="shared" si="596"/>
        <v>6.2308461373122945</v>
      </c>
      <c r="M3113" s="6">
        <f t="shared" si="589"/>
        <v>0.40476324994603757</v>
      </c>
      <c r="N3113" s="6">
        <f t="shared" si="597"/>
        <v>7.8264436633583525</v>
      </c>
      <c r="O3113" s="6">
        <f t="shared" si="590"/>
        <v>0.50841518196547364</v>
      </c>
      <c r="P3113" s="6">
        <f t="shared" si="591"/>
        <v>0.91317843191151127</v>
      </c>
      <c r="Q3113" s="6">
        <f t="shared" si="592"/>
        <v>0.19428635997409802</v>
      </c>
      <c r="R3113" s="6">
        <f t="shared" si="593"/>
        <v>0.19828192096653471</v>
      </c>
      <c r="S3113" s="6">
        <f t="shared" si="594"/>
        <v>0.39256828094063273</v>
      </c>
    </row>
    <row r="3114" spans="1:19" x14ac:dyDescent="0.25">
      <c r="A3114" s="64">
        <v>41958</v>
      </c>
      <c r="B3114" s="14" t="s">
        <v>874</v>
      </c>
      <c r="C3114">
        <v>6</v>
      </c>
      <c r="D3114" s="4">
        <v>3.9</v>
      </c>
      <c r="E3114" s="4"/>
      <c r="G3114" s="4">
        <f t="shared" si="598"/>
        <v>64.961200000000005</v>
      </c>
      <c r="H3114"/>
      <c r="I3114"/>
      <c r="J3114" s="34">
        <f t="shared" si="595"/>
        <v>1.1945906065275189E-3</v>
      </c>
      <c r="K3114" s="34">
        <f t="shared" si="588"/>
        <v>7.7602040813939621E-2</v>
      </c>
      <c r="L3114" s="6">
        <f t="shared" si="596"/>
        <v>4.0574351124683323</v>
      </c>
      <c r="M3114" s="6">
        <f t="shared" si="589"/>
        <v>0.26357585894044605</v>
      </c>
      <c r="N3114" s="6">
        <f t="shared" si="597"/>
        <v>6.2915196864507177</v>
      </c>
      <c r="O3114" s="6">
        <f t="shared" si="590"/>
        <v>0.40870467658277715</v>
      </c>
      <c r="P3114" s="6">
        <f t="shared" si="591"/>
        <v>0.6722805355232232</v>
      </c>
      <c r="Q3114" s="6">
        <f t="shared" si="592"/>
        <v>0.12651641229141411</v>
      </c>
      <c r="R3114" s="6">
        <f t="shared" si="593"/>
        <v>0.1593948238672831</v>
      </c>
      <c r="S3114" s="6">
        <f t="shared" si="594"/>
        <v>0.28591123615869718</v>
      </c>
    </row>
    <row r="3115" spans="1:19" x14ac:dyDescent="0.25">
      <c r="A3115" s="64">
        <v>41958</v>
      </c>
      <c r="B3115" s="14" t="s">
        <v>874</v>
      </c>
      <c r="C3115">
        <v>6</v>
      </c>
      <c r="D3115" s="4">
        <v>12</v>
      </c>
      <c r="E3115" s="4"/>
      <c r="G3115" s="4">
        <f t="shared" si="598"/>
        <v>64.961200000000005</v>
      </c>
      <c r="H3115"/>
      <c r="I3115"/>
      <c r="J3115" s="34">
        <f t="shared" si="595"/>
        <v>1.1309733552923255E-2</v>
      </c>
      <c r="K3115" s="34">
        <f t="shared" si="588"/>
        <v>0.73469387752842241</v>
      </c>
      <c r="L3115" s="6">
        <f t="shared" si="596"/>
        <v>53.756593028703207</v>
      </c>
      <c r="M3115" s="6">
        <f t="shared" si="589"/>
        <v>3.4920928587895022</v>
      </c>
      <c r="N3115" s="6">
        <f t="shared" si="597"/>
        <v>23.434302275651412</v>
      </c>
      <c r="O3115" s="6">
        <f t="shared" si="590"/>
        <v>1.5223204265162671</v>
      </c>
      <c r="P3115" s="6">
        <f t="shared" si="591"/>
        <v>5.0144132853057695</v>
      </c>
      <c r="Q3115" s="6">
        <f t="shared" si="592"/>
        <v>1.6762045722189609</v>
      </c>
      <c r="R3115" s="6">
        <f t="shared" si="593"/>
        <v>0.59370496634134418</v>
      </c>
      <c r="S3115" s="6">
        <f t="shared" si="594"/>
        <v>2.269909538560305</v>
      </c>
    </row>
    <row r="3116" spans="1:19" x14ac:dyDescent="0.25">
      <c r="A3116" s="64">
        <v>41958</v>
      </c>
      <c r="B3116" s="14" t="s">
        <v>874</v>
      </c>
      <c r="C3116">
        <v>6</v>
      </c>
      <c r="D3116" s="4">
        <v>4.3</v>
      </c>
      <c r="E3116" s="4"/>
      <c r="G3116" s="4">
        <f t="shared" si="598"/>
        <v>64.961200000000005</v>
      </c>
      <c r="H3116"/>
      <c r="I3116"/>
      <c r="J3116" s="34">
        <f t="shared" si="595"/>
        <v>1.4522012041218817E-3</v>
      </c>
      <c r="K3116" s="34">
        <f t="shared" si="588"/>
        <v>9.4336734690975893E-2</v>
      </c>
      <c r="L3116" s="6">
        <f t="shared" si="596"/>
        <v>5.0785301024450318</v>
      </c>
      <c r="M3116" s="6">
        <f t="shared" si="589"/>
        <v>0.3299074160899001</v>
      </c>
      <c r="N3116" s="6">
        <f t="shared" si="597"/>
        <v>7.0529054640829827</v>
      </c>
      <c r="O3116" s="6">
        <f t="shared" si="590"/>
        <v>0.45816521132004828</v>
      </c>
      <c r="P3116" s="6">
        <f t="shared" si="591"/>
        <v>0.78807262740994832</v>
      </c>
      <c r="Q3116" s="6">
        <f t="shared" si="592"/>
        <v>0.15835555972315205</v>
      </c>
      <c r="R3116" s="6">
        <f t="shared" si="593"/>
        <v>0.17868443241481885</v>
      </c>
      <c r="S3116" s="6">
        <f t="shared" si="594"/>
        <v>0.33703999213797087</v>
      </c>
    </row>
    <row r="3117" spans="1:19" x14ac:dyDescent="0.25">
      <c r="A3117" s="64">
        <v>41958</v>
      </c>
      <c r="B3117" s="14" t="s">
        <v>874</v>
      </c>
      <c r="C3117">
        <v>6</v>
      </c>
      <c r="D3117" s="4">
        <v>8.3000000000000007</v>
      </c>
      <c r="E3117" s="4"/>
      <c r="G3117" s="4">
        <f t="shared" si="598"/>
        <v>64.961200000000005</v>
      </c>
      <c r="H3117"/>
      <c r="I3117"/>
      <c r="J3117" s="34">
        <f t="shared" si="595"/>
        <v>5.4106079476450219E-3</v>
      </c>
      <c r="K3117" s="34">
        <f t="shared" ref="K3117:K3180" si="599">+IF($D3117&gt;3.01,J3117*64.96120126,J3117*795.77)</f>
        <v>0.35147959182592381</v>
      </c>
      <c r="L3117" s="6">
        <f t="shared" si="596"/>
        <v>23.033216302360287</v>
      </c>
      <c r="M3117" s="6">
        <f t="shared" ref="M3117:M3180" si="600">+IF($D3117&gt;3.01,L3117*64.96120126*0.001,L3117*795.77*0.001)</f>
        <v>1.4962653998827395</v>
      </c>
      <c r="N3117" s="6">
        <f t="shared" si="597"/>
        <v>15.224089825772444</v>
      </c>
      <c r="O3117" s="6">
        <f t="shared" ref="O3117:O3180" si="601">+IF($D3117&gt;3.01,N3117*64.96120126*0.001,N3117*795.77*0.001)</f>
        <v>0.98897516317232204</v>
      </c>
      <c r="P3117" s="6">
        <f t="shared" ref="P3117:P3180" si="602">+M3117+O3117</f>
        <v>2.4852405630550614</v>
      </c>
      <c r="Q3117" s="6">
        <f t="shared" si="592"/>
        <v>0.71820739194371497</v>
      </c>
      <c r="R3117" s="6">
        <f t="shared" si="593"/>
        <v>0.38570031363720558</v>
      </c>
      <c r="S3117" s="6">
        <f t="shared" si="594"/>
        <v>1.1039077055809206</v>
      </c>
    </row>
    <row r="3118" spans="1:19" x14ac:dyDescent="0.25">
      <c r="A3118" s="64">
        <v>41958</v>
      </c>
      <c r="B3118" s="14" t="s">
        <v>874</v>
      </c>
      <c r="C3118">
        <v>6</v>
      </c>
      <c r="D3118" s="4">
        <v>3.1</v>
      </c>
      <c r="E3118" s="4"/>
      <c r="G3118" s="4">
        <f t="shared" si="598"/>
        <v>64.961200000000005</v>
      </c>
      <c r="H3118"/>
      <c r="I3118"/>
      <c r="J3118" s="34">
        <f t="shared" si="595"/>
        <v>7.5476763502494771E-4</v>
      </c>
      <c r="K3118" s="34">
        <f t="shared" si="599"/>
        <v>4.9030612243389851E-2</v>
      </c>
      <c r="L3118" s="6">
        <f t="shared" si="596"/>
        <v>2.3935063597525432</v>
      </c>
      <c r="M3118" s="6">
        <f t="shared" si="600"/>
        <v>0.15548504835297491</v>
      </c>
      <c r="N3118" s="6">
        <f t="shared" si="597"/>
        <v>4.8095356854949474</v>
      </c>
      <c r="O3118" s="6">
        <f t="shared" si="601"/>
        <v>0.31243321563258936</v>
      </c>
      <c r="P3118" s="6">
        <f t="shared" si="602"/>
        <v>0.46791826398556424</v>
      </c>
      <c r="Q3118" s="6">
        <f t="shared" si="592"/>
        <v>7.4632823209427962E-2</v>
      </c>
      <c r="R3118" s="6">
        <f t="shared" si="593"/>
        <v>0.12184895409670986</v>
      </c>
      <c r="S3118" s="6">
        <f t="shared" si="594"/>
        <v>0.19648177730613781</v>
      </c>
    </row>
    <row r="3119" spans="1:19" x14ac:dyDescent="0.25">
      <c r="A3119" s="64">
        <v>41958</v>
      </c>
      <c r="B3119" s="14" t="s">
        <v>874</v>
      </c>
      <c r="C3119">
        <v>6</v>
      </c>
      <c r="D3119" s="4">
        <v>8.9</v>
      </c>
      <c r="E3119" s="4"/>
      <c r="G3119" s="4">
        <f t="shared" si="598"/>
        <v>64.961200000000005</v>
      </c>
      <c r="H3119"/>
      <c r="I3119"/>
      <c r="J3119" s="34">
        <f t="shared" si="595"/>
        <v>6.2211388522711887E-3</v>
      </c>
      <c r="K3119" s="34">
        <f t="shared" si="599"/>
        <v>0.40413265304879409</v>
      </c>
      <c r="L3119" s="6">
        <f t="shared" si="596"/>
        <v>27.04217861046752</v>
      </c>
      <c r="M3119" s="6">
        <f t="shared" si="600"/>
        <v>1.7566924072234475</v>
      </c>
      <c r="N3119" s="6">
        <f t="shared" si="597"/>
        <v>16.519476384138205</v>
      </c>
      <c r="O3119" s="6">
        <f t="shared" si="601"/>
        <v>1.073125030099819</v>
      </c>
      <c r="P3119" s="6">
        <f t="shared" si="602"/>
        <v>2.8298174373232667</v>
      </c>
      <c r="Q3119" s="6">
        <f t="shared" si="592"/>
        <v>0.84321235546725481</v>
      </c>
      <c r="R3119" s="6">
        <f t="shared" si="593"/>
        <v>0.41851876173892943</v>
      </c>
      <c r="S3119" s="6">
        <f t="shared" si="594"/>
        <v>1.2617311172061842</v>
      </c>
    </row>
    <row r="3120" spans="1:19" x14ac:dyDescent="0.25">
      <c r="A3120" s="64">
        <v>41958</v>
      </c>
      <c r="B3120" s="14" t="s">
        <v>874</v>
      </c>
      <c r="C3120">
        <v>6</v>
      </c>
      <c r="D3120" s="4">
        <v>3</v>
      </c>
      <c r="E3120" s="4"/>
      <c r="G3120" s="4">
        <f t="shared" si="598"/>
        <v>795.77470000000005</v>
      </c>
      <c r="H3120"/>
      <c r="I3120"/>
      <c r="J3120" s="34">
        <f t="shared" si="595"/>
        <v>7.0685834705770342E-4</v>
      </c>
      <c r="K3120" s="34">
        <f t="shared" si="599"/>
        <v>0.56249666683810862</v>
      </c>
      <c r="L3120" s="6">
        <f t="shared" si="596"/>
        <v>2.219707841442716</v>
      </c>
      <c r="M3120" s="6">
        <f t="shared" si="600"/>
        <v>1.7663769089848702</v>
      </c>
      <c r="N3120" s="6">
        <f t="shared" si="597"/>
        <v>4.6285167281146418</v>
      </c>
      <c r="O3120" s="6">
        <f t="shared" si="601"/>
        <v>3.6832347567317885</v>
      </c>
      <c r="P3120" s="6">
        <f t="shared" si="602"/>
        <v>5.4496116657166587</v>
      </c>
      <c r="Q3120" s="6">
        <f t="shared" si="592"/>
        <v>0.84786091631273763</v>
      </c>
      <c r="R3120" s="6">
        <f t="shared" si="593"/>
        <v>1.4364615551253976</v>
      </c>
      <c r="S3120" s="6">
        <f t="shared" si="594"/>
        <v>2.2843224714381352</v>
      </c>
    </row>
    <row r="3121" spans="1:19" x14ac:dyDescent="0.25">
      <c r="A3121" s="64">
        <v>41958</v>
      </c>
      <c r="B3121" s="14" t="s">
        <v>874</v>
      </c>
      <c r="C3121">
        <v>6</v>
      </c>
      <c r="D3121" s="4">
        <v>4.5</v>
      </c>
      <c r="E3121" s="4"/>
      <c r="G3121" s="4">
        <f t="shared" si="598"/>
        <v>64.961200000000005</v>
      </c>
      <c r="H3121"/>
      <c r="I3121"/>
      <c r="J3121" s="34">
        <f t="shared" si="595"/>
        <v>1.5904312808798326E-3</v>
      </c>
      <c r="K3121" s="34">
        <f t="shared" si="599"/>
        <v>0.10331632652743439</v>
      </c>
      <c r="L3121" s="6">
        <f t="shared" si="596"/>
        <v>5.6380590590289899</v>
      </c>
      <c r="M3121" s="6">
        <f t="shared" si="600"/>
        <v>0.36625508924934846</v>
      </c>
      <c r="N3121" s="6">
        <f t="shared" si="597"/>
        <v>7.4382130025037601</v>
      </c>
      <c r="O3121" s="6">
        <f t="shared" si="601"/>
        <v>0.48319525187039564</v>
      </c>
      <c r="P3121" s="6">
        <f t="shared" si="602"/>
        <v>0.84945034111974405</v>
      </c>
      <c r="Q3121" s="6">
        <f t="shared" si="592"/>
        <v>0.17580244283968727</v>
      </c>
      <c r="R3121" s="6">
        <f t="shared" si="593"/>
        <v>0.1884461482294543</v>
      </c>
      <c r="S3121" s="6">
        <f t="shared" si="594"/>
        <v>0.36424859106914154</v>
      </c>
    </row>
    <row r="3122" spans="1:19" x14ac:dyDescent="0.25">
      <c r="A3122" s="64">
        <v>41958</v>
      </c>
      <c r="B3122" s="14" t="s">
        <v>874</v>
      </c>
      <c r="C3122">
        <v>6</v>
      </c>
      <c r="D3122" s="4">
        <v>10.5</v>
      </c>
      <c r="E3122" s="4"/>
      <c r="G3122" s="4">
        <f t="shared" si="598"/>
        <v>64.961200000000005</v>
      </c>
      <c r="H3122"/>
      <c r="I3122"/>
      <c r="J3122" s="34">
        <f t="shared" si="595"/>
        <v>8.6590147514568668E-3</v>
      </c>
      <c r="K3122" s="34">
        <f t="shared" si="599"/>
        <v>0.5624999999826984</v>
      </c>
      <c r="L3122" s="6">
        <f t="shared" si="596"/>
        <v>39.546517958797452</v>
      </c>
      <c r="M3122" s="6">
        <f t="shared" si="600"/>
        <v>2.5689893122536454</v>
      </c>
      <c r="N3122" s="6">
        <f t="shared" si="597"/>
        <v>20.044787177718607</v>
      </c>
      <c r="O3122" s="6">
        <f t="shared" si="601"/>
        <v>1.3021334540656457</v>
      </c>
      <c r="P3122" s="6">
        <f t="shared" si="602"/>
        <v>3.8711227663192913</v>
      </c>
      <c r="Q3122" s="6">
        <f t="shared" si="592"/>
        <v>1.2331148698817498</v>
      </c>
      <c r="R3122" s="6">
        <f t="shared" si="593"/>
        <v>0.50783204708560181</v>
      </c>
      <c r="S3122" s="6">
        <f t="shared" si="594"/>
        <v>1.7409469169673515</v>
      </c>
    </row>
    <row r="3123" spans="1:19" x14ac:dyDescent="0.25">
      <c r="A3123" s="64">
        <v>41958</v>
      </c>
      <c r="B3123" s="14" t="s">
        <v>874</v>
      </c>
      <c r="C3123">
        <v>6</v>
      </c>
      <c r="D3123" s="4">
        <v>3</v>
      </c>
      <c r="E3123" s="4"/>
      <c r="G3123" s="4">
        <f t="shared" si="598"/>
        <v>795.77470000000005</v>
      </c>
      <c r="H3123"/>
      <c r="I3123"/>
      <c r="J3123" s="34">
        <f t="shared" si="595"/>
        <v>7.0685834705770342E-4</v>
      </c>
      <c r="K3123" s="34">
        <f t="shared" si="599"/>
        <v>0.56249666683810862</v>
      </c>
      <c r="L3123" s="6">
        <f t="shared" si="596"/>
        <v>2.219707841442716</v>
      </c>
      <c r="M3123" s="6">
        <f t="shared" si="600"/>
        <v>1.7663769089848702</v>
      </c>
      <c r="N3123" s="6">
        <f t="shared" si="597"/>
        <v>4.6285167281146418</v>
      </c>
      <c r="O3123" s="6">
        <f t="shared" si="601"/>
        <v>3.6832347567317885</v>
      </c>
      <c r="P3123" s="6">
        <f t="shared" si="602"/>
        <v>5.4496116657166587</v>
      </c>
      <c r="Q3123" s="6">
        <f t="shared" si="592"/>
        <v>0.84786091631273763</v>
      </c>
      <c r="R3123" s="6">
        <f t="shared" si="593"/>
        <v>1.4364615551253976</v>
      </c>
      <c r="S3123" s="6">
        <f t="shared" si="594"/>
        <v>2.2843224714381352</v>
      </c>
    </row>
    <row r="3124" spans="1:19" x14ac:dyDescent="0.25">
      <c r="A3124" s="64">
        <v>41958</v>
      </c>
      <c r="B3124" s="14" t="s">
        <v>874</v>
      </c>
      <c r="C3124">
        <v>6</v>
      </c>
      <c r="D3124" s="4">
        <v>5</v>
      </c>
      <c r="E3124" s="4"/>
      <c r="G3124" s="4">
        <f t="shared" si="598"/>
        <v>64.961200000000005</v>
      </c>
      <c r="H3124"/>
      <c r="I3124"/>
      <c r="J3124" s="34">
        <f t="shared" si="595"/>
        <v>1.9634954084936209E-3</v>
      </c>
      <c r="K3124" s="34">
        <f t="shared" si="599"/>
        <v>0.12755102040424002</v>
      </c>
      <c r="L3124" s="6">
        <f t="shared" si="596"/>
        <v>7.1833345216463531</v>
      </c>
      <c r="M3124" s="6">
        <f t="shared" si="600"/>
        <v>0.46663803957857453</v>
      </c>
      <c r="N3124" s="6">
        <f t="shared" si="597"/>
        <v>8.4140458590425169</v>
      </c>
      <c r="O3124" s="6">
        <f t="shared" si="601"/>
        <v>0.54658652646013051</v>
      </c>
      <c r="P3124" s="6">
        <f t="shared" si="602"/>
        <v>1.0132245660387049</v>
      </c>
      <c r="Q3124" s="6">
        <f t="shared" si="592"/>
        <v>0.22398625899771576</v>
      </c>
      <c r="R3124" s="6">
        <f t="shared" si="593"/>
        <v>0.2131687453194509</v>
      </c>
      <c r="S3124" s="6">
        <f t="shared" si="594"/>
        <v>0.4371550043171667</v>
      </c>
    </row>
    <row r="3125" spans="1:19" x14ac:dyDescent="0.25">
      <c r="A3125" s="64">
        <v>41958</v>
      </c>
      <c r="B3125" s="14" t="s">
        <v>874</v>
      </c>
      <c r="C3125">
        <v>6</v>
      </c>
      <c r="D3125" s="4">
        <v>5.5</v>
      </c>
      <c r="E3125" s="4"/>
      <c r="G3125" s="4">
        <f t="shared" si="598"/>
        <v>64.961200000000005</v>
      </c>
      <c r="H3125"/>
      <c r="I3125"/>
      <c r="J3125" s="34">
        <f t="shared" si="595"/>
        <v>2.3758294442772811E-3</v>
      </c>
      <c r="K3125" s="34">
        <f t="shared" si="599"/>
        <v>0.15433673468913039</v>
      </c>
      <c r="L3125" s="6">
        <f t="shared" si="596"/>
        <v>8.9430956308196485</v>
      </c>
      <c r="M3125" s="6">
        <f t="shared" si="600"/>
        <v>0.58095423516110178</v>
      </c>
      <c r="N3125" s="6">
        <f t="shared" si="597"/>
        <v>9.4066355127217793</v>
      </c>
      <c r="O3125" s="6">
        <f t="shared" si="601"/>
        <v>0.61106634272138272</v>
      </c>
      <c r="P3125" s="6">
        <f t="shared" si="602"/>
        <v>1.1920205778824844</v>
      </c>
      <c r="Q3125" s="6">
        <f t="shared" si="592"/>
        <v>0.27885803287732885</v>
      </c>
      <c r="R3125" s="6">
        <f t="shared" si="593"/>
        <v>0.23831587366133927</v>
      </c>
      <c r="S3125" s="6">
        <f t="shared" si="594"/>
        <v>0.51717390653866813</v>
      </c>
    </row>
    <row r="3126" spans="1:19" x14ac:dyDescent="0.25">
      <c r="A3126" s="64">
        <v>41958</v>
      </c>
      <c r="B3126" s="14" t="s">
        <v>874</v>
      </c>
      <c r="C3126">
        <v>6</v>
      </c>
      <c r="D3126" s="4">
        <v>2.5</v>
      </c>
      <c r="E3126" s="4"/>
      <c r="G3126" s="4">
        <f t="shared" si="598"/>
        <v>795.77470000000005</v>
      </c>
      <c r="H3126"/>
      <c r="I3126"/>
      <c r="J3126" s="34">
        <f t="shared" si="595"/>
        <v>4.9087385212340522E-4</v>
      </c>
      <c r="K3126" s="34">
        <f t="shared" si="599"/>
        <v>0.39062268530424216</v>
      </c>
      <c r="L3126" s="6">
        <f t="shared" si="596"/>
        <v>1.4596815933666829</v>
      </c>
      <c r="M3126" s="6">
        <f t="shared" si="600"/>
        <v>1.1615708215534053</v>
      </c>
      <c r="N3126" s="6">
        <f t="shared" si="597"/>
        <v>3.7393815404049149</v>
      </c>
      <c r="O3126" s="6">
        <f t="shared" si="601"/>
        <v>2.975687648408019</v>
      </c>
      <c r="P3126" s="6">
        <f t="shared" si="602"/>
        <v>4.1372584699614245</v>
      </c>
      <c r="Q3126" s="6">
        <f t="shared" si="592"/>
        <v>0.55755399434563457</v>
      </c>
      <c r="R3126" s="6">
        <f t="shared" si="593"/>
        <v>1.1605181828791276</v>
      </c>
      <c r="S3126" s="6">
        <f t="shared" si="594"/>
        <v>1.7180721772247622</v>
      </c>
    </row>
    <row r="3127" spans="1:19" x14ac:dyDescent="0.25">
      <c r="A3127" s="64">
        <v>41958</v>
      </c>
      <c r="B3127" s="14" t="s">
        <v>874</v>
      </c>
      <c r="C3127">
        <v>6</v>
      </c>
      <c r="D3127" s="4">
        <v>2</v>
      </c>
      <c r="E3127" s="4"/>
      <c r="G3127" s="4">
        <f t="shared" si="598"/>
        <v>795.77470000000005</v>
      </c>
      <c r="H3127"/>
      <c r="I3127"/>
      <c r="J3127" s="34">
        <f t="shared" si="595"/>
        <v>3.1415926535897931E-4</v>
      </c>
      <c r="K3127" s="34">
        <f t="shared" si="599"/>
        <v>0.24999851859471495</v>
      </c>
      <c r="L3127" s="6">
        <f t="shared" si="596"/>
        <v>0.87390054800363282</v>
      </c>
      <c r="M3127" s="6">
        <f t="shared" si="600"/>
        <v>0.69542383908485095</v>
      </c>
      <c r="N3127" s="6">
        <f t="shared" si="597"/>
        <v>2.880149720803352</v>
      </c>
      <c r="O3127" s="6">
        <f t="shared" si="601"/>
        <v>2.2919367433236837</v>
      </c>
      <c r="P3127" s="6">
        <f t="shared" si="602"/>
        <v>2.9873605824085345</v>
      </c>
      <c r="Q3127" s="6">
        <f t="shared" si="592"/>
        <v>0.33380344276072843</v>
      </c>
      <c r="R3127" s="6">
        <f t="shared" si="593"/>
        <v>0.89385532989623662</v>
      </c>
      <c r="S3127" s="6">
        <f t="shared" si="594"/>
        <v>1.227658772656965</v>
      </c>
    </row>
    <row r="3128" spans="1:19" x14ac:dyDescent="0.25">
      <c r="A3128" s="64">
        <v>41958</v>
      </c>
      <c r="B3128" s="14" t="s">
        <v>874</v>
      </c>
      <c r="C3128">
        <v>6</v>
      </c>
      <c r="D3128" s="4">
        <v>1</v>
      </c>
      <c r="E3128" s="4"/>
      <c r="G3128" s="4">
        <f t="shared" si="598"/>
        <v>795.77470000000005</v>
      </c>
      <c r="H3128"/>
      <c r="I3128"/>
      <c r="J3128" s="34">
        <f t="shared" si="595"/>
        <v>7.8539816339744827E-5</v>
      </c>
      <c r="K3128" s="34">
        <f t="shared" si="599"/>
        <v>6.2499629648678737E-2</v>
      </c>
      <c r="L3128" s="6">
        <f t="shared" si="596"/>
        <v>0.17757999999999999</v>
      </c>
      <c r="M3128" s="6">
        <f t="shared" si="600"/>
        <v>0.14131283659999999</v>
      </c>
      <c r="N3128" s="6">
        <f t="shared" si="597"/>
        <v>1.28</v>
      </c>
      <c r="O3128" s="6">
        <f t="shared" si="601"/>
        <v>1.0185856</v>
      </c>
      <c r="P3128" s="6">
        <f t="shared" si="602"/>
        <v>1.1598984366</v>
      </c>
      <c r="Q3128" s="6">
        <f t="shared" si="592"/>
        <v>6.7830161567999994E-2</v>
      </c>
      <c r="R3128" s="6">
        <f t="shared" si="593"/>
        <v>0.39724838400000001</v>
      </c>
      <c r="S3128" s="6">
        <f t="shared" si="594"/>
        <v>0.46507854556799999</v>
      </c>
    </row>
    <row r="3129" spans="1:19" x14ac:dyDescent="0.25">
      <c r="A3129" s="64">
        <v>41958</v>
      </c>
      <c r="B3129" s="14" t="s">
        <v>874</v>
      </c>
      <c r="C3129">
        <v>6</v>
      </c>
      <c r="D3129" s="4">
        <v>5</v>
      </c>
      <c r="E3129" s="4"/>
      <c r="G3129" s="4">
        <f t="shared" si="598"/>
        <v>64.961200000000005</v>
      </c>
      <c r="H3129"/>
      <c r="I3129"/>
      <c r="J3129" s="34">
        <f t="shared" si="595"/>
        <v>1.9634954084936209E-3</v>
      </c>
      <c r="K3129" s="34">
        <f t="shared" si="599"/>
        <v>0.12755102040424002</v>
      </c>
      <c r="L3129" s="6">
        <f t="shared" si="596"/>
        <v>7.1833345216463531</v>
      </c>
      <c r="M3129" s="6">
        <f t="shared" si="600"/>
        <v>0.46663803957857453</v>
      </c>
      <c r="N3129" s="6">
        <f t="shared" si="597"/>
        <v>8.4140458590425169</v>
      </c>
      <c r="O3129" s="6">
        <f t="shared" si="601"/>
        <v>0.54658652646013051</v>
      </c>
      <c r="P3129" s="6">
        <f t="shared" si="602"/>
        <v>1.0132245660387049</v>
      </c>
      <c r="Q3129" s="6">
        <f t="shared" si="592"/>
        <v>0.22398625899771576</v>
      </c>
      <c r="R3129" s="6">
        <f t="shared" si="593"/>
        <v>0.2131687453194509</v>
      </c>
      <c r="S3129" s="6">
        <f t="shared" si="594"/>
        <v>0.4371550043171667</v>
      </c>
    </row>
    <row r="3130" spans="1:19" x14ac:dyDescent="0.25">
      <c r="A3130" s="64">
        <v>41958</v>
      </c>
      <c r="B3130" s="14" t="s">
        <v>874</v>
      </c>
      <c r="C3130">
        <v>6</v>
      </c>
      <c r="D3130" s="4">
        <v>1.2</v>
      </c>
      <c r="E3130" s="4"/>
      <c r="G3130" s="4">
        <f t="shared" si="598"/>
        <v>795.77470000000005</v>
      </c>
      <c r="H3130"/>
      <c r="I3130"/>
      <c r="J3130" s="34">
        <f t="shared" si="595"/>
        <v>1.1309733552923255E-4</v>
      </c>
      <c r="K3130" s="34">
        <f t="shared" si="599"/>
        <v>8.9999466694097391E-2</v>
      </c>
      <c r="L3130" s="6">
        <f t="shared" si="596"/>
        <v>0.27004226145939869</v>
      </c>
      <c r="M3130" s="6">
        <f t="shared" si="600"/>
        <v>0.21489153040154568</v>
      </c>
      <c r="N3130" s="6">
        <f t="shared" si="597"/>
        <v>1.5843532808757497</v>
      </c>
      <c r="O3130" s="6">
        <f t="shared" si="601"/>
        <v>1.2607808103224951</v>
      </c>
      <c r="P3130" s="6">
        <f t="shared" si="602"/>
        <v>1.4756723407240409</v>
      </c>
      <c r="Q3130" s="6">
        <f t="shared" si="592"/>
        <v>0.10314793459274192</v>
      </c>
      <c r="R3130" s="6">
        <f t="shared" si="593"/>
        <v>0.49170451602577309</v>
      </c>
      <c r="S3130" s="6">
        <f t="shared" si="594"/>
        <v>0.59485245061851499</v>
      </c>
    </row>
    <row r="3131" spans="1:19" x14ac:dyDescent="0.25">
      <c r="A3131" s="64">
        <v>41958</v>
      </c>
      <c r="B3131" s="14" t="s">
        <v>874</v>
      </c>
      <c r="C3131">
        <v>6</v>
      </c>
      <c r="D3131" s="4">
        <v>14.4</v>
      </c>
      <c r="E3131" s="4"/>
      <c r="G3131" s="4">
        <f t="shared" si="598"/>
        <v>64.961200000000005</v>
      </c>
      <c r="H3131"/>
      <c r="I3131"/>
      <c r="J3131" s="34">
        <f t="shared" si="595"/>
        <v>1.628601631620949E-2</v>
      </c>
      <c r="K3131" s="34">
        <f t="shared" si="599"/>
        <v>1.0579591836409283</v>
      </c>
      <c r="L3131" s="6">
        <f t="shared" si="596"/>
        <v>81.746547752131747</v>
      </c>
      <c r="M3131" s="6">
        <f t="shared" si="600"/>
        <v>5.3103539408364302</v>
      </c>
      <c r="N3131" s="6">
        <f t="shared" si="597"/>
        <v>29.006416949579958</v>
      </c>
      <c r="O3131" s="6">
        <f t="shared" si="601"/>
        <v>1.8842916892931387</v>
      </c>
      <c r="P3131" s="6">
        <f t="shared" si="602"/>
        <v>7.1946456301295694</v>
      </c>
      <c r="Q3131" s="6">
        <f t="shared" si="592"/>
        <v>2.5489698916014865</v>
      </c>
      <c r="R3131" s="6">
        <f t="shared" si="593"/>
        <v>0.73487375882432415</v>
      </c>
      <c r="S3131" s="6">
        <f t="shared" si="594"/>
        <v>3.2838436504258106</v>
      </c>
    </row>
    <row r="3132" spans="1:19" x14ac:dyDescent="0.25">
      <c r="A3132" s="64">
        <v>41958</v>
      </c>
      <c r="B3132" s="14" t="s">
        <v>874</v>
      </c>
      <c r="C3132">
        <v>6</v>
      </c>
      <c r="D3132" s="4">
        <v>4.0999999999999996</v>
      </c>
      <c r="E3132" s="4"/>
      <c r="G3132" s="4">
        <f t="shared" si="598"/>
        <v>64.961200000000005</v>
      </c>
      <c r="H3132"/>
      <c r="I3132"/>
      <c r="J3132" s="34">
        <f t="shared" si="595"/>
        <v>1.3202543126711102E-3</v>
      </c>
      <c r="K3132" s="34">
        <f t="shared" si="599"/>
        <v>8.5765306119810952E-2</v>
      </c>
      <c r="L3132" s="6">
        <f t="shared" si="596"/>
        <v>4.5518101325650582</v>
      </c>
      <c r="M3132" s="6">
        <f t="shared" si="600"/>
        <v>0.29569105411886604</v>
      </c>
      <c r="N3132" s="6">
        <f t="shared" si="597"/>
        <v>6.670633528309061</v>
      </c>
      <c r="O3132" s="6">
        <f t="shared" si="601"/>
        <v>0.43333236716418877</v>
      </c>
      <c r="P3132" s="6">
        <f t="shared" si="602"/>
        <v>0.72902342128305486</v>
      </c>
      <c r="Q3132" s="6">
        <f t="shared" si="592"/>
        <v>0.14193170597705571</v>
      </c>
      <c r="R3132" s="6">
        <f t="shared" si="593"/>
        <v>0.16899962319403364</v>
      </c>
      <c r="S3132" s="6">
        <f t="shared" si="594"/>
        <v>0.31093132917108934</v>
      </c>
    </row>
    <row r="3133" spans="1:19" x14ac:dyDescent="0.25">
      <c r="A3133" s="64">
        <v>41958</v>
      </c>
      <c r="B3133" s="14" t="s">
        <v>874</v>
      </c>
      <c r="C3133">
        <v>6</v>
      </c>
      <c r="D3133" s="4">
        <v>8</v>
      </c>
      <c r="E3133" s="4"/>
      <c r="G3133" s="4">
        <f t="shared" si="598"/>
        <v>64.961200000000005</v>
      </c>
      <c r="H3133"/>
      <c r="I3133"/>
      <c r="J3133" s="34">
        <f t="shared" si="595"/>
        <v>5.0265482457436689E-3</v>
      </c>
      <c r="K3133" s="34">
        <f t="shared" si="599"/>
        <v>0.32653061223485441</v>
      </c>
      <c r="L3133" s="6">
        <f t="shared" si="596"/>
        <v>21.164008717497858</v>
      </c>
      <c r="M3133" s="6">
        <f t="shared" si="600"/>
        <v>1.3748394297657729</v>
      </c>
      <c r="N3133" s="6">
        <f t="shared" si="597"/>
        <v>14.58227400291401</v>
      </c>
      <c r="O3133" s="6">
        <f t="shared" si="601"/>
        <v>0.94728203633176278</v>
      </c>
      <c r="P3133" s="6">
        <f t="shared" si="602"/>
        <v>2.3221214660975358</v>
      </c>
      <c r="Q3133" s="6">
        <f t="shared" si="592"/>
        <v>0.65992292628757099</v>
      </c>
      <c r="R3133" s="6">
        <f t="shared" si="593"/>
        <v>0.3694399941693875</v>
      </c>
      <c r="S3133" s="6">
        <f t="shared" si="594"/>
        <v>1.0293629204569585</v>
      </c>
    </row>
    <row r="3134" spans="1:19" x14ac:dyDescent="0.25">
      <c r="A3134" s="64">
        <v>41958</v>
      </c>
      <c r="B3134" s="14" t="s">
        <v>874</v>
      </c>
      <c r="C3134">
        <v>6</v>
      </c>
      <c r="D3134" s="4">
        <v>2</v>
      </c>
      <c r="E3134" s="4"/>
      <c r="G3134" s="4">
        <f t="shared" si="598"/>
        <v>795.77470000000005</v>
      </c>
      <c r="H3134"/>
      <c r="I3134"/>
      <c r="J3134" s="34">
        <f t="shared" si="595"/>
        <v>3.1415926535897931E-4</v>
      </c>
      <c r="K3134" s="34">
        <f t="shared" si="599"/>
        <v>0.24999851859471495</v>
      </c>
      <c r="L3134" s="6">
        <f t="shared" si="596"/>
        <v>0.87390054800363282</v>
      </c>
      <c r="M3134" s="6">
        <f t="shared" si="600"/>
        <v>0.69542383908485095</v>
      </c>
      <c r="N3134" s="6">
        <f t="shared" si="597"/>
        <v>2.880149720803352</v>
      </c>
      <c r="O3134" s="6">
        <f t="shared" si="601"/>
        <v>2.2919367433236837</v>
      </c>
      <c r="P3134" s="6">
        <f t="shared" si="602"/>
        <v>2.9873605824085345</v>
      </c>
      <c r="Q3134" s="6">
        <f t="shared" si="592"/>
        <v>0.33380344276072843</v>
      </c>
      <c r="R3134" s="6">
        <f t="shared" si="593"/>
        <v>0.89385532989623662</v>
      </c>
      <c r="S3134" s="6">
        <f t="shared" si="594"/>
        <v>1.227658772656965</v>
      </c>
    </row>
    <row r="3135" spans="1:19" x14ac:dyDescent="0.25">
      <c r="A3135" s="64">
        <v>41958</v>
      </c>
      <c r="B3135" s="14" t="s">
        <v>874</v>
      </c>
      <c r="C3135">
        <v>6</v>
      </c>
      <c r="D3135" s="4">
        <v>8.5</v>
      </c>
      <c r="E3135" s="4"/>
      <c r="G3135" s="4">
        <f t="shared" si="598"/>
        <v>64.961200000000005</v>
      </c>
      <c r="H3135"/>
      <c r="I3135"/>
      <c r="J3135" s="34">
        <f t="shared" si="595"/>
        <v>5.6745017305465653E-3</v>
      </c>
      <c r="K3135" s="34">
        <f t="shared" si="599"/>
        <v>0.36862244896825369</v>
      </c>
      <c r="L3135" s="6">
        <f t="shared" si="596"/>
        <v>24.32921867173739</v>
      </c>
      <c r="M3135" s="6">
        <f t="shared" si="600"/>
        <v>1.5804552706332824</v>
      </c>
      <c r="N3135" s="6">
        <f t="shared" si="597"/>
        <v>15.654172411593242</v>
      </c>
      <c r="O3135" s="6">
        <f t="shared" si="601"/>
        <v>1.0169138445882482</v>
      </c>
      <c r="P3135" s="6">
        <f t="shared" si="602"/>
        <v>2.5973691152215306</v>
      </c>
      <c r="Q3135" s="6">
        <f t="shared" si="592"/>
        <v>0.75861852990397549</v>
      </c>
      <c r="R3135" s="6">
        <f t="shared" si="593"/>
        <v>0.39659639938941682</v>
      </c>
      <c r="S3135" s="6">
        <f t="shared" si="594"/>
        <v>1.1552149292933924</v>
      </c>
    </row>
    <row r="3136" spans="1:19" x14ac:dyDescent="0.25">
      <c r="A3136" s="64">
        <v>41958</v>
      </c>
      <c r="B3136" s="14" t="s">
        <v>874</v>
      </c>
      <c r="C3136">
        <v>6</v>
      </c>
      <c r="D3136" s="4">
        <v>8.9</v>
      </c>
      <c r="E3136" s="4"/>
      <c r="G3136" s="4">
        <f t="shared" si="598"/>
        <v>64.961200000000005</v>
      </c>
      <c r="H3136"/>
      <c r="I3136"/>
      <c r="J3136" s="34">
        <f t="shared" si="595"/>
        <v>6.2211388522711887E-3</v>
      </c>
      <c r="K3136" s="34">
        <f t="shared" si="599"/>
        <v>0.40413265304879409</v>
      </c>
      <c r="L3136" s="6">
        <f t="shared" si="596"/>
        <v>27.04217861046752</v>
      </c>
      <c r="M3136" s="6">
        <f t="shared" si="600"/>
        <v>1.7566924072234475</v>
      </c>
      <c r="N3136" s="6">
        <f t="shared" si="597"/>
        <v>16.519476384138205</v>
      </c>
      <c r="O3136" s="6">
        <f t="shared" si="601"/>
        <v>1.073125030099819</v>
      </c>
      <c r="P3136" s="6">
        <f t="shared" si="602"/>
        <v>2.8298174373232667</v>
      </c>
      <c r="Q3136" s="6">
        <f t="shared" si="592"/>
        <v>0.84321235546725481</v>
      </c>
      <c r="R3136" s="6">
        <f t="shared" si="593"/>
        <v>0.41851876173892943</v>
      </c>
      <c r="S3136" s="6">
        <f t="shared" si="594"/>
        <v>1.2617311172061842</v>
      </c>
    </row>
    <row r="3137" spans="1:19" x14ac:dyDescent="0.25">
      <c r="A3137" s="64">
        <v>41958</v>
      </c>
      <c r="B3137" s="14" t="s">
        <v>874</v>
      </c>
      <c r="C3137">
        <v>6</v>
      </c>
      <c r="D3137" s="4">
        <v>7.7</v>
      </c>
      <c r="E3137" s="4"/>
      <c r="G3137" s="4">
        <f t="shared" si="598"/>
        <v>64.961200000000005</v>
      </c>
      <c r="H3137"/>
      <c r="I3137"/>
      <c r="J3137" s="34">
        <f t="shared" si="595"/>
        <v>4.6566257107834713E-3</v>
      </c>
      <c r="K3137" s="34">
        <f t="shared" si="599"/>
        <v>0.3024999999906956</v>
      </c>
      <c r="L3137" s="6">
        <f t="shared" si="596"/>
        <v>19.383679878909756</v>
      </c>
      <c r="M3137" s="6">
        <f t="shared" si="600"/>
        <v>1.2591871297732691</v>
      </c>
      <c r="N3137" s="6">
        <f t="shared" si="597"/>
        <v>13.944537614026947</v>
      </c>
      <c r="O3137" s="6">
        <f t="shared" si="601"/>
        <v>0.90585391442244467</v>
      </c>
      <c r="P3137" s="6">
        <f t="shared" si="602"/>
        <v>2.1650410441957137</v>
      </c>
      <c r="Q3137" s="6">
        <f t="shared" si="592"/>
        <v>0.60440982229116913</v>
      </c>
      <c r="R3137" s="6">
        <f t="shared" si="593"/>
        <v>0.35328302662475342</v>
      </c>
      <c r="S3137" s="6">
        <f t="shared" si="594"/>
        <v>0.95769284891592255</v>
      </c>
    </row>
    <row r="3138" spans="1:19" x14ac:dyDescent="0.25">
      <c r="A3138" s="64">
        <v>41958</v>
      </c>
      <c r="B3138" s="14" t="s">
        <v>874</v>
      </c>
      <c r="C3138">
        <v>6</v>
      </c>
      <c r="D3138" s="4">
        <v>9.6</v>
      </c>
      <c r="E3138" s="4"/>
      <c r="G3138" s="4">
        <f t="shared" si="598"/>
        <v>64.961200000000005</v>
      </c>
      <c r="H3138"/>
      <c r="I3138"/>
      <c r="J3138" s="34">
        <f t="shared" si="595"/>
        <v>7.2382294738708832E-3</v>
      </c>
      <c r="K3138" s="34">
        <f t="shared" si="599"/>
        <v>0.47020408161819033</v>
      </c>
      <c r="L3138" s="6">
        <f t="shared" si="596"/>
        <v>32.18367369985107</v>
      </c>
      <c r="M3138" s="6">
        <f t="shared" si="600"/>
        <v>2.0906901045021939</v>
      </c>
      <c r="N3138" s="6">
        <f t="shared" si="597"/>
        <v>18.049588796207782</v>
      </c>
      <c r="O3138" s="6">
        <f t="shared" si="601"/>
        <v>1.172522970450695</v>
      </c>
      <c r="P3138" s="6">
        <f t="shared" si="602"/>
        <v>3.2632130749528887</v>
      </c>
      <c r="Q3138" s="6">
        <f t="shared" si="592"/>
        <v>1.0035312501610532</v>
      </c>
      <c r="R3138" s="6">
        <f t="shared" si="593"/>
        <v>0.45728395847577108</v>
      </c>
      <c r="S3138" s="6">
        <f t="shared" si="594"/>
        <v>1.4608152086368242</v>
      </c>
    </row>
    <row r="3139" spans="1:19" x14ac:dyDescent="0.25">
      <c r="A3139" s="64">
        <v>41958</v>
      </c>
      <c r="B3139" s="14" t="s">
        <v>874</v>
      </c>
      <c r="C3139">
        <v>6</v>
      </c>
      <c r="D3139" s="4">
        <v>4.0999999999999996</v>
      </c>
      <c r="E3139" s="4"/>
      <c r="G3139" s="4">
        <f t="shared" si="598"/>
        <v>64.961200000000005</v>
      </c>
      <c r="H3139"/>
      <c r="I3139"/>
      <c r="J3139" s="34">
        <f t="shared" si="595"/>
        <v>1.3202543126711102E-3</v>
      </c>
      <c r="K3139" s="34">
        <f t="shared" si="599"/>
        <v>8.5765306119810952E-2</v>
      </c>
      <c r="L3139" s="6">
        <f t="shared" si="596"/>
        <v>4.5518101325650582</v>
      </c>
      <c r="M3139" s="6">
        <f t="shared" si="600"/>
        <v>0.29569105411886604</v>
      </c>
      <c r="N3139" s="6">
        <f t="shared" si="597"/>
        <v>6.670633528309061</v>
      </c>
      <c r="O3139" s="6">
        <f t="shared" si="601"/>
        <v>0.43333236716418877</v>
      </c>
      <c r="P3139" s="6">
        <f t="shared" si="602"/>
        <v>0.72902342128305486</v>
      </c>
      <c r="Q3139" s="6">
        <f t="shared" ref="Q3139:Q3202" si="603">M3139*0.48</f>
        <v>0.14193170597705571</v>
      </c>
      <c r="R3139" s="6">
        <f t="shared" ref="R3139:R3202" si="604">O3139*0.39</f>
        <v>0.16899962319403364</v>
      </c>
      <c r="S3139" s="6">
        <f t="shared" ref="S3139:S3202" si="605">Q3139+R3139</f>
        <v>0.31093132917108934</v>
      </c>
    </row>
    <row r="3140" spans="1:19" x14ac:dyDescent="0.25">
      <c r="A3140" s="64">
        <v>41958</v>
      </c>
      <c r="B3140" s="14" t="s">
        <v>874</v>
      </c>
      <c r="C3140">
        <v>6</v>
      </c>
      <c r="D3140" s="4">
        <v>19.8</v>
      </c>
      <c r="E3140" s="4"/>
      <c r="G3140" s="4">
        <f t="shared" si="598"/>
        <v>64.961200000000005</v>
      </c>
      <c r="H3140"/>
      <c r="I3140"/>
      <c r="J3140" s="34">
        <f t="shared" si="595"/>
        <v>3.0790749597833563E-2</v>
      </c>
      <c r="K3140" s="34">
        <f t="shared" si="599"/>
        <v>2.0002040815711299</v>
      </c>
      <c r="L3140" s="6">
        <f t="shared" si="596"/>
        <v>169.99154616889007</v>
      </c>
      <c r="M3140" s="6">
        <f t="shared" si="600"/>
        <v>11.042855043175848</v>
      </c>
      <c r="N3140" s="6">
        <f t="shared" si="597"/>
        <v>42.102534679549926</v>
      </c>
      <c r="O3140" s="6">
        <f t="shared" si="601"/>
        <v>2.7350312288743721</v>
      </c>
      <c r="P3140" s="6">
        <f t="shared" si="602"/>
        <v>13.777886272050221</v>
      </c>
      <c r="Q3140" s="6">
        <f t="shared" si="603"/>
        <v>5.3005704207244069</v>
      </c>
      <c r="R3140" s="6">
        <f t="shared" si="604"/>
        <v>1.0666621792610052</v>
      </c>
      <c r="S3140" s="6">
        <f t="shared" si="605"/>
        <v>6.367232599985412</v>
      </c>
    </row>
    <row r="3141" spans="1:19" x14ac:dyDescent="0.25">
      <c r="A3141" s="64">
        <v>41958</v>
      </c>
      <c r="B3141" s="14" t="s">
        <v>874</v>
      </c>
      <c r="C3141">
        <v>6</v>
      </c>
      <c r="D3141" s="4">
        <v>9.4</v>
      </c>
      <c r="E3141" s="4" t="s">
        <v>978</v>
      </c>
      <c r="G3141" s="4">
        <f t="shared" si="598"/>
        <v>64.961200000000005</v>
      </c>
      <c r="H3141"/>
      <c r="I3141"/>
      <c r="J3141" s="34">
        <f t="shared" si="595"/>
        <v>6.9397781717798531E-3</v>
      </c>
      <c r="K3141" s="34">
        <f t="shared" si="599"/>
        <v>0.45081632651674586</v>
      </c>
      <c r="L3141" s="6">
        <f t="shared" si="596"/>
        <v>30.663024292845677</v>
      </c>
      <c r="M3141" s="6">
        <f t="shared" si="600"/>
        <v>1.9919068923278171</v>
      </c>
      <c r="N3141" s="6">
        <f t="shared" si="597"/>
        <v>17.610413696800567</v>
      </c>
      <c r="O3141" s="6">
        <f t="shared" si="601"/>
        <v>1.1439936284297221</v>
      </c>
      <c r="P3141" s="6">
        <f t="shared" si="602"/>
        <v>3.1359005207575392</v>
      </c>
      <c r="Q3141" s="6">
        <f t="shared" si="603"/>
        <v>0.95611530831735214</v>
      </c>
      <c r="R3141" s="6">
        <f t="shared" si="604"/>
        <v>0.44615751508759161</v>
      </c>
      <c r="S3141" s="6">
        <f t="shared" si="605"/>
        <v>1.4022728234049437</v>
      </c>
    </row>
    <row r="3142" spans="1:19" x14ac:dyDescent="0.25">
      <c r="A3142" s="64">
        <v>41958</v>
      </c>
      <c r="B3142" s="14" t="s">
        <v>874</v>
      </c>
      <c r="C3142">
        <v>6</v>
      </c>
      <c r="D3142" s="4">
        <v>11.4</v>
      </c>
      <c r="E3142" s="4"/>
      <c r="G3142" s="4">
        <f t="shared" si="598"/>
        <v>64.961200000000005</v>
      </c>
      <c r="H3142"/>
      <c r="I3142"/>
      <c r="J3142" s="34">
        <f t="shared" si="595"/>
        <v>1.0207034531513238E-2</v>
      </c>
      <c r="K3142" s="34">
        <f t="shared" si="599"/>
        <v>0.66306122446940119</v>
      </c>
      <c r="L3142" s="6">
        <f t="shared" si="596"/>
        <v>47.776937151240197</v>
      </c>
      <c r="M3142" s="6">
        <f t="shared" si="600"/>
        <v>3.1036472298680851</v>
      </c>
      <c r="N3142" s="6">
        <f t="shared" si="597"/>
        <v>22.069304441395495</v>
      </c>
      <c r="O3142" s="6">
        <f t="shared" si="601"/>
        <v>1.4336485274857045</v>
      </c>
      <c r="P3142" s="6">
        <f t="shared" si="602"/>
        <v>4.5372957573537898</v>
      </c>
      <c r="Q3142" s="6">
        <f t="shared" si="603"/>
        <v>1.4897506703366807</v>
      </c>
      <c r="R3142" s="6">
        <f t="shared" si="604"/>
        <v>0.55912292571942479</v>
      </c>
      <c r="S3142" s="6">
        <f t="shared" si="605"/>
        <v>2.0488735960561053</v>
      </c>
    </row>
    <row r="3143" spans="1:19" x14ac:dyDescent="0.25">
      <c r="A3143" s="64">
        <v>41958</v>
      </c>
      <c r="B3143" s="14" t="s">
        <v>874</v>
      </c>
      <c r="C3143">
        <v>6</v>
      </c>
      <c r="D3143" s="4">
        <v>5.2</v>
      </c>
      <c r="E3143" s="4"/>
      <c r="G3143" s="4">
        <f t="shared" si="598"/>
        <v>64.961200000000005</v>
      </c>
      <c r="H3143"/>
      <c r="I3143"/>
      <c r="J3143" s="34">
        <f t="shared" si="595"/>
        <v>2.1237166338267006E-3</v>
      </c>
      <c r="K3143" s="34">
        <f t="shared" si="599"/>
        <v>0.13795918366922602</v>
      </c>
      <c r="L3143" s="6">
        <f t="shared" si="596"/>
        <v>7.8611437635641082</v>
      </c>
      <c r="M3143" s="6">
        <f t="shared" si="600"/>
        <v>0.51066934215868187</v>
      </c>
      <c r="N3143" s="6">
        <f t="shared" si="597"/>
        <v>8.8091474968502013</v>
      </c>
      <c r="O3143" s="6">
        <f t="shared" si="601"/>
        <v>0.5722528034719111</v>
      </c>
      <c r="P3143" s="6">
        <f t="shared" si="602"/>
        <v>1.0829221456305929</v>
      </c>
      <c r="Q3143" s="6">
        <f t="shared" si="603"/>
        <v>0.2451212842361673</v>
      </c>
      <c r="R3143" s="6">
        <f t="shared" si="604"/>
        <v>0.22317859335404533</v>
      </c>
      <c r="S3143" s="6">
        <f t="shared" si="605"/>
        <v>0.46829987759021263</v>
      </c>
    </row>
    <row r="3144" spans="1:19" x14ac:dyDescent="0.25">
      <c r="A3144" s="64">
        <v>41958</v>
      </c>
      <c r="B3144" s="14" t="s">
        <v>874</v>
      </c>
      <c r="C3144">
        <v>6</v>
      </c>
      <c r="D3144" s="4">
        <v>3.4</v>
      </c>
      <c r="E3144" s="4"/>
      <c r="G3144" s="4">
        <f t="shared" si="598"/>
        <v>64.961200000000005</v>
      </c>
      <c r="H3144"/>
      <c r="I3144"/>
      <c r="J3144" s="34">
        <f t="shared" si="595"/>
        <v>9.0792027688745035E-4</v>
      </c>
      <c r="K3144" s="34">
        <f t="shared" si="599"/>
        <v>5.8979591834920582E-2</v>
      </c>
      <c r="L3144" s="6">
        <f t="shared" si="596"/>
        <v>2.9598116954824234</v>
      </c>
      <c r="M3144" s="6">
        <f t="shared" si="600"/>
        <v>0.19227292324193554</v>
      </c>
      <c r="N3144" s="6">
        <f t="shared" si="597"/>
        <v>5.3584638182360029</v>
      </c>
      <c r="O3144" s="6">
        <f t="shared" si="601"/>
        <v>0.34809224654085708</v>
      </c>
      <c r="P3144" s="6">
        <f t="shared" si="602"/>
        <v>0.54036516978279259</v>
      </c>
      <c r="Q3144" s="6">
        <f t="shared" si="603"/>
        <v>9.2291003156129051E-2</v>
      </c>
      <c r="R3144" s="6">
        <f t="shared" si="604"/>
        <v>0.13575597615093427</v>
      </c>
      <c r="S3144" s="6">
        <f t="shared" si="605"/>
        <v>0.2280469793070633</v>
      </c>
    </row>
    <row r="3145" spans="1:19" x14ac:dyDescent="0.25">
      <c r="A3145" s="64">
        <v>41958</v>
      </c>
      <c r="B3145" s="14" t="s">
        <v>874</v>
      </c>
      <c r="C3145">
        <v>6</v>
      </c>
      <c r="D3145" s="4">
        <v>7.4</v>
      </c>
      <c r="E3145" s="4"/>
      <c r="G3145" s="4">
        <f t="shared" si="598"/>
        <v>64.961200000000005</v>
      </c>
      <c r="H3145"/>
      <c r="I3145"/>
      <c r="J3145" s="34">
        <f t="shared" si="595"/>
        <v>4.3008403427644282E-3</v>
      </c>
      <c r="K3145" s="34">
        <f t="shared" si="599"/>
        <v>0.27938775509344738</v>
      </c>
      <c r="L3145" s="6">
        <f t="shared" si="596"/>
        <v>17.691219677917115</v>
      </c>
      <c r="M3145" s="6">
        <f t="shared" si="600"/>
        <v>1.1492428820320462</v>
      </c>
      <c r="N3145" s="6">
        <f t="shared" si="597"/>
        <v>13.311012207689938</v>
      </c>
      <c r="O3145" s="6">
        <f t="shared" si="601"/>
        <v>0.86469934299806295</v>
      </c>
      <c r="P3145" s="6">
        <f t="shared" si="602"/>
        <v>2.0139422250301093</v>
      </c>
      <c r="Q3145" s="6">
        <f t="shared" si="603"/>
        <v>0.55163658337538213</v>
      </c>
      <c r="R3145" s="6">
        <f t="shared" si="604"/>
        <v>0.33723274376924456</v>
      </c>
      <c r="S3145" s="6">
        <f t="shared" si="605"/>
        <v>0.88886932714462663</v>
      </c>
    </row>
    <row r="3146" spans="1:19" x14ac:dyDescent="0.25">
      <c r="A3146" s="64">
        <v>41958</v>
      </c>
      <c r="B3146" s="14" t="s">
        <v>874</v>
      </c>
      <c r="C3146">
        <v>6</v>
      </c>
      <c r="D3146" s="4">
        <v>7.6</v>
      </c>
      <c r="E3146" s="4" t="s">
        <v>978</v>
      </c>
      <c r="G3146" s="4">
        <f t="shared" si="598"/>
        <v>64.961200000000005</v>
      </c>
      <c r="H3146"/>
      <c r="I3146"/>
      <c r="J3146" s="34">
        <f t="shared" si="595"/>
        <v>4.5364597917836608E-3</v>
      </c>
      <c r="K3146" s="34">
        <f t="shared" si="599"/>
        <v>0.29469387754195608</v>
      </c>
      <c r="L3146" s="6">
        <f t="shared" si="596"/>
        <v>18.809813966898769</v>
      </c>
      <c r="M3146" s="6">
        <f t="shared" si="600"/>
        <v>1.2219081107668699</v>
      </c>
      <c r="N3146" s="6">
        <f t="shared" si="597"/>
        <v>13.732887825405102</v>
      </c>
      <c r="O3146" s="6">
        <f t="shared" si="601"/>
        <v>0.89210488990714454</v>
      </c>
      <c r="P3146" s="6">
        <f t="shared" si="602"/>
        <v>2.1140130006740145</v>
      </c>
      <c r="Q3146" s="6">
        <f t="shared" si="603"/>
        <v>0.58651589316809749</v>
      </c>
      <c r="R3146" s="6">
        <f t="shared" si="604"/>
        <v>0.34792090706378637</v>
      </c>
      <c r="S3146" s="6">
        <f t="shared" si="605"/>
        <v>0.93443680023188391</v>
      </c>
    </row>
    <row r="3147" spans="1:19" x14ac:dyDescent="0.25">
      <c r="A3147" s="64">
        <v>41958</v>
      </c>
      <c r="B3147" s="14" t="s">
        <v>874</v>
      </c>
      <c r="C3147">
        <v>6</v>
      </c>
      <c r="D3147" s="4">
        <v>5.9</v>
      </c>
      <c r="E3147" s="4"/>
      <c r="G3147" s="4">
        <f t="shared" si="598"/>
        <v>64.961200000000005</v>
      </c>
      <c r="H3147"/>
      <c r="I3147"/>
      <c r="J3147" s="34">
        <f t="shared" si="595"/>
        <v>2.7339710067865179E-3</v>
      </c>
      <c r="K3147" s="34">
        <f t="shared" si="599"/>
        <v>0.17760204081086381</v>
      </c>
      <c r="L3147" s="6">
        <f t="shared" si="596"/>
        <v>10.509518679077305</v>
      </c>
      <c r="M3147" s="6">
        <f t="shared" si="600"/>
        <v>0.68271095805727011</v>
      </c>
      <c r="N3147" s="6">
        <f t="shared" si="597"/>
        <v>10.211906347392123</v>
      </c>
      <c r="O3147" s="6">
        <f t="shared" si="601"/>
        <v>0.66337770348121117</v>
      </c>
      <c r="P3147" s="6">
        <f t="shared" si="602"/>
        <v>1.3460886615384813</v>
      </c>
      <c r="Q3147" s="6">
        <f t="shared" si="603"/>
        <v>0.32770125986748966</v>
      </c>
      <c r="R3147" s="6">
        <f t="shared" si="604"/>
        <v>0.25871730435767237</v>
      </c>
      <c r="S3147" s="6">
        <f t="shared" si="605"/>
        <v>0.58641856422516203</v>
      </c>
    </row>
    <row r="3148" spans="1:19" x14ac:dyDescent="0.25">
      <c r="A3148" s="64">
        <v>41958</v>
      </c>
      <c r="B3148" s="14" t="s">
        <v>874</v>
      </c>
      <c r="C3148">
        <v>6</v>
      </c>
      <c r="D3148" s="4">
        <v>6.5</v>
      </c>
      <c r="E3148" s="4"/>
      <c r="G3148" s="4">
        <f t="shared" si="598"/>
        <v>64.961200000000005</v>
      </c>
      <c r="H3148"/>
      <c r="I3148"/>
      <c r="J3148" s="34">
        <f t="shared" si="595"/>
        <v>3.3183072403542195E-3</v>
      </c>
      <c r="K3148" s="34">
        <f t="shared" si="599"/>
        <v>0.21556122448316564</v>
      </c>
      <c r="L3148" s="6">
        <f t="shared" si="596"/>
        <v>13.130517975640537</v>
      </c>
      <c r="M3148" s="6">
        <f t="shared" si="600"/>
        <v>0.85297422086363262</v>
      </c>
      <c r="N3148" s="6">
        <f t="shared" si="597"/>
        <v>11.437170539605743</v>
      </c>
      <c r="O3148" s="6">
        <f t="shared" si="601"/>
        <v>0.74297233726827139</v>
      </c>
      <c r="P3148" s="6">
        <f t="shared" si="602"/>
        <v>1.5959465581319039</v>
      </c>
      <c r="Q3148" s="6">
        <f t="shared" si="603"/>
        <v>0.40942762601454363</v>
      </c>
      <c r="R3148" s="6">
        <f t="shared" si="604"/>
        <v>0.28975921153462586</v>
      </c>
      <c r="S3148" s="6">
        <f t="shared" si="605"/>
        <v>0.69918683754916944</v>
      </c>
    </row>
    <row r="3149" spans="1:19" x14ac:dyDescent="0.25">
      <c r="A3149" s="64">
        <v>41958</v>
      </c>
      <c r="B3149" s="14" t="s">
        <v>874</v>
      </c>
      <c r="C3149">
        <v>6</v>
      </c>
      <c r="D3149" s="4">
        <v>10.8</v>
      </c>
      <c r="E3149" s="4"/>
      <c r="G3149" s="4">
        <f t="shared" si="598"/>
        <v>64.961200000000005</v>
      </c>
      <c r="H3149"/>
      <c r="I3149"/>
      <c r="J3149" s="34">
        <f t="shared" si="595"/>
        <v>9.1608841778678379E-3</v>
      </c>
      <c r="K3149" s="34">
        <f t="shared" si="599"/>
        <v>0.5951020407980222</v>
      </c>
      <c r="L3149" s="6">
        <f t="shared" si="596"/>
        <v>42.192500626930411</v>
      </c>
      <c r="M3149" s="6">
        <f t="shared" si="600"/>
        <v>2.7408755248887022</v>
      </c>
      <c r="N3149" s="6">
        <f t="shared" si="597"/>
        <v>20.716470389096425</v>
      </c>
      <c r="O3149" s="6">
        <f t="shared" si="601"/>
        <v>1.3457668023429232</v>
      </c>
      <c r="P3149" s="6">
        <f t="shared" si="602"/>
        <v>4.0866423272316252</v>
      </c>
      <c r="Q3149" s="6">
        <f t="shared" si="603"/>
        <v>1.3156202519465769</v>
      </c>
      <c r="R3149" s="6">
        <f t="shared" si="604"/>
        <v>0.52484905291374007</v>
      </c>
      <c r="S3149" s="6">
        <f t="shared" si="605"/>
        <v>1.8404693048603171</v>
      </c>
    </row>
    <row r="3150" spans="1:19" x14ac:dyDescent="0.25">
      <c r="A3150" s="64">
        <v>41958</v>
      </c>
      <c r="B3150" s="14" t="s">
        <v>874</v>
      </c>
      <c r="C3150">
        <v>6</v>
      </c>
      <c r="D3150" s="4">
        <v>9.5</v>
      </c>
      <c r="E3150" s="4"/>
      <c r="G3150" s="4">
        <f t="shared" si="598"/>
        <v>64.961200000000005</v>
      </c>
      <c r="H3150"/>
      <c r="I3150"/>
      <c r="J3150" s="34">
        <f t="shared" si="595"/>
        <v>7.0882184246619708E-3</v>
      </c>
      <c r="K3150" s="34">
        <f t="shared" si="599"/>
        <v>0.46045918365930638</v>
      </c>
      <c r="L3150" s="6">
        <f t="shared" si="596"/>
        <v>31.418150823747471</v>
      </c>
      <c r="M3150" s="6">
        <f t="shared" si="600"/>
        <v>2.040960818878494</v>
      </c>
      <c r="N3150" s="6">
        <f t="shared" si="597"/>
        <v>17.829804770165779</v>
      </c>
      <c r="O3150" s="6">
        <f t="shared" si="601"/>
        <v>1.1582455361012471</v>
      </c>
      <c r="P3150" s="6">
        <f t="shared" si="602"/>
        <v>3.1992063549797409</v>
      </c>
      <c r="Q3150" s="6">
        <f t="shared" si="603"/>
        <v>0.97966119306167709</v>
      </c>
      <c r="R3150" s="6">
        <f t="shared" si="604"/>
        <v>0.45171575907948641</v>
      </c>
      <c r="S3150" s="6">
        <f t="shared" si="605"/>
        <v>1.4313769521411634</v>
      </c>
    </row>
    <row r="3151" spans="1:19" x14ac:dyDescent="0.25">
      <c r="A3151" s="64">
        <v>41958</v>
      </c>
      <c r="B3151" s="14" t="s">
        <v>874</v>
      </c>
      <c r="C3151">
        <v>6</v>
      </c>
      <c r="D3151" s="4">
        <v>6.9</v>
      </c>
      <c r="E3151" s="4" t="s">
        <v>978</v>
      </c>
      <c r="G3151" s="4">
        <f t="shared" si="598"/>
        <v>64.961200000000005</v>
      </c>
      <c r="H3151"/>
      <c r="I3151"/>
      <c r="J3151" s="34">
        <f t="shared" si="595"/>
        <v>3.7392806559352516E-3</v>
      </c>
      <c r="K3151" s="34">
        <f t="shared" si="599"/>
        <v>0.24290816325783468</v>
      </c>
      <c r="L3151" s="6">
        <f t="shared" si="596"/>
        <v>15.062883294996576</v>
      </c>
      <c r="M3151" s="6">
        <f t="shared" si="600"/>
        <v>0.97850299328216439</v>
      </c>
      <c r="N3151" s="6">
        <f t="shared" si="597"/>
        <v>12.264882891847247</v>
      </c>
      <c r="O3151" s="6">
        <f t="shared" si="601"/>
        <v>0.79674152596761971</v>
      </c>
      <c r="P3151" s="6">
        <f t="shared" si="602"/>
        <v>1.7752445192497841</v>
      </c>
      <c r="Q3151" s="6">
        <f t="shared" si="603"/>
        <v>0.46968143677543889</v>
      </c>
      <c r="R3151" s="6">
        <f t="shared" si="604"/>
        <v>0.31072919512737168</v>
      </c>
      <c r="S3151" s="6">
        <f t="shared" si="605"/>
        <v>0.78041063190281057</v>
      </c>
    </row>
    <row r="3152" spans="1:19" x14ac:dyDescent="0.25">
      <c r="A3152" s="64">
        <v>41958</v>
      </c>
      <c r="B3152" s="14" t="s">
        <v>874</v>
      </c>
      <c r="C3152">
        <v>6</v>
      </c>
      <c r="D3152" s="4">
        <v>4.4000000000000004</v>
      </c>
      <c r="E3152" s="4"/>
      <c r="G3152" s="4">
        <f t="shared" si="598"/>
        <v>64.961200000000005</v>
      </c>
      <c r="H3152"/>
      <c r="I3152"/>
      <c r="J3152" s="34">
        <f t="shared" si="595"/>
        <v>1.5205308443374602E-3</v>
      </c>
      <c r="K3152" s="34">
        <f t="shared" si="599"/>
        <v>9.877551020104347E-2</v>
      </c>
      <c r="L3152" s="6">
        <f t="shared" si="596"/>
        <v>5.3541650508837426</v>
      </c>
      <c r="M3152" s="6">
        <f t="shared" si="600"/>
        <v>0.34781299344971695</v>
      </c>
      <c r="N3152" s="6">
        <f t="shared" si="597"/>
        <v>7.2451870323804508</v>
      </c>
      <c r="O3152" s="6">
        <f t="shared" si="601"/>
        <v>0.47065605297680857</v>
      </c>
      <c r="P3152" s="6">
        <f t="shared" si="602"/>
        <v>0.81846904642652551</v>
      </c>
      <c r="Q3152" s="6">
        <f t="shared" si="603"/>
        <v>0.16695023685586413</v>
      </c>
      <c r="R3152" s="6">
        <f t="shared" si="604"/>
        <v>0.18355586066095536</v>
      </c>
      <c r="S3152" s="6">
        <f t="shared" si="605"/>
        <v>0.35050609751681949</v>
      </c>
    </row>
    <row r="3153" spans="1:19" x14ac:dyDescent="0.25">
      <c r="A3153" s="64">
        <v>41958</v>
      </c>
      <c r="B3153" s="14" t="s">
        <v>874</v>
      </c>
      <c r="C3153">
        <v>6</v>
      </c>
      <c r="D3153" s="4">
        <v>8</v>
      </c>
      <c r="E3153" s="4"/>
      <c r="G3153" s="4">
        <f t="shared" si="598"/>
        <v>64.961200000000005</v>
      </c>
      <c r="H3153"/>
      <c r="I3153"/>
      <c r="J3153" s="34">
        <f t="shared" si="595"/>
        <v>5.0265482457436689E-3</v>
      </c>
      <c r="K3153" s="34">
        <f t="shared" si="599"/>
        <v>0.32653061223485441</v>
      </c>
      <c r="L3153" s="6">
        <f t="shared" si="596"/>
        <v>21.164008717497858</v>
      </c>
      <c r="M3153" s="6">
        <f t="shared" si="600"/>
        <v>1.3748394297657729</v>
      </c>
      <c r="N3153" s="6">
        <f t="shared" si="597"/>
        <v>14.58227400291401</v>
      </c>
      <c r="O3153" s="6">
        <f t="shared" si="601"/>
        <v>0.94728203633176278</v>
      </c>
      <c r="P3153" s="6">
        <f t="shared" si="602"/>
        <v>2.3221214660975358</v>
      </c>
      <c r="Q3153" s="6">
        <f t="shared" si="603"/>
        <v>0.65992292628757099</v>
      </c>
      <c r="R3153" s="6">
        <f t="shared" si="604"/>
        <v>0.3694399941693875</v>
      </c>
      <c r="S3153" s="6">
        <f t="shared" si="605"/>
        <v>1.0293629204569585</v>
      </c>
    </row>
    <row r="3154" spans="1:19" x14ac:dyDescent="0.25">
      <c r="A3154" s="64">
        <v>41958</v>
      </c>
      <c r="B3154" s="14" t="s">
        <v>874</v>
      </c>
      <c r="C3154">
        <v>6</v>
      </c>
      <c r="D3154" s="4">
        <v>3.5</v>
      </c>
      <c r="E3154" s="4" t="s">
        <v>978</v>
      </c>
      <c r="G3154" s="4">
        <f t="shared" si="598"/>
        <v>64.961200000000005</v>
      </c>
      <c r="H3154"/>
      <c r="I3154"/>
      <c r="J3154" s="34">
        <f t="shared" si="595"/>
        <v>9.6211275016187424E-4</v>
      </c>
      <c r="K3154" s="34">
        <f t="shared" si="599"/>
        <v>6.2499999998077607E-2</v>
      </c>
      <c r="L3154" s="6">
        <f t="shared" si="596"/>
        <v>3.1637815247608514</v>
      </c>
      <c r="M3154" s="6">
        <f t="shared" si="600"/>
        <v>0.20552304837265933</v>
      </c>
      <c r="N3154" s="6">
        <f t="shared" si="597"/>
        <v>5.5433152983182508</v>
      </c>
      <c r="O3154" s="6">
        <f t="shared" si="601"/>
        <v>0.36010042074168885</v>
      </c>
      <c r="P3154" s="6">
        <f t="shared" si="602"/>
        <v>0.56562346911434824</v>
      </c>
      <c r="Q3154" s="6">
        <f t="shared" si="603"/>
        <v>9.865106321887647E-2</v>
      </c>
      <c r="R3154" s="6">
        <f t="shared" si="604"/>
        <v>0.14043916408925866</v>
      </c>
      <c r="S3154" s="6">
        <f t="shared" si="605"/>
        <v>0.23909022730813512</v>
      </c>
    </row>
    <row r="3155" spans="1:19" x14ac:dyDescent="0.25">
      <c r="A3155" s="64">
        <v>41958</v>
      </c>
      <c r="B3155" s="14" t="s">
        <v>874</v>
      </c>
      <c r="C3155">
        <v>6</v>
      </c>
      <c r="D3155" s="4">
        <v>10.6</v>
      </c>
      <c r="E3155" s="4"/>
      <c r="G3155" s="4">
        <f t="shared" si="598"/>
        <v>64.961200000000005</v>
      </c>
      <c r="H3155"/>
      <c r="I3155"/>
      <c r="J3155" s="34">
        <f t="shared" si="595"/>
        <v>8.8247337639337283E-3</v>
      </c>
      <c r="K3155" s="34">
        <f t="shared" si="599"/>
        <v>0.57326530610481619</v>
      </c>
      <c r="L3155" s="6">
        <f t="shared" si="596"/>
        <v>40.417759549842621</v>
      </c>
      <c r="M3155" s="6">
        <f t="shared" si="600"/>
        <v>2.6255862125956133</v>
      </c>
      <c r="N3155" s="6">
        <f t="shared" si="597"/>
        <v>20.268323715499825</v>
      </c>
      <c r="O3155" s="6">
        <f t="shared" si="601"/>
        <v>1.3166546560854151</v>
      </c>
      <c r="P3155" s="6">
        <f t="shared" si="602"/>
        <v>3.9422408686810284</v>
      </c>
      <c r="Q3155" s="6">
        <f t="shared" si="603"/>
        <v>1.2602813820458942</v>
      </c>
      <c r="R3155" s="6">
        <f t="shared" si="604"/>
        <v>0.51349531587331187</v>
      </c>
      <c r="S3155" s="6">
        <f t="shared" si="605"/>
        <v>1.7737766979192062</v>
      </c>
    </row>
    <row r="3156" spans="1:19" x14ac:dyDescent="0.25">
      <c r="A3156" s="64">
        <v>41958</v>
      </c>
      <c r="B3156" s="14" t="s">
        <v>874</v>
      </c>
      <c r="C3156">
        <v>6</v>
      </c>
      <c r="D3156" s="4">
        <v>6</v>
      </c>
      <c r="E3156" s="4"/>
      <c r="G3156" s="4">
        <f t="shared" si="598"/>
        <v>64.961200000000005</v>
      </c>
      <c r="H3156"/>
      <c r="I3156"/>
      <c r="J3156" s="34">
        <f t="shared" si="595"/>
        <v>2.8274333882308137E-3</v>
      </c>
      <c r="K3156" s="34">
        <f t="shared" si="599"/>
        <v>0.1836734693821056</v>
      </c>
      <c r="L3156" s="6">
        <f t="shared" si="596"/>
        <v>10.923549380812876</v>
      </c>
      <c r="M3156" s="6">
        <f t="shared" si="600"/>
        <v>0.70960688980053355</v>
      </c>
      <c r="N3156" s="6">
        <f t="shared" si="597"/>
        <v>10.414704032978928</v>
      </c>
      <c r="O3156" s="6">
        <f t="shared" si="601"/>
        <v>0.67655168474967775</v>
      </c>
      <c r="P3156" s="6">
        <f t="shared" si="602"/>
        <v>1.3861585745502114</v>
      </c>
      <c r="Q3156" s="6">
        <f t="shared" si="603"/>
        <v>0.34061130710425608</v>
      </c>
      <c r="R3156" s="6">
        <f t="shared" si="604"/>
        <v>0.26385515705237433</v>
      </c>
      <c r="S3156" s="6">
        <f t="shared" si="605"/>
        <v>0.60446646415663041</v>
      </c>
    </row>
    <row r="3157" spans="1:19" x14ac:dyDescent="0.25">
      <c r="A3157" s="64">
        <v>41958</v>
      </c>
      <c r="B3157" s="14" t="s">
        <v>874</v>
      </c>
      <c r="C3157">
        <v>6</v>
      </c>
      <c r="D3157" s="4">
        <v>4.4000000000000004</v>
      </c>
      <c r="E3157" s="4"/>
      <c r="G3157" s="4">
        <f t="shared" si="598"/>
        <v>64.961200000000005</v>
      </c>
      <c r="H3157"/>
      <c r="I3157"/>
      <c r="J3157" s="34">
        <f t="shared" si="595"/>
        <v>1.5205308443374602E-3</v>
      </c>
      <c r="K3157" s="34">
        <f t="shared" si="599"/>
        <v>9.877551020104347E-2</v>
      </c>
      <c r="L3157" s="6">
        <f t="shared" si="596"/>
        <v>5.3541650508837426</v>
      </c>
      <c r="M3157" s="6">
        <f t="shared" si="600"/>
        <v>0.34781299344971695</v>
      </c>
      <c r="N3157" s="6">
        <f t="shared" si="597"/>
        <v>7.2451870323804508</v>
      </c>
      <c r="O3157" s="6">
        <f t="shared" si="601"/>
        <v>0.47065605297680857</v>
      </c>
      <c r="P3157" s="6">
        <f t="shared" si="602"/>
        <v>0.81846904642652551</v>
      </c>
      <c r="Q3157" s="6">
        <f t="shared" si="603"/>
        <v>0.16695023685586413</v>
      </c>
      <c r="R3157" s="6">
        <f t="shared" si="604"/>
        <v>0.18355586066095536</v>
      </c>
      <c r="S3157" s="6">
        <f t="shared" si="605"/>
        <v>0.35050609751681949</v>
      </c>
    </row>
    <row r="3158" spans="1:19" x14ac:dyDescent="0.25">
      <c r="A3158" s="64">
        <v>41958</v>
      </c>
      <c r="B3158" s="14" t="s">
        <v>874</v>
      </c>
      <c r="C3158">
        <v>6</v>
      </c>
      <c r="D3158" s="4">
        <v>7</v>
      </c>
      <c r="E3158" s="4"/>
      <c r="G3158" s="4">
        <f t="shared" si="598"/>
        <v>64.961200000000005</v>
      </c>
      <c r="H3158"/>
      <c r="I3158"/>
      <c r="J3158" s="34">
        <f t="shared" si="595"/>
        <v>3.8484510006474969E-3</v>
      </c>
      <c r="K3158" s="34">
        <f t="shared" si="599"/>
        <v>0.24999999999231043</v>
      </c>
      <c r="L3158" s="6">
        <f t="shared" si="596"/>
        <v>15.569492106387406</v>
      </c>
      <c r="M3158" s="6">
        <f t="shared" si="600"/>
        <v>1.0114129102390135</v>
      </c>
      <c r="N3158" s="6">
        <f t="shared" si="597"/>
        <v>12.473107819356448</v>
      </c>
      <c r="O3158" s="6">
        <f t="shared" si="601"/>
        <v>0.81026806739089385</v>
      </c>
      <c r="P3158" s="6">
        <f t="shared" si="602"/>
        <v>1.8216809776299074</v>
      </c>
      <c r="Q3158" s="6">
        <f t="shared" si="603"/>
        <v>0.48547819691472643</v>
      </c>
      <c r="R3158" s="6">
        <f t="shared" si="604"/>
        <v>0.31600454628244862</v>
      </c>
      <c r="S3158" s="6">
        <f t="shared" si="605"/>
        <v>0.80148274319717505</v>
      </c>
    </row>
    <row r="3159" spans="1:19" x14ac:dyDescent="0.25">
      <c r="A3159" s="64">
        <v>41958</v>
      </c>
      <c r="B3159" s="14" t="s">
        <v>874</v>
      </c>
      <c r="C3159">
        <v>6</v>
      </c>
      <c r="D3159" s="4">
        <v>4.0999999999999996</v>
      </c>
      <c r="E3159" s="4"/>
      <c r="G3159" s="4">
        <f t="shared" si="598"/>
        <v>64.961200000000005</v>
      </c>
      <c r="H3159"/>
      <c r="I3159"/>
      <c r="J3159" s="34">
        <f t="shared" si="595"/>
        <v>1.3202543126711102E-3</v>
      </c>
      <c r="K3159" s="34">
        <f t="shared" si="599"/>
        <v>8.5765306119810952E-2</v>
      </c>
      <c r="L3159" s="6">
        <f t="shared" si="596"/>
        <v>4.5518101325650582</v>
      </c>
      <c r="M3159" s="6">
        <f t="shared" si="600"/>
        <v>0.29569105411886604</v>
      </c>
      <c r="N3159" s="6">
        <f t="shared" si="597"/>
        <v>6.670633528309061</v>
      </c>
      <c r="O3159" s="6">
        <f t="shared" si="601"/>
        <v>0.43333236716418877</v>
      </c>
      <c r="P3159" s="6">
        <f t="shared" si="602"/>
        <v>0.72902342128305486</v>
      </c>
      <c r="Q3159" s="6">
        <f t="shared" si="603"/>
        <v>0.14193170597705571</v>
      </c>
      <c r="R3159" s="6">
        <f t="shared" si="604"/>
        <v>0.16899962319403364</v>
      </c>
      <c r="S3159" s="6">
        <f t="shared" si="605"/>
        <v>0.31093132917108934</v>
      </c>
    </row>
    <row r="3160" spans="1:19" x14ac:dyDescent="0.25">
      <c r="A3160" s="64">
        <v>41958</v>
      </c>
      <c r="B3160" s="14" t="s">
        <v>874</v>
      </c>
      <c r="C3160">
        <v>6</v>
      </c>
      <c r="D3160" s="4">
        <v>4</v>
      </c>
      <c r="E3160" s="4"/>
      <c r="G3160" s="4">
        <f t="shared" si="598"/>
        <v>64.961200000000005</v>
      </c>
      <c r="H3160"/>
      <c r="I3160"/>
      <c r="J3160" s="34">
        <f t="shared" si="595"/>
        <v>1.2566370614359172E-3</v>
      </c>
      <c r="K3160" s="34">
        <f t="shared" si="599"/>
        <v>8.1632653058713603E-2</v>
      </c>
      <c r="L3160" s="6">
        <f t="shared" si="596"/>
        <v>4.3006091215286046</v>
      </c>
      <c r="M3160" s="6">
        <f t="shared" si="600"/>
        <v>0.27937273468421148</v>
      </c>
      <c r="N3160" s="6">
        <f t="shared" si="597"/>
        <v>6.4806737611278331</v>
      </c>
      <c r="O3160" s="6">
        <f t="shared" si="601"/>
        <v>0.42099235249702632</v>
      </c>
      <c r="P3160" s="6">
        <f t="shared" si="602"/>
        <v>0.7003650871812378</v>
      </c>
      <c r="Q3160" s="6">
        <f t="shared" si="603"/>
        <v>0.1340989126484215</v>
      </c>
      <c r="R3160" s="6">
        <f t="shared" si="604"/>
        <v>0.16418701747384026</v>
      </c>
      <c r="S3160" s="6">
        <f t="shared" si="605"/>
        <v>0.29828593012226179</v>
      </c>
    </row>
    <row r="3161" spans="1:19" x14ac:dyDescent="0.25">
      <c r="A3161" s="64">
        <v>41958</v>
      </c>
      <c r="B3161" s="14" t="s">
        <v>874</v>
      </c>
      <c r="C3161">
        <v>6</v>
      </c>
      <c r="D3161" s="4">
        <v>3.9</v>
      </c>
      <c r="E3161" s="4"/>
      <c r="G3161" s="4">
        <f t="shared" si="598"/>
        <v>64.961200000000005</v>
      </c>
      <c r="H3161"/>
      <c r="I3161"/>
      <c r="J3161" s="34">
        <f t="shared" si="595"/>
        <v>1.1945906065275189E-3</v>
      </c>
      <c r="K3161" s="34">
        <f t="shared" si="599"/>
        <v>7.7602040813939621E-2</v>
      </c>
      <c r="L3161" s="6">
        <f t="shared" si="596"/>
        <v>4.0574351124683323</v>
      </c>
      <c r="M3161" s="6">
        <f t="shared" si="600"/>
        <v>0.26357585894044605</v>
      </c>
      <c r="N3161" s="6">
        <f t="shared" si="597"/>
        <v>6.2915196864507177</v>
      </c>
      <c r="O3161" s="6">
        <f t="shared" si="601"/>
        <v>0.40870467658277715</v>
      </c>
      <c r="P3161" s="6">
        <f t="shared" si="602"/>
        <v>0.6722805355232232</v>
      </c>
      <c r="Q3161" s="6">
        <f t="shared" si="603"/>
        <v>0.12651641229141411</v>
      </c>
      <c r="R3161" s="6">
        <f t="shared" si="604"/>
        <v>0.1593948238672831</v>
      </c>
      <c r="S3161" s="6">
        <f t="shared" si="605"/>
        <v>0.28591123615869718</v>
      </c>
    </row>
    <row r="3162" spans="1:19" x14ac:dyDescent="0.25">
      <c r="A3162" s="64">
        <v>41958</v>
      </c>
      <c r="B3162" s="14" t="s">
        <v>874</v>
      </c>
      <c r="C3162">
        <v>6</v>
      </c>
      <c r="D3162" s="4">
        <v>3.1</v>
      </c>
      <c r="E3162" s="4" t="s">
        <v>978</v>
      </c>
      <c r="G3162" s="4">
        <f t="shared" si="598"/>
        <v>64.961200000000005</v>
      </c>
      <c r="H3162"/>
      <c r="I3162"/>
      <c r="J3162" s="34">
        <f t="shared" si="595"/>
        <v>7.5476763502494771E-4</v>
      </c>
      <c r="K3162" s="34">
        <f t="shared" si="599"/>
        <v>4.9030612243389851E-2</v>
      </c>
      <c r="L3162" s="6">
        <f t="shared" si="596"/>
        <v>2.3935063597525432</v>
      </c>
      <c r="M3162" s="6">
        <f t="shared" si="600"/>
        <v>0.15548504835297491</v>
      </c>
      <c r="N3162" s="6">
        <f t="shared" si="597"/>
        <v>4.8095356854949474</v>
      </c>
      <c r="O3162" s="6">
        <f t="shared" si="601"/>
        <v>0.31243321563258936</v>
      </c>
      <c r="P3162" s="6">
        <f t="shared" si="602"/>
        <v>0.46791826398556424</v>
      </c>
      <c r="Q3162" s="6">
        <f t="shared" si="603"/>
        <v>7.4632823209427962E-2</v>
      </c>
      <c r="R3162" s="6">
        <f t="shared" si="604"/>
        <v>0.12184895409670986</v>
      </c>
      <c r="S3162" s="6">
        <f t="shared" si="605"/>
        <v>0.19648177730613781</v>
      </c>
    </row>
    <row r="3163" spans="1:19" x14ac:dyDescent="0.25">
      <c r="A3163" s="64">
        <v>41958</v>
      </c>
      <c r="B3163" s="14" t="s">
        <v>874</v>
      </c>
      <c r="C3163">
        <v>6</v>
      </c>
      <c r="D3163" s="4">
        <v>8.8000000000000007</v>
      </c>
      <c r="E3163" s="4"/>
      <c r="G3163" s="4">
        <f t="shared" si="598"/>
        <v>64.961200000000005</v>
      </c>
      <c r="H3163"/>
      <c r="I3163"/>
      <c r="J3163" s="34">
        <f t="shared" si="595"/>
        <v>6.0821233773498407E-3</v>
      </c>
      <c r="K3163" s="34">
        <f t="shared" si="599"/>
        <v>0.39510204080417388</v>
      </c>
      <c r="L3163" s="6">
        <f t="shared" si="596"/>
        <v>26.348731681885365</v>
      </c>
      <c r="M3163" s="6">
        <f t="shared" si="600"/>
        <v>1.7116452617326934</v>
      </c>
      <c r="N3163" s="6">
        <f t="shared" si="597"/>
        <v>16.302518287873927</v>
      </c>
      <c r="O3163" s="6">
        <f t="shared" si="601"/>
        <v>1.0590311715434086</v>
      </c>
      <c r="P3163" s="6">
        <f t="shared" si="602"/>
        <v>2.770676433276102</v>
      </c>
      <c r="Q3163" s="6">
        <f t="shared" si="603"/>
        <v>0.82158972563169275</v>
      </c>
      <c r="R3163" s="6">
        <f t="shared" si="604"/>
        <v>0.41302215690192939</v>
      </c>
      <c r="S3163" s="6">
        <f t="shared" si="605"/>
        <v>1.2346118825336221</v>
      </c>
    </row>
    <row r="3164" spans="1:19" x14ac:dyDescent="0.25">
      <c r="A3164" s="64">
        <v>41958</v>
      </c>
      <c r="B3164" s="14" t="s">
        <v>874</v>
      </c>
      <c r="C3164">
        <v>6</v>
      </c>
      <c r="D3164" s="4">
        <v>5</v>
      </c>
      <c r="E3164" s="4"/>
      <c r="G3164" s="4">
        <f t="shared" si="598"/>
        <v>64.961200000000005</v>
      </c>
      <c r="H3164"/>
      <c r="I3164"/>
      <c r="J3164" s="34">
        <f t="shared" si="595"/>
        <v>1.9634954084936209E-3</v>
      </c>
      <c r="K3164" s="34">
        <f t="shared" si="599"/>
        <v>0.12755102040424002</v>
      </c>
      <c r="L3164" s="6">
        <f t="shared" si="596"/>
        <v>7.1833345216463531</v>
      </c>
      <c r="M3164" s="6">
        <f t="shared" si="600"/>
        <v>0.46663803957857453</v>
      </c>
      <c r="N3164" s="6">
        <f t="shared" si="597"/>
        <v>8.4140458590425169</v>
      </c>
      <c r="O3164" s="6">
        <f t="shared" si="601"/>
        <v>0.54658652646013051</v>
      </c>
      <c r="P3164" s="6">
        <f t="shared" si="602"/>
        <v>1.0132245660387049</v>
      </c>
      <c r="Q3164" s="6">
        <f t="shared" si="603"/>
        <v>0.22398625899771576</v>
      </c>
      <c r="R3164" s="6">
        <f t="shared" si="604"/>
        <v>0.2131687453194509</v>
      </c>
      <c r="S3164" s="6">
        <f t="shared" si="605"/>
        <v>0.4371550043171667</v>
      </c>
    </row>
    <row r="3165" spans="1:19" x14ac:dyDescent="0.25">
      <c r="A3165" s="64">
        <v>41958</v>
      </c>
      <c r="B3165" s="14" t="s">
        <v>874</v>
      </c>
      <c r="C3165">
        <v>6</v>
      </c>
      <c r="D3165" s="4">
        <v>7.7</v>
      </c>
      <c r="E3165" s="4"/>
      <c r="G3165" s="4">
        <f t="shared" si="598"/>
        <v>64.961200000000005</v>
      </c>
      <c r="H3165"/>
      <c r="I3165"/>
      <c r="J3165" s="34">
        <f t="shared" si="595"/>
        <v>4.6566257107834713E-3</v>
      </c>
      <c r="K3165" s="34">
        <f t="shared" si="599"/>
        <v>0.3024999999906956</v>
      </c>
      <c r="L3165" s="6">
        <f t="shared" si="596"/>
        <v>19.383679878909756</v>
      </c>
      <c r="M3165" s="6">
        <f t="shared" si="600"/>
        <v>1.2591871297732691</v>
      </c>
      <c r="N3165" s="6">
        <f t="shared" si="597"/>
        <v>13.944537614026947</v>
      </c>
      <c r="O3165" s="6">
        <f t="shared" si="601"/>
        <v>0.90585391442244467</v>
      </c>
      <c r="P3165" s="6">
        <f t="shared" si="602"/>
        <v>2.1650410441957137</v>
      </c>
      <c r="Q3165" s="6">
        <f t="shared" si="603"/>
        <v>0.60440982229116913</v>
      </c>
      <c r="R3165" s="6">
        <f t="shared" si="604"/>
        <v>0.35328302662475342</v>
      </c>
      <c r="S3165" s="6">
        <f t="shared" si="605"/>
        <v>0.95769284891592255</v>
      </c>
    </row>
    <row r="3166" spans="1:19" x14ac:dyDescent="0.25">
      <c r="A3166" s="64">
        <v>41958</v>
      </c>
      <c r="B3166" s="14" t="s">
        <v>874</v>
      </c>
      <c r="C3166">
        <v>6</v>
      </c>
      <c r="D3166" s="4">
        <v>5.9</v>
      </c>
      <c r="E3166" s="4"/>
      <c r="G3166" s="4">
        <f t="shared" si="598"/>
        <v>64.961200000000005</v>
      </c>
      <c r="H3166"/>
      <c r="I3166"/>
      <c r="J3166" s="34">
        <f t="shared" si="595"/>
        <v>2.7339710067865179E-3</v>
      </c>
      <c r="K3166" s="34">
        <f t="shared" si="599"/>
        <v>0.17760204081086381</v>
      </c>
      <c r="L3166" s="6">
        <f t="shared" si="596"/>
        <v>10.509518679077305</v>
      </c>
      <c r="M3166" s="6">
        <f t="shared" si="600"/>
        <v>0.68271095805727011</v>
      </c>
      <c r="N3166" s="6">
        <f t="shared" si="597"/>
        <v>10.211906347392123</v>
      </c>
      <c r="O3166" s="6">
        <f t="shared" si="601"/>
        <v>0.66337770348121117</v>
      </c>
      <c r="P3166" s="6">
        <f t="shared" si="602"/>
        <v>1.3460886615384813</v>
      </c>
      <c r="Q3166" s="6">
        <f t="shared" si="603"/>
        <v>0.32770125986748966</v>
      </c>
      <c r="R3166" s="6">
        <f t="shared" si="604"/>
        <v>0.25871730435767237</v>
      </c>
      <c r="S3166" s="6">
        <f t="shared" si="605"/>
        <v>0.58641856422516203</v>
      </c>
    </row>
    <row r="3167" spans="1:19" x14ac:dyDescent="0.25">
      <c r="A3167" s="64">
        <v>41958</v>
      </c>
      <c r="B3167" s="14" t="s">
        <v>874</v>
      </c>
      <c r="C3167">
        <v>6</v>
      </c>
      <c r="D3167" s="4">
        <v>6.8</v>
      </c>
      <c r="E3167" s="4" t="s">
        <v>978</v>
      </c>
      <c r="G3167" s="4">
        <f t="shared" si="598"/>
        <v>64.961200000000005</v>
      </c>
      <c r="H3167"/>
      <c r="I3167"/>
      <c r="J3167" s="34">
        <f t="shared" si="595"/>
        <v>3.6316811075498014E-3</v>
      </c>
      <c r="K3167" s="34">
        <f t="shared" si="599"/>
        <v>0.23591836733968233</v>
      </c>
      <c r="L3167" s="6">
        <f t="shared" si="596"/>
        <v>14.565722844180941</v>
      </c>
      <c r="M3167" s="6">
        <f t="shared" si="600"/>
        <v>0.94620685317821773</v>
      </c>
      <c r="N3167" s="6">
        <f t="shared" si="597"/>
        <v>12.057170367208817</v>
      </c>
      <c r="O3167" s="6">
        <f t="shared" si="601"/>
        <v>0.78324827085036008</v>
      </c>
      <c r="P3167" s="6">
        <f t="shared" si="602"/>
        <v>1.7294551240285778</v>
      </c>
      <c r="Q3167" s="6">
        <f t="shared" si="603"/>
        <v>0.45417928952554448</v>
      </c>
      <c r="R3167" s="6">
        <f t="shared" si="604"/>
        <v>0.30546682563164046</v>
      </c>
      <c r="S3167" s="6">
        <f t="shared" si="605"/>
        <v>0.75964611515718494</v>
      </c>
    </row>
    <row r="3168" spans="1:19" x14ac:dyDescent="0.25">
      <c r="A3168" s="64">
        <v>41958</v>
      </c>
      <c r="B3168" s="14" t="s">
        <v>874</v>
      </c>
      <c r="C3168">
        <v>6</v>
      </c>
      <c r="D3168" s="4">
        <v>3.3</v>
      </c>
      <c r="E3168" s="4"/>
      <c r="G3168" s="4">
        <f t="shared" si="598"/>
        <v>64.961200000000005</v>
      </c>
      <c r="H3168"/>
      <c r="I3168"/>
      <c r="J3168" s="34">
        <f t="shared" si="595"/>
        <v>8.5529859993982123E-4</v>
      </c>
      <c r="K3168" s="34">
        <f t="shared" si="599"/>
        <v>5.5561224488086945E-2</v>
      </c>
      <c r="L3168" s="6">
        <f t="shared" si="596"/>
        <v>2.7634881041225379</v>
      </c>
      <c r="M3168" s="6">
        <f t="shared" si="600"/>
        <v>0.17951950691152002</v>
      </c>
      <c r="N3168" s="6">
        <f t="shared" si="597"/>
        <v>5.1745344101160526</v>
      </c>
      <c r="O3168" s="6">
        <f t="shared" si="601"/>
        <v>0.3361439712423443</v>
      </c>
      <c r="P3168" s="6">
        <f t="shared" si="602"/>
        <v>0.51566347815386426</v>
      </c>
      <c r="Q3168" s="6">
        <f t="shared" si="603"/>
        <v>8.6169363317529613E-2</v>
      </c>
      <c r="R3168" s="6">
        <f t="shared" si="604"/>
        <v>0.13109614878451428</v>
      </c>
      <c r="S3168" s="6">
        <f t="shared" si="605"/>
        <v>0.2172655121020439</v>
      </c>
    </row>
    <row r="3169" spans="1:19" x14ac:dyDescent="0.25">
      <c r="A3169" s="64">
        <v>41958</v>
      </c>
      <c r="B3169" s="14" t="s">
        <v>874</v>
      </c>
      <c r="C3169">
        <v>6</v>
      </c>
      <c r="D3169" s="4">
        <v>3</v>
      </c>
      <c r="E3169" s="4"/>
      <c r="G3169" s="4">
        <f t="shared" si="598"/>
        <v>795.77470000000005</v>
      </c>
      <c r="H3169"/>
      <c r="I3169"/>
      <c r="J3169" s="34">
        <f t="shared" ref="J3169:J3232" si="606">((+D3169/200)^2)*PI()</f>
        <v>7.0685834705770342E-4</v>
      </c>
      <c r="K3169" s="34">
        <f t="shared" si="599"/>
        <v>0.56249666683810862</v>
      </c>
      <c r="L3169" s="6">
        <f t="shared" ref="L3169:L3232" si="607">0.17758*(D3169^2.299)</f>
        <v>2.219707841442716</v>
      </c>
      <c r="M3169" s="6">
        <f t="shared" si="600"/>
        <v>1.7663769089848702</v>
      </c>
      <c r="N3169" s="6">
        <f t="shared" ref="N3169:N3232" si="608">1.28*(D3169^1.17)</f>
        <v>4.6285167281146418</v>
      </c>
      <c r="O3169" s="6">
        <f t="shared" si="601"/>
        <v>3.6832347567317885</v>
      </c>
      <c r="P3169" s="6">
        <f t="shared" si="602"/>
        <v>5.4496116657166587</v>
      </c>
      <c r="Q3169" s="6">
        <f t="shared" si="603"/>
        <v>0.84786091631273763</v>
      </c>
      <c r="R3169" s="6">
        <f t="shared" si="604"/>
        <v>1.4364615551253976</v>
      </c>
      <c r="S3169" s="6">
        <f t="shared" si="605"/>
        <v>2.2843224714381352</v>
      </c>
    </row>
    <row r="3170" spans="1:19" x14ac:dyDescent="0.25">
      <c r="A3170" s="64">
        <v>41958</v>
      </c>
      <c r="B3170" s="14" t="s">
        <v>874</v>
      </c>
      <c r="C3170">
        <v>6</v>
      </c>
      <c r="D3170" s="4">
        <v>4.8</v>
      </c>
      <c r="E3170" s="4"/>
      <c r="G3170" s="4">
        <f t="shared" ref="G3170:G3233" si="609">IF($D3170&lt;3.01,795.7747,64.9612)</f>
        <v>64.961200000000005</v>
      </c>
      <c r="H3170"/>
      <c r="I3170"/>
      <c r="J3170" s="34">
        <f t="shared" si="606"/>
        <v>1.8095573684677208E-3</v>
      </c>
      <c r="K3170" s="34">
        <f t="shared" si="599"/>
        <v>0.11755102040454758</v>
      </c>
      <c r="L3170" s="6">
        <f t="shared" si="607"/>
        <v>6.5398480281028419</v>
      </c>
      <c r="M3170" s="6">
        <f t="shared" si="600"/>
        <v>0.42483638396340279</v>
      </c>
      <c r="N3170" s="6">
        <f t="shared" si="608"/>
        <v>8.0216224497877064</v>
      </c>
      <c r="O3170" s="6">
        <f t="shared" si="601"/>
        <v>0.52109423039239344</v>
      </c>
      <c r="P3170" s="6">
        <f t="shared" si="602"/>
        <v>0.94593061435579617</v>
      </c>
      <c r="Q3170" s="6">
        <f t="shared" si="603"/>
        <v>0.20392146430243333</v>
      </c>
      <c r="R3170" s="6">
        <f t="shared" si="604"/>
        <v>0.20322674985303346</v>
      </c>
      <c r="S3170" s="6">
        <f t="shared" si="605"/>
        <v>0.40714821415546676</v>
      </c>
    </row>
    <row r="3171" spans="1:19" x14ac:dyDescent="0.25">
      <c r="A3171" s="64">
        <v>41958</v>
      </c>
      <c r="B3171" s="14" t="s">
        <v>874</v>
      </c>
      <c r="C3171">
        <v>6</v>
      </c>
      <c r="D3171" s="4">
        <v>4.0999999999999996</v>
      </c>
      <c r="E3171" s="4"/>
      <c r="G3171" s="4">
        <f t="shared" si="609"/>
        <v>64.961200000000005</v>
      </c>
      <c r="H3171"/>
      <c r="I3171"/>
      <c r="J3171" s="34">
        <f t="shared" si="606"/>
        <v>1.3202543126711102E-3</v>
      </c>
      <c r="K3171" s="34">
        <f t="shared" si="599"/>
        <v>8.5765306119810952E-2</v>
      </c>
      <c r="L3171" s="6">
        <f t="shared" si="607"/>
        <v>4.5518101325650582</v>
      </c>
      <c r="M3171" s="6">
        <f t="shared" si="600"/>
        <v>0.29569105411886604</v>
      </c>
      <c r="N3171" s="6">
        <f t="shared" si="608"/>
        <v>6.670633528309061</v>
      </c>
      <c r="O3171" s="6">
        <f t="shared" si="601"/>
        <v>0.43333236716418877</v>
      </c>
      <c r="P3171" s="6">
        <f t="shared" si="602"/>
        <v>0.72902342128305486</v>
      </c>
      <c r="Q3171" s="6">
        <f t="shared" si="603"/>
        <v>0.14193170597705571</v>
      </c>
      <c r="R3171" s="6">
        <f t="shared" si="604"/>
        <v>0.16899962319403364</v>
      </c>
      <c r="S3171" s="6">
        <f t="shared" si="605"/>
        <v>0.31093132917108934</v>
      </c>
    </row>
    <row r="3172" spans="1:19" x14ac:dyDescent="0.25">
      <c r="A3172" s="64">
        <v>41958</v>
      </c>
      <c r="B3172" s="14" t="s">
        <v>874</v>
      </c>
      <c r="C3172">
        <v>6</v>
      </c>
      <c r="D3172" s="4">
        <v>4.5</v>
      </c>
      <c r="E3172" s="4"/>
      <c r="G3172" s="4">
        <f t="shared" si="609"/>
        <v>64.961200000000005</v>
      </c>
      <c r="H3172"/>
      <c r="I3172"/>
      <c r="J3172" s="34">
        <f t="shared" si="606"/>
        <v>1.5904312808798326E-3</v>
      </c>
      <c r="K3172" s="34">
        <f t="shared" si="599"/>
        <v>0.10331632652743439</v>
      </c>
      <c r="L3172" s="6">
        <f t="shared" si="607"/>
        <v>5.6380590590289899</v>
      </c>
      <c r="M3172" s="6">
        <f t="shared" si="600"/>
        <v>0.36625508924934846</v>
      </c>
      <c r="N3172" s="6">
        <f t="shared" si="608"/>
        <v>7.4382130025037601</v>
      </c>
      <c r="O3172" s="6">
        <f t="shared" si="601"/>
        <v>0.48319525187039564</v>
      </c>
      <c r="P3172" s="6">
        <f t="shared" si="602"/>
        <v>0.84945034111974405</v>
      </c>
      <c r="Q3172" s="6">
        <f t="shared" si="603"/>
        <v>0.17580244283968727</v>
      </c>
      <c r="R3172" s="6">
        <f t="shared" si="604"/>
        <v>0.1884461482294543</v>
      </c>
      <c r="S3172" s="6">
        <f t="shared" si="605"/>
        <v>0.36424859106914154</v>
      </c>
    </row>
    <row r="3173" spans="1:19" x14ac:dyDescent="0.25">
      <c r="A3173" s="64">
        <v>41958</v>
      </c>
      <c r="B3173" s="14" t="s">
        <v>874</v>
      </c>
      <c r="C3173">
        <v>6</v>
      </c>
      <c r="D3173" s="4">
        <v>8.8000000000000007</v>
      </c>
      <c r="E3173" s="4"/>
      <c r="G3173" s="4">
        <f t="shared" si="609"/>
        <v>64.961200000000005</v>
      </c>
      <c r="H3173"/>
      <c r="I3173"/>
      <c r="J3173" s="34">
        <f t="shared" si="606"/>
        <v>6.0821233773498407E-3</v>
      </c>
      <c r="K3173" s="34">
        <f t="shared" si="599"/>
        <v>0.39510204080417388</v>
      </c>
      <c r="L3173" s="6">
        <f t="shared" si="607"/>
        <v>26.348731681885365</v>
      </c>
      <c r="M3173" s="6">
        <f t="shared" si="600"/>
        <v>1.7116452617326934</v>
      </c>
      <c r="N3173" s="6">
        <f t="shared" si="608"/>
        <v>16.302518287873927</v>
      </c>
      <c r="O3173" s="6">
        <f t="shared" si="601"/>
        <v>1.0590311715434086</v>
      </c>
      <c r="P3173" s="6">
        <f t="shared" si="602"/>
        <v>2.770676433276102</v>
      </c>
      <c r="Q3173" s="6">
        <f t="shared" si="603"/>
        <v>0.82158972563169275</v>
      </c>
      <c r="R3173" s="6">
        <f t="shared" si="604"/>
        <v>0.41302215690192939</v>
      </c>
      <c r="S3173" s="6">
        <f t="shared" si="605"/>
        <v>1.2346118825336221</v>
      </c>
    </row>
    <row r="3174" spans="1:19" x14ac:dyDescent="0.25">
      <c r="A3174" s="64">
        <v>41958</v>
      </c>
      <c r="B3174" s="14" t="s">
        <v>874</v>
      </c>
      <c r="C3174">
        <v>6</v>
      </c>
      <c r="D3174" s="4">
        <v>5.2</v>
      </c>
      <c r="E3174" s="4" t="s">
        <v>978</v>
      </c>
      <c r="G3174" s="4">
        <f t="shared" si="609"/>
        <v>64.961200000000005</v>
      </c>
      <c r="H3174"/>
      <c r="I3174"/>
      <c r="J3174" s="34">
        <f t="shared" si="606"/>
        <v>2.1237166338267006E-3</v>
      </c>
      <c r="K3174" s="34">
        <f t="shared" si="599"/>
        <v>0.13795918366922602</v>
      </c>
      <c r="L3174" s="6">
        <f t="shared" si="607"/>
        <v>7.8611437635641082</v>
      </c>
      <c r="M3174" s="6">
        <f t="shared" si="600"/>
        <v>0.51066934215868187</v>
      </c>
      <c r="N3174" s="6">
        <f t="shared" si="608"/>
        <v>8.8091474968502013</v>
      </c>
      <c r="O3174" s="6">
        <f t="shared" si="601"/>
        <v>0.5722528034719111</v>
      </c>
      <c r="P3174" s="6">
        <f t="shared" si="602"/>
        <v>1.0829221456305929</v>
      </c>
      <c r="Q3174" s="6">
        <f t="shared" si="603"/>
        <v>0.2451212842361673</v>
      </c>
      <c r="R3174" s="6">
        <f t="shared" si="604"/>
        <v>0.22317859335404533</v>
      </c>
      <c r="S3174" s="6">
        <f t="shared" si="605"/>
        <v>0.46829987759021263</v>
      </c>
    </row>
    <row r="3175" spans="1:19" x14ac:dyDescent="0.25">
      <c r="A3175" s="64">
        <v>41958</v>
      </c>
      <c r="B3175" s="14" t="s">
        <v>874</v>
      </c>
      <c r="C3175">
        <v>6</v>
      </c>
      <c r="D3175" s="4">
        <v>7.5</v>
      </c>
      <c r="E3175" s="4"/>
      <c r="G3175" s="4">
        <f t="shared" si="609"/>
        <v>64.961200000000005</v>
      </c>
      <c r="H3175"/>
      <c r="I3175"/>
      <c r="J3175" s="34">
        <f t="shared" si="606"/>
        <v>4.4178646691106467E-3</v>
      </c>
      <c r="K3175" s="34">
        <f t="shared" si="599"/>
        <v>0.28698979590953999</v>
      </c>
      <c r="L3175" s="6">
        <f t="shared" si="607"/>
        <v>18.245673379916788</v>
      </c>
      <c r="M3175" s="6">
        <f t="shared" si="600"/>
        <v>1.1852608605569988</v>
      </c>
      <c r="N3175" s="6">
        <f t="shared" si="608"/>
        <v>13.521710947318155</v>
      </c>
      <c r="O3175" s="6">
        <f t="shared" si="601"/>
        <v>0.87838658622827981</v>
      </c>
      <c r="P3175" s="6">
        <f t="shared" si="602"/>
        <v>2.0636474467852786</v>
      </c>
      <c r="Q3175" s="6">
        <f t="shared" si="603"/>
        <v>0.56892521306735933</v>
      </c>
      <c r="R3175" s="6">
        <f t="shared" si="604"/>
        <v>0.34257076862902913</v>
      </c>
      <c r="S3175" s="6">
        <f t="shared" si="605"/>
        <v>0.91149598169638846</v>
      </c>
    </row>
    <row r="3176" spans="1:19" x14ac:dyDescent="0.25">
      <c r="A3176" s="64">
        <v>41958</v>
      </c>
      <c r="B3176" s="14" t="s">
        <v>874</v>
      </c>
      <c r="C3176">
        <v>6</v>
      </c>
      <c r="D3176" s="4">
        <v>4.7</v>
      </c>
      <c r="E3176" s="4" t="s">
        <v>978</v>
      </c>
      <c r="G3176" s="4">
        <f t="shared" si="609"/>
        <v>64.961200000000005</v>
      </c>
      <c r="H3176"/>
      <c r="I3176"/>
      <c r="J3176" s="34">
        <f t="shared" si="606"/>
        <v>1.7349445429449633E-3</v>
      </c>
      <c r="K3176" s="34">
        <f t="shared" si="599"/>
        <v>0.11270408162918646</v>
      </c>
      <c r="L3176" s="6">
        <f t="shared" si="607"/>
        <v>6.2308461373122945</v>
      </c>
      <c r="M3176" s="6">
        <f t="shared" si="600"/>
        <v>0.40476324994603757</v>
      </c>
      <c r="N3176" s="6">
        <f t="shared" si="608"/>
        <v>7.8264436633583525</v>
      </c>
      <c r="O3176" s="6">
        <f t="shared" si="601"/>
        <v>0.50841518196547364</v>
      </c>
      <c r="P3176" s="6">
        <f t="shared" si="602"/>
        <v>0.91317843191151127</v>
      </c>
      <c r="Q3176" s="6">
        <f t="shared" si="603"/>
        <v>0.19428635997409802</v>
      </c>
      <c r="R3176" s="6">
        <f t="shared" si="604"/>
        <v>0.19828192096653471</v>
      </c>
      <c r="S3176" s="6">
        <f t="shared" si="605"/>
        <v>0.39256828094063273</v>
      </c>
    </row>
    <row r="3177" spans="1:19" x14ac:dyDescent="0.25">
      <c r="A3177" s="64">
        <v>41958</v>
      </c>
      <c r="B3177" s="14" t="s">
        <v>874</v>
      </c>
      <c r="C3177">
        <v>6</v>
      </c>
      <c r="D3177" s="4">
        <v>7.5</v>
      </c>
      <c r="E3177" s="4" t="s">
        <v>978</v>
      </c>
      <c r="G3177" s="4">
        <f t="shared" si="609"/>
        <v>64.961200000000005</v>
      </c>
      <c r="H3177"/>
      <c r="I3177"/>
      <c r="J3177" s="34">
        <f t="shared" si="606"/>
        <v>4.4178646691106467E-3</v>
      </c>
      <c r="K3177" s="34">
        <f t="shared" si="599"/>
        <v>0.28698979590953999</v>
      </c>
      <c r="L3177" s="6">
        <f t="shared" si="607"/>
        <v>18.245673379916788</v>
      </c>
      <c r="M3177" s="6">
        <f t="shared" si="600"/>
        <v>1.1852608605569988</v>
      </c>
      <c r="N3177" s="6">
        <f t="shared" si="608"/>
        <v>13.521710947318155</v>
      </c>
      <c r="O3177" s="6">
        <f t="shared" si="601"/>
        <v>0.87838658622827981</v>
      </c>
      <c r="P3177" s="6">
        <f t="shared" si="602"/>
        <v>2.0636474467852786</v>
      </c>
      <c r="Q3177" s="6">
        <f t="shared" si="603"/>
        <v>0.56892521306735933</v>
      </c>
      <c r="R3177" s="6">
        <f t="shared" si="604"/>
        <v>0.34257076862902913</v>
      </c>
      <c r="S3177" s="6">
        <f t="shared" si="605"/>
        <v>0.91149598169638846</v>
      </c>
    </row>
    <row r="3178" spans="1:19" x14ac:dyDescent="0.25">
      <c r="A3178" s="64">
        <v>41958</v>
      </c>
      <c r="B3178" s="14" t="s">
        <v>874</v>
      </c>
      <c r="C3178">
        <v>6</v>
      </c>
      <c r="D3178" s="4">
        <v>4.9000000000000004</v>
      </c>
      <c r="E3178" s="4"/>
      <c r="G3178" s="4">
        <f t="shared" si="609"/>
        <v>64.961200000000005</v>
      </c>
      <c r="H3178"/>
      <c r="I3178"/>
      <c r="J3178" s="34">
        <f t="shared" si="606"/>
        <v>1.8857409903172736E-3</v>
      </c>
      <c r="K3178" s="34">
        <f t="shared" si="599"/>
        <v>0.12249999999623211</v>
      </c>
      <c r="L3178" s="6">
        <f t="shared" si="607"/>
        <v>6.8573266813152358</v>
      </c>
      <c r="M3178" s="6">
        <f t="shared" si="600"/>
        <v>0.44546017865048693</v>
      </c>
      <c r="N3178" s="6">
        <f t="shared" si="608"/>
        <v>8.2174937658920371</v>
      </c>
      <c r="O3178" s="6">
        <f t="shared" si="601"/>
        <v>0.53381826637890784</v>
      </c>
      <c r="P3178" s="6">
        <f t="shared" si="602"/>
        <v>0.97927844502939476</v>
      </c>
      <c r="Q3178" s="6">
        <f t="shared" si="603"/>
        <v>0.21382088575223371</v>
      </c>
      <c r="R3178" s="6">
        <f t="shared" si="604"/>
        <v>0.20818912388777405</v>
      </c>
      <c r="S3178" s="6">
        <f t="shared" si="605"/>
        <v>0.42201000964000779</v>
      </c>
    </row>
    <row r="3179" spans="1:19" x14ac:dyDescent="0.25">
      <c r="A3179" s="64">
        <v>41958</v>
      </c>
      <c r="B3179" s="14" t="s">
        <v>874</v>
      </c>
      <c r="C3179">
        <v>6</v>
      </c>
      <c r="D3179" s="4">
        <v>8</v>
      </c>
      <c r="E3179" s="4"/>
      <c r="G3179" s="4">
        <f t="shared" si="609"/>
        <v>64.961200000000005</v>
      </c>
      <c r="H3179"/>
      <c r="I3179"/>
      <c r="J3179" s="34">
        <f t="shared" si="606"/>
        <v>5.0265482457436689E-3</v>
      </c>
      <c r="K3179" s="34">
        <f t="shared" si="599"/>
        <v>0.32653061223485441</v>
      </c>
      <c r="L3179" s="6">
        <f t="shared" si="607"/>
        <v>21.164008717497858</v>
      </c>
      <c r="M3179" s="6">
        <f t="shared" si="600"/>
        <v>1.3748394297657729</v>
      </c>
      <c r="N3179" s="6">
        <f t="shared" si="608"/>
        <v>14.58227400291401</v>
      </c>
      <c r="O3179" s="6">
        <f t="shared" si="601"/>
        <v>0.94728203633176278</v>
      </c>
      <c r="P3179" s="6">
        <f t="shared" si="602"/>
        <v>2.3221214660975358</v>
      </c>
      <c r="Q3179" s="6">
        <f t="shared" si="603"/>
        <v>0.65992292628757099</v>
      </c>
      <c r="R3179" s="6">
        <f t="shared" si="604"/>
        <v>0.3694399941693875</v>
      </c>
      <c r="S3179" s="6">
        <f t="shared" si="605"/>
        <v>1.0293629204569585</v>
      </c>
    </row>
    <row r="3180" spans="1:19" x14ac:dyDescent="0.25">
      <c r="A3180" s="64">
        <v>41958</v>
      </c>
      <c r="B3180" s="14" t="s">
        <v>874</v>
      </c>
      <c r="C3180">
        <v>6</v>
      </c>
      <c r="D3180" s="4">
        <v>4.5999999999999996</v>
      </c>
      <c r="E3180" s="4" t="s">
        <v>978</v>
      </c>
      <c r="G3180" s="4">
        <f t="shared" si="609"/>
        <v>64.961200000000005</v>
      </c>
      <c r="H3180"/>
      <c r="I3180"/>
      <c r="J3180" s="34">
        <f t="shared" si="606"/>
        <v>1.6619025137490004E-3</v>
      </c>
      <c r="K3180" s="34">
        <f t="shared" si="599"/>
        <v>0.10795918367014873</v>
      </c>
      <c r="L3180" s="6">
        <f t="shared" si="607"/>
        <v>5.9302678128381849</v>
      </c>
      <c r="M3180" s="6">
        <f t="shared" si="600"/>
        <v>0.3852373209154813</v>
      </c>
      <c r="N3180" s="6">
        <f t="shared" si="608"/>
        <v>7.6319696161125572</v>
      </c>
      <c r="O3180" s="6">
        <f t="shared" si="601"/>
        <v>0.49578191424249274</v>
      </c>
      <c r="P3180" s="6">
        <f t="shared" si="602"/>
        <v>0.88101923515797398</v>
      </c>
      <c r="Q3180" s="6">
        <f t="shared" si="603"/>
        <v>0.18491391403943103</v>
      </c>
      <c r="R3180" s="6">
        <f t="shared" si="604"/>
        <v>0.19335494655457217</v>
      </c>
      <c r="S3180" s="6">
        <f t="shared" si="605"/>
        <v>0.37826886059400322</v>
      </c>
    </row>
    <row r="3181" spans="1:19" x14ac:dyDescent="0.25">
      <c r="A3181" s="64">
        <v>41958</v>
      </c>
      <c r="B3181" s="14" t="s">
        <v>874</v>
      </c>
      <c r="C3181">
        <v>6</v>
      </c>
      <c r="D3181" s="4">
        <v>5.3</v>
      </c>
      <c r="E3181" s="4" t="s">
        <v>978</v>
      </c>
      <c r="G3181" s="4">
        <f t="shared" si="609"/>
        <v>64.961200000000005</v>
      </c>
      <c r="H3181"/>
      <c r="I3181"/>
      <c r="J3181" s="34">
        <f t="shared" si="606"/>
        <v>2.2061834409834321E-3</v>
      </c>
      <c r="K3181" s="34">
        <f t="shared" ref="K3181:K3185" si="610">+IF($D3181&gt;3.01,J3181*64.96120126,J3181*795.77)</f>
        <v>0.14331632652620405</v>
      </c>
      <c r="L3181" s="6">
        <f t="shared" si="607"/>
        <v>8.213046389840704</v>
      </c>
      <c r="M3181" s="6">
        <f t="shared" ref="M3181:M3185" si="611">+IF($D3181&gt;3.01,L3181*64.96120126*0.001,L3181*795.77*0.001)</f>
        <v>0.53352935948815838</v>
      </c>
      <c r="N3181" s="6">
        <f t="shared" si="608"/>
        <v>9.0076755970184212</v>
      </c>
      <c r="O3181" s="6">
        <f t="shared" ref="O3181:O3185" si="612">+IF($D3181&gt;3.01,N3181*64.96120126*0.001,N3181*795.77*0.001)</f>
        <v>0.58514942734270425</v>
      </c>
      <c r="P3181" s="6">
        <f t="shared" ref="P3181:P3185" si="613">+M3181+O3181</f>
        <v>1.1186787868308627</v>
      </c>
      <c r="Q3181" s="6">
        <f t="shared" si="603"/>
        <v>0.25609409255431603</v>
      </c>
      <c r="R3181" s="6">
        <f t="shared" si="604"/>
        <v>0.22820827666365467</v>
      </c>
      <c r="S3181" s="6">
        <f t="shared" si="605"/>
        <v>0.48430236921797071</v>
      </c>
    </row>
    <row r="3182" spans="1:19" x14ac:dyDescent="0.25">
      <c r="A3182" s="64">
        <v>41958</v>
      </c>
      <c r="B3182" s="14" t="s">
        <v>874</v>
      </c>
      <c r="C3182">
        <v>6</v>
      </c>
      <c r="D3182" s="4">
        <v>4</v>
      </c>
      <c r="E3182" s="4"/>
      <c r="G3182" s="4">
        <f t="shared" si="609"/>
        <v>64.961200000000005</v>
      </c>
      <c r="H3182"/>
      <c r="I3182"/>
      <c r="J3182" s="34">
        <f t="shared" si="606"/>
        <v>1.2566370614359172E-3</v>
      </c>
      <c r="K3182" s="34">
        <f t="shared" si="610"/>
        <v>8.1632653058713603E-2</v>
      </c>
      <c r="L3182" s="6">
        <f t="shared" si="607"/>
        <v>4.3006091215286046</v>
      </c>
      <c r="M3182" s="6">
        <f t="shared" si="611"/>
        <v>0.27937273468421148</v>
      </c>
      <c r="N3182" s="6">
        <f t="shared" si="608"/>
        <v>6.4806737611278331</v>
      </c>
      <c r="O3182" s="6">
        <f t="shared" si="612"/>
        <v>0.42099235249702632</v>
      </c>
      <c r="P3182" s="6">
        <f t="shared" si="613"/>
        <v>0.7003650871812378</v>
      </c>
      <c r="Q3182" s="6">
        <f t="shared" si="603"/>
        <v>0.1340989126484215</v>
      </c>
      <c r="R3182" s="6">
        <f t="shared" si="604"/>
        <v>0.16418701747384026</v>
      </c>
      <c r="S3182" s="6">
        <f t="shared" si="605"/>
        <v>0.29828593012226179</v>
      </c>
    </row>
    <row r="3183" spans="1:19" x14ac:dyDescent="0.25">
      <c r="A3183" s="64">
        <v>41958</v>
      </c>
      <c r="B3183" s="14" t="s">
        <v>874</v>
      </c>
      <c r="C3183">
        <v>6</v>
      </c>
      <c r="D3183" s="4">
        <v>3.6</v>
      </c>
      <c r="E3183" s="4"/>
      <c r="G3183" s="4">
        <f t="shared" si="609"/>
        <v>64.961200000000005</v>
      </c>
      <c r="H3183"/>
      <c r="I3183"/>
      <c r="J3183" s="34">
        <f t="shared" si="606"/>
        <v>1.0178760197630931E-3</v>
      </c>
      <c r="K3183" s="34">
        <f t="shared" si="610"/>
        <v>6.6122448977558021E-2</v>
      </c>
      <c r="L3183" s="6">
        <f t="shared" si="607"/>
        <v>3.375464158589657</v>
      </c>
      <c r="M3183" s="6">
        <f t="shared" si="611"/>
        <v>0.21927420655205926</v>
      </c>
      <c r="N3183" s="6">
        <f t="shared" si="608"/>
        <v>5.7290669248255632</v>
      </c>
      <c r="O3183" s="6">
        <f t="shared" si="612"/>
        <v>0.37216706953560269</v>
      </c>
      <c r="P3183" s="6">
        <f t="shared" si="613"/>
        <v>0.59144127608766195</v>
      </c>
      <c r="Q3183" s="6">
        <f t="shared" si="603"/>
        <v>0.10525161914498844</v>
      </c>
      <c r="R3183" s="6">
        <f t="shared" si="604"/>
        <v>0.14514515711888507</v>
      </c>
      <c r="S3183" s="6">
        <f t="shared" si="605"/>
        <v>0.25039677626387352</v>
      </c>
    </row>
    <row r="3184" spans="1:19" x14ac:dyDescent="0.25">
      <c r="A3184" s="64">
        <v>41958</v>
      </c>
      <c r="B3184" s="14" t="s">
        <v>874</v>
      </c>
      <c r="C3184">
        <v>6</v>
      </c>
      <c r="D3184" s="4">
        <v>3.7</v>
      </c>
      <c r="E3184" s="4" t="s">
        <v>978</v>
      </c>
      <c r="G3184" s="4">
        <f t="shared" si="609"/>
        <v>64.961200000000005</v>
      </c>
      <c r="H3184"/>
      <c r="I3184"/>
      <c r="J3184" s="34">
        <f t="shared" si="606"/>
        <v>1.075210085691107E-3</v>
      </c>
      <c r="K3184" s="34">
        <f t="shared" si="610"/>
        <v>6.9846938773361844E-2</v>
      </c>
      <c r="L3184" s="6">
        <f t="shared" si="607"/>
        <v>3.5949248430857623</v>
      </c>
      <c r="M3184" s="6">
        <f t="shared" si="611"/>
        <v>0.2335306362462681</v>
      </c>
      <c r="N3184" s="6">
        <f t="shared" si="608"/>
        <v>5.9156978898620354</v>
      </c>
      <c r="O3184" s="6">
        <f t="shared" si="612"/>
        <v>0.38429084121668494</v>
      </c>
      <c r="P3184" s="6">
        <f t="shared" si="613"/>
        <v>0.61782147746295302</v>
      </c>
      <c r="Q3184" s="6">
        <f t="shared" si="603"/>
        <v>0.11209470539820869</v>
      </c>
      <c r="R3184" s="6">
        <f t="shared" si="604"/>
        <v>0.14987342807450713</v>
      </c>
      <c r="S3184" s="6">
        <f t="shared" si="605"/>
        <v>0.2619681334727158</v>
      </c>
    </row>
    <row r="3185" spans="1:19" x14ac:dyDescent="0.25">
      <c r="A3185" s="64">
        <v>41958</v>
      </c>
      <c r="B3185" s="14" t="s">
        <v>874</v>
      </c>
      <c r="C3185">
        <v>6</v>
      </c>
      <c r="D3185" s="4">
        <v>3.8</v>
      </c>
      <c r="E3185" s="4" t="s">
        <v>978</v>
      </c>
      <c r="G3185" s="4">
        <f t="shared" si="609"/>
        <v>64.961200000000005</v>
      </c>
      <c r="H3185"/>
      <c r="I3185"/>
      <c r="J3185" s="34">
        <f t="shared" si="606"/>
        <v>1.1341149479459152E-3</v>
      </c>
      <c r="K3185" s="34">
        <f t="shared" si="610"/>
        <v>7.3673469385489021E-2</v>
      </c>
      <c r="L3185" s="6">
        <f t="shared" si="607"/>
        <v>3.8222275656794742</v>
      </c>
      <c r="M3185" s="6">
        <f t="shared" si="611"/>
        <v>0.24829649415562419</v>
      </c>
      <c r="N3185" s="6">
        <f t="shared" si="608"/>
        <v>6.1031884174464111</v>
      </c>
      <c r="O3185" s="6">
        <f t="shared" si="612"/>
        <v>0.39647045111343715</v>
      </c>
      <c r="P3185" s="6">
        <f t="shared" si="613"/>
        <v>0.64476694526906131</v>
      </c>
      <c r="Q3185" s="6">
        <f t="shared" si="603"/>
        <v>0.1191823171946996</v>
      </c>
      <c r="R3185" s="6">
        <f t="shared" si="604"/>
        <v>0.1546234759342405</v>
      </c>
      <c r="S3185" s="6">
        <f t="shared" si="605"/>
        <v>0.2738057931289401</v>
      </c>
    </row>
    <row r="3186" spans="1:19" x14ac:dyDescent="0.25">
      <c r="B3186" s="14" t="s">
        <v>875</v>
      </c>
      <c r="C3186" s="114">
        <v>1</v>
      </c>
      <c r="D3186" s="1">
        <v>27.6</v>
      </c>
      <c r="E3186" s="1"/>
      <c r="F3186" s="1"/>
      <c r="G3186" s="4">
        <f t="shared" si="609"/>
        <v>64.961200000000005</v>
      </c>
      <c r="H3186" s="201"/>
      <c r="I3186" s="201"/>
      <c r="J3186" s="204">
        <f t="shared" si="606"/>
        <v>5.9828490494964026E-2</v>
      </c>
      <c r="K3186" s="204">
        <f>+IF($D3186&gt;3.01,J3186*64.96120126,J3186*795.77)</f>
        <v>3.8865306121253549</v>
      </c>
      <c r="L3186" s="28">
        <f t="shared" si="607"/>
        <v>364.79092969356418</v>
      </c>
      <c r="M3186" s="28">
        <f>+IF($D3186&gt;3.01,L3186*64.96120126*0.001,L3186*795.77*0.001)</f>
        <v>23.697257001646133</v>
      </c>
      <c r="N3186" s="28">
        <f t="shared" si="608"/>
        <v>62.097425578515704</v>
      </c>
      <c r="O3186" s="28">
        <f>+IF($D3186&gt;3.01,N3186*64.96120126*0.001,N3186*795.77*0.001)</f>
        <v>4.0339233607338301</v>
      </c>
      <c r="P3186" s="28">
        <f>+M3186+O3186</f>
        <v>27.731180362379963</v>
      </c>
      <c r="Q3186" s="6">
        <f t="shared" si="603"/>
        <v>11.374683360790144</v>
      </c>
      <c r="R3186" s="6">
        <f t="shared" si="604"/>
        <v>1.5732301106861937</v>
      </c>
      <c r="S3186" s="6">
        <f t="shared" si="605"/>
        <v>12.947913471476337</v>
      </c>
    </row>
    <row r="3187" spans="1:19" x14ac:dyDescent="0.25">
      <c r="B3187" s="14" t="s">
        <v>875</v>
      </c>
      <c r="C3187" s="114">
        <v>1</v>
      </c>
      <c r="D3187" s="1">
        <v>5.9</v>
      </c>
      <c r="E3187" s="1"/>
      <c r="F3187" s="1"/>
      <c r="G3187" s="4">
        <f t="shared" si="609"/>
        <v>64.961200000000005</v>
      </c>
      <c r="H3187" s="201"/>
      <c r="I3187" s="201"/>
      <c r="J3187" s="204">
        <f t="shared" si="606"/>
        <v>2.7339710067865179E-3</v>
      </c>
      <c r="K3187" s="204">
        <f t="shared" ref="K3187:K3250" si="614">+IF($D3187&gt;3.01,J3187*64.96120126,J3187*795.77)</f>
        <v>0.17760204081086381</v>
      </c>
      <c r="L3187" s="28">
        <f t="shared" si="607"/>
        <v>10.509518679077305</v>
      </c>
      <c r="M3187" s="28">
        <f t="shared" ref="M3187:M3250" si="615">+IF($D3187&gt;3.01,L3187*64.96120126*0.001,L3187*795.77*0.001)</f>
        <v>0.68271095805727011</v>
      </c>
      <c r="N3187" s="28">
        <f t="shared" si="608"/>
        <v>10.211906347392123</v>
      </c>
      <c r="O3187" s="28">
        <f t="shared" ref="O3187:O3250" si="616">+IF($D3187&gt;3.01,N3187*64.96120126*0.001,N3187*795.77*0.001)</f>
        <v>0.66337770348121117</v>
      </c>
      <c r="P3187" s="28">
        <f t="shared" ref="P3187:P3250" si="617">+M3187+O3187</f>
        <v>1.3460886615384813</v>
      </c>
      <c r="Q3187" s="6">
        <f t="shared" si="603"/>
        <v>0.32770125986748966</v>
      </c>
      <c r="R3187" s="6">
        <f t="shared" si="604"/>
        <v>0.25871730435767237</v>
      </c>
      <c r="S3187" s="6">
        <f t="shared" si="605"/>
        <v>0.58641856422516203</v>
      </c>
    </row>
    <row r="3188" spans="1:19" x14ac:dyDescent="0.25">
      <c r="B3188" s="14" t="s">
        <v>875</v>
      </c>
      <c r="C3188" s="114">
        <v>1</v>
      </c>
      <c r="D3188" s="1">
        <v>8.75</v>
      </c>
      <c r="E3188" s="1" t="s">
        <v>978</v>
      </c>
      <c r="F3188" s="1"/>
      <c r="G3188" s="4">
        <f t="shared" si="609"/>
        <v>64.961200000000005</v>
      </c>
      <c r="H3188" s="201"/>
      <c r="I3188" s="201"/>
      <c r="J3188" s="204">
        <f t="shared" si="606"/>
        <v>6.0132046885117123E-3</v>
      </c>
      <c r="K3188" s="204">
        <f t="shared" si="614"/>
        <v>0.39062499998798494</v>
      </c>
      <c r="L3188" s="28">
        <f t="shared" si="607"/>
        <v>26.005820796975975</v>
      </c>
      <c r="M3188" s="28">
        <f t="shared" si="615"/>
        <v>1.6893693587238496</v>
      </c>
      <c r="N3188" s="28">
        <f t="shared" si="608"/>
        <v>16.194196014980804</v>
      </c>
      <c r="O3188" s="28">
        <f t="shared" si="616"/>
        <v>1.0519944265730579</v>
      </c>
      <c r="P3188" s="28">
        <f t="shared" si="617"/>
        <v>2.7413637852969073</v>
      </c>
      <c r="Q3188" s="6">
        <f t="shared" si="603"/>
        <v>0.81089729218744777</v>
      </c>
      <c r="R3188" s="6">
        <f t="shared" si="604"/>
        <v>0.41027782636349258</v>
      </c>
      <c r="S3188" s="6">
        <f t="shared" si="605"/>
        <v>1.2211751185509403</v>
      </c>
    </row>
    <row r="3189" spans="1:19" x14ac:dyDescent="0.25">
      <c r="B3189" s="14" t="s">
        <v>875</v>
      </c>
      <c r="C3189" s="114">
        <v>1</v>
      </c>
      <c r="D3189" s="1">
        <v>8.3000000000000007</v>
      </c>
      <c r="E3189" s="1"/>
      <c r="F3189" s="1"/>
      <c r="G3189" s="4">
        <f t="shared" si="609"/>
        <v>64.961200000000005</v>
      </c>
      <c r="H3189" s="201"/>
      <c r="I3189" s="201"/>
      <c r="J3189" s="204">
        <f t="shared" si="606"/>
        <v>5.4106079476450219E-3</v>
      </c>
      <c r="K3189" s="204">
        <f t="shared" si="614"/>
        <v>0.35147959182592381</v>
      </c>
      <c r="L3189" s="28">
        <f t="shared" si="607"/>
        <v>23.033216302360287</v>
      </c>
      <c r="M3189" s="28">
        <f t="shared" si="615"/>
        <v>1.4962653998827395</v>
      </c>
      <c r="N3189" s="28">
        <f t="shared" si="608"/>
        <v>15.224089825772444</v>
      </c>
      <c r="O3189" s="28">
        <f t="shared" si="616"/>
        <v>0.98897516317232204</v>
      </c>
      <c r="P3189" s="28">
        <f t="shared" si="617"/>
        <v>2.4852405630550614</v>
      </c>
      <c r="Q3189" s="6">
        <f t="shared" si="603"/>
        <v>0.71820739194371497</v>
      </c>
      <c r="R3189" s="6">
        <f t="shared" si="604"/>
        <v>0.38570031363720558</v>
      </c>
      <c r="S3189" s="6">
        <f t="shared" si="605"/>
        <v>1.1039077055809206</v>
      </c>
    </row>
    <row r="3190" spans="1:19" x14ac:dyDescent="0.25">
      <c r="B3190" s="14" t="s">
        <v>875</v>
      </c>
      <c r="C3190" s="114">
        <v>1</v>
      </c>
      <c r="D3190" s="1">
        <v>3</v>
      </c>
      <c r="E3190" s="1"/>
      <c r="F3190" s="1"/>
      <c r="G3190" s="4">
        <f t="shared" si="609"/>
        <v>795.77470000000005</v>
      </c>
      <c r="H3190" s="201"/>
      <c r="I3190" s="201"/>
      <c r="J3190" s="204">
        <f t="shared" si="606"/>
        <v>7.0685834705770342E-4</v>
      </c>
      <c r="K3190" s="204">
        <f t="shared" si="614"/>
        <v>0.56249666683810862</v>
      </c>
      <c r="L3190" s="28">
        <f t="shared" si="607"/>
        <v>2.219707841442716</v>
      </c>
      <c r="M3190" s="28">
        <f t="shared" si="615"/>
        <v>1.7663769089848702</v>
      </c>
      <c r="N3190" s="28">
        <f t="shared" si="608"/>
        <v>4.6285167281146418</v>
      </c>
      <c r="O3190" s="28">
        <f t="shared" si="616"/>
        <v>3.6832347567317885</v>
      </c>
      <c r="P3190" s="28">
        <f t="shared" si="617"/>
        <v>5.4496116657166587</v>
      </c>
      <c r="Q3190" s="6">
        <f t="shared" si="603"/>
        <v>0.84786091631273763</v>
      </c>
      <c r="R3190" s="6">
        <f t="shared" si="604"/>
        <v>1.4364615551253976</v>
      </c>
      <c r="S3190" s="6">
        <f t="shared" si="605"/>
        <v>2.2843224714381352</v>
      </c>
    </row>
    <row r="3191" spans="1:19" x14ac:dyDescent="0.25">
      <c r="B3191" s="14" t="s">
        <v>875</v>
      </c>
      <c r="C3191" s="114">
        <v>1</v>
      </c>
      <c r="D3191" s="1">
        <v>15.5</v>
      </c>
      <c r="E3191" s="1" t="s">
        <v>978</v>
      </c>
      <c r="F3191" s="1"/>
      <c r="G3191" s="4">
        <f t="shared" si="609"/>
        <v>64.961200000000005</v>
      </c>
      <c r="H3191" s="201"/>
      <c r="I3191" s="201"/>
      <c r="J3191" s="204">
        <f t="shared" si="606"/>
        <v>1.8869190875623696E-2</v>
      </c>
      <c r="K3191" s="204">
        <f t="shared" si="614"/>
        <v>1.2257653060847464</v>
      </c>
      <c r="L3191" s="28">
        <f t="shared" si="607"/>
        <v>96.820344981363618</v>
      </c>
      <c r="M3191" s="28">
        <f t="shared" si="615"/>
        <v>6.2895659163969926</v>
      </c>
      <c r="N3191" s="28">
        <f t="shared" si="608"/>
        <v>31.615354545668726</v>
      </c>
      <c r="O3191" s="28">
        <f t="shared" si="616"/>
        <v>2.0537714095474415</v>
      </c>
      <c r="P3191" s="28">
        <f t="shared" si="617"/>
        <v>8.3433373259444341</v>
      </c>
      <c r="Q3191" s="6">
        <f t="shared" si="603"/>
        <v>3.0189916398705563</v>
      </c>
      <c r="R3191" s="6">
        <f t="shared" si="604"/>
        <v>0.80097084972350219</v>
      </c>
      <c r="S3191" s="6">
        <f t="shared" si="605"/>
        <v>3.8199624895940585</v>
      </c>
    </row>
    <row r="3192" spans="1:19" x14ac:dyDescent="0.25">
      <c r="B3192" s="14" t="s">
        <v>875</v>
      </c>
      <c r="C3192" s="114">
        <v>1</v>
      </c>
      <c r="D3192" s="1">
        <v>23</v>
      </c>
      <c r="E3192" s="1"/>
      <c r="F3192" s="1"/>
      <c r="G3192" s="4">
        <f t="shared" si="609"/>
        <v>64.961200000000005</v>
      </c>
      <c r="H3192" s="201"/>
      <c r="I3192" s="201"/>
      <c r="J3192" s="204">
        <f t="shared" si="606"/>
        <v>4.1547562843725017E-2</v>
      </c>
      <c r="K3192" s="204">
        <f t="shared" si="614"/>
        <v>2.6989795917537185</v>
      </c>
      <c r="L3192" s="28">
        <f t="shared" si="607"/>
        <v>239.88679751418391</v>
      </c>
      <c r="M3192" s="28">
        <f t="shared" si="615"/>
        <v>15.583334532935767</v>
      </c>
      <c r="N3192" s="28">
        <f t="shared" si="608"/>
        <v>50.168548706867334</v>
      </c>
      <c r="O3192" s="28">
        <f t="shared" si="616"/>
        <v>3.2590091894689213</v>
      </c>
      <c r="P3192" s="28">
        <f t="shared" si="617"/>
        <v>18.842343722404689</v>
      </c>
      <c r="Q3192" s="6">
        <f t="shared" si="603"/>
        <v>7.4800005758091679</v>
      </c>
      <c r="R3192" s="6">
        <f t="shared" si="604"/>
        <v>1.2710135838928793</v>
      </c>
      <c r="S3192" s="6">
        <f t="shared" si="605"/>
        <v>8.7510141597020468</v>
      </c>
    </row>
    <row r="3193" spans="1:19" x14ac:dyDescent="0.25">
      <c r="B3193" s="14" t="s">
        <v>875</v>
      </c>
      <c r="C3193" s="114">
        <v>1</v>
      </c>
      <c r="D3193" s="1">
        <v>15.9</v>
      </c>
      <c r="E3193" s="1"/>
      <c r="F3193" s="1"/>
      <c r="G3193" s="4">
        <f t="shared" si="609"/>
        <v>64.961200000000005</v>
      </c>
      <c r="H3193" s="201"/>
      <c r="I3193" s="201"/>
      <c r="J3193" s="204">
        <f t="shared" si="606"/>
        <v>1.9855650968850891E-2</v>
      </c>
      <c r="K3193" s="204">
        <f t="shared" si="614"/>
        <v>1.2898469387358367</v>
      </c>
      <c r="L3193" s="28">
        <f t="shared" si="607"/>
        <v>102.66113004652671</v>
      </c>
      <c r="M3193" s="28">
        <f t="shared" si="615"/>
        <v>6.6689903305314537</v>
      </c>
      <c r="N3193" s="28">
        <f t="shared" si="608"/>
        <v>32.572013423617051</v>
      </c>
      <c r="O3193" s="28">
        <f t="shared" si="616"/>
        <v>2.1159171194550086</v>
      </c>
      <c r="P3193" s="28">
        <f t="shared" si="617"/>
        <v>8.7849074499864628</v>
      </c>
      <c r="Q3193" s="6">
        <f t="shared" si="603"/>
        <v>3.2011153586550978</v>
      </c>
      <c r="R3193" s="6">
        <f t="shared" si="604"/>
        <v>0.82520767658745342</v>
      </c>
      <c r="S3193" s="6">
        <f t="shared" si="605"/>
        <v>4.0263230352425516</v>
      </c>
    </row>
    <row r="3194" spans="1:19" x14ac:dyDescent="0.25">
      <c r="B3194" s="14" t="s">
        <v>875</v>
      </c>
      <c r="C3194" s="114">
        <v>1</v>
      </c>
      <c r="D3194" s="1">
        <v>3.7</v>
      </c>
      <c r="E3194" s="1"/>
      <c r="F3194" s="1"/>
      <c r="G3194" s="4">
        <f t="shared" si="609"/>
        <v>64.961200000000005</v>
      </c>
      <c r="H3194" s="201"/>
      <c r="I3194" s="201"/>
      <c r="J3194" s="204">
        <f t="shared" si="606"/>
        <v>1.075210085691107E-3</v>
      </c>
      <c r="K3194" s="204">
        <f t="shared" si="614"/>
        <v>6.9846938773361844E-2</v>
      </c>
      <c r="L3194" s="28">
        <f t="shared" si="607"/>
        <v>3.5949248430857623</v>
      </c>
      <c r="M3194" s="28">
        <f t="shared" si="615"/>
        <v>0.2335306362462681</v>
      </c>
      <c r="N3194" s="28">
        <f t="shared" si="608"/>
        <v>5.9156978898620354</v>
      </c>
      <c r="O3194" s="28">
        <f t="shared" si="616"/>
        <v>0.38429084121668494</v>
      </c>
      <c r="P3194" s="28">
        <f t="shared" si="617"/>
        <v>0.61782147746295302</v>
      </c>
      <c r="Q3194" s="6">
        <f t="shared" si="603"/>
        <v>0.11209470539820869</v>
      </c>
      <c r="R3194" s="6">
        <f t="shared" si="604"/>
        <v>0.14987342807450713</v>
      </c>
      <c r="S3194" s="6">
        <f t="shared" si="605"/>
        <v>0.2619681334727158</v>
      </c>
    </row>
    <row r="3195" spans="1:19" x14ac:dyDescent="0.25">
      <c r="B3195" s="14" t="s">
        <v>875</v>
      </c>
      <c r="C3195" s="114">
        <v>1</v>
      </c>
      <c r="D3195" s="1">
        <v>9.1999999999999993</v>
      </c>
      <c r="E3195" s="1"/>
      <c r="F3195" s="1"/>
      <c r="G3195" s="4">
        <f t="shared" si="609"/>
        <v>64.961200000000005</v>
      </c>
      <c r="H3195" s="201"/>
      <c r="I3195" s="201"/>
      <c r="J3195" s="204">
        <f t="shared" si="606"/>
        <v>6.6476100549960017E-3</v>
      </c>
      <c r="K3195" s="204">
        <f t="shared" si="614"/>
        <v>0.43183673468059491</v>
      </c>
      <c r="L3195" s="28">
        <f t="shared" si="607"/>
        <v>29.183828648764486</v>
      </c>
      <c r="M3195" s="28">
        <f t="shared" si="615"/>
        <v>1.8958165663897435</v>
      </c>
      <c r="N3195" s="28">
        <f t="shared" si="608"/>
        <v>17.172824342989255</v>
      </c>
      <c r="O3195" s="28">
        <f t="shared" si="616"/>
        <v>1.1155672983475522</v>
      </c>
      <c r="P3195" s="28">
        <f t="shared" si="617"/>
        <v>3.0113838647372955</v>
      </c>
      <c r="Q3195" s="6">
        <f t="shared" si="603"/>
        <v>0.90999195186707682</v>
      </c>
      <c r="R3195" s="6">
        <f t="shared" si="604"/>
        <v>0.43507124635554539</v>
      </c>
      <c r="S3195" s="6">
        <f t="shared" si="605"/>
        <v>1.3450631982226222</v>
      </c>
    </row>
    <row r="3196" spans="1:19" x14ac:dyDescent="0.25">
      <c r="B3196" s="14" t="s">
        <v>875</v>
      </c>
      <c r="C3196" s="114">
        <v>1</v>
      </c>
      <c r="D3196" s="1">
        <v>8</v>
      </c>
      <c r="E3196" s="1"/>
      <c r="F3196" s="1"/>
      <c r="G3196" s="4">
        <f t="shared" si="609"/>
        <v>64.961200000000005</v>
      </c>
      <c r="H3196" s="201"/>
      <c r="I3196" s="201"/>
      <c r="J3196" s="204">
        <f t="shared" si="606"/>
        <v>5.0265482457436689E-3</v>
      </c>
      <c r="K3196" s="204">
        <f t="shared" si="614"/>
        <v>0.32653061223485441</v>
      </c>
      <c r="L3196" s="28">
        <f t="shared" si="607"/>
        <v>21.164008717497858</v>
      </c>
      <c r="M3196" s="28">
        <f t="shared" si="615"/>
        <v>1.3748394297657729</v>
      </c>
      <c r="N3196" s="28">
        <f t="shared" si="608"/>
        <v>14.58227400291401</v>
      </c>
      <c r="O3196" s="28">
        <f t="shared" si="616"/>
        <v>0.94728203633176278</v>
      </c>
      <c r="P3196" s="28">
        <f t="shared" si="617"/>
        <v>2.3221214660975358</v>
      </c>
      <c r="Q3196" s="6">
        <f t="shared" si="603"/>
        <v>0.65992292628757099</v>
      </c>
      <c r="R3196" s="6">
        <f t="shared" si="604"/>
        <v>0.3694399941693875</v>
      </c>
      <c r="S3196" s="6">
        <f t="shared" si="605"/>
        <v>1.0293629204569585</v>
      </c>
    </row>
    <row r="3197" spans="1:19" x14ac:dyDescent="0.25">
      <c r="B3197" s="14" t="s">
        <v>875</v>
      </c>
      <c r="C3197" s="114">
        <v>1</v>
      </c>
      <c r="D3197" s="1">
        <v>10</v>
      </c>
      <c r="E3197" s="1"/>
      <c r="F3197" s="1"/>
      <c r="G3197" s="4">
        <f t="shared" si="609"/>
        <v>64.961200000000005</v>
      </c>
      <c r="H3197" s="201"/>
      <c r="I3197" s="201"/>
      <c r="J3197" s="204">
        <f t="shared" si="606"/>
        <v>7.8539816339744835E-3</v>
      </c>
      <c r="K3197" s="204">
        <f t="shared" si="614"/>
        <v>0.51020408161696007</v>
      </c>
      <c r="L3197" s="28">
        <f t="shared" si="607"/>
        <v>35.35037715373447</v>
      </c>
      <c r="M3197" s="28">
        <f t="shared" si="615"/>
        <v>2.2964029649006505</v>
      </c>
      <c r="N3197" s="28">
        <f t="shared" si="608"/>
        <v>18.932587368553055</v>
      </c>
      <c r="O3197" s="28">
        <f t="shared" si="616"/>
        <v>1.2298836184211086</v>
      </c>
      <c r="P3197" s="28">
        <f t="shared" si="617"/>
        <v>3.5262865833217591</v>
      </c>
      <c r="Q3197" s="6">
        <f t="shared" si="603"/>
        <v>1.1022734231523121</v>
      </c>
      <c r="R3197" s="6">
        <f t="shared" si="604"/>
        <v>0.47965461118423236</v>
      </c>
      <c r="S3197" s="6">
        <f t="shared" si="605"/>
        <v>1.5819280343365445</v>
      </c>
    </row>
    <row r="3198" spans="1:19" x14ac:dyDescent="0.25">
      <c r="B3198" s="14" t="s">
        <v>875</v>
      </c>
      <c r="C3198" s="114">
        <v>1</v>
      </c>
      <c r="D3198" s="1">
        <v>8.1</v>
      </c>
      <c r="E3198" s="1"/>
      <c r="F3198" s="1"/>
      <c r="G3198" s="4">
        <f t="shared" si="609"/>
        <v>64.961200000000005</v>
      </c>
      <c r="H3198" s="201"/>
      <c r="I3198" s="201"/>
      <c r="J3198" s="204">
        <f t="shared" si="606"/>
        <v>5.152997350050658E-3</v>
      </c>
      <c r="K3198" s="204">
        <f t="shared" si="614"/>
        <v>0.33474489794888745</v>
      </c>
      <c r="L3198" s="28">
        <f t="shared" si="607"/>
        <v>21.77715338574771</v>
      </c>
      <c r="M3198" s="28">
        <f t="shared" si="615"/>
        <v>1.4146700439614475</v>
      </c>
      <c r="N3198" s="28">
        <f t="shared" si="608"/>
        <v>14.795765575883163</v>
      </c>
      <c r="O3198" s="28">
        <f t="shared" si="616"/>
        <v>0.96115070537072589</v>
      </c>
      <c r="P3198" s="28">
        <f t="shared" si="617"/>
        <v>2.3758207493321732</v>
      </c>
      <c r="Q3198" s="6">
        <f t="shared" si="603"/>
        <v>0.6790416211014948</v>
      </c>
      <c r="R3198" s="6">
        <f t="shared" si="604"/>
        <v>0.37484877509458309</v>
      </c>
      <c r="S3198" s="6">
        <f t="shared" si="605"/>
        <v>1.0538903961960779</v>
      </c>
    </row>
    <row r="3199" spans="1:19" x14ac:dyDescent="0.25">
      <c r="B3199" s="14" t="s">
        <v>875</v>
      </c>
      <c r="C3199" s="114">
        <v>1</v>
      </c>
      <c r="D3199" s="1">
        <v>8.9</v>
      </c>
      <c r="E3199" s="1" t="s">
        <v>978</v>
      </c>
      <c r="F3199" s="1"/>
      <c r="G3199" s="4">
        <f t="shared" si="609"/>
        <v>64.961200000000005</v>
      </c>
      <c r="H3199" s="201"/>
      <c r="I3199" s="201"/>
      <c r="J3199" s="204">
        <f t="shared" si="606"/>
        <v>6.2211388522711887E-3</v>
      </c>
      <c r="K3199" s="204">
        <f t="shared" si="614"/>
        <v>0.40413265304879409</v>
      </c>
      <c r="L3199" s="28">
        <f t="shared" si="607"/>
        <v>27.04217861046752</v>
      </c>
      <c r="M3199" s="28">
        <f t="shared" si="615"/>
        <v>1.7566924072234475</v>
      </c>
      <c r="N3199" s="28">
        <f t="shared" si="608"/>
        <v>16.519476384138205</v>
      </c>
      <c r="O3199" s="28">
        <f t="shared" si="616"/>
        <v>1.073125030099819</v>
      </c>
      <c r="P3199" s="28">
        <f t="shared" si="617"/>
        <v>2.8298174373232667</v>
      </c>
      <c r="Q3199" s="6">
        <f t="shared" si="603"/>
        <v>0.84321235546725481</v>
      </c>
      <c r="R3199" s="6">
        <f t="shared" si="604"/>
        <v>0.41851876173892943</v>
      </c>
      <c r="S3199" s="6">
        <f t="shared" si="605"/>
        <v>1.2617311172061842</v>
      </c>
    </row>
    <row r="3200" spans="1:19" x14ac:dyDescent="0.25">
      <c r="B3200" s="14" t="s">
        <v>875</v>
      </c>
      <c r="C3200" s="114">
        <v>1</v>
      </c>
      <c r="D3200" s="1">
        <v>4.4000000000000004</v>
      </c>
      <c r="E3200" s="1"/>
      <c r="F3200" s="1"/>
      <c r="G3200" s="4">
        <f t="shared" si="609"/>
        <v>64.961200000000005</v>
      </c>
      <c r="H3200" s="201"/>
      <c r="I3200" s="201"/>
      <c r="J3200" s="204">
        <f t="shared" si="606"/>
        <v>1.5205308443374602E-3</v>
      </c>
      <c r="K3200" s="204">
        <f t="shared" si="614"/>
        <v>9.877551020104347E-2</v>
      </c>
      <c r="L3200" s="28">
        <f t="shared" si="607"/>
        <v>5.3541650508837426</v>
      </c>
      <c r="M3200" s="28">
        <f t="shared" si="615"/>
        <v>0.34781299344971695</v>
      </c>
      <c r="N3200" s="28">
        <f t="shared" si="608"/>
        <v>7.2451870323804508</v>
      </c>
      <c r="O3200" s="28">
        <f t="shared" si="616"/>
        <v>0.47065605297680857</v>
      </c>
      <c r="P3200" s="28">
        <f t="shared" si="617"/>
        <v>0.81846904642652551</v>
      </c>
      <c r="Q3200" s="6">
        <f t="shared" si="603"/>
        <v>0.16695023685586413</v>
      </c>
      <c r="R3200" s="6">
        <f t="shared" si="604"/>
        <v>0.18355586066095536</v>
      </c>
      <c r="S3200" s="6">
        <f t="shared" si="605"/>
        <v>0.35050609751681949</v>
      </c>
    </row>
    <row r="3201" spans="2:19" customFormat="1" x14ac:dyDescent="0.25">
      <c r="B3201" s="14" t="s">
        <v>875</v>
      </c>
      <c r="C3201" s="114">
        <v>1</v>
      </c>
      <c r="D3201" s="1">
        <v>3.1</v>
      </c>
      <c r="E3201" s="1"/>
      <c r="F3201" s="1"/>
      <c r="G3201" s="4">
        <f t="shared" si="609"/>
        <v>64.961200000000005</v>
      </c>
      <c r="H3201" s="201"/>
      <c r="I3201" s="201"/>
      <c r="J3201" s="204">
        <f t="shared" si="606"/>
        <v>7.5476763502494771E-4</v>
      </c>
      <c r="K3201" s="204">
        <f t="shared" si="614"/>
        <v>4.9030612243389851E-2</v>
      </c>
      <c r="L3201" s="28">
        <f t="shared" si="607"/>
        <v>2.3935063597525432</v>
      </c>
      <c r="M3201" s="28">
        <f t="shared" si="615"/>
        <v>0.15548504835297491</v>
      </c>
      <c r="N3201" s="28">
        <f t="shared" si="608"/>
        <v>4.8095356854949474</v>
      </c>
      <c r="O3201" s="28">
        <f t="shared" si="616"/>
        <v>0.31243321563258936</v>
      </c>
      <c r="P3201" s="28">
        <f t="shared" si="617"/>
        <v>0.46791826398556424</v>
      </c>
      <c r="Q3201" s="6">
        <f t="shared" si="603"/>
        <v>7.4632823209427962E-2</v>
      </c>
      <c r="R3201" s="6">
        <f t="shared" si="604"/>
        <v>0.12184895409670986</v>
      </c>
      <c r="S3201" s="6">
        <f t="shared" si="605"/>
        <v>0.19648177730613781</v>
      </c>
    </row>
    <row r="3202" spans="2:19" customFormat="1" x14ac:dyDescent="0.25">
      <c r="B3202" s="14" t="s">
        <v>875</v>
      </c>
      <c r="C3202" s="114">
        <v>1</v>
      </c>
      <c r="D3202" s="1">
        <v>17.8</v>
      </c>
      <c r="E3202" s="1"/>
      <c r="F3202" s="1"/>
      <c r="G3202" s="4">
        <f t="shared" si="609"/>
        <v>64.961200000000005</v>
      </c>
      <c r="H3202" s="201"/>
      <c r="I3202" s="201"/>
      <c r="J3202" s="204">
        <f t="shared" si="606"/>
        <v>2.4884555409084755E-2</v>
      </c>
      <c r="K3202" s="204">
        <f t="shared" si="614"/>
        <v>1.6165306121951764</v>
      </c>
      <c r="L3202" s="28">
        <f t="shared" si="607"/>
        <v>133.07903315069086</v>
      </c>
      <c r="M3202" s="28">
        <f t="shared" si="615"/>
        <v>8.6449738559882405</v>
      </c>
      <c r="N3202" s="28">
        <f t="shared" si="608"/>
        <v>37.170754137182207</v>
      </c>
      <c r="O3202" s="28">
        <f t="shared" si="616"/>
        <v>2.414656840491471</v>
      </c>
      <c r="P3202" s="28">
        <f t="shared" si="617"/>
        <v>11.059630696479712</v>
      </c>
      <c r="Q3202" s="6">
        <f t="shared" si="603"/>
        <v>4.1495874508743551</v>
      </c>
      <c r="R3202" s="6">
        <f t="shared" si="604"/>
        <v>0.94171616779167377</v>
      </c>
      <c r="S3202" s="6">
        <f t="shared" si="605"/>
        <v>5.0913036186660285</v>
      </c>
    </row>
    <row r="3203" spans="2:19" customFormat="1" x14ac:dyDescent="0.25">
      <c r="B3203" s="14" t="s">
        <v>875</v>
      </c>
      <c r="C3203" s="114">
        <v>1</v>
      </c>
      <c r="D3203" s="1">
        <v>4.2</v>
      </c>
      <c r="E3203" s="1"/>
      <c r="F3203" s="1"/>
      <c r="G3203" s="4">
        <f t="shared" si="609"/>
        <v>64.961200000000005</v>
      </c>
      <c r="H3203" s="201"/>
      <c r="I3203" s="201"/>
      <c r="J3203" s="204">
        <f t="shared" si="606"/>
        <v>1.385442360233099E-3</v>
      </c>
      <c r="K3203" s="204">
        <f t="shared" si="614"/>
        <v>8.9999999997231753E-2</v>
      </c>
      <c r="L3203" s="28">
        <f t="shared" si="607"/>
        <v>4.811097633235077</v>
      </c>
      <c r="M3203" s="28">
        <f t="shared" si="615"/>
        <v>0.31253468163409348</v>
      </c>
      <c r="N3203" s="28">
        <f t="shared" si="608"/>
        <v>6.861382640483793</v>
      </c>
      <c r="O3203" s="28">
        <f t="shared" si="616"/>
        <v>0.44572365863033786</v>
      </c>
      <c r="P3203" s="28">
        <f t="shared" si="617"/>
        <v>0.7582583402644314</v>
      </c>
      <c r="Q3203" s="6">
        <f t="shared" ref="Q3203:Q3266" si="618">M3203*0.48</f>
        <v>0.15001664718436486</v>
      </c>
      <c r="R3203" s="6">
        <f t="shared" ref="R3203:R3266" si="619">O3203*0.39</f>
        <v>0.17383222686583177</v>
      </c>
      <c r="S3203" s="6">
        <f t="shared" ref="S3203:S3266" si="620">Q3203+R3203</f>
        <v>0.32384887405019663</v>
      </c>
    </row>
    <row r="3204" spans="2:19" customFormat="1" x14ac:dyDescent="0.25">
      <c r="B3204" s="14" t="s">
        <v>875</v>
      </c>
      <c r="C3204" s="114">
        <v>1</v>
      </c>
      <c r="D3204" s="1">
        <v>6.5</v>
      </c>
      <c r="E3204" s="1"/>
      <c r="F3204" s="1"/>
      <c r="G3204" s="4">
        <f t="shared" si="609"/>
        <v>64.961200000000005</v>
      </c>
      <c r="H3204" s="201"/>
      <c r="I3204" s="201"/>
      <c r="J3204" s="204">
        <f t="shared" si="606"/>
        <v>3.3183072403542195E-3</v>
      </c>
      <c r="K3204" s="204">
        <f t="shared" si="614"/>
        <v>0.21556122448316564</v>
      </c>
      <c r="L3204" s="28">
        <f t="shared" si="607"/>
        <v>13.130517975640537</v>
      </c>
      <c r="M3204" s="28">
        <f t="shared" si="615"/>
        <v>0.85297422086363262</v>
      </c>
      <c r="N3204" s="28">
        <f t="shared" si="608"/>
        <v>11.437170539605743</v>
      </c>
      <c r="O3204" s="28">
        <f t="shared" si="616"/>
        <v>0.74297233726827139</v>
      </c>
      <c r="P3204" s="28">
        <f t="shared" si="617"/>
        <v>1.5959465581319039</v>
      </c>
      <c r="Q3204" s="6">
        <f t="shared" si="618"/>
        <v>0.40942762601454363</v>
      </c>
      <c r="R3204" s="6">
        <f t="shared" si="619"/>
        <v>0.28975921153462586</v>
      </c>
      <c r="S3204" s="6">
        <f t="shared" si="620"/>
        <v>0.69918683754916944</v>
      </c>
    </row>
    <row r="3205" spans="2:19" customFormat="1" x14ac:dyDescent="0.25">
      <c r="B3205" s="14" t="s">
        <v>875</v>
      </c>
      <c r="C3205" s="114">
        <v>1</v>
      </c>
      <c r="D3205" s="1">
        <v>18.100000000000001</v>
      </c>
      <c r="E3205" s="1"/>
      <c r="F3205" s="1"/>
      <c r="G3205" s="4">
        <f t="shared" si="609"/>
        <v>64.961200000000005</v>
      </c>
      <c r="H3205" s="201"/>
      <c r="I3205" s="201"/>
      <c r="J3205" s="204">
        <f t="shared" si="606"/>
        <v>2.5730429231063806E-2</v>
      </c>
      <c r="K3205" s="204">
        <f t="shared" si="614"/>
        <v>1.6714795917853229</v>
      </c>
      <c r="L3205" s="28">
        <f t="shared" si="607"/>
        <v>138.29201202797131</v>
      </c>
      <c r="M3205" s="28">
        <f t="shared" si="615"/>
        <v>8.9836152259993849</v>
      </c>
      <c r="N3205" s="28">
        <f t="shared" si="608"/>
        <v>37.904773184786656</v>
      </c>
      <c r="O3205" s="28">
        <f t="shared" si="616"/>
        <v>2.4623395995715769</v>
      </c>
      <c r="P3205" s="28">
        <f t="shared" si="617"/>
        <v>11.445954825570961</v>
      </c>
      <c r="Q3205" s="6">
        <f t="shared" si="618"/>
        <v>4.3121353084797045</v>
      </c>
      <c r="R3205" s="6">
        <f t="shared" si="619"/>
        <v>0.96031244383291503</v>
      </c>
      <c r="S3205" s="6">
        <f t="shared" si="620"/>
        <v>5.2724477523126199</v>
      </c>
    </row>
    <row r="3206" spans="2:19" customFormat="1" x14ac:dyDescent="0.25">
      <c r="B3206" s="14" t="s">
        <v>875</v>
      </c>
      <c r="C3206" s="114">
        <v>1</v>
      </c>
      <c r="D3206" s="1">
        <v>8.1</v>
      </c>
      <c r="E3206" s="1"/>
      <c r="F3206" s="1"/>
      <c r="G3206" s="4">
        <f t="shared" si="609"/>
        <v>64.961200000000005</v>
      </c>
      <c r="H3206" s="201"/>
      <c r="I3206" s="201"/>
      <c r="J3206" s="204">
        <f t="shared" si="606"/>
        <v>5.152997350050658E-3</v>
      </c>
      <c r="K3206" s="204">
        <f t="shared" si="614"/>
        <v>0.33474489794888745</v>
      </c>
      <c r="L3206" s="28">
        <f t="shared" si="607"/>
        <v>21.77715338574771</v>
      </c>
      <c r="M3206" s="28">
        <f t="shared" si="615"/>
        <v>1.4146700439614475</v>
      </c>
      <c r="N3206" s="28">
        <f t="shared" si="608"/>
        <v>14.795765575883163</v>
      </c>
      <c r="O3206" s="28">
        <f t="shared" si="616"/>
        <v>0.96115070537072589</v>
      </c>
      <c r="P3206" s="28">
        <f t="shared" si="617"/>
        <v>2.3758207493321732</v>
      </c>
      <c r="Q3206" s="6">
        <f t="shared" si="618"/>
        <v>0.6790416211014948</v>
      </c>
      <c r="R3206" s="6">
        <f t="shared" si="619"/>
        <v>0.37484877509458309</v>
      </c>
      <c r="S3206" s="6">
        <f t="shared" si="620"/>
        <v>1.0538903961960779</v>
      </c>
    </row>
    <row r="3207" spans="2:19" customFormat="1" x14ac:dyDescent="0.25">
      <c r="B3207" s="14" t="s">
        <v>875</v>
      </c>
      <c r="C3207" s="114">
        <v>1</v>
      </c>
      <c r="D3207" s="1">
        <v>22</v>
      </c>
      <c r="E3207" s="1"/>
      <c r="F3207" s="1"/>
      <c r="G3207" s="4">
        <f t="shared" si="609"/>
        <v>64.961200000000005</v>
      </c>
      <c r="H3207" s="201"/>
      <c r="I3207" s="201"/>
      <c r="J3207" s="204">
        <f t="shared" si="606"/>
        <v>3.8013271108436497E-2</v>
      </c>
      <c r="K3207" s="204">
        <f t="shared" si="614"/>
        <v>2.4693877550260863</v>
      </c>
      <c r="L3207" s="28">
        <f t="shared" si="607"/>
        <v>216.58271564706396</v>
      </c>
      <c r="M3207" s="28">
        <f t="shared" si="615"/>
        <v>14.069473380586272</v>
      </c>
      <c r="N3207" s="28">
        <f t="shared" si="608"/>
        <v>47.626043709210393</v>
      </c>
      <c r="O3207" s="28">
        <f t="shared" si="616"/>
        <v>3.0938450106115729</v>
      </c>
      <c r="P3207" s="28">
        <f t="shared" si="617"/>
        <v>17.163318391197844</v>
      </c>
      <c r="Q3207" s="6">
        <f t="shared" si="618"/>
        <v>6.75334722268141</v>
      </c>
      <c r="R3207" s="6">
        <f t="shared" si="619"/>
        <v>1.2065995541385135</v>
      </c>
      <c r="S3207" s="6">
        <f t="shared" si="620"/>
        <v>7.9599467768199235</v>
      </c>
    </row>
    <row r="3208" spans="2:19" customFormat="1" x14ac:dyDescent="0.25">
      <c r="B3208" s="14" t="s">
        <v>875</v>
      </c>
      <c r="C3208" s="114">
        <v>1</v>
      </c>
      <c r="D3208" s="1">
        <v>3.5</v>
      </c>
      <c r="E3208" s="1"/>
      <c r="F3208" s="1"/>
      <c r="G3208" s="4">
        <f t="shared" si="609"/>
        <v>64.961200000000005</v>
      </c>
      <c r="H3208" s="201"/>
      <c r="I3208" s="201"/>
      <c r="J3208" s="204">
        <f t="shared" si="606"/>
        <v>9.6211275016187424E-4</v>
      </c>
      <c r="K3208" s="204">
        <f t="shared" si="614"/>
        <v>6.2499999998077607E-2</v>
      </c>
      <c r="L3208" s="28">
        <f t="shared" si="607"/>
        <v>3.1637815247608514</v>
      </c>
      <c r="M3208" s="28">
        <f t="shared" si="615"/>
        <v>0.20552304837265933</v>
      </c>
      <c r="N3208" s="28">
        <f t="shared" si="608"/>
        <v>5.5433152983182508</v>
      </c>
      <c r="O3208" s="28">
        <f t="shared" si="616"/>
        <v>0.36010042074168885</v>
      </c>
      <c r="P3208" s="28">
        <f t="shared" si="617"/>
        <v>0.56562346911434824</v>
      </c>
      <c r="Q3208" s="6">
        <f t="shared" si="618"/>
        <v>9.865106321887647E-2</v>
      </c>
      <c r="R3208" s="6">
        <f t="shared" si="619"/>
        <v>0.14043916408925866</v>
      </c>
      <c r="S3208" s="6">
        <f t="shared" si="620"/>
        <v>0.23909022730813512</v>
      </c>
    </row>
    <row r="3209" spans="2:19" customFormat="1" x14ac:dyDescent="0.25">
      <c r="B3209" s="14" t="s">
        <v>875</v>
      </c>
      <c r="C3209" s="114">
        <v>1</v>
      </c>
      <c r="D3209" s="1">
        <v>22.5</v>
      </c>
      <c r="E3209" s="1"/>
      <c r="F3209" s="1"/>
      <c r="G3209" s="4">
        <f t="shared" si="609"/>
        <v>64.961200000000005</v>
      </c>
      <c r="H3209" s="201"/>
      <c r="I3209" s="201"/>
      <c r="J3209" s="204">
        <f t="shared" si="606"/>
        <v>3.9760782021995823E-2</v>
      </c>
      <c r="K3209" s="204">
        <f t="shared" si="614"/>
        <v>2.5829081631858601</v>
      </c>
      <c r="L3209" s="28">
        <f t="shared" si="607"/>
        <v>228.06658561664537</v>
      </c>
      <c r="M3209" s="28">
        <f t="shared" si="615"/>
        <v>14.815479368923921</v>
      </c>
      <c r="N3209" s="28">
        <f t="shared" si="608"/>
        <v>48.894894775306973</v>
      </c>
      <c r="O3209" s="28">
        <f t="shared" si="616"/>
        <v>3.1762711000852386</v>
      </c>
      <c r="P3209" s="28">
        <f t="shared" si="617"/>
        <v>17.991750469009158</v>
      </c>
      <c r="Q3209" s="6">
        <f t="shared" si="618"/>
        <v>7.1114300970834821</v>
      </c>
      <c r="R3209" s="6">
        <f t="shared" si="619"/>
        <v>1.2387457290332431</v>
      </c>
      <c r="S3209" s="6">
        <f t="shared" si="620"/>
        <v>8.3501758261167254</v>
      </c>
    </row>
    <row r="3210" spans="2:19" customFormat="1" x14ac:dyDescent="0.25">
      <c r="B3210" s="14" t="s">
        <v>875</v>
      </c>
      <c r="C3210" s="114">
        <v>1</v>
      </c>
      <c r="D3210" s="1">
        <v>4.8</v>
      </c>
      <c r="E3210" s="1"/>
      <c r="F3210" s="1"/>
      <c r="G3210" s="4">
        <f t="shared" si="609"/>
        <v>64.961200000000005</v>
      </c>
      <c r="H3210" s="201"/>
      <c r="I3210" s="201"/>
      <c r="J3210" s="204">
        <f t="shared" si="606"/>
        <v>1.8095573684677208E-3</v>
      </c>
      <c r="K3210" s="204">
        <f t="shared" si="614"/>
        <v>0.11755102040454758</v>
      </c>
      <c r="L3210" s="28">
        <f t="shared" si="607"/>
        <v>6.5398480281028419</v>
      </c>
      <c r="M3210" s="28">
        <f t="shared" si="615"/>
        <v>0.42483638396340279</v>
      </c>
      <c r="N3210" s="28">
        <f t="shared" si="608"/>
        <v>8.0216224497877064</v>
      </c>
      <c r="O3210" s="28">
        <f t="shared" si="616"/>
        <v>0.52109423039239344</v>
      </c>
      <c r="P3210" s="28">
        <f t="shared" si="617"/>
        <v>0.94593061435579617</v>
      </c>
      <c r="Q3210" s="6">
        <f t="shared" si="618"/>
        <v>0.20392146430243333</v>
      </c>
      <c r="R3210" s="6">
        <f t="shared" si="619"/>
        <v>0.20322674985303346</v>
      </c>
      <c r="S3210" s="6">
        <f t="shared" si="620"/>
        <v>0.40714821415546676</v>
      </c>
    </row>
    <row r="3211" spans="2:19" customFormat="1" x14ac:dyDescent="0.25">
      <c r="B3211" s="14" t="s">
        <v>875</v>
      </c>
      <c r="C3211" s="114">
        <v>1</v>
      </c>
      <c r="D3211" s="1">
        <v>3</v>
      </c>
      <c r="E3211" s="1"/>
      <c r="F3211" s="1"/>
      <c r="G3211" s="4">
        <f t="shared" si="609"/>
        <v>795.77470000000005</v>
      </c>
      <c r="H3211" s="201"/>
      <c r="I3211" s="201"/>
      <c r="J3211" s="204">
        <f t="shared" si="606"/>
        <v>7.0685834705770342E-4</v>
      </c>
      <c r="K3211" s="204">
        <f t="shared" si="614"/>
        <v>0.56249666683810862</v>
      </c>
      <c r="L3211" s="28">
        <f t="shared" si="607"/>
        <v>2.219707841442716</v>
      </c>
      <c r="M3211" s="28">
        <f t="shared" si="615"/>
        <v>1.7663769089848702</v>
      </c>
      <c r="N3211" s="28">
        <f t="shared" si="608"/>
        <v>4.6285167281146418</v>
      </c>
      <c r="O3211" s="28">
        <f t="shared" si="616"/>
        <v>3.6832347567317885</v>
      </c>
      <c r="P3211" s="28">
        <f t="shared" si="617"/>
        <v>5.4496116657166587</v>
      </c>
      <c r="Q3211" s="6">
        <f t="shared" si="618"/>
        <v>0.84786091631273763</v>
      </c>
      <c r="R3211" s="6">
        <f t="shared" si="619"/>
        <v>1.4364615551253976</v>
      </c>
      <c r="S3211" s="6">
        <f t="shared" si="620"/>
        <v>2.2843224714381352</v>
      </c>
    </row>
    <row r="3212" spans="2:19" customFormat="1" x14ac:dyDescent="0.25">
      <c r="B3212" s="14" t="s">
        <v>875</v>
      </c>
      <c r="C3212" s="114">
        <v>1</v>
      </c>
      <c r="D3212" s="1">
        <v>3.1</v>
      </c>
      <c r="E3212" s="1"/>
      <c r="F3212" s="1"/>
      <c r="G3212" s="4">
        <f t="shared" si="609"/>
        <v>64.961200000000005</v>
      </c>
      <c r="H3212" s="201"/>
      <c r="I3212" s="201"/>
      <c r="J3212" s="204">
        <f t="shared" si="606"/>
        <v>7.5476763502494771E-4</v>
      </c>
      <c r="K3212" s="204">
        <f t="shared" si="614"/>
        <v>4.9030612243389851E-2</v>
      </c>
      <c r="L3212" s="28">
        <f t="shared" si="607"/>
        <v>2.3935063597525432</v>
      </c>
      <c r="M3212" s="28">
        <f t="shared" si="615"/>
        <v>0.15548504835297491</v>
      </c>
      <c r="N3212" s="28">
        <f t="shared" si="608"/>
        <v>4.8095356854949474</v>
      </c>
      <c r="O3212" s="28">
        <f t="shared" si="616"/>
        <v>0.31243321563258936</v>
      </c>
      <c r="P3212" s="28">
        <f t="shared" si="617"/>
        <v>0.46791826398556424</v>
      </c>
      <c r="Q3212" s="6">
        <f t="shared" si="618"/>
        <v>7.4632823209427962E-2</v>
      </c>
      <c r="R3212" s="6">
        <f t="shared" si="619"/>
        <v>0.12184895409670986</v>
      </c>
      <c r="S3212" s="6">
        <f t="shared" si="620"/>
        <v>0.19648177730613781</v>
      </c>
    </row>
    <row r="3213" spans="2:19" customFormat="1" x14ac:dyDescent="0.25">
      <c r="B3213" s="14" t="s">
        <v>875</v>
      </c>
      <c r="C3213" s="114">
        <v>1</v>
      </c>
      <c r="D3213" s="1">
        <v>4.2</v>
      </c>
      <c r="E3213" s="1"/>
      <c r="F3213" s="1"/>
      <c r="G3213" s="4">
        <f t="shared" si="609"/>
        <v>64.961200000000005</v>
      </c>
      <c r="H3213" s="201"/>
      <c r="I3213" s="201"/>
      <c r="J3213" s="204">
        <f t="shared" si="606"/>
        <v>1.385442360233099E-3</v>
      </c>
      <c r="K3213" s="204">
        <f t="shared" si="614"/>
        <v>8.9999999997231753E-2</v>
      </c>
      <c r="L3213" s="28">
        <f t="shared" si="607"/>
        <v>4.811097633235077</v>
      </c>
      <c r="M3213" s="28">
        <f t="shared" si="615"/>
        <v>0.31253468163409348</v>
      </c>
      <c r="N3213" s="28">
        <f t="shared" si="608"/>
        <v>6.861382640483793</v>
      </c>
      <c r="O3213" s="28">
        <f t="shared" si="616"/>
        <v>0.44572365863033786</v>
      </c>
      <c r="P3213" s="28">
        <f t="shared" si="617"/>
        <v>0.7582583402644314</v>
      </c>
      <c r="Q3213" s="6">
        <f t="shared" si="618"/>
        <v>0.15001664718436486</v>
      </c>
      <c r="R3213" s="6">
        <f t="shared" si="619"/>
        <v>0.17383222686583177</v>
      </c>
      <c r="S3213" s="6">
        <f t="shared" si="620"/>
        <v>0.32384887405019663</v>
      </c>
    </row>
    <row r="3214" spans="2:19" customFormat="1" x14ac:dyDescent="0.25">
      <c r="B3214" s="14" t="s">
        <v>875</v>
      </c>
      <c r="C3214" s="114">
        <v>1</v>
      </c>
      <c r="D3214" s="1">
        <v>24.5</v>
      </c>
      <c r="E3214" s="1"/>
      <c r="F3214" s="1"/>
      <c r="G3214" s="4">
        <f t="shared" si="609"/>
        <v>64.961200000000005</v>
      </c>
      <c r="H3214" s="201"/>
      <c r="I3214" s="201"/>
      <c r="J3214" s="204">
        <f t="shared" si="606"/>
        <v>4.7143524757931828E-2</v>
      </c>
      <c r="K3214" s="204">
        <f t="shared" si="614"/>
        <v>3.062499999905802</v>
      </c>
      <c r="L3214" s="28">
        <f t="shared" si="607"/>
        <v>277.38749564195518</v>
      </c>
      <c r="M3214" s="28">
        <f t="shared" si="615"/>
        <v>18.019424931404423</v>
      </c>
      <c r="N3214" s="28">
        <f t="shared" si="608"/>
        <v>54.017476087977819</v>
      </c>
      <c r="O3214" s="28">
        <f t="shared" si="616"/>
        <v>3.5090401357083643</v>
      </c>
      <c r="P3214" s="28">
        <f t="shared" si="617"/>
        <v>21.528465067112787</v>
      </c>
      <c r="Q3214" s="6">
        <f t="shared" si="618"/>
        <v>8.6493239670741229</v>
      </c>
      <c r="R3214" s="6">
        <f t="shared" si="619"/>
        <v>1.3685256529262622</v>
      </c>
      <c r="S3214" s="6">
        <f t="shared" si="620"/>
        <v>10.017849620000385</v>
      </c>
    </row>
    <row r="3215" spans="2:19" customFormat="1" x14ac:dyDescent="0.25">
      <c r="B3215" s="14" t="s">
        <v>875</v>
      </c>
      <c r="C3215" s="114">
        <v>1</v>
      </c>
      <c r="D3215" s="1">
        <v>3</v>
      </c>
      <c r="E3215" s="1"/>
      <c r="F3215" s="1"/>
      <c r="G3215" s="4">
        <f t="shared" si="609"/>
        <v>795.77470000000005</v>
      </c>
      <c r="H3215" s="201"/>
      <c r="I3215" s="201"/>
      <c r="J3215" s="204">
        <f t="shared" si="606"/>
        <v>7.0685834705770342E-4</v>
      </c>
      <c r="K3215" s="204">
        <f t="shared" si="614"/>
        <v>0.56249666683810862</v>
      </c>
      <c r="L3215" s="28">
        <f t="shared" si="607"/>
        <v>2.219707841442716</v>
      </c>
      <c r="M3215" s="28">
        <f t="shared" si="615"/>
        <v>1.7663769089848702</v>
      </c>
      <c r="N3215" s="28">
        <f t="shared" si="608"/>
        <v>4.6285167281146418</v>
      </c>
      <c r="O3215" s="28">
        <f t="shared" si="616"/>
        <v>3.6832347567317885</v>
      </c>
      <c r="P3215" s="28">
        <f t="shared" si="617"/>
        <v>5.4496116657166587</v>
      </c>
      <c r="Q3215" s="6">
        <f t="shared" si="618"/>
        <v>0.84786091631273763</v>
      </c>
      <c r="R3215" s="6">
        <f t="shared" si="619"/>
        <v>1.4364615551253976</v>
      </c>
      <c r="S3215" s="6">
        <f t="shared" si="620"/>
        <v>2.2843224714381352</v>
      </c>
    </row>
    <row r="3216" spans="2:19" customFormat="1" x14ac:dyDescent="0.25">
      <c r="B3216" s="14" t="s">
        <v>875</v>
      </c>
      <c r="C3216" s="114">
        <v>1</v>
      </c>
      <c r="D3216" s="1">
        <v>18.600000000000001</v>
      </c>
      <c r="E3216" s="1" t="s">
        <v>978</v>
      </c>
      <c r="F3216" s="1"/>
      <c r="G3216" s="4">
        <f t="shared" si="609"/>
        <v>64.961200000000005</v>
      </c>
      <c r="H3216" s="201"/>
      <c r="I3216" s="201"/>
      <c r="J3216" s="204">
        <f t="shared" si="606"/>
        <v>2.7171634860898127E-2</v>
      </c>
      <c r="K3216" s="204">
        <f t="shared" si="614"/>
        <v>1.7651020407620353</v>
      </c>
      <c r="L3216" s="28">
        <f t="shared" si="607"/>
        <v>147.23271153309264</v>
      </c>
      <c r="M3216" s="28">
        <f t="shared" si="615"/>
        <v>9.5644138059567538</v>
      </c>
      <c r="N3216" s="28">
        <f t="shared" si="608"/>
        <v>39.132727109750235</v>
      </c>
      <c r="O3216" s="28">
        <f t="shared" si="616"/>
        <v>2.5421089616291428</v>
      </c>
      <c r="P3216" s="28">
        <f t="shared" si="617"/>
        <v>12.106522767585897</v>
      </c>
      <c r="Q3216" s="6">
        <f t="shared" si="618"/>
        <v>4.5909186268592412</v>
      </c>
      <c r="R3216" s="6">
        <f t="shared" si="619"/>
        <v>0.99142249503536573</v>
      </c>
      <c r="S3216" s="6">
        <f t="shared" si="620"/>
        <v>5.5823411218946069</v>
      </c>
    </row>
    <row r="3217" spans="2:19" customFormat="1" x14ac:dyDescent="0.25">
      <c r="B3217" s="14" t="s">
        <v>875</v>
      </c>
      <c r="C3217" s="114">
        <v>1</v>
      </c>
      <c r="D3217" s="1">
        <v>17.3</v>
      </c>
      <c r="E3217" s="1"/>
      <c r="F3217" s="1"/>
      <c r="G3217" s="4">
        <f t="shared" si="609"/>
        <v>64.961200000000005</v>
      </c>
      <c r="H3217" s="201"/>
      <c r="I3217" s="201"/>
      <c r="J3217" s="204">
        <f t="shared" si="606"/>
        <v>2.3506181632322234E-2</v>
      </c>
      <c r="K3217" s="204">
        <f t="shared" si="614"/>
        <v>1.5269897958713998</v>
      </c>
      <c r="L3217" s="28">
        <f t="shared" si="607"/>
        <v>124.6413208740006</v>
      </c>
      <c r="M3217" s="28">
        <f t="shared" si="615"/>
        <v>8.096849930608192</v>
      </c>
      <c r="N3217" s="28">
        <f t="shared" si="608"/>
        <v>35.952070798470942</v>
      </c>
      <c r="O3217" s="28">
        <f t="shared" si="616"/>
        <v>2.3354897068532394</v>
      </c>
      <c r="P3217" s="28">
        <f t="shared" si="617"/>
        <v>10.432339637461432</v>
      </c>
      <c r="Q3217" s="6">
        <f t="shared" si="618"/>
        <v>3.8864879666919321</v>
      </c>
      <c r="R3217" s="6">
        <f t="shared" si="619"/>
        <v>0.91084098567276339</v>
      </c>
      <c r="S3217" s="6">
        <f t="shared" si="620"/>
        <v>4.7973289523646958</v>
      </c>
    </row>
    <row r="3218" spans="2:19" customFormat="1" x14ac:dyDescent="0.25">
      <c r="B3218" s="14" t="s">
        <v>875</v>
      </c>
      <c r="C3218" s="114">
        <v>1</v>
      </c>
      <c r="D3218" s="1">
        <v>23.5</v>
      </c>
      <c r="E3218" s="1"/>
      <c r="F3218" s="1"/>
      <c r="G3218" s="4">
        <f t="shared" si="609"/>
        <v>64.961200000000005</v>
      </c>
      <c r="H3218" s="201"/>
      <c r="I3218" s="201"/>
      <c r="J3218" s="204">
        <f t="shared" si="606"/>
        <v>4.3373613573624077E-2</v>
      </c>
      <c r="K3218" s="204">
        <f t="shared" si="614"/>
        <v>2.8176020407296614</v>
      </c>
      <c r="L3218" s="28">
        <f t="shared" si="607"/>
        <v>252.0455690799767</v>
      </c>
      <c r="M3218" s="28">
        <f t="shared" si="615"/>
        <v>16.373182939695599</v>
      </c>
      <c r="N3218" s="28">
        <f t="shared" si="608"/>
        <v>51.446918669304615</v>
      </c>
      <c r="O3218" s="28">
        <f t="shared" si="616"/>
        <v>3.3420536378835481</v>
      </c>
      <c r="P3218" s="28">
        <f t="shared" si="617"/>
        <v>19.715236577579148</v>
      </c>
      <c r="Q3218" s="6">
        <f t="shared" si="618"/>
        <v>7.8591278110538871</v>
      </c>
      <c r="R3218" s="6">
        <f t="shared" si="619"/>
        <v>1.3034009187745839</v>
      </c>
      <c r="S3218" s="6">
        <f t="shared" si="620"/>
        <v>9.1625287298284714</v>
      </c>
    </row>
    <row r="3219" spans="2:19" customFormat="1" x14ac:dyDescent="0.25">
      <c r="B3219" s="14" t="s">
        <v>875</v>
      </c>
      <c r="C3219" s="114">
        <v>1</v>
      </c>
      <c r="D3219" s="1">
        <v>25.5</v>
      </c>
      <c r="E3219" s="1"/>
      <c r="F3219" s="1"/>
      <c r="G3219" s="4">
        <f t="shared" si="609"/>
        <v>64.961200000000005</v>
      </c>
      <c r="H3219" s="201"/>
      <c r="I3219" s="201"/>
      <c r="J3219" s="204">
        <f t="shared" si="606"/>
        <v>5.1070515574919075E-2</v>
      </c>
      <c r="K3219" s="204">
        <f t="shared" si="614"/>
        <v>3.3176020407142826</v>
      </c>
      <c r="L3219" s="28">
        <f t="shared" si="607"/>
        <v>304.10945749425633</v>
      </c>
      <c r="M3219" s="28">
        <f t="shared" si="615"/>
        <v>19.755315673353799</v>
      </c>
      <c r="N3219" s="28">
        <f t="shared" si="608"/>
        <v>56.605936618632825</v>
      </c>
      <c r="O3219" s="28">
        <f t="shared" si="616"/>
        <v>3.6771896411938108</v>
      </c>
      <c r="P3219" s="28">
        <f t="shared" si="617"/>
        <v>23.432505314547608</v>
      </c>
      <c r="Q3219" s="6">
        <f t="shared" si="618"/>
        <v>9.482551523209823</v>
      </c>
      <c r="R3219" s="6">
        <f t="shared" si="619"/>
        <v>1.4341039600655863</v>
      </c>
      <c r="S3219" s="6">
        <f t="shared" si="620"/>
        <v>10.916655483275409</v>
      </c>
    </row>
    <row r="3220" spans="2:19" customFormat="1" x14ac:dyDescent="0.25">
      <c r="B3220" s="14" t="s">
        <v>875</v>
      </c>
      <c r="C3220" s="114">
        <v>2</v>
      </c>
      <c r="D3220" s="1">
        <v>13.2</v>
      </c>
      <c r="E3220" s="1" t="s">
        <v>978</v>
      </c>
      <c r="F3220" s="1"/>
      <c r="G3220" s="4">
        <f t="shared" si="609"/>
        <v>64.961200000000005</v>
      </c>
      <c r="H3220" s="201"/>
      <c r="I3220" s="201"/>
      <c r="J3220" s="204">
        <f t="shared" si="606"/>
        <v>1.368477759903714E-2</v>
      </c>
      <c r="K3220" s="204">
        <f t="shared" si="614"/>
        <v>0.88897959180939112</v>
      </c>
      <c r="L3220" s="28">
        <f t="shared" si="607"/>
        <v>66.925792025144602</v>
      </c>
      <c r="M3220" s="28">
        <f t="shared" si="615"/>
        <v>4.3475798452303218</v>
      </c>
      <c r="N3220" s="28">
        <f t="shared" si="608"/>
        <v>26.198804201322019</v>
      </c>
      <c r="O3220" s="28">
        <f t="shared" si="616"/>
        <v>1.7019057924934131</v>
      </c>
      <c r="P3220" s="28">
        <f t="shared" si="617"/>
        <v>6.0494856377237349</v>
      </c>
      <c r="Q3220" s="6">
        <f t="shared" si="618"/>
        <v>2.0868383257105543</v>
      </c>
      <c r="R3220" s="6">
        <f t="shared" si="619"/>
        <v>0.66374325907243115</v>
      </c>
      <c r="S3220" s="6">
        <f t="shared" si="620"/>
        <v>2.7505815847829855</v>
      </c>
    </row>
    <row r="3221" spans="2:19" customFormat="1" x14ac:dyDescent="0.25">
      <c r="B3221" s="14" t="s">
        <v>875</v>
      </c>
      <c r="C3221" s="114">
        <v>2</v>
      </c>
      <c r="D3221" s="1">
        <v>4.9000000000000004</v>
      </c>
      <c r="E3221" s="1"/>
      <c r="F3221" s="1"/>
      <c r="G3221" s="4">
        <f t="shared" si="609"/>
        <v>64.961200000000005</v>
      </c>
      <c r="H3221" s="201"/>
      <c r="I3221" s="201"/>
      <c r="J3221" s="204">
        <f t="shared" si="606"/>
        <v>1.8857409903172736E-3</v>
      </c>
      <c r="K3221" s="204">
        <f t="shared" si="614"/>
        <v>0.12249999999623211</v>
      </c>
      <c r="L3221" s="28">
        <f t="shared" si="607"/>
        <v>6.8573266813152358</v>
      </c>
      <c r="M3221" s="28">
        <f t="shared" si="615"/>
        <v>0.44546017865048693</v>
      </c>
      <c r="N3221" s="28">
        <f t="shared" si="608"/>
        <v>8.2174937658920371</v>
      </c>
      <c r="O3221" s="28">
        <f t="shared" si="616"/>
        <v>0.53381826637890784</v>
      </c>
      <c r="P3221" s="28">
        <f t="shared" si="617"/>
        <v>0.97927844502939476</v>
      </c>
      <c r="Q3221" s="6">
        <f t="shared" si="618"/>
        <v>0.21382088575223371</v>
      </c>
      <c r="R3221" s="6">
        <f t="shared" si="619"/>
        <v>0.20818912388777405</v>
      </c>
      <c r="S3221" s="6">
        <f t="shared" si="620"/>
        <v>0.42201000964000779</v>
      </c>
    </row>
    <row r="3222" spans="2:19" customFormat="1" x14ac:dyDescent="0.25">
      <c r="B3222" s="14" t="s">
        <v>875</v>
      </c>
      <c r="C3222" s="114">
        <v>2</v>
      </c>
      <c r="D3222" s="1">
        <v>5.2</v>
      </c>
      <c r="E3222" s="1"/>
      <c r="F3222" s="1"/>
      <c r="G3222" s="4">
        <f t="shared" si="609"/>
        <v>64.961200000000005</v>
      </c>
      <c r="H3222" s="201"/>
      <c r="I3222" s="201"/>
      <c r="J3222" s="204">
        <f t="shared" si="606"/>
        <v>2.1237166338267006E-3</v>
      </c>
      <c r="K3222" s="204">
        <f t="shared" si="614"/>
        <v>0.13795918366922602</v>
      </c>
      <c r="L3222" s="28">
        <f t="shared" si="607"/>
        <v>7.8611437635641082</v>
      </c>
      <c r="M3222" s="28">
        <f t="shared" si="615"/>
        <v>0.51066934215868187</v>
      </c>
      <c r="N3222" s="28">
        <f t="shared" si="608"/>
        <v>8.8091474968502013</v>
      </c>
      <c r="O3222" s="28">
        <f t="shared" si="616"/>
        <v>0.5722528034719111</v>
      </c>
      <c r="P3222" s="28">
        <f t="shared" si="617"/>
        <v>1.0829221456305929</v>
      </c>
      <c r="Q3222" s="6">
        <f t="shared" si="618"/>
        <v>0.2451212842361673</v>
      </c>
      <c r="R3222" s="6">
        <f t="shared" si="619"/>
        <v>0.22317859335404533</v>
      </c>
      <c r="S3222" s="6">
        <f t="shared" si="620"/>
        <v>0.46829987759021263</v>
      </c>
    </row>
    <row r="3223" spans="2:19" customFormat="1" x14ac:dyDescent="0.25">
      <c r="B3223" s="14" t="s">
        <v>875</v>
      </c>
      <c r="C3223" s="114">
        <v>2</v>
      </c>
      <c r="D3223" s="1">
        <v>3.9</v>
      </c>
      <c r="E3223" s="1"/>
      <c r="F3223" s="1"/>
      <c r="G3223" s="4">
        <f t="shared" si="609"/>
        <v>64.961200000000005</v>
      </c>
      <c r="H3223" s="201"/>
      <c r="I3223" s="201"/>
      <c r="J3223" s="204">
        <f t="shared" si="606"/>
        <v>1.1945906065275189E-3</v>
      </c>
      <c r="K3223" s="204">
        <f t="shared" si="614"/>
        <v>7.7602040813939621E-2</v>
      </c>
      <c r="L3223" s="28">
        <f t="shared" si="607"/>
        <v>4.0574351124683323</v>
      </c>
      <c r="M3223" s="28">
        <f t="shared" si="615"/>
        <v>0.26357585894044605</v>
      </c>
      <c r="N3223" s="28">
        <f t="shared" si="608"/>
        <v>6.2915196864507177</v>
      </c>
      <c r="O3223" s="28">
        <f t="shared" si="616"/>
        <v>0.40870467658277715</v>
      </c>
      <c r="P3223" s="28">
        <f t="shared" si="617"/>
        <v>0.6722805355232232</v>
      </c>
      <c r="Q3223" s="6">
        <f t="shared" si="618"/>
        <v>0.12651641229141411</v>
      </c>
      <c r="R3223" s="6">
        <f t="shared" si="619"/>
        <v>0.1593948238672831</v>
      </c>
      <c r="S3223" s="6">
        <f t="shared" si="620"/>
        <v>0.28591123615869718</v>
      </c>
    </row>
    <row r="3224" spans="2:19" customFormat="1" x14ac:dyDescent="0.25">
      <c r="B3224" s="14" t="s">
        <v>875</v>
      </c>
      <c r="C3224" s="114">
        <v>2</v>
      </c>
      <c r="D3224" s="1">
        <v>3.6</v>
      </c>
      <c r="E3224" s="1" t="s">
        <v>978</v>
      </c>
      <c r="F3224" s="1"/>
      <c r="G3224" s="4">
        <f t="shared" si="609"/>
        <v>64.961200000000005</v>
      </c>
      <c r="H3224" s="201"/>
      <c r="I3224" s="201"/>
      <c r="J3224" s="204">
        <f t="shared" si="606"/>
        <v>1.0178760197630931E-3</v>
      </c>
      <c r="K3224" s="204">
        <f t="shared" si="614"/>
        <v>6.6122448977558021E-2</v>
      </c>
      <c r="L3224" s="28">
        <f t="shared" si="607"/>
        <v>3.375464158589657</v>
      </c>
      <c r="M3224" s="28">
        <f t="shared" si="615"/>
        <v>0.21927420655205926</v>
      </c>
      <c r="N3224" s="28">
        <f t="shared" si="608"/>
        <v>5.7290669248255632</v>
      </c>
      <c r="O3224" s="28">
        <f t="shared" si="616"/>
        <v>0.37216706953560269</v>
      </c>
      <c r="P3224" s="28">
        <f t="shared" si="617"/>
        <v>0.59144127608766195</v>
      </c>
      <c r="Q3224" s="6">
        <f t="shared" si="618"/>
        <v>0.10525161914498844</v>
      </c>
      <c r="R3224" s="6">
        <f t="shared" si="619"/>
        <v>0.14514515711888507</v>
      </c>
      <c r="S3224" s="6">
        <f t="shared" si="620"/>
        <v>0.25039677626387352</v>
      </c>
    </row>
    <row r="3225" spans="2:19" customFormat="1" x14ac:dyDescent="0.25">
      <c r="B3225" s="14" t="s">
        <v>875</v>
      </c>
      <c r="C3225" s="114">
        <v>2</v>
      </c>
      <c r="D3225" s="1">
        <v>6.1</v>
      </c>
      <c r="E3225" s="1"/>
      <c r="F3225" s="1"/>
      <c r="G3225" s="4">
        <f t="shared" si="609"/>
        <v>64.961200000000005</v>
      </c>
      <c r="H3225" s="201"/>
      <c r="I3225" s="201"/>
      <c r="J3225" s="204">
        <f t="shared" si="606"/>
        <v>2.9224665660019049E-3</v>
      </c>
      <c r="K3225" s="204">
        <f t="shared" si="614"/>
        <v>0.18984693876967082</v>
      </c>
      <c r="L3225" s="28">
        <f t="shared" si="607"/>
        <v>11.346641732690337</v>
      </c>
      <c r="M3225" s="28">
        <f t="shared" si="615"/>
        <v>0.73709147722241208</v>
      </c>
      <c r="N3225" s="28">
        <f t="shared" si="608"/>
        <v>10.618077151196925</v>
      </c>
      <c r="O3225" s="28">
        <f t="shared" si="616"/>
        <v>0.68976304681311085</v>
      </c>
      <c r="P3225" s="28">
        <f t="shared" si="617"/>
        <v>1.426854524035523</v>
      </c>
      <c r="Q3225" s="6">
        <f t="shared" si="618"/>
        <v>0.35380390906675779</v>
      </c>
      <c r="R3225" s="6">
        <f t="shared" si="619"/>
        <v>0.26900758825711324</v>
      </c>
      <c r="S3225" s="6">
        <f t="shared" si="620"/>
        <v>0.62281149732387098</v>
      </c>
    </row>
    <row r="3226" spans="2:19" customFormat="1" x14ac:dyDescent="0.25">
      <c r="B3226" s="14" t="s">
        <v>875</v>
      </c>
      <c r="C3226" s="114">
        <v>2</v>
      </c>
      <c r="D3226" s="1">
        <v>9.3000000000000007</v>
      </c>
      <c r="E3226" s="1"/>
      <c r="F3226" s="1"/>
      <c r="G3226" s="4">
        <f t="shared" si="609"/>
        <v>64.961200000000005</v>
      </c>
      <c r="H3226" s="201"/>
      <c r="I3226" s="201"/>
      <c r="J3226" s="204">
        <f t="shared" si="606"/>
        <v>6.7929087152245318E-3</v>
      </c>
      <c r="K3226" s="204">
        <f t="shared" si="614"/>
        <v>0.44127551019050881</v>
      </c>
      <c r="L3226" s="28">
        <f t="shared" si="607"/>
        <v>29.918261264138582</v>
      </c>
      <c r="M3226" s="28">
        <f t="shared" si="615"/>
        <v>1.9435261913289683</v>
      </c>
      <c r="N3226" s="28">
        <f t="shared" si="608"/>
        <v>17.391419042795064</v>
      </c>
      <c r="O3226" s="28">
        <f t="shared" si="616"/>
        <v>1.1297674726360067</v>
      </c>
      <c r="P3226" s="28">
        <f t="shared" si="617"/>
        <v>3.0732936639649751</v>
      </c>
      <c r="Q3226" s="6">
        <f t="shared" si="618"/>
        <v>0.93289257183790475</v>
      </c>
      <c r="R3226" s="6">
        <f t="shared" si="619"/>
        <v>0.44060931432804262</v>
      </c>
      <c r="S3226" s="6">
        <f t="shared" si="620"/>
        <v>1.3735018861659474</v>
      </c>
    </row>
    <row r="3227" spans="2:19" customFormat="1" x14ac:dyDescent="0.25">
      <c r="B3227" s="14" t="s">
        <v>875</v>
      </c>
      <c r="C3227" s="114">
        <v>2</v>
      </c>
      <c r="D3227" s="1">
        <v>3.2</v>
      </c>
      <c r="E3227" s="1"/>
      <c r="F3227" s="1"/>
      <c r="G3227" s="4">
        <f t="shared" si="609"/>
        <v>64.961200000000005</v>
      </c>
      <c r="H3227" s="201"/>
      <c r="I3227" s="201"/>
      <c r="J3227" s="204">
        <f t="shared" si="606"/>
        <v>8.0424771931898698E-4</v>
      </c>
      <c r="K3227" s="204">
        <f t="shared" si="614"/>
        <v>5.2244897957576697E-2</v>
      </c>
      <c r="L3227" s="28">
        <f t="shared" si="607"/>
        <v>2.57474279673893</v>
      </c>
      <c r="M3227" s="28">
        <f t="shared" si="615"/>
        <v>0.16725838501169291</v>
      </c>
      <c r="N3227" s="28">
        <f t="shared" si="608"/>
        <v>4.9915502127950244</v>
      </c>
      <c r="O3227" s="28">
        <f t="shared" si="616"/>
        <v>0.32425709797277341</v>
      </c>
      <c r="P3227" s="28">
        <f t="shared" si="617"/>
        <v>0.49151548298446635</v>
      </c>
      <c r="Q3227" s="6">
        <f t="shared" si="618"/>
        <v>8.0284024805612586E-2</v>
      </c>
      <c r="R3227" s="6">
        <f t="shared" si="619"/>
        <v>0.12646026820938164</v>
      </c>
      <c r="S3227" s="6">
        <f t="shared" si="620"/>
        <v>0.20674429301499422</v>
      </c>
    </row>
    <row r="3228" spans="2:19" customFormat="1" x14ac:dyDescent="0.25">
      <c r="B3228" s="14" t="s">
        <v>875</v>
      </c>
      <c r="C3228" s="114">
        <v>2</v>
      </c>
      <c r="D3228" s="1">
        <v>5</v>
      </c>
      <c r="E3228" s="1"/>
      <c r="F3228" s="1"/>
      <c r="G3228" s="4">
        <f t="shared" si="609"/>
        <v>64.961200000000005</v>
      </c>
      <c r="H3228" s="201"/>
      <c r="I3228" s="201"/>
      <c r="J3228" s="204">
        <f t="shared" si="606"/>
        <v>1.9634954084936209E-3</v>
      </c>
      <c r="K3228" s="204">
        <f t="shared" si="614"/>
        <v>0.12755102040424002</v>
      </c>
      <c r="L3228" s="28">
        <f t="shared" si="607"/>
        <v>7.1833345216463531</v>
      </c>
      <c r="M3228" s="28">
        <f t="shared" si="615"/>
        <v>0.46663803957857453</v>
      </c>
      <c r="N3228" s="28">
        <f t="shared" si="608"/>
        <v>8.4140458590425169</v>
      </c>
      <c r="O3228" s="28">
        <f t="shared" si="616"/>
        <v>0.54658652646013051</v>
      </c>
      <c r="P3228" s="28">
        <f t="shared" si="617"/>
        <v>1.0132245660387049</v>
      </c>
      <c r="Q3228" s="6">
        <f t="shared" si="618"/>
        <v>0.22398625899771576</v>
      </c>
      <c r="R3228" s="6">
        <f t="shared" si="619"/>
        <v>0.2131687453194509</v>
      </c>
      <c r="S3228" s="6">
        <f t="shared" si="620"/>
        <v>0.4371550043171667</v>
      </c>
    </row>
    <row r="3229" spans="2:19" customFormat="1" x14ac:dyDescent="0.25">
      <c r="B3229" s="14" t="s">
        <v>875</v>
      </c>
      <c r="C3229" s="114">
        <v>2</v>
      </c>
      <c r="D3229" s="1">
        <v>7.5</v>
      </c>
      <c r="E3229" s="1"/>
      <c r="F3229" s="1"/>
      <c r="G3229" s="4">
        <f t="shared" si="609"/>
        <v>64.961200000000005</v>
      </c>
      <c r="H3229" s="201"/>
      <c r="I3229" s="201"/>
      <c r="J3229" s="204">
        <f t="shared" si="606"/>
        <v>4.4178646691106467E-3</v>
      </c>
      <c r="K3229" s="204">
        <f t="shared" si="614"/>
        <v>0.28698979590953999</v>
      </c>
      <c r="L3229" s="28">
        <f t="shared" si="607"/>
        <v>18.245673379916788</v>
      </c>
      <c r="M3229" s="28">
        <f t="shared" si="615"/>
        <v>1.1852608605569988</v>
      </c>
      <c r="N3229" s="28">
        <f t="shared" si="608"/>
        <v>13.521710947318155</v>
      </c>
      <c r="O3229" s="28">
        <f t="shared" si="616"/>
        <v>0.87838658622827981</v>
      </c>
      <c r="P3229" s="28">
        <f t="shared" si="617"/>
        <v>2.0636474467852786</v>
      </c>
      <c r="Q3229" s="6">
        <f t="shared" si="618"/>
        <v>0.56892521306735933</v>
      </c>
      <c r="R3229" s="6">
        <f t="shared" si="619"/>
        <v>0.34257076862902913</v>
      </c>
      <c r="S3229" s="6">
        <f t="shared" si="620"/>
        <v>0.91149598169638846</v>
      </c>
    </row>
    <row r="3230" spans="2:19" customFormat="1" x14ac:dyDescent="0.25">
      <c r="B3230" s="14" t="s">
        <v>875</v>
      </c>
      <c r="C3230" s="114">
        <v>2</v>
      </c>
      <c r="D3230" s="1">
        <v>5.4</v>
      </c>
      <c r="E3230" s="1"/>
      <c r="F3230" s="1"/>
      <c r="G3230" s="4">
        <f t="shared" si="609"/>
        <v>64.961200000000005</v>
      </c>
      <c r="H3230" s="201"/>
      <c r="I3230" s="201"/>
      <c r="J3230" s="204">
        <f t="shared" si="606"/>
        <v>2.2902210444669595E-3</v>
      </c>
      <c r="K3230" s="204">
        <f t="shared" si="614"/>
        <v>0.14877551019950555</v>
      </c>
      <c r="L3230" s="28">
        <f t="shared" si="607"/>
        <v>8.5736806990755614</v>
      </c>
      <c r="M3230" s="28">
        <f t="shared" si="615"/>
        <v>0.55695659743162507</v>
      </c>
      <c r="N3230" s="28">
        <f t="shared" si="608"/>
        <v>9.2068415424761678</v>
      </c>
      <c r="O3230" s="28">
        <f t="shared" si="616"/>
        <v>0.5980874864097232</v>
      </c>
      <c r="P3230" s="28">
        <f t="shared" si="617"/>
        <v>1.1550440838413483</v>
      </c>
      <c r="Q3230" s="6">
        <f t="shared" si="618"/>
        <v>0.26733916676718</v>
      </c>
      <c r="R3230" s="6">
        <f t="shared" si="619"/>
        <v>0.23325411969979207</v>
      </c>
      <c r="S3230" s="6">
        <f t="shared" si="620"/>
        <v>0.5005932864669721</v>
      </c>
    </row>
    <row r="3231" spans="2:19" customFormat="1" x14ac:dyDescent="0.25">
      <c r="B3231" s="14" t="s">
        <v>875</v>
      </c>
      <c r="C3231" s="114">
        <v>2</v>
      </c>
      <c r="D3231" s="1">
        <v>5</v>
      </c>
      <c r="E3231" s="1"/>
      <c r="F3231" s="1"/>
      <c r="G3231" s="4">
        <f t="shared" si="609"/>
        <v>64.961200000000005</v>
      </c>
      <c r="H3231" s="201"/>
      <c r="I3231" s="201"/>
      <c r="J3231" s="204">
        <f t="shared" si="606"/>
        <v>1.9634954084936209E-3</v>
      </c>
      <c r="K3231" s="204">
        <f t="shared" si="614"/>
        <v>0.12755102040424002</v>
      </c>
      <c r="L3231" s="28">
        <f t="shared" si="607"/>
        <v>7.1833345216463531</v>
      </c>
      <c r="M3231" s="28">
        <f t="shared" si="615"/>
        <v>0.46663803957857453</v>
      </c>
      <c r="N3231" s="28">
        <f t="shared" si="608"/>
        <v>8.4140458590425169</v>
      </c>
      <c r="O3231" s="28">
        <f t="shared" si="616"/>
        <v>0.54658652646013051</v>
      </c>
      <c r="P3231" s="28">
        <f t="shared" si="617"/>
        <v>1.0132245660387049</v>
      </c>
      <c r="Q3231" s="6">
        <f t="shared" si="618"/>
        <v>0.22398625899771576</v>
      </c>
      <c r="R3231" s="6">
        <f t="shared" si="619"/>
        <v>0.2131687453194509</v>
      </c>
      <c r="S3231" s="6">
        <f t="shared" si="620"/>
        <v>0.4371550043171667</v>
      </c>
    </row>
    <row r="3232" spans="2:19" customFormat="1" x14ac:dyDescent="0.25">
      <c r="B3232" s="14" t="s">
        <v>875</v>
      </c>
      <c r="C3232" s="114">
        <v>2</v>
      </c>
      <c r="D3232" s="1">
        <v>15.4</v>
      </c>
      <c r="E3232" s="1"/>
      <c r="F3232" s="1"/>
      <c r="G3232" s="4">
        <f t="shared" si="609"/>
        <v>64.961200000000005</v>
      </c>
      <c r="H3232" s="201"/>
      <c r="I3232" s="201"/>
      <c r="J3232" s="204">
        <f t="shared" si="606"/>
        <v>1.8626502843133885E-2</v>
      </c>
      <c r="K3232" s="204">
        <f t="shared" si="614"/>
        <v>1.2099999999627824</v>
      </c>
      <c r="L3232" s="28">
        <f t="shared" si="607"/>
        <v>95.390294337798338</v>
      </c>
      <c r="M3232" s="28">
        <f t="shared" si="615"/>
        <v>6.1966681087283559</v>
      </c>
      <c r="N3232" s="28">
        <f t="shared" si="608"/>
        <v>31.37684071544653</v>
      </c>
      <c r="O3232" s="28">
        <f t="shared" si="616"/>
        <v>2.0382772646190843</v>
      </c>
      <c r="P3232" s="28">
        <f t="shared" si="617"/>
        <v>8.2349453733474398</v>
      </c>
      <c r="Q3232" s="6">
        <f t="shared" si="618"/>
        <v>2.9744006921896107</v>
      </c>
      <c r="R3232" s="6">
        <f t="shared" si="619"/>
        <v>0.79492813320144295</v>
      </c>
      <c r="S3232" s="6">
        <f t="shared" si="620"/>
        <v>3.7693288253910535</v>
      </c>
    </row>
    <row r="3233" spans="2:19" customFormat="1" x14ac:dyDescent="0.25">
      <c r="B3233" s="14" t="s">
        <v>875</v>
      </c>
      <c r="C3233" s="114">
        <v>2</v>
      </c>
      <c r="D3233" s="1">
        <v>4.2</v>
      </c>
      <c r="E3233" s="1"/>
      <c r="F3233" s="1"/>
      <c r="G3233" s="4">
        <f t="shared" si="609"/>
        <v>64.961200000000005</v>
      </c>
      <c r="H3233" s="201"/>
      <c r="I3233" s="201"/>
      <c r="J3233" s="204">
        <f t="shared" ref="J3233:J3296" si="621">((+D3233/200)^2)*PI()</f>
        <v>1.385442360233099E-3</v>
      </c>
      <c r="K3233" s="204">
        <f t="shared" si="614"/>
        <v>8.9999999997231753E-2</v>
      </c>
      <c r="L3233" s="28">
        <f t="shared" ref="L3233:L3296" si="622">0.17758*(D3233^2.299)</f>
        <v>4.811097633235077</v>
      </c>
      <c r="M3233" s="28">
        <f t="shared" si="615"/>
        <v>0.31253468163409348</v>
      </c>
      <c r="N3233" s="28">
        <f t="shared" ref="N3233:N3296" si="623">1.28*(D3233^1.17)</f>
        <v>6.861382640483793</v>
      </c>
      <c r="O3233" s="28">
        <f t="shared" si="616"/>
        <v>0.44572365863033786</v>
      </c>
      <c r="P3233" s="28">
        <f t="shared" si="617"/>
        <v>0.7582583402644314</v>
      </c>
      <c r="Q3233" s="6">
        <f t="shared" si="618"/>
        <v>0.15001664718436486</v>
      </c>
      <c r="R3233" s="6">
        <f t="shared" si="619"/>
        <v>0.17383222686583177</v>
      </c>
      <c r="S3233" s="6">
        <f t="shared" si="620"/>
        <v>0.32384887405019663</v>
      </c>
    </row>
    <row r="3234" spans="2:19" customFormat="1" x14ac:dyDescent="0.25">
      <c r="B3234" s="14" t="s">
        <v>875</v>
      </c>
      <c r="C3234" s="114">
        <v>2</v>
      </c>
      <c r="D3234" s="1">
        <v>3.4</v>
      </c>
      <c r="E3234" s="1"/>
      <c r="F3234" s="1"/>
      <c r="G3234" s="4">
        <f t="shared" ref="G3234:G3297" si="624">IF($D3234&lt;3.01,795.7747,64.9612)</f>
        <v>64.961200000000005</v>
      </c>
      <c r="H3234" s="201"/>
      <c r="I3234" s="201"/>
      <c r="J3234" s="204">
        <f t="shared" si="621"/>
        <v>9.0792027688745035E-4</v>
      </c>
      <c r="K3234" s="204">
        <f t="shared" si="614"/>
        <v>5.8979591834920582E-2</v>
      </c>
      <c r="L3234" s="28">
        <f t="shared" si="622"/>
        <v>2.9598116954824234</v>
      </c>
      <c r="M3234" s="28">
        <f t="shared" si="615"/>
        <v>0.19227292324193554</v>
      </c>
      <c r="N3234" s="28">
        <f t="shared" si="623"/>
        <v>5.3584638182360029</v>
      </c>
      <c r="O3234" s="28">
        <f t="shared" si="616"/>
        <v>0.34809224654085708</v>
      </c>
      <c r="P3234" s="28">
        <f t="shared" si="617"/>
        <v>0.54036516978279259</v>
      </c>
      <c r="Q3234" s="6">
        <f t="shared" si="618"/>
        <v>9.2291003156129051E-2</v>
      </c>
      <c r="R3234" s="6">
        <f t="shared" si="619"/>
        <v>0.13575597615093427</v>
      </c>
      <c r="S3234" s="6">
        <f t="shared" si="620"/>
        <v>0.2280469793070633</v>
      </c>
    </row>
    <row r="3235" spans="2:19" customFormat="1" x14ac:dyDescent="0.25">
      <c r="B3235" s="14" t="s">
        <v>875</v>
      </c>
      <c r="C3235" s="114">
        <v>2</v>
      </c>
      <c r="D3235" s="1">
        <v>3</v>
      </c>
      <c r="E3235" s="1"/>
      <c r="F3235" s="1"/>
      <c r="G3235" s="4">
        <f t="shared" si="624"/>
        <v>795.77470000000005</v>
      </c>
      <c r="H3235" s="201"/>
      <c r="I3235" s="201"/>
      <c r="J3235" s="204">
        <f t="shared" si="621"/>
        <v>7.0685834705770342E-4</v>
      </c>
      <c r="K3235" s="204">
        <f t="shared" si="614"/>
        <v>0.56249666683810862</v>
      </c>
      <c r="L3235" s="28">
        <f t="shared" si="622"/>
        <v>2.219707841442716</v>
      </c>
      <c r="M3235" s="28">
        <f t="shared" si="615"/>
        <v>1.7663769089848702</v>
      </c>
      <c r="N3235" s="28">
        <f t="shared" si="623"/>
        <v>4.6285167281146418</v>
      </c>
      <c r="O3235" s="28">
        <f t="shared" si="616"/>
        <v>3.6832347567317885</v>
      </c>
      <c r="P3235" s="28">
        <f t="shared" si="617"/>
        <v>5.4496116657166587</v>
      </c>
      <c r="Q3235" s="6">
        <f t="shared" si="618"/>
        <v>0.84786091631273763</v>
      </c>
      <c r="R3235" s="6">
        <f t="shared" si="619"/>
        <v>1.4364615551253976</v>
      </c>
      <c r="S3235" s="6">
        <f t="shared" si="620"/>
        <v>2.2843224714381352</v>
      </c>
    </row>
    <row r="3236" spans="2:19" customFormat="1" x14ac:dyDescent="0.25">
      <c r="B3236" s="14" t="s">
        <v>875</v>
      </c>
      <c r="C3236" s="114">
        <v>2</v>
      </c>
      <c r="D3236" s="1">
        <v>4.5</v>
      </c>
      <c r="E3236" s="1"/>
      <c r="F3236" s="1"/>
      <c r="G3236" s="4">
        <f t="shared" si="624"/>
        <v>64.961200000000005</v>
      </c>
      <c r="H3236" s="201"/>
      <c r="I3236" s="201"/>
      <c r="J3236" s="204">
        <f t="shared" si="621"/>
        <v>1.5904312808798326E-3</v>
      </c>
      <c r="K3236" s="204">
        <f t="shared" si="614"/>
        <v>0.10331632652743439</v>
      </c>
      <c r="L3236" s="28">
        <f t="shared" si="622"/>
        <v>5.6380590590289899</v>
      </c>
      <c r="M3236" s="28">
        <f t="shared" si="615"/>
        <v>0.36625508924934846</v>
      </c>
      <c r="N3236" s="28">
        <f t="shared" si="623"/>
        <v>7.4382130025037601</v>
      </c>
      <c r="O3236" s="28">
        <f t="shared" si="616"/>
        <v>0.48319525187039564</v>
      </c>
      <c r="P3236" s="28">
        <f t="shared" si="617"/>
        <v>0.84945034111974405</v>
      </c>
      <c r="Q3236" s="6">
        <f t="shared" si="618"/>
        <v>0.17580244283968727</v>
      </c>
      <c r="R3236" s="6">
        <f t="shared" si="619"/>
        <v>0.1884461482294543</v>
      </c>
      <c r="S3236" s="6">
        <f t="shared" si="620"/>
        <v>0.36424859106914154</v>
      </c>
    </row>
    <row r="3237" spans="2:19" customFormat="1" x14ac:dyDescent="0.25">
      <c r="B3237" s="14" t="s">
        <v>875</v>
      </c>
      <c r="C3237" s="114">
        <v>2</v>
      </c>
      <c r="D3237" s="1">
        <v>3.5</v>
      </c>
      <c r="E3237" s="1"/>
      <c r="F3237" s="1"/>
      <c r="G3237" s="4">
        <f t="shared" si="624"/>
        <v>64.961200000000005</v>
      </c>
      <c r="H3237" s="201"/>
      <c r="I3237" s="201"/>
      <c r="J3237" s="204">
        <f t="shared" si="621"/>
        <v>9.6211275016187424E-4</v>
      </c>
      <c r="K3237" s="204">
        <f t="shared" si="614"/>
        <v>6.2499999998077607E-2</v>
      </c>
      <c r="L3237" s="28">
        <f t="shared" si="622"/>
        <v>3.1637815247608514</v>
      </c>
      <c r="M3237" s="28">
        <f t="shared" si="615"/>
        <v>0.20552304837265933</v>
      </c>
      <c r="N3237" s="28">
        <f t="shared" si="623"/>
        <v>5.5433152983182508</v>
      </c>
      <c r="O3237" s="28">
        <f t="shared" si="616"/>
        <v>0.36010042074168885</v>
      </c>
      <c r="P3237" s="28">
        <f t="shared" si="617"/>
        <v>0.56562346911434824</v>
      </c>
      <c r="Q3237" s="6">
        <f t="shared" si="618"/>
        <v>9.865106321887647E-2</v>
      </c>
      <c r="R3237" s="6">
        <f t="shared" si="619"/>
        <v>0.14043916408925866</v>
      </c>
      <c r="S3237" s="6">
        <f t="shared" si="620"/>
        <v>0.23909022730813512</v>
      </c>
    </row>
    <row r="3238" spans="2:19" customFormat="1" x14ac:dyDescent="0.25">
      <c r="B3238" s="14" t="s">
        <v>875</v>
      </c>
      <c r="C3238" s="114">
        <v>2</v>
      </c>
      <c r="D3238" s="1">
        <v>17.5</v>
      </c>
      <c r="E3238" s="1" t="s">
        <v>978</v>
      </c>
      <c r="F3238" s="1"/>
      <c r="G3238" s="4">
        <f t="shared" si="624"/>
        <v>64.961200000000005</v>
      </c>
      <c r="H3238" s="201"/>
      <c r="I3238" s="201"/>
      <c r="J3238" s="204">
        <f t="shared" si="621"/>
        <v>2.4052818754046849E-2</v>
      </c>
      <c r="K3238" s="204">
        <f t="shared" si="614"/>
        <v>1.5624999999519398</v>
      </c>
      <c r="L3238" s="28">
        <f t="shared" si="622"/>
        <v>127.97894495867537</v>
      </c>
      <c r="M3238" s="28">
        <f t="shared" si="615"/>
        <v>8.3136660005029732</v>
      </c>
      <c r="N3238" s="28">
        <f t="shared" si="623"/>
        <v>36.438835258735722</v>
      </c>
      <c r="O3238" s="28">
        <f t="shared" si="616"/>
        <v>2.3671105109227151</v>
      </c>
      <c r="P3238" s="28">
        <f t="shared" si="617"/>
        <v>10.680776511425687</v>
      </c>
      <c r="Q3238" s="6">
        <f t="shared" si="618"/>
        <v>3.9905596802414269</v>
      </c>
      <c r="R3238" s="6">
        <f t="shared" si="619"/>
        <v>0.92317309925985891</v>
      </c>
      <c r="S3238" s="6">
        <f t="shared" si="620"/>
        <v>4.9137327795012862</v>
      </c>
    </row>
    <row r="3239" spans="2:19" customFormat="1" x14ac:dyDescent="0.25">
      <c r="B3239" s="14" t="s">
        <v>875</v>
      </c>
      <c r="C3239" s="114">
        <v>2</v>
      </c>
      <c r="D3239" s="1">
        <v>6.2</v>
      </c>
      <c r="E3239" s="1"/>
      <c r="F3239" s="1"/>
      <c r="G3239" s="4">
        <f t="shared" si="624"/>
        <v>64.961200000000005</v>
      </c>
      <c r="H3239" s="201"/>
      <c r="I3239" s="201"/>
      <c r="J3239" s="204">
        <f t="shared" si="621"/>
        <v>3.0190705400997908E-3</v>
      </c>
      <c r="K3239" s="204">
        <f t="shared" si="614"/>
        <v>0.1961224489735594</v>
      </c>
      <c r="L3239" s="28">
        <f t="shared" si="622"/>
        <v>11.778840632041497</v>
      </c>
      <c r="M3239" s="28">
        <f t="shared" si="615"/>
        <v>0.76516763690751333</v>
      </c>
      <c r="N3239" s="28">
        <f t="shared" si="623"/>
        <v>10.8220178607594</v>
      </c>
      <c r="O3239" s="28">
        <f t="shared" si="616"/>
        <v>0.70301128029210602</v>
      </c>
      <c r="P3239" s="28">
        <f t="shared" si="617"/>
        <v>1.4681789171996193</v>
      </c>
      <c r="Q3239" s="6">
        <f t="shared" si="618"/>
        <v>0.36728046571560641</v>
      </c>
      <c r="R3239" s="6">
        <f t="shared" si="619"/>
        <v>0.27417439931392135</v>
      </c>
      <c r="S3239" s="6">
        <f t="shared" si="620"/>
        <v>0.64145486502952775</v>
      </c>
    </row>
    <row r="3240" spans="2:19" customFormat="1" x14ac:dyDescent="0.25">
      <c r="B3240" s="14" t="s">
        <v>875</v>
      </c>
      <c r="C3240" s="114">
        <v>2</v>
      </c>
      <c r="D3240" s="1">
        <v>5.6</v>
      </c>
      <c r="E3240" s="1"/>
      <c r="F3240" s="1"/>
      <c r="G3240" s="4">
        <f t="shared" si="624"/>
        <v>64.961200000000005</v>
      </c>
      <c r="H3240" s="201"/>
      <c r="I3240" s="201"/>
      <c r="J3240" s="204">
        <f t="shared" si="621"/>
        <v>2.4630086404143973E-3</v>
      </c>
      <c r="K3240" s="204">
        <f t="shared" si="614"/>
        <v>0.15999999999507863</v>
      </c>
      <c r="L3240" s="28">
        <f t="shared" si="622"/>
        <v>9.3213394933125091</v>
      </c>
      <c r="M3240" s="28">
        <f t="shared" si="615"/>
        <v>0.60552541083786027</v>
      </c>
      <c r="N3240" s="28">
        <f t="shared" si="623"/>
        <v>9.6070480145707613</v>
      </c>
      <c r="O3240" s="28">
        <f t="shared" si="616"/>
        <v>0.62408537958901456</v>
      </c>
      <c r="P3240" s="28">
        <f t="shared" si="617"/>
        <v>1.2296107904268747</v>
      </c>
      <c r="Q3240" s="6">
        <f t="shared" si="618"/>
        <v>0.29065219720217289</v>
      </c>
      <c r="R3240" s="6">
        <f t="shared" si="619"/>
        <v>0.24339329803971568</v>
      </c>
      <c r="S3240" s="6">
        <f t="shared" si="620"/>
        <v>0.5340454952418886</v>
      </c>
    </row>
    <row r="3241" spans="2:19" customFormat="1" x14ac:dyDescent="0.25">
      <c r="B3241" s="14" t="s">
        <v>875</v>
      </c>
      <c r="C3241" s="114">
        <v>2</v>
      </c>
      <c r="D3241" s="1">
        <v>16.600000000000001</v>
      </c>
      <c r="E3241" s="1"/>
      <c r="F3241" s="1"/>
      <c r="G3241" s="4">
        <f t="shared" si="624"/>
        <v>64.961200000000005</v>
      </c>
      <c r="H3241" s="201"/>
      <c r="I3241" s="201"/>
      <c r="J3241" s="204">
        <f t="shared" si="621"/>
        <v>2.1642431790580088E-2</v>
      </c>
      <c r="K3241" s="204">
        <f t="shared" si="614"/>
        <v>1.4059183673036952</v>
      </c>
      <c r="L3241" s="28">
        <f t="shared" si="622"/>
        <v>113.35026663429937</v>
      </c>
      <c r="M3241" s="28">
        <f t="shared" si="615"/>
        <v>7.3633694837053838</v>
      </c>
      <c r="N3241" s="28">
        <f t="shared" si="623"/>
        <v>34.255982860299738</v>
      </c>
      <c r="O3241" s="28">
        <f t="shared" si="616"/>
        <v>2.2253097969470419</v>
      </c>
      <c r="P3241" s="28">
        <f t="shared" si="617"/>
        <v>9.5886792806524248</v>
      </c>
      <c r="Q3241" s="6">
        <f t="shared" si="618"/>
        <v>3.534417352178584</v>
      </c>
      <c r="R3241" s="6">
        <f t="shared" si="619"/>
        <v>0.86787082080934641</v>
      </c>
      <c r="S3241" s="6">
        <f t="shared" si="620"/>
        <v>4.4022881729879302</v>
      </c>
    </row>
    <row r="3242" spans="2:19" customFormat="1" x14ac:dyDescent="0.25">
      <c r="B3242" s="14" t="s">
        <v>875</v>
      </c>
      <c r="C3242" s="114">
        <v>2</v>
      </c>
      <c r="D3242" s="1">
        <v>6.4</v>
      </c>
      <c r="E3242" s="1" t="s">
        <v>978</v>
      </c>
      <c r="F3242" s="1"/>
      <c r="G3242" s="4">
        <f t="shared" si="624"/>
        <v>64.961200000000005</v>
      </c>
      <c r="H3242" s="201"/>
      <c r="I3242" s="201"/>
      <c r="J3242" s="204">
        <f t="shared" si="621"/>
        <v>3.2169908772759479E-3</v>
      </c>
      <c r="K3242" s="204">
        <f t="shared" si="614"/>
        <v>0.20897959183030679</v>
      </c>
      <c r="L3242" s="28">
        <f t="shared" si="622"/>
        <v>12.670735111153041</v>
      </c>
      <c r="M3242" s="28">
        <f t="shared" si="615"/>
        <v>0.82310617366776118</v>
      </c>
      <c r="N3242" s="28">
        <f t="shared" si="623"/>
        <v>11.231571837310549</v>
      </c>
      <c r="O3242" s="28">
        <f t="shared" si="616"/>
        <v>0.72961639858967853</v>
      </c>
      <c r="P3242" s="28">
        <f t="shared" si="617"/>
        <v>1.5527225722574398</v>
      </c>
      <c r="Q3242" s="6">
        <f t="shared" si="618"/>
        <v>0.39509096336052535</v>
      </c>
      <c r="R3242" s="6">
        <f t="shared" si="619"/>
        <v>0.28455039544997462</v>
      </c>
      <c r="S3242" s="6">
        <f t="shared" si="620"/>
        <v>0.67964135881049992</v>
      </c>
    </row>
    <row r="3243" spans="2:19" customFormat="1" x14ac:dyDescent="0.25">
      <c r="B3243" s="14" t="s">
        <v>875</v>
      </c>
      <c r="C3243" s="114">
        <v>2</v>
      </c>
      <c r="D3243" s="1">
        <v>7.4</v>
      </c>
      <c r="E3243" s="1" t="s">
        <v>978</v>
      </c>
      <c r="F3243" s="1"/>
      <c r="G3243" s="4">
        <f t="shared" si="624"/>
        <v>64.961200000000005</v>
      </c>
      <c r="H3243" s="201"/>
      <c r="I3243" s="201"/>
      <c r="J3243" s="204">
        <f t="shared" si="621"/>
        <v>4.3008403427644282E-3</v>
      </c>
      <c r="K3243" s="204">
        <f t="shared" si="614"/>
        <v>0.27938775509344738</v>
      </c>
      <c r="L3243" s="28">
        <f t="shared" si="622"/>
        <v>17.691219677917115</v>
      </c>
      <c r="M3243" s="28">
        <f t="shared" si="615"/>
        <v>1.1492428820320462</v>
      </c>
      <c r="N3243" s="28">
        <f t="shared" si="623"/>
        <v>13.311012207689938</v>
      </c>
      <c r="O3243" s="28">
        <f t="shared" si="616"/>
        <v>0.86469934299806295</v>
      </c>
      <c r="P3243" s="28">
        <f t="shared" si="617"/>
        <v>2.0139422250301093</v>
      </c>
      <c r="Q3243" s="6">
        <f t="shared" si="618"/>
        <v>0.55163658337538213</v>
      </c>
      <c r="R3243" s="6">
        <f t="shared" si="619"/>
        <v>0.33723274376924456</v>
      </c>
      <c r="S3243" s="6">
        <f t="shared" si="620"/>
        <v>0.88886932714462663</v>
      </c>
    </row>
    <row r="3244" spans="2:19" customFormat="1" x14ac:dyDescent="0.25">
      <c r="B3244" s="14" t="s">
        <v>875</v>
      </c>
      <c r="C3244" s="114">
        <v>2</v>
      </c>
      <c r="D3244" s="1">
        <v>4</v>
      </c>
      <c r="E3244" s="1"/>
      <c r="F3244" s="1"/>
      <c r="G3244" s="4">
        <f t="shared" si="624"/>
        <v>64.961200000000005</v>
      </c>
      <c r="H3244" s="201"/>
      <c r="I3244" s="201"/>
      <c r="J3244" s="204">
        <f t="shared" si="621"/>
        <v>1.2566370614359172E-3</v>
      </c>
      <c r="K3244" s="204">
        <f t="shared" si="614"/>
        <v>8.1632653058713603E-2</v>
      </c>
      <c r="L3244" s="28">
        <f t="shared" si="622"/>
        <v>4.3006091215286046</v>
      </c>
      <c r="M3244" s="28">
        <f t="shared" si="615"/>
        <v>0.27937273468421148</v>
      </c>
      <c r="N3244" s="28">
        <f t="shared" si="623"/>
        <v>6.4806737611278331</v>
      </c>
      <c r="O3244" s="28">
        <f t="shared" si="616"/>
        <v>0.42099235249702632</v>
      </c>
      <c r="P3244" s="28">
        <f t="shared" si="617"/>
        <v>0.7003650871812378</v>
      </c>
      <c r="Q3244" s="6">
        <f t="shared" si="618"/>
        <v>0.1340989126484215</v>
      </c>
      <c r="R3244" s="6">
        <f t="shared" si="619"/>
        <v>0.16418701747384026</v>
      </c>
      <c r="S3244" s="6">
        <f t="shared" si="620"/>
        <v>0.29828593012226179</v>
      </c>
    </row>
    <row r="3245" spans="2:19" customFormat="1" x14ac:dyDescent="0.25">
      <c r="B3245" s="14" t="s">
        <v>875</v>
      </c>
      <c r="C3245" s="114">
        <v>2</v>
      </c>
      <c r="D3245" s="1">
        <v>30.1</v>
      </c>
      <c r="E3245" s="1"/>
      <c r="F3245" s="1"/>
      <c r="G3245" s="4">
        <f t="shared" si="624"/>
        <v>64.961200000000005</v>
      </c>
      <c r="H3245" s="201"/>
      <c r="I3245" s="201"/>
      <c r="J3245" s="204">
        <f t="shared" si="621"/>
        <v>7.1157859001972204E-2</v>
      </c>
      <c r="K3245" s="204">
        <f t="shared" si="614"/>
        <v>4.6224999998578191</v>
      </c>
      <c r="L3245" s="28">
        <f t="shared" si="622"/>
        <v>445.26486283403955</v>
      </c>
      <c r="M3245" s="28">
        <f t="shared" si="615"/>
        <v>28.924940368568336</v>
      </c>
      <c r="N3245" s="28">
        <f t="shared" si="623"/>
        <v>68.727851791590055</v>
      </c>
      <c r="O3245" s="28">
        <f t="shared" si="616"/>
        <v>4.4646438124009329</v>
      </c>
      <c r="P3245" s="28">
        <f t="shared" si="617"/>
        <v>33.389584180969266</v>
      </c>
      <c r="Q3245" s="6">
        <f t="shared" si="618"/>
        <v>13.8839713769128</v>
      </c>
      <c r="R3245" s="6">
        <f t="shared" si="619"/>
        <v>1.7412110868363639</v>
      </c>
      <c r="S3245" s="6">
        <f t="shared" si="620"/>
        <v>15.625182463749164</v>
      </c>
    </row>
    <row r="3246" spans="2:19" customFormat="1" x14ac:dyDescent="0.25">
      <c r="B3246" s="14" t="s">
        <v>875</v>
      </c>
      <c r="C3246" s="114">
        <v>2</v>
      </c>
      <c r="D3246" s="1">
        <v>8.8000000000000007</v>
      </c>
      <c r="E3246" s="1"/>
      <c r="F3246" s="1"/>
      <c r="G3246" s="4">
        <f t="shared" si="624"/>
        <v>64.961200000000005</v>
      </c>
      <c r="H3246" s="201"/>
      <c r="I3246" s="201"/>
      <c r="J3246" s="204">
        <f t="shared" si="621"/>
        <v>6.0821233773498407E-3</v>
      </c>
      <c r="K3246" s="204">
        <f t="shared" si="614"/>
        <v>0.39510204080417388</v>
      </c>
      <c r="L3246" s="28">
        <f t="shared" si="622"/>
        <v>26.348731681885365</v>
      </c>
      <c r="M3246" s="28">
        <f t="shared" si="615"/>
        <v>1.7116452617326934</v>
      </c>
      <c r="N3246" s="28">
        <f t="shared" si="623"/>
        <v>16.302518287873927</v>
      </c>
      <c r="O3246" s="28">
        <f t="shared" si="616"/>
        <v>1.0590311715434086</v>
      </c>
      <c r="P3246" s="28">
        <f t="shared" si="617"/>
        <v>2.770676433276102</v>
      </c>
      <c r="Q3246" s="6">
        <f t="shared" si="618"/>
        <v>0.82158972563169275</v>
      </c>
      <c r="R3246" s="6">
        <f t="shared" si="619"/>
        <v>0.41302215690192939</v>
      </c>
      <c r="S3246" s="6">
        <f t="shared" si="620"/>
        <v>1.2346118825336221</v>
      </c>
    </row>
    <row r="3247" spans="2:19" customFormat="1" x14ac:dyDescent="0.25">
      <c r="B3247" s="14" t="s">
        <v>875</v>
      </c>
      <c r="C3247" s="114">
        <v>2</v>
      </c>
      <c r="D3247" s="1">
        <v>9.4</v>
      </c>
      <c r="E3247" s="1" t="s">
        <v>978</v>
      </c>
      <c r="F3247" s="1"/>
      <c r="G3247" s="4">
        <f t="shared" si="624"/>
        <v>64.961200000000005</v>
      </c>
      <c r="H3247" s="201"/>
      <c r="I3247" s="201"/>
      <c r="J3247" s="204">
        <f t="shared" si="621"/>
        <v>6.9397781717798531E-3</v>
      </c>
      <c r="K3247" s="204">
        <f t="shared" si="614"/>
        <v>0.45081632651674586</v>
      </c>
      <c r="L3247" s="28">
        <f t="shared" si="622"/>
        <v>30.663024292845677</v>
      </c>
      <c r="M3247" s="28">
        <f t="shared" si="615"/>
        <v>1.9919068923278171</v>
      </c>
      <c r="N3247" s="28">
        <f t="shared" si="623"/>
        <v>17.610413696800567</v>
      </c>
      <c r="O3247" s="28">
        <f t="shared" si="616"/>
        <v>1.1439936284297221</v>
      </c>
      <c r="P3247" s="28">
        <f t="shared" si="617"/>
        <v>3.1359005207575392</v>
      </c>
      <c r="Q3247" s="6">
        <f t="shared" si="618"/>
        <v>0.95611530831735214</v>
      </c>
      <c r="R3247" s="6">
        <f t="shared" si="619"/>
        <v>0.44615751508759161</v>
      </c>
      <c r="S3247" s="6">
        <f t="shared" si="620"/>
        <v>1.4022728234049437</v>
      </c>
    </row>
    <row r="3248" spans="2:19" customFormat="1" x14ac:dyDescent="0.25">
      <c r="B3248" s="14" t="s">
        <v>875</v>
      </c>
      <c r="C3248" s="114">
        <v>2</v>
      </c>
      <c r="D3248" s="1">
        <v>10</v>
      </c>
      <c r="E3248" s="1"/>
      <c r="F3248" s="1"/>
      <c r="G3248" s="4">
        <f t="shared" si="624"/>
        <v>64.961200000000005</v>
      </c>
      <c r="H3248" s="201"/>
      <c r="I3248" s="201"/>
      <c r="J3248" s="204">
        <f t="shared" si="621"/>
        <v>7.8539816339744835E-3</v>
      </c>
      <c r="K3248" s="204">
        <f t="shared" si="614"/>
        <v>0.51020408161696007</v>
      </c>
      <c r="L3248" s="28">
        <f t="shared" si="622"/>
        <v>35.35037715373447</v>
      </c>
      <c r="M3248" s="28">
        <f t="shared" si="615"/>
        <v>2.2964029649006505</v>
      </c>
      <c r="N3248" s="28">
        <f t="shared" si="623"/>
        <v>18.932587368553055</v>
      </c>
      <c r="O3248" s="28">
        <f t="shared" si="616"/>
        <v>1.2298836184211086</v>
      </c>
      <c r="P3248" s="28">
        <f t="shared" si="617"/>
        <v>3.5262865833217591</v>
      </c>
      <c r="Q3248" s="6">
        <f t="shared" si="618"/>
        <v>1.1022734231523121</v>
      </c>
      <c r="R3248" s="6">
        <f t="shared" si="619"/>
        <v>0.47965461118423236</v>
      </c>
      <c r="S3248" s="6">
        <f t="shared" si="620"/>
        <v>1.5819280343365445</v>
      </c>
    </row>
    <row r="3249" spans="2:19" customFormat="1" x14ac:dyDescent="0.25">
      <c r="B3249" s="14" t="s">
        <v>875</v>
      </c>
      <c r="C3249" s="114">
        <v>2</v>
      </c>
      <c r="D3249" s="1">
        <v>17.100000000000001</v>
      </c>
      <c r="E3249" s="1" t="s">
        <v>978</v>
      </c>
      <c r="F3249" s="1"/>
      <c r="G3249" s="4">
        <f t="shared" si="624"/>
        <v>64.961200000000005</v>
      </c>
      <c r="H3249" s="201"/>
      <c r="I3249" s="201"/>
      <c r="J3249" s="204">
        <f t="shared" si="621"/>
        <v>2.2965827695904786E-2</v>
      </c>
      <c r="K3249" s="204">
        <f t="shared" si="614"/>
        <v>1.4918877550561529</v>
      </c>
      <c r="L3249" s="28">
        <f t="shared" si="622"/>
        <v>121.35344493946106</v>
      </c>
      <c r="M3249" s="28">
        <f t="shared" si="615"/>
        <v>7.8832655603066577</v>
      </c>
      <c r="N3249" s="28">
        <f t="shared" si="623"/>
        <v>35.466262065140818</v>
      </c>
      <c r="O3249" s="28">
        <f t="shared" si="616"/>
        <v>2.3039309879535157</v>
      </c>
      <c r="P3249" s="28">
        <f t="shared" si="617"/>
        <v>10.187196548260173</v>
      </c>
      <c r="Q3249" s="6">
        <f t="shared" si="618"/>
        <v>3.7839674689471954</v>
      </c>
      <c r="R3249" s="6">
        <f t="shared" si="619"/>
        <v>0.89853308530187115</v>
      </c>
      <c r="S3249" s="6">
        <f t="shared" si="620"/>
        <v>4.6825005542490663</v>
      </c>
    </row>
    <row r="3250" spans="2:19" customFormat="1" x14ac:dyDescent="0.25">
      <c r="B3250" s="14" t="s">
        <v>875</v>
      </c>
      <c r="C3250" s="114">
        <v>2</v>
      </c>
      <c r="D3250" s="1">
        <v>4.2</v>
      </c>
      <c r="E3250" s="1"/>
      <c r="F3250" s="1"/>
      <c r="G3250" s="4">
        <f t="shared" si="624"/>
        <v>64.961200000000005</v>
      </c>
      <c r="H3250" s="201"/>
      <c r="I3250" s="201"/>
      <c r="J3250" s="204">
        <f t="shared" si="621"/>
        <v>1.385442360233099E-3</v>
      </c>
      <c r="K3250" s="204">
        <f t="shared" si="614"/>
        <v>8.9999999997231753E-2</v>
      </c>
      <c r="L3250" s="28">
        <f t="shared" si="622"/>
        <v>4.811097633235077</v>
      </c>
      <c r="M3250" s="28">
        <f t="shared" si="615"/>
        <v>0.31253468163409348</v>
      </c>
      <c r="N3250" s="28">
        <f t="shared" si="623"/>
        <v>6.861382640483793</v>
      </c>
      <c r="O3250" s="28">
        <f t="shared" si="616"/>
        <v>0.44572365863033786</v>
      </c>
      <c r="P3250" s="28">
        <f t="shared" si="617"/>
        <v>0.7582583402644314</v>
      </c>
      <c r="Q3250" s="6">
        <f t="shared" si="618"/>
        <v>0.15001664718436486</v>
      </c>
      <c r="R3250" s="6">
        <f t="shared" si="619"/>
        <v>0.17383222686583177</v>
      </c>
      <c r="S3250" s="6">
        <f t="shared" si="620"/>
        <v>0.32384887405019663</v>
      </c>
    </row>
    <row r="3251" spans="2:19" customFormat="1" x14ac:dyDescent="0.25">
      <c r="B3251" s="14" t="s">
        <v>875</v>
      </c>
      <c r="C3251" s="114">
        <v>2</v>
      </c>
      <c r="D3251" s="1">
        <v>14.4</v>
      </c>
      <c r="E3251" s="1"/>
      <c r="F3251" s="1"/>
      <c r="G3251" s="4">
        <f t="shared" si="624"/>
        <v>64.961200000000005</v>
      </c>
      <c r="H3251" s="201"/>
      <c r="I3251" s="201"/>
      <c r="J3251" s="204">
        <f t="shared" si="621"/>
        <v>1.628601631620949E-2</v>
      </c>
      <c r="K3251" s="204">
        <f t="shared" ref="K3251:K3314" si="625">+IF($D3251&gt;3.01,J3251*64.96120126,J3251*795.77)</f>
        <v>1.0579591836409283</v>
      </c>
      <c r="L3251" s="28">
        <f t="shared" si="622"/>
        <v>81.746547752131747</v>
      </c>
      <c r="M3251" s="28">
        <f t="shared" ref="M3251:M3314" si="626">+IF($D3251&gt;3.01,L3251*64.96120126*0.001,L3251*795.77*0.001)</f>
        <v>5.3103539408364302</v>
      </c>
      <c r="N3251" s="28">
        <f t="shared" si="623"/>
        <v>29.006416949579958</v>
      </c>
      <c r="O3251" s="28">
        <f t="shared" ref="O3251:O3314" si="627">+IF($D3251&gt;3.01,N3251*64.96120126*0.001,N3251*795.77*0.001)</f>
        <v>1.8842916892931387</v>
      </c>
      <c r="P3251" s="28">
        <f t="shared" ref="P3251:P3314" si="628">+M3251+O3251</f>
        <v>7.1946456301295694</v>
      </c>
      <c r="Q3251" s="6">
        <f t="shared" si="618"/>
        <v>2.5489698916014865</v>
      </c>
      <c r="R3251" s="6">
        <f t="shared" si="619"/>
        <v>0.73487375882432415</v>
      </c>
      <c r="S3251" s="6">
        <f t="shared" si="620"/>
        <v>3.2838436504258106</v>
      </c>
    </row>
    <row r="3252" spans="2:19" customFormat="1" x14ac:dyDescent="0.25">
      <c r="B3252" s="14" t="s">
        <v>875</v>
      </c>
      <c r="C3252" s="114">
        <v>2</v>
      </c>
      <c r="D3252" s="1">
        <v>5.5</v>
      </c>
      <c r="E3252" s="1"/>
      <c r="F3252" s="1"/>
      <c r="G3252" s="4">
        <f t="shared" si="624"/>
        <v>64.961200000000005</v>
      </c>
      <c r="H3252" s="201"/>
      <c r="I3252" s="201"/>
      <c r="J3252" s="204">
        <f t="shared" si="621"/>
        <v>2.3758294442772811E-3</v>
      </c>
      <c r="K3252" s="204">
        <f t="shared" si="625"/>
        <v>0.15433673468913039</v>
      </c>
      <c r="L3252" s="28">
        <f t="shared" si="622"/>
        <v>8.9430956308196485</v>
      </c>
      <c r="M3252" s="28">
        <f t="shared" si="626"/>
        <v>0.58095423516110178</v>
      </c>
      <c r="N3252" s="28">
        <f t="shared" si="623"/>
        <v>9.4066355127217793</v>
      </c>
      <c r="O3252" s="28">
        <f t="shared" si="627"/>
        <v>0.61106634272138272</v>
      </c>
      <c r="P3252" s="28">
        <f t="shared" si="628"/>
        <v>1.1920205778824844</v>
      </c>
      <c r="Q3252" s="6">
        <f t="shared" si="618"/>
        <v>0.27885803287732885</v>
      </c>
      <c r="R3252" s="6">
        <f t="shared" si="619"/>
        <v>0.23831587366133927</v>
      </c>
      <c r="S3252" s="6">
        <f t="shared" si="620"/>
        <v>0.51717390653866813</v>
      </c>
    </row>
    <row r="3253" spans="2:19" customFormat="1" x14ac:dyDescent="0.25">
      <c r="B3253" s="14" t="s">
        <v>875</v>
      </c>
      <c r="C3253" s="114">
        <v>2</v>
      </c>
      <c r="D3253" s="1">
        <v>6.5</v>
      </c>
      <c r="E3253" s="1"/>
      <c r="F3253" s="1"/>
      <c r="G3253" s="4">
        <f t="shared" si="624"/>
        <v>64.961200000000005</v>
      </c>
      <c r="H3253" s="201"/>
      <c r="I3253" s="201"/>
      <c r="J3253" s="204">
        <f t="shared" si="621"/>
        <v>3.3183072403542195E-3</v>
      </c>
      <c r="K3253" s="204">
        <f t="shared" si="625"/>
        <v>0.21556122448316564</v>
      </c>
      <c r="L3253" s="28">
        <f t="shared" si="622"/>
        <v>13.130517975640537</v>
      </c>
      <c r="M3253" s="28">
        <f t="shared" si="626"/>
        <v>0.85297422086363262</v>
      </c>
      <c r="N3253" s="28">
        <f t="shared" si="623"/>
        <v>11.437170539605743</v>
      </c>
      <c r="O3253" s="28">
        <f t="shared" si="627"/>
        <v>0.74297233726827139</v>
      </c>
      <c r="P3253" s="28">
        <f t="shared" si="628"/>
        <v>1.5959465581319039</v>
      </c>
      <c r="Q3253" s="6">
        <f t="shared" si="618"/>
        <v>0.40942762601454363</v>
      </c>
      <c r="R3253" s="6">
        <f t="shared" si="619"/>
        <v>0.28975921153462586</v>
      </c>
      <c r="S3253" s="6">
        <f t="shared" si="620"/>
        <v>0.69918683754916944</v>
      </c>
    </row>
    <row r="3254" spans="2:19" customFormat="1" x14ac:dyDescent="0.25">
      <c r="B3254" s="14" t="s">
        <v>875</v>
      </c>
      <c r="C3254" s="114">
        <v>2</v>
      </c>
      <c r="D3254" s="1">
        <v>16.2</v>
      </c>
      <c r="E3254" s="1"/>
      <c r="F3254" s="1"/>
      <c r="G3254" s="4">
        <f t="shared" si="624"/>
        <v>64.961200000000005</v>
      </c>
      <c r="H3254" s="201"/>
      <c r="I3254" s="201"/>
      <c r="J3254" s="204">
        <f t="shared" si="621"/>
        <v>2.0611989400202632E-2</v>
      </c>
      <c r="K3254" s="204">
        <f t="shared" si="625"/>
        <v>1.3389795917955498</v>
      </c>
      <c r="L3254" s="28">
        <f t="shared" si="622"/>
        <v>107.16897329521385</v>
      </c>
      <c r="M3254" s="28">
        <f t="shared" si="626"/>
        <v>6.9618252430579517</v>
      </c>
      <c r="N3254" s="28">
        <f t="shared" si="623"/>
        <v>33.292203197227899</v>
      </c>
      <c r="O3254" s="28">
        <f t="shared" si="627"/>
        <v>2.1627015122839373</v>
      </c>
      <c r="P3254" s="28">
        <f t="shared" si="628"/>
        <v>9.1245267553418898</v>
      </c>
      <c r="Q3254" s="6">
        <f t="shared" si="618"/>
        <v>3.3416761166678168</v>
      </c>
      <c r="R3254" s="6">
        <f t="shared" si="619"/>
        <v>0.84345358979073559</v>
      </c>
      <c r="S3254" s="6">
        <f t="shared" si="620"/>
        <v>4.185129706458552</v>
      </c>
    </row>
    <row r="3255" spans="2:19" customFormat="1" x14ac:dyDescent="0.25">
      <c r="B3255" s="14" t="s">
        <v>875</v>
      </c>
      <c r="C3255" s="114">
        <v>2</v>
      </c>
      <c r="D3255" s="1">
        <v>5.0999999999999996</v>
      </c>
      <c r="E3255" s="1"/>
      <c r="F3255" s="1"/>
      <c r="G3255" s="4">
        <f t="shared" si="624"/>
        <v>64.961200000000005</v>
      </c>
      <c r="H3255" s="201"/>
      <c r="I3255" s="201"/>
      <c r="J3255" s="204">
        <f t="shared" si="621"/>
        <v>2.0428206229967626E-3</v>
      </c>
      <c r="K3255" s="204">
        <f t="shared" si="625"/>
        <v>0.13270408162857128</v>
      </c>
      <c r="L3255" s="28">
        <f t="shared" si="622"/>
        <v>7.5179232289815232</v>
      </c>
      <c r="M3255" s="28">
        <f t="shared" si="626"/>
        <v>0.48837332393509775</v>
      </c>
      <c r="N3255" s="28">
        <f t="shared" si="623"/>
        <v>8.6112674075792555</v>
      </c>
      <c r="O3255" s="28">
        <f t="shared" si="627"/>
        <v>0.55939827516743446</v>
      </c>
      <c r="P3255" s="28">
        <f t="shared" si="628"/>
        <v>1.0477715991025323</v>
      </c>
      <c r="Q3255" s="6">
        <f t="shared" si="618"/>
        <v>0.2344191954888469</v>
      </c>
      <c r="R3255" s="6">
        <f t="shared" si="619"/>
        <v>0.21816532731529945</v>
      </c>
      <c r="S3255" s="6">
        <f t="shared" si="620"/>
        <v>0.45258452280414635</v>
      </c>
    </row>
    <row r="3256" spans="2:19" customFormat="1" x14ac:dyDescent="0.25">
      <c r="B3256" s="14" t="s">
        <v>875</v>
      </c>
      <c r="C3256" s="114">
        <v>2</v>
      </c>
      <c r="D3256" s="1">
        <v>3.5</v>
      </c>
      <c r="E3256" s="1"/>
      <c r="F3256" s="1"/>
      <c r="G3256" s="4">
        <f t="shared" si="624"/>
        <v>64.961200000000005</v>
      </c>
      <c r="H3256" s="201"/>
      <c r="I3256" s="201"/>
      <c r="J3256" s="204">
        <f t="shared" si="621"/>
        <v>9.6211275016187424E-4</v>
      </c>
      <c r="K3256" s="204">
        <f t="shared" si="625"/>
        <v>6.2499999998077607E-2</v>
      </c>
      <c r="L3256" s="28">
        <f t="shared" si="622"/>
        <v>3.1637815247608514</v>
      </c>
      <c r="M3256" s="28">
        <f t="shared" si="626"/>
        <v>0.20552304837265933</v>
      </c>
      <c r="N3256" s="28">
        <f t="shared" si="623"/>
        <v>5.5433152983182508</v>
      </c>
      <c r="O3256" s="28">
        <f t="shared" si="627"/>
        <v>0.36010042074168885</v>
      </c>
      <c r="P3256" s="28">
        <f t="shared" si="628"/>
        <v>0.56562346911434824</v>
      </c>
      <c r="Q3256" s="6">
        <f t="shared" si="618"/>
        <v>9.865106321887647E-2</v>
      </c>
      <c r="R3256" s="6">
        <f t="shared" si="619"/>
        <v>0.14043916408925866</v>
      </c>
      <c r="S3256" s="6">
        <f t="shared" si="620"/>
        <v>0.23909022730813512</v>
      </c>
    </row>
    <row r="3257" spans="2:19" customFormat="1" x14ac:dyDescent="0.25">
      <c r="B3257" s="14" t="s">
        <v>875</v>
      </c>
      <c r="C3257" s="114">
        <v>2</v>
      </c>
      <c r="D3257" s="1">
        <v>13.8</v>
      </c>
      <c r="E3257" s="1"/>
      <c r="F3257" s="1"/>
      <c r="G3257" s="4">
        <f t="shared" si="624"/>
        <v>64.961200000000005</v>
      </c>
      <c r="H3257" s="201"/>
      <c r="I3257" s="201"/>
      <c r="J3257" s="204">
        <f t="shared" si="621"/>
        <v>1.4957122623741007E-2</v>
      </c>
      <c r="K3257" s="204">
        <f t="shared" si="625"/>
        <v>0.97163265303133872</v>
      </c>
      <c r="L3257" s="28">
        <f t="shared" si="622"/>
        <v>74.126939779323536</v>
      </c>
      <c r="M3257" s="28">
        <f t="shared" si="626"/>
        <v>4.8153750537925362</v>
      </c>
      <c r="N3257" s="28">
        <f t="shared" si="623"/>
        <v>27.597421122374737</v>
      </c>
      <c r="O3257" s="28">
        <f t="shared" si="627"/>
        <v>1.7927616277875602</v>
      </c>
      <c r="P3257" s="28">
        <f t="shared" si="628"/>
        <v>6.6081366815800964</v>
      </c>
      <c r="Q3257" s="6">
        <f t="shared" si="618"/>
        <v>2.3113800258204171</v>
      </c>
      <c r="R3257" s="6">
        <f t="shared" si="619"/>
        <v>0.69917703483714855</v>
      </c>
      <c r="S3257" s="6">
        <f t="shared" si="620"/>
        <v>3.0105570606575656</v>
      </c>
    </row>
    <row r="3258" spans="2:19" customFormat="1" x14ac:dyDescent="0.25">
      <c r="B3258" s="14" t="s">
        <v>875</v>
      </c>
      <c r="C3258" s="114">
        <v>2</v>
      </c>
      <c r="D3258" s="1">
        <v>3.3</v>
      </c>
      <c r="E3258" s="1" t="s">
        <v>978</v>
      </c>
      <c r="F3258" s="1"/>
      <c r="G3258" s="4">
        <f t="shared" si="624"/>
        <v>64.961200000000005</v>
      </c>
      <c r="H3258" s="201"/>
      <c r="I3258" s="201"/>
      <c r="J3258" s="204">
        <f t="shared" si="621"/>
        <v>8.5529859993982123E-4</v>
      </c>
      <c r="K3258" s="204">
        <f t="shared" si="625"/>
        <v>5.5561224488086945E-2</v>
      </c>
      <c r="L3258" s="28">
        <f t="shared" si="622"/>
        <v>2.7634881041225379</v>
      </c>
      <c r="M3258" s="28">
        <f t="shared" si="626"/>
        <v>0.17951950691152002</v>
      </c>
      <c r="N3258" s="28">
        <f t="shared" si="623"/>
        <v>5.1745344101160526</v>
      </c>
      <c r="O3258" s="28">
        <f t="shared" si="627"/>
        <v>0.3361439712423443</v>
      </c>
      <c r="P3258" s="28">
        <f t="shared" si="628"/>
        <v>0.51566347815386426</v>
      </c>
      <c r="Q3258" s="6">
        <f t="shared" si="618"/>
        <v>8.6169363317529613E-2</v>
      </c>
      <c r="R3258" s="6">
        <f t="shared" si="619"/>
        <v>0.13109614878451428</v>
      </c>
      <c r="S3258" s="6">
        <f t="shared" si="620"/>
        <v>0.2172655121020439</v>
      </c>
    </row>
    <row r="3259" spans="2:19" customFormat="1" x14ac:dyDescent="0.25">
      <c r="B3259" s="14" t="s">
        <v>875</v>
      </c>
      <c r="C3259" s="114">
        <v>2</v>
      </c>
      <c r="D3259" s="1">
        <v>5.0999999999999996</v>
      </c>
      <c r="E3259" s="1"/>
      <c r="F3259" s="1"/>
      <c r="G3259" s="4">
        <f t="shared" si="624"/>
        <v>64.961200000000005</v>
      </c>
      <c r="H3259" s="201"/>
      <c r="I3259" s="201"/>
      <c r="J3259" s="204">
        <f t="shared" si="621"/>
        <v>2.0428206229967626E-3</v>
      </c>
      <c r="K3259" s="204">
        <f t="shared" si="625"/>
        <v>0.13270408162857128</v>
      </c>
      <c r="L3259" s="28">
        <f t="shared" si="622"/>
        <v>7.5179232289815232</v>
      </c>
      <c r="M3259" s="28">
        <f t="shared" si="626"/>
        <v>0.48837332393509775</v>
      </c>
      <c r="N3259" s="28">
        <f t="shared" si="623"/>
        <v>8.6112674075792555</v>
      </c>
      <c r="O3259" s="28">
        <f t="shared" si="627"/>
        <v>0.55939827516743446</v>
      </c>
      <c r="P3259" s="28">
        <f t="shared" si="628"/>
        <v>1.0477715991025323</v>
      </c>
      <c r="Q3259" s="6">
        <f t="shared" si="618"/>
        <v>0.2344191954888469</v>
      </c>
      <c r="R3259" s="6">
        <f t="shared" si="619"/>
        <v>0.21816532731529945</v>
      </c>
      <c r="S3259" s="6">
        <f t="shared" si="620"/>
        <v>0.45258452280414635</v>
      </c>
    </row>
    <row r="3260" spans="2:19" customFormat="1" x14ac:dyDescent="0.25">
      <c r="B3260" s="14" t="s">
        <v>875</v>
      </c>
      <c r="C3260" s="114">
        <v>2</v>
      </c>
      <c r="D3260" s="1">
        <v>3</v>
      </c>
      <c r="E3260" s="1"/>
      <c r="F3260" s="1"/>
      <c r="G3260" s="4">
        <f t="shared" si="624"/>
        <v>795.77470000000005</v>
      </c>
      <c r="H3260" s="201"/>
      <c r="I3260" s="201"/>
      <c r="J3260" s="204">
        <f t="shared" si="621"/>
        <v>7.0685834705770342E-4</v>
      </c>
      <c r="K3260" s="204">
        <f t="shared" si="625"/>
        <v>0.56249666683810862</v>
      </c>
      <c r="L3260" s="28">
        <f t="shared" si="622"/>
        <v>2.219707841442716</v>
      </c>
      <c r="M3260" s="28">
        <f t="shared" si="626"/>
        <v>1.7663769089848702</v>
      </c>
      <c r="N3260" s="28">
        <f t="shared" si="623"/>
        <v>4.6285167281146418</v>
      </c>
      <c r="O3260" s="28">
        <f t="shared" si="627"/>
        <v>3.6832347567317885</v>
      </c>
      <c r="P3260" s="28">
        <f t="shared" si="628"/>
        <v>5.4496116657166587</v>
      </c>
      <c r="Q3260" s="6">
        <f t="shared" si="618"/>
        <v>0.84786091631273763</v>
      </c>
      <c r="R3260" s="6">
        <f t="shared" si="619"/>
        <v>1.4364615551253976</v>
      </c>
      <c r="S3260" s="6">
        <f t="shared" si="620"/>
        <v>2.2843224714381352</v>
      </c>
    </row>
    <row r="3261" spans="2:19" customFormat="1" x14ac:dyDescent="0.25">
      <c r="B3261" s="14" t="s">
        <v>875</v>
      </c>
      <c r="C3261" s="114">
        <v>2</v>
      </c>
      <c r="D3261" s="1">
        <v>4.5</v>
      </c>
      <c r="E3261" s="1"/>
      <c r="F3261" s="1"/>
      <c r="G3261" s="4">
        <f t="shared" si="624"/>
        <v>64.961200000000005</v>
      </c>
      <c r="H3261" s="201"/>
      <c r="I3261" s="201"/>
      <c r="J3261" s="204">
        <f t="shared" si="621"/>
        <v>1.5904312808798326E-3</v>
      </c>
      <c r="K3261" s="204">
        <f t="shared" si="625"/>
        <v>0.10331632652743439</v>
      </c>
      <c r="L3261" s="28">
        <f t="shared" si="622"/>
        <v>5.6380590590289899</v>
      </c>
      <c r="M3261" s="28">
        <f t="shared" si="626"/>
        <v>0.36625508924934846</v>
      </c>
      <c r="N3261" s="28">
        <f t="shared" si="623"/>
        <v>7.4382130025037601</v>
      </c>
      <c r="O3261" s="28">
        <f t="shared" si="627"/>
        <v>0.48319525187039564</v>
      </c>
      <c r="P3261" s="28">
        <f t="shared" si="628"/>
        <v>0.84945034111974405</v>
      </c>
      <c r="Q3261" s="6">
        <f t="shared" si="618"/>
        <v>0.17580244283968727</v>
      </c>
      <c r="R3261" s="6">
        <f t="shared" si="619"/>
        <v>0.1884461482294543</v>
      </c>
      <c r="S3261" s="6">
        <f t="shared" si="620"/>
        <v>0.36424859106914154</v>
      </c>
    </row>
    <row r="3262" spans="2:19" customFormat="1" x14ac:dyDescent="0.25">
      <c r="B3262" s="14" t="s">
        <v>875</v>
      </c>
      <c r="C3262" s="114">
        <v>2</v>
      </c>
      <c r="D3262" s="1">
        <v>3.3</v>
      </c>
      <c r="E3262" s="1"/>
      <c r="F3262" s="1"/>
      <c r="G3262" s="4">
        <f t="shared" si="624"/>
        <v>64.961200000000005</v>
      </c>
      <c r="H3262" s="201"/>
      <c r="I3262" s="201"/>
      <c r="J3262" s="204">
        <f t="shared" si="621"/>
        <v>8.5529859993982123E-4</v>
      </c>
      <c r="K3262" s="204">
        <f t="shared" si="625"/>
        <v>5.5561224488086945E-2</v>
      </c>
      <c r="L3262" s="28">
        <f t="shared" si="622"/>
        <v>2.7634881041225379</v>
      </c>
      <c r="M3262" s="28">
        <f t="shared" si="626"/>
        <v>0.17951950691152002</v>
      </c>
      <c r="N3262" s="28">
        <f t="shared" si="623"/>
        <v>5.1745344101160526</v>
      </c>
      <c r="O3262" s="28">
        <f t="shared" si="627"/>
        <v>0.3361439712423443</v>
      </c>
      <c r="P3262" s="28">
        <f t="shared" si="628"/>
        <v>0.51566347815386426</v>
      </c>
      <c r="Q3262" s="6">
        <f t="shared" si="618"/>
        <v>8.6169363317529613E-2</v>
      </c>
      <c r="R3262" s="6">
        <f t="shared" si="619"/>
        <v>0.13109614878451428</v>
      </c>
      <c r="S3262" s="6">
        <f t="shared" si="620"/>
        <v>0.2172655121020439</v>
      </c>
    </row>
    <row r="3263" spans="2:19" customFormat="1" x14ac:dyDescent="0.25">
      <c r="B3263" s="14" t="s">
        <v>875</v>
      </c>
      <c r="C3263" s="114">
        <v>2</v>
      </c>
      <c r="D3263" s="1">
        <v>9.4</v>
      </c>
      <c r="E3263" s="1"/>
      <c r="F3263" s="1"/>
      <c r="G3263" s="4">
        <f t="shared" si="624"/>
        <v>64.961200000000005</v>
      </c>
      <c r="H3263" s="201"/>
      <c r="I3263" s="201"/>
      <c r="J3263" s="204">
        <f t="shared" si="621"/>
        <v>6.9397781717798531E-3</v>
      </c>
      <c r="K3263" s="204">
        <f t="shared" si="625"/>
        <v>0.45081632651674586</v>
      </c>
      <c r="L3263" s="28">
        <f t="shared" si="622"/>
        <v>30.663024292845677</v>
      </c>
      <c r="M3263" s="28">
        <f t="shared" si="626"/>
        <v>1.9919068923278171</v>
      </c>
      <c r="N3263" s="28">
        <f t="shared" si="623"/>
        <v>17.610413696800567</v>
      </c>
      <c r="O3263" s="28">
        <f t="shared" si="627"/>
        <v>1.1439936284297221</v>
      </c>
      <c r="P3263" s="28">
        <f t="shared" si="628"/>
        <v>3.1359005207575392</v>
      </c>
      <c r="Q3263" s="6">
        <f t="shared" si="618"/>
        <v>0.95611530831735214</v>
      </c>
      <c r="R3263" s="6">
        <f t="shared" si="619"/>
        <v>0.44615751508759161</v>
      </c>
      <c r="S3263" s="6">
        <f t="shared" si="620"/>
        <v>1.4022728234049437</v>
      </c>
    </row>
    <row r="3264" spans="2:19" customFormat="1" x14ac:dyDescent="0.25">
      <c r="B3264" s="14" t="s">
        <v>875</v>
      </c>
      <c r="C3264" s="114">
        <v>2</v>
      </c>
      <c r="D3264" s="1">
        <v>6</v>
      </c>
      <c r="E3264" s="1"/>
      <c r="F3264" s="1"/>
      <c r="G3264" s="4">
        <f t="shared" si="624"/>
        <v>64.961200000000005</v>
      </c>
      <c r="H3264" s="201"/>
      <c r="I3264" s="201"/>
      <c r="J3264" s="204">
        <f t="shared" si="621"/>
        <v>2.8274333882308137E-3</v>
      </c>
      <c r="K3264" s="204">
        <f t="shared" si="625"/>
        <v>0.1836734693821056</v>
      </c>
      <c r="L3264" s="28">
        <f t="shared" si="622"/>
        <v>10.923549380812876</v>
      </c>
      <c r="M3264" s="28">
        <f t="shared" si="626"/>
        <v>0.70960688980053355</v>
      </c>
      <c r="N3264" s="28">
        <f t="shared" si="623"/>
        <v>10.414704032978928</v>
      </c>
      <c r="O3264" s="28">
        <f t="shared" si="627"/>
        <v>0.67655168474967775</v>
      </c>
      <c r="P3264" s="28">
        <f t="shared" si="628"/>
        <v>1.3861585745502114</v>
      </c>
      <c r="Q3264" s="6">
        <f t="shared" si="618"/>
        <v>0.34061130710425608</v>
      </c>
      <c r="R3264" s="6">
        <f t="shared" si="619"/>
        <v>0.26385515705237433</v>
      </c>
      <c r="S3264" s="6">
        <f t="shared" si="620"/>
        <v>0.60446646415663041</v>
      </c>
    </row>
    <row r="3265" spans="2:19" customFormat="1" x14ac:dyDescent="0.25">
      <c r="B3265" s="14" t="s">
        <v>875</v>
      </c>
      <c r="C3265" s="114">
        <v>2</v>
      </c>
      <c r="D3265" s="1">
        <v>4.9000000000000004</v>
      </c>
      <c r="E3265" s="1"/>
      <c r="F3265" s="1"/>
      <c r="G3265" s="4">
        <f t="shared" si="624"/>
        <v>64.961200000000005</v>
      </c>
      <c r="H3265" s="201"/>
      <c r="I3265" s="201"/>
      <c r="J3265" s="204">
        <f t="shared" si="621"/>
        <v>1.8857409903172736E-3</v>
      </c>
      <c r="K3265" s="204">
        <f t="shared" si="625"/>
        <v>0.12249999999623211</v>
      </c>
      <c r="L3265" s="28">
        <f t="shared" si="622"/>
        <v>6.8573266813152358</v>
      </c>
      <c r="M3265" s="28">
        <f t="shared" si="626"/>
        <v>0.44546017865048693</v>
      </c>
      <c r="N3265" s="28">
        <f t="shared" si="623"/>
        <v>8.2174937658920371</v>
      </c>
      <c r="O3265" s="28">
        <f t="shared" si="627"/>
        <v>0.53381826637890784</v>
      </c>
      <c r="P3265" s="28">
        <f t="shared" si="628"/>
        <v>0.97927844502939476</v>
      </c>
      <c r="Q3265" s="6">
        <f t="shared" si="618"/>
        <v>0.21382088575223371</v>
      </c>
      <c r="R3265" s="6">
        <f t="shared" si="619"/>
        <v>0.20818912388777405</v>
      </c>
      <c r="S3265" s="6">
        <f t="shared" si="620"/>
        <v>0.42201000964000779</v>
      </c>
    </row>
    <row r="3266" spans="2:19" customFormat="1" x14ac:dyDescent="0.25">
      <c r="B3266" s="14" t="s">
        <v>875</v>
      </c>
      <c r="C3266" s="114">
        <v>2</v>
      </c>
      <c r="D3266" s="1">
        <v>4.2</v>
      </c>
      <c r="E3266" s="1"/>
      <c r="F3266" s="1"/>
      <c r="G3266" s="4">
        <f t="shared" si="624"/>
        <v>64.961200000000005</v>
      </c>
      <c r="H3266" s="201"/>
      <c r="I3266" s="201"/>
      <c r="J3266" s="204">
        <f t="shared" si="621"/>
        <v>1.385442360233099E-3</v>
      </c>
      <c r="K3266" s="204">
        <f t="shared" si="625"/>
        <v>8.9999999997231753E-2</v>
      </c>
      <c r="L3266" s="28">
        <f t="shared" si="622"/>
        <v>4.811097633235077</v>
      </c>
      <c r="M3266" s="28">
        <f t="shared" si="626"/>
        <v>0.31253468163409348</v>
      </c>
      <c r="N3266" s="28">
        <f t="shared" si="623"/>
        <v>6.861382640483793</v>
      </c>
      <c r="O3266" s="28">
        <f t="shared" si="627"/>
        <v>0.44572365863033786</v>
      </c>
      <c r="P3266" s="28">
        <f t="shared" si="628"/>
        <v>0.7582583402644314</v>
      </c>
      <c r="Q3266" s="6">
        <f t="shared" si="618"/>
        <v>0.15001664718436486</v>
      </c>
      <c r="R3266" s="6">
        <f t="shared" si="619"/>
        <v>0.17383222686583177</v>
      </c>
      <c r="S3266" s="6">
        <f t="shared" si="620"/>
        <v>0.32384887405019663</v>
      </c>
    </row>
    <row r="3267" spans="2:19" customFormat="1" x14ac:dyDescent="0.25">
      <c r="B3267" s="14" t="s">
        <v>875</v>
      </c>
      <c r="C3267" s="114">
        <v>2</v>
      </c>
      <c r="D3267" s="1">
        <v>3.2</v>
      </c>
      <c r="E3267" s="1"/>
      <c r="F3267" s="1"/>
      <c r="G3267" s="4">
        <f t="shared" si="624"/>
        <v>64.961200000000005</v>
      </c>
      <c r="H3267" s="201"/>
      <c r="I3267" s="201"/>
      <c r="J3267" s="204">
        <f t="shared" si="621"/>
        <v>8.0424771931898698E-4</v>
      </c>
      <c r="K3267" s="204">
        <f t="shared" si="625"/>
        <v>5.2244897957576697E-2</v>
      </c>
      <c r="L3267" s="28">
        <f t="shared" si="622"/>
        <v>2.57474279673893</v>
      </c>
      <c r="M3267" s="28">
        <f t="shared" si="626"/>
        <v>0.16725838501169291</v>
      </c>
      <c r="N3267" s="28">
        <f t="shared" si="623"/>
        <v>4.9915502127950244</v>
      </c>
      <c r="O3267" s="28">
        <f t="shared" si="627"/>
        <v>0.32425709797277341</v>
      </c>
      <c r="P3267" s="28">
        <f t="shared" si="628"/>
        <v>0.49151548298446635</v>
      </c>
      <c r="Q3267" s="6">
        <f t="shared" ref="Q3267:Q3330" si="629">M3267*0.48</f>
        <v>8.0284024805612586E-2</v>
      </c>
      <c r="R3267" s="6">
        <f t="shared" ref="R3267:R3330" si="630">O3267*0.39</f>
        <v>0.12646026820938164</v>
      </c>
      <c r="S3267" s="6">
        <f t="shared" ref="S3267:S3330" si="631">Q3267+R3267</f>
        <v>0.20674429301499422</v>
      </c>
    </row>
    <row r="3268" spans="2:19" customFormat="1" x14ac:dyDescent="0.25">
      <c r="B3268" s="14" t="s">
        <v>875</v>
      </c>
      <c r="C3268" s="114">
        <v>2</v>
      </c>
      <c r="D3268" s="1">
        <v>7</v>
      </c>
      <c r="E3268" s="1"/>
      <c r="F3268" s="1"/>
      <c r="G3268" s="4">
        <f t="shared" si="624"/>
        <v>64.961200000000005</v>
      </c>
      <c r="H3268" s="201"/>
      <c r="I3268" s="201"/>
      <c r="J3268" s="204">
        <f t="shared" si="621"/>
        <v>3.8484510006474969E-3</v>
      </c>
      <c r="K3268" s="204">
        <f t="shared" si="625"/>
        <v>0.24999999999231043</v>
      </c>
      <c r="L3268" s="28">
        <f t="shared" si="622"/>
        <v>15.569492106387406</v>
      </c>
      <c r="M3268" s="28">
        <f t="shared" si="626"/>
        <v>1.0114129102390135</v>
      </c>
      <c r="N3268" s="28">
        <f t="shared" si="623"/>
        <v>12.473107819356448</v>
      </c>
      <c r="O3268" s="28">
        <f t="shared" si="627"/>
        <v>0.81026806739089385</v>
      </c>
      <c r="P3268" s="28">
        <f t="shared" si="628"/>
        <v>1.8216809776299074</v>
      </c>
      <c r="Q3268" s="6">
        <f t="shared" si="629"/>
        <v>0.48547819691472643</v>
      </c>
      <c r="R3268" s="6">
        <f t="shared" si="630"/>
        <v>0.31600454628244862</v>
      </c>
      <c r="S3268" s="6">
        <f t="shared" si="631"/>
        <v>0.80148274319717505</v>
      </c>
    </row>
    <row r="3269" spans="2:19" customFormat="1" x14ac:dyDescent="0.25">
      <c r="B3269" s="14" t="s">
        <v>875</v>
      </c>
      <c r="C3269" s="114">
        <v>2</v>
      </c>
      <c r="D3269" s="1">
        <v>18.100000000000001</v>
      </c>
      <c r="E3269" s="1"/>
      <c r="F3269" s="1"/>
      <c r="G3269" s="4">
        <f t="shared" si="624"/>
        <v>64.961200000000005</v>
      </c>
      <c r="H3269" s="201"/>
      <c r="I3269" s="201"/>
      <c r="J3269" s="204">
        <f t="shared" si="621"/>
        <v>2.5730429231063806E-2</v>
      </c>
      <c r="K3269" s="204">
        <f t="shared" si="625"/>
        <v>1.6714795917853229</v>
      </c>
      <c r="L3269" s="28">
        <f t="shared" si="622"/>
        <v>138.29201202797131</v>
      </c>
      <c r="M3269" s="28">
        <f t="shared" si="626"/>
        <v>8.9836152259993849</v>
      </c>
      <c r="N3269" s="28">
        <f t="shared" si="623"/>
        <v>37.904773184786656</v>
      </c>
      <c r="O3269" s="28">
        <f t="shared" si="627"/>
        <v>2.4623395995715769</v>
      </c>
      <c r="P3269" s="28">
        <f t="shared" si="628"/>
        <v>11.445954825570961</v>
      </c>
      <c r="Q3269" s="6">
        <f t="shared" si="629"/>
        <v>4.3121353084797045</v>
      </c>
      <c r="R3269" s="6">
        <f t="shared" si="630"/>
        <v>0.96031244383291503</v>
      </c>
      <c r="S3269" s="6">
        <f t="shared" si="631"/>
        <v>5.2724477523126199</v>
      </c>
    </row>
    <row r="3270" spans="2:19" customFormat="1" x14ac:dyDescent="0.25">
      <c r="B3270" s="14" t="s">
        <v>875</v>
      </c>
      <c r="C3270" s="114">
        <v>2</v>
      </c>
      <c r="D3270" s="1">
        <v>6.1</v>
      </c>
      <c r="E3270" s="1"/>
      <c r="F3270" s="1"/>
      <c r="G3270" s="4">
        <f t="shared" si="624"/>
        <v>64.961200000000005</v>
      </c>
      <c r="H3270" s="201"/>
      <c r="I3270" s="201"/>
      <c r="J3270" s="204">
        <f t="shared" si="621"/>
        <v>2.9224665660019049E-3</v>
      </c>
      <c r="K3270" s="204">
        <f t="shared" si="625"/>
        <v>0.18984693876967082</v>
      </c>
      <c r="L3270" s="28">
        <f t="shared" si="622"/>
        <v>11.346641732690337</v>
      </c>
      <c r="M3270" s="28">
        <f t="shared" si="626"/>
        <v>0.73709147722241208</v>
      </c>
      <c r="N3270" s="28">
        <f t="shared" si="623"/>
        <v>10.618077151196925</v>
      </c>
      <c r="O3270" s="28">
        <f t="shared" si="627"/>
        <v>0.68976304681311085</v>
      </c>
      <c r="P3270" s="28">
        <f t="shared" si="628"/>
        <v>1.426854524035523</v>
      </c>
      <c r="Q3270" s="6">
        <f t="shared" si="629"/>
        <v>0.35380390906675779</v>
      </c>
      <c r="R3270" s="6">
        <f t="shared" si="630"/>
        <v>0.26900758825711324</v>
      </c>
      <c r="S3270" s="6">
        <f t="shared" si="631"/>
        <v>0.62281149732387098</v>
      </c>
    </row>
    <row r="3271" spans="2:19" customFormat="1" x14ac:dyDescent="0.25">
      <c r="B3271" s="14" t="s">
        <v>875</v>
      </c>
      <c r="C3271" s="114">
        <v>2</v>
      </c>
      <c r="D3271" s="1">
        <v>9.6999999999999993</v>
      </c>
      <c r="E3271" s="1"/>
      <c r="F3271" s="1"/>
      <c r="G3271" s="4">
        <f t="shared" si="624"/>
        <v>64.961200000000005</v>
      </c>
      <c r="H3271" s="201"/>
      <c r="I3271" s="201"/>
      <c r="J3271" s="204">
        <f t="shared" si="621"/>
        <v>7.3898113194065885E-3</v>
      </c>
      <c r="K3271" s="204">
        <f t="shared" si="625"/>
        <v>0.48005102039339753</v>
      </c>
      <c r="L3271" s="28">
        <f t="shared" si="622"/>
        <v>32.959625522695021</v>
      </c>
      <c r="M3271" s="28">
        <f t="shared" si="626"/>
        <v>2.1410968670340238</v>
      </c>
      <c r="N3271" s="28">
        <f t="shared" si="623"/>
        <v>18.26976237438959</v>
      </c>
      <c r="O3271" s="28">
        <f t="shared" si="627"/>
        <v>1.1868257105750974</v>
      </c>
      <c r="P3271" s="28">
        <f t="shared" si="628"/>
        <v>3.3279225776091215</v>
      </c>
      <c r="Q3271" s="6">
        <f t="shared" si="629"/>
        <v>1.0277264961763315</v>
      </c>
      <c r="R3271" s="6">
        <f t="shared" si="630"/>
        <v>0.46286202712428803</v>
      </c>
      <c r="S3271" s="6">
        <f t="shared" si="631"/>
        <v>1.4905885233006195</v>
      </c>
    </row>
    <row r="3272" spans="2:19" customFormat="1" x14ac:dyDescent="0.25">
      <c r="B3272" s="14" t="s">
        <v>875</v>
      </c>
      <c r="C3272" s="114">
        <v>2</v>
      </c>
      <c r="D3272" s="1">
        <v>6.7</v>
      </c>
      <c r="E3272" s="1"/>
      <c r="F3272" s="1"/>
      <c r="G3272" s="4">
        <f t="shared" si="624"/>
        <v>64.961200000000005</v>
      </c>
      <c r="H3272" s="201"/>
      <c r="I3272" s="201"/>
      <c r="J3272" s="204">
        <f t="shared" si="621"/>
        <v>3.5256523554911458E-3</v>
      </c>
      <c r="K3272" s="204">
        <f t="shared" si="625"/>
        <v>0.22903061223785337</v>
      </c>
      <c r="L3272" s="28">
        <f t="shared" si="622"/>
        <v>14.077969600318117</v>
      </c>
      <c r="M3272" s="28">
        <f t="shared" si="626"/>
        <v>0.9145218165384269</v>
      </c>
      <c r="N3272" s="28">
        <f t="shared" si="623"/>
        <v>11.849976492405487</v>
      </c>
      <c r="O3272" s="28">
        <f t="shared" si="627"/>
        <v>0.76978870784942166</v>
      </c>
      <c r="P3272" s="28">
        <f t="shared" si="628"/>
        <v>1.6843105243878487</v>
      </c>
      <c r="Q3272" s="6">
        <f t="shared" si="629"/>
        <v>0.43897047193844491</v>
      </c>
      <c r="R3272" s="6">
        <f t="shared" si="630"/>
        <v>0.30021759606127446</v>
      </c>
      <c r="S3272" s="6">
        <f t="shared" si="631"/>
        <v>0.73918806799971937</v>
      </c>
    </row>
    <row r="3273" spans="2:19" customFormat="1" x14ac:dyDescent="0.25">
      <c r="B3273" s="14" t="s">
        <v>875</v>
      </c>
      <c r="C3273" s="114">
        <v>2</v>
      </c>
      <c r="D3273" s="1">
        <v>11.4</v>
      </c>
      <c r="E3273" s="1"/>
      <c r="F3273" s="1"/>
      <c r="G3273" s="4">
        <f t="shared" si="624"/>
        <v>64.961200000000005</v>
      </c>
      <c r="H3273" s="201"/>
      <c r="I3273" s="201"/>
      <c r="J3273" s="204">
        <f t="shared" si="621"/>
        <v>1.0207034531513238E-2</v>
      </c>
      <c r="K3273" s="204">
        <f t="shared" si="625"/>
        <v>0.66306122446940119</v>
      </c>
      <c r="L3273" s="28">
        <f t="shared" si="622"/>
        <v>47.776937151240197</v>
      </c>
      <c r="M3273" s="28">
        <f t="shared" si="626"/>
        <v>3.1036472298680851</v>
      </c>
      <c r="N3273" s="28">
        <f t="shared" si="623"/>
        <v>22.069304441395495</v>
      </c>
      <c r="O3273" s="28">
        <f t="shared" si="627"/>
        <v>1.4336485274857045</v>
      </c>
      <c r="P3273" s="28">
        <f t="shared" si="628"/>
        <v>4.5372957573537898</v>
      </c>
      <c r="Q3273" s="6">
        <f t="shared" si="629"/>
        <v>1.4897506703366807</v>
      </c>
      <c r="R3273" s="6">
        <f t="shared" si="630"/>
        <v>0.55912292571942479</v>
      </c>
      <c r="S3273" s="6">
        <f t="shared" si="631"/>
        <v>2.0488735960561053</v>
      </c>
    </row>
    <row r="3274" spans="2:19" customFormat="1" x14ac:dyDescent="0.25">
      <c r="B3274" s="14" t="s">
        <v>875</v>
      </c>
      <c r="C3274" s="114">
        <v>3</v>
      </c>
      <c r="D3274" s="1">
        <v>17.899999999999999</v>
      </c>
      <c r="E3274" s="1"/>
      <c r="F3274" s="1"/>
      <c r="G3274" s="4">
        <f t="shared" si="624"/>
        <v>64.961200000000005</v>
      </c>
      <c r="H3274" s="201"/>
      <c r="I3274" s="201"/>
      <c r="J3274" s="204">
        <f t="shared" si="621"/>
        <v>2.5164942553417641E-2</v>
      </c>
      <c r="K3274" s="204">
        <f t="shared" si="625"/>
        <v>1.6347448979089017</v>
      </c>
      <c r="L3274" s="28">
        <f t="shared" si="622"/>
        <v>134.80412130049106</v>
      </c>
      <c r="M3274" s="28">
        <f t="shared" si="626"/>
        <v>8.757037654478653</v>
      </c>
      <c r="N3274" s="28">
        <f t="shared" si="623"/>
        <v>37.41519524806241</v>
      </c>
      <c r="O3274" s="28">
        <f t="shared" si="627"/>
        <v>2.4305360286915776</v>
      </c>
      <c r="P3274" s="28">
        <f t="shared" si="628"/>
        <v>11.18757368317023</v>
      </c>
      <c r="Q3274" s="6">
        <f t="shared" si="629"/>
        <v>4.2033780741497537</v>
      </c>
      <c r="R3274" s="6">
        <f t="shared" si="630"/>
        <v>0.94790905118971525</v>
      </c>
      <c r="S3274" s="6">
        <f t="shared" si="631"/>
        <v>5.1512871253394685</v>
      </c>
    </row>
    <row r="3275" spans="2:19" customFormat="1" x14ac:dyDescent="0.25">
      <c r="B3275" s="14" t="s">
        <v>875</v>
      </c>
      <c r="C3275" s="114">
        <v>3</v>
      </c>
      <c r="D3275" s="1">
        <v>17.100000000000001</v>
      </c>
      <c r="E3275" s="1" t="s">
        <v>978</v>
      </c>
      <c r="F3275" s="1"/>
      <c r="G3275" s="4">
        <f t="shared" si="624"/>
        <v>64.961200000000005</v>
      </c>
      <c r="H3275" s="201"/>
      <c r="I3275" s="201"/>
      <c r="J3275" s="204">
        <f t="shared" si="621"/>
        <v>2.2965827695904786E-2</v>
      </c>
      <c r="K3275" s="204">
        <f t="shared" si="625"/>
        <v>1.4918877550561529</v>
      </c>
      <c r="L3275" s="28">
        <f t="shared" si="622"/>
        <v>121.35344493946106</v>
      </c>
      <c r="M3275" s="28">
        <f t="shared" si="626"/>
        <v>7.8832655603066577</v>
      </c>
      <c r="N3275" s="28">
        <f t="shared" si="623"/>
        <v>35.466262065140818</v>
      </c>
      <c r="O3275" s="28">
        <f t="shared" si="627"/>
        <v>2.3039309879535157</v>
      </c>
      <c r="P3275" s="28">
        <f t="shared" si="628"/>
        <v>10.187196548260173</v>
      </c>
      <c r="Q3275" s="6">
        <f t="shared" si="629"/>
        <v>3.7839674689471954</v>
      </c>
      <c r="R3275" s="6">
        <f t="shared" si="630"/>
        <v>0.89853308530187115</v>
      </c>
      <c r="S3275" s="6">
        <f t="shared" si="631"/>
        <v>4.6825005542490663</v>
      </c>
    </row>
    <row r="3276" spans="2:19" customFormat="1" x14ac:dyDescent="0.25">
      <c r="B3276" s="14" t="s">
        <v>875</v>
      </c>
      <c r="C3276" s="114">
        <v>3</v>
      </c>
      <c r="D3276" s="1">
        <v>22</v>
      </c>
      <c r="E3276" s="1"/>
      <c r="F3276" s="1"/>
      <c r="G3276" s="4">
        <f t="shared" si="624"/>
        <v>64.961200000000005</v>
      </c>
      <c r="H3276" s="201"/>
      <c r="I3276" s="201"/>
      <c r="J3276" s="204">
        <f t="shared" si="621"/>
        <v>3.8013271108436497E-2</v>
      </c>
      <c r="K3276" s="204">
        <f t="shared" si="625"/>
        <v>2.4693877550260863</v>
      </c>
      <c r="L3276" s="28">
        <f t="shared" si="622"/>
        <v>216.58271564706396</v>
      </c>
      <c r="M3276" s="28">
        <f t="shared" si="626"/>
        <v>14.069473380586272</v>
      </c>
      <c r="N3276" s="28">
        <f t="shared" si="623"/>
        <v>47.626043709210393</v>
      </c>
      <c r="O3276" s="28">
        <f t="shared" si="627"/>
        <v>3.0938450106115729</v>
      </c>
      <c r="P3276" s="28">
        <f t="shared" si="628"/>
        <v>17.163318391197844</v>
      </c>
      <c r="Q3276" s="6">
        <f t="shared" si="629"/>
        <v>6.75334722268141</v>
      </c>
      <c r="R3276" s="6">
        <f t="shared" si="630"/>
        <v>1.2065995541385135</v>
      </c>
      <c r="S3276" s="6">
        <f t="shared" si="631"/>
        <v>7.9599467768199235</v>
      </c>
    </row>
    <row r="3277" spans="2:19" customFormat="1" x14ac:dyDescent="0.25">
      <c r="B3277" s="14" t="s">
        <v>875</v>
      </c>
      <c r="C3277" s="114">
        <v>3</v>
      </c>
      <c r="D3277" s="1">
        <v>7.5</v>
      </c>
      <c r="E3277" s="1"/>
      <c r="F3277" s="1"/>
      <c r="G3277" s="4">
        <f t="shared" si="624"/>
        <v>64.961200000000005</v>
      </c>
      <c r="H3277" s="201"/>
      <c r="I3277" s="201"/>
      <c r="J3277" s="204">
        <f t="shared" si="621"/>
        <v>4.4178646691106467E-3</v>
      </c>
      <c r="K3277" s="204">
        <f t="shared" si="625"/>
        <v>0.28698979590953999</v>
      </c>
      <c r="L3277" s="28">
        <f t="shared" si="622"/>
        <v>18.245673379916788</v>
      </c>
      <c r="M3277" s="28">
        <f t="shared" si="626"/>
        <v>1.1852608605569988</v>
      </c>
      <c r="N3277" s="28">
        <f t="shared" si="623"/>
        <v>13.521710947318155</v>
      </c>
      <c r="O3277" s="28">
        <f t="shared" si="627"/>
        <v>0.87838658622827981</v>
      </c>
      <c r="P3277" s="28">
        <f t="shared" si="628"/>
        <v>2.0636474467852786</v>
      </c>
      <c r="Q3277" s="6">
        <f t="shared" si="629"/>
        <v>0.56892521306735933</v>
      </c>
      <c r="R3277" s="6">
        <f t="shared" si="630"/>
        <v>0.34257076862902913</v>
      </c>
      <c r="S3277" s="6">
        <f t="shared" si="631"/>
        <v>0.91149598169638846</v>
      </c>
    </row>
    <row r="3278" spans="2:19" customFormat="1" x14ac:dyDescent="0.25">
      <c r="B3278" s="14" t="s">
        <v>875</v>
      </c>
      <c r="C3278" s="114">
        <v>3</v>
      </c>
      <c r="D3278" s="1">
        <v>11.4</v>
      </c>
      <c r="E3278" s="1"/>
      <c r="F3278" s="1"/>
      <c r="G3278" s="4">
        <f t="shared" si="624"/>
        <v>64.961200000000005</v>
      </c>
      <c r="H3278" s="201"/>
      <c r="I3278" s="201"/>
      <c r="J3278" s="204">
        <f t="shared" si="621"/>
        <v>1.0207034531513238E-2</v>
      </c>
      <c r="K3278" s="204">
        <f t="shared" si="625"/>
        <v>0.66306122446940119</v>
      </c>
      <c r="L3278" s="28">
        <f t="shared" si="622"/>
        <v>47.776937151240197</v>
      </c>
      <c r="M3278" s="28">
        <f t="shared" si="626"/>
        <v>3.1036472298680851</v>
      </c>
      <c r="N3278" s="28">
        <f t="shared" si="623"/>
        <v>22.069304441395495</v>
      </c>
      <c r="O3278" s="28">
        <f t="shared" si="627"/>
        <v>1.4336485274857045</v>
      </c>
      <c r="P3278" s="28">
        <f t="shared" si="628"/>
        <v>4.5372957573537898</v>
      </c>
      <c r="Q3278" s="6">
        <f t="shared" si="629"/>
        <v>1.4897506703366807</v>
      </c>
      <c r="R3278" s="6">
        <f t="shared" si="630"/>
        <v>0.55912292571942479</v>
      </c>
      <c r="S3278" s="6">
        <f t="shared" si="631"/>
        <v>2.0488735960561053</v>
      </c>
    </row>
    <row r="3279" spans="2:19" customFormat="1" x14ac:dyDescent="0.25">
      <c r="B3279" s="14" t="s">
        <v>875</v>
      </c>
      <c r="C3279" s="114">
        <v>3</v>
      </c>
      <c r="D3279" s="1">
        <v>11.4</v>
      </c>
      <c r="E3279" s="1"/>
      <c r="F3279" s="1"/>
      <c r="G3279" s="4">
        <f t="shared" si="624"/>
        <v>64.961200000000005</v>
      </c>
      <c r="H3279" s="201"/>
      <c r="I3279" s="201"/>
      <c r="J3279" s="204">
        <f t="shared" si="621"/>
        <v>1.0207034531513238E-2</v>
      </c>
      <c r="K3279" s="204">
        <f t="shared" si="625"/>
        <v>0.66306122446940119</v>
      </c>
      <c r="L3279" s="28">
        <f t="shared" si="622"/>
        <v>47.776937151240197</v>
      </c>
      <c r="M3279" s="28">
        <f t="shared" si="626"/>
        <v>3.1036472298680851</v>
      </c>
      <c r="N3279" s="28">
        <f t="shared" si="623"/>
        <v>22.069304441395495</v>
      </c>
      <c r="O3279" s="28">
        <f t="shared" si="627"/>
        <v>1.4336485274857045</v>
      </c>
      <c r="P3279" s="28">
        <f t="shared" si="628"/>
        <v>4.5372957573537898</v>
      </c>
      <c r="Q3279" s="6">
        <f t="shared" si="629"/>
        <v>1.4897506703366807</v>
      </c>
      <c r="R3279" s="6">
        <f t="shared" si="630"/>
        <v>0.55912292571942479</v>
      </c>
      <c r="S3279" s="6">
        <f t="shared" si="631"/>
        <v>2.0488735960561053</v>
      </c>
    </row>
    <row r="3280" spans="2:19" customFormat="1" x14ac:dyDescent="0.25">
      <c r="B3280" s="14" t="s">
        <v>875</v>
      </c>
      <c r="C3280" s="114">
        <v>3</v>
      </c>
      <c r="D3280" s="1">
        <v>5</v>
      </c>
      <c r="E3280" s="1"/>
      <c r="F3280" s="1"/>
      <c r="G3280" s="4">
        <f t="shared" si="624"/>
        <v>64.961200000000005</v>
      </c>
      <c r="H3280" s="201"/>
      <c r="I3280" s="201"/>
      <c r="J3280" s="204">
        <f t="shared" si="621"/>
        <v>1.9634954084936209E-3</v>
      </c>
      <c r="K3280" s="204">
        <f t="shared" si="625"/>
        <v>0.12755102040424002</v>
      </c>
      <c r="L3280" s="28">
        <f t="shared" si="622"/>
        <v>7.1833345216463531</v>
      </c>
      <c r="M3280" s="28">
        <f t="shared" si="626"/>
        <v>0.46663803957857453</v>
      </c>
      <c r="N3280" s="28">
        <f t="shared" si="623"/>
        <v>8.4140458590425169</v>
      </c>
      <c r="O3280" s="28">
        <f t="shared" si="627"/>
        <v>0.54658652646013051</v>
      </c>
      <c r="P3280" s="28">
        <f t="shared" si="628"/>
        <v>1.0132245660387049</v>
      </c>
      <c r="Q3280" s="6">
        <f t="shared" si="629"/>
        <v>0.22398625899771576</v>
      </c>
      <c r="R3280" s="6">
        <f t="shared" si="630"/>
        <v>0.2131687453194509</v>
      </c>
      <c r="S3280" s="6">
        <f t="shared" si="631"/>
        <v>0.4371550043171667</v>
      </c>
    </row>
    <row r="3281" spans="2:19" customFormat="1" x14ac:dyDescent="0.25">
      <c r="B3281" s="14" t="s">
        <v>875</v>
      </c>
      <c r="C3281" s="114">
        <v>3</v>
      </c>
      <c r="D3281" s="1">
        <v>3.3</v>
      </c>
      <c r="E3281" s="1"/>
      <c r="F3281" s="1"/>
      <c r="G3281" s="4">
        <f t="shared" si="624"/>
        <v>64.961200000000005</v>
      </c>
      <c r="H3281" s="201"/>
      <c r="I3281" s="201"/>
      <c r="J3281" s="204">
        <f t="shared" si="621"/>
        <v>8.5529859993982123E-4</v>
      </c>
      <c r="K3281" s="204">
        <f t="shared" si="625"/>
        <v>5.5561224488086945E-2</v>
      </c>
      <c r="L3281" s="28">
        <f t="shared" si="622"/>
        <v>2.7634881041225379</v>
      </c>
      <c r="M3281" s="28">
        <f t="shared" si="626"/>
        <v>0.17951950691152002</v>
      </c>
      <c r="N3281" s="28">
        <f t="shared" si="623"/>
        <v>5.1745344101160526</v>
      </c>
      <c r="O3281" s="28">
        <f t="shared" si="627"/>
        <v>0.3361439712423443</v>
      </c>
      <c r="P3281" s="28">
        <f t="shared" si="628"/>
        <v>0.51566347815386426</v>
      </c>
      <c r="Q3281" s="6">
        <f t="shared" si="629"/>
        <v>8.6169363317529613E-2</v>
      </c>
      <c r="R3281" s="6">
        <f t="shared" si="630"/>
        <v>0.13109614878451428</v>
      </c>
      <c r="S3281" s="6">
        <f t="shared" si="631"/>
        <v>0.2172655121020439</v>
      </c>
    </row>
    <row r="3282" spans="2:19" customFormat="1" x14ac:dyDescent="0.25">
      <c r="B3282" s="14" t="s">
        <v>875</v>
      </c>
      <c r="C3282" s="114">
        <v>3</v>
      </c>
      <c r="D3282" s="1">
        <v>13.5</v>
      </c>
      <c r="E3282" s="1"/>
      <c r="F3282" s="1"/>
      <c r="G3282" s="4">
        <f t="shared" si="624"/>
        <v>64.961200000000005</v>
      </c>
      <c r="H3282" s="201"/>
      <c r="I3282" s="201"/>
      <c r="J3282" s="204">
        <f t="shared" si="621"/>
        <v>1.4313881527918496E-2</v>
      </c>
      <c r="K3282" s="204">
        <f t="shared" si="625"/>
        <v>0.92984693874690971</v>
      </c>
      <c r="L3282" s="28">
        <f t="shared" si="622"/>
        <v>70.474399728819606</v>
      </c>
      <c r="M3282" s="28">
        <f t="shared" si="626"/>
        <v>4.5781016644615393</v>
      </c>
      <c r="N3282" s="28">
        <f t="shared" si="623"/>
        <v>26.89679164794412</v>
      </c>
      <c r="O3282" s="28">
        <f t="shared" si="627"/>
        <v>1.747247895490385</v>
      </c>
      <c r="P3282" s="28">
        <f t="shared" si="628"/>
        <v>6.325349559951924</v>
      </c>
      <c r="Q3282" s="6">
        <f t="shared" si="629"/>
        <v>2.1974887989415386</v>
      </c>
      <c r="R3282" s="6">
        <f t="shared" si="630"/>
        <v>0.68142667924125011</v>
      </c>
      <c r="S3282" s="6">
        <f t="shared" si="631"/>
        <v>2.8789154781827886</v>
      </c>
    </row>
    <row r="3283" spans="2:19" customFormat="1" x14ac:dyDescent="0.25">
      <c r="B3283" s="14" t="s">
        <v>875</v>
      </c>
      <c r="C3283" s="114">
        <v>3</v>
      </c>
      <c r="D3283" s="1">
        <v>4</v>
      </c>
      <c r="E3283" s="1"/>
      <c r="F3283" s="1"/>
      <c r="G3283" s="4">
        <f t="shared" si="624"/>
        <v>64.961200000000005</v>
      </c>
      <c r="H3283" s="201"/>
      <c r="I3283" s="201"/>
      <c r="J3283" s="204">
        <f t="shared" si="621"/>
        <v>1.2566370614359172E-3</v>
      </c>
      <c r="K3283" s="204">
        <f t="shared" si="625"/>
        <v>8.1632653058713603E-2</v>
      </c>
      <c r="L3283" s="28">
        <f t="shared" si="622"/>
        <v>4.3006091215286046</v>
      </c>
      <c r="M3283" s="28">
        <f t="shared" si="626"/>
        <v>0.27937273468421148</v>
      </c>
      <c r="N3283" s="28">
        <f t="shared" si="623"/>
        <v>6.4806737611278331</v>
      </c>
      <c r="O3283" s="28">
        <f t="shared" si="627"/>
        <v>0.42099235249702632</v>
      </c>
      <c r="P3283" s="28">
        <f t="shared" si="628"/>
        <v>0.7003650871812378</v>
      </c>
      <c r="Q3283" s="6">
        <f t="shared" si="629"/>
        <v>0.1340989126484215</v>
      </c>
      <c r="R3283" s="6">
        <f t="shared" si="630"/>
        <v>0.16418701747384026</v>
      </c>
      <c r="S3283" s="6">
        <f t="shared" si="631"/>
        <v>0.29828593012226179</v>
      </c>
    </row>
    <row r="3284" spans="2:19" customFormat="1" x14ac:dyDescent="0.25">
      <c r="B3284" s="14" t="s">
        <v>875</v>
      </c>
      <c r="C3284" s="114">
        <v>3</v>
      </c>
      <c r="D3284" s="1">
        <v>4.0999999999999996</v>
      </c>
      <c r="E3284" s="1"/>
      <c r="F3284" s="1"/>
      <c r="G3284" s="4">
        <f t="shared" si="624"/>
        <v>64.961200000000005</v>
      </c>
      <c r="H3284" s="201"/>
      <c r="I3284" s="201"/>
      <c r="J3284" s="204">
        <f t="shared" si="621"/>
        <v>1.3202543126711102E-3</v>
      </c>
      <c r="K3284" s="204">
        <f t="shared" si="625"/>
        <v>8.5765306119810952E-2</v>
      </c>
      <c r="L3284" s="28">
        <f t="shared" si="622"/>
        <v>4.5518101325650582</v>
      </c>
      <c r="M3284" s="28">
        <f t="shared" si="626"/>
        <v>0.29569105411886604</v>
      </c>
      <c r="N3284" s="28">
        <f t="shared" si="623"/>
        <v>6.670633528309061</v>
      </c>
      <c r="O3284" s="28">
        <f t="shared" si="627"/>
        <v>0.43333236716418877</v>
      </c>
      <c r="P3284" s="28">
        <f t="shared" si="628"/>
        <v>0.72902342128305486</v>
      </c>
      <c r="Q3284" s="6">
        <f t="shared" si="629"/>
        <v>0.14193170597705571</v>
      </c>
      <c r="R3284" s="6">
        <f t="shared" si="630"/>
        <v>0.16899962319403364</v>
      </c>
      <c r="S3284" s="6">
        <f t="shared" si="631"/>
        <v>0.31093132917108934</v>
      </c>
    </row>
    <row r="3285" spans="2:19" customFormat="1" x14ac:dyDescent="0.25">
      <c r="B3285" s="14" t="s">
        <v>875</v>
      </c>
      <c r="C3285" s="114">
        <v>3</v>
      </c>
      <c r="D3285" s="1">
        <v>3.6</v>
      </c>
      <c r="E3285" s="1"/>
      <c r="F3285" s="1"/>
      <c r="G3285" s="4">
        <f t="shared" si="624"/>
        <v>64.961200000000005</v>
      </c>
      <c r="H3285" s="201"/>
      <c r="I3285" s="201"/>
      <c r="J3285" s="204">
        <f t="shared" si="621"/>
        <v>1.0178760197630931E-3</v>
      </c>
      <c r="K3285" s="204">
        <f t="shared" si="625"/>
        <v>6.6122448977558021E-2</v>
      </c>
      <c r="L3285" s="28">
        <f t="shared" si="622"/>
        <v>3.375464158589657</v>
      </c>
      <c r="M3285" s="28">
        <f t="shared" si="626"/>
        <v>0.21927420655205926</v>
      </c>
      <c r="N3285" s="28">
        <f t="shared" si="623"/>
        <v>5.7290669248255632</v>
      </c>
      <c r="O3285" s="28">
        <f t="shared" si="627"/>
        <v>0.37216706953560269</v>
      </c>
      <c r="P3285" s="28">
        <f t="shared" si="628"/>
        <v>0.59144127608766195</v>
      </c>
      <c r="Q3285" s="6">
        <f t="shared" si="629"/>
        <v>0.10525161914498844</v>
      </c>
      <c r="R3285" s="6">
        <f t="shared" si="630"/>
        <v>0.14514515711888507</v>
      </c>
      <c r="S3285" s="6">
        <f t="shared" si="631"/>
        <v>0.25039677626387352</v>
      </c>
    </row>
    <row r="3286" spans="2:19" customFormat="1" x14ac:dyDescent="0.25">
      <c r="B3286" s="14" t="s">
        <v>875</v>
      </c>
      <c r="C3286" s="114">
        <v>3</v>
      </c>
      <c r="D3286" s="1">
        <v>8.6</v>
      </c>
      <c r="E3286" s="1"/>
      <c r="F3286" s="1"/>
      <c r="G3286" s="4">
        <f t="shared" si="624"/>
        <v>64.961200000000005</v>
      </c>
      <c r="H3286" s="201"/>
      <c r="I3286" s="201"/>
      <c r="J3286" s="204">
        <f t="shared" si="621"/>
        <v>5.8088048164875268E-3</v>
      </c>
      <c r="K3286" s="204">
        <f t="shared" si="625"/>
        <v>0.37734693876390357</v>
      </c>
      <c r="L3286" s="28">
        <f t="shared" si="622"/>
        <v>24.992286516385054</v>
      </c>
      <c r="M3286" s="28">
        <f t="shared" si="626"/>
        <v>1.6235289543384737</v>
      </c>
      <c r="N3286" s="28">
        <f t="shared" si="623"/>
        <v>15.869862268149246</v>
      </c>
      <c r="O3286" s="28">
        <f t="shared" si="627"/>
        <v>1.0309253167697232</v>
      </c>
      <c r="P3286" s="28">
        <f t="shared" si="628"/>
        <v>2.6544542711081967</v>
      </c>
      <c r="Q3286" s="6">
        <f t="shared" si="629"/>
        <v>0.7792938980824673</v>
      </c>
      <c r="R3286" s="6">
        <f t="shared" si="630"/>
        <v>0.40206087354019204</v>
      </c>
      <c r="S3286" s="6">
        <f t="shared" si="631"/>
        <v>1.1813547716226593</v>
      </c>
    </row>
    <row r="3287" spans="2:19" customFormat="1" x14ac:dyDescent="0.25">
      <c r="B3287" s="14" t="s">
        <v>875</v>
      </c>
      <c r="C3287" s="114">
        <v>3</v>
      </c>
      <c r="D3287" s="1">
        <v>3.1</v>
      </c>
      <c r="E3287" s="1" t="s">
        <v>978</v>
      </c>
      <c r="F3287" s="1"/>
      <c r="G3287" s="4">
        <f t="shared" si="624"/>
        <v>64.961200000000005</v>
      </c>
      <c r="H3287" s="201"/>
      <c r="I3287" s="201"/>
      <c r="J3287" s="204">
        <f t="shared" si="621"/>
        <v>7.5476763502494771E-4</v>
      </c>
      <c r="K3287" s="204">
        <f t="shared" si="625"/>
        <v>4.9030612243389851E-2</v>
      </c>
      <c r="L3287" s="28">
        <f t="shared" si="622"/>
        <v>2.3935063597525432</v>
      </c>
      <c r="M3287" s="28">
        <f t="shared" si="626"/>
        <v>0.15548504835297491</v>
      </c>
      <c r="N3287" s="28">
        <f t="shared" si="623"/>
        <v>4.8095356854949474</v>
      </c>
      <c r="O3287" s="28">
        <f t="shared" si="627"/>
        <v>0.31243321563258936</v>
      </c>
      <c r="P3287" s="28">
        <f t="shared" si="628"/>
        <v>0.46791826398556424</v>
      </c>
      <c r="Q3287" s="6">
        <f t="shared" si="629"/>
        <v>7.4632823209427962E-2</v>
      </c>
      <c r="R3287" s="6">
        <f t="shared" si="630"/>
        <v>0.12184895409670986</v>
      </c>
      <c r="S3287" s="6">
        <f t="shared" si="631"/>
        <v>0.19648177730613781</v>
      </c>
    </row>
    <row r="3288" spans="2:19" customFormat="1" x14ac:dyDescent="0.25">
      <c r="B3288" s="14" t="s">
        <v>875</v>
      </c>
      <c r="C3288" s="114">
        <v>3</v>
      </c>
      <c r="D3288" s="1">
        <v>7.1</v>
      </c>
      <c r="E3288" s="1"/>
      <c r="F3288" s="1"/>
      <c r="G3288" s="4">
        <f t="shared" si="624"/>
        <v>64.961200000000005</v>
      </c>
      <c r="H3288" s="201"/>
      <c r="I3288" s="201"/>
      <c r="J3288" s="204">
        <f t="shared" si="621"/>
        <v>3.959192141686536E-3</v>
      </c>
      <c r="K3288" s="204">
        <f t="shared" si="625"/>
        <v>0.25719387754310946</v>
      </c>
      <c r="L3288" s="28">
        <f t="shared" si="622"/>
        <v>16.085590015951329</v>
      </c>
      <c r="M3288" s="28">
        <f t="shared" si="626"/>
        <v>1.0449392504120609</v>
      </c>
      <c r="N3288" s="28">
        <f t="shared" si="623"/>
        <v>12.681839066301519</v>
      </c>
      <c r="O3288" s="28">
        <f t="shared" si="627"/>
        <v>0.82382749993294346</v>
      </c>
      <c r="P3288" s="28">
        <f t="shared" si="628"/>
        <v>1.8687667503450043</v>
      </c>
      <c r="Q3288" s="6">
        <f t="shared" si="629"/>
        <v>0.50157084019778919</v>
      </c>
      <c r="R3288" s="6">
        <f t="shared" si="630"/>
        <v>0.32129272497384798</v>
      </c>
      <c r="S3288" s="6">
        <f t="shared" si="631"/>
        <v>0.82286356517163717</v>
      </c>
    </row>
    <row r="3289" spans="2:19" customFormat="1" x14ac:dyDescent="0.25">
      <c r="B3289" s="14" t="s">
        <v>875</v>
      </c>
      <c r="C3289" s="114">
        <v>3</v>
      </c>
      <c r="D3289" s="1">
        <v>15</v>
      </c>
      <c r="E3289" s="1"/>
      <c r="F3289" s="1"/>
      <c r="G3289" s="4">
        <f t="shared" si="624"/>
        <v>64.961200000000005</v>
      </c>
      <c r="H3289" s="201"/>
      <c r="I3289" s="201"/>
      <c r="J3289" s="204">
        <f t="shared" si="621"/>
        <v>1.7671458676442587E-2</v>
      </c>
      <c r="K3289" s="204">
        <f t="shared" si="625"/>
        <v>1.14795918363816</v>
      </c>
      <c r="L3289" s="28">
        <f t="shared" si="622"/>
        <v>89.789976153871919</v>
      </c>
      <c r="M3289" s="28">
        <f t="shared" si="626"/>
        <v>5.8328647120622747</v>
      </c>
      <c r="N3289" s="28">
        <f t="shared" si="623"/>
        <v>30.425431257579703</v>
      </c>
      <c r="O3289" s="28">
        <f t="shared" si="627"/>
        <v>1.9764725633459297</v>
      </c>
      <c r="P3289" s="28">
        <f t="shared" si="628"/>
        <v>7.809337275408204</v>
      </c>
      <c r="Q3289" s="6">
        <f t="shared" si="629"/>
        <v>2.7997750617898918</v>
      </c>
      <c r="R3289" s="6">
        <f t="shared" si="630"/>
        <v>0.77082429970491262</v>
      </c>
      <c r="S3289" s="6">
        <f t="shared" si="631"/>
        <v>3.5705993614948044</v>
      </c>
    </row>
    <row r="3290" spans="2:19" customFormat="1" x14ac:dyDescent="0.25">
      <c r="B3290" s="14" t="s">
        <v>875</v>
      </c>
      <c r="C3290" s="114">
        <v>3</v>
      </c>
      <c r="D3290" s="1">
        <v>59.1</v>
      </c>
      <c r="E3290" s="1"/>
      <c r="F3290" s="1"/>
      <c r="G3290" s="4">
        <f t="shared" si="624"/>
        <v>64.961200000000005</v>
      </c>
      <c r="H3290" s="201"/>
      <c r="I3290" s="201"/>
      <c r="J3290" s="204">
        <f t="shared" si="621"/>
        <v>0.27432465590962407</v>
      </c>
      <c r="K3290" s="204">
        <f t="shared" si="625"/>
        <v>17.820459183125337</v>
      </c>
      <c r="L3290" s="28">
        <f t="shared" si="622"/>
        <v>2100.2629451416237</v>
      </c>
      <c r="M3290" s="28">
        <f t="shared" si="626"/>
        <v>136.43560387826537</v>
      </c>
      <c r="N3290" s="28">
        <f t="shared" si="623"/>
        <v>151.34473674783771</v>
      </c>
      <c r="O3290" s="28">
        <f t="shared" si="627"/>
        <v>9.8315359035180023</v>
      </c>
      <c r="P3290" s="28">
        <f t="shared" si="628"/>
        <v>146.26713978178338</v>
      </c>
      <c r="Q3290" s="6">
        <f t="shared" si="629"/>
        <v>65.489089861567379</v>
      </c>
      <c r="R3290" s="6">
        <f t="shared" si="630"/>
        <v>3.8342990023720209</v>
      </c>
      <c r="S3290" s="6">
        <f t="shared" si="631"/>
        <v>69.3233888639394</v>
      </c>
    </row>
    <row r="3291" spans="2:19" customFormat="1" x14ac:dyDescent="0.25">
      <c r="B3291" s="14" t="s">
        <v>875</v>
      </c>
      <c r="C3291" s="114">
        <v>3</v>
      </c>
      <c r="D3291" s="1">
        <v>5.0999999999999996</v>
      </c>
      <c r="E3291" s="1"/>
      <c r="F3291" s="1"/>
      <c r="G3291" s="4">
        <f t="shared" si="624"/>
        <v>64.961200000000005</v>
      </c>
      <c r="H3291" s="201"/>
      <c r="I3291" s="201"/>
      <c r="J3291" s="204">
        <f t="shared" si="621"/>
        <v>2.0428206229967626E-3</v>
      </c>
      <c r="K3291" s="204">
        <f t="shared" si="625"/>
        <v>0.13270408162857128</v>
      </c>
      <c r="L3291" s="28">
        <f t="shared" si="622"/>
        <v>7.5179232289815232</v>
      </c>
      <c r="M3291" s="28">
        <f t="shared" si="626"/>
        <v>0.48837332393509775</v>
      </c>
      <c r="N3291" s="28">
        <f t="shared" si="623"/>
        <v>8.6112674075792555</v>
      </c>
      <c r="O3291" s="28">
        <f t="shared" si="627"/>
        <v>0.55939827516743446</v>
      </c>
      <c r="P3291" s="28">
        <f t="shared" si="628"/>
        <v>1.0477715991025323</v>
      </c>
      <c r="Q3291" s="6">
        <f t="shared" si="629"/>
        <v>0.2344191954888469</v>
      </c>
      <c r="R3291" s="6">
        <f t="shared" si="630"/>
        <v>0.21816532731529945</v>
      </c>
      <c r="S3291" s="6">
        <f t="shared" si="631"/>
        <v>0.45258452280414635</v>
      </c>
    </row>
    <row r="3292" spans="2:19" customFormat="1" x14ac:dyDescent="0.25">
      <c r="B3292" s="14" t="s">
        <v>875</v>
      </c>
      <c r="C3292" s="114">
        <v>3</v>
      </c>
      <c r="D3292" s="1">
        <v>5.7</v>
      </c>
      <c r="E3292" s="1"/>
      <c r="F3292" s="1"/>
      <c r="G3292" s="4">
        <f t="shared" si="624"/>
        <v>64.961200000000005</v>
      </c>
      <c r="H3292" s="201"/>
      <c r="I3292" s="201"/>
      <c r="J3292" s="204">
        <f t="shared" si="621"/>
        <v>2.5517586328783095E-3</v>
      </c>
      <c r="K3292" s="204">
        <f t="shared" si="625"/>
        <v>0.1657653061173503</v>
      </c>
      <c r="L3292" s="28">
        <f t="shared" si="622"/>
        <v>9.7084599828880815</v>
      </c>
      <c r="M3292" s="28">
        <f t="shared" si="626"/>
        <v>0.63067322287304872</v>
      </c>
      <c r="N3292" s="28">
        <f t="shared" si="623"/>
        <v>9.8080698655856366</v>
      </c>
      <c r="O3292" s="28">
        <f t="shared" si="627"/>
        <v>0.63714400051044973</v>
      </c>
      <c r="P3292" s="28">
        <f t="shared" si="628"/>
        <v>1.2678172233834983</v>
      </c>
      <c r="Q3292" s="6">
        <f t="shared" si="629"/>
        <v>0.30272314697906338</v>
      </c>
      <c r="R3292" s="6">
        <f t="shared" si="630"/>
        <v>0.24848616019907541</v>
      </c>
      <c r="S3292" s="6">
        <f t="shared" si="631"/>
        <v>0.55120930717813876</v>
      </c>
    </row>
    <row r="3293" spans="2:19" customFormat="1" x14ac:dyDescent="0.25">
      <c r="B3293" s="14" t="s">
        <v>875</v>
      </c>
      <c r="C3293" s="114">
        <v>3</v>
      </c>
      <c r="D3293" s="1">
        <v>6.5</v>
      </c>
      <c r="E3293" s="1"/>
      <c r="F3293" s="1"/>
      <c r="G3293" s="4">
        <f t="shared" si="624"/>
        <v>64.961200000000005</v>
      </c>
      <c r="H3293" s="201"/>
      <c r="I3293" s="201"/>
      <c r="J3293" s="204">
        <f t="shared" si="621"/>
        <v>3.3183072403542195E-3</v>
      </c>
      <c r="K3293" s="204">
        <f t="shared" si="625"/>
        <v>0.21556122448316564</v>
      </c>
      <c r="L3293" s="28">
        <f t="shared" si="622"/>
        <v>13.130517975640537</v>
      </c>
      <c r="M3293" s="28">
        <f t="shared" si="626"/>
        <v>0.85297422086363262</v>
      </c>
      <c r="N3293" s="28">
        <f t="shared" si="623"/>
        <v>11.437170539605743</v>
      </c>
      <c r="O3293" s="28">
        <f t="shared" si="627"/>
        <v>0.74297233726827139</v>
      </c>
      <c r="P3293" s="28">
        <f t="shared" si="628"/>
        <v>1.5959465581319039</v>
      </c>
      <c r="Q3293" s="6">
        <f t="shared" si="629"/>
        <v>0.40942762601454363</v>
      </c>
      <c r="R3293" s="6">
        <f t="shared" si="630"/>
        <v>0.28975921153462586</v>
      </c>
      <c r="S3293" s="6">
        <f t="shared" si="631"/>
        <v>0.69918683754916944</v>
      </c>
    </row>
    <row r="3294" spans="2:19" customFormat="1" x14ac:dyDescent="0.25">
      <c r="B3294" s="14" t="s">
        <v>875</v>
      </c>
      <c r="C3294" s="114">
        <v>3</v>
      </c>
      <c r="D3294" s="1">
        <v>4.2</v>
      </c>
      <c r="E3294" s="1"/>
      <c r="F3294" s="1"/>
      <c r="G3294" s="4">
        <f t="shared" si="624"/>
        <v>64.961200000000005</v>
      </c>
      <c r="H3294" s="201"/>
      <c r="I3294" s="201"/>
      <c r="J3294" s="204">
        <f t="shared" si="621"/>
        <v>1.385442360233099E-3</v>
      </c>
      <c r="K3294" s="204">
        <f t="shared" si="625"/>
        <v>8.9999999997231753E-2</v>
      </c>
      <c r="L3294" s="28">
        <f t="shared" si="622"/>
        <v>4.811097633235077</v>
      </c>
      <c r="M3294" s="28">
        <f t="shared" si="626"/>
        <v>0.31253468163409348</v>
      </c>
      <c r="N3294" s="28">
        <f t="shared" si="623"/>
        <v>6.861382640483793</v>
      </c>
      <c r="O3294" s="28">
        <f t="shared" si="627"/>
        <v>0.44572365863033786</v>
      </c>
      <c r="P3294" s="28">
        <f t="shared" si="628"/>
        <v>0.7582583402644314</v>
      </c>
      <c r="Q3294" s="6">
        <f t="shared" si="629"/>
        <v>0.15001664718436486</v>
      </c>
      <c r="R3294" s="6">
        <f t="shared" si="630"/>
        <v>0.17383222686583177</v>
      </c>
      <c r="S3294" s="6">
        <f t="shared" si="631"/>
        <v>0.32384887405019663</v>
      </c>
    </row>
    <row r="3295" spans="2:19" customFormat="1" x14ac:dyDescent="0.25">
      <c r="B3295" s="14" t="s">
        <v>875</v>
      </c>
      <c r="C3295" s="114">
        <v>3</v>
      </c>
      <c r="D3295" s="1">
        <v>5.3</v>
      </c>
      <c r="E3295" s="1"/>
      <c r="F3295" s="1"/>
      <c r="G3295" s="4">
        <f t="shared" si="624"/>
        <v>64.961200000000005</v>
      </c>
      <c r="H3295" s="201"/>
      <c r="I3295" s="201"/>
      <c r="J3295" s="204">
        <f t="shared" si="621"/>
        <v>2.2061834409834321E-3</v>
      </c>
      <c r="K3295" s="204">
        <f t="shared" si="625"/>
        <v>0.14331632652620405</v>
      </c>
      <c r="L3295" s="28">
        <f t="shared" si="622"/>
        <v>8.213046389840704</v>
      </c>
      <c r="M3295" s="28">
        <f t="shared" si="626"/>
        <v>0.53352935948815838</v>
      </c>
      <c r="N3295" s="28">
        <f t="shared" si="623"/>
        <v>9.0076755970184212</v>
      </c>
      <c r="O3295" s="28">
        <f t="shared" si="627"/>
        <v>0.58514942734270425</v>
      </c>
      <c r="P3295" s="28">
        <f t="shared" si="628"/>
        <v>1.1186787868308627</v>
      </c>
      <c r="Q3295" s="6">
        <f t="shared" si="629"/>
        <v>0.25609409255431603</v>
      </c>
      <c r="R3295" s="6">
        <f t="shared" si="630"/>
        <v>0.22820827666365467</v>
      </c>
      <c r="S3295" s="6">
        <f t="shared" si="631"/>
        <v>0.48430236921797071</v>
      </c>
    </row>
    <row r="3296" spans="2:19" customFormat="1" x14ac:dyDescent="0.25">
      <c r="B3296" s="14" t="s">
        <v>875</v>
      </c>
      <c r="C3296" s="114">
        <v>3</v>
      </c>
      <c r="D3296" s="1">
        <v>4.2</v>
      </c>
      <c r="E3296" s="1"/>
      <c r="F3296" s="1"/>
      <c r="G3296" s="4">
        <f t="shared" si="624"/>
        <v>64.961200000000005</v>
      </c>
      <c r="H3296" s="201"/>
      <c r="I3296" s="201"/>
      <c r="J3296" s="204">
        <f t="shared" si="621"/>
        <v>1.385442360233099E-3</v>
      </c>
      <c r="K3296" s="204">
        <f t="shared" si="625"/>
        <v>8.9999999997231753E-2</v>
      </c>
      <c r="L3296" s="28">
        <f t="shared" si="622"/>
        <v>4.811097633235077</v>
      </c>
      <c r="M3296" s="28">
        <f t="shared" si="626"/>
        <v>0.31253468163409348</v>
      </c>
      <c r="N3296" s="28">
        <f t="shared" si="623"/>
        <v>6.861382640483793</v>
      </c>
      <c r="O3296" s="28">
        <f t="shared" si="627"/>
        <v>0.44572365863033786</v>
      </c>
      <c r="P3296" s="28">
        <f t="shared" si="628"/>
        <v>0.7582583402644314</v>
      </c>
      <c r="Q3296" s="6">
        <f t="shared" si="629"/>
        <v>0.15001664718436486</v>
      </c>
      <c r="R3296" s="6">
        <f t="shared" si="630"/>
        <v>0.17383222686583177</v>
      </c>
      <c r="S3296" s="6">
        <f t="shared" si="631"/>
        <v>0.32384887405019663</v>
      </c>
    </row>
    <row r="3297" spans="2:19" customFormat="1" x14ac:dyDescent="0.25">
      <c r="B3297" s="14" t="s">
        <v>875</v>
      </c>
      <c r="C3297" s="114">
        <v>3</v>
      </c>
      <c r="D3297" s="1">
        <v>4</v>
      </c>
      <c r="E3297" s="1"/>
      <c r="F3297" s="1"/>
      <c r="G3297" s="4">
        <f t="shared" si="624"/>
        <v>64.961200000000005</v>
      </c>
      <c r="H3297" s="201"/>
      <c r="I3297" s="201"/>
      <c r="J3297" s="204">
        <f t="shared" ref="J3297:J3360" si="632">((+D3297/200)^2)*PI()</f>
        <v>1.2566370614359172E-3</v>
      </c>
      <c r="K3297" s="204">
        <f t="shared" si="625"/>
        <v>8.1632653058713603E-2</v>
      </c>
      <c r="L3297" s="28">
        <f t="shared" ref="L3297:L3360" si="633">0.17758*(D3297^2.299)</f>
        <v>4.3006091215286046</v>
      </c>
      <c r="M3297" s="28">
        <f t="shared" si="626"/>
        <v>0.27937273468421148</v>
      </c>
      <c r="N3297" s="28">
        <f t="shared" ref="N3297:N3360" si="634">1.28*(D3297^1.17)</f>
        <v>6.4806737611278331</v>
      </c>
      <c r="O3297" s="28">
        <f t="shared" si="627"/>
        <v>0.42099235249702632</v>
      </c>
      <c r="P3297" s="28">
        <f t="shared" si="628"/>
        <v>0.7003650871812378</v>
      </c>
      <c r="Q3297" s="6">
        <f t="shared" si="629"/>
        <v>0.1340989126484215</v>
      </c>
      <c r="R3297" s="6">
        <f t="shared" si="630"/>
        <v>0.16418701747384026</v>
      </c>
      <c r="S3297" s="6">
        <f t="shared" si="631"/>
        <v>0.29828593012226179</v>
      </c>
    </row>
    <row r="3298" spans="2:19" customFormat="1" x14ac:dyDescent="0.25">
      <c r="B3298" s="14" t="s">
        <v>875</v>
      </c>
      <c r="C3298" s="114">
        <v>3</v>
      </c>
      <c r="D3298" s="1">
        <v>18.100000000000001</v>
      </c>
      <c r="E3298" s="1"/>
      <c r="F3298" s="1"/>
      <c r="G3298" s="4">
        <f t="shared" ref="G3298:G3361" si="635">IF($D3298&lt;3.01,795.7747,64.9612)</f>
        <v>64.961200000000005</v>
      </c>
      <c r="H3298" s="201"/>
      <c r="I3298" s="201"/>
      <c r="J3298" s="204">
        <f t="shared" si="632"/>
        <v>2.5730429231063806E-2</v>
      </c>
      <c r="K3298" s="204">
        <f t="shared" si="625"/>
        <v>1.6714795917853229</v>
      </c>
      <c r="L3298" s="28">
        <f t="shared" si="633"/>
        <v>138.29201202797131</v>
      </c>
      <c r="M3298" s="28">
        <f t="shared" si="626"/>
        <v>8.9836152259993849</v>
      </c>
      <c r="N3298" s="28">
        <f t="shared" si="634"/>
        <v>37.904773184786656</v>
      </c>
      <c r="O3298" s="28">
        <f t="shared" si="627"/>
        <v>2.4623395995715769</v>
      </c>
      <c r="P3298" s="28">
        <f t="shared" si="628"/>
        <v>11.445954825570961</v>
      </c>
      <c r="Q3298" s="6">
        <f t="shared" si="629"/>
        <v>4.3121353084797045</v>
      </c>
      <c r="R3298" s="6">
        <f t="shared" si="630"/>
        <v>0.96031244383291503</v>
      </c>
      <c r="S3298" s="6">
        <f t="shared" si="631"/>
        <v>5.2724477523126199</v>
      </c>
    </row>
    <row r="3299" spans="2:19" customFormat="1" x14ac:dyDescent="0.25">
      <c r="B3299" s="14" t="s">
        <v>875</v>
      </c>
      <c r="C3299" s="114">
        <v>3</v>
      </c>
      <c r="D3299" s="1">
        <v>4</v>
      </c>
      <c r="E3299" s="1"/>
      <c r="F3299" s="1"/>
      <c r="G3299" s="4">
        <f t="shared" si="635"/>
        <v>64.961200000000005</v>
      </c>
      <c r="H3299" s="201"/>
      <c r="I3299" s="201"/>
      <c r="J3299" s="204">
        <f t="shared" si="632"/>
        <v>1.2566370614359172E-3</v>
      </c>
      <c r="K3299" s="204">
        <f t="shared" si="625"/>
        <v>8.1632653058713603E-2</v>
      </c>
      <c r="L3299" s="28">
        <f t="shared" si="633"/>
        <v>4.3006091215286046</v>
      </c>
      <c r="M3299" s="28">
        <f t="shared" si="626"/>
        <v>0.27937273468421148</v>
      </c>
      <c r="N3299" s="28">
        <f t="shared" si="634"/>
        <v>6.4806737611278331</v>
      </c>
      <c r="O3299" s="28">
        <f t="shared" si="627"/>
        <v>0.42099235249702632</v>
      </c>
      <c r="P3299" s="28">
        <f t="shared" si="628"/>
        <v>0.7003650871812378</v>
      </c>
      <c r="Q3299" s="6">
        <f t="shared" si="629"/>
        <v>0.1340989126484215</v>
      </c>
      <c r="R3299" s="6">
        <f t="shared" si="630"/>
        <v>0.16418701747384026</v>
      </c>
      <c r="S3299" s="6">
        <f t="shared" si="631"/>
        <v>0.29828593012226179</v>
      </c>
    </row>
    <row r="3300" spans="2:19" customFormat="1" x14ac:dyDescent="0.25">
      <c r="B3300" s="14" t="s">
        <v>875</v>
      </c>
      <c r="C3300" s="114">
        <v>3</v>
      </c>
      <c r="D3300" s="1">
        <v>12.1</v>
      </c>
      <c r="E3300" s="1" t="s">
        <v>978</v>
      </c>
      <c r="F3300" s="1"/>
      <c r="G3300" s="4">
        <f t="shared" si="635"/>
        <v>64.961200000000005</v>
      </c>
      <c r="H3300" s="201"/>
      <c r="I3300" s="201"/>
      <c r="J3300" s="204">
        <f t="shared" si="632"/>
        <v>1.149901451030204E-2</v>
      </c>
      <c r="K3300" s="204">
        <f t="shared" si="625"/>
        <v>0.74698979589539116</v>
      </c>
      <c r="L3300" s="28">
        <f t="shared" si="633"/>
        <v>54.792058641719279</v>
      </c>
      <c r="M3300" s="28">
        <f t="shared" si="626"/>
        <v>3.5593579488744482</v>
      </c>
      <c r="N3300" s="28">
        <f t="shared" si="634"/>
        <v>23.662948194266647</v>
      </c>
      <c r="O3300" s="28">
        <f t="shared" si="627"/>
        <v>1.5371735400527091</v>
      </c>
      <c r="P3300" s="28">
        <f t="shared" si="628"/>
        <v>5.0965314889271571</v>
      </c>
      <c r="Q3300" s="6">
        <f t="shared" si="629"/>
        <v>1.7084918154597351</v>
      </c>
      <c r="R3300" s="6">
        <f t="shared" si="630"/>
        <v>0.59949768062055653</v>
      </c>
      <c r="S3300" s="6">
        <f t="shared" si="631"/>
        <v>2.3079894960802916</v>
      </c>
    </row>
    <row r="3301" spans="2:19" customFormat="1" x14ac:dyDescent="0.25">
      <c r="B3301" s="14" t="s">
        <v>875</v>
      </c>
      <c r="C3301" s="114">
        <v>3</v>
      </c>
      <c r="D3301" s="1">
        <v>16.8</v>
      </c>
      <c r="E3301" s="1"/>
      <c r="F3301" s="1"/>
      <c r="G3301" s="4">
        <f t="shared" si="635"/>
        <v>64.961200000000005</v>
      </c>
      <c r="H3301" s="201"/>
      <c r="I3301" s="201"/>
      <c r="J3301" s="204">
        <f t="shared" si="632"/>
        <v>2.2167077763729583E-2</v>
      </c>
      <c r="K3301" s="204">
        <f t="shared" si="625"/>
        <v>1.439999999955708</v>
      </c>
      <c r="L3301" s="28">
        <f t="shared" si="633"/>
        <v>116.51453072449293</v>
      </c>
      <c r="M3301" s="28">
        <f t="shared" si="626"/>
        <v>7.5689238801082386</v>
      </c>
      <c r="N3301" s="28">
        <f t="shared" si="634"/>
        <v>34.73936128378228</v>
      </c>
      <c r="O3301" s="28">
        <f t="shared" si="627"/>
        <v>2.2567106399996324</v>
      </c>
      <c r="P3301" s="28">
        <f t="shared" si="628"/>
        <v>9.8256345201078705</v>
      </c>
      <c r="Q3301" s="6">
        <f t="shared" si="629"/>
        <v>3.6330834624519546</v>
      </c>
      <c r="R3301" s="6">
        <f t="shared" si="630"/>
        <v>0.88011714959985665</v>
      </c>
      <c r="S3301" s="6">
        <f t="shared" si="631"/>
        <v>4.5132006120518113</v>
      </c>
    </row>
    <row r="3302" spans="2:19" customFormat="1" x14ac:dyDescent="0.25">
      <c r="B3302" s="14" t="s">
        <v>875</v>
      </c>
      <c r="C3302" s="114">
        <v>3</v>
      </c>
      <c r="D3302" s="1">
        <v>4.5</v>
      </c>
      <c r="E3302" s="1"/>
      <c r="F3302" s="1"/>
      <c r="G3302" s="4">
        <f t="shared" si="635"/>
        <v>64.961200000000005</v>
      </c>
      <c r="H3302" s="201"/>
      <c r="I3302" s="201"/>
      <c r="J3302" s="204">
        <f t="shared" si="632"/>
        <v>1.5904312808798326E-3</v>
      </c>
      <c r="K3302" s="204">
        <f t="shared" si="625"/>
        <v>0.10331632652743439</v>
      </c>
      <c r="L3302" s="28">
        <f t="shared" si="633"/>
        <v>5.6380590590289899</v>
      </c>
      <c r="M3302" s="28">
        <f t="shared" si="626"/>
        <v>0.36625508924934846</v>
      </c>
      <c r="N3302" s="28">
        <f t="shared" si="634"/>
        <v>7.4382130025037601</v>
      </c>
      <c r="O3302" s="28">
        <f t="shared" si="627"/>
        <v>0.48319525187039564</v>
      </c>
      <c r="P3302" s="28">
        <f t="shared" si="628"/>
        <v>0.84945034111974405</v>
      </c>
      <c r="Q3302" s="6">
        <f t="shared" si="629"/>
        <v>0.17580244283968727</v>
      </c>
      <c r="R3302" s="6">
        <f t="shared" si="630"/>
        <v>0.1884461482294543</v>
      </c>
      <c r="S3302" s="6">
        <f t="shared" si="631"/>
        <v>0.36424859106914154</v>
      </c>
    </row>
    <row r="3303" spans="2:19" customFormat="1" x14ac:dyDescent="0.25">
      <c r="B3303" s="14" t="s">
        <v>875</v>
      </c>
      <c r="C3303" s="114">
        <v>3</v>
      </c>
      <c r="D3303" s="1">
        <v>6.9</v>
      </c>
      <c r="E3303" s="1"/>
      <c r="F3303" s="1"/>
      <c r="G3303" s="4">
        <f t="shared" si="635"/>
        <v>64.961200000000005</v>
      </c>
      <c r="H3303" s="201"/>
      <c r="I3303" s="201"/>
      <c r="J3303" s="204">
        <f t="shared" si="632"/>
        <v>3.7392806559352516E-3</v>
      </c>
      <c r="K3303" s="204">
        <f t="shared" si="625"/>
        <v>0.24290816325783468</v>
      </c>
      <c r="L3303" s="28">
        <f t="shared" si="633"/>
        <v>15.062883294996576</v>
      </c>
      <c r="M3303" s="28">
        <f t="shared" si="626"/>
        <v>0.97850299328216439</v>
      </c>
      <c r="N3303" s="28">
        <f t="shared" si="634"/>
        <v>12.264882891847247</v>
      </c>
      <c r="O3303" s="28">
        <f t="shared" si="627"/>
        <v>0.79674152596761971</v>
      </c>
      <c r="P3303" s="28">
        <f t="shared" si="628"/>
        <v>1.7752445192497841</v>
      </c>
      <c r="Q3303" s="6">
        <f t="shared" si="629"/>
        <v>0.46968143677543889</v>
      </c>
      <c r="R3303" s="6">
        <f t="shared" si="630"/>
        <v>0.31072919512737168</v>
      </c>
      <c r="S3303" s="6">
        <f t="shared" si="631"/>
        <v>0.78041063190281057</v>
      </c>
    </row>
    <row r="3304" spans="2:19" customFormat="1" x14ac:dyDescent="0.25">
      <c r="B3304" s="14" t="s">
        <v>875</v>
      </c>
      <c r="C3304" s="114">
        <v>3</v>
      </c>
      <c r="D3304" s="1">
        <v>5.8</v>
      </c>
      <c r="E3304" s="1"/>
      <c r="F3304" s="1"/>
      <c r="G3304" s="4">
        <f t="shared" si="635"/>
        <v>64.961200000000005</v>
      </c>
      <c r="H3304" s="201"/>
      <c r="I3304" s="201"/>
      <c r="J3304" s="204">
        <f t="shared" si="632"/>
        <v>2.6420794216690155E-3</v>
      </c>
      <c r="K3304" s="204">
        <f t="shared" si="625"/>
        <v>0.1716326530559453</v>
      </c>
      <c r="L3304" s="28">
        <f t="shared" si="633"/>
        <v>10.104504202450142</v>
      </c>
      <c r="M3304" s="28">
        <f t="shared" si="626"/>
        <v>0.65640073112787944</v>
      </c>
      <c r="N3304" s="28">
        <f t="shared" si="634"/>
        <v>10.009692178621206</v>
      </c>
      <c r="O3304" s="28">
        <f t="shared" si="627"/>
        <v>0.65024162816606002</v>
      </c>
      <c r="P3304" s="28">
        <f t="shared" si="628"/>
        <v>1.3066423592939396</v>
      </c>
      <c r="Q3304" s="6">
        <f t="shared" si="629"/>
        <v>0.31507235094138214</v>
      </c>
      <c r="R3304" s="6">
        <f t="shared" si="630"/>
        <v>0.25359423498476341</v>
      </c>
      <c r="S3304" s="6">
        <f t="shared" si="631"/>
        <v>0.5686665859261455</v>
      </c>
    </row>
    <row r="3305" spans="2:19" customFormat="1" x14ac:dyDescent="0.25">
      <c r="B3305" s="14" t="s">
        <v>875</v>
      </c>
      <c r="C3305" s="114">
        <v>3</v>
      </c>
      <c r="D3305" s="1">
        <v>9.8000000000000007</v>
      </c>
      <c r="E3305" s="1"/>
      <c r="F3305" s="1"/>
      <c r="G3305" s="4">
        <f t="shared" si="635"/>
        <v>64.961200000000005</v>
      </c>
      <c r="H3305" s="201"/>
      <c r="I3305" s="201"/>
      <c r="J3305" s="204">
        <f t="shared" si="632"/>
        <v>7.5429639612690945E-3</v>
      </c>
      <c r="K3305" s="204">
        <f t="shared" si="625"/>
        <v>0.48999999998492844</v>
      </c>
      <c r="L3305" s="28">
        <f t="shared" si="633"/>
        <v>33.746038656612889</v>
      </c>
      <c r="M3305" s="28">
        <f t="shared" si="626"/>
        <v>2.1921832088999702</v>
      </c>
      <c r="N3305" s="28">
        <f t="shared" si="634"/>
        <v>18.49032216838847</v>
      </c>
      <c r="O3305" s="28">
        <f t="shared" si="627"/>
        <v>1.2011535397429229</v>
      </c>
      <c r="P3305" s="28">
        <f t="shared" si="628"/>
        <v>3.3933367486428931</v>
      </c>
      <c r="Q3305" s="6">
        <f t="shared" si="629"/>
        <v>1.0522479402719858</v>
      </c>
      <c r="R3305" s="6">
        <f t="shared" si="630"/>
        <v>0.46844988049973996</v>
      </c>
      <c r="S3305" s="6">
        <f t="shared" si="631"/>
        <v>1.5206978207717257</v>
      </c>
    </row>
    <row r="3306" spans="2:19" customFormat="1" x14ac:dyDescent="0.25">
      <c r="B3306" s="14" t="s">
        <v>875</v>
      </c>
      <c r="C3306" s="114">
        <v>3</v>
      </c>
      <c r="D3306" s="1">
        <v>4.2</v>
      </c>
      <c r="E3306" s="1"/>
      <c r="F3306" s="1"/>
      <c r="G3306" s="4">
        <f t="shared" si="635"/>
        <v>64.961200000000005</v>
      </c>
      <c r="H3306" s="201"/>
      <c r="I3306" s="201"/>
      <c r="J3306" s="204">
        <f t="shared" si="632"/>
        <v>1.385442360233099E-3</v>
      </c>
      <c r="K3306" s="204">
        <f t="shared" si="625"/>
        <v>8.9999999997231753E-2</v>
      </c>
      <c r="L3306" s="28">
        <f t="shared" si="633"/>
        <v>4.811097633235077</v>
      </c>
      <c r="M3306" s="28">
        <f t="shared" si="626"/>
        <v>0.31253468163409348</v>
      </c>
      <c r="N3306" s="28">
        <f t="shared" si="634"/>
        <v>6.861382640483793</v>
      </c>
      <c r="O3306" s="28">
        <f t="shared" si="627"/>
        <v>0.44572365863033786</v>
      </c>
      <c r="P3306" s="28">
        <f t="shared" si="628"/>
        <v>0.7582583402644314</v>
      </c>
      <c r="Q3306" s="6">
        <f t="shared" si="629"/>
        <v>0.15001664718436486</v>
      </c>
      <c r="R3306" s="6">
        <f t="shared" si="630"/>
        <v>0.17383222686583177</v>
      </c>
      <c r="S3306" s="6">
        <f t="shared" si="631"/>
        <v>0.32384887405019663</v>
      </c>
    </row>
    <row r="3307" spans="2:19" customFormat="1" x14ac:dyDescent="0.25">
      <c r="B3307" s="14" t="s">
        <v>875</v>
      </c>
      <c r="C3307" s="114">
        <v>3</v>
      </c>
      <c r="D3307" s="1">
        <v>17.8</v>
      </c>
      <c r="E3307" s="1"/>
      <c r="F3307" s="1"/>
      <c r="G3307" s="4">
        <f t="shared" si="635"/>
        <v>64.961200000000005</v>
      </c>
      <c r="H3307" s="201"/>
      <c r="I3307" s="201"/>
      <c r="J3307" s="204">
        <f t="shared" si="632"/>
        <v>2.4884555409084755E-2</v>
      </c>
      <c r="K3307" s="204">
        <f t="shared" si="625"/>
        <v>1.6165306121951764</v>
      </c>
      <c r="L3307" s="28">
        <f t="shared" si="633"/>
        <v>133.07903315069086</v>
      </c>
      <c r="M3307" s="28">
        <f t="shared" si="626"/>
        <v>8.6449738559882405</v>
      </c>
      <c r="N3307" s="28">
        <f t="shared" si="634"/>
        <v>37.170754137182207</v>
      </c>
      <c r="O3307" s="28">
        <f t="shared" si="627"/>
        <v>2.414656840491471</v>
      </c>
      <c r="P3307" s="28">
        <f t="shared" si="628"/>
        <v>11.059630696479712</v>
      </c>
      <c r="Q3307" s="6">
        <f t="shared" si="629"/>
        <v>4.1495874508743551</v>
      </c>
      <c r="R3307" s="6">
        <f t="shared" si="630"/>
        <v>0.94171616779167377</v>
      </c>
      <c r="S3307" s="6">
        <f t="shared" si="631"/>
        <v>5.0913036186660285</v>
      </c>
    </row>
    <row r="3308" spans="2:19" customFormat="1" x14ac:dyDescent="0.25">
      <c r="B3308" s="14" t="s">
        <v>875</v>
      </c>
      <c r="C3308" s="114">
        <v>3</v>
      </c>
      <c r="D3308" s="1">
        <v>4.7</v>
      </c>
      <c r="E3308" s="1"/>
      <c r="F3308" s="1"/>
      <c r="G3308" s="4">
        <f t="shared" si="635"/>
        <v>64.961200000000005</v>
      </c>
      <c r="H3308" s="201"/>
      <c r="I3308" s="201"/>
      <c r="J3308" s="204">
        <f t="shared" si="632"/>
        <v>1.7349445429449633E-3</v>
      </c>
      <c r="K3308" s="204">
        <f t="shared" si="625"/>
        <v>0.11270408162918646</v>
      </c>
      <c r="L3308" s="28">
        <f t="shared" si="633"/>
        <v>6.2308461373122945</v>
      </c>
      <c r="M3308" s="28">
        <f t="shared" si="626"/>
        <v>0.40476324994603757</v>
      </c>
      <c r="N3308" s="28">
        <f t="shared" si="634"/>
        <v>7.8264436633583525</v>
      </c>
      <c r="O3308" s="28">
        <f t="shared" si="627"/>
        <v>0.50841518196547364</v>
      </c>
      <c r="P3308" s="28">
        <f t="shared" si="628"/>
        <v>0.91317843191151127</v>
      </c>
      <c r="Q3308" s="6">
        <f t="shared" si="629"/>
        <v>0.19428635997409802</v>
      </c>
      <c r="R3308" s="6">
        <f t="shared" si="630"/>
        <v>0.19828192096653471</v>
      </c>
      <c r="S3308" s="6">
        <f t="shared" si="631"/>
        <v>0.39256828094063273</v>
      </c>
    </row>
    <row r="3309" spans="2:19" customFormat="1" x14ac:dyDescent="0.25">
      <c r="B3309" s="14" t="s">
        <v>875</v>
      </c>
      <c r="C3309" s="114">
        <v>3</v>
      </c>
      <c r="D3309" s="1">
        <v>3</v>
      </c>
      <c r="E3309" s="1"/>
      <c r="F3309" s="1"/>
      <c r="G3309" s="4">
        <f t="shared" si="635"/>
        <v>795.77470000000005</v>
      </c>
      <c r="H3309" s="201"/>
      <c r="I3309" s="201"/>
      <c r="J3309" s="204">
        <f t="shared" si="632"/>
        <v>7.0685834705770342E-4</v>
      </c>
      <c r="K3309" s="204">
        <f t="shared" si="625"/>
        <v>0.56249666683810862</v>
      </c>
      <c r="L3309" s="28">
        <f t="shared" si="633"/>
        <v>2.219707841442716</v>
      </c>
      <c r="M3309" s="28">
        <f t="shared" si="626"/>
        <v>1.7663769089848702</v>
      </c>
      <c r="N3309" s="28">
        <f t="shared" si="634"/>
        <v>4.6285167281146418</v>
      </c>
      <c r="O3309" s="28">
        <f t="shared" si="627"/>
        <v>3.6832347567317885</v>
      </c>
      <c r="P3309" s="28">
        <f t="shared" si="628"/>
        <v>5.4496116657166587</v>
      </c>
      <c r="Q3309" s="6">
        <f t="shared" si="629"/>
        <v>0.84786091631273763</v>
      </c>
      <c r="R3309" s="6">
        <f t="shared" si="630"/>
        <v>1.4364615551253976</v>
      </c>
      <c r="S3309" s="6">
        <f t="shared" si="631"/>
        <v>2.2843224714381352</v>
      </c>
    </row>
    <row r="3310" spans="2:19" customFormat="1" x14ac:dyDescent="0.25">
      <c r="B3310" s="14" t="s">
        <v>875</v>
      </c>
      <c r="C3310" s="114">
        <v>3</v>
      </c>
      <c r="D3310" s="1">
        <v>3.2</v>
      </c>
      <c r="E3310" s="1"/>
      <c r="F3310" s="1"/>
      <c r="G3310" s="4">
        <f t="shared" si="635"/>
        <v>64.961200000000005</v>
      </c>
      <c r="H3310" s="201"/>
      <c r="I3310" s="201"/>
      <c r="J3310" s="204">
        <f t="shared" si="632"/>
        <v>8.0424771931898698E-4</v>
      </c>
      <c r="K3310" s="204">
        <f t="shared" si="625"/>
        <v>5.2244897957576697E-2</v>
      </c>
      <c r="L3310" s="28">
        <f t="shared" si="633"/>
        <v>2.57474279673893</v>
      </c>
      <c r="M3310" s="28">
        <f t="shared" si="626"/>
        <v>0.16725838501169291</v>
      </c>
      <c r="N3310" s="28">
        <f t="shared" si="634"/>
        <v>4.9915502127950244</v>
      </c>
      <c r="O3310" s="28">
        <f t="shared" si="627"/>
        <v>0.32425709797277341</v>
      </c>
      <c r="P3310" s="28">
        <f t="shared" si="628"/>
        <v>0.49151548298446635</v>
      </c>
      <c r="Q3310" s="6">
        <f t="shared" si="629"/>
        <v>8.0284024805612586E-2</v>
      </c>
      <c r="R3310" s="6">
        <f t="shared" si="630"/>
        <v>0.12646026820938164</v>
      </c>
      <c r="S3310" s="6">
        <f t="shared" si="631"/>
        <v>0.20674429301499422</v>
      </c>
    </row>
    <row r="3311" spans="2:19" customFormat="1" x14ac:dyDescent="0.25">
      <c r="B3311" s="14" t="s">
        <v>875</v>
      </c>
      <c r="C3311" s="114">
        <v>3</v>
      </c>
      <c r="D3311" s="1">
        <v>37.4</v>
      </c>
      <c r="E3311" s="1"/>
      <c r="F3311" s="1"/>
      <c r="G3311" s="4">
        <f t="shared" si="635"/>
        <v>64.961200000000005</v>
      </c>
      <c r="H3311" s="201"/>
      <c r="I3311" s="201"/>
      <c r="J3311" s="204">
        <f t="shared" si="632"/>
        <v>0.10985835350338148</v>
      </c>
      <c r="K3311" s="204">
        <f t="shared" si="625"/>
        <v>7.13653061202539</v>
      </c>
      <c r="L3311" s="28">
        <f t="shared" si="633"/>
        <v>733.54348647102495</v>
      </c>
      <c r="M3311" s="28">
        <f t="shared" si="626"/>
        <v>47.651866057606334</v>
      </c>
      <c r="N3311" s="28">
        <f t="shared" si="634"/>
        <v>88.607349186814943</v>
      </c>
      <c r="O3311" s="28">
        <f t="shared" si="627"/>
        <v>5.7560398436397824</v>
      </c>
      <c r="P3311" s="28">
        <f t="shared" si="628"/>
        <v>53.407905901246117</v>
      </c>
      <c r="Q3311" s="6">
        <f t="shared" si="629"/>
        <v>22.87289570765104</v>
      </c>
      <c r="R3311" s="6">
        <f t="shared" si="630"/>
        <v>2.2448555390195151</v>
      </c>
      <c r="S3311" s="6">
        <f t="shared" si="631"/>
        <v>25.117751246670554</v>
      </c>
    </row>
    <row r="3312" spans="2:19" customFormat="1" x14ac:dyDescent="0.25">
      <c r="B3312" s="14" t="s">
        <v>875</v>
      </c>
      <c r="C3312" s="114">
        <v>3</v>
      </c>
      <c r="D3312" s="1">
        <v>3.1</v>
      </c>
      <c r="E3312" s="1"/>
      <c r="F3312" s="1"/>
      <c r="G3312" s="4">
        <f t="shared" si="635"/>
        <v>64.961200000000005</v>
      </c>
      <c r="H3312" s="201"/>
      <c r="I3312" s="201"/>
      <c r="J3312" s="204">
        <f t="shared" si="632"/>
        <v>7.5476763502494771E-4</v>
      </c>
      <c r="K3312" s="204">
        <f t="shared" si="625"/>
        <v>4.9030612243389851E-2</v>
      </c>
      <c r="L3312" s="28">
        <f t="shared" si="633"/>
        <v>2.3935063597525432</v>
      </c>
      <c r="M3312" s="28">
        <f t="shared" si="626"/>
        <v>0.15548504835297491</v>
      </c>
      <c r="N3312" s="28">
        <f t="shared" si="634"/>
        <v>4.8095356854949474</v>
      </c>
      <c r="O3312" s="28">
        <f t="shared" si="627"/>
        <v>0.31243321563258936</v>
      </c>
      <c r="P3312" s="28">
        <f t="shared" si="628"/>
        <v>0.46791826398556424</v>
      </c>
      <c r="Q3312" s="6">
        <f t="shared" si="629"/>
        <v>7.4632823209427962E-2</v>
      </c>
      <c r="R3312" s="6">
        <f t="shared" si="630"/>
        <v>0.12184895409670986</v>
      </c>
      <c r="S3312" s="6">
        <f t="shared" si="631"/>
        <v>0.19648177730613781</v>
      </c>
    </row>
    <row r="3313" spans="2:19" customFormat="1" x14ac:dyDescent="0.25">
      <c r="B3313" s="14" t="s">
        <v>875</v>
      </c>
      <c r="C3313" s="114">
        <v>3</v>
      </c>
      <c r="D3313" s="1">
        <v>3.1</v>
      </c>
      <c r="E3313" s="1"/>
      <c r="F3313" s="1"/>
      <c r="G3313" s="4">
        <f t="shared" si="635"/>
        <v>64.961200000000005</v>
      </c>
      <c r="H3313" s="201"/>
      <c r="I3313" s="201"/>
      <c r="J3313" s="204">
        <f t="shared" si="632"/>
        <v>7.5476763502494771E-4</v>
      </c>
      <c r="K3313" s="204">
        <f t="shared" si="625"/>
        <v>4.9030612243389851E-2</v>
      </c>
      <c r="L3313" s="28">
        <f t="shared" si="633"/>
        <v>2.3935063597525432</v>
      </c>
      <c r="M3313" s="28">
        <f t="shared" si="626"/>
        <v>0.15548504835297491</v>
      </c>
      <c r="N3313" s="28">
        <f t="shared" si="634"/>
        <v>4.8095356854949474</v>
      </c>
      <c r="O3313" s="28">
        <f t="shared" si="627"/>
        <v>0.31243321563258936</v>
      </c>
      <c r="P3313" s="28">
        <f t="shared" si="628"/>
        <v>0.46791826398556424</v>
      </c>
      <c r="Q3313" s="6">
        <f t="shared" si="629"/>
        <v>7.4632823209427962E-2</v>
      </c>
      <c r="R3313" s="6">
        <f t="shared" si="630"/>
        <v>0.12184895409670986</v>
      </c>
      <c r="S3313" s="6">
        <f t="shared" si="631"/>
        <v>0.19648177730613781</v>
      </c>
    </row>
    <row r="3314" spans="2:19" customFormat="1" x14ac:dyDescent="0.25">
      <c r="B3314" s="14" t="s">
        <v>875</v>
      </c>
      <c r="C3314" s="114">
        <v>3</v>
      </c>
      <c r="D3314" s="1">
        <v>7.8</v>
      </c>
      <c r="E3314" s="1"/>
      <c r="F3314" s="1"/>
      <c r="G3314" s="4">
        <f t="shared" si="635"/>
        <v>64.961200000000005</v>
      </c>
      <c r="H3314" s="201"/>
      <c r="I3314" s="201"/>
      <c r="J3314" s="204">
        <f t="shared" si="632"/>
        <v>4.7783624261100756E-3</v>
      </c>
      <c r="K3314" s="204">
        <f t="shared" si="625"/>
        <v>0.31040816325575848</v>
      </c>
      <c r="L3314" s="28">
        <f t="shared" si="633"/>
        <v>19.967309203036706</v>
      </c>
      <c r="M3314" s="28">
        <f t="shared" si="626"/>
        <v>1.2971003917591177</v>
      </c>
      <c r="N3314" s="28">
        <f t="shared" si="634"/>
        <v>14.156655209656122</v>
      </c>
      <c r="O3314" s="28">
        <f t="shared" si="627"/>
        <v>0.91963332824289878</v>
      </c>
      <c r="P3314" s="28">
        <f t="shared" si="628"/>
        <v>2.2167337200020167</v>
      </c>
      <c r="Q3314" s="6">
        <f t="shared" si="629"/>
        <v>0.62260818804437645</v>
      </c>
      <c r="R3314" s="6">
        <f t="shared" si="630"/>
        <v>0.35865699801473055</v>
      </c>
      <c r="S3314" s="6">
        <f t="shared" si="631"/>
        <v>0.98126518605910706</v>
      </c>
    </row>
    <row r="3315" spans="2:19" customFormat="1" x14ac:dyDescent="0.25">
      <c r="B3315" s="14" t="s">
        <v>875</v>
      </c>
      <c r="C3315" s="114">
        <v>3</v>
      </c>
      <c r="D3315" s="1">
        <v>3.3</v>
      </c>
      <c r="E3315" s="1"/>
      <c r="F3315" s="1"/>
      <c r="G3315" s="4">
        <f t="shared" si="635"/>
        <v>64.961200000000005</v>
      </c>
      <c r="H3315" s="201"/>
      <c r="I3315" s="201"/>
      <c r="J3315" s="204">
        <f t="shared" si="632"/>
        <v>8.5529859993982123E-4</v>
      </c>
      <c r="K3315" s="204">
        <f t="shared" ref="K3315:K3378" si="636">+IF($D3315&gt;3.01,J3315*64.96120126,J3315*795.77)</f>
        <v>5.5561224488086945E-2</v>
      </c>
      <c r="L3315" s="28">
        <f t="shared" si="633"/>
        <v>2.7634881041225379</v>
      </c>
      <c r="M3315" s="28">
        <f t="shared" ref="M3315:M3378" si="637">+IF($D3315&gt;3.01,L3315*64.96120126*0.001,L3315*795.77*0.001)</f>
        <v>0.17951950691152002</v>
      </c>
      <c r="N3315" s="28">
        <f t="shared" si="634"/>
        <v>5.1745344101160526</v>
      </c>
      <c r="O3315" s="28">
        <f t="shared" ref="O3315:O3378" si="638">+IF($D3315&gt;3.01,N3315*64.96120126*0.001,N3315*795.77*0.001)</f>
        <v>0.3361439712423443</v>
      </c>
      <c r="P3315" s="28">
        <f t="shared" ref="P3315:P3378" si="639">+M3315+O3315</f>
        <v>0.51566347815386426</v>
      </c>
      <c r="Q3315" s="6">
        <f t="shared" si="629"/>
        <v>8.6169363317529613E-2</v>
      </c>
      <c r="R3315" s="6">
        <f t="shared" si="630"/>
        <v>0.13109614878451428</v>
      </c>
      <c r="S3315" s="6">
        <f t="shared" si="631"/>
        <v>0.2172655121020439</v>
      </c>
    </row>
    <row r="3316" spans="2:19" customFormat="1" x14ac:dyDescent="0.25">
      <c r="B3316" s="14" t="s">
        <v>875</v>
      </c>
      <c r="C3316" s="114">
        <v>3</v>
      </c>
      <c r="D3316" s="1">
        <v>5</v>
      </c>
      <c r="E3316" s="1"/>
      <c r="F3316" s="1"/>
      <c r="G3316" s="4">
        <f t="shared" si="635"/>
        <v>64.961200000000005</v>
      </c>
      <c r="H3316" s="201"/>
      <c r="I3316" s="201"/>
      <c r="J3316" s="204">
        <f t="shared" si="632"/>
        <v>1.9634954084936209E-3</v>
      </c>
      <c r="K3316" s="204">
        <f t="shared" si="636"/>
        <v>0.12755102040424002</v>
      </c>
      <c r="L3316" s="28">
        <f t="shared" si="633"/>
        <v>7.1833345216463531</v>
      </c>
      <c r="M3316" s="28">
        <f t="shared" si="637"/>
        <v>0.46663803957857453</v>
      </c>
      <c r="N3316" s="28">
        <f t="shared" si="634"/>
        <v>8.4140458590425169</v>
      </c>
      <c r="O3316" s="28">
        <f t="shared" si="638"/>
        <v>0.54658652646013051</v>
      </c>
      <c r="P3316" s="28">
        <f t="shared" si="639"/>
        <v>1.0132245660387049</v>
      </c>
      <c r="Q3316" s="6">
        <f t="shared" si="629"/>
        <v>0.22398625899771576</v>
      </c>
      <c r="R3316" s="6">
        <f t="shared" si="630"/>
        <v>0.2131687453194509</v>
      </c>
      <c r="S3316" s="6">
        <f t="shared" si="631"/>
        <v>0.4371550043171667</v>
      </c>
    </row>
    <row r="3317" spans="2:19" customFormat="1" x14ac:dyDescent="0.25">
      <c r="B3317" s="14" t="s">
        <v>875</v>
      </c>
      <c r="C3317" s="114">
        <v>3</v>
      </c>
      <c r="D3317" s="1">
        <v>13.6</v>
      </c>
      <c r="E3317" s="1"/>
      <c r="F3317" s="1"/>
      <c r="G3317" s="4">
        <f t="shared" si="635"/>
        <v>64.961200000000005</v>
      </c>
      <c r="H3317" s="201"/>
      <c r="I3317" s="201"/>
      <c r="J3317" s="204">
        <f t="shared" si="632"/>
        <v>1.4526724430199206E-2</v>
      </c>
      <c r="K3317" s="204">
        <f t="shared" si="636"/>
        <v>0.94367346935872931</v>
      </c>
      <c r="L3317" s="28">
        <f t="shared" si="633"/>
        <v>71.68033098095934</v>
      </c>
      <c r="M3317" s="28">
        <f t="shared" si="637"/>
        <v>4.656440407237513</v>
      </c>
      <c r="N3317" s="28">
        <f t="shared" si="634"/>
        <v>27.130043645933544</v>
      </c>
      <c r="O3317" s="28">
        <f t="shared" si="638"/>
        <v>1.7624002254760731</v>
      </c>
      <c r="P3317" s="28">
        <f t="shared" si="639"/>
        <v>6.4188406327135858</v>
      </c>
      <c r="Q3317" s="6">
        <f t="shared" si="629"/>
        <v>2.2350913954740061</v>
      </c>
      <c r="R3317" s="6">
        <f t="shared" si="630"/>
        <v>0.68733608793566858</v>
      </c>
      <c r="S3317" s="6">
        <f t="shared" si="631"/>
        <v>2.9224274834096748</v>
      </c>
    </row>
    <row r="3318" spans="2:19" customFormat="1" x14ac:dyDescent="0.25">
      <c r="B3318" s="14" t="s">
        <v>875</v>
      </c>
      <c r="C3318" s="114">
        <v>3</v>
      </c>
      <c r="D3318" s="1">
        <v>4.2</v>
      </c>
      <c r="E3318" s="1"/>
      <c r="F3318" s="1"/>
      <c r="G3318" s="4">
        <f t="shared" si="635"/>
        <v>64.961200000000005</v>
      </c>
      <c r="H3318" s="201"/>
      <c r="I3318" s="201"/>
      <c r="J3318" s="204">
        <f t="shared" si="632"/>
        <v>1.385442360233099E-3</v>
      </c>
      <c r="K3318" s="204">
        <f t="shared" si="636"/>
        <v>8.9999999997231753E-2</v>
      </c>
      <c r="L3318" s="28">
        <f t="shared" si="633"/>
        <v>4.811097633235077</v>
      </c>
      <c r="M3318" s="28">
        <f t="shared" si="637"/>
        <v>0.31253468163409348</v>
      </c>
      <c r="N3318" s="28">
        <f t="shared" si="634"/>
        <v>6.861382640483793</v>
      </c>
      <c r="O3318" s="28">
        <f t="shared" si="638"/>
        <v>0.44572365863033786</v>
      </c>
      <c r="P3318" s="28">
        <f t="shared" si="639"/>
        <v>0.7582583402644314</v>
      </c>
      <c r="Q3318" s="6">
        <f t="shared" si="629"/>
        <v>0.15001664718436486</v>
      </c>
      <c r="R3318" s="6">
        <f t="shared" si="630"/>
        <v>0.17383222686583177</v>
      </c>
      <c r="S3318" s="6">
        <f t="shared" si="631"/>
        <v>0.32384887405019663</v>
      </c>
    </row>
    <row r="3319" spans="2:19" customFormat="1" x14ac:dyDescent="0.25">
      <c r="B3319" s="14" t="s">
        <v>875</v>
      </c>
      <c r="C3319" s="114">
        <v>3</v>
      </c>
      <c r="D3319" s="1">
        <v>3.4</v>
      </c>
      <c r="E3319" s="1"/>
      <c r="F3319" s="1"/>
      <c r="G3319" s="4">
        <f t="shared" si="635"/>
        <v>64.961200000000005</v>
      </c>
      <c r="H3319" s="201"/>
      <c r="I3319" s="201"/>
      <c r="J3319" s="204">
        <f t="shared" si="632"/>
        <v>9.0792027688745035E-4</v>
      </c>
      <c r="K3319" s="204">
        <f t="shared" si="636"/>
        <v>5.8979591834920582E-2</v>
      </c>
      <c r="L3319" s="28">
        <f t="shared" si="633"/>
        <v>2.9598116954824234</v>
      </c>
      <c r="M3319" s="28">
        <f t="shared" si="637"/>
        <v>0.19227292324193554</v>
      </c>
      <c r="N3319" s="28">
        <f t="shared" si="634"/>
        <v>5.3584638182360029</v>
      </c>
      <c r="O3319" s="28">
        <f t="shared" si="638"/>
        <v>0.34809224654085708</v>
      </c>
      <c r="P3319" s="28">
        <f t="shared" si="639"/>
        <v>0.54036516978279259</v>
      </c>
      <c r="Q3319" s="6">
        <f t="shared" si="629"/>
        <v>9.2291003156129051E-2</v>
      </c>
      <c r="R3319" s="6">
        <f t="shared" si="630"/>
        <v>0.13575597615093427</v>
      </c>
      <c r="S3319" s="6">
        <f t="shared" si="631"/>
        <v>0.2280469793070633</v>
      </c>
    </row>
    <row r="3320" spans="2:19" customFormat="1" x14ac:dyDescent="0.25">
      <c r="B3320" s="14" t="s">
        <v>875</v>
      </c>
      <c r="C3320" s="114">
        <v>3</v>
      </c>
      <c r="D3320" s="1">
        <v>5.3</v>
      </c>
      <c r="E3320" s="1"/>
      <c r="F3320" s="1"/>
      <c r="G3320" s="4">
        <f t="shared" si="635"/>
        <v>64.961200000000005</v>
      </c>
      <c r="H3320" s="201"/>
      <c r="I3320" s="201"/>
      <c r="J3320" s="204">
        <f t="shared" si="632"/>
        <v>2.2061834409834321E-3</v>
      </c>
      <c r="K3320" s="204">
        <f t="shared" si="636"/>
        <v>0.14331632652620405</v>
      </c>
      <c r="L3320" s="28">
        <f t="shared" si="633"/>
        <v>8.213046389840704</v>
      </c>
      <c r="M3320" s="28">
        <f t="shared" si="637"/>
        <v>0.53352935948815838</v>
      </c>
      <c r="N3320" s="28">
        <f t="shared" si="634"/>
        <v>9.0076755970184212</v>
      </c>
      <c r="O3320" s="28">
        <f t="shared" si="638"/>
        <v>0.58514942734270425</v>
      </c>
      <c r="P3320" s="28">
        <f t="shared" si="639"/>
        <v>1.1186787868308627</v>
      </c>
      <c r="Q3320" s="6">
        <f t="shared" si="629"/>
        <v>0.25609409255431603</v>
      </c>
      <c r="R3320" s="6">
        <f t="shared" si="630"/>
        <v>0.22820827666365467</v>
      </c>
      <c r="S3320" s="6">
        <f t="shared" si="631"/>
        <v>0.48430236921797071</v>
      </c>
    </row>
    <row r="3321" spans="2:19" customFormat="1" x14ac:dyDescent="0.25">
      <c r="B3321" s="14" t="s">
        <v>875</v>
      </c>
      <c r="C3321" s="114">
        <v>4</v>
      </c>
      <c r="D3321" s="1">
        <v>4.8</v>
      </c>
      <c r="E3321" s="1"/>
      <c r="F3321" s="1"/>
      <c r="G3321" s="4">
        <f t="shared" si="635"/>
        <v>64.961200000000005</v>
      </c>
      <c r="H3321" s="201"/>
      <c r="I3321" s="201"/>
      <c r="J3321" s="204">
        <f t="shared" si="632"/>
        <v>1.8095573684677208E-3</v>
      </c>
      <c r="K3321" s="204">
        <f t="shared" si="636"/>
        <v>0.11755102040454758</v>
      </c>
      <c r="L3321" s="28">
        <f t="shared" si="633"/>
        <v>6.5398480281028419</v>
      </c>
      <c r="M3321" s="28">
        <f t="shared" si="637"/>
        <v>0.42483638396340279</v>
      </c>
      <c r="N3321" s="28">
        <f t="shared" si="634"/>
        <v>8.0216224497877064</v>
      </c>
      <c r="O3321" s="28">
        <f t="shared" si="638"/>
        <v>0.52109423039239344</v>
      </c>
      <c r="P3321" s="28">
        <f t="shared" si="639"/>
        <v>0.94593061435579617</v>
      </c>
      <c r="Q3321" s="6">
        <f t="shared" si="629"/>
        <v>0.20392146430243333</v>
      </c>
      <c r="R3321" s="6">
        <f t="shared" si="630"/>
        <v>0.20322674985303346</v>
      </c>
      <c r="S3321" s="6">
        <f t="shared" si="631"/>
        <v>0.40714821415546676</v>
      </c>
    </row>
    <row r="3322" spans="2:19" customFormat="1" x14ac:dyDescent="0.25">
      <c r="B3322" s="14" t="s">
        <v>875</v>
      </c>
      <c r="C3322" s="114">
        <v>4</v>
      </c>
      <c r="D3322" s="1">
        <v>3.8</v>
      </c>
      <c r="E3322" s="1"/>
      <c r="F3322" s="1"/>
      <c r="G3322" s="4">
        <f t="shared" si="635"/>
        <v>64.961200000000005</v>
      </c>
      <c r="H3322" s="201"/>
      <c r="I3322" s="201"/>
      <c r="J3322" s="204">
        <f t="shared" si="632"/>
        <v>1.1341149479459152E-3</v>
      </c>
      <c r="K3322" s="204">
        <f t="shared" si="636"/>
        <v>7.3673469385489021E-2</v>
      </c>
      <c r="L3322" s="28">
        <f t="shared" si="633"/>
        <v>3.8222275656794742</v>
      </c>
      <c r="M3322" s="28">
        <f t="shared" si="637"/>
        <v>0.24829649415562419</v>
      </c>
      <c r="N3322" s="28">
        <f t="shared" si="634"/>
        <v>6.1031884174464111</v>
      </c>
      <c r="O3322" s="28">
        <f t="shared" si="638"/>
        <v>0.39647045111343715</v>
      </c>
      <c r="P3322" s="28">
        <f t="shared" si="639"/>
        <v>0.64476694526906131</v>
      </c>
      <c r="Q3322" s="6">
        <f t="shared" si="629"/>
        <v>0.1191823171946996</v>
      </c>
      <c r="R3322" s="6">
        <f t="shared" si="630"/>
        <v>0.1546234759342405</v>
      </c>
      <c r="S3322" s="6">
        <f t="shared" si="631"/>
        <v>0.2738057931289401</v>
      </c>
    </row>
    <row r="3323" spans="2:19" customFormat="1" x14ac:dyDescent="0.25">
      <c r="B3323" s="14" t="s">
        <v>875</v>
      </c>
      <c r="C3323" s="114">
        <v>4</v>
      </c>
      <c r="D3323" s="1">
        <v>3.4</v>
      </c>
      <c r="E3323" s="1"/>
      <c r="F3323" s="1"/>
      <c r="G3323" s="4">
        <f t="shared" si="635"/>
        <v>64.961200000000005</v>
      </c>
      <c r="H3323" s="201"/>
      <c r="I3323" s="201"/>
      <c r="J3323" s="204">
        <f t="shared" si="632"/>
        <v>9.0792027688745035E-4</v>
      </c>
      <c r="K3323" s="204">
        <f t="shared" si="636"/>
        <v>5.8979591834920582E-2</v>
      </c>
      <c r="L3323" s="28">
        <f t="shared" si="633"/>
        <v>2.9598116954824234</v>
      </c>
      <c r="M3323" s="28">
        <f t="shared" si="637"/>
        <v>0.19227292324193554</v>
      </c>
      <c r="N3323" s="28">
        <f t="shared" si="634"/>
        <v>5.3584638182360029</v>
      </c>
      <c r="O3323" s="28">
        <f t="shared" si="638"/>
        <v>0.34809224654085708</v>
      </c>
      <c r="P3323" s="28">
        <f t="shared" si="639"/>
        <v>0.54036516978279259</v>
      </c>
      <c r="Q3323" s="6">
        <f t="shared" si="629"/>
        <v>9.2291003156129051E-2</v>
      </c>
      <c r="R3323" s="6">
        <f t="shared" si="630"/>
        <v>0.13575597615093427</v>
      </c>
      <c r="S3323" s="6">
        <f t="shared" si="631"/>
        <v>0.2280469793070633</v>
      </c>
    </row>
    <row r="3324" spans="2:19" customFormat="1" x14ac:dyDescent="0.25">
      <c r="B3324" s="14" t="s">
        <v>875</v>
      </c>
      <c r="C3324" s="114">
        <v>4</v>
      </c>
      <c r="D3324" s="1">
        <v>7.2</v>
      </c>
      <c r="E3324" s="1"/>
      <c r="F3324" s="1"/>
      <c r="G3324" s="4">
        <f t="shared" si="635"/>
        <v>64.961200000000005</v>
      </c>
      <c r="H3324" s="201"/>
      <c r="I3324" s="201"/>
      <c r="J3324" s="204">
        <f t="shared" si="632"/>
        <v>4.0715040790523724E-3</v>
      </c>
      <c r="K3324" s="204">
        <f t="shared" si="636"/>
        <v>0.26448979591023208</v>
      </c>
      <c r="L3324" s="28">
        <f t="shared" si="633"/>
        <v>16.611217355322236</v>
      </c>
      <c r="M3324" s="28">
        <f t="shared" si="637"/>
        <v>1.0790846337926925</v>
      </c>
      <c r="N3324" s="28">
        <f t="shared" si="634"/>
        <v>12.891070706250053</v>
      </c>
      <c r="O3324" s="28">
        <f t="shared" si="638"/>
        <v>0.83741943860560009</v>
      </c>
      <c r="P3324" s="28">
        <f t="shared" si="639"/>
        <v>1.9165040723982925</v>
      </c>
      <c r="Q3324" s="6">
        <f t="shared" si="629"/>
        <v>0.51796062422049238</v>
      </c>
      <c r="R3324" s="6">
        <f t="shared" si="630"/>
        <v>0.32659358105618402</v>
      </c>
      <c r="S3324" s="6">
        <f t="shared" si="631"/>
        <v>0.84455420527667635</v>
      </c>
    </row>
    <row r="3325" spans="2:19" customFormat="1" x14ac:dyDescent="0.25">
      <c r="B3325" s="14" t="s">
        <v>875</v>
      </c>
      <c r="C3325" s="114">
        <v>4</v>
      </c>
      <c r="D3325" s="1">
        <v>11</v>
      </c>
      <c r="E3325" s="1"/>
      <c r="F3325" s="1"/>
      <c r="G3325" s="4">
        <f t="shared" si="635"/>
        <v>64.961200000000005</v>
      </c>
      <c r="H3325" s="201"/>
      <c r="I3325" s="201"/>
      <c r="J3325" s="204">
        <f t="shared" si="632"/>
        <v>9.5033177771091243E-3</v>
      </c>
      <c r="K3325" s="204">
        <f t="shared" si="636"/>
        <v>0.61734693875652158</v>
      </c>
      <c r="L3325" s="28">
        <f t="shared" si="633"/>
        <v>44.010452599516775</v>
      </c>
      <c r="M3325" s="28">
        <f t="shared" si="637"/>
        <v>2.8589718688608992</v>
      </c>
      <c r="N3325" s="28">
        <f t="shared" si="634"/>
        <v>21.166030191925412</v>
      </c>
      <c r="O3325" s="28">
        <f t="shared" si="638"/>
        <v>1.3749707471729029</v>
      </c>
      <c r="P3325" s="28">
        <f t="shared" si="639"/>
        <v>4.2339426160338025</v>
      </c>
      <c r="Q3325" s="6">
        <f t="shared" si="629"/>
        <v>1.3723064970532315</v>
      </c>
      <c r="R3325" s="6">
        <f t="shared" si="630"/>
        <v>0.53623859139743213</v>
      </c>
      <c r="S3325" s="6">
        <f t="shared" si="631"/>
        <v>1.9085450884506636</v>
      </c>
    </row>
    <row r="3326" spans="2:19" customFormat="1" x14ac:dyDescent="0.25">
      <c r="B3326" s="14" t="s">
        <v>875</v>
      </c>
      <c r="C3326" s="114">
        <v>4</v>
      </c>
      <c r="D3326" s="1">
        <v>5</v>
      </c>
      <c r="E3326" s="1"/>
      <c r="F3326" s="1"/>
      <c r="G3326" s="4">
        <f t="shared" si="635"/>
        <v>64.961200000000005</v>
      </c>
      <c r="H3326" s="201"/>
      <c r="I3326" s="201"/>
      <c r="J3326" s="204">
        <f t="shared" si="632"/>
        <v>1.9634954084936209E-3</v>
      </c>
      <c r="K3326" s="204">
        <f t="shared" si="636"/>
        <v>0.12755102040424002</v>
      </c>
      <c r="L3326" s="28">
        <f t="shared" si="633"/>
        <v>7.1833345216463531</v>
      </c>
      <c r="M3326" s="28">
        <f t="shared" si="637"/>
        <v>0.46663803957857453</v>
      </c>
      <c r="N3326" s="28">
        <f t="shared" si="634"/>
        <v>8.4140458590425169</v>
      </c>
      <c r="O3326" s="28">
        <f t="shared" si="638"/>
        <v>0.54658652646013051</v>
      </c>
      <c r="P3326" s="28">
        <f t="shared" si="639"/>
        <v>1.0132245660387049</v>
      </c>
      <c r="Q3326" s="6">
        <f t="shared" si="629"/>
        <v>0.22398625899771576</v>
      </c>
      <c r="R3326" s="6">
        <f t="shared" si="630"/>
        <v>0.2131687453194509</v>
      </c>
      <c r="S3326" s="6">
        <f t="shared" si="631"/>
        <v>0.4371550043171667</v>
      </c>
    </row>
    <row r="3327" spans="2:19" customFormat="1" x14ac:dyDescent="0.25">
      <c r="B3327" s="14" t="s">
        <v>875</v>
      </c>
      <c r="C3327" s="114">
        <v>4</v>
      </c>
      <c r="D3327" s="1">
        <v>4</v>
      </c>
      <c r="E3327" s="1"/>
      <c r="F3327" s="1"/>
      <c r="G3327" s="4">
        <f t="shared" si="635"/>
        <v>64.961200000000005</v>
      </c>
      <c r="H3327" s="201"/>
      <c r="I3327" s="201"/>
      <c r="J3327" s="204">
        <f t="shared" si="632"/>
        <v>1.2566370614359172E-3</v>
      </c>
      <c r="K3327" s="204">
        <f t="shared" si="636"/>
        <v>8.1632653058713603E-2</v>
      </c>
      <c r="L3327" s="28">
        <f t="shared" si="633"/>
        <v>4.3006091215286046</v>
      </c>
      <c r="M3327" s="28">
        <f t="shared" si="637"/>
        <v>0.27937273468421148</v>
      </c>
      <c r="N3327" s="28">
        <f t="shared" si="634"/>
        <v>6.4806737611278331</v>
      </c>
      <c r="O3327" s="28">
        <f t="shared" si="638"/>
        <v>0.42099235249702632</v>
      </c>
      <c r="P3327" s="28">
        <f t="shared" si="639"/>
        <v>0.7003650871812378</v>
      </c>
      <c r="Q3327" s="6">
        <f t="shared" si="629"/>
        <v>0.1340989126484215</v>
      </c>
      <c r="R3327" s="6">
        <f t="shared" si="630"/>
        <v>0.16418701747384026</v>
      </c>
      <c r="S3327" s="6">
        <f t="shared" si="631"/>
        <v>0.29828593012226179</v>
      </c>
    </row>
    <row r="3328" spans="2:19" customFormat="1" x14ac:dyDescent="0.25">
      <c r="B3328" s="14" t="s">
        <v>875</v>
      </c>
      <c r="C3328" s="114">
        <v>4</v>
      </c>
      <c r="D3328" s="1">
        <v>3.5</v>
      </c>
      <c r="E3328" s="1"/>
      <c r="F3328" s="1"/>
      <c r="G3328" s="4">
        <f t="shared" si="635"/>
        <v>64.961200000000005</v>
      </c>
      <c r="H3328" s="201"/>
      <c r="I3328" s="201"/>
      <c r="J3328" s="204">
        <f t="shared" si="632"/>
        <v>9.6211275016187424E-4</v>
      </c>
      <c r="K3328" s="204">
        <f t="shared" si="636"/>
        <v>6.2499999998077607E-2</v>
      </c>
      <c r="L3328" s="28">
        <f t="shared" si="633"/>
        <v>3.1637815247608514</v>
      </c>
      <c r="M3328" s="28">
        <f t="shared" si="637"/>
        <v>0.20552304837265933</v>
      </c>
      <c r="N3328" s="28">
        <f t="shared" si="634"/>
        <v>5.5433152983182508</v>
      </c>
      <c r="O3328" s="28">
        <f t="shared" si="638"/>
        <v>0.36010042074168885</v>
      </c>
      <c r="P3328" s="28">
        <f t="shared" si="639"/>
        <v>0.56562346911434824</v>
      </c>
      <c r="Q3328" s="6">
        <f t="shared" si="629"/>
        <v>9.865106321887647E-2</v>
      </c>
      <c r="R3328" s="6">
        <f t="shared" si="630"/>
        <v>0.14043916408925866</v>
      </c>
      <c r="S3328" s="6">
        <f t="shared" si="631"/>
        <v>0.23909022730813512</v>
      </c>
    </row>
    <row r="3329" spans="2:19" customFormat="1" x14ac:dyDescent="0.25">
      <c r="B3329" s="14" t="s">
        <v>875</v>
      </c>
      <c r="C3329" s="114">
        <v>4</v>
      </c>
      <c r="D3329" s="1">
        <v>11.4</v>
      </c>
      <c r="E3329" s="1"/>
      <c r="F3329" s="1"/>
      <c r="G3329" s="4">
        <f t="shared" si="635"/>
        <v>64.961200000000005</v>
      </c>
      <c r="H3329" s="201"/>
      <c r="I3329" s="201"/>
      <c r="J3329" s="204">
        <f t="shared" si="632"/>
        <v>1.0207034531513238E-2</v>
      </c>
      <c r="K3329" s="204">
        <f t="shared" si="636"/>
        <v>0.66306122446940119</v>
      </c>
      <c r="L3329" s="28">
        <f t="shared" si="633"/>
        <v>47.776937151240197</v>
      </c>
      <c r="M3329" s="28">
        <f t="shared" si="637"/>
        <v>3.1036472298680851</v>
      </c>
      <c r="N3329" s="28">
        <f t="shared" si="634"/>
        <v>22.069304441395495</v>
      </c>
      <c r="O3329" s="28">
        <f t="shared" si="638"/>
        <v>1.4336485274857045</v>
      </c>
      <c r="P3329" s="28">
        <f t="shared" si="639"/>
        <v>4.5372957573537898</v>
      </c>
      <c r="Q3329" s="6">
        <f t="shared" si="629"/>
        <v>1.4897506703366807</v>
      </c>
      <c r="R3329" s="6">
        <f t="shared" si="630"/>
        <v>0.55912292571942479</v>
      </c>
      <c r="S3329" s="6">
        <f t="shared" si="631"/>
        <v>2.0488735960561053</v>
      </c>
    </row>
    <row r="3330" spans="2:19" customFormat="1" x14ac:dyDescent="0.25">
      <c r="B3330" s="14" t="s">
        <v>875</v>
      </c>
      <c r="C3330" s="114">
        <v>4</v>
      </c>
      <c r="D3330" s="1">
        <v>12</v>
      </c>
      <c r="E3330" s="1"/>
      <c r="F3330" s="1"/>
      <c r="G3330" s="4">
        <f t="shared" si="635"/>
        <v>64.961200000000005</v>
      </c>
      <c r="H3330" s="201"/>
      <c r="I3330" s="201"/>
      <c r="J3330" s="204">
        <f t="shared" si="632"/>
        <v>1.1309733552923255E-2</v>
      </c>
      <c r="K3330" s="204">
        <f t="shared" si="636"/>
        <v>0.73469387752842241</v>
      </c>
      <c r="L3330" s="28">
        <f t="shared" si="633"/>
        <v>53.756593028703207</v>
      </c>
      <c r="M3330" s="28">
        <f t="shared" si="637"/>
        <v>3.4920928587895022</v>
      </c>
      <c r="N3330" s="28">
        <f t="shared" si="634"/>
        <v>23.434302275651412</v>
      </c>
      <c r="O3330" s="28">
        <f t="shared" si="638"/>
        <v>1.5223204265162671</v>
      </c>
      <c r="P3330" s="28">
        <f t="shared" si="639"/>
        <v>5.0144132853057695</v>
      </c>
      <c r="Q3330" s="6">
        <f t="shared" si="629"/>
        <v>1.6762045722189609</v>
      </c>
      <c r="R3330" s="6">
        <f t="shared" si="630"/>
        <v>0.59370496634134418</v>
      </c>
      <c r="S3330" s="6">
        <f t="shared" si="631"/>
        <v>2.269909538560305</v>
      </c>
    </row>
    <row r="3331" spans="2:19" customFormat="1" x14ac:dyDescent="0.25">
      <c r="B3331" s="14" t="s">
        <v>875</v>
      </c>
      <c r="C3331" s="114">
        <v>4</v>
      </c>
      <c r="D3331" s="1">
        <v>20.100000000000001</v>
      </c>
      <c r="E3331" s="1"/>
      <c r="F3331" s="1"/>
      <c r="G3331" s="4">
        <f t="shared" si="635"/>
        <v>64.961200000000005</v>
      </c>
      <c r="H3331" s="201"/>
      <c r="I3331" s="201"/>
      <c r="J3331" s="204">
        <f t="shared" si="632"/>
        <v>3.1730871199420314E-2</v>
      </c>
      <c r="K3331" s="204">
        <f t="shared" si="636"/>
        <v>2.0612755101406806</v>
      </c>
      <c r="L3331" s="28">
        <f t="shared" si="633"/>
        <v>175.97127780954105</v>
      </c>
      <c r="M3331" s="28">
        <f t="shared" si="637"/>
        <v>11.431305593764968</v>
      </c>
      <c r="N3331" s="28">
        <f t="shared" si="634"/>
        <v>42.849855017862559</v>
      </c>
      <c r="O3331" s="28">
        <f t="shared" si="638"/>
        <v>2.7835780557771903</v>
      </c>
      <c r="P3331" s="28">
        <f t="shared" si="639"/>
        <v>14.214883649542159</v>
      </c>
      <c r="Q3331" s="6">
        <f t="shared" ref="Q3331:Q3394" si="640">M3331*0.48</f>
        <v>5.4870266850071845</v>
      </c>
      <c r="R3331" s="6">
        <f t="shared" ref="R3331:R3394" si="641">O3331*0.39</f>
        <v>1.0855954417531042</v>
      </c>
      <c r="S3331" s="6">
        <f t="shared" ref="S3331:S3394" si="642">Q3331+R3331</f>
        <v>6.5726221267602885</v>
      </c>
    </row>
    <row r="3332" spans="2:19" customFormat="1" x14ac:dyDescent="0.25">
      <c r="B3332" s="14" t="s">
        <v>875</v>
      </c>
      <c r="C3332" s="114">
        <v>4</v>
      </c>
      <c r="D3332" s="1">
        <v>9.1999999999999993</v>
      </c>
      <c r="E3332" s="1"/>
      <c r="F3332" s="1"/>
      <c r="G3332" s="4">
        <f t="shared" si="635"/>
        <v>64.961200000000005</v>
      </c>
      <c r="H3332" s="201"/>
      <c r="I3332" s="201"/>
      <c r="J3332" s="204">
        <f t="shared" si="632"/>
        <v>6.6476100549960017E-3</v>
      </c>
      <c r="K3332" s="204">
        <f t="shared" si="636"/>
        <v>0.43183673468059491</v>
      </c>
      <c r="L3332" s="28">
        <f t="shared" si="633"/>
        <v>29.183828648764486</v>
      </c>
      <c r="M3332" s="28">
        <f t="shared" si="637"/>
        <v>1.8958165663897435</v>
      </c>
      <c r="N3332" s="28">
        <f t="shared" si="634"/>
        <v>17.172824342989255</v>
      </c>
      <c r="O3332" s="28">
        <f t="shared" si="638"/>
        <v>1.1155672983475522</v>
      </c>
      <c r="P3332" s="28">
        <f t="shared" si="639"/>
        <v>3.0113838647372955</v>
      </c>
      <c r="Q3332" s="6">
        <f t="shared" si="640"/>
        <v>0.90999195186707682</v>
      </c>
      <c r="R3332" s="6">
        <f t="shared" si="641"/>
        <v>0.43507124635554539</v>
      </c>
      <c r="S3332" s="6">
        <f t="shared" si="642"/>
        <v>1.3450631982226222</v>
      </c>
    </row>
    <row r="3333" spans="2:19" customFormat="1" x14ac:dyDescent="0.25">
      <c r="B3333" s="14" t="s">
        <v>875</v>
      </c>
      <c r="C3333" s="114">
        <v>4</v>
      </c>
      <c r="D3333" s="1">
        <v>8.1</v>
      </c>
      <c r="E3333" s="1"/>
      <c r="F3333" s="1"/>
      <c r="G3333" s="4">
        <f t="shared" si="635"/>
        <v>64.961200000000005</v>
      </c>
      <c r="H3333" s="201"/>
      <c r="I3333" s="201"/>
      <c r="J3333" s="204">
        <f t="shared" si="632"/>
        <v>5.152997350050658E-3</v>
      </c>
      <c r="K3333" s="204">
        <f t="shared" si="636"/>
        <v>0.33474489794888745</v>
      </c>
      <c r="L3333" s="28">
        <f t="shared" si="633"/>
        <v>21.77715338574771</v>
      </c>
      <c r="M3333" s="28">
        <f t="shared" si="637"/>
        <v>1.4146700439614475</v>
      </c>
      <c r="N3333" s="28">
        <f t="shared" si="634"/>
        <v>14.795765575883163</v>
      </c>
      <c r="O3333" s="28">
        <f t="shared" si="638"/>
        <v>0.96115070537072589</v>
      </c>
      <c r="P3333" s="28">
        <f t="shared" si="639"/>
        <v>2.3758207493321732</v>
      </c>
      <c r="Q3333" s="6">
        <f t="shared" si="640"/>
        <v>0.6790416211014948</v>
      </c>
      <c r="R3333" s="6">
        <f t="shared" si="641"/>
        <v>0.37484877509458309</v>
      </c>
      <c r="S3333" s="6">
        <f t="shared" si="642"/>
        <v>1.0538903961960779</v>
      </c>
    </row>
    <row r="3334" spans="2:19" customFormat="1" x14ac:dyDescent="0.25">
      <c r="B3334" s="14" t="s">
        <v>875</v>
      </c>
      <c r="C3334" s="114">
        <v>4</v>
      </c>
      <c r="D3334" s="1">
        <v>9.4</v>
      </c>
      <c r="E3334" s="1"/>
      <c r="F3334" s="1"/>
      <c r="G3334" s="4">
        <f t="shared" si="635"/>
        <v>64.961200000000005</v>
      </c>
      <c r="H3334" s="201"/>
      <c r="I3334" s="201"/>
      <c r="J3334" s="204">
        <f t="shared" si="632"/>
        <v>6.9397781717798531E-3</v>
      </c>
      <c r="K3334" s="204">
        <f t="shared" si="636"/>
        <v>0.45081632651674586</v>
      </c>
      <c r="L3334" s="28">
        <f t="shared" si="633"/>
        <v>30.663024292845677</v>
      </c>
      <c r="M3334" s="28">
        <f t="shared" si="637"/>
        <v>1.9919068923278171</v>
      </c>
      <c r="N3334" s="28">
        <f t="shared" si="634"/>
        <v>17.610413696800567</v>
      </c>
      <c r="O3334" s="28">
        <f t="shared" si="638"/>
        <v>1.1439936284297221</v>
      </c>
      <c r="P3334" s="28">
        <f t="shared" si="639"/>
        <v>3.1359005207575392</v>
      </c>
      <c r="Q3334" s="6">
        <f t="shared" si="640"/>
        <v>0.95611530831735214</v>
      </c>
      <c r="R3334" s="6">
        <f t="shared" si="641"/>
        <v>0.44615751508759161</v>
      </c>
      <c r="S3334" s="6">
        <f t="shared" si="642"/>
        <v>1.4022728234049437</v>
      </c>
    </row>
    <row r="3335" spans="2:19" customFormat="1" x14ac:dyDescent="0.25">
      <c r="B3335" s="14" t="s">
        <v>875</v>
      </c>
      <c r="C3335" s="114">
        <v>4</v>
      </c>
      <c r="D3335" s="1">
        <v>20.5</v>
      </c>
      <c r="E3335" s="1"/>
      <c r="F3335" s="1"/>
      <c r="G3335" s="4">
        <f t="shared" si="635"/>
        <v>64.961200000000005</v>
      </c>
      <c r="H3335" s="201"/>
      <c r="I3335" s="201"/>
      <c r="J3335" s="204">
        <f t="shared" si="632"/>
        <v>3.3006357816777757E-2</v>
      </c>
      <c r="K3335" s="204">
        <f t="shared" si="636"/>
        <v>2.1441326529952738</v>
      </c>
      <c r="L3335" s="28">
        <f t="shared" si="633"/>
        <v>184.12644926925481</v>
      </c>
      <c r="M3335" s="28">
        <f t="shared" si="637"/>
        <v>11.96107532826924</v>
      </c>
      <c r="N3335" s="28">
        <f t="shared" si="634"/>
        <v>43.849231575046126</v>
      </c>
      <c r="O3335" s="28">
        <f t="shared" si="638"/>
        <v>2.8484987574429179</v>
      </c>
      <c r="P3335" s="28">
        <f t="shared" si="639"/>
        <v>14.809574085712159</v>
      </c>
      <c r="Q3335" s="6">
        <f t="shared" si="640"/>
        <v>5.7413161575692353</v>
      </c>
      <c r="R3335" s="6">
        <f t="shared" si="641"/>
        <v>1.110914515402738</v>
      </c>
      <c r="S3335" s="6">
        <f t="shared" si="642"/>
        <v>6.8522306729719737</v>
      </c>
    </row>
    <row r="3336" spans="2:19" customFormat="1" x14ac:dyDescent="0.25">
      <c r="B3336" s="14" t="s">
        <v>875</v>
      </c>
      <c r="C3336" s="114">
        <v>4</v>
      </c>
      <c r="D3336" s="1">
        <v>10.199999999999999</v>
      </c>
      <c r="E3336" s="1" t="s">
        <v>978</v>
      </c>
      <c r="F3336" s="1"/>
      <c r="G3336" s="4">
        <f t="shared" si="635"/>
        <v>64.961200000000005</v>
      </c>
      <c r="H3336" s="201"/>
      <c r="I3336" s="201"/>
      <c r="J3336" s="204">
        <f t="shared" si="632"/>
        <v>8.1712824919870503E-3</v>
      </c>
      <c r="K3336" s="204">
        <f t="shared" si="636"/>
        <v>0.53081632651428512</v>
      </c>
      <c r="L3336" s="28">
        <f t="shared" si="633"/>
        <v>36.996943516478161</v>
      </c>
      <c r="M3336" s="28">
        <f t="shared" si="637"/>
        <v>2.4033658937787901</v>
      </c>
      <c r="N3336" s="28">
        <f t="shared" si="634"/>
        <v>19.376358921642492</v>
      </c>
      <c r="O3336" s="28">
        <f t="shared" si="638"/>
        <v>1.2587115515948144</v>
      </c>
      <c r="P3336" s="28">
        <f t="shared" si="639"/>
        <v>3.6620774453736047</v>
      </c>
      <c r="Q3336" s="6">
        <f t="shared" si="640"/>
        <v>1.1536156290138191</v>
      </c>
      <c r="R3336" s="6">
        <f t="shared" si="641"/>
        <v>0.49089750512197766</v>
      </c>
      <c r="S3336" s="6">
        <f t="shared" si="642"/>
        <v>1.6445131341357968</v>
      </c>
    </row>
    <row r="3337" spans="2:19" customFormat="1" x14ac:dyDescent="0.25">
      <c r="B3337" s="14" t="s">
        <v>875</v>
      </c>
      <c r="C3337" s="114">
        <v>4</v>
      </c>
      <c r="D3337" s="1">
        <v>4.5</v>
      </c>
      <c r="E3337" s="1"/>
      <c r="F3337" s="1"/>
      <c r="G3337" s="4">
        <f t="shared" si="635"/>
        <v>64.961200000000005</v>
      </c>
      <c r="H3337" s="201"/>
      <c r="I3337" s="201"/>
      <c r="J3337" s="204">
        <f t="shared" si="632"/>
        <v>1.5904312808798326E-3</v>
      </c>
      <c r="K3337" s="204">
        <f t="shared" si="636"/>
        <v>0.10331632652743439</v>
      </c>
      <c r="L3337" s="28">
        <f t="shared" si="633"/>
        <v>5.6380590590289899</v>
      </c>
      <c r="M3337" s="28">
        <f t="shared" si="637"/>
        <v>0.36625508924934846</v>
      </c>
      <c r="N3337" s="28">
        <f t="shared" si="634"/>
        <v>7.4382130025037601</v>
      </c>
      <c r="O3337" s="28">
        <f t="shared" si="638"/>
        <v>0.48319525187039564</v>
      </c>
      <c r="P3337" s="28">
        <f t="shared" si="639"/>
        <v>0.84945034111974405</v>
      </c>
      <c r="Q3337" s="6">
        <f t="shared" si="640"/>
        <v>0.17580244283968727</v>
      </c>
      <c r="R3337" s="6">
        <f t="shared" si="641"/>
        <v>0.1884461482294543</v>
      </c>
      <c r="S3337" s="6">
        <f t="shared" si="642"/>
        <v>0.36424859106914154</v>
      </c>
    </row>
    <row r="3338" spans="2:19" customFormat="1" x14ac:dyDescent="0.25">
      <c r="B3338" s="14" t="s">
        <v>875</v>
      </c>
      <c r="C3338" s="114">
        <v>4</v>
      </c>
      <c r="D3338" s="1">
        <v>25</v>
      </c>
      <c r="E3338" s="1"/>
      <c r="F3338" s="1"/>
      <c r="G3338" s="4">
        <f t="shared" si="635"/>
        <v>64.961200000000005</v>
      </c>
      <c r="H3338" s="201"/>
      <c r="I3338" s="201"/>
      <c r="J3338" s="204">
        <f t="shared" si="632"/>
        <v>4.9087385212340517E-2</v>
      </c>
      <c r="K3338" s="204">
        <f t="shared" si="636"/>
        <v>3.1887755101059998</v>
      </c>
      <c r="L3338" s="28">
        <f t="shared" si="633"/>
        <v>290.57492313253891</v>
      </c>
      <c r="M3338" s="28">
        <f t="shared" si="637"/>
        <v>18.876096062721889</v>
      </c>
      <c r="N3338" s="28">
        <f t="shared" si="634"/>
        <v>55.309506029742586</v>
      </c>
      <c r="O3338" s="28">
        <f t="shared" si="638"/>
        <v>3.5929719527892918</v>
      </c>
      <c r="P3338" s="28">
        <f t="shared" si="639"/>
        <v>22.46906801551118</v>
      </c>
      <c r="Q3338" s="6">
        <f t="shared" si="640"/>
        <v>9.0605261101065064</v>
      </c>
      <c r="R3338" s="6">
        <f t="shared" si="641"/>
        <v>1.4012590615878238</v>
      </c>
      <c r="S3338" s="6">
        <f t="shared" si="642"/>
        <v>10.461785171694331</v>
      </c>
    </row>
    <row r="3339" spans="2:19" customFormat="1" x14ac:dyDescent="0.25">
      <c r="B3339" s="14" t="s">
        <v>875</v>
      </c>
      <c r="C3339" s="114">
        <v>4</v>
      </c>
      <c r="D3339" s="1">
        <v>3.3</v>
      </c>
      <c r="E3339" s="1"/>
      <c r="F3339" s="1"/>
      <c r="G3339" s="4">
        <f t="shared" si="635"/>
        <v>64.961200000000005</v>
      </c>
      <c r="H3339" s="201"/>
      <c r="I3339" s="201"/>
      <c r="J3339" s="204">
        <f t="shared" si="632"/>
        <v>8.5529859993982123E-4</v>
      </c>
      <c r="K3339" s="204">
        <f t="shared" si="636"/>
        <v>5.5561224488086945E-2</v>
      </c>
      <c r="L3339" s="28">
        <f t="shared" si="633"/>
        <v>2.7634881041225379</v>
      </c>
      <c r="M3339" s="28">
        <f t="shared" si="637"/>
        <v>0.17951950691152002</v>
      </c>
      <c r="N3339" s="28">
        <f t="shared" si="634"/>
        <v>5.1745344101160526</v>
      </c>
      <c r="O3339" s="28">
        <f t="shared" si="638"/>
        <v>0.3361439712423443</v>
      </c>
      <c r="P3339" s="28">
        <f t="shared" si="639"/>
        <v>0.51566347815386426</v>
      </c>
      <c r="Q3339" s="6">
        <f t="shared" si="640"/>
        <v>8.6169363317529613E-2</v>
      </c>
      <c r="R3339" s="6">
        <f t="shared" si="641"/>
        <v>0.13109614878451428</v>
      </c>
      <c r="S3339" s="6">
        <f t="shared" si="642"/>
        <v>0.2172655121020439</v>
      </c>
    </row>
    <row r="3340" spans="2:19" customFormat="1" x14ac:dyDescent="0.25">
      <c r="B3340" s="14" t="s">
        <v>875</v>
      </c>
      <c r="C3340" s="114">
        <v>4</v>
      </c>
      <c r="D3340" s="1">
        <v>6.7</v>
      </c>
      <c r="E3340" s="1"/>
      <c r="F3340" s="1"/>
      <c r="G3340" s="4">
        <f t="shared" si="635"/>
        <v>64.961200000000005</v>
      </c>
      <c r="H3340" s="201"/>
      <c r="I3340" s="201"/>
      <c r="J3340" s="204">
        <f t="shared" si="632"/>
        <v>3.5256523554911458E-3</v>
      </c>
      <c r="K3340" s="204">
        <f t="shared" si="636"/>
        <v>0.22903061223785337</v>
      </c>
      <c r="L3340" s="28">
        <f t="shared" si="633"/>
        <v>14.077969600318117</v>
      </c>
      <c r="M3340" s="28">
        <f t="shared" si="637"/>
        <v>0.9145218165384269</v>
      </c>
      <c r="N3340" s="28">
        <f t="shared" si="634"/>
        <v>11.849976492405487</v>
      </c>
      <c r="O3340" s="28">
        <f t="shared" si="638"/>
        <v>0.76978870784942166</v>
      </c>
      <c r="P3340" s="28">
        <f t="shared" si="639"/>
        <v>1.6843105243878487</v>
      </c>
      <c r="Q3340" s="6">
        <f t="shared" si="640"/>
        <v>0.43897047193844491</v>
      </c>
      <c r="R3340" s="6">
        <f t="shared" si="641"/>
        <v>0.30021759606127446</v>
      </c>
      <c r="S3340" s="6">
        <f t="shared" si="642"/>
        <v>0.73918806799971937</v>
      </c>
    </row>
    <row r="3341" spans="2:19" customFormat="1" x14ac:dyDescent="0.25">
      <c r="B3341" s="14" t="s">
        <v>875</v>
      </c>
      <c r="C3341" s="114">
        <v>4</v>
      </c>
      <c r="D3341" s="1">
        <v>26</v>
      </c>
      <c r="E3341" s="1"/>
      <c r="F3341" s="1"/>
      <c r="G3341" s="4">
        <f t="shared" si="635"/>
        <v>64.961200000000005</v>
      </c>
      <c r="H3341" s="201"/>
      <c r="I3341" s="201"/>
      <c r="J3341" s="204">
        <f t="shared" si="632"/>
        <v>5.3092915845667513E-2</v>
      </c>
      <c r="K3341" s="204">
        <f t="shared" si="636"/>
        <v>3.4489795917306503</v>
      </c>
      <c r="L3341" s="28">
        <f t="shared" si="633"/>
        <v>317.99316013309527</v>
      </c>
      <c r="M3341" s="28">
        <f t="shared" si="637"/>
        <v>20.657217674709411</v>
      </c>
      <c r="N3341" s="28">
        <f t="shared" si="634"/>
        <v>57.906696107474389</v>
      </c>
      <c r="O3341" s="28">
        <f t="shared" si="638"/>
        <v>3.7616885401393021</v>
      </c>
      <c r="P3341" s="28">
        <f t="shared" si="639"/>
        <v>24.418906214848715</v>
      </c>
      <c r="Q3341" s="6">
        <f t="shared" si="640"/>
        <v>9.9154644838605162</v>
      </c>
      <c r="R3341" s="6">
        <f t="shared" si="641"/>
        <v>1.4670585306543278</v>
      </c>
      <c r="S3341" s="6">
        <f t="shared" si="642"/>
        <v>11.382523014514843</v>
      </c>
    </row>
    <row r="3342" spans="2:19" customFormat="1" x14ac:dyDescent="0.25">
      <c r="B3342" s="14" t="s">
        <v>875</v>
      </c>
      <c r="C3342" s="114">
        <v>4</v>
      </c>
      <c r="D3342" s="1">
        <v>12.9</v>
      </c>
      <c r="E3342" s="1"/>
      <c r="F3342" s="1"/>
      <c r="G3342" s="4">
        <f t="shared" si="635"/>
        <v>64.961200000000005</v>
      </c>
      <c r="H3342" s="201"/>
      <c r="I3342" s="201"/>
      <c r="J3342" s="204">
        <f t="shared" si="632"/>
        <v>1.3069810837096936E-2</v>
      </c>
      <c r="K3342" s="204">
        <f t="shared" si="636"/>
        <v>0.84903061221878307</v>
      </c>
      <c r="L3342" s="28">
        <f t="shared" si="633"/>
        <v>63.480420607051009</v>
      </c>
      <c r="M3342" s="28">
        <f t="shared" si="637"/>
        <v>4.1237643791240917</v>
      </c>
      <c r="N3342" s="28">
        <f t="shared" si="634"/>
        <v>25.503508533061915</v>
      </c>
      <c r="O3342" s="28">
        <f t="shared" si="638"/>
        <v>1.6567385506523624</v>
      </c>
      <c r="P3342" s="28">
        <f t="shared" si="639"/>
        <v>5.7805029297764543</v>
      </c>
      <c r="Q3342" s="6">
        <f t="shared" si="640"/>
        <v>1.9794069019795639</v>
      </c>
      <c r="R3342" s="6">
        <f t="shared" si="641"/>
        <v>0.64612803475442138</v>
      </c>
      <c r="S3342" s="6">
        <f t="shared" si="642"/>
        <v>2.6255349367339855</v>
      </c>
    </row>
    <row r="3343" spans="2:19" customFormat="1" x14ac:dyDescent="0.25">
      <c r="B3343" s="14" t="s">
        <v>875</v>
      </c>
      <c r="C3343" s="114">
        <v>4</v>
      </c>
      <c r="D3343" s="1">
        <v>9.3000000000000007</v>
      </c>
      <c r="E3343" s="1"/>
      <c r="F3343" s="1"/>
      <c r="G3343" s="4">
        <f t="shared" si="635"/>
        <v>64.961200000000005</v>
      </c>
      <c r="H3343" s="201"/>
      <c r="I3343" s="201"/>
      <c r="J3343" s="204">
        <f t="shared" si="632"/>
        <v>6.7929087152245318E-3</v>
      </c>
      <c r="K3343" s="204">
        <f t="shared" si="636"/>
        <v>0.44127551019050881</v>
      </c>
      <c r="L3343" s="28">
        <f t="shared" si="633"/>
        <v>29.918261264138582</v>
      </c>
      <c r="M3343" s="28">
        <f t="shared" si="637"/>
        <v>1.9435261913289683</v>
      </c>
      <c r="N3343" s="28">
        <f t="shared" si="634"/>
        <v>17.391419042795064</v>
      </c>
      <c r="O3343" s="28">
        <f t="shared" si="638"/>
        <v>1.1297674726360067</v>
      </c>
      <c r="P3343" s="28">
        <f t="shared" si="639"/>
        <v>3.0732936639649751</v>
      </c>
      <c r="Q3343" s="6">
        <f t="shared" si="640"/>
        <v>0.93289257183790475</v>
      </c>
      <c r="R3343" s="6">
        <f t="shared" si="641"/>
        <v>0.44060931432804262</v>
      </c>
      <c r="S3343" s="6">
        <f t="shared" si="642"/>
        <v>1.3735018861659474</v>
      </c>
    </row>
    <row r="3344" spans="2:19" customFormat="1" x14ac:dyDescent="0.25">
      <c r="B3344" s="14" t="s">
        <v>875</v>
      </c>
      <c r="C3344" s="114">
        <v>4</v>
      </c>
      <c r="D3344" s="1">
        <v>8.6999999999999993</v>
      </c>
      <c r="E3344" s="1"/>
      <c r="F3344" s="1"/>
      <c r="G3344" s="4">
        <f t="shared" si="635"/>
        <v>64.961200000000005</v>
      </c>
      <c r="H3344" s="201"/>
      <c r="I3344" s="201"/>
      <c r="J3344" s="204">
        <f t="shared" si="632"/>
        <v>5.9446786987552855E-3</v>
      </c>
      <c r="K3344" s="204">
        <f t="shared" si="636"/>
        <v>0.38617346937587699</v>
      </c>
      <c r="L3344" s="28">
        <f t="shared" si="633"/>
        <v>25.665445871738026</v>
      </c>
      <c r="M3344" s="28">
        <f t="shared" si="637"/>
        <v>1.6672581947016099</v>
      </c>
      <c r="N3344" s="28">
        <f t="shared" si="634"/>
        <v>16.08597891886809</v>
      </c>
      <c r="O3344" s="28">
        <f t="shared" si="638"/>
        <v>1.0449645140127073</v>
      </c>
      <c r="P3344" s="28">
        <f t="shared" si="639"/>
        <v>2.7122227087143171</v>
      </c>
      <c r="Q3344" s="6">
        <f t="shared" si="640"/>
        <v>0.80028393345677273</v>
      </c>
      <c r="R3344" s="6">
        <f t="shared" si="641"/>
        <v>0.40753616046495583</v>
      </c>
      <c r="S3344" s="6">
        <f t="shared" si="642"/>
        <v>1.2078200939217285</v>
      </c>
    </row>
    <row r="3345" spans="2:19" customFormat="1" x14ac:dyDescent="0.25">
      <c r="B3345" s="14" t="s">
        <v>875</v>
      </c>
      <c r="C3345" s="114">
        <v>4</v>
      </c>
      <c r="D3345" s="1">
        <v>4.5</v>
      </c>
      <c r="E3345" s="1"/>
      <c r="F3345" s="1"/>
      <c r="G3345" s="4">
        <f t="shared" si="635"/>
        <v>64.961200000000005</v>
      </c>
      <c r="H3345" s="201"/>
      <c r="I3345" s="201"/>
      <c r="J3345" s="204">
        <f t="shared" si="632"/>
        <v>1.5904312808798326E-3</v>
      </c>
      <c r="K3345" s="204">
        <f t="shared" si="636"/>
        <v>0.10331632652743439</v>
      </c>
      <c r="L3345" s="28">
        <f t="shared" si="633"/>
        <v>5.6380590590289899</v>
      </c>
      <c r="M3345" s="28">
        <f t="shared" si="637"/>
        <v>0.36625508924934846</v>
      </c>
      <c r="N3345" s="28">
        <f t="shared" si="634"/>
        <v>7.4382130025037601</v>
      </c>
      <c r="O3345" s="28">
        <f t="shared" si="638"/>
        <v>0.48319525187039564</v>
      </c>
      <c r="P3345" s="28">
        <f t="shared" si="639"/>
        <v>0.84945034111974405</v>
      </c>
      <c r="Q3345" s="6">
        <f t="shared" si="640"/>
        <v>0.17580244283968727</v>
      </c>
      <c r="R3345" s="6">
        <f t="shared" si="641"/>
        <v>0.1884461482294543</v>
      </c>
      <c r="S3345" s="6">
        <f t="shared" si="642"/>
        <v>0.36424859106914154</v>
      </c>
    </row>
    <row r="3346" spans="2:19" customFormat="1" x14ac:dyDescent="0.25">
      <c r="B3346" s="14" t="s">
        <v>875</v>
      </c>
      <c r="C3346" s="114">
        <v>4</v>
      </c>
      <c r="D3346" s="1">
        <v>9.3000000000000007</v>
      </c>
      <c r="E3346" s="1"/>
      <c r="F3346" s="1"/>
      <c r="G3346" s="4">
        <f t="shared" si="635"/>
        <v>64.961200000000005</v>
      </c>
      <c r="H3346" s="201"/>
      <c r="I3346" s="201"/>
      <c r="J3346" s="204">
        <f t="shared" si="632"/>
        <v>6.7929087152245318E-3</v>
      </c>
      <c r="K3346" s="204">
        <f t="shared" si="636"/>
        <v>0.44127551019050881</v>
      </c>
      <c r="L3346" s="28">
        <f t="shared" si="633"/>
        <v>29.918261264138582</v>
      </c>
      <c r="M3346" s="28">
        <f t="shared" si="637"/>
        <v>1.9435261913289683</v>
      </c>
      <c r="N3346" s="28">
        <f t="shared" si="634"/>
        <v>17.391419042795064</v>
      </c>
      <c r="O3346" s="28">
        <f t="shared" si="638"/>
        <v>1.1297674726360067</v>
      </c>
      <c r="P3346" s="28">
        <f t="shared" si="639"/>
        <v>3.0732936639649751</v>
      </c>
      <c r="Q3346" s="6">
        <f t="shared" si="640"/>
        <v>0.93289257183790475</v>
      </c>
      <c r="R3346" s="6">
        <f t="shared" si="641"/>
        <v>0.44060931432804262</v>
      </c>
      <c r="S3346" s="6">
        <f t="shared" si="642"/>
        <v>1.3735018861659474</v>
      </c>
    </row>
    <row r="3347" spans="2:19" customFormat="1" x14ac:dyDescent="0.25">
      <c r="B3347" s="14" t="s">
        <v>875</v>
      </c>
      <c r="C3347" s="114">
        <v>4</v>
      </c>
      <c r="D3347" s="1">
        <v>32.5</v>
      </c>
      <c r="E3347" s="1"/>
      <c r="F3347" s="1"/>
      <c r="G3347" s="4">
        <f t="shared" si="635"/>
        <v>64.961200000000005</v>
      </c>
      <c r="H3347" s="201"/>
      <c r="I3347" s="201"/>
      <c r="J3347" s="204">
        <f t="shared" si="632"/>
        <v>8.2957681008855477E-2</v>
      </c>
      <c r="K3347" s="204">
        <f t="shared" si="636"/>
        <v>5.3890306120791402</v>
      </c>
      <c r="L3347" s="28">
        <f t="shared" si="633"/>
        <v>531.14597962336279</v>
      </c>
      <c r="M3347" s="28">
        <f t="shared" si="637"/>
        <v>34.503880880753123</v>
      </c>
      <c r="N3347" s="28">
        <f t="shared" si="634"/>
        <v>75.181935482759997</v>
      </c>
      <c r="O3347" s="28">
        <f t="shared" si="638"/>
        <v>4.8839088420119072</v>
      </c>
      <c r="P3347" s="28">
        <f t="shared" si="639"/>
        <v>39.387789722765028</v>
      </c>
      <c r="Q3347" s="6">
        <f t="shared" si="640"/>
        <v>16.561862822761498</v>
      </c>
      <c r="R3347" s="6">
        <f t="shared" si="641"/>
        <v>1.9047244483846439</v>
      </c>
      <c r="S3347" s="6">
        <f t="shared" si="642"/>
        <v>18.466587271146143</v>
      </c>
    </row>
    <row r="3348" spans="2:19" customFormat="1" x14ac:dyDescent="0.25">
      <c r="B3348" s="14" t="s">
        <v>875</v>
      </c>
      <c r="C3348" s="114">
        <v>4</v>
      </c>
      <c r="D3348" s="1">
        <v>12.2</v>
      </c>
      <c r="E3348" s="1"/>
      <c r="F3348" s="1"/>
      <c r="G3348" s="4">
        <f t="shared" si="635"/>
        <v>64.961200000000005</v>
      </c>
      <c r="H3348" s="201"/>
      <c r="I3348" s="201"/>
      <c r="J3348" s="204">
        <f t="shared" si="632"/>
        <v>1.168986626400762E-2</v>
      </c>
      <c r="K3348" s="204">
        <f t="shared" si="636"/>
        <v>0.75938775507868328</v>
      </c>
      <c r="L3348" s="28">
        <f t="shared" si="633"/>
        <v>55.838700462884191</v>
      </c>
      <c r="M3348" s="28">
        <f t="shared" si="637"/>
        <v>3.6273490588662751</v>
      </c>
      <c r="N3348" s="28">
        <f t="shared" si="634"/>
        <v>23.891915580068972</v>
      </c>
      <c r="O3348" s="28">
        <f t="shared" si="638"/>
        <v>1.55204753648379</v>
      </c>
      <c r="P3348" s="28">
        <f t="shared" si="639"/>
        <v>5.1793965953500649</v>
      </c>
      <c r="Q3348" s="6">
        <f t="shared" si="640"/>
        <v>1.741127548255812</v>
      </c>
      <c r="R3348" s="6">
        <f t="shared" si="641"/>
        <v>0.60529853922867816</v>
      </c>
      <c r="S3348" s="6">
        <f t="shared" si="642"/>
        <v>2.34642608748449</v>
      </c>
    </row>
    <row r="3349" spans="2:19" customFormat="1" x14ac:dyDescent="0.25">
      <c r="B3349" s="14" t="s">
        <v>875</v>
      </c>
      <c r="C3349" s="114">
        <v>4</v>
      </c>
      <c r="D3349" s="1">
        <v>12.2</v>
      </c>
      <c r="E3349" s="1"/>
      <c r="F3349" s="1"/>
      <c r="G3349" s="4">
        <f t="shared" si="635"/>
        <v>64.961200000000005</v>
      </c>
      <c r="H3349" s="201"/>
      <c r="I3349" s="201"/>
      <c r="J3349" s="204">
        <f t="shared" si="632"/>
        <v>1.168986626400762E-2</v>
      </c>
      <c r="K3349" s="204">
        <f t="shared" si="636"/>
        <v>0.75938775507868328</v>
      </c>
      <c r="L3349" s="28">
        <f t="shared" si="633"/>
        <v>55.838700462884191</v>
      </c>
      <c r="M3349" s="28">
        <f t="shared" si="637"/>
        <v>3.6273490588662751</v>
      </c>
      <c r="N3349" s="28">
        <f t="shared" si="634"/>
        <v>23.891915580068972</v>
      </c>
      <c r="O3349" s="28">
        <f t="shared" si="638"/>
        <v>1.55204753648379</v>
      </c>
      <c r="P3349" s="28">
        <f t="shared" si="639"/>
        <v>5.1793965953500649</v>
      </c>
      <c r="Q3349" s="6">
        <f t="shared" si="640"/>
        <v>1.741127548255812</v>
      </c>
      <c r="R3349" s="6">
        <f t="shared" si="641"/>
        <v>0.60529853922867816</v>
      </c>
      <c r="S3349" s="6">
        <f t="shared" si="642"/>
        <v>2.34642608748449</v>
      </c>
    </row>
    <row r="3350" spans="2:19" customFormat="1" x14ac:dyDescent="0.25">
      <c r="B3350" s="14" t="s">
        <v>875</v>
      </c>
      <c r="C3350" s="114">
        <v>4</v>
      </c>
      <c r="D3350" s="1">
        <v>10.5</v>
      </c>
      <c r="E3350" s="1"/>
      <c r="F3350" s="1"/>
      <c r="G3350" s="4">
        <f t="shared" si="635"/>
        <v>64.961200000000005</v>
      </c>
      <c r="H3350" s="201"/>
      <c r="I3350" s="201"/>
      <c r="J3350" s="204">
        <f t="shared" si="632"/>
        <v>8.6590147514568668E-3</v>
      </c>
      <c r="K3350" s="204">
        <f t="shared" si="636"/>
        <v>0.5624999999826984</v>
      </c>
      <c r="L3350" s="28">
        <f t="shared" si="633"/>
        <v>39.546517958797452</v>
      </c>
      <c r="M3350" s="28">
        <f t="shared" si="637"/>
        <v>2.5689893122536454</v>
      </c>
      <c r="N3350" s="28">
        <f t="shared" si="634"/>
        <v>20.044787177718607</v>
      </c>
      <c r="O3350" s="28">
        <f t="shared" si="638"/>
        <v>1.3021334540656457</v>
      </c>
      <c r="P3350" s="28">
        <f t="shared" si="639"/>
        <v>3.8711227663192913</v>
      </c>
      <c r="Q3350" s="6">
        <f t="shared" si="640"/>
        <v>1.2331148698817498</v>
      </c>
      <c r="R3350" s="6">
        <f t="shared" si="641"/>
        <v>0.50783204708560181</v>
      </c>
      <c r="S3350" s="6">
        <f t="shared" si="642"/>
        <v>1.7409469169673515</v>
      </c>
    </row>
    <row r="3351" spans="2:19" customFormat="1" x14ac:dyDescent="0.25">
      <c r="B3351" s="14" t="s">
        <v>875</v>
      </c>
      <c r="C3351" s="114">
        <v>4</v>
      </c>
      <c r="D3351" s="1">
        <v>27.6</v>
      </c>
      <c r="E3351" s="1"/>
      <c r="F3351" s="1"/>
      <c r="G3351" s="4">
        <f t="shared" si="635"/>
        <v>64.961200000000005</v>
      </c>
      <c r="H3351" s="201"/>
      <c r="I3351" s="201"/>
      <c r="J3351" s="204">
        <f t="shared" si="632"/>
        <v>5.9828490494964026E-2</v>
      </c>
      <c r="K3351" s="204">
        <f t="shared" si="636"/>
        <v>3.8865306121253549</v>
      </c>
      <c r="L3351" s="28">
        <f t="shared" si="633"/>
        <v>364.79092969356418</v>
      </c>
      <c r="M3351" s="28">
        <f t="shared" si="637"/>
        <v>23.697257001646133</v>
      </c>
      <c r="N3351" s="28">
        <f t="shared" si="634"/>
        <v>62.097425578515704</v>
      </c>
      <c r="O3351" s="28">
        <f t="shared" si="638"/>
        <v>4.0339233607338301</v>
      </c>
      <c r="P3351" s="28">
        <f t="shared" si="639"/>
        <v>27.731180362379963</v>
      </c>
      <c r="Q3351" s="6">
        <f t="shared" si="640"/>
        <v>11.374683360790144</v>
      </c>
      <c r="R3351" s="6">
        <f t="shared" si="641"/>
        <v>1.5732301106861937</v>
      </c>
      <c r="S3351" s="6">
        <f t="shared" si="642"/>
        <v>12.947913471476337</v>
      </c>
    </row>
    <row r="3352" spans="2:19" customFormat="1" x14ac:dyDescent="0.25">
      <c r="B3352" s="14" t="s">
        <v>875</v>
      </c>
      <c r="C3352" s="114">
        <v>4</v>
      </c>
      <c r="D3352" s="1">
        <v>24.8</v>
      </c>
      <c r="E3352" s="1"/>
      <c r="F3352" s="1"/>
      <c r="G3352" s="4">
        <f t="shared" si="635"/>
        <v>64.961200000000005</v>
      </c>
      <c r="H3352" s="201"/>
      <c r="I3352" s="201"/>
      <c r="J3352" s="204">
        <f t="shared" si="632"/>
        <v>4.8305128641596654E-2</v>
      </c>
      <c r="K3352" s="204">
        <f t="shared" si="636"/>
        <v>3.1379591835769505</v>
      </c>
      <c r="L3352" s="28">
        <f t="shared" si="633"/>
        <v>285.25841571792671</v>
      </c>
      <c r="M3352" s="28">
        <f t="shared" si="637"/>
        <v>18.530729354560982</v>
      </c>
      <c r="N3352" s="28">
        <f t="shared" si="634"/>
        <v>54.792161869281394</v>
      </c>
      <c r="O3352" s="28">
        <f t="shared" si="638"/>
        <v>3.5593646546608864</v>
      </c>
      <c r="P3352" s="28">
        <f t="shared" si="639"/>
        <v>22.090094009221868</v>
      </c>
      <c r="Q3352" s="6">
        <f t="shared" si="640"/>
        <v>8.8947500901892713</v>
      </c>
      <c r="R3352" s="6">
        <f t="shared" si="641"/>
        <v>1.3881522153177457</v>
      </c>
      <c r="S3352" s="6">
        <f t="shared" si="642"/>
        <v>10.282902305507017</v>
      </c>
    </row>
    <row r="3353" spans="2:19" customFormat="1" x14ac:dyDescent="0.25">
      <c r="B3353" s="14" t="s">
        <v>875</v>
      </c>
      <c r="C3353" s="114">
        <v>4</v>
      </c>
      <c r="D3353" s="1">
        <v>21.5</v>
      </c>
      <c r="E3353" s="1"/>
      <c r="F3353" s="1"/>
      <c r="G3353" s="4">
        <f t="shared" si="635"/>
        <v>64.961200000000005</v>
      </c>
      <c r="H3353" s="201"/>
      <c r="I3353" s="201"/>
      <c r="J3353" s="204">
        <f t="shared" si="632"/>
        <v>3.6305030103047045E-2</v>
      </c>
      <c r="K3353" s="204">
        <f t="shared" si="636"/>
        <v>2.3584183672743975</v>
      </c>
      <c r="L3353" s="28">
        <f t="shared" si="633"/>
        <v>205.43293503836915</v>
      </c>
      <c r="M3353" s="28">
        <f t="shared" si="637"/>
        <v>13.345170238460003</v>
      </c>
      <c r="N3353" s="28">
        <f t="shared" si="634"/>
        <v>46.362085948660756</v>
      </c>
      <c r="O3353" s="28">
        <f t="shared" si="638"/>
        <v>3.0117367961443695</v>
      </c>
      <c r="P3353" s="28">
        <f t="shared" si="639"/>
        <v>16.356907034604372</v>
      </c>
      <c r="Q3353" s="6">
        <f t="shared" si="640"/>
        <v>6.4056817144608011</v>
      </c>
      <c r="R3353" s="6">
        <f t="shared" si="641"/>
        <v>1.1745773504963042</v>
      </c>
      <c r="S3353" s="6">
        <f t="shared" si="642"/>
        <v>7.5802590649571053</v>
      </c>
    </row>
    <row r="3354" spans="2:19" customFormat="1" x14ac:dyDescent="0.25">
      <c r="B3354" s="14" t="s">
        <v>875</v>
      </c>
      <c r="C3354" s="114">
        <v>5</v>
      </c>
      <c r="D3354" s="1">
        <v>4.0999999999999996</v>
      </c>
      <c r="E3354" s="1"/>
      <c r="F3354" s="1"/>
      <c r="G3354" s="4">
        <f t="shared" si="635"/>
        <v>64.961200000000005</v>
      </c>
      <c r="H3354" s="201"/>
      <c r="I3354" s="201"/>
      <c r="J3354" s="204">
        <f t="shared" si="632"/>
        <v>1.3202543126711102E-3</v>
      </c>
      <c r="K3354" s="204">
        <f t="shared" si="636"/>
        <v>8.5765306119810952E-2</v>
      </c>
      <c r="L3354" s="28">
        <f t="shared" si="633"/>
        <v>4.5518101325650582</v>
      </c>
      <c r="M3354" s="28">
        <f t="shared" si="637"/>
        <v>0.29569105411886604</v>
      </c>
      <c r="N3354" s="28">
        <f t="shared" si="634"/>
        <v>6.670633528309061</v>
      </c>
      <c r="O3354" s="28">
        <f t="shared" si="638"/>
        <v>0.43333236716418877</v>
      </c>
      <c r="P3354" s="28">
        <f t="shared" si="639"/>
        <v>0.72902342128305486</v>
      </c>
      <c r="Q3354" s="6">
        <f t="shared" si="640"/>
        <v>0.14193170597705571</v>
      </c>
      <c r="R3354" s="6">
        <f t="shared" si="641"/>
        <v>0.16899962319403364</v>
      </c>
      <c r="S3354" s="6">
        <f t="shared" si="642"/>
        <v>0.31093132917108934</v>
      </c>
    </row>
    <row r="3355" spans="2:19" customFormat="1" x14ac:dyDescent="0.25">
      <c r="B3355" s="14" t="s">
        <v>875</v>
      </c>
      <c r="C3355" s="114">
        <v>5</v>
      </c>
      <c r="D3355" s="1">
        <v>19.8</v>
      </c>
      <c r="E3355" s="1"/>
      <c r="F3355" s="1"/>
      <c r="G3355" s="4">
        <f t="shared" si="635"/>
        <v>64.961200000000005</v>
      </c>
      <c r="H3355" s="201"/>
      <c r="I3355" s="201"/>
      <c r="J3355" s="204">
        <f t="shared" si="632"/>
        <v>3.0790749597833563E-2</v>
      </c>
      <c r="K3355" s="204">
        <f t="shared" si="636"/>
        <v>2.0002040815711299</v>
      </c>
      <c r="L3355" s="28">
        <f t="shared" si="633"/>
        <v>169.99154616889007</v>
      </c>
      <c r="M3355" s="28">
        <f t="shared" si="637"/>
        <v>11.042855043175848</v>
      </c>
      <c r="N3355" s="28">
        <f t="shared" si="634"/>
        <v>42.102534679549926</v>
      </c>
      <c r="O3355" s="28">
        <f t="shared" si="638"/>
        <v>2.7350312288743721</v>
      </c>
      <c r="P3355" s="28">
        <f t="shared" si="639"/>
        <v>13.777886272050221</v>
      </c>
      <c r="Q3355" s="6">
        <f t="shared" si="640"/>
        <v>5.3005704207244069</v>
      </c>
      <c r="R3355" s="6">
        <f t="shared" si="641"/>
        <v>1.0666621792610052</v>
      </c>
      <c r="S3355" s="6">
        <f t="shared" si="642"/>
        <v>6.367232599985412</v>
      </c>
    </row>
    <row r="3356" spans="2:19" customFormat="1" x14ac:dyDescent="0.25">
      <c r="B3356" s="14" t="s">
        <v>875</v>
      </c>
      <c r="C3356" s="114">
        <v>5</v>
      </c>
      <c r="D3356" s="1">
        <v>4.2</v>
      </c>
      <c r="E3356" s="1"/>
      <c r="F3356" s="1"/>
      <c r="G3356" s="4">
        <f t="shared" si="635"/>
        <v>64.961200000000005</v>
      </c>
      <c r="H3356" s="201"/>
      <c r="I3356" s="201"/>
      <c r="J3356" s="204">
        <f t="shared" si="632"/>
        <v>1.385442360233099E-3</v>
      </c>
      <c r="K3356" s="204">
        <f t="shared" si="636"/>
        <v>8.9999999997231753E-2</v>
      </c>
      <c r="L3356" s="28">
        <f t="shared" si="633"/>
        <v>4.811097633235077</v>
      </c>
      <c r="M3356" s="28">
        <f t="shared" si="637"/>
        <v>0.31253468163409348</v>
      </c>
      <c r="N3356" s="28">
        <f t="shared" si="634"/>
        <v>6.861382640483793</v>
      </c>
      <c r="O3356" s="28">
        <f t="shared" si="638"/>
        <v>0.44572365863033786</v>
      </c>
      <c r="P3356" s="28">
        <f t="shared" si="639"/>
        <v>0.7582583402644314</v>
      </c>
      <c r="Q3356" s="6">
        <f t="shared" si="640"/>
        <v>0.15001664718436486</v>
      </c>
      <c r="R3356" s="6">
        <f t="shared" si="641"/>
        <v>0.17383222686583177</v>
      </c>
      <c r="S3356" s="6">
        <f t="shared" si="642"/>
        <v>0.32384887405019663</v>
      </c>
    </row>
    <row r="3357" spans="2:19" customFormat="1" x14ac:dyDescent="0.25">
      <c r="B3357" s="14" t="s">
        <v>875</v>
      </c>
      <c r="C3357" s="114">
        <v>5</v>
      </c>
      <c r="D3357" s="1">
        <v>8.1</v>
      </c>
      <c r="E3357" s="1"/>
      <c r="F3357" s="1"/>
      <c r="G3357" s="4">
        <f t="shared" si="635"/>
        <v>64.961200000000005</v>
      </c>
      <c r="H3357" s="201"/>
      <c r="I3357" s="201"/>
      <c r="J3357" s="204">
        <f t="shared" si="632"/>
        <v>5.152997350050658E-3</v>
      </c>
      <c r="K3357" s="204">
        <f t="shared" si="636"/>
        <v>0.33474489794888745</v>
      </c>
      <c r="L3357" s="28">
        <f t="shared" si="633"/>
        <v>21.77715338574771</v>
      </c>
      <c r="M3357" s="28">
        <f t="shared" si="637"/>
        <v>1.4146700439614475</v>
      </c>
      <c r="N3357" s="28">
        <f t="shared" si="634"/>
        <v>14.795765575883163</v>
      </c>
      <c r="O3357" s="28">
        <f t="shared" si="638"/>
        <v>0.96115070537072589</v>
      </c>
      <c r="P3357" s="28">
        <f t="shared" si="639"/>
        <v>2.3758207493321732</v>
      </c>
      <c r="Q3357" s="6">
        <f t="shared" si="640"/>
        <v>0.6790416211014948</v>
      </c>
      <c r="R3357" s="6">
        <f t="shared" si="641"/>
        <v>0.37484877509458309</v>
      </c>
      <c r="S3357" s="6">
        <f t="shared" si="642"/>
        <v>1.0538903961960779</v>
      </c>
    </row>
    <row r="3358" spans="2:19" customFormat="1" x14ac:dyDescent="0.25">
      <c r="B3358" s="14" t="s">
        <v>875</v>
      </c>
      <c r="C3358" s="114">
        <v>5</v>
      </c>
      <c r="D3358" s="1">
        <v>5.9</v>
      </c>
      <c r="E3358" s="1"/>
      <c r="F3358" s="1"/>
      <c r="G3358" s="4">
        <f t="shared" si="635"/>
        <v>64.961200000000005</v>
      </c>
      <c r="H3358" s="201"/>
      <c r="I3358" s="201"/>
      <c r="J3358" s="204">
        <f t="shared" si="632"/>
        <v>2.7339710067865179E-3</v>
      </c>
      <c r="K3358" s="204">
        <f t="shared" si="636"/>
        <v>0.17760204081086381</v>
      </c>
      <c r="L3358" s="28">
        <f t="shared" si="633"/>
        <v>10.509518679077305</v>
      </c>
      <c r="M3358" s="28">
        <f t="shared" si="637"/>
        <v>0.68271095805727011</v>
      </c>
      <c r="N3358" s="28">
        <f t="shared" si="634"/>
        <v>10.211906347392123</v>
      </c>
      <c r="O3358" s="28">
        <f t="shared" si="638"/>
        <v>0.66337770348121117</v>
      </c>
      <c r="P3358" s="28">
        <f t="shared" si="639"/>
        <v>1.3460886615384813</v>
      </c>
      <c r="Q3358" s="6">
        <f t="shared" si="640"/>
        <v>0.32770125986748966</v>
      </c>
      <c r="R3358" s="6">
        <f t="shared" si="641"/>
        <v>0.25871730435767237</v>
      </c>
      <c r="S3358" s="6">
        <f t="shared" si="642"/>
        <v>0.58641856422516203</v>
      </c>
    </row>
    <row r="3359" spans="2:19" customFormat="1" x14ac:dyDescent="0.25">
      <c r="B3359" s="14" t="s">
        <v>875</v>
      </c>
      <c r="C3359" s="114">
        <v>5</v>
      </c>
      <c r="D3359" s="1">
        <v>4.3</v>
      </c>
      <c r="E3359" s="1" t="s">
        <v>978</v>
      </c>
      <c r="F3359" s="1"/>
      <c r="G3359" s="4">
        <f t="shared" si="635"/>
        <v>64.961200000000005</v>
      </c>
      <c r="H3359" s="201"/>
      <c r="I3359" s="201"/>
      <c r="J3359" s="204">
        <f t="shared" si="632"/>
        <v>1.4522012041218817E-3</v>
      </c>
      <c r="K3359" s="204">
        <f t="shared" si="636"/>
        <v>9.4336734690975893E-2</v>
      </c>
      <c r="L3359" s="28">
        <f t="shared" si="633"/>
        <v>5.0785301024450318</v>
      </c>
      <c r="M3359" s="28">
        <f t="shared" si="637"/>
        <v>0.3299074160899001</v>
      </c>
      <c r="N3359" s="28">
        <f t="shared" si="634"/>
        <v>7.0529054640829827</v>
      </c>
      <c r="O3359" s="28">
        <f t="shared" si="638"/>
        <v>0.45816521132004828</v>
      </c>
      <c r="P3359" s="28">
        <f t="shared" si="639"/>
        <v>0.78807262740994832</v>
      </c>
      <c r="Q3359" s="6">
        <f t="shared" si="640"/>
        <v>0.15835555972315205</v>
      </c>
      <c r="R3359" s="6">
        <f t="shared" si="641"/>
        <v>0.17868443241481885</v>
      </c>
      <c r="S3359" s="6">
        <f t="shared" si="642"/>
        <v>0.33703999213797087</v>
      </c>
    </row>
    <row r="3360" spans="2:19" customFormat="1" x14ac:dyDescent="0.25">
      <c r="B3360" s="14" t="s">
        <v>875</v>
      </c>
      <c r="C3360" s="114">
        <v>5</v>
      </c>
      <c r="D3360" s="1">
        <v>6.9</v>
      </c>
      <c r="E3360" s="1"/>
      <c r="F3360" s="1"/>
      <c r="G3360" s="4">
        <f t="shared" si="635"/>
        <v>64.961200000000005</v>
      </c>
      <c r="H3360" s="201"/>
      <c r="I3360" s="201"/>
      <c r="J3360" s="204">
        <f t="shared" si="632"/>
        <v>3.7392806559352516E-3</v>
      </c>
      <c r="K3360" s="204">
        <f t="shared" si="636"/>
        <v>0.24290816325783468</v>
      </c>
      <c r="L3360" s="28">
        <f t="shared" si="633"/>
        <v>15.062883294996576</v>
      </c>
      <c r="M3360" s="28">
        <f t="shared" si="637"/>
        <v>0.97850299328216439</v>
      </c>
      <c r="N3360" s="28">
        <f t="shared" si="634"/>
        <v>12.264882891847247</v>
      </c>
      <c r="O3360" s="28">
        <f t="shared" si="638"/>
        <v>0.79674152596761971</v>
      </c>
      <c r="P3360" s="28">
        <f t="shared" si="639"/>
        <v>1.7752445192497841</v>
      </c>
      <c r="Q3360" s="6">
        <f t="shared" si="640"/>
        <v>0.46968143677543889</v>
      </c>
      <c r="R3360" s="6">
        <f t="shared" si="641"/>
        <v>0.31072919512737168</v>
      </c>
      <c r="S3360" s="6">
        <f t="shared" si="642"/>
        <v>0.78041063190281057</v>
      </c>
    </row>
    <row r="3361" spans="2:19" customFormat="1" x14ac:dyDescent="0.25">
      <c r="B3361" s="14" t="s">
        <v>875</v>
      </c>
      <c r="C3361" s="114">
        <v>5</v>
      </c>
      <c r="D3361" s="1">
        <v>3.8</v>
      </c>
      <c r="E3361" s="1" t="s">
        <v>978</v>
      </c>
      <c r="F3361" s="1"/>
      <c r="G3361" s="4">
        <f t="shared" si="635"/>
        <v>64.961200000000005</v>
      </c>
      <c r="H3361" s="201"/>
      <c r="I3361" s="201"/>
      <c r="J3361" s="204">
        <f t="shared" ref="J3361:J3424" si="643">((+D3361/200)^2)*PI()</f>
        <v>1.1341149479459152E-3</v>
      </c>
      <c r="K3361" s="204">
        <f t="shared" si="636"/>
        <v>7.3673469385489021E-2</v>
      </c>
      <c r="L3361" s="28">
        <f t="shared" ref="L3361:L3424" si="644">0.17758*(D3361^2.299)</f>
        <v>3.8222275656794742</v>
      </c>
      <c r="M3361" s="28">
        <f t="shared" si="637"/>
        <v>0.24829649415562419</v>
      </c>
      <c r="N3361" s="28">
        <f t="shared" ref="N3361:N3424" si="645">1.28*(D3361^1.17)</f>
        <v>6.1031884174464111</v>
      </c>
      <c r="O3361" s="28">
        <f t="shared" si="638"/>
        <v>0.39647045111343715</v>
      </c>
      <c r="P3361" s="28">
        <f t="shared" si="639"/>
        <v>0.64476694526906131</v>
      </c>
      <c r="Q3361" s="6">
        <f t="shared" si="640"/>
        <v>0.1191823171946996</v>
      </c>
      <c r="R3361" s="6">
        <f t="shared" si="641"/>
        <v>0.1546234759342405</v>
      </c>
      <c r="S3361" s="6">
        <f t="shared" si="642"/>
        <v>0.2738057931289401</v>
      </c>
    </row>
    <row r="3362" spans="2:19" customFormat="1" x14ac:dyDescent="0.25">
      <c r="B3362" s="14" t="s">
        <v>875</v>
      </c>
      <c r="C3362" s="114">
        <v>5</v>
      </c>
      <c r="D3362" s="1">
        <v>6.9</v>
      </c>
      <c r="E3362" s="1"/>
      <c r="F3362" s="1"/>
      <c r="G3362" s="4">
        <f t="shared" ref="G3362:G3425" si="646">IF($D3362&lt;3.01,795.7747,64.9612)</f>
        <v>64.961200000000005</v>
      </c>
      <c r="H3362" s="201"/>
      <c r="I3362" s="201"/>
      <c r="J3362" s="204">
        <f t="shared" si="643"/>
        <v>3.7392806559352516E-3</v>
      </c>
      <c r="K3362" s="204">
        <f t="shared" si="636"/>
        <v>0.24290816325783468</v>
      </c>
      <c r="L3362" s="28">
        <f t="shared" si="644"/>
        <v>15.062883294996576</v>
      </c>
      <c r="M3362" s="28">
        <f t="shared" si="637"/>
        <v>0.97850299328216439</v>
      </c>
      <c r="N3362" s="28">
        <f t="shared" si="645"/>
        <v>12.264882891847247</v>
      </c>
      <c r="O3362" s="28">
        <f t="shared" si="638"/>
        <v>0.79674152596761971</v>
      </c>
      <c r="P3362" s="28">
        <f t="shared" si="639"/>
        <v>1.7752445192497841</v>
      </c>
      <c r="Q3362" s="6">
        <f t="shared" si="640"/>
        <v>0.46968143677543889</v>
      </c>
      <c r="R3362" s="6">
        <f t="shared" si="641"/>
        <v>0.31072919512737168</v>
      </c>
      <c r="S3362" s="6">
        <f t="shared" si="642"/>
        <v>0.78041063190281057</v>
      </c>
    </row>
    <row r="3363" spans="2:19" customFormat="1" x14ac:dyDescent="0.25">
      <c r="B3363" s="14" t="s">
        <v>875</v>
      </c>
      <c r="C3363" s="114">
        <v>5</v>
      </c>
      <c r="D3363" s="1">
        <v>3.3</v>
      </c>
      <c r="E3363" s="1" t="s">
        <v>978</v>
      </c>
      <c r="F3363" s="1"/>
      <c r="G3363" s="4">
        <f t="shared" si="646"/>
        <v>64.961200000000005</v>
      </c>
      <c r="H3363" s="201"/>
      <c r="I3363" s="201"/>
      <c r="J3363" s="204">
        <f t="shared" si="643"/>
        <v>8.5529859993982123E-4</v>
      </c>
      <c r="K3363" s="204">
        <f t="shared" si="636"/>
        <v>5.5561224488086945E-2</v>
      </c>
      <c r="L3363" s="28">
        <f t="shared" si="644"/>
        <v>2.7634881041225379</v>
      </c>
      <c r="M3363" s="28">
        <f t="shared" si="637"/>
        <v>0.17951950691152002</v>
      </c>
      <c r="N3363" s="28">
        <f t="shared" si="645"/>
        <v>5.1745344101160526</v>
      </c>
      <c r="O3363" s="28">
        <f t="shared" si="638"/>
        <v>0.3361439712423443</v>
      </c>
      <c r="P3363" s="28">
        <f t="shared" si="639"/>
        <v>0.51566347815386426</v>
      </c>
      <c r="Q3363" s="6">
        <f t="shared" si="640"/>
        <v>8.6169363317529613E-2</v>
      </c>
      <c r="R3363" s="6">
        <f t="shared" si="641"/>
        <v>0.13109614878451428</v>
      </c>
      <c r="S3363" s="6">
        <f t="shared" si="642"/>
        <v>0.2172655121020439</v>
      </c>
    </row>
    <row r="3364" spans="2:19" customFormat="1" x14ac:dyDescent="0.25">
      <c r="B3364" s="14" t="s">
        <v>875</v>
      </c>
      <c r="C3364" s="114">
        <v>5</v>
      </c>
      <c r="D3364" s="1">
        <v>5.8</v>
      </c>
      <c r="E3364" s="1"/>
      <c r="F3364" s="1"/>
      <c r="G3364" s="4">
        <f t="shared" si="646"/>
        <v>64.961200000000005</v>
      </c>
      <c r="H3364" s="201"/>
      <c r="I3364" s="201"/>
      <c r="J3364" s="204">
        <f t="shared" si="643"/>
        <v>2.6420794216690155E-3</v>
      </c>
      <c r="K3364" s="204">
        <f t="shared" si="636"/>
        <v>0.1716326530559453</v>
      </c>
      <c r="L3364" s="28">
        <f t="shared" si="644"/>
        <v>10.104504202450142</v>
      </c>
      <c r="M3364" s="28">
        <f t="shared" si="637"/>
        <v>0.65640073112787944</v>
      </c>
      <c r="N3364" s="28">
        <f t="shared" si="645"/>
        <v>10.009692178621206</v>
      </c>
      <c r="O3364" s="28">
        <f t="shared" si="638"/>
        <v>0.65024162816606002</v>
      </c>
      <c r="P3364" s="28">
        <f t="shared" si="639"/>
        <v>1.3066423592939396</v>
      </c>
      <c r="Q3364" s="6">
        <f t="shared" si="640"/>
        <v>0.31507235094138214</v>
      </c>
      <c r="R3364" s="6">
        <f t="shared" si="641"/>
        <v>0.25359423498476341</v>
      </c>
      <c r="S3364" s="6">
        <f t="shared" si="642"/>
        <v>0.5686665859261455</v>
      </c>
    </row>
    <row r="3365" spans="2:19" customFormat="1" x14ac:dyDescent="0.25">
      <c r="B3365" s="14" t="s">
        <v>875</v>
      </c>
      <c r="C3365" s="114">
        <v>5</v>
      </c>
      <c r="D3365" s="1">
        <v>7.8</v>
      </c>
      <c r="E3365" s="1"/>
      <c r="F3365" s="1"/>
      <c r="G3365" s="4">
        <f t="shared" si="646"/>
        <v>64.961200000000005</v>
      </c>
      <c r="H3365" s="201"/>
      <c r="I3365" s="201"/>
      <c r="J3365" s="204">
        <f t="shared" si="643"/>
        <v>4.7783624261100756E-3</v>
      </c>
      <c r="K3365" s="204">
        <f t="shared" si="636"/>
        <v>0.31040816325575848</v>
      </c>
      <c r="L3365" s="28">
        <f t="shared" si="644"/>
        <v>19.967309203036706</v>
      </c>
      <c r="M3365" s="28">
        <f t="shared" si="637"/>
        <v>1.2971003917591177</v>
      </c>
      <c r="N3365" s="28">
        <f t="shared" si="645"/>
        <v>14.156655209656122</v>
      </c>
      <c r="O3365" s="28">
        <f t="shared" si="638"/>
        <v>0.91963332824289878</v>
      </c>
      <c r="P3365" s="28">
        <f t="shared" si="639"/>
        <v>2.2167337200020167</v>
      </c>
      <c r="Q3365" s="6">
        <f t="shared" si="640"/>
        <v>0.62260818804437645</v>
      </c>
      <c r="R3365" s="6">
        <f t="shared" si="641"/>
        <v>0.35865699801473055</v>
      </c>
      <c r="S3365" s="6">
        <f t="shared" si="642"/>
        <v>0.98126518605910706</v>
      </c>
    </row>
    <row r="3366" spans="2:19" customFormat="1" x14ac:dyDescent="0.25">
      <c r="B3366" s="14" t="s">
        <v>875</v>
      </c>
      <c r="C3366" s="114">
        <v>5</v>
      </c>
      <c r="D3366" s="1">
        <v>3.5</v>
      </c>
      <c r="E3366" s="1"/>
      <c r="F3366" s="1"/>
      <c r="G3366" s="4">
        <f t="shared" si="646"/>
        <v>64.961200000000005</v>
      </c>
      <c r="H3366" s="201"/>
      <c r="I3366" s="201"/>
      <c r="J3366" s="204">
        <f t="shared" si="643"/>
        <v>9.6211275016187424E-4</v>
      </c>
      <c r="K3366" s="204">
        <f t="shared" si="636"/>
        <v>6.2499999998077607E-2</v>
      </c>
      <c r="L3366" s="28">
        <f t="shared" si="644"/>
        <v>3.1637815247608514</v>
      </c>
      <c r="M3366" s="28">
        <f t="shared" si="637"/>
        <v>0.20552304837265933</v>
      </c>
      <c r="N3366" s="28">
        <f t="shared" si="645"/>
        <v>5.5433152983182508</v>
      </c>
      <c r="O3366" s="28">
        <f t="shared" si="638"/>
        <v>0.36010042074168885</v>
      </c>
      <c r="P3366" s="28">
        <f t="shared" si="639"/>
        <v>0.56562346911434824</v>
      </c>
      <c r="Q3366" s="6">
        <f t="shared" si="640"/>
        <v>9.865106321887647E-2</v>
      </c>
      <c r="R3366" s="6">
        <f t="shared" si="641"/>
        <v>0.14043916408925866</v>
      </c>
      <c r="S3366" s="6">
        <f t="shared" si="642"/>
        <v>0.23909022730813512</v>
      </c>
    </row>
    <row r="3367" spans="2:19" customFormat="1" x14ac:dyDescent="0.25">
      <c r="B3367" s="14" t="s">
        <v>875</v>
      </c>
      <c r="C3367" s="114">
        <v>5</v>
      </c>
      <c r="D3367" s="1">
        <v>1.4</v>
      </c>
      <c r="E3367" s="1"/>
      <c r="F3367" s="1"/>
      <c r="G3367" s="4">
        <f t="shared" si="646"/>
        <v>795.77470000000005</v>
      </c>
      <c r="H3367" s="201"/>
      <c r="I3367" s="201"/>
      <c r="J3367" s="204">
        <f t="shared" si="643"/>
        <v>1.5393804002589983E-4</v>
      </c>
      <c r="K3367" s="204">
        <f t="shared" si="636"/>
        <v>0.1224992741114103</v>
      </c>
      <c r="L3367" s="28">
        <f t="shared" si="644"/>
        <v>0.38489512077165539</v>
      </c>
      <c r="M3367" s="28">
        <f t="shared" si="637"/>
        <v>0.3062879902564602</v>
      </c>
      <c r="N3367" s="28">
        <f t="shared" si="645"/>
        <v>1.8974912041414842</v>
      </c>
      <c r="O3367" s="28">
        <f t="shared" si="638"/>
        <v>1.509966575519669</v>
      </c>
      <c r="P3367" s="28">
        <f t="shared" si="639"/>
        <v>1.8162545657761291</v>
      </c>
      <c r="Q3367" s="6">
        <f t="shared" si="640"/>
        <v>0.14701823532310088</v>
      </c>
      <c r="R3367" s="6">
        <f t="shared" si="641"/>
        <v>0.58888696445267086</v>
      </c>
      <c r="S3367" s="6">
        <f t="shared" si="642"/>
        <v>0.73590519977577173</v>
      </c>
    </row>
    <row r="3368" spans="2:19" customFormat="1" x14ac:dyDescent="0.25">
      <c r="B3368" s="14" t="s">
        <v>875</v>
      </c>
      <c r="C3368" s="114">
        <v>5</v>
      </c>
      <c r="D3368" s="1">
        <v>9.3000000000000007</v>
      </c>
      <c r="E3368" s="1"/>
      <c r="F3368" s="1"/>
      <c r="G3368" s="4">
        <f t="shared" si="646"/>
        <v>64.961200000000005</v>
      </c>
      <c r="H3368" s="201"/>
      <c r="I3368" s="201"/>
      <c r="J3368" s="204">
        <f t="shared" si="643"/>
        <v>6.7929087152245318E-3</v>
      </c>
      <c r="K3368" s="204">
        <f t="shared" si="636"/>
        <v>0.44127551019050881</v>
      </c>
      <c r="L3368" s="28">
        <f t="shared" si="644"/>
        <v>29.918261264138582</v>
      </c>
      <c r="M3368" s="28">
        <f t="shared" si="637"/>
        <v>1.9435261913289683</v>
      </c>
      <c r="N3368" s="28">
        <f t="shared" si="645"/>
        <v>17.391419042795064</v>
      </c>
      <c r="O3368" s="28">
        <f t="shared" si="638"/>
        <v>1.1297674726360067</v>
      </c>
      <c r="P3368" s="28">
        <f t="shared" si="639"/>
        <v>3.0732936639649751</v>
      </c>
      <c r="Q3368" s="6">
        <f t="shared" si="640"/>
        <v>0.93289257183790475</v>
      </c>
      <c r="R3368" s="6">
        <f t="shared" si="641"/>
        <v>0.44060931432804262</v>
      </c>
      <c r="S3368" s="6">
        <f t="shared" si="642"/>
        <v>1.3735018861659474</v>
      </c>
    </row>
    <row r="3369" spans="2:19" customFormat="1" x14ac:dyDescent="0.25">
      <c r="B3369" s="14" t="s">
        <v>875</v>
      </c>
      <c r="C3369" s="114">
        <v>5</v>
      </c>
      <c r="D3369" s="1">
        <v>18.5</v>
      </c>
      <c r="E3369" s="1"/>
      <c r="F3369" s="1"/>
      <c r="G3369" s="4">
        <f t="shared" si="646"/>
        <v>64.961200000000005</v>
      </c>
      <c r="H3369" s="201"/>
      <c r="I3369" s="201"/>
      <c r="J3369" s="204">
        <f t="shared" si="643"/>
        <v>2.6880252142277666E-2</v>
      </c>
      <c r="K3369" s="204">
        <f t="shared" si="636"/>
        <v>1.7461734693340454</v>
      </c>
      <c r="L3369" s="28">
        <f t="shared" si="644"/>
        <v>145.41923486914087</v>
      </c>
      <c r="M3369" s="28">
        <f t="shared" si="637"/>
        <v>9.4466081834094702</v>
      </c>
      <c r="N3369" s="28">
        <f t="shared" si="645"/>
        <v>38.886682291828286</v>
      </c>
      <c r="O3369" s="28">
        <f t="shared" si="638"/>
        <v>2.5261255946931351</v>
      </c>
      <c r="P3369" s="28">
        <f t="shared" si="639"/>
        <v>11.972733778102604</v>
      </c>
      <c r="Q3369" s="6">
        <f t="shared" si="640"/>
        <v>4.5343719280365455</v>
      </c>
      <c r="R3369" s="6">
        <f t="shared" si="641"/>
        <v>0.98518898193032278</v>
      </c>
      <c r="S3369" s="6">
        <f t="shared" si="642"/>
        <v>5.5195609099668683</v>
      </c>
    </row>
    <row r="3370" spans="2:19" customFormat="1" x14ac:dyDescent="0.25">
      <c r="B3370" s="14" t="s">
        <v>875</v>
      </c>
      <c r="C3370" s="114">
        <v>5</v>
      </c>
      <c r="D3370" s="1">
        <v>8.5</v>
      </c>
      <c r="E3370" s="1"/>
      <c r="F3370" s="1"/>
      <c r="G3370" s="4">
        <f t="shared" si="646"/>
        <v>64.961200000000005</v>
      </c>
      <c r="H3370" s="201"/>
      <c r="I3370" s="201"/>
      <c r="J3370" s="204">
        <f t="shared" si="643"/>
        <v>5.6745017305465653E-3</v>
      </c>
      <c r="K3370" s="204">
        <f t="shared" si="636"/>
        <v>0.36862244896825369</v>
      </c>
      <c r="L3370" s="28">
        <f t="shared" si="644"/>
        <v>24.32921867173739</v>
      </c>
      <c r="M3370" s="28">
        <f t="shared" si="637"/>
        <v>1.5804552706332824</v>
      </c>
      <c r="N3370" s="28">
        <f t="shared" si="645"/>
        <v>15.654172411593242</v>
      </c>
      <c r="O3370" s="28">
        <f t="shared" si="638"/>
        <v>1.0169138445882482</v>
      </c>
      <c r="P3370" s="28">
        <f t="shared" si="639"/>
        <v>2.5973691152215306</v>
      </c>
      <c r="Q3370" s="6">
        <f t="shared" si="640"/>
        <v>0.75861852990397549</v>
      </c>
      <c r="R3370" s="6">
        <f t="shared" si="641"/>
        <v>0.39659639938941682</v>
      </c>
      <c r="S3370" s="6">
        <f t="shared" si="642"/>
        <v>1.1552149292933924</v>
      </c>
    </row>
    <row r="3371" spans="2:19" customFormat="1" x14ac:dyDescent="0.25">
      <c r="B3371" s="14" t="s">
        <v>875</v>
      </c>
      <c r="C3371" s="114">
        <v>5</v>
      </c>
      <c r="D3371" s="1">
        <v>5.6</v>
      </c>
      <c r="E3371" s="1"/>
      <c r="F3371" s="1"/>
      <c r="G3371" s="4">
        <f t="shared" si="646"/>
        <v>64.961200000000005</v>
      </c>
      <c r="H3371" s="201"/>
      <c r="I3371" s="201"/>
      <c r="J3371" s="204">
        <f t="shared" si="643"/>
        <v>2.4630086404143973E-3</v>
      </c>
      <c r="K3371" s="204">
        <f t="shared" si="636"/>
        <v>0.15999999999507863</v>
      </c>
      <c r="L3371" s="28">
        <f t="shared" si="644"/>
        <v>9.3213394933125091</v>
      </c>
      <c r="M3371" s="28">
        <f t="shared" si="637"/>
        <v>0.60552541083786027</v>
      </c>
      <c r="N3371" s="28">
        <f t="shared" si="645"/>
        <v>9.6070480145707613</v>
      </c>
      <c r="O3371" s="28">
        <f t="shared" si="638"/>
        <v>0.62408537958901456</v>
      </c>
      <c r="P3371" s="28">
        <f t="shared" si="639"/>
        <v>1.2296107904268747</v>
      </c>
      <c r="Q3371" s="6">
        <f t="shared" si="640"/>
        <v>0.29065219720217289</v>
      </c>
      <c r="R3371" s="6">
        <f t="shared" si="641"/>
        <v>0.24339329803971568</v>
      </c>
      <c r="S3371" s="6">
        <f t="shared" si="642"/>
        <v>0.5340454952418886</v>
      </c>
    </row>
    <row r="3372" spans="2:19" customFormat="1" x14ac:dyDescent="0.25">
      <c r="B3372" s="14" t="s">
        <v>875</v>
      </c>
      <c r="C3372" s="114">
        <v>5</v>
      </c>
      <c r="D3372" s="1">
        <v>11.7</v>
      </c>
      <c r="E3372" s="1"/>
      <c r="F3372" s="1"/>
      <c r="G3372" s="4">
        <f t="shared" si="646"/>
        <v>64.961200000000005</v>
      </c>
      <c r="H3372" s="201"/>
      <c r="I3372" s="201"/>
      <c r="J3372" s="204">
        <f t="shared" si="643"/>
        <v>1.0751315458747667E-2</v>
      </c>
      <c r="K3372" s="204">
        <f t="shared" si="636"/>
        <v>0.69841836732545637</v>
      </c>
      <c r="L3372" s="28">
        <f t="shared" si="644"/>
        <v>50.716975646418298</v>
      </c>
      <c r="M3372" s="28">
        <f t="shared" si="637"/>
        <v>3.2946356622654975</v>
      </c>
      <c r="N3372" s="28">
        <f t="shared" si="645"/>
        <v>22.750315714062285</v>
      </c>
      <c r="O3372" s="28">
        <f t="shared" si="638"/>
        <v>1.4778878378297406</v>
      </c>
      <c r="P3372" s="28">
        <f t="shared" si="639"/>
        <v>4.7725235000952377</v>
      </c>
      <c r="Q3372" s="6">
        <f t="shared" si="640"/>
        <v>1.5814251178874388</v>
      </c>
      <c r="R3372" s="6">
        <f t="shared" si="641"/>
        <v>0.57637625675359883</v>
      </c>
      <c r="S3372" s="6">
        <f t="shared" si="642"/>
        <v>2.1578013746410374</v>
      </c>
    </row>
    <row r="3373" spans="2:19" customFormat="1" x14ac:dyDescent="0.25">
      <c r="B3373" s="14" t="s">
        <v>875</v>
      </c>
      <c r="C3373" s="114">
        <v>5</v>
      </c>
      <c r="D3373" s="1">
        <v>7</v>
      </c>
      <c r="E3373" s="1"/>
      <c r="F3373" s="1"/>
      <c r="G3373" s="4">
        <f t="shared" si="646"/>
        <v>64.961200000000005</v>
      </c>
      <c r="H3373" s="201"/>
      <c r="I3373" s="201"/>
      <c r="J3373" s="204">
        <f t="shared" si="643"/>
        <v>3.8484510006474969E-3</v>
      </c>
      <c r="K3373" s="204">
        <f t="shared" si="636"/>
        <v>0.24999999999231043</v>
      </c>
      <c r="L3373" s="28">
        <f t="shared" si="644"/>
        <v>15.569492106387406</v>
      </c>
      <c r="M3373" s="28">
        <f t="shared" si="637"/>
        <v>1.0114129102390135</v>
      </c>
      <c r="N3373" s="28">
        <f t="shared" si="645"/>
        <v>12.473107819356448</v>
      </c>
      <c r="O3373" s="28">
        <f t="shared" si="638"/>
        <v>0.81026806739089385</v>
      </c>
      <c r="P3373" s="28">
        <f t="shared" si="639"/>
        <v>1.8216809776299074</v>
      </c>
      <c r="Q3373" s="6">
        <f t="shared" si="640"/>
        <v>0.48547819691472643</v>
      </c>
      <c r="R3373" s="6">
        <f t="shared" si="641"/>
        <v>0.31600454628244862</v>
      </c>
      <c r="S3373" s="6">
        <f t="shared" si="642"/>
        <v>0.80148274319717505</v>
      </c>
    </row>
    <row r="3374" spans="2:19" customFormat="1" x14ac:dyDescent="0.25">
      <c r="B3374" s="14" t="s">
        <v>875</v>
      </c>
      <c r="C3374" s="114">
        <v>5</v>
      </c>
      <c r="D3374" s="1">
        <v>5.8</v>
      </c>
      <c r="E3374" s="1"/>
      <c r="F3374" s="1"/>
      <c r="G3374" s="4">
        <f t="shared" si="646"/>
        <v>64.961200000000005</v>
      </c>
      <c r="H3374" s="201"/>
      <c r="I3374" s="201"/>
      <c r="J3374" s="204">
        <f t="shared" si="643"/>
        <v>2.6420794216690155E-3</v>
      </c>
      <c r="K3374" s="204">
        <f t="shared" si="636"/>
        <v>0.1716326530559453</v>
      </c>
      <c r="L3374" s="28">
        <f t="shared" si="644"/>
        <v>10.104504202450142</v>
      </c>
      <c r="M3374" s="28">
        <f t="shared" si="637"/>
        <v>0.65640073112787944</v>
      </c>
      <c r="N3374" s="28">
        <f t="shared" si="645"/>
        <v>10.009692178621206</v>
      </c>
      <c r="O3374" s="28">
        <f t="shared" si="638"/>
        <v>0.65024162816606002</v>
      </c>
      <c r="P3374" s="28">
        <f t="shared" si="639"/>
        <v>1.3066423592939396</v>
      </c>
      <c r="Q3374" s="6">
        <f t="shared" si="640"/>
        <v>0.31507235094138214</v>
      </c>
      <c r="R3374" s="6">
        <f t="shared" si="641"/>
        <v>0.25359423498476341</v>
      </c>
      <c r="S3374" s="6">
        <f t="shared" si="642"/>
        <v>0.5686665859261455</v>
      </c>
    </row>
    <row r="3375" spans="2:19" customFormat="1" x14ac:dyDescent="0.25">
      <c r="B3375" s="14" t="s">
        <v>875</v>
      </c>
      <c r="C3375" s="114">
        <v>5</v>
      </c>
      <c r="D3375" s="1">
        <v>4</v>
      </c>
      <c r="E3375" s="1"/>
      <c r="F3375" s="1"/>
      <c r="G3375" s="4">
        <f t="shared" si="646"/>
        <v>64.961200000000005</v>
      </c>
      <c r="H3375" s="201"/>
      <c r="I3375" s="201"/>
      <c r="J3375" s="204">
        <f t="shared" si="643"/>
        <v>1.2566370614359172E-3</v>
      </c>
      <c r="K3375" s="204">
        <f t="shared" si="636"/>
        <v>8.1632653058713603E-2</v>
      </c>
      <c r="L3375" s="28">
        <f t="shared" si="644"/>
        <v>4.3006091215286046</v>
      </c>
      <c r="M3375" s="28">
        <f t="shared" si="637"/>
        <v>0.27937273468421148</v>
      </c>
      <c r="N3375" s="28">
        <f t="shared" si="645"/>
        <v>6.4806737611278331</v>
      </c>
      <c r="O3375" s="28">
        <f t="shared" si="638"/>
        <v>0.42099235249702632</v>
      </c>
      <c r="P3375" s="28">
        <f t="shared" si="639"/>
        <v>0.7003650871812378</v>
      </c>
      <c r="Q3375" s="6">
        <f t="shared" si="640"/>
        <v>0.1340989126484215</v>
      </c>
      <c r="R3375" s="6">
        <f t="shared" si="641"/>
        <v>0.16418701747384026</v>
      </c>
      <c r="S3375" s="6">
        <f t="shared" si="642"/>
        <v>0.29828593012226179</v>
      </c>
    </row>
    <row r="3376" spans="2:19" customFormat="1" x14ac:dyDescent="0.25">
      <c r="B3376" s="14" t="s">
        <v>875</v>
      </c>
      <c r="C3376" s="114">
        <v>5</v>
      </c>
      <c r="D3376" s="1">
        <v>4.4000000000000004</v>
      </c>
      <c r="E3376" s="1"/>
      <c r="F3376" s="1"/>
      <c r="G3376" s="4">
        <f t="shared" si="646"/>
        <v>64.961200000000005</v>
      </c>
      <c r="H3376" s="201"/>
      <c r="I3376" s="201"/>
      <c r="J3376" s="204">
        <f t="shared" si="643"/>
        <v>1.5205308443374602E-3</v>
      </c>
      <c r="K3376" s="204">
        <f t="shared" si="636"/>
        <v>9.877551020104347E-2</v>
      </c>
      <c r="L3376" s="28">
        <f t="shared" si="644"/>
        <v>5.3541650508837426</v>
      </c>
      <c r="M3376" s="28">
        <f t="shared" si="637"/>
        <v>0.34781299344971695</v>
      </c>
      <c r="N3376" s="28">
        <f t="shared" si="645"/>
        <v>7.2451870323804508</v>
      </c>
      <c r="O3376" s="28">
        <f t="shared" si="638"/>
        <v>0.47065605297680857</v>
      </c>
      <c r="P3376" s="28">
        <f t="shared" si="639"/>
        <v>0.81846904642652551</v>
      </c>
      <c r="Q3376" s="6">
        <f t="shared" si="640"/>
        <v>0.16695023685586413</v>
      </c>
      <c r="R3376" s="6">
        <f t="shared" si="641"/>
        <v>0.18355586066095536</v>
      </c>
      <c r="S3376" s="6">
        <f t="shared" si="642"/>
        <v>0.35050609751681949</v>
      </c>
    </row>
    <row r="3377" spans="2:19" customFormat="1" x14ac:dyDescent="0.25">
      <c r="B3377" s="14" t="s">
        <v>875</v>
      </c>
      <c r="C3377" s="114">
        <v>5</v>
      </c>
      <c r="D3377" s="1">
        <v>8.3000000000000007</v>
      </c>
      <c r="E3377" s="1"/>
      <c r="F3377" s="1"/>
      <c r="G3377" s="4">
        <f t="shared" si="646"/>
        <v>64.961200000000005</v>
      </c>
      <c r="H3377" s="201"/>
      <c r="I3377" s="201"/>
      <c r="J3377" s="204">
        <f t="shared" si="643"/>
        <v>5.4106079476450219E-3</v>
      </c>
      <c r="K3377" s="204">
        <f t="shared" si="636"/>
        <v>0.35147959182592381</v>
      </c>
      <c r="L3377" s="28">
        <f t="shared" si="644"/>
        <v>23.033216302360287</v>
      </c>
      <c r="M3377" s="28">
        <f t="shared" si="637"/>
        <v>1.4962653998827395</v>
      </c>
      <c r="N3377" s="28">
        <f t="shared" si="645"/>
        <v>15.224089825772444</v>
      </c>
      <c r="O3377" s="28">
        <f t="shared" si="638"/>
        <v>0.98897516317232204</v>
      </c>
      <c r="P3377" s="28">
        <f t="shared" si="639"/>
        <v>2.4852405630550614</v>
      </c>
      <c r="Q3377" s="6">
        <f t="shared" si="640"/>
        <v>0.71820739194371497</v>
      </c>
      <c r="R3377" s="6">
        <f t="shared" si="641"/>
        <v>0.38570031363720558</v>
      </c>
      <c r="S3377" s="6">
        <f t="shared" si="642"/>
        <v>1.1039077055809206</v>
      </c>
    </row>
    <row r="3378" spans="2:19" customFormat="1" x14ac:dyDescent="0.25">
      <c r="B3378" s="14" t="s">
        <v>875</v>
      </c>
      <c r="C3378" s="114">
        <v>5</v>
      </c>
      <c r="D3378" s="1">
        <v>6.8</v>
      </c>
      <c r="E3378" s="1"/>
      <c r="F3378" s="1"/>
      <c r="G3378" s="4">
        <f t="shared" si="646"/>
        <v>64.961200000000005</v>
      </c>
      <c r="H3378" s="201"/>
      <c r="I3378" s="201"/>
      <c r="J3378" s="204">
        <f t="shared" si="643"/>
        <v>3.6316811075498014E-3</v>
      </c>
      <c r="K3378" s="204">
        <f t="shared" si="636"/>
        <v>0.23591836733968233</v>
      </c>
      <c r="L3378" s="28">
        <f t="shared" si="644"/>
        <v>14.565722844180941</v>
      </c>
      <c r="M3378" s="28">
        <f t="shared" si="637"/>
        <v>0.94620685317821773</v>
      </c>
      <c r="N3378" s="28">
        <f t="shared" si="645"/>
        <v>12.057170367208817</v>
      </c>
      <c r="O3378" s="28">
        <f t="shared" si="638"/>
        <v>0.78324827085036008</v>
      </c>
      <c r="P3378" s="28">
        <f t="shared" si="639"/>
        <v>1.7294551240285778</v>
      </c>
      <c r="Q3378" s="6">
        <f t="shared" si="640"/>
        <v>0.45417928952554448</v>
      </c>
      <c r="R3378" s="6">
        <f t="shared" si="641"/>
        <v>0.30546682563164046</v>
      </c>
      <c r="S3378" s="6">
        <f t="shared" si="642"/>
        <v>0.75964611515718494</v>
      </c>
    </row>
    <row r="3379" spans="2:19" customFormat="1" x14ac:dyDescent="0.25">
      <c r="B3379" s="14" t="s">
        <v>875</v>
      </c>
      <c r="C3379" s="114">
        <v>5</v>
      </c>
      <c r="D3379" s="1">
        <v>11.6</v>
      </c>
      <c r="E3379" s="1"/>
      <c r="F3379" s="1"/>
      <c r="G3379" s="4">
        <f t="shared" si="646"/>
        <v>64.961200000000005</v>
      </c>
      <c r="H3379" s="201"/>
      <c r="I3379" s="201"/>
      <c r="J3379" s="204">
        <f t="shared" si="643"/>
        <v>1.0568317686676062E-2</v>
      </c>
      <c r="K3379" s="204">
        <f t="shared" ref="K3379:K3440" si="647">+IF($D3379&gt;3.01,J3379*64.96120126,J3379*795.77)</f>
        <v>0.6865306122237812</v>
      </c>
      <c r="L3379" s="28">
        <f t="shared" si="644"/>
        <v>49.725936253103896</v>
      </c>
      <c r="M3379" s="28">
        <f t="shared" ref="M3379:M3440" si="648">+IF($D3379&gt;3.01,L3379*64.96120126*0.001,L3379*795.77*0.001)</f>
        <v>3.2302565527798124</v>
      </c>
      <c r="N3379" s="28">
        <f t="shared" si="645"/>
        <v>22.522978229362007</v>
      </c>
      <c r="O3379" s="28">
        <f t="shared" ref="O3379:O3440" si="649">+IF($D3379&gt;3.01,N3379*64.96120126*0.001,N3379*795.77*0.001)</f>
        <v>1.4631197217321839</v>
      </c>
      <c r="P3379" s="28">
        <f t="shared" ref="P3379:P3440" si="650">+M3379+O3379</f>
        <v>4.693376274511996</v>
      </c>
      <c r="Q3379" s="6">
        <f t="shared" si="640"/>
        <v>1.5505231453343098</v>
      </c>
      <c r="R3379" s="6">
        <f t="shared" si="641"/>
        <v>0.57061669147555172</v>
      </c>
      <c r="S3379" s="6">
        <f t="shared" si="642"/>
        <v>2.1211398368098617</v>
      </c>
    </row>
    <row r="3380" spans="2:19" customFormat="1" x14ac:dyDescent="0.25">
      <c r="B3380" s="14" t="s">
        <v>875</v>
      </c>
      <c r="C3380" s="114">
        <v>5</v>
      </c>
      <c r="D3380" s="1">
        <v>4.5999999999999996</v>
      </c>
      <c r="E3380" s="1"/>
      <c r="F3380" s="1"/>
      <c r="G3380" s="4">
        <f t="shared" si="646"/>
        <v>64.961200000000005</v>
      </c>
      <c r="H3380" s="201"/>
      <c r="I3380" s="201"/>
      <c r="J3380" s="204">
        <f t="shared" si="643"/>
        <v>1.6619025137490004E-3</v>
      </c>
      <c r="K3380" s="204">
        <f t="shared" si="647"/>
        <v>0.10795918367014873</v>
      </c>
      <c r="L3380" s="28">
        <f t="shared" si="644"/>
        <v>5.9302678128381849</v>
      </c>
      <c r="M3380" s="28">
        <f t="shared" si="648"/>
        <v>0.3852373209154813</v>
      </c>
      <c r="N3380" s="28">
        <f t="shared" si="645"/>
        <v>7.6319696161125572</v>
      </c>
      <c r="O3380" s="28">
        <f t="shared" si="649"/>
        <v>0.49578191424249274</v>
      </c>
      <c r="P3380" s="28">
        <f t="shared" si="650"/>
        <v>0.88101923515797398</v>
      </c>
      <c r="Q3380" s="6">
        <f t="shared" si="640"/>
        <v>0.18491391403943103</v>
      </c>
      <c r="R3380" s="6">
        <f t="shared" si="641"/>
        <v>0.19335494655457217</v>
      </c>
      <c r="S3380" s="6">
        <f t="shared" si="642"/>
        <v>0.37826886059400322</v>
      </c>
    </row>
    <row r="3381" spans="2:19" customFormat="1" x14ac:dyDescent="0.25">
      <c r="B3381" s="14" t="s">
        <v>875</v>
      </c>
      <c r="C3381" s="114">
        <v>5</v>
      </c>
      <c r="D3381" s="1">
        <v>4.2</v>
      </c>
      <c r="E3381" s="1"/>
      <c r="F3381" s="1"/>
      <c r="G3381" s="4">
        <f t="shared" si="646"/>
        <v>64.961200000000005</v>
      </c>
      <c r="H3381" s="201"/>
      <c r="I3381" s="201"/>
      <c r="J3381" s="204">
        <f t="shared" si="643"/>
        <v>1.385442360233099E-3</v>
      </c>
      <c r="K3381" s="204">
        <f t="shared" si="647"/>
        <v>8.9999999997231753E-2</v>
      </c>
      <c r="L3381" s="28">
        <f t="shared" si="644"/>
        <v>4.811097633235077</v>
      </c>
      <c r="M3381" s="28">
        <f t="shared" si="648"/>
        <v>0.31253468163409348</v>
      </c>
      <c r="N3381" s="28">
        <f t="shared" si="645"/>
        <v>6.861382640483793</v>
      </c>
      <c r="O3381" s="28">
        <f t="shared" si="649"/>
        <v>0.44572365863033786</v>
      </c>
      <c r="P3381" s="28">
        <f t="shared" si="650"/>
        <v>0.7582583402644314</v>
      </c>
      <c r="Q3381" s="6">
        <f t="shared" si="640"/>
        <v>0.15001664718436486</v>
      </c>
      <c r="R3381" s="6">
        <f t="shared" si="641"/>
        <v>0.17383222686583177</v>
      </c>
      <c r="S3381" s="6">
        <f t="shared" si="642"/>
        <v>0.32384887405019663</v>
      </c>
    </row>
    <row r="3382" spans="2:19" customFormat="1" x14ac:dyDescent="0.25">
      <c r="B3382" s="14" t="s">
        <v>875</v>
      </c>
      <c r="C3382" s="114">
        <v>6</v>
      </c>
      <c r="D3382" s="1">
        <v>28.1</v>
      </c>
      <c r="E3382" s="1"/>
      <c r="F3382" s="1"/>
      <c r="G3382" s="4">
        <f t="shared" si="646"/>
        <v>64.961200000000005</v>
      </c>
      <c r="H3382" s="201"/>
      <c r="I3382" s="201"/>
      <c r="J3382" s="204">
        <f t="shared" si="643"/>
        <v>6.2015824380025925E-2</v>
      </c>
      <c r="K3382" s="204">
        <f t="shared" si="647"/>
        <v>4.0286224488556783</v>
      </c>
      <c r="L3382" s="28">
        <f t="shared" si="644"/>
        <v>380.16303060684226</v>
      </c>
      <c r="M3382" s="28">
        <f t="shared" si="648"/>
        <v>24.695847142862618</v>
      </c>
      <c r="N3382" s="28">
        <f t="shared" si="645"/>
        <v>63.415637687297625</v>
      </c>
      <c r="O3382" s="28">
        <f t="shared" si="649"/>
        <v>4.1195560028357816</v>
      </c>
      <c r="P3382" s="28">
        <f t="shared" si="650"/>
        <v>28.815403145698401</v>
      </c>
      <c r="Q3382" s="6">
        <f t="shared" si="640"/>
        <v>11.854006628574057</v>
      </c>
      <c r="R3382" s="6">
        <f t="shared" si="641"/>
        <v>1.6066268411059548</v>
      </c>
      <c r="S3382" s="6">
        <f t="shared" si="642"/>
        <v>13.460633469680012</v>
      </c>
    </row>
    <row r="3383" spans="2:19" customFormat="1" x14ac:dyDescent="0.25">
      <c r="B3383" s="14" t="s">
        <v>875</v>
      </c>
      <c r="C3383" s="114">
        <v>6</v>
      </c>
      <c r="D3383" s="1">
        <v>24</v>
      </c>
      <c r="E3383" s="1"/>
      <c r="F3383" s="1"/>
      <c r="G3383" s="4">
        <f t="shared" si="646"/>
        <v>64.961200000000005</v>
      </c>
      <c r="H3383" s="201"/>
      <c r="I3383" s="201"/>
      <c r="J3383" s="204">
        <f t="shared" si="643"/>
        <v>4.5238934211693019E-2</v>
      </c>
      <c r="K3383" s="204">
        <f t="shared" si="647"/>
        <v>2.9387755101136896</v>
      </c>
      <c r="L3383" s="28">
        <f t="shared" si="644"/>
        <v>264.54508450609302</v>
      </c>
      <c r="M3383" s="28">
        <f t="shared" si="648"/>
        <v>17.185166476944016</v>
      </c>
      <c r="N3383" s="28">
        <f t="shared" si="645"/>
        <v>52.729921215967778</v>
      </c>
      <c r="O3383" s="28">
        <f t="shared" si="649"/>
        <v>3.4253990245344266</v>
      </c>
      <c r="P3383" s="28">
        <f t="shared" si="650"/>
        <v>20.61056550147844</v>
      </c>
      <c r="Q3383" s="6">
        <f t="shared" si="640"/>
        <v>8.2488799089331266</v>
      </c>
      <c r="R3383" s="6">
        <f t="shared" si="641"/>
        <v>1.3359056195684265</v>
      </c>
      <c r="S3383" s="6">
        <f t="shared" si="642"/>
        <v>9.5847855285015537</v>
      </c>
    </row>
    <row r="3384" spans="2:19" customFormat="1" x14ac:dyDescent="0.25">
      <c r="B3384" s="14" t="s">
        <v>875</v>
      </c>
      <c r="C3384" s="114">
        <v>6</v>
      </c>
      <c r="D3384" s="1">
        <v>23.9</v>
      </c>
      <c r="E3384" s="1" t="s">
        <v>978</v>
      </c>
      <c r="F3384" s="1"/>
      <c r="G3384" s="4">
        <f t="shared" si="646"/>
        <v>64.961200000000005</v>
      </c>
      <c r="H3384" s="201"/>
      <c r="I3384" s="201"/>
      <c r="J3384" s="204">
        <f t="shared" si="643"/>
        <v>4.4862728491425641E-2</v>
      </c>
      <c r="K3384" s="204">
        <f t="shared" si="647"/>
        <v>2.914336734604237</v>
      </c>
      <c r="L3384" s="28">
        <f t="shared" si="644"/>
        <v>262.01781816690675</v>
      </c>
      <c r="M3384" s="28">
        <f t="shared" si="648"/>
        <v>17.020992219646512</v>
      </c>
      <c r="N3384" s="28">
        <f t="shared" si="645"/>
        <v>52.472953996695715</v>
      </c>
      <c r="O3384" s="28">
        <f t="shared" si="649"/>
        <v>3.4087061252860713</v>
      </c>
      <c r="P3384" s="28">
        <f t="shared" si="650"/>
        <v>20.429698344932582</v>
      </c>
      <c r="Q3384" s="6">
        <f t="shared" si="640"/>
        <v>8.1700762654303247</v>
      </c>
      <c r="R3384" s="6">
        <f t="shared" si="641"/>
        <v>1.3293953888615679</v>
      </c>
      <c r="S3384" s="6">
        <f t="shared" si="642"/>
        <v>9.4994716542918933</v>
      </c>
    </row>
    <row r="3385" spans="2:19" customFormat="1" x14ac:dyDescent="0.25">
      <c r="B3385" s="14" t="s">
        <v>875</v>
      </c>
      <c r="C3385" s="114">
        <v>6</v>
      </c>
      <c r="D3385" s="1">
        <v>9.4</v>
      </c>
      <c r="E3385" s="1"/>
      <c r="F3385" s="1"/>
      <c r="G3385" s="4">
        <f t="shared" si="646"/>
        <v>64.961200000000005</v>
      </c>
      <c r="H3385" s="201"/>
      <c r="I3385" s="201"/>
      <c r="J3385" s="204">
        <f t="shared" si="643"/>
        <v>6.9397781717798531E-3</v>
      </c>
      <c r="K3385" s="204">
        <f t="shared" si="647"/>
        <v>0.45081632651674586</v>
      </c>
      <c r="L3385" s="28">
        <f t="shared" si="644"/>
        <v>30.663024292845677</v>
      </c>
      <c r="M3385" s="28">
        <f t="shared" si="648"/>
        <v>1.9919068923278171</v>
      </c>
      <c r="N3385" s="28">
        <f t="shared" si="645"/>
        <v>17.610413696800567</v>
      </c>
      <c r="O3385" s="28">
        <f t="shared" si="649"/>
        <v>1.1439936284297221</v>
      </c>
      <c r="P3385" s="28">
        <f t="shared" si="650"/>
        <v>3.1359005207575392</v>
      </c>
      <c r="Q3385" s="6">
        <f t="shared" si="640"/>
        <v>0.95611530831735214</v>
      </c>
      <c r="R3385" s="6">
        <f t="shared" si="641"/>
        <v>0.44615751508759161</v>
      </c>
      <c r="S3385" s="6">
        <f t="shared" si="642"/>
        <v>1.4022728234049437</v>
      </c>
    </row>
    <row r="3386" spans="2:19" customFormat="1" x14ac:dyDescent="0.25">
      <c r="B3386" s="14" t="s">
        <v>875</v>
      </c>
      <c r="C3386" s="114">
        <v>6</v>
      </c>
      <c r="D3386" s="1">
        <v>3.9</v>
      </c>
      <c r="E3386" s="1"/>
      <c r="F3386" s="1"/>
      <c r="G3386" s="4">
        <f t="shared" si="646"/>
        <v>64.961200000000005</v>
      </c>
      <c r="H3386" s="201"/>
      <c r="I3386" s="201"/>
      <c r="J3386" s="204">
        <f t="shared" si="643"/>
        <v>1.1945906065275189E-3</v>
      </c>
      <c r="K3386" s="204">
        <f t="shared" si="647"/>
        <v>7.7602040813939621E-2</v>
      </c>
      <c r="L3386" s="28">
        <f t="shared" si="644"/>
        <v>4.0574351124683323</v>
      </c>
      <c r="M3386" s="28">
        <f t="shared" si="648"/>
        <v>0.26357585894044605</v>
      </c>
      <c r="N3386" s="28">
        <f t="shared" si="645"/>
        <v>6.2915196864507177</v>
      </c>
      <c r="O3386" s="28">
        <f t="shared" si="649"/>
        <v>0.40870467658277715</v>
      </c>
      <c r="P3386" s="28">
        <f t="shared" si="650"/>
        <v>0.6722805355232232</v>
      </c>
      <c r="Q3386" s="6">
        <f t="shared" si="640"/>
        <v>0.12651641229141411</v>
      </c>
      <c r="R3386" s="6">
        <f t="shared" si="641"/>
        <v>0.1593948238672831</v>
      </c>
      <c r="S3386" s="6">
        <f t="shared" si="642"/>
        <v>0.28591123615869718</v>
      </c>
    </row>
    <row r="3387" spans="2:19" customFormat="1" x14ac:dyDescent="0.25">
      <c r="B3387" s="14" t="s">
        <v>875</v>
      </c>
      <c r="C3387" s="114">
        <v>6</v>
      </c>
      <c r="D3387" s="1">
        <v>5.6</v>
      </c>
      <c r="E3387" s="1"/>
      <c r="F3387" s="1"/>
      <c r="G3387" s="4">
        <f t="shared" si="646"/>
        <v>64.961200000000005</v>
      </c>
      <c r="H3387" s="201"/>
      <c r="I3387" s="201"/>
      <c r="J3387" s="204">
        <f t="shared" si="643"/>
        <v>2.4630086404143973E-3</v>
      </c>
      <c r="K3387" s="204">
        <f t="shared" si="647"/>
        <v>0.15999999999507863</v>
      </c>
      <c r="L3387" s="28">
        <f t="shared" si="644"/>
        <v>9.3213394933125091</v>
      </c>
      <c r="M3387" s="28">
        <f t="shared" si="648"/>
        <v>0.60552541083786027</v>
      </c>
      <c r="N3387" s="28">
        <f t="shared" si="645"/>
        <v>9.6070480145707613</v>
      </c>
      <c r="O3387" s="28">
        <f t="shared" si="649"/>
        <v>0.62408537958901456</v>
      </c>
      <c r="P3387" s="28">
        <f t="shared" si="650"/>
        <v>1.2296107904268747</v>
      </c>
      <c r="Q3387" s="6">
        <f t="shared" si="640"/>
        <v>0.29065219720217289</v>
      </c>
      <c r="R3387" s="6">
        <f t="shared" si="641"/>
        <v>0.24339329803971568</v>
      </c>
      <c r="S3387" s="6">
        <f t="shared" si="642"/>
        <v>0.5340454952418886</v>
      </c>
    </row>
    <row r="3388" spans="2:19" customFormat="1" x14ac:dyDescent="0.25">
      <c r="B3388" s="14" t="s">
        <v>875</v>
      </c>
      <c r="C3388" s="114">
        <v>6</v>
      </c>
      <c r="D3388" s="1">
        <v>4.8</v>
      </c>
      <c r="E3388" s="1"/>
      <c r="F3388" s="1"/>
      <c r="G3388" s="4">
        <f t="shared" si="646"/>
        <v>64.961200000000005</v>
      </c>
      <c r="H3388" s="201"/>
      <c r="I3388" s="201"/>
      <c r="J3388" s="204">
        <f t="shared" si="643"/>
        <v>1.8095573684677208E-3</v>
      </c>
      <c r="K3388" s="204">
        <f t="shared" si="647"/>
        <v>0.11755102040454758</v>
      </c>
      <c r="L3388" s="28">
        <f t="shared" si="644"/>
        <v>6.5398480281028419</v>
      </c>
      <c r="M3388" s="28">
        <f t="shared" si="648"/>
        <v>0.42483638396340279</v>
      </c>
      <c r="N3388" s="28">
        <f t="shared" si="645"/>
        <v>8.0216224497877064</v>
      </c>
      <c r="O3388" s="28">
        <f t="shared" si="649"/>
        <v>0.52109423039239344</v>
      </c>
      <c r="P3388" s="28">
        <f t="shared" si="650"/>
        <v>0.94593061435579617</v>
      </c>
      <c r="Q3388" s="6">
        <f t="shared" si="640"/>
        <v>0.20392146430243333</v>
      </c>
      <c r="R3388" s="6">
        <f t="shared" si="641"/>
        <v>0.20322674985303346</v>
      </c>
      <c r="S3388" s="6">
        <f t="shared" si="642"/>
        <v>0.40714821415546676</v>
      </c>
    </row>
    <row r="3389" spans="2:19" customFormat="1" x14ac:dyDescent="0.25">
      <c r="B3389" s="14" t="s">
        <v>875</v>
      </c>
      <c r="C3389" s="114">
        <v>6</v>
      </c>
      <c r="D3389" s="1">
        <v>6</v>
      </c>
      <c r="E3389" s="1"/>
      <c r="F3389" s="1"/>
      <c r="G3389" s="4">
        <f t="shared" si="646"/>
        <v>64.961200000000005</v>
      </c>
      <c r="H3389" s="201"/>
      <c r="I3389" s="201"/>
      <c r="J3389" s="204">
        <f t="shared" si="643"/>
        <v>2.8274333882308137E-3</v>
      </c>
      <c r="K3389" s="204">
        <f t="shared" si="647"/>
        <v>0.1836734693821056</v>
      </c>
      <c r="L3389" s="28">
        <f t="shared" si="644"/>
        <v>10.923549380812876</v>
      </c>
      <c r="M3389" s="28">
        <f t="shared" si="648"/>
        <v>0.70960688980053355</v>
      </c>
      <c r="N3389" s="28">
        <f t="shared" si="645"/>
        <v>10.414704032978928</v>
      </c>
      <c r="O3389" s="28">
        <f t="shared" si="649"/>
        <v>0.67655168474967775</v>
      </c>
      <c r="P3389" s="28">
        <f t="shared" si="650"/>
        <v>1.3861585745502114</v>
      </c>
      <c r="Q3389" s="6">
        <f t="shared" si="640"/>
        <v>0.34061130710425608</v>
      </c>
      <c r="R3389" s="6">
        <f t="shared" si="641"/>
        <v>0.26385515705237433</v>
      </c>
      <c r="S3389" s="6">
        <f t="shared" si="642"/>
        <v>0.60446646415663041</v>
      </c>
    </row>
    <row r="3390" spans="2:19" customFormat="1" x14ac:dyDescent="0.25">
      <c r="B3390" s="14" t="s">
        <v>875</v>
      </c>
      <c r="C3390" s="114">
        <v>6</v>
      </c>
      <c r="D3390" s="1">
        <v>4.5999999999999996</v>
      </c>
      <c r="E3390" s="1"/>
      <c r="F3390" s="1"/>
      <c r="G3390" s="4">
        <f t="shared" si="646"/>
        <v>64.961200000000005</v>
      </c>
      <c r="H3390" s="201"/>
      <c r="I3390" s="201"/>
      <c r="J3390" s="204">
        <f t="shared" si="643"/>
        <v>1.6619025137490004E-3</v>
      </c>
      <c r="K3390" s="204">
        <f t="shared" si="647"/>
        <v>0.10795918367014873</v>
      </c>
      <c r="L3390" s="28">
        <f t="shared" si="644"/>
        <v>5.9302678128381849</v>
      </c>
      <c r="M3390" s="28">
        <f t="shared" si="648"/>
        <v>0.3852373209154813</v>
      </c>
      <c r="N3390" s="28">
        <f t="shared" si="645"/>
        <v>7.6319696161125572</v>
      </c>
      <c r="O3390" s="28">
        <f t="shared" si="649"/>
        <v>0.49578191424249274</v>
      </c>
      <c r="P3390" s="28">
        <f t="shared" si="650"/>
        <v>0.88101923515797398</v>
      </c>
      <c r="Q3390" s="6">
        <f t="shared" si="640"/>
        <v>0.18491391403943103</v>
      </c>
      <c r="R3390" s="6">
        <f t="shared" si="641"/>
        <v>0.19335494655457217</v>
      </c>
      <c r="S3390" s="6">
        <f t="shared" si="642"/>
        <v>0.37826886059400322</v>
      </c>
    </row>
    <row r="3391" spans="2:19" customFormat="1" x14ac:dyDescent="0.25">
      <c r="B3391" s="14" t="s">
        <v>875</v>
      </c>
      <c r="C3391" s="114">
        <v>6</v>
      </c>
      <c r="D3391" s="1">
        <v>19.600000000000001</v>
      </c>
      <c r="E3391" s="1"/>
      <c r="F3391" s="1"/>
      <c r="G3391" s="4">
        <f t="shared" si="646"/>
        <v>64.961200000000005</v>
      </c>
      <c r="H3391" s="201"/>
      <c r="I3391" s="201"/>
      <c r="J3391" s="204">
        <f t="shared" si="643"/>
        <v>3.0171855845076378E-2</v>
      </c>
      <c r="K3391" s="204">
        <f t="shared" si="647"/>
        <v>1.9599999999397137</v>
      </c>
      <c r="L3391" s="28">
        <f t="shared" si="644"/>
        <v>166.06983711547363</v>
      </c>
      <c r="M3391" s="28">
        <f t="shared" si="648"/>
        <v>10.788096112073699</v>
      </c>
      <c r="N3391" s="28">
        <f t="shared" si="645"/>
        <v>41.605387680350049</v>
      </c>
      <c r="O3391" s="28">
        <f t="shared" si="649"/>
        <v>2.7027359626035441</v>
      </c>
      <c r="P3391" s="28">
        <f t="shared" si="650"/>
        <v>13.490832074677243</v>
      </c>
      <c r="Q3391" s="6">
        <f t="shared" si="640"/>
        <v>5.1782861337953756</v>
      </c>
      <c r="R3391" s="6">
        <f t="shared" si="641"/>
        <v>1.0540670254153823</v>
      </c>
      <c r="S3391" s="6">
        <f t="shared" si="642"/>
        <v>6.2323531592107582</v>
      </c>
    </row>
    <row r="3392" spans="2:19" customFormat="1" x14ac:dyDescent="0.25">
      <c r="B3392" s="14" t="s">
        <v>875</v>
      </c>
      <c r="C3392" s="114">
        <v>6</v>
      </c>
      <c r="D3392" s="1">
        <v>7</v>
      </c>
      <c r="E3392" s="1"/>
      <c r="F3392" s="1"/>
      <c r="G3392" s="4">
        <f t="shared" si="646"/>
        <v>64.961200000000005</v>
      </c>
      <c r="H3392" s="201"/>
      <c r="I3392" s="201"/>
      <c r="J3392" s="204">
        <f t="shared" si="643"/>
        <v>3.8484510006474969E-3</v>
      </c>
      <c r="K3392" s="204">
        <f t="shared" si="647"/>
        <v>0.24999999999231043</v>
      </c>
      <c r="L3392" s="28">
        <f t="shared" si="644"/>
        <v>15.569492106387406</v>
      </c>
      <c r="M3392" s="28">
        <f t="shared" si="648"/>
        <v>1.0114129102390135</v>
      </c>
      <c r="N3392" s="28">
        <f t="shared" si="645"/>
        <v>12.473107819356448</v>
      </c>
      <c r="O3392" s="28">
        <f t="shared" si="649"/>
        <v>0.81026806739089385</v>
      </c>
      <c r="P3392" s="28">
        <f t="shared" si="650"/>
        <v>1.8216809776299074</v>
      </c>
      <c r="Q3392" s="6">
        <f t="shared" si="640"/>
        <v>0.48547819691472643</v>
      </c>
      <c r="R3392" s="6">
        <f t="shared" si="641"/>
        <v>0.31600454628244862</v>
      </c>
      <c r="S3392" s="6">
        <f t="shared" si="642"/>
        <v>0.80148274319717505</v>
      </c>
    </row>
    <row r="3393" spans="2:19" customFormat="1" x14ac:dyDescent="0.25">
      <c r="B3393" s="14" t="s">
        <v>875</v>
      </c>
      <c r="C3393" s="114">
        <v>6</v>
      </c>
      <c r="D3393" s="1">
        <v>35.299999999999997</v>
      </c>
      <c r="E3393" s="1"/>
      <c r="F3393" s="1"/>
      <c r="G3393" s="4">
        <f t="shared" si="646"/>
        <v>64.961200000000005</v>
      </c>
      <c r="H3393" s="201"/>
      <c r="I3393" s="201"/>
      <c r="J3393" s="204">
        <f t="shared" si="643"/>
        <v>9.7867679742792618E-2</v>
      </c>
      <c r="K3393" s="204">
        <f t="shared" si="647"/>
        <v>6.3576020406207761</v>
      </c>
      <c r="L3393" s="28">
        <f t="shared" si="644"/>
        <v>642.28547291489554</v>
      </c>
      <c r="M3393" s="28">
        <f t="shared" si="648"/>
        <v>41.723635872398802</v>
      </c>
      <c r="N3393" s="28">
        <f t="shared" si="645"/>
        <v>82.814498253288264</v>
      </c>
      <c r="O3393" s="28">
        <f t="shared" si="649"/>
        <v>5.3797292882777779</v>
      </c>
      <c r="P3393" s="28">
        <f t="shared" si="650"/>
        <v>47.103365160676582</v>
      </c>
      <c r="Q3393" s="6">
        <f t="shared" si="640"/>
        <v>20.027345218751424</v>
      </c>
      <c r="R3393" s="6">
        <f t="shared" si="641"/>
        <v>2.0980944224283333</v>
      </c>
      <c r="S3393" s="6">
        <f t="shared" si="642"/>
        <v>22.125439641179756</v>
      </c>
    </row>
    <row r="3394" spans="2:19" customFormat="1" x14ac:dyDescent="0.25">
      <c r="B3394" s="14" t="s">
        <v>875</v>
      </c>
      <c r="C3394" s="114">
        <v>6</v>
      </c>
      <c r="D3394" s="1">
        <v>25.8</v>
      </c>
      <c r="E3394" s="1"/>
      <c r="F3394" s="1"/>
      <c r="G3394" s="4">
        <f t="shared" si="646"/>
        <v>64.961200000000005</v>
      </c>
      <c r="H3394" s="201"/>
      <c r="I3394" s="201"/>
      <c r="J3394" s="204">
        <f t="shared" si="643"/>
        <v>5.2279243348387745E-2</v>
      </c>
      <c r="K3394" s="204">
        <f t="shared" si="647"/>
        <v>3.3961224488751323</v>
      </c>
      <c r="L3394" s="28">
        <f t="shared" si="644"/>
        <v>312.39764813606814</v>
      </c>
      <c r="M3394" s="28">
        <f t="shared" si="648"/>
        <v>20.293726493717788</v>
      </c>
      <c r="N3394" s="28">
        <f t="shared" si="645"/>
        <v>57.385877328909523</v>
      </c>
      <c r="O3394" s="28">
        <f t="shared" si="649"/>
        <v>3.7278555266449627</v>
      </c>
      <c r="P3394" s="28">
        <f t="shared" si="650"/>
        <v>24.02158202036275</v>
      </c>
      <c r="Q3394" s="6">
        <f t="shared" si="640"/>
        <v>9.7409887169845373</v>
      </c>
      <c r="R3394" s="6">
        <f t="shared" si="641"/>
        <v>1.4538636553915354</v>
      </c>
      <c r="S3394" s="6">
        <f t="shared" si="642"/>
        <v>11.194852372376072</v>
      </c>
    </row>
    <row r="3395" spans="2:19" customFormat="1" x14ac:dyDescent="0.25">
      <c r="B3395" s="14" t="s">
        <v>875</v>
      </c>
      <c r="C3395" s="114">
        <v>6</v>
      </c>
      <c r="D3395" s="1">
        <v>8</v>
      </c>
      <c r="E3395" s="1"/>
      <c r="F3395" s="1"/>
      <c r="G3395" s="4">
        <f t="shared" si="646"/>
        <v>64.961200000000005</v>
      </c>
      <c r="H3395" s="201"/>
      <c r="I3395" s="201"/>
      <c r="J3395" s="204">
        <f t="shared" si="643"/>
        <v>5.0265482457436689E-3</v>
      </c>
      <c r="K3395" s="204">
        <f t="shared" si="647"/>
        <v>0.32653061223485441</v>
      </c>
      <c r="L3395" s="28">
        <f t="shared" si="644"/>
        <v>21.164008717497858</v>
      </c>
      <c r="M3395" s="28">
        <f t="shared" si="648"/>
        <v>1.3748394297657729</v>
      </c>
      <c r="N3395" s="28">
        <f t="shared" si="645"/>
        <v>14.58227400291401</v>
      </c>
      <c r="O3395" s="28">
        <f t="shared" si="649"/>
        <v>0.94728203633176278</v>
      </c>
      <c r="P3395" s="28">
        <f t="shared" si="650"/>
        <v>2.3221214660975358</v>
      </c>
      <c r="Q3395" s="6">
        <f t="shared" ref="Q3395:Q3458" si="651">M3395*0.48</f>
        <v>0.65992292628757099</v>
      </c>
      <c r="R3395" s="6">
        <f t="shared" ref="R3395:R3458" si="652">O3395*0.39</f>
        <v>0.3694399941693875</v>
      </c>
      <c r="S3395" s="6">
        <f t="shared" ref="S3395:S3458" si="653">Q3395+R3395</f>
        <v>1.0293629204569585</v>
      </c>
    </row>
    <row r="3396" spans="2:19" customFormat="1" x14ac:dyDescent="0.25">
      <c r="B3396" s="14" t="s">
        <v>875</v>
      </c>
      <c r="C3396" s="114">
        <v>6</v>
      </c>
      <c r="D3396" s="1">
        <v>6</v>
      </c>
      <c r="E3396" s="1"/>
      <c r="F3396" s="1"/>
      <c r="G3396" s="4">
        <f t="shared" si="646"/>
        <v>64.961200000000005</v>
      </c>
      <c r="H3396" s="201"/>
      <c r="I3396" s="201"/>
      <c r="J3396" s="204">
        <f t="shared" si="643"/>
        <v>2.8274333882308137E-3</v>
      </c>
      <c r="K3396" s="204">
        <f t="shared" si="647"/>
        <v>0.1836734693821056</v>
      </c>
      <c r="L3396" s="28">
        <f t="shared" si="644"/>
        <v>10.923549380812876</v>
      </c>
      <c r="M3396" s="28">
        <f t="shared" si="648"/>
        <v>0.70960688980053355</v>
      </c>
      <c r="N3396" s="28">
        <f t="shared" si="645"/>
        <v>10.414704032978928</v>
      </c>
      <c r="O3396" s="28">
        <f t="shared" si="649"/>
        <v>0.67655168474967775</v>
      </c>
      <c r="P3396" s="28">
        <f t="shared" si="650"/>
        <v>1.3861585745502114</v>
      </c>
      <c r="Q3396" s="6">
        <f t="shared" si="651"/>
        <v>0.34061130710425608</v>
      </c>
      <c r="R3396" s="6">
        <f t="shared" si="652"/>
        <v>0.26385515705237433</v>
      </c>
      <c r="S3396" s="6">
        <f t="shared" si="653"/>
        <v>0.60446646415663041</v>
      </c>
    </row>
    <row r="3397" spans="2:19" customFormat="1" x14ac:dyDescent="0.25">
      <c r="B3397" s="14" t="s">
        <v>875</v>
      </c>
      <c r="C3397" s="114">
        <v>6</v>
      </c>
      <c r="D3397" s="1">
        <v>5.7</v>
      </c>
      <c r="E3397" s="1"/>
      <c r="F3397" s="1"/>
      <c r="G3397" s="4">
        <f t="shared" si="646"/>
        <v>64.961200000000005</v>
      </c>
      <c r="H3397" s="201"/>
      <c r="I3397" s="201"/>
      <c r="J3397" s="204">
        <f t="shared" si="643"/>
        <v>2.5517586328783095E-3</v>
      </c>
      <c r="K3397" s="204">
        <f t="shared" si="647"/>
        <v>0.1657653061173503</v>
      </c>
      <c r="L3397" s="28">
        <f t="shared" si="644"/>
        <v>9.7084599828880815</v>
      </c>
      <c r="M3397" s="28">
        <f t="shared" si="648"/>
        <v>0.63067322287304872</v>
      </c>
      <c r="N3397" s="28">
        <f t="shared" si="645"/>
        <v>9.8080698655856366</v>
      </c>
      <c r="O3397" s="28">
        <f t="shared" si="649"/>
        <v>0.63714400051044973</v>
      </c>
      <c r="P3397" s="28">
        <f t="shared" si="650"/>
        <v>1.2678172233834983</v>
      </c>
      <c r="Q3397" s="6">
        <f t="shared" si="651"/>
        <v>0.30272314697906338</v>
      </c>
      <c r="R3397" s="6">
        <f t="shared" si="652"/>
        <v>0.24848616019907541</v>
      </c>
      <c r="S3397" s="6">
        <f t="shared" si="653"/>
        <v>0.55120930717813876</v>
      </c>
    </row>
    <row r="3398" spans="2:19" customFormat="1" x14ac:dyDescent="0.25">
      <c r="B3398" s="14" t="s">
        <v>875</v>
      </c>
      <c r="C3398" s="114">
        <v>6</v>
      </c>
      <c r="D3398" s="1">
        <v>3.4</v>
      </c>
      <c r="E3398" s="1"/>
      <c r="F3398" s="1"/>
      <c r="G3398" s="4">
        <f t="shared" si="646"/>
        <v>64.961200000000005</v>
      </c>
      <c r="H3398" s="201"/>
      <c r="I3398" s="201"/>
      <c r="J3398" s="204">
        <f t="shared" si="643"/>
        <v>9.0792027688745035E-4</v>
      </c>
      <c r="K3398" s="204">
        <f t="shared" si="647"/>
        <v>5.8979591834920582E-2</v>
      </c>
      <c r="L3398" s="28">
        <f t="shared" si="644"/>
        <v>2.9598116954824234</v>
      </c>
      <c r="M3398" s="28">
        <f t="shared" si="648"/>
        <v>0.19227292324193554</v>
      </c>
      <c r="N3398" s="28">
        <f t="shared" si="645"/>
        <v>5.3584638182360029</v>
      </c>
      <c r="O3398" s="28">
        <f t="shared" si="649"/>
        <v>0.34809224654085708</v>
      </c>
      <c r="P3398" s="28">
        <f t="shared" si="650"/>
        <v>0.54036516978279259</v>
      </c>
      <c r="Q3398" s="6">
        <f t="shared" si="651"/>
        <v>9.2291003156129051E-2</v>
      </c>
      <c r="R3398" s="6">
        <f t="shared" si="652"/>
        <v>0.13575597615093427</v>
      </c>
      <c r="S3398" s="6">
        <f t="shared" si="653"/>
        <v>0.2280469793070633</v>
      </c>
    </row>
    <row r="3399" spans="2:19" customFormat="1" x14ac:dyDescent="0.25">
      <c r="B3399" s="14" t="s">
        <v>875</v>
      </c>
      <c r="C3399" s="114">
        <v>6</v>
      </c>
      <c r="D3399" s="1">
        <v>6.5</v>
      </c>
      <c r="E3399" s="1"/>
      <c r="F3399" s="1"/>
      <c r="G3399" s="4">
        <f t="shared" si="646"/>
        <v>64.961200000000005</v>
      </c>
      <c r="H3399" s="201"/>
      <c r="I3399" s="201"/>
      <c r="J3399" s="204">
        <f t="shared" si="643"/>
        <v>3.3183072403542195E-3</v>
      </c>
      <c r="K3399" s="204">
        <f t="shared" si="647"/>
        <v>0.21556122448316564</v>
      </c>
      <c r="L3399" s="28">
        <f t="shared" si="644"/>
        <v>13.130517975640537</v>
      </c>
      <c r="M3399" s="28">
        <f t="shared" si="648"/>
        <v>0.85297422086363262</v>
      </c>
      <c r="N3399" s="28">
        <f t="shared" si="645"/>
        <v>11.437170539605743</v>
      </c>
      <c r="O3399" s="28">
        <f t="shared" si="649"/>
        <v>0.74297233726827139</v>
      </c>
      <c r="P3399" s="28">
        <f t="shared" si="650"/>
        <v>1.5959465581319039</v>
      </c>
      <c r="Q3399" s="6">
        <f t="shared" si="651"/>
        <v>0.40942762601454363</v>
      </c>
      <c r="R3399" s="6">
        <f t="shared" si="652"/>
        <v>0.28975921153462586</v>
      </c>
      <c r="S3399" s="6">
        <f t="shared" si="653"/>
        <v>0.69918683754916944</v>
      </c>
    </row>
    <row r="3400" spans="2:19" customFormat="1" x14ac:dyDescent="0.25">
      <c r="B3400" s="14" t="s">
        <v>875</v>
      </c>
      <c r="C3400" s="114">
        <v>6</v>
      </c>
      <c r="D3400" s="1">
        <v>4.2</v>
      </c>
      <c r="E3400" s="1"/>
      <c r="F3400" s="1"/>
      <c r="G3400" s="4">
        <f t="shared" si="646"/>
        <v>64.961200000000005</v>
      </c>
      <c r="H3400" s="201"/>
      <c r="I3400" s="201"/>
      <c r="J3400" s="204">
        <f t="shared" si="643"/>
        <v>1.385442360233099E-3</v>
      </c>
      <c r="K3400" s="204">
        <f t="shared" si="647"/>
        <v>8.9999999997231753E-2</v>
      </c>
      <c r="L3400" s="28">
        <f t="shared" si="644"/>
        <v>4.811097633235077</v>
      </c>
      <c r="M3400" s="28">
        <f t="shared" si="648"/>
        <v>0.31253468163409348</v>
      </c>
      <c r="N3400" s="28">
        <f t="shared" si="645"/>
        <v>6.861382640483793</v>
      </c>
      <c r="O3400" s="28">
        <f t="shared" si="649"/>
        <v>0.44572365863033786</v>
      </c>
      <c r="P3400" s="28">
        <f t="shared" si="650"/>
        <v>0.7582583402644314</v>
      </c>
      <c r="Q3400" s="6">
        <f t="shared" si="651"/>
        <v>0.15001664718436486</v>
      </c>
      <c r="R3400" s="6">
        <f t="shared" si="652"/>
        <v>0.17383222686583177</v>
      </c>
      <c r="S3400" s="6">
        <f t="shared" si="653"/>
        <v>0.32384887405019663</v>
      </c>
    </row>
    <row r="3401" spans="2:19" customFormat="1" x14ac:dyDescent="0.25">
      <c r="B3401" s="14" t="s">
        <v>875</v>
      </c>
      <c r="C3401" s="114">
        <v>6</v>
      </c>
      <c r="D3401" s="1">
        <v>6.9</v>
      </c>
      <c r="E3401" s="1"/>
      <c r="F3401" s="1"/>
      <c r="G3401" s="4">
        <f t="shared" si="646"/>
        <v>64.961200000000005</v>
      </c>
      <c r="H3401" s="201"/>
      <c r="I3401" s="201"/>
      <c r="J3401" s="204">
        <f t="shared" si="643"/>
        <v>3.7392806559352516E-3</v>
      </c>
      <c r="K3401" s="204">
        <f t="shared" si="647"/>
        <v>0.24290816325783468</v>
      </c>
      <c r="L3401" s="28">
        <f t="shared" si="644"/>
        <v>15.062883294996576</v>
      </c>
      <c r="M3401" s="28">
        <f t="shared" si="648"/>
        <v>0.97850299328216439</v>
      </c>
      <c r="N3401" s="28">
        <f t="shared" si="645"/>
        <v>12.264882891847247</v>
      </c>
      <c r="O3401" s="28">
        <f t="shared" si="649"/>
        <v>0.79674152596761971</v>
      </c>
      <c r="P3401" s="28">
        <f t="shared" si="650"/>
        <v>1.7752445192497841</v>
      </c>
      <c r="Q3401" s="6">
        <f t="shared" si="651"/>
        <v>0.46968143677543889</v>
      </c>
      <c r="R3401" s="6">
        <f t="shared" si="652"/>
        <v>0.31072919512737168</v>
      </c>
      <c r="S3401" s="6">
        <f t="shared" si="653"/>
        <v>0.78041063190281057</v>
      </c>
    </row>
    <row r="3402" spans="2:19" customFormat="1" x14ac:dyDescent="0.25">
      <c r="B3402" s="14" t="s">
        <v>875</v>
      </c>
      <c r="C3402" s="114">
        <v>6</v>
      </c>
      <c r="D3402" s="1">
        <v>3.3</v>
      </c>
      <c r="E3402" s="1"/>
      <c r="F3402" s="1"/>
      <c r="G3402" s="4">
        <f t="shared" si="646"/>
        <v>64.961200000000005</v>
      </c>
      <c r="H3402" s="201"/>
      <c r="I3402" s="201"/>
      <c r="J3402" s="204">
        <f t="shared" si="643"/>
        <v>8.5529859993982123E-4</v>
      </c>
      <c r="K3402" s="204">
        <f t="shared" si="647"/>
        <v>5.5561224488086945E-2</v>
      </c>
      <c r="L3402" s="28">
        <f t="shared" si="644"/>
        <v>2.7634881041225379</v>
      </c>
      <c r="M3402" s="28">
        <f t="shared" si="648"/>
        <v>0.17951950691152002</v>
      </c>
      <c r="N3402" s="28">
        <f t="shared" si="645"/>
        <v>5.1745344101160526</v>
      </c>
      <c r="O3402" s="28">
        <f t="shared" si="649"/>
        <v>0.3361439712423443</v>
      </c>
      <c r="P3402" s="28">
        <f t="shared" si="650"/>
        <v>0.51566347815386426</v>
      </c>
      <c r="Q3402" s="6">
        <f t="shared" si="651"/>
        <v>8.6169363317529613E-2</v>
      </c>
      <c r="R3402" s="6">
        <f t="shared" si="652"/>
        <v>0.13109614878451428</v>
      </c>
      <c r="S3402" s="6">
        <f t="shared" si="653"/>
        <v>0.2172655121020439</v>
      </c>
    </row>
    <row r="3403" spans="2:19" customFormat="1" x14ac:dyDescent="0.25">
      <c r="B3403" s="14" t="s">
        <v>875</v>
      </c>
      <c r="C3403" s="114">
        <v>6</v>
      </c>
      <c r="D3403" s="1">
        <v>10.1</v>
      </c>
      <c r="E3403" s="1"/>
      <c r="F3403" s="1"/>
      <c r="G3403" s="4">
        <f t="shared" si="646"/>
        <v>64.961200000000005</v>
      </c>
      <c r="H3403" s="201"/>
      <c r="I3403" s="201"/>
      <c r="J3403" s="204">
        <f t="shared" si="643"/>
        <v>8.0118466648173691E-3</v>
      </c>
      <c r="K3403" s="204">
        <f t="shared" si="647"/>
        <v>0.5204591836574608</v>
      </c>
      <c r="L3403" s="28">
        <f t="shared" si="644"/>
        <v>36.168366096319403</v>
      </c>
      <c r="M3403" s="28">
        <f t="shared" si="648"/>
        <v>2.349540509228365</v>
      </c>
      <c r="N3403" s="28">
        <f t="shared" si="645"/>
        <v>19.154286406795634</v>
      </c>
      <c r="O3403" s="28">
        <f t="shared" si="649"/>
        <v>1.2442854542635335</v>
      </c>
      <c r="P3403" s="28">
        <f t="shared" si="650"/>
        <v>3.5938259634918985</v>
      </c>
      <c r="Q3403" s="6">
        <f t="shared" si="651"/>
        <v>1.1277794444296152</v>
      </c>
      <c r="R3403" s="6">
        <f t="shared" si="652"/>
        <v>0.4852713271627781</v>
      </c>
      <c r="S3403" s="6">
        <f t="shared" si="653"/>
        <v>1.6130507715923934</v>
      </c>
    </row>
    <row r="3404" spans="2:19" customFormat="1" x14ac:dyDescent="0.25">
      <c r="B3404" s="14" t="s">
        <v>875</v>
      </c>
      <c r="C3404" s="114">
        <v>6</v>
      </c>
      <c r="D3404" s="1">
        <v>6.2</v>
      </c>
      <c r="E3404" s="1" t="s">
        <v>978</v>
      </c>
      <c r="F3404" s="1"/>
      <c r="G3404" s="4">
        <f t="shared" si="646"/>
        <v>64.961200000000005</v>
      </c>
      <c r="H3404" s="201"/>
      <c r="I3404" s="201"/>
      <c r="J3404" s="204">
        <f t="shared" si="643"/>
        <v>3.0190705400997908E-3</v>
      </c>
      <c r="K3404" s="204">
        <f t="shared" si="647"/>
        <v>0.1961224489735594</v>
      </c>
      <c r="L3404" s="28">
        <f t="shared" si="644"/>
        <v>11.778840632041497</v>
      </c>
      <c r="M3404" s="28">
        <f t="shared" si="648"/>
        <v>0.76516763690751333</v>
      </c>
      <c r="N3404" s="28">
        <f t="shared" si="645"/>
        <v>10.8220178607594</v>
      </c>
      <c r="O3404" s="28">
        <f t="shared" si="649"/>
        <v>0.70301128029210602</v>
      </c>
      <c r="P3404" s="28">
        <f t="shared" si="650"/>
        <v>1.4681789171996193</v>
      </c>
      <c r="Q3404" s="6">
        <f t="shared" si="651"/>
        <v>0.36728046571560641</v>
      </c>
      <c r="R3404" s="6">
        <f t="shared" si="652"/>
        <v>0.27417439931392135</v>
      </c>
      <c r="S3404" s="6">
        <f t="shared" si="653"/>
        <v>0.64145486502952775</v>
      </c>
    </row>
    <row r="3405" spans="2:19" customFormat="1" x14ac:dyDescent="0.25">
      <c r="B3405" s="14" t="s">
        <v>875</v>
      </c>
      <c r="C3405" s="114">
        <v>6</v>
      </c>
      <c r="D3405" s="1">
        <v>10.8</v>
      </c>
      <c r="E3405" s="1"/>
      <c r="F3405" s="1"/>
      <c r="G3405" s="4">
        <f t="shared" si="646"/>
        <v>64.961200000000005</v>
      </c>
      <c r="H3405" s="201"/>
      <c r="I3405" s="201"/>
      <c r="J3405" s="204">
        <f t="shared" si="643"/>
        <v>9.1608841778678379E-3</v>
      </c>
      <c r="K3405" s="204">
        <f t="shared" si="647"/>
        <v>0.5951020407980222</v>
      </c>
      <c r="L3405" s="28">
        <f t="shared" si="644"/>
        <v>42.192500626930411</v>
      </c>
      <c r="M3405" s="28">
        <f t="shared" si="648"/>
        <v>2.7408755248887022</v>
      </c>
      <c r="N3405" s="28">
        <f t="shared" si="645"/>
        <v>20.716470389096425</v>
      </c>
      <c r="O3405" s="28">
        <f t="shared" si="649"/>
        <v>1.3457668023429232</v>
      </c>
      <c r="P3405" s="28">
        <f t="shared" si="650"/>
        <v>4.0866423272316252</v>
      </c>
      <c r="Q3405" s="6">
        <f t="shared" si="651"/>
        <v>1.3156202519465769</v>
      </c>
      <c r="R3405" s="6">
        <f t="shared" si="652"/>
        <v>0.52484905291374007</v>
      </c>
      <c r="S3405" s="6">
        <f t="shared" si="653"/>
        <v>1.8404693048603171</v>
      </c>
    </row>
    <row r="3406" spans="2:19" customFormat="1" x14ac:dyDescent="0.25">
      <c r="B3406" s="14" t="s">
        <v>875</v>
      </c>
      <c r="C3406" s="114">
        <v>6</v>
      </c>
      <c r="D3406" s="1">
        <v>11.7</v>
      </c>
      <c r="E3406" s="1"/>
      <c r="F3406" s="1"/>
      <c r="G3406" s="4">
        <f t="shared" si="646"/>
        <v>64.961200000000005</v>
      </c>
      <c r="H3406" s="201"/>
      <c r="I3406" s="201"/>
      <c r="J3406" s="204">
        <f t="shared" si="643"/>
        <v>1.0751315458747667E-2</v>
      </c>
      <c r="K3406" s="204">
        <f t="shared" si="647"/>
        <v>0.69841836732545637</v>
      </c>
      <c r="L3406" s="28">
        <f t="shared" si="644"/>
        <v>50.716975646418298</v>
      </c>
      <c r="M3406" s="28">
        <f t="shared" si="648"/>
        <v>3.2946356622654975</v>
      </c>
      <c r="N3406" s="28">
        <f t="shared" si="645"/>
        <v>22.750315714062285</v>
      </c>
      <c r="O3406" s="28">
        <f t="shared" si="649"/>
        <v>1.4778878378297406</v>
      </c>
      <c r="P3406" s="28">
        <f t="shared" si="650"/>
        <v>4.7725235000952377</v>
      </c>
      <c r="Q3406" s="6">
        <f t="shared" si="651"/>
        <v>1.5814251178874388</v>
      </c>
      <c r="R3406" s="6">
        <f t="shared" si="652"/>
        <v>0.57637625675359883</v>
      </c>
      <c r="S3406" s="6">
        <f t="shared" si="653"/>
        <v>2.1578013746410374</v>
      </c>
    </row>
    <row r="3407" spans="2:19" customFormat="1" x14ac:dyDescent="0.25">
      <c r="B3407" s="14" t="s">
        <v>875</v>
      </c>
      <c r="C3407" s="114">
        <v>6</v>
      </c>
      <c r="D3407" s="1">
        <v>7.6</v>
      </c>
      <c r="E3407" s="1"/>
      <c r="F3407" s="1"/>
      <c r="G3407" s="4">
        <f t="shared" si="646"/>
        <v>64.961200000000005</v>
      </c>
      <c r="H3407" s="201"/>
      <c r="I3407" s="201"/>
      <c r="J3407" s="204">
        <f t="shared" si="643"/>
        <v>4.5364597917836608E-3</v>
      </c>
      <c r="K3407" s="204">
        <f t="shared" si="647"/>
        <v>0.29469387754195608</v>
      </c>
      <c r="L3407" s="28">
        <f t="shared" si="644"/>
        <v>18.809813966898769</v>
      </c>
      <c r="M3407" s="28">
        <f t="shared" si="648"/>
        <v>1.2219081107668699</v>
      </c>
      <c r="N3407" s="28">
        <f t="shared" si="645"/>
        <v>13.732887825405102</v>
      </c>
      <c r="O3407" s="28">
        <f t="shared" si="649"/>
        <v>0.89210488990714454</v>
      </c>
      <c r="P3407" s="28">
        <f t="shared" si="650"/>
        <v>2.1140130006740145</v>
      </c>
      <c r="Q3407" s="6">
        <f t="shared" si="651"/>
        <v>0.58651589316809749</v>
      </c>
      <c r="R3407" s="6">
        <f t="shared" si="652"/>
        <v>0.34792090706378637</v>
      </c>
      <c r="S3407" s="6">
        <f t="shared" si="653"/>
        <v>0.93443680023188391</v>
      </c>
    </row>
    <row r="3408" spans="2:19" customFormat="1" x14ac:dyDescent="0.25">
      <c r="B3408" s="14" t="s">
        <v>875</v>
      </c>
      <c r="C3408" s="114">
        <v>6</v>
      </c>
      <c r="D3408" s="1">
        <v>4.2</v>
      </c>
      <c r="E3408" s="1"/>
      <c r="F3408" s="1"/>
      <c r="G3408" s="4">
        <f t="shared" si="646"/>
        <v>64.961200000000005</v>
      </c>
      <c r="H3408" s="201"/>
      <c r="I3408" s="201"/>
      <c r="J3408" s="204">
        <f t="shared" si="643"/>
        <v>1.385442360233099E-3</v>
      </c>
      <c r="K3408" s="204">
        <f t="shared" si="647"/>
        <v>8.9999999997231753E-2</v>
      </c>
      <c r="L3408" s="28">
        <f t="shared" si="644"/>
        <v>4.811097633235077</v>
      </c>
      <c r="M3408" s="28">
        <f t="shared" si="648"/>
        <v>0.31253468163409348</v>
      </c>
      <c r="N3408" s="28">
        <f t="shared" si="645"/>
        <v>6.861382640483793</v>
      </c>
      <c r="O3408" s="28">
        <f t="shared" si="649"/>
        <v>0.44572365863033786</v>
      </c>
      <c r="P3408" s="28">
        <f t="shared" si="650"/>
        <v>0.7582583402644314</v>
      </c>
      <c r="Q3408" s="6">
        <f t="shared" si="651"/>
        <v>0.15001664718436486</v>
      </c>
      <c r="R3408" s="6">
        <f t="shared" si="652"/>
        <v>0.17383222686583177</v>
      </c>
      <c r="S3408" s="6">
        <f t="shared" si="653"/>
        <v>0.32384887405019663</v>
      </c>
    </row>
    <row r="3409" spans="2:19" customFormat="1" x14ac:dyDescent="0.25">
      <c r="B3409" s="14" t="s">
        <v>875</v>
      </c>
      <c r="C3409" s="114">
        <v>6</v>
      </c>
      <c r="D3409" s="1">
        <v>4.7</v>
      </c>
      <c r="E3409" s="1"/>
      <c r="F3409" s="1"/>
      <c r="G3409" s="4">
        <f t="shared" si="646"/>
        <v>64.961200000000005</v>
      </c>
      <c r="H3409" s="201"/>
      <c r="I3409" s="201"/>
      <c r="J3409" s="204">
        <f t="shared" si="643"/>
        <v>1.7349445429449633E-3</v>
      </c>
      <c r="K3409" s="204">
        <f t="shared" si="647"/>
        <v>0.11270408162918646</v>
      </c>
      <c r="L3409" s="28">
        <f t="shared" si="644"/>
        <v>6.2308461373122945</v>
      </c>
      <c r="M3409" s="28">
        <f t="shared" si="648"/>
        <v>0.40476324994603757</v>
      </c>
      <c r="N3409" s="28">
        <f t="shared" si="645"/>
        <v>7.8264436633583525</v>
      </c>
      <c r="O3409" s="28">
        <f t="shared" si="649"/>
        <v>0.50841518196547364</v>
      </c>
      <c r="P3409" s="28">
        <f t="shared" si="650"/>
        <v>0.91317843191151127</v>
      </c>
      <c r="Q3409" s="6">
        <f t="shared" si="651"/>
        <v>0.19428635997409802</v>
      </c>
      <c r="R3409" s="6">
        <f t="shared" si="652"/>
        <v>0.19828192096653471</v>
      </c>
      <c r="S3409" s="6">
        <f t="shared" si="653"/>
        <v>0.39256828094063273</v>
      </c>
    </row>
    <row r="3410" spans="2:19" customFormat="1" x14ac:dyDescent="0.25">
      <c r="B3410" s="14" t="s">
        <v>875</v>
      </c>
      <c r="C3410" s="114">
        <v>6</v>
      </c>
      <c r="D3410" s="1">
        <v>6.6</v>
      </c>
      <c r="E3410" s="1"/>
      <c r="F3410" s="1"/>
      <c r="G3410" s="4">
        <f t="shared" si="646"/>
        <v>64.961200000000005</v>
      </c>
      <c r="H3410" s="201"/>
      <c r="I3410" s="201"/>
      <c r="J3410" s="204">
        <f t="shared" si="643"/>
        <v>3.4211943997592849E-3</v>
      </c>
      <c r="K3410" s="204">
        <f t="shared" si="647"/>
        <v>0.22224489795234778</v>
      </c>
      <c r="L3410" s="28">
        <f t="shared" si="644"/>
        <v>13.599581983298828</v>
      </c>
      <c r="M3410" s="28">
        <f t="shared" si="648"/>
        <v>0.88344518226894508</v>
      </c>
      <c r="N3410" s="28">
        <f t="shared" si="645"/>
        <v>11.643307684830535</v>
      </c>
      <c r="O3410" s="28">
        <f t="shared" si="649"/>
        <v>0.75636325384638103</v>
      </c>
      <c r="P3410" s="28">
        <f t="shared" si="650"/>
        <v>1.639808436115326</v>
      </c>
      <c r="Q3410" s="6">
        <f t="shared" si="651"/>
        <v>0.42405368748909361</v>
      </c>
      <c r="R3410" s="6">
        <f t="shared" si="652"/>
        <v>0.2949816690000886</v>
      </c>
      <c r="S3410" s="6">
        <f t="shared" si="653"/>
        <v>0.71903535648918226</v>
      </c>
    </row>
    <row r="3411" spans="2:19" customFormat="1" x14ac:dyDescent="0.25">
      <c r="B3411" s="14" t="s">
        <v>875</v>
      </c>
      <c r="C3411" s="114">
        <v>6</v>
      </c>
      <c r="D3411" s="1">
        <v>17.8</v>
      </c>
      <c r="E3411" s="1"/>
      <c r="F3411" s="1"/>
      <c r="G3411" s="4">
        <f t="shared" si="646"/>
        <v>64.961200000000005</v>
      </c>
      <c r="H3411" s="201"/>
      <c r="I3411" s="201"/>
      <c r="J3411" s="204">
        <f t="shared" si="643"/>
        <v>2.4884555409084755E-2</v>
      </c>
      <c r="K3411" s="204">
        <f t="shared" si="647"/>
        <v>1.6165306121951764</v>
      </c>
      <c r="L3411" s="28">
        <f t="shared" si="644"/>
        <v>133.07903315069086</v>
      </c>
      <c r="M3411" s="28">
        <f t="shared" si="648"/>
        <v>8.6449738559882405</v>
      </c>
      <c r="N3411" s="28">
        <f t="shared" si="645"/>
        <v>37.170754137182207</v>
      </c>
      <c r="O3411" s="28">
        <f t="shared" si="649"/>
        <v>2.414656840491471</v>
      </c>
      <c r="P3411" s="28">
        <f t="shared" si="650"/>
        <v>11.059630696479712</v>
      </c>
      <c r="Q3411" s="6">
        <f t="shared" si="651"/>
        <v>4.1495874508743551</v>
      </c>
      <c r="R3411" s="6">
        <f t="shared" si="652"/>
        <v>0.94171616779167377</v>
      </c>
      <c r="S3411" s="6">
        <f t="shared" si="653"/>
        <v>5.0913036186660285</v>
      </c>
    </row>
    <row r="3412" spans="2:19" customFormat="1" x14ac:dyDescent="0.25">
      <c r="B3412" s="14" t="s">
        <v>875</v>
      </c>
      <c r="C3412" s="114">
        <v>6</v>
      </c>
      <c r="D3412" s="1">
        <v>13.3</v>
      </c>
      <c r="E3412" s="1"/>
      <c r="F3412" s="1"/>
      <c r="G3412" s="4">
        <f t="shared" si="646"/>
        <v>64.961200000000005</v>
      </c>
      <c r="H3412" s="201"/>
      <c r="I3412" s="201"/>
      <c r="J3412" s="204">
        <f t="shared" si="643"/>
        <v>1.3892908112337465E-2</v>
      </c>
      <c r="K3412" s="204">
        <f t="shared" si="647"/>
        <v>0.90249999997224062</v>
      </c>
      <c r="L3412" s="28">
        <f t="shared" si="644"/>
        <v>68.09715596197978</v>
      </c>
      <c r="M3412" s="28">
        <f t="shared" si="648"/>
        <v>4.423673053679777</v>
      </c>
      <c r="N3412" s="28">
        <f t="shared" si="645"/>
        <v>26.431170096054252</v>
      </c>
      <c r="O3412" s="28">
        <f t="shared" si="649"/>
        <v>1.7170005601470737</v>
      </c>
      <c r="P3412" s="28">
        <f t="shared" si="650"/>
        <v>6.1406736138268503</v>
      </c>
      <c r="Q3412" s="6">
        <f t="shared" si="651"/>
        <v>2.1233630657662927</v>
      </c>
      <c r="R3412" s="6">
        <f t="shared" si="652"/>
        <v>0.66963021845735882</v>
      </c>
      <c r="S3412" s="6">
        <f t="shared" si="653"/>
        <v>2.7929932842236518</v>
      </c>
    </row>
    <row r="3413" spans="2:19" customFormat="1" x14ac:dyDescent="0.25">
      <c r="B3413" s="14" t="s">
        <v>875</v>
      </c>
      <c r="C3413" s="114">
        <v>6</v>
      </c>
      <c r="D3413" s="1">
        <v>14.2</v>
      </c>
      <c r="E3413" s="1"/>
      <c r="F3413" s="1"/>
      <c r="G3413" s="4">
        <f t="shared" si="646"/>
        <v>64.961200000000005</v>
      </c>
      <c r="H3413" s="201"/>
      <c r="I3413" s="201"/>
      <c r="J3413" s="204">
        <f t="shared" si="643"/>
        <v>1.5836768566746144E-2</v>
      </c>
      <c r="K3413" s="204">
        <f t="shared" si="647"/>
        <v>1.0287755101724378</v>
      </c>
      <c r="L3413" s="28">
        <f t="shared" si="644"/>
        <v>79.159848687361361</v>
      </c>
      <c r="M3413" s="28">
        <f t="shared" si="648"/>
        <v>5.1423188622908285</v>
      </c>
      <c r="N3413" s="28">
        <f t="shared" si="645"/>
        <v>28.535621286001057</v>
      </c>
      <c r="O3413" s="28">
        <f t="shared" si="649"/>
        <v>1.8537082374390546</v>
      </c>
      <c r="P3413" s="28">
        <f t="shared" si="650"/>
        <v>6.9960270997298828</v>
      </c>
      <c r="Q3413" s="6">
        <f t="shared" si="651"/>
        <v>2.4683130538995974</v>
      </c>
      <c r="R3413" s="6">
        <f t="shared" si="652"/>
        <v>0.72294621260123126</v>
      </c>
      <c r="S3413" s="6">
        <f t="shared" si="653"/>
        <v>3.1912592665008286</v>
      </c>
    </row>
    <row r="3414" spans="2:19" customFormat="1" x14ac:dyDescent="0.25">
      <c r="B3414" s="14" t="s">
        <v>875</v>
      </c>
      <c r="C3414" s="114">
        <v>6</v>
      </c>
      <c r="D3414" s="1">
        <v>5.9</v>
      </c>
      <c r="E3414" s="1"/>
      <c r="F3414" s="1"/>
      <c r="G3414" s="4">
        <f t="shared" si="646"/>
        <v>64.961200000000005</v>
      </c>
      <c r="H3414" s="201"/>
      <c r="I3414" s="201"/>
      <c r="J3414" s="204">
        <f t="shared" si="643"/>
        <v>2.7339710067865179E-3</v>
      </c>
      <c r="K3414" s="204">
        <f t="shared" si="647"/>
        <v>0.17760204081086381</v>
      </c>
      <c r="L3414" s="28">
        <f t="shared" si="644"/>
        <v>10.509518679077305</v>
      </c>
      <c r="M3414" s="28">
        <f t="shared" si="648"/>
        <v>0.68271095805727011</v>
      </c>
      <c r="N3414" s="28">
        <f t="shared" si="645"/>
        <v>10.211906347392123</v>
      </c>
      <c r="O3414" s="28">
        <f t="shared" si="649"/>
        <v>0.66337770348121117</v>
      </c>
      <c r="P3414" s="28">
        <f t="shared" si="650"/>
        <v>1.3460886615384813</v>
      </c>
      <c r="Q3414" s="6">
        <f t="shared" si="651"/>
        <v>0.32770125986748966</v>
      </c>
      <c r="R3414" s="6">
        <f t="shared" si="652"/>
        <v>0.25871730435767237</v>
      </c>
      <c r="S3414" s="6">
        <f t="shared" si="653"/>
        <v>0.58641856422516203</v>
      </c>
    </row>
    <row r="3415" spans="2:19" customFormat="1" x14ac:dyDescent="0.25">
      <c r="B3415" s="14" t="s">
        <v>875</v>
      </c>
      <c r="C3415" s="114">
        <v>6</v>
      </c>
      <c r="D3415" s="1">
        <v>10</v>
      </c>
      <c r="E3415" s="1" t="s">
        <v>978</v>
      </c>
      <c r="F3415" s="1"/>
      <c r="G3415" s="4">
        <f t="shared" si="646"/>
        <v>64.961200000000005</v>
      </c>
      <c r="H3415" s="201"/>
      <c r="I3415" s="201"/>
      <c r="J3415" s="204">
        <f t="shared" si="643"/>
        <v>7.8539816339744835E-3</v>
      </c>
      <c r="K3415" s="204">
        <f t="shared" si="647"/>
        <v>0.51020408161696007</v>
      </c>
      <c r="L3415" s="28">
        <f t="shared" si="644"/>
        <v>35.35037715373447</v>
      </c>
      <c r="M3415" s="28">
        <f t="shared" si="648"/>
        <v>2.2964029649006505</v>
      </c>
      <c r="N3415" s="28">
        <f t="shared" si="645"/>
        <v>18.932587368553055</v>
      </c>
      <c r="O3415" s="28">
        <f t="shared" si="649"/>
        <v>1.2298836184211086</v>
      </c>
      <c r="P3415" s="28">
        <f t="shared" si="650"/>
        <v>3.5262865833217591</v>
      </c>
      <c r="Q3415" s="6">
        <f t="shared" si="651"/>
        <v>1.1022734231523121</v>
      </c>
      <c r="R3415" s="6">
        <f t="shared" si="652"/>
        <v>0.47965461118423236</v>
      </c>
      <c r="S3415" s="6">
        <f t="shared" si="653"/>
        <v>1.5819280343365445</v>
      </c>
    </row>
    <row r="3416" spans="2:19" customFormat="1" x14ac:dyDescent="0.25">
      <c r="B3416" s="14" t="s">
        <v>875</v>
      </c>
      <c r="C3416" s="114">
        <v>6</v>
      </c>
      <c r="D3416" s="1">
        <v>11.6</v>
      </c>
      <c r="E3416" s="1" t="s">
        <v>978</v>
      </c>
      <c r="F3416" s="1"/>
      <c r="G3416" s="4">
        <f t="shared" si="646"/>
        <v>64.961200000000005</v>
      </c>
      <c r="H3416" s="201"/>
      <c r="I3416" s="201"/>
      <c r="J3416" s="204">
        <f t="shared" si="643"/>
        <v>1.0568317686676062E-2</v>
      </c>
      <c r="K3416" s="204">
        <f t="shared" si="647"/>
        <v>0.6865306122237812</v>
      </c>
      <c r="L3416" s="28">
        <f t="shared" si="644"/>
        <v>49.725936253103896</v>
      </c>
      <c r="M3416" s="28">
        <f t="shared" si="648"/>
        <v>3.2302565527798124</v>
      </c>
      <c r="N3416" s="28">
        <f t="shared" si="645"/>
        <v>22.522978229362007</v>
      </c>
      <c r="O3416" s="28">
        <f t="shared" si="649"/>
        <v>1.4631197217321839</v>
      </c>
      <c r="P3416" s="28">
        <f t="shared" si="650"/>
        <v>4.693376274511996</v>
      </c>
      <c r="Q3416" s="6">
        <f t="shared" si="651"/>
        <v>1.5505231453343098</v>
      </c>
      <c r="R3416" s="6">
        <f t="shared" si="652"/>
        <v>0.57061669147555172</v>
      </c>
      <c r="S3416" s="6">
        <f t="shared" si="653"/>
        <v>2.1211398368098617</v>
      </c>
    </row>
    <row r="3417" spans="2:19" customFormat="1" x14ac:dyDescent="0.25">
      <c r="B3417" s="14" t="s">
        <v>875</v>
      </c>
      <c r="C3417" s="114">
        <v>6</v>
      </c>
      <c r="D3417" s="1">
        <v>3.7</v>
      </c>
      <c r="E3417" s="1" t="s">
        <v>978</v>
      </c>
      <c r="F3417" s="1"/>
      <c r="G3417" s="4">
        <f t="shared" si="646"/>
        <v>64.961200000000005</v>
      </c>
      <c r="H3417" s="201"/>
      <c r="I3417" s="201"/>
      <c r="J3417" s="204">
        <f t="shared" si="643"/>
        <v>1.075210085691107E-3</v>
      </c>
      <c r="K3417" s="204">
        <f t="shared" si="647"/>
        <v>6.9846938773361844E-2</v>
      </c>
      <c r="L3417" s="28">
        <f t="shared" si="644"/>
        <v>3.5949248430857623</v>
      </c>
      <c r="M3417" s="28">
        <f t="shared" si="648"/>
        <v>0.2335306362462681</v>
      </c>
      <c r="N3417" s="28">
        <f t="shared" si="645"/>
        <v>5.9156978898620354</v>
      </c>
      <c r="O3417" s="28">
        <f t="shared" si="649"/>
        <v>0.38429084121668494</v>
      </c>
      <c r="P3417" s="28">
        <f t="shared" si="650"/>
        <v>0.61782147746295302</v>
      </c>
      <c r="Q3417" s="6">
        <f t="shared" si="651"/>
        <v>0.11209470539820869</v>
      </c>
      <c r="R3417" s="6">
        <f t="shared" si="652"/>
        <v>0.14987342807450713</v>
      </c>
      <c r="S3417" s="6">
        <f t="shared" si="653"/>
        <v>0.2619681334727158</v>
      </c>
    </row>
    <row r="3418" spans="2:19" customFormat="1" x14ac:dyDescent="0.25">
      <c r="B3418" s="14" t="s">
        <v>875</v>
      </c>
      <c r="C3418" s="114">
        <v>6</v>
      </c>
      <c r="D3418" s="1">
        <v>4.5</v>
      </c>
      <c r="E3418" s="1" t="s">
        <v>978</v>
      </c>
      <c r="F3418" s="1"/>
      <c r="G3418" s="4">
        <f t="shared" si="646"/>
        <v>64.961200000000005</v>
      </c>
      <c r="H3418" s="201"/>
      <c r="I3418" s="201"/>
      <c r="J3418" s="204">
        <f t="shared" si="643"/>
        <v>1.5904312808798326E-3</v>
      </c>
      <c r="K3418" s="204">
        <f t="shared" si="647"/>
        <v>0.10331632652743439</v>
      </c>
      <c r="L3418" s="28">
        <f t="shared" si="644"/>
        <v>5.6380590590289899</v>
      </c>
      <c r="M3418" s="28">
        <f t="shared" si="648"/>
        <v>0.36625508924934846</v>
      </c>
      <c r="N3418" s="28">
        <f t="shared" si="645"/>
        <v>7.4382130025037601</v>
      </c>
      <c r="O3418" s="28">
        <f t="shared" si="649"/>
        <v>0.48319525187039564</v>
      </c>
      <c r="P3418" s="28">
        <f t="shared" si="650"/>
        <v>0.84945034111974405</v>
      </c>
      <c r="Q3418" s="6">
        <f t="shared" si="651"/>
        <v>0.17580244283968727</v>
      </c>
      <c r="R3418" s="6">
        <f t="shared" si="652"/>
        <v>0.1884461482294543</v>
      </c>
      <c r="S3418" s="6">
        <f t="shared" si="653"/>
        <v>0.36424859106914154</v>
      </c>
    </row>
    <row r="3419" spans="2:19" customFormat="1" x14ac:dyDescent="0.25">
      <c r="B3419" s="14" t="s">
        <v>875</v>
      </c>
      <c r="C3419" s="114">
        <v>6</v>
      </c>
      <c r="D3419" s="1">
        <v>28.1</v>
      </c>
      <c r="E3419" s="1"/>
      <c r="F3419" s="1"/>
      <c r="G3419" s="4">
        <f t="shared" si="646"/>
        <v>64.961200000000005</v>
      </c>
      <c r="H3419" s="201"/>
      <c r="I3419" s="201"/>
      <c r="J3419" s="204">
        <f t="shared" si="643"/>
        <v>6.2015824380025925E-2</v>
      </c>
      <c r="K3419" s="204">
        <f t="shared" si="647"/>
        <v>4.0286224488556783</v>
      </c>
      <c r="L3419" s="28">
        <f t="shared" si="644"/>
        <v>380.16303060684226</v>
      </c>
      <c r="M3419" s="28">
        <f t="shared" si="648"/>
        <v>24.695847142862618</v>
      </c>
      <c r="N3419" s="28">
        <f t="shared" si="645"/>
        <v>63.415637687297625</v>
      </c>
      <c r="O3419" s="28">
        <f t="shared" si="649"/>
        <v>4.1195560028357816</v>
      </c>
      <c r="P3419" s="28">
        <f t="shared" si="650"/>
        <v>28.815403145698401</v>
      </c>
      <c r="Q3419" s="6">
        <f t="shared" si="651"/>
        <v>11.854006628574057</v>
      </c>
      <c r="R3419" s="6">
        <f t="shared" si="652"/>
        <v>1.6066268411059548</v>
      </c>
      <c r="S3419" s="6">
        <f t="shared" si="653"/>
        <v>13.460633469680012</v>
      </c>
    </row>
    <row r="3420" spans="2:19" customFormat="1" x14ac:dyDescent="0.25">
      <c r="B3420" s="14" t="s">
        <v>875</v>
      </c>
      <c r="C3420" s="114">
        <v>6</v>
      </c>
      <c r="D3420" s="1">
        <v>15</v>
      </c>
      <c r="E3420" s="1"/>
      <c r="F3420" s="1"/>
      <c r="G3420" s="4">
        <f t="shared" si="646"/>
        <v>64.961200000000005</v>
      </c>
      <c r="H3420" s="201"/>
      <c r="I3420" s="201"/>
      <c r="J3420" s="204">
        <f t="shared" si="643"/>
        <v>1.7671458676442587E-2</v>
      </c>
      <c r="K3420" s="204">
        <f t="shared" si="647"/>
        <v>1.14795918363816</v>
      </c>
      <c r="L3420" s="28">
        <f t="shared" si="644"/>
        <v>89.789976153871919</v>
      </c>
      <c r="M3420" s="28">
        <f t="shared" si="648"/>
        <v>5.8328647120622747</v>
      </c>
      <c r="N3420" s="28">
        <f t="shared" si="645"/>
        <v>30.425431257579703</v>
      </c>
      <c r="O3420" s="28">
        <f t="shared" si="649"/>
        <v>1.9764725633459297</v>
      </c>
      <c r="P3420" s="28">
        <f t="shared" si="650"/>
        <v>7.809337275408204</v>
      </c>
      <c r="Q3420" s="6">
        <f t="shared" si="651"/>
        <v>2.7997750617898918</v>
      </c>
      <c r="R3420" s="6">
        <f t="shared" si="652"/>
        <v>0.77082429970491262</v>
      </c>
      <c r="S3420" s="6">
        <f t="shared" si="653"/>
        <v>3.5705993614948044</v>
      </c>
    </row>
    <row r="3421" spans="2:19" customFormat="1" x14ac:dyDescent="0.25">
      <c r="B3421" s="14" t="s">
        <v>875</v>
      </c>
      <c r="C3421" s="114">
        <v>6</v>
      </c>
      <c r="D3421" s="1">
        <v>4</v>
      </c>
      <c r="E3421" s="1"/>
      <c r="F3421" s="1"/>
      <c r="G3421" s="4">
        <f t="shared" si="646"/>
        <v>64.961200000000005</v>
      </c>
      <c r="H3421" s="201"/>
      <c r="I3421" s="201"/>
      <c r="J3421" s="204">
        <f t="shared" si="643"/>
        <v>1.2566370614359172E-3</v>
      </c>
      <c r="K3421" s="204">
        <f t="shared" si="647"/>
        <v>8.1632653058713603E-2</v>
      </c>
      <c r="L3421" s="28">
        <f t="shared" si="644"/>
        <v>4.3006091215286046</v>
      </c>
      <c r="M3421" s="28">
        <f t="shared" si="648"/>
        <v>0.27937273468421148</v>
      </c>
      <c r="N3421" s="28">
        <f t="shared" si="645"/>
        <v>6.4806737611278331</v>
      </c>
      <c r="O3421" s="28">
        <f t="shared" si="649"/>
        <v>0.42099235249702632</v>
      </c>
      <c r="P3421" s="28">
        <f t="shared" si="650"/>
        <v>0.7003650871812378</v>
      </c>
      <c r="Q3421" s="6">
        <f t="shared" si="651"/>
        <v>0.1340989126484215</v>
      </c>
      <c r="R3421" s="6">
        <f t="shared" si="652"/>
        <v>0.16418701747384026</v>
      </c>
      <c r="S3421" s="6">
        <f t="shared" si="653"/>
        <v>0.29828593012226179</v>
      </c>
    </row>
    <row r="3422" spans="2:19" customFormat="1" x14ac:dyDescent="0.25">
      <c r="B3422" s="14" t="s">
        <v>875</v>
      </c>
      <c r="C3422" s="114">
        <v>6</v>
      </c>
      <c r="D3422" s="1">
        <v>3.2</v>
      </c>
      <c r="E3422" s="1"/>
      <c r="F3422" s="1"/>
      <c r="G3422" s="4">
        <f t="shared" si="646"/>
        <v>64.961200000000005</v>
      </c>
      <c r="H3422" s="201"/>
      <c r="I3422" s="201"/>
      <c r="J3422" s="204">
        <f t="shared" si="643"/>
        <v>8.0424771931898698E-4</v>
      </c>
      <c r="K3422" s="204">
        <f t="shared" si="647"/>
        <v>5.2244897957576697E-2</v>
      </c>
      <c r="L3422" s="28">
        <f t="shared" si="644"/>
        <v>2.57474279673893</v>
      </c>
      <c r="M3422" s="28">
        <f t="shared" si="648"/>
        <v>0.16725838501169291</v>
      </c>
      <c r="N3422" s="28">
        <f t="shared" si="645"/>
        <v>4.9915502127950244</v>
      </c>
      <c r="O3422" s="28">
        <f t="shared" si="649"/>
        <v>0.32425709797277341</v>
      </c>
      <c r="P3422" s="28">
        <f t="shared" si="650"/>
        <v>0.49151548298446635</v>
      </c>
      <c r="Q3422" s="6">
        <f t="shared" si="651"/>
        <v>8.0284024805612586E-2</v>
      </c>
      <c r="R3422" s="6">
        <f t="shared" si="652"/>
        <v>0.12646026820938164</v>
      </c>
      <c r="S3422" s="6">
        <f t="shared" si="653"/>
        <v>0.20674429301499422</v>
      </c>
    </row>
    <row r="3423" spans="2:19" customFormat="1" x14ac:dyDescent="0.25">
      <c r="B3423" s="14" t="s">
        <v>875</v>
      </c>
      <c r="C3423" s="114">
        <v>6</v>
      </c>
      <c r="D3423" s="1">
        <v>6.1</v>
      </c>
      <c r="E3423" s="1"/>
      <c r="F3423" s="1"/>
      <c r="G3423" s="4">
        <f t="shared" si="646"/>
        <v>64.961200000000005</v>
      </c>
      <c r="H3423" s="201"/>
      <c r="I3423" s="201"/>
      <c r="J3423" s="204">
        <f t="shared" si="643"/>
        <v>2.9224665660019049E-3</v>
      </c>
      <c r="K3423" s="204">
        <f t="shared" si="647"/>
        <v>0.18984693876967082</v>
      </c>
      <c r="L3423" s="28">
        <f t="shared" si="644"/>
        <v>11.346641732690337</v>
      </c>
      <c r="M3423" s="28">
        <f t="shared" si="648"/>
        <v>0.73709147722241208</v>
      </c>
      <c r="N3423" s="28">
        <f t="shared" si="645"/>
        <v>10.618077151196925</v>
      </c>
      <c r="O3423" s="28">
        <f t="shared" si="649"/>
        <v>0.68976304681311085</v>
      </c>
      <c r="P3423" s="28">
        <f t="shared" si="650"/>
        <v>1.426854524035523</v>
      </c>
      <c r="Q3423" s="6">
        <f t="shared" si="651"/>
        <v>0.35380390906675779</v>
      </c>
      <c r="R3423" s="6">
        <f t="shared" si="652"/>
        <v>0.26900758825711324</v>
      </c>
      <c r="S3423" s="6">
        <f t="shared" si="653"/>
        <v>0.62281149732387098</v>
      </c>
    </row>
    <row r="3424" spans="2:19" customFormat="1" x14ac:dyDescent="0.25">
      <c r="B3424" s="14" t="s">
        <v>875</v>
      </c>
      <c r="C3424" s="114">
        <v>6</v>
      </c>
      <c r="D3424" s="1">
        <v>8.4</v>
      </c>
      <c r="E3424" s="1"/>
      <c r="F3424" s="1"/>
      <c r="G3424" s="4">
        <f t="shared" si="646"/>
        <v>64.961200000000005</v>
      </c>
      <c r="H3424" s="201"/>
      <c r="I3424" s="201"/>
      <c r="J3424" s="204">
        <f t="shared" si="643"/>
        <v>5.5417694409323958E-3</v>
      </c>
      <c r="K3424" s="204">
        <f t="shared" si="647"/>
        <v>0.35999999998892701</v>
      </c>
      <c r="L3424" s="28">
        <f t="shared" si="644"/>
        <v>23.676207107687297</v>
      </c>
      <c r="M3424" s="28">
        <f t="shared" si="648"/>
        <v>1.5380348549959169</v>
      </c>
      <c r="N3424" s="28">
        <f t="shared" si="645"/>
        <v>15.438913512745591</v>
      </c>
      <c r="O3424" s="28">
        <f t="shared" si="649"/>
        <v>1.0029303679371999</v>
      </c>
      <c r="P3424" s="28">
        <f t="shared" si="650"/>
        <v>2.5409652229331168</v>
      </c>
      <c r="Q3424" s="6">
        <f t="shared" si="651"/>
        <v>0.73825673039804007</v>
      </c>
      <c r="R3424" s="6">
        <f t="shared" si="652"/>
        <v>0.39114284349550799</v>
      </c>
      <c r="S3424" s="6">
        <f t="shared" si="653"/>
        <v>1.1293995738935481</v>
      </c>
    </row>
    <row r="3425" spans="2:19" customFormat="1" x14ac:dyDescent="0.25">
      <c r="B3425" s="14" t="s">
        <v>875</v>
      </c>
      <c r="C3425" s="114">
        <v>6</v>
      </c>
      <c r="D3425" s="1">
        <v>7.8</v>
      </c>
      <c r="E3425" s="1"/>
      <c r="F3425" s="1"/>
      <c r="G3425" s="4">
        <f t="shared" si="646"/>
        <v>64.961200000000005</v>
      </c>
      <c r="H3425" s="201"/>
      <c r="I3425" s="201"/>
      <c r="J3425" s="204">
        <f t="shared" ref="J3425:J3488" si="654">((+D3425/200)^2)*PI()</f>
        <v>4.7783624261100756E-3</v>
      </c>
      <c r="K3425" s="204">
        <f t="shared" si="647"/>
        <v>0.31040816325575848</v>
      </c>
      <c r="L3425" s="28">
        <f t="shared" ref="L3425:L3488" si="655">0.17758*(D3425^2.299)</f>
        <v>19.967309203036706</v>
      </c>
      <c r="M3425" s="28">
        <f t="shared" si="648"/>
        <v>1.2971003917591177</v>
      </c>
      <c r="N3425" s="28">
        <f t="shared" ref="N3425:N3488" si="656">1.28*(D3425^1.17)</f>
        <v>14.156655209656122</v>
      </c>
      <c r="O3425" s="28">
        <f t="shared" si="649"/>
        <v>0.91963332824289878</v>
      </c>
      <c r="P3425" s="28">
        <f t="shared" si="650"/>
        <v>2.2167337200020167</v>
      </c>
      <c r="Q3425" s="6">
        <f t="shared" si="651"/>
        <v>0.62260818804437645</v>
      </c>
      <c r="R3425" s="6">
        <f t="shared" si="652"/>
        <v>0.35865699801473055</v>
      </c>
      <c r="S3425" s="6">
        <f t="shared" si="653"/>
        <v>0.98126518605910706</v>
      </c>
    </row>
    <row r="3426" spans="2:19" customFormat="1" x14ac:dyDescent="0.25">
      <c r="B3426" s="14" t="s">
        <v>875</v>
      </c>
      <c r="C3426" s="114">
        <v>6</v>
      </c>
      <c r="D3426" s="1">
        <v>5.0999999999999996</v>
      </c>
      <c r="E3426" s="1" t="s">
        <v>978</v>
      </c>
      <c r="F3426" s="1"/>
      <c r="G3426" s="4">
        <f t="shared" ref="G3426:G3489" si="657">IF($D3426&lt;3.01,795.7747,64.9612)</f>
        <v>64.961200000000005</v>
      </c>
      <c r="H3426" s="201"/>
      <c r="I3426" s="201"/>
      <c r="J3426" s="204">
        <f t="shared" si="654"/>
        <v>2.0428206229967626E-3</v>
      </c>
      <c r="K3426" s="204">
        <f t="shared" si="647"/>
        <v>0.13270408162857128</v>
      </c>
      <c r="L3426" s="28">
        <f t="shared" si="655"/>
        <v>7.5179232289815232</v>
      </c>
      <c r="M3426" s="28">
        <f t="shared" si="648"/>
        <v>0.48837332393509775</v>
      </c>
      <c r="N3426" s="28">
        <f t="shared" si="656"/>
        <v>8.6112674075792555</v>
      </c>
      <c r="O3426" s="28">
        <f t="shared" si="649"/>
        <v>0.55939827516743446</v>
      </c>
      <c r="P3426" s="28">
        <f t="shared" si="650"/>
        <v>1.0477715991025323</v>
      </c>
      <c r="Q3426" s="6">
        <f t="shared" si="651"/>
        <v>0.2344191954888469</v>
      </c>
      <c r="R3426" s="6">
        <f t="shared" si="652"/>
        <v>0.21816532731529945</v>
      </c>
      <c r="S3426" s="6">
        <f t="shared" si="653"/>
        <v>0.45258452280414635</v>
      </c>
    </row>
    <row r="3427" spans="2:19" customFormat="1" x14ac:dyDescent="0.25">
      <c r="B3427" s="14" t="s">
        <v>875</v>
      </c>
      <c r="C3427" s="114">
        <v>6</v>
      </c>
      <c r="D3427" s="1">
        <v>7</v>
      </c>
      <c r="E3427" s="1" t="s">
        <v>978</v>
      </c>
      <c r="F3427" s="1"/>
      <c r="G3427" s="4">
        <f t="shared" si="657"/>
        <v>64.961200000000005</v>
      </c>
      <c r="H3427" s="201"/>
      <c r="I3427" s="201"/>
      <c r="J3427" s="204">
        <f t="shared" si="654"/>
        <v>3.8484510006474969E-3</v>
      </c>
      <c r="K3427" s="204">
        <f t="shared" si="647"/>
        <v>0.24999999999231043</v>
      </c>
      <c r="L3427" s="28">
        <f t="shared" si="655"/>
        <v>15.569492106387406</v>
      </c>
      <c r="M3427" s="28">
        <f t="shared" si="648"/>
        <v>1.0114129102390135</v>
      </c>
      <c r="N3427" s="28">
        <f t="shared" si="656"/>
        <v>12.473107819356448</v>
      </c>
      <c r="O3427" s="28">
        <f t="shared" si="649"/>
        <v>0.81026806739089385</v>
      </c>
      <c r="P3427" s="28">
        <f t="shared" si="650"/>
        <v>1.8216809776299074</v>
      </c>
      <c r="Q3427" s="6">
        <f t="shared" si="651"/>
        <v>0.48547819691472643</v>
      </c>
      <c r="R3427" s="6">
        <f t="shared" si="652"/>
        <v>0.31600454628244862</v>
      </c>
      <c r="S3427" s="6">
        <f t="shared" si="653"/>
        <v>0.80148274319717505</v>
      </c>
    </row>
    <row r="3428" spans="2:19" customFormat="1" x14ac:dyDescent="0.25">
      <c r="B3428" s="14" t="s">
        <v>875</v>
      </c>
      <c r="C3428" s="114">
        <v>6</v>
      </c>
      <c r="D3428" s="1">
        <v>3.6</v>
      </c>
      <c r="E3428" s="1"/>
      <c r="F3428" s="1"/>
      <c r="G3428" s="4">
        <f t="shared" si="657"/>
        <v>64.961200000000005</v>
      </c>
      <c r="H3428" s="201"/>
      <c r="I3428" s="201"/>
      <c r="J3428" s="204">
        <f t="shared" si="654"/>
        <v>1.0178760197630931E-3</v>
      </c>
      <c r="K3428" s="204">
        <f t="shared" si="647"/>
        <v>6.6122448977558021E-2</v>
      </c>
      <c r="L3428" s="28">
        <f t="shared" si="655"/>
        <v>3.375464158589657</v>
      </c>
      <c r="M3428" s="28">
        <f t="shared" si="648"/>
        <v>0.21927420655205926</v>
      </c>
      <c r="N3428" s="28">
        <f t="shared" si="656"/>
        <v>5.7290669248255632</v>
      </c>
      <c r="O3428" s="28">
        <f t="shared" si="649"/>
        <v>0.37216706953560269</v>
      </c>
      <c r="P3428" s="28">
        <f t="shared" si="650"/>
        <v>0.59144127608766195</v>
      </c>
      <c r="Q3428" s="6">
        <f t="shared" si="651"/>
        <v>0.10525161914498844</v>
      </c>
      <c r="R3428" s="6">
        <f t="shared" si="652"/>
        <v>0.14514515711888507</v>
      </c>
      <c r="S3428" s="6">
        <f t="shared" si="653"/>
        <v>0.25039677626387352</v>
      </c>
    </row>
    <row r="3429" spans="2:19" customFormat="1" x14ac:dyDescent="0.25">
      <c r="B3429" s="14" t="s">
        <v>875</v>
      </c>
      <c r="C3429" s="114">
        <v>6</v>
      </c>
      <c r="D3429" s="1">
        <v>3.2</v>
      </c>
      <c r="E3429" s="1" t="s">
        <v>978</v>
      </c>
      <c r="F3429" s="1"/>
      <c r="G3429" s="4">
        <f t="shared" si="657"/>
        <v>64.961200000000005</v>
      </c>
      <c r="H3429" s="201"/>
      <c r="I3429" s="201"/>
      <c r="J3429" s="204">
        <f t="shared" si="654"/>
        <v>8.0424771931898698E-4</v>
      </c>
      <c r="K3429" s="204">
        <f t="shared" si="647"/>
        <v>5.2244897957576697E-2</v>
      </c>
      <c r="L3429" s="28">
        <f t="shared" si="655"/>
        <v>2.57474279673893</v>
      </c>
      <c r="M3429" s="28">
        <f t="shared" si="648"/>
        <v>0.16725838501169291</v>
      </c>
      <c r="N3429" s="28">
        <f t="shared" si="656"/>
        <v>4.9915502127950244</v>
      </c>
      <c r="O3429" s="28">
        <f t="shared" si="649"/>
        <v>0.32425709797277341</v>
      </c>
      <c r="P3429" s="28">
        <f t="shared" si="650"/>
        <v>0.49151548298446635</v>
      </c>
      <c r="Q3429" s="6">
        <f t="shared" si="651"/>
        <v>8.0284024805612586E-2</v>
      </c>
      <c r="R3429" s="6">
        <f t="shared" si="652"/>
        <v>0.12646026820938164</v>
      </c>
      <c r="S3429" s="6">
        <f t="shared" si="653"/>
        <v>0.20674429301499422</v>
      </c>
    </row>
    <row r="3430" spans="2:19" customFormat="1" x14ac:dyDescent="0.25">
      <c r="B3430" s="14" t="s">
        <v>875</v>
      </c>
      <c r="C3430" s="114">
        <v>6</v>
      </c>
      <c r="D3430" s="1">
        <v>8.5</v>
      </c>
      <c r="E3430" s="1"/>
      <c r="F3430" s="1"/>
      <c r="G3430" s="4">
        <f t="shared" si="657"/>
        <v>64.961200000000005</v>
      </c>
      <c r="H3430" s="201"/>
      <c r="I3430" s="201"/>
      <c r="J3430" s="204">
        <f t="shared" si="654"/>
        <v>5.6745017305465653E-3</v>
      </c>
      <c r="K3430" s="204">
        <f t="shared" si="647"/>
        <v>0.36862244896825369</v>
      </c>
      <c r="L3430" s="28">
        <f t="shared" si="655"/>
        <v>24.32921867173739</v>
      </c>
      <c r="M3430" s="28">
        <f t="shared" si="648"/>
        <v>1.5804552706332824</v>
      </c>
      <c r="N3430" s="28">
        <f t="shared" si="656"/>
        <v>15.654172411593242</v>
      </c>
      <c r="O3430" s="28">
        <f t="shared" si="649"/>
        <v>1.0169138445882482</v>
      </c>
      <c r="P3430" s="28">
        <f t="shared" si="650"/>
        <v>2.5973691152215306</v>
      </c>
      <c r="Q3430" s="6">
        <f t="shared" si="651"/>
        <v>0.75861852990397549</v>
      </c>
      <c r="R3430" s="6">
        <f t="shared" si="652"/>
        <v>0.39659639938941682</v>
      </c>
      <c r="S3430" s="6">
        <f t="shared" si="653"/>
        <v>1.1552149292933924</v>
      </c>
    </row>
    <row r="3431" spans="2:19" customFormat="1" x14ac:dyDescent="0.25">
      <c r="B3431" s="14" t="s">
        <v>875</v>
      </c>
      <c r="C3431" s="114">
        <v>6</v>
      </c>
      <c r="D3431" s="1">
        <v>11.3</v>
      </c>
      <c r="E3431" s="1" t="s">
        <v>978</v>
      </c>
      <c r="F3431" s="1"/>
      <c r="G3431" s="4">
        <f t="shared" si="657"/>
        <v>64.961200000000005</v>
      </c>
      <c r="H3431" s="201"/>
      <c r="I3431" s="201"/>
      <c r="J3431" s="204">
        <f t="shared" si="654"/>
        <v>1.0028749148422018E-2</v>
      </c>
      <c r="K3431" s="204">
        <f t="shared" si="647"/>
        <v>0.65147959181669624</v>
      </c>
      <c r="L3431" s="28">
        <f t="shared" si="655"/>
        <v>46.818920202119372</v>
      </c>
      <c r="M3431" s="28">
        <f t="shared" si="648"/>
        <v>3.0414132980257564</v>
      </c>
      <c r="N3431" s="28">
        <f t="shared" si="656"/>
        <v>21.84297297894237</v>
      </c>
      <c r="O3431" s="28">
        <f t="shared" si="649"/>
        <v>1.418945763801817</v>
      </c>
      <c r="P3431" s="28">
        <f t="shared" si="650"/>
        <v>4.4603590618275737</v>
      </c>
      <c r="Q3431" s="6">
        <f t="shared" si="651"/>
        <v>1.4598783830523629</v>
      </c>
      <c r="R3431" s="6">
        <f t="shared" si="652"/>
        <v>0.5533888478827087</v>
      </c>
      <c r="S3431" s="6">
        <f t="shared" si="653"/>
        <v>2.0132672309350719</v>
      </c>
    </row>
    <row r="3432" spans="2:19" customFormat="1" x14ac:dyDescent="0.25">
      <c r="B3432" s="14" t="s">
        <v>875</v>
      </c>
      <c r="C3432" s="114">
        <v>6</v>
      </c>
      <c r="D3432" s="1">
        <v>8.3000000000000007</v>
      </c>
      <c r="E3432" s="1"/>
      <c r="F3432" s="1"/>
      <c r="G3432" s="4">
        <f t="shared" si="657"/>
        <v>64.961200000000005</v>
      </c>
      <c r="H3432" s="201"/>
      <c r="I3432" s="201"/>
      <c r="J3432" s="204">
        <f t="shared" si="654"/>
        <v>5.4106079476450219E-3</v>
      </c>
      <c r="K3432" s="204">
        <f t="shared" si="647"/>
        <v>0.35147959182592381</v>
      </c>
      <c r="L3432" s="28">
        <f t="shared" si="655"/>
        <v>23.033216302360287</v>
      </c>
      <c r="M3432" s="28">
        <f t="shared" si="648"/>
        <v>1.4962653998827395</v>
      </c>
      <c r="N3432" s="28">
        <f t="shared" si="656"/>
        <v>15.224089825772444</v>
      </c>
      <c r="O3432" s="28">
        <f t="shared" si="649"/>
        <v>0.98897516317232204</v>
      </c>
      <c r="P3432" s="28">
        <f t="shared" si="650"/>
        <v>2.4852405630550614</v>
      </c>
      <c r="Q3432" s="6">
        <f t="shared" si="651"/>
        <v>0.71820739194371497</v>
      </c>
      <c r="R3432" s="6">
        <f t="shared" si="652"/>
        <v>0.38570031363720558</v>
      </c>
      <c r="S3432" s="6">
        <f t="shared" si="653"/>
        <v>1.1039077055809206</v>
      </c>
    </row>
    <row r="3433" spans="2:19" customFormat="1" x14ac:dyDescent="0.25">
      <c r="B3433" s="14" t="s">
        <v>875</v>
      </c>
      <c r="C3433" s="114">
        <v>6</v>
      </c>
      <c r="D3433" s="1">
        <v>7</v>
      </c>
      <c r="E3433" s="1"/>
      <c r="F3433" s="1"/>
      <c r="G3433" s="4">
        <f t="shared" si="657"/>
        <v>64.961200000000005</v>
      </c>
      <c r="H3433" s="201"/>
      <c r="I3433" s="201"/>
      <c r="J3433" s="204">
        <f t="shared" si="654"/>
        <v>3.8484510006474969E-3</v>
      </c>
      <c r="K3433" s="204">
        <f t="shared" si="647"/>
        <v>0.24999999999231043</v>
      </c>
      <c r="L3433" s="28">
        <f t="shared" si="655"/>
        <v>15.569492106387406</v>
      </c>
      <c r="M3433" s="28">
        <f t="shared" si="648"/>
        <v>1.0114129102390135</v>
      </c>
      <c r="N3433" s="28">
        <f t="shared" si="656"/>
        <v>12.473107819356448</v>
      </c>
      <c r="O3433" s="28">
        <f t="shared" si="649"/>
        <v>0.81026806739089385</v>
      </c>
      <c r="P3433" s="28">
        <f t="shared" si="650"/>
        <v>1.8216809776299074</v>
      </c>
      <c r="Q3433" s="6">
        <f t="shared" si="651"/>
        <v>0.48547819691472643</v>
      </c>
      <c r="R3433" s="6">
        <f t="shared" si="652"/>
        <v>0.31600454628244862</v>
      </c>
      <c r="S3433" s="6">
        <f t="shared" si="653"/>
        <v>0.80148274319717505</v>
      </c>
    </row>
    <row r="3434" spans="2:19" customFormat="1" x14ac:dyDescent="0.25">
      <c r="B3434" s="14" t="s">
        <v>875</v>
      </c>
      <c r="C3434" s="114">
        <v>6</v>
      </c>
      <c r="D3434" s="1">
        <v>8.1</v>
      </c>
      <c r="E3434" s="1"/>
      <c r="F3434" s="1"/>
      <c r="G3434" s="4">
        <f t="shared" si="657"/>
        <v>64.961200000000005</v>
      </c>
      <c r="H3434" s="201"/>
      <c r="I3434" s="201"/>
      <c r="J3434" s="204">
        <f t="shared" si="654"/>
        <v>5.152997350050658E-3</v>
      </c>
      <c r="K3434" s="204">
        <f t="shared" si="647"/>
        <v>0.33474489794888745</v>
      </c>
      <c r="L3434" s="28">
        <f t="shared" si="655"/>
        <v>21.77715338574771</v>
      </c>
      <c r="M3434" s="28">
        <f t="shared" si="648"/>
        <v>1.4146700439614475</v>
      </c>
      <c r="N3434" s="28">
        <f t="shared" si="656"/>
        <v>14.795765575883163</v>
      </c>
      <c r="O3434" s="28">
        <f t="shared" si="649"/>
        <v>0.96115070537072589</v>
      </c>
      <c r="P3434" s="28">
        <f t="shared" si="650"/>
        <v>2.3758207493321732</v>
      </c>
      <c r="Q3434" s="6">
        <f t="shared" si="651"/>
        <v>0.6790416211014948</v>
      </c>
      <c r="R3434" s="6">
        <f t="shared" si="652"/>
        <v>0.37484877509458309</v>
      </c>
      <c r="S3434" s="6">
        <f t="shared" si="653"/>
        <v>1.0538903961960779</v>
      </c>
    </row>
    <row r="3435" spans="2:19" customFormat="1" x14ac:dyDescent="0.25">
      <c r="B3435" s="14" t="s">
        <v>875</v>
      </c>
      <c r="C3435" s="114">
        <v>6</v>
      </c>
      <c r="D3435" s="1">
        <v>7.9</v>
      </c>
      <c r="E3435" s="1"/>
      <c r="F3435" s="1"/>
      <c r="G3435" s="4">
        <f t="shared" si="657"/>
        <v>64.961200000000005</v>
      </c>
      <c r="H3435" s="201"/>
      <c r="I3435" s="201"/>
      <c r="J3435" s="204">
        <f t="shared" si="654"/>
        <v>4.9016699377634745E-3</v>
      </c>
      <c r="K3435" s="204">
        <f t="shared" si="647"/>
        <v>0.31841836733714474</v>
      </c>
      <c r="L3435" s="28">
        <f t="shared" si="655"/>
        <v>20.560739681169874</v>
      </c>
      <c r="M3435" s="28">
        <f t="shared" si="648"/>
        <v>1.3356503484829443</v>
      </c>
      <c r="N3435" s="28">
        <f t="shared" si="656"/>
        <v>14.369235628642512</v>
      </c>
      <c r="O3435" s="28">
        <f t="shared" si="649"/>
        <v>0.93344280762460885</v>
      </c>
      <c r="P3435" s="28">
        <f t="shared" si="650"/>
        <v>2.2690931561075534</v>
      </c>
      <c r="Q3435" s="6">
        <f t="shared" si="651"/>
        <v>0.64111216727181319</v>
      </c>
      <c r="R3435" s="6">
        <f t="shared" si="652"/>
        <v>0.36404269497359748</v>
      </c>
      <c r="S3435" s="6">
        <f t="shared" si="653"/>
        <v>1.0051548622454107</v>
      </c>
    </row>
    <row r="3436" spans="2:19" customFormat="1" x14ac:dyDescent="0.25">
      <c r="B3436" s="14" t="s">
        <v>875</v>
      </c>
      <c r="C3436" s="114">
        <v>6</v>
      </c>
      <c r="D3436" s="1">
        <v>19.399999999999999</v>
      </c>
      <c r="E3436" s="1"/>
      <c r="F3436" s="1"/>
      <c r="G3436" s="4">
        <f t="shared" si="657"/>
        <v>64.961200000000005</v>
      </c>
      <c r="H3436" s="201"/>
      <c r="I3436" s="201"/>
      <c r="J3436" s="204">
        <f t="shared" si="654"/>
        <v>2.9559245277626354E-2</v>
      </c>
      <c r="K3436" s="204">
        <f t="shared" si="647"/>
        <v>1.9202040815735901</v>
      </c>
      <c r="L3436" s="28">
        <f t="shared" si="655"/>
        <v>162.19976802724253</v>
      </c>
      <c r="M3436" s="28">
        <f t="shared" si="648"/>
        <v>10.536691775143014</v>
      </c>
      <c r="N3436" s="28">
        <f t="shared" si="656"/>
        <v>41.109102345110763</v>
      </c>
      <c r="O3436" s="28">
        <f t="shared" si="649"/>
        <v>2.6704966710586784</v>
      </c>
      <c r="P3436" s="28">
        <f t="shared" si="650"/>
        <v>13.207188446201693</v>
      </c>
      <c r="Q3436" s="6">
        <f t="shared" si="651"/>
        <v>5.0576120520686469</v>
      </c>
      <c r="R3436" s="6">
        <f t="shared" si="652"/>
        <v>1.0414937017128847</v>
      </c>
      <c r="S3436" s="6">
        <f t="shared" si="653"/>
        <v>6.0991057537815312</v>
      </c>
    </row>
    <row r="3437" spans="2:19" customFormat="1" x14ac:dyDescent="0.25">
      <c r="B3437" s="14" t="s">
        <v>875</v>
      </c>
      <c r="C3437" s="114">
        <v>6</v>
      </c>
      <c r="D3437" s="1">
        <v>11.5</v>
      </c>
      <c r="E3437" s="1"/>
      <c r="F3437" s="1"/>
      <c r="G3437" s="4">
        <f t="shared" si="657"/>
        <v>64.961200000000005</v>
      </c>
      <c r="H3437" s="201"/>
      <c r="I3437" s="201"/>
      <c r="J3437" s="204">
        <f t="shared" si="654"/>
        <v>1.0386890710931254E-2</v>
      </c>
      <c r="K3437" s="204">
        <f t="shared" si="647"/>
        <v>0.67474489793842962</v>
      </c>
      <c r="L3437" s="28">
        <f t="shared" si="655"/>
        <v>48.745932932395526</v>
      </c>
      <c r="M3437" s="28">
        <f t="shared" si="648"/>
        <v>3.1665943598278079</v>
      </c>
      <c r="N3437" s="28">
        <f t="shared" si="656"/>
        <v>22.295973671423809</v>
      </c>
      <c r="O3437" s="28">
        <f t="shared" si="649"/>
        <v>1.4483732329570229</v>
      </c>
      <c r="P3437" s="28">
        <f t="shared" si="650"/>
        <v>4.614967592784831</v>
      </c>
      <c r="Q3437" s="6">
        <f t="shared" si="651"/>
        <v>1.5199652927173477</v>
      </c>
      <c r="R3437" s="6">
        <f t="shared" si="652"/>
        <v>0.56486556085323891</v>
      </c>
      <c r="S3437" s="6">
        <f t="shared" si="653"/>
        <v>2.0848308535705868</v>
      </c>
    </row>
    <row r="3438" spans="2:19" customFormat="1" x14ac:dyDescent="0.25">
      <c r="B3438" s="14" t="s">
        <v>875</v>
      </c>
      <c r="C3438" s="114">
        <v>6</v>
      </c>
      <c r="D3438" s="1">
        <v>6.4</v>
      </c>
      <c r="E3438" s="1"/>
      <c r="F3438" s="1"/>
      <c r="G3438" s="4">
        <f t="shared" si="657"/>
        <v>64.961200000000005</v>
      </c>
      <c r="H3438" s="201"/>
      <c r="I3438" s="201"/>
      <c r="J3438" s="204">
        <f t="shared" si="654"/>
        <v>3.2169908772759479E-3</v>
      </c>
      <c r="K3438" s="204">
        <f t="shared" si="647"/>
        <v>0.20897959183030679</v>
      </c>
      <c r="L3438" s="28">
        <f t="shared" si="655"/>
        <v>12.670735111153041</v>
      </c>
      <c r="M3438" s="28">
        <f t="shared" si="648"/>
        <v>0.82310617366776118</v>
      </c>
      <c r="N3438" s="28">
        <f t="shared" si="656"/>
        <v>11.231571837310549</v>
      </c>
      <c r="O3438" s="28">
        <f t="shared" si="649"/>
        <v>0.72961639858967853</v>
      </c>
      <c r="P3438" s="28">
        <f t="shared" si="650"/>
        <v>1.5527225722574398</v>
      </c>
      <c r="Q3438" s="6">
        <f t="shared" si="651"/>
        <v>0.39509096336052535</v>
      </c>
      <c r="R3438" s="6">
        <f t="shared" si="652"/>
        <v>0.28455039544997462</v>
      </c>
      <c r="S3438" s="6">
        <f t="shared" si="653"/>
        <v>0.67964135881049992</v>
      </c>
    </row>
    <row r="3439" spans="2:19" customFormat="1" x14ac:dyDescent="0.25">
      <c r="B3439" s="14" t="s">
        <v>875</v>
      </c>
      <c r="C3439" s="114">
        <v>6</v>
      </c>
      <c r="D3439" s="1">
        <v>7.6</v>
      </c>
      <c r="E3439" s="1"/>
      <c r="F3439" s="1"/>
      <c r="G3439" s="4">
        <f t="shared" si="657"/>
        <v>64.961200000000005</v>
      </c>
      <c r="H3439" s="201"/>
      <c r="I3439" s="201"/>
      <c r="J3439" s="204">
        <f t="shared" si="654"/>
        <v>4.5364597917836608E-3</v>
      </c>
      <c r="K3439" s="204">
        <f t="shared" si="647"/>
        <v>0.29469387754195608</v>
      </c>
      <c r="L3439" s="28">
        <f t="shared" si="655"/>
        <v>18.809813966898769</v>
      </c>
      <c r="M3439" s="28">
        <f t="shared" si="648"/>
        <v>1.2219081107668699</v>
      </c>
      <c r="N3439" s="28">
        <f t="shared" si="656"/>
        <v>13.732887825405102</v>
      </c>
      <c r="O3439" s="28">
        <f t="shared" si="649"/>
        <v>0.89210488990714454</v>
      </c>
      <c r="P3439" s="28">
        <f t="shared" si="650"/>
        <v>2.1140130006740145</v>
      </c>
      <c r="Q3439" s="6">
        <f t="shared" si="651"/>
        <v>0.58651589316809749</v>
      </c>
      <c r="R3439" s="6">
        <f t="shared" si="652"/>
        <v>0.34792090706378637</v>
      </c>
      <c r="S3439" s="6">
        <f t="shared" si="653"/>
        <v>0.93443680023188391</v>
      </c>
    </row>
    <row r="3440" spans="2:19" customFormat="1" x14ac:dyDescent="0.25">
      <c r="B3440" s="14" t="s">
        <v>875</v>
      </c>
      <c r="C3440" s="114">
        <v>6</v>
      </c>
      <c r="D3440" s="1">
        <v>5</v>
      </c>
      <c r="E3440" s="1"/>
      <c r="F3440" s="1"/>
      <c r="G3440" s="4">
        <f t="shared" si="657"/>
        <v>64.961200000000005</v>
      </c>
      <c r="H3440" s="201"/>
      <c r="I3440" s="201"/>
      <c r="J3440" s="204">
        <f t="shared" si="654"/>
        <v>1.9634954084936209E-3</v>
      </c>
      <c r="K3440" s="204">
        <f t="shared" si="647"/>
        <v>0.12755102040424002</v>
      </c>
      <c r="L3440" s="28">
        <f t="shared" si="655"/>
        <v>7.1833345216463531</v>
      </c>
      <c r="M3440" s="28">
        <f t="shared" si="648"/>
        <v>0.46663803957857453</v>
      </c>
      <c r="N3440" s="28">
        <f t="shared" si="656"/>
        <v>8.4140458590425169</v>
      </c>
      <c r="O3440" s="28">
        <f t="shared" si="649"/>
        <v>0.54658652646013051</v>
      </c>
      <c r="P3440" s="28">
        <f t="shared" si="650"/>
        <v>1.0132245660387049</v>
      </c>
      <c r="Q3440" s="6">
        <f t="shared" si="651"/>
        <v>0.22398625899771576</v>
      </c>
      <c r="R3440" s="6">
        <f t="shared" si="652"/>
        <v>0.2131687453194509</v>
      </c>
      <c r="S3440" s="6">
        <f t="shared" si="653"/>
        <v>0.4371550043171667</v>
      </c>
    </row>
    <row r="3441" spans="1:19" x14ac:dyDescent="0.25">
      <c r="A3441" s="64">
        <v>41960</v>
      </c>
      <c r="B3441" s="198" t="s">
        <v>865</v>
      </c>
      <c r="C3441" s="4">
        <v>1</v>
      </c>
      <c r="D3441" s="4">
        <v>3.2</v>
      </c>
      <c r="E3441" s="4"/>
      <c r="G3441" s="4">
        <f t="shared" si="657"/>
        <v>64.961200000000005</v>
      </c>
      <c r="H3441"/>
      <c r="I3441"/>
      <c r="J3441" s="34">
        <f t="shared" si="654"/>
        <v>8.0424771931898698E-4</v>
      </c>
      <c r="K3441" s="34">
        <f>+IF($D3441&gt;3.01,J3441*64.96120126,J3441*795.77)</f>
        <v>5.2244897957576697E-2</v>
      </c>
      <c r="L3441" s="6">
        <f t="shared" si="655"/>
        <v>2.57474279673893</v>
      </c>
      <c r="M3441" s="6">
        <f>+IF($D3441&gt;3.01,L3441*64.96120126*0.001,L3441*795.77*0.001)</f>
        <v>0.16725838501169291</v>
      </c>
      <c r="N3441" s="6">
        <f t="shared" si="656"/>
        <v>4.9915502127950244</v>
      </c>
      <c r="O3441" s="6">
        <f>+IF($D3441&gt;2.99,N3441*64.96120126*0.001,N3441*795.77*0.001)</f>
        <v>0.32425709797277341</v>
      </c>
      <c r="P3441" s="6">
        <f>+M3441+O3441</f>
        <v>0.49151548298446635</v>
      </c>
      <c r="Q3441" s="6">
        <f t="shared" si="651"/>
        <v>8.0284024805612586E-2</v>
      </c>
      <c r="R3441" s="6">
        <f t="shared" si="652"/>
        <v>0.12646026820938164</v>
      </c>
      <c r="S3441" s="6">
        <f t="shared" si="653"/>
        <v>0.20674429301499422</v>
      </c>
    </row>
    <row r="3442" spans="1:19" x14ac:dyDescent="0.25">
      <c r="A3442" s="64">
        <v>41960</v>
      </c>
      <c r="B3442" s="198" t="s">
        <v>865</v>
      </c>
      <c r="C3442" s="4">
        <v>1</v>
      </c>
      <c r="D3442" s="4">
        <v>8.1999999999999993</v>
      </c>
      <c r="E3442" s="4"/>
      <c r="G3442" s="4">
        <f t="shared" si="657"/>
        <v>64.961200000000005</v>
      </c>
      <c r="H3442"/>
      <c r="I3442"/>
      <c r="J3442" s="34">
        <f t="shared" si="654"/>
        <v>5.2810172506844409E-3</v>
      </c>
      <c r="K3442" s="34">
        <f t="shared" ref="K3442:K3505" si="658">+IF($D3442&gt;3.01,J3442*64.96120126,J3442*795.77)</f>
        <v>0.34306122447924381</v>
      </c>
      <c r="L3442" s="6">
        <f t="shared" si="655"/>
        <v>22.400210436181411</v>
      </c>
      <c r="M3442" s="6">
        <f t="shared" ref="M3442:M3505" si="659">+IF($D3442&gt;3.01,L3442*64.96120126*0.001,L3442*795.77*0.001)</f>
        <v>1.455144578411133</v>
      </c>
      <c r="N3442" s="6">
        <f t="shared" si="656"/>
        <v>15.009705698547517</v>
      </c>
      <c r="O3442" s="6">
        <f t="shared" ref="O3442:O3505" si="660">+IF($D3442&gt;2.99,N3442*64.96120126*0.001,N3442*795.77*0.001)</f>
        <v>0.97504851273671411</v>
      </c>
      <c r="P3442" s="6">
        <f t="shared" ref="P3442:P3505" si="661">+M3442+O3442</f>
        <v>2.4301930911478471</v>
      </c>
      <c r="Q3442" s="6">
        <f t="shared" si="651"/>
        <v>0.69846939763734384</v>
      </c>
      <c r="R3442" s="6">
        <f t="shared" si="652"/>
        <v>0.38026891996731854</v>
      </c>
      <c r="S3442" s="6">
        <f t="shared" si="653"/>
        <v>1.0787383176046623</v>
      </c>
    </row>
    <row r="3443" spans="1:19" x14ac:dyDescent="0.25">
      <c r="A3443" s="64">
        <v>41960</v>
      </c>
      <c r="B3443" s="198" t="s">
        <v>865</v>
      </c>
      <c r="C3443" s="4">
        <v>1</v>
      </c>
      <c r="D3443" s="4">
        <v>4.2</v>
      </c>
      <c r="E3443" s="4"/>
      <c r="G3443" s="4">
        <f t="shared" si="657"/>
        <v>64.961200000000005</v>
      </c>
      <c r="H3443"/>
      <c r="I3443"/>
      <c r="J3443" s="34">
        <f t="shared" si="654"/>
        <v>1.385442360233099E-3</v>
      </c>
      <c r="K3443" s="34">
        <f t="shared" si="658"/>
        <v>8.9999999997231753E-2</v>
      </c>
      <c r="L3443" s="6">
        <f t="shared" si="655"/>
        <v>4.811097633235077</v>
      </c>
      <c r="M3443" s="6">
        <f t="shared" si="659"/>
        <v>0.31253468163409348</v>
      </c>
      <c r="N3443" s="6">
        <f t="shared" si="656"/>
        <v>6.861382640483793</v>
      </c>
      <c r="O3443" s="6">
        <f t="shared" si="660"/>
        <v>0.44572365863033786</v>
      </c>
      <c r="P3443" s="6">
        <f t="shared" si="661"/>
        <v>0.7582583402644314</v>
      </c>
      <c r="Q3443" s="6">
        <f t="shared" si="651"/>
        <v>0.15001664718436486</v>
      </c>
      <c r="R3443" s="6">
        <f t="shared" si="652"/>
        <v>0.17383222686583177</v>
      </c>
      <c r="S3443" s="6">
        <f t="shared" si="653"/>
        <v>0.32384887405019663</v>
      </c>
    </row>
    <row r="3444" spans="1:19" x14ac:dyDescent="0.25">
      <c r="A3444" s="64">
        <v>41960</v>
      </c>
      <c r="B3444" s="198" t="s">
        <v>865</v>
      </c>
      <c r="C3444" s="4">
        <v>1</v>
      </c>
      <c r="D3444" s="4">
        <v>4.5</v>
      </c>
      <c r="E3444" s="4"/>
      <c r="G3444" s="4">
        <f t="shared" si="657"/>
        <v>64.961200000000005</v>
      </c>
      <c r="H3444"/>
      <c r="I3444"/>
      <c r="J3444" s="34">
        <f t="shared" si="654"/>
        <v>1.5904312808798326E-3</v>
      </c>
      <c r="K3444" s="34">
        <f t="shared" si="658"/>
        <v>0.10331632652743439</v>
      </c>
      <c r="L3444" s="6">
        <f t="shared" si="655"/>
        <v>5.6380590590289899</v>
      </c>
      <c r="M3444" s="6">
        <f t="shared" si="659"/>
        <v>0.36625508924934846</v>
      </c>
      <c r="N3444" s="6">
        <f t="shared" si="656"/>
        <v>7.4382130025037601</v>
      </c>
      <c r="O3444" s="6">
        <f t="shared" si="660"/>
        <v>0.48319525187039564</v>
      </c>
      <c r="P3444" s="6">
        <f t="shared" si="661"/>
        <v>0.84945034111974405</v>
      </c>
      <c r="Q3444" s="6">
        <f t="shared" si="651"/>
        <v>0.17580244283968727</v>
      </c>
      <c r="R3444" s="6">
        <f t="shared" si="652"/>
        <v>0.1884461482294543</v>
      </c>
      <c r="S3444" s="6">
        <f t="shared" si="653"/>
        <v>0.36424859106914154</v>
      </c>
    </row>
    <row r="3445" spans="1:19" x14ac:dyDescent="0.25">
      <c r="A3445" s="64">
        <v>41960</v>
      </c>
      <c r="B3445" s="198" t="s">
        <v>865</v>
      </c>
      <c r="C3445" s="4">
        <v>1</v>
      </c>
      <c r="D3445" s="4">
        <v>4.3</v>
      </c>
      <c r="E3445" s="4"/>
      <c r="G3445" s="4">
        <f t="shared" si="657"/>
        <v>64.961200000000005</v>
      </c>
      <c r="H3445"/>
      <c r="I3445"/>
      <c r="J3445" s="34">
        <f t="shared" si="654"/>
        <v>1.4522012041218817E-3</v>
      </c>
      <c r="K3445" s="34">
        <f t="shared" si="658"/>
        <v>9.4336734690975893E-2</v>
      </c>
      <c r="L3445" s="6">
        <f t="shared" si="655"/>
        <v>5.0785301024450318</v>
      </c>
      <c r="M3445" s="6">
        <f t="shared" si="659"/>
        <v>0.3299074160899001</v>
      </c>
      <c r="N3445" s="6">
        <f t="shared" si="656"/>
        <v>7.0529054640829827</v>
      </c>
      <c r="O3445" s="6">
        <f t="shared" si="660"/>
        <v>0.45816521132004828</v>
      </c>
      <c r="P3445" s="6">
        <f t="shared" si="661"/>
        <v>0.78807262740994832</v>
      </c>
      <c r="Q3445" s="6">
        <f t="shared" si="651"/>
        <v>0.15835555972315205</v>
      </c>
      <c r="R3445" s="6">
        <f t="shared" si="652"/>
        <v>0.17868443241481885</v>
      </c>
      <c r="S3445" s="6">
        <f t="shared" si="653"/>
        <v>0.33703999213797087</v>
      </c>
    </row>
    <row r="3446" spans="1:19" x14ac:dyDescent="0.25">
      <c r="A3446" s="64">
        <v>41960</v>
      </c>
      <c r="B3446" s="198" t="s">
        <v>865</v>
      </c>
      <c r="C3446" s="4">
        <v>1</v>
      </c>
      <c r="D3446" s="4">
        <v>10.1</v>
      </c>
      <c r="E3446" s="4"/>
      <c r="G3446" s="4">
        <f t="shared" si="657"/>
        <v>64.961200000000005</v>
      </c>
      <c r="H3446"/>
      <c r="I3446"/>
      <c r="J3446" s="34">
        <f t="shared" si="654"/>
        <v>8.0118466648173691E-3</v>
      </c>
      <c r="K3446" s="34">
        <f t="shared" si="658"/>
        <v>0.5204591836574608</v>
      </c>
      <c r="L3446" s="6">
        <f t="shared" si="655"/>
        <v>36.168366096319403</v>
      </c>
      <c r="M3446" s="6">
        <f t="shared" si="659"/>
        <v>2.349540509228365</v>
      </c>
      <c r="N3446" s="6">
        <f t="shared" si="656"/>
        <v>19.154286406795634</v>
      </c>
      <c r="O3446" s="6">
        <f t="shared" si="660"/>
        <v>1.2442854542635335</v>
      </c>
      <c r="P3446" s="6">
        <f t="shared" si="661"/>
        <v>3.5938259634918985</v>
      </c>
      <c r="Q3446" s="6">
        <f t="shared" si="651"/>
        <v>1.1277794444296152</v>
      </c>
      <c r="R3446" s="6">
        <f t="shared" si="652"/>
        <v>0.4852713271627781</v>
      </c>
      <c r="S3446" s="6">
        <f t="shared" si="653"/>
        <v>1.6130507715923934</v>
      </c>
    </row>
    <row r="3447" spans="1:19" x14ac:dyDescent="0.25">
      <c r="A3447" s="64">
        <v>41960</v>
      </c>
      <c r="B3447" s="198" t="s">
        <v>865</v>
      </c>
      <c r="C3447" s="4">
        <v>1</v>
      </c>
      <c r="D3447" s="4">
        <v>3.7</v>
      </c>
      <c r="E3447" s="4"/>
      <c r="G3447" s="4">
        <f t="shared" si="657"/>
        <v>64.961200000000005</v>
      </c>
      <c r="H3447"/>
      <c r="I3447"/>
      <c r="J3447" s="34">
        <f t="shared" si="654"/>
        <v>1.075210085691107E-3</v>
      </c>
      <c r="K3447" s="34">
        <f t="shared" si="658"/>
        <v>6.9846938773361844E-2</v>
      </c>
      <c r="L3447" s="6">
        <f t="shared" si="655"/>
        <v>3.5949248430857623</v>
      </c>
      <c r="M3447" s="6">
        <f t="shared" si="659"/>
        <v>0.2335306362462681</v>
      </c>
      <c r="N3447" s="6">
        <f t="shared" si="656"/>
        <v>5.9156978898620354</v>
      </c>
      <c r="O3447" s="6">
        <f t="shared" si="660"/>
        <v>0.38429084121668494</v>
      </c>
      <c r="P3447" s="6">
        <f t="shared" si="661"/>
        <v>0.61782147746295302</v>
      </c>
      <c r="Q3447" s="6">
        <f t="shared" si="651"/>
        <v>0.11209470539820869</v>
      </c>
      <c r="R3447" s="6">
        <f t="shared" si="652"/>
        <v>0.14987342807450713</v>
      </c>
      <c r="S3447" s="6">
        <f t="shared" si="653"/>
        <v>0.2619681334727158</v>
      </c>
    </row>
    <row r="3448" spans="1:19" x14ac:dyDescent="0.25">
      <c r="A3448" s="64">
        <v>41960</v>
      </c>
      <c r="B3448" s="198" t="s">
        <v>865</v>
      </c>
      <c r="C3448" s="4">
        <v>1</v>
      </c>
      <c r="D3448" s="4">
        <v>6.4</v>
      </c>
      <c r="E3448" s="4"/>
      <c r="G3448" s="4">
        <f t="shared" si="657"/>
        <v>64.961200000000005</v>
      </c>
      <c r="H3448"/>
      <c r="I3448"/>
      <c r="J3448" s="34">
        <f t="shared" si="654"/>
        <v>3.2169908772759479E-3</v>
      </c>
      <c r="K3448" s="34">
        <f t="shared" si="658"/>
        <v>0.20897959183030679</v>
      </c>
      <c r="L3448" s="6">
        <f t="shared" si="655"/>
        <v>12.670735111153041</v>
      </c>
      <c r="M3448" s="6">
        <f t="shared" si="659"/>
        <v>0.82310617366776118</v>
      </c>
      <c r="N3448" s="6">
        <f t="shared" si="656"/>
        <v>11.231571837310549</v>
      </c>
      <c r="O3448" s="6">
        <f t="shared" si="660"/>
        <v>0.72961639858967853</v>
      </c>
      <c r="P3448" s="6">
        <f t="shared" si="661"/>
        <v>1.5527225722574398</v>
      </c>
      <c r="Q3448" s="6">
        <f t="shared" si="651"/>
        <v>0.39509096336052535</v>
      </c>
      <c r="R3448" s="6">
        <f t="shared" si="652"/>
        <v>0.28455039544997462</v>
      </c>
      <c r="S3448" s="6">
        <f t="shared" si="653"/>
        <v>0.67964135881049992</v>
      </c>
    </row>
    <row r="3449" spans="1:19" x14ac:dyDescent="0.25">
      <c r="A3449" s="64">
        <v>41960</v>
      </c>
      <c r="B3449" s="198" t="s">
        <v>865</v>
      </c>
      <c r="C3449" s="4">
        <v>1</v>
      </c>
      <c r="D3449" s="4">
        <v>5.0999999999999996</v>
      </c>
      <c r="E3449" s="4"/>
      <c r="G3449" s="4">
        <f t="shared" si="657"/>
        <v>64.961200000000005</v>
      </c>
      <c r="H3449"/>
      <c r="I3449"/>
      <c r="J3449" s="34">
        <f t="shared" si="654"/>
        <v>2.0428206229967626E-3</v>
      </c>
      <c r="K3449" s="34">
        <f t="shared" si="658"/>
        <v>0.13270408162857128</v>
      </c>
      <c r="L3449" s="6">
        <f t="shared" si="655"/>
        <v>7.5179232289815232</v>
      </c>
      <c r="M3449" s="6">
        <f t="shared" si="659"/>
        <v>0.48837332393509775</v>
      </c>
      <c r="N3449" s="6">
        <f t="shared" si="656"/>
        <v>8.6112674075792555</v>
      </c>
      <c r="O3449" s="6">
        <f t="shared" si="660"/>
        <v>0.55939827516743446</v>
      </c>
      <c r="P3449" s="6">
        <f t="shared" si="661"/>
        <v>1.0477715991025323</v>
      </c>
      <c r="Q3449" s="6">
        <f t="shared" si="651"/>
        <v>0.2344191954888469</v>
      </c>
      <c r="R3449" s="6">
        <f t="shared" si="652"/>
        <v>0.21816532731529945</v>
      </c>
      <c r="S3449" s="6">
        <f t="shared" si="653"/>
        <v>0.45258452280414635</v>
      </c>
    </row>
    <row r="3450" spans="1:19" x14ac:dyDescent="0.25">
      <c r="A3450" s="64">
        <v>41960</v>
      </c>
      <c r="B3450" s="198" t="s">
        <v>865</v>
      </c>
      <c r="C3450" s="4">
        <v>1</v>
      </c>
      <c r="D3450" s="4">
        <v>4</v>
      </c>
      <c r="E3450" s="4"/>
      <c r="G3450" s="4">
        <f t="shared" si="657"/>
        <v>64.961200000000005</v>
      </c>
      <c r="H3450"/>
      <c r="I3450"/>
      <c r="J3450" s="34">
        <f t="shared" si="654"/>
        <v>1.2566370614359172E-3</v>
      </c>
      <c r="K3450" s="34">
        <f t="shared" si="658"/>
        <v>8.1632653058713603E-2</v>
      </c>
      <c r="L3450" s="6">
        <f t="shared" si="655"/>
        <v>4.3006091215286046</v>
      </c>
      <c r="M3450" s="6">
        <f t="shared" si="659"/>
        <v>0.27937273468421148</v>
      </c>
      <c r="N3450" s="6">
        <f t="shared" si="656"/>
        <v>6.4806737611278331</v>
      </c>
      <c r="O3450" s="6">
        <f t="shared" si="660"/>
        <v>0.42099235249702632</v>
      </c>
      <c r="P3450" s="6">
        <f t="shared" si="661"/>
        <v>0.7003650871812378</v>
      </c>
      <c r="Q3450" s="6">
        <f t="shared" si="651"/>
        <v>0.1340989126484215</v>
      </c>
      <c r="R3450" s="6">
        <f t="shared" si="652"/>
        <v>0.16418701747384026</v>
      </c>
      <c r="S3450" s="6">
        <f t="shared" si="653"/>
        <v>0.29828593012226179</v>
      </c>
    </row>
    <row r="3451" spans="1:19" x14ac:dyDescent="0.25">
      <c r="A3451" s="64">
        <v>41960</v>
      </c>
      <c r="B3451" s="198" t="s">
        <v>865</v>
      </c>
      <c r="C3451" s="4">
        <v>1</v>
      </c>
      <c r="D3451" s="4">
        <v>4</v>
      </c>
      <c r="E3451" s="4"/>
      <c r="G3451" s="4">
        <f t="shared" si="657"/>
        <v>64.961200000000005</v>
      </c>
      <c r="H3451"/>
      <c r="I3451"/>
      <c r="J3451" s="34">
        <f t="shared" si="654"/>
        <v>1.2566370614359172E-3</v>
      </c>
      <c r="K3451" s="34">
        <f t="shared" si="658"/>
        <v>8.1632653058713603E-2</v>
      </c>
      <c r="L3451" s="6">
        <f t="shared" si="655"/>
        <v>4.3006091215286046</v>
      </c>
      <c r="M3451" s="6">
        <f t="shared" si="659"/>
        <v>0.27937273468421148</v>
      </c>
      <c r="N3451" s="6">
        <f t="shared" si="656"/>
        <v>6.4806737611278331</v>
      </c>
      <c r="O3451" s="6">
        <f t="shared" si="660"/>
        <v>0.42099235249702632</v>
      </c>
      <c r="P3451" s="6">
        <f t="shared" si="661"/>
        <v>0.7003650871812378</v>
      </c>
      <c r="Q3451" s="6">
        <f t="shared" si="651"/>
        <v>0.1340989126484215</v>
      </c>
      <c r="R3451" s="6">
        <f t="shared" si="652"/>
        <v>0.16418701747384026</v>
      </c>
      <c r="S3451" s="6">
        <f t="shared" si="653"/>
        <v>0.29828593012226179</v>
      </c>
    </row>
    <row r="3452" spans="1:19" x14ac:dyDescent="0.25">
      <c r="A3452" s="64">
        <v>41960</v>
      </c>
      <c r="B3452" s="198" t="s">
        <v>865</v>
      </c>
      <c r="C3452" s="4">
        <v>1</v>
      </c>
      <c r="D3452" s="4">
        <v>4.3</v>
      </c>
      <c r="E3452" s="4"/>
      <c r="G3452" s="4">
        <f t="shared" si="657"/>
        <v>64.961200000000005</v>
      </c>
      <c r="H3452"/>
      <c r="I3452"/>
      <c r="J3452" s="34">
        <f t="shared" si="654"/>
        <v>1.4522012041218817E-3</v>
      </c>
      <c r="K3452" s="34">
        <f t="shared" si="658"/>
        <v>9.4336734690975893E-2</v>
      </c>
      <c r="L3452" s="6">
        <f t="shared" si="655"/>
        <v>5.0785301024450318</v>
      </c>
      <c r="M3452" s="6">
        <f t="shared" si="659"/>
        <v>0.3299074160899001</v>
      </c>
      <c r="N3452" s="6">
        <f t="shared" si="656"/>
        <v>7.0529054640829827</v>
      </c>
      <c r="O3452" s="6">
        <f t="shared" si="660"/>
        <v>0.45816521132004828</v>
      </c>
      <c r="P3452" s="6">
        <f t="shared" si="661"/>
        <v>0.78807262740994832</v>
      </c>
      <c r="Q3452" s="6">
        <f t="shared" si="651"/>
        <v>0.15835555972315205</v>
      </c>
      <c r="R3452" s="6">
        <f t="shared" si="652"/>
        <v>0.17868443241481885</v>
      </c>
      <c r="S3452" s="6">
        <f t="shared" si="653"/>
        <v>0.33703999213797087</v>
      </c>
    </row>
    <row r="3453" spans="1:19" x14ac:dyDescent="0.25">
      <c r="A3453" s="64">
        <v>41960</v>
      </c>
      <c r="B3453" s="198" t="s">
        <v>865</v>
      </c>
      <c r="C3453" s="4">
        <v>1</v>
      </c>
      <c r="D3453" s="4">
        <v>5.0999999999999996</v>
      </c>
      <c r="E3453" s="4"/>
      <c r="G3453" s="4">
        <f t="shared" si="657"/>
        <v>64.961200000000005</v>
      </c>
      <c r="H3453"/>
      <c r="I3453"/>
      <c r="J3453" s="34">
        <f t="shared" si="654"/>
        <v>2.0428206229967626E-3</v>
      </c>
      <c r="K3453" s="34">
        <f t="shared" si="658"/>
        <v>0.13270408162857128</v>
      </c>
      <c r="L3453" s="6">
        <f t="shared" si="655"/>
        <v>7.5179232289815232</v>
      </c>
      <c r="M3453" s="6">
        <f t="shared" si="659"/>
        <v>0.48837332393509775</v>
      </c>
      <c r="N3453" s="6">
        <f t="shared" si="656"/>
        <v>8.6112674075792555</v>
      </c>
      <c r="O3453" s="6">
        <f t="shared" si="660"/>
        <v>0.55939827516743446</v>
      </c>
      <c r="P3453" s="6">
        <f t="shared" si="661"/>
        <v>1.0477715991025323</v>
      </c>
      <c r="Q3453" s="6">
        <f t="shared" si="651"/>
        <v>0.2344191954888469</v>
      </c>
      <c r="R3453" s="6">
        <f t="shared" si="652"/>
        <v>0.21816532731529945</v>
      </c>
      <c r="S3453" s="6">
        <f t="shared" si="653"/>
        <v>0.45258452280414635</v>
      </c>
    </row>
    <row r="3454" spans="1:19" x14ac:dyDescent="0.25">
      <c r="A3454" s="64">
        <v>41960</v>
      </c>
      <c r="B3454" s="198" t="s">
        <v>865</v>
      </c>
      <c r="C3454" s="4">
        <v>1</v>
      </c>
      <c r="D3454" s="4">
        <v>8.8000000000000007</v>
      </c>
      <c r="E3454" s="4"/>
      <c r="G3454" s="4">
        <f t="shared" si="657"/>
        <v>64.961200000000005</v>
      </c>
      <c r="H3454"/>
      <c r="I3454"/>
      <c r="J3454" s="34">
        <f t="shared" si="654"/>
        <v>6.0821233773498407E-3</v>
      </c>
      <c r="K3454" s="34">
        <f t="shared" si="658"/>
        <v>0.39510204080417388</v>
      </c>
      <c r="L3454" s="6">
        <f t="shared" si="655"/>
        <v>26.348731681885365</v>
      </c>
      <c r="M3454" s="6">
        <f t="shared" si="659"/>
        <v>1.7116452617326934</v>
      </c>
      <c r="N3454" s="6">
        <f t="shared" si="656"/>
        <v>16.302518287873927</v>
      </c>
      <c r="O3454" s="6">
        <f t="shared" si="660"/>
        <v>1.0590311715434086</v>
      </c>
      <c r="P3454" s="6">
        <f t="shared" si="661"/>
        <v>2.770676433276102</v>
      </c>
      <c r="Q3454" s="6">
        <f t="shared" si="651"/>
        <v>0.82158972563169275</v>
      </c>
      <c r="R3454" s="6">
        <f t="shared" si="652"/>
        <v>0.41302215690192939</v>
      </c>
      <c r="S3454" s="6">
        <f t="shared" si="653"/>
        <v>1.2346118825336221</v>
      </c>
    </row>
    <row r="3455" spans="1:19" x14ac:dyDescent="0.25">
      <c r="A3455" s="64">
        <v>41960</v>
      </c>
      <c r="B3455" s="198" t="s">
        <v>865</v>
      </c>
      <c r="C3455" s="4">
        <v>1</v>
      </c>
      <c r="D3455" s="4">
        <v>3.9</v>
      </c>
      <c r="E3455" s="4"/>
      <c r="G3455" s="4">
        <f t="shared" si="657"/>
        <v>64.961200000000005</v>
      </c>
      <c r="H3455"/>
      <c r="I3455"/>
      <c r="J3455" s="34">
        <f t="shared" si="654"/>
        <v>1.1945906065275189E-3</v>
      </c>
      <c r="K3455" s="34">
        <f t="shared" si="658"/>
        <v>7.7602040813939621E-2</v>
      </c>
      <c r="L3455" s="6">
        <f t="shared" si="655"/>
        <v>4.0574351124683323</v>
      </c>
      <c r="M3455" s="6">
        <f t="shared" si="659"/>
        <v>0.26357585894044605</v>
      </c>
      <c r="N3455" s="6">
        <f t="shared" si="656"/>
        <v>6.2915196864507177</v>
      </c>
      <c r="O3455" s="6">
        <f t="shared" si="660"/>
        <v>0.40870467658277715</v>
      </c>
      <c r="P3455" s="6">
        <f t="shared" si="661"/>
        <v>0.6722805355232232</v>
      </c>
      <c r="Q3455" s="6">
        <f t="shared" si="651"/>
        <v>0.12651641229141411</v>
      </c>
      <c r="R3455" s="6">
        <f t="shared" si="652"/>
        <v>0.1593948238672831</v>
      </c>
      <c r="S3455" s="6">
        <f t="shared" si="653"/>
        <v>0.28591123615869718</v>
      </c>
    </row>
    <row r="3456" spans="1:19" x14ac:dyDescent="0.25">
      <c r="A3456" s="64">
        <v>41960</v>
      </c>
      <c r="B3456" s="198" t="s">
        <v>865</v>
      </c>
      <c r="C3456" s="4">
        <v>1</v>
      </c>
      <c r="D3456" s="4">
        <v>6.1</v>
      </c>
      <c r="E3456" s="4"/>
      <c r="G3456" s="4">
        <f t="shared" si="657"/>
        <v>64.961200000000005</v>
      </c>
      <c r="H3456"/>
      <c r="I3456"/>
      <c r="J3456" s="34">
        <f t="shared" si="654"/>
        <v>2.9224665660019049E-3</v>
      </c>
      <c r="K3456" s="34">
        <f t="shared" si="658"/>
        <v>0.18984693876967082</v>
      </c>
      <c r="L3456" s="6">
        <f t="shared" si="655"/>
        <v>11.346641732690337</v>
      </c>
      <c r="M3456" s="6">
        <f t="shared" si="659"/>
        <v>0.73709147722241208</v>
      </c>
      <c r="N3456" s="6">
        <f t="shared" si="656"/>
        <v>10.618077151196925</v>
      </c>
      <c r="O3456" s="6">
        <f t="shared" si="660"/>
        <v>0.68976304681311085</v>
      </c>
      <c r="P3456" s="6">
        <f t="shared" si="661"/>
        <v>1.426854524035523</v>
      </c>
      <c r="Q3456" s="6">
        <f t="shared" si="651"/>
        <v>0.35380390906675779</v>
      </c>
      <c r="R3456" s="6">
        <f t="shared" si="652"/>
        <v>0.26900758825711324</v>
      </c>
      <c r="S3456" s="6">
        <f t="shared" si="653"/>
        <v>0.62281149732387098</v>
      </c>
    </row>
    <row r="3457" spans="1:19" x14ac:dyDescent="0.25">
      <c r="A3457" s="64">
        <v>41960</v>
      </c>
      <c r="B3457" s="198" t="s">
        <v>865</v>
      </c>
      <c r="C3457" s="4">
        <v>1</v>
      </c>
      <c r="D3457" s="4">
        <v>5</v>
      </c>
      <c r="E3457" s="4"/>
      <c r="G3457" s="4">
        <f t="shared" si="657"/>
        <v>64.961200000000005</v>
      </c>
      <c r="H3457"/>
      <c r="I3457"/>
      <c r="J3457" s="34">
        <f t="shared" si="654"/>
        <v>1.9634954084936209E-3</v>
      </c>
      <c r="K3457" s="34">
        <f t="shared" si="658"/>
        <v>0.12755102040424002</v>
      </c>
      <c r="L3457" s="6">
        <f t="shared" si="655"/>
        <v>7.1833345216463531</v>
      </c>
      <c r="M3457" s="6">
        <f t="shared" si="659"/>
        <v>0.46663803957857453</v>
      </c>
      <c r="N3457" s="6">
        <f t="shared" si="656"/>
        <v>8.4140458590425169</v>
      </c>
      <c r="O3457" s="6">
        <f t="shared" si="660"/>
        <v>0.54658652646013051</v>
      </c>
      <c r="P3457" s="6">
        <f t="shared" si="661"/>
        <v>1.0132245660387049</v>
      </c>
      <c r="Q3457" s="6">
        <f t="shared" si="651"/>
        <v>0.22398625899771576</v>
      </c>
      <c r="R3457" s="6">
        <f t="shared" si="652"/>
        <v>0.2131687453194509</v>
      </c>
      <c r="S3457" s="6">
        <f t="shared" si="653"/>
        <v>0.4371550043171667</v>
      </c>
    </row>
    <row r="3458" spans="1:19" x14ac:dyDescent="0.25">
      <c r="A3458" s="64">
        <v>41960</v>
      </c>
      <c r="B3458" s="198" t="s">
        <v>865</v>
      </c>
      <c r="C3458" s="4">
        <v>1</v>
      </c>
      <c r="D3458" s="4">
        <v>5.6</v>
      </c>
      <c r="E3458" s="4"/>
      <c r="G3458" s="4">
        <f t="shared" si="657"/>
        <v>64.961200000000005</v>
      </c>
      <c r="H3458"/>
      <c r="I3458"/>
      <c r="J3458" s="34">
        <f t="shared" si="654"/>
        <v>2.4630086404143973E-3</v>
      </c>
      <c r="K3458" s="34">
        <f t="shared" si="658"/>
        <v>0.15999999999507863</v>
      </c>
      <c r="L3458" s="6">
        <f t="shared" si="655"/>
        <v>9.3213394933125091</v>
      </c>
      <c r="M3458" s="6">
        <f t="shared" si="659"/>
        <v>0.60552541083786027</v>
      </c>
      <c r="N3458" s="6">
        <f t="shared" si="656"/>
        <v>9.6070480145707613</v>
      </c>
      <c r="O3458" s="6">
        <f t="shared" si="660"/>
        <v>0.62408537958901456</v>
      </c>
      <c r="P3458" s="6">
        <f t="shared" si="661"/>
        <v>1.2296107904268747</v>
      </c>
      <c r="Q3458" s="6">
        <f t="shared" si="651"/>
        <v>0.29065219720217289</v>
      </c>
      <c r="R3458" s="6">
        <f t="shared" si="652"/>
        <v>0.24339329803971568</v>
      </c>
      <c r="S3458" s="6">
        <f t="shared" si="653"/>
        <v>0.5340454952418886</v>
      </c>
    </row>
    <row r="3459" spans="1:19" x14ac:dyDescent="0.25">
      <c r="A3459" s="64">
        <v>41960</v>
      </c>
      <c r="B3459" s="198" t="s">
        <v>865</v>
      </c>
      <c r="C3459">
        <v>1</v>
      </c>
      <c r="D3459" s="4">
        <v>4.2</v>
      </c>
      <c r="E3459" s="4"/>
      <c r="G3459" s="4">
        <f t="shared" si="657"/>
        <v>64.961200000000005</v>
      </c>
      <c r="H3459"/>
      <c r="I3459"/>
      <c r="J3459" s="34">
        <f t="shared" si="654"/>
        <v>1.385442360233099E-3</v>
      </c>
      <c r="K3459" s="34">
        <f t="shared" si="658"/>
        <v>8.9999999997231753E-2</v>
      </c>
      <c r="L3459" s="6">
        <f t="shared" si="655"/>
        <v>4.811097633235077</v>
      </c>
      <c r="M3459" s="6">
        <f t="shared" si="659"/>
        <v>0.31253468163409348</v>
      </c>
      <c r="N3459" s="6">
        <f t="shared" si="656"/>
        <v>6.861382640483793</v>
      </c>
      <c r="O3459" s="6">
        <f t="shared" si="660"/>
        <v>0.44572365863033786</v>
      </c>
      <c r="P3459" s="6">
        <f t="shared" si="661"/>
        <v>0.7582583402644314</v>
      </c>
      <c r="Q3459" s="6">
        <f t="shared" ref="Q3459:Q3522" si="662">M3459*0.48</f>
        <v>0.15001664718436486</v>
      </c>
      <c r="R3459" s="6">
        <f t="shared" ref="R3459:R3522" si="663">O3459*0.39</f>
        <v>0.17383222686583177</v>
      </c>
      <c r="S3459" s="6">
        <f t="shared" ref="S3459:S3522" si="664">Q3459+R3459</f>
        <v>0.32384887405019663</v>
      </c>
    </row>
    <row r="3460" spans="1:19" x14ac:dyDescent="0.25">
      <c r="A3460" s="64">
        <v>41960</v>
      </c>
      <c r="B3460" s="198" t="s">
        <v>865</v>
      </c>
      <c r="C3460">
        <v>1</v>
      </c>
      <c r="D3460" s="4">
        <v>7.5</v>
      </c>
      <c r="E3460" s="4"/>
      <c r="G3460" s="4">
        <f t="shared" si="657"/>
        <v>64.961200000000005</v>
      </c>
      <c r="H3460"/>
      <c r="I3460"/>
      <c r="J3460" s="34">
        <f t="shared" si="654"/>
        <v>4.4178646691106467E-3</v>
      </c>
      <c r="K3460" s="34">
        <f t="shared" si="658"/>
        <v>0.28698979590953999</v>
      </c>
      <c r="L3460" s="6">
        <f t="shared" si="655"/>
        <v>18.245673379916788</v>
      </c>
      <c r="M3460" s="6">
        <f t="shared" si="659"/>
        <v>1.1852608605569988</v>
      </c>
      <c r="N3460" s="6">
        <f t="shared" si="656"/>
        <v>13.521710947318155</v>
      </c>
      <c r="O3460" s="6">
        <f t="shared" si="660"/>
        <v>0.87838658622827981</v>
      </c>
      <c r="P3460" s="6">
        <f t="shared" si="661"/>
        <v>2.0636474467852786</v>
      </c>
      <c r="Q3460" s="6">
        <f t="shared" si="662"/>
        <v>0.56892521306735933</v>
      </c>
      <c r="R3460" s="6">
        <f t="shared" si="663"/>
        <v>0.34257076862902913</v>
      </c>
      <c r="S3460" s="6">
        <f t="shared" si="664"/>
        <v>0.91149598169638846</v>
      </c>
    </row>
    <row r="3461" spans="1:19" x14ac:dyDescent="0.25">
      <c r="A3461" s="64">
        <v>41960</v>
      </c>
      <c r="B3461" s="198" t="s">
        <v>865</v>
      </c>
      <c r="C3461">
        <v>1</v>
      </c>
      <c r="D3461" s="4">
        <v>5</v>
      </c>
      <c r="E3461" s="4"/>
      <c r="G3461" s="4">
        <f t="shared" si="657"/>
        <v>64.961200000000005</v>
      </c>
      <c r="H3461"/>
      <c r="I3461"/>
      <c r="J3461" s="34">
        <f t="shared" si="654"/>
        <v>1.9634954084936209E-3</v>
      </c>
      <c r="K3461" s="34">
        <f t="shared" si="658"/>
        <v>0.12755102040424002</v>
      </c>
      <c r="L3461" s="6">
        <f t="shared" si="655"/>
        <v>7.1833345216463531</v>
      </c>
      <c r="M3461" s="6">
        <f t="shared" si="659"/>
        <v>0.46663803957857453</v>
      </c>
      <c r="N3461" s="6">
        <f t="shared" si="656"/>
        <v>8.4140458590425169</v>
      </c>
      <c r="O3461" s="6">
        <f t="shared" si="660"/>
        <v>0.54658652646013051</v>
      </c>
      <c r="P3461" s="6">
        <f t="shared" si="661"/>
        <v>1.0132245660387049</v>
      </c>
      <c r="Q3461" s="6">
        <f t="shared" si="662"/>
        <v>0.22398625899771576</v>
      </c>
      <c r="R3461" s="6">
        <f t="shared" si="663"/>
        <v>0.2131687453194509</v>
      </c>
      <c r="S3461" s="6">
        <f t="shared" si="664"/>
        <v>0.4371550043171667</v>
      </c>
    </row>
    <row r="3462" spans="1:19" x14ac:dyDescent="0.25">
      <c r="A3462" s="64">
        <v>41960</v>
      </c>
      <c r="B3462" s="198" t="s">
        <v>865</v>
      </c>
      <c r="C3462">
        <v>1</v>
      </c>
      <c r="D3462" s="4">
        <v>3.2</v>
      </c>
      <c r="E3462" s="4"/>
      <c r="G3462" s="4">
        <f t="shared" si="657"/>
        <v>64.961200000000005</v>
      </c>
      <c r="H3462"/>
      <c r="I3462"/>
      <c r="J3462" s="34">
        <f t="shared" si="654"/>
        <v>8.0424771931898698E-4</v>
      </c>
      <c r="K3462" s="34">
        <f t="shared" si="658"/>
        <v>5.2244897957576697E-2</v>
      </c>
      <c r="L3462" s="6">
        <f t="shared" si="655"/>
        <v>2.57474279673893</v>
      </c>
      <c r="M3462" s="6">
        <f t="shared" si="659"/>
        <v>0.16725838501169291</v>
      </c>
      <c r="N3462" s="6">
        <f t="shared" si="656"/>
        <v>4.9915502127950244</v>
      </c>
      <c r="O3462" s="6">
        <f t="shared" si="660"/>
        <v>0.32425709797277341</v>
      </c>
      <c r="P3462" s="6">
        <f t="shared" si="661"/>
        <v>0.49151548298446635</v>
      </c>
      <c r="Q3462" s="6">
        <f t="shared" si="662"/>
        <v>8.0284024805612586E-2</v>
      </c>
      <c r="R3462" s="6">
        <f t="shared" si="663"/>
        <v>0.12646026820938164</v>
      </c>
      <c r="S3462" s="6">
        <f t="shared" si="664"/>
        <v>0.20674429301499422</v>
      </c>
    </row>
    <row r="3463" spans="1:19" x14ac:dyDescent="0.25">
      <c r="A3463" s="64">
        <v>41960</v>
      </c>
      <c r="B3463" s="198" t="s">
        <v>865</v>
      </c>
      <c r="C3463">
        <v>1</v>
      </c>
      <c r="D3463" s="4">
        <v>5.4</v>
      </c>
      <c r="E3463" s="4"/>
      <c r="G3463" s="4">
        <f t="shared" si="657"/>
        <v>64.961200000000005</v>
      </c>
      <c r="H3463"/>
      <c r="I3463"/>
      <c r="J3463" s="34">
        <f t="shared" si="654"/>
        <v>2.2902210444669595E-3</v>
      </c>
      <c r="K3463" s="34">
        <f t="shared" si="658"/>
        <v>0.14877551019950555</v>
      </c>
      <c r="L3463" s="6">
        <f t="shared" si="655"/>
        <v>8.5736806990755614</v>
      </c>
      <c r="M3463" s="6">
        <f t="shared" si="659"/>
        <v>0.55695659743162507</v>
      </c>
      <c r="N3463" s="6">
        <f t="shared" si="656"/>
        <v>9.2068415424761678</v>
      </c>
      <c r="O3463" s="6">
        <f t="shared" si="660"/>
        <v>0.5980874864097232</v>
      </c>
      <c r="P3463" s="6">
        <f t="shared" si="661"/>
        <v>1.1550440838413483</v>
      </c>
      <c r="Q3463" s="6">
        <f t="shared" si="662"/>
        <v>0.26733916676718</v>
      </c>
      <c r="R3463" s="6">
        <f t="shared" si="663"/>
        <v>0.23325411969979207</v>
      </c>
      <c r="S3463" s="6">
        <f t="shared" si="664"/>
        <v>0.5005932864669721</v>
      </c>
    </row>
    <row r="3464" spans="1:19" x14ac:dyDescent="0.25">
      <c r="A3464" s="64">
        <v>41960</v>
      </c>
      <c r="B3464" s="198" t="s">
        <v>865</v>
      </c>
      <c r="C3464">
        <v>1</v>
      </c>
      <c r="D3464" s="4">
        <v>6.9</v>
      </c>
      <c r="E3464" s="4"/>
      <c r="G3464" s="4">
        <f t="shared" si="657"/>
        <v>64.961200000000005</v>
      </c>
      <c r="H3464"/>
      <c r="I3464"/>
      <c r="J3464" s="34">
        <f t="shared" si="654"/>
        <v>3.7392806559352516E-3</v>
      </c>
      <c r="K3464" s="34">
        <f t="shared" si="658"/>
        <v>0.24290816325783468</v>
      </c>
      <c r="L3464" s="6">
        <f t="shared" si="655"/>
        <v>15.062883294996576</v>
      </c>
      <c r="M3464" s="6">
        <f t="shared" si="659"/>
        <v>0.97850299328216439</v>
      </c>
      <c r="N3464" s="6">
        <f t="shared" si="656"/>
        <v>12.264882891847247</v>
      </c>
      <c r="O3464" s="6">
        <f t="shared" si="660"/>
        <v>0.79674152596761971</v>
      </c>
      <c r="P3464" s="6">
        <f t="shared" si="661"/>
        <v>1.7752445192497841</v>
      </c>
      <c r="Q3464" s="6">
        <f t="shared" si="662"/>
        <v>0.46968143677543889</v>
      </c>
      <c r="R3464" s="6">
        <f t="shared" si="663"/>
        <v>0.31072919512737168</v>
      </c>
      <c r="S3464" s="6">
        <f t="shared" si="664"/>
        <v>0.78041063190281057</v>
      </c>
    </row>
    <row r="3465" spans="1:19" x14ac:dyDescent="0.25">
      <c r="A3465" s="64">
        <v>41960</v>
      </c>
      <c r="B3465" s="198" t="s">
        <v>865</v>
      </c>
      <c r="C3465">
        <v>1</v>
      </c>
      <c r="D3465" s="4">
        <v>7.1</v>
      </c>
      <c r="E3465" s="4" t="s">
        <v>978</v>
      </c>
      <c r="G3465" s="4">
        <f t="shared" si="657"/>
        <v>64.961200000000005</v>
      </c>
      <c r="H3465"/>
      <c r="I3465"/>
      <c r="J3465" s="34">
        <f t="shared" si="654"/>
        <v>3.959192141686536E-3</v>
      </c>
      <c r="K3465" s="34">
        <f t="shared" si="658"/>
        <v>0.25719387754310946</v>
      </c>
      <c r="L3465" s="6">
        <f t="shared" si="655"/>
        <v>16.085590015951329</v>
      </c>
      <c r="M3465" s="6">
        <f t="shared" si="659"/>
        <v>1.0449392504120609</v>
      </c>
      <c r="N3465" s="6">
        <f t="shared" si="656"/>
        <v>12.681839066301519</v>
      </c>
      <c r="O3465" s="6">
        <f t="shared" si="660"/>
        <v>0.82382749993294346</v>
      </c>
      <c r="P3465" s="6">
        <f t="shared" si="661"/>
        <v>1.8687667503450043</v>
      </c>
      <c r="Q3465" s="6">
        <f t="shared" si="662"/>
        <v>0.50157084019778919</v>
      </c>
      <c r="R3465" s="6">
        <f t="shared" si="663"/>
        <v>0.32129272497384798</v>
      </c>
      <c r="S3465" s="6">
        <f t="shared" si="664"/>
        <v>0.82286356517163717</v>
      </c>
    </row>
    <row r="3466" spans="1:19" x14ac:dyDescent="0.25">
      <c r="A3466" s="64">
        <v>41960</v>
      </c>
      <c r="B3466" s="198" t="s">
        <v>865</v>
      </c>
      <c r="C3466">
        <v>1</v>
      </c>
      <c r="D3466" s="4">
        <v>16.2</v>
      </c>
      <c r="E3466" s="4"/>
      <c r="G3466" s="4">
        <f t="shared" si="657"/>
        <v>64.961200000000005</v>
      </c>
      <c r="H3466"/>
      <c r="I3466"/>
      <c r="J3466" s="34">
        <f t="shared" si="654"/>
        <v>2.0611989400202632E-2</v>
      </c>
      <c r="K3466" s="34">
        <f t="shared" si="658"/>
        <v>1.3389795917955498</v>
      </c>
      <c r="L3466" s="6">
        <f t="shared" si="655"/>
        <v>107.16897329521385</v>
      </c>
      <c r="M3466" s="6">
        <f t="shared" si="659"/>
        <v>6.9618252430579517</v>
      </c>
      <c r="N3466" s="6">
        <f t="shared" si="656"/>
        <v>33.292203197227899</v>
      </c>
      <c r="O3466" s="6">
        <f t="shared" si="660"/>
        <v>2.1627015122839373</v>
      </c>
      <c r="P3466" s="6">
        <f t="shared" si="661"/>
        <v>9.1245267553418898</v>
      </c>
      <c r="Q3466" s="6">
        <f t="shared" si="662"/>
        <v>3.3416761166678168</v>
      </c>
      <c r="R3466" s="6">
        <f t="shared" si="663"/>
        <v>0.84345358979073559</v>
      </c>
      <c r="S3466" s="6">
        <f t="shared" si="664"/>
        <v>4.185129706458552</v>
      </c>
    </row>
    <row r="3467" spans="1:19" x14ac:dyDescent="0.25">
      <c r="A3467" s="64">
        <v>41960</v>
      </c>
      <c r="B3467" s="198" t="s">
        <v>865</v>
      </c>
      <c r="C3467">
        <v>1</v>
      </c>
      <c r="D3467" s="4">
        <v>5</v>
      </c>
      <c r="E3467" s="4"/>
      <c r="G3467" s="4">
        <f t="shared" si="657"/>
        <v>64.961200000000005</v>
      </c>
      <c r="H3467"/>
      <c r="I3467"/>
      <c r="J3467" s="34">
        <f t="shared" si="654"/>
        <v>1.9634954084936209E-3</v>
      </c>
      <c r="K3467" s="34">
        <f t="shared" si="658"/>
        <v>0.12755102040424002</v>
      </c>
      <c r="L3467" s="6">
        <f t="shared" si="655"/>
        <v>7.1833345216463531</v>
      </c>
      <c r="M3467" s="6">
        <f t="shared" si="659"/>
        <v>0.46663803957857453</v>
      </c>
      <c r="N3467" s="6">
        <f t="shared" si="656"/>
        <v>8.4140458590425169</v>
      </c>
      <c r="O3467" s="6">
        <f t="shared" si="660"/>
        <v>0.54658652646013051</v>
      </c>
      <c r="P3467" s="6">
        <f t="shared" si="661"/>
        <v>1.0132245660387049</v>
      </c>
      <c r="Q3467" s="6">
        <f t="shared" si="662"/>
        <v>0.22398625899771576</v>
      </c>
      <c r="R3467" s="6">
        <f t="shared" si="663"/>
        <v>0.2131687453194509</v>
      </c>
      <c r="S3467" s="6">
        <f t="shared" si="664"/>
        <v>0.4371550043171667</v>
      </c>
    </row>
    <row r="3468" spans="1:19" x14ac:dyDescent="0.25">
      <c r="A3468" s="64">
        <v>41960</v>
      </c>
      <c r="B3468" s="198" t="s">
        <v>865</v>
      </c>
      <c r="C3468">
        <v>1</v>
      </c>
      <c r="D3468" s="4">
        <v>3.4</v>
      </c>
      <c r="E3468" s="4" t="s">
        <v>978</v>
      </c>
      <c r="G3468" s="4">
        <f t="shared" si="657"/>
        <v>64.961200000000005</v>
      </c>
      <c r="H3468"/>
      <c r="I3468"/>
      <c r="J3468" s="34">
        <f t="shared" si="654"/>
        <v>9.0792027688745035E-4</v>
      </c>
      <c r="K3468" s="34">
        <f t="shared" si="658"/>
        <v>5.8979591834920582E-2</v>
      </c>
      <c r="L3468" s="6">
        <f t="shared" si="655"/>
        <v>2.9598116954824234</v>
      </c>
      <c r="M3468" s="6">
        <f t="shared" si="659"/>
        <v>0.19227292324193554</v>
      </c>
      <c r="N3468" s="6">
        <f t="shared" si="656"/>
        <v>5.3584638182360029</v>
      </c>
      <c r="O3468" s="6">
        <f t="shared" si="660"/>
        <v>0.34809224654085708</v>
      </c>
      <c r="P3468" s="6">
        <f t="shared" si="661"/>
        <v>0.54036516978279259</v>
      </c>
      <c r="Q3468" s="6">
        <f t="shared" si="662"/>
        <v>9.2291003156129051E-2</v>
      </c>
      <c r="R3468" s="6">
        <f t="shared" si="663"/>
        <v>0.13575597615093427</v>
      </c>
      <c r="S3468" s="6">
        <f t="shared" si="664"/>
        <v>0.2280469793070633</v>
      </c>
    </row>
    <row r="3469" spans="1:19" x14ac:dyDescent="0.25">
      <c r="A3469" s="64">
        <v>41960</v>
      </c>
      <c r="B3469" s="198" t="s">
        <v>865</v>
      </c>
      <c r="C3469">
        <v>1</v>
      </c>
      <c r="D3469" s="4">
        <v>5.0999999999999996</v>
      </c>
      <c r="E3469" s="4"/>
      <c r="G3469" s="4">
        <f t="shared" si="657"/>
        <v>64.961200000000005</v>
      </c>
      <c r="H3469"/>
      <c r="I3469"/>
      <c r="J3469" s="34">
        <f t="shared" si="654"/>
        <v>2.0428206229967626E-3</v>
      </c>
      <c r="K3469" s="34">
        <f t="shared" si="658"/>
        <v>0.13270408162857128</v>
      </c>
      <c r="L3469" s="6">
        <f t="shared" si="655"/>
        <v>7.5179232289815232</v>
      </c>
      <c r="M3469" s="6">
        <f t="shared" si="659"/>
        <v>0.48837332393509775</v>
      </c>
      <c r="N3469" s="6">
        <f t="shared" si="656"/>
        <v>8.6112674075792555</v>
      </c>
      <c r="O3469" s="6">
        <f t="shared" si="660"/>
        <v>0.55939827516743446</v>
      </c>
      <c r="P3469" s="6">
        <f t="shared" si="661"/>
        <v>1.0477715991025323</v>
      </c>
      <c r="Q3469" s="6">
        <f t="shared" si="662"/>
        <v>0.2344191954888469</v>
      </c>
      <c r="R3469" s="6">
        <f t="shared" si="663"/>
        <v>0.21816532731529945</v>
      </c>
      <c r="S3469" s="6">
        <f t="shared" si="664"/>
        <v>0.45258452280414635</v>
      </c>
    </row>
    <row r="3470" spans="1:19" x14ac:dyDescent="0.25">
      <c r="A3470" s="64">
        <v>41960</v>
      </c>
      <c r="B3470" s="198" t="s">
        <v>865</v>
      </c>
      <c r="C3470">
        <v>1</v>
      </c>
      <c r="D3470" s="4">
        <v>8</v>
      </c>
      <c r="E3470" s="4"/>
      <c r="G3470" s="4">
        <f t="shared" si="657"/>
        <v>64.961200000000005</v>
      </c>
      <c r="H3470"/>
      <c r="I3470"/>
      <c r="J3470" s="34">
        <f t="shared" si="654"/>
        <v>5.0265482457436689E-3</v>
      </c>
      <c r="K3470" s="34">
        <f t="shared" si="658"/>
        <v>0.32653061223485441</v>
      </c>
      <c r="L3470" s="6">
        <f t="shared" si="655"/>
        <v>21.164008717497858</v>
      </c>
      <c r="M3470" s="6">
        <f t="shared" si="659"/>
        <v>1.3748394297657729</v>
      </c>
      <c r="N3470" s="6">
        <f t="shared" si="656"/>
        <v>14.58227400291401</v>
      </c>
      <c r="O3470" s="6">
        <f t="shared" si="660"/>
        <v>0.94728203633176278</v>
      </c>
      <c r="P3470" s="6">
        <f t="shared" si="661"/>
        <v>2.3221214660975358</v>
      </c>
      <c r="Q3470" s="6">
        <f t="shared" si="662"/>
        <v>0.65992292628757099</v>
      </c>
      <c r="R3470" s="6">
        <f t="shared" si="663"/>
        <v>0.3694399941693875</v>
      </c>
      <c r="S3470" s="6">
        <f t="shared" si="664"/>
        <v>1.0293629204569585</v>
      </c>
    </row>
    <row r="3471" spans="1:19" x14ac:dyDescent="0.25">
      <c r="A3471" s="64">
        <v>41960</v>
      </c>
      <c r="B3471" s="198" t="s">
        <v>865</v>
      </c>
      <c r="C3471">
        <v>1</v>
      </c>
      <c r="D3471" s="4">
        <v>7.4</v>
      </c>
      <c r="E3471" s="4"/>
      <c r="G3471" s="4">
        <f t="shared" si="657"/>
        <v>64.961200000000005</v>
      </c>
      <c r="H3471"/>
      <c r="I3471"/>
      <c r="J3471" s="34">
        <f t="shared" si="654"/>
        <v>4.3008403427644282E-3</v>
      </c>
      <c r="K3471" s="34">
        <f t="shared" si="658"/>
        <v>0.27938775509344738</v>
      </c>
      <c r="L3471" s="6">
        <f t="shared" si="655"/>
        <v>17.691219677917115</v>
      </c>
      <c r="M3471" s="6">
        <f t="shared" si="659"/>
        <v>1.1492428820320462</v>
      </c>
      <c r="N3471" s="6">
        <f t="shared" si="656"/>
        <v>13.311012207689938</v>
      </c>
      <c r="O3471" s="6">
        <f t="shared" si="660"/>
        <v>0.86469934299806295</v>
      </c>
      <c r="P3471" s="6">
        <f t="shared" si="661"/>
        <v>2.0139422250301093</v>
      </c>
      <c r="Q3471" s="6">
        <f t="shared" si="662"/>
        <v>0.55163658337538213</v>
      </c>
      <c r="R3471" s="6">
        <f t="shared" si="663"/>
        <v>0.33723274376924456</v>
      </c>
      <c r="S3471" s="6">
        <f t="shared" si="664"/>
        <v>0.88886932714462663</v>
      </c>
    </row>
    <row r="3472" spans="1:19" x14ac:dyDescent="0.25">
      <c r="A3472" s="64">
        <v>41960</v>
      </c>
      <c r="B3472" s="198" t="s">
        <v>865</v>
      </c>
      <c r="C3472">
        <v>1</v>
      </c>
      <c r="D3472" s="4">
        <v>5</v>
      </c>
      <c r="E3472" s="4"/>
      <c r="G3472" s="4">
        <f t="shared" si="657"/>
        <v>64.961200000000005</v>
      </c>
      <c r="H3472"/>
      <c r="I3472"/>
      <c r="J3472" s="34">
        <f t="shared" si="654"/>
        <v>1.9634954084936209E-3</v>
      </c>
      <c r="K3472" s="34">
        <f t="shared" si="658"/>
        <v>0.12755102040424002</v>
      </c>
      <c r="L3472" s="6">
        <f t="shared" si="655"/>
        <v>7.1833345216463531</v>
      </c>
      <c r="M3472" s="6">
        <f t="shared" si="659"/>
        <v>0.46663803957857453</v>
      </c>
      <c r="N3472" s="6">
        <f t="shared" si="656"/>
        <v>8.4140458590425169</v>
      </c>
      <c r="O3472" s="6">
        <f t="shared" si="660"/>
        <v>0.54658652646013051</v>
      </c>
      <c r="P3472" s="6">
        <f t="shared" si="661"/>
        <v>1.0132245660387049</v>
      </c>
      <c r="Q3472" s="6">
        <f t="shared" si="662"/>
        <v>0.22398625899771576</v>
      </c>
      <c r="R3472" s="6">
        <f t="shared" si="663"/>
        <v>0.2131687453194509</v>
      </c>
      <c r="S3472" s="6">
        <f t="shared" si="664"/>
        <v>0.4371550043171667</v>
      </c>
    </row>
    <row r="3473" spans="1:19" x14ac:dyDescent="0.25">
      <c r="A3473" s="64">
        <v>41960</v>
      </c>
      <c r="B3473" s="198" t="s">
        <v>865</v>
      </c>
      <c r="C3473">
        <v>1</v>
      </c>
      <c r="D3473" s="4">
        <v>10.8</v>
      </c>
      <c r="E3473" s="4"/>
      <c r="G3473" s="4">
        <f t="shared" si="657"/>
        <v>64.961200000000005</v>
      </c>
      <c r="H3473"/>
      <c r="I3473"/>
      <c r="J3473" s="34">
        <f t="shared" si="654"/>
        <v>9.1608841778678379E-3</v>
      </c>
      <c r="K3473" s="34">
        <f t="shared" si="658"/>
        <v>0.5951020407980222</v>
      </c>
      <c r="L3473" s="6">
        <f t="shared" si="655"/>
        <v>42.192500626930411</v>
      </c>
      <c r="M3473" s="6">
        <f t="shared" si="659"/>
        <v>2.7408755248887022</v>
      </c>
      <c r="N3473" s="6">
        <f t="shared" si="656"/>
        <v>20.716470389096425</v>
      </c>
      <c r="O3473" s="6">
        <f t="shared" si="660"/>
        <v>1.3457668023429232</v>
      </c>
      <c r="P3473" s="6">
        <f t="shared" si="661"/>
        <v>4.0866423272316252</v>
      </c>
      <c r="Q3473" s="6">
        <f t="shared" si="662"/>
        <v>1.3156202519465769</v>
      </c>
      <c r="R3473" s="6">
        <f t="shared" si="663"/>
        <v>0.52484905291374007</v>
      </c>
      <c r="S3473" s="6">
        <f t="shared" si="664"/>
        <v>1.8404693048603171</v>
      </c>
    </row>
    <row r="3474" spans="1:19" x14ac:dyDescent="0.25">
      <c r="A3474" s="64">
        <v>41960</v>
      </c>
      <c r="B3474" s="198" t="s">
        <v>865</v>
      </c>
      <c r="C3474">
        <v>1</v>
      </c>
      <c r="D3474" s="4">
        <v>4.4000000000000004</v>
      </c>
      <c r="E3474" s="4"/>
      <c r="G3474" s="4">
        <f t="shared" si="657"/>
        <v>64.961200000000005</v>
      </c>
      <c r="H3474"/>
      <c r="I3474"/>
      <c r="J3474" s="34">
        <f t="shared" si="654"/>
        <v>1.5205308443374602E-3</v>
      </c>
      <c r="K3474" s="34">
        <f t="shared" si="658"/>
        <v>9.877551020104347E-2</v>
      </c>
      <c r="L3474" s="6">
        <f t="shared" si="655"/>
        <v>5.3541650508837426</v>
      </c>
      <c r="M3474" s="6">
        <f t="shared" si="659"/>
        <v>0.34781299344971695</v>
      </c>
      <c r="N3474" s="6">
        <f t="shared" si="656"/>
        <v>7.2451870323804508</v>
      </c>
      <c r="O3474" s="6">
        <f t="shared" si="660"/>
        <v>0.47065605297680857</v>
      </c>
      <c r="P3474" s="6">
        <f t="shared" si="661"/>
        <v>0.81846904642652551</v>
      </c>
      <c r="Q3474" s="6">
        <f t="shared" si="662"/>
        <v>0.16695023685586413</v>
      </c>
      <c r="R3474" s="6">
        <f t="shared" si="663"/>
        <v>0.18355586066095536</v>
      </c>
      <c r="S3474" s="6">
        <f t="shared" si="664"/>
        <v>0.35050609751681949</v>
      </c>
    </row>
    <row r="3475" spans="1:19" x14ac:dyDescent="0.25">
      <c r="A3475" s="64">
        <v>41960</v>
      </c>
      <c r="B3475" s="198" t="s">
        <v>865</v>
      </c>
      <c r="C3475">
        <v>1</v>
      </c>
      <c r="D3475" s="4">
        <v>5.8</v>
      </c>
      <c r="E3475" s="4"/>
      <c r="G3475" s="4">
        <f t="shared" si="657"/>
        <v>64.961200000000005</v>
      </c>
      <c r="H3475"/>
      <c r="I3475"/>
      <c r="J3475" s="34">
        <f t="shared" si="654"/>
        <v>2.6420794216690155E-3</v>
      </c>
      <c r="K3475" s="34">
        <f t="shared" si="658"/>
        <v>0.1716326530559453</v>
      </c>
      <c r="L3475" s="6">
        <f t="shared" si="655"/>
        <v>10.104504202450142</v>
      </c>
      <c r="M3475" s="6">
        <f t="shared" si="659"/>
        <v>0.65640073112787944</v>
      </c>
      <c r="N3475" s="6">
        <f t="shared" si="656"/>
        <v>10.009692178621206</v>
      </c>
      <c r="O3475" s="6">
        <f t="shared" si="660"/>
        <v>0.65024162816606002</v>
      </c>
      <c r="P3475" s="6">
        <f t="shared" si="661"/>
        <v>1.3066423592939396</v>
      </c>
      <c r="Q3475" s="6">
        <f t="shared" si="662"/>
        <v>0.31507235094138214</v>
      </c>
      <c r="R3475" s="6">
        <f t="shared" si="663"/>
        <v>0.25359423498476341</v>
      </c>
      <c r="S3475" s="6">
        <f t="shared" si="664"/>
        <v>0.5686665859261455</v>
      </c>
    </row>
    <row r="3476" spans="1:19" x14ac:dyDescent="0.25">
      <c r="A3476" s="64">
        <v>41960</v>
      </c>
      <c r="B3476" s="198" t="s">
        <v>865</v>
      </c>
      <c r="C3476">
        <v>1</v>
      </c>
      <c r="D3476" s="4">
        <v>6.8</v>
      </c>
      <c r="E3476" s="4"/>
      <c r="G3476" s="4">
        <f t="shared" si="657"/>
        <v>64.961200000000005</v>
      </c>
      <c r="H3476"/>
      <c r="I3476"/>
      <c r="J3476" s="34">
        <f t="shared" si="654"/>
        <v>3.6316811075498014E-3</v>
      </c>
      <c r="K3476" s="34">
        <f t="shared" si="658"/>
        <v>0.23591836733968233</v>
      </c>
      <c r="L3476" s="6">
        <f t="shared" si="655"/>
        <v>14.565722844180941</v>
      </c>
      <c r="M3476" s="6">
        <f t="shared" si="659"/>
        <v>0.94620685317821773</v>
      </c>
      <c r="N3476" s="6">
        <f t="shared" si="656"/>
        <v>12.057170367208817</v>
      </c>
      <c r="O3476" s="6">
        <f t="shared" si="660"/>
        <v>0.78324827085036008</v>
      </c>
      <c r="P3476" s="6">
        <f t="shared" si="661"/>
        <v>1.7294551240285778</v>
      </c>
      <c r="Q3476" s="6">
        <f t="shared" si="662"/>
        <v>0.45417928952554448</v>
      </c>
      <c r="R3476" s="6">
        <f t="shared" si="663"/>
        <v>0.30546682563164046</v>
      </c>
      <c r="S3476" s="6">
        <f t="shared" si="664"/>
        <v>0.75964611515718494</v>
      </c>
    </row>
    <row r="3477" spans="1:19" x14ac:dyDescent="0.25">
      <c r="A3477" s="64">
        <v>41960</v>
      </c>
      <c r="B3477" s="198" t="s">
        <v>865</v>
      </c>
      <c r="C3477">
        <v>1</v>
      </c>
      <c r="D3477" s="4">
        <v>6.6</v>
      </c>
      <c r="E3477" s="4"/>
      <c r="G3477" s="4">
        <f t="shared" si="657"/>
        <v>64.961200000000005</v>
      </c>
      <c r="H3477"/>
      <c r="I3477"/>
      <c r="J3477" s="34">
        <f t="shared" si="654"/>
        <v>3.4211943997592849E-3</v>
      </c>
      <c r="K3477" s="34">
        <f t="shared" si="658"/>
        <v>0.22224489795234778</v>
      </c>
      <c r="L3477" s="6">
        <f t="shared" si="655"/>
        <v>13.599581983298828</v>
      </c>
      <c r="M3477" s="6">
        <f t="shared" si="659"/>
        <v>0.88344518226894508</v>
      </c>
      <c r="N3477" s="6">
        <f t="shared" si="656"/>
        <v>11.643307684830535</v>
      </c>
      <c r="O3477" s="6">
        <f t="shared" si="660"/>
        <v>0.75636325384638103</v>
      </c>
      <c r="P3477" s="6">
        <f t="shared" si="661"/>
        <v>1.639808436115326</v>
      </c>
      <c r="Q3477" s="6">
        <f t="shared" si="662"/>
        <v>0.42405368748909361</v>
      </c>
      <c r="R3477" s="6">
        <f t="shared" si="663"/>
        <v>0.2949816690000886</v>
      </c>
      <c r="S3477" s="6">
        <f t="shared" si="664"/>
        <v>0.71903535648918226</v>
      </c>
    </row>
    <row r="3478" spans="1:19" x14ac:dyDescent="0.25">
      <c r="A3478" s="64">
        <v>41960</v>
      </c>
      <c r="B3478" s="198" t="s">
        <v>865</v>
      </c>
      <c r="C3478">
        <v>1</v>
      </c>
      <c r="D3478" s="4">
        <v>4.0999999999999996</v>
      </c>
      <c r="E3478" s="4" t="s">
        <v>978</v>
      </c>
      <c r="G3478" s="4">
        <f t="shared" si="657"/>
        <v>64.961200000000005</v>
      </c>
      <c r="H3478"/>
      <c r="I3478"/>
      <c r="J3478" s="34">
        <f t="shared" si="654"/>
        <v>1.3202543126711102E-3</v>
      </c>
      <c r="K3478" s="34">
        <f t="shared" si="658"/>
        <v>8.5765306119810952E-2</v>
      </c>
      <c r="L3478" s="6">
        <f t="shared" si="655"/>
        <v>4.5518101325650582</v>
      </c>
      <c r="M3478" s="6">
        <f t="shared" si="659"/>
        <v>0.29569105411886604</v>
      </c>
      <c r="N3478" s="6">
        <f t="shared" si="656"/>
        <v>6.670633528309061</v>
      </c>
      <c r="O3478" s="6">
        <f t="shared" si="660"/>
        <v>0.43333236716418877</v>
      </c>
      <c r="P3478" s="6">
        <f t="shared" si="661"/>
        <v>0.72902342128305486</v>
      </c>
      <c r="Q3478" s="6">
        <f t="shared" si="662"/>
        <v>0.14193170597705571</v>
      </c>
      <c r="R3478" s="6">
        <f t="shared" si="663"/>
        <v>0.16899962319403364</v>
      </c>
      <c r="S3478" s="6">
        <f t="shared" si="664"/>
        <v>0.31093132917108934</v>
      </c>
    </row>
    <row r="3479" spans="1:19" x14ac:dyDescent="0.25">
      <c r="A3479" s="64">
        <v>41960</v>
      </c>
      <c r="B3479" s="198" t="s">
        <v>865</v>
      </c>
      <c r="C3479">
        <v>1</v>
      </c>
      <c r="D3479" s="4">
        <v>5.8</v>
      </c>
      <c r="E3479" s="4"/>
      <c r="G3479" s="4">
        <f t="shared" si="657"/>
        <v>64.961200000000005</v>
      </c>
      <c r="H3479"/>
      <c r="I3479"/>
      <c r="J3479" s="34">
        <f t="shared" si="654"/>
        <v>2.6420794216690155E-3</v>
      </c>
      <c r="K3479" s="34">
        <f t="shared" si="658"/>
        <v>0.1716326530559453</v>
      </c>
      <c r="L3479" s="6">
        <f t="shared" si="655"/>
        <v>10.104504202450142</v>
      </c>
      <c r="M3479" s="6">
        <f t="shared" si="659"/>
        <v>0.65640073112787944</v>
      </c>
      <c r="N3479" s="6">
        <f t="shared" si="656"/>
        <v>10.009692178621206</v>
      </c>
      <c r="O3479" s="6">
        <f t="shared" si="660"/>
        <v>0.65024162816606002</v>
      </c>
      <c r="P3479" s="6">
        <f t="shared" si="661"/>
        <v>1.3066423592939396</v>
      </c>
      <c r="Q3479" s="6">
        <f t="shared" si="662"/>
        <v>0.31507235094138214</v>
      </c>
      <c r="R3479" s="6">
        <f t="shared" si="663"/>
        <v>0.25359423498476341</v>
      </c>
      <c r="S3479" s="6">
        <f t="shared" si="664"/>
        <v>0.5686665859261455</v>
      </c>
    </row>
    <row r="3480" spans="1:19" x14ac:dyDescent="0.25">
      <c r="A3480" s="64">
        <v>41960</v>
      </c>
      <c r="B3480" s="198" t="s">
        <v>865</v>
      </c>
      <c r="C3480">
        <v>1</v>
      </c>
      <c r="D3480" s="4">
        <v>5.5</v>
      </c>
      <c r="E3480" s="4"/>
      <c r="G3480" s="4">
        <f t="shared" si="657"/>
        <v>64.961200000000005</v>
      </c>
      <c r="H3480"/>
      <c r="I3480"/>
      <c r="J3480" s="34">
        <f t="shared" si="654"/>
        <v>2.3758294442772811E-3</v>
      </c>
      <c r="K3480" s="34">
        <f t="shared" si="658"/>
        <v>0.15433673468913039</v>
      </c>
      <c r="L3480" s="6">
        <f t="shared" si="655"/>
        <v>8.9430956308196485</v>
      </c>
      <c r="M3480" s="6">
        <f t="shared" si="659"/>
        <v>0.58095423516110178</v>
      </c>
      <c r="N3480" s="6">
        <f t="shared" si="656"/>
        <v>9.4066355127217793</v>
      </c>
      <c r="O3480" s="6">
        <f t="shared" si="660"/>
        <v>0.61106634272138272</v>
      </c>
      <c r="P3480" s="6">
        <f t="shared" si="661"/>
        <v>1.1920205778824844</v>
      </c>
      <c r="Q3480" s="6">
        <f t="shared" si="662"/>
        <v>0.27885803287732885</v>
      </c>
      <c r="R3480" s="6">
        <f t="shared" si="663"/>
        <v>0.23831587366133927</v>
      </c>
      <c r="S3480" s="6">
        <f t="shared" si="664"/>
        <v>0.51717390653866813</v>
      </c>
    </row>
    <row r="3481" spans="1:19" x14ac:dyDescent="0.25">
      <c r="A3481" s="64">
        <v>41960</v>
      </c>
      <c r="B3481" s="198" t="s">
        <v>865</v>
      </c>
      <c r="C3481">
        <v>1</v>
      </c>
      <c r="D3481" s="4">
        <v>16.3</v>
      </c>
      <c r="E3481" s="4"/>
      <c r="G3481" s="4">
        <f t="shared" si="657"/>
        <v>64.961200000000005</v>
      </c>
      <c r="H3481"/>
      <c r="I3481"/>
      <c r="J3481" s="34">
        <f t="shared" si="654"/>
        <v>2.0867243803306804E-2</v>
      </c>
      <c r="K3481" s="34">
        <f t="shared" si="658"/>
        <v>1.355561224448101</v>
      </c>
      <c r="L3481" s="6">
        <f t="shared" si="655"/>
        <v>108.69594788696062</v>
      </c>
      <c r="M3481" s="6">
        <f t="shared" si="659"/>
        <v>7.06101934683132</v>
      </c>
      <c r="N3481" s="6">
        <f t="shared" si="656"/>
        <v>33.53277283086188</v>
      </c>
      <c r="O3481" s="6">
        <f t="shared" si="660"/>
        <v>2.1783292046714782</v>
      </c>
      <c r="P3481" s="6">
        <f t="shared" si="661"/>
        <v>9.2393485515027987</v>
      </c>
      <c r="Q3481" s="6">
        <f t="shared" si="662"/>
        <v>3.3892892864790336</v>
      </c>
      <c r="R3481" s="6">
        <f t="shared" si="663"/>
        <v>0.84954838982187653</v>
      </c>
      <c r="S3481" s="6">
        <f t="shared" si="664"/>
        <v>4.2388376763009106</v>
      </c>
    </row>
    <row r="3482" spans="1:19" x14ac:dyDescent="0.25">
      <c r="A3482" s="64">
        <v>41960</v>
      </c>
      <c r="B3482" s="198" t="s">
        <v>865</v>
      </c>
      <c r="C3482">
        <v>1</v>
      </c>
      <c r="D3482" s="4">
        <v>8.1999999999999993</v>
      </c>
      <c r="E3482" s="4"/>
      <c r="G3482" s="4">
        <f t="shared" si="657"/>
        <v>64.961200000000005</v>
      </c>
      <c r="H3482"/>
      <c r="I3482"/>
      <c r="J3482" s="34">
        <f t="shared" si="654"/>
        <v>5.2810172506844409E-3</v>
      </c>
      <c r="K3482" s="34">
        <f t="shared" si="658"/>
        <v>0.34306122447924381</v>
      </c>
      <c r="L3482" s="6">
        <f t="shared" si="655"/>
        <v>22.400210436181411</v>
      </c>
      <c r="M3482" s="6">
        <f t="shared" si="659"/>
        <v>1.455144578411133</v>
      </c>
      <c r="N3482" s="6">
        <f t="shared" si="656"/>
        <v>15.009705698547517</v>
      </c>
      <c r="O3482" s="6">
        <f t="shared" si="660"/>
        <v>0.97504851273671411</v>
      </c>
      <c r="P3482" s="6">
        <f t="shared" si="661"/>
        <v>2.4301930911478471</v>
      </c>
      <c r="Q3482" s="6">
        <f t="shared" si="662"/>
        <v>0.69846939763734384</v>
      </c>
      <c r="R3482" s="6">
        <f t="shared" si="663"/>
        <v>0.38026891996731854</v>
      </c>
      <c r="S3482" s="6">
        <f t="shared" si="664"/>
        <v>1.0787383176046623</v>
      </c>
    </row>
    <row r="3483" spans="1:19" x14ac:dyDescent="0.25">
      <c r="A3483" s="64">
        <v>41960</v>
      </c>
      <c r="B3483" s="198" t="s">
        <v>865</v>
      </c>
      <c r="C3483">
        <v>1</v>
      </c>
      <c r="D3483" s="4">
        <v>8.5</v>
      </c>
      <c r="E3483" s="4"/>
      <c r="G3483" s="4">
        <f t="shared" si="657"/>
        <v>64.961200000000005</v>
      </c>
      <c r="H3483"/>
      <c r="I3483"/>
      <c r="J3483" s="34">
        <f t="shared" si="654"/>
        <v>5.6745017305465653E-3</v>
      </c>
      <c r="K3483" s="34">
        <f t="shared" si="658"/>
        <v>0.36862244896825369</v>
      </c>
      <c r="L3483" s="6">
        <f t="shared" si="655"/>
        <v>24.32921867173739</v>
      </c>
      <c r="M3483" s="6">
        <f t="shared" si="659"/>
        <v>1.5804552706332824</v>
      </c>
      <c r="N3483" s="6">
        <f t="shared" si="656"/>
        <v>15.654172411593242</v>
      </c>
      <c r="O3483" s="6">
        <f t="shared" si="660"/>
        <v>1.0169138445882482</v>
      </c>
      <c r="P3483" s="6">
        <f t="shared" si="661"/>
        <v>2.5973691152215306</v>
      </c>
      <c r="Q3483" s="6">
        <f t="shared" si="662"/>
        <v>0.75861852990397549</v>
      </c>
      <c r="R3483" s="6">
        <f t="shared" si="663"/>
        <v>0.39659639938941682</v>
      </c>
      <c r="S3483" s="6">
        <f t="shared" si="664"/>
        <v>1.1552149292933924</v>
      </c>
    </row>
    <row r="3484" spans="1:19" x14ac:dyDescent="0.25">
      <c r="A3484" s="64">
        <v>41960</v>
      </c>
      <c r="B3484" s="198" t="s">
        <v>865</v>
      </c>
      <c r="C3484">
        <v>1</v>
      </c>
      <c r="D3484" s="4">
        <v>7.8</v>
      </c>
      <c r="E3484" s="4"/>
      <c r="G3484" s="4">
        <f t="shared" si="657"/>
        <v>64.961200000000005</v>
      </c>
      <c r="H3484"/>
      <c r="I3484"/>
      <c r="J3484" s="34">
        <f t="shared" si="654"/>
        <v>4.7783624261100756E-3</v>
      </c>
      <c r="K3484" s="34">
        <f t="shared" si="658"/>
        <v>0.31040816325575848</v>
      </c>
      <c r="L3484" s="6">
        <f t="shared" si="655"/>
        <v>19.967309203036706</v>
      </c>
      <c r="M3484" s="6">
        <f t="shared" si="659"/>
        <v>1.2971003917591177</v>
      </c>
      <c r="N3484" s="6">
        <f t="shared" si="656"/>
        <v>14.156655209656122</v>
      </c>
      <c r="O3484" s="6">
        <f t="shared" si="660"/>
        <v>0.91963332824289878</v>
      </c>
      <c r="P3484" s="6">
        <f t="shared" si="661"/>
        <v>2.2167337200020167</v>
      </c>
      <c r="Q3484" s="6">
        <f t="shared" si="662"/>
        <v>0.62260818804437645</v>
      </c>
      <c r="R3484" s="6">
        <f t="shared" si="663"/>
        <v>0.35865699801473055</v>
      </c>
      <c r="S3484" s="6">
        <f t="shared" si="664"/>
        <v>0.98126518605910706</v>
      </c>
    </row>
    <row r="3485" spans="1:19" x14ac:dyDescent="0.25">
      <c r="A3485" s="64">
        <v>41960</v>
      </c>
      <c r="B3485" s="198" t="s">
        <v>865</v>
      </c>
      <c r="C3485">
        <v>1</v>
      </c>
      <c r="D3485" s="4">
        <v>8.1</v>
      </c>
      <c r="E3485" s="4"/>
      <c r="G3485" s="4">
        <f t="shared" si="657"/>
        <v>64.961200000000005</v>
      </c>
      <c r="H3485"/>
      <c r="I3485"/>
      <c r="J3485" s="34">
        <f t="shared" si="654"/>
        <v>5.152997350050658E-3</v>
      </c>
      <c r="K3485" s="34">
        <f t="shared" si="658"/>
        <v>0.33474489794888745</v>
      </c>
      <c r="L3485" s="6">
        <f t="shared" si="655"/>
        <v>21.77715338574771</v>
      </c>
      <c r="M3485" s="6">
        <f t="shared" si="659"/>
        <v>1.4146700439614475</v>
      </c>
      <c r="N3485" s="6">
        <f t="shared" si="656"/>
        <v>14.795765575883163</v>
      </c>
      <c r="O3485" s="6">
        <f t="shared" si="660"/>
        <v>0.96115070537072589</v>
      </c>
      <c r="P3485" s="6">
        <f t="shared" si="661"/>
        <v>2.3758207493321732</v>
      </c>
      <c r="Q3485" s="6">
        <f t="shared" si="662"/>
        <v>0.6790416211014948</v>
      </c>
      <c r="R3485" s="6">
        <f t="shared" si="663"/>
        <v>0.37484877509458309</v>
      </c>
      <c r="S3485" s="6">
        <f t="shared" si="664"/>
        <v>1.0538903961960779</v>
      </c>
    </row>
    <row r="3486" spans="1:19" x14ac:dyDescent="0.25">
      <c r="A3486" s="64">
        <v>41960</v>
      </c>
      <c r="B3486" s="198" t="s">
        <v>865</v>
      </c>
      <c r="C3486">
        <v>1</v>
      </c>
      <c r="D3486" s="4">
        <v>6.8</v>
      </c>
      <c r="E3486" s="4"/>
      <c r="G3486" s="4">
        <f t="shared" si="657"/>
        <v>64.961200000000005</v>
      </c>
      <c r="H3486"/>
      <c r="I3486"/>
      <c r="J3486" s="34">
        <f t="shared" si="654"/>
        <v>3.6316811075498014E-3</v>
      </c>
      <c r="K3486" s="34">
        <f t="shared" si="658"/>
        <v>0.23591836733968233</v>
      </c>
      <c r="L3486" s="6">
        <f t="shared" si="655"/>
        <v>14.565722844180941</v>
      </c>
      <c r="M3486" s="6">
        <f t="shared" si="659"/>
        <v>0.94620685317821773</v>
      </c>
      <c r="N3486" s="6">
        <f t="shared" si="656"/>
        <v>12.057170367208817</v>
      </c>
      <c r="O3486" s="6">
        <f t="shared" si="660"/>
        <v>0.78324827085036008</v>
      </c>
      <c r="P3486" s="6">
        <f t="shared" si="661"/>
        <v>1.7294551240285778</v>
      </c>
      <c r="Q3486" s="6">
        <f t="shared" si="662"/>
        <v>0.45417928952554448</v>
      </c>
      <c r="R3486" s="6">
        <f t="shared" si="663"/>
        <v>0.30546682563164046</v>
      </c>
      <c r="S3486" s="6">
        <f t="shared" si="664"/>
        <v>0.75964611515718494</v>
      </c>
    </row>
    <row r="3487" spans="1:19" x14ac:dyDescent="0.25">
      <c r="A3487" s="64">
        <v>41960</v>
      </c>
      <c r="B3487" s="198" t="s">
        <v>865</v>
      </c>
      <c r="C3487">
        <v>1</v>
      </c>
      <c r="D3487" s="4">
        <v>7.5</v>
      </c>
      <c r="E3487" s="4"/>
      <c r="G3487" s="4">
        <f t="shared" si="657"/>
        <v>64.961200000000005</v>
      </c>
      <c r="H3487"/>
      <c r="I3487"/>
      <c r="J3487" s="34">
        <f t="shared" si="654"/>
        <v>4.4178646691106467E-3</v>
      </c>
      <c r="K3487" s="34">
        <f t="shared" si="658"/>
        <v>0.28698979590953999</v>
      </c>
      <c r="L3487" s="6">
        <f t="shared" si="655"/>
        <v>18.245673379916788</v>
      </c>
      <c r="M3487" s="6">
        <f t="shared" si="659"/>
        <v>1.1852608605569988</v>
      </c>
      <c r="N3487" s="6">
        <f t="shared" si="656"/>
        <v>13.521710947318155</v>
      </c>
      <c r="O3487" s="6">
        <f t="shared" si="660"/>
        <v>0.87838658622827981</v>
      </c>
      <c r="P3487" s="6">
        <f t="shared" si="661"/>
        <v>2.0636474467852786</v>
      </c>
      <c r="Q3487" s="6">
        <f t="shared" si="662"/>
        <v>0.56892521306735933</v>
      </c>
      <c r="R3487" s="6">
        <f t="shared" si="663"/>
        <v>0.34257076862902913</v>
      </c>
      <c r="S3487" s="6">
        <f t="shared" si="664"/>
        <v>0.91149598169638846</v>
      </c>
    </row>
    <row r="3488" spans="1:19" x14ac:dyDescent="0.25">
      <c r="A3488" s="64">
        <v>41960</v>
      </c>
      <c r="B3488" s="198" t="s">
        <v>865</v>
      </c>
      <c r="C3488">
        <v>1</v>
      </c>
      <c r="D3488" s="4">
        <v>6.5</v>
      </c>
      <c r="E3488" s="4" t="s">
        <v>978</v>
      </c>
      <c r="G3488" s="4">
        <f t="shared" si="657"/>
        <v>64.961200000000005</v>
      </c>
      <c r="H3488"/>
      <c r="I3488"/>
      <c r="J3488" s="34">
        <f t="shared" si="654"/>
        <v>3.3183072403542195E-3</v>
      </c>
      <c r="K3488" s="34">
        <f t="shared" si="658"/>
        <v>0.21556122448316564</v>
      </c>
      <c r="L3488" s="6">
        <f t="shared" si="655"/>
        <v>13.130517975640537</v>
      </c>
      <c r="M3488" s="6">
        <f t="shared" si="659"/>
        <v>0.85297422086363262</v>
      </c>
      <c r="N3488" s="6">
        <f t="shared" si="656"/>
        <v>11.437170539605743</v>
      </c>
      <c r="O3488" s="6">
        <f t="shared" si="660"/>
        <v>0.74297233726827139</v>
      </c>
      <c r="P3488" s="6">
        <f t="shared" si="661"/>
        <v>1.5959465581319039</v>
      </c>
      <c r="Q3488" s="6">
        <f t="shared" si="662"/>
        <v>0.40942762601454363</v>
      </c>
      <c r="R3488" s="6">
        <f t="shared" si="663"/>
        <v>0.28975921153462586</v>
      </c>
      <c r="S3488" s="6">
        <f t="shared" si="664"/>
        <v>0.69918683754916944</v>
      </c>
    </row>
    <row r="3489" spans="1:19" x14ac:dyDescent="0.25">
      <c r="A3489" s="64">
        <v>41960</v>
      </c>
      <c r="B3489" s="198" t="s">
        <v>865</v>
      </c>
      <c r="C3489">
        <v>1</v>
      </c>
      <c r="D3489" s="4">
        <v>19</v>
      </c>
      <c r="E3489" s="4"/>
      <c r="G3489" s="4">
        <f t="shared" si="657"/>
        <v>64.961200000000005</v>
      </c>
      <c r="H3489"/>
      <c r="I3489"/>
      <c r="J3489" s="34">
        <f t="shared" ref="J3489:J3552" si="665">((+D3489/200)^2)*PI()</f>
        <v>2.8352873698647883E-2</v>
      </c>
      <c r="K3489" s="34">
        <f t="shared" si="658"/>
        <v>1.8418367346372255</v>
      </c>
      <c r="L3489" s="6">
        <f t="shared" ref="L3489:L3552" si="666">0.17758*(D3489^2.299)</f>
        <v>154.61391610617005</v>
      </c>
      <c r="M3489" s="6">
        <f t="shared" si="659"/>
        <v>10.043905721769669</v>
      </c>
      <c r="N3489" s="6">
        <f t="shared" ref="N3489:N3552" si="667">1.28*(D3489^1.17)</f>
        <v>40.11914627404002</v>
      </c>
      <c r="O3489" s="6">
        <f t="shared" si="660"/>
        <v>2.6061879354872928</v>
      </c>
      <c r="P3489" s="6">
        <f t="shared" si="661"/>
        <v>12.650093657256962</v>
      </c>
      <c r="Q3489" s="6">
        <f t="shared" si="662"/>
        <v>4.8210747464494403</v>
      </c>
      <c r="R3489" s="6">
        <f t="shared" si="663"/>
        <v>1.0164132948400442</v>
      </c>
      <c r="S3489" s="6">
        <f t="shared" si="664"/>
        <v>5.8374880412894843</v>
      </c>
    </row>
    <row r="3490" spans="1:19" x14ac:dyDescent="0.25">
      <c r="A3490" s="64">
        <v>41960</v>
      </c>
      <c r="B3490" s="198" t="s">
        <v>865</v>
      </c>
      <c r="C3490">
        <v>1</v>
      </c>
      <c r="D3490" s="4">
        <v>11.1</v>
      </c>
      <c r="E3490" s="4"/>
      <c r="G3490" s="4">
        <f t="shared" ref="G3490:G3553" si="668">IF($D3490&lt;3.01,795.7747,64.9612)</f>
        <v>64.961200000000005</v>
      </c>
      <c r="H3490"/>
      <c r="I3490"/>
      <c r="J3490" s="34">
        <f t="shared" si="665"/>
        <v>9.6768907712199599E-3</v>
      </c>
      <c r="K3490" s="34">
        <f t="shared" si="658"/>
        <v>0.62862244896025643</v>
      </c>
      <c r="L3490" s="6">
        <f t="shared" si="666"/>
        <v>44.935707081848669</v>
      </c>
      <c r="M3490" s="6">
        <f t="shared" si="659"/>
        <v>2.9190775115043786</v>
      </c>
      <c r="N3490" s="6">
        <f t="shared" si="667"/>
        <v>21.391333313827278</v>
      </c>
      <c r="O3490" s="6">
        <f t="shared" si="660"/>
        <v>1.3896067086192765</v>
      </c>
      <c r="P3490" s="6">
        <f t="shared" si="661"/>
        <v>4.3086842201236548</v>
      </c>
      <c r="Q3490" s="6">
        <f t="shared" si="662"/>
        <v>1.4011572055221015</v>
      </c>
      <c r="R3490" s="6">
        <f t="shared" si="663"/>
        <v>0.54194661636151786</v>
      </c>
      <c r="S3490" s="6">
        <f t="shared" si="664"/>
        <v>1.9431038218836194</v>
      </c>
    </row>
    <row r="3491" spans="1:19" x14ac:dyDescent="0.25">
      <c r="A3491" s="64">
        <v>41960</v>
      </c>
      <c r="B3491" s="198" t="s">
        <v>865</v>
      </c>
      <c r="C3491">
        <v>1</v>
      </c>
      <c r="D3491" s="4">
        <v>9.5</v>
      </c>
      <c r="E3491" s="4"/>
      <c r="G3491" s="4">
        <f t="shared" si="668"/>
        <v>64.961200000000005</v>
      </c>
      <c r="H3491"/>
      <c r="I3491"/>
      <c r="J3491" s="34">
        <f t="shared" si="665"/>
        <v>7.0882184246619708E-3</v>
      </c>
      <c r="K3491" s="34">
        <f t="shared" si="658"/>
        <v>0.46045918365930638</v>
      </c>
      <c r="L3491" s="6">
        <f t="shared" si="666"/>
        <v>31.418150823747471</v>
      </c>
      <c r="M3491" s="6">
        <f t="shared" si="659"/>
        <v>2.040960818878494</v>
      </c>
      <c r="N3491" s="6">
        <f t="shared" si="667"/>
        <v>17.829804770165779</v>
      </c>
      <c r="O3491" s="6">
        <f t="shared" si="660"/>
        <v>1.1582455361012471</v>
      </c>
      <c r="P3491" s="6">
        <f t="shared" si="661"/>
        <v>3.1992063549797409</v>
      </c>
      <c r="Q3491" s="6">
        <f t="shared" si="662"/>
        <v>0.97966119306167709</v>
      </c>
      <c r="R3491" s="6">
        <f t="shared" si="663"/>
        <v>0.45171575907948641</v>
      </c>
      <c r="S3491" s="6">
        <f t="shared" si="664"/>
        <v>1.4313769521411634</v>
      </c>
    </row>
    <row r="3492" spans="1:19" x14ac:dyDescent="0.25">
      <c r="A3492" s="64">
        <v>41960</v>
      </c>
      <c r="B3492" s="198" t="s">
        <v>865</v>
      </c>
      <c r="C3492">
        <v>1</v>
      </c>
      <c r="D3492" s="4">
        <v>4.9000000000000004</v>
      </c>
      <c r="E3492" s="4" t="s">
        <v>978</v>
      </c>
      <c r="G3492" s="4">
        <f t="shared" si="668"/>
        <v>64.961200000000005</v>
      </c>
      <c r="H3492"/>
      <c r="I3492"/>
      <c r="J3492" s="34">
        <f t="shared" si="665"/>
        <v>1.8857409903172736E-3</v>
      </c>
      <c r="K3492" s="34">
        <f t="shared" si="658"/>
        <v>0.12249999999623211</v>
      </c>
      <c r="L3492" s="6">
        <f t="shared" si="666"/>
        <v>6.8573266813152358</v>
      </c>
      <c r="M3492" s="6">
        <f t="shared" si="659"/>
        <v>0.44546017865048693</v>
      </c>
      <c r="N3492" s="6">
        <f t="shared" si="667"/>
        <v>8.2174937658920371</v>
      </c>
      <c r="O3492" s="6">
        <f t="shared" si="660"/>
        <v>0.53381826637890784</v>
      </c>
      <c r="P3492" s="6">
        <f t="shared" si="661"/>
        <v>0.97927844502939476</v>
      </c>
      <c r="Q3492" s="6">
        <f t="shared" si="662"/>
        <v>0.21382088575223371</v>
      </c>
      <c r="R3492" s="6">
        <f t="shared" si="663"/>
        <v>0.20818912388777405</v>
      </c>
      <c r="S3492" s="6">
        <f t="shared" si="664"/>
        <v>0.42201000964000779</v>
      </c>
    </row>
    <row r="3493" spans="1:19" x14ac:dyDescent="0.25">
      <c r="A3493" s="64">
        <v>41960</v>
      </c>
      <c r="B3493" s="198" t="s">
        <v>865</v>
      </c>
      <c r="C3493">
        <v>1</v>
      </c>
      <c r="D3493" s="4">
        <v>10.6</v>
      </c>
      <c r="E3493" s="4"/>
      <c r="G3493" s="4">
        <f t="shared" si="668"/>
        <v>64.961200000000005</v>
      </c>
      <c r="H3493"/>
      <c r="I3493"/>
      <c r="J3493" s="34">
        <f t="shared" si="665"/>
        <v>8.8247337639337283E-3</v>
      </c>
      <c r="K3493" s="34">
        <f t="shared" si="658"/>
        <v>0.57326530610481619</v>
      </c>
      <c r="L3493" s="6">
        <f t="shared" si="666"/>
        <v>40.417759549842621</v>
      </c>
      <c r="M3493" s="6">
        <f t="shared" si="659"/>
        <v>2.6255862125956133</v>
      </c>
      <c r="N3493" s="6">
        <f t="shared" si="667"/>
        <v>20.268323715499825</v>
      </c>
      <c r="O3493" s="6">
        <f t="shared" si="660"/>
        <v>1.3166546560854151</v>
      </c>
      <c r="P3493" s="6">
        <f t="shared" si="661"/>
        <v>3.9422408686810284</v>
      </c>
      <c r="Q3493" s="6">
        <f t="shared" si="662"/>
        <v>1.2602813820458942</v>
      </c>
      <c r="R3493" s="6">
        <f t="shared" si="663"/>
        <v>0.51349531587331187</v>
      </c>
      <c r="S3493" s="6">
        <f t="shared" si="664"/>
        <v>1.7737766979192062</v>
      </c>
    </row>
    <row r="3494" spans="1:19" x14ac:dyDescent="0.25">
      <c r="A3494" s="64">
        <v>41960</v>
      </c>
      <c r="B3494" s="198" t="s">
        <v>865</v>
      </c>
      <c r="C3494">
        <v>1</v>
      </c>
      <c r="D3494" s="4">
        <v>21.4</v>
      </c>
      <c r="E3494" s="4"/>
      <c r="G3494" s="4">
        <f t="shared" si="668"/>
        <v>64.961200000000005</v>
      </c>
      <c r="H3494"/>
      <c r="I3494"/>
      <c r="J3494" s="34">
        <f t="shared" si="665"/>
        <v>3.5968094290949541E-2</v>
      </c>
      <c r="K3494" s="34">
        <f t="shared" si="658"/>
        <v>2.3365306121730298</v>
      </c>
      <c r="L3494" s="6">
        <f t="shared" si="666"/>
        <v>203.24286888260406</v>
      </c>
      <c r="M3494" s="6">
        <f t="shared" si="659"/>
        <v>13.202900910142633</v>
      </c>
      <c r="N3494" s="6">
        <f t="shared" si="667"/>
        <v>46.109889819615454</v>
      </c>
      <c r="O3494" s="6">
        <f t="shared" si="660"/>
        <v>2.9953538326484646</v>
      </c>
      <c r="P3494" s="6">
        <f t="shared" si="661"/>
        <v>16.198254742791097</v>
      </c>
      <c r="Q3494" s="6">
        <f t="shared" si="662"/>
        <v>6.3373924368684635</v>
      </c>
      <c r="R3494" s="6">
        <f t="shared" si="663"/>
        <v>1.1681879947329012</v>
      </c>
      <c r="S3494" s="6">
        <f t="shared" si="664"/>
        <v>7.5055804316013646</v>
      </c>
    </row>
    <row r="3495" spans="1:19" x14ac:dyDescent="0.25">
      <c r="A3495" s="64">
        <v>41960</v>
      </c>
      <c r="B3495" s="198" t="s">
        <v>865</v>
      </c>
      <c r="C3495">
        <v>1</v>
      </c>
      <c r="D3495" s="4">
        <v>24.5</v>
      </c>
      <c r="E3495" s="4"/>
      <c r="G3495" s="4">
        <f t="shared" si="668"/>
        <v>64.961200000000005</v>
      </c>
      <c r="H3495"/>
      <c r="I3495"/>
      <c r="J3495" s="34">
        <f t="shared" si="665"/>
        <v>4.7143524757931828E-2</v>
      </c>
      <c r="K3495" s="34">
        <f t="shared" si="658"/>
        <v>3.062499999905802</v>
      </c>
      <c r="L3495" s="6">
        <f t="shared" si="666"/>
        <v>277.38749564195518</v>
      </c>
      <c r="M3495" s="6">
        <f t="shared" si="659"/>
        <v>18.019424931404423</v>
      </c>
      <c r="N3495" s="6">
        <f t="shared" si="667"/>
        <v>54.017476087977819</v>
      </c>
      <c r="O3495" s="6">
        <f t="shared" si="660"/>
        <v>3.5090401357083643</v>
      </c>
      <c r="P3495" s="6">
        <f t="shared" si="661"/>
        <v>21.528465067112787</v>
      </c>
      <c r="Q3495" s="6">
        <f t="shared" si="662"/>
        <v>8.6493239670741229</v>
      </c>
      <c r="R3495" s="6">
        <f t="shared" si="663"/>
        <v>1.3685256529262622</v>
      </c>
      <c r="S3495" s="6">
        <f t="shared" si="664"/>
        <v>10.017849620000385</v>
      </c>
    </row>
    <row r="3496" spans="1:19" x14ac:dyDescent="0.25">
      <c r="A3496" s="64">
        <v>41960</v>
      </c>
      <c r="B3496" s="198" t="s">
        <v>865</v>
      </c>
      <c r="C3496">
        <v>1</v>
      </c>
      <c r="D3496" s="4">
        <v>6.1</v>
      </c>
      <c r="E3496" s="4" t="s">
        <v>978</v>
      </c>
      <c r="G3496" s="4">
        <f t="shared" si="668"/>
        <v>64.961200000000005</v>
      </c>
      <c r="H3496"/>
      <c r="I3496"/>
      <c r="J3496" s="34">
        <f t="shared" si="665"/>
        <v>2.9224665660019049E-3</v>
      </c>
      <c r="K3496" s="34">
        <f t="shared" si="658"/>
        <v>0.18984693876967082</v>
      </c>
      <c r="L3496" s="6">
        <f t="shared" si="666"/>
        <v>11.346641732690337</v>
      </c>
      <c r="M3496" s="6">
        <f t="shared" si="659"/>
        <v>0.73709147722241208</v>
      </c>
      <c r="N3496" s="6">
        <f t="shared" si="667"/>
        <v>10.618077151196925</v>
      </c>
      <c r="O3496" s="6">
        <f t="shared" si="660"/>
        <v>0.68976304681311085</v>
      </c>
      <c r="P3496" s="6">
        <f t="shared" si="661"/>
        <v>1.426854524035523</v>
      </c>
      <c r="Q3496" s="6">
        <f t="shared" si="662"/>
        <v>0.35380390906675779</v>
      </c>
      <c r="R3496" s="6">
        <f t="shared" si="663"/>
        <v>0.26900758825711324</v>
      </c>
      <c r="S3496" s="6">
        <f t="shared" si="664"/>
        <v>0.62281149732387098</v>
      </c>
    </row>
    <row r="3497" spans="1:19" x14ac:dyDescent="0.25">
      <c r="A3497" s="64">
        <v>41960</v>
      </c>
      <c r="B3497" s="198" t="s">
        <v>865</v>
      </c>
      <c r="C3497">
        <v>1</v>
      </c>
      <c r="D3497" s="4">
        <v>6</v>
      </c>
      <c r="E3497" s="4"/>
      <c r="G3497" s="4">
        <f t="shared" si="668"/>
        <v>64.961200000000005</v>
      </c>
      <c r="H3497"/>
      <c r="I3497"/>
      <c r="J3497" s="34">
        <f t="shared" si="665"/>
        <v>2.8274333882308137E-3</v>
      </c>
      <c r="K3497" s="34">
        <f t="shared" si="658"/>
        <v>0.1836734693821056</v>
      </c>
      <c r="L3497" s="6">
        <f t="shared" si="666"/>
        <v>10.923549380812876</v>
      </c>
      <c r="M3497" s="6">
        <f t="shared" si="659"/>
        <v>0.70960688980053355</v>
      </c>
      <c r="N3497" s="6">
        <f t="shared" si="667"/>
        <v>10.414704032978928</v>
      </c>
      <c r="O3497" s="6">
        <f t="shared" si="660"/>
        <v>0.67655168474967775</v>
      </c>
      <c r="P3497" s="6">
        <f t="shared" si="661"/>
        <v>1.3861585745502114</v>
      </c>
      <c r="Q3497" s="6">
        <f t="shared" si="662"/>
        <v>0.34061130710425608</v>
      </c>
      <c r="R3497" s="6">
        <f t="shared" si="663"/>
        <v>0.26385515705237433</v>
      </c>
      <c r="S3497" s="6">
        <f t="shared" si="664"/>
        <v>0.60446646415663041</v>
      </c>
    </row>
    <row r="3498" spans="1:19" x14ac:dyDescent="0.25">
      <c r="A3498" s="64">
        <v>41960</v>
      </c>
      <c r="B3498" s="198" t="s">
        <v>865</v>
      </c>
      <c r="C3498">
        <v>1</v>
      </c>
      <c r="D3498" s="4">
        <v>6.3</v>
      </c>
      <c r="E3498" s="4"/>
      <c r="G3498" s="4">
        <f t="shared" si="668"/>
        <v>64.961200000000005</v>
      </c>
      <c r="H3498"/>
      <c r="I3498"/>
      <c r="J3498" s="34">
        <f t="shared" si="665"/>
        <v>3.1172453105244723E-3</v>
      </c>
      <c r="K3498" s="34">
        <f t="shared" si="658"/>
        <v>0.20249999999377144</v>
      </c>
      <c r="L3498" s="6">
        <f t="shared" si="666"/>
        <v>12.220190463130352</v>
      </c>
      <c r="M3498" s="6">
        <f t="shared" si="659"/>
        <v>0.79383825211094339</v>
      </c>
      <c r="N3498" s="6">
        <f t="shared" si="667"/>
        <v>11.026518552173203</v>
      </c>
      <c r="O3498" s="6">
        <f t="shared" si="660"/>
        <v>0.71629589086484713</v>
      </c>
      <c r="P3498" s="6">
        <f t="shared" si="661"/>
        <v>1.5101341429757906</v>
      </c>
      <c r="Q3498" s="6">
        <f t="shared" si="662"/>
        <v>0.38104236101325284</v>
      </c>
      <c r="R3498" s="6">
        <f t="shared" si="663"/>
        <v>0.27935539743729038</v>
      </c>
      <c r="S3498" s="6">
        <f t="shared" si="664"/>
        <v>0.66039775845054316</v>
      </c>
    </row>
    <row r="3499" spans="1:19" x14ac:dyDescent="0.25">
      <c r="A3499" s="64">
        <v>41960</v>
      </c>
      <c r="B3499" s="198" t="s">
        <v>865</v>
      </c>
      <c r="C3499">
        <v>1</v>
      </c>
      <c r="D3499" s="4">
        <v>8.6</v>
      </c>
      <c r="E3499" s="4"/>
      <c r="G3499" s="4">
        <f t="shared" si="668"/>
        <v>64.961200000000005</v>
      </c>
      <c r="H3499"/>
      <c r="I3499"/>
      <c r="J3499" s="34">
        <f t="shared" si="665"/>
        <v>5.8088048164875268E-3</v>
      </c>
      <c r="K3499" s="34">
        <f t="shared" si="658"/>
        <v>0.37734693876390357</v>
      </c>
      <c r="L3499" s="6">
        <f t="shared" si="666"/>
        <v>24.992286516385054</v>
      </c>
      <c r="M3499" s="6">
        <f t="shared" si="659"/>
        <v>1.6235289543384737</v>
      </c>
      <c r="N3499" s="6">
        <f t="shared" si="667"/>
        <v>15.869862268149246</v>
      </c>
      <c r="O3499" s="6">
        <f t="shared" si="660"/>
        <v>1.0309253167697232</v>
      </c>
      <c r="P3499" s="6">
        <f t="shared" si="661"/>
        <v>2.6544542711081967</v>
      </c>
      <c r="Q3499" s="6">
        <f t="shared" si="662"/>
        <v>0.7792938980824673</v>
      </c>
      <c r="R3499" s="6">
        <f t="shared" si="663"/>
        <v>0.40206087354019204</v>
      </c>
      <c r="S3499" s="6">
        <f t="shared" si="664"/>
        <v>1.1813547716226593</v>
      </c>
    </row>
    <row r="3500" spans="1:19" x14ac:dyDescent="0.25">
      <c r="A3500" s="64">
        <v>41960</v>
      </c>
      <c r="B3500" s="198" t="s">
        <v>865</v>
      </c>
      <c r="C3500">
        <v>1</v>
      </c>
      <c r="D3500" s="4">
        <v>19.5</v>
      </c>
      <c r="E3500" s="4"/>
      <c r="G3500" s="4">
        <f t="shared" si="668"/>
        <v>64.961200000000005</v>
      </c>
      <c r="H3500"/>
      <c r="I3500"/>
      <c r="J3500" s="34">
        <f t="shared" si="665"/>
        <v>2.9864765163187975E-2</v>
      </c>
      <c r="K3500" s="34">
        <f t="shared" si="658"/>
        <v>1.9400510203484906</v>
      </c>
      <c r="L3500" s="6">
        <f t="shared" si="666"/>
        <v>164.1283574317707</v>
      </c>
      <c r="M3500" s="6">
        <f t="shared" si="659"/>
        <v>10.661975259598472</v>
      </c>
      <c r="N3500" s="6">
        <f t="shared" si="667"/>
        <v>41.35713684755089</v>
      </c>
      <c r="O3500" s="6">
        <f t="shared" si="660"/>
        <v>2.6866092902911149</v>
      </c>
      <c r="P3500" s="6">
        <f t="shared" si="661"/>
        <v>13.348584549889587</v>
      </c>
      <c r="Q3500" s="6">
        <f t="shared" si="662"/>
        <v>5.1177481246072665</v>
      </c>
      <c r="R3500" s="6">
        <f t="shared" si="663"/>
        <v>1.047777623213535</v>
      </c>
      <c r="S3500" s="6">
        <f t="shared" si="664"/>
        <v>6.1655257478208014</v>
      </c>
    </row>
    <row r="3501" spans="1:19" x14ac:dyDescent="0.25">
      <c r="A3501" s="64">
        <v>41960</v>
      </c>
      <c r="B3501" s="198" t="s">
        <v>865</v>
      </c>
      <c r="C3501">
        <v>1</v>
      </c>
      <c r="D3501" s="4">
        <v>13.1</v>
      </c>
      <c r="E3501" s="4"/>
      <c r="G3501" s="4">
        <f t="shared" si="668"/>
        <v>64.961200000000005</v>
      </c>
      <c r="H3501"/>
      <c r="I3501"/>
      <c r="J3501" s="34">
        <f t="shared" si="665"/>
        <v>1.3478217882063612E-2</v>
      </c>
      <c r="K3501" s="34">
        <f t="shared" si="658"/>
        <v>0.87556122446286522</v>
      </c>
      <c r="L3501" s="6">
        <f t="shared" si="666"/>
        <v>65.765898878706125</v>
      </c>
      <c r="M3501" s="6">
        <f t="shared" si="659"/>
        <v>4.272231793104436</v>
      </c>
      <c r="N3501" s="6">
        <f t="shared" si="667"/>
        <v>25.966737375690499</v>
      </c>
      <c r="O3501" s="6">
        <f t="shared" si="660"/>
        <v>1.6868304527277946</v>
      </c>
      <c r="P3501" s="6">
        <f t="shared" si="661"/>
        <v>5.9590622458322304</v>
      </c>
      <c r="Q3501" s="6">
        <f t="shared" si="662"/>
        <v>2.0506712606901294</v>
      </c>
      <c r="R3501" s="6">
        <f t="shared" si="663"/>
        <v>0.65786387656383993</v>
      </c>
      <c r="S3501" s="6">
        <f t="shared" si="664"/>
        <v>2.7085351372539694</v>
      </c>
    </row>
    <row r="3502" spans="1:19" x14ac:dyDescent="0.25">
      <c r="A3502" s="64">
        <v>41960</v>
      </c>
      <c r="B3502" s="198" t="s">
        <v>865</v>
      </c>
      <c r="C3502">
        <v>1</v>
      </c>
      <c r="D3502" s="4">
        <v>7.1</v>
      </c>
      <c r="E3502" s="4"/>
      <c r="G3502" s="4">
        <f t="shared" si="668"/>
        <v>64.961200000000005</v>
      </c>
      <c r="H3502"/>
      <c r="I3502"/>
      <c r="J3502" s="34">
        <f t="shared" si="665"/>
        <v>3.959192141686536E-3</v>
      </c>
      <c r="K3502" s="34">
        <f t="shared" si="658"/>
        <v>0.25719387754310946</v>
      </c>
      <c r="L3502" s="6">
        <f t="shared" si="666"/>
        <v>16.085590015951329</v>
      </c>
      <c r="M3502" s="6">
        <f t="shared" si="659"/>
        <v>1.0449392504120609</v>
      </c>
      <c r="N3502" s="6">
        <f t="shared" si="667"/>
        <v>12.681839066301519</v>
      </c>
      <c r="O3502" s="6">
        <f t="shared" si="660"/>
        <v>0.82382749993294346</v>
      </c>
      <c r="P3502" s="6">
        <f t="shared" si="661"/>
        <v>1.8687667503450043</v>
      </c>
      <c r="Q3502" s="6">
        <f t="shared" si="662"/>
        <v>0.50157084019778919</v>
      </c>
      <c r="R3502" s="6">
        <f t="shared" si="663"/>
        <v>0.32129272497384798</v>
      </c>
      <c r="S3502" s="6">
        <f t="shared" si="664"/>
        <v>0.82286356517163717</v>
      </c>
    </row>
    <row r="3503" spans="1:19" x14ac:dyDescent="0.25">
      <c r="A3503" s="64">
        <v>41960</v>
      </c>
      <c r="B3503" s="198" t="s">
        <v>865</v>
      </c>
      <c r="C3503">
        <v>1</v>
      </c>
      <c r="D3503" s="4">
        <v>6.6</v>
      </c>
      <c r="E3503" s="4"/>
      <c r="G3503" s="4">
        <f t="shared" si="668"/>
        <v>64.961200000000005</v>
      </c>
      <c r="H3503"/>
      <c r="I3503"/>
      <c r="J3503" s="34">
        <f t="shared" si="665"/>
        <v>3.4211943997592849E-3</v>
      </c>
      <c r="K3503" s="34">
        <f t="shared" si="658"/>
        <v>0.22224489795234778</v>
      </c>
      <c r="L3503" s="6">
        <f t="shared" si="666"/>
        <v>13.599581983298828</v>
      </c>
      <c r="M3503" s="6">
        <f t="shared" si="659"/>
        <v>0.88344518226894508</v>
      </c>
      <c r="N3503" s="6">
        <f t="shared" si="667"/>
        <v>11.643307684830535</v>
      </c>
      <c r="O3503" s="6">
        <f t="shared" si="660"/>
        <v>0.75636325384638103</v>
      </c>
      <c r="P3503" s="6">
        <f t="shared" si="661"/>
        <v>1.639808436115326</v>
      </c>
      <c r="Q3503" s="6">
        <f t="shared" si="662"/>
        <v>0.42405368748909361</v>
      </c>
      <c r="R3503" s="6">
        <f t="shared" si="663"/>
        <v>0.2949816690000886</v>
      </c>
      <c r="S3503" s="6">
        <f t="shared" si="664"/>
        <v>0.71903535648918226</v>
      </c>
    </row>
    <row r="3504" spans="1:19" x14ac:dyDescent="0.25">
      <c r="A3504" s="64">
        <v>41960</v>
      </c>
      <c r="B3504" s="198" t="s">
        <v>865</v>
      </c>
      <c r="C3504">
        <v>1</v>
      </c>
      <c r="D3504" s="4">
        <v>14.9</v>
      </c>
      <c r="E3504" s="4"/>
      <c r="G3504" s="4">
        <f t="shared" si="668"/>
        <v>64.961200000000005</v>
      </c>
      <c r="H3504"/>
      <c r="I3504"/>
      <c r="J3504" s="34">
        <f t="shared" si="665"/>
        <v>1.7436624625586747E-2</v>
      </c>
      <c r="K3504" s="34">
        <f t="shared" si="658"/>
        <v>1.1327040815978127</v>
      </c>
      <c r="L3504" s="6">
        <f t="shared" si="666"/>
        <v>88.419750019262679</v>
      </c>
      <c r="M3504" s="6">
        <f t="shared" si="659"/>
        <v>5.7438531763602114</v>
      </c>
      <c r="N3504" s="6">
        <f t="shared" si="667"/>
        <v>30.188247622977769</v>
      </c>
      <c r="O3504" s="6">
        <f t="shared" si="660"/>
        <v>1.9610648295229753</v>
      </c>
      <c r="P3504" s="6">
        <f t="shared" si="661"/>
        <v>7.7049180058831865</v>
      </c>
      <c r="Q3504" s="6">
        <f t="shared" si="662"/>
        <v>2.7570495246529014</v>
      </c>
      <c r="R3504" s="6">
        <f t="shared" si="663"/>
        <v>0.76481528351396044</v>
      </c>
      <c r="S3504" s="6">
        <f t="shared" si="664"/>
        <v>3.5218648081668618</v>
      </c>
    </row>
    <row r="3505" spans="1:19" x14ac:dyDescent="0.25">
      <c r="A3505" s="64">
        <v>41960</v>
      </c>
      <c r="B3505" s="198" t="s">
        <v>865</v>
      </c>
      <c r="C3505">
        <v>1</v>
      </c>
      <c r="D3505" s="4">
        <v>8.1</v>
      </c>
      <c r="E3505" s="4"/>
      <c r="G3505" s="4">
        <f t="shared" si="668"/>
        <v>64.961200000000005</v>
      </c>
      <c r="H3505"/>
      <c r="I3505"/>
      <c r="J3505" s="34">
        <f t="shared" si="665"/>
        <v>5.152997350050658E-3</v>
      </c>
      <c r="K3505" s="34">
        <f t="shared" si="658"/>
        <v>0.33474489794888745</v>
      </c>
      <c r="L3505" s="6">
        <f t="shared" si="666"/>
        <v>21.77715338574771</v>
      </c>
      <c r="M3505" s="6">
        <f t="shared" si="659"/>
        <v>1.4146700439614475</v>
      </c>
      <c r="N3505" s="6">
        <f t="shared" si="667"/>
        <v>14.795765575883163</v>
      </c>
      <c r="O3505" s="6">
        <f t="shared" si="660"/>
        <v>0.96115070537072589</v>
      </c>
      <c r="P3505" s="6">
        <f t="shared" si="661"/>
        <v>2.3758207493321732</v>
      </c>
      <c r="Q3505" s="6">
        <f t="shared" si="662"/>
        <v>0.6790416211014948</v>
      </c>
      <c r="R3505" s="6">
        <f t="shared" si="663"/>
        <v>0.37484877509458309</v>
      </c>
      <c r="S3505" s="6">
        <f t="shared" si="664"/>
        <v>1.0538903961960779</v>
      </c>
    </row>
    <row r="3506" spans="1:19" x14ac:dyDescent="0.25">
      <c r="A3506" s="64">
        <v>41960</v>
      </c>
      <c r="B3506" s="198" t="s">
        <v>865</v>
      </c>
      <c r="C3506">
        <v>1</v>
      </c>
      <c r="D3506" s="4">
        <v>3.8</v>
      </c>
      <c r="E3506" s="4" t="s">
        <v>978</v>
      </c>
      <c r="G3506" s="4">
        <f t="shared" si="668"/>
        <v>64.961200000000005</v>
      </c>
      <c r="H3506"/>
      <c r="I3506"/>
      <c r="J3506" s="34">
        <f t="shared" si="665"/>
        <v>1.1341149479459152E-3</v>
      </c>
      <c r="K3506" s="34">
        <f t="shared" ref="K3506:K3569" si="669">+IF($D3506&gt;3.01,J3506*64.96120126,J3506*795.77)</f>
        <v>7.3673469385489021E-2</v>
      </c>
      <c r="L3506" s="6">
        <f t="shared" si="666"/>
        <v>3.8222275656794742</v>
      </c>
      <c r="M3506" s="6">
        <f t="shared" ref="M3506:M3569" si="670">+IF($D3506&gt;3.01,L3506*64.96120126*0.001,L3506*795.77*0.001)</f>
        <v>0.24829649415562419</v>
      </c>
      <c r="N3506" s="6">
        <f t="shared" si="667"/>
        <v>6.1031884174464111</v>
      </c>
      <c r="O3506" s="6">
        <f t="shared" ref="O3506:O3569" si="671">+IF($D3506&gt;2.99,N3506*64.96120126*0.001,N3506*795.77*0.001)</f>
        <v>0.39647045111343715</v>
      </c>
      <c r="P3506" s="6">
        <f t="shared" ref="P3506:P3569" si="672">+M3506+O3506</f>
        <v>0.64476694526906131</v>
      </c>
      <c r="Q3506" s="6">
        <f t="shared" si="662"/>
        <v>0.1191823171946996</v>
      </c>
      <c r="R3506" s="6">
        <f t="shared" si="663"/>
        <v>0.1546234759342405</v>
      </c>
      <c r="S3506" s="6">
        <f t="shared" si="664"/>
        <v>0.2738057931289401</v>
      </c>
    </row>
    <row r="3507" spans="1:19" x14ac:dyDescent="0.25">
      <c r="A3507" s="64">
        <v>41960</v>
      </c>
      <c r="B3507" s="198" t="s">
        <v>865</v>
      </c>
      <c r="C3507">
        <v>1</v>
      </c>
      <c r="D3507" s="4">
        <v>3.4</v>
      </c>
      <c r="E3507" s="4" t="s">
        <v>978</v>
      </c>
      <c r="G3507" s="4">
        <f t="shared" si="668"/>
        <v>64.961200000000005</v>
      </c>
      <c r="H3507"/>
      <c r="I3507"/>
      <c r="J3507" s="34">
        <f t="shared" si="665"/>
        <v>9.0792027688745035E-4</v>
      </c>
      <c r="K3507" s="34">
        <f t="shared" si="669"/>
        <v>5.8979591834920582E-2</v>
      </c>
      <c r="L3507" s="6">
        <f t="shared" si="666"/>
        <v>2.9598116954824234</v>
      </c>
      <c r="M3507" s="6">
        <f t="shared" si="670"/>
        <v>0.19227292324193554</v>
      </c>
      <c r="N3507" s="6">
        <f t="shared" si="667"/>
        <v>5.3584638182360029</v>
      </c>
      <c r="O3507" s="6">
        <f t="shared" si="671"/>
        <v>0.34809224654085708</v>
      </c>
      <c r="P3507" s="6">
        <f t="shared" si="672"/>
        <v>0.54036516978279259</v>
      </c>
      <c r="Q3507" s="6">
        <f t="shared" si="662"/>
        <v>9.2291003156129051E-2</v>
      </c>
      <c r="R3507" s="6">
        <f t="shared" si="663"/>
        <v>0.13575597615093427</v>
      </c>
      <c r="S3507" s="6">
        <f t="shared" si="664"/>
        <v>0.2280469793070633</v>
      </c>
    </row>
    <row r="3508" spans="1:19" x14ac:dyDescent="0.25">
      <c r="A3508" s="64">
        <v>41960</v>
      </c>
      <c r="B3508" s="198" t="s">
        <v>865</v>
      </c>
      <c r="C3508">
        <v>1</v>
      </c>
      <c r="D3508" s="4">
        <v>5.5</v>
      </c>
      <c r="E3508" s="4"/>
      <c r="G3508" s="4">
        <f t="shared" si="668"/>
        <v>64.961200000000005</v>
      </c>
      <c r="H3508"/>
      <c r="I3508"/>
      <c r="J3508" s="34">
        <f t="shared" si="665"/>
        <v>2.3758294442772811E-3</v>
      </c>
      <c r="K3508" s="34">
        <f t="shared" si="669"/>
        <v>0.15433673468913039</v>
      </c>
      <c r="L3508" s="6">
        <f t="shared" si="666"/>
        <v>8.9430956308196485</v>
      </c>
      <c r="M3508" s="6">
        <f t="shared" si="670"/>
        <v>0.58095423516110178</v>
      </c>
      <c r="N3508" s="6">
        <f t="shared" si="667"/>
        <v>9.4066355127217793</v>
      </c>
      <c r="O3508" s="6">
        <f t="shared" si="671"/>
        <v>0.61106634272138272</v>
      </c>
      <c r="P3508" s="6">
        <f t="shared" si="672"/>
        <v>1.1920205778824844</v>
      </c>
      <c r="Q3508" s="6">
        <f t="shared" si="662"/>
        <v>0.27885803287732885</v>
      </c>
      <c r="R3508" s="6">
        <f t="shared" si="663"/>
        <v>0.23831587366133927</v>
      </c>
      <c r="S3508" s="6">
        <f t="shared" si="664"/>
        <v>0.51717390653866813</v>
      </c>
    </row>
    <row r="3509" spans="1:19" x14ac:dyDescent="0.25">
      <c r="A3509" s="64">
        <v>41960</v>
      </c>
      <c r="B3509" s="198" t="s">
        <v>865</v>
      </c>
      <c r="C3509">
        <v>1</v>
      </c>
      <c r="D3509" s="4">
        <v>6.4</v>
      </c>
      <c r="E3509" s="4"/>
      <c r="G3509" s="4">
        <f t="shared" si="668"/>
        <v>64.961200000000005</v>
      </c>
      <c r="H3509"/>
      <c r="I3509"/>
      <c r="J3509" s="34">
        <f t="shared" si="665"/>
        <v>3.2169908772759479E-3</v>
      </c>
      <c r="K3509" s="34">
        <f t="shared" si="669"/>
        <v>0.20897959183030679</v>
      </c>
      <c r="L3509" s="6">
        <f t="shared" si="666"/>
        <v>12.670735111153041</v>
      </c>
      <c r="M3509" s="6">
        <f t="shared" si="670"/>
        <v>0.82310617366776118</v>
      </c>
      <c r="N3509" s="6">
        <f t="shared" si="667"/>
        <v>11.231571837310549</v>
      </c>
      <c r="O3509" s="6">
        <f t="shared" si="671"/>
        <v>0.72961639858967853</v>
      </c>
      <c r="P3509" s="6">
        <f t="shared" si="672"/>
        <v>1.5527225722574398</v>
      </c>
      <c r="Q3509" s="6">
        <f t="shared" si="662"/>
        <v>0.39509096336052535</v>
      </c>
      <c r="R3509" s="6">
        <f t="shared" si="663"/>
        <v>0.28455039544997462</v>
      </c>
      <c r="S3509" s="6">
        <f t="shared" si="664"/>
        <v>0.67964135881049992</v>
      </c>
    </row>
    <row r="3510" spans="1:19" x14ac:dyDescent="0.25">
      <c r="A3510" s="64">
        <v>41960</v>
      </c>
      <c r="B3510" s="198" t="s">
        <v>865</v>
      </c>
      <c r="C3510">
        <v>1</v>
      </c>
      <c r="D3510" s="4">
        <v>4.0999999999999996</v>
      </c>
      <c r="E3510" s="4" t="s">
        <v>978</v>
      </c>
      <c r="G3510" s="4">
        <f t="shared" si="668"/>
        <v>64.961200000000005</v>
      </c>
      <c r="H3510"/>
      <c r="I3510"/>
      <c r="J3510" s="34">
        <f t="shared" si="665"/>
        <v>1.3202543126711102E-3</v>
      </c>
      <c r="K3510" s="34">
        <f t="shared" si="669"/>
        <v>8.5765306119810952E-2</v>
      </c>
      <c r="L3510" s="6">
        <f t="shared" si="666"/>
        <v>4.5518101325650582</v>
      </c>
      <c r="M3510" s="6">
        <f t="shared" si="670"/>
        <v>0.29569105411886604</v>
      </c>
      <c r="N3510" s="6">
        <f t="shared" si="667"/>
        <v>6.670633528309061</v>
      </c>
      <c r="O3510" s="6">
        <f t="shared" si="671"/>
        <v>0.43333236716418877</v>
      </c>
      <c r="P3510" s="6">
        <f t="shared" si="672"/>
        <v>0.72902342128305486</v>
      </c>
      <c r="Q3510" s="6">
        <f t="shared" si="662"/>
        <v>0.14193170597705571</v>
      </c>
      <c r="R3510" s="6">
        <f t="shared" si="663"/>
        <v>0.16899962319403364</v>
      </c>
      <c r="S3510" s="6">
        <f t="shared" si="664"/>
        <v>0.31093132917108934</v>
      </c>
    </row>
    <row r="3511" spans="1:19" x14ac:dyDescent="0.25">
      <c r="A3511" s="64">
        <v>41960</v>
      </c>
      <c r="B3511" s="198" t="s">
        <v>865</v>
      </c>
      <c r="C3511">
        <v>1</v>
      </c>
      <c r="D3511" s="4">
        <v>3.5</v>
      </c>
      <c r="E3511" s="4"/>
      <c r="G3511" s="4">
        <f t="shared" si="668"/>
        <v>64.961200000000005</v>
      </c>
      <c r="H3511"/>
      <c r="I3511"/>
      <c r="J3511" s="34">
        <f t="shared" si="665"/>
        <v>9.6211275016187424E-4</v>
      </c>
      <c r="K3511" s="34">
        <f t="shared" si="669"/>
        <v>6.2499999998077607E-2</v>
      </c>
      <c r="L3511" s="6">
        <f t="shared" si="666"/>
        <v>3.1637815247608514</v>
      </c>
      <c r="M3511" s="6">
        <f t="shared" si="670"/>
        <v>0.20552304837265933</v>
      </c>
      <c r="N3511" s="6">
        <f t="shared" si="667"/>
        <v>5.5433152983182508</v>
      </c>
      <c r="O3511" s="6">
        <f t="shared" si="671"/>
        <v>0.36010042074168885</v>
      </c>
      <c r="P3511" s="6">
        <f t="shared" si="672"/>
        <v>0.56562346911434824</v>
      </c>
      <c r="Q3511" s="6">
        <f t="shared" si="662"/>
        <v>9.865106321887647E-2</v>
      </c>
      <c r="R3511" s="6">
        <f t="shared" si="663"/>
        <v>0.14043916408925866</v>
      </c>
      <c r="S3511" s="6">
        <f t="shared" si="664"/>
        <v>0.23909022730813512</v>
      </c>
    </row>
    <row r="3512" spans="1:19" x14ac:dyDescent="0.25">
      <c r="A3512" s="64">
        <v>41960</v>
      </c>
      <c r="B3512" s="198" t="s">
        <v>865</v>
      </c>
      <c r="C3512">
        <v>1</v>
      </c>
      <c r="D3512" s="4">
        <v>7.1</v>
      </c>
      <c r="E3512" s="4" t="s">
        <v>978</v>
      </c>
      <c r="G3512" s="4">
        <f t="shared" si="668"/>
        <v>64.961200000000005</v>
      </c>
      <c r="H3512"/>
      <c r="I3512"/>
      <c r="J3512" s="34">
        <f t="shared" si="665"/>
        <v>3.959192141686536E-3</v>
      </c>
      <c r="K3512" s="34">
        <f t="shared" si="669"/>
        <v>0.25719387754310946</v>
      </c>
      <c r="L3512" s="6">
        <f t="shared" si="666"/>
        <v>16.085590015951329</v>
      </c>
      <c r="M3512" s="6">
        <f t="shared" si="670"/>
        <v>1.0449392504120609</v>
      </c>
      <c r="N3512" s="6">
        <f t="shared" si="667"/>
        <v>12.681839066301519</v>
      </c>
      <c r="O3512" s="6">
        <f t="shared" si="671"/>
        <v>0.82382749993294346</v>
      </c>
      <c r="P3512" s="6">
        <f t="shared" si="672"/>
        <v>1.8687667503450043</v>
      </c>
      <c r="Q3512" s="6">
        <f t="shared" si="662"/>
        <v>0.50157084019778919</v>
      </c>
      <c r="R3512" s="6">
        <f t="shared" si="663"/>
        <v>0.32129272497384798</v>
      </c>
      <c r="S3512" s="6">
        <f t="shared" si="664"/>
        <v>0.82286356517163717</v>
      </c>
    </row>
    <row r="3513" spans="1:19" x14ac:dyDescent="0.25">
      <c r="A3513" s="64">
        <v>41960</v>
      </c>
      <c r="B3513" s="198" t="s">
        <v>865</v>
      </c>
      <c r="C3513">
        <v>1</v>
      </c>
      <c r="D3513" s="4">
        <v>4.3</v>
      </c>
      <c r="E3513" s="4"/>
      <c r="G3513" s="4">
        <f t="shared" si="668"/>
        <v>64.961200000000005</v>
      </c>
      <c r="H3513"/>
      <c r="I3513"/>
      <c r="J3513" s="34">
        <f t="shared" si="665"/>
        <v>1.4522012041218817E-3</v>
      </c>
      <c r="K3513" s="34">
        <f t="shared" si="669"/>
        <v>9.4336734690975893E-2</v>
      </c>
      <c r="L3513" s="6">
        <f t="shared" si="666"/>
        <v>5.0785301024450318</v>
      </c>
      <c r="M3513" s="6">
        <f t="shared" si="670"/>
        <v>0.3299074160899001</v>
      </c>
      <c r="N3513" s="6">
        <f t="shared" si="667"/>
        <v>7.0529054640829827</v>
      </c>
      <c r="O3513" s="6">
        <f t="shared" si="671"/>
        <v>0.45816521132004828</v>
      </c>
      <c r="P3513" s="6">
        <f t="shared" si="672"/>
        <v>0.78807262740994832</v>
      </c>
      <c r="Q3513" s="6">
        <f t="shared" si="662"/>
        <v>0.15835555972315205</v>
      </c>
      <c r="R3513" s="6">
        <f t="shared" si="663"/>
        <v>0.17868443241481885</v>
      </c>
      <c r="S3513" s="6">
        <f t="shared" si="664"/>
        <v>0.33703999213797087</v>
      </c>
    </row>
    <row r="3514" spans="1:19" x14ac:dyDescent="0.25">
      <c r="A3514" s="64">
        <v>41960</v>
      </c>
      <c r="B3514" s="198" t="s">
        <v>865</v>
      </c>
      <c r="C3514">
        <v>1</v>
      </c>
      <c r="D3514" s="4">
        <v>8.6</v>
      </c>
      <c r="E3514" s="4"/>
      <c r="G3514" s="4">
        <f t="shared" si="668"/>
        <v>64.961200000000005</v>
      </c>
      <c r="H3514"/>
      <c r="I3514"/>
      <c r="J3514" s="34">
        <f t="shared" si="665"/>
        <v>5.8088048164875268E-3</v>
      </c>
      <c r="K3514" s="34">
        <f t="shared" si="669"/>
        <v>0.37734693876390357</v>
      </c>
      <c r="L3514" s="6">
        <f t="shared" si="666"/>
        <v>24.992286516385054</v>
      </c>
      <c r="M3514" s="6">
        <f t="shared" si="670"/>
        <v>1.6235289543384737</v>
      </c>
      <c r="N3514" s="6">
        <f t="shared" si="667"/>
        <v>15.869862268149246</v>
      </c>
      <c r="O3514" s="6">
        <f t="shared" si="671"/>
        <v>1.0309253167697232</v>
      </c>
      <c r="P3514" s="6">
        <f t="shared" si="672"/>
        <v>2.6544542711081967</v>
      </c>
      <c r="Q3514" s="6">
        <f t="shared" si="662"/>
        <v>0.7792938980824673</v>
      </c>
      <c r="R3514" s="6">
        <f t="shared" si="663"/>
        <v>0.40206087354019204</v>
      </c>
      <c r="S3514" s="6">
        <f t="shared" si="664"/>
        <v>1.1813547716226593</v>
      </c>
    </row>
    <row r="3515" spans="1:19" x14ac:dyDescent="0.25">
      <c r="A3515" s="64">
        <v>41960</v>
      </c>
      <c r="B3515" s="198" t="s">
        <v>865</v>
      </c>
      <c r="C3515">
        <v>1</v>
      </c>
      <c r="D3515" s="4">
        <v>5.2</v>
      </c>
      <c r="E3515" s="4" t="s">
        <v>978</v>
      </c>
      <c r="G3515" s="4">
        <f t="shared" si="668"/>
        <v>64.961200000000005</v>
      </c>
      <c r="H3515"/>
      <c r="I3515"/>
      <c r="J3515" s="34">
        <f t="shared" si="665"/>
        <v>2.1237166338267006E-3</v>
      </c>
      <c r="K3515" s="34">
        <f t="shared" si="669"/>
        <v>0.13795918366922602</v>
      </c>
      <c r="L3515" s="6">
        <f t="shared" si="666"/>
        <v>7.8611437635641082</v>
      </c>
      <c r="M3515" s="6">
        <f t="shared" si="670"/>
        <v>0.51066934215868187</v>
      </c>
      <c r="N3515" s="6">
        <f t="shared" si="667"/>
        <v>8.8091474968502013</v>
      </c>
      <c r="O3515" s="6">
        <f t="shared" si="671"/>
        <v>0.5722528034719111</v>
      </c>
      <c r="P3515" s="6">
        <f t="shared" si="672"/>
        <v>1.0829221456305929</v>
      </c>
      <c r="Q3515" s="6">
        <f t="shared" si="662"/>
        <v>0.2451212842361673</v>
      </c>
      <c r="R3515" s="6">
        <f t="shared" si="663"/>
        <v>0.22317859335404533</v>
      </c>
      <c r="S3515" s="6">
        <f t="shared" si="664"/>
        <v>0.46829987759021263</v>
      </c>
    </row>
    <row r="3516" spans="1:19" x14ac:dyDescent="0.25">
      <c r="A3516" s="64">
        <v>41960</v>
      </c>
      <c r="B3516" s="198" t="s">
        <v>865</v>
      </c>
      <c r="C3516">
        <v>1</v>
      </c>
      <c r="D3516" s="4">
        <v>5.7</v>
      </c>
      <c r="E3516" s="4"/>
      <c r="G3516" s="4">
        <f t="shared" si="668"/>
        <v>64.961200000000005</v>
      </c>
      <c r="H3516"/>
      <c r="I3516"/>
      <c r="J3516" s="34">
        <f t="shared" si="665"/>
        <v>2.5517586328783095E-3</v>
      </c>
      <c r="K3516" s="34">
        <f t="shared" si="669"/>
        <v>0.1657653061173503</v>
      </c>
      <c r="L3516" s="6">
        <f t="shared" si="666"/>
        <v>9.7084599828880815</v>
      </c>
      <c r="M3516" s="6">
        <f t="shared" si="670"/>
        <v>0.63067322287304872</v>
      </c>
      <c r="N3516" s="6">
        <f t="shared" si="667"/>
        <v>9.8080698655856366</v>
      </c>
      <c r="O3516" s="6">
        <f t="shared" si="671"/>
        <v>0.63714400051044973</v>
      </c>
      <c r="P3516" s="6">
        <f t="shared" si="672"/>
        <v>1.2678172233834983</v>
      </c>
      <c r="Q3516" s="6">
        <f t="shared" si="662"/>
        <v>0.30272314697906338</v>
      </c>
      <c r="R3516" s="6">
        <f t="shared" si="663"/>
        <v>0.24848616019907541</v>
      </c>
      <c r="S3516" s="6">
        <f t="shared" si="664"/>
        <v>0.55120930717813876</v>
      </c>
    </row>
    <row r="3517" spans="1:19" x14ac:dyDescent="0.25">
      <c r="A3517" s="64">
        <v>41960</v>
      </c>
      <c r="B3517" s="198" t="s">
        <v>865</v>
      </c>
      <c r="C3517">
        <v>1</v>
      </c>
      <c r="D3517" s="4">
        <v>8.6</v>
      </c>
      <c r="E3517" s="4"/>
      <c r="G3517" s="4">
        <f t="shared" si="668"/>
        <v>64.961200000000005</v>
      </c>
      <c r="H3517"/>
      <c r="I3517"/>
      <c r="J3517" s="34">
        <f t="shared" si="665"/>
        <v>5.8088048164875268E-3</v>
      </c>
      <c r="K3517" s="34">
        <f t="shared" si="669"/>
        <v>0.37734693876390357</v>
      </c>
      <c r="L3517" s="6">
        <f t="shared" si="666"/>
        <v>24.992286516385054</v>
      </c>
      <c r="M3517" s="6">
        <f t="shared" si="670"/>
        <v>1.6235289543384737</v>
      </c>
      <c r="N3517" s="6">
        <f t="shared" si="667"/>
        <v>15.869862268149246</v>
      </c>
      <c r="O3517" s="6">
        <f t="shared" si="671"/>
        <v>1.0309253167697232</v>
      </c>
      <c r="P3517" s="6">
        <f t="shared" si="672"/>
        <v>2.6544542711081967</v>
      </c>
      <c r="Q3517" s="6">
        <f t="shared" si="662"/>
        <v>0.7792938980824673</v>
      </c>
      <c r="R3517" s="6">
        <f t="shared" si="663"/>
        <v>0.40206087354019204</v>
      </c>
      <c r="S3517" s="6">
        <f t="shared" si="664"/>
        <v>1.1813547716226593</v>
      </c>
    </row>
    <row r="3518" spans="1:19" x14ac:dyDescent="0.25">
      <c r="A3518" s="64">
        <v>41960</v>
      </c>
      <c r="B3518" s="198" t="s">
        <v>865</v>
      </c>
      <c r="C3518">
        <v>1</v>
      </c>
      <c r="D3518" s="4">
        <v>9.1999999999999993</v>
      </c>
      <c r="E3518" s="4"/>
      <c r="G3518" s="4">
        <f t="shared" si="668"/>
        <v>64.961200000000005</v>
      </c>
      <c r="H3518"/>
      <c r="I3518"/>
      <c r="J3518" s="34">
        <f t="shared" si="665"/>
        <v>6.6476100549960017E-3</v>
      </c>
      <c r="K3518" s="34">
        <f t="shared" si="669"/>
        <v>0.43183673468059491</v>
      </c>
      <c r="L3518" s="6">
        <f t="shared" si="666"/>
        <v>29.183828648764486</v>
      </c>
      <c r="M3518" s="6">
        <f t="shared" si="670"/>
        <v>1.8958165663897435</v>
      </c>
      <c r="N3518" s="6">
        <f t="shared" si="667"/>
        <v>17.172824342989255</v>
      </c>
      <c r="O3518" s="6">
        <f t="shared" si="671"/>
        <v>1.1155672983475522</v>
      </c>
      <c r="P3518" s="6">
        <f t="shared" si="672"/>
        <v>3.0113838647372955</v>
      </c>
      <c r="Q3518" s="6">
        <f t="shared" si="662"/>
        <v>0.90999195186707682</v>
      </c>
      <c r="R3518" s="6">
        <f t="shared" si="663"/>
        <v>0.43507124635554539</v>
      </c>
      <c r="S3518" s="6">
        <f t="shared" si="664"/>
        <v>1.3450631982226222</v>
      </c>
    </row>
    <row r="3519" spans="1:19" x14ac:dyDescent="0.25">
      <c r="A3519" s="64">
        <v>41960</v>
      </c>
      <c r="B3519" s="198" t="s">
        <v>865</v>
      </c>
      <c r="C3519">
        <v>1</v>
      </c>
      <c r="D3519" s="4">
        <v>3</v>
      </c>
      <c r="E3519" s="4" t="s">
        <v>978</v>
      </c>
      <c r="G3519" s="4">
        <f t="shared" si="668"/>
        <v>795.77470000000005</v>
      </c>
      <c r="H3519"/>
      <c r="I3519"/>
      <c r="J3519" s="34">
        <f t="shared" si="665"/>
        <v>7.0685834705770342E-4</v>
      </c>
      <c r="K3519" s="34">
        <f t="shared" si="669"/>
        <v>0.56249666683810862</v>
      </c>
      <c r="L3519" s="6">
        <f t="shared" si="666"/>
        <v>2.219707841442716</v>
      </c>
      <c r="M3519" s="6">
        <f t="shared" si="670"/>
        <v>1.7663769089848702</v>
      </c>
      <c r="N3519" s="6">
        <f t="shared" si="667"/>
        <v>4.6285167281146418</v>
      </c>
      <c r="O3519" s="6">
        <f t="shared" si="671"/>
        <v>0.30067400671033195</v>
      </c>
      <c r="P3519" s="6">
        <f t="shared" si="672"/>
        <v>2.0670509156952024</v>
      </c>
      <c r="Q3519" s="6">
        <f t="shared" si="662"/>
        <v>0.84786091631273763</v>
      </c>
      <c r="R3519" s="6">
        <f t="shared" si="663"/>
        <v>0.11726286261702946</v>
      </c>
      <c r="S3519" s="6">
        <f t="shared" si="664"/>
        <v>0.96512377892976708</v>
      </c>
    </row>
    <row r="3520" spans="1:19" x14ac:dyDescent="0.25">
      <c r="A3520" s="64">
        <v>41960</v>
      </c>
      <c r="B3520" s="198" t="s">
        <v>865</v>
      </c>
      <c r="C3520">
        <v>1</v>
      </c>
      <c r="D3520" s="4">
        <v>8.1</v>
      </c>
      <c r="E3520" s="4"/>
      <c r="G3520" s="4">
        <f t="shared" si="668"/>
        <v>64.961200000000005</v>
      </c>
      <c r="H3520"/>
      <c r="I3520"/>
      <c r="J3520" s="34">
        <f t="shared" si="665"/>
        <v>5.152997350050658E-3</v>
      </c>
      <c r="K3520" s="34">
        <f t="shared" si="669"/>
        <v>0.33474489794888745</v>
      </c>
      <c r="L3520" s="6">
        <f t="shared" si="666"/>
        <v>21.77715338574771</v>
      </c>
      <c r="M3520" s="6">
        <f t="shared" si="670"/>
        <v>1.4146700439614475</v>
      </c>
      <c r="N3520" s="6">
        <f t="shared" si="667"/>
        <v>14.795765575883163</v>
      </c>
      <c r="O3520" s="6">
        <f t="shared" si="671"/>
        <v>0.96115070537072589</v>
      </c>
      <c r="P3520" s="6">
        <f t="shared" si="672"/>
        <v>2.3758207493321732</v>
      </c>
      <c r="Q3520" s="6">
        <f t="shared" si="662"/>
        <v>0.6790416211014948</v>
      </c>
      <c r="R3520" s="6">
        <f t="shared" si="663"/>
        <v>0.37484877509458309</v>
      </c>
      <c r="S3520" s="6">
        <f t="shared" si="664"/>
        <v>1.0538903961960779</v>
      </c>
    </row>
    <row r="3521" spans="1:19" x14ac:dyDescent="0.25">
      <c r="A3521" s="64">
        <v>41960</v>
      </c>
      <c r="B3521" s="198" t="s">
        <v>865</v>
      </c>
      <c r="C3521">
        <v>1</v>
      </c>
      <c r="D3521" s="4">
        <v>7.4</v>
      </c>
      <c r="E3521" s="4"/>
      <c r="G3521" s="4">
        <f t="shared" si="668"/>
        <v>64.961200000000005</v>
      </c>
      <c r="H3521"/>
      <c r="I3521"/>
      <c r="J3521" s="34">
        <f t="shared" si="665"/>
        <v>4.3008403427644282E-3</v>
      </c>
      <c r="K3521" s="34">
        <f t="shared" si="669"/>
        <v>0.27938775509344738</v>
      </c>
      <c r="L3521" s="6">
        <f t="shared" si="666"/>
        <v>17.691219677917115</v>
      </c>
      <c r="M3521" s="6">
        <f t="shared" si="670"/>
        <v>1.1492428820320462</v>
      </c>
      <c r="N3521" s="6">
        <f t="shared" si="667"/>
        <v>13.311012207689938</v>
      </c>
      <c r="O3521" s="6">
        <f t="shared" si="671"/>
        <v>0.86469934299806295</v>
      </c>
      <c r="P3521" s="6">
        <f t="shared" si="672"/>
        <v>2.0139422250301093</v>
      </c>
      <c r="Q3521" s="6">
        <f t="shared" si="662"/>
        <v>0.55163658337538213</v>
      </c>
      <c r="R3521" s="6">
        <f t="shared" si="663"/>
        <v>0.33723274376924456</v>
      </c>
      <c r="S3521" s="6">
        <f t="shared" si="664"/>
        <v>0.88886932714462663</v>
      </c>
    </row>
    <row r="3522" spans="1:19" x14ac:dyDescent="0.25">
      <c r="A3522" s="64">
        <v>41960</v>
      </c>
      <c r="B3522" s="198" t="s">
        <v>865</v>
      </c>
      <c r="C3522">
        <v>1</v>
      </c>
      <c r="D3522" s="4">
        <v>7.8</v>
      </c>
      <c r="E3522" s="4"/>
      <c r="G3522" s="4">
        <f t="shared" si="668"/>
        <v>64.961200000000005</v>
      </c>
      <c r="H3522"/>
      <c r="I3522"/>
      <c r="J3522" s="34">
        <f t="shared" si="665"/>
        <v>4.7783624261100756E-3</v>
      </c>
      <c r="K3522" s="34">
        <f t="shared" si="669"/>
        <v>0.31040816325575848</v>
      </c>
      <c r="L3522" s="6">
        <f t="shared" si="666"/>
        <v>19.967309203036706</v>
      </c>
      <c r="M3522" s="6">
        <f t="shared" si="670"/>
        <v>1.2971003917591177</v>
      </c>
      <c r="N3522" s="6">
        <f t="shared" si="667"/>
        <v>14.156655209656122</v>
      </c>
      <c r="O3522" s="6">
        <f t="shared" si="671"/>
        <v>0.91963332824289878</v>
      </c>
      <c r="P3522" s="6">
        <f t="shared" si="672"/>
        <v>2.2167337200020167</v>
      </c>
      <c r="Q3522" s="6">
        <f t="shared" si="662"/>
        <v>0.62260818804437645</v>
      </c>
      <c r="R3522" s="6">
        <f t="shared" si="663"/>
        <v>0.35865699801473055</v>
      </c>
      <c r="S3522" s="6">
        <f t="shared" si="664"/>
        <v>0.98126518605910706</v>
      </c>
    </row>
    <row r="3523" spans="1:19" x14ac:dyDescent="0.25">
      <c r="A3523" s="64">
        <v>41960</v>
      </c>
      <c r="B3523" s="198" t="s">
        <v>865</v>
      </c>
      <c r="C3523">
        <v>1</v>
      </c>
      <c r="D3523" s="4">
        <v>4.2</v>
      </c>
      <c r="E3523" s="4" t="s">
        <v>978</v>
      </c>
      <c r="G3523" s="4">
        <f t="shared" si="668"/>
        <v>64.961200000000005</v>
      </c>
      <c r="H3523"/>
      <c r="I3523"/>
      <c r="J3523" s="34">
        <f t="shared" si="665"/>
        <v>1.385442360233099E-3</v>
      </c>
      <c r="K3523" s="34">
        <f t="shared" si="669"/>
        <v>8.9999999997231753E-2</v>
      </c>
      <c r="L3523" s="6">
        <f t="shared" si="666"/>
        <v>4.811097633235077</v>
      </c>
      <c r="M3523" s="6">
        <f t="shared" si="670"/>
        <v>0.31253468163409348</v>
      </c>
      <c r="N3523" s="6">
        <f t="shared" si="667"/>
        <v>6.861382640483793</v>
      </c>
      <c r="O3523" s="6">
        <f t="shared" si="671"/>
        <v>0.44572365863033786</v>
      </c>
      <c r="P3523" s="6">
        <f t="shared" si="672"/>
        <v>0.7582583402644314</v>
      </c>
      <c r="Q3523" s="6">
        <f t="shared" ref="Q3523:Q3586" si="673">M3523*0.48</f>
        <v>0.15001664718436486</v>
      </c>
      <c r="R3523" s="6">
        <f t="shared" ref="R3523:R3586" si="674">O3523*0.39</f>
        <v>0.17383222686583177</v>
      </c>
      <c r="S3523" s="6">
        <f t="shared" ref="S3523:S3586" si="675">Q3523+R3523</f>
        <v>0.32384887405019663</v>
      </c>
    </row>
    <row r="3524" spans="1:19" x14ac:dyDescent="0.25">
      <c r="A3524" s="64">
        <v>41960</v>
      </c>
      <c r="B3524" s="198" t="s">
        <v>865</v>
      </c>
      <c r="C3524">
        <v>1</v>
      </c>
      <c r="D3524" s="4">
        <v>4.2</v>
      </c>
      <c r="E3524" s="4"/>
      <c r="G3524" s="4">
        <f t="shared" si="668"/>
        <v>64.961200000000005</v>
      </c>
      <c r="H3524"/>
      <c r="I3524"/>
      <c r="J3524" s="34">
        <f t="shared" si="665"/>
        <v>1.385442360233099E-3</v>
      </c>
      <c r="K3524" s="34">
        <f t="shared" si="669"/>
        <v>8.9999999997231753E-2</v>
      </c>
      <c r="L3524" s="6">
        <f t="shared" si="666"/>
        <v>4.811097633235077</v>
      </c>
      <c r="M3524" s="6">
        <f t="shared" si="670"/>
        <v>0.31253468163409348</v>
      </c>
      <c r="N3524" s="6">
        <f t="shared" si="667"/>
        <v>6.861382640483793</v>
      </c>
      <c r="O3524" s="6">
        <f t="shared" si="671"/>
        <v>0.44572365863033786</v>
      </c>
      <c r="P3524" s="6">
        <f t="shared" si="672"/>
        <v>0.7582583402644314</v>
      </c>
      <c r="Q3524" s="6">
        <f t="shared" si="673"/>
        <v>0.15001664718436486</v>
      </c>
      <c r="R3524" s="6">
        <f t="shared" si="674"/>
        <v>0.17383222686583177</v>
      </c>
      <c r="S3524" s="6">
        <f t="shared" si="675"/>
        <v>0.32384887405019663</v>
      </c>
    </row>
    <row r="3525" spans="1:19" x14ac:dyDescent="0.25">
      <c r="A3525" s="64">
        <v>41960</v>
      </c>
      <c r="B3525" s="198" t="s">
        <v>865</v>
      </c>
      <c r="C3525">
        <v>1</v>
      </c>
      <c r="D3525" s="4">
        <v>7.8</v>
      </c>
      <c r="E3525" s="4"/>
      <c r="G3525" s="4">
        <f t="shared" si="668"/>
        <v>64.961200000000005</v>
      </c>
      <c r="H3525"/>
      <c r="I3525"/>
      <c r="J3525" s="34">
        <f t="shared" si="665"/>
        <v>4.7783624261100756E-3</v>
      </c>
      <c r="K3525" s="34">
        <f t="shared" si="669"/>
        <v>0.31040816325575848</v>
      </c>
      <c r="L3525" s="6">
        <f t="shared" si="666"/>
        <v>19.967309203036706</v>
      </c>
      <c r="M3525" s="6">
        <f t="shared" si="670"/>
        <v>1.2971003917591177</v>
      </c>
      <c r="N3525" s="6">
        <f t="shared" si="667"/>
        <v>14.156655209656122</v>
      </c>
      <c r="O3525" s="6">
        <f t="shared" si="671"/>
        <v>0.91963332824289878</v>
      </c>
      <c r="P3525" s="6">
        <f t="shared" si="672"/>
        <v>2.2167337200020167</v>
      </c>
      <c r="Q3525" s="6">
        <f t="shared" si="673"/>
        <v>0.62260818804437645</v>
      </c>
      <c r="R3525" s="6">
        <f t="shared" si="674"/>
        <v>0.35865699801473055</v>
      </c>
      <c r="S3525" s="6">
        <f t="shared" si="675"/>
        <v>0.98126518605910706</v>
      </c>
    </row>
    <row r="3526" spans="1:19" x14ac:dyDescent="0.25">
      <c r="A3526" s="64">
        <v>41960</v>
      </c>
      <c r="B3526" s="198" t="s">
        <v>865</v>
      </c>
      <c r="C3526">
        <v>1</v>
      </c>
      <c r="D3526" s="4">
        <v>3</v>
      </c>
      <c r="E3526" s="4"/>
      <c r="G3526" s="4">
        <f t="shared" si="668"/>
        <v>795.77470000000005</v>
      </c>
      <c r="H3526"/>
      <c r="I3526"/>
      <c r="J3526" s="34">
        <f t="shared" si="665"/>
        <v>7.0685834705770342E-4</v>
      </c>
      <c r="K3526" s="34">
        <f t="shared" si="669"/>
        <v>0.56249666683810862</v>
      </c>
      <c r="L3526" s="6">
        <f t="shared" si="666"/>
        <v>2.219707841442716</v>
      </c>
      <c r="M3526" s="6">
        <f t="shared" si="670"/>
        <v>1.7663769089848702</v>
      </c>
      <c r="N3526" s="6">
        <f t="shared" si="667"/>
        <v>4.6285167281146418</v>
      </c>
      <c r="O3526" s="6">
        <f t="shared" si="671"/>
        <v>0.30067400671033195</v>
      </c>
      <c r="P3526" s="6">
        <f t="shared" si="672"/>
        <v>2.0670509156952024</v>
      </c>
      <c r="Q3526" s="6">
        <f t="shared" si="673"/>
        <v>0.84786091631273763</v>
      </c>
      <c r="R3526" s="6">
        <f t="shared" si="674"/>
        <v>0.11726286261702946</v>
      </c>
      <c r="S3526" s="6">
        <f t="shared" si="675"/>
        <v>0.96512377892976708</v>
      </c>
    </row>
    <row r="3527" spans="1:19" x14ac:dyDescent="0.25">
      <c r="A3527" s="64">
        <v>41960</v>
      </c>
      <c r="B3527" s="198" t="s">
        <v>865</v>
      </c>
      <c r="C3527">
        <v>1</v>
      </c>
      <c r="D3527" s="4">
        <v>4.7</v>
      </c>
      <c r="E3527" s="4"/>
      <c r="G3527" s="4">
        <f t="shared" si="668"/>
        <v>64.961200000000005</v>
      </c>
      <c r="H3527"/>
      <c r="I3527"/>
      <c r="J3527" s="34">
        <f t="shared" si="665"/>
        <v>1.7349445429449633E-3</v>
      </c>
      <c r="K3527" s="34">
        <f t="shared" si="669"/>
        <v>0.11270408162918646</v>
      </c>
      <c r="L3527" s="6">
        <f t="shared" si="666"/>
        <v>6.2308461373122945</v>
      </c>
      <c r="M3527" s="6">
        <f t="shared" si="670"/>
        <v>0.40476324994603757</v>
      </c>
      <c r="N3527" s="6">
        <f t="shared" si="667"/>
        <v>7.8264436633583525</v>
      </c>
      <c r="O3527" s="6">
        <f t="shared" si="671"/>
        <v>0.50841518196547364</v>
      </c>
      <c r="P3527" s="6">
        <f t="shared" si="672"/>
        <v>0.91317843191151127</v>
      </c>
      <c r="Q3527" s="6">
        <f t="shared" si="673"/>
        <v>0.19428635997409802</v>
      </c>
      <c r="R3527" s="6">
        <f t="shared" si="674"/>
        <v>0.19828192096653471</v>
      </c>
      <c r="S3527" s="6">
        <f t="shared" si="675"/>
        <v>0.39256828094063273</v>
      </c>
    </row>
    <row r="3528" spans="1:19" x14ac:dyDescent="0.25">
      <c r="A3528" s="64">
        <v>41960</v>
      </c>
      <c r="B3528" s="198" t="s">
        <v>865</v>
      </c>
      <c r="C3528">
        <v>1</v>
      </c>
      <c r="D3528" s="4">
        <v>4.4000000000000004</v>
      </c>
      <c r="E3528" s="4"/>
      <c r="G3528" s="4">
        <f t="shared" si="668"/>
        <v>64.961200000000005</v>
      </c>
      <c r="H3528"/>
      <c r="I3528"/>
      <c r="J3528" s="34">
        <f t="shared" si="665"/>
        <v>1.5205308443374602E-3</v>
      </c>
      <c r="K3528" s="34">
        <f t="shared" si="669"/>
        <v>9.877551020104347E-2</v>
      </c>
      <c r="L3528" s="6">
        <f t="shared" si="666"/>
        <v>5.3541650508837426</v>
      </c>
      <c r="M3528" s="6">
        <f t="shared" si="670"/>
        <v>0.34781299344971695</v>
      </c>
      <c r="N3528" s="6">
        <f t="shared" si="667"/>
        <v>7.2451870323804508</v>
      </c>
      <c r="O3528" s="6">
        <f t="shared" si="671"/>
        <v>0.47065605297680857</v>
      </c>
      <c r="P3528" s="6">
        <f t="shared" si="672"/>
        <v>0.81846904642652551</v>
      </c>
      <c r="Q3528" s="6">
        <f t="shared" si="673"/>
        <v>0.16695023685586413</v>
      </c>
      <c r="R3528" s="6">
        <f t="shared" si="674"/>
        <v>0.18355586066095536</v>
      </c>
      <c r="S3528" s="6">
        <f t="shared" si="675"/>
        <v>0.35050609751681949</v>
      </c>
    </row>
    <row r="3529" spans="1:19" x14ac:dyDescent="0.25">
      <c r="A3529" s="64">
        <v>41960</v>
      </c>
      <c r="B3529" s="198" t="s">
        <v>865</v>
      </c>
      <c r="C3529">
        <v>1</v>
      </c>
      <c r="D3529" s="4">
        <v>6</v>
      </c>
      <c r="E3529" s="4"/>
      <c r="G3529" s="4">
        <f t="shared" si="668"/>
        <v>64.961200000000005</v>
      </c>
      <c r="H3529"/>
      <c r="I3529"/>
      <c r="J3529" s="34">
        <f t="shared" si="665"/>
        <v>2.8274333882308137E-3</v>
      </c>
      <c r="K3529" s="34">
        <f t="shared" si="669"/>
        <v>0.1836734693821056</v>
      </c>
      <c r="L3529" s="6">
        <f t="shared" si="666"/>
        <v>10.923549380812876</v>
      </c>
      <c r="M3529" s="6">
        <f t="shared" si="670"/>
        <v>0.70960688980053355</v>
      </c>
      <c r="N3529" s="6">
        <f t="shared" si="667"/>
        <v>10.414704032978928</v>
      </c>
      <c r="O3529" s="6">
        <f t="shared" si="671"/>
        <v>0.67655168474967775</v>
      </c>
      <c r="P3529" s="6">
        <f t="shared" si="672"/>
        <v>1.3861585745502114</v>
      </c>
      <c r="Q3529" s="6">
        <f t="shared" si="673"/>
        <v>0.34061130710425608</v>
      </c>
      <c r="R3529" s="6">
        <f t="shared" si="674"/>
        <v>0.26385515705237433</v>
      </c>
      <c r="S3529" s="6">
        <f t="shared" si="675"/>
        <v>0.60446646415663041</v>
      </c>
    </row>
    <row r="3530" spans="1:19" x14ac:dyDescent="0.25">
      <c r="A3530" s="64">
        <v>41960</v>
      </c>
      <c r="B3530" s="198" t="s">
        <v>865</v>
      </c>
      <c r="C3530">
        <v>1</v>
      </c>
      <c r="D3530" s="4">
        <v>3.5</v>
      </c>
      <c r="E3530" s="4"/>
      <c r="G3530" s="4">
        <f t="shared" si="668"/>
        <v>64.961200000000005</v>
      </c>
      <c r="H3530"/>
      <c r="I3530"/>
      <c r="J3530" s="34">
        <f t="shared" si="665"/>
        <v>9.6211275016187424E-4</v>
      </c>
      <c r="K3530" s="34">
        <f t="shared" si="669"/>
        <v>6.2499999998077607E-2</v>
      </c>
      <c r="L3530" s="6">
        <f t="shared" si="666"/>
        <v>3.1637815247608514</v>
      </c>
      <c r="M3530" s="6">
        <f t="shared" si="670"/>
        <v>0.20552304837265933</v>
      </c>
      <c r="N3530" s="6">
        <f t="shared" si="667"/>
        <v>5.5433152983182508</v>
      </c>
      <c r="O3530" s="6">
        <f t="shared" si="671"/>
        <v>0.36010042074168885</v>
      </c>
      <c r="P3530" s="6">
        <f t="shared" si="672"/>
        <v>0.56562346911434824</v>
      </c>
      <c r="Q3530" s="6">
        <f t="shared" si="673"/>
        <v>9.865106321887647E-2</v>
      </c>
      <c r="R3530" s="6">
        <f t="shared" si="674"/>
        <v>0.14043916408925866</v>
      </c>
      <c r="S3530" s="6">
        <f t="shared" si="675"/>
        <v>0.23909022730813512</v>
      </c>
    </row>
    <row r="3531" spans="1:19" x14ac:dyDescent="0.25">
      <c r="A3531" s="64">
        <v>41960</v>
      </c>
      <c r="B3531" s="198" t="s">
        <v>865</v>
      </c>
      <c r="C3531">
        <v>1</v>
      </c>
      <c r="D3531" s="4">
        <v>6.2</v>
      </c>
      <c r="E3531" s="4"/>
      <c r="G3531" s="4">
        <f t="shared" si="668"/>
        <v>64.961200000000005</v>
      </c>
      <c r="H3531"/>
      <c r="I3531"/>
      <c r="J3531" s="34">
        <f t="shared" si="665"/>
        <v>3.0190705400997908E-3</v>
      </c>
      <c r="K3531" s="34">
        <f t="shared" si="669"/>
        <v>0.1961224489735594</v>
      </c>
      <c r="L3531" s="6">
        <f t="shared" si="666"/>
        <v>11.778840632041497</v>
      </c>
      <c r="M3531" s="6">
        <f t="shared" si="670"/>
        <v>0.76516763690751333</v>
      </c>
      <c r="N3531" s="6">
        <f t="shared" si="667"/>
        <v>10.8220178607594</v>
      </c>
      <c r="O3531" s="6">
        <f t="shared" si="671"/>
        <v>0.70301128029210602</v>
      </c>
      <c r="P3531" s="6">
        <f t="shared" si="672"/>
        <v>1.4681789171996193</v>
      </c>
      <c r="Q3531" s="6">
        <f t="shared" si="673"/>
        <v>0.36728046571560641</v>
      </c>
      <c r="R3531" s="6">
        <f t="shared" si="674"/>
        <v>0.27417439931392135</v>
      </c>
      <c r="S3531" s="6">
        <f t="shared" si="675"/>
        <v>0.64145486502952775</v>
      </c>
    </row>
    <row r="3532" spans="1:19" x14ac:dyDescent="0.25">
      <c r="A3532" s="64">
        <v>41960</v>
      </c>
      <c r="B3532" s="198" t="s">
        <v>865</v>
      </c>
      <c r="C3532">
        <v>1</v>
      </c>
      <c r="D3532" s="4">
        <v>6.8</v>
      </c>
      <c r="E3532" s="4"/>
      <c r="G3532" s="4">
        <f t="shared" si="668"/>
        <v>64.961200000000005</v>
      </c>
      <c r="H3532"/>
      <c r="I3532"/>
      <c r="J3532" s="34">
        <f t="shared" si="665"/>
        <v>3.6316811075498014E-3</v>
      </c>
      <c r="K3532" s="34">
        <f t="shared" si="669"/>
        <v>0.23591836733968233</v>
      </c>
      <c r="L3532" s="6">
        <f t="shared" si="666"/>
        <v>14.565722844180941</v>
      </c>
      <c r="M3532" s="6">
        <f t="shared" si="670"/>
        <v>0.94620685317821773</v>
      </c>
      <c r="N3532" s="6">
        <f t="shared" si="667"/>
        <v>12.057170367208817</v>
      </c>
      <c r="O3532" s="6">
        <f t="shared" si="671"/>
        <v>0.78324827085036008</v>
      </c>
      <c r="P3532" s="6">
        <f t="shared" si="672"/>
        <v>1.7294551240285778</v>
      </c>
      <c r="Q3532" s="6">
        <f t="shared" si="673"/>
        <v>0.45417928952554448</v>
      </c>
      <c r="R3532" s="6">
        <f t="shared" si="674"/>
        <v>0.30546682563164046</v>
      </c>
      <c r="S3532" s="6">
        <f t="shared" si="675"/>
        <v>0.75964611515718494</v>
      </c>
    </row>
    <row r="3533" spans="1:19" x14ac:dyDescent="0.25">
      <c r="A3533" s="64">
        <v>41960</v>
      </c>
      <c r="B3533" s="198" t="s">
        <v>865</v>
      </c>
      <c r="C3533">
        <v>1</v>
      </c>
      <c r="D3533" s="4">
        <v>9</v>
      </c>
      <c r="E3533" s="4"/>
      <c r="G3533" s="4">
        <f t="shared" si="668"/>
        <v>64.961200000000005</v>
      </c>
      <c r="H3533"/>
      <c r="I3533"/>
      <c r="J3533" s="34">
        <f t="shared" si="665"/>
        <v>6.3617251235193305E-3</v>
      </c>
      <c r="K3533" s="34">
        <f t="shared" si="669"/>
        <v>0.41326530610973755</v>
      </c>
      <c r="L3533" s="6">
        <f t="shared" si="666"/>
        <v>27.7458210460766</v>
      </c>
      <c r="M3533" s="6">
        <f t="shared" si="670"/>
        <v>1.8024018650981257</v>
      </c>
      <c r="N3533" s="6">
        <f t="shared" si="667"/>
        <v>16.73684929877896</v>
      </c>
      <c r="O3533" s="6">
        <f t="shared" si="671"/>
        <v>1.0872458357562698</v>
      </c>
      <c r="P3533" s="6">
        <f t="shared" si="672"/>
        <v>2.8896477008543955</v>
      </c>
      <c r="Q3533" s="6">
        <f t="shared" si="673"/>
        <v>0.86515289524710026</v>
      </c>
      <c r="R3533" s="6">
        <f t="shared" si="674"/>
        <v>0.42402587594494523</v>
      </c>
      <c r="S3533" s="6">
        <f t="shared" si="675"/>
        <v>1.2891787711920455</v>
      </c>
    </row>
    <row r="3534" spans="1:19" x14ac:dyDescent="0.25">
      <c r="A3534" s="64">
        <v>41960</v>
      </c>
      <c r="B3534" s="198" t="s">
        <v>865</v>
      </c>
      <c r="C3534">
        <v>1</v>
      </c>
      <c r="D3534" s="4">
        <v>6.2</v>
      </c>
      <c r="E3534" s="4" t="s">
        <v>978</v>
      </c>
      <c r="G3534" s="4">
        <f t="shared" si="668"/>
        <v>64.961200000000005</v>
      </c>
      <c r="H3534"/>
      <c r="I3534"/>
      <c r="J3534" s="34">
        <f t="shared" si="665"/>
        <v>3.0190705400997908E-3</v>
      </c>
      <c r="K3534" s="34">
        <f t="shared" si="669"/>
        <v>0.1961224489735594</v>
      </c>
      <c r="L3534" s="6">
        <f t="shared" si="666"/>
        <v>11.778840632041497</v>
      </c>
      <c r="M3534" s="6">
        <f t="shared" si="670"/>
        <v>0.76516763690751333</v>
      </c>
      <c r="N3534" s="6">
        <f t="shared" si="667"/>
        <v>10.8220178607594</v>
      </c>
      <c r="O3534" s="6">
        <f t="shared" si="671"/>
        <v>0.70301128029210602</v>
      </c>
      <c r="P3534" s="6">
        <f t="shared" si="672"/>
        <v>1.4681789171996193</v>
      </c>
      <c r="Q3534" s="6">
        <f t="shared" si="673"/>
        <v>0.36728046571560641</v>
      </c>
      <c r="R3534" s="6">
        <f t="shared" si="674"/>
        <v>0.27417439931392135</v>
      </c>
      <c r="S3534" s="6">
        <f t="shared" si="675"/>
        <v>0.64145486502952775</v>
      </c>
    </row>
    <row r="3535" spans="1:19" x14ac:dyDescent="0.25">
      <c r="A3535" s="64">
        <v>41960</v>
      </c>
      <c r="B3535" s="198" t="s">
        <v>865</v>
      </c>
      <c r="C3535">
        <v>1</v>
      </c>
      <c r="D3535" s="4">
        <v>4</v>
      </c>
      <c r="E3535" s="4"/>
      <c r="G3535" s="4">
        <f t="shared" si="668"/>
        <v>64.961200000000005</v>
      </c>
      <c r="H3535"/>
      <c r="I3535"/>
      <c r="J3535" s="34">
        <f t="shared" si="665"/>
        <v>1.2566370614359172E-3</v>
      </c>
      <c r="K3535" s="34">
        <f t="shared" si="669"/>
        <v>8.1632653058713603E-2</v>
      </c>
      <c r="L3535" s="6">
        <f t="shared" si="666"/>
        <v>4.3006091215286046</v>
      </c>
      <c r="M3535" s="6">
        <f t="shared" si="670"/>
        <v>0.27937273468421148</v>
      </c>
      <c r="N3535" s="6">
        <f t="shared" si="667"/>
        <v>6.4806737611278331</v>
      </c>
      <c r="O3535" s="6">
        <f t="shared" si="671"/>
        <v>0.42099235249702632</v>
      </c>
      <c r="P3535" s="6">
        <f t="shared" si="672"/>
        <v>0.7003650871812378</v>
      </c>
      <c r="Q3535" s="6">
        <f t="shared" si="673"/>
        <v>0.1340989126484215</v>
      </c>
      <c r="R3535" s="6">
        <f t="shared" si="674"/>
        <v>0.16418701747384026</v>
      </c>
      <c r="S3535" s="6">
        <f t="shared" si="675"/>
        <v>0.29828593012226179</v>
      </c>
    </row>
    <row r="3536" spans="1:19" x14ac:dyDescent="0.25">
      <c r="A3536" s="64">
        <v>41960</v>
      </c>
      <c r="B3536" s="198" t="s">
        <v>865</v>
      </c>
      <c r="C3536">
        <v>1</v>
      </c>
      <c r="D3536" s="4">
        <v>5.0999999999999996</v>
      </c>
      <c r="E3536" s="4"/>
      <c r="G3536" s="4">
        <f t="shared" si="668"/>
        <v>64.961200000000005</v>
      </c>
      <c r="H3536"/>
      <c r="I3536"/>
      <c r="J3536" s="34">
        <f t="shared" si="665"/>
        <v>2.0428206229967626E-3</v>
      </c>
      <c r="K3536" s="34">
        <f t="shared" si="669"/>
        <v>0.13270408162857128</v>
      </c>
      <c r="L3536" s="6">
        <f t="shared" si="666"/>
        <v>7.5179232289815232</v>
      </c>
      <c r="M3536" s="6">
        <f t="shared" si="670"/>
        <v>0.48837332393509775</v>
      </c>
      <c r="N3536" s="6">
        <f t="shared" si="667"/>
        <v>8.6112674075792555</v>
      </c>
      <c r="O3536" s="6">
        <f t="shared" si="671"/>
        <v>0.55939827516743446</v>
      </c>
      <c r="P3536" s="6">
        <f t="shared" si="672"/>
        <v>1.0477715991025323</v>
      </c>
      <c r="Q3536" s="6">
        <f t="shared" si="673"/>
        <v>0.2344191954888469</v>
      </c>
      <c r="R3536" s="6">
        <f t="shared" si="674"/>
        <v>0.21816532731529945</v>
      </c>
      <c r="S3536" s="6">
        <f t="shared" si="675"/>
        <v>0.45258452280414635</v>
      </c>
    </row>
    <row r="3537" spans="1:19" x14ac:dyDescent="0.25">
      <c r="A3537" s="64">
        <v>41960</v>
      </c>
      <c r="B3537" s="198" t="s">
        <v>865</v>
      </c>
      <c r="C3537">
        <v>1</v>
      </c>
      <c r="D3537" s="4">
        <v>6.1</v>
      </c>
      <c r="E3537" s="4" t="s">
        <v>978</v>
      </c>
      <c r="G3537" s="4">
        <f t="shared" si="668"/>
        <v>64.961200000000005</v>
      </c>
      <c r="H3537"/>
      <c r="I3537"/>
      <c r="J3537" s="34">
        <f t="shared" si="665"/>
        <v>2.9224665660019049E-3</v>
      </c>
      <c r="K3537" s="34">
        <f t="shared" si="669"/>
        <v>0.18984693876967082</v>
      </c>
      <c r="L3537" s="6">
        <f t="shared" si="666"/>
        <v>11.346641732690337</v>
      </c>
      <c r="M3537" s="6">
        <f t="shared" si="670"/>
        <v>0.73709147722241208</v>
      </c>
      <c r="N3537" s="6">
        <f t="shared" si="667"/>
        <v>10.618077151196925</v>
      </c>
      <c r="O3537" s="6">
        <f t="shared" si="671"/>
        <v>0.68976304681311085</v>
      </c>
      <c r="P3537" s="6">
        <f t="shared" si="672"/>
        <v>1.426854524035523</v>
      </c>
      <c r="Q3537" s="6">
        <f t="shared" si="673"/>
        <v>0.35380390906675779</v>
      </c>
      <c r="R3537" s="6">
        <f t="shared" si="674"/>
        <v>0.26900758825711324</v>
      </c>
      <c r="S3537" s="6">
        <f t="shared" si="675"/>
        <v>0.62281149732387098</v>
      </c>
    </row>
    <row r="3538" spans="1:19" x14ac:dyDescent="0.25">
      <c r="A3538" s="64">
        <v>41960</v>
      </c>
      <c r="B3538" s="198" t="s">
        <v>865</v>
      </c>
      <c r="C3538">
        <v>1</v>
      </c>
      <c r="D3538" s="4">
        <v>4.3</v>
      </c>
      <c r="E3538" s="4"/>
      <c r="G3538" s="4">
        <f t="shared" si="668"/>
        <v>64.961200000000005</v>
      </c>
      <c r="H3538"/>
      <c r="I3538"/>
      <c r="J3538" s="34">
        <f t="shared" si="665"/>
        <v>1.4522012041218817E-3</v>
      </c>
      <c r="K3538" s="34">
        <f t="shared" si="669"/>
        <v>9.4336734690975893E-2</v>
      </c>
      <c r="L3538" s="6">
        <f t="shared" si="666"/>
        <v>5.0785301024450318</v>
      </c>
      <c r="M3538" s="6">
        <f t="shared" si="670"/>
        <v>0.3299074160899001</v>
      </c>
      <c r="N3538" s="6">
        <f t="shared" si="667"/>
        <v>7.0529054640829827</v>
      </c>
      <c r="O3538" s="6">
        <f t="shared" si="671"/>
        <v>0.45816521132004828</v>
      </c>
      <c r="P3538" s="6">
        <f t="shared" si="672"/>
        <v>0.78807262740994832</v>
      </c>
      <c r="Q3538" s="6">
        <f t="shared" si="673"/>
        <v>0.15835555972315205</v>
      </c>
      <c r="R3538" s="6">
        <f t="shared" si="674"/>
        <v>0.17868443241481885</v>
      </c>
      <c r="S3538" s="6">
        <f t="shared" si="675"/>
        <v>0.33703999213797087</v>
      </c>
    </row>
    <row r="3539" spans="1:19" x14ac:dyDescent="0.25">
      <c r="A3539" s="64">
        <v>41960</v>
      </c>
      <c r="B3539" s="198" t="s">
        <v>865</v>
      </c>
      <c r="C3539">
        <v>1</v>
      </c>
      <c r="D3539" s="4">
        <v>7.8</v>
      </c>
      <c r="E3539" s="4" t="s">
        <v>978</v>
      </c>
      <c r="G3539" s="4">
        <f t="shared" si="668"/>
        <v>64.961200000000005</v>
      </c>
      <c r="H3539"/>
      <c r="I3539"/>
      <c r="J3539" s="34">
        <f t="shared" si="665"/>
        <v>4.7783624261100756E-3</v>
      </c>
      <c r="K3539" s="34">
        <f t="shared" si="669"/>
        <v>0.31040816325575848</v>
      </c>
      <c r="L3539" s="6">
        <f t="shared" si="666"/>
        <v>19.967309203036706</v>
      </c>
      <c r="M3539" s="6">
        <f t="shared" si="670"/>
        <v>1.2971003917591177</v>
      </c>
      <c r="N3539" s="6">
        <f t="shared" si="667"/>
        <v>14.156655209656122</v>
      </c>
      <c r="O3539" s="6">
        <f t="shared" si="671"/>
        <v>0.91963332824289878</v>
      </c>
      <c r="P3539" s="6">
        <f t="shared" si="672"/>
        <v>2.2167337200020167</v>
      </c>
      <c r="Q3539" s="6">
        <f t="shared" si="673"/>
        <v>0.62260818804437645</v>
      </c>
      <c r="R3539" s="6">
        <f t="shared" si="674"/>
        <v>0.35865699801473055</v>
      </c>
      <c r="S3539" s="6">
        <f t="shared" si="675"/>
        <v>0.98126518605910706</v>
      </c>
    </row>
    <row r="3540" spans="1:19" x14ac:dyDescent="0.25">
      <c r="A3540" s="64">
        <v>41960</v>
      </c>
      <c r="B3540" s="198" t="s">
        <v>865</v>
      </c>
      <c r="C3540">
        <v>1</v>
      </c>
      <c r="D3540" s="4">
        <v>5.0999999999999996</v>
      </c>
      <c r="E3540" s="4"/>
      <c r="G3540" s="4">
        <f t="shared" si="668"/>
        <v>64.961200000000005</v>
      </c>
      <c r="H3540"/>
      <c r="I3540"/>
      <c r="J3540" s="34">
        <f t="shared" si="665"/>
        <v>2.0428206229967626E-3</v>
      </c>
      <c r="K3540" s="34">
        <f t="shared" si="669"/>
        <v>0.13270408162857128</v>
      </c>
      <c r="L3540" s="6">
        <f t="shared" si="666"/>
        <v>7.5179232289815232</v>
      </c>
      <c r="M3540" s="6">
        <f t="shared" si="670"/>
        <v>0.48837332393509775</v>
      </c>
      <c r="N3540" s="6">
        <f t="shared" si="667"/>
        <v>8.6112674075792555</v>
      </c>
      <c r="O3540" s="6">
        <f t="shared" si="671"/>
        <v>0.55939827516743446</v>
      </c>
      <c r="P3540" s="6">
        <f t="shared" si="672"/>
        <v>1.0477715991025323</v>
      </c>
      <c r="Q3540" s="6">
        <f t="shared" si="673"/>
        <v>0.2344191954888469</v>
      </c>
      <c r="R3540" s="6">
        <f t="shared" si="674"/>
        <v>0.21816532731529945</v>
      </c>
      <c r="S3540" s="6">
        <f t="shared" si="675"/>
        <v>0.45258452280414635</v>
      </c>
    </row>
    <row r="3541" spans="1:19" x14ac:dyDescent="0.25">
      <c r="A3541" s="64">
        <v>41960</v>
      </c>
      <c r="B3541" s="198" t="s">
        <v>865</v>
      </c>
      <c r="C3541">
        <v>1</v>
      </c>
      <c r="D3541" s="4">
        <v>6.5</v>
      </c>
      <c r="E3541" s="4"/>
      <c r="G3541" s="4">
        <f t="shared" si="668"/>
        <v>64.961200000000005</v>
      </c>
      <c r="H3541"/>
      <c r="I3541"/>
      <c r="J3541" s="34">
        <f t="shared" si="665"/>
        <v>3.3183072403542195E-3</v>
      </c>
      <c r="K3541" s="34">
        <f t="shared" si="669"/>
        <v>0.21556122448316564</v>
      </c>
      <c r="L3541" s="6">
        <f t="shared" si="666"/>
        <v>13.130517975640537</v>
      </c>
      <c r="M3541" s="6">
        <f t="shared" si="670"/>
        <v>0.85297422086363262</v>
      </c>
      <c r="N3541" s="6">
        <f t="shared" si="667"/>
        <v>11.437170539605743</v>
      </c>
      <c r="O3541" s="6">
        <f t="shared" si="671"/>
        <v>0.74297233726827139</v>
      </c>
      <c r="P3541" s="6">
        <f t="shared" si="672"/>
        <v>1.5959465581319039</v>
      </c>
      <c r="Q3541" s="6">
        <f t="shared" si="673"/>
        <v>0.40942762601454363</v>
      </c>
      <c r="R3541" s="6">
        <f t="shared" si="674"/>
        <v>0.28975921153462586</v>
      </c>
      <c r="S3541" s="6">
        <f t="shared" si="675"/>
        <v>0.69918683754916944</v>
      </c>
    </row>
    <row r="3542" spans="1:19" x14ac:dyDescent="0.25">
      <c r="A3542" s="64">
        <v>41960</v>
      </c>
      <c r="B3542" s="198" t="s">
        <v>865</v>
      </c>
      <c r="C3542">
        <v>1</v>
      </c>
      <c r="D3542" s="4">
        <v>3.9</v>
      </c>
      <c r="E3542" s="4"/>
      <c r="G3542" s="4">
        <f t="shared" si="668"/>
        <v>64.961200000000005</v>
      </c>
      <c r="H3542"/>
      <c r="I3542"/>
      <c r="J3542" s="34">
        <f t="shared" si="665"/>
        <v>1.1945906065275189E-3</v>
      </c>
      <c r="K3542" s="34">
        <f t="shared" si="669"/>
        <v>7.7602040813939621E-2</v>
      </c>
      <c r="L3542" s="6">
        <f t="shared" si="666"/>
        <v>4.0574351124683323</v>
      </c>
      <c r="M3542" s="6">
        <f t="shared" si="670"/>
        <v>0.26357585894044605</v>
      </c>
      <c r="N3542" s="6">
        <f t="shared" si="667"/>
        <v>6.2915196864507177</v>
      </c>
      <c r="O3542" s="6">
        <f t="shared" si="671"/>
        <v>0.40870467658277715</v>
      </c>
      <c r="P3542" s="6">
        <f t="shared" si="672"/>
        <v>0.6722805355232232</v>
      </c>
      <c r="Q3542" s="6">
        <f t="shared" si="673"/>
        <v>0.12651641229141411</v>
      </c>
      <c r="R3542" s="6">
        <f t="shared" si="674"/>
        <v>0.1593948238672831</v>
      </c>
      <c r="S3542" s="6">
        <f t="shared" si="675"/>
        <v>0.28591123615869718</v>
      </c>
    </row>
    <row r="3543" spans="1:19" x14ac:dyDescent="0.25">
      <c r="A3543" s="64">
        <v>41960</v>
      </c>
      <c r="B3543" s="198" t="s">
        <v>865</v>
      </c>
      <c r="C3543">
        <v>1</v>
      </c>
      <c r="D3543" s="4">
        <v>4.4000000000000004</v>
      </c>
      <c r="E3543" s="4"/>
      <c r="G3543" s="4">
        <f t="shared" si="668"/>
        <v>64.961200000000005</v>
      </c>
      <c r="H3543"/>
      <c r="I3543"/>
      <c r="J3543" s="34">
        <f t="shared" si="665"/>
        <v>1.5205308443374602E-3</v>
      </c>
      <c r="K3543" s="34">
        <f t="shared" si="669"/>
        <v>9.877551020104347E-2</v>
      </c>
      <c r="L3543" s="6">
        <f t="shared" si="666"/>
        <v>5.3541650508837426</v>
      </c>
      <c r="M3543" s="6">
        <f t="shared" si="670"/>
        <v>0.34781299344971695</v>
      </c>
      <c r="N3543" s="6">
        <f t="shared" si="667"/>
        <v>7.2451870323804508</v>
      </c>
      <c r="O3543" s="6">
        <f t="shared" si="671"/>
        <v>0.47065605297680857</v>
      </c>
      <c r="P3543" s="6">
        <f t="shared" si="672"/>
        <v>0.81846904642652551</v>
      </c>
      <c r="Q3543" s="6">
        <f t="shared" si="673"/>
        <v>0.16695023685586413</v>
      </c>
      <c r="R3543" s="6">
        <f t="shared" si="674"/>
        <v>0.18355586066095536</v>
      </c>
      <c r="S3543" s="6">
        <f t="shared" si="675"/>
        <v>0.35050609751681949</v>
      </c>
    </row>
    <row r="3544" spans="1:19" x14ac:dyDescent="0.25">
      <c r="A3544" s="64">
        <v>41960</v>
      </c>
      <c r="B3544" s="198" t="s">
        <v>865</v>
      </c>
      <c r="C3544">
        <v>1</v>
      </c>
      <c r="D3544" s="4">
        <v>5</v>
      </c>
      <c r="E3544" s="4"/>
      <c r="G3544" s="4">
        <f t="shared" si="668"/>
        <v>64.961200000000005</v>
      </c>
      <c r="H3544"/>
      <c r="I3544"/>
      <c r="J3544" s="34">
        <f t="shared" si="665"/>
        <v>1.9634954084936209E-3</v>
      </c>
      <c r="K3544" s="34">
        <f t="shared" si="669"/>
        <v>0.12755102040424002</v>
      </c>
      <c r="L3544" s="6">
        <f t="shared" si="666"/>
        <v>7.1833345216463531</v>
      </c>
      <c r="M3544" s="6">
        <f t="shared" si="670"/>
        <v>0.46663803957857453</v>
      </c>
      <c r="N3544" s="6">
        <f t="shared" si="667"/>
        <v>8.4140458590425169</v>
      </c>
      <c r="O3544" s="6">
        <f t="shared" si="671"/>
        <v>0.54658652646013051</v>
      </c>
      <c r="P3544" s="6">
        <f t="shared" si="672"/>
        <v>1.0132245660387049</v>
      </c>
      <c r="Q3544" s="6">
        <f t="shared" si="673"/>
        <v>0.22398625899771576</v>
      </c>
      <c r="R3544" s="6">
        <f t="shared" si="674"/>
        <v>0.2131687453194509</v>
      </c>
      <c r="S3544" s="6">
        <f t="shared" si="675"/>
        <v>0.4371550043171667</v>
      </c>
    </row>
    <row r="3545" spans="1:19" x14ac:dyDescent="0.25">
      <c r="A3545" s="64">
        <v>41960</v>
      </c>
      <c r="B3545" s="198" t="s">
        <v>865</v>
      </c>
      <c r="C3545">
        <v>1</v>
      </c>
      <c r="D3545" s="4">
        <v>5.2</v>
      </c>
      <c r="E3545" s="4"/>
      <c r="G3545" s="4">
        <f t="shared" si="668"/>
        <v>64.961200000000005</v>
      </c>
      <c r="H3545"/>
      <c r="I3545"/>
      <c r="J3545" s="34">
        <f t="shared" si="665"/>
        <v>2.1237166338267006E-3</v>
      </c>
      <c r="K3545" s="34">
        <f t="shared" si="669"/>
        <v>0.13795918366922602</v>
      </c>
      <c r="L3545" s="6">
        <f t="shared" si="666"/>
        <v>7.8611437635641082</v>
      </c>
      <c r="M3545" s="6">
        <f t="shared" si="670"/>
        <v>0.51066934215868187</v>
      </c>
      <c r="N3545" s="6">
        <f t="shared" si="667"/>
        <v>8.8091474968502013</v>
      </c>
      <c r="O3545" s="6">
        <f t="shared" si="671"/>
        <v>0.5722528034719111</v>
      </c>
      <c r="P3545" s="6">
        <f t="shared" si="672"/>
        <v>1.0829221456305929</v>
      </c>
      <c r="Q3545" s="6">
        <f t="shared" si="673"/>
        <v>0.2451212842361673</v>
      </c>
      <c r="R3545" s="6">
        <f t="shared" si="674"/>
        <v>0.22317859335404533</v>
      </c>
      <c r="S3545" s="6">
        <f t="shared" si="675"/>
        <v>0.46829987759021263</v>
      </c>
    </row>
    <row r="3546" spans="1:19" x14ac:dyDescent="0.25">
      <c r="A3546" s="64">
        <v>41960</v>
      </c>
      <c r="B3546" s="198" t="s">
        <v>865</v>
      </c>
      <c r="C3546">
        <v>1</v>
      </c>
      <c r="D3546" s="4">
        <v>5.0999999999999996</v>
      </c>
      <c r="E3546" s="4"/>
      <c r="G3546" s="4">
        <f t="shared" si="668"/>
        <v>64.961200000000005</v>
      </c>
      <c r="H3546"/>
      <c r="I3546"/>
      <c r="J3546" s="34">
        <f t="shared" si="665"/>
        <v>2.0428206229967626E-3</v>
      </c>
      <c r="K3546" s="34">
        <f t="shared" si="669"/>
        <v>0.13270408162857128</v>
      </c>
      <c r="L3546" s="6">
        <f t="shared" si="666"/>
        <v>7.5179232289815232</v>
      </c>
      <c r="M3546" s="6">
        <f t="shared" si="670"/>
        <v>0.48837332393509775</v>
      </c>
      <c r="N3546" s="6">
        <f t="shared" si="667"/>
        <v>8.6112674075792555</v>
      </c>
      <c r="O3546" s="6">
        <f t="shared" si="671"/>
        <v>0.55939827516743446</v>
      </c>
      <c r="P3546" s="6">
        <f t="shared" si="672"/>
        <v>1.0477715991025323</v>
      </c>
      <c r="Q3546" s="6">
        <f t="shared" si="673"/>
        <v>0.2344191954888469</v>
      </c>
      <c r="R3546" s="6">
        <f t="shared" si="674"/>
        <v>0.21816532731529945</v>
      </c>
      <c r="S3546" s="6">
        <f t="shared" si="675"/>
        <v>0.45258452280414635</v>
      </c>
    </row>
    <row r="3547" spans="1:19" x14ac:dyDescent="0.25">
      <c r="A3547" s="64">
        <v>41960</v>
      </c>
      <c r="B3547" s="198" t="s">
        <v>865</v>
      </c>
      <c r="C3547">
        <v>1</v>
      </c>
      <c r="D3547" s="4">
        <v>6.8</v>
      </c>
      <c r="E3547" s="4"/>
      <c r="G3547" s="4">
        <f t="shared" si="668"/>
        <v>64.961200000000005</v>
      </c>
      <c r="H3547"/>
      <c r="I3547"/>
      <c r="J3547" s="34">
        <f t="shared" si="665"/>
        <v>3.6316811075498014E-3</v>
      </c>
      <c r="K3547" s="34">
        <f t="shared" si="669"/>
        <v>0.23591836733968233</v>
      </c>
      <c r="L3547" s="6">
        <f t="shared" si="666"/>
        <v>14.565722844180941</v>
      </c>
      <c r="M3547" s="6">
        <f t="shared" si="670"/>
        <v>0.94620685317821773</v>
      </c>
      <c r="N3547" s="6">
        <f t="shared" si="667"/>
        <v>12.057170367208817</v>
      </c>
      <c r="O3547" s="6">
        <f t="shared" si="671"/>
        <v>0.78324827085036008</v>
      </c>
      <c r="P3547" s="6">
        <f t="shared" si="672"/>
        <v>1.7294551240285778</v>
      </c>
      <c r="Q3547" s="6">
        <f t="shared" si="673"/>
        <v>0.45417928952554448</v>
      </c>
      <c r="R3547" s="6">
        <f t="shared" si="674"/>
        <v>0.30546682563164046</v>
      </c>
      <c r="S3547" s="6">
        <f t="shared" si="675"/>
        <v>0.75964611515718494</v>
      </c>
    </row>
    <row r="3548" spans="1:19" x14ac:dyDescent="0.25">
      <c r="A3548" s="64">
        <v>41960</v>
      </c>
      <c r="B3548" s="198" t="s">
        <v>865</v>
      </c>
      <c r="C3548">
        <v>1</v>
      </c>
      <c r="D3548" s="4">
        <v>7.8</v>
      </c>
      <c r="E3548" s="4"/>
      <c r="G3548" s="4">
        <f t="shared" si="668"/>
        <v>64.961200000000005</v>
      </c>
      <c r="H3548"/>
      <c r="I3548"/>
      <c r="J3548" s="34">
        <f t="shared" si="665"/>
        <v>4.7783624261100756E-3</v>
      </c>
      <c r="K3548" s="34">
        <f t="shared" si="669"/>
        <v>0.31040816325575848</v>
      </c>
      <c r="L3548" s="6">
        <f t="shared" si="666"/>
        <v>19.967309203036706</v>
      </c>
      <c r="M3548" s="6">
        <f t="shared" si="670"/>
        <v>1.2971003917591177</v>
      </c>
      <c r="N3548" s="6">
        <f t="shared" si="667"/>
        <v>14.156655209656122</v>
      </c>
      <c r="O3548" s="6">
        <f t="shared" si="671"/>
        <v>0.91963332824289878</v>
      </c>
      <c r="P3548" s="6">
        <f t="shared" si="672"/>
        <v>2.2167337200020167</v>
      </c>
      <c r="Q3548" s="6">
        <f t="shared" si="673"/>
        <v>0.62260818804437645</v>
      </c>
      <c r="R3548" s="6">
        <f t="shared" si="674"/>
        <v>0.35865699801473055</v>
      </c>
      <c r="S3548" s="6">
        <f t="shared" si="675"/>
        <v>0.98126518605910706</v>
      </c>
    </row>
    <row r="3549" spans="1:19" x14ac:dyDescent="0.25">
      <c r="A3549" s="64">
        <v>41960</v>
      </c>
      <c r="B3549" s="198" t="s">
        <v>865</v>
      </c>
      <c r="C3549">
        <v>1</v>
      </c>
      <c r="D3549" s="4">
        <v>6.4</v>
      </c>
      <c r="E3549" s="4" t="s">
        <v>978</v>
      </c>
      <c r="G3549" s="4">
        <f t="shared" si="668"/>
        <v>64.961200000000005</v>
      </c>
      <c r="H3549"/>
      <c r="I3549"/>
      <c r="J3549" s="34">
        <f t="shared" si="665"/>
        <v>3.2169908772759479E-3</v>
      </c>
      <c r="K3549" s="34">
        <f t="shared" si="669"/>
        <v>0.20897959183030679</v>
      </c>
      <c r="L3549" s="6">
        <f t="shared" si="666"/>
        <v>12.670735111153041</v>
      </c>
      <c r="M3549" s="6">
        <f t="shared" si="670"/>
        <v>0.82310617366776118</v>
      </c>
      <c r="N3549" s="6">
        <f t="shared" si="667"/>
        <v>11.231571837310549</v>
      </c>
      <c r="O3549" s="6">
        <f t="shared" si="671"/>
        <v>0.72961639858967853</v>
      </c>
      <c r="P3549" s="6">
        <f t="shared" si="672"/>
        <v>1.5527225722574398</v>
      </c>
      <c r="Q3549" s="6">
        <f t="shared" si="673"/>
        <v>0.39509096336052535</v>
      </c>
      <c r="R3549" s="6">
        <f t="shared" si="674"/>
        <v>0.28455039544997462</v>
      </c>
      <c r="S3549" s="6">
        <f t="shared" si="675"/>
        <v>0.67964135881049992</v>
      </c>
    </row>
    <row r="3550" spans="1:19" x14ac:dyDescent="0.25">
      <c r="A3550" s="64">
        <v>41960</v>
      </c>
      <c r="B3550" s="198" t="s">
        <v>865</v>
      </c>
      <c r="C3550">
        <v>2</v>
      </c>
      <c r="D3550" s="4">
        <v>7.9</v>
      </c>
      <c r="E3550" s="4"/>
      <c r="G3550" s="4">
        <f t="shared" si="668"/>
        <v>64.961200000000005</v>
      </c>
      <c r="H3550"/>
      <c r="I3550"/>
      <c r="J3550" s="34">
        <f t="shared" si="665"/>
        <v>4.9016699377634745E-3</v>
      </c>
      <c r="K3550" s="34">
        <f t="shared" si="669"/>
        <v>0.31841836733714474</v>
      </c>
      <c r="L3550" s="6">
        <f t="shared" si="666"/>
        <v>20.560739681169874</v>
      </c>
      <c r="M3550" s="6">
        <f t="shared" si="670"/>
        <v>1.3356503484829443</v>
      </c>
      <c r="N3550" s="6">
        <f t="shared" si="667"/>
        <v>14.369235628642512</v>
      </c>
      <c r="O3550" s="6">
        <f t="shared" si="671"/>
        <v>0.93344280762460885</v>
      </c>
      <c r="P3550" s="6">
        <f t="shared" si="672"/>
        <v>2.2690931561075534</v>
      </c>
      <c r="Q3550" s="6">
        <f t="shared" si="673"/>
        <v>0.64111216727181319</v>
      </c>
      <c r="R3550" s="6">
        <f t="shared" si="674"/>
        <v>0.36404269497359748</v>
      </c>
      <c r="S3550" s="6">
        <f t="shared" si="675"/>
        <v>1.0051548622454107</v>
      </c>
    </row>
    <row r="3551" spans="1:19" x14ac:dyDescent="0.25">
      <c r="A3551" s="64">
        <v>41960</v>
      </c>
      <c r="B3551" s="198" t="s">
        <v>865</v>
      </c>
      <c r="C3551">
        <v>2</v>
      </c>
      <c r="D3551" s="4">
        <v>7.5</v>
      </c>
      <c r="E3551" s="4"/>
      <c r="G3551" s="4">
        <f t="shared" si="668"/>
        <v>64.961200000000005</v>
      </c>
      <c r="H3551"/>
      <c r="I3551"/>
      <c r="J3551" s="34">
        <f t="shared" si="665"/>
        <v>4.4178646691106467E-3</v>
      </c>
      <c r="K3551" s="34">
        <f t="shared" si="669"/>
        <v>0.28698979590953999</v>
      </c>
      <c r="L3551" s="6">
        <f t="shared" si="666"/>
        <v>18.245673379916788</v>
      </c>
      <c r="M3551" s="6">
        <f t="shared" si="670"/>
        <v>1.1852608605569988</v>
      </c>
      <c r="N3551" s="6">
        <f t="shared" si="667"/>
        <v>13.521710947318155</v>
      </c>
      <c r="O3551" s="6">
        <f t="shared" si="671"/>
        <v>0.87838658622827981</v>
      </c>
      <c r="P3551" s="6">
        <f t="shared" si="672"/>
        <v>2.0636474467852786</v>
      </c>
      <c r="Q3551" s="6">
        <f t="shared" si="673"/>
        <v>0.56892521306735933</v>
      </c>
      <c r="R3551" s="6">
        <f t="shared" si="674"/>
        <v>0.34257076862902913</v>
      </c>
      <c r="S3551" s="6">
        <f t="shared" si="675"/>
        <v>0.91149598169638846</v>
      </c>
    </row>
    <row r="3552" spans="1:19" x14ac:dyDescent="0.25">
      <c r="A3552" s="64">
        <v>41960</v>
      </c>
      <c r="B3552" s="198" t="s">
        <v>865</v>
      </c>
      <c r="C3552">
        <v>2</v>
      </c>
      <c r="D3552" s="4">
        <v>6.6</v>
      </c>
      <c r="E3552" s="4"/>
      <c r="G3552" s="4">
        <f t="shared" si="668"/>
        <v>64.961200000000005</v>
      </c>
      <c r="H3552"/>
      <c r="I3552"/>
      <c r="J3552" s="34">
        <f t="shared" si="665"/>
        <v>3.4211943997592849E-3</v>
      </c>
      <c r="K3552" s="34">
        <f t="shared" si="669"/>
        <v>0.22224489795234778</v>
      </c>
      <c r="L3552" s="6">
        <f t="shared" si="666"/>
        <v>13.599581983298828</v>
      </c>
      <c r="M3552" s="6">
        <f t="shared" si="670"/>
        <v>0.88344518226894508</v>
      </c>
      <c r="N3552" s="6">
        <f t="shared" si="667"/>
        <v>11.643307684830535</v>
      </c>
      <c r="O3552" s="6">
        <f t="shared" si="671"/>
        <v>0.75636325384638103</v>
      </c>
      <c r="P3552" s="6">
        <f t="shared" si="672"/>
        <v>1.639808436115326</v>
      </c>
      <c r="Q3552" s="6">
        <f t="shared" si="673"/>
        <v>0.42405368748909361</v>
      </c>
      <c r="R3552" s="6">
        <f t="shared" si="674"/>
        <v>0.2949816690000886</v>
      </c>
      <c r="S3552" s="6">
        <f t="shared" si="675"/>
        <v>0.71903535648918226</v>
      </c>
    </row>
    <row r="3553" spans="1:19" x14ac:dyDescent="0.25">
      <c r="A3553" s="64">
        <v>41960</v>
      </c>
      <c r="B3553" s="198" t="s">
        <v>865</v>
      </c>
      <c r="C3553">
        <v>2</v>
      </c>
      <c r="D3553" s="4">
        <v>7.4</v>
      </c>
      <c r="E3553" s="4"/>
      <c r="G3553" s="4">
        <f t="shared" si="668"/>
        <v>64.961200000000005</v>
      </c>
      <c r="H3553"/>
      <c r="I3553"/>
      <c r="J3553" s="34">
        <f t="shared" ref="J3553:J3616" si="676">((+D3553/200)^2)*PI()</f>
        <v>4.3008403427644282E-3</v>
      </c>
      <c r="K3553" s="34">
        <f t="shared" si="669"/>
        <v>0.27938775509344738</v>
      </c>
      <c r="L3553" s="6">
        <f t="shared" ref="L3553:L3616" si="677">0.17758*(D3553^2.299)</f>
        <v>17.691219677917115</v>
      </c>
      <c r="M3553" s="6">
        <f t="shared" si="670"/>
        <v>1.1492428820320462</v>
      </c>
      <c r="N3553" s="6">
        <f t="shared" ref="N3553:N3616" si="678">1.28*(D3553^1.17)</f>
        <v>13.311012207689938</v>
      </c>
      <c r="O3553" s="6">
        <f t="shared" si="671"/>
        <v>0.86469934299806295</v>
      </c>
      <c r="P3553" s="6">
        <f t="shared" si="672"/>
        <v>2.0139422250301093</v>
      </c>
      <c r="Q3553" s="6">
        <f t="shared" si="673"/>
        <v>0.55163658337538213</v>
      </c>
      <c r="R3553" s="6">
        <f t="shared" si="674"/>
        <v>0.33723274376924456</v>
      </c>
      <c r="S3553" s="6">
        <f t="shared" si="675"/>
        <v>0.88886932714462663</v>
      </c>
    </row>
    <row r="3554" spans="1:19" x14ac:dyDescent="0.25">
      <c r="A3554" s="64">
        <v>41960</v>
      </c>
      <c r="B3554" s="198" t="s">
        <v>865</v>
      </c>
      <c r="C3554">
        <v>2</v>
      </c>
      <c r="D3554" s="4">
        <v>4</v>
      </c>
      <c r="E3554" s="4"/>
      <c r="G3554" s="4">
        <f t="shared" ref="G3554:G3617" si="679">IF($D3554&lt;3.01,795.7747,64.9612)</f>
        <v>64.961200000000005</v>
      </c>
      <c r="H3554"/>
      <c r="I3554"/>
      <c r="J3554" s="34">
        <f t="shared" si="676"/>
        <v>1.2566370614359172E-3</v>
      </c>
      <c r="K3554" s="34">
        <f t="shared" si="669"/>
        <v>8.1632653058713603E-2</v>
      </c>
      <c r="L3554" s="6">
        <f t="shared" si="677"/>
        <v>4.3006091215286046</v>
      </c>
      <c r="M3554" s="6">
        <f t="shared" si="670"/>
        <v>0.27937273468421148</v>
      </c>
      <c r="N3554" s="6">
        <f t="shared" si="678"/>
        <v>6.4806737611278331</v>
      </c>
      <c r="O3554" s="6">
        <f t="shared" si="671"/>
        <v>0.42099235249702632</v>
      </c>
      <c r="P3554" s="6">
        <f t="shared" si="672"/>
        <v>0.7003650871812378</v>
      </c>
      <c r="Q3554" s="6">
        <f t="shared" si="673"/>
        <v>0.1340989126484215</v>
      </c>
      <c r="R3554" s="6">
        <f t="shared" si="674"/>
        <v>0.16418701747384026</v>
      </c>
      <c r="S3554" s="6">
        <f t="shared" si="675"/>
        <v>0.29828593012226179</v>
      </c>
    </row>
    <row r="3555" spans="1:19" x14ac:dyDescent="0.25">
      <c r="A3555" s="64">
        <v>41960</v>
      </c>
      <c r="B3555" s="198" t="s">
        <v>865</v>
      </c>
      <c r="C3555">
        <v>2</v>
      </c>
      <c r="D3555" s="4">
        <v>3.6</v>
      </c>
      <c r="E3555" s="4"/>
      <c r="G3555" s="4">
        <f t="shared" si="679"/>
        <v>64.961200000000005</v>
      </c>
      <c r="H3555"/>
      <c r="I3555"/>
      <c r="J3555" s="34">
        <f t="shared" si="676"/>
        <v>1.0178760197630931E-3</v>
      </c>
      <c r="K3555" s="34">
        <f t="shared" si="669"/>
        <v>6.6122448977558021E-2</v>
      </c>
      <c r="L3555" s="6">
        <f t="shared" si="677"/>
        <v>3.375464158589657</v>
      </c>
      <c r="M3555" s="6">
        <f t="shared" si="670"/>
        <v>0.21927420655205926</v>
      </c>
      <c r="N3555" s="6">
        <f t="shared" si="678"/>
        <v>5.7290669248255632</v>
      </c>
      <c r="O3555" s="6">
        <f t="shared" si="671"/>
        <v>0.37216706953560269</v>
      </c>
      <c r="P3555" s="6">
        <f t="shared" si="672"/>
        <v>0.59144127608766195</v>
      </c>
      <c r="Q3555" s="6">
        <f t="shared" si="673"/>
        <v>0.10525161914498844</v>
      </c>
      <c r="R3555" s="6">
        <f t="shared" si="674"/>
        <v>0.14514515711888507</v>
      </c>
      <c r="S3555" s="6">
        <f t="shared" si="675"/>
        <v>0.25039677626387352</v>
      </c>
    </row>
    <row r="3556" spans="1:19" x14ac:dyDescent="0.25">
      <c r="A3556" s="64">
        <v>41960</v>
      </c>
      <c r="B3556" s="198" t="s">
        <v>865</v>
      </c>
      <c r="C3556">
        <v>2</v>
      </c>
      <c r="D3556" s="4">
        <v>3.3</v>
      </c>
      <c r="E3556" s="4"/>
      <c r="G3556" s="4">
        <f t="shared" si="679"/>
        <v>64.961200000000005</v>
      </c>
      <c r="H3556"/>
      <c r="I3556"/>
      <c r="J3556" s="34">
        <f t="shared" si="676"/>
        <v>8.5529859993982123E-4</v>
      </c>
      <c r="K3556" s="34">
        <f t="shared" si="669"/>
        <v>5.5561224488086945E-2</v>
      </c>
      <c r="L3556" s="6">
        <f t="shared" si="677"/>
        <v>2.7634881041225379</v>
      </c>
      <c r="M3556" s="6">
        <f t="shared" si="670"/>
        <v>0.17951950691152002</v>
      </c>
      <c r="N3556" s="6">
        <f t="shared" si="678"/>
        <v>5.1745344101160526</v>
      </c>
      <c r="O3556" s="6">
        <f t="shared" si="671"/>
        <v>0.3361439712423443</v>
      </c>
      <c r="P3556" s="6">
        <f t="shared" si="672"/>
        <v>0.51566347815386426</v>
      </c>
      <c r="Q3556" s="6">
        <f t="shared" si="673"/>
        <v>8.6169363317529613E-2</v>
      </c>
      <c r="R3556" s="6">
        <f t="shared" si="674"/>
        <v>0.13109614878451428</v>
      </c>
      <c r="S3556" s="6">
        <f t="shared" si="675"/>
        <v>0.2172655121020439</v>
      </c>
    </row>
    <row r="3557" spans="1:19" x14ac:dyDescent="0.25">
      <c r="A3557" s="64">
        <v>41960</v>
      </c>
      <c r="B3557" s="198" t="s">
        <v>865</v>
      </c>
      <c r="C3557">
        <v>2</v>
      </c>
      <c r="D3557" s="4">
        <v>4.8</v>
      </c>
      <c r="E3557" s="4"/>
      <c r="G3557" s="4">
        <f t="shared" si="679"/>
        <v>64.961200000000005</v>
      </c>
      <c r="H3557"/>
      <c r="I3557"/>
      <c r="J3557" s="34">
        <f t="shared" si="676"/>
        <v>1.8095573684677208E-3</v>
      </c>
      <c r="K3557" s="34">
        <f t="shared" si="669"/>
        <v>0.11755102040454758</v>
      </c>
      <c r="L3557" s="6">
        <f t="shared" si="677"/>
        <v>6.5398480281028419</v>
      </c>
      <c r="M3557" s="6">
        <f t="shared" si="670"/>
        <v>0.42483638396340279</v>
      </c>
      <c r="N3557" s="6">
        <f t="shared" si="678"/>
        <v>8.0216224497877064</v>
      </c>
      <c r="O3557" s="6">
        <f t="shared" si="671"/>
        <v>0.52109423039239344</v>
      </c>
      <c r="P3557" s="6">
        <f t="shared" si="672"/>
        <v>0.94593061435579617</v>
      </c>
      <c r="Q3557" s="6">
        <f t="shared" si="673"/>
        <v>0.20392146430243333</v>
      </c>
      <c r="R3557" s="6">
        <f t="shared" si="674"/>
        <v>0.20322674985303346</v>
      </c>
      <c r="S3557" s="6">
        <f t="shared" si="675"/>
        <v>0.40714821415546676</v>
      </c>
    </row>
    <row r="3558" spans="1:19" x14ac:dyDescent="0.25">
      <c r="A3558" s="64">
        <v>41960</v>
      </c>
      <c r="B3558" s="198" t="s">
        <v>865</v>
      </c>
      <c r="C3558">
        <v>2</v>
      </c>
      <c r="D3558" s="4">
        <v>3.5</v>
      </c>
      <c r="E3558" s="4"/>
      <c r="G3558" s="4">
        <f t="shared" si="679"/>
        <v>64.961200000000005</v>
      </c>
      <c r="H3558"/>
      <c r="I3558"/>
      <c r="J3558" s="34">
        <f t="shared" si="676"/>
        <v>9.6211275016187424E-4</v>
      </c>
      <c r="K3558" s="34">
        <f t="shared" si="669"/>
        <v>6.2499999998077607E-2</v>
      </c>
      <c r="L3558" s="6">
        <f t="shared" si="677"/>
        <v>3.1637815247608514</v>
      </c>
      <c r="M3558" s="6">
        <f t="shared" si="670"/>
        <v>0.20552304837265933</v>
      </c>
      <c r="N3558" s="6">
        <f t="shared" si="678"/>
        <v>5.5433152983182508</v>
      </c>
      <c r="O3558" s="6">
        <f t="shared" si="671"/>
        <v>0.36010042074168885</v>
      </c>
      <c r="P3558" s="6">
        <f t="shared" si="672"/>
        <v>0.56562346911434824</v>
      </c>
      <c r="Q3558" s="6">
        <f t="shared" si="673"/>
        <v>9.865106321887647E-2</v>
      </c>
      <c r="R3558" s="6">
        <f t="shared" si="674"/>
        <v>0.14043916408925866</v>
      </c>
      <c r="S3558" s="6">
        <f t="shared" si="675"/>
        <v>0.23909022730813512</v>
      </c>
    </row>
    <row r="3559" spans="1:19" x14ac:dyDescent="0.25">
      <c r="A3559" s="64">
        <v>41960</v>
      </c>
      <c r="B3559" s="198" t="s">
        <v>865</v>
      </c>
      <c r="C3559">
        <v>2</v>
      </c>
      <c r="D3559" s="4">
        <v>13</v>
      </c>
      <c r="E3559" s="4"/>
      <c r="G3559" s="4">
        <f t="shared" si="679"/>
        <v>64.961200000000005</v>
      </c>
      <c r="H3559"/>
      <c r="I3559"/>
      <c r="J3559" s="34">
        <f t="shared" si="676"/>
        <v>1.3273228961416878E-2</v>
      </c>
      <c r="K3559" s="34">
        <f t="shared" si="669"/>
        <v>0.86224489793266257</v>
      </c>
      <c r="L3559" s="6">
        <f t="shared" si="677"/>
        <v>64.617450470119536</v>
      </c>
      <c r="M3559" s="6">
        <f t="shared" si="670"/>
        <v>4.1976272048975165</v>
      </c>
      <c r="N3559" s="6">
        <f t="shared" si="678"/>
        <v>25.734971512832661</v>
      </c>
      <c r="O3559" s="6">
        <f t="shared" si="671"/>
        <v>1.6717746638654891</v>
      </c>
      <c r="P3559" s="6">
        <f t="shared" si="672"/>
        <v>5.8694018687630054</v>
      </c>
      <c r="Q3559" s="6">
        <f t="shared" si="673"/>
        <v>2.014861058350808</v>
      </c>
      <c r="R3559" s="6">
        <f t="shared" si="674"/>
        <v>0.65199211890754083</v>
      </c>
      <c r="S3559" s="6">
        <f t="shared" si="675"/>
        <v>2.666853177258349</v>
      </c>
    </row>
    <row r="3560" spans="1:19" x14ac:dyDescent="0.25">
      <c r="A3560" s="64">
        <v>41960</v>
      </c>
      <c r="B3560" s="198" t="s">
        <v>865</v>
      </c>
      <c r="C3560">
        <v>2</v>
      </c>
      <c r="D3560" s="4">
        <v>3.1</v>
      </c>
      <c r="E3560" s="4"/>
      <c r="G3560" s="4">
        <f t="shared" si="679"/>
        <v>64.961200000000005</v>
      </c>
      <c r="H3560"/>
      <c r="I3560"/>
      <c r="J3560" s="34">
        <f t="shared" si="676"/>
        <v>7.5476763502494771E-4</v>
      </c>
      <c r="K3560" s="34">
        <f t="shared" si="669"/>
        <v>4.9030612243389851E-2</v>
      </c>
      <c r="L3560" s="6">
        <f t="shared" si="677"/>
        <v>2.3935063597525432</v>
      </c>
      <c r="M3560" s="6">
        <f t="shared" si="670"/>
        <v>0.15548504835297491</v>
      </c>
      <c r="N3560" s="6">
        <f t="shared" si="678"/>
        <v>4.8095356854949474</v>
      </c>
      <c r="O3560" s="6">
        <f t="shared" si="671"/>
        <v>0.31243321563258936</v>
      </c>
      <c r="P3560" s="6">
        <f t="shared" si="672"/>
        <v>0.46791826398556424</v>
      </c>
      <c r="Q3560" s="6">
        <f t="shared" si="673"/>
        <v>7.4632823209427962E-2</v>
      </c>
      <c r="R3560" s="6">
        <f t="shared" si="674"/>
        <v>0.12184895409670986</v>
      </c>
      <c r="S3560" s="6">
        <f t="shared" si="675"/>
        <v>0.19648177730613781</v>
      </c>
    </row>
    <row r="3561" spans="1:19" x14ac:dyDescent="0.25">
      <c r="A3561" s="64">
        <v>41960</v>
      </c>
      <c r="B3561" s="198" t="s">
        <v>865</v>
      </c>
      <c r="C3561">
        <v>2</v>
      </c>
      <c r="D3561" s="4">
        <v>7.4</v>
      </c>
      <c r="E3561" s="4"/>
      <c r="G3561" s="4">
        <f t="shared" si="679"/>
        <v>64.961200000000005</v>
      </c>
      <c r="H3561"/>
      <c r="I3561"/>
      <c r="J3561" s="34">
        <f t="shared" si="676"/>
        <v>4.3008403427644282E-3</v>
      </c>
      <c r="K3561" s="34">
        <f t="shared" si="669"/>
        <v>0.27938775509344738</v>
      </c>
      <c r="L3561" s="6">
        <f t="shared" si="677"/>
        <v>17.691219677917115</v>
      </c>
      <c r="M3561" s="6">
        <f t="shared" si="670"/>
        <v>1.1492428820320462</v>
      </c>
      <c r="N3561" s="6">
        <f t="shared" si="678"/>
        <v>13.311012207689938</v>
      </c>
      <c r="O3561" s="6">
        <f t="shared" si="671"/>
        <v>0.86469934299806295</v>
      </c>
      <c r="P3561" s="6">
        <f t="shared" si="672"/>
        <v>2.0139422250301093</v>
      </c>
      <c r="Q3561" s="6">
        <f t="shared" si="673"/>
        <v>0.55163658337538213</v>
      </c>
      <c r="R3561" s="6">
        <f t="shared" si="674"/>
        <v>0.33723274376924456</v>
      </c>
      <c r="S3561" s="6">
        <f t="shared" si="675"/>
        <v>0.88886932714462663</v>
      </c>
    </row>
    <row r="3562" spans="1:19" x14ac:dyDescent="0.25">
      <c r="A3562" s="64">
        <v>41960</v>
      </c>
      <c r="B3562" s="198" t="s">
        <v>865</v>
      </c>
      <c r="C3562">
        <v>2</v>
      </c>
      <c r="D3562" s="4">
        <v>3.9</v>
      </c>
      <c r="E3562" s="4"/>
      <c r="G3562" s="4">
        <f t="shared" si="679"/>
        <v>64.961200000000005</v>
      </c>
      <c r="H3562"/>
      <c r="I3562"/>
      <c r="J3562" s="34">
        <f t="shared" si="676"/>
        <v>1.1945906065275189E-3</v>
      </c>
      <c r="K3562" s="34">
        <f t="shared" si="669"/>
        <v>7.7602040813939621E-2</v>
      </c>
      <c r="L3562" s="6">
        <f t="shared" si="677"/>
        <v>4.0574351124683323</v>
      </c>
      <c r="M3562" s="6">
        <f t="shared" si="670"/>
        <v>0.26357585894044605</v>
      </c>
      <c r="N3562" s="6">
        <f t="shared" si="678"/>
        <v>6.2915196864507177</v>
      </c>
      <c r="O3562" s="6">
        <f t="shared" si="671"/>
        <v>0.40870467658277715</v>
      </c>
      <c r="P3562" s="6">
        <f t="shared" si="672"/>
        <v>0.6722805355232232</v>
      </c>
      <c r="Q3562" s="6">
        <f t="shared" si="673"/>
        <v>0.12651641229141411</v>
      </c>
      <c r="R3562" s="6">
        <f t="shared" si="674"/>
        <v>0.1593948238672831</v>
      </c>
      <c r="S3562" s="6">
        <f t="shared" si="675"/>
        <v>0.28591123615869718</v>
      </c>
    </row>
    <row r="3563" spans="1:19" x14ac:dyDescent="0.25">
      <c r="A3563" s="64">
        <v>41960</v>
      </c>
      <c r="B3563" s="198" t="s">
        <v>865</v>
      </c>
      <c r="C3563">
        <v>2</v>
      </c>
      <c r="D3563" s="4">
        <v>3.1</v>
      </c>
      <c r="E3563" s="4"/>
      <c r="G3563" s="4">
        <f t="shared" si="679"/>
        <v>64.961200000000005</v>
      </c>
      <c r="H3563"/>
      <c r="I3563"/>
      <c r="J3563" s="34">
        <f t="shared" si="676"/>
        <v>7.5476763502494771E-4</v>
      </c>
      <c r="K3563" s="34">
        <f t="shared" si="669"/>
        <v>4.9030612243389851E-2</v>
      </c>
      <c r="L3563" s="6">
        <f t="shared" si="677"/>
        <v>2.3935063597525432</v>
      </c>
      <c r="M3563" s="6">
        <f t="shared" si="670"/>
        <v>0.15548504835297491</v>
      </c>
      <c r="N3563" s="6">
        <f t="shared" si="678"/>
        <v>4.8095356854949474</v>
      </c>
      <c r="O3563" s="6">
        <f t="shared" si="671"/>
        <v>0.31243321563258936</v>
      </c>
      <c r="P3563" s="6">
        <f t="shared" si="672"/>
        <v>0.46791826398556424</v>
      </c>
      <c r="Q3563" s="6">
        <f t="shared" si="673"/>
        <v>7.4632823209427962E-2</v>
      </c>
      <c r="R3563" s="6">
        <f t="shared" si="674"/>
        <v>0.12184895409670986</v>
      </c>
      <c r="S3563" s="6">
        <f t="shared" si="675"/>
        <v>0.19648177730613781</v>
      </c>
    </row>
    <row r="3564" spans="1:19" x14ac:dyDescent="0.25">
      <c r="A3564" s="64">
        <v>41960</v>
      </c>
      <c r="B3564" s="198" t="s">
        <v>865</v>
      </c>
      <c r="C3564">
        <v>2</v>
      </c>
      <c r="D3564" s="4">
        <v>3.4</v>
      </c>
      <c r="E3564" s="4"/>
      <c r="G3564" s="4">
        <f t="shared" si="679"/>
        <v>64.961200000000005</v>
      </c>
      <c r="H3564"/>
      <c r="I3564"/>
      <c r="J3564" s="34">
        <f t="shared" si="676"/>
        <v>9.0792027688745035E-4</v>
      </c>
      <c r="K3564" s="34">
        <f t="shared" si="669"/>
        <v>5.8979591834920582E-2</v>
      </c>
      <c r="L3564" s="6">
        <f t="shared" si="677"/>
        <v>2.9598116954824234</v>
      </c>
      <c r="M3564" s="6">
        <f t="shared" si="670"/>
        <v>0.19227292324193554</v>
      </c>
      <c r="N3564" s="6">
        <f t="shared" si="678"/>
        <v>5.3584638182360029</v>
      </c>
      <c r="O3564" s="6">
        <f t="shared" si="671"/>
        <v>0.34809224654085708</v>
      </c>
      <c r="P3564" s="6">
        <f t="shared" si="672"/>
        <v>0.54036516978279259</v>
      </c>
      <c r="Q3564" s="6">
        <f t="shared" si="673"/>
        <v>9.2291003156129051E-2</v>
      </c>
      <c r="R3564" s="6">
        <f t="shared" si="674"/>
        <v>0.13575597615093427</v>
      </c>
      <c r="S3564" s="6">
        <f t="shared" si="675"/>
        <v>0.2280469793070633</v>
      </c>
    </row>
    <row r="3565" spans="1:19" x14ac:dyDescent="0.25">
      <c r="A3565" s="64">
        <v>41960</v>
      </c>
      <c r="B3565" s="198" t="s">
        <v>865</v>
      </c>
      <c r="C3565">
        <v>2</v>
      </c>
      <c r="D3565" s="4">
        <v>5.8</v>
      </c>
      <c r="E3565" s="4"/>
      <c r="G3565" s="4">
        <f t="shared" si="679"/>
        <v>64.961200000000005</v>
      </c>
      <c r="H3565"/>
      <c r="I3565"/>
      <c r="J3565" s="34">
        <f t="shared" si="676"/>
        <v>2.6420794216690155E-3</v>
      </c>
      <c r="K3565" s="34">
        <f t="shared" si="669"/>
        <v>0.1716326530559453</v>
      </c>
      <c r="L3565" s="6">
        <f t="shared" si="677"/>
        <v>10.104504202450142</v>
      </c>
      <c r="M3565" s="6">
        <f t="shared" si="670"/>
        <v>0.65640073112787944</v>
      </c>
      <c r="N3565" s="6">
        <f t="shared" si="678"/>
        <v>10.009692178621206</v>
      </c>
      <c r="O3565" s="6">
        <f t="shared" si="671"/>
        <v>0.65024162816606002</v>
      </c>
      <c r="P3565" s="6">
        <f t="shared" si="672"/>
        <v>1.3066423592939396</v>
      </c>
      <c r="Q3565" s="6">
        <f t="shared" si="673"/>
        <v>0.31507235094138214</v>
      </c>
      <c r="R3565" s="6">
        <f t="shared" si="674"/>
        <v>0.25359423498476341</v>
      </c>
      <c r="S3565" s="6">
        <f t="shared" si="675"/>
        <v>0.5686665859261455</v>
      </c>
    </row>
    <row r="3566" spans="1:19" x14ac:dyDescent="0.25">
      <c r="A3566" s="64">
        <v>41960</v>
      </c>
      <c r="B3566" s="198" t="s">
        <v>865</v>
      </c>
      <c r="C3566">
        <v>2</v>
      </c>
      <c r="D3566" s="4">
        <v>6.6</v>
      </c>
      <c r="E3566" s="4"/>
      <c r="G3566" s="4">
        <f t="shared" si="679"/>
        <v>64.961200000000005</v>
      </c>
      <c r="H3566"/>
      <c r="I3566"/>
      <c r="J3566" s="34">
        <f t="shared" si="676"/>
        <v>3.4211943997592849E-3</v>
      </c>
      <c r="K3566" s="34">
        <f t="shared" si="669"/>
        <v>0.22224489795234778</v>
      </c>
      <c r="L3566" s="6">
        <f t="shared" si="677"/>
        <v>13.599581983298828</v>
      </c>
      <c r="M3566" s="6">
        <f t="shared" si="670"/>
        <v>0.88344518226894508</v>
      </c>
      <c r="N3566" s="6">
        <f t="shared" si="678"/>
        <v>11.643307684830535</v>
      </c>
      <c r="O3566" s="6">
        <f t="shared" si="671"/>
        <v>0.75636325384638103</v>
      </c>
      <c r="P3566" s="6">
        <f t="shared" si="672"/>
        <v>1.639808436115326</v>
      </c>
      <c r="Q3566" s="6">
        <f t="shared" si="673"/>
        <v>0.42405368748909361</v>
      </c>
      <c r="R3566" s="6">
        <f t="shared" si="674"/>
        <v>0.2949816690000886</v>
      </c>
      <c r="S3566" s="6">
        <f t="shared" si="675"/>
        <v>0.71903535648918226</v>
      </c>
    </row>
    <row r="3567" spans="1:19" x14ac:dyDescent="0.25">
      <c r="A3567" s="64">
        <v>41960</v>
      </c>
      <c r="B3567" s="198" t="s">
        <v>865</v>
      </c>
      <c r="C3567">
        <v>2</v>
      </c>
      <c r="D3567" s="4">
        <v>3.5</v>
      </c>
      <c r="E3567" s="4"/>
      <c r="G3567" s="4">
        <f t="shared" si="679"/>
        <v>64.961200000000005</v>
      </c>
      <c r="H3567"/>
      <c r="I3567"/>
      <c r="J3567" s="34">
        <f t="shared" si="676"/>
        <v>9.6211275016187424E-4</v>
      </c>
      <c r="K3567" s="34">
        <f t="shared" si="669"/>
        <v>6.2499999998077607E-2</v>
      </c>
      <c r="L3567" s="6">
        <f t="shared" si="677"/>
        <v>3.1637815247608514</v>
      </c>
      <c r="M3567" s="6">
        <f t="shared" si="670"/>
        <v>0.20552304837265933</v>
      </c>
      <c r="N3567" s="6">
        <f t="shared" si="678"/>
        <v>5.5433152983182508</v>
      </c>
      <c r="O3567" s="6">
        <f t="shared" si="671"/>
        <v>0.36010042074168885</v>
      </c>
      <c r="P3567" s="6">
        <f t="shared" si="672"/>
        <v>0.56562346911434824</v>
      </c>
      <c r="Q3567" s="6">
        <f t="shared" si="673"/>
        <v>9.865106321887647E-2</v>
      </c>
      <c r="R3567" s="6">
        <f t="shared" si="674"/>
        <v>0.14043916408925866</v>
      </c>
      <c r="S3567" s="6">
        <f t="shared" si="675"/>
        <v>0.23909022730813512</v>
      </c>
    </row>
    <row r="3568" spans="1:19" x14ac:dyDescent="0.25">
      <c r="A3568" s="64">
        <v>41960</v>
      </c>
      <c r="B3568" s="198" t="s">
        <v>865</v>
      </c>
      <c r="C3568">
        <v>2</v>
      </c>
      <c r="D3568" s="4">
        <v>4.3</v>
      </c>
      <c r="E3568" s="4"/>
      <c r="G3568" s="4">
        <f t="shared" si="679"/>
        <v>64.961200000000005</v>
      </c>
      <c r="H3568"/>
      <c r="I3568"/>
      <c r="J3568" s="34">
        <f t="shared" si="676"/>
        <v>1.4522012041218817E-3</v>
      </c>
      <c r="K3568" s="34">
        <f t="shared" si="669"/>
        <v>9.4336734690975893E-2</v>
      </c>
      <c r="L3568" s="6">
        <f t="shared" si="677"/>
        <v>5.0785301024450318</v>
      </c>
      <c r="M3568" s="6">
        <f t="shared" si="670"/>
        <v>0.3299074160899001</v>
      </c>
      <c r="N3568" s="6">
        <f t="shared" si="678"/>
        <v>7.0529054640829827</v>
      </c>
      <c r="O3568" s="6">
        <f t="shared" si="671"/>
        <v>0.45816521132004828</v>
      </c>
      <c r="P3568" s="6">
        <f t="shared" si="672"/>
        <v>0.78807262740994832</v>
      </c>
      <c r="Q3568" s="6">
        <f t="shared" si="673"/>
        <v>0.15835555972315205</v>
      </c>
      <c r="R3568" s="6">
        <f t="shared" si="674"/>
        <v>0.17868443241481885</v>
      </c>
      <c r="S3568" s="6">
        <f t="shared" si="675"/>
        <v>0.33703999213797087</v>
      </c>
    </row>
    <row r="3569" spans="1:19" x14ac:dyDescent="0.25">
      <c r="A3569" s="64">
        <v>41960</v>
      </c>
      <c r="B3569" s="198" t="s">
        <v>865</v>
      </c>
      <c r="C3569">
        <v>2</v>
      </c>
      <c r="D3569" s="4">
        <v>3</v>
      </c>
      <c r="E3569" s="4"/>
      <c r="G3569" s="4">
        <f t="shared" si="679"/>
        <v>795.77470000000005</v>
      </c>
      <c r="H3569"/>
      <c r="I3569"/>
      <c r="J3569" s="34">
        <f t="shared" si="676"/>
        <v>7.0685834705770342E-4</v>
      </c>
      <c r="K3569" s="34">
        <f t="shared" si="669"/>
        <v>0.56249666683810862</v>
      </c>
      <c r="L3569" s="6">
        <f t="shared" si="677"/>
        <v>2.219707841442716</v>
      </c>
      <c r="M3569" s="6">
        <f t="shared" si="670"/>
        <v>1.7663769089848702</v>
      </c>
      <c r="N3569" s="6">
        <f t="shared" si="678"/>
        <v>4.6285167281146418</v>
      </c>
      <c r="O3569" s="6">
        <f t="shared" si="671"/>
        <v>0.30067400671033195</v>
      </c>
      <c r="P3569" s="6">
        <f t="shared" si="672"/>
        <v>2.0670509156952024</v>
      </c>
      <c r="Q3569" s="6">
        <f t="shared" si="673"/>
        <v>0.84786091631273763</v>
      </c>
      <c r="R3569" s="6">
        <f t="shared" si="674"/>
        <v>0.11726286261702946</v>
      </c>
      <c r="S3569" s="6">
        <f t="shared" si="675"/>
        <v>0.96512377892976708</v>
      </c>
    </row>
    <row r="3570" spans="1:19" x14ac:dyDescent="0.25">
      <c r="A3570" s="64">
        <v>41960</v>
      </c>
      <c r="B3570" s="198" t="s">
        <v>865</v>
      </c>
      <c r="C3570">
        <v>2</v>
      </c>
      <c r="D3570" s="4">
        <v>9.1</v>
      </c>
      <c r="E3570" s="4"/>
      <c r="G3570" s="4">
        <f t="shared" si="679"/>
        <v>64.961200000000005</v>
      </c>
      <c r="H3570"/>
      <c r="I3570"/>
      <c r="J3570" s="34">
        <f t="shared" si="676"/>
        <v>6.5038821910942696E-3</v>
      </c>
      <c r="K3570" s="34">
        <f t="shared" ref="K3570:K3633" si="680">+IF($D3570&gt;3.01,J3570*64.96120126,J3570*795.77)</f>
        <v>0.4224999999870046</v>
      </c>
      <c r="L3570" s="6">
        <f t="shared" si="677"/>
        <v>28.459693107492722</v>
      </c>
      <c r="M3570" s="6">
        <f t="shared" ref="M3570:M3633" si="681">+IF($D3570&gt;3.01,L3570*64.96120126*0.001,L3570*795.77*0.001)</f>
        <v>1.8487758517536694</v>
      </c>
      <c r="N3570" s="6">
        <f t="shared" si="678"/>
        <v>16.954633202475005</v>
      </c>
      <c r="O3570" s="6">
        <f t="shared" ref="O3570:O3633" si="682">+IF($D3570&gt;2.99,N3570*64.96120126*0.001,N3570*795.77*0.001)</f>
        <v>1.1013933397554569</v>
      </c>
      <c r="P3570" s="6">
        <f t="shared" ref="P3570:P3633" si="683">+M3570+O3570</f>
        <v>2.9501691915091266</v>
      </c>
      <c r="Q3570" s="6">
        <f t="shared" si="673"/>
        <v>0.88741240884176131</v>
      </c>
      <c r="R3570" s="6">
        <f t="shared" si="674"/>
        <v>0.42954340250462825</v>
      </c>
      <c r="S3570" s="6">
        <f t="shared" si="675"/>
        <v>1.3169558113463895</v>
      </c>
    </row>
    <row r="3571" spans="1:19" x14ac:dyDescent="0.25">
      <c r="A3571" s="64">
        <v>41960</v>
      </c>
      <c r="B3571" s="198" t="s">
        <v>865</v>
      </c>
      <c r="C3571">
        <v>2</v>
      </c>
      <c r="D3571" s="4">
        <v>2.9</v>
      </c>
      <c r="E3571" s="4"/>
      <c r="G3571" s="4">
        <f t="shared" si="679"/>
        <v>795.77470000000005</v>
      </c>
      <c r="H3571"/>
      <c r="I3571"/>
      <c r="J3571" s="34">
        <f t="shared" si="676"/>
        <v>6.6051985541725389E-4</v>
      </c>
      <c r="K3571" s="34">
        <f t="shared" si="680"/>
        <v>0.52562188534538812</v>
      </c>
      <c r="L3571" s="6">
        <f t="shared" si="677"/>
        <v>2.0532746665169008</v>
      </c>
      <c r="M3571" s="6">
        <f t="shared" si="681"/>
        <v>1.633934381374154</v>
      </c>
      <c r="N3571" s="6">
        <f t="shared" si="678"/>
        <v>4.4485208168488608</v>
      </c>
      <c r="O3571" s="6">
        <f t="shared" si="682"/>
        <v>3.5399994104238179</v>
      </c>
      <c r="P3571" s="6">
        <f t="shared" si="683"/>
        <v>5.173933791797972</v>
      </c>
      <c r="Q3571" s="6">
        <f t="shared" si="673"/>
        <v>0.78428850305959386</v>
      </c>
      <c r="R3571" s="6">
        <f t="shared" si="674"/>
        <v>1.380599770065289</v>
      </c>
      <c r="S3571" s="6">
        <f t="shared" si="675"/>
        <v>2.1648882731248831</v>
      </c>
    </row>
    <row r="3572" spans="1:19" x14ac:dyDescent="0.25">
      <c r="A3572" s="64">
        <v>41960</v>
      </c>
      <c r="B3572" s="198" t="s">
        <v>865</v>
      </c>
      <c r="C3572">
        <v>2</v>
      </c>
      <c r="D3572" s="4">
        <v>3.7</v>
      </c>
      <c r="E3572" s="4"/>
      <c r="G3572" s="4">
        <f t="shared" si="679"/>
        <v>64.961200000000005</v>
      </c>
      <c r="H3572"/>
      <c r="I3572"/>
      <c r="J3572" s="34">
        <f t="shared" si="676"/>
        <v>1.075210085691107E-3</v>
      </c>
      <c r="K3572" s="34">
        <f t="shared" si="680"/>
        <v>6.9846938773361844E-2</v>
      </c>
      <c r="L3572" s="6">
        <f t="shared" si="677"/>
        <v>3.5949248430857623</v>
      </c>
      <c r="M3572" s="6">
        <f t="shared" si="681"/>
        <v>0.2335306362462681</v>
      </c>
      <c r="N3572" s="6">
        <f t="shared" si="678"/>
        <v>5.9156978898620354</v>
      </c>
      <c r="O3572" s="6">
        <f t="shared" si="682"/>
        <v>0.38429084121668494</v>
      </c>
      <c r="P3572" s="6">
        <f t="shared" si="683"/>
        <v>0.61782147746295302</v>
      </c>
      <c r="Q3572" s="6">
        <f t="shared" si="673"/>
        <v>0.11209470539820869</v>
      </c>
      <c r="R3572" s="6">
        <f t="shared" si="674"/>
        <v>0.14987342807450713</v>
      </c>
      <c r="S3572" s="6">
        <f t="shared" si="675"/>
        <v>0.2619681334727158</v>
      </c>
    </row>
    <row r="3573" spans="1:19" x14ac:dyDescent="0.25">
      <c r="A3573" s="64">
        <v>41960</v>
      </c>
      <c r="B3573" s="198" t="s">
        <v>865</v>
      </c>
      <c r="C3573">
        <v>2</v>
      </c>
      <c r="D3573" s="4">
        <v>3.5</v>
      </c>
      <c r="E3573" s="4"/>
      <c r="G3573" s="4">
        <f t="shared" si="679"/>
        <v>64.961200000000005</v>
      </c>
      <c r="H3573"/>
      <c r="I3573"/>
      <c r="J3573" s="34">
        <f t="shared" si="676"/>
        <v>9.6211275016187424E-4</v>
      </c>
      <c r="K3573" s="34">
        <f t="shared" si="680"/>
        <v>6.2499999998077607E-2</v>
      </c>
      <c r="L3573" s="6">
        <f t="shared" si="677"/>
        <v>3.1637815247608514</v>
      </c>
      <c r="M3573" s="6">
        <f t="shared" si="681"/>
        <v>0.20552304837265933</v>
      </c>
      <c r="N3573" s="6">
        <f t="shared" si="678"/>
        <v>5.5433152983182508</v>
      </c>
      <c r="O3573" s="6">
        <f t="shared" si="682"/>
        <v>0.36010042074168885</v>
      </c>
      <c r="P3573" s="6">
        <f t="shared" si="683"/>
        <v>0.56562346911434824</v>
      </c>
      <c r="Q3573" s="6">
        <f t="shared" si="673"/>
        <v>9.865106321887647E-2</v>
      </c>
      <c r="R3573" s="6">
        <f t="shared" si="674"/>
        <v>0.14043916408925866</v>
      </c>
      <c r="S3573" s="6">
        <f t="shared" si="675"/>
        <v>0.23909022730813512</v>
      </c>
    </row>
    <row r="3574" spans="1:19" x14ac:dyDescent="0.25">
      <c r="A3574" s="64">
        <v>41960</v>
      </c>
      <c r="B3574" s="198" t="s">
        <v>865</v>
      </c>
      <c r="C3574">
        <v>2</v>
      </c>
      <c r="D3574" s="4">
        <v>12.1</v>
      </c>
      <c r="E3574" s="4"/>
      <c r="G3574" s="4">
        <f t="shared" si="679"/>
        <v>64.961200000000005</v>
      </c>
      <c r="H3574"/>
      <c r="I3574"/>
      <c r="J3574" s="34">
        <f t="shared" si="676"/>
        <v>1.149901451030204E-2</v>
      </c>
      <c r="K3574" s="34">
        <f t="shared" si="680"/>
        <v>0.74698979589539116</v>
      </c>
      <c r="L3574" s="6">
        <f t="shared" si="677"/>
        <v>54.792058641719279</v>
      </c>
      <c r="M3574" s="6">
        <f t="shared" si="681"/>
        <v>3.5593579488744482</v>
      </c>
      <c r="N3574" s="6">
        <f t="shared" si="678"/>
        <v>23.662948194266647</v>
      </c>
      <c r="O3574" s="6">
        <f t="shared" si="682"/>
        <v>1.5371735400527091</v>
      </c>
      <c r="P3574" s="6">
        <f t="shared" si="683"/>
        <v>5.0965314889271571</v>
      </c>
      <c r="Q3574" s="6">
        <f t="shared" si="673"/>
        <v>1.7084918154597351</v>
      </c>
      <c r="R3574" s="6">
        <f t="shared" si="674"/>
        <v>0.59949768062055653</v>
      </c>
      <c r="S3574" s="6">
        <f t="shared" si="675"/>
        <v>2.3079894960802916</v>
      </c>
    </row>
    <row r="3575" spans="1:19" x14ac:dyDescent="0.25">
      <c r="A3575" s="64">
        <v>41960</v>
      </c>
      <c r="B3575" s="198" t="s">
        <v>865</v>
      </c>
      <c r="C3575">
        <v>2</v>
      </c>
      <c r="D3575" s="4">
        <v>4.3</v>
      </c>
      <c r="E3575" s="4"/>
      <c r="G3575" s="4">
        <f t="shared" si="679"/>
        <v>64.961200000000005</v>
      </c>
      <c r="H3575"/>
      <c r="I3575"/>
      <c r="J3575" s="34">
        <f t="shared" si="676"/>
        <v>1.4522012041218817E-3</v>
      </c>
      <c r="K3575" s="34">
        <f t="shared" si="680"/>
        <v>9.4336734690975893E-2</v>
      </c>
      <c r="L3575" s="6">
        <f t="shared" si="677"/>
        <v>5.0785301024450318</v>
      </c>
      <c r="M3575" s="6">
        <f t="shared" si="681"/>
        <v>0.3299074160899001</v>
      </c>
      <c r="N3575" s="6">
        <f t="shared" si="678"/>
        <v>7.0529054640829827</v>
      </c>
      <c r="O3575" s="6">
        <f t="shared" si="682"/>
        <v>0.45816521132004828</v>
      </c>
      <c r="P3575" s="6">
        <f t="shared" si="683"/>
        <v>0.78807262740994832</v>
      </c>
      <c r="Q3575" s="6">
        <f t="shared" si="673"/>
        <v>0.15835555972315205</v>
      </c>
      <c r="R3575" s="6">
        <f t="shared" si="674"/>
        <v>0.17868443241481885</v>
      </c>
      <c r="S3575" s="6">
        <f t="shared" si="675"/>
        <v>0.33703999213797087</v>
      </c>
    </row>
    <row r="3576" spans="1:19" x14ac:dyDescent="0.25">
      <c r="A3576" s="64">
        <v>41960</v>
      </c>
      <c r="B3576" s="198" t="s">
        <v>865</v>
      </c>
      <c r="C3576">
        <v>2</v>
      </c>
      <c r="D3576" s="4">
        <v>5.5</v>
      </c>
      <c r="E3576" s="4"/>
      <c r="G3576" s="4">
        <f t="shared" si="679"/>
        <v>64.961200000000005</v>
      </c>
      <c r="H3576"/>
      <c r="I3576"/>
      <c r="J3576" s="34">
        <f t="shared" si="676"/>
        <v>2.3758294442772811E-3</v>
      </c>
      <c r="K3576" s="34">
        <f t="shared" si="680"/>
        <v>0.15433673468913039</v>
      </c>
      <c r="L3576" s="6">
        <f t="shared" si="677"/>
        <v>8.9430956308196485</v>
      </c>
      <c r="M3576" s="6">
        <f t="shared" si="681"/>
        <v>0.58095423516110178</v>
      </c>
      <c r="N3576" s="6">
        <f t="shared" si="678"/>
        <v>9.4066355127217793</v>
      </c>
      <c r="O3576" s="6">
        <f t="shared" si="682"/>
        <v>0.61106634272138272</v>
      </c>
      <c r="P3576" s="6">
        <f t="shared" si="683"/>
        <v>1.1920205778824844</v>
      </c>
      <c r="Q3576" s="6">
        <f t="shared" si="673"/>
        <v>0.27885803287732885</v>
      </c>
      <c r="R3576" s="6">
        <f t="shared" si="674"/>
        <v>0.23831587366133927</v>
      </c>
      <c r="S3576" s="6">
        <f t="shared" si="675"/>
        <v>0.51717390653866813</v>
      </c>
    </row>
    <row r="3577" spans="1:19" x14ac:dyDescent="0.25">
      <c r="A3577" s="64">
        <v>41960</v>
      </c>
      <c r="B3577" s="198" t="s">
        <v>865</v>
      </c>
      <c r="C3577">
        <v>2</v>
      </c>
      <c r="D3577" s="4">
        <v>3.6</v>
      </c>
      <c r="E3577" s="4"/>
      <c r="G3577" s="4">
        <f t="shared" si="679"/>
        <v>64.961200000000005</v>
      </c>
      <c r="H3577"/>
      <c r="I3577"/>
      <c r="J3577" s="34">
        <f t="shared" si="676"/>
        <v>1.0178760197630931E-3</v>
      </c>
      <c r="K3577" s="34">
        <f t="shared" si="680"/>
        <v>6.6122448977558021E-2</v>
      </c>
      <c r="L3577" s="6">
        <f t="shared" si="677"/>
        <v>3.375464158589657</v>
      </c>
      <c r="M3577" s="6">
        <f t="shared" si="681"/>
        <v>0.21927420655205926</v>
      </c>
      <c r="N3577" s="6">
        <f t="shared" si="678"/>
        <v>5.7290669248255632</v>
      </c>
      <c r="O3577" s="6">
        <f t="shared" si="682"/>
        <v>0.37216706953560269</v>
      </c>
      <c r="P3577" s="6">
        <f t="shared" si="683"/>
        <v>0.59144127608766195</v>
      </c>
      <c r="Q3577" s="6">
        <f t="shared" si="673"/>
        <v>0.10525161914498844</v>
      </c>
      <c r="R3577" s="6">
        <f t="shared" si="674"/>
        <v>0.14514515711888507</v>
      </c>
      <c r="S3577" s="6">
        <f t="shared" si="675"/>
        <v>0.25039677626387352</v>
      </c>
    </row>
    <row r="3578" spans="1:19" x14ac:dyDescent="0.25">
      <c r="A3578" s="64">
        <v>41960</v>
      </c>
      <c r="B3578" s="198" t="s">
        <v>865</v>
      </c>
      <c r="C3578">
        <v>2</v>
      </c>
      <c r="D3578" s="4">
        <v>6.1</v>
      </c>
      <c r="E3578" s="4"/>
      <c r="G3578" s="4">
        <f t="shared" si="679"/>
        <v>64.961200000000005</v>
      </c>
      <c r="H3578"/>
      <c r="I3578"/>
      <c r="J3578" s="34">
        <f t="shared" si="676"/>
        <v>2.9224665660019049E-3</v>
      </c>
      <c r="K3578" s="34">
        <f t="shared" si="680"/>
        <v>0.18984693876967082</v>
      </c>
      <c r="L3578" s="6">
        <f t="shared" si="677"/>
        <v>11.346641732690337</v>
      </c>
      <c r="M3578" s="6">
        <f t="shared" si="681"/>
        <v>0.73709147722241208</v>
      </c>
      <c r="N3578" s="6">
        <f t="shared" si="678"/>
        <v>10.618077151196925</v>
      </c>
      <c r="O3578" s="6">
        <f t="shared" si="682"/>
        <v>0.68976304681311085</v>
      </c>
      <c r="P3578" s="6">
        <f t="shared" si="683"/>
        <v>1.426854524035523</v>
      </c>
      <c r="Q3578" s="6">
        <f t="shared" si="673"/>
        <v>0.35380390906675779</v>
      </c>
      <c r="R3578" s="6">
        <f t="shared" si="674"/>
        <v>0.26900758825711324</v>
      </c>
      <c r="S3578" s="6">
        <f t="shared" si="675"/>
        <v>0.62281149732387098</v>
      </c>
    </row>
    <row r="3579" spans="1:19" x14ac:dyDescent="0.25">
      <c r="A3579" s="64">
        <v>41960</v>
      </c>
      <c r="B3579" s="198" t="s">
        <v>865</v>
      </c>
      <c r="C3579">
        <v>2</v>
      </c>
      <c r="D3579" s="4">
        <v>6.8</v>
      </c>
      <c r="E3579" s="4"/>
      <c r="G3579" s="4">
        <f t="shared" si="679"/>
        <v>64.961200000000005</v>
      </c>
      <c r="H3579"/>
      <c r="I3579"/>
      <c r="J3579" s="34">
        <f t="shared" si="676"/>
        <v>3.6316811075498014E-3</v>
      </c>
      <c r="K3579" s="34">
        <f t="shared" si="680"/>
        <v>0.23591836733968233</v>
      </c>
      <c r="L3579" s="6">
        <f t="shared" si="677"/>
        <v>14.565722844180941</v>
      </c>
      <c r="M3579" s="6">
        <f t="shared" si="681"/>
        <v>0.94620685317821773</v>
      </c>
      <c r="N3579" s="6">
        <f t="shared" si="678"/>
        <v>12.057170367208817</v>
      </c>
      <c r="O3579" s="6">
        <f t="shared" si="682"/>
        <v>0.78324827085036008</v>
      </c>
      <c r="P3579" s="6">
        <f t="shared" si="683"/>
        <v>1.7294551240285778</v>
      </c>
      <c r="Q3579" s="6">
        <f t="shared" si="673"/>
        <v>0.45417928952554448</v>
      </c>
      <c r="R3579" s="6">
        <f t="shared" si="674"/>
        <v>0.30546682563164046</v>
      </c>
      <c r="S3579" s="6">
        <f t="shared" si="675"/>
        <v>0.75964611515718494</v>
      </c>
    </row>
    <row r="3580" spans="1:19" x14ac:dyDescent="0.25">
      <c r="A3580" s="64">
        <v>41960</v>
      </c>
      <c r="B3580" s="198" t="s">
        <v>865</v>
      </c>
      <c r="C3580">
        <v>2</v>
      </c>
      <c r="D3580" s="4">
        <v>3.2</v>
      </c>
      <c r="E3580" s="4"/>
      <c r="G3580" s="4">
        <f t="shared" si="679"/>
        <v>64.961200000000005</v>
      </c>
      <c r="H3580"/>
      <c r="I3580"/>
      <c r="J3580" s="34">
        <f t="shared" si="676"/>
        <v>8.0424771931898698E-4</v>
      </c>
      <c r="K3580" s="34">
        <f t="shared" si="680"/>
        <v>5.2244897957576697E-2</v>
      </c>
      <c r="L3580" s="6">
        <f t="shared" si="677"/>
        <v>2.57474279673893</v>
      </c>
      <c r="M3580" s="6">
        <f t="shared" si="681"/>
        <v>0.16725838501169291</v>
      </c>
      <c r="N3580" s="6">
        <f t="shared" si="678"/>
        <v>4.9915502127950244</v>
      </c>
      <c r="O3580" s="6">
        <f t="shared" si="682"/>
        <v>0.32425709797277341</v>
      </c>
      <c r="P3580" s="6">
        <f t="shared" si="683"/>
        <v>0.49151548298446635</v>
      </c>
      <c r="Q3580" s="6">
        <f t="shared" si="673"/>
        <v>8.0284024805612586E-2</v>
      </c>
      <c r="R3580" s="6">
        <f t="shared" si="674"/>
        <v>0.12646026820938164</v>
      </c>
      <c r="S3580" s="6">
        <f t="shared" si="675"/>
        <v>0.20674429301499422</v>
      </c>
    </row>
    <row r="3581" spans="1:19" x14ac:dyDescent="0.25">
      <c r="A3581" s="64">
        <v>41960</v>
      </c>
      <c r="B3581" s="198" t="s">
        <v>865</v>
      </c>
      <c r="C3581">
        <v>2</v>
      </c>
      <c r="D3581" s="4">
        <v>5.3</v>
      </c>
      <c r="E3581" s="4"/>
      <c r="G3581" s="4">
        <f t="shared" si="679"/>
        <v>64.961200000000005</v>
      </c>
      <c r="H3581"/>
      <c r="I3581"/>
      <c r="J3581" s="34">
        <f t="shared" si="676"/>
        <v>2.2061834409834321E-3</v>
      </c>
      <c r="K3581" s="34">
        <f t="shared" si="680"/>
        <v>0.14331632652620405</v>
      </c>
      <c r="L3581" s="6">
        <f t="shared" si="677"/>
        <v>8.213046389840704</v>
      </c>
      <c r="M3581" s="6">
        <f t="shared" si="681"/>
        <v>0.53352935948815838</v>
      </c>
      <c r="N3581" s="6">
        <f t="shared" si="678"/>
        <v>9.0076755970184212</v>
      </c>
      <c r="O3581" s="6">
        <f t="shared" si="682"/>
        <v>0.58514942734270425</v>
      </c>
      <c r="P3581" s="6">
        <f t="shared" si="683"/>
        <v>1.1186787868308627</v>
      </c>
      <c r="Q3581" s="6">
        <f t="shared" si="673"/>
        <v>0.25609409255431603</v>
      </c>
      <c r="R3581" s="6">
        <f t="shared" si="674"/>
        <v>0.22820827666365467</v>
      </c>
      <c r="S3581" s="6">
        <f t="shared" si="675"/>
        <v>0.48430236921797071</v>
      </c>
    </row>
    <row r="3582" spans="1:19" x14ac:dyDescent="0.25">
      <c r="A3582" s="64">
        <v>41960</v>
      </c>
      <c r="B3582" s="198" t="s">
        <v>865</v>
      </c>
      <c r="C3582">
        <v>2</v>
      </c>
      <c r="D3582" s="4">
        <v>3.8</v>
      </c>
      <c r="E3582" s="4"/>
      <c r="G3582" s="4">
        <f t="shared" si="679"/>
        <v>64.961200000000005</v>
      </c>
      <c r="H3582"/>
      <c r="I3582"/>
      <c r="J3582" s="34">
        <f t="shared" si="676"/>
        <v>1.1341149479459152E-3</v>
      </c>
      <c r="K3582" s="34">
        <f t="shared" si="680"/>
        <v>7.3673469385489021E-2</v>
      </c>
      <c r="L3582" s="6">
        <f t="shared" si="677"/>
        <v>3.8222275656794742</v>
      </c>
      <c r="M3582" s="6">
        <f t="shared" si="681"/>
        <v>0.24829649415562419</v>
      </c>
      <c r="N3582" s="6">
        <f t="shared" si="678"/>
        <v>6.1031884174464111</v>
      </c>
      <c r="O3582" s="6">
        <f t="shared" si="682"/>
        <v>0.39647045111343715</v>
      </c>
      <c r="P3582" s="6">
        <f t="shared" si="683"/>
        <v>0.64476694526906131</v>
      </c>
      <c r="Q3582" s="6">
        <f t="shared" si="673"/>
        <v>0.1191823171946996</v>
      </c>
      <c r="R3582" s="6">
        <f t="shared" si="674"/>
        <v>0.1546234759342405</v>
      </c>
      <c r="S3582" s="6">
        <f t="shared" si="675"/>
        <v>0.2738057931289401</v>
      </c>
    </row>
    <row r="3583" spans="1:19" x14ac:dyDescent="0.25">
      <c r="A3583" s="64">
        <v>41960</v>
      </c>
      <c r="B3583" s="198" t="s">
        <v>865</v>
      </c>
      <c r="C3583">
        <v>2</v>
      </c>
      <c r="D3583" s="4">
        <v>3.5</v>
      </c>
      <c r="E3583" s="4"/>
      <c r="G3583" s="4">
        <f t="shared" si="679"/>
        <v>64.961200000000005</v>
      </c>
      <c r="H3583"/>
      <c r="I3583"/>
      <c r="J3583" s="34">
        <f t="shared" si="676"/>
        <v>9.6211275016187424E-4</v>
      </c>
      <c r="K3583" s="34">
        <f t="shared" si="680"/>
        <v>6.2499999998077607E-2</v>
      </c>
      <c r="L3583" s="6">
        <f t="shared" si="677"/>
        <v>3.1637815247608514</v>
      </c>
      <c r="M3583" s="6">
        <f t="shared" si="681"/>
        <v>0.20552304837265933</v>
      </c>
      <c r="N3583" s="6">
        <f t="shared" si="678"/>
        <v>5.5433152983182508</v>
      </c>
      <c r="O3583" s="6">
        <f t="shared" si="682"/>
        <v>0.36010042074168885</v>
      </c>
      <c r="P3583" s="6">
        <f t="shared" si="683"/>
        <v>0.56562346911434824</v>
      </c>
      <c r="Q3583" s="6">
        <f t="shared" si="673"/>
        <v>9.865106321887647E-2</v>
      </c>
      <c r="R3583" s="6">
        <f t="shared" si="674"/>
        <v>0.14043916408925866</v>
      </c>
      <c r="S3583" s="6">
        <f t="shared" si="675"/>
        <v>0.23909022730813512</v>
      </c>
    </row>
    <row r="3584" spans="1:19" x14ac:dyDescent="0.25">
      <c r="A3584" s="64">
        <v>41960</v>
      </c>
      <c r="B3584" s="198" t="s">
        <v>865</v>
      </c>
      <c r="C3584">
        <v>2</v>
      </c>
      <c r="D3584" s="4">
        <v>4.4000000000000004</v>
      </c>
      <c r="E3584" s="4"/>
      <c r="G3584" s="4">
        <f t="shared" si="679"/>
        <v>64.961200000000005</v>
      </c>
      <c r="H3584"/>
      <c r="I3584"/>
      <c r="J3584" s="34">
        <f t="shared" si="676"/>
        <v>1.5205308443374602E-3</v>
      </c>
      <c r="K3584" s="34">
        <f t="shared" si="680"/>
        <v>9.877551020104347E-2</v>
      </c>
      <c r="L3584" s="6">
        <f t="shared" si="677"/>
        <v>5.3541650508837426</v>
      </c>
      <c r="M3584" s="6">
        <f t="shared" si="681"/>
        <v>0.34781299344971695</v>
      </c>
      <c r="N3584" s="6">
        <f t="shared" si="678"/>
        <v>7.2451870323804508</v>
      </c>
      <c r="O3584" s="6">
        <f t="shared" si="682"/>
        <v>0.47065605297680857</v>
      </c>
      <c r="P3584" s="6">
        <f t="shared" si="683"/>
        <v>0.81846904642652551</v>
      </c>
      <c r="Q3584" s="6">
        <f t="shared" si="673"/>
        <v>0.16695023685586413</v>
      </c>
      <c r="R3584" s="6">
        <f t="shared" si="674"/>
        <v>0.18355586066095536</v>
      </c>
      <c r="S3584" s="6">
        <f t="shared" si="675"/>
        <v>0.35050609751681949</v>
      </c>
    </row>
    <row r="3585" spans="1:19" x14ac:dyDescent="0.25">
      <c r="A3585" s="64">
        <v>41960</v>
      </c>
      <c r="B3585" s="198" t="s">
        <v>865</v>
      </c>
      <c r="C3585">
        <v>2</v>
      </c>
      <c r="D3585" s="4">
        <v>4.9000000000000004</v>
      </c>
      <c r="E3585" s="4"/>
      <c r="G3585" s="4">
        <f t="shared" si="679"/>
        <v>64.961200000000005</v>
      </c>
      <c r="H3585"/>
      <c r="I3585"/>
      <c r="J3585" s="34">
        <f t="shared" si="676"/>
        <v>1.8857409903172736E-3</v>
      </c>
      <c r="K3585" s="34">
        <f t="shared" si="680"/>
        <v>0.12249999999623211</v>
      </c>
      <c r="L3585" s="6">
        <f t="shared" si="677"/>
        <v>6.8573266813152358</v>
      </c>
      <c r="M3585" s="6">
        <f t="shared" si="681"/>
        <v>0.44546017865048693</v>
      </c>
      <c r="N3585" s="6">
        <f t="shared" si="678"/>
        <v>8.2174937658920371</v>
      </c>
      <c r="O3585" s="6">
        <f t="shared" si="682"/>
        <v>0.53381826637890784</v>
      </c>
      <c r="P3585" s="6">
        <f t="shared" si="683"/>
        <v>0.97927844502939476</v>
      </c>
      <c r="Q3585" s="6">
        <f t="shared" si="673"/>
        <v>0.21382088575223371</v>
      </c>
      <c r="R3585" s="6">
        <f t="shared" si="674"/>
        <v>0.20818912388777405</v>
      </c>
      <c r="S3585" s="6">
        <f t="shared" si="675"/>
        <v>0.42201000964000779</v>
      </c>
    </row>
    <row r="3586" spans="1:19" x14ac:dyDescent="0.25">
      <c r="A3586" s="64">
        <v>41960</v>
      </c>
      <c r="B3586" s="198" t="s">
        <v>865</v>
      </c>
      <c r="C3586">
        <v>2</v>
      </c>
      <c r="D3586" s="4">
        <v>3.1</v>
      </c>
      <c r="E3586" s="4" t="s">
        <v>978</v>
      </c>
      <c r="G3586" s="4">
        <f t="shared" si="679"/>
        <v>64.961200000000005</v>
      </c>
      <c r="H3586"/>
      <c r="I3586"/>
      <c r="J3586" s="34">
        <f t="shared" si="676"/>
        <v>7.5476763502494771E-4</v>
      </c>
      <c r="K3586" s="34">
        <f t="shared" si="680"/>
        <v>4.9030612243389851E-2</v>
      </c>
      <c r="L3586" s="6">
        <f t="shared" si="677"/>
        <v>2.3935063597525432</v>
      </c>
      <c r="M3586" s="6">
        <f t="shared" si="681"/>
        <v>0.15548504835297491</v>
      </c>
      <c r="N3586" s="6">
        <f t="shared" si="678"/>
        <v>4.8095356854949474</v>
      </c>
      <c r="O3586" s="6">
        <f t="shared" si="682"/>
        <v>0.31243321563258936</v>
      </c>
      <c r="P3586" s="6">
        <f t="shared" si="683"/>
        <v>0.46791826398556424</v>
      </c>
      <c r="Q3586" s="6">
        <f t="shared" si="673"/>
        <v>7.4632823209427962E-2</v>
      </c>
      <c r="R3586" s="6">
        <f t="shared" si="674"/>
        <v>0.12184895409670986</v>
      </c>
      <c r="S3586" s="6">
        <f t="shared" si="675"/>
        <v>0.19648177730613781</v>
      </c>
    </row>
    <row r="3587" spans="1:19" x14ac:dyDescent="0.25">
      <c r="A3587" s="64">
        <v>41960</v>
      </c>
      <c r="B3587" s="198" t="s">
        <v>865</v>
      </c>
      <c r="C3587">
        <v>2</v>
      </c>
      <c r="D3587" s="4">
        <v>3.6</v>
      </c>
      <c r="E3587" s="4" t="s">
        <v>978</v>
      </c>
      <c r="G3587" s="4">
        <f t="shared" si="679"/>
        <v>64.961200000000005</v>
      </c>
      <c r="H3587"/>
      <c r="I3587"/>
      <c r="J3587" s="34">
        <f t="shared" si="676"/>
        <v>1.0178760197630931E-3</v>
      </c>
      <c r="K3587" s="34">
        <f t="shared" si="680"/>
        <v>6.6122448977558021E-2</v>
      </c>
      <c r="L3587" s="6">
        <f t="shared" si="677"/>
        <v>3.375464158589657</v>
      </c>
      <c r="M3587" s="6">
        <f t="shared" si="681"/>
        <v>0.21927420655205926</v>
      </c>
      <c r="N3587" s="6">
        <f t="shared" si="678"/>
        <v>5.7290669248255632</v>
      </c>
      <c r="O3587" s="6">
        <f t="shared" si="682"/>
        <v>0.37216706953560269</v>
      </c>
      <c r="P3587" s="6">
        <f t="shared" si="683"/>
        <v>0.59144127608766195</v>
      </c>
      <c r="Q3587" s="6">
        <f t="shared" ref="Q3587:Q3650" si="684">M3587*0.48</f>
        <v>0.10525161914498844</v>
      </c>
      <c r="R3587" s="6">
        <f t="shared" ref="R3587:R3650" si="685">O3587*0.39</f>
        <v>0.14514515711888507</v>
      </c>
      <c r="S3587" s="6">
        <f t="shared" ref="S3587:S3650" si="686">Q3587+R3587</f>
        <v>0.25039677626387352</v>
      </c>
    </row>
    <row r="3588" spans="1:19" x14ac:dyDescent="0.25">
      <c r="A3588" s="64">
        <v>41960</v>
      </c>
      <c r="B3588" s="198" t="s">
        <v>865</v>
      </c>
      <c r="C3588">
        <v>2</v>
      </c>
      <c r="D3588" s="4">
        <v>3.2</v>
      </c>
      <c r="E3588" s="4" t="s">
        <v>978</v>
      </c>
      <c r="G3588" s="4">
        <f t="shared" si="679"/>
        <v>64.961200000000005</v>
      </c>
      <c r="H3588"/>
      <c r="I3588"/>
      <c r="J3588" s="34">
        <f t="shared" si="676"/>
        <v>8.0424771931898698E-4</v>
      </c>
      <c r="K3588" s="34">
        <f t="shared" si="680"/>
        <v>5.2244897957576697E-2</v>
      </c>
      <c r="L3588" s="6">
        <f t="shared" si="677"/>
        <v>2.57474279673893</v>
      </c>
      <c r="M3588" s="6">
        <f t="shared" si="681"/>
        <v>0.16725838501169291</v>
      </c>
      <c r="N3588" s="6">
        <f t="shared" si="678"/>
        <v>4.9915502127950244</v>
      </c>
      <c r="O3588" s="6">
        <f t="shared" si="682"/>
        <v>0.32425709797277341</v>
      </c>
      <c r="P3588" s="6">
        <f t="shared" si="683"/>
        <v>0.49151548298446635</v>
      </c>
      <c r="Q3588" s="6">
        <f t="shared" si="684"/>
        <v>8.0284024805612586E-2</v>
      </c>
      <c r="R3588" s="6">
        <f t="shared" si="685"/>
        <v>0.12646026820938164</v>
      </c>
      <c r="S3588" s="6">
        <f t="shared" si="686"/>
        <v>0.20674429301499422</v>
      </c>
    </row>
    <row r="3589" spans="1:19" x14ac:dyDescent="0.25">
      <c r="A3589" s="64">
        <v>41960</v>
      </c>
      <c r="B3589" s="198" t="s">
        <v>865</v>
      </c>
      <c r="C3589">
        <v>2</v>
      </c>
      <c r="D3589" s="4">
        <v>5.8</v>
      </c>
      <c r="E3589" s="4"/>
      <c r="G3589" s="4">
        <f t="shared" si="679"/>
        <v>64.961200000000005</v>
      </c>
      <c r="H3589"/>
      <c r="I3589"/>
      <c r="J3589" s="34">
        <f t="shared" si="676"/>
        <v>2.6420794216690155E-3</v>
      </c>
      <c r="K3589" s="34">
        <f t="shared" si="680"/>
        <v>0.1716326530559453</v>
      </c>
      <c r="L3589" s="6">
        <f t="shared" si="677"/>
        <v>10.104504202450142</v>
      </c>
      <c r="M3589" s="6">
        <f t="shared" si="681"/>
        <v>0.65640073112787944</v>
      </c>
      <c r="N3589" s="6">
        <f t="shared" si="678"/>
        <v>10.009692178621206</v>
      </c>
      <c r="O3589" s="6">
        <f t="shared" si="682"/>
        <v>0.65024162816606002</v>
      </c>
      <c r="P3589" s="6">
        <f t="shared" si="683"/>
        <v>1.3066423592939396</v>
      </c>
      <c r="Q3589" s="6">
        <f t="shared" si="684"/>
        <v>0.31507235094138214</v>
      </c>
      <c r="R3589" s="6">
        <f t="shared" si="685"/>
        <v>0.25359423498476341</v>
      </c>
      <c r="S3589" s="6">
        <f t="shared" si="686"/>
        <v>0.5686665859261455</v>
      </c>
    </row>
    <row r="3590" spans="1:19" x14ac:dyDescent="0.25">
      <c r="A3590" s="64">
        <v>41960</v>
      </c>
      <c r="B3590" s="198" t="s">
        <v>865</v>
      </c>
      <c r="C3590">
        <v>2</v>
      </c>
      <c r="D3590" s="4">
        <v>6.6</v>
      </c>
      <c r="E3590" s="4"/>
      <c r="G3590" s="4">
        <f t="shared" si="679"/>
        <v>64.961200000000005</v>
      </c>
      <c r="H3590"/>
      <c r="I3590"/>
      <c r="J3590" s="34">
        <f t="shared" si="676"/>
        <v>3.4211943997592849E-3</v>
      </c>
      <c r="K3590" s="34">
        <f t="shared" si="680"/>
        <v>0.22224489795234778</v>
      </c>
      <c r="L3590" s="6">
        <f t="shared" si="677"/>
        <v>13.599581983298828</v>
      </c>
      <c r="M3590" s="6">
        <f t="shared" si="681"/>
        <v>0.88344518226894508</v>
      </c>
      <c r="N3590" s="6">
        <f t="shared" si="678"/>
        <v>11.643307684830535</v>
      </c>
      <c r="O3590" s="6">
        <f t="shared" si="682"/>
        <v>0.75636325384638103</v>
      </c>
      <c r="P3590" s="6">
        <f t="shared" si="683"/>
        <v>1.639808436115326</v>
      </c>
      <c r="Q3590" s="6">
        <f t="shared" si="684"/>
        <v>0.42405368748909361</v>
      </c>
      <c r="R3590" s="6">
        <f t="shared" si="685"/>
        <v>0.2949816690000886</v>
      </c>
      <c r="S3590" s="6">
        <f t="shared" si="686"/>
        <v>0.71903535648918226</v>
      </c>
    </row>
    <row r="3591" spans="1:19" x14ac:dyDescent="0.25">
      <c r="A3591" s="64">
        <v>41960</v>
      </c>
      <c r="B3591" s="198" t="s">
        <v>865</v>
      </c>
      <c r="C3591">
        <v>2</v>
      </c>
      <c r="D3591" s="4">
        <v>3.5</v>
      </c>
      <c r="E3591" s="4"/>
      <c r="G3591" s="4">
        <f t="shared" si="679"/>
        <v>64.961200000000005</v>
      </c>
      <c r="H3591"/>
      <c r="I3591"/>
      <c r="J3591" s="34">
        <f t="shared" si="676"/>
        <v>9.6211275016187424E-4</v>
      </c>
      <c r="K3591" s="34">
        <f t="shared" si="680"/>
        <v>6.2499999998077607E-2</v>
      </c>
      <c r="L3591" s="6">
        <f t="shared" si="677"/>
        <v>3.1637815247608514</v>
      </c>
      <c r="M3591" s="6">
        <f t="shared" si="681"/>
        <v>0.20552304837265933</v>
      </c>
      <c r="N3591" s="6">
        <f t="shared" si="678"/>
        <v>5.5433152983182508</v>
      </c>
      <c r="O3591" s="6">
        <f t="shared" si="682"/>
        <v>0.36010042074168885</v>
      </c>
      <c r="P3591" s="6">
        <f t="shared" si="683"/>
        <v>0.56562346911434824</v>
      </c>
      <c r="Q3591" s="6">
        <f t="shared" si="684"/>
        <v>9.865106321887647E-2</v>
      </c>
      <c r="R3591" s="6">
        <f t="shared" si="685"/>
        <v>0.14043916408925866</v>
      </c>
      <c r="S3591" s="6">
        <f t="shared" si="686"/>
        <v>0.23909022730813512</v>
      </c>
    </row>
    <row r="3592" spans="1:19" x14ac:dyDescent="0.25">
      <c r="A3592" s="64">
        <v>41960</v>
      </c>
      <c r="B3592" s="198" t="s">
        <v>865</v>
      </c>
      <c r="C3592">
        <v>2</v>
      </c>
      <c r="D3592" s="4">
        <v>11</v>
      </c>
      <c r="E3592" s="4"/>
      <c r="G3592" s="4">
        <f t="shared" si="679"/>
        <v>64.961200000000005</v>
      </c>
      <c r="H3592"/>
      <c r="I3592"/>
      <c r="J3592" s="34">
        <f t="shared" si="676"/>
        <v>9.5033177771091243E-3</v>
      </c>
      <c r="K3592" s="34">
        <f t="shared" si="680"/>
        <v>0.61734693875652158</v>
      </c>
      <c r="L3592" s="6">
        <f t="shared" si="677"/>
        <v>44.010452599516775</v>
      </c>
      <c r="M3592" s="6">
        <f t="shared" si="681"/>
        <v>2.8589718688608992</v>
      </c>
      <c r="N3592" s="6">
        <f t="shared" si="678"/>
        <v>21.166030191925412</v>
      </c>
      <c r="O3592" s="6">
        <f t="shared" si="682"/>
        <v>1.3749707471729029</v>
      </c>
      <c r="P3592" s="6">
        <f t="shared" si="683"/>
        <v>4.2339426160338025</v>
      </c>
      <c r="Q3592" s="6">
        <f t="shared" si="684"/>
        <v>1.3723064970532315</v>
      </c>
      <c r="R3592" s="6">
        <f t="shared" si="685"/>
        <v>0.53623859139743213</v>
      </c>
      <c r="S3592" s="6">
        <f t="shared" si="686"/>
        <v>1.9085450884506636</v>
      </c>
    </row>
    <row r="3593" spans="1:19" x14ac:dyDescent="0.25">
      <c r="A3593" s="64">
        <v>41960</v>
      </c>
      <c r="B3593" s="198" t="s">
        <v>865</v>
      </c>
      <c r="C3593">
        <v>2</v>
      </c>
      <c r="D3593" s="4">
        <v>5.2</v>
      </c>
      <c r="E3593" s="4"/>
      <c r="G3593" s="4">
        <f t="shared" si="679"/>
        <v>64.961200000000005</v>
      </c>
      <c r="H3593"/>
      <c r="I3593"/>
      <c r="J3593" s="34">
        <f t="shared" si="676"/>
        <v>2.1237166338267006E-3</v>
      </c>
      <c r="K3593" s="34">
        <f t="shared" si="680"/>
        <v>0.13795918366922602</v>
      </c>
      <c r="L3593" s="6">
        <f t="shared" si="677"/>
        <v>7.8611437635641082</v>
      </c>
      <c r="M3593" s="6">
        <f t="shared" si="681"/>
        <v>0.51066934215868187</v>
      </c>
      <c r="N3593" s="6">
        <f t="shared" si="678"/>
        <v>8.8091474968502013</v>
      </c>
      <c r="O3593" s="6">
        <f t="shared" si="682"/>
        <v>0.5722528034719111</v>
      </c>
      <c r="P3593" s="6">
        <f t="shared" si="683"/>
        <v>1.0829221456305929</v>
      </c>
      <c r="Q3593" s="6">
        <f t="shared" si="684"/>
        <v>0.2451212842361673</v>
      </c>
      <c r="R3593" s="6">
        <f t="shared" si="685"/>
        <v>0.22317859335404533</v>
      </c>
      <c r="S3593" s="6">
        <f t="shared" si="686"/>
        <v>0.46829987759021263</v>
      </c>
    </row>
    <row r="3594" spans="1:19" x14ac:dyDescent="0.25">
      <c r="A3594" s="64">
        <v>41960</v>
      </c>
      <c r="B3594" s="198" t="s">
        <v>865</v>
      </c>
      <c r="C3594">
        <v>2</v>
      </c>
      <c r="D3594" s="4">
        <v>3.2</v>
      </c>
      <c r="E3594" s="4"/>
      <c r="G3594" s="4">
        <f t="shared" si="679"/>
        <v>64.961200000000005</v>
      </c>
      <c r="H3594"/>
      <c r="I3594"/>
      <c r="J3594" s="34">
        <f t="shared" si="676"/>
        <v>8.0424771931898698E-4</v>
      </c>
      <c r="K3594" s="34">
        <f t="shared" si="680"/>
        <v>5.2244897957576697E-2</v>
      </c>
      <c r="L3594" s="6">
        <f t="shared" si="677"/>
        <v>2.57474279673893</v>
      </c>
      <c r="M3594" s="6">
        <f t="shared" si="681"/>
        <v>0.16725838501169291</v>
      </c>
      <c r="N3594" s="6">
        <f t="shared" si="678"/>
        <v>4.9915502127950244</v>
      </c>
      <c r="O3594" s="6">
        <f t="shared" si="682"/>
        <v>0.32425709797277341</v>
      </c>
      <c r="P3594" s="6">
        <f t="shared" si="683"/>
        <v>0.49151548298446635</v>
      </c>
      <c r="Q3594" s="6">
        <f t="shared" si="684"/>
        <v>8.0284024805612586E-2</v>
      </c>
      <c r="R3594" s="6">
        <f t="shared" si="685"/>
        <v>0.12646026820938164</v>
      </c>
      <c r="S3594" s="6">
        <f t="shared" si="686"/>
        <v>0.20674429301499422</v>
      </c>
    </row>
    <row r="3595" spans="1:19" x14ac:dyDescent="0.25">
      <c r="A3595" s="64">
        <v>41960</v>
      </c>
      <c r="B3595" s="198" t="s">
        <v>865</v>
      </c>
      <c r="C3595">
        <v>2</v>
      </c>
      <c r="D3595" s="4">
        <v>5.9</v>
      </c>
      <c r="E3595" s="4"/>
      <c r="G3595" s="4">
        <f t="shared" si="679"/>
        <v>64.961200000000005</v>
      </c>
      <c r="H3595"/>
      <c r="I3595"/>
      <c r="J3595" s="34">
        <f t="shared" si="676"/>
        <v>2.7339710067865179E-3</v>
      </c>
      <c r="K3595" s="34">
        <f t="shared" si="680"/>
        <v>0.17760204081086381</v>
      </c>
      <c r="L3595" s="6">
        <f t="shared" si="677"/>
        <v>10.509518679077305</v>
      </c>
      <c r="M3595" s="6">
        <f t="shared" si="681"/>
        <v>0.68271095805727011</v>
      </c>
      <c r="N3595" s="6">
        <f t="shared" si="678"/>
        <v>10.211906347392123</v>
      </c>
      <c r="O3595" s="6">
        <f t="shared" si="682"/>
        <v>0.66337770348121117</v>
      </c>
      <c r="P3595" s="6">
        <f t="shared" si="683"/>
        <v>1.3460886615384813</v>
      </c>
      <c r="Q3595" s="6">
        <f t="shared" si="684"/>
        <v>0.32770125986748966</v>
      </c>
      <c r="R3595" s="6">
        <f t="shared" si="685"/>
        <v>0.25871730435767237</v>
      </c>
      <c r="S3595" s="6">
        <f t="shared" si="686"/>
        <v>0.58641856422516203</v>
      </c>
    </row>
    <row r="3596" spans="1:19" x14ac:dyDescent="0.25">
      <c r="A3596" s="64">
        <v>41960</v>
      </c>
      <c r="B3596" s="198" t="s">
        <v>865</v>
      </c>
      <c r="C3596">
        <v>2</v>
      </c>
      <c r="D3596" s="4">
        <v>11.1</v>
      </c>
      <c r="E3596" s="4"/>
      <c r="G3596" s="4">
        <f t="shared" si="679"/>
        <v>64.961200000000005</v>
      </c>
      <c r="H3596"/>
      <c r="I3596"/>
      <c r="J3596" s="34">
        <f t="shared" si="676"/>
        <v>9.6768907712199599E-3</v>
      </c>
      <c r="K3596" s="34">
        <f t="shared" si="680"/>
        <v>0.62862244896025643</v>
      </c>
      <c r="L3596" s="6">
        <f t="shared" si="677"/>
        <v>44.935707081848669</v>
      </c>
      <c r="M3596" s="6">
        <f t="shared" si="681"/>
        <v>2.9190775115043786</v>
      </c>
      <c r="N3596" s="6">
        <f t="shared" si="678"/>
        <v>21.391333313827278</v>
      </c>
      <c r="O3596" s="6">
        <f t="shared" si="682"/>
        <v>1.3896067086192765</v>
      </c>
      <c r="P3596" s="6">
        <f t="shared" si="683"/>
        <v>4.3086842201236548</v>
      </c>
      <c r="Q3596" s="6">
        <f t="shared" si="684"/>
        <v>1.4011572055221015</v>
      </c>
      <c r="R3596" s="6">
        <f t="shared" si="685"/>
        <v>0.54194661636151786</v>
      </c>
      <c r="S3596" s="6">
        <f t="shared" si="686"/>
        <v>1.9431038218836194</v>
      </c>
    </row>
    <row r="3597" spans="1:19" x14ac:dyDescent="0.25">
      <c r="A3597" s="64">
        <v>41960</v>
      </c>
      <c r="B3597" s="198" t="s">
        <v>865</v>
      </c>
      <c r="C3597">
        <v>2</v>
      </c>
      <c r="D3597" s="4">
        <v>15.2</v>
      </c>
      <c r="E3597" s="4"/>
      <c r="G3597" s="4">
        <f t="shared" si="679"/>
        <v>64.961200000000005</v>
      </c>
      <c r="H3597"/>
      <c r="I3597"/>
      <c r="J3597" s="34">
        <f t="shared" si="676"/>
        <v>1.8145839167134643E-2</v>
      </c>
      <c r="K3597" s="34">
        <f t="shared" si="680"/>
        <v>1.1787755101678243</v>
      </c>
      <c r="L3597" s="6">
        <f t="shared" si="677"/>
        <v>92.566205279418966</v>
      </c>
      <c r="M3597" s="6">
        <f t="shared" si="681"/>
        <v>6.0132118910308101</v>
      </c>
      <c r="N3597" s="6">
        <f t="shared" si="678"/>
        <v>30.900603934503316</v>
      </c>
      <c r="O3597" s="6">
        <f t="shared" si="682"/>
        <v>2.0073403512448178</v>
      </c>
      <c r="P3597" s="6">
        <f t="shared" si="683"/>
        <v>8.0205522422756275</v>
      </c>
      <c r="Q3597" s="6">
        <f t="shared" si="684"/>
        <v>2.8863417076947888</v>
      </c>
      <c r="R3597" s="6">
        <f t="shared" si="685"/>
        <v>0.78286273698547892</v>
      </c>
      <c r="S3597" s="6">
        <f t="shared" si="686"/>
        <v>3.6692044446802679</v>
      </c>
    </row>
    <row r="3598" spans="1:19" x14ac:dyDescent="0.25">
      <c r="A3598" s="64">
        <v>41960</v>
      </c>
      <c r="B3598" s="198" t="s">
        <v>865</v>
      </c>
      <c r="C3598">
        <v>2</v>
      </c>
      <c r="D3598" s="4">
        <v>3.8</v>
      </c>
      <c r="E3598" s="4"/>
      <c r="G3598" s="4">
        <f t="shared" si="679"/>
        <v>64.961200000000005</v>
      </c>
      <c r="H3598"/>
      <c r="I3598"/>
      <c r="J3598" s="34">
        <f t="shared" si="676"/>
        <v>1.1341149479459152E-3</v>
      </c>
      <c r="K3598" s="34">
        <f t="shared" si="680"/>
        <v>7.3673469385489021E-2</v>
      </c>
      <c r="L3598" s="6">
        <f t="shared" si="677"/>
        <v>3.8222275656794742</v>
      </c>
      <c r="M3598" s="6">
        <f t="shared" si="681"/>
        <v>0.24829649415562419</v>
      </c>
      <c r="N3598" s="6">
        <f t="shared" si="678"/>
        <v>6.1031884174464111</v>
      </c>
      <c r="O3598" s="6">
        <f t="shared" si="682"/>
        <v>0.39647045111343715</v>
      </c>
      <c r="P3598" s="6">
        <f t="shared" si="683"/>
        <v>0.64476694526906131</v>
      </c>
      <c r="Q3598" s="6">
        <f t="shared" si="684"/>
        <v>0.1191823171946996</v>
      </c>
      <c r="R3598" s="6">
        <f t="shared" si="685"/>
        <v>0.1546234759342405</v>
      </c>
      <c r="S3598" s="6">
        <f t="shared" si="686"/>
        <v>0.2738057931289401</v>
      </c>
    </row>
    <row r="3599" spans="1:19" x14ac:dyDescent="0.25">
      <c r="A3599" s="64">
        <v>41960</v>
      </c>
      <c r="B3599" s="198" t="s">
        <v>865</v>
      </c>
      <c r="C3599">
        <v>2</v>
      </c>
      <c r="D3599" s="4">
        <v>3.4</v>
      </c>
      <c r="E3599" s="4" t="s">
        <v>978</v>
      </c>
      <c r="G3599" s="4">
        <f t="shared" si="679"/>
        <v>64.961200000000005</v>
      </c>
      <c r="H3599"/>
      <c r="I3599"/>
      <c r="J3599" s="34">
        <f t="shared" si="676"/>
        <v>9.0792027688745035E-4</v>
      </c>
      <c r="K3599" s="34">
        <f t="shared" si="680"/>
        <v>5.8979591834920582E-2</v>
      </c>
      <c r="L3599" s="6">
        <f t="shared" si="677"/>
        <v>2.9598116954824234</v>
      </c>
      <c r="M3599" s="6">
        <f t="shared" si="681"/>
        <v>0.19227292324193554</v>
      </c>
      <c r="N3599" s="6">
        <f t="shared" si="678"/>
        <v>5.3584638182360029</v>
      </c>
      <c r="O3599" s="6">
        <f t="shared" si="682"/>
        <v>0.34809224654085708</v>
      </c>
      <c r="P3599" s="6">
        <f t="shared" si="683"/>
        <v>0.54036516978279259</v>
      </c>
      <c r="Q3599" s="6">
        <f t="shared" si="684"/>
        <v>9.2291003156129051E-2</v>
      </c>
      <c r="R3599" s="6">
        <f t="shared" si="685"/>
        <v>0.13575597615093427</v>
      </c>
      <c r="S3599" s="6">
        <f t="shared" si="686"/>
        <v>0.2280469793070633</v>
      </c>
    </row>
    <row r="3600" spans="1:19" x14ac:dyDescent="0.25">
      <c r="A3600" s="64">
        <v>41960</v>
      </c>
      <c r="B3600" s="198" t="s">
        <v>865</v>
      </c>
      <c r="C3600">
        <v>2</v>
      </c>
      <c r="D3600" s="4">
        <v>5.0999999999999996</v>
      </c>
      <c r="E3600" s="4"/>
      <c r="G3600" s="4">
        <f t="shared" si="679"/>
        <v>64.961200000000005</v>
      </c>
      <c r="H3600"/>
      <c r="I3600"/>
      <c r="J3600" s="34">
        <f t="shared" si="676"/>
        <v>2.0428206229967626E-3</v>
      </c>
      <c r="K3600" s="34">
        <f t="shared" si="680"/>
        <v>0.13270408162857128</v>
      </c>
      <c r="L3600" s="6">
        <f t="shared" si="677"/>
        <v>7.5179232289815232</v>
      </c>
      <c r="M3600" s="6">
        <f t="shared" si="681"/>
        <v>0.48837332393509775</v>
      </c>
      <c r="N3600" s="6">
        <f t="shared" si="678"/>
        <v>8.6112674075792555</v>
      </c>
      <c r="O3600" s="6">
        <f t="shared" si="682"/>
        <v>0.55939827516743446</v>
      </c>
      <c r="P3600" s="6">
        <f t="shared" si="683"/>
        <v>1.0477715991025323</v>
      </c>
      <c r="Q3600" s="6">
        <f t="shared" si="684"/>
        <v>0.2344191954888469</v>
      </c>
      <c r="R3600" s="6">
        <f t="shared" si="685"/>
        <v>0.21816532731529945</v>
      </c>
      <c r="S3600" s="6">
        <f t="shared" si="686"/>
        <v>0.45258452280414635</v>
      </c>
    </row>
    <row r="3601" spans="1:19" x14ac:dyDescent="0.25">
      <c r="A3601" s="64">
        <v>41960</v>
      </c>
      <c r="B3601" s="198" t="s">
        <v>865</v>
      </c>
      <c r="C3601">
        <v>2</v>
      </c>
      <c r="D3601" s="4">
        <v>3.7</v>
      </c>
      <c r="E3601" s="4"/>
      <c r="G3601" s="4">
        <f t="shared" si="679"/>
        <v>64.961200000000005</v>
      </c>
      <c r="H3601"/>
      <c r="I3601"/>
      <c r="J3601" s="34">
        <f t="shared" si="676"/>
        <v>1.075210085691107E-3</v>
      </c>
      <c r="K3601" s="34">
        <f t="shared" si="680"/>
        <v>6.9846938773361844E-2</v>
      </c>
      <c r="L3601" s="6">
        <f t="shared" si="677"/>
        <v>3.5949248430857623</v>
      </c>
      <c r="M3601" s="6">
        <f t="shared" si="681"/>
        <v>0.2335306362462681</v>
      </c>
      <c r="N3601" s="6">
        <f t="shared" si="678"/>
        <v>5.9156978898620354</v>
      </c>
      <c r="O3601" s="6">
        <f t="shared" si="682"/>
        <v>0.38429084121668494</v>
      </c>
      <c r="P3601" s="6">
        <f t="shared" si="683"/>
        <v>0.61782147746295302</v>
      </c>
      <c r="Q3601" s="6">
        <f t="shared" si="684"/>
        <v>0.11209470539820869</v>
      </c>
      <c r="R3601" s="6">
        <f t="shared" si="685"/>
        <v>0.14987342807450713</v>
      </c>
      <c r="S3601" s="6">
        <f t="shared" si="686"/>
        <v>0.2619681334727158</v>
      </c>
    </row>
    <row r="3602" spans="1:19" x14ac:dyDescent="0.25">
      <c r="A3602" s="64">
        <v>41960</v>
      </c>
      <c r="B3602" s="198" t="s">
        <v>865</v>
      </c>
      <c r="C3602">
        <v>2</v>
      </c>
      <c r="D3602" s="4">
        <v>9.3000000000000007</v>
      </c>
      <c r="E3602" s="4"/>
      <c r="G3602" s="4">
        <f t="shared" si="679"/>
        <v>64.961200000000005</v>
      </c>
      <c r="H3602"/>
      <c r="I3602"/>
      <c r="J3602" s="34">
        <f t="shared" si="676"/>
        <v>6.7929087152245318E-3</v>
      </c>
      <c r="K3602" s="34">
        <f t="shared" si="680"/>
        <v>0.44127551019050881</v>
      </c>
      <c r="L3602" s="6">
        <f t="shared" si="677"/>
        <v>29.918261264138582</v>
      </c>
      <c r="M3602" s="6">
        <f t="shared" si="681"/>
        <v>1.9435261913289683</v>
      </c>
      <c r="N3602" s="6">
        <f t="shared" si="678"/>
        <v>17.391419042795064</v>
      </c>
      <c r="O3602" s="6">
        <f t="shared" si="682"/>
        <v>1.1297674726360067</v>
      </c>
      <c r="P3602" s="6">
        <f t="shared" si="683"/>
        <v>3.0732936639649751</v>
      </c>
      <c r="Q3602" s="6">
        <f t="shared" si="684"/>
        <v>0.93289257183790475</v>
      </c>
      <c r="R3602" s="6">
        <f t="shared" si="685"/>
        <v>0.44060931432804262</v>
      </c>
      <c r="S3602" s="6">
        <f t="shared" si="686"/>
        <v>1.3735018861659474</v>
      </c>
    </row>
    <row r="3603" spans="1:19" x14ac:dyDescent="0.25">
      <c r="A3603" s="64">
        <v>41960</v>
      </c>
      <c r="B3603" s="198" t="s">
        <v>865</v>
      </c>
      <c r="C3603">
        <v>2</v>
      </c>
      <c r="D3603" s="4">
        <v>5.5</v>
      </c>
      <c r="E3603" s="4"/>
      <c r="G3603" s="4">
        <f t="shared" si="679"/>
        <v>64.961200000000005</v>
      </c>
      <c r="H3603"/>
      <c r="I3603"/>
      <c r="J3603" s="34">
        <f t="shared" si="676"/>
        <v>2.3758294442772811E-3</v>
      </c>
      <c r="K3603" s="34">
        <f t="shared" si="680"/>
        <v>0.15433673468913039</v>
      </c>
      <c r="L3603" s="6">
        <f t="shared" si="677"/>
        <v>8.9430956308196485</v>
      </c>
      <c r="M3603" s="6">
        <f t="shared" si="681"/>
        <v>0.58095423516110178</v>
      </c>
      <c r="N3603" s="6">
        <f t="shared" si="678"/>
        <v>9.4066355127217793</v>
      </c>
      <c r="O3603" s="6">
        <f t="shared" si="682"/>
        <v>0.61106634272138272</v>
      </c>
      <c r="P3603" s="6">
        <f t="shared" si="683"/>
        <v>1.1920205778824844</v>
      </c>
      <c r="Q3603" s="6">
        <f t="shared" si="684"/>
        <v>0.27885803287732885</v>
      </c>
      <c r="R3603" s="6">
        <f t="shared" si="685"/>
        <v>0.23831587366133927</v>
      </c>
      <c r="S3603" s="6">
        <f t="shared" si="686"/>
        <v>0.51717390653866813</v>
      </c>
    </row>
    <row r="3604" spans="1:19" x14ac:dyDescent="0.25">
      <c r="A3604" s="64">
        <v>41960</v>
      </c>
      <c r="B3604" s="198" t="s">
        <v>865</v>
      </c>
      <c r="C3604">
        <v>2</v>
      </c>
      <c r="D3604" s="4">
        <v>3.2</v>
      </c>
      <c r="E3604" s="4" t="s">
        <v>978</v>
      </c>
      <c r="G3604" s="4">
        <f t="shared" si="679"/>
        <v>64.961200000000005</v>
      </c>
      <c r="H3604"/>
      <c r="I3604"/>
      <c r="J3604" s="34">
        <f t="shared" si="676"/>
        <v>8.0424771931898698E-4</v>
      </c>
      <c r="K3604" s="34">
        <f t="shared" si="680"/>
        <v>5.2244897957576697E-2</v>
      </c>
      <c r="L3604" s="6">
        <f t="shared" si="677"/>
        <v>2.57474279673893</v>
      </c>
      <c r="M3604" s="6">
        <f t="shared" si="681"/>
        <v>0.16725838501169291</v>
      </c>
      <c r="N3604" s="6">
        <f t="shared" si="678"/>
        <v>4.9915502127950244</v>
      </c>
      <c r="O3604" s="6">
        <f t="shared" si="682"/>
        <v>0.32425709797277341</v>
      </c>
      <c r="P3604" s="6">
        <f t="shared" si="683"/>
        <v>0.49151548298446635</v>
      </c>
      <c r="Q3604" s="6">
        <f t="shared" si="684"/>
        <v>8.0284024805612586E-2</v>
      </c>
      <c r="R3604" s="6">
        <f t="shared" si="685"/>
        <v>0.12646026820938164</v>
      </c>
      <c r="S3604" s="6">
        <f t="shared" si="686"/>
        <v>0.20674429301499422</v>
      </c>
    </row>
    <row r="3605" spans="1:19" x14ac:dyDescent="0.25">
      <c r="A3605" s="64">
        <v>41960</v>
      </c>
      <c r="B3605" s="198" t="s">
        <v>865</v>
      </c>
      <c r="C3605">
        <v>2</v>
      </c>
      <c r="D3605" s="4">
        <v>5.7</v>
      </c>
      <c r="E3605" s="4"/>
      <c r="G3605" s="4">
        <f t="shared" si="679"/>
        <v>64.961200000000005</v>
      </c>
      <c r="H3605"/>
      <c r="I3605"/>
      <c r="J3605" s="34">
        <f t="shared" si="676"/>
        <v>2.5517586328783095E-3</v>
      </c>
      <c r="K3605" s="34">
        <f t="shared" si="680"/>
        <v>0.1657653061173503</v>
      </c>
      <c r="L3605" s="6">
        <f t="shared" si="677"/>
        <v>9.7084599828880815</v>
      </c>
      <c r="M3605" s="6">
        <f t="shared" si="681"/>
        <v>0.63067322287304872</v>
      </c>
      <c r="N3605" s="6">
        <f t="shared" si="678"/>
        <v>9.8080698655856366</v>
      </c>
      <c r="O3605" s="6">
        <f t="shared" si="682"/>
        <v>0.63714400051044973</v>
      </c>
      <c r="P3605" s="6">
        <f t="shared" si="683"/>
        <v>1.2678172233834983</v>
      </c>
      <c r="Q3605" s="6">
        <f t="shared" si="684"/>
        <v>0.30272314697906338</v>
      </c>
      <c r="R3605" s="6">
        <f t="shared" si="685"/>
        <v>0.24848616019907541</v>
      </c>
      <c r="S3605" s="6">
        <f t="shared" si="686"/>
        <v>0.55120930717813876</v>
      </c>
    </row>
    <row r="3606" spans="1:19" x14ac:dyDescent="0.25">
      <c r="A3606" s="64">
        <v>41960</v>
      </c>
      <c r="B3606" s="198" t="s">
        <v>865</v>
      </c>
      <c r="C3606">
        <v>2</v>
      </c>
      <c r="D3606" s="4">
        <v>3.9</v>
      </c>
      <c r="E3606" s="4"/>
      <c r="G3606" s="4">
        <f t="shared" si="679"/>
        <v>64.961200000000005</v>
      </c>
      <c r="H3606"/>
      <c r="I3606"/>
      <c r="J3606" s="34">
        <f t="shared" si="676"/>
        <v>1.1945906065275189E-3</v>
      </c>
      <c r="K3606" s="34">
        <f t="shared" si="680"/>
        <v>7.7602040813939621E-2</v>
      </c>
      <c r="L3606" s="6">
        <f t="shared" si="677"/>
        <v>4.0574351124683323</v>
      </c>
      <c r="M3606" s="6">
        <f t="shared" si="681"/>
        <v>0.26357585894044605</v>
      </c>
      <c r="N3606" s="6">
        <f t="shared" si="678"/>
        <v>6.2915196864507177</v>
      </c>
      <c r="O3606" s="6">
        <f t="shared" si="682"/>
        <v>0.40870467658277715</v>
      </c>
      <c r="P3606" s="6">
        <f t="shared" si="683"/>
        <v>0.6722805355232232</v>
      </c>
      <c r="Q3606" s="6">
        <f t="shared" si="684"/>
        <v>0.12651641229141411</v>
      </c>
      <c r="R3606" s="6">
        <f t="shared" si="685"/>
        <v>0.1593948238672831</v>
      </c>
      <c r="S3606" s="6">
        <f t="shared" si="686"/>
        <v>0.28591123615869718</v>
      </c>
    </row>
    <row r="3607" spans="1:19" x14ac:dyDescent="0.25">
      <c r="A3607" s="64">
        <v>41960</v>
      </c>
      <c r="B3607" s="198" t="s">
        <v>865</v>
      </c>
      <c r="C3607">
        <v>2</v>
      </c>
      <c r="D3607" s="4">
        <v>9.8000000000000007</v>
      </c>
      <c r="E3607" s="4"/>
      <c r="G3607" s="4">
        <f t="shared" si="679"/>
        <v>64.961200000000005</v>
      </c>
      <c r="H3607"/>
      <c r="I3607"/>
      <c r="J3607" s="34">
        <f t="shared" si="676"/>
        <v>7.5429639612690945E-3</v>
      </c>
      <c r="K3607" s="34">
        <f t="shared" si="680"/>
        <v>0.48999999998492844</v>
      </c>
      <c r="L3607" s="6">
        <f t="shared" si="677"/>
        <v>33.746038656612889</v>
      </c>
      <c r="M3607" s="6">
        <f t="shared" si="681"/>
        <v>2.1921832088999702</v>
      </c>
      <c r="N3607" s="6">
        <f t="shared" si="678"/>
        <v>18.49032216838847</v>
      </c>
      <c r="O3607" s="6">
        <f t="shared" si="682"/>
        <v>1.2011535397429229</v>
      </c>
      <c r="P3607" s="6">
        <f t="shared" si="683"/>
        <v>3.3933367486428931</v>
      </c>
      <c r="Q3607" s="6">
        <f t="shared" si="684"/>
        <v>1.0522479402719858</v>
      </c>
      <c r="R3607" s="6">
        <f t="shared" si="685"/>
        <v>0.46844988049973996</v>
      </c>
      <c r="S3607" s="6">
        <f t="shared" si="686"/>
        <v>1.5206978207717257</v>
      </c>
    </row>
    <row r="3608" spans="1:19" x14ac:dyDescent="0.25">
      <c r="A3608" s="64">
        <v>41960</v>
      </c>
      <c r="B3608" s="198" t="s">
        <v>865</v>
      </c>
      <c r="C3608">
        <v>2</v>
      </c>
      <c r="D3608" s="4">
        <v>3.7</v>
      </c>
      <c r="E3608" s="4" t="s">
        <v>978</v>
      </c>
      <c r="G3608" s="4">
        <f t="shared" si="679"/>
        <v>64.961200000000005</v>
      </c>
      <c r="H3608"/>
      <c r="I3608"/>
      <c r="J3608" s="34">
        <f t="shared" si="676"/>
        <v>1.075210085691107E-3</v>
      </c>
      <c r="K3608" s="34">
        <f t="shared" si="680"/>
        <v>6.9846938773361844E-2</v>
      </c>
      <c r="L3608" s="6">
        <f t="shared" si="677"/>
        <v>3.5949248430857623</v>
      </c>
      <c r="M3608" s="6">
        <f t="shared" si="681"/>
        <v>0.2335306362462681</v>
      </c>
      <c r="N3608" s="6">
        <f t="shared" si="678"/>
        <v>5.9156978898620354</v>
      </c>
      <c r="O3608" s="6">
        <f t="shared" si="682"/>
        <v>0.38429084121668494</v>
      </c>
      <c r="P3608" s="6">
        <f t="shared" si="683"/>
        <v>0.61782147746295302</v>
      </c>
      <c r="Q3608" s="6">
        <f t="shared" si="684"/>
        <v>0.11209470539820869</v>
      </c>
      <c r="R3608" s="6">
        <f t="shared" si="685"/>
        <v>0.14987342807450713</v>
      </c>
      <c r="S3608" s="6">
        <f t="shared" si="686"/>
        <v>0.2619681334727158</v>
      </c>
    </row>
    <row r="3609" spans="1:19" x14ac:dyDescent="0.25">
      <c r="A3609" s="64">
        <v>41960</v>
      </c>
      <c r="B3609" s="198" t="s">
        <v>865</v>
      </c>
      <c r="C3609">
        <v>2</v>
      </c>
      <c r="D3609" s="4">
        <v>5.4</v>
      </c>
      <c r="E3609" s="4"/>
      <c r="G3609" s="4">
        <f t="shared" si="679"/>
        <v>64.961200000000005</v>
      </c>
      <c r="H3609"/>
      <c r="I3609"/>
      <c r="J3609" s="34">
        <f t="shared" si="676"/>
        <v>2.2902210444669595E-3</v>
      </c>
      <c r="K3609" s="34">
        <f t="shared" si="680"/>
        <v>0.14877551019950555</v>
      </c>
      <c r="L3609" s="6">
        <f t="shared" si="677"/>
        <v>8.5736806990755614</v>
      </c>
      <c r="M3609" s="6">
        <f t="shared" si="681"/>
        <v>0.55695659743162507</v>
      </c>
      <c r="N3609" s="6">
        <f t="shared" si="678"/>
        <v>9.2068415424761678</v>
      </c>
      <c r="O3609" s="6">
        <f t="shared" si="682"/>
        <v>0.5980874864097232</v>
      </c>
      <c r="P3609" s="6">
        <f t="shared" si="683"/>
        <v>1.1550440838413483</v>
      </c>
      <c r="Q3609" s="6">
        <f t="shared" si="684"/>
        <v>0.26733916676718</v>
      </c>
      <c r="R3609" s="6">
        <f t="shared" si="685"/>
        <v>0.23325411969979207</v>
      </c>
      <c r="S3609" s="6">
        <f t="shared" si="686"/>
        <v>0.5005932864669721</v>
      </c>
    </row>
    <row r="3610" spans="1:19" x14ac:dyDescent="0.25">
      <c r="A3610" s="64">
        <v>41960</v>
      </c>
      <c r="B3610" s="198" t="s">
        <v>865</v>
      </c>
      <c r="C3610">
        <v>2</v>
      </c>
      <c r="D3610" s="4">
        <v>4.4000000000000004</v>
      </c>
      <c r="E3610" s="4"/>
      <c r="G3610" s="4">
        <f t="shared" si="679"/>
        <v>64.961200000000005</v>
      </c>
      <c r="H3610"/>
      <c r="I3610"/>
      <c r="J3610" s="34">
        <f t="shared" si="676"/>
        <v>1.5205308443374602E-3</v>
      </c>
      <c r="K3610" s="34">
        <f t="shared" si="680"/>
        <v>9.877551020104347E-2</v>
      </c>
      <c r="L3610" s="6">
        <f t="shared" si="677"/>
        <v>5.3541650508837426</v>
      </c>
      <c r="M3610" s="6">
        <f t="shared" si="681"/>
        <v>0.34781299344971695</v>
      </c>
      <c r="N3610" s="6">
        <f t="shared" si="678"/>
        <v>7.2451870323804508</v>
      </c>
      <c r="O3610" s="6">
        <f t="shared" si="682"/>
        <v>0.47065605297680857</v>
      </c>
      <c r="P3610" s="6">
        <f t="shared" si="683"/>
        <v>0.81846904642652551</v>
      </c>
      <c r="Q3610" s="6">
        <f t="shared" si="684"/>
        <v>0.16695023685586413</v>
      </c>
      <c r="R3610" s="6">
        <f t="shared" si="685"/>
        <v>0.18355586066095536</v>
      </c>
      <c r="S3610" s="6">
        <f t="shared" si="686"/>
        <v>0.35050609751681949</v>
      </c>
    </row>
    <row r="3611" spans="1:19" x14ac:dyDescent="0.25">
      <c r="A3611" s="64">
        <v>41960</v>
      </c>
      <c r="B3611" s="198" t="s">
        <v>865</v>
      </c>
      <c r="C3611">
        <v>2</v>
      </c>
      <c r="D3611" s="4">
        <v>7.1</v>
      </c>
      <c r="E3611" s="4"/>
      <c r="G3611" s="4">
        <f t="shared" si="679"/>
        <v>64.961200000000005</v>
      </c>
      <c r="H3611"/>
      <c r="I3611"/>
      <c r="J3611" s="34">
        <f t="shared" si="676"/>
        <v>3.959192141686536E-3</v>
      </c>
      <c r="K3611" s="34">
        <f t="shared" si="680"/>
        <v>0.25719387754310946</v>
      </c>
      <c r="L3611" s="6">
        <f t="shared" si="677"/>
        <v>16.085590015951329</v>
      </c>
      <c r="M3611" s="6">
        <f t="shared" si="681"/>
        <v>1.0449392504120609</v>
      </c>
      <c r="N3611" s="6">
        <f t="shared" si="678"/>
        <v>12.681839066301519</v>
      </c>
      <c r="O3611" s="6">
        <f t="shared" si="682"/>
        <v>0.82382749993294346</v>
      </c>
      <c r="P3611" s="6">
        <f t="shared" si="683"/>
        <v>1.8687667503450043</v>
      </c>
      <c r="Q3611" s="6">
        <f t="shared" si="684"/>
        <v>0.50157084019778919</v>
      </c>
      <c r="R3611" s="6">
        <f t="shared" si="685"/>
        <v>0.32129272497384798</v>
      </c>
      <c r="S3611" s="6">
        <f t="shared" si="686"/>
        <v>0.82286356517163717</v>
      </c>
    </row>
    <row r="3612" spans="1:19" x14ac:dyDescent="0.25">
      <c r="A3612" s="64">
        <v>41960</v>
      </c>
      <c r="B3612" s="198" t="s">
        <v>865</v>
      </c>
      <c r="C3612">
        <v>2</v>
      </c>
      <c r="D3612" s="4">
        <v>8.6999999999999993</v>
      </c>
      <c r="E3612" s="4"/>
      <c r="G3612" s="4">
        <f t="shared" si="679"/>
        <v>64.961200000000005</v>
      </c>
      <c r="H3612"/>
      <c r="I3612"/>
      <c r="J3612" s="34">
        <f t="shared" si="676"/>
        <v>5.9446786987552855E-3</v>
      </c>
      <c r="K3612" s="34">
        <f t="shared" si="680"/>
        <v>0.38617346937587699</v>
      </c>
      <c r="L3612" s="6">
        <f t="shared" si="677"/>
        <v>25.665445871738026</v>
      </c>
      <c r="M3612" s="6">
        <f t="shared" si="681"/>
        <v>1.6672581947016099</v>
      </c>
      <c r="N3612" s="6">
        <f t="shared" si="678"/>
        <v>16.08597891886809</v>
      </c>
      <c r="O3612" s="6">
        <f t="shared" si="682"/>
        <v>1.0449645140127073</v>
      </c>
      <c r="P3612" s="6">
        <f t="shared" si="683"/>
        <v>2.7122227087143171</v>
      </c>
      <c r="Q3612" s="6">
        <f t="shared" si="684"/>
        <v>0.80028393345677273</v>
      </c>
      <c r="R3612" s="6">
        <f t="shared" si="685"/>
        <v>0.40753616046495583</v>
      </c>
      <c r="S3612" s="6">
        <f t="shared" si="686"/>
        <v>1.2078200939217285</v>
      </c>
    </row>
    <row r="3613" spans="1:19" x14ac:dyDescent="0.25">
      <c r="A3613" s="64">
        <v>41960</v>
      </c>
      <c r="B3613" s="198" t="s">
        <v>865</v>
      </c>
      <c r="C3613">
        <v>2</v>
      </c>
      <c r="D3613" s="4">
        <v>6.4</v>
      </c>
      <c r="E3613" s="4"/>
      <c r="G3613" s="4">
        <f t="shared" si="679"/>
        <v>64.961200000000005</v>
      </c>
      <c r="H3613"/>
      <c r="I3613"/>
      <c r="J3613" s="34">
        <f t="shared" si="676"/>
        <v>3.2169908772759479E-3</v>
      </c>
      <c r="K3613" s="34">
        <f t="shared" si="680"/>
        <v>0.20897959183030679</v>
      </c>
      <c r="L3613" s="6">
        <f t="shared" si="677"/>
        <v>12.670735111153041</v>
      </c>
      <c r="M3613" s="6">
        <f t="shared" si="681"/>
        <v>0.82310617366776118</v>
      </c>
      <c r="N3613" s="6">
        <f t="shared" si="678"/>
        <v>11.231571837310549</v>
      </c>
      <c r="O3613" s="6">
        <f t="shared" si="682"/>
        <v>0.72961639858967853</v>
      </c>
      <c r="P3613" s="6">
        <f t="shared" si="683"/>
        <v>1.5527225722574398</v>
      </c>
      <c r="Q3613" s="6">
        <f t="shared" si="684"/>
        <v>0.39509096336052535</v>
      </c>
      <c r="R3613" s="6">
        <f t="shared" si="685"/>
        <v>0.28455039544997462</v>
      </c>
      <c r="S3613" s="6">
        <f t="shared" si="686"/>
        <v>0.67964135881049992</v>
      </c>
    </row>
    <row r="3614" spans="1:19" x14ac:dyDescent="0.25">
      <c r="A3614" s="64">
        <v>41960</v>
      </c>
      <c r="B3614" s="198" t="s">
        <v>865</v>
      </c>
      <c r="C3614">
        <v>2</v>
      </c>
      <c r="D3614" s="4">
        <v>6.6</v>
      </c>
      <c r="E3614" s="4"/>
      <c r="G3614" s="4">
        <f t="shared" si="679"/>
        <v>64.961200000000005</v>
      </c>
      <c r="H3614"/>
      <c r="I3614"/>
      <c r="J3614" s="34">
        <f t="shared" si="676"/>
        <v>3.4211943997592849E-3</v>
      </c>
      <c r="K3614" s="34">
        <f t="shared" si="680"/>
        <v>0.22224489795234778</v>
      </c>
      <c r="L3614" s="6">
        <f t="shared" si="677"/>
        <v>13.599581983298828</v>
      </c>
      <c r="M3614" s="6">
        <f t="shared" si="681"/>
        <v>0.88344518226894508</v>
      </c>
      <c r="N3614" s="6">
        <f t="shared" si="678"/>
        <v>11.643307684830535</v>
      </c>
      <c r="O3614" s="6">
        <f t="shared" si="682"/>
        <v>0.75636325384638103</v>
      </c>
      <c r="P3614" s="6">
        <f t="shared" si="683"/>
        <v>1.639808436115326</v>
      </c>
      <c r="Q3614" s="6">
        <f t="shared" si="684"/>
        <v>0.42405368748909361</v>
      </c>
      <c r="R3614" s="6">
        <f t="shared" si="685"/>
        <v>0.2949816690000886</v>
      </c>
      <c r="S3614" s="6">
        <f t="shared" si="686"/>
        <v>0.71903535648918226</v>
      </c>
    </row>
    <row r="3615" spans="1:19" x14ac:dyDescent="0.25">
      <c r="A3615" s="64">
        <v>41960</v>
      </c>
      <c r="B3615" s="198" t="s">
        <v>865</v>
      </c>
      <c r="C3615">
        <v>2</v>
      </c>
      <c r="D3615" s="4">
        <v>3.2</v>
      </c>
      <c r="E3615" s="4"/>
      <c r="G3615" s="4">
        <f t="shared" si="679"/>
        <v>64.961200000000005</v>
      </c>
      <c r="H3615"/>
      <c r="I3615"/>
      <c r="J3615" s="34">
        <f t="shared" si="676"/>
        <v>8.0424771931898698E-4</v>
      </c>
      <c r="K3615" s="34">
        <f t="shared" si="680"/>
        <v>5.2244897957576697E-2</v>
      </c>
      <c r="L3615" s="6">
        <f t="shared" si="677"/>
        <v>2.57474279673893</v>
      </c>
      <c r="M3615" s="6">
        <f t="shared" si="681"/>
        <v>0.16725838501169291</v>
      </c>
      <c r="N3615" s="6">
        <f t="shared" si="678"/>
        <v>4.9915502127950244</v>
      </c>
      <c r="O3615" s="6">
        <f t="shared" si="682"/>
        <v>0.32425709797277341</v>
      </c>
      <c r="P3615" s="6">
        <f t="shared" si="683"/>
        <v>0.49151548298446635</v>
      </c>
      <c r="Q3615" s="6">
        <f t="shared" si="684"/>
        <v>8.0284024805612586E-2</v>
      </c>
      <c r="R3615" s="6">
        <f t="shared" si="685"/>
        <v>0.12646026820938164</v>
      </c>
      <c r="S3615" s="6">
        <f t="shared" si="686"/>
        <v>0.20674429301499422</v>
      </c>
    </row>
    <row r="3616" spans="1:19" x14ac:dyDescent="0.25">
      <c r="A3616" s="64">
        <v>41960</v>
      </c>
      <c r="B3616" s="198" t="s">
        <v>865</v>
      </c>
      <c r="C3616">
        <v>2</v>
      </c>
      <c r="D3616" s="4">
        <v>4.0999999999999996</v>
      </c>
      <c r="E3616" s="4" t="s">
        <v>978</v>
      </c>
      <c r="G3616" s="4">
        <f t="shared" si="679"/>
        <v>64.961200000000005</v>
      </c>
      <c r="H3616"/>
      <c r="I3616"/>
      <c r="J3616" s="34">
        <f t="shared" si="676"/>
        <v>1.3202543126711102E-3</v>
      </c>
      <c r="K3616" s="34">
        <f t="shared" si="680"/>
        <v>8.5765306119810952E-2</v>
      </c>
      <c r="L3616" s="6">
        <f t="shared" si="677"/>
        <v>4.5518101325650582</v>
      </c>
      <c r="M3616" s="6">
        <f t="shared" si="681"/>
        <v>0.29569105411886604</v>
      </c>
      <c r="N3616" s="6">
        <f t="shared" si="678"/>
        <v>6.670633528309061</v>
      </c>
      <c r="O3616" s="6">
        <f t="shared" si="682"/>
        <v>0.43333236716418877</v>
      </c>
      <c r="P3616" s="6">
        <f t="shared" si="683"/>
        <v>0.72902342128305486</v>
      </c>
      <c r="Q3616" s="6">
        <f t="shared" si="684"/>
        <v>0.14193170597705571</v>
      </c>
      <c r="R3616" s="6">
        <f t="shared" si="685"/>
        <v>0.16899962319403364</v>
      </c>
      <c r="S3616" s="6">
        <f t="shared" si="686"/>
        <v>0.31093132917108934</v>
      </c>
    </row>
    <row r="3617" spans="1:19" x14ac:dyDescent="0.25">
      <c r="A3617" s="64">
        <v>41960</v>
      </c>
      <c r="B3617" s="198" t="s">
        <v>865</v>
      </c>
      <c r="C3617">
        <v>2</v>
      </c>
      <c r="D3617" s="4">
        <v>5.8</v>
      </c>
      <c r="E3617" s="4"/>
      <c r="G3617" s="4">
        <f t="shared" si="679"/>
        <v>64.961200000000005</v>
      </c>
      <c r="H3617"/>
      <c r="I3617"/>
      <c r="J3617" s="34">
        <f t="shared" ref="J3617:J3680" si="687">((+D3617/200)^2)*PI()</f>
        <v>2.6420794216690155E-3</v>
      </c>
      <c r="K3617" s="34">
        <f t="shared" si="680"/>
        <v>0.1716326530559453</v>
      </c>
      <c r="L3617" s="6">
        <f t="shared" ref="L3617:L3680" si="688">0.17758*(D3617^2.299)</f>
        <v>10.104504202450142</v>
      </c>
      <c r="M3617" s="6">
        <f t="shared" si="681"/>
        <v>0.65640073112787944</v>
      </c>
      <c r="N3617" s="6">
        <f t="shared" ref="N3617:N3680" si="689">1.28*(D3617^1.17)</f>
        <v>10.009692178621206</v>
      </c>
      <c r="O3617" s="6">
        <f t="shared" si="682"/>
        <v>0.65024162816606002</v>
      </c>
      <c r="P3617" s="6">
        <f t="shared" si="683"/>
        <v>1.3066423592939396</v>
      </c>
      <c r="Q3617" s="6">
        <f t="shared" si="684"/>
        <v>0.31507235094138214</v>
      </c>
      <c r="R3617" s="6">
        <f t="shared" si="685"/>
        <v>0.25359423498476341</v>
      </c>
      <c r="S3617" s="6">
        <f t="shared" si="686"/>
        <v>0.5686665859261455</v>
      </c>
    </row>
    <row r="3618" spans="1:19" x14ac:dyDescent="0.25">
      <c r="A3618" s="64">
        <v>41960</v>
      </c>
      <c r="B3618" s="198" t="s">
        <v>865</v>
      </c>
      <c r="C3618">
        <v>2</v>
      </c>
      <c r="D3618" s="4">
        <v>4.5999999999999996</v>
      </c>
      <c r="E3618" s="4"/>
      <c r="G3618" s="4">
        <f t="shared" ref="G3618:G3681" si="690">IF($D3618&lt;3.01,795.7747,64.9612)</f>
        <v>64.961200000000005</v>
      </c>
      <c r="H3618"/>
      <c r="I3618"/>
      <c r="J3618" s="34">
        <f t="shared" si="687"/>
        <v>1.6619025137490004E-3</v>
      </c>
      <c r="K3618" s="34">
        <f t="shared" si="680"/>
        <v>0.10795918367014873</v>
      </c>
      <c r="L3618" s="6">
        <f t="shared" si="688"/>
        <v>5.9302678128381849</v>
      </c>
      <c r="M3618" s="6">
        <f t="shared" si="681"/>
        <v>0.3852373209154813</v>
      </c>
      <c r="N3618" s="6">
        <f t="shared" si="689"/>
        <v>7.6319696161125572</v>
      </c>
      <c r="O3618" s="6">
        <f t="shared" si="682"/>
        <v>0.49578191424249274</v>
      </c>
      <c r="P3618" s="6">
        <f t="shared" si="683"/>
        <v>0.88101923515797398</v>
      </c>
      <c r="Q3618" s="6">
        <f t="shared" si="684"/>
        <v>0.18491391403943103</v>
      </c>
      <c r="R3618" s="6">
        <f t="shared" si="685"/>
        <v>0.19335494655457217</v>
      </c>
      <c r="S3618" s="6">
        <f t="shared" si="686"/>
        <v>0.37826886059400322</v>
      </c>
    </row>
    <row r="3619" spans="1:19" x14ac:dyDescent="0.25">
      <c r="A3619" s="64">
        <v>41960</v>
      </c>
      <c r="B3619" s="198" t="s">
        <v>865</v>
      </c>
      <c r="C3619">
        <v>2</v>
      </c>
      <c r="D3619" s="4">
        <v>5.2</v>
      </c>
      <c r="E3619" s="4"/>
      <c r="G3619" s="4">
        <f t="shared" si="690"/>
        <v>64.961200000000005</v>
      </c>
      <c r="H3619"/>
      <c r="I3619"/>
      <c r="J3619" s="34">
        <f t="shared" si="687"/>
        <v>2.1237166338267006E-3</v>
      </c>
      <c r="K3619" s="34">
        <f t="shared" si="680"/>
        <v>0.13795918366922602</v>
      </c>
      <c r="L3619" s="6">
        <f t="shared" si="688"/>
        <v>7.8611437635641082</v>
      </c>
      <c r="M3619" s="6">
        <f t="shared" si="681"/>
        <v>0.51066934215868187</v>
      </c>
      <c r="N3619" s="6">
        <f t="shared" si="689"/>
        <v>8.8091474968502013</v>
      </c>
      <c r="O3619" s="6">
        <f t="shared" si="682"/>
        <v>0.5722528034719111</v>
      </c>
      <c r="P3619" s="6">
        <f t="shared" si="683"/>
        <v>1.0829221456305929</v>
      </c>
      <c r="Q3619" s="6">
        <f t="shared" si="684"/>
        <v>0.2451212842361673</v>
      </c>
      <c r="R3619" s="6">
        <f t="shared" si="685"/>
        <v>0.22317859335404533</v>
      </c>
      <c r="S3619" s="6">
        <f t="shared" si="686"/>
        <v>0.46829987759021263</v>
      </c>
    </row>
    <row r="3620" spans="1:19" x14ac:dyDescent="0.25">
      <c r="A3620" s="64">
        <v>41960</v>
      </c>
      <c r="B3620" s="198" t="s">
        <v>865</v>
      </c>
      <c r="C3620">
        <v>2</v>
      </c>
      <c r="D3620" s="4">
        <v>3.3</v>
      </c>
      <c r="E3620" s="4"/>
      <c r="G3620" s="4">
        <f t="shared" si="690"/>
        <v>64.961200000000005</v>
      </c>
      <c r="H3620"/>
      <c r="I3620"/>
      <c r="J3620" s="34">
        <f t="shared" si="687"/>
        <v>8.5529859993982123E-4</v>
      </c>
      <c r="K3620" s="34">
        <f t="shared" si="680"/>
        <v>5.5561224488086945E-2</v>
      </c>
      <c r="L3620" s="6">
        <f t="shared" si="688"/>
        <v>2.7634881041225379</v>
      </c>
      <c r="M3620" s="6">
        <f t="shared" si="681"/>
        <v>0.17951950691152002</v>
      </c>
      <c r="N3620" s="6">
        <f t="shared" si="689"/>
        <v>5.1745344101160526</v>
      </c>
      <c r="O3620" s="6">
        <f t="shared" si="682"/>
        <v>0.3361439712423443</v>
      </c>
      <c r="P3620" s="6">
        <f t="shared" si="683"/>
        <v>0.51566347815386426</v>
      </c>
      <c r="Q3620" s="6">
        <f t="shared" si="684"/>
        <v>8.6169363317529613E-2</v>
      </c>
      <c r="R3620" s="6">
        <f t="shared" si="685"/>
        <v>0.13109614878451428</v>
      </c>
      <c r="S3620" s="6">
        <f t="shared" si="686"/>
        <v>0.2172655121020439</v>
      </c>
    </row>
    <row r="3621" spans="1:19" x14ac:dyDescent="0.25">
      <c r="A3621" s="64">
        <v>41960</v>
      </c>
      <c r="B3621" s="198" t="s">
        <v>865</v>
      </c>
      <c r="C3621">
        <v>2</v>
      </c>
      <c r="D3621" s="4">
        <v>5.9</v>
      </c>
      <c r="E3621" s="4"/>
      <c r="G3621" s="4">
        <f t="shared" si="690"/>
        <v>64.961200000000005</v>
      </c>
      <c r="H3621"/>
      <c r="I3621"/>
      <c r="J3621" s="34">
        <f t="shared" si="687"/>
        <v>2.7339710067865179E-3</v>
      </c>
      <c r="K3621" s="34">
        <f t="shared" si="680"/>
        <v>0.17760204081086381</v>
      </c>
      <c r="L3621" s="6">
        <f t="shared" si="688"/>
        <v>10.509518679077305</v>
      </c>
      <c r="M3621" s="6">
        <f t="shared" si="681"/>
        <v>0.68271095805727011</v>
      </c>
      <c r="N3621" s="6">
        <f t="shared" si="689"/>
        <v>10.211906347392123</v>
      </c>
      <c r="O3621" s="6">
        <f t="shared" si="682"/>
        <v>0.66337770348121117</v>
      </c>
      <c r="P3621" s="6">
        <f t="shared" si="683"/>
        <v>1.3460886615384813</v>
      </c>
      <c r="Q3621" s="6">
        <f t="shared" si="684"/>
        <v>0.32770125986748966</v>
      </c>
      <c r="R3621" s="6">
        <f t="shared" si="685"/>
        <v>0.25871730435767237</v>
      </c>
      <c r="S3621" s="6">
        <f t="shared" si="686"/>
        <v>0.58641856422516203</v>
      </c>
    </row>
    <row r="3622" spans="1:19" x14ac:dyDescent="0.25">
      <c r="A3622" s="64">
        <v>41960</v>
      </c>
      <c r="B3622" s="198" t="s">
        <v>865</v>
      </c>
      <c r="C3622">
        <v>2</v>
      </c>
      <c r="D3622" s="4">
        <v>4.0999999999999996</v>
      </c>
      <c r="E3622" s="4"/>
      <c r="G3622" s="4">
        <f t="shared" si="690"/>
        <v>64.961200000000005</v>
      </c>
      <c r="H3622"/>
      <c r="I3622"/>
      <c r="J3622" s="34">
        <f t="shared" si="687"/>
        <v>1.3202543126711102E-3</v>
      </c>
      <c r="K3622" s="34">
        <f t="shared" si="680"/>
        <v>8.5765306119810952E-2</v>
      </c>
      <c r="L3622" s="6">
        <f t="shared" si="688"/>
        <v>4.5518101325650582</v>
      </c>
      <c r="M3622" s="6">
        <f t="shared" si="681"/>
        <v>0.29569105411886604</v>
      </c>
      <c r="N3622" s="6">
        <f t="shared" si="689"/>
        <v>6.670633528309061</v>
      </c>
      <c r="O3622" s="6">
        <f t="shared" si="682"/>
        <v>0.43333236716418877</v>
      </c>
      <c r="P3622" s="6">
        <f t="shared" si="683"/>
        <v>0.72902342128305486</v>
      </c>
      <c r="Q3622" s="6">
        <f t="shared" si="684"/>
        <v>0.14193170597705571</v>
      </c>
      <c r="R3622" s="6">
        <f t="shared" si="685"/>
        <v>0.16899962319403364</v>
      </c>
      <c r="S3622" s="6">
        <f t="shared" si="686"/>
        <v>0.31093132917108934</v>
      </c>
    </row>
    <row r="3623" spans="1:19" x14ac:dyDescent="0.25">
      <c r="A3623" s="64">
        <v>41960</v>
      </c>
      <c r="B3623" s="198" t="s">
        <v>865</v>
      </c>
      <c r="C3623">
        <v>2</v>
      </c>
      <c r="D3623" s="4">
        <v>6.5</v>
      </c>
      <c r="E3623" s="4"/>
      <c r="G3623" s="4">
        <f t="shared" si="690"/>
        <v>64.961200000000005</v>
      </c>
      <c r="H3623"/>
      <c r="I3623"/>
      <c r="J3623" s="34">
        <f t="shared" si="687"/>
        <v>3.3183072403542195E-3</v>
      </c>
      <c r="K3623" s="34">
        <f t="shared" si="680"/>
        <v>0.21556122448316564</v>
      </c>
      <c r="L3623" s="6">
        <f t="shared" si="688"/>
        <v>13.130517975640537</v>
      </c>
      <c r="M3623" s="6">
        <f t="shared" si="681"/>
        <v>0.85297422086363262</v>
      </c>
      <c r="N3623" s="6">
        <f t="shared" si="689"/>
        <v>11.437170539605743</v>
      </c>
      <c r="O3623" s="6">
        <f t="shared" si="682"/>
        <v>0.74297233726827139</v>
      </c>
      <c r="P3623" s="6">
        <f t="shared" si="683"/>
        <v>1.5959465581319039</v>
      </c>
      <c r="Q3623" s="6">
        <f t="shared" si="684"/>
        <v>0.40942762601454363</v>
      </c>
      <c r="R3623" s="6">
        <f t="shared" si="685"/>
        <v>0.28975921153462586</v>
      </c>
      <c r="S3623" s="6">
        <f t="shared" si="686"/>
        <v>0.69918683754916944</v>
      </c>
    </row>
    <row r="3624" spans="1:19" x14ac:dyDescent="0.25">
      <c r="A3624" s="64">
        <v>41960</v>
      </c>
      <c r="B3624" s="198" t="s">
        <v>865</v>
      </c>
      <c r="C3624">
        <v>2</v>
      </c>
      <c r="D3624" s="4">
        <v>3.7</v>
      </c>
      <c r="E3624" s="4"/>
      <c r="G3624" s="4">
        <f t="shared" si="690"/>
        <v>64.961200000000005</v>
      </c>
      <c r="H3624"/>
      <c r="I3624"/>
      <c r="J3624" s="34">
        <f t="shared" si="687"/>
        <v>1.075210085691107E-3</v>
      </c>
      <c r="K3624" s="34">
        <f t="shared" si="680"/>
        <v>6.9846938773361844E-2</v>
      </c>
      <c r="L3624" s="6">
        <f t="shared" si="688"/>
        <v>3.5949248430857623</v>
      </c>
      <c r="M3624" s="6">
        <f t="shared" si="681"/>
        <v>0.2335306362462681</v>
      </c>
      <c r="N3624" s="6">
        <f t="shared" si="689"/>
        <v>5.9156978898620354</v>
      </c>
      <c r="O3624" s="6">
        <f t="shared" si="682"/>
        <v>0.38429084121668494</v>
      </c>
      <c r="P3624" s="6">
        <f t="shared" si="683"/>
        <v>0.61782147746295302</v>
      </c>
      <c r="Q3624" s="6">
        <f t="shared" si="684"/>
        <v>0.11209470539820869</v>
      </c>
      <c r="R3624" s="6">
        <f t="shared" si="685"/>
        <v>0.14987342807450713</v>
      </c>
      <c r="S3624" s="6">
        <f t="shared" si="686"/>
        <v>0.2619681334727158</v>
      </c>
    </row>
    <row r="3625" spans="1:19" x14ac:dyDescent="0.25">
      <c r="A3625" s="64">
        <v>41960</v>
      </c>
      <c r="B3625" s="198" t="s">
        <v>865</v>
      </c>
      <c r="C3625">
        <v>2</v>
      </c>
      <c r="D3625" s="4">
        <v>7.7</v>
      </c>
      <c r="E3625" s="4"/>
      <c r="G3625" s="4">
        <f t="shared" si="690"/>
        <v>64.961200000000005</v>
      </c>
      <c r="H3625"/>
      <c r="I3625"/>
      <c r="J3625" s="34">
        <f t="shared" si="687"/>
        <v>4.6566257107834713E-3</v>
      </c>
      <c r="K3625" s="34">
        <f t="shared" si="680"/>
        <v>0.3024999999906956</v>
      </c>
      <c r="L3625" s="6">
        <f t="shared" si="688"/>
        <v>19.383679878909756</v>
      </c>
      <c r="M3625" s="6">
        <f t="shared" si="681"/>
        <v>1.2591871297732691</v>
      </c>
      <c r="N3625" s="6">
        <f t="shared" si="689"/>
        <v>13.944537614026947</v>
      </c>
      <c r="O3625" s="6">
        <f t="shared" si="682"/>
        <v>0.90585391442244467</v>
      </c>
      <c r="P3625" s="6">
        <f t="shared" si="683"/>
        <v>2.1650410441957137</v>
      </c>
      <c r="Q3625" s="6">
        <f t="shared" si="684"/>
        <v>0.60440982229116913</v>
      </c>
      <c r="R3625" s="6">
        <f t="shared" si="685"/>
        <v>0.35328302662475342</v>
      </c>
      <c r="S3625" s="6">
        <f t="shared" si="686"/>
        <v>0.95769284891592255</v>
      </c>
    </row>
    <row r="3626" spans="1:19" x14ac:dyDescent="0.25">
      <c r="A3626" s="64">
        <v>41960</v>
      </c>
      <c r="B3626" s="198" t="s">
        <v>865</v>
      </c>
      <c r="C3626">
        <v>2</v>
      </c>
      <c r="D3626" s="4">
        <v>6.2</v>
      </c>
      <c r="E3626" s="4"/>
      <c r="G3626" s="4">
        <f t="shared" si="690"/>
        <v>64.961200000000005</v>
      </c>
      <c r="H3626"/>
      <c r="I3626"/>
      <c r="J3626" s="34">
        <f t="shared" si="687"/>
        <v>3.0190705400997908E-3</v>
      </c>
      <c r="K3626" s="34">
        <f t="shared" si="680"/>
        <v>0.1961224489735594</v>
      </c>
      <c r="L3626" s="6">
        <f t="shared" si="688"/>
        <v>11.778840632041497</v>
      </c>
      <c r="M3626" s="6">
        <f t="shared" si="681"/>
        <v>0.76516763690751333</v>
      </c>
      <c r="N3626" s="6">
        <f t="shared" si="689"/>
        <v>10.8220178607594</v>
      </c>
      <c r="O3626" s="6">
        <f t="shared" si="682"/>
        <v>0.70301128029210602</v>
      </c>
      <c r="P3626" s="6">
        <f t="shared" si="683"/>
        <v>1.4681789171996193</v>
      </c>
      <c r="Q3626" s="6">
        <f t="shared" si="684"/>
        <v>0.36728046571560641</v>
      </c>
      <c r="R3626" s="6">
        <f t="shared" si="685"/>
        <v>0.27417439931392135</v>
      </c>
      <c r="S3626" s="6">
        <f t="shared" si="686"/>
        <v>0.64145486502952775</v>
      </c>
    </row>
    <row r="3627" spans="1:19" x14ac:dyDescent="0.25">
      <c r="A3627" s="64">
        <v>41960</v>
      </c>
      <c r="B3627" s="198" t="s">
        <v>865</v>
      </c>
      <c r="C3627">
        <v>2</v>
      </c>
      <c r="D3627" s="4">
        <v>11.4</v>
      </c>
      <c r="E3627" s="4"/>
      <c r="G3627" s="4">
        <f t="shared" si="690"/>
        <v>64.961200000000005</v>
      </c>
      <c r="H3627"/>
      <c r="I3627"/>
      <c r="J3627" s="34">
        <f t="shared" si="687"/>
        <v>1.0207034531513238E-2</v>
      </c>
      <c r="K3627" s="34">
        <f t="shared" si="680"/>
        <v>0.66306122446940119</v>
      </c>
      <c r="L3627" s="6">
        <f t="shared" si="688"/>
        <v>47.776937151240197</v>
      </c>
      <c r="M3627" s="6">
        <f t="shared" si="681"/>
        <v>3.1036472298680851</v>
      </c>
      <c r="N3627" s="6">
        <f t="shared" si="689"/>
        <v>22.069304441395495</v>
      </c>
      <c r="O3627" s="6">
        <f t="shared" si="682"/>
        <v>1.4336485274857045</v>
      </c>
      <c r="P3627" s="6">
        <f t="shared" si="683"/>
        <v>4.5372957573537898</v>
      </c>
      <c r="Q3627" s="6">
        <f t="shared" si="684"/>
        <v>1.4897506703366807</v>
      </c>
      <c r="R3627" s="6">
        <f t="shared" si="685"/>
        <v>0.55912292571942479</v>
      </c>
      <c r="S3627" s="6">
        <f t="shared" si="686"/>
        <v>2.0488735960561053</v>
      </c>
    </row>
    <row r="3628" spans="1:19" x14ac:dyDescent="0.25">
      <c r="A3628" s="64">
        <v>41960</v>
      </c>
      <c r="B3628" s="198" t="s">
        <v>865</v>
      </c>
      <c r="C3628">
        <v>2</v>
      </c>
      <c r="D3628" s="4">
        <v>4.8</v>
      </c>
      <c r="E3628" s="4"/>
      <c r="G3628" s="4">
        <f t="shared" si="690"/>
        <v>64.961200000000005</v>
      </c>
      <c r="H3628"/>
      <c r="I3628"/>
      <c r="J3628" s="34">
        <f t="shared" si="687"/>
        <v>1.8095573684677208E-3</v>
      </c>
      <c r="K3628" s="34">
        <f t="shared" si="680"/>
        <v>0.11755102040454758</v>
      </c>
      <c r="L3628" s="6">
        <f t="shared" si="688"/>
        <v>6.5398480281028419</v>
      </c>
      <c r="M3628" s="6">
        <f t="shared" si="681"/>
        <v>0.42483638396340279</v>
      </c>
      <c r="N3628" s="6">
        <f t="shared" si="689"/>
        <v>8.0216224497877064</v>
      </c>
      <c r="O3628" s="6">
        <f t="shared" si="682"/>
        <v>0.52109423039239344</v>
      </c>
      <c r="P3628" s="6">
        <f t="shared" si="683"/>
        <v>0.94593061435579617</v>
      </c>
      <c r="Q3628" s="6">
        <f t="shared" si="684"/>
        <v>0.20392146430243333</v>
      </c>
      <c r="R3628" s="6">
        <f t="shared" si="685"/>
        <v>0.20322674985303346</v>
      </c>
      <c r="S3628" s="6">
        <f t="shared" si="686"/>
        <v>0.40714821415546676</v>
      </c>
    </row>
    <row r="3629" spans="1:19" x14ac:dyDescent="0.25">
      <c r="A3629" s="64">
        <v>41960</v>
      </c>
      <c r="B3629" s="198" t="s">
        <v>865</v>
      </c>
      <c r="C3629">
        <v>2</v>
      </c>
      <c r="D3629" s="4">
        <v>3.4</v>
      </c>
      <c r="E3629" s="4"/>
      <c r="G3629" s="4">
        <f t="shared" si="690"/>
        <v>64.961200000000005</v>
      </c>
      <c r="H3629"/>
      <c r="I3629"/>
      <c r="J3629" s="34">
        <f t="shared" si="687"/>
        <v>9.0792027688745035E-4</v>
      </c>
      <c r="K3629" s="34">
        <f t="shared" si="680"/>
        <v>5.8979591834920582E-2</v>
      </c>
      <c r="L3629" s="6">
        <f t="shared" si="688"/>
        <v>2.9598116954824234</v>
      </c>
      <c r="M3629" s="6">
        <f t="shared" si="681"/>
        <v>0.19227292324193554</v>
      </c>
      <c r="N3629" s="6">
        <f t="shared" si="689"/>
        <v>5.3584638182360029</v>
      </c>
      <c r="O3629" s="6">
        <f t="shared" si="682"/>
        <v>0.34809224654085708</v>
      </c>
      <c r="P3629" s="6">
        <f t="shared" si="683"/>
        <v>0.54036516978279259</v>
      </c>
      <c r="Q3629" s="6">
        <f t="shared" si="684"/>
        <v>9.2291003156129051E-2</v>
      </c>
      <c r="R3629" s="6">
        <f t="shared" si="685"/>
        <v>0.13575597615093427</v>
      </c>
      <c r="S3629" s="6">
        <f t="shared" si="686"/>
        <v>0.2280469793070633</v>
      </c>
    </row>
    <row r="3630" spans="1:19" x14ac:dyDescent="0.25">
      <c r="A3630" s="64">
        <v>41960</v>
      </c>
      <c r="B3630" s="198" t="s">
        <v>865</v>
      </c>
      <c r="C3630">
        <v>2</v>
      </c>
      <c r="D3630" s="4">
        <v>11.4</v>
      </c>
      <c r="E3630" s="4"/>
      <c r="G3630" s="4">
        <f t="shared" si="690"/>
        <v>64.961200000000005</v>
      </c>
      <c r="H3630"/>
      <c r="I3630"/>
      <c r="J3630" s="34">
        <f t="shared" si="687"/>
        <v>1.0207034531513238E-2</v>
      </c>
      <c r="K3630" s="34">
        <f t="shared" si="680"/>
        <v>0.66306122446940119</v>
      </c>
      <c r="L3630" s="6">
        <f t="shared" si="688"/>
        <v>47.776937151240197</v>
      </c>
      <c r="M3630" s="6">
        <f t="shared" si="681"/>
        <v>3.1036472298680851</v>
      </c>
      <c r="N3630" s="6">
        <f t="shared" si="689"/>
        <v>22.069304441395495</v>
      </c>
      <c r="O3630" s="6">
        <f t="shared" si="682"/>
        <v>1.4336485274857045</v>
      </c>
      <c r="P3630" s="6">
        <f t="shared" si="683"/>
        <v>4.5372957573537898</v>
      </c>
      <c r="Q3630" s="6">
        <f t="shared" si="684"/>
        <v>1.4897506703366807</v>
      </c>
      <c r="R3630" s="6">
        <f t="shared" si="685"/>
        <v>0.55912292571942479</v>
      </c>
      <c r="S3630" s="6">
        <f t="shared" si="686"/>
        <v>2.0488735960561053</v>
      </c>
    </row>
    <row r="3631" spans="1:19" x14ac:dyDescent="0.25">
      <c r="A3631" s="64">
        <v>41960</v>
      </c>
      <c r="B3631" s="198" t="s">
        <v>865</v>
      </c>
      <c r="C3631">
        <v>2</v>
      </c>
      <c r="D3631" s="4">
        <v>6</v>
      </c>
      <c r="E3631" s="4"/>
      <c r="G3631" s="4">
        <f t="shared" si="690"/>
        <v>64.961200000000005</v>
      </c>
      <c r="H3631"/>
      <c r="I3631"/>
      <c r="J3631" s="34">
        <f t="shared" si="687"/>
        <v>2.8274333882308137E-3</v>
      </c>
      <c r="K3631" s="34">
        <f t="shared" si="680"/>
        <v>0.1836734693821056</v>
      </c>
      <c r="L3631" s="6">
        <f t="shared" si="688"/>
        <v>10.923549380812876</v>
      </c>
      <c r="M3631" s="6">
        <f t="shared" si="681"/>
        <v>0.70960688980053355</v>
      </c>
      <c r="N3631" s="6">
        <f t="shared" si="689"/>
        <v>10.414704032978928</v>
      </c>
      <c r="O3631" s="6">
        <f t="shared" si="682"/>
        <v>0.67655168474967775</v>
      </c>
      <c r="P3631" s="6">
        <f t="shared" si="683"/>
        <v>1.3861585745502114</v>
      </c>
      <c r="Q3631" s="6">
        <f t="shared" si="684"/>
        <v>0.34061130710425608</v>
      </c>
      <c r="R3631" s="6">
        <f t="shared" si="685"/>
        <v>0.26385515705237433</v>
      </c>
      <c r="S3631" s="6">
        <f t="shared" si="686"/>
        <v>0.60446646415663041</v>
      </c>
    </row>
    <row r="3632" spans="1:19" x14ac:dyDescent="0.25">
      <c r="A3632" s="64">
        <v>41960</v>
      </c>
      <c r="B3632" s="198" t="s">
        <v>865</v>
      </c>
      <c r="C3632">
        <v>2</v>
      </c>
      <c r="D3632" s="4">
        <v>6.3</v>
      </c>
      <c r="E3632" s="4"/>
      <c r="G3632" s="4">
        <f t="shared" si="690"/>
        <v>64.961200000000005</v>
      </c>
      <c r="H3632"/>
      <c r="I3632"/>
      <c r="J3632" s="34">
        <f t="shared" si="687"/>
        <v>3.1172453105244723E-3</v>
      </c>
      <c r="K3632" s="34">
        <f t="shared" si="680"/>
        <v>0.20249999999377144</v>
      </c>
      <c r="L3632" s="6">
        <f t="shared" si="688"/>
        <v>12.220190463130352</v>
      </c>
      <c r="M3632" s="6">
        <f t="shared" si="681"/>
        <v>0.79383825211094339</v>
      </c>
      <c r="N3632" s="6">
        <f t="shared" si="689"/>
        <v>11.026518552173203</v>
      </c>
      <c r="O3632" s="6">
        <f t="shared" si="682"/>
        <v>0.71629589086484713</v>
      </c>
      <c r="P3632" s="6">
        <f t="shared" si="683"/>
        <v>1.5101341429757906</v>
      </c>
      <c r="Q3632" s="6">
        <f t="shared" si="684"/>
        <v>0.38104236101325284</v>
      </c>
      <c r="R3632" s="6">
        <f t="shared" si="685"/>
        <v>0.27935539743729038</v>
      </c>
      <c r="S3632" s="6">
        <f t="shared" si="686"/>
        <v>0.66039775845054316</v>
      </c>
    </row>
    <row r="3633" spans="1:19" x14ac:dyDescent="0.25">
      <c r="A3633" s="64">
        <v>41960</v>
      </c>
      <c r="B3633" s="198" t="s">
        <v>865</v>
      </c>
      <c r="C3633">
        <v>2</v>
      </c>
      <c r="D3633" s="4">
        <v>9.9</v>
      </c>
      <c r="E3633" s="4"/>
      <c r="G3633" s="4">
        <f t="shared" si="690"/>
        <v>64.961200000000005</v>
      </c>
      <c r="H3633"/>
      <c r="I3633"/>
      <c r="J3633" s="34">
        <f t="shared" si="687"/>
        <v>7.6976873994583908E-3</v>
      </c>
      <c r="K3633" s="34">
        <f t="shared" si="680"/>
        <v>0.50005102039278249</v>
      </c>
      <c r="L3633" s="6">
        <f t="shared" si="688"/>
        <v>34.542945232877933</v>
      </c>
      <c r="M3633" s="6">
        <f t="shared" si="681"/>
        <v>2.2439512173861407</v>
      </c>
      <c r="N3633" s="6">
        <f t="shared" si="689"/>
        <v>18.711264904239826</v>
      </c>
      <c r="O3633" s="6">
        <f t="shared" si="682"/>
        <v>1.2155062452734979</v>
      </c>
      <c r="P3633" s="6">
        <f t="shared" si="683"/>
        <v>3.4594574626596386</v>
      </c>
      <c r="Q3633" s="6">
        <f t="shared" si="684"/>
        <v>1.0770965843453475</v>
      </c>
      <c r="R3633" s="6">
        <f t="shared" si="685"/>
        <v>0.47404743565666418</v>
      </c>
      <c r="S3633" s="6">
        <f t="shared" si="686"/>
        <v>1.5511440200020117</v>
      </c>
    </row>
    <row r="3634" spans="1:19" x14ac:dyDescent="0.25">
      <c r="A3634" s="64">
        <v>41960</v>
      </c>
      <c r="B3634" s="198" t="s">
        <v>865</v>
      </c>
      <c r="C3634">
        <v>2</v>
      </c>
      <c r="D3634" s="4">
        <v>3.6</v>
      </c>
      <c r="E3634" s="4"/>
      <c r="G3634" s="4">
        <f t="shared" si="690"/>
        <v>64.961200000000005</v>
      </c>
      <c r="H3634"/>
      <c r="I3634"/>
      <c r="J3634" s="34">
        <f t="shared" si="687"/>
        <v>1.0178760197630931E-3</v>
      </c>
      <c r="K3634" s="34">
        <f t="shared" ref="K3634:K3697" si="691">+IF($D3634&gt;3.01,J3634*64.96120126,J3634*795.77)</f>
        <v>6.6122448977558021E-2</v>
      </c>
      <c r="L3634" s="6">
        <f t="shared" si="688"/>
        <v>3.375464158589657</v>
      </c>
      <c r="M3634" s="6">
        <f t="shared" ref="M3634:M3697" si="692">+IF($D3634&gt;3.01,L3634*64.96120126*0.001,L3634*795.77*0.001)</f>
        <v>0.21927420655205926</v>
      </c>
      <c r="N3634" s="6">
        <f t="shared" si="689"/>
        <v>5.7290669248255632</v>
      </c>
      <c r="O3634" s="6">
        <f t="shared" ref="O3634:O3697" si="693">+IF($D3634&gt;2.99,N3634*64.96120126*0.001,N3634*795.77*0.001)</f>
        <v>0.37216706953560269</v>
      </c>
      <c r="P3634" s="6">
        <f t="shared" ref="P3634:P3697" si="694">+M3634+O3634</f>
        <v>0.59144127608766195</v>
      </c>
      <c r="Q3634" s="6">
        <f t="shared" si="684"/>
        <v>0.10525161914498844</v>
      </c>
      <c r="R3634" s="6">
        <f t="shared" si="685"/>
        <v>0.14514515711888507</v>
      </c>
      <c r="S3634" s="6">
        <f t="shared" si="686"/>
        <v>0.25039677626387352</v>
      </c>
    </row>
    <row r="3635" spans="1:19" x14ac:dyDescent="0.25">
      <c r="A3635" s="64">
        <v>41960</v>
      </c>
      <c r="B3635" s="198" t="s">
        <v>865</v>
      </c>
      <c r="C3635">
        <v>2</v>
      </c>
      <c r="D3635" s="4">
        <v>3.3</v>
      </c>
      <c r="E3635" s="4"/>
      <c r="G3635" s="4">
        <f t="shared" si="690"/>
        <v>64.961200000000005</v>
      </c>
      <c r="H3635"/>
      <c r="I3635"/>
      <c r="J3635" s="34">
        <f t="shared" si="687"/>
        <v>8.5529859993982123E-4</v>
      </c>
      <c r="K3635" s="34">
        <f t="shared" si="691"/>
        <v>5.5561224488086945E-2</v>
      </c>
      <c r="L3635" s="6">
        <f t="shared" si="688"/>
        <v>2.7634881041225379</v>
      </c>
      <c r="M3635" s="6">
        <f t="shared" si="692"/>
        <v>0.17951950691152002</v>
      </c>
      <c r="N3635" s="6">
        <f t="shared" si="689"/>
        <v>5.1745344101160526</v>
      </c>
      <c r="O3635" s="6">
        <f t="shared" si="693"/>
        <v>0.3361439712423443</v>
      </c>
      <c r="P3635" s="6">
        <f t="shared" si="694"/>
        <v>0.51566347815386426</v>
      </c>
      <c r="Q3635" s="6">
        <f t="shared" si="684"/>
        <v>8.6169363317529613E-2</v>
      </c>
      <c r="R3635" s="6">
        <f t="shared" si="685"/>
        <v>0.13109614878451428</v>
      </c>
      <c r="S3635" s="6">
        <f t="shared" si="686"/>
        <v>0.2172655121020439</v>
      </c>
    </row>
    <row r="3636" spans="1:19" x14ac:dyDescent="0.25">
      <c r="A3636" s="64">
        <v>41960</v>
      </c>
      <c r="B3636" s="198" t="s">
        <v>865</v>
      </c>
      <c r="C3636">
        <v>2</v>
      </c>
      <c r="D3636" s="4">
        <v>3.7</v>
      </c>
      <c r="E3636" s="4"/>
      <c r="G3636" s="4">
        <f t="shared" si="690"/>
        <v>64.961200000000005</v>
      </c>
      <c r="H3636"/>
      <c r="I3636"/>
      <c r="J3636" s="34">
        <f t="shared" si="687"/>
        <v>1.075210085691107E-3</v>
      </c>
      <c r="K3636" s="34">
        <f t="shared" si="691"/>
        <v>6.9846938773361844E-2</v>
      </c>
      <c r="L3636" s="6">
        <f t="shared" si="688"/>
        <v>3.5949248430857623</v>
      </c>
      <c r="M3636" s="6">
        <f t="shared" si="692"/>
        <v>0.2335306362462681</v>
      </c>
      <c r="N3636" s="6">
        <f t="shared" si="689"/>
        <v>5.9156978898620354</v>
      </c>
      <c r="O3636" s="6">
        <f t="shared" si="693"/>
        <v>0.38429084121668494</v>
      </c>
      <c r="P3636" s="6">
        <f t="shared" si="694"/>
        <v>0.61782147746295302</v>
      </c>
      <c r="Q3636" s="6">
        <f t="shared" si="684"/>
        <v>0.11209470539820869</v>
      </c>
      <c r="R3636" s="6">
        <f t="shared" si="685"/>
        <v>0.14987342807450713</v>
      </c>
      <c r="S3636" s="6">
        <f t="shared" si="686"/>
        <v>0.2619681334727158</v>
      </c>
    </row>
    <row r="3637" spans="1:19" x14ac:dyDescent="0.25">
      <c r="A3637" s="64">
        <v>41960</v>
      </c>
      <c r="B3637" s="198" t="s">
        <v>865</v>
      </c>
      <c r="C3637">
        <v>2</v>
      </c>
      <c r="D3637" s="4">
        <v>7.3</v>
      </c>
      <c r="E3637" s="4"/>
      <c r="G3637" s="4">
        <f t="shared" si="690"/>
        <v>64.961200000000005</v>
      </c>
      <c r="H3637"/>
      <c r="I3637"/>
      <c r="J3637" s="34">
        <f t="shared" si="687"/>
        <v>4.1853868127450016E-3</v>
      </c>
      <c r="K3637" s="34">
        <f t="shared" si="691"/>
        <v>0.27188775509367796</v>
      </c>
      <c r="L3637" s="6">
        <f t="shared" si="688"/>
        <v>17.146414059849693</v>
      </c>
      <c r="M3637" s="6">
        <f t="shared" si="692"/>
        <v>1.1138516546291897</v>
      </c>
      <c r="N3637" s="6">
        <f t="shared" si="689"/>
        <v>13.10079696359297</v>
      </c>
      <c r="O3637" s="6">
        <f t="shared" si="693"/>
        <v>0.85104350821835983</v>
      </c>
      <c r="P3637" s="6">
        <f t="shared" si="694"/>
        <v>1.9648951628475495</v>
      </c>
      <c r="Q3637" s="6">
        <f t="shared" si="684"/>
        <v>0.53464879422201106</v>
      </c>
      <c r="R3637" s="6">
        <f t="shared" si="685"/>
        <v>0.33190696820516036</v>
      </c>
      <c r="S3637" s="6">
        <f t="shared" si="686"/>
        <v>0.86655576242717136</v>
      </c>
    </row>
    <row r="3638" spans="1:19" x14ac:dyDescent="0.25">
      <c r="A3638" s="64">
        <v>41960</v>
      </c>
      <c r="B3638" s="198" t="s">
        <v>865</v>
      </c>
      <c r="C3638">
        <v>2</v>
      </c>
      <c r="D3638" s="4">
        <v>3.9</v>
      </c>
      <c r="E3638" s="4"/>
      <c r="G3638" s="4">
        <f t="shared" si="690"/>
        <v>64.961200000000005</v>
      </c>
      <c r="H3638"/>
      <c r="I3638"/>
      <c r="J3638" s="34">
        <f t="shared" si="687"/>
        <v>1.1945906065275189E-3</v>
      </c>
      <c r="K3638" s="34">
        <f t="shared" si="691"/>
        <v>7.7602040813939621E-2</v>
      </c>
      <c r="L3638" s="6">
        <f t="shared" si="688"/>
        <v>4.0574351124683323</v>
      </c>
      <c r="M3638" s="6">
        <f t="shared" si="692"/>
        <v>0.26357585894044605</v>
      </c>
      <c r="N3638" s="6">
        <f t="shared" si="689"/>
        <v>6.2915196864507177</v>
      </c>
      <c r="O3638" s="6">
        <f t="shared" si="693"/>
        <v>0.40870467658277715</v>
      </c>
      <c r="P3638" s="6">
        <f t="shared" si="694"/>
        <v>0.6722805355232232</v>
      </c>
      <c r="Q3638" s="6">
        <f t="shared" si="684"/>
        <v>0.12651641229141411</v>
      </c>
      <c r="R3638" s="6">
        <f t="shared" si="685"/>
        <v>0.1593948238672831</v>
      </c>
      <c r="S3638" s="6">
        <f t="shared" si="686"/>
        <v>0.28591123615869718</v>
      </c>
    </row>
    <row r="3639" spans="1:19" x14ac:dyDescent="0.25">
      <c r="A3639" s="64">
        <v>41960</v>
      </c>
      <c r="B3639" s="198" t="s">
        <v>865</v>
      </c>
      <c r="C3639">
        <v>2</v>
      </c>
      <c r="D3639" s="4">
        <v>5.7</v>
      </c>
      <c r="E3639" s="4"/>
      <c r="G3639" s="4">
        <f t="shared" si="690"/>
        <v>64.961200000000005</v>
      </c>
      <c r="H3639"/>
      <c r="I3639"/>
      <c r="J3639" s="34">
        <f t="shared" si="687"/>
        <v>2.5517586328783095E-3</v>
      </c>
      <c r="K3639" s="34">
        <f t="shared" si="691"/>
        <v>0.1657653061173503</v>
      </c>
      <c r="L3639" s="6">
        <f t="shared" si="688"/>
        <v>9.7084599828880815</v>
      </c>
      <c r="M3639" s="6">
        <f t="shared" si="692"/>
        <v>0.63067322287304872</v>
      </c>
      <c r="N3639" s="6">
        <f t="shared" si="689"/>
        <v>9.8080698655856366</v>
      </c>
      <c r="O3639" s="6">
        <f t="shared" si="693"/>
        <v>0.63714400051044973</v>
      </c>
      <c r="P3639" s="6">
        <f t="shared" si="694"/>
        <v>1.2678172233834983</v>
      </c>
      <c r="Q3639" s="6">
        <f t="shared" si="684"/>
        <v>0.30272314697906338</v>
      </c>
      <c r="R3639" s="6">
        <f t="shared" si="685"/>
        <v>0.24848616019907541</v>
      </c>
      <c r="S3639" s="6">
        <f t="shared" si="686"/>
        <v>0.55120930717813876</v>
      </c>
    </row>
    <row r="3640" spans="1:19" x14ac:dyDescent="0.25">
      <c r="A3640" s="64">
        <v>41960</v>
      </c>
      <c r="B3640" s="198" t="s">
        <v>865</v>
      </c>
      <c r="C3640">
        <v>2</v>
      </c>
      <c r="D3640" s="4">
        <v>4.8</v>
      </c>
      <c r="E3640" s="4"/>
      <c r="G3640" s="4">
        <f t="shared" si="690"/>
        <v>64.961200000000005</v>
      </c>
      <c r="H3640"/>
      <c r="I3640"/>
      <c r="J3640" s="34">
        <f t="shared" si="687"/>
        <v>1.8095573684677208E-3</v>
      </c>
      <c r="K3640" s="34">
        <f t="shared" si="691"/>
        <v>0.11755102040454758</v>
      </c>
      <c r="L3640" s="6">
        <f t="shared" si="688"/>
        <v>6.5398480281028419</v>
      </c>
      <c r="M3640" s="6">
        <f t="shared" si="692"/>
        <v>0.42483638396340279</v>
      </c>
      <c r="N3640" s="6">
        <f t="shared" si="689"/>
        <v>8.0216224497877064</v>
      </c>
      <c r="O3640" s="6">
        <f t="shared" si="693"/>
        <v>0.52109423039239344</v>
      </c>
      <c r="P3640" s="6">
        <f t="shared" si="694"/>
        <v>0.94593061435579617</v>
      </c>
      <c r="Q3640" s="6">
        <f t="shared" si="684"/>
        <v>0.20392146430243333</v>
      </c>
      <c r="R3640" s="6">
        <f t="shared" si="685"/>
        <v>0.20322674985303346</v>
      </c>
      <c r="S3640" s="6">
        <f t="shared" si="686"/>
        <v>0.40714821415546676</v>
      </c>
    </row>
    <row r="3641" spans="1:19" x14ac:dyDescent="0.25">
      <c r="A3641" s="64">
        <v>41960</v>
      </c>
      <c r="B3641" s="198" t="s">
        <v>865</v>
      </c>
      <c r="C3641">
        <v>2</v>
      </c>
      <c r="D3641" s="4">
        <v>9</v>
      </c>
      <c r="E3641" s="4"/>
      <c r="G3641" s="4">
        <f t="shared" si="690"/>
        <v>64.961200000000005</v>
      </c>
      <c r="H3641"/>
      <c r="I3641"/>
      <c r="J3641" s="34">
        <f t="shared" si="687"/>
        <v>6.3617251235193305E-3</v>
      </c>
      <c r="K3641" s="34">
        <f t="shared" si="691"/>
        <v>0.41326530610973755</v>
      </c>
      <c r="L3641" s="6">
        <f t="shared" si="688"/>
        <v>27.7458210460766</v>
      </c>
      <c r="M3641" s="6">
        <f t="shared" si="692"/>
        <v>1.8024018650981257</v>
      </c>
      <c r="N3641" s="6">
        <f t="shared" si="689"/>
        <v>16.73684929877896</v>
      </c>
      <c r="O3641" s="6">
        <f t="shared" si="693"/>
        <v>1.0872458357562698</v>
      </c>
      <c r="P3641" s="6">
        <f t="shared" si="694"/>
        <v>2.8896477008543955</v>
      </c>
      <c r="Q3641" s="6">
        <f t="shared" si="684"/>
        <v>0.86515289524710026</v>
      </c>
      <c r="R3641" s="6">
        <f t="shared" si="685"/>
        <v>0.42402587594494523</v>
      </c>
      <c r="S3641" s="6">
        <f t="shared" si="686"/>
        <v>1.2891787711920455</v>
      </c>
    </row>
    <row r="3642" spans="1:19" x14ac:dyDescent="0.25">
      <c r="A3642" s="64">
        <v>41960</v>
      </c>
      <c r="B3642" s="198" t="s">
        <v>865</v>
      </c>
      <c r="C3642">
        <v>2</v>
      </c>
      <c r="D3642" s="4">
        <v>3.9</v>
      </c>
      <c r="E3642" s="4" t="s">
        <v>978</v>
      </c>
      <c r="G3642" s="4">
        <f t="shared" si="690"/>
        <v>64.961200000000005</v>
      </c>
      <c r="H3642"/>
      <c r="I3642"/>
      <c r="J3642" s="34">
        <f t="shared" si="687"/>
        <v>1.1945906065275189E-3</v>
      </c>
      <c r="K3642" s="34">
        <f t="shared" si="691"/>
        <v>7.7602040813939621E-2</v>
      </c>
      <c r="L3642" s="6">
        <f t="shared" si="688"/>
        <v>4.0574351124683323</v>
      </c>
      <c r="M3642" s="6">
        <f t="shared" si="692"/>
        <v>0.26357585894044605</v>
      </c>
      <c r="N3642" s="6">
        <f t="shared" si="689"/>
        <v>6.2915196864507177</v>
      </c>
      <c r="O3642" s="6">
        <f t="shared" si="693"/>
        <v>0.40870467658277715</v>
      </c>
      <c r="P3642" s="6">
        <f t="shared" si="694"/>
        <v>0.6722805355232232</v>
      </c>
      <c r="Q3642" s="6">
        <f t="shared" si="684"/>
        <v>0.12651641229141411</v>
      </c>
      <c r="R3642" s="6">
        <f t="shared" si="685"/>
        <v>0.1593948238672831</v>
      </c>
      <c r="S3642" s="6">
        <f t="shared" si="686"/>
        <v>0.28591123615869718</v>
      </c>
    </row>
    <row r="3643" spans="1:19" x14ac:dyDescent="0.25">
      <c r="A3643" s="64">
        <v>41960</v>
      </c>
      <c r="B3643" s="198" t="s">
        <v>865</v>
      </c>
      <c r="C3643">
        <v>2</v>
      </c>
      <c r="D3643" s="4">
        <v>5.2</v>
      </c>
      <c r="E3643" s="4"/>
      <c r="G3643" s="4">
        <f t="shared" si="690"/>
        <v>64.961200000000005</v>
      </c>
      <c r="H3643"/>
      <c r="I3643"/>
      <c r="J3643" s="34">
        <f t="shared" si="687"/>
        <v>2.1237166338267006E-3</v>
      </c>
      <c r="K3643" s="34">
        <f t="shared" si="691"/>
        <v>0.13795918366922602</v>
      </c>
      <c r="L3643" s="6">
        <f t="shared" si="688"/>
        <v>7.8611437635641082</v>
      </c>
      <c r="M3643" s="6">
        <f t="shared" si="692"/>
        <v>0.51066934215868187</v>
      </c>
      <c r="N3643" s="6">
        <f t="shared" si="689"/>
        <v>8.8091474968502013</v>
      </c>
      <c r="O3643" s="6">
        <f t="shared" si="693"/>
        <v>0.5722528034719111</v>
      </c>
      <c r="P3643" s="6">
        <f t="shared" si="694"/>
        <v>1.0829221456305929</v>
      </c>
      <c r="Q3643" s="6">
        <f t="shared" si="684"/>
        <v>0.2451212842361673</v>
      </c>
      <c r="R3643" s="6">
        <f t="shared" si="685"/>
        <v>0.22317859335404533</v>
      </c>
      <c r="S3643" s="6">
        <f t="shared" si="686"/>
        <v>0.46829987759021263</v>
      </c>
    </row>
    <row r="3644" spans="1:19" x14ac:dyDescent="0.25">
      <c r="A3644" s="64">
        <v>41960</v>
      </c>
      <c r="B3644" s="198" t="s">
        <v>865</v>
      </c>
      <c r="C3644">
        <v>2</v>
      </c>
      <c r="D3644" s="4">
        <v>4</v>
      </c>
      <c r="E3644" s="4"/>
      <c r="G3644" s="4">
        <f t="shared" si="690"/>
        <v>64.961200000000005</v>
      </c>
      <c r="H3644"/>
      <c r="I3644"/>
      <c r="J3644" s="34">
        <f t="shared" si="687"/>
        <v>1.2566370614359172E-3</v>
      </c>
      <c r="K3644" s="34">
        <f t="shared" si="691"/>
        <v>8.1632653058713603E-2</v>
      </c>
      <c r="L3644" s="6">
        <f t="shared" si="688"/>
        <v>4.3006091215286046</v>
      </c>
      <c r="M3644" s="6">
        <f t="shared" si="692"/>
        <v>0.27937273468421148</v>
      </c>
      <c r="N3644" s="6">
        <f t="shared" si="689"/>
        <v>6.4806737611278331</v>
      </c>
      <c r="O3644" s="6">
        <f t="shared" si="693"/>
        <v>0.42099235249702632</v>
      </c>
      <c r="P3644" s="6">
        <f t="shared" si="694"/>
        <v>0.7003650871812378</v>
      </c>
      <c r="Q3644" s="6">
        <f t="shared" si="684"/>
        <v>0.1340989126484215</v>
      </c>
      <c r="R3644" s="6">
        <f t="shared" si="685"/>
        <v>0.16418701747384026</v>
      </c>
      <c r="S3644" s="6">
        <f t="shared" si="686"/>
        <v>0.29828593012226179</v>
      </c>
    </row>
    <row r="3645" spans="1:19" x14ac:dyDescent="0.25">
      <c r="A3645" s="64">
        <v>41960</v>
      </c>
      <c r="B3645" s="198" t="s">
        <v>865</v>
      </c>
      <c r="C3645">
        <v>2</v>
      </c>
      <c r="D3645" s="4">
        <v>4.2</v>
      </c>
      <c r="E3645" s="4"/>
      <c r="G3645" s="4">
        <f t="shared" si="690"/>
        <v>64.961200000000005</v>
      </c>
      <c r="H3645"/>
      <c r="I3645"/>
      <c r="J3645" s="34">
        <f t="shared" si="687"/>
        <v>1.385442360233099E-3</v>
      </c>
      <c r="K3645" s="34">
        <f t="shared" si="691"/>
        <v>8.9999999997231753E-2</v>
      </c>
      <c r="L3645" s="6">
        <f t="shared" si="688"/>
        <v>4.811097633235077</v>
      </c>
      <c r="M3645" s="6">
        <f t="shared" si="692"/>
        <v>0.31253468163409348</v>
      </c>
      <c r="N3645" s="6">
        <f t="shared" si="689"/>
        <v>6.861382640483793</v>
      </c>
      <c r="O3645" s="6">
        <f t="shared" si="693"/>
        <v>0.44572365863033786</v>
      </c>
      <c r="P3645" s="6">
        <f t="shared" si="694"/>
        <v>0.7582583402644314</v>
      </c>
      <c r="Q3645" s="6">
        <f t="shared" si="684"/>
        <v>0.15001664718436486</v>
      </c>
      <c r="R3645" s="6">
        <f t="shared" si="685"/>
        <v>0.17383222686583177</v>
      </c>
      <c r="S3645" s="6">
        <f t="shared" si="686"/>
        <v>0.32384887405019663</v>
      </c>
    </row>
    <row r="3646" spans="1:19" x14ac:dyDescent="0.25">
      <c r="A3646" s="64">
        <v>41960</v>
      </c>
      <c r="B3646" s="198" t="s">
        <v>865</v>
      </c>
      <c r="C3646">
        <v>2</v>
      </c>
      <c r="D3646" s="4">
        <v>4.8</v>
      </c>
      <c r="E3646" s="4" t="s">
        <v>978</v>
      </c>
      <c r="G3646" s="4">
        <f t="shared" si="690"/>
        <v>64.961200000000005</v>
      </c>
      <c r="H3646"/>
      <c r="I3646"/>
      <c r="J3646" s="34">
        <f t="shared" si="687"/>
        <v>1.8095573684677208E-3</v>
      </c>
      <c r="K3646" s="34">
        <f t="shared" si="691"/>
        <v>0.11755102040454758</v>
      </c>
      <c r="L3646" s="6">
        <f t="shared" si="688"/>
        <v>6.5398480281028419</v>
      </c>
      <c r="M3646" s="6">
        <f t="shared" si="692"/>
        <v>0.42483638396340279</v>
      </c>
      <c r="N3646" s="6">
        <f t="shared" si="689"/>
        <v>8.0216224497877064</v>
      </c>
      <c r="O3646" s="6">
        <f t="shared" si="693"/>
        <v>0.52109423039239344</v>
      </c>
      <c r="P3646" s="6">
        <f t="shared" si="694"/>
        <v>0.94593061435579617</v>
      </c>
      <c r="Q3646" s="6">
        <f t="shared" si="684"/>
        <v>0.20392146430243333</v>
      </c>
      <c r="R3646" s="6">
        <f t="shared" si="685"/>
        <v>0.20322674985303346</v>
      </c>
      <c r="S3646" s="6">
        <f t="shared" si="686"/>
        <v>0.40714821415546676</v>
      </c>
    </row>
    <row r="3647" spans="1:19" x14ac:dyDescent="0.25">
      <c r="A3647" s="64">
        <v>41960</v>
      </c>
      <c r="B3647" s="198" t="s">
        <v>865</v>
      </c>
      <c r="C3647">
        <v>2</v>
      </c>
      <c r="D3647" s="4">
        <v>4.5999999999999996</v>
      </c>
      <c r="E3647" s="4"/>
      <c r="G3647" s="4">
        <f t="shared" si="690"/>
        <v>64.961200000000005</v>
      </c>
      <c r="H3647"/>
      <c r="I3647"/>
      <c r="J3647" s="34">
        <f t="shared" si="687"/>
        <v>1.6619025137490004E-3</v>
      </c>
      <c r="K3647" s="34">
        <f t="shared" si="691"/>
        <v>0.10795918367014873</v>
      </c>
      <c r="L3647" s="6">
        <f t="shared" si="688"/>
        <v>5.9302678128381849</v>
      </c>
      <c r="M3647" s="6">
        <f t="shared" si="692"/>
        <v>0.3852373209154813</v>
      </c>
      <c r="N3647" s="6">
        <f t="shared" si="689"/>
        <v>7.6319696161125572</v>
      </c>
      <c r="O3647" s="6">
        <f t="shared" si="693"/>
        <v>0.49578191424249274</v>
      </c>
      <c r="P3647" s="6">
        <f t="shared" si="694"/>
        <v>0.88101923515797398</v>
      </c>
      <c r="Q3647" s="6">
        <f t="shared" si="684"/>
        <v>0.18491391403943103</v>
      </c>
      <c r="R3647" s="6">
        <f t="shared" si="685"/>
        <v>0.19335494655457217</v>
      </c>
      <c r="S3647" s="6">
        <f t="shared" si="686"/>
        <v>0.37826886059400322</v>
      </c>
    </row>
    <row r="3648" spans="1:19" x14ac:dyDescent="0.25">
      <c r="A3648" s="64">
        <v>41960</v>
      </c>
      <c r="B3648" s="198" t="s">
        <v>865</v>
      </c>
      <c r="C3648">
        <v>2</v>
      </c>
      <c r="D3648" s="4">
        <v>5.8</v>
      </c>
      <c r="E3648" s="4"/>
      <c r="G3648" s="4">
        <f t="shared" si="690"/>
        <v>64.961200000000005</v>
      </c>
      <c r="H3648"/>
      <c r="I3648"/>
      <c r="J3648" s="34">
        <f t="shared" si="687"/>
        <v>2.6420794216690155E-3</v>
      </c>
      <c r="K3648" s="34">
        <f t="shared" si="691"/>
        <v>0.1716326530559453</v>
      </c>
      <c r="L3648" s="6">
        <f t="shared" si="688"/>
        <v>10.104504202450142</v>
      </c>
      <c r="M3648" s="6">
        <f t="shared" si="692"/>
        <v>0.65640073112787944</v>
      </c>
      <c r="N3648" s="6">
        <f t="shared" si="689"/>
        <v>10.009692178621206</v>
      </c>
      <c r="O3648" s="6">
        <f t="shared" si="693"/>
        <v>0.65024162816606002</v>
      </c>
      <c r="P3648" s="6">
        <f t="shared" si="694"/>
        <v>1.3066423592939396</v>
      </c>
      <c r="Q3648" s="6">
        <f t="shared" si="684"/>
        <v>0.31507235094138214</v>
      </c>
      <c r="R3648" s="6">
        <f t="shared" si="685"/>
        <v>0.25359423498476341</v>
      </c>
      <c r="S3648" s="6">
        <f t="shared" si="686"/>
        <v>0.5686665859261455</v>
      </c>
    </row>
    <row r="3649" spans="1:19" x14ac:dyDescent="0.25">
      <c r="A3649" s="64">
        <v>41960</v>
      </c>
      <c r="B3649" s="198" t="s">
        <v>865</v>
      </c>
      <c r="C3649">
        <v>2</v>
      </c>
      <c r="D3649" s="4">
        <v>5.5</v>
      </c>
      <c r="E3649" s="4"/>
      <c r="G3649" s="4">
        <f t="shared" si="690"/>
        <v>64.961200000000005</v>
      </c>
      <c r="H3649"/>
      <c r="I3649"/>
      <c r="J3649" s="34">
        <f t="shared" si="687"/>
        <v>2.3758294442772811E-3</v>
      </c>
      <c r="K3649" s="34">
        <f t="shared" si="691"/>
        <v>0.15433673468913039</v>
      </c>
      <c r="L3649" s="6">
        <f t="shared" si="688"/>
        <v>8.9430956308196485</v>
      </c>
      <c r="M3649" s="6">
        <f t="shared" si="692"/>
        <v>0.58095423516110178</v>
      </c>
      <c r="N3649" s="6">
        <f t="shared" si="689"/>
        <v>9.4066355127217793</v>
      </c>
      <c r="O3649" s="6">
        <f t="shared" si="693"/>
        <v>0.61106634272138272</v>
      </c>
      <c r="P3649" s="6">
        <f t="shared" si="694"/>
        <v>1.1920205778824844</v>
      </c>
      <c r="Q3649" s="6">
        <f t="shared" si="684"/>
        <v>0.27885803287732885</v>
      </c>
      <c r="R3649" s="6">
        <f t="shared" si="685"/>
        <v>0.23831587366133927</v>
      </c>
      <c r="S3649" s="6">
        <f t="shared" si="686"/>
        <v>0.51717390653866813</v>
      </c>
    </row>
    <row r="3650" spans="1:19" x14ac:dyDescent="0.25">
      <c r="A3650" s="64">
        <v>41960</v>
      </c>
      <c r="B3650" s="198" t="s">
        <v>865</v>
      </c>
      <c r="C3650">
        <v>2</v>
      </c>
      <c r="D3650" s="4">
        <v>4.0999999999999996</v>
      </c>
      <c r="E3650" s="4"/>
      <c r="G3650" s="4">
        <f t="shared" si="690"/>
        <v>64.961200000000005</v>
      </c>
      <c r="H3650"/>
      <c r="I3650"/>
      <c r="J3650" s="34">
        <f t="shared" si="687"/>
        <v>1.3202543126711102E-3</v>
      </c>
      <c r="K3650" s="34">
        <f t="shared" si="691"/>
        <v>8.5765306119810952E-2</v>
      </c>
      <c r="L3650" s="6">
        <f t="shared" si="688"/>
        <v>4.5518101325650582</v>
      </c>
      <c r="M3650" s="6">
        <f t="shared" si="692"/>
        <v>0.29569105411886604</v>
      </c>
      <c r="N3650" s="6">
        <f t="shared" si="689"/>
        <v>6.670633528309061</v>
      </c>
      <c r="O3650" s="6">
        <f t="shared" si="693"/>
        <v>0.43333236716418877</v>
      </c>
      <c r="P3650" s="6">
        <f t="shared" si="694"/>
        <v>0.72902342128305486</v>
      </c>
      <c r="Q3650" s="6">
        <f t="shared" si="684"/>
        <v>0.14193170597705571</v>
      </c>
      <c r="R3650" s="6">
        <f t="shared" si="685"/>
        <v>0.16899962319403364</v>
      </c>
      <c r="S3650" s="6">
        <f t="shared" si="686"/>
        <v>0.31093132917108934</v>
      </c>
    </row>
    <row r="3651" spans="1:19" x14ac:dyDescent="0.25">
      <c r="A3651" s="64">
        <v>41960</v>
      </c>
      <c r="B3651" s="198" t="s">
        <v>865</v>
      </c>
      <c r="C3651">
        <v>2</v>
      </c>
      <c r="D3651" s="4">
        <v>7.7</v>
      </c>
      <c r="E3651" s="4"/>
      <c r="G3651" s="4">
        <f t="shared" si="690"/>
        <v>64.961200000000005</v>
      </c>
      <c r="H3651"/>
      <c r="I3651"/>
      <c r="J3651" s="34">
        <f t="shared" si="687"/>
        <v>4.6566257107834713E-3</v>
      </c>
      <c r="K3651" s="34">
        <f t="shared" si="691"/>
        <v>0.3024999999906956</v>
      </c>
      <c r="L3651" s="6">
        <f t="shared" si="688"/>
        <v>19.383679878909756</v>
      </c>
      <c r="M3651" s="6">
        <f t="shared" si="692"/>
        <v>1.2591871297732691</v>
      </c>
      <c r="N3651" s="6">
        <f t="shared" si="689"/>
        <v>13.944537614026947</v>
      </c>
      <c r="O3651" s="6">
        <f t="shared" si="693"/>
        <v>0.90585391442244467</v>
      </c>
      <c r="P3651" s="6">
        <f t="shared" si="694"/>
        <v>2.1650410441957137</v>
      </c>
      <c r="Q3651" s="6">
        <f t="shared" ref="Q3651:Q3714" si="695">M3651*0.48</f>
        <v>0.60440982229116913</v>
      </c>
      <c r="R3651" s="6">
        <f t="shared" ref="R3651:R3714" si="696">O3651*0.39</f>
        <v>0.35328302662475342</v>
      </c>
      <c r="S3651" s="6">
        <f t="shared" ref="S3651:S3714" si="697">Q3651+R3651</f>
        <v>0.95769284891592255</v>
      </c>
    </row>
    <row r="3652" spans="1:19" x14ac:dyDescent="0.25">
      <c r="A3652" s="64">
        <v>41960</v>
      </c>
      <c r="B3652" s="198" t="s">
        <v>865</v>
      </c>
      <c r="C3652">
        <v>2</v>
      </c>
      <c r="D3652" s="4">
        <v>3.5</v>
      </c>
      <c r="E3652" s="4"/>
      <c r="G3652" s="4">
        <f t="shared" si="690"/>
        <v>64.961200000000005</v>
      </c>
      <c r="H3652"/>
      <c r="I3652"/>
      <c r="J3652" s="34">
        <f t="shared" si="687"/>
        <v>9.6211275016187424E-4</v>
      </c>
      <c r="K3652" s="34">
        <f t="shared" si="691"/>
        <v>6.2499999998077607E-2</v>
      </c>
      <c r="L3652" s="6">
        <f t="shared" si="688"/>
        <v>3.1637815247608514</v>
      </c>
      <c r="M3652" s="6">
        <f t="shared" si="692"/>
        <v>0.20552304837265933</v>
      </c>
      <c r="N3652" s="6">
        <f t="shared" si="689"/>
        <v>5.5433152983182508</v>
      </c>
      <c r="O3652" s="6">
        <f t="shared" si="693"/>
        <v>0.36010042074168885</v>
      </c>
      <c r="P3652" s="6">
        <f t="shared" si="694"/>
        <v>0.56562346911434824</v>
      </c>
      <c r="Q3652" s="6">
        <f t="shared" si="695"/>
        <v>9.865106321887647E-2</v>
      </c>
      <c r="R3652" s="6">
        <f t="shared" si="696"/>
        <v>0.14043916408925866</v>
      </c>
      <c r="S3652" s="6">
        <f t="shared" si="697"/>
        <v>0.23909022730813512</v>
      </c>
    </row>
    <row r="3653" spans="1:19" x14ac:dyDescent="0.25">
      <c r="A3653" s="64">
        <v>41960</v>
      </c>
      <c r="B3653" s="198" t="s">
        <v>865</v>
      </c>
      <c r="C3653">
        <v>2</v>
      </c>
      <c r="D3653" s="4">
        <v>4.9000000000000004</v>
      </c>
      <c r="E3653" s="4"/>
      <c r="G3653" s="4">
        <f t="shared" si="690"/>
        <v>64.961200000000005</v>
      </c>
      <c r="H3653"/>
      <c r="I3653"/>
      <c r="J3653" s="34">
        <f t="shared" si="687"/>
        <v>1.8857409903172736E-3</v>
      </c>
      <c r="K3653" s="34">
        <f t="shared" si="691"/>
        <v>0.12249999999623211</v>
      </c>
      <c r="L3653" s="6">
        <f t="shared" si="688"/>
        <v>6.8573266813152358</v>
      </c>
      <c r="M3653" s="6">
        <f t="shared" si="692"/>
        <v>0.44546017865048693</v>
      </c>
      <c r="N3653" s="6">
        <f t="shared" si="689"/>
        <v>8.2174937658920371</v>
      </c>
      <c r="O3653" s="6">
        <f t="shared" si="693"/>
        <v>0.53381826637890784</v>
      </c>
      <c r="P3653" s="6">
        <f t="shared" si="694"/>
        <v>0.97927844502939476</v>
      </c>
      <c r="Q3653" s="6">
        <f t="shared" si="695"/>
        <v>0.21382088575223371</v>
      </c>
      <c r="R3653" s="6">
        <f t="shared" si="696"/>
        <v>0.20818912388777405</v>
      </c>
      <c r="S3653" s="6">
        <f t="shared" si="697"/>
        <v>0.42201000964000779</v>
      </c>
    </row>
    <row r="3654" spans="1:19" x14ac:dyDescent="0.25">
      <c r="A3654" s="64">
        <v>41960</v>
      </c>
      <c r="B3654" s="198" t="s">
        <v>865</v>
      </c>
      <c r="C3654">
        <v>2</v>
      </c>
      <c r="D3654" s="4">
        <v>4.5</v>
      </c>
      <c r="E3654" s="4"/>
      <c r="G3654" s="4">
        <f t="shared" si="690"/>
        <v>64.961200000000005</v>
      </c>
      <c r="H3654"/>
      <c r="I3654"/>
      <c r="J3654" s="34">
        <f t="shared" si="687"/>
        <v>1.5904312808798326E-3</v>
      </c>
      <c r="K3654" s="34">
        <f t="shared" si="691"/>
        <v>0.10331632652743439</v>
      </c>
      <c r="L3654" s="6">
        <f t="shared" si="688"/>
        <v>5.6380590590289899</v>
      </c>
      <c r="M3654" s="6">
        <f t="shared" si="692"/>
        <v>0.36625508924934846</v>
      </c>
      <c r="N3654" s="6">
        <f t="shared" si="689"/>
        <v>7.4382130025037601</v>
      </c>
      <c r="O3654" s="6">
        <f t="shared" si="693"/>
        <v>0.48319525187039564</v>
      </c>
      <c r="P3654" s="6">
        <f t="shared" si="694"/>
        <v>0.84945034111974405</v>
      </c>
      <c r="Q3654" s="6">
        <f t="shared" si="695"/>
        <v>0.17580244283968727</v>
      </c>
      <c r="R3654" s="6">
        <f t="shared" si="696"/>
        <v>0.1884461482294543</v>
      </c>
      <c r="S3654" s="6">
        <f t="shared" si="697"/>
        <v>0.36424859106914154</v>
      </c>
    </row>
    <row r="3655" spans="1:19" x14ac:dyDescent="0.25">
      <c r="A3655" s="64">
        <v>41960</v>
      </c>
      <c r="B3655" s="198" t="s">
        <v>865</v>
      </c>
      <c r="C3655">
        <v>2</v>
      </c>
      <c r="D3655" s="4">
        <v>3.4</v>
      </c>
      <c r="E3655" s="4"/>
      <c r="G3655" s="4">
        <f t="shared" si="690"/>
        <v>64.961200000000005</v>
      </c>
      <c r="H3655"/>
      <c r="I3655"/>
      <c r="J3655" s="34">
        <f t="shared" si="687"/>
        <v>9.0792027688745035E-4</v>
      </c>
      <c r="K3655" s="34">
        <f t="shared" si="691"/>
        <v>5.8979591834920582E-2</v>
      </c>
      <c r="L3655" s="6">
        <f t="shared" si="688"/>
        <v>2.9598116954824234</v>
      </c>
      <c r="M3655" s="6">
        <f t="shared" si="692"/>
        <v>0.19227292324193554</v>
      </c>
      <c r="N3655" s="6">
        <f t="shared" si="689"/>
        <v>5.3584638182360029</v>
      </c>
      <c r="O3655" s="6">
        <f t="shared" si="693"/>
        <v>0.34809224654085708</v>
      </c>
      <c r="P3655" s="6">
        <f t="shared" si="694"/>
        <v>0.54036516978279259</v>
      </c>
      <c r="Q3655" s="6">
        <f t="shared" si="695"/>
        <v>9.2291003156129051E-2</v>
      </c>
      <c r="R3655" s="6">
        <f t="shared" si="696"/>
        <v>0.13575597615093427</v>
      </c>
      <c r="S3655" s="6">
        <f t="shared" si="697"/>
        <v>0.2280469793070633</v>
      </c>
    </row>
    <row r="3656" spans="1:19" x14ac:dyDescent="0.25">
      <c r="A3656" s="64">
        <v>41960</v>
      </c>
      <c r="B3656" s="198" t="s">
        <v>865</v>
      </c>
      <c r="C3656">
        <v>2</v>
      </c>
      <c r="D3656" s="4">
        <v>4.5999999999999996</v>
      </c>
      <c r="E3656" s="4"/>
      <c r="G3656" s="4">
        <f t="shared" si="690"/>
        <v>64.961200000000005</v>
      </c>
      <c r="H3656"/>
      <c r="I3656"/>
      <c r="J3656" s="34">
        <f t="shared" si="687"/>
        <v>1.6619025137490004E-3</v>
      </c>
      <c r="K3656" s="34">
        <f t="shared" si="691"/>
        <v>0.10795918367014873</v>
      </c>
      <c r="L3656" s="6">
        <f t="shared" si="688"/>
        <v>5.9302678128381849</v>
      </c>
      <c r="M3656" s="6">
        <f t="shared" si="692"/>
        <v>0.3852373209154813</v>
      </c>
      <c r="N3656" s="6">
        <f t="shared" si="689"/>
        <v>7.6319696161125572</v>
      </c>
      <c r="O3656" s="6">
        <f t="shared" si="693"/>
        <v>0.49578191424249274</v>
      </c>
      <c r="P3656" s="6">
        <f t="shared" si="694"/>
        <v>0.88101923515797398</v>
      </c>
      <c r="Q3656" s="6">
        <f t="shared" si="695"/>
        <v>0.18491391403943103</v>
      </c>
      <c r="R3656" s="6">
        <f t="shared" si="696"/>
        <v>0.19335494655457217</v>
      </c>
      <c r="S3656" s="6">
        <f t="shared" si="697"/>
        <v>0.37826886059400322</v>
      </c>
    </row>
    <row r="3657" spans="1:19" x14ac:dyDescent="0.25">
      <c r="A3657" s="64">
        <v>41960</v>
      </c>
      <c r="B3657" s="198" t="s">
        <v>865</v>
      </c>
      <c r="C3657">
        <v>2</v>
      </c>
      <c r="D3657" s="4">
        <v>4.0999999999999996</v>
      </c>
      <c r="E3657" s="4"/>
      <c r="G3657" s="4">
        <f t="shared" si="690"/>
        <v>64.961200000000005</v>
      </c>
      <c r="H3657"/>
      <c r="I3657"/>
      <c r="J3657" s="34">
        <f t="shared" si="687"/>
        <v>1.3202543126711102E-3</v>
      </c>
      <c r="K3657" s="34">
        <f t="shared" si="691"/>
        <v>8.5765306119810952E-2</v>
      </c>
      <c r="L3657" s="6">
        <f t="shared" si="688"/>
        <v>4.5518101325650582</v>
      </c>
      <c r="M3657" s="6">
        <f t="shared" si="692"/>
        <v>0.29569105411886604</v>
      </c>
      <c r="N3657" s="6">
        <f t="shared" si="689"/>
        <v>6.670633528309061</v>
      </c>
      <c r="O3657" s="6">
        <f t="shared" si="693"/>
        <v>0.43333236716418877</v>
      </c>
      <c r="P3657" s="6">
        <f t="shared" si="694"/>
        <v>0.72902342128305486</v>
      </c>
      <c r="Q3657" s="6">
        <f t="shared" si="695"/>
        <v>0.14193170597705571</v>
      </c>
      <c r="R3657" s="6">
        <f t="shared" si="696"/>
        <v>0.16899962319403364</v>
      </c>
      <c r="S3657" s="6">
        <f t="shared" si="697"/>
        <v>0.31093132917108934</v>
      </c>
    </row>
    <row r="3658" spans="1:19" x14ac:dyDescent="0.25">
      <c r="A3658" s="64">
        <v>41960</v>
      </c>
      <c r="B3658" s="198" t="s">
        <v>865</v>
      </c>
      <c r="C3658">
        <v>2</v>
      </c>
      <c r="D3658" s="4">
        <v>4.0999999999999996</v>
      </c>
      <c r="E3658" s="4"/>
      <c r="G3658" s="4">
        <f t="shared" si="690"/>
        <v>64.961200000000005</v>
      </c>
      <c r="H3658"/>
      <c r="I3658"/>
      <c r="J3658" s="34">
        <f t="shared" si="687"/>
        <v>1.3202543126711102E-3</v>
      </c>
      <c r="K3658" s="34">
        <f t="shared" si="691"/>
        <v>8.5765306119810952E-2</v>
      </c>
      <c r="L3658" s="6">
        <f t="shared" si="688"/>
        <v>4.5518101325650582</v>
      </c>
      <c r="M3658" s="6">
        <f t="shared" si="692"/>
        <v>0.29569105411886604</v>
      </c>
      <c r="N3658" s="6">
        <f t="shared" si="689"/>
        <v>6.670633528309061</v>
      </c>
      <c r="O3658" s="6">
        <f t="shared" si="693"/>
        <v>0.43333236716418877</v>
      </c>
      <c r="P3658" s="6">
        <f t="shared" si="694"/>
        <v>0.72902342128305486</v>
      </c>
      <c r="Q3658" s="6">
        <f t="shared" si="695"/>
        <v>0.14193170597705571</v>
      </c>
      <c r="R3658" s="6">
        <f t="shared" si="696"/>
        <v>0.16899962319403364</v>
      </c>
      <c r="S3658" s="6">
        <f t="shared" si="697"/>
        <v>0.31093132917108934</v>
      </c>
    </row>
    <row r="3659" spans="1:19" x14ac:dyDescent="0.25">
      <c r="A3659" s="64">
        <v>41960</v>
      </c>
      <c r="B3659" s="198" t="s">
        <v>865</v>
      </c>
      <c r="C3659">
        <v>2</v>
      </c>
      <c r="D3659" s="4">
        <v>3.8</v>
      </c>
      <c r="E3659" s="4"/>
      <c r="G3659" s="4">
        <f t="shared" si="690"/>
        <v>64.961200000000005</v>
      </c>
      <c r="H3659"/>
      <c r="I3659"/>
      <c r="J3659" s="34">
        <f t="shared" si="687"/>
        <v>1.1341149479459152E-3</v>
      </c>
      <c r="K3659" s="34">
        <f t="shared" si="691"/>
        <v>7.3673469385489021E-2</v>
      </c>
      <c r="L3659" s="6">
        <f t="shared" si="688"/>
        <v>3.8222275656794742</v>
      </c>
      <c r="M3659" s="6">
        <f t="shared" si="692"/>
        <v>0.24829649415562419</v>
      </c>
      <c r="N3659" s="6">
        <f t="shared" si="689"/>
        <v>6.1031884174464111</v>
      </c>
      <c r="O3659" s="6">
        <f t="shared" si="693"/>
        <v>0.39647045111343715</v>
      </c>
      <c r="P3659" s="6">
        <f t="shared" si="694"/>
        <v>0.64476694526906131</v>
      </c>
      <c r="Q3659" s="6">
        <f t="shared" si="695"/>
        <v>0.1191823171946996</v>
      </c>
      <c r="R3659" s="6">
        <f t="shared" si="696"/>
        <v>0.1546234759342405</v>
      </c>
      <c r="S3659" s="6">
        <f t="shared" si="697"/>
        <v>0.2738057931289401</v>
      </c>
    </row>
    <row r="3660" spans="1:19" x14ac:dyDescent="0.25">
      <c r="A3660" s="64">
        <v>41960</v>
      </c>
      <c r="B3660" s="198" t="s">
        <v>865</v>
      </c>
      <c r="C3660">
        <v>2</v>
      </c>
      <c r="D3660" s="4">
        <v>3.9</v>
      </c>
      <c r="E3660" s="4"/>
      <c r="G3660" s="4">
        <f t="shared" si="690"/>
        <v>64.961200000000005</v>
      </c>
      <c r="H3660"/>
      <c r="I3660"/>
      <c r="J3660" s="34">
        <f t="shared" si="687"/>
        <v>1.1945906065275189E-3</v>
      </c>
      <c r="K3660" s="34">
        <f t="shared" si="691"/>
        <v>7.7602040813939621E-2</v>
      </c>
      <c r="L3660" s="6">
        <f t="shared" si="688"/>
        <v>4.0574351124683323</v>
      </c>
      <c r="M3660" s="6">
        <f t="shared" si="692"/>
        <v>0.26357585894044605</v>
      </c>
      <c r="N3660" s="6">
        <f t="shared" si="689"/>
        <v>6.2915196864507177</v>
      </c>
      <c r="O3660" s="6">
        <f t="shared" si="693"/>
        <v>0.40870467658277715</v>
      </c>
      <c r="P3660" s="6">
        <f t="shared" si="694"/>
        <v>0.6722805355232232</v>
      </c>
      <c r="Q3660" s="6">
        <f t="shared" si="695"/>
        <v>0.12651641229141411</v>
      </c>
      <c r="R3660" s="6">
        <f t="shared" si="696"/>
        <v>0.1593948238672831</v>
      </c>
      <c r="S3660" s="6">
        <f t="shared" si="697"/>
        <v>0.28591123615869718</v>
      </c>
    </row>
    <row r="3661" spans="1:19" x14ac:dyDescent="0.25">
      <c r="A3661" s="64">
        <v>41960</v>
      </c>
      <c r="B3661" s="198" t="s">
        <v>865</v>
      </c>
      <c r="C3661">
        <v>2</v>
      </c>
      <c r="D3661" s="4">
        <v>6.1</v>
      </c>
      <c r="E3661" s="4"/>
      <c r="G3661" s="4">
        <f t="shared" si="690"/>
        <v>64.961200000000005</v>
      </c>
      <c r="H3661"/>
      <c r="I3661"/>
      <c r="J3661" s="34">
        <f t="shared" si="687"/>
        <v>2.9224665660019049E-3</v>
      </c>
      <c r="K3661" s="34">
        <f t="shared" si="691"/>
        <v>0.18984693876967082</v>
      </c>
      <c r="L3661" s="6">
        <f t="shared" si="688"/>
        <v>11.346641732690337</v>
      </c>
      <c r="M3661" s="6">
        <f t="shared" si="692"/>
        <v>0.73709147722241208</v>
      </c>
      <c r="N3661" s="6">
        <f t="shared" si="689"/>
        <v>10.618077151196925</v>
      </c>
      <c r="O3661" s="6">
        <f t="shared" si="693"/>
        <v>0.68976304681311085</v>
      </c>
      <c r="P3661" s="6">
        <f t="shared" si="694"/>
        <v>1.426854524035523</v>
      </c>
      <c r="Q3661" s="6">
        <f t="shared" si="695"/>
        <v>0.35380390906675779</v>
      </c>
      <c r="R3661" s="6">
        <f t="shared" si="696"/>
        <v>0.26900758825711324</v>
      </c>
      <c r="S3661" s="6">
        <f t="shared" si="697"/>
        <v>0.62281149732387098</v>
      </c>
    </row>
    <row r="3662" spans="1:19" x14ac:dyDescent="0.25">
      <c r="A3662" s="64">
        <v>41960</v>
      </c>
      <c r="B3662" s="198" t="s">
        <v>865</v>
      </c>
      <c r="C3662">
        <v>2</v>
      </c>
      <c r="D3662" s="4">
        <v>3.1</v>
      </c>
      <c r="E3662" s="4"/>
      <c r="G3662" s="4">
        <f t="shared" si="690"/>
        <v>64.961200000000005</v>
      </c>
      <c r="H3662"/>
      <c r="I3662"/>
      <c r="J3662" s="34">
        <f t="shared" si="687"/>
        <v>7.5476763502494771E-4</v>
      </c>
      <c r="K3662" s="34">
        <f t="shared" si="691"/>
        <v>4.9030612243389851E-2</v>
      </c>
      <c r="L3662" s="6">
        <f t="shared" si="688"/>
        <v>2.3935063597525432</v>
      </c>
      <c r="M3662" s="6">
        <f t="shared" si="692"/>
        <v>0.15548504835297491</v>
      </c>
      <c r="N3662" s="6">
        <f t="shared" si="689"/>
        <v>4.8095356854949474</v>
      </c>
      <c r="O3662" s="6">
        <f t="shared" si="693"/>
        <v>0.31243321563258936</v>
      </c>
      <c r="P3662" s="6">
        <f t="shared" si="694"/>
        <v>0.46791826398556424</v>
      </c>
      <c r="Q3662" s="6">
        <f t="shared" si="695"/>
        <v>7.4632823209427962E-2</v>
      </c>
      <c r="R3662" s="6">
        <f t="shared" si="696"/>
        <v>0.12184895409670986</v>
      </c>
      <c r="S3662" s="6">
        <f t="shared" si="697"/>
        <v>0.19648177730613781</v>
      </c>
    </row>
    <row r="3663" spans="1:19" x14ac:dyDescent="0.25">
      <c r="A3663" s="64">
        <v>41960</v>
      </c>
      <c r="B3663" s="198" t="s">
        <v>865</v>
      </c>
      <c r="C3663">
        <v>2</v>
      </c>
      <c r="D3663" s="4">
        <v>4.7</v>
      </c>
      <c r="E3663" s="4"/>
      <c r="G3663" s="4">
        <f t="shared" si="690"/>
        <v>64.961200000000005</v>
      </c>
      <c r="H3663"/>
      <c r="I3663"/>
      <c r="J3663" s="34">
        <f t="shared" si="687"/>
        <v>1.7349445429449633E-3</v>
      </c>
      <c r="K3663" s="34">
        <f t="shared" si="691"/>
        <v>0.11270408162918646</v>
      </c>
      <c r="L3663" s="6">
        <f t="shared" si="688"/>
        <v>6.2308461373122945</v>
      </c>
      <c r="M3663" s="6">
        <f t="shared" si="692"/>
        <v>0.40476324994603757</v>
      </c>
      <c r="N3663" s="6">
        <f t="shared" si="689"/>
        <v>7.8264436633583525</v>
      </c>
      <c r="O3663" s="6">
        <f t="shared" si="693"/>
        <v>0.50841518196547364</v>
      </c>
      <c r="P3663" s="6">
        <f t="shared" si="694"/>
        <v>0.91317843191151127</v>
      </c>
      <c r="Q3663" s="6">
        <f t="shared" si="695"/>
        <v>0.19428635997409802</v>
      </c>
      <c r="R3663" s="6">
        <f t="shared" si="696"/>
        <v>0.19828192096653471</v>
      </c>
      <c r="S3663" s="6">
        <f t="shared" si="697"/>
        <v>0.39256828094063273</v>
      </c>
    </row>
    <row r="3664" spans="1:19" x14ac:dyDescent="0.25">
      <c r="A3664" s="64">
        <v>41960</v>
      </c>
      <c r="B3664" s="198" t="s">
        <v>865</v>
      </c>
      <c r="C3664">
        <v>2</v>
      </c>
      <c r="D3664" s="4">
        <v>3.4</v>
      </c>
      <c r="E3664" s="4"/>
      <c r="G3664" s="4">
        <f t="shared" si="690"/>
        <v>64.961200000000005</v>
      </c>
      <c r="H3664"/>
      <c r="I3664"/>
      <c r="J3664" s="34">
        <f t="shared" si="687"/>
        <v>9.0792027688745035E-4</v>
      </c>
      <c r="K3664" s="34">
        <f t="shared" si="691"/>
        <v>5.8979591834920582E-2</v>
      </c>
      <c r="L3664" s="6">
        <f t="shared" si="688"/>
        <v>2.9598116954824234</v>
      </c>
      <c r="M3664" s="6">
        <f t="shared" si="692"/>
        <v>0.19227292324193554</v>
      </c>
      <c r="N3664" s="6">
        <f t="shared" si="689"/>
        <v>5.3584638182360029</v>
      </c>
      <c r="O3664" s="6">
        <f t="shared" si="693"/>
        <v>0.34809224654085708</v>
      </c>
      <c r="P3664" s="6">
        <f t="shared" si="694"/>
        <v>0.54036516978279259</v>
      </c>
      <c r="Q3664" s="6">
        <f t="shared" si="695"/>
        <v>9.2291003156129051E-2</v>
      </c>
      <c r="R3664" s="6">
        <f t="shared" si="696"/>
        <v>0.13575597615093427</v>
      </c>
      <c r="S3664" s="6">
        <f t="shared" si="697"/>
        <v>0.2280469793070633</v>
      </c>
    </row>
    <row r="3665" spans="1:19" x14ac:dyDescent="0.25">
      <c r="A3665" s="64">
        <v>41960</v>
      </c>
      <c r="B3665" s="198" t="s">
        <v>865</v>
      </c>
      <c r="C3665">
        <v>2</v>
      </c>
      <c r="D3665" s="4">
        <v>7.8</v>
      </c>
      <c r="E3665" s="4"/>
      <c r="G3665" s="4">
        <f t="shared" si="690"/>
        <v>64.961200000000005</v>
      </c>
      <c r="H3665"/>
      <c r="I3665"/>
      <c r="J3665" s="34">
        <f t="shared" si="687"/>
        <v>4.7783624261100756E-3</v>
      </c>
      <c r="K3665" s="34">
        <f t="shared" si="691"/>
        <v>0.31040816325575848</v>
      </c>
      <c r="L3665" s="6">
        <f t="shared" si="688"/>
        <v>19.967309203036706</v>
      </c>
      <c r="M3665" s="6">
        <f t="shared" si="692"/>
        <v>1.2971003917591177</v>
      </c>
      <c r="N3665" s="6">
        <f t="shared" si="689"/>
        <v>14.156655209656122</v>
      </c>
      <c r="O3665" s="6">
        <f t="shared" si="693"/>
        <v>0.91963332824289878</v>
      </c>
      <c r="P3665" s="6">
        <f t="shared" si="694"/>
        <v>2.2167337200020167</v>
      </c>
      <c r="Q3665" s="6">
        <f t="shared" si="695"/>
        <v>0.62260818804437645</v>
      </c>
      <c r="R3665" s="6">
        <f t="shared" si="696"/>
        <v>0.35865699801473055</v>
      </c>
      <c r="S3665" s="6">
        <f t="shared" si="697"/>
        <v>0.98126518605910706</v>
      </c>
    </row>
    <row r="3666" spans="1:19" x14ac:dyDescent="0.25">
      <c r="A3666" s="64">
        <v>41960</v>
      </c>
      <c r="B3666" s="198" t="s">
        <v>865</v>
      </c>
      <c r="C3666">
        <v>2</v>
      </c>
      <c r="D3666" s="4">
        <v>3.8</v>
      </c>
      <c r="E3666" s="4"/>
      <c r="G3666" s="4">
        <f t="shared" si="690"/>
        <v>64.961200000000005</v>
      </c>
      <c r="H3666"/>
      <c r="I3666"/>
      <c r="J3666" s="34">
        <f t="shared" si="687"/>
        <v>1.1341149479459152E-3</v>
      </c>
      <c r="K3666" s="34">
        <f t="shared" si="691"/>
        <v>7.3673469385489021E-2</v>
      </c>
      <c r="L3666" s="6">
        <f t="shared" si="688"/>
        <v>3.8222275656794742</v>
      </c>
      <c r="M3666" s="6">
        <f t="shared" si="692"/>
        <v>0.24829649415562419</v>
      </c>
      <c r="N3666" s="6">
        <f t="shared" si="689"/>
        <v>6.1031884174464111</v>
      </c>
      <c r="O3666" s="6">
        <f t="shared" si="693"/>
        <v>0.39647045111343715</v>
      </c>
      <c r="P3666" s="6">
        <f t="shared" si="694"/>
        <v>0.64476694526906131</v>
      </c>
      <c r="Q3666" s="6">
        <f t="shared" si="695"/>
        <v>0.1191823171946996</v>
      </c>
      <c r="R3666" s="6">
        <f t="shared" si="696"/>
        <v>0.1546234759342405</v>
      </c>
      <c r="S3666" s="6">
        <f t="shared" si="697"/>
        <v>0.2738057931289401</v>
      </c>
    </row>
    <row r="3667" spans="1:19" x14ac:dyDescent="0.25">
      <c r="A3667" s="64">
        <v>41960</v>
      </c>
      <c r="B3667" s="198" t="s">
        <v>865</v>
      </c>
      <c r="C3667">
        <v>2</v>
      </c>
      <c r="D3667" s="4">
        <v>8.6999999999999993</v>
      </c>
      <c r="E3667" s="4"/>
      <c r="G3667" s="4">
        <f t="shared" si="690"/>
        <v>64.961200000000005</v>
      </c>
      <c r="H3667"/>
      <c r="I3667"/>
      <c r="J3667" s="34">
        <f t="shared" si="687"/>
        <v>5.9446786987552855E-3</v>
      </c>
      <c r="K3667" s="34">
        <f t="shared" si="691"/>
        <v>0.38617346937587699</v>
      </c>
      <c r="L3667" s="6">
        <f t="shared" si="688"/>
        <v>25.665445871738026</v>
      </c>
      <c r="M3667" s="6">
        <f t="shared" si="692"/>
        <v>1.6672581947016099</v>
      </c>
      <c r="N3667" s="6">
        <f t="shared" si="689"/>
        <v>16.08597891886809</v>
      </c>
      <c r="O3667" s="6">
        <f t="shared" si="693"/>
        <v>1.0449645140127073</v>
      </c>
      <c r="P3667" s="6">
        <f t="shared" si="694"/>
        <v>2.7122227087143171</v>
      </c>
      <c r="Q3667" s="6">
        <f t="shared" si="695"/>
        <v>0.80028393345677273</v>
      </c>
      <c r="R3667" s="6">
        <f t="shared" si="696"/>
        <v>0.40753616046495583</v>
      </c>
      <c r="S3667" s="6">
        <f t="shared" si="697"/>
        <v>1.2078200939217285</v>
      </c>
    </row>
    <row r="3668" spans="1:19" x14ac:dyDescent="0.25">
      <c r="A3668" s="64">
        <v>41960</v>
      </c>
      <c r="B3668" s="198" t="s">
        <v>865</v>
      </c>
      <c r="C3668">
        <v>2</v>
      </c>
      <c r="D3668" s="4">
        <v>5.2</v>
      </c>
      <c r="E3668" s="4"/>
      <c r="G3668" s="4">
        <f t="shared" si="690"/>
        <v>64.961200000000005</v>
      </c>
      <c r="H3668"/>
      <c r="I3668"/>
      <c r="J3668" s="34">
        <f t="shared" si="687"/>
        <v>2.1237166338267006E-3</v>
      </c>
      <c r="K3668" s="34">
        <f t="shared" si="691"/>
        <v>0.13795918366922602</v>
      </c>
      <c r="L3668" s="6">
        <f t="shared" si="688"/>
        <v>7.8611437635641082</v>
      </c>
      <c r="M3668" s="6">
        <f t="shared" si="692"/>
        <v>0.51066934215868187</v>
      </c>
      <c r="N3668" s="6">
        <f t="shared" si="689"/>
        <v>8.8091474968502013</v>
      </c>
      <c r="O3668" s="6">
        <f t="shared" si="693"/>
        <v>0.5722528034719111</v>
      </c>
      <c r="P3668" s="6">
        <f t="shared" si="694"/>
        <v>1.0829221456305929</v>
      </c>
      <c r="Q3668" s="6">
        <f t="shared" si="695"/>
        <v>0.2451212842361673</v>
      </c>
      <c r="R3668" s="6">
        <f t="shared" si="696"/>
        <v>0.22317859335404533</v>
      </c>
      <c r="S3668" s="6">
        <f t="shared" si="697"/>
        <v>0.46829987759021263</v>
      </c>
    </row>
    <row r="3669" spans="1:19" x14ac:dyDescent="0.25">
      <c r="A3669" s="64">
        <v>41960</v>
      </c>
      <c r="B3669" s="198" t="s">
        <v>865</v>
      </c>
      <c r="C3669">
        <v>2</v>
      </c>
      <c r="D3669" s="4">
        <v>7.7</v>
      </c>
      <c r="E3669" s="4"/>
      <c r="G3669" s="4">
        <f t="shared" si="690"/>
        <v>64.961200000000005</v>
      </c>
      <c r="H3669"/>
      <c r="I3669"/>
      <c r="J3669" s="34">
        <f t="shared" si="687"/>
        <v>4.6566257107834713E-3</v>
      </c>
      <c r="K3669" s="34">
        <f t="shared" si="691"/>
        <v>0.3024999999906956</v>
      </c>
      <c r="L3669" s="6">
        <f t="shared" si="688"/>
        <v>19.383679878909756</v>
      </c>
      <c r="M3669" s="6">
        <f t="shared" si="692"/>
        <v>1.2591871297732691</v>
      </c>
      <c r="N3669" s="6">
        <f t="shared" si="689"/>
        <v>13.944537614026947</v>
      </c>
      <c r="O3669" s="6">
        <f t="shared" si="693"/>
        <v>0.90585391442244467</v>
      </c>
      <c r="P3669" s="6">
        <f t="shared" si="694"/>
        <v>2.1650410441957137</v>
      </c>
      <c r="Q3669" s="6">
        <f t="shared" si="695"/>
        <v>0.60440982229116913</v>
      </c>
      <c r="R3669" s="6">
        <f t="shared" si="696"/>
        <v>0.35328302662475342</v>
      </c>
      <c r="S3669" s="6">
        <f t="shared" si="697"/>
        <v>0.95769284891592255</v>
      </c>
    </row>
    <row r="3670" spans="1:19" x14ac:dyDescent="0.25">
      <c r="A3670" s="64">
        <v>41960</v>
      </c>
      <c r="B3670" s="198" t="s">
        <v>865</v>
      </c>
      <c r="C3670">
        <v>2</v>
      </c>
      <c r="D3670" s="4">
        <v>3</v>
      </c>
      <c r="E3670" s="4"/>
      <c r="G3670" s="4">
        <f t="shared" si="690"/>
        <v>795.77470000000005</v>
      </c>
      <c r="H3670"/>
      <c r="I3670"/>
      <c r="J3670" s="34">
        <f t="shared" si="687"/>
        <v>7.0685834705770342E-4</v>
      </c>
      <c r="K3670" s="34">
        <f t="shared" si="691"/>
        <v>0.56249666683810862</v>
      </c>
      <c r="L3670" s="6">
        <f t="shared" si="688"/>
        <v>2.219707841442716</v>
      </c>
      <c r="M3670" s="6">
        <f t="shared" si="692"/>
        <v>1.7663769089848702</v>
      </c>
      <c r="N3670" s="6">
        <f t="shared" si="689"/>
        <v>4.6285167281146418</v>
      </c>
      <c r="O3670" s="6">
        <f t="shared" si="693"/>
        <v>0.30067400671033195</v>
      </c>
      <c r="P3670" s="6">
        <f t="shared" si="694"/>
        <v>2.0670509156952024</v>
      </c>
      <c r="Q3670" s="6">
        <f t="shared" si="695"/>
        <v>0.84786091631273763</v>
      </c>
      <c r="R3670" s="6">
        <f t="shared" si="696"/>
        <v>0.11726286261702946</v>
      </c>
      <c r="S3670" s="6">
        <f t="shared" si="697"/>
        <v>0.96512377892976708</v>
      </c>
    </row>
    <row r="3671" spans="1:19" x14ac:dyDescent="0.25">
      <c r="A3671" s="64">
        <v>41960</v>
      </c>
      <c r="B3671" s="198" t="s">
        <v>865</v>
      </c>
      <c r="C3671">
        <v>2</v>
      </c>
      <c r="D3671" s="4">
        <v>4.5</v>
      </c>
      <c r="E3671" s="4"/>
      <c r="G3671" s="4">
        <f t="shared" si="690"/>
        <v>64.961200000000005</v>
      </c>
      <c r="H3671"/>
      <c r="I3671"/>
      <c r="J3671" s="34">
        <f t="shared" si="687"/>
        <v>1.5904312808798326E-3</v>
      </c>
      <c r="K3671" s="34">
        <f t="shared" si="691"/>
        <v>0.10331632652743439</v>
      </c>
      <c r="L3671" s="6">
        <f t="shared" si="688"/>
        <v>5.6380590590289899</v>
      </c>
      <c r="M3671" s="6">
        <f t="shared" si="692"/>
        <v>0.36625508924934846</v>
      </c>
      <c r="N3671" s="6">
        <f t="shared" si="689"/>
        <v>7.4382130025037601</v>
      </c>
      <c r="O3671" s="6">
        <f t="shared" si="693"/>
        <v>0.48319525187039564</v>
      </c>
      <c r="P3671" s="6">
        <f t="shared" si="694"/>
        <v>0.84945034111974405</v>
      </c>
      <c r="Q3671" s="6">
        <f t="shared" si="695"/>
        <v>0.17580244283968727</v>
      </c>
      <c r="R3671" s="6">
        <f t="shared" si="696"/>
        <v>0.1884461482294543</v>
      </c>
      <c r="S3671" s="6">
        <f t="shared" si="697"/>
        <v>0.36424859106914154</v>
      </c>
    </row>
    <row r="3672" spans="1:19" x14ac:dyDescent="0.25">
      <c r="A3672" s="64">
        <v>41960</v>
      </c>
      <c r="B3672" s="198" t="s">
        <v>865</v>
      </c>
      <c r="C3672">
        <v>2</v>
      </c>
      <c r="D3672" s="4">
        <v>9.1999999999999993</v>
      </c>
      <c r="E3672" s="4"/>
      <c r="G3672" s="4">
        <f t="shared" si="690"/>
        <v>64.961200000000005</v>
      </c>
      <c r="H3672"/>
      <c r="I3672"/>
      <c r="J3672" s="34">
        <f t="shared" si="687"/>
        <v>6.6476100549960017E-3</v>
      </c>
      <c r="K3672" s="34">
        <f t="shared" si="691"/>
        <v>0.43183673468059491</v>
      </c>
      <c r="L3672" s="6">
        <f t="shared" si="688"/>
        <v>29.183828648764486</v>
      </c>
      <c r="M3672" s="6">
        <f t="shared" si="692"/>
        <v>1.8958165663897435</v>
      </c>
      <c r="N3672" s="6">
        <f t="shared" si="689"/>
        <v>17.172824342989255</v>
      </c>
      <c r="O3672" s="6">
        <f t="shared" si="693"/>
        <v>1.1155672983475522</v>
      </c>
      <c r="P3672" s="6">
        <f t="shared" si="694"/>
        <v>3.0113838647372955</v>
      </c>
      <c r="Q3672" s="6">
        <f t="shared" si="695"/>
        <v>0.90999195186707682</v>
      </c>
      <c r="R3672" s="6">
        <f t="shared" si="696"/>
        <v>0.43507124635554539</v>
      </c>
      <c r="S3672" s="6">
        <f t="shared" si="697"/>
        <v>1.3450631982226222</v>
      </c>
    </row>
    <row r="3673" spans="1:19" x14ac:dyDescent="0.25">
      <c r="A3673" s="64">
        <v>41960</v>
      </c>
      <c r="B3673" s="198" t="s">
        <v>865</v>
      </c>
      <c r="C3673">
        <v>2</v>
      </c>
      <c r="D3673" s="4">
        <v>4.5999999999999996</v>
      </c>
      <c r="E3673" s="4"/>
      <c r="G3673" s="4">
        <f t="shared" si="690"/>
        <v>64.961200000000005</v>
      </c>
      <c r="H3673"/>
      <c r="I3673"/>
      <c r="J3673" s="34">
        <f t="shared" si="687"/>
        <v>1.6619025137490004E-3</v>
      </c>
      <c r="K3673" s="34">
        <f t="shared" si="691"/>
        <v>0.10795918367014873</v>
      </c>
      <c r="L3673" s="6">
        <f t="shared" si="688"/>
        <v>5.9302678128381849</v>
      </c>
      <c r="M3673" s="6">
        <f t="shared" si="692"/>
        <v>0.3852373209154813</v>
      </c>
      <c r="N3673" s="6">
        <f t="shared" si="689"/>
        <v>7.6319696161125572</v>
      </c>
      <c r="O3673" s="6">
        <f t="shared" si="693"/>
        <v>0.49578191424249274</v>
      </c>
      <c r="P3673" s="6">
        <f t="shared" si="694"/>
        <v>0.88101923515797398</v>
      </c>
      <c r="Q3673" s="6">
        <f t="shared" si="695"/>
        <v>0.18491391403943103</v>
      </c>
      <c r="R3673" s="6">
        <f t="shared" si="696"/>
        <v>0.19335494655457217</v>
      </c>
      <c r="S3673" s="6">
        <f t="shared" si="697"/>
        <v>0.37826886059400322</v>
      </c>
    </row>
    <row r="3674" spans="1:19" x14ac:dyDescent="0.25">
      <c r="A3674" s="64">
        <v>41960</v>
      </c>
      <c r="B3674" s="198" t="s">
        <v>865</v>
      </c>
      <c r="C3674">
        <v>2</v>
      </c>
      <c r="D3674" s="4">
        <v>8.6</v>
      </c>
      <c r="E3674" s="4"/>
      <c r="G3674" s="4">
        <f t="shared" si="690"/>
        <v>64.961200000000005</v>
      </c>
      <c r="H3674"/>
      <c r="I3674"/>
      <c r="J3674" s="34">
        <f t="shared" si="687"/>
        <v>5.8088048164875268E-3</v>
      </c>
      <c r="K3674" s="34">
        <f t="shared" si="691"/>
        <v>0.37734693876390357</v>
      </c>
      <c r="L3674" s="6">
        <f t="shared" si="688"/>
        <v>24.992286516385054</v>
      </c>
      <c r="M3674" s="6">
        <f t="shared" si="692"/>
        <v>1.6235289543384737</v>
      </c>
      <c r="N3674" s="6">
        <f t="shared" si="689"/>
        <v>15.869862268149246</v>
      </c>
      <c r="O3674" s="6">
        <f t="shared" si="693"/>
        <v>1.0309253167697232</v>
      </c>
      <c r="P3674" s="6">
        <f t="shared" si="694"/>
        <v>2.6544542711081967</v>
      </c>
      <c r="Q3674" s="6">
        <f t="shared" si="695"/>
        <v>0.7792938980824673</v>
      </c>
      <c r="R3674" s="6">
        <f t="shared" si="696"/>
        <v>0.40206087354019204</v>
      </c>
      <c r="S3674" s="6">
        <f t="shared" si="697"/>
        <v>1.1813547716226593</v>
      </c>
    </row>
    <row r="3675" spans="1:19" x14ac:dyDescent="0.25">
      <c r="A3675" s="64">
        <v>41960</v>
      </c>
      <c r="B3675" s="198" t="s">
        <v>865</v>
      </c>
      <c r="C3675">
        <v>2</v>
      </c>
      <c r="D3675" s="4">
        <v>4.0999999999999996</v>
      </c>
      <c r="E3675" s="4"/>
      <c r="G3675" s="4">
        <f t="shared" si="690"/>
        <v>64.961200000000005</v>
      </c>
      <c r="H3675"/>
      <c r="I3675"/>
      <c r="J3675" s="34">
        <f t="shared" si="687"/>
        <v>1.3202543126711102E-3</v>
      </c>
      <c r="K3675" s="34">
        <f t="shared" si="691"/>
        <v>8.5765306119810952E-2</v>
      </c>
      <c r="L3675" s="6">
        <f t="shared" si="688"/>
        <v>4.5518101325650582</v>
      </c>
      <c r="M3675" s="6">
        <f t="shared" si="692"/>
        <v>0.29569105411886604</v>
      </c>
      <c r="N3675" s="6">
        <f t="shared" si="689"/>
        <v>6.670633528309061</v>
      </c>
      <c r="O3675" s="6">
        <f t="shared" si="693"/>
        <v>0.43333236716418877</v>
      </c>
      <c r="P3675" s="6">
        <f t="shared" si="694"/>
        <v>0.72902342128305486</v>
      </c>
      <c r="Q3675" s="6">
        <f t="shared" si="695"/>
        <v>0.14193170597705571</v>
      </c>
      <c r="R3675" s="6">
        <f t="shared" si="696"/>
        <v>0.16899962319403364</v>
      </c>
      <c r="S3675" s="6">
        <f t="shared" si="697"/>
        <v>0.31093132917108934</v>
      </c>
    </row>
    <row r="3676" spans="1:19" x14ac:dyDescent="0.25">
      <c r="A3676" s="64">
        <v>41960</v>
      </c>
      <c r="B3676" s="198" t="s">
        <v>865</v>
      </c>
      <c r="C3676">
        <v>2</v>
      </c>
      <c r="D3676" s="4">
        <v>3.6</v>
      </c>
      <c r="E3676" s="4"/>
      <c r="G3676" s="4">
        <f t="shared" si="690"/>
        <v>64.961200000000005</v>
      </c>
      <c r="H3676"/>
      <c r="I3676"/>
      <c r="J3676" s="34">
        <f t="shared" si="687"/>
        <v>1.0178760197630931E-3</v>
      </c>
      <c r="K3676" s="34">
        <f t="shared" si="691"/>
        <v>6.6122448977558021E-2</v>
      </c>
      <c r="L3676" s="6">
        <f t="shared" si="688"/>
        <v>3.375464158589657</v>
      </c>
      <c r="M3676" s="6">
        <f t="shared" si="692"/>
        <v>0.21927420655205926</v>
      </c>
      <c r="N3676" s="6">
        <f t="shared" si="689"/>
        <v>5.7290669248255632</v>
      </c>
      <c r="O3676" s="6">
        <f t="shared" si="693"/>
        <v>0.37216706953560269</v>
      </c>
      <c r="P3676" s="6">
        <f t="shared" si="694"/>
        <v>0.59144127608766195</v>
      </c>
      <c r="Q3676" s="6">
        <f t="shared" si="695"/>
        <v>0.10525161914498844</v>
      </c>
      <c r="R3676" s="6">
        <f t="shared" si="696"/>
        <v>0.14514515711888507</v>
      </c>
      <c r="S3676" s="6">
        <f t="shared" si="697"/>
        <v>0.25039677626387352</v>
      </c>
    </row>
    <row r="3677" spans="1:19" x14ac:dyDescent="0.25">
      <c r="A3677" s="64">
        <v>41960</v>
      </c>
      <c r="B3677" s="198" t="s">
        <v>865</v>
      </c>
      <c r="C3677">
        <v>2</v>
      </c>
      <c r="D3677" s="4">
        <v>4.9000000000000004</v>
      </c>
      <c r="E3677" s="4" t="s">
        <v>978</v>
      </c>
      <c r="G3677" s="4">
        <f t="shared" si="690"/>
        <v>64.961200000000005</v>
      </c>
      <c r="H3677"/>
      <c r="I3677"/>
      <c r="J3677" s="34">
        <f t="shared" si="687"/>
        <v>1.8857409903172736E-3</v>
      </c>
      <c r="K3677" s="34">
        <f t="shared" si="691"/>
        <v>0.12249999999623211</v>
      </c>
      <c r="L3677" s="6">
        <f t="shared" si="688"/>
        <v>6.8573266813152358</v>
      </c>
      <c r="M3677" s="6">
        <f t="shared" si="692"/>
        <v>0.44546017865048693</v>
      </c>
      <c r="N3677" s="6">
        <f t="shared" si="689"/>
        <v>8.2174937658920371</v>
      </c>
      <c r="O3677" s="6">
        <f t="shared" si="693"/>
        <v>0.53381826637890784</v>
      </c>
      <c r="P3677" s="6">
        <f t="shared" si="694"/>
        <v>0.97927844502939476</v>
      </c>
      <c r="Q3677" s="6">
        <f t="shared" si="695"/>
        <v>0.21382088575223371</v>
      </c>
      <c r="R3677" s="6">
        <f t="shared" si="696"/>
        <v>0.20818912388777405</v>
      </c>
      <c r="S3677" s="6">
        <f t="shared" si="697"/>
        <v>0.42201000964000779</v>
      </c>
    </row>
    <row r="3678" spans="1:19" x14ac:dyDescent="0.25">
      <c r="A3678" s="64">
        <v>41960</v>
      </c>
      <c r="B3678" s="198" t="s">
        <v>865</v>
      </c>
      <c r="C3678">
        <v>2</v>
      </c>
      <c r="D3678" s="4">
        <v>11.6</v>
      </c>
      <c r="E3678" s="4"/>
      <c r="G3678" s="4">
        <f t="shared" si="690"/>
        <v>64.961200000000005</v>
      </c>
      <c r="H3678"/>
      <c r="I3678"/>
      <c r="J3678" s="34">
        <f t="shared" si="687"/>
        <v>1.0568317686676062E-2</v>
      </c>
      <c r="K3678" s="34">
        <f t="shared" si="691"/>
        <v>0.6865306122237812</v>
      </c>
      <c r="L3678" s="6">
        <f t="shared" si="688"/>
        <v>49.725936253103896</v>
      </c>
      <c r="M3678" s="6">
        <f t="shared" si="692"/>
        <v>3.2302565527798124</v>
      </c>
      <c r="N3678" s="6">
        <f t="shared" si="689"/>
        <v>22.522978229362007</v>
      </c>
      <c r="O3678" s="6">
        <f t="shared" si="693"/>
        <v>1.4631197217321839</v>
      </c>
      <c r="P3678" s="6">
        <f t="shared" si="694"/>
        <v>4.693376274511996</v>
      </c>
      <c r="Q3678" s="6">
        <f t="shared" si="695"/>
        <v>1.5505231453343098</v>
      </c>
      <c r="R3678" s="6">
        <f t="shared" si="696"/>
        <v>0.57061669147555172</v>
      </c>
      <c r="S3678" s="6">
        <f t="shared" si="697"/>
        <v>2.1211398368098617</v>
      </c>
    </row>
    <row r="3679" spans="1:19" x14ac:dyDescent="0.25">
      <c r="A3679" s="64">
        <v>41960</v>
      </c>
      <c r="B3679" s="198" t="s">
        <v>865</v>
      </c>
      <c r="C3679">
        <v>2</v>
      </c>
      <c r="D3679" s="4">
        <v>8.1999999999999993</v>
      </c>
      <c r="E3679" s="4"/>
      <c r="G3679" s="4">
        <f t="shared" si="690"/>
        <v>64.961200000000005</v>
      </c>
      <c r="H3679"/>
      <c r="I3679"/>
      <c r="J3679" s="34">
        <f t="shared" si="687"/>
        <v>5.2810172506844409E-3</v>
      </c>
      <c r="K3679" s="34">
        <f t="shared" si="691"/>
        <v>0.34306122447924381</v>
      </c>
      <c r="L3679" s="6">
        <f t="shared" si="688"/>
        <v>22.400210436181411</v>
      </c>
      <c r="M3679" s="6">
        <f t="shared" si="692"/>
        <v>1.455144578411133</v>
      </c>
      <c r="N3679" s="6">
        <f t="shared" si="689"/>
        <v>15.009705698547517</v>
      </c>
      <c r="O3679" s="6">
        <f t="shared" si="693"/>
        <v>0.97504851273671411</v>
      </c>
      <c r="P3679" s="6">
        <f t="shared" si="694"/>
        <v>2.4301930911478471</v>
      </c>
      <c r="Q3679" s="6">
        <f t="shared" si="695"/>
        <v>0.69846939763734384</v>
      </c>
      <c r="R3679" s="6">
        <f t="shared" si="696"/>
        <v>0.38026891996731854</v>
      </c>
      <c r="S3679" s="6">
        <f t="shared" si="697"/>
        <v>1.0787383176046623</v>
      </c>
    </row>
    <row r="3680" spans="1:19" x14ac:dyDescent="0.25">
      <c r="A3680" s="64">
        <v>41960</v>
      </c>
      <c r="B3680" s="198" t="s">
        <v>865</v>
      </c>
      <c r="C3680">
        <v>2</v>
      </c>
      <c r="D3680" s="4">
        <v>6.5</v>
      </c>
      <c r="E3680" s="4"/>
      <c r="G3680" s="4">
        <f t="shared" si="690"/>
        <v>64.961200000000005</v>
      </c>
      <c r="H3680"/>
      <c r="I3680"/>
      <c r="J3680" s="34">
        <f t="shared" si="687"/>
        <v>3.3183072403542195E-3</v>
      </c>
      <c r="K3680" s="34">
        <f t="shared" si="691"/>
        <v>0.21556122448316564</v>
      </c>
      <c r="L3680" s="6">
        <f t="shared" si="688"/>
        <v>13.130517975640537</v>
      </c>
      <c r="M3680" s="6">
        <f t="shared" si="692"/>
        <v>0.85297422086363262</v>
      </c>
      <c r="N3680" s="6">
        <f t="shared" si="689"/>
        <v>11.437170539605743</v>
      </c>
      <c r="O3680" s="6">
        <f t="shared" si="693"/>
        <v>0.74297233726827139</v>
      </c>
      <c r="P3680" s="6">
        <f t="shared" si="694"/>
        <v>1.5959465581319039</v>
      </c>
      <c r="Q3680" s="6">
        <f t="shared" si="695"/>
        <v>0.40942762601454363</v>
      </c>
      <c r="R3680" s="6">
        <f t="shared" si="696"/>
        <v>0.28975921153462586</v>
      </c>
      <c r="S3680" s="6">
        <f t="shared" si="697"/>
        <v>0.69918683754916944</v>
      </c>
    </row>
    <row r="3681" spans="1:19" x14ac:dyDescent="0.25">
      <c r="A3681" s="64">
        <v>41960</v>
      </c>
      <c r="B3681" s="198" t="s">
        <v>865</v>
      </c>
      <c r="C3681">
        <v>2</v>
      </c>
      <c r="D3681" s="4">
        <v>6.5</v>
      </c>
      <c r="E3681" s="4" t="s">
        <v>978</v>
      </c>
      <c r="G3681" s="4">
        <f t="shared" si="690"/>
        <v>64.961200000000005</v>
      </c>
      <c r="H3681"/>
      <c r="I3681"/>
      <c r="J3681" s="34">
        <f t="shared" ref="J3681:J3744" si="698">((+D3681/200)^2)*PI()</f>
        <v>3.3183072403542195E-3</v>
      </c>
      <c r="K3681" s="34">
        <f t="shared" si="691"/>
        <v>0.21556122448316564</v>
      </c>
      <c r="L3681" s="6">
        <f t="shared" ref="L3681:L3744" si="699">0.17758*(D3681^2.299)</f>
        <v>13.130517975640537</v>
      </c>
      <c r="M3681" s="6">
        <f t="shared" si="692"/>
        <v>0.85297422086363262</v>
      </c>
      <c r="N3681" s="6">
        <f t="shared" ref="N3681:N3744" si="700">1.28*(D3681^1.17)</f>
        <v>11.437170539605743</v>
      </c>
      <c r="O3681" s="6">
        <f t="shared" si="693"/>
        <v>0.74297233726827139</v>
      </c>
      <c r="P3681" s="6">
        <f t="shared" si="694"/>
        <v>1.5959465581319039</v>
      </c>
      <c r="Q3681" s="6">
        <f t="shared" si="695"/>
        <v>0.40942762601454363</v>
      </c>
      <c r="R3681" s="6">
        <f t="shared" si="696"/>
        <v>0.28975921153462586</v>
      </c>
      <c r="S3681" s="6">
        <f t="shared" si="697"/>
        <v>0.69918683754916944</v>
      </c>
    </row>
    <row r="3682" spans="1:19" x14ac:dyDescent="0.25">
      <c r="A3682" s="64">
        <v>41960</v>
      </c>
      <c r="B3682" s="198" t="s">
        <v>865</v>
      </c>
      <c r="C3682">
        <v>2</v>
      </c>
      <c r="D3682" s="4">
        <v>3.8</v>
      </c>
      <c r="E3682" s="4"/>
      <c r="G3682" s="4">
        <f t="shared" ref="G3682:G3745" si="701">IF($D3682&lt;3.01,795.7747,64.9612)</f>
        <v>64.961200000000005</v>
      </c>
      <c r="H3682"/>
      <c r="I3682"/>
      <c r="J3682" s="34">
        <f t="shared" si="698"/>
        <v>1.1341149479459152E-3</v>
      </c>
      <c r="K3682" s="34">
        <f t="shared" si="691"/>
        <v>7.3673469385489021E-2</v>
      </c>
      <c r="L3682" s="6">
        <f t="shared" si="699"/>
        <v>3.8222275656794742</v>
      </c>
      <c r="M3682" s="6">
        <f t="shared" si="692"/>
        <v>0.24829649415562419</v>
      </c>
      <c r="N3682" s="6">
        <f t="shared" si="700"/>
        <v>6.1031884174464111</v>
      </c>
      <c r="O3682" s="6">
        <f t="shared" si="693"/>
        <v>0.39647045111343715</v>
      </c>
      <c r="P3682" s="6">
        <f t="shared" si="694"/>
        <v>0.64476694526906131</v>
      </c>
      <c r="Q3682" s="6">
        <f t="shared" si="695"/>
        <v>0.1191823171946996</v>
      </c>
      <c r="R3682" s="6">
        <f t="shared" si="696"/>
        <v>0.1546234759342405</v>
      </c>
      <c r="S3682" s="6">
        <f t="shared" si="697"/>
        <v>0.2738057931289401</v>
      </c>
    </row>
    <row r="3683" spans="1:19" x14ac:dyDescent="0.25">
      <c r="A3683" s="64">
        <v>41960</v>
      </c>
      <c r="B3683" s="198" t="s">
        <v>865</v>
      </c>
      <c r="C3683">
        <v>2</v>
      </c>
      <c r="D3683" s="4">
        <v>4.4000000000000004</v>
      </c>
      <c r="E3683" s="4" t="s">
        <v>978</v>
      </c>
      <c r="G3683" s="4">
        <f t="shared" si="701"/>
        <v>64.961200000000005</v>
      </c>
      <c r="H3683"/>
      <c r="I3683"/>
      <c r="J3683" s="34">
        <f t="shared" si="698"/>
        <v>1.5205308443374602E-3</v>
      </c>
      <c r="K3683" s="34">
        <f t="shared" si="691"/>
        <v>9.877551020104347E-2</v>
      </c>
      <c r="L3683" s="6">
        <f t="shared" si="699"/>
        <v>5.3541650508837426</v>
      </c>
      <c r="M3683" s="6">
        <f t="shared" si="692"/>
        <v>0.34781299344971695</v>
      </c>
      <c r="N3683" s="6">
        <f t="shared" si="700"/>
        <v>7.2451870323804508</v>
      </c>
      <c r="O3683" s="6">
        <f t="shared" si="693"/>
        <v>0.47065605297680857</v>
      </c>
      <c r="P3683" s="6">
        <f t="shared" si="694"/>
        <v>0.81846904642652551</v>
      </c>
      <c r="Q3683" s="6">
        <f t="shared" si="695"/>
        <v>0.16695023685586413</v>
      </c>
      <c r="R3683" s="6">
        <f t="shared" si="696"/>
        <v>0.18355586066095536</v>
      </c>
      <c r="S3683" s="6">
        <f t="shared" si="697"/>
        <v>0.35050609751681949</v>
      </c>
    </row>
    <row r="3684" spans="1:19" x14ac:dyDescent="0.25">
      <c r="A3684" s="64">
        <v>41960</v>
      </c>
      <c r="B3684" s="198" t="s">
        <v>865</v>
      </c>
      <c r="C3684">
        <v>2</v>
      </c>
      <c r="D3684" s="4">
        <v>3.5</v>
      </c>
      <c r="E3684" s="4"/>
      <c r="G3684" s="4">
        <f t="shared" si="701"/>
        <v>64.961200000000005</v>
      </c>
      <c r="H3684"/>
      <c r="I3684"/>
      <c r="J3684" s="34">
        <f t="shared" si="698"/>
        <v>9.6211275016187424E-4</v>
      </c>
      <c r="K3684" s="34">
        <f t="shared" si="691"/>
        <v>6.2499999998077607E-2</v>
      </c>
      <c r="L3684" s="6">
        <f t="shared" si="699"/>
        <v>3.1637815247608514</v>
      </c>
      <c r="M3684" s="6">
        <f t="shared" si="692"/>
        <v>0.20552304837265933</v>
      </c>
      <c r="N3684" s="6">
        <f t="shared" si="700"/>
        <v>5.5433152983182508</v>
      </c>
      <c r="O3684" s="6">
        <f t="shared" si="693"/>
        <v>0.36010042074168885</v>
      </c>
      <c r="P3684" s="6">
        <f t="shared" si="694"/>
        <v>0.56562346911434824</v>
      </c>
      <c r="Q3684" s="6">
        <f t="shared" si="695"/>
        <v>9.865106321887647E-2</v>
      </c>
      <c r="R3684" s="6">
        <f t="shared" si="696"/>
        <v>0.14043916408925866</v>
      </c>
      <c r="S3684" s="6">
        <f t="shared" si="697"/>
        <v>0.23909022730813512</v>
      </c>
    </row>
    <row r="3685" spans="1:19" x14ac:dyDescent="0.25">
      <c r="A3685" s="64">
        <v>41960</v>
      </c>
      <c r="B3685" s="198" t="s">
        <v>865</v>
      </c>
      <c r="C3685">
        <v>2</v>
      </c>
      <c r="D3685" s="4">
        <v>8.6</v>
      </c>
      <c r="E3685" s="4"/>
      <c r="G3685" s="4">
        <f t="shared" si="701"/>
        <v>64.961200000000005</v>
      </c>
      <c r="H3685"/>
      <c r="I3685"/>
      <c r="J3685" s="34">
        <f t="shared" si="698"/>
        <v>5.8088048164875268E-3</v>
      </c>
      <c r="K3685" s="34">
        <f t="shared" si="691"/>
        <v>0.37734693876390357</v>
      </c>
      <c r="L3685" s="6">
        <f t="shared" si="699"/>
        <v>24.992286516385054</v>
      </c>
      <c r="M3685" s="6">
        <f t="shared" si="692"/>
        <v>1.6235289543384737</v>
      </c>
      <c r="N3685" s="6">
        <f t="shared" si="700"/>
        <v>15.869862268149246</v>
      </c>
      <c r="O3685" s="6">
        <f t="shared" si="693"/>
        <v>1.0309253167697232</v>
      </c>
      <c r="P3685" s="6">
        <f t="shared" si="694"/>
        <v>2.6544542711081967</v>
      </c>
      <c r="Q3685" s="6">
        <f t="shared" si="695"/>
        <v>0.7792938980824673</v>
      </c>
      <c r="R3685" s="6">
        <f t="shared" si="696"/>
        <v>0.40206087354019204</v>
      </c>
      <c r="S3685" s="6">
        <f t="shared" si="697"/>
        <v>1.1813547716226593</v>
      </c>
    </row>
    <row r="3686" spans="1:19" x14ac:dyDescent="0.25">
      <c r="A3686" s="64">
        <v>41960</v>
      </c>
      <c r="B3686" s="198" t="s">
        <v>865</v>
      </c>
      <c r="C3686">
        <v>2</v>
      </c>
      <c r="D3686" s="4">
        <v>7.2</v>
      </c>
      <c r="E3686" s="4"/>
      <c r="G3686" s="4">
        <f t="shared" si="701"/>
        <v>64.961200000000005</v>
      </c>
      <c r="H3686"/>
      <c r="I3686"/>
      <c r="J3686" s="34">
        <f t="shared" si="698"/>
        <v>4.0715040790523724E-3</v>
      </c>
      <c r="K3686" s="34">
        <f t="shared" si="691"/>
        <v>0.26448979591023208</v>
      </c>
      <c r="L3686" s="6">
        <f t="shared" si="699"/>
        <v>16.611217355322236</v>
      </c>
      <c r="M3686" s="6">
        <f t="shared" si="692"/>
        <v>1.0790846337926925</v>
      </c>
      <c r="N3686" s="6">
        <f t="shared" si="700"/>
        <v>12.891070706250053</v>
      </c>
      <c r="O3686" s="6">
        <f t="shared" si="693"/>
        <v>0.83741943860560009</v>
      </c>
      <c r="P3686" s="6">
        <f t="shared" si="694"/>
        <v>1.9165040723982925</v>
      </c>
      <c r="Q3686" s="6">
        <f t="shared" si="695"/>
        <v>0.51796062422049238</v>
      </c>
      <c r="R3686" s="6">
        <f t="shared" si="696"/>
        <v>0.32659358105618402</v>
      </c>
      <c r="S3686" s="6">
        <f t="shared" si="697"/>
        <v>0.84455420527667635</v>
      </c>
    </row>
    <row r="3687" spans="1:19" x14ac:dyDescent="0.25">
      <c r="A3687" s="64">
        <v>41960</v>
      </c>
      <c r="B3687" s="198" t="s">
        <v>865</v>
      </c>
      <c r="C3687">
        <v>2</v>
      </c>
      <c r="D3687" s="4">
        <v>8.3000000000000007</v>
      </c>
      <c r="E3687" s="4"/>
      <c r="G3687" s="4">
        <f t="shared" si="701"/>
        <v>64.961200000000005</v>
      </c>
      <c r="H3687"/>
      <c r="I3687"/>
      <c r="J3687" s="34">
        <f t="shared" si="698"/>
        <v>5.4106079476450219E-3</v>
      </c>
      <c r="K3687" s="34">
        <f t="shared" si="691"/>
        <v>0.35147959182592381</v>
      </c>
      <c r="L3687" s="6">
        <f t="shared" si="699"/>
        <v>23.033216302360287</v>
      </c>
      <c r="M3687" s="6">
        <f t="shared" si="692"/>
        <v>1.4962653998827395</v>
      </c>
      <c r="N3687" s="6">
        <f t="shared" si="700"/>
        <v>15.224089825772444</v>
      </c>
      <c r="O3687" s="6">
        <f t="shared" si="693"/>
        <v>0.98897516317232204</v>
      </c>
      <c r="P3687" s="6">
        <f t="shared" si="694"/>
        <v>2.4852405630550614</v>
      </c>
      <c r="Q3687" s="6">
        <f t="shared" si="695"/>
        <v>0.71820739194371497</v>
      </c>
      <c r="R3687" s="6">
        <f t="shared" si="696"/>
        <v>0.38570031363720558</v>
      </c>
      <c r="S3687" s="6">
        <f t="shared" si="697"/>
        <v>1.1039077055809206</v>
      </c>
    </row>
    <row r="3688" spans="1:19" x14ac:dyDescent="0.25">
      <c r="A3688" s="64">
        <v>41960</v>
      </c>
      <c r="B3688" s="198" t="s">
        <v>865</v>
      </c>
      <c r="C3688">
        <v>2</v>
      </c>
      <c r="D3688" s="4">
        <v>5.8</v>
      </c>
      <c r="E3688" s="4" t="s">
        <v>978</v>
      </c>
      <c r="G3688" s="4">
        <f t="shared" si="701"/>
        <v>64.961200000000005</v>
      </c>
      <c r="H3688"/>
      <c r="I3688"/>
      <c r="J3688" s="34">
        <f t="shared" si="698"/>
        <v>2.6420794216690155E-3</v>
      </c>
      <c r="K3688" s="34">
        <f t="shared" si="691"/>
        <v>0.1716326530559453</v>
      </c>
      <c r="L3688" s="6">
        <f t="shared" si="699"/>
        <v>10.104504202450142</v>
      </c>
      <c r="M3688" s="6">
        <f t="shared" si="692"/>
        <v>0.65640073112787944</v>
      </c>
      <c r="N3688" s="6">
        <f t="shared" si="700"/>
        <v>10.009692178621206</v>
      </c>
      <c r="O3688" s="6">
        <f t="shared" si="693"/>
        <v>0.65024162816606002</v>
      </c>
      <c r="P3688" s="6">
        <f t="shared" si="694"/>
        <v>1.3066423592939396</v>
      </c>
      <c r="Q3688" s="6">
        <f t="shared" si="695"/>
        <v>0.31507235094138214</v>
      </c>
      <c r="R3688" s="6">
        <f t="shared" si="696"/>
        <v>0.25359423498476341</v>
      </c>
      <c r="S3688" s="6">
        <f t="shared" si="697"/>
        <v>0.5686665859261455</v>
      </c>
    </row>
    <row r="3689" spans="1:19" x14ac:dyDescent="0.25">
      <c r="A3689" s="64">
        <v>41960</v>
      </c>
      <c r="B3689" s="198" t="s">
        <v>865</v>
      </c>
      <c r="C3689">
        <v>2</v>
      </c>
      <c r="D3689" s="4">
        <v>3.4</v>
      </c>
      <c r="E3689" s="4"/>
      <c r="G3689" s="4">
        <f t="shared" si="701"/>
        <v>64.961200000000005</v>
      </c>
      <c r="H3689"/>
      <c r="I3689"/>
      <c r="J3689" s="34">
        <f t="shared" si="698"/>
        <v>9.0792027688745035E-4</v>
      </c>
      <c r="K3689" s="34">
        <f t="shared" si="691"/>
        <v>5.8979591834920582E-2</v>
      </c>
      <c r="L3689" s="6">
        <f t="shared" si="699"/>
        <v>2.9598116954824234</v>
      </c>
      <c r="M3689" s="6">
        <f t="shared" si="692"/>
        <v>0.19227292324193554</v>
      </c>
      <c r="N3689" s="6">
        <f t="shared" si="700"/>
        <v>5.3584638182360029</v>
      </c>
      <c r="O3689" s="6">
        <f t="shared" si="693"/>
        <v>0.34809224654085708</v>
      </c>
      <c r="P3689" s="6">
        <f t="shared" si="694"/>
        <v>0.54036516978279259</v>
      </c>
      <c r="Q3689" s="6">
        <f t="shared" si="695"/>
        <v>9.2291003156129051E-2</v>
      </c>
      <c r="R3689" s="6">
        <f t="shared" si="696"/>
        <v>0.13575597615093427</v>
      </c>
      <c r="S3689" s="6">
        <f t="shared" si="697"/>
        <v>0.2280469793070633</v>
      </c>
    </row>
    <row r="3690" spans="1:19" x14ac:dyDescent="0.25">
      <c r="A3690" s="64">
        <v>41960</v>
      </c>
      <c r="B3690" s="198" t="s">
        <v>865</v>
      </c>
      <c r="C3690">
        <v>2</v>
      </c>
      <c r="D3690" s="4">
        <v>3.5</v>
      </c>
      <c r="E3690" s="4"/>
      <c r="G3690" s="4">
        <f t="shared" si="701"/>
        <v>64.961200000000005</v>
      </c>
      <c r="H3690"/>
      <c r="I3690"/>
      <c r="J3690" s="34">
        <f t="shared" si="698"/>
        <v>9.6211275016187424E-4</v>
      </c>
      <c r="K3690" s="34">
        <f t="shared" si="691"/>
        <v>6.2499999998077607E-2</v>
      </c>
      <c r="L3690" s="6">
        <f t="shared" si="699"/>
        <v>3.1637815247608514</v>
      </c>
      <c r="M3690" s="6">
        <f t="shared" si="692"/>
        <v>0.20552304837265933</v>
      </c>
      <c r="N3690" s="6">
        <f t="shared" si="700"/>
        <v>5.5433152983182508</v>
      </c>
      <c r="O3690" s="6">
        <f t="shared" si="693"/>
        <v>0.36010042074168885</v>
      </c>
      <c r="P3690" s="6">
        <f t="shared" si="694"/>
        <v>0.56562346911434824</v>
      </c>
      <c r="Q3690" s="6">
        <f t="shared" si="695"/>
        <v>9.865106321887647E-2</v>
      </c>
      <c r="R3690" s="6">
        <f t="shared" si="696"/>
        <v>0.14043916408925866</v>
      </c>
      <c r="S3690" s="6">
        <f t="shared" si="697"/>
        <v>0.23909022730813512</v>
      </c>
    </row>
    <row r="3691" spans="1:19" x14ac:dyDescent="0.25">
      <c r="A3691" s="64">
        <v>41960</v>
      </c>
      <c r="B3691" s="198" t="s">
        <v>865</v>
      </c>
      <c r="C3691">
        <v>2</v>
      </c>
      <c r="D3691" s="4">
        <v>4.5</v>
      </c>
      <c r="E3691" s="4"/>
      <c r="G3691" s="4">
        <f t="shared" si="701"/>
        <v>64.961200000000005</v>
      </c>
      <c r="H3691"/>
      <c r="I3691"/>
      <c r="J3691" s="34">
        <f t="shared" si="698"/>
        <v>1.5904312808798326E-3</v>
      </c>
      <c r="K3691" s="34">
        <f t="shared" si="691"/>
        <v>0.10331632652743439</v>
      </c>
      <c r="L3691" s="6">
        <f t="shared" si="699"/>
        <v>5.6380590590289899</v>
      </c>
      <c r="M3691" s="6">
        <f t="shared" si="692"/>
        <v>0.36625508924934846</v>
      </c>
      <c r="N3691" s="6">
        <f t="shared" si="700"/>
        <v>7.4382130025037601</v>
      </c>
      <c r="O3691" s="6">
        <f t="shared" si="693"/>
        <v>0.48319525187039564</v>
      </c>
      <c r="P3691" s="6">
        <f t="shared" si="694"/>
        <v>0.84945034111974405</v>
      </c>
      <c r="Q3691" s="6">
        <f t="shared" si="695"/>
        <v>0.17580244283968727</v>
      </c>
      <c r="R3691" s="6">
        <f t="shared" si="696"/>
        <v>0.1884461482294543</v>
      </c>
      <c r="S3691" s="6">
        <f t="shared" si="697"/>
        <v>0.36424859106914154</v>
      </c>
    </row>
    <row r="3692" spans="1:19" x14ac:dyDescent="0.25">
      <c r="A3692" s="64">
        <v>41960</v>
      </c>
      <c r="B3692" s="198" t="s">
        <v>865</v>
      </c>
      <c r="C3692">
        <v>2</v>
      </c>
      <c r="D3692" s="4">
        <v>5.4</v>
      </c>
      <c r="E3692" s="4"/>
      <c r="G3692" s="4">
        <f t="shared" si="701"/>
        <v>64.961200000000005</v>
      </c>
      <c r="H3692"/>
      <c r="I3692"/>
      <c r="J3692" s="34">
        <f t="shared" si="698"/>
        <v>2.2902210444669595E-3</v>
      </c>
      <c r="K3692" s="34">
        <f t="shared" si="691"/>
        <v>0.14877551019950555</v>
      </c>
      <c r="L3692" s="6">
        <f t="shared" si="699"/>
        <v>8.5736806990755614</v>
      </c>
      <c r="M3692" s="6">
        <f t="shared" si="692"/>
        <v>0.55695659743162507</v>
      </c>
      <c r="N3692" s="6">
        <f t="shared" si="700"/>
        <v>9.2068415424761678</v>
      </c>
      <c r="O3692" s="6">
        <f t="shared" si="693"/>
        <v>0.5980874864097232</v>
      </c>
      <c r="P3692" s="6">
        <f t="shared" si="694"/>
        <v>1.1550440838413483</v>
      </c>
      <c r="Q3692" s="6">
        <f t="shared" si="695"/>
        <v>0.26733916676718</v>
      </c>
      <c r="R3692" s="6">
        <f t="shared" si="696"/>
        <v>0.23325411969979207</v>
      </c>
      <c r="S3692" s="6">
        <f t="shared" si="697"/>
        <v>0.5005932864669721</v>
      </c>
    </row>
    <row r="3693" spans="1:19" x14ac:dyDescent="0.25">
      <c r="A3693" s="64">
        <v>41960</v>
      </c>
      <c r="B3693" s="198" t="s">
        <v>865</v>
      </c>
      <c r="C3693">
        <v>2</v>
      </c>
      <c r="D3693" s="4">
        <v>6.3</v>
      </c>
      <c r="E3693" s="4"/>
      <c r="G3693" s="4">
        <f t="shared" si="701"/>
        <v>64.961200000000005</v>
      </c>
      <c r="H3693"/>
      <c r="I3693"/>
      <c r="J3693" s="34">
        <f t="shared" si="698"/>
        <v>3.1172453105244723E-3</v>
      </c>
      <c r="K3693" s="34">
        <f t="shared" si="691"/>
        <v>0.20249999999377144</v>
      </c>
      <c r="L3693" s="6">
        <f t="shared" si="699"/>
        <v>12.220190463130352</v>
      </c>
      <c r="M3693" s="6">
        <f t="shared" si="692"/>
        <v>0.79383825211094339</v>
      </c>
      <c r="N3693" s="6">
        <f t="shared" si="700"/>
        <v>11.026518552173203</v>
      </c>
      <c r="O3693" s="6">
        <f t="shared" si="693"/>
        <v>0.71629589086484713</v>
      </c>
      <c r="P3693" s="6">
        <f t="shared" si="694"/>
        <v>1.5101341429757906</v>
      </c>
      <c r="Q3693" s="6">
        <f t="shared" si="695"/>
        <v>0.38104236101325284</v>
      </c>
      <c r="R3693" s="6">
        <f t="shared" si="696"/>
        <v>0.27935539743729038</v>
      </c>
      <c r="S3693" s="6">
        <f t="shared" si="697"/>
        <v>0.66039775845054316</v>
      </c>
    </row>
    <row r="3694" spans="1:19" x14ac:dyDescent="0.25">
      <c r="A3694" s="64">
        <v>41960</v>
      </c>
      <c r="B3694" s="198" t="s">
        <v>865</v>
      </c>
      <c r="C3694">
        <v>2</v>
      </c>
      <c r="D3694" s="4">
        <v>3.5</v>
      </c>
      <c r="E3694" s="4"/>
      <c r="G3694" s="4">
        <f t="shared" si="701"/>
        <v>64.961200000000005</v>
      </c>
      <c r="H3694"/>
      <c r="I3694"/>
      <c r="J3694" s="34">
        <f t="shared" si="698"/>
        <v>9.6211275016187424E-4</v>
      </c>
      <c r="K3694" s="34">
        <f t="shared" si="691"/>
        <v>6.2499999998077607E-2</v>
      </c>
      <c r="L3694" s="6">
        <f t="shared" si="699"/>
        <v>3.1637815247608514</v>
      </c>
      <c r="M3694" s="6">
        <f t="shared" si="692"/>
        <v>0.20552304837265933</v>
      </c>
      <c r="N3694" s="6">
        <f t="shared" si="700"/>
        <v>5.5433152983182508</v>
      </c>
      <c r="O3694" s="6">
        <f t="shared" si="693"/>
        <v>0.36010042074168885</v>
      </c>
      <c r="P3694" s="6">
        <f t="shared" si="694"/>
        <v>0.56562346911434824</v>
      </c>
      <c r="Q3694" s="6">
        <f t="shared" si="695"/>
        <v>9.865106321887647E-2</v>
      </c>
      <c r="R3694" s="6">
        <f t="shared" si="696"/>
        <v>0.14043916408925866</v>
      </c>
      <c r="S3694" s="6">
        <f t="shared" si="697"/>
        <v>0.23909022730813512</v>
      </c>
    </row>
    <row r="3695" spans="1:19" x14ac:dyDescent="0.25">
      <c r="A3695" s="64">
        <v>41960</v>
      </c>
      <c r="B3695" s="198" t="s">
        <v>865</v>
      </c>
      <c r="C3695">
        <v>2</v>
      </c>
      <c r="D3695" s="4">
        <v>3.1</v>
      </c>
      <c r="E3695" s="4"/>
      <c r="G3695" s="4">
        <f t="shared" si="701"/>
        <v>64.961200000000005</v>
      </c>
      <c r="H3695"/>
      <c r="I3695"/>
      <c r="J3695" s="34">
        <f t="shared" si="698"/>
        <v>7.5476763502494771E-4</v>
      </c>
      <c r="K3695" s="34">
        <f t="shared" si="691"/>
        <v>4.9030612243389851E-2</v>
      </c>
      <c r="L3695" s="6">
        <f t="shared" si="699"/>
        <v>2.3935063597525432</v>
      </c>
      <c r="M3695" s="6">
        <f t="shared" si="692"/>
        <v>0.15548504835297491</v>
      </c>
      <c r="N3695" s="6">
        <f t="shared" si="700"/>
        <v>4.8095356854949474</v>
      </c>
      <c r="O3695" s="6">
        <f t="shared" si="693"/>
        <v>0.31243321563258936</v>
      </c>
      <c r="P3695" s="6">
        <f t="shared" si="694"/>
        <v>0.46791826398556424</v>
      </c>
      <c r="Q3695" s="6">
        <f t="shared" si="695"/>
        <v>7.4632823209427962E-2</v>
      </c>
      <c r="R3695" s="6">
        <f t="shared" si="696"/>
        <v>0.12184895409670986</v>
      </c>
      <c r="S3695" s="6">
        <f t="shared" si="697"/>
        <v>0.19648177730613781</v>
      </c>
    </row>
    <row r="3696" spans="1:19" x14ac:dyDescent="0.25">
      <c r="A3696" s="64">
        <v>41960</v>
      </c>
      <c r="B3696" s="198" t="s">
        <v>865</v>
      </c>
      <c r="C3696">
        <v>2</v>
      </c>
      <c r="D3696" s="4">
        <v>4.8</v>
      </c>
      <c r="E3696" s="4" t="s">
        <v>978</v>
      </c>
      <c r="G3696" s="4">
        <f t="shared" si="701"/>
        <v>64.961200000000005</v>
      </c>
      <c r="H3696"/>
      <c r="I3696"/>
      <c r="J3696" s="34">
        <f t="shared" si="698"/>
        <v>1.8095573684677208E-3</v>
      </c>
      <c r="K3696" s="34">
        <f t="shared" si="691"/>
        <v>0.11755102040454758</v>
      </c>
      <c r="L3696" s="6">
        <f t="shared" si="699"/>
        <v>6.5398480281028419</v>
      </c>
      <c r="M3696" s="6">
        <f t="shared" si="692"/>
        <v>0.42483638396340279</v>
      </c>
      <c r="N3696" s="6">
        <f t="shared" si="700"/>
        <v>8.0216224497877064</v>
      </c>
      <c r="O3696" s="6">
        <f t="shared" si="693"/>
        <v>0.52109423039239344</v>
      </c>
      <c r="P3696" s="6">
        <f t="shared" si="694"/>
        <v>0.94593061435579617</v>
      </c>
      <c r="Q3696" s="6">
        <f t="shared" si="695"/>
        <v>0.20392146430243333</v>
      </c>
      <c r="R3696" s="6">
        <f t="shared" si="696"/>
        <v>0.20322674985303346</v>
      </c>
      <c r="S3696" s="6">
        <f t="shared" si="697"/>
        <v>0.40714821415546676</v>
      </c>
    </row>
    <row r="3697" spans="1:19" x14ac:dyDescent="0.25">
      <c r="A3697" s="64">
        <v>41960</v>
      </c>
      <c r="B3697" s="198" t="s">
        <v>865</v>
      </c>
      <c r="C3697">
        <v>2</v>
      </c>
      <c r="D3697" s="4">
        <v>5.6</v>
      </c>
      <c r="E3697" s="4"/>
      <c r="G3697" s="4">
        <f t="shared" si="701"/>
        <v>64.961200000000005</v>
      </c>
      <c r="H3697"/>
      <c r="I3697"/>
      <c r="J3697" s="34">
        <f t="shared" si="698"/>
        <v>2.4630086404143973E-3</v>
      </c>
      <c r="K3697" s="34">
        <f t="shared" si="691"/>
        <v>0.15999999999507863</v>
      </c>
      <c r="L3697" s="6">
        <f t="shared" si="699"/>
        <v>9.3213394933125091</v>
      </c>
      <c r="M3697" s="6">
        <f t="shared" si="692"/>
        <v>0.60552541083786027</v>
      </c>
      <c r="N3697" s="6">
        <f t="shared" si="700"/>
        <v>9.6070480145707613</v>
      </c>
      <c r="O3697" s="6">
        <f t="shared" si="693"/>
        <v>0.62408537958901456</v>
      </c>
      <c r="P3697" s="6">
        <f t="shared" si="694"/>
        <v>1.2296107904268747</v>
      </c>
      <c r="Q3697" s="6">
        <f t="shared" si="695"/>
        <v>0.29065219720217289</v>
      </c>
      <c r="R3697" s="6">
        <f t="shared" si="696"/>
        <v>0.24339329803971568</v>
      </c>
      <c r="S3697" s="6">
        <f t="shared" si="697"/>
        <v>0.5340454952418886</v>
      </c>
    </row>
    <row r="3698" spans="1:19" x14ac:dyDescent="0.25">
      <c r="A3698" s="64">
        <v>41960</v>
      </c>
      <c r="B3698" s="198" t="s">
        <v>865</v>
      </c>
      <c r="C3698">
        <v>2</v>
      </c>
      <c r="D3698" s="4">
        <v>6.6</v>
      </c>
      <c r="E3698" s="4" t="s">
        <v>978</v>
      </c>
      <c r="G3698" s="4">
        <f t="shared" si="701"/>
        <v>64.961200000000005</v>
      </c>
      <c r="H3698"/>
      <c r="I3698"/>
      <c r="J3698" s="34">
        <f t="shared" si="698"/>
        <v>3.4211943997592849E-3</v>
      </c>
      <c r="K3698" s="34">
        <f t="shared" ref="K3698:K3761" si="702">+IF($D3698&gt;3.01,J3698*64.96120126,J3698*795.77)</f>
        <v>0.22224489795234778</v>
      </c>
      <c r="L3698" s="6">
        <f t="shared" si="699"/>
        <v>13.599581983298828</v>
      </c>
      <c r="M3698" s="6">
        <f t="shared" ref="M3698:M3761" si="703">+IF($D3698&gt;3.01,L3698*64.96120126*0.001,L3698*795.77*0.001)</f>
        <v>0.88344518226894508</v>
      </c>
      <c r="N3698" s="6">
        <f t="shared" si="700"/>
        <v>11.643307684830535</v>
      </c>
      <c r="O3698" s="6">
        <f t="shared" ref="O3698:O3761" si="704">+IF($D3698&gt;2.99,N3698*64.96120126*0.001,N3698*795.77*0.001)</f>
        <v>0.75636325384638103</v>
      </c>
      <c r="P3698" s="6">
        <f t="shared" ref="P3698:P3761" si="705">+M3698+O3698</f>
        <v>1.639808436115326</v>
      </c>
      <c r="Q3698" s="6">
        <f t="shared" si="695"/>
        <v>0.42405368748909361</v>
      </c>
      <c r="R3698" s="6">
        <f t="shared" si="696"/>
        <v>0.2949816690000886</v>
      </c>
      <c r="S3698" s="6">
        <f t="shared" si="697"/>
        <v>0.71903535648918226</v>
      </c>
    </row>
    <row r="3699" spans="1:19" x14ac:dyDescent="0.25">
      <c r="A3699" s="64">
        <v>41960</v>
      </c>
      <c r="B3699" s="198" t="s">
        <v>865</v>
      </c>
      <c r="C3699">
        <v>2</v>
      </c>
      <c r="D3699" s="4">
        <v>4.3</v>
      </c>
      <c r="E3699" s="4"/>
      <c r="G3699" s="4">
        <f t="shared" si="701"/>
        <v>64.961200000000005</v>
      </c>
      <c r="H3699"/>
      <c r="I3699"/>
      <c r="J3699" s="34">
        <f t="shared" si="698"/>
        <v>1.4522012041218817E-3</v>
      </c>
      <c r="K3699" s="34">
        <f t="shared" si="702"/>
        <v>9.4336734690975893E-2</v>
      </c>
      <c r="L3699" s="6">
        <f t="shared" si="699"/>
        <v>5.0785301024450318</v>
      </c>
      <c r="M3699" s="6">
        <f t="shared" si="703"/>
        <v>0.3299074160899001</v>
      </c>
      <c r="N3699" s="6">
        <f t="shared" si="700"/>
        <v>7.0529054640829827</v>
      </c>
      <c r="O3699" s="6">
        <f t="shared" si="704"/>
        <v>0.45816521132004828</v>
      </c>
      <c r="P3699" s="6">
        <f t="shared" si="705"/>
        <v>0.78807262740994832</v>
      </c>
      <c r="Q3699" s="6">
        <f t="shared" si="695"/>
        <v>0.15835555972315205</v>
      </c>
      <c r="R3699" s="6">
        <f t="shared" si="696"/>
        <v>0.17868443241481885</v>
      </c>
      <c r="S3699" s="6">
        <f t="shared" si="697"/>
        <v>0.33703999213797087</v>
      </c>
    </row>
    <row r="3700" spans="1:19" x14ac:dyDescent="0.25">
      <c r="A3700" s="64">
        <v>41960</v>
      </c>
      <c r="B3700" s="198" t="s">
        <v>865</v>
      </c>
      <c r="C3700">
        <v>2</v>
      </c>
      <c r="D3700" s="4">
        <v>6</v>
      </c>
      <c r="E3700" s="4"/>
      <c r="G3700" s="4">
        <f t="shared" si="701"/>
        <v>64.961200000000005</v>
      </c>
      <c r="H3700"/>
      <c r="I3700"/>
      <c r="J3700" s="34">
        <f t="shared" si="698"/>
        <v>2.8274333882308137E-3</v>
      </c>
      <c r="K3700" s="34">
        <f t="shared" si="702"/>
        <v>0.1836734693821056</v>
      </c>
      <c r="L3700" s="6">
        <f t="shared" si="699"/>
        <v>10.923549380812876</v>
      </c>
      <c r="M3700" s="6">
        <f t="shared" si="703"/>
        <v>0.70960688980053355</v>
      </c>
      <c r="N3700" s="6">
        <f t="shared" si="700"/>
        <v>10.414704032978928</v>
      </c>
      <c r="O3700" s="6">
        <f t="shared" si="704"/>
        <v>0.67655168474967775</v>
      </c>
      <c r="P3700" s="6">
        <f t="shared" si="705"/>
        <v>1.3861585745502114</v>
      </c>
      <c r="Q3700" s="6">
        <f t="shared" si="695"/>
        <v>0.34061130710425608</v>
      </c>
      <c r="R3700" s="6">
        <f t="shared" si="696"/>
        <v>0.26385515705237433</v>
      </c>
      <c r="S3700" s="6">
        <f t="shared" si="697"/>
        <v>0.60446646415663041</v>
      </c>
    </row>
    <row r="3701" spans="1:19" x14ac:dyDescent="0.25">
      <c r="A3701" s="64">
        <v>41960</v>
      </c>
      <c r="B3701" s="198" t="s">
        <v>865</v>
      </c>
      <c r="C3701">
        <v>2</v>
      </c>
      <c r="D3701" s="4">
        <v>5</v>
      </c>
      <c r="E3701" s="4"/>
      <c r="G3701" s="4">
        <f t="shared" si="701"/>
        <v>64.961200000000005</v>
      </c>
      <c r="H3701"/>
      <c r="I3701"/>
      <c r="J3701" s="34">
        <f t="shared" si="698"/>
        <v>1.9634954084936209E-3</v>
      </c>
      <c r="K3701" s="34">
        <f t="shared" si="702"/>
        <v>0.12755102040424002</v>
      </c>
      <c r="L3701" s="6">
        <f t="shared" si="699"/>
        <v>7.1833345216463531</v>
      </c>
      <c r="M3701" s="6">
        <f t="shared" si="703"/>
        <v>0.46663803957857453</v>
      </c>
      <c r="N3701" s="6">
        <f t="shared" si="700"/>
        <v>8.4140458590425169</v>
      </c>
      <c r="O3701" s="6">
        <f t="shared" si="704"/>
        <v>0.54658652646013051</v>
      </c>
      <c r="P3701" s="6">
        <f t="shared" si="705"/>
        <v>1.0132245660387049</v>
      </c>
      <c r="Q3701" s="6">
        <f t="shared" si="695"/>
        <v>0.22398625899771576</v>
      </c>
      <c r="R3701" s="6">
        <f t="shared" si="696"/>
        <v>0.2131687453194509</v>
      </c>
      <c r="S3701" s="6">
        <f t="shared" si="697"/>
        <v>0.4371550043171667</v>
      </c>
    </row>
    <row r="3702" spans="1:19" x14ac:dyDescent="0.25">
      <c r="A3702" s="64">
        <v>41960</v>
      </c>
      <c r="B3702" s="198" t="s">
        <v>865</v>
      </c>
      <c r="C3702">
        <v>2</v>
      </c>
      <c r="D3702" s="4">
        <v>3.7</v>
      </c>
      <c r="E3702" s="4"/>
      <c r="G3702" s="4">
        <f t="shared" si="701"/>
        <v>64.961200000000005</v>
      </c>
      <c r="H3702"/>
      <c r="I3702"/>
      <c r="J3702" s="34">
        <f t="shared" si="698"/>
        <v>1.075210085691107E-3</v>
      </c>
      <c r="K3702" s="34">
        <f t="shared" si="702"/>
        <v>6.9846938773361844E-2</v>
      </c>
      <c r="L3702" s="6">
        <f t="shared" si="699"/>
        <v>3.5949248430857623</v>
      </c>
      <c r="M3702" s="6">
        <f t="shared" si="703"/>
        <v>0.2335306362462681</v>
      </c>
      <c r="N3702" s="6">
        <f t="shared" si="700"/>
        <v>5.9156978898620354</v>
      </c>
      <c r="O3702" s="6">
        <f t="shared" si="704"/>
        <v>0.38429084121668494</v>
      </c>
      <c r="P3702" s="6">
        <f t="shared" si="705"/>
        <v>0.61782147746295302</v>
      </c>
      <c r="Q3702" s="6">
        <f t="shared" si="695"/>
        <v>0.11209470539820869</v>
      </c>
      <c r="R3702" s="6">
        <f t="shared" si="696"/>
        <v>0.14987342807450713</v>
      </c>
      <c r="S3702" s="6">
        <f t="shared" si="697"/>
        <v>0.2619681334727158</v>
      </c>
    </row>
    <row r="3703" spans="1:19" x14ac:dyDescent="0.25">
      <c r="A3703" s="64">
        <v>41960</v>
      </c>
      <c r="B3703" s="198" t="s">
        <v>865</v>
      </c>
      <c r="C3703">
        <v>2</v>
      </c>
      <c r="D3703" s="4">
        <v>3.1</v>
      </c>
      <c r="E3703" s="4"/>
      <c r="G3703" s="4">
        <f t="shared" si="701"/>
        <v>64.961200000000005</v>
      </c>
      <c r="H3703"/>
      <c r="I3703"/>
      <c r="J3703" s="34">
        <f t="shared" si="698"/>
        <v>7.5476763502494771E-4</v>
      </c>
      <c r="K3703" s="34">
        <f t="shared" si="702"/>
        <v>4.9030612243389851E-2</v>
      </c>
      <c r="L3703" s="6">
        <f t="shared" si="699"/>
        <v>2.3935063597525432</v>
      </c>
      <c r="M3703" s="6">
        <f t="shared" si="703"/>
        <v>0.15548504835297491</v>
      </c>
      <c r="N3703" s="6">
        <f t="shared" si="700"/>
        <v>4.8095356854949474</v>
      </c>
      <c r="O3703" s="6">
        <f t="shared" si="704"/>
        <v>0.31243321563258936</v>
      </c>
      <c r="P3703" s="6">
        <f t="shared" si="705"/>
        <v>0.46791826398556424</v>
      </c>
      <c r="Q3703" s="6">
        <f t="shared" si="695"/>
        <v>7.4632823209427962E-2</v>
      </c>
      <c r="R3703" s="6">
        <f t="shared" si="696"/>
        <v>0.12184895409670986</v>
      </c>
      <c r="S3703" s="6">
        <f t="shared" si="697"/>
        <v>0.19648177730613781</v>
      </c>
    </row>
    <row r="3704" spans="1:19" x14ac:dyDescent="0.25">
      <c r="A3704" s="64">
        <v>41960</v>
      </c>
      <c r="B3704" s="198" t="s">
        <v>865</v>
      </c>
      <c r="C3704">
        <v>2</v>
      </c>
      <c r="D3704" s="4">
        <v>4.5</v>
      </c>
      <c r="E3704" s="4" t="s">
        <v>978</v>
      </c>
      <c r="G3704" s="4">
        <f t="shared" si="701"/>
        <v>64.961200000000005</v>
      </c>
      <c r="H3704"/>
      <c r="I3704"/>
      <c r="J3704" s="34">
        <f t="shared" si="698"/>
        <v>1.5904312808798326E-3</v>
      </c>
      <c r="K3704" s="34">
        <f t="shared" si="702"/>
        <v>0.10331632652743439</v>
      </c>
      <c r="L3704" s="6">
        <f t="shared" si="699"/>
        <v>5.6380590590289899</v>
      </c>
      <c r="M3704" s="6">
        <f t="shared" si="703"/>
        <v>0.36625508924934846</v>
      </c>
      <c r="N3704" s="6">
        <f t="shared" si="700"/>
        <v>7.4382130025037601</v>
      </c>
      <c r="O3704" s="6">
        <f t="shared" si="704"/>
        <v>0.48319525187039564</v>
      </c>
      <c r="P3704" s="6">
        <f t="shared" si="705"/>
        <v>0.84945034111974405</v>
      </c>
      <c r="Q3704" s="6">
        <f t="shared" si="695"/>
        <v>0.17580244283968727</v>
      </c>
      <c r="R3704" s="6">
        <f t="shared" si="696"/>
        <v>0.1884461482294543</v>
      </c>
      <c r="S3704" s="6">
        <f t="shared" si="697"/>
        <v>0.36424859106914154</v>
      </c>
    </row>
    <row r="3705" spans="1:19" x14ac:dyDescent="0.25">
      <c r="A3705" s="64">
        <v>41960</v>
      </c>
      <c r="B3705" s="198" t="s">
        <v>865</v>
      </c>
      <c r="C3705">
        <v>2</v>
      </c>
      <c r="D3705" s="4">
        <v>5.6</v>
      </c>
      <c r="E3705" s="4"/>
      <c r="G3705" s="4">
        <f t="shared" si="701"/>
        <v>64.961200000000005</v>
      </c>
      <c r="H3705"/>
      <c r="I3705"/>
      <c r="J3705" s="34">
        <f t="shared" si="698"/>
        <v>2.4630086404143973E-3</v>
      </c>
      <c r="K3705" s="34">
        <f t="shared" si="702"/>
        <v>0.15999999999507863</v>
      </c>
      <c r="L3705" s="6">
        <f t="shared" si="699"/>
        <v>9.3213394933125091</v>
      </c>
      <c r="M3705" s="6">
        <f t="shared" si="703"/>
        <v>0.60552541083786027</v>
      </c>
      <c r="N3705" s="6">
        <f t="shared" si="700"/>
        <v>9.6070480145707613</v>
      </c>
      <c r="O3705" s="6">
        <f t="shared" si="704"/>
        <v>0.62408537958901456</v>
      </c>
      <c r="P3705" s="6">
        <f t="shared" si="705"/>
        <v>1.2296107904268747</v>
      </c>
      <c r="Q3705" s="6">
        <f t="shared" si="695"/>
        <v>0.29065219720217289</v>
      </c>
      <c r="R3705" s="6">
        <f t="shared" si="696"/>
        <v>0.24339329803971568</v>
      </c>
      <c r="S3705" s="6">
        <f t="shared" si="697"/>
        <v>0.5340454952418886</v>
      </c>
    </row>
    <row r="3706" spans="1:19" x14ac:dyDescent="0.25">
      <c r="A3706" s="64">
        <v>41960</v>
      </c>
      <c r="B3706" s="198" t="s">
        <v>865</v>
      </c>
      <c r="C3706">
        <v>2</v>
      </c>
      <c r="D3706" s="4">
        <v>4</v>
      </c>
      <c r="E3706" s="4"/>
      <c r="G3706" s="4">
        <f t="shared" si="701"/>
        <v>64.961200000000005</v>
      </c>
      <c r="H3706"/>
      <c r="I3706"/>
      <c r="J3706" s="34">
        <f t="shared" si="698"/>
        <v>1.2566370614359172E-3</v>
      </c>
      <c r="K3706" s="34">
        <f t="shared" si="702"/>
        <v>8.1632653058713603E-2</v>
      </c>
      <c r="L3706" s="6">
        <f t="shared" si="699"/>
        <v>4.3006091215286046</v>
      </c>
      <c r="M3706" s="6">
        <f t="shared" si="703"/>
        <v>0.27937273468421148</v>
      </c>
      <c r="N3706" s="6">
        <f t="shared" si="700"/>
        <v>6.4806737611278331</v>
      </c>
      <c r="O3706" s="6">
        <f t="shared" si="704"/>
        <v>0.42099235249702632</v>
      </c>
      <c r="P3706" s="6">
        <f t="shared" si="705"/>
        <v>0.7003650871812378</v>
      </c>
      <c r="Q3706" s="6">
        <f t="shared" si="695"/>
        <v>0.1340989126484215</v>
      </c>
      <c r="R3706" s="6">
        <f t="shared" si="696"/>
        <v>0.16418701747384026</v>
      </c>
      <c r="S3706" s="6">
        <f t="shared" si="697"/>
        <v>0.29828593012226179</v>
      </c>
    </row>
    <row r="3707" spans="1:19" x14ac:dyDescent="0.25">
      <c r="A3707" s="64">
        <v>41960</v>
      </c>
      <c r="B3707" s="198" t="s">
        <v>865</v>
      </c>
      <c r="C3707">
        <v>2</v>
      </c>
      <c r="D3707" s="4">
        <v>4.5</v>
      </c>
      <c r="E3707" s="4"/>
      <c r="G3707" s="4">
        <f t="shared" si="701"/>
        <v>64.961200000000005</v>
      </c>
      <c r="H3707"/>
      <c r="I3707"/>
      <c r="J3707" s="34">
        <f t="shared" si="698"/>
        <v>1.5904312808798326E-3</v>
      </c>
      <c r="K3707" s="34">
        <f t="shared" si="702"/>
        <v>0.10331632652743439</v>
      </c>
      <c r="L3707" s="6">
        <f t="shared" si="699"/>
        <v>5.6380590590289899</v>
      </c>
      <c r="M3707" s="6">
        <f t="shared" si="703"/>
        <v>0.36625508924934846</v>
      </c>
      <c r="N3707" s="6">
        <f t="shared" si="700"/>
        <v>7.4382130025037601</v>
      </c>
      <c r="O3707" s="6">
        <f t="shared" si="704"/>
        <v>0.48319525187039564</v>
      </c>
      <c r="P3707" s="6">
        <f t="shared" si="705"/>
        <v>0.84945034111974405</v>
      </c>
      <c r="Q3707" s="6">
        <f t="shared" si="695"/>
        <v>0.17580244283968727</v>
      </c>
      <c r="R3707" s="6">
        <f t="shared" si="696"/>
        <v>0.1884461482294543</v>
      </c>
      <c r="S3707" s="6">
        <f t="shared" si="697"/>
        <v>0.36424859106914154</v>
      </c>
    </row>
    <row r="3708" spans="1:19" x14ac:dyDescent="0.25">
      <c r="A3708" s="64">
        <v>41960</v>
      </c>
      <c r="B3708" s="198" t="s">
        <v>865</v>
      </c>
      <c r="C3708">
        <v>2</v>
      </c>
      <c r="D3708" s="4">
        <v>3.2</v>
      </c>
      <c r="E3708" s="4"/>
      <c r="G3708" s="4">
        <f t="shared" si="701"/>
        <v>64.961200000000005</v>
      </c>
      <c r="H3708"/>
      <c r="I3708"/>
      <c r="J3708" s="34">
        <f t="shared" si="698"/>
        <v>8.0424771931898698E-4</v>
      </c>
      <c r="K3708" s="34">
        <f t="shared" si="702"/>
        <v>5.2244897957576697E-2</v>
      </c>
      <c r="L3708" s="6">
        <f t="shared" si="699"/>
        <v>2.57474279673893</v>
      </c>
      <c r="M3708" s="6">
        <f t="shared" si="703"/>
        <v>0.16725838501169291</v>
      </c>
      <c r="N3708" s="6">
        <f t="shared" si="700"/>
        <v>4.9915502127950244</v>
      </c>
      <c r="O3708" s="6">
        <f t="shared" si="704"/>
        <v>0.32425709797277341</v>
      </c>
      <c r="P3708" s="6">
        <f t="shared" si="705"/>
        <v>0.49151548298446635</v>
      </c>
      <c r="Q3708" s="6">
        <f t="shared" si="695"/>
        <v>8.0284024805612586E-2</v>
      </c>
      <c r="R3708" s="6">
        <f t="shared" si="696"/>
        <v>0.12646026820938164</v>
      </c>
      <c r="S3708" s="6">
        <f t="shared" si="697"/>
        <v>0.20674429301499422</v>
      </c>
    </row>
    <row r="3709" spans="1:19" x14ac:dyDescent="0.25">
      <c r="A3709" s="64">
        <v>41960</v>
      </c>
      <c r="B3709" s="198" t="s">
        <v>865</v>
      </c>
      <c r="C3709">
        <v>2</v>
      </c>
      <c r="D3709" s="4">
        <v>3.5</v>
      </c>
      <c r="E3709" s="4"/>
      <c r="G3709" s="4">
        <f t="shared" si="701"/>
        <v>64.961200000000005</v>
      </c>
      <c r="H3709"/>
      <c r="I3709"/>
      <c r="J3709" s="34">
        <f t="shared" si="698"/>
        <v>9.6211275016187424E-4</v>
      </c>
      <c r="K3709" s="34">
        <f t="shared" si="702"/>
        <v>6.2499999998077607E-2</v>
      </c>
      <c r="L3709" s="6">
        <f t="shared" si="699"/>
        <v>3.1637815247608514</v>
      </c>
      <c r="M3709" s="6">
        <f t="shared" si="703"/>
        <v>0.20552304837265933</v>
      </c>
      <c r="N3709" s="6">
        <f t="shared" si="700"/>
        <v>5.5433152983182508</v>
      </c>
      <c r="O3709" s="6">
        <f t="shared" si="704"/>
        <v>0.36010042074168885</v>
      </c>
      <c r="P3709" s="6">
        <f t="shared" si="705"/>
        <v>0.56562346911434824</v>
      </c>
      <c r="Q3709" s="6">
        <f t="shared" si="695"/>
        <v>9.865106321887647E-2</v>
      </c>
      <c r="R3709" s="6">
        <f t="shared" si="696"/>
        <v>0.14043916408925866</v>
      </c>
      <c r="S3709" s="6">
        <f t="shared" si="697"/>
        <v>0.23909022730813512</v>
      </c>
    </row>
    <row r="3710" spans="1:19" x14ac:dyDescent="0.25">
      <c r="A3710" s="64">
        <v>41960</v>
      </c>
      <c r="B3710" s="198" t="s">
        <v>865</v>
      </c>
      <c r="C3710">
        <v>2</v>
      </c>
      <c r="D3710" s="4">
        <v>4.4000000000000004</v>
      </c>
      <c r="E3710" s="4" t="s">
        <v>978</v>
      </c>
      <c r="G3710" s="4">
        <f t="shared" si="701"/>
        <v>64.961200000000005</v>
      </c>
      <c r="H3710"/>
      <c r="I3710"/>
      <c r="J3710" s="34">
        <f t="shared" si="698"/>
        <v>1.5205308443374602E-3</v>
      </c>
      <c r="K3710" s="34">
        <f t="shared" si="702"/>
        <v>9.877551020104347E-2</v>
      </c>
      <c r="L3710" s="6">
        <f t="shared" si="699"/>
        <v>5.3541650508837426</v>
      </c>
      <c r="M3710" s="6">
        <f t="shared" si="703"/>
        <v>0.34781299344971695</v>
      </c>
      <c r="N3710" s="6">
        <f t="shared" si="700"/>
        <v>7.2451870323804508</v>
      </c>
      <c r="O3710" s="6">
        <f t="shared" si="704"/>
        <v>0.47065605297680857</v>
      </c>
      <c r="P3710" s="6">
        <f t="shared" si="705"/>
        <v>0.81846904642652551</v>
      </c>
      <c r="Q3710" s="6">
        <f t="shared" si="695"/>
        <v>0.16695023685586413</v>
      </c>
      <c r="R3710" s="6">
        <f t="shared" si="696"/>
        <v>0.18355586066095536</v>
      </c>
      <c r="S3710" s="6">
        <f t="shared" si="697"/>
        <v>0.35050609751681949</v>
      </c>
    </row>
    <row r="3711" spans="1:19" x14ac:dyDescent="0.25">
      <c r="A3711" s="64">
        <v>41960</v>
      </c>
      <c r="B3711" s="198" t="s">
        <v>865</v>
      </c>
      <c r="C3711">
        <v>2</v>
      </c>
      <c r="D3711" s="4">
        <v>4.5</v>
      </c>
      <c r="E3711" s="4"/>
      <c r="G3711" s="4">
        <f t="shared" si="701"/>
        <v>64.961200000000005</v>
      </c>
      <c r="H3711"/>
      <c r="I3711"/>
      <c r="J3711" s="34">
        <f t="shared" si="698"/>
        <v>1.5904312808798326E-3</v>
      </c>
      <c r="K3711" s="34">
        <f t="shared" si="702"/>
        <v>0.10331632652743439</v>
      </c>
      <c r="L3711" s="6">
        <f t="shared" si="699"/>
        <v>5.6380590590289899</v>
      </c>
      <c r="M3711" s="6">
        <f t="shared" si="703"/>
        <v>0.36625508924934846</v>
      </c>
      <c r="N3711" s="6">
        <f t="shared" si="700"/>
        <v>7.4382130025037601</v>
      </c>
      <c r="O3711" s="6">
        <f t="shared" si="704"/>
        <v>0.48319525187039564</v>
      </c>
      <c r="P3711" s="6">
        <f t="shared" si="705"/>
        <v>0.84945034111974405</v>
      </c>
      <c r="Q3711" s="6">
        <f t="shared" si="695"/>
        <v>0.17580244283968727</v>
      </c>
      <c r="R3711" s="6">
        <f t="shared" si="696"/>
        <v>0.1884461482294543</v>
      </c>
      <c r="S3711" s="6">
        <f t="shared" si="697"/>
        <v>0.36424859106914154</v>
      </c>
    </row>
    <row r="3712" spans="1:19" x14ac:dyDescent="0.25">
      <c r="A3712" s="64">
        <v>41960</v>
      </c>
      <c r="B3712" s="198" t="s">
        <v>865</v>
      </c>
      <c r="C3712">
        <v>2</v>
      </c>
      <c r="D3712" s="4">
        <v>7.8</v>
      </c>
      <c r="E3712" s="4"/>
      <c r="G3712" s="4">
        <f t="shared" si="701"/>
        <v>64.961200000000005</v>
      </c>
      <c r="H3712"/>
      <c r="I3712"/>
      <c r="J3712" s="34">
        <f t="shared" si="698"/>
        <v>4.7783624261100756E-3</v>
      </c>
      <c r="K3712" s="34">
        <f t="shared" si="702"/>
        <v>0.31040816325575848</v>
      </c>
      <c r="L3712" s="6">
        <f t="shared" si="699"/>
        <v>19.967309203036706</v>
      </c>
      <c r="M3712" s="6">
        <f t="shared" si="703"/>
        <v>1.2971003917591177</v>
      </c>
      <c r="N3712" s="6">
        <f t="shared" si="700"/>
        <v>14.156655209656122</v>
      </c>
      <c r="O3712" s="6">
        <f t="shared" si="704"/>
        <v>0.91963332824289878</v>
      </c>
      <c r="P3712" s="6">
        <f t="shared" si="705"/>
        <v>2.2167337200020167</v>
      </c>
      <c r="Q3712" s="6">
        <f t="shared" si="695"/>
        <v>0.62260818804437645</v>
      </c>
      <c r="R3712" s="6">
        <f t="shared" si="696"/>
        <v>0.35865699801473055</v>
      </c>
      <c r="S3712" s="6">
        <f t="shared" si="697"/>
        <v>0.98126518605910706</v>
      </c>
    </row>
    <row r="3713" spans="1:19" x14ac:dyDescent="0.25">
      <c r="A3713" s="64">
        <v>41960</v>
      </c>
      <c r="B3713" s="198" t="s">
        <v>865</v>
      </c>
      <c r="C3713">
        <v>2</v>
      </c>
      <c r="D3713" s="4">
        <v>3.2</v>
      </c>
      <c r="E3713" s="4"/>
      <c r="G3713" s="4">
        <f t="shared" si="701"/>
        <v>64.961200000000005</v>
      </c>
      <c r="H3713"/>
      <c r="I3713"/>
      <c r="J3713" s="34">
        <f t="shared" si="698"/>
        <v>8.0424771931898698E-4</v>
      </c>
      <c r="K3713" s="34">
        <f t="shared" si="702"/>
        <v>5.2244897957576697E-2</v>
      </c>
      <c r="L3713" s="6">
        <f t="shared" si="699"/>
        <v>2.57474279673893</v>
      </c>
      <c r="M3713" s="6">
        <f t="shared" si="703"/>
        <v>0.16725838501169291</v>
      </c>
      <c r="N3713" s="6">
        <f t="shared" si="700"/>
        <v>4.9915502127950244</v>
      </c>
      <c r="O3713" s="6">
        <f t="shared" si="704"/>
        <v>0.32425709797277341</v>
      </c>
      <c r="P3713" s="6">
        <f t="shared" si="705"/>
        <v>0.49151548298446635</v>
      </c>
      <c r="Q3713" s="6">
        <f t="shared" si="695"/>
        <v>8.0284024805612586E-2</v>
      </c>
      <c r="R3713" s="6">
        <f t="shared" si="696"/>
        <v>0.12646026820938164</v>
      </c>
      <c r="S3713" s="6">
        <f t="shared" si="697"/>
        <v>0.20674429301499422</v>
      </c>
    </row>
    <row r="3714" spans="1:19" x14ac:dyDescent="0.25">
      <c r="A3714" s="64">
        <v>41960</v>
      </c>
      <c r="B3714" s="198" t="s">
        <v>865</v>
      </c>
      <c r="C3714">
        <v>2</v>
      </c>
      <c r="D3714" s="4">
        <v>4.0999999999999996</v>
      </c>
      <c r="E3714" s="4" t="s">
        <v>978</v>
      </c>
      <c r="G3714" s="4">
        <f t="shared" si="701"/>
        <v>64.961200000000005</v>
      </c>
      <c r="H3714"/>
      <c r="I3714"/>
      <c r="J3714" s="34">
        <f t="shared" si="698"/>
        <v>1.3202543126711102E-3</v>
      </c>
      <c r="K3714" s="34">
        <f t="shared" si="702"/>
        <v>8.5765306119810952E-2</v>
      </c>
      <c r="L3714" s="6">
        <f t="shared" si="699"/>
        <v>4.5518101325650582</v>
      </c>
      <c r="M3714" s="6">
        <f t="shared" si="703"/>
        <v>0.29569105411886604</v>
      </c>
      <c r="N3714" s="6">
        <f t="shared" si="700"/>
        <v>6.670633528309061</v>
      </c>
      <c r="O3714" s="6">
        <f t="shared" si="704"/>
        <v>0.43333236716418877</v>
      </c>
      <c r="P3714" s="6">
        <f t="shared" si="705"/>
        <v>0.72902342128305486</v>
      </c>
      <c r="Q3714" s="6">
        <f t="shared" si="695"/>
        <v>0.14193170597705571</v>
      </c>
      <c r="R3714" s="6">
        <f t="shared" si="696"/>
        <v>0.16899962319403364</v>
      </c>
      <c r="S3714" s="6">
        <f t="shared" si="697"/>
        <v>0.31093132917108934</v>
      </c>
    </row>
    <row r="3715" spans="1:19" x14ac:dyDescent="0.25">
      <c r="A3715" s="64">
        <v>41960</v>
      </c>
      <c r="B3715" s="198" t="s">
        <v>865</v>
      </c>
      <c r="C3715">
        <v>2</v>
      </c>
      <c r="D3715" s="4">
        <v>5.8</v>
      </c>
      <c r="E3715" s="4"/>
      <c r="G3715" s="4">
        <f t="shared" si="701"/>
        <v>64.961200000000005</v>
      </c>
      <c r="H3715"/>
      <c r="I3715"/>
      <c r="J3715" s="34">
        <f t="shared" si="698"/>
        <v>2.6420794216690155E-3</v>
      </c>
      <c r="K3715" s="34">
        <f t="shared" si="702"/>
        <v>0.1716326530559453</v>
      </c>
      <c r="L3715" s="6">
        <f t="shared" si="699"/>
        <v>10.104504202450142</v>
      </c>
      <c r="M3715" s="6">
        <f t="shared" si="703"/>
        <v>0.65640073112787944</v>
      </c>
      <c r="N3715" s="6">
        <f t="shared" si="700"/>
        <v>10.009692178621206</v>
      </c>
      <c r="O3715" s="6">
        <f t="shared" si="704"/>
        <v>0.65024162816606002</v>
      </c>
      <c r="P3715" s="6">
        <f t="shared" si="705"/>
        <v>1.3066423592939396</v>
      </c>
      <c r="Q3715" s="6">
        <f t="shared" ref="Q3715:Q3778" si="706">M3715*0.48</f>
        <v>0.31507235094138214</v>
      </c>
      <c r="R3715" s="6">
        <f t="shared" ref="R3715:R3778" si="707">O3715*0.39</f>
        <v>0.25359423498476341</v>
      </c>
      <c r="S3715" s="6">
        <f t="shared" ref="S3715:S3778" si="708">Q3715+R3715</f>
        <v>0.5686665859261455</v>
      </c>
    </row>
    <row r="3716" spans="1:19" x14ac:dyDescent="0.25">
      <c r="A3716" s="64">
        <v>41960</v>
      </c>
      <c r="B3716" s="198" t="s">
        <v>865</v>
      </c>
      <c r="C3716">
        <v>2</v>
      </c>
      <c r="D3716" s="4">
        <v>4.2</v>
      </c>
      <c r="E3716" s="4"/>
      <c r="G3716" s="4">
        <f t="shared" si="701"/>
        <v>64.961200000000005</v>
      </c>
      <c r="H3716"/>
      <c r="I3716"/>
      <c r="J3716" s="34">
        <f t="shared" si="698"/>
        <v>1.385442360233099E-3</v>
      </c>
      <c r="K3716" s="34">
        <f t="shared" si="702"/>
        <v>8.9999999997231753E-2</v>
      </c>
      <c r="L3716" s="6">
        <f t="shared" si="699"/>
        <v>4.811097633235077</v>
      </c>
      <c r="M3716" s="6">
        <f t="shared" si="703"/>
        <v>0.31253468163409348</v>
      </c>
      <c r="N3716" s="6">
        <f t="shared" si="700"/>
        <v>6.861382640483793</v>
      </c>
      <c r="O3716" s="6">
        <f t="shared" si="704"/>
        <v>0.44572365863033786</v>
      </c>
      <c r="P3716" s="6">
        <f t="shared" si="705"/>
        <v>0.7582583402644314</v>
      </c>
      <c r="Q3716" s="6">
        <f t="shared" si="706"/>
        <v>0.15001664718436486</v>
      </c>
      <c r="R3716" s="6">
        <f t="shared" si="707"/>
        <v>0.17383222686583177</v>
      </c>
      <c r="S3716" s="6">
        <f t="shared" si="708"/>
        <v>0.32384887405019663</v>
      </c>
    </row>
    <row r="3717" spans="1:19" x14ac:dyDescent="0.25">
      <c r="A3717" s="64">
        <v>41960</v>
      </c>
      <c r="B3717" s="198" t="s">
        <v>865</v>
      </c>
      <c r="C3717">
        <v>2</v>
      </c>
      <c r="D3717" s="4">
        <v>3.1</v>
      </c>
      <c r="E3717" s="4"/>
      <c r="G3717" s="4">
        <f t="shared" si="701"/>
        <v>64.961200000000005</v>
      </c>
      <c r="H3717"/>
      <c r="I3717"/>
      <c r="J3717" s="34">
        <f t="shared" si="698"/>
        <v>7.5476763502494771E-4</v>
      </c>
      <c r="K3717" s="34">
        <f t="shared" si="702"/>
        <v>4.9030612243389851E-2</v>
      </c>
      <c r="L3717" s="6">
        <f t="shared" si="699"/>
        <v>2.3935063597525432</v>
      </c>
      <c r="M3717" s="6">
        <f t="shared" si="703"/>
        <v>0.15548504835297491</v>
      </c>
      <c r="N3717" s="6">
        <f t="shared" si="700"/>
        <v>4.8095356854949474</v>
      </c>
      <c r="O3717" s="6">
        <f t="shared" si="704"/>
        <v>0.31243321563258936</v>
      </c>
      <c r="P3717" s="6">
        <f t="shared" si="705"/>
        <v>0.46791826398556424</v>
      </c>
      <c r="Q3717" s="6">
        <f t="shared" si="706"/>
        <v>7.4632823209427962E-2</v>
      </c>
      <c r="R3717" s="6">
        <f t="shared" si="707"/>
        <v>0.12184895409670986</v>
      </c>
      <c r="S3717" s="6">
        <f t="shared" si="708"/>
        <v>0.19648177730613781</v>
      </c>
    </row>
    <row r="3718" spans="1:19" x14ac:dyDescent="0.25">
      <c r="A3718" s="64">
        <v>41960</v>
      </c>
      <c r="B3718" s="198" t="s">
        <v>865</v>
      </c>
      <c r="C3718">
        <v>2</v>
      </c>
      <c r="D3718" s="4">
        <v>5</v>
      </c>
      <c r="E3718" s="4"/>
      <c r="G3718" s="4">
        <f t="shared" si="701"/>
        <v>64.961200000000005</v>
      </c>
      <c r="H3718"/>
      <c r="I3718"/>
      <c r="J3718" s="34">
        <f t="shared" si="698"/>
        <v>1.9634954084936209E-3</v>
      </c>
      <c r="K3718" s="34">
        <f t="shared" si="702"/>
        <v>0.12755102040424002</v>
      </c>
      <c r="L3718" s="6">
        <f t="shared" si="699"/>
        <v>7.1833345216463531</v>
      </c>
      <c r="M3718" s="6">
        <f t="shared" si="703"/>
        <v>0.46663803957857453</v>
      </c>
      <c r="N3718" s="6">
        <f t="shared" si="700"/>
        <v>8.4140458590425169</v>
      </c>
      <c r="O3718" s="6">
        <f t="shared" si="704"/>
        <v>0.54658652646013051</v>
      </c>
      <c r="P3718" s="6">
        <f t="shared" si="705"/>
        <v>1.0132245660387049</v>
      </c>
      <c r="Q3718" s="6">
        <f t="shared" si="706"/>
        <v>0.22398625899771576</v>
      </c>
      <c r="R3718" s="6">
        <f t="shared" si="707"/>
        <v>0.2131687453194509</v>
      </c>
      <c r="S3718" s="6">
        <f t="shared" si="708"/>
        <v>0.4371550043171667</v>
      </c>
    </row>
    <row r="3719" spans="1:19" x14ac:dyDescent="0.25">
      <c r="A3719" s="64">
        <v>41960</v>
      </c>
      <c r="B3719" s="198" t="s">
        <v>865</v>
      </c>
      <c r="C3719">
        <v>2</v>
      </c>
      <c r="D3719" s="4">
        <v>4.4000000000000004</v>
      </c>
      <c r="E3719" s="4"/>
      <c r="G3719" s="4">
        <f t="shared" si="701"/>
        <v>64.961200000000005</v>
      </c>
      <c r="H3719"/>
      <c r="I3719"/>
      <c r="J3719" s="34">
        <f t="shared" si="698"/>
        <v>1.5205308443374602E-3</v>
      </c>
      <c r="K3719" s="34">
        <f t="shared" si="702"/>
        <v>9.877551020104347E-2</v>
      </c>
      <c r="L3719" s="6">
        <f t="shared" si="699"/>
        <v>5.3541650508837426</v>
      </c>
      <c r="M3719" s="6">
        <f t="shared" si="703"/>
        <v>0.34781299344971695</v>
      </c>
      <c r="N3719" s="6">
        <f t="shared" si="700"/>
        <v>7.2451870323804508</v>
      </c>
      <c r="O3719" s="6">
        <f t="shared" si="704"/>
        <v>0.47065605297680857</v>
      </c>
      <c r="P3719" s="6">
        <f t="shared" si="705"/>
        <v>0.81846904642652551</v>
      </c>
      <c r="Q3719" s="6">
        <f t="shared" si="706"/>
        <v>0.16695023685586413</v>
      </c>
      <c r="R3719" s="6">
        <f t="shared" si="707"/>
        <v>0.18355586066095536</v>
      </c>
      <c r="S3719" s="6">
        <f t="shared" si="708"/>
        <v>0.35050609751681949</v>
      </c>
    </row>
    <row r="3720" spans="1:19" x14ac:dyDescent="0.25">
      <c r="A3720" s="64">
        <v>41960</v>
      </c>
      <c r="B3720" s="198" t="s">
        <v>865</v>
      </c>
      <c r="C3720">
        <v>2</v>
      </c>
      <c r="D3720" s="4">
        <v>4</v>
      </c>
      <c r="E3720" s="4"/>
      <c r="G3720" s="4">
        <f t="shared" si="701"/>
        <v>64.961200000000005</v>
      </c>
      <c r="H3720"/>
      <c r="I3720"/>
      <c r="J3720" s="34">
        <f t="shared" si="698"/>
        <v>1.2566370614359172E-3</v>
      </c>
      <c r="K3720" s="34">
        <f t="shared" si="702"/>
        <v>8.1632653058713603E-2</v>
      </c>
      <c r="L3720" s="6">
        <f t="shared" si="699"/>
        <v>4.3006091215286046</v>
      </c>
      <c r="M3720" s="6">
        <f t="shared" si="703"/>
        <v>0.27937273468421148</v>
      </c>
      <c r="N3720" s="6">
        <f t="shared" si="700"/>
        <v>6.4806737611278331</v>
      </c>
      <c r="O3720" s="6">
        <f t="shared" si="704"/>
        <v>0.42099235249702632</v>
      </c>
      <c r="P3720" s="6">
        <f t="shared" si="705"/>
        <v>0.7003650871812378</v>
      </c>
      <c r="Q3720" s="6">
        <f t="shared" si="706"/>
        <v>0.1340989126484215</v>
      </c>
      <c r="R3720" s="6">
        <f t="shared" si="707"/>
        <v>0.16418701747384026</v>
      </c>
      <c r="S3720" s="6">
        <f t="shared" si="708"/>
        <v>0.29828593012226179</v>
      </c>
    </row>
    <row r="3721" spans="1:19" x14ac:dyDescent="0.25">
      <c r="A3721" s="64">
        <v>41960</v>
      </c>
      <c r="B3721" s="198" t="s">
        <v>865</v>
      </c>
      <c r="C3721">
        <v>2</v>
      </c>
      <c r="D3721" s="4">
        <v>6.8</v>
      </c>
      <c r="E3721" s="4"/>
      <c r="G3721" s="4">
        <f t="shared" si="701"/>
        <v>64.961200000000005</v>
      </c>
      <c r="H3721"/>
      <c r="I3721"/>
      <c r="J3721" s="34">
        <f t="shared" si="698"/>
        <v>3.6316811075498014E-3</v>
      </c>
      <c r="K3721" s="34">
        <f t="shared" si="702"/>
        <v>0.23591836733968233</v>
      </c>
      <c r="L3721" s="6">
        <f t="shared" si="699"/>
        <v>14.565722844180941</v>
      </c>
      <c r="M3721" s="6">
        <f t="shared" si="703"/>
        <v>0.94620685317821773</v>
      </c>
      <c r="N3721" s="6">
        <f t="shared" si="700"/>
        <v>12.057170367208817</v>
      </c>
      <c r="O3721" s="6">
        <f t="shared" si="704"/>
        <v>0.78324827085036008</v>
      </c>
      <c r="P3721" s="6">
        <f t="shared" si="705"/>
        <v>1.7294551240285778</v>
      </c>
      <c r="Q3721" s="6">
        <f t="shared" si="706"/>
        <v>0.45417928952554448</v>
      </c>
      <c r="R3721" s="6">
        <f t="shared" si="707"/>
        <v>0.30546682563164046</v>
      </c>
      <c r="S3721" s="6">
        <f t="shared" si="708"/>
        <v>0.75964611515718494</v>
      </c>
    </row>
    <row r="3722" spans="1:19" x14ac:dyDescent="0.25">
      <c r="A3722" s="64">
        <v>41960</v>
      </c>
      <c r="B3722" s="198" t="s">
        <v>865</v>
      </c>
      <c r="C3722">
        <v>2</v>
      </c>
      <c r="D3722" s="4">
        <v>3.4</v>
      </c>
      <c r="E3722" s="4"/>
      <c r="G3722" s="4">
        <f t="shared" si="701"/>
        <v>64.961200000000005</v>
      </c>
      <c r="H3722"/>
      <c r="I3722"/>
      <c r="J3722" s="34">
        <f t="shared" si="698"/>
        <v>9.0792027688745035E-4</v>
      </c>
      <c r="K3722" s="34">
        <f t="shared" si="702"/>
        <v>5.8979591834920582E-2</v>
      </c>
      <c r="L3722" s="6">
        <f t="shared" si="699"/>
        <v>2.9598116954824234</v>
      </c>
      <c r="M3722" s="6">
        <f t="shared" si="703"/>
        <v>0.19227292324193554</v>
      </c>
      <c r="N3722" s="6">
        <f t="shared" si="700"/>
        <v>5.3584638182360029</v>
      </c>
      <c r="O3722" s="6">
        <f t="shared" si="704"/>
        <v>0.34809224654085708</v>
      </c>
      <c r="P3722" s="6">
        <f t="shared" si="705"/>
        <v>0.54036516978279259</v>
      </c>
      <c r="Q3722" s="6">
        <f t="shared" si="706"/>
        <v>9.2291003156129051E-2</v>
      </c>
      <c r="R3722" s="6">
        <f t="shared" si="707"/>
        <v>0.13575597615093427</v>
      </c>
      <c r="S3722" s="6">
        <f t="shared" si="708"/>
        <v>0.2280469793070633</v>
      </c>
    </row>
    <row r="3723" spans="1:19" x14ac:dyDescent="0.25">
      <c r="A3723" s="64">
        <v>41960</v>
      </c>
      <c r="B3723" s="198" t="s">
        <v>865</v>
      </c>
      <c r="C3723">
        <v>2</v>
      </c>
      <c r="D3723" s="4">
        <v>4.7</v>
      </c>
      <c r="E3723" s="4"/>
      <c r="G3723" s="4">
        <f t="shared" si="701"/>
        <v>64.961200000000005</v>
      </c>
      <c r="H3723"/>
      <c r="I3723"/>
      <c r="J3723" s="34">
        <f t="shared" si="698"/>
        <v>1.7349445429449633E-3</v>
      </c>
      <c r="K3723" s="34">
        <f t="shared" si="702"/>
        <v>0.11270408162918646</v>
      </c>
      <c r="L3723" s="6">
        <f t="shared" si="699"/>
        <v>6.2308461373122945</v>
      </c>
      <c r="M3723" s="6">
        <f t="shared" si="703"/>
        <v>0.40476324994603757</v>
      </c>
      <c r="N3723" s="6">
        <f t="shared" si="700"/>
        <v>7.8264436633583525</v>
      </c>
      <c r="O3723" s="6">
        <f t="shared" si="704"/>
        <v>0.50841518196547364</v>
      </c>
      <c r="P3723" s="6">
        <f t="shared" si="705"/>
        <v>0.91317843191151127</v>
      </c>
      <c r="Q3723" s="6">
        <f t="shared" si="706"/>
        <v>0.19428635997409802</v>
      </c>
      <c r="R3723" s="6">
        <f t="shared" si="707"/>
        <v>0.19828192096653471</v>
      </c>
      <c r="S3723" s="6">
        <f t="shared" si="708"/>
        <v>0.39256828094063273</v>
      </c>
    </row>
    <row r="3724" spans="1:19" x14ac:dyDescent="0.25">
      <c r="A3724" s="64">
        <v>41960</v>
      </c>
      <c r="B3724" s="198" t="s">
        <v>865</v>
      </c>
      <c r="C3724">
        <v>2</v>
      </c>
      <c r="D3724" s="4">
        <v>6.4</v>
      </c>
      <c r="E3724" s="4"/>
      <c r="G3724" s="4">
        <f t="shared" si="701"/>
        <v>64.961200000000005</v>
      </c>
      <c r="H3724"/>
      <c r="I3724"/>
      <c r="J3724" s="34">
        <f t="shared" si="698"/>
        <v>3.2169908772759479E-3</v>
      </c>
      <c r="K3724" s="34">
        <f t="shared" si="702"/>
        <v>0.20897959183030679</v>
      </c>
      <c r="L3724" s="6">
        <f t="shared" si="699"/>
        <v>12.670735111153041</v>
      </c>
      <c r="M3724" s="6">
        <f t="shared" si="703"/>
        <v>0.82310617366776118</v>
      </c>
      <c r="N3724" s="6">
        <f t="shared" si="700"/>
        <v>11.231571837310549</v>
      </c>
      <c r="O3724" s="6">
        <f t="shared" si="704"/>
        <v>0.72961639858967853</v>
      </c>
      <c r="P3724" s="6">
        <f t="shared" si="705"/>
        <v>1.5527225722574398</v>
      </c>
      <c r="Q3724" s="6">
        <f t="shared" si="706"/>
        <v>0.39509096336052535</v>
      </c>
      <c r="R3724" s="6">
        <f t="shared" si="707"/>
        <v>0.28455039544997462</v>
      </c>
      <c r="S3724" s="6">
        <f t="shared" si="708"/>
        <v>0.67964135881049992</v>
      </c>
    </row>
    <row r="3725" spans="1:19" x14ac:dyDescent="0.25">
      <c r="A3725" s="64">
        <v>41960</v>
      </c>
      <c r="B3725" s="198" t="s">
        <v>865</v>
      </c>
      <c r="C3725">
        <v>2</v>
      </c>
      <c r="D3725" s="4">
        <v>3.6</v>
      </c>
      <c r="E3725" s="4"/>
      <c r="G3725" s="4">
        <f t="shared" si="701"/>
        <v>64.961200000000005</v>
      </c>
      <c r="H3725"/>
      <c r="I3725"/>
      <c r="J3725" s="34">
        <f t="shared" si="698"/>
        <v>1.0178760197630931E-3</v>
      </c>
      <c r="K3725" s="34">
        <f t="shared" si="702"/>
        <v>6.6122448977558021E-2</v>
      </c>
      <c r="L3725" s="6">
        <f t="shared" si="699"/>
        <v>3.375464158589657</v>
      </c>
      <c r="M3725" s="6">
        <f t="shared" si="703"/>
        <v>0.21927420655205926</v>
      </c>
      <c r="N3725" s="6">
        <f t="shared" si="700"/>
        <v>5.7290669248255632</v>
      </c>
      <c r="O3725" s="6">
        <f t="shared" si="704"/>
        <v>0.37216706953560269</v>
      </c>
      <c r="P3725" s="6">
        <f t="shared" si="705"/>
        <v>0.59144127608766195</v>
      </c>
      <c r="Q3725" s="6">
        <f t="shared" si="706"/>
        <v>0.10525161914498844</v>
      </c>
      <c r="R3725" s="6">
        <f t="shared" si="707"/>
        <v>0.14514515711888507</v>
      </c>
      <c r="S3725" s="6">
        <f t="shared" si="708"/>
        <v>0.25039677626387352</v>
      </c>
    </row>
    <row r="3726" spans="1:19" x14ac:dyDescent="0.25">
      <c r="A3726" s="64">
        <v>41960</v>
      </c>
      <c r="B3726" s="198" t="s">
        <v>865</v>
      </c>
      <c r="C3726">
        <v>2</v>
      </c>
      <c r="D3726" s="4">
        <v>3.9</v>
      </c>
      <c r="E3726" s="4"/>
      <c r="G3726" s="4">
        <f t="shared" si="701"/>
        <v>64.961200000000005</v>
      </c>
      <c r="H3726"/>
      <c r="I3726"/>
      <c r="J3726" s="34">
        <f t="shared" si="698"/>
        <v>1.1945906065275189E-3</v>
      </c>
      <c r="K3726" s="34">
        <f t="shared" si="702"/>
        <v>7.7602040813939621E-2</v>
      </c>
      <c r="L3726" s="6">
        <f t="shared" si="699"/>
        <v>4.0574351124683323</v>
      </c>
      <c r="M3726" s="6">
        <f t="shared" si="703"/>
        <v>0.26357585894044605</v>
      </c>
      <c r="N3726" s="6">
        <f t="shared" si="700"/>
        <v>6.2915196864507177</v>
      </c>
      <c r="O3726" s="6">
        <f t="shared" si="704"/>
        <v>0.40870467658277715</v>
      </c>
      <c r="P3726" s="6">
        <f t="shared" si="705"/>
        <v>0.6722805355232232</v>
      </c>
      <c r="Q3726" s="6">
        <f t="shared" si="706"/>
        <v>0.12651641229141411</v>
      </c>
      <c r="R3726" s="6">
        <f t="shared" si="707"/>
        <v>0.1593948238672831</v>
      </c>
      <c r="S3726" s="6">
        <f t="shared" si="708"/>
        <v>0.28591123615869718</v>
      </c>
    </row>
    <row r="3727" spans="1:19" x14ac:dyDescent="0.25">
      <c r="A3727" s="64">
        <v>41960</v>
      </c>
      <c r="B3727" s="198" t="s">
        <v>865</v>
      </c>
      <c r="C3727">
        <v>2</v>
      </c>
      <c r="D3727" s="4">
        <v>4.2</v>
      </c>
      <c r="E3727" s="4"/>
      <c r="G3727" s="4">
        <f t="shared" si="701"/>
        <v>64.961200000000005</v>
      </c>
      <c r="H3727"/>
      <c r="I3727"/>
      <c r="J3727" s="34">
        <f t="shared" si="698"/>
        <v>1.385442360233099E-3</v>
      </c>
      <c r="K3727" s="34">
        <f t="shared" si="702"/>
        <v>8.9999999997231753E-2</v>
      </c>
      <c r="L3727" s="6">
        <f t="shared" si="699"/>
        <v>4.811097633235077</v>
      </c>
      <c r="M3727" s="6">
        <f t="shared" si="703"/>
        <v>0.31253468163409348</v>
      </c>
      <c r="N3727" s="6">
        <f t="shared" si="700"/>
        <v>6.861382640483793</v>
      </c>
      <c r="O3727" s="6">
        <f t="shared" si="704"/>
        <v>0.44572365863033786</v>
      </c>
      <c r="P3727" s="6">
        <f t="shared" si="705"/>
        <v>0.7582583402644314</v>
      </c>
      <c r="Q3727" s="6">
        <f t="shared" si="706"/>
        <v>0.15001664718436486</v>
      </c>
      <c r="R3727" s="6">
        <f t="shared" si="707"/>
        <v>0.17383222686583177</v>
      </c>
      <c r="S3727" s="6">
        <f t="shared" si="708"/>
        <v>0.32384887405019663</v>
      </c>
    </row>
    <row r="3728" spans="1:19" x14ac:dyDescent="0.25">
      <c r="A3728" s="64">
        <v>41960</v>
      </c>
      <c r="B3728" s="198" t="s">
        <v>865</v>
      </c>
      <c r="C3728">
        <v>2</v>
      </c>
      <c r="D3728" s="4">
        <v>3.3</v>
      </c>
      <c r="E3728" s="4"/>
      <c r="G3728" s="4">
        <f t="shared" si="701"/>
        <v>64.961200000000005</v>
      </c>
      <c r="H3728"/>
      <c r="I3728"/>
      <c r="J3728" s="34">
        <f t="shared" si="698"/>
        <v>8.5529859993982123E-4</v>
      </c>
      <c r="K3728" s="34">
        <f t="shared" si="702"/>
        <v>5.5561224488086945E-2</v>
      </c>
      <c r="L3728" s="6">
        <f t="shared" si="699"/>
        <v>2.7634881041225379</v>
      </c>
      <c r="M3728" s="6">
        <f t="shared" si="703"/>
        <v>0.17951950691152002</v>
      </c>
      <c r="N3728" s="6">
        <f t="shared" si="700"/>
        <v>5.1745344101160526</v>
      </c>
      <c r="O3728" s="6">
        <f t="shared" si="704"/>
        <v>0.3361439712423443</v>
      </c>
      <c r="P3728" s="6">
        <f t="shared" si="705"/>
        <v>0.51566347815386426</v>
      </c>
      <c r="Q3728" s="6">
        <f t="shared" si="706"/>
        <v>8.6169363317529613E-2</v>
      </c>
      <c r="R3728" s="6">
        <f t="shared" si="707"/>
        <v>0.13109614878451428</v>
      </c>
      <c r="S3728" s="6">
        <f t="shared" si="708"/>
        <v>0.2172655121020439</v>
      </c>
    </row>
    <row r="3729" spans="1:19" x14ac:dyDescent="0.25">
      <c r="A3729" s="64">
        <v>41960</v>
      </c>
      <c r="B3729" s="198" t="s">
        <v>865</v>
      </c>
      <c r="C3729">
        <v>2</v>
      </c>
      <c r="D3729" s="4">
        <v>3.6</v>
      </c>
      <c r="E3729" s="4"/>
      <c r="G3729" s="4">
        <f t="shared" si="701"/>
        <v>64.961200000000005</v>
      </c>
      <c r="H3729"/>
      <c r="I3729"/>
      <c r="J3729" s="34">
        <f t="shared" si="698"/>
        <v>1.0178760197630931E-3</v>
      </c>
      <c r="K3729" s="34">
        <f t="shared" si="702"/>
        <v>6.6122448977558021E-2</v>
      </c>
      <c r="L3729" s="6">
        <f t="shared" si="699"/>
        <v>3.375464158589657</v>
      </c>
      <c r="M3729" s="6">
        <f t="shared" si="703"/>
        <v>0.21927420655205926</v>
      </c>
      <c r="N3729" s="6">
        <f t="shared" si="700"/>
        <v>5.7290669248255632</v>
      </c>
      <c r="O3729" s="6">
        <f t="shared" si="704"/>
        <v>0.37216706953560269</v>
      </c>
      <c r="P3729" s="6">
        <f t="shared" si="705"/>
        <v>0.59144127608766195</v>
      </c>
      <c r="Q3729" s="6">
        <f t="shared" si="706"/>
        <v>0.10525161914498844</v>
      </c>
      <c r="R3729" s="6">
        <f t="shared" si="707"/>
        <v>0.14514515711888507</v>
      </c>
      <c r="S3729" s="6">
        <f t="shared" si="708"/>
        <v>0.25039677626387352</v>
      </c>
    </row>
    <row r="3730" spans="1:19" x14ac:dyDescent="0.25">
      <c r="A3730" s="64">
        <v>41960</v>
      </c>
      <c r="B3730" s="198" t="s">
        <v>865</v>
      </c>
      <c r="C3730">
        <v>2</v>
      </c>
      <c r="D3730" s="4">
        <v>3.8</v>
      </c>
      <c r="E3730" s="4"/>
      <c r="G3730" s="4">
        <f t="shared" si="701"/>
        <v>64.961200000000005</v>
      </c>
      <c r="H3730"/>
      <c r="I3730"/>
      <c r="J3730" s="34">
        <f t="shared" si="698"/>
        <v>1.1341149479459152E-3</v>
      </c>
      <c r="K3730" s="34">
        <f t="shared" si="702"/>
        <v>7.3673469385489021E-2</v>
      </c>
      <c r="L3730" s="6">
        <f t="shared" si="699"/>
        <v>3.8222275656794742</v>
      </c>
      <c r="M3730" s="6">
        <f t="shared" si="703"/>
        <v>0.24829649415562419</v>
      </c>
      <c r="N3730" s="6">
        <f t="shared" si="700"/>
        <v>6.1031884174464111</v>
      </c>
      <c r="O3730" s="6">
        <f t="shared" si="704"/>
        <v>0.39647045111343715</v>
      </c>
      <c r="P3730" s="6">
        <f t="shared" si="705"/>
        <v>0.64476694526906131</v>
      </c>
      <c r="Q3730" s="6">
        <f t="shared" si="706"/>
        <v>0.1191823171946996</v>
      </c>
      <c r="R3730" s="6">
        <f t="shared" si="707"/>
        <v>0.1546234759342405</v>
      </c>
      <c r="S3730" s="6">
        <f t="shared" si="708"/>
        <v>0.2738057931289401</v>
      </c>
    </row>
    <row r="3731" spans="1:19" x14ac:dyDescent="0.25">
      <c r="A3731" s="64">
        <v>41960</v>
      </c>
      <c r="B3731" s="198" t="s">
        <v>865</v>
      </c>
      <c r="C3731">
        <v>2</v>
      </c>
      <c r="D3731" s="4">
        <v>5.7</v>
      </c>
      <c r="E3731" s="4"/>
      <c r="G3731" s="4">
        <f t="shared" si="701"/>
        <v>64.961200000000005</v>
      </c>
      <c r="H3731"/>
      <c r="I3731"/>
      <c r="J3731" s="34">
        <f t="shared" si="698"/>
        <v>2.5517586328783095E-3</v>
      </c>
      <c r="K3731" s="34">
        <f t="shared" si="702"/>
        <v>0.1657653061173503</v>
      </c>
      <c r="L3731" s="6">
        <f t="shared" si="699"/>
        <v>9.7084599828880815</v>
      </c>
      <c r="M3731" s="6">
        <f t="shared" si="703"/>
        <v>0.63067322287304872</v>
      </c>
      <c r="N3731" s="6">
        <f t="shared" si="700"/>
        <v>9.8080698655856366</v>
      </c>
      <c r="O3731" s="6">
        <f t="shared" si="704"/>
        <v>0.63714400051044973</v>
      </c>
      <c r="P3731" s="6">
        <f t="shared" si="705"/>
        <v>1.2678172233834983</v>
      </c>
      <c r="Q3731" s="6">
        <f t="shared" si="706"/>
        <v>0.30272314697906338</v>
      </c>
      <c r="R3731" s="6">
        <f t="shared" si="707"/>
        <v>0.24848616019907541</v>
      </c>
      <c r="S3731" s="6">
        <f t="shared" si="708"/>
        <v>0.55120930717813876</v>
      </c>
    </row>
    <row r="3732" spans="1:19" x14ac:dyDescent="0.25">
      <c r="A3732" s="64">
        <v>41960</v>
      </c>
      <c r="B3732" s="198" t="s">
        <v>865</v>
      </c>
      <c r="C3732">
        <v>2</v>
      </c>
      <c r="D3732" s="4">
        <v>4.0999999999999996</v>
      </c>
      <c r="E3732" s="4"/>
      <c r="G3732" s="4">
        <f t="shared" si="701"/>
        <v>64.961200000000005</v>
      </c>
      <c r="H3732"/>
      <c r="I3732"/>
      <c r="J3732" s="34">
        <f t="shared" si="698"/>
        <v>1.3202543126711102E-3</v>
      </c>
      <c r="K3732" s="34">
        <f t="shared" si="702"/>
        <v>8.5765306119810952E-2</v>
      </c>
      <c r="L3732" s="6">
        <f t="shared" si="699"/>
        <v>4.5518101325650582</v>
      </c>
      <c r="M3732" s="6">
        <f t="shared" si="703"/>
        <v>0.29569105411886604</v>
      </c>
      <c r="N3732" s="6">
        <f t="shared" si="700"/>
        <v>6.670633528309061</v>
      </c>
      <c r="O3732" s="6">
        <f t="shared" si="704"/>
        <v>0.43333236716418877</v>
      </c>
      <c r="P3732" s="6">
        <f t="shared" si="705"/>
        <v>0.72902342128305486</v>
      </c>
      <c r="Q3732" s="6">
        <f t="shared" si="706"/>
        <v>0.14193170597705571</v>
      </c>
      <c r="R3732" s="6">
        <f t="shared" si="707"/>
        <v>0.16899962319403364</v>
      </c>
      <c r="S3732" s="6">
        <f t="shared" si="708"/>
        <v>0.31093132917108934</v>
      </c>
    </row>
    <row r="3733" spans="1:19" x14ac:dyDescent="0.25">
      <c r="A3733" s="64">
        <v>41960</v>
      </c>
      <c r="B3733" s="198" t="s">
        <v>865</v>
      </c>
      <c r="C3733">
        <v>2</v>
      </c>
      <c r="D3733" s="4">
        <v>3.4</v>
      </c>
      <c r="E3733" s="4"/>
      <c r="G3733" s="4">
        <f t="shared" si="701"/>
        <v>64.961200000000005</v>
      </c>
      <c r="H3733"/>
      <c r="I3733"/>
      <c r="J3733" s="34">
        <f t="shared" si="698"/>
        <v>9.0792027688745035E-4</v>
      </c>
      <c r="K3733" s="34">
        <f t="shared" si="702"/>
        <v>5.8979591834920582E-2</v>
      </c>
      <c r="L3733" s="6">
        <f t="shared" si="699"/>
        <v>2.9598116954824234</v>
      </c>
      <c r="M3733" s="6">
        <f t="shared" si="703"/>
        <v>0.19227292324193554</v>
      </c>
      <c r="N3733" s="6">
        <f t="shared" si="700"/>
        <v>5.3584638182360029</v>
      </c>
      <c r="O3733" s="6">
        <f t="shared" si="704"/>
        <v>0.34809224654085708</v>
      </c>
      <c r="P3733" s="6">
        <f t="shared" si="705"/>
        <v>0.54036516978279259</v>
      </c>
      <c r="Q3733" s="6">
        <f t="shared" si="706"/>
        <v>9.2291003156129051E-2</v>
      </c>
      <c r="R3733" s="6">
        <f t="shared" si="707"/>
        <v>0.13575597615093427</v>
      </c>
      <c r="S3733" s="6">
        <f t="shared" si="708"/>
        <v>0.2280469793070633</v>
      </c>
    </row>
    <row r="3734" spans="1:19" x14ac:dyDescent="0.25">
      <c r="A3734" s="64">
        <v>41960</v>
      </c>
      <c r="B3734" s="198" t="s">
        <v>865</v>
      </c>
      <c r="C3734">
        <v>2</v>
      </c>
      <c r="D3734" s="4">
        <v>6.1</v>
      </c>
      <c r="E3734" s="4"/>
      <c r="G3734" s="4">
        <f t="shared" si="701"/>
        <v>64.961200000000005</v>
      </c>
      <c r="H3734"/>
      <c r="I3734"/>
      <c r="J3734" s="34">
        <f t="shared" si="698"/>
        <v>2.9224665660019049E-3</v>
      </c>
      <c r="K3734" s="34">
        <f t="shared" si="702"/>
        <v>0.18984693876967082</v>
      </c>
      <c r="L3734" s="6">
        <f t="shared" si="699"/>
        <v>11.346641732690337</v>
      </c>
      <c r="M3734" s="6">
        <f t="shared" si="703"/>
        <v>0.73709147722241208</v>
      </c>
      <c r="N3734" s="6">
        <f t="shared" si="700"/>
        <v>10.618077151196925</v>
      </c>
      <c r="O3734" s="6">
        <f t="shared" si="704"/>
        <v>0.68976304681311085</v>
      </c>
      <c r="P3734" s="6">
        <f t="shared" si="705"/>
        <v>1.426854524035523</v>
      </c>
      <c r="Q3734" s="6">
        <f t="shared" si="706"/>
        <v>0.35380390906675779</v>
      </c>
      <c r="R3734" s="6">
        <f t="shared" si="707"/>
        <v>0.26900758825711324</v>
      </c>
      <c r="S3734" s="6">
        <f t="shared" si="708"/>
        <v>0.62281149732387098</v>
      </c>
    </row>
    <row r="3735" spans="1:19" x14ac:dyDescent="0.25">
      <c r="A3735" s="64">
        <v>41960</v>
      </c>
      <c r="B3735" s="198" t="s">
        <v>865</v>
      </c>
      <c r="C3735">
        <v>2</v>
      </c>
      <c r="D3735" s="4">
        <v>6.2</v>
      </c>
      <c r="E3735" s="4"/>
      <c r="G3735" s="4">
        <f t="shared" si="701"/>
        <v>64.961200000000005</v>
      </c>
      <c r="H3735"/>
      <c r="I3735"/>
      <c r="J3735" s="34">
        <f t="shared" si="698"/>
        <v>3.0190705400997908E-3</v>
      </c>
      <c r="K3735" s="34">
        <f t="shared" si="702"/>
        <v>0.1961224489735594</v>
      </c>
      <c r="L3735" s="6">
        <f t="shared" si="699"/>
        <v>11.778840632041497</v>
      </c>
      <c r="M3735" s="6">
        <f t="shared" si="703"/>
        <v>0.76516763690751333</v>
      </c>
      <c r="N3735" s="6">
        <f t="shared" si="700"/>
        <v>10.8220178607594</v>
      </c>
      <c r="O3735" s="6">
        <f t="shared" si="704"/>
        <v>0.70301128029210602</v>
      </c>
      <c r="P3735" s="6">
        <f t="shared" si="705"/>
        <v>1.4681789171996193</v>
      </c>
      <c r="Q3735" s="6">
        <f t="shared" si="706"/>
        <v>0.36728046571560641</v>
      </c>
      <c r="R3735" s="6">
        <f t="shared" si="707"/>
        <v>0.27417439931392135</v>
      </c>
      <c r="S3735" s="6">
        <f t="shared" si="708"/>
        <v>0.64145486502952775</v>
      </c>
    </row>
    <row r="3736" spans="1:19" x14ac:dyDescent="0.25">
      <c r="A3736" s="64">
        <v>41960</v>
      </c>
      <c r="B3736" s="198" t="s">
        <v>865</v>
      </c>
      <c r="C3736">
        <v>3</v>
      </c>
      <c r="D3736" s="4">
        <v>5.6</v>
      </c>
      <c r="E3736" s="4"/>
      <c r="G3736" s="4">
        <f t="shared" si="701"/>
        <v>64.961200000000005</v>
      </c>
      <c r="H3736"/>
      <c r="I3736"/>
      <c r="J3736" s="34">
        <f t="shared" si="698"/>
        <v>2.4630086404143973E-3</v>
      </c>
      <c r="K3736" s="34">
        <f t="shared" si="702"/>
        <v>0.15999999999507863</v>
      </c>
      <c r="L3736" s="6">
        <f t="shared" si="699"/>
        <v>9.3213394933125091</v>
      </c>
      <c r="M3736" s="6">
        <f t="shared" si="703"/>
        <v>0.60552541083786027</v>
      </c>
      <c r="N3736" s="6">
        <f t="shared" si="700"/>
        <v>9.6070480145707613</v>
      </c>
      <c r="O3736" s="6">
        <f t="shared" si="704"/>
        <v>0.62408537958901456</v>
      </c>
      <c r="P3736" s="6">
        <f t="shared" si="705"/>
        <v>1.2296107904268747</v>
      </c>
      <c r="Q3736" s="6">
        <f t="shared" si="706"/>
        <v>0.29065219720217289</v>
      </c>
      <c r="R3736" s="6">
        <f t="shared" si="707"/>
        <v>0.24339329803971568</v>
      </c>
      <c r="S3736" s="6">
        <f t="shared" si="708"/>
        <v>0.5340454952418886</v>
      </c>
    </row>
    <row r="3737" spans="1:19" x14ac:dyDescent="0.25">
      <c r="A3737" s="64">
        <v>41960</v>
      </c>
      <c r="B3737" s="198" t="s">
        <v>865</v>
      </c>
      <c r="C3737">
        <v>3</v>
      </c>
      <c r="D3737" s="4">
        <v>2</v>
      </c>
      <c r="E3737" s="4"/>
      <c r="G3737" s="4">
        <f t="shared" si="701"/>
        <v>795.77470000000005</v>
      </c>
      <c r="H3737"/>
      <c r="I3737"/>
      <c r="J3737" s="34">
        <f t="shared" si="698"/>
        <v>3.1415926535897931E-4</v>
      </c>
      <c r="K3737" s="34">
        <f t="shared" si="702"/>
        <v>0.24999851859471495</v>
      </c>
      <c r="L3737" s="6">
        <f t="shared" si="699"/>
        <v>0.87390054800363282</v>
      </c>
      <c r="M3737" s="6">
        <f t="shared" si="703"/>
        <v>0.69542383908485095</v>
      </c>
      <c r="N3737" s="6">
        <f t="shared" si="700"/>
        <v>2.880149720803352</v>
      </c>
      <c r="O3737" s="6">
        <f t="shared" si="704"/>
        <v>2.2919367433236837</v>
      </c>
      <c r="P3737" s="6">
        <f t="shared" si="705"/>
        <v>2.9873605824085345</v>
      </c>
      <c r="Q3737" s="6">
        <f t="shared" si="706"/>
        <v>0.33380344276072843</v>
      </c>
      <c r="R3737" s="6">
        <f t="shared" si="707"/>
        <v>0.89385532989623662</v>
      </c>
      <c r="S3737" s="6">
        <f t="shared" si="708"/>
        <v>1.227658772656965</v>
      </c>
    </row>
    <row r="3738" spans="1:19" x14ac:dyDescent="0.25">
      <c r="A3738" s="64">
        <v>41960</v>
      </c>
      <c r="B3738" s="198" t="s">
        <v>865</v>
      </c>
      <c r="C3738">
        <v>3</v>
      </c>
      <c r="D3738" s="4">
        <v>3.9</v>
      </c>
      <c r="E3738" s="4"/>
      <c r="G3738" s="4">
        <f t="shared" si="701"/>
        <v>64.961200000000005</v>
      </c>
      <c r="H3738"/>
      <c r="I3738"/>
      <c r="J3738" s="34">
        <f t="shared" si="698"/>
        <v>1.1945906065275189E-3</v>
      </c>
      <c r="K3738" s="34">
        <f t="shared" si="702"/>
        <v>7.7602040813939621E-2</v>
      </c>
      <c r="L3738" s="6">
        <f t="shared" si="699"/>
        <v>4.0574351124683323</v>
      </c>
      <c r="M3738" s="6">
        <f t="shared" si="703"/>
        <v>0.26357585894044605</v>
      </c>
      <c r="N3738" s="6">
        <f t="shared" si="700"/>
        <v>6.2915196864507177</v>
      </c>
      <c r="O3738" s="6">
        <f t="shared" si="704"/>
        <v>0.40870467658277715</v>
      </c>
      <c r="P3738" s="6">
        <f t="shared" si="705"/>
        <v>0.6722805355232232</v>
      </c>
      <c r="Q3738" s="6">
        <f t="shared" si="706"/>
        <v>0.12651641229141411</v>
      </c>
      <c r="R3738" s="6">
        <f t="shared" si="707"/>
        <v>0.1593948238672831</v>
      </c>
      <c r="S3738" s="6">
        <f t="shared" si="708"/>
        <v>0.28591123615869718</v>
      </c>
    </row>
    <row r="3739" spans="1:19" x14ac:dyDescent="0.25">
      <c r="A3739" s="64">
        <v>41960</v>
      </c>
      <c r="B3739" s="198" t="s">
        <v>865</v>
      </c>
      <c r="C3739">
        <v>3</v>
      </c>
      <c r="D3739" s="4">
        <v>6.6</v>
      </c>
      <c r="E3739" s="4"/>
      <c r="G3739" s="4">
        <f t="shared" si="701"/>
        <v>64.961200000000005</v>
      </c>
      <c r="H3739"/>
      <c r="I3739"/>
      <c r="J3739" s="34">
        <f t="shared" si="698"/>
        <v>3.4211943997592849E-3</v>
      </c>
      <c r="K3739" s="34">
        <f t="shared" si="702"/>
        <v>0.22224489795234778</v>
      </c>
      <c r="L3739" s="6">
        <f t="shared" si="699"/>
        <v>13.599581983298828</v>
      </c>
      <c r="M3739" s="6">
        <f t="shared" si="703"/>
        <v>0.88344518226894508</v>
      </c>
      <c r="N3739" s="6">
        <f t="shared" si="700"/>
        <v>11.643307684830535</v>
      </c>
      <c r="O3739" s="6">
        <f t="shared" si="704"/>
        <v>0.75636325384638103</v>
      </c>
      <c r="P3739" s="6">
        <f t="shared" si="705"/>
        <v>1.639808436115326</v>
      </c>
      <c r="Q3739" s="6">
        <f t="shared" si="706"/>
        <v>0.42405368748909361</v>
      </c>
      <c r="R3739" s="6">
        <f t="shared" si="707"/>
        <v>0.2949816690000886</v>
      </c>
      <c r="S3739" s="6">
        <f t="shared" si="708"/>
        <v>0.71903535648918226</v>
      </c>
    </row>
    <row r="3740" spans="1:19" x14ac:dyDescent="0.25">
      <c r="A3740" s="64">
        <v>41960</v>
      </c>
      <c r="B3740" s="198" t="s">
        <v>865</v>
      </c>
      <c r="C3740">
        <v>3</v>
      </c>
      <c r="D3740" s="4">
        <v>2.9</v>
      </c>
      <c r="E3740" s="4"/>
      <c r="G3740" s="4">
        <f t="shared" si="701"/>
        <v>795.77470000000005</v>
      </c>
      <c r="H3740"/>
      <c r="I3740"/>
      <c r="J3740" s="34">
        <f t="shared" si="698"/>
        <v>6.6051985541725389E-4</v>
      </c>
      <c r="K3740" s="34">
        <f t="shared" si="702"/>
        <v>0.52562188534538812</v>
      </c>
      <c r="L3740" s="6">
        <f t="shared" si="699"/>
        <v>2.0532746665169008</v>
      </c>
      <c r="M3740" s="6">
        <f t="shared" si="703"/>
        <v>1.633934381374154</v>
      </c>
      <c r="N3740" s="6">
        <f t="shared" si="700"/>
        <v>4.4485208168488608</v>
      </c>
      <c r="O3740" s="6">
        <f t="shared" si="704"/>
        <v>3.5399994104238179</v>
      </c>
      <c r="P3740" s="6">
        <f t="shared" si="705"/>
        <v>5.173933791797972</v>
      </c>
      <c r="Q3740" s="6">
        <f t="shared" si="706"/>
        <v>0.78428850305959386</v>
      </c>
      <c r="R3740" s="6">
        <f t="shared" si="707"/>
        <v>1.380599770065289</v>
      </c>
      <c r="S3740" s="6">
        <f t="shared" si="708"/>
        <v>2.1648882731248831</v>
      </c>
    </row>
    <row r="3741" spans="1:19" x14ac:dyDescent="0.25">
      <c r="A3741" s="64">
        <v>41960</v>
      </c>
      <c r="B3741" s="198" t="s">
        <v>865</v>
      </c>
      <c r="C3741">
        <v>3</v>
      </c>
      <c r="D3741" s="4">
        <v>4.4000000000000004</v>
      </c>
      <c r="E3741" s="4"/>
      <c r="G3741" s="4">
        <f t="shared" si="701"/>
        <v>64.961200000000005</v>
      </c>
      <c r="H3741"/>
      <c r="I3741"/>
      <c r="J3741" s="34">
        <f t="shared" si="698"/>
        <v>1.5205308443374602E-3</v>
      </c>
      <c r="K3741" s="34">
        <f t="shared" si="702"/>
        <v>9.877551020104347E-2</v>
      </c>
      <c r="L3741" s="6">
        <f t="shared" si="699"/>
        <v>5.3541650508837426</v>
      </c>
      <c r="M3741" s="6">
        <f t="shared" si="703"/>
        <v>0.34781299344971695</v>
      </c>
      <c r="N3741" s="6">
        <f t="shared" si="700"/>
        <v>7.2451870323804508</v>
      </c>
      <c r="O3741" s="6">
        <f t="shared" si="704"/>
        <v>0.47065605297680857</v>
      </c>
      <c r="P3741" s="6">
        <f t="shared" si="705"/>
        <v>0.81846904642652551</v>
      </c>
      <c r="Q3741" s="6">
        <f t="shared" si="706"/>
        <v>0.16695023685586413</v>
      </c>
      <c r="R3741" s="6">
        <f t="shared" si="707"/>
        <v>0.18355586066095536</v>
      </c>
      <c r="S3741" s="6">
        <f t="shared" si="708"/>
        <v>0.35050609751681949</v>
      </c>
    </row>
    <row r="3742" spans="1:19" x14ac:dyDescent="0.25">
      <c r="A3742" s="64">
        <v>41960</v>
      </c>
      <c r="B3742" s="198" t="s">
        <v>865</v>
      </c>
      <c r="C3742">
        <v>3</v>
      </c>
      <c r="D3742" s="4">
        <v>4.8</v>
      </c>
      <c r="E3742" s="4"/>
      <c r="G3742" s="4">
        <f t="shared" si="701"/>
        <v>64.961200000000005</v>
      </c>
      <c r="H3742"/>
      <c r="I3742"/>
      <c r="J3742" s="34">
        <f t="shared" si="698"/>
        <v>1.8095573684677208E-3</v>
      </c>
      <c r="K3742" s="34">
        <f t="shared" si="702"/>
        <v>0.11755102040454758</v>
      </c>
      <c r="L3742" s="6">
        <f t="shared" si="699"/>
        <v>6.5398480281028419</v>
      </c>
      <c r="M3742" s="6">
        <f t="shared" si="703"/>
        <v>0.42483638396340279</v>
      </c>
      <c r="N3742" s="6">
        <f t="shared" si="700"/>
        <v>8.0216224497877064</v>
      </c>
      <c r="O3742" s="6">
        <f t="shared" si="704"/>
        <v>0.52109423039239344</v>
      </c>
      <c r="P3742" s="6">
        <f t="shared" si="705"/>
        <v>0.94593061435579617</v>
      </c>
      <c r="Q3742" s="6">
        <f t="shared" si="706"/>
        <v>0.20392146430243333</v>
      </c>
      <c r="R3742" s="6">
        <f t="shared" si="707"/>
        <v>0.20322674985303346</v>
      </c>
      <c r="S3742" s="6">
        <f t="shared" si="708"/>
        <v>0.40714821415546676</v>
      </c>
    </row>
    <row r="3743" spans="1:19" x14ac:dyDescent="0.25">
      <c r="A3743" s="64">
        <v>41960</v>
      </c>
      <c r="B3743" s="198" t="s">
        <v>865</v>
      </c>
      <c r="C3743">
        <v>3</v>
      </c>
      <c r="D3743" s="4">
        <v>5.2</v>
      </c>
      <c r="E3743" s="4"/>
      <c r="G3743" s="4">
        <f t="shared" si="701"/>
        <v>64.961200000000005</v>
      </c>
      <c r="H3743"/>
      <c r="I3743"/>
      <c r="J3743" s="34">
        <f t="shared" si="698"/>
        <v>2.1237166338267006E-3</v>
      </c>
      <c r="K3743" s="34">
        <f t="shared" si="702"/>
        <v>0.13795918366922602</v>
      </c>
      <c r="L3743" s="6">
        <f t="shared" si="699"/>
        <v>7.8611437635641082</v>
      </c>
      <c r="M3743" s="6">
        <f t="shared" si="703"/>
        <v>0.51066934215868187</v>
      </c>
      <c r="N3743" s="6">
        <f t="shared" si="700"/>
        <v>8.8091474968502013</v>
      </c>
      <c r="O3743" s="6">
        <f t="shared" si="704"/>
        <v>0.5722528034719111</v>
      </c>
      <c r="P3743" s="6">
        <f t="shared" si="705"/>
        <v>1.0829221456305929</v>
      </c>
      <c r="Q3743" s="6">
        <f t="shared" si="706"/>
        <v>0.2451212842361673</v>
      </c>
      <c r="R3743" s="6">
        <f t="shared" si="707"/>
        <v>0.22317859335404533</v>
      </c>
      <c r="S3743" s="6">
        <f t="shared" si="708"/>
        <v>0.46829987759021263</v>
      </c>
    </row>
    <row r="3744" spans="1:19" x14ac:dyDescent="0.25">
      <c r="A3744" s="64">
        <v>41960</v>
      </c>
      <c r="B3744" s="198" t="s">
        <v>865</v>
      </c>
      <c r="C3744">
        <v>3</v>
      </c>
      <c r="D3744" s="4">
        <v>6.1</v>
      </c>
      <c r="E3744" s="4"/>
      <c r="G3744" s="4">
        <f t="shared" si="701"/>
        <v>64.961200000000005</v>
      </c>
      <c r="H3744"/>
      <c r="I3744"/>
      <c r="J3744" s="34">
        <f t="shared" si="698"/>
        <v>2.9224665660019049E-3</v>
      </c>
      <c r="K3744" s="34">
        <f t="shared" si="702"/>
        <v>0.18984693876967082</v>
      </c>
      <c r="L3744" s="6">
        <f t="shared" si="699"/>
        <v>11.346641732690337</v>
      </c>
      <c r="M3744" s="6">
        <f t="shared" si="703"/>
        <v>0.73709147722241208</v>
      </c>
      <c r="N3744" s="6">
        <f t="shared" si="700"/>
        <v>10.618077151196925</v>
      </c>
      <c r="O3744" s="6">
        <f t="shared" si="704"/>
        <v>0.68976304681311085</v>
      </c>
      <c r="P3744" s="6">
        <f t="shared" si="705"/>
        <v>1.426854524035523</v>
      </c>
      <c r="Q3744" s="6">
        <f t="shared" si="706"/>
        <v>0.35380390906675779</v>
      </c>
      <c r="R3744" s="6">
        <f t="shared" si="707"/>
        <v>0.26900758825711324</v>
      </c>
      <c r="S3744" s="6">
        <f t="shared" si="708"/>
        <v>0.62281149732387098</v>
      </c>
    </row>
    <row r="3745" spans="1:19" x14ac:dyDescent="0.25">
      <c r="A3745" s="64">
        <v>41960</v>
      </c>
      <c r="B3745" s="198" t="s">
        <v>865</v>
      </c>
      <c r="C3745">
        <v>3</v>
      </c>
      <c r="D3745" s="4">
        <v>3</v>
      </c>
      <c r="E3745" s="4"/>
      <c r="G3745" s="4">
        <f t="shared" si="701"/>
        <v>795.77470000000005</v>
      </c>
      <c r="H3745"/>
      <c r="I3745"/>
      <c r="J3745" s="34">
        <f t="shared" ref="J3745:J3808" si="709">((+D3745/200)^2)*PI()</f>
        <v>7.0685834705770342E-4</v>
      </c>
      <c r="K3745" s="34">
        <f t="shared" si="702"/>
        <v>0.56249666683810862</v>
      </c>
      <c r="L3745" s="6">
        <f t="shared" ref="L3745:L3808" si="710">0.17758*(D3745^2.299)</f>
        <v>2.219707841442716</v>
      </c>
      <c r="M3745" s="6">
        <f t="shared" si="703"/>
        <v>1.7663769089848702</v>
      </c>
      <c r="N3745" s="6">
        <f t="shared" ref="N3745:N3808" si="711">1.28*(D3745^1.17)</f>
        <v>4.6285167281146418</v>
      </c>
      <c r="O3745" s="6">
        <f t="shared" si="704"/>
        <v>0.30067400671033195</v>
      </c>
      <c r="P3745" s="6">
        <f t="shared" si="705"/>
        <v>2.0670509156952024</v>
      </c>
      <c r="Q3745" s="6">
        <f t="shared" si="706"/>
        <v>0.84786091631273763</v>
      </c>
      <c r="R3745" s="6">
        <f t="shared" si="707"/>
        <v>0.11726286261702946</v>
      </c>
      <c r="S3745" s="6">
        <f t="shared" si="708"/>
        <v>0.96512377892976708</v>
      </c>
    </row>
    <row r="3746" spans="1:19" x14ac:dyDescent="0.25">
      <c r="A3746" s="64">
        <v>41960</v>
      </c>
      <c r="B3746" s="198" t="s">
        <v>865</v>
      </c>
      <c r="C3746">
        <v>3</v>
      </c>
      <c r="D3746" s="4">
        <v>4.9000000000000004</v>
      </c>
      <c r="E3746" s="4"/>
      <c r="G3746" s="4">
        <f t="shared" ref="G3746:G3809" si="712">IF($D3746&lt;3.01,795.7747,64.9612)</f>
        <v>64.961200000000005</v>
      </c>
      <c r="H3746"/>
      <c r="I3746"/>
      <c r="J3746" s="34">
        <f t="shared" si="709"/>
        <v>1.8857409903172736E-3</v>
      </c>
      <c r="K3746" s="34">
        <f t="shared" si="702"/>
        <v>0.12249999999623211</v>
      </c>
      <c r="L3746" s="6">
        <f t="shared" si="710"/>
        <v>6.8573266813152358</v>
      </c>
      <c r="M3746" s="6">
        <f t="shared" si="703"/>
        <v>0.44546017865048693</v>
      </c>
      <c r="N3746" s="6">
        <f t="shared" si="711"/>
        <v>8.2174937658920371</v>
      </c>
      <c r="O3746" s="6">
        <f t="shared" si="704"/>
        <v>0.53381826637890784</v>
      </c>
      <c r="P3746" s="6">
        <f t="shared" si="705"/>
        <v>0.97927844502939476</v>
      </c>
      <c r="Q3746" s="6">
        <f t="shared" si="706"/>
        <v>0.21382088575223371</v>
      </c>
      <c r="R3746" s="6">
        <f t="shared" si="707"/>
        <v>0.20818912388777405</v>
      </c>
      <c r="S3746" s="6">
        <f t="shared" si="708"/>
        <v>0.42201000964000779</v>
      </c>
    </row>
    <row r="3747" spans="1:19" x14ac:dyDescent="0.25">
      <c r="A3747" s="64">
        <v>41960</v>
      </c>
      <c r="B3747" s="198" t="s">
        <v>865</v>
      </c>
      <c r="C3747">
        <v>3</v>
      </c>
      <c r="D3747" s="4">
        <v>3.8</v>
      </c>
      <c r="E3747" s="4"/>
      <c r="G3747" s="4">
        <f t="shared" si="712"/>
        <v>64.961200000000005</v>
      </c>
      <c r="H3747"/>
      <c r="I3747"/>
      <c r="J3747" s="34">
        <f t="shared" si="709"/>
        <v>1.1341149479459152E-3</v>
      </c>
      <c r="K3747" s="34">
        <f t="shared" si="702"/>
        <v>7.3673469385489021E-2</v>
      </c>
      <c r="L3747" s="6">
        <f t="shared" si="710"/>
        <v>3.8222275656794742</v>
      </c>
      <c r="M3747" s="6">
        <f t="shared" si="703"/>
        <v>0.24829649415562419</v>
      </c>
      <c r="N3747" s="6">
        <f t="shared" si="711"/>
        <v>6.1031884174464111</v>
      </c>
      <c r="O3747" s="6">
        <f t="shared" si="704"/>
        <v>0.39647045111343715</v>
      </c>
      <c r="P3747" s="6">
        <f t="shared" si="705"/>
        <v>0.64476694526906131</v>
      </c>
      <c r="Q3747" s="6">
        <f t="shared" si="706"/>
        <v>0.1191823171946996</v>
      </c>
      <c r="R3747" s="6">
        <f t="shared" si="707"/>
        <v>0.1546234759342405</v>
      </c>
      <c r="S3747" s="6">
        <f t="shared" si="708"/>
        <v>0.2738057931289401</v>
      </c>
    </row>
    <row r="3748" spans="1:19" x14ac:dyDescent="0.25">
      <c r="A3748" s="64">
        <v>41960</v>
      </c>
      <c r="B3748" s="198" t="s">
        <v>865</v>
      </c>
      <c r="C3748">
        <v>3</v>
      </c>
      <c r="D3748" s="4">
        <v>3.8</v>
      </c>
      <c r="E3748" s="4"/>
      <c r="G3748" s="4">
        <f t="shared" si="712"/>
        <v>64.961200000000005</v>
      </c>
      <c r="H3748"/>
      <c r="I3748"/>
      <c r="J3748" s="34">
        <f t="shared" si="709"/>
        <v>1.1341149479459152E-3</v>
      </c>
      <c r="K3748" s="34">
        <f t="shared" si="702"/>
        <v>7.3673469385489021E-2</v>
      </c>
      <c r="L3748" s="6">
        <f t="shared" si="710"/>
        <v>3.8222275656794742</v>
      </c>
      <c r="M3748" s="6">
        <f t="shared" si="703"/>
        <v>0.24829649415562419</v>
      </c>
      <c r="N3748" s="6">
        <f t="shared" si="711"/>
        <v>6.1031884174464111</v>
      </c>
      <c r="O3748" s="6">
        <f t="shared" si="704"/>
        <v>0.39647045111343715</v>
      </c>
      <c r="P3748" s="6">
        <f t="shared" si="705"/>
        <v>0.64476694526906131</v>
      </c>
      <c r="Q3748" s="6">
        <f t="shared" si="706"/>
        <v>0.1191823171946996</v>
      </c>
      <c r="R3748" s="6">
        <f t="shared" si="707"/>
        <v>0.1546234759342405</v>
      </c>
      <c r="S3748" s="6">
        <f t="shared" si="708"/>
        <v>0.2738057931289401</v>
      </c>
    </row>
    <row r="3749" spans="1:19" x14ac:dyDescent="0.25">
      <c r="A3749" s="64">
        <v>41960</v>
      </c>
      <c r="B3749" s="198" t="s">
        <v>865</v>
      </c>
      <c r="C3749">
        <v>3</v>
      </c>
      <c r="D3749" s="4">
        <v>4.3</v>
      </c>
      <c r="E3749" s="4"/>
      <c r="G3749" s="4">
        <f t="shared" si="712"/>
        <v>64.961200000000005</v>
      </c>
      <c r="H3749"/>
      <c r="I3749"/>
      <c r="J3749" s="34">
        <f t="shared" si="709"/>
        <v>1.4522012041218817E-3</v>
      </c>
      <c r="K3749" s="34">
        <f t="shared" si="702"/>
        <v>9.4336734690975893E-2</v>
      </c>
      <c r="L3749" s="6">
        <f t="shared" si="710"/>
        <v>5.0785301024450318</v>
      </c>
      <c r="M3749" s="6">
        <f t="shared" si="703"/>
        <v>0.3299074160899001</v>
      </c>
      <c r="N3749" s="6">
        <f t="shared" si="711"/>
        <v>7.0529054640829827</v>
      </c>
      <c r="O3749" s="6">
        <f t="shared" si="704"/>
        <v>0.45816521132004828</v>
      </c>
      <c r="P3749" s="6">
        <f t="shared" si="705"/>
        <v>0.78807262740994832</v>
      </c>
      <c r="Q3749" s="6">
        <f t="shared" si="706"/>
        <v>0.15835555972315205</v>
      </c>
      <c r="R3749" s="6">
        <f t="shared" si="707"/>
        <v>0.17868443241481885</v>
      </c>
      <c r="S3749" s="6">
        <f t="shared" si="708"/>
        <v>0.33703999213797087</v>
      </c>
    </row>
    <row r="3750" spans="1:19" x14ac:dyDescent="0.25">
      <c r="A3750" s="64">
        <v>41960</v>
      </c>
      <c r="B3750" s="198" t="s">
        <v>865</v>
      </c>
      <c r="C3750">
        <v>3</v>
      </c>
      <c r="D3750" s="4">
        <v>3.8</v>
      </c>
      <c r="E3750" s="4"/>
      <c r="G3750" s="4">
        <f t="shared" si="712"/>
        <v>64.961200000000005</v>
      </c>
      <c r="H3750"/>
      <c r="I3750"/>
      <c r="J3750" s="34">
        <f t="shared" si="709"/>
        <v>1.1341149479459152E-3</v>
      </c>
      <c r="K3750" s="34">
        <f t="shared" si="702"/>
        <v>7.3673469385489021E-2</v>
      </c>
      <c r="L3750" s="6">
        <f t="shared" si="710"/>
        <v>3.8222275656794742</v>
      </c>
      <c r="M3750" s="6">
        <f t="shared" si="703"/>
        <v>0.24829649415562419</v>
      </c>
      <c r="N3750" s="6">
        <f t="shared" si="711"/>
        <v>6.1031884174464111</v>
      </c>
      <c r="O3750" s="6">
        <f t="shared" si="704"/>
        <v>0.39647045111343715</v>
      </c>
      <c r="P3750" s="6">
        <f t="shared" si="705"/>
        <v>0.64476694526906131</v>
      </c>
      <c r="Q3750" s="6">
        <f t="shared" si="706"/>
        <v>0.1191823171946996</v>
      </c>
      <c r="R3750" s="6">
        <f t="shared" si="707"/>
        <v>0.1546234759342405</v>
      </c>
      <c r="S3750" s="6">
        <f t="shared" si="708"/>
        <v>0.2738057931289401</v>
      </c>
    </row>
    <row r="3751" spans="1:19" x14ac:dyDescent="0.25">
      <c r="A3751" s="64">
        <v>41960</v>
      </c>
      <c r="B3751" s="198" t="s">
        <v>865</v>
      </c>
      <c r="C3751">
        <v>3</v>
      </c>
      <c r="D3751" s="4">
        <v>5.7</v>
      </c>
      <c r="E3751" s="4"/>
      <c r="G3751" s="4">
        <f t="shared" si="712"/>
        <v>64.961200000000005</v>
      </c>
      <c r="H3751"/>
      <c r="I3751"/>
      <c r="J3751" s="34">
        <f t="shared" si="709"/>
        <v>2.5517586328783095E-3</v>
      </c>
      <c r="K3751" s="34">
        <f t="shared" si="702"/>
        <v>0.1657653061173503</v>
      </c>
      <c r="L3751" s="6">
        <f t="shared" si="710"/>
        <v>9.7084599828880815</v>
      </c>
      <c r="M3751" s="6">
        <f t="shared" si="703"/>
        <v>0.63067322287304872</v>
      </c>
      <c r="N3751" s="6">
        <f t="shared" si="711"/>
        <v>9.8080698655856366</v>
      </c>
      <c r="O3751" s="6">
        <f t="shared" si="704"/>
        <v>0.63714400051044973</v>
      </c>
      <c r="P3751" s="6">
        <f t="shared" si="705"/>
        <v>1.2678172233834983</v>
      </c>
      <c r="Q3751" s="6">
        <f t="shared" si="706"/>
        <v>0.30272314697906338</v>
      </c>
      <c r="R3751" s="6">
        <f t="shared" si="707"/>
        <v>0.24848616019907541</v>
      </c>
      <c r="S3751" s="6">
        <f t="shared" si="708"/>
        <v>0.55120930717813876</v>
      </c>
    </row>
    <row r="3752" spans="1:19" x14ac:dyDescent="0.25">
      <c r="A3752" s="64">
        <v>41960</v>
      </c>
      <c r="B3752" s="198" t="s">
        <v>865</v>
      </c>
      <c r="C3752">
        <v>3</v>
      </c>
      <c r="D3752" s="4">
        <v>4.2</v>
      </c>
      <c r="E3752" s="4"/>
      <c r="G3752" s="4">
        <f t="shared" si="712"/>
        <v>64.961200000000005</v>
      </c>
      <c r="H3752"/>
      <c r="I3752"/>
      <c r="J3752" s="34">
        <f t="shared" si="709"/>
        <v>1.385442360233099E-3</v>
      </c>
      <c r="K3752" s="34">
        <f t="shared" si="702"/>
        <v>8.9999999997231753E-2</v>
      </c>
      <c r="L3752" s="6">
        <f t="shared" si="710"/>
        <v>4.811097633235077</v>
      </c>
      <c r="M3752" s="6">
        <f t="shared" si="703"/>
        <v>0.31253468163409348</v>
      </c>
      <c r="N3752" s="6">
        <f t="shared" si="711"/>
        <v>6.861382640483793</v>
      </c>
      <c r="O3752" s="6">
        <f t="shared" si="704"/>
        <v>0.44572365863033786</v>
      </c>
      <c r="P3752" s="6">
        <f t="shared" si="705"/>
        <v>0.7582583402644314</v>
      </c>
      <c r="Q3752" s="6">
        <f t="shared" si="706"/>
        <v>0.15001664718436486</v>
      </c>
      <c r="R3752" s="6">
        <f t="shared" si="707"/>
        <v>0.17383222686583177</v>
      </c>
      <c r="S3752" s="6">
        <f t="shared" si="708"/>
        <v>0.32384887405019663</v>
      </c>
    </row>
    <row r="3753" spans="1:19" x14ac:dyDescent="0.25">
      <c r="A3753" s="64">
        <v>41960</v>
      </c>
      <c r="B3753" s="198" t="s">
        <v>865</v>
      </c>
      <c r="C3753">
        <v>3</v>
      </c>
      <c r="D3753" s="4">
        <v>5.4</v>
      </c>
      <c r="E3753" s="4"/>
      <c r="G3753" s="4">
        <f t="shared" si="712"/>
        <v>64.961200000000005</v>
      </c>
      <c r="H3753"/>
      <c r="I3753"/>
      <c r="J3753" s="34">
        <f t="shared" si="709"/>
        <v>2.2902210444669595E-3</v>
      </c>
      <c r="K3753" s="34">
        <f t="shared" si="702"/>
        <v>0.14877551019950555</v>
      </c>
      <c r="L3753" s="6">
        <f t="shared" si="710"/>
        <v>8.5736806990755614</v>
      </c>
      <c r="M3753" s="6">
        <f t="shared" si="703"/>
        <v>0.55695659743162507</v>
      </c>
      <c r="N3753" s="6">
        <f t="shared" si="711"/>
        <v>9.2068415424761678</v>
      </c>
      <c r="O3753" s="6">
        <f t="shared" si="704"/>
        <v>0.5980874864097232</v>
      </c>
      <c r="P3753" s="6">
        <f t="shared" si="705"/>
        <v>1.1550440838413483</v>
      </c>
      <c r="Q3753" s="6">
        <f t="shared" si="706"/>
        <v>0.26733916676718</v>
      </c>
      <c r="R3753" s="6">
        <f t="shared" si="707"/>
        <v>0.23325411969979207</v>
      </c>
      <c r="S3753" s="6">
        <f t="shared" si="708"/>
        <v>0.5005932864669721</v>
      </c>
    </row>
    <row r="3754" spans="1:19" x14ac:dyDescent="0.25">
      <c r="A3754" s="64">
        <v>41960</v>
      </c>
      <c r="B3754" s="198" t="s">
        <v>865</v>
      </c>
      <c r="C3754">
        <v>3</v>
      </c>
      <c r="D3754" s="4">
        <v>3.3</v>
      </c>
      <c r="E3754" s="4"/>
      <c r="G3754" s="4">
        <f t="shared" si="712"/>
        <v>64.961200000000005</v>
      </c>
      <c r="H3754"/>
      <c r="I3754"/>
      <c r="J3754" s="34">
        <f t="shared" si="709"/>
        <v>8.5529859993982123E-4</v>
      </c>
      <c r="K3754" s="34">
        <f t="shared" si="702"/>
        <v>5.5561224488086945E-2</v>
      </c>
      <c r="L3754" s="6">
        <f t="shared" si="710"/>
        <v>2.7634881041225379</v>
      </c>
      <c r="M3754" s="6">
        <f t="shared" si="703"/>
        <v>0.17951950691152002</v>
      </c>
      <c r="N3754" s="6">
        <f t="shared" si="711"/>
        <v>5.1745344101160526</v>
      </c>
      <c r="O3754" s="6">
        <f t="shared" si="704"/>
        <v>0.3361439712423443</v>
      </c>
      <c r="P3754" s="6">
        <f t="shared" si="705"/>
        <v>0.51566347815386426</v>
      </c>
      <c r="Q3754" s="6">
        <f t="shared" si="706"/>
        <v>8.6169363317529613E-2</v>
      </c>
      <c r="R3754" s="6">
        <f t="shared" si="707"/>
        <v>0.13109614878451428</v>
      </c>
      <c r="S3754" s="6">
        <f t="shared" si="708"/>
        <v>0.2172655121020439</v>
      </c>
    </row>
    <row r="3755" spans="1:19" x14ac:dyDescent="0.25">
      <c r="A3755" s="64">
        <v>41960</v>
      </c>
      <c r="B3755" s="198" t="s">
        <v>865</v>
      </c>
      <c r="C3755">
        <v>3</v>
      </c>
      <c r="D3755" s="4">
        <v>3.2</v>
      </c>
      <c r="E3755" s="4"/>
      <c r="G3755" s="4">
        <f t="shared" si="712"/>
        <v>64.961200000000005</v>
      </c>
      <c r="H3755"/>
      <c r="I3755"/>
      <c r="J3755" s="34">
        <f t="shared" si="709"/>
        <v>8.0424771931898698E-4</v>
      </c>
      <c r="K3755" s="34">
        <f t="shared" si="702"/>
        <v>5.2244897957576697E-2</v>
      </c>
      <c r="L3755" s="6">
        <f t="shared" si="710"/>
        <v>2.57474279673893</v>
      </c>
      <c r="M3755" s="6">
        <f t="shared" si="703"/>
        <v>0.16725838501169291</v>
      </c>
      <c r="N3755" s="6">
        <f t="shared" si="711"/>
        <v>4.9915502127950244</v>
      </c>
      <c r="O3755" s="6">
        <f t="shared" si="704"/>
        <v>0.32425709797277341</v>
      </c>
      <c r="P3755" s="6">
        <f t="shared" si="705"/>
        <v>0.49151548298446635</v>
      </c>
      <c r="Q3755" s="6">
        <f t="shared" si="706"/>
        <v>8.0284024805612586E-2</v>
      </c>
      <c r="R3755" s="6">
        <f t="shared" si="707"/>
        <v>0.12646026820938164</v>
      </c>
      <c r="S3755" s="6">
        <f t="shared" si="708"/>
        <v>0.20674429301499422</v>
      </c>
    </row>
    <row r="3756" spans="1:19" x14ac:dyDescent="0.25">
      <c r="A3756" s="64">
        <v>41960</v>
      </c>
      <c r="B3756" s="198" t="s">
        <v>865</v>
      </c>
      <c r="C3756">
        <v>3</v>
      </c>
      <c r="D3756" s="4">
        <v>4.9000000000000004</v>
      </c>
      <c r="E3756" s="4"/>
      <c r="G3756" s="4">
        <f t="shared" si="712"/>
        <v>64.961200000000005</v>
      </c>
      <c r="H3756"/>
      <c r="I3756"/>
      <c r="J3756" s="34">
        <f t="shared" si="709"/>
        <v>1.8857409903172736E-3</v>
      </c>
      <c r="K3756" s="34">
        <f t="shared" si="702"/>
        <v>0.12249999999623211</v>
      </c>
      <c r="L3756" s="6">
        <f t="shared" si="710"/>
        <v>6.8573266813152358</v>
      </c>
      <c r="M3756" s="6">
        <f t="shared" si="703"/>
        <v>0.44546017865048693</v>
      </c>
      <c r="N3756" s="6">
        <f t="shared" si="711"/>
        <v>8.2174937658920371</v>
      </c>
      <c r="O3756" s="6">
        <f t="shared" si="704"/>
        <v>0.53381826637890784</v>
      </c>
      <c r="P3756" s="6">
        <f t="shared" si="705"/>
        <v>0.97927844502939476</v>
      </c>
      <c r="Q3756" s="6">
        <f t="shared" si="706"/>
        <v>0.21382088575223371</v>
      </c>
      <c r="R3756" s="6">
        <f t="shared" si="707"/>
        <v>0.20818912388777405</v>
      </c>
      <c r="S3756" s="6">
        <f t="shared" si="708"/>
        <v>0.42201000964000779</v>
      </c>
    </row>
    <row r="3757" spans="1:19" x14ac:dyDescent="0.25">
      <c r="A3757" s="64">
        <v>41960</v>
      </c>
      <c r="B3757" s="198" t="s">
        <v>865</v>
      </c>
      <c r="C3757">
        <v>3</v>
      </c>
      <c r="D3757" s="4">
        <v>3.2</v>
      </c>
      <c r="E3757" s="4"/>
      <c r="G3757" s="4">
        <f t="shared" si="712"/>
        <v>64.961200000000005</v>
      </c>
      <c r="H3757"/>
      <c r="I3757"/>
      <c r="J3757" s="34">
        <f t="shared" si="709"/>
        <v>8.0424771931898698E-4</v>
      </c>
      <c r="K3757" s="34">
        <f t="shared" si="702"/>
        <v>5.2244897957576697E-2</v>
      </c>
      <c r="L3757" s="6">
        <f t="shared" si="710"/>
        <v>2.57474279673893</v>
      </c>
      <c r="M3757" s="6">
        <f t="shared" si="703"/>
        <v>0.16725838501169291</v>
      </c>
      <c r="N3757" s="6">
        <f t="shared" si="711"/>
        <v>4.9915502127950244</v>
      </c>
      <c r="O3757" s="6">
        <f t="shared" si="704"/>
        <v>0.32425709797277341</v>
      </c>
      <c r="P3757" s="6">
        <f t="shared" si="705"/>
        <v>0.49151548298446635</v>
      </c>
      <c r="Q3757" s="6">
        <f t="shared" si="706"/>
        <v>8.0284024805612586E-2</v>
      </c>
      <c r="R3757" s="6">
        <f t="shared" si="707"/>
        <v>0.12646026820938164</v>
      </c>
      <c r="S3757" s="6">
        <f t="shared" si="708"/>
        <v>0.20674429301499422</v>
      </c>
    </row>
    <row r="3758" spans="1:19" x14ac:dyDescent="0.25">
      <c r="A3758" s="64">
        <v>41960</v>
      </c>
      <c r="B3758" s="198" t="s">
        <v>865</v>
      </c>
      <c r="C3758">
        <v>3</v>
      </c>
      <c r="D3758" s="4">
        <v>3.3</v>
      </c>
      <c r="E3758" s="4"/>
      <c r="G3758" s="4">
        <f t="shared" si="712"/>
        <v>64.961200000000005</v>
      </c>
      <c r="H3758"/>
      <c r="I3758"/>
      <c r="J3758" s="34">
        <f t="shared" si="709"/>
        <v>8.5529859993982123E-4</v>
      </c>
      <c r="K3758" s="34">
        <f t="shared" si="702"/>
        <v>5.5561224488086945E-2</v>
      </c>
      <c r="L3758" s="6">
        <f t="shared" si="710"/>
        <v>2.7634881041225379</v>
      </c>
      <c r="M3758" s="6">
        <f t="shared" si="703"/>
        <v>0.17951950691152002</v>
      </c>
      <c r="N3758" s="6">
        <f t="shared" si="711"/>
        <v>5.1745344101160526</v>
      </c>
      <c r="O3758" s="6">
        <f t="shared" si="704"/>
        <v>0.3361439712423443</v>
      </c>
      <c r="P3758" s="6">
        <f t="shared" si="705"/>
        <v>0.51566347815386426</v>
      </c>
      <c r="Q3758" s="6">
        <f t="shared" si="706"/>
        <v>8.6169363317529613E-2</v>
      </c>
      <c r="R3758" s="6">
        <f t="shared" si="707"/>
        <v>0.13109614878451428</v>
      </c>
      <c r="S3758" s="6">
        <f t="shared" si="708"/>
        <v>0.2172655121020439</v>
      </c>
    </row>
    <row r="3759" spans="1:19" x14ac:dyDescent="0.25">
      <c r="A3759" s="64">
        <v>41960</v>
      </c>
      <c r="B3759" s="198" t="s">
        <v>865</v>
      </c>
      <c r="C3759">
        <v>3</v>
      </c>
      <c r="D3759" s="4">
        <v>7</v>
      </c>
      <c r="E3759" s="4"/>
      <c r="G3759" s="4">
        <f t="shared" si="712"/>
        <v>64.961200000000005</v>
      </c>
      <c r="H3759"/>
      <c r="I3759"/>
      <c r="J3759" s="34">
        <f t="shared" si="709"/>
        <v>3.8484510006474969E-3</v>
      </c>
      <c r="K3759" s="34">
        <f t="shared" si="702"/>
        <v>0.24999999999231043</v>
      </c>
      <c r="L3759" s="6">
        <f t="shared" si="710"/>
        <v>15.569492106387406</v>
      </c>
      <c r="M3759" s="6">
        <f t="shared" si="703"/>
        <v>1.0114129102390135</v>
      </c>
      <c r="N3759" s="6">
        <f t="shared" si="711"/>
        <v>12.473107819356448</v>
      </c>
      <c r="O3759" s="6">
        <f t="shared" si="704"/>
        <v>0.81026806739089385</v>
      </c>
      <c r="P3759" s="6">
        <f t="shared" si="705"/>
        <v>1.8216809776299074</v>
      </c>
      <c r="Q3759" s="6">
        <f t="shared" si="706"/>
        <v>0.48547819691472643</v>
      </c>
      <c r="R3759" s="6">
        <f t="shared" si="707"/>
        <v>0.31600454628244862</v>
      </c>
      <c r="S3759" s="6">
        <f t="shared" si="708"/>
        <v>0.80148274319717505</v>
      </c>
    </row>
    <row r="3760" spans="1:19" x14ac:dyDescent="0.25">
      <c r="A3760" s="64">
        <v>41960</v>
      </c>
      <c r="B3760" s="198" t="s">
        <v>865</v>
      </c>
      <c r="C3760">
        <v>3</v>
      </c>
      <c r="D3760" s="4">
        <v>5.5</v>
      </c>
      <c r="E3760" s="4"/>
      <c r="G3760" s="4">
        <f t="shared" si="712"/>
        <v>64.961200000000005</v>
      </c>
      <c r="H3760"/>
      <c r="I3760"/>
      <c r="J3760" s="34">
        <f t="shared" si="709"/>
        <v>2.3758294442772811E-3</v>
      </c>
      <c r="K3760" s="34">
        <f t="shared" si="702"/>
        <v>0.15433673468913039</v>
      </c>
      <c r="L3760" s="6">
        <f t="shared" si="710"/>
        <v>8.9430956308196485</v>
      </c>
      <c r="M3760" s="6">
        <f t="shared" si="703"/>
        <v>0.58095423516110178</v>
      </c>
      <c r="N3760" s="6">
        <f t="shared" si="711"/>
        <v>9.4066355127217793</v>
      </c>
      <c r="O3760" s="6">
        <f t="shared" si="704"/>
        <v>0.61106634272138272</v>
      </c>
      <c r="P3760" s="6">
        <f t="shared" si="705"/>
        <v>1.1920205778824844</v>
      </c>
      <c r="Q3760" s="6">
        <f t="shared" si="706"/>
        <v>0.27885803287732885</v>
      </c>
      <c r="R3760" s="6">
        <f t="shared" si="707"/>
        <v>0.23831587366133927</v>
      </c>
      <c r="S3760" s="6">
        <f t="shared" si="708"/>
        <v>0.51717390653866813</v>
      </c>
    </row>
    <row r="3761" spans="1:19" x14ac:dyDescent="0.25">
      <c r="A3761" s="64">
        <v>41960</v>
      </c>
      <c r="B3761" s="198" t="s">
        <v>865</v>
      </c>
      <c r="C3761">
        <v>3</v>
      </c>
      <c r="D3761" s="4">
        <v>9.9</v>
      </c>
      <c r="E3761" s="4"/>
      <c r="G3761" s="4">
        <f t="shared" si="712"/>
        <v>64.961200000000005</v>
      </c>
      <c r="H3761"/>
      <c r="I3761"/>
      <c r="J3761" s="34">
        <f t="shared" si="709"/>
        <v>7.6976873994583908E-3</v>
      </c>
      <c r="K3761" s="34">
        <f t="shared" si="702"/>
        <v>0.50005102039278249</v>
      </c>
      <c r="L3761" s="6">
        <f t="shared" si="710"/>
        <v>34.542945232877933</v>
      </c>
      <c r="M3761" s="6">
        <f t="shared" si="703"/>
        <v>2.2439512173861407</v>
      </c>
      <c r="N3761" s="6">
        <f t="shared" si="711"/>
        <v>18.711264904239826</v>
      </c>
      <c r="O3761" s="6">
        <f t="shared" si="704"/>
        <v>1.2155062452734979</v>
      </c>
      <c r="P3761" s="6">
        <f t="shared" si="705"/>
        <v>3.4594574626596386</v>
      </c>
      <c r="Q3761" s="6">
        <f t="shared" si="706"/>
        <v>1.0770965843453475</v>
      </c>
      <c r="R3761" s="6">
        <f t="shared" si="707"/>
        <v>0.47404743565666418</v>
      </c>
      <c r="S3761" s="6">
        <f t="shared" si="708"/>
        <v>1.5511440200020117</v>
      </c>
    </row>
    <row r="3762" spans="1:19" x14ac:dyDescent="0.25">
      <c r="A3762" s="64">
        <v>41960</v>
      </c>
      <c r="B3762" s="198" t="s">
        <v>865</v>
      </c>
      <c r="C3762">
        <v>3</v>
      </c>
      <c r="D3762" s="4">
        <v>4.4000000000000004</v>
      </c>
      <c r="E3762" s="4"/>
      <c r="G3762" s="4">
        <f t="shared" si="712"/>
        <v>64.961200000000005</v>
      </c>
      <c r="H3762"/>
      <c r="I3762"/>
      <c r="J3762" s="34">
        <f t="shared" si="709"/>
        <v>1.5205308443374602E-3</v>
      </c>
      <c r="K3762" s="34">
        <f t="shared" ref="K3762:K3825" si="713">+IF($D3762&gt;3.01,J3762*64.96120126,J3762*795.77)</f>
        <v>9.877551020104347E-2</v>
      </c>
      <c r="L3762" s="6">
        <f t="shared" si="710"/>
        <v>5.3541650508837426</v>
      </c>
      <c r="M3762" s="6">
        <f t="shared" ref="M3762:M3825" si="714">+IF($D3762&gt;3.01,L3762*64.96120126*0.001,L3762*795.77*0.001)</f>
        <v>0.34781299344971695</v>
      </c>
      <c r="N3762" s="6">
        <f t="shared" si="711"/>
        <v>7.2451870323804508</v>
      </c>
      <c r="O3762" s="6">
        <f t="shared" ref="O3762:O3825" si="715">+IF($D3762&gt;2.99,N3762*64.96120126*0.001,N3762*795.77*0.001)</f>
        <v>0.47065605297680857</v>
      </c>
      <c r="P3762" s="6">
        <f t="shared" ref="P3762:P3825" si="716">+M3762+O3762</f>
        <v>0.81846904642652551</v>
      </c>
      <c r="Q3762" s="6">
        <f t="shared" si="706"/>
        <v>0.16695023685586413</v>
      </c>
      <c r="R3762" s="6">
        <f t="shared" si="707"/>
        <v>0.18355586066095536</v>
      </c>
      <c r="S3762" s="6">
        <f t="shared" si="708"/>
        <v>0.35050609751681949</v>
      </c>
    </row>
    <row r="3763" spans="1:19" x14ac:dyDescent="0.25">
      <c r="A3763" s="64">
        <v>41960</v>
      </c>
      <c r="B3763" s="198" t="s">
        <v>865</v>
      </c>
      <c r="C3763">
        <v>3</v>
      </c>
      <c r="D3763" s="4">
        <v>8.5</v>
      </c>
      <c r="E3763" s="4"/>
      <c r="G3763" s="4">
        <f t="shared" si="712"/>
        <v>64.961200000000005</v>
      </c>
      <c r="H3763"/>
      <c r="I3763"/>
      <c r="J3763" s="34">
        <f t="shared" si="709"/>
        <v>5.6745017305465653E-3</v>
      </c>
      <c r="K3763" s="34">
        <f t="shared" si="713"/>
        <v>0.36862244896825369</v>
      </c>
      <c r="L3763" s="6">
        <f t="shared" si="710"/>
        <v>24.32921867173739</v>
      </c>
      <c r="M3763" s="6">
        <f t="shared" si="714"/>
        <v>1.5804552706332824</v>
      </c>
      <c r="N3763" s="6">
        <f t="shared" si="711"/>
        <v>15.654172411593242</v>
      </c>
      <c r="O3763" s="6">
        <f t="shared" si="715"/>
        <v>1.0169138445882482</v>
      </c>
      <c r="P3763" s="6">
        <f t="shared" si="716"/>
        <v>2.5973691152215306</v>
      </c>
      <c r="Q3763" s="6">
        <f t="shared" si="706"/>
        <v>0.75861852990397549</v>
      </c>
      <c r="R3763" s="6">
        <f t="shared" si="707"/>
        <v>0.39659639938941682</v>
      </c>
      <c r="S3763" s="6">
        <f t="shared" si="708"/>
        <v>1.1552149292933924</v>
      </c>
    </row>
    <row r="3764" spans="1:19" x14ac:dyDescent="0.25">
      <c r="A3764" s="64">
        <v>41960</v>
      </c>
      <c r="B3764" s="198" t="s">
        <v>865</v>
      </c>
      <c r="C3764">
        <v>3</v>
      </c>
      <c r="D3764" s="4">
        <v>4.8</v>
      </c>
      <c r="E3764" s="4"/>
      <c r="G3764" s="4">
        <f t="shared" si="712"/>
        <v>64.961200000000005</v>
      </c>
      <c r="H3764"/>
      <c r="I3764"/>
      <c r="J3764" s="34">
        <f t="shared" si="709"/>
        <v>1.8095573684677208E-3</v>
      </c>
      <c r="K3764" s="34">
        <f t="shared" si="713"/>
        <v>0.11755102040454758</v>
      </c>
      <c r="L3764" s="6">
        <f t="shared" si="710"/>
        <v>6.5398480281028419</v>
      </c>
      <c r="M3764" s="6">
        <f t="shared" si="714"/>
        <v>0.42483638396340279</v>
      </c>
      <c r="N3764" s="6">
        <f t="shared" si="711"/>
        <v>8.0216224497877064</v>
      </c>
      <c r="O3764" s="6">
        <f t="shared" si="715"/>
        <v>0.52109423039239344</v>
      </c>
      <c r="P3764" s="6">
        <f t="shared" si="716"/>
        <v>0.94593061435579617</v>
      </c>
      <c r="Q3764" s="6">
        <f t="shared" si="706"/>
        <v>0.20392146430243333</v>
      </c>
      <c r="R3764" s="6">
        <f t="shared" si="707"/>
        <v>0.20322674985303346</v>
      </c>
      <c r="S3764" s="6">
        <f t="shared" si="708"/>
        <v>0.40714821415546676</v>
      </c>
    </row>
    <row r="3765" spans="1:19" x14ac:dyDescent="0.25">
      <c r="A3765" s="64">
        <v>41960</v>
      </c>
      <c r="B3765" s="198" t="s">
        <v>865</v>
      </c>
      <c r="C3765">
        <v>3</v>
      </c>
      <c r="D3765" s="4">
        <v>5.5</v>
      </c>
      <c r="E3765" s="4"/>
      <c r="G3765" s="4">
        <f t="shared" si="712"/>
        <v>64.961200000000005</v>
      </c>
      <c r="H3765"/>
      <c r="I3765"/>
      <c r="J3765" s="34">
        <f t="shared" si="709"/>
        <v>2.3758294442772811E-3</v>
      </c>
      <c r="K3765" s="34">
        <f t="shared" si="713"/>
        <v>0.15433673468913039</v>
      </c>
      <c r="L3765" s="6">
        <f t="shared" si="710"/>
        <v>8.9430956308196485</v>
      </c>
      <c r="M3765" s="6">
        <f t="shared" si="714"/>
        <v>0.58095423516110178</v>
      </c>
      <c r="N3765" s="6">
        <f t="shared" si="711"/>
        <v>9.4066355127217793</v>
      </c>
      <c r="O3765" s="6">
        <f t="shared" si="715"/>
        <v>0.61106634272138272</v>
      </c>
      <c r="P3765" s="6">
        <f t="shared" si="716"/>
        <v>1.1920205778824844</v>
      </c>
      <c r="Q3765" s="6">
        <f t="shared" si="706"/>
        <v>0.27885803287732885</v>
      </c>
      <c r="R3765" s="6">
        <f t="shared" si="707"/>
        <v>0.23831587366133927</v>
      </c>
      <c r="S3765" s="6">
        <f t="shared" si="708"/>
        <v>0.51717390653866813</v>
      </c>
    </row>
    <row r="3766" spans="1:19" x14ac:dyDescent="0.25">
      <c r="A3766" s="64">
        <v>41960</v>
      </c>
      <c r="B3766" s="198" t="s">
        <v>865</v>
      </c>
      <c r="C3766">
        <v>3</v>
      </c>
      <c r="D3766" s="4">
        <v>5.5</v>
      </c>
      <c r="E3766" s="4"/>
      <c r="G3766" s="4">
        <f t="shared" si="712"/>
        <v>64.961200000000005</v>
      </c>
      <c r="H3766"/>
      <c r="I3766"/>
      <c r="J3766" s="34">
        <f t="shared" si="709"/>
        <v>2.3758294442772811E-3</v>
      </c>
      <c r="K3766" s="34">
        <f t="shared" si="713"/>
        <v>0.15433673468913039</v>
      </c>
      <c r="L3766" s="6">
        <f t="shared" si="710"/>
        <v>8.9430956308196485</v>
      </c>
      <c r="M3766" s="6">
        <f t="shared" si="714"/>
        <v>0.58095423516110178</v>
      </c>
      <c r="N3766" s="6">
        <f t="shared" si="711"/>
        <v>9.4066355127217793</v>
      </c>
      <c r="O3766" s="6">
        <f t="shared" si="715"/>
        <v>0.61106634272138272</v>
      </c>
      <c r="P3766" s="6">
        <f t="shared" si="716"/>
        <v>1.1920205778824844</v>
      </c>
      <c r="Q3766" s="6">
        <f t="shared" si="706"/>
        <v>0.27885803287732885</v>
      </c>
      <c r="R3766" s="6">
        <f t="shared" si="707"/>
        <v>0.23831587366133927</v>
      </c>
      <c r="S3766" s="6">
        <f t="shared" si="708"/>
        <v>0.51717390653866813</v>
      </c>
    </row>
    <row r="3767" spans="1:19" x14ac:dyDescent="0.25">
      <c r="A3767" s="64">
        <v>41960</v>
      </c>
      <c r="B3767" s="198" t="s">
        <v>865</v>
      </c>
      <c r="C3767">
        <v>3</v>
      </c>
      <c r="D3767" s="4">
        <v>8.1999999999999993</v>
      </c>
      <c r="E3767" s="4"/>
      <c r="G3767" s="4">
        <f t="shared" si="712"/>
        <v>64.961200000000005</v>
      </c>
      <c r="H3767"/>
      <c r="I3767"/>
      <c r="J3767" s="34">
        <f t="shared" si="709"/>
        <v>5.2810172506844409E-3</v>
      </c>
      <c r="K3767" s="34">
        <f t="shared" si="713"/>
        <v>0.34306122447924381</v>
      </c>
      <c r="L3767" s="6">
        <f t="shared" si="710"/>
        <v>22.400210436181411</v>
      </c>
      <c r="M3767" s="6">
        <f t="shared" si="714"/>
        <v>1.455144578411133</v>
      </c>
      <c r="N3767" s="6">
        <f t="shared" si="711"/>
        <v>15.009705698547517</v>
      </c>
      <c r="O3767" s="6">
        <f t="shared" si="715"/>
        <v>0.97504851273671411</v>
      </c>
      <c r="P3767" s="6">
        <f t="shared" si="716"/>
        <v>2.4301930911478471</v>
      </c>
      <c r="Q3767" s="6">
        <f t="shared" si="706"/>
        <v>0.69846939763734384</v>
      </c>
      <c r="R3767" s="6">
        <f t="shared" si="707"/>
        <v>0.38026891996731854</v>
      </c>
      <c r="S3767" s="6">
        <f t="shared" si="708"/>
        <v>1.0787383176046623</v>
      </c>
    </row>
    <row r="3768" spans="1:19" x14ac:dyDescent="0.25">
      <c r="A3768" s="64">
        <v>41960</v>
      </c>
      <c r="B3768" s="198" t="s">
        <v>865</v>
      </c>
      <c r="C3768">
        <v>3</v>
      </c>
      <c r="D3768" s="4">
        <v>7.3</v>
      </c>
      <c r="E3768" s="4"/>
      <c r="G3768" s="4">
        <f t="shared" si="712"/>
        <v>64.961200000000005</v>
      </c>
      <c r="H3768"/>
      <c r="I3768"/>
      <c r="J3768" s="34">
        <f t="shared" si="709"/>
        <v>4.1853868127450016E-3</v>
      </c>
      <c r="K3768" s="34">
        <f t="shared" si="713"/>
        <v>0.27188775509367796</v>
      </c>
      <c r="L3768" s="6">
        <f t="shared" si="710"/>
        <v>17.146414059849693</v>
      </c>
      <c r="M3768" s="6">
        <f t="shared" si="714"/>
        <v>1.1138516546291897</v>
      </c>
      <c r="N3768" s="6">
        <f t="shared" si="711"/>
        <v>13.10079696359297</v>
      </c>
      <c r="O3768" s="6">
        <f t="shared" si="715"/>
        <v>0.85104350821835983</v>
      </c>
      <c r="P3768" s="6">
        <f t="shared" si="716"/>
        <v>1.9648951628475495</v>
      </c>
      <c r="Q3768" s="6">
        <f t="shared" si="706"/>
        <v>0.53464879422201106</v>
      </c>
      <c r="R3768" s="6">
        <f t="shared" si="707"/>
        <v>0.33190696820516036</v>
      </c>
      <c r="S3768" s="6">
        <f t="shared" si="708"/>
        <v>0.86655576242717136</v>
      </c>
    </row>
    <row r="3769" spans="1:19" x14ac:dyDescent="0.25">
      <c r="A3769" s="64">
        <v>41960</v>
      </c>
      <c r="B3769" s="198" t="s">
        <v>865</v>
      </c>
      <c r="C3769">
        <v>3</v>
      </c>
      <c r="D3769" s="4">
        <v>8.4</v>
      </c>
      <c r="E3769" s="4"/>
      <c r="G3769" s="4">
        <f t="shared" si="712"/>
        <v>64.961200000000005</v>
      </c>
      <c r="H3769"/>
      <c r="I3769"/>
      <c r="J3769" s="34">
        <f t="shared" si="709"/>
        <v>5.5417694409323958E-3</v>
      </c>
      <c r="K3769" s="34">
        <f t="shared" si="713"/>
        <v>0.35999999998892701</v>
      </c>
      <c r="L3769" s="6">
        <f t="shared" si="710"/>
        <v>23.676207107687297</v>
      </c>
      <c r="M3769" s="6">
        <f t="shared" si="714"/>
        <v>1.5380348549959169</v>
      </c>
      <c r="N3769" s="6">
        <f t="shared" si="711"/>
        <v>15.438913512745591</v>
      </c>
      <c r="O3769" s="6">
        <f t="shared" si="715"/>
        <v>1.0029303679371999</v>
      </c>
      <c r="P3769" s="6">
        <f t="shared" si="716"/>
        <v>2.5409652229331168</v>
      </c>
      <c r="Q3769" s="6">
        <f t="shared" si="706"/>
        <v>0.73825673039804007</v>
      </c>
      <c r="R3769" s="6">
        <f t="shared" si="707"/>
        <v>0.39114284349550799</v>
      </c>
      <c r="S3769" s="6">
        <f t="shared" si="708"/>
        <v>1.1293995738935481</v>
      </c>
    </row>
    <row r="3770" spans="1:19" x14ac:dyDescent="0.25">
      <c r="A3770" s="64">
        <v>41960</v>
      </c>
      <c r="B3770" s="198" t="s">
        <v>865</v>
      </c>
      <c r="C3770">
        <v>3</v>
      </c>
      <c r="D3770" s="4">
        <v>6.2</v>
      </c>
      <c r="E3770" s="4"/>
      <c r="G3770" s="4">
        <f t="shared" si="712"/>
        <v>64.961200000000005</v>
      </c>
      <c r="H3770"/>
      <c r="I3770"/>
      <c r="J3770" s="34">
        <f t="shared" si="709"/>
        <v>3.0190705400997908E-3</v>
      </c>
      <c r="K3770" s="34">
        <f t="shared" si="713"/>
        <v>0.1961224489735594</v>
      </c>
      <c r="L3770" s="6">
        <f t="shared" si="710"/>
        <v>11.778840632041497</v>
      </c>
      <c r="M3770" s="6">
        <f t="shared" si="714"/>
        <v>0.76516763690751333</v>
      </c>
      <c r="N3770" s="6">
        <f t="shared" si="711"/>
        <v>10.8220178607594</v>
      </c>
      <c r="O3770" s="6">
        <f t="shared" si="715"/>
        <v>0.70301128029210602</v>
      </c>
      <c r="P3770" s="6">
        <f t="shared" si="716"/>
        <v>1.4681789171996193</v>
      </c>
      <c r="Q3770" s="6">
        <f t="shared" si="706"/>
        <v>0.36728046571560641</v>
      </c>
      <c r="R3770" s="6">
        <f t="shared" si="707"/>
        <v>0.27417439931392135</v>
      </c>
      <c r="S3770" s="6">
        <f t="shared" si="708"/>
        <v>0.64145486502952775</v>
      </c>
    </row>
    <row r="3771" spans="1:19" x14ac:dyDescent="0.25">
      <c r="A3771" s="64">
        <v>41960</v>
      </c>
      <c r="B3771" s="198" t="s">
        <v>865</v>
      </c>
      <c r="C3771">
        <v>3</v>
      </c>
      <c r="D3771" s="4">
        <v>8.3000000000000007</v>
      </c>
      <c r="E3771" s="4"/>
      <c r="G3771" s="4">
        <f t="shared" si="712"/>
        <v>64.961200000000005</v>
      </c>
      <c r="H3771"/>
      <c r="I3771"/>
      <c r="J3771" s="34">
        <f t="shared" si="709"/>
        <v>5.4106079476450219E-3</v>
      </c>
      <c r="K3771" s="34">
        <f t="shared" si="713"/>
        <v>0.35147959182592381</v>
      </c>
      <c r="L3771" s="6">
        <f t="shared" si="710"/>
        <v>23.033216302360287</v>
      </c>
      <c r="M3771" s="6">
        <f t="shared" si="714"/>
        <v>1.4962653998827395</v>
      </c>
      <c r="N3771" s="6">
        <f t="shared" si="711"/>
        <v>15.224089825772444</v>
      </c>
      <c r="O3771" s="6">
        <f t="shared" si="715"/>
        <v>0.98897516317232204</v>
      </c>
      <c r="P3771" s="6">
        <f t="shared" si="716"/>
        <v>2.4852405630550614</v>
      </c>
      <c r="Q3771" s="6">
        <f t="shared" si="706"/>
        <v>0.71820739194371497</v>
      </c>
      <c r="R3771" s="6">
        <f t="shared" si="707"/>
        <v>0.38570031363720558</v>
      </c>
      <c r="S3771" s="6">
        <f t="shared" si="708"/>
        <v>1.1039077055809206</v>
      </c>
    </row>
    <row r="3772" spans="1:19" x14ac:dyDescent="0.25">
      <c r="A3772" s="64">
        <v>41960</v>
      </c>
      <c r="B3772" s="198" t="s">
        <v>865</v>
      </c>
      <c r="C3772">
        <v>3</v>
      </c>
      <c r="D3772" s="4">
        <v>5</v>
      </c>
      <c r="E3772" s="4"/>
      <c r="G3772" s="4">
        <f t="shared" si="712"/>
        <v>64.961200000000005</v>
      </c>
      <c r="H3772"/>
      <c r="I3772"/>
      <c r="J3772" s="34">
        <f t="shared" si="709"/>
        <v>1.9634954084936209E-3</v>
      </c>
      <c r="K3772" s="34">
        <f t="shared" si="713"/>
        <v>0.12755102040424002</v>
      </c>
      <c r="L3772" s="6">
        <f t="shared" si="710"/>
        <v>7.1833345216463531</v>
      </c>
      <c r="M3772" s="6">
        <f t="shared" si="714"/>
        <v>0.46663803957857453</v>
      </c>
      <c r="N3772" s="6">
        <f t="shared" si="711"/>
        <v>8.4140458590425169</v>
      </c>
      <c r="O3772" s="6">
        <f t="shared" si="715"/>
        <v>0.54658652646013051</v>
      </c>
      <c r="P3772" s="6">
        <f t="shared" si="716"/>
        <v>1.0132245660387049</v>
      </c>
      <c r="Q3772" s="6">
        <f t="shared" si="706"/>
        <v>0.22398625899771576</v>
      </c>
      <c r="R3772" s="6">
        <f t="shared" si="707"/>
        <v>0.2131687453194509</v>
      </c>
      <c r="S3772" s="6">
        <f t="shared" si="708"/>
        <v>0.4371550043171667</v>
      </c>
    </row>
    <row r="3773" spans="1:19" x14ac:dyDescent="0.25">
      <c r="A3773" s="64">
        <v>41960</v>
      </c>
      <c r="B3773" s="198" t="s">
        <v>865</v>
      </c>
      <c r="C3773">
        <v>3</v>
      </c>
      <c r="D3773" s="4">
        <v>10.3</v>
      </c>
      <c r="E3773" s="4"/>
      <c r="G3773" s="4">
        <f t="shared" si="712"/>
        <v>64.961200000000005</v>
      </c>
      <c r="H3773"/>
      <c r="I3773"/>
      <c r="J3773" s="34">
        <f t="shared" si="709"/>
        <v>8.3322891154835304E-3</v>
      </c>
      <c r="K3773" s="34">
        <f t="shared" si="713"/>
        <v>0.54127551018743292</v>
      </c>
      <c r="L3773" s="6">
        <f t="shared" si="710"/>
        <v>37.836140652479074</v>
      </c>
      <c r="M3773" s="6">
        <f t="shared" si="714"/>
        <v>2.4578811478273606</v>
      </c>
      <c r="N3773" s="6">
        <f t="shared" si="711"/>
        <v>19.598801871387312</v>
      </c>
      <c r="O3773" s="6">
        <f t="shared" si="715"/>
        <v>1.2731617128220558</v>
      </c>
      <c r="P3773" s="6">
        <f t="shared" si="716"/>
        <v>3.7310428606494161</v>
      </c>
      <c r="Q3773" s="6">
        <f t="shared" si="706"/>
        <v>1.1797829509571329</v>
      </c>
      <c r="R3773" s="6">
        <f t="shared" si="707"/>
        <v>0.49653306800060176</v>
      </c>
      <c r="S3773" s="6">
        <f t="shared" si="708"/>
        <v>1.6763160189577346</v>
      </c>
    </row>
    <row r="3774" spans="1:19" x14ac:dyDescent="0.25">
      <c r="A3774" s="64">
        <v>41960</v>
      </c>
      <c r="B3774" s="198" t="s">
        <v>865</v>
      </c>
      <c r="C3774">
        <v>3</v>
      </c>
      <c r="D3774" s="4">
        <v>5</v>
      </c>
      <c r="E3774" s="4"/>
      <c r="G3774" s="4">
        <f t="shared" si="712"/>
        <v>64.961200000000005</v>
      </c>
      <c r="H3774"/>
      <c r="I3774"/>
      <c r="J3774" s="34">
        <f t="shared" si="709"/>
        <v>1.9634954084936209E-3</v>
      </c>
      <c r="K3774" s="34">
        <f t="shared" si="713"/>
        <v>0.12755102040424002</v>
      </c>
      <c r="L3774" s="6">
        <f t="shared" si="710"/>
        <v>7.1833345216463531</v>
      </c>
      <c r="M3774" s="6">
        <f t="shared" si="714"/>
        <v>0.46663803957857453</v>
      </c>
      <c r="N3774" s="6">
        <f t="shared" si="711"/>
        <v>8.4140458590425169</v>
      </c>
      <c r="O3774" s="6">
        <f t="shared" si="715"/>
        <v>0.54658652646013051</v>
      </c>
      <c r="P3774" s="6">
        <f t="shared" si="716"/>
        <v>1.0132245660387049</v>
      </c>
      <c r="Q3774" s="6">
        <f t="shared" si="706"/>
        <v>0.22398625899771576</v>
      </c>
      <c r="R3774" s="6">
        <f t="shared" si="707"/>
        <v>0.2131687453194509</v>
      </c>
      <c r="S3774" s="6">
        <f t="shared" si="708"/>
        <v>0.4371550043171667</v>
      </c>
    </row>
    <row r="3775" spans="1:19" x14ac:dyDescent="0.25">
      <c r="A3775" s="64">
        <v>41960</v>
      </c>
      <c r="B3775" s="198" t="s">
        <v>865</v>
      </c>
      <c r="C3775">
        <v>3</v>
      </c>
      <c r="D3775" s="4">
        <v>16.2</v>
      </c>
      <c r="E3775" s="4"/>
      <c r="G3775" s="4">
        <f t="shared" si="712"/>
        <v>64.961200000000005</v>
      </c>
      <c r="H3775"/>
      <c r="I3775"/>
      <c r="J3775" s="34">
        <f t="shared" si="709"/>
        <v>2.0611989400202632E-2</v>
      </c>
      <c r="K3775" s="34">
        <f t="shared" si="713"/>
        <v>1.3389795917955498</v>
      </c>
      <c r="L3775" s="6">
        <f t="shared" si="710"/>
        <v>107.16897329521385</v>
      </c>
      <c r="M3775" s="6">
        <f t="shared" si="714"/>
        <v>6.9618252430579517</v>
      </c>
      <c r="N3775" s="6">
        <f t="shared" si="711"/>
        <v>33.292203197227899</v>
      </c>
      <c r="O3775" s="6">
        <f t="shared" si="715"/>
        <v>2.1627015122839373</v>
      </c>
      <c r="P3775" s="6">
        <f t="shared" si="716"/>
        <v>9.1245267553418898</v>
      </c>
      <c r="Q3775" s="6">
        <f t="shared" si="706"/>
        <v>3.3416761166678168</v>
      </c>
      <c r="R3775" s="6">
        <f t="shared" si="707"/>
        <v>0.84345358979073559</v>
      </c>
      <c r="S3775" s="6">
        <f t="shared" si="708"/>
        <v>4.185129706458552</v>
      </c>
    </row>
    <row r="3776" spans="1:19" x14ac:dyDescent="0.25">
      <c r="A3776" s="64">
        <v>41960</v>
      </c>
      <c r="B3776" s="198" t="s">
        <v>865</v>
      </c>
      <c r="C3776">
        <v>3</v>
      </c>
      <c r="D3776" s="4">
        <v>11.5</v>
      </c>
      <c r="E3776" s="4"/>
      <c r="G3776" s="4">
        <f t="shared" si="712"/>
        <v>64.961200000000005</v>
      </c>
      <c r="H3776"/>
      <c r="I3776"/>
      <c r="J3776" s="34">
        <f t="shared" si="709"/>
        <v>1.0386890710931254E-2</v>
      </c>
      <c r="K3776" s="34">
        <f t="shared" si="713"/>
        <v>0.67474489793842962</v>
      </c>
      <c r="L3776" s="6">
        <f t="shared" si="710"/>
        <v>48.745932932395526</v>
      </c>
      <c r="M3776" s="6">
        <f t="shared" si="714"/>
        <v>3.1665943598278079</v>
      </c>
      <c r="N3776" s="6">
        <f t="shared" si="711"/>
        <v>22.295973671423809</v>
      </c>
      <c r="O3776" s="6">
        <f t="shared" si="715"/>
        <v>1.4483732329570229</v>
      </c>
      <c r="P3776" s="6">
        <f t="shared" si="716"/>
        <v>4.614967592784831</v>
      </c>
      <c r="Q3776" s="6">
        <f t="shared" si="706"/>
        <v>1.5199652927173477</v>
      </c>
      <c r="R3776" s="6">
        <f t="shared" si="707"/>
        <v>0.56486556085323891</v>
      </c>
      <c r="S3776" s="6">
        <f t="shared" si="708"/>
        <v>2.0848308535705868</v>
      </c>
    </row>
    <row r="3777" spans="1:19" x14ac:dyDescent="0.25">
      <c r="A3777" s="64">
        <v>41960</v>
      </c>
      <c r="B3777" s="198" t="s">
        <v>865</v>
      </c>
      <c r="C3777">
        <v>3</v>
      </c>
      <c r="D3777" s="4">
        <v>4.0999999999999996</v>
      </c>
      <c r="E3777" s="4"/>
      <c r="G3777" s="4">
        <f t="shared" si="712"/>
        <v>64.961200000000005</v>
      </c>
      <c r="H3777"/>
      <c r="I3777"/>
      <c r="J3777" s="34">
        <f t="shared" si="709"/>
        <v>1.3202543126711102E-3</v>
      </c>
      <c r="K3777" s="34">
        <f t="shared" si="713"/>
        <v>8.5765306119810952E-2</v>
      </c>
      <c r="L3777" s="6">
        <f t="shared" si="710"/>
        <v>4.5518101325650582</v>
      </c>
      <c r="M3777" s="6">
        <f t="shared" si="714"/>
        <v>0.29569105411886604</v>
      </c>
      <c r="N3777" s="6">
        <f t="shared" si="711"/>
        <v>6.670633528309061</v>
      </c>
      <c r="O3777" s="6">
        <f t="shared" si="715"/>
        <v>0.43333236716418877</v>
      </c>
      <c r="P3777" s="6">
        <f t="shared" si="716"/>
        <v>0.72902342128305486</v>
      </c>
      <c r="Q3777" s="6">
        <f t="shared" si="706"/>
        <v>0.14193170597705571</v>
      </c>
      <c r="R3777" s="6">
        <f t="shared" si="707"/>
        <v>0.16899962319403364</v>
      </c>
      <c r="S3777" s="6">
        <f t="shared" si="708"/>
        <v>0.31093132917108934</v>
      </c>
    </row>
    <row r="3778" spans="1:19" x14ac:dyDescent="0.25">
      <c r="A3778" s="64">
        <v>41960</v>
      </c>
      <c r="B3778" s="198" t="s">
        <v>865</v>
      </c>
      <c r="C3778">
        <v>3</v>
      </c>
      <c r="D3778" s="4">
        <v>6.1</v>
      </c>
      <c r="E3778" s="4"/>
      <c r="G3778" s="4">
        <f t="shared" si="712"/>
        <v>64.961200000000005</v>
      </c>
      <c r="H3778"/>
      <c r="I3778"/>
      <c r="J3778" s="34">
        <f t="shared" si="709"/>
        <v>2.9224665660019049E-3</v>
      </c>
      <c r="K3778" s="34">
        <f t="shared" si="713"/>
        <v>0.18984693876967082</v>
      </c>
      <c r="L3778" s="6">
        <f t="shared" si="710"/>
        <v>11.346641732690337</v>
      </c>
      <c r="M3778" s="6">
        <f t="shared" si="714"/>
        <v>0.73709147722241208</v>
      </c>
      <c r="N3778" s="6">
        <f t="shared" si="711"/>
        <v>10.618077151196925</v>
      </c>
      <c r="O3778" s="6">
        <f t="shared" si="715"/>
        <v>0.68976304681311085</v>
      </c>
      <c r="P3778" s="6">
        <f t="shared" si="716"/>
        <v>1.426854524035523</v>
      </c>
      <c r="Q3778" s="6">
        <f t="shared" si="706"/>
        <v>0.35380390906675779</v>
      </c>
      <c r="R3778" s="6">
        <f t="shared" si="707"/>
        <v>0.26900758825711324</v>
      </c>
      <c r="S3778" s="6">
        <f t="shared" si="708"/>
        <v>0.62281149732387098</v>
      </c>
    </row>
    <row r="3779" spans="1:19" x14ac:dyDescent="0.25">
      <c r="A3779" s="64">
        <v>41960</v>
      </c>
      <c r="B3779" s="198" t="s">
        <v>865</v>
      </c>
      <c r="C3779">
        <v>3</v>
      </c>
      <c r="D3779" s="4">
        <v>5.5</v>
      </c>
      <c r="E3779" s="4"/>
      <c r="G3779" s="4">
        <f t="shared" si="712"/>
        <v>64.961200000000005</v>
      </c>
      <c r="H3779"/>
      <c r="I3779"/>
      <c r="J3779" s="34">
        <f t="shared" si="709"/>
        <v>2.3758294442772811E-3</v>
      </c>
      <c r="K3779" s="34">
        <f t="shared" si="713"/>
        <v>0.15433673468913039</v>
      </c>
      <c r="L3779" s="6">
        <f t="shared" si="710"/>
        <v>8.9430956308196485</v>
      </c>
      <c r="M3779" s="6">
        <f t="shared" si="714"/>
        <v>0.58095423516110178</v>
      </c>
      <c r="N3779" s="6">
        <f t="shared" si="711"/>
        <v>9.4066355127217793</v>
      </c>
      <c r="O3779" s="6">
        <f t="shared" si="715"/>
        <v>0.61106634272138272</v>
      </c>
      <c r="P3779" s="6">
        <f t="shared" si="716"/>
        <v>1.1920205778824844</v>
      </c>
      <c r="Q3779" s="6">
        <f t="shared" ref="Q3779:Q3842" si="717">M3779*0.48</f>
        <v>0.27885803287732885</v>
      </c>
      <c r="R3779" s="6">
        <f t="shared" ref="R3779:R3842" si="718">O3779*0.39</f>
        <v>0.23831587366133927</v>
      </c>
      <c r="S3779" s="6">
        <f t="shared" ref="S3779:S3842" si="719">Q3779+R3779</f>
        <v>0.51717390653866813</v>
      </c>
    </row>
    <row r="3780" spans="1:19" x14ac:dyDescent="0.25">
      <c r="A3780" s="64">
        <v>41960</v>
      </c>
      <c r="B3780" s="198" t="s">
        <v>865</v>
      </c>
      <c r="C3780">
        <v>3</v>
      </c>
      <c r="D3780" s="4">
        <v>4.5</v>
      </c>
      <c r="E3780" s="4"/>
      <c r="G3780" s="4">
        <f t="shared" si="712"/>
        <v>64.961200000000005</v>
      </c>
      <c r="H3780"/>
      <c r="I3780"/>
      <c r="J3780" s="34">
        <f t="shared" si="709"/>
        <v>1.5904312808798326E-3</v>
      </c>
      <c r="K3780" s="34">
        <f t="shared" si="713"/>
        <v>0.10331632652743439</v>
      </c>
      <c r="L3780" s="6">
        <f t="shared" si="710"/>
        <v>5.6380590590289899</v>
      </c>
      <c r="M3780" s="6">
        <f t="shared" si="714"/>
        <v>0.36625508924934846</v>
      </c>
      <c r="N3780" s="6">
        <f t="shared" si="711"/>
        <v>7.4382130025037601</v>
      </c>
      <c r="O3780" s="6">
        <f t="shared" si="715"/>
        <v>0.48319525187039564</v>
      </c>
      <c r="P3780" s="6">
        <f t="shared" si="716"/>
        <v>0.84945034111974405</v>
      </c>
      <c r="Q3780" s="6">
        <f t="shared" si="717"/>
        <v>0.17580244283968727</v>
      </c>
      <c r="R3780" s="6">
        <f t="shared" si="718"/>
        <v>0.1884461482294543</v>
      </c>
      <c r="S3780" s="6">
        <f t="shared" si="719"/>
        <v>0.36424859106914154</v>
      </c>
    </row>
    <row r="3781" spans="1:19" x14ac:dyDescent="0.25">
      <c r="A3781" s="64">
        <v>41960</v>
      </c>
      <c r="B3781" s="198" t="s">
        <v>865</v>
      </c>
      <c r="C3781">
        <v>3</v>
      </c>
      <c r="D3781" s="4">
        <v>3.8</v>
      </c>
      <c r="E3781" s="4"/>
      <c r="G3781" s="4">
        <f t="shared" si="712"/>
        <v>64.961200000000005</v>
      </c>
      <c r="H3781"/>
      <c r="I3781"/>
      <c r="J3781" s="34">
        <f t="shared" si="709"/>
        <v>1.1341149479459152E-3</v>
      </c>
      <c r="K3781" s="34">
        <f t="shared" si="713"/>
        <v>7.3673469385489021E-2</v>
      </c>
      <c r="L3781" s="6">
        <f t="shared" si="710"/>
        <v>3.8222275656794742</v>
      </c>
      <c r="M3781" s="6">
        <f t="shared" si="714"/>
        <v>0.24829649415562419</v>
      </c>
      <c r="N3781" s="6">
        <f t="shared" si="711"/>
        <v>6.1031884174464111</v>
      </c>
      <c r="O3781" s="6">
        <f t="shared" si="715"/>
        <v>0.39647045111343715</v>
      </c>
      <c r="P3781" s="6">
        <f t="shared" si="716"/>
        <v>0.64476694526906131</v>
      </c>
      <c r="Q3781" s="6">
        <f t="shared" si="717"/>
        <v>0.1191823171946996</v>
      </c>
      <c r="R3781" s="6">
        <f t="shared" si="718"/>
        <v>0.1546234759342405</v>
      </c>
      <c r="S3781" s="6">
        <f t="shared" si="719"/>
        <v>0.2738057931289401</v>
      </c>
    </row>
    <row r="3782" spans="1:19" x14ac:dyDescent="0.25">
      <c r="A3782" s="64">
        <v>41960</v>
      </c>
      <c r="B3782" s="198" t="s">
        <v>865</v>
      </c>
      <c r="C3782">
        <v>3</v>
      </c>
      <c r="D3782" s="4">
        <v>3.3</v>
      </c>
      <c r="E3782" s="4"/>
      <c r="G3782" s="4">
        <f t="shared" si="712"/>
        <v>64.961200000000005</v>
      </c>
      <c r="H3782"/>
      <c r="I3782"/>
      <c r="J3782" s="34">
        <f t="shared" si="709"/>
        <v>8.5529859993982123E-4</v>
      </c>
      <c r="K3782" s="34">
        <f t="shared" si="713"/>
        <v>5.5561224488086945E-2</v>
      </c>
      <c r="L3782" s="6">
        <f t="shared" si="710"/>
        <v>2.7634881041225379</v>
      </c>
      <c r="M3782" s="6">
        <f t="shared" si="714"/>
        <v>0.17951950691152002</v>
      </c>
      <c r="N3782" s="6">
        <f t="shared" si="711"/>
        <v>5.1745344101160526</v>
      </c>
      <c r="O3782" s="6">
        <f t="shared" si="715"/>
        <v>0.3361439712423443</v>
      </c>
      <c r="P3782" s="6">
        <f t="shared" si="716"/>
        <v>0.51566347815386426</v>
      </c>
      <c r="Q3782" s="6">
        <f t="shared" si="717"/>
        <v>8.6169363317529613E-2</v>
      </c>
      <c r="R3782" s="6">
        <f t="shared" si="718"/>
        <v>0.13109614878451428</v>
      </c>
      <c r="S3782" s="6">
        <f t="shared" si="719"/>
        <v>0.2172655121020439</v>
      </c>
    </row>
    <row r="3783" spans="1:19" x14ac:dyDescent="0.25">
      <c r="A3783" s="64">
        <v>41960</v>
      </c>
      <c r="B3783" s="198" t="s">
        <v>865</v>
      </c>
      <c r="C3783">
        <v>3</v>
      </c>
      <c r="D3783" s="4">
        <v>5.3</v>
      </c>
      <c r="E3783" s="4"/>
      <c r="G3783" s="4">
        <f t="shared" si="712"/>
        <v>64.961200000000005</v>
      </c>
      <c r="H3783"/>
      <c r="I3783"/>
      <c r="J3783" s="34">
        <f t="shared" si="709"/>
        <v>2.2061834409834321E-3</v>
      </c>
      <c r="K3783" s="34">
        <f t="shared" si="713"/>
        <v>0.14331632652620405</v>
      </c>
      <c r="L3783" s="6">
        <f t="shared" si="710"/>
        <v>8.213046389840704</v>
      </c>
      <c r="M3783" s="6">
        <f t="shared" si="714"/>
        <v>0.53352935948815838</v>
      </c>
      <c r="N3783" s="6">
        <f t="shared" si="711"/>
        <v>9.0076755970184212</v>
      </c>
      <c r="O3783" s="6">
        <f t="shared" si="715"/>
        <v>0.58514942734270425</v>
      </c>
      <c r="P3783" s="6">
        <f t="shared" si="716"/>
        <v>1.1186787868308627</v>
      </c>
      <c r="Q3783" s="6">
        <f t="shared" si="717"/>
        <v>0.25609409255431603</v>
      </c>
      <c r="R3783" s="6">
        <f t="shared" si="718"/>
        <v>0.22820827666365467</v>
      </c>
      <c r="S3783" s="6">
        <f t="shared" si="719"/>
        <v>0.48430236921797071</v>
      </c>
    </row>
    <row r="3784" spans="1:19" x14ac:dyDescent="0.25">
      <c r="A3784" s="64">
        <v>41960</v>
      </c>
      <c r="B3784" s="198" t="s">
        <v>865</v>
      </c>
      <c r="C3784">
        <v>3</v>
      </c>
      <c r="D3784" s="4">
        <v>6.6</v>
      </c>
      <c r="E3784" s="4"/>
      <c r="G3784" s="4">
        <f t="shared" si="712"/>
        <v>64.961200000000005</v>
      </c>
      <c r="H3784"/>
      <c r="I3784"/>
      <c r="J3784" s="34">
        <f t="shared" si="709"/>
        <v>3.4211943997592849E-3</v>
      </c>
      <c r="K3784" s="34">
        <f t="shared" si="713"/>
        <v>0.22224489795234778</v>
      </c>
      <c r="L3784" s="6">
        <f t="shared" si="710"/>
        <v>13.599581983298828</v>
      </c>
      <c r="M3784" s="6">
        <f t="shared" si="714"/>
        <v>0.88344518226894508</v>
      </c>
      <c r="N3784" s="6">
        <f t="shared" si="711"/>
        <v>11.643307684830535</v>
      </c>
      <c r="O3784" s="6">
        <f t="shared" si="715"/>
        <v>0.75636325384638103</v>
      </c>
      <c r="P3784" s="6">
        <f t="shared" si="716"/>
        <v>1.639808436115326</v>
      </c>
      <c r="Q3784" s="6">
        <f t="shared" si="717"/>
        <v>0.42405368748909361</v>
      </c>
      <c r="R3784" s="6">
        <f t="shared" si="718"/>
        <v>0.2949816690000886</v>
      </c>
      <c r="S3784" s="6">
        <f t="shared" si="719"/>
        <v>0.71903535648918226</v>
      </c>
    </row>
    <row r="3785" spans="1:19" x14ac:dyDescent="0.25">
      <c r="A3785" s="64">
        <v>41960</v>
      </c>
      <c r="B3785" s="198" t="s">
        <v>865</v>
      </c>
      <c r="C3785">
        <v>3</v>
      </c>
      <c r="D3785" s="4">
        <v>9.1</v>
      </c>
      <c r="E3785" s="4"/>
      <c r="G3785" s="4">
        <f t="shared" si="712"/>
        <v>64.961200000000005</v>
      </c>
      <c r="H3785"/>
      <c r="I3785"/>
      <c r="J3785" s="34">
        <f t="shared" si="709"/>
        <v>6.5038821910942696E-3</v>
      </c>
      <c r="K3785" s="34">
        <f t="shared" si="713"/>
        <v>0.4224999999870046</v>
      </c>
      <c r="L3785" s="6">
        <f t="shared" si="710"/>
        <v>28.459693107492722</v>
      </c>
      <c r="M3785" s="6">
        <f t="shared" si="714"/>
        <v>1.8487758517536694</v>
      </c>
      <c r="N3785" s="6">
        <f t="shared" si="711"/>
        <v>16.954633202475005</v>
      </c>
      <c r="O3785" s="6">
        <f t="shared" si="715"/>
        <v>1.1013933397554569</v>
      </c>
      <c r="P3785" s="6">
        <f t="shared" si="716"/>
        <v>2.9501691915091266</v>
      </c>
      <c r="Q3785" s="6">
        <f t="shared" si="717"/>
        <v>0.88741240884176131</v>
      </c>
      <c r="R3785" s="6">
        <f t="shared" si="718"/>
        <v>0.42954340250462825</v>
      </c>
      <c r="S3785" s="6">
        <f t="shared" si="719"/>
        <v>1.3169558113463895</v>
      </c>
    </row>
    <row r="3786" spans="1:19" x14ac:dyDescent="0.25">
      <c r="A3786" s="64">
        <v>41960</v>
      </c>
      <c r="B3786" s="198" t="s">
        <v>865</v>
      </c>
      <c r="C3786">
        <v>3</v>
      </c>
      <c r="D3786" s="4">
        <v>5.0999999999999996</v>
      </c>
      <c r="E3786" s="4"/>
      <c r="G3786" s="4">
        <f t="shared" si="712"/>
        <v>64.961200000000005</v>
      </c>
      <c r="H3786"/>
      <c r="I3786"/>
      <c r="J3786" s="34">
        <f t="shared" si="709"/>
        <v>2.0428206229967626E-3</v>
      </c>
      <c r="K3786" s="34">
        <f t="shared" si="713"/>
        <v>0.13270408162857128</v>
      </c>
      <c r="L3786" s="6">
        <f t="shared" si="710"/>
        <v>7.5179232289815232</v>
      </c>
      <c r="M3786" s="6">
        <f t="shared" si="714"/>
        <v>0.48837332393509775</v>
      </c>
      <c r="N3786" s="6">
        <f t="shared" si="711"/>
        <v>8.6112674075792555</v>
      </c>
      <c r="O3786" s="6">
        <f t="shared" si="715"/>
        <v>0.55939827516743446</v>
      </c>
      <c r="P3786" s="6">
        <f t="shared" si="716"/>
        <v>1.0477715991025323</v>
      </c>
      <c r="Q3786" s="6">
        <f t="shared" si="717"/>
        <v>0.2344191954888469</v>
      </c>
      <c r="R3786" s="6">
        <f t="shared" si="718"/>
        <v>0.21816532731529945</v>
      </c>
      <c r="S3786" s="6">
        <f t="shared" si="719"/>
        <v>0.45258452280414635</v>
      </c>
    </row>
    <row r="3787" spans="1:19" x14ac:dyDescent="0.25">
      <c r="A3787" s="64">
        <v>41960</v>
      </c>
      <c r="B3787" s="198" t="s">
        <v>865</v>
      </c>
      <c r="C3787">
        <v>3</v>
      </c>
      <c r="D3787" s="4">
        <v>3.2</v>
      </c>
      <c r="E3787" s="4"/>
      <c r="G3787" s="4">
        <f t="shared" si="712"/>
        <v>64.961200000000005</v>
      </c>
      <c r="H3787"/>
      <c r="I3787"/>
      <c r="J3787" s="34">
        <f t="shared" si="709"/>
        <v>8.0424771931898698E-4</v>
      </c>
      <c r="K3787" s="34">
        <f t="shared" si="713"/>
        <v>5.2244897957576697E-2</v>
      </c>
      <c r="L3787" s="6">
        <f t="shared" si="710"/>
        <v>2.57474279673893</v>
      </c>
      <c r="M3787" s="6">
        <f t="shared" si="714"/>
        <v>0.16725838501169291</v>
      </c>
      <c r="N3787" s="6">
        <f t="shared" si="711"/>
        <v>4.9915502127950244</v>
      </c>
      <c r="O3787" s="6">
        <f t="shared" si="715"/>
        <v>0.32425709797277341</v>
      </c>
      <c r="P3787" s="6">
        <f t="shared" si="716"/>
        <v>0.49151548298446635</v>
      </c>
      <c r="Q3787" s="6">
        <f t="shared" si="717"/>
        <v>8.0284024805612586E-2</v>
      </c>
      <c r="R3787" s="6">
        <f t="shared" si="718"/>
        <v>0.12646026820938164</v>
      </c>
      <c r="S3787" s="6">
        <f t="shared" si="719"/>
        <v>0.20674429301499422</v>
      </c>
    </row>
    <row r="3788" spans="1:19" x14ac:dyDescent="0.25">
      <c r="A3788" s="64">
        <v>41960</v>
      </c>
      <c r="B3788" s="198" t="s">
        <v>865</v>
      </c>
      <c r="C3788">
        <v>3</v>
      </c>
      <c r="D3788" s="4">
        <v>6.1</v>
      </c>
      <c r="E3788" s="4"/>
      <c r="G3788" s="4">
        <f t="shared" si="712"/>
        <v>64.961200000000005</v>
      </c>
      <c r="H3788"/>
      <c r="I3788"/>
      <c r="J3788" s="34">
        <f t="shared" si="709"/>
        <v>2.9224665660019049E-3</v>
      </c>
      <c r="K3788" s="34">
        <f t="shared" si="713"/>
        <v>0.18984693876967082</v>
      </c>
      <c r="L3788" s="6">
        <f t="shared" si="710"/>
        <v>11.346641732690337</v>
      </c>
      <c r="M3788" s="6">
        <f t="shared" si="714"/>
        <v>0.73709147722241208</v>
      </c>
      <c r="N3788" s="6">
        <f t="shared" si="711"/>
        <v>10.618077151196925</v>
      </c>
      <c r="O3788" s="6">
        <f t="shared" si="715"/>
        <v>0.68976304681311085</v>
      </c>
      <c r="P3788" s="6">
        <f t="shared" si="716"/>
        <v>1.426854524035523</v>
      </c>
      <c r="Q3788" s="6">
        <f t="shared" si="717"/>
        <v>0.35380390906675779</v>
      </c>
      <c r="R3788" s="6">
        <f t="shared" si="718"/>
        <v>0.26900758825711324</v>
      </c>
      <c r="S3788" s="6">
        <f t="shared" si="719"/>
        <v>0.62281149732387098</v>
      </c>
    </row>
    <row r="3789" spans="1:19" x14ac:dyDescent="0.25">
      <c r="A3789" s="64">
        <v>41960</v>
      </c>
      <c r="B3789" s="198" t="s">
        <v>865</v>
      </c>
      <c r="C3789">
        <v>3</v>
      </c>
      <c r="D3789" s="4">
        <v>5.8</v>
      </c>
      <c r="E3789" s="4"/>
      <c r="G3789" s="4">
        <f t="shared" si="712"/>
        <v>64.961200000000005</v>
      </c>
      <c r="H3789"/>
      <c r="I3789"/>
      <c r="J3789" s="34">
        <f t="shared" si="709"/>
        <v>2.6420794216690155E-3</v>
      </c>
      <c r="K3789" s="34">
        <f t="shared" si="713"/>
        <v>0.1716326530559453</v>
      </c>
      <c r="L3789" s="6">
        <f t="shared" si="710"/>
        <v>10.104504202450142</v>
      </c>
      <c r="M3789" s="6">
        <f t="shared" si="714"/>
        <v>0.65640073112787944</v>
      </c>
      <c r="N3789" s="6">
        <f t="shared" si="711"/>
        <v>10.009692178621206</v>
      </c>
      <c r="O3789" s="6">
        <f t="shared" si="715"/>
        <v>0.65024162816606002</v>
      </c>
      <c r="P3789" s="6">
        <f t="shared" si="716"/>
        <v>1.3066423592939396</v>
      </c>
      <c r="Q3789" s="6">
        <f t="shared" si="717"/>
        <v>0.31507235094138214</v>
      </c>
      <c r="R3789" s="6">
        <f t="shared" si="718"/>
        <v>0.25359423498476341</v>
      </c>
      <c r="S3789" s="6">
        <f t="shared" si="719"/>
        <v>0.5686665859261455</v>
      </c>
    </row>
    <row r="3790" spans="1:19" x14ac:dyDescent="0.25">
      <c r="A3790" s="64">
        <v>41960</v>
      </c>
      <c r="B3790" s="198" t="s">
        <v>865</v>
      </c>
      <c r="C3790">
        <v>3</v>
      </c>
      <c r="D3790" s="4">
        <v>4.5</v>
      </c>
      <c r="E3790" s="4"/>
      <c r="G3790" s="4">
        <f t="shared" si="712"/>
        <v>64.961200000000005</v>
      </c>
      <c r="H3790"/>
      <c r="I3790"/>
      <c r="J3790" s="34">
        <f t="shared" si="709"/>
        <v>1.5904312808798326E-3</v>
      </c>
      <c r="K3790" s="34">
        <f t="shared" si="713"/>
        <v>0.10331632652743439</v>
      </c>
      <c r="L3790" s="6">
        <f t="shared" si="710"/>
        <v>5.6380590590289899</v>
      </c>
      <c r="M3790" s="6">
        <f t="shared" si="714"/>
        <v>0.36625508924934846</v>
      </c>
      <c r="N3790" s="6">
        <f t="shared" si="711"/>
        <v>7.4382130025037601</v>
      </c>
      <c r="O3790" s="6">
        <f t="shared" si="715"/>
        <v>0.48319525187039564</v>
      </c>
      <c r="P3790" s="6">
        <f t="shared" si="716"/>
        <v>0.84945034111974405</v>
      </c>
      <c r="Q3790" s="6">
        <f t="shared" si="717"/>
        <v>0.17580244283968727</v>
      </c>
      <c r="R3790" s="6">
        <f t="shared" si="718"/>
        <v>0.1884461482294543</v>
      </c>
      <c r="S3790" s="6">
        <f t="shared" si="719"/>
        <v>0.36424859106914154</v>
      </c>
    </row>
    <row r="3791" spans="1:19" x14ac:dyDescent="0.25">
      <c r="A3791" s="64">
        <v>41960</v>
      </c>
      <c r="B3791" s="198" t="s">
        <v>865</v>
      </c>
      <c r="C3791">
        <v>3</v>
      </c>
      <c r="D3791" s="4">
        <v>3.1</v>
      </c>
      <c r="E3791" s="4"/>
      <c r="G3791" s="4">
        <f t="shared" si="712"/>
        <v>64.961200000000005</v>
      </c>
      <c r="H3791"/>
      <c r="I3791"/>
      <c r="J3791" s="34">
        <f t="shared" si="709"/>
        <v>7.5476763502494771E-4</v>
      </c>
      <c r="K3791" s="34">
        <f t="shared" si="713"/>
        <v>4.9030612243389851E-2</v>
      </c>
      <c r="L3791" s="6">
        <f t="shared" si="710"/>
        <v>2.3935063597525432</v>
      </c>
      <c r="M3791" s="6">
        <f t="shared" si="714"/>
        <v>0.15548504835297491</v>
      </c>
      <c r="N3791" s="6">
        <f t="shared" si="711"/>
        <v>4.8095356854949474</v>
      </c>
      <c r="O3791" s="6">
        <f t="shared" si="715"/>
        <v>0.31243321563258936</v>
      </c>
      <c r="P3791" s="6">
        <f t="shared" si="716"/>
        <v>0.46791826398556424</v>
      </c>
      <c r="Q3791" s="6">
        <f t="shared" si="717"/>
        <v>7.4632823209427962E-2</v>
      </c>
      <c r="R3791" s="6">
        <f t="shared" si="718"/>
        <v>0.12184895409670986</v>
      </c>
      <c r="S3791" s="6">
        <f t="shared" si="719"/>
        <v>0.19648177730613781</v>
      </c>
    </row>
    <row r="3792" spans="1:19" x14ac:dyDescent="0.25">
      <c r="A3792" s="64">
        <v>41960</v>
      </c>
      <c r="B3792" s="198" t="s">
        <v>865</v>
      </c>
      <c r="C3792">
        <v>3</v>
      </c>
      <c r="D3792" s="4">
        <v>4.2</v>
      </c>
      <c r="E3792" s="4"/>
      <c r="G3792" s="4">
        <f t="shared" si="712"/>
        <v>64.961200000000005</v>
      </c>
      <c r="H3792"/>
      <c r="I3792"/>
      <c r="J3792" s="34">
        <f t="shared" si="709"/>
        <v>1.385442360233099E-3</v>
      </c>
      <c r="K3792" s="34">
        <f t="shared" si="713"/>
        <v>8.9999999997231753E-2</v>
      </c>
      <c r="L3792" s="6">
        <f t="shared" si="710"/>
        <v>4.811097633235077</v>
      </c>
      <c r="M3792" s="6">
        <f t="shared" si="714"/>
        <v>0.31253468163409348</v>
      </c>
      <c r="N3792" s="6">
        <f t="shared" si="711"/>
        <v>6.861382640483793</v>
      </c>
      <c r="O3792" s="6">
        <f t="shared" si="715"/>
        <v>0.44572365863033786</v>
      </c>
      <c r="P3792" s="6">
        <f t="shared" si="716"/>
        <v>0.7582583402644314</v>
      </c>
      <c r="Q3792" s="6">
        <f t="shared" si="717"/>
        <v>0.15001664718436486</v>
      </c>
      <c r="R3792" s="6">
        <f t="shared" si="718"/>
        <v>0.17383222686583177</v>
      </c>
      <c r="S3792" s="6">
        <f t="shared" si="719"/>
        <v>0.32384887405019663</v>
      </c>
    </row>
    <row r="3793" spans="1:19" x14ac:dyDescent="0.25">
      <c r="A3793" s="64">
        <v>41960</v>
      </c>
      <c r="B3793" s="198" t="s">
        <v>865</v>
      </c>
      <c r="C3793">
        <v>3</v>
      </c>
      <c r="D3793" s="4">
        <v>3.2</v>
      </c>
      <c r="E3793" s="4"/>
      <c r="G3793" s="4">
        <f t="shared" si="712"/>
        <v>64.961200000000005</v>
      </c>
      <c r="H3793"/>
      <c r="I3793"/>
      <c r="J3793" s="34">
        <f t="shared" si="709"/>
        <v>8.0424771931898698E-4</v>
      </c>
      <c r="K3793" s="34">
        <f t="shared" si="713"/>
        <v>5.2244897957576697E-2</v>
      </c>
      <c r="L3793" s="6">
        <f t="shared" si="710"/>
        <v>2.57474279673893</v>
      </c>
      <c r="M3793" s="6">
        <f t="shared" si="714"/>
        <v>0.16725838501169291</v>
      </c>
      <c r="N3793" s="6">
        <f t="shared" si="711"/>
        <v>4.9915502127950244</v>
      </c>
      <c r="O3793" s="6">
        <f t="shared" si="715"/>
        <v>0.32425709797277341</v>
      </c>
      <c r="P3793" s="6">
        <f t="shared" si="716"/>
        <v>0.49151548298446635</v>
      </c>
      <c r="Q3793" s="6">
        <f t="shared" si="717"/>
        <v>8.0284024805612586E-2</v>
      </c>
      <c r="R3793" s="6">
        <f t="shared" si="718"/>
        <v>0.12646026820938164</v>
      </c>
      <c r="S3793" s="6">
        <f t="shared" si="719"/>
        <v>0.20674429301499422</v>
      </c>
    </row>
    <row r="3794" spans="1:19" x14ac:dyDescent="0.25">
      <c r="A3794" s="64">
        <v>41960</v>
      </c>
      <c r="B3794" s="198" t="s">
        <v>865</v>
      </c>
      <c r="C3794">
        <v>3</v>
      </c>
      <c r="D3794" s="4">
        <v>5.3</v>
      </c>
      <c r="E3794" s="4"/>
      <c r="G3794" s="4">
        <f t="shared" si="712"/>
        <v>64.961200000000005</v>
      </c>
      <c r="H3794"/>
      <c r="I3794"/>
      <c r="J3794" s="34">
        <f t="shared" si="709"/>
        <v>2.2061834409834321E-3</v>
      </c>
      <c r="K3794" s="34">
        <f t="shared" si="713"/>
        <v>0.14331632652620405</v>
      </c>
      <c r="L3794" s="6">
        <f t="shared" si="710"/>
        <v>8.213046389840704</v>
      </c>
      <c r="M3794" s="6">
        <f t="shared" si="714"/>
        <v>0.53352935948815838</v>
      </c>
      <c r="N3794" s="6">
        <f t="shared" si="711"/>
        <v>9.0076755970184212</v>
      </c>
      <c r="O3794" s="6">
        <f t="shared" si="715"/>
        <v>0.58514942734270425</v>
      </c>
      <c r="P3794" s="6">
        <f t="shared" si="716"/>
        <v>1.1186787868308627</v>
      </c>
      <c r="Q3794" s="6">
        <f t="shared" si="717"/>
        <v>0.25609409255431603</v>
      </c>
      <c r="R3794" s="6">
        <f t="shared" si="718"/>
        <v>0.22820827666365467</v>
      </c>
      <c r="S3794" s="6">
        <f t="shared" si="719"/>
        <v>0.48430236921797071</v>
      </c>
    </row>
    <row r="3795" spans="1:19" x14ac:dyDescent="0.25">
      <c r="A3795" s="64">
        <v>41960</v>
      </c>
      <c r="B3795" s="198" t="s">
        <v>865</v>
      </c>
      <c r="C3795">
        <v>3</v>
      </c>
      <c r="D3795" s="4">
        <v>4.7</v>
      </c>
      <c r="E3795" s="4"/>
      <c r="G3795" s="4">
        <f t="shared" si="712"/>
        <v>64.961200000000005</v>
      </c>
      <c r="H3795"/>
      <c r="I3795"/>
      <c r="J3795" s="34">
        <f t="shared" si="709"/>
        <v>1.7349445429449633E-3</v>
      </c>
      <c r="K3795" s="34">
        <f t="shared" si="713"/>
        <v>0.11270408162918646</v>
      </c>
      <c r="L3795" s="6">
        <f t="shared" si="710"/>
        <v>6.2308461373122945</v>
      </c>
      <c r="M3795" s="6">
        <f t="shared" si="714"/>
        <v>0.40476324994603757</v>
      </c>
      <c r="N3795" s="6">
        <f t="shared" si="711"/>
        <v>7.8264436633583525</v>
      </c>
      <c r="O3795" s="6">
        <f t="shared" si="715"/>
        <v>0.50841518196547364</v>
      </c>
      <c r="P3795" s="6">
        <f t="shared" si="716"/>
        <v>0.91317843191151127</v>
      </c>
      <c r="Q3795" s="6">
        <f t="shared" si="717"/>
        <v>0.19428635997409802</v>
      </c>
      <c r="R3795" s="6">
        <f t="shared" si="718"/>
        <v>0.19828192096653471</v>
      </c>
      <c r="S3795" s="6">
        <f t="shared" si="719"/>
        <v>0.39256828094063273</v>
      </c>
    </row>
    <row r="3796" spans="1:19" x14ac:dyDescent="0.25">
      <c r="A3796" s="64">
        <v>41960</v>
      </c>
      <c r="B3796" s="198" t="s">
        <v>865</v>
      </c>
      <c r="C3796">
        <v>3</v>
      </c>
      <c r="D3796" s="4">
        <v>3.5</v>
      </c>
      <c r="E3796" s="4"/>
      <c r="G3796" s="4">
        <f t="shared" si="712"/>
        <v>64.961200000000005</v>
      </c>
      <c r="H3796"/>
      <c r="I3796"/>
      <c r="J3796" s="34">
        <f t="shared" si="709"/>
        <v>9.6211275016187424E-4</v>
      </c>
      <c r="K3796" s="34">
        <f t="shared" si="713"/>
        <v>6.2499999998077607E-2</v>
      </c>
      <c r="L3796" s="6">
        <f t="shared" si="710"/>
        <v>3.1637815247608514</v>
      </c>
      <c r="M3796" s="6">
        <f t="shared" si="714"/>
        <v>0.20552304837265933</v>
      </c>
      <c r="N3796" s="6">
        <f t="shared" si="711"/>
        <v>5.5433152983182508</v>
      </c>
      <c r="O3796" s="6">
        <f t="shared" si="715"/>
        <v>0.36010042074168885</v>
      </c>
      <c r="P3796" s="6">
        <f t="shared" si="716"/>
        <v>0.56562346911434824</v>
      </c>
      <c r="Q3796" s="6">
        <f t="shared" si="717"/>
        <v>9.865106321887647E-2</v>
      </c>
      <c r="R3796" s="6">
        <f t="shared" si="718"/>
        <v>0.14043916408925866</v>
      </c>
      <c r="S3796" s="6">
        <f t="shared" si="719"/>
        <v>0.23909022730813512</v>
      </c>
    </row>
    <row r="3797" spans="1:19" x14ac:dyDescent="0.25">
      <c r="A3797" s="64">
        <v>41960</v>
      </c>
      <c r="B3797" s="198" t="s">
        <v>865</v>
      </c>
      <c r="C3797">
        <v>3</v>
      </c>
      <c r="D3797" s="4">
        <v>4.5</v>
      </c>
      <c r="E3797" s="4"/>
      <c r="G3797" s="4">
        <f t="shared" si="712"/>
        <v>64.961200000000005</v>
      </c>
      <c r="H3797"/>
      <c r="I3797"/>
      <c r="J3797" s="34">
        <f t="shared" si="709"/>
        <v>1.5904312808798326E-3</v>
      </c>
      <c r="K3797" s="34">
        <f t="shared" si="713"/>
        <v>0.10331632652743439</v>
      </c>
      <c r="L3797" s="6">
        <f t="shared" si="710"/>
        <v>5.6380590590289899</v>
      </c>
      <c r="M3797" s="6">
        <f t="shared" si="714"/>
        <v>0.36625508924934846</v>
      </c>
      <c r="N3797" s="6">
        <f t="shared" si="711"/>
        <v>7.4382130025037601</v>
      </c>
      <c r="O3797" s="6">
        <f t="shared" si="715"/>
        <v>0.48319525187039564</v>
      </c>
      <c r="P3797" s="6">
        <f t="shared" si="716"/>
        <v>0.84945034111974405</v>
      </c>
      <c r="Q3797" s="6">
        <f t="shared" si="717"/>
        <v>0.17580244283968727</v>
      </c>
      <c r="R3797" s="6">
        <f t="shared" si="718"/>
        <v>0.1884461482294543</v>
      </c>
      <c r="S3797" s="6">
        <f t="shared" si="719"/>
        <v>0.36424859106914154</v>
      </c>
    </row>
    <row r="3798" spans="1:19" x14ac:dyDescent="0.25">
      <c r="A3798" s="64">
        <v>41960</v>
      </c>
      <c r="B3798" s="198" t="s">
        <v>865</v>
      </c>
      <c r="C3798">
        <v>3</v>
      </c>
      <c r="D3798" s="4">
        <v>3.4</v>
      </c>
      <c r="E3798" s="4"/>
      <c r="G3798" s="4">
        <f t="shared" si="712"/>
        <v>64.961200000000005</v>
      </c>
      <c r="H3798"/>
      <c r="I3798"/>
      <c r="J3798" s="34">
        <f t="shared" si="709"/>
        <v>9.0792027688745035E-4</v>
      </c>
      <c r="K3798" s="34">
        <f t="shared" si="713"/>
        <v>5.8979591834920582E-2</v>
      </c>
      <c r="L3798" s="6">
        <f t="shared" si="710"/>
        <v>2.9598116954824234</v>
      </c>
      <c r="M3798" s="6">
        <f t="shared" si="714"/>
        <v>0.19227292324193554</v>
      </c>
      <c r="N3798" s="6">
        <f t="shared" si="711"/>
        <v>5.3584638182360029</v>
      </c>
      <c r="O3798" s="6">
        <f t="shared" si="715"/>
        <v>0.34809224654085708</v>
      </c>
      <c r="P3798" s="6">
        <f t="shared" si="716"/>
        <v>0.54036516978279259</v>
      </c>
      <c r="Q3798" s="6">
        <f t="shared" si="717"/>
        <v>9.2291003156129051E-2</v>
      </c>
      <c r="R3798" s="6">
        <f t="shared" si="718"/>
        <v>0.13575597615093427</v>
      </c>
      <c r="S3798" s="6">
        <f t="shared" si="719"/>
        <v>0.2280469793070633</v>
      </c>
    </row>
    <row r="3799" spans="1:19" x14ac:dyDescent="0.25">
      <c r="A3799" s="64">
        <v>41960</v>
      </c>
      <c r="B3799" s="198" t="s">
        <v>865</v>
      </c>
      <c r="C3799">
        <v>3</v>
      </c>
      <c r="D3799" s="4">
        <v>5.6</v>
      </c>
      <c r="E3799" s="4"/>
      <c r="G3799" s="4">
        <f t="shared" si="712"/>
        <v>64.961200000000005</v>
      </c>
      <c r="H3799"/>
      <c r="I3799"/>
      <c r="J3799" s="34">
        <f t="shared" si="709"/>
        <v>2.4630086404143973E-3</v>
      </c>
      <c r="K3799" s="34">
        <f t="shared" si="713"/>
        <v>0.15999999999507863</v>
      </c>
      <c r="L3799" s="6">
        <f t="shared" si="710"/>
        <v>9.3213394933125091</v>
      </c>
      <c r="M3799" s="6">
        <f t="shared" si="714"/>
        <v>0.60552541083786027</v>
      </c>
      <c r="N3799" s="6">
        <f t="shared" si="711"/>
        <v>9.6070480145707613</v>
      </c>
      <c r="O3799" s="6">
        <f t="shared" si="715"/>
        <v>0.62408537958901456</v>
      </c>
      <c r="P3799" s="6">
        <f t="shared" si="716"/>
        <v>1.2296107904268747</v>
      </c>
      <c r="Q3799" s="6">
        <f t="shared" si="717"/>
        <v>0.29065219720217289</v>
      </c>
      <c r="R3799" s="6">
        <f t="shared" si="718"/>
        <v>0.24339329803971568</v>
      </c>
      <c r="S3799" s="6">
        <f t="shared" si="719"/>
        <v>0.5340454952418886</v>
      </c>
    </row>
    <row r="3800" spans="1:19" x14ac:dyDescent="0.25">
      <c r="A3800" s="64">
        <v>41960</v>
      </c>
      <c r="B3800" s="198" t="s">
        <v>865</v>
      </c>
      <c r="C3800">
        <v>3</v>
      </c>
      <c r="D3800" s="4">
        <v>6.4</v>
      </c>
      <c r="E3800" s="4"/>
      <c r="G3800" s="4">
        <f t="shared" si="712"/>
        <v>64.961200000000005</v>
      </c>
      <c r="H3800"/>
      <c r="I3800"/>
      <c r="J3800" s="34">
        <f t="shared" si="709"/>
        <v>3.2169908772759479E-3</v>
      </c>
      <c r="K3800" s="34">
        <f t="shared" si="713"/>
        <v>0.20897959183030679</v>
      </c>
      <c r="L3800" s="6">
        <f t="shared" si="710"/>
        <v>12.670735111153041</v>
      </c>
      <c r="M3800" s="6">
        <f t="shared" si="714"/>
        <v>0.82310617366776118</v>
      </c>
      <c r="N3800" s="6">
        <f t="shared" si="711"/>
        <v>11.231571837310549</v>
      </c>
      <c r="O3800" s="6">
        <f t="shared" si="715"/>
        <v>0.72961639858967853</v>
      </c>
      <c r="P3800" s="6">
        <f t="shared" si="716"/>
        <v>1.5527225722574398</v>
      </c>
      <c r="Q3800" s="6">
        <f t="shared" si="717"/>
        <v>0.39509096336052535</v>
      </c>
      <c r="R3800" s="6">
        <f t="shared" si="718"/>
        <v>0.28455039544997462</v>
      </c>
      <c r="S3800" s="6">
        <f t="shared" si="719"/>
        <v>0.67964135881049992</v>
      </c>
    </row>
    <row r="3801" spans="1:19" x14ac:dyDescent="0.25">
      <c r="A3801" s="64">
        <v>41960</v>
      </c>
      <c r="B3801" s="198" t="s">
        <v>865</v>
      </c>
      <c r="C3801">
        <v>3</v>
      </c>
      <c r="D3801" s="4">
        <v>6.8</v>
      </c>
      <c r="E3801" s="4"/>
      <c r="G3801" s="4">
        <f t="shared" si="712"/>
        <v>64.961200000000005</v>
      </c>
      <c r="H3801"/>
      <c r="I3801"/>
      <c r="J3801" s="34">
        <f t="shared" si="709"/>
        <v>3.6316811075498014E-3</v>
      </c>
      <c r="K3801" s="34">
        <f t="shared" si="713"/>
        <v>0.23591836733968233</v>
      </c>
      <c r="L3801" s="6">
        <f t="shared" si="710"/>
        <v>14.565722844180941</v>
      </c>
      <c r="M3801" s="6">
        <f t="shared" si="714"/>
        <v>0.94620685317821773</v>
      </c>
      <c r="N3801" s="6">
        <f t="shared" si="711"/>
        <v>12.057170367208817</v>
      </c>
      <c r="O3801" s="6">
        <f t="shared" si="715"/>
        <v>0.78324827085036008</v>
      </c>
      <c r="P3801" s="6">
        <f t="shared" si="716"/>
        <v>1.7294551240285778</v>
      </c>
      <c r="Q3801" s="6">
        <f t="shared" si="717"/>
        <v>0.45417928952554448</v>
      </c>
      <c r="R3801" s="6">
        <f t="shared" si="718"/>
        <v>0.30546682563164046</v>
      </c>
      <c r="S3801" s="6">
        <f t="shared" si="719"/>
        <v>0.75964611515718494</v>
      </c>
    </row>
    <row r="3802" spans="1:19" x14ac:dyDescent="0.25">
      <c r="A3802" s="64">
        <v>41960</v>
      </c>
      <c r="B3802" s="198" t="s">
        <v>865</v>
      </c>
      <c r="C3802">
        <v>3</v>
      </c>
      <c r="D3802" s="4">
        <v>3.1</v>
      </c>
      <c r="E3802" s="4"/>
      <c r="G3802" s="4">
        <f t="shared" si="712"/>
        <v>64.961200000000005</v>
      </c>
      <c r="H3802"/>
      <c r="I3802"/>
      <c r="J3802" s="34">
        <f t="shared" si="709"/>
        <v>7.5476763502494771E-4</v>
      </c>
      <c r="K3802" s="34">
        <f t="shared" si="713"/>
        <v>4.9030612243389851E-2</v>
      </c>
      <c r="L3802" s="6">
        <f t="shared" si="710"/>
        <v>2.3935063597525432</v>
      </c>
      <c r="M3802" s="6">
        <f t="shared" si="714"/>
        <v>0.15548504835297491</v>
      </c>
      <c r="N3802" s="6">
        <f t="shared" si="711"/>
        <v>4.8095356854949474</v>
      </c>
      <c r="O3802" s="6">
        <f t="shared" si="715"/>
        <v>0.31243321563258936</v>
      </c>
      <c r="P3802" s="6">
        <f t="shared" si="716"/>
        <v>0.46791826398556424</v>
      </c>
      <c r="Q3802" s="6">
        <f t="shared" si="717"/>
        <v>7.4632823209427962E-2</v>
      </c>
      <c r="R3802" s="6">
        <f t="shared" si="718"/>
        <v>0.12184895409670986</v>
      </c>
      <c r="S3802" s="6">
        <f t="shared" si="719"/>
        <v>0.19648177730613781</v>
      </c>
    </row>
    <row r="3803" spans="1:19" x14ac:dyDescent="0.25">
      <c r="A3803" s="64">
        <v>41960</v>
      </c>
      <c r="B3803" s="198" t="s">
        <v>865</v>
      </c>
      <c r="C3803">
        <v>3</v>
      </c>
      <c r="D3803" s="4">
        <v>5</v>
      </c>
      <c r="E3803" s="4"/>
      <c r="G3803" s="4">
        <f t="shared" si="712"/>
        <v>64.961200000000005</v>
      </c>
      <c r="H3803"/>
      <c r="I3803"/>
      <c r="J3803" s="34">
        <f t="shared" si="709"/>
        <v>1.9634954084936209E-3</v>
      </c>
      <c r="K3803" s="34">
        <f t="shared" si="713"/>
        <v>0.12755102040424002</v>
      </c>
      <c r="L3803" s="6">
        <f t="shared" si="710"/>
        <v>7.1833345216463531</v>
      </c>
      <c r="M3803" s="6">
        <f t="shared" si="714"/>
        <v>0.46663803957857453</v>
      </c>
      <c r="N3803" s="6">
        <f t="shared" si="711"/>
        <v>8.4140458590425169</v>
      </c>
      <c r="O3803" s="6">
        <f t="shared" si="715"/>
        <v>0.54658652646013051</v>
      </c>
      <c r="P3803" s="6">
        <f t="shared" si="716"/>
        <v>1.0132245660387049</v>
      </c>
      <c r="Q3803" s="6">
        <f t="shared" si="717"/>
        <v>0.22398625899771576</v>
      </c>
      <c r="R3803" s="6">
        <f t="shared" si="718"/>
        <v>0.2131687453194509</v>
      </c>
      <c r="S3803" s="6">
        <f t="shared" si="719"/>
        <v>0.4371550043171667</v>
      </c>
    </row>
    <row r="3804" spans="1:19" x14ac:dyDescent="0.25">
      <c r="A3804" s="64">
        <v>41960</v>
      </c>
      <c r="B3804" s="198" t="s">
        <v>865</v>
      </c>
      <c r="C3804">
        <v>3</v>
      </c>
      <c r="D3804" s="4">
        <v>4.0999999999999996</v>
      </c>
      <c r="E3804" s="4"/>
      <c r="G3804" s="4">
        <f t="shared" si="712"/>
        <v>64.961200000000005</v>
      </c>
      <c r="H3804"/>
      <c r="I3804"/>
      <c r="J3804" s="34">
        <f t="shared" si="709"/>
        <v>1.3202543126711102E-3</v>
      </c>
      <c r="K3804" s="34">
        <f t="shared" si="713"/>
        <v>8.5765306119810952E-2</v>
      </c>
      <c r="L3804" s="6">
        <f t="shared" si="710"/>
        <v>4.5518101325650582</v>
      </c>
      <c r="M3804" s="6">
        <f t="shared" si="714"/>
        <v>0.29569105411886604</v>
      </c>
      <c r="N3804" s="6">
        <f t="shared" si="711"/>
        <v>6.670633528309061</v>
      </c>
      <c r="O3804" s="6">
        <f t="shared" si="715"/>
        <v>0.43333236716418877</v>
      </c>
      <c r="P3804" s="6">
        <f t="shared" si="716"/>
        <v>0.72902342128305486</v>
      </c>
      <c r="Q3804" s="6">
        <f t="shared" si="717"/>
        <v>0.14193170597705571</v>
      </c>
      <c r="R3804" s="6">
        <f t="shared" si="718"/>
        <v>0.16899962319403364</v>
      </c>
      <c r="S3804" s="6">
        <f t="shared" si="719"/>
        <v>0.31093132917108934</v>
      </c>
    </row>
    <row r="3805" spans="1:19" x14ac:dyDescent="0.25">
      <c r="A3805" s="64">
        <v>41960</v>
      </c>
      <c r="B3805" s="198" t="s">
        <v>865</v>
      </c>
      <c r="C3805">
        <v>3</v>
      </c>
      <c r="D3805" s="4">
        <v>2.6</v>
      </c>
      <c r="E3805" s="4"/>
      <c r="G3805" s="4">
        <f t="shared" si="712"/>
        <v>795.77470000000005</v>
      </c>
      <c r="H3805"/>
      <c r="I3805"/>
      <c r="J3805" s="34">
        <f t="shared" si="709"/>
        <v>5.3092915845667516E-4</v>
      </c>
      <c r="K3805" s="34">
        <f t="shared" si="713"/>
        <v>0.4224974964250684</v>
      </c>
      <c r="L3805" s="6">
        <f t="shared" si="710"/>
        <v>1.5974150751166611</v>
      </c>
      <c r="M3805" s="6">
        <f t="shared" si="714"/>
        <v>1.2711749943255855</v>
      </c>
      <c r="N3805" s="6">
        <f t="shared" si="711"/>
        <v>3.9149731399460577</v>
      </c>
      <c r="O3805" s="6">
        <f t="shared" si="715"/>
        <v>3.1154181755748742</v>
      </c>
      <c r="P3805" s="6">
        <f t="shared" si="716"/>
        <v>4.3865931699004594</v>
      </c>
      <c r="Q3805" s="6">
        <f t="shared" si="717"/>
        <v>0.61016399727628101</v>
      </c>
      <c r="R3805" s="6">
        <f t="shared" si="718"/>
        <v>1.215013088474201</v>
      </c>
      <c r="S3805" s="6">
        <f t="shared" si="719"/>
        <v>1.8251770857504819</v>
      </c>
    </row>
    <row r="3806" spans="1:19" x14ac:dyDescent="0.25">
      <c r="A3806" s="64">
        <v>41960</v>
      </c>
      <c r="B3806" s="198" t="s">
        <v>865</v>
      </c>
      <c r="C3806">
        <v>3</v>
      </c>
      <c r="D3806" s="4">
        <v>2</v>
      </c>
      <c r="E3806" s="4"/>
      <c r="G3806" s="4">
        <f t="shared" si="712"/>
        <v>795.77470000000005</v>
      </c>
      <c r="H3806"/>
      <c r="I3806"/>
      <c r="J3806" s="34">
        <f t="shared" si="709"/>
        <v>3.1415926535897931E-4</v>
      </c>
      <c r="K3806" s="34">
        <f t="shared" si="713"/>
        <v>0.24999851859471495</v>
      </c>
      <c r="L3806" s="6">
        <f t="shared" si="710"/>
        <v>0.87390054800363282</v>
      </c>
      <c r="M3806" s="6">
        <f t="shared" si="714"/>
        <v>0.69542383908485095</v>
      </c>
      <c r="N3806" s="6">
        <f t="shared" si="711"/>
        <v>2.880149720803352</v>
      </c>
      <c r="O3806" s="6">
        <f t="shared" si="715"/>
        <v>2.2919367433236837</v>
      </c>
      <c r="P3806" s="6">
        <f t="shared" si="716"/>
        <v>2.9873605824085345</v>
      </c>
      <c r="Q3806" s="6">
        <f t="shared" si="717"/>
        <v>0.33380344276072843</v>
      </c>
      <c r="R3806" s="6">
        <f t="shared" si="718"/>
        <v>0.89385532989623662</v>
      </c>
      <c r="S3806" s="6">
        <f t="shared" si="719"/>
        <v>1.227658772656965</v>
      </c>
    </row>
    <row r="3807" spans="1:19" x14ac:dyDescent="0.25">
      <c r="A3807" s="64">
        <v>41960</v>
      </c>
      <c r="B3807" s="198" t="s">
        <v>865</v>
      </c>
      <c r="C3807">
        <v>3</v>
      </c>
      <c r="D3807" s="4">
        <v>4.5999999999999996</v>
      </c>
      <c r="E3807" s="4"/>
      <c r="G3807" s="4">
        <f t="shared" si="712"/>
        <v>64.961200000000005</v>
      </c>
      <c r="H3807"/>
      <c r="I3807"/>
      <c r="J3807" s="34">
        <f t="shared" si="709"/>
        <v>1.6619025137490004E-3</v>
      </c>
      <c r="K3807" s="34">
        <f t="shared" si="713"/>
        <v>0.10795918367014873</v>
      </c>
      <c r="L3807" s="6">
        <f t="shared" si="710"/>
        <v>5.9302678128381849</v>
      </c>
      <c r="M3807" s="6">
        <f t="shared" si="714"/>
        <v>0.3852373209154813</v>
      </c>
      <c r="N3807" s="6">
        <f t="shared" si="711"/>
        <v>7.6319696161125572</v>
      </c>
      <c r="O3807" s="6">
        <f t="shared" si="715"/>
        <v>0.49578191424249274</v>
      </c>
      <c r="P3807" s="6">
        <f t="shared" si="716"/>
        <v>0.88101923515797398</v>
      </c>
      <c r="Q3807" s="6">
        <f t="shared" si="717"/>
        <v>0.18491391403943103</v>
      </c>
      <c r="R3807" s="6">
        <f t="shared" si="718"/>
        <v>0.19335494655457217</v>
      </c>
      <c r="S3807" s="6">
        <f t="shared" si="719"/>
        <v>0.37826886059400322</v>
      </c>
    </row>
    <row r="3808" spans="1:19" x14ac:dyDescent="0.25">
      <c r="A3808" s="64">
        <v>41960</v>
      </c>
      <c r="B3808" s="198" t="s">
        <v>865</v>
      </c>
      <c r="C3808">
        <v>3</v>
      </c>
      <c r="D3808" s="4">
        <v>4</v>
      </c>
      <c r="E3808" s="4"/>
      <c r="G3808" s="4">
        <f t="shared" si="712"/>
        <v>64.961200000000005</v>
      </c>
      <c r="H3808"/>
      <c r="I3808"/>
      <c r="J3808" s="34">
        <f t="shared" si="709"/>
        <v>1.2566370614359172E-3</v>
      </c>
      <c r="K3808" s="34">
        <f t="shared" si="713"/>
        <v>8.1632653058713603E-2</v>
      </c>
      <c r="L3808" s="6">
        <f t="shared" si="710"/>
        <v>4.3006091215286046</v>
      </c>
      <c r="M3808" s="6">
        <f t="shared" si="714"/>
        <v>0.27937273468421148</v>
      </c>
      <c r="N3808" s="6">
        <f t="shared" si="711"/>
        <v>6.4806737611278331</v>
      </c>
      <c r="O3808" s="6">
        <f t="shared" si="715"/>
        <v>0.42099235249702632</v>
      </c>
      <c r="P3808" s="6">
        <f t="shared" si="716"/>
        <v>0.7003650871812378</v>
      </c>
      <c r="Q3808" s="6">
        <f t="shared" si="717"/>
        <v>0.1340989126484215</v>
      </c>
      <c r="R3808" s="6">
        <f t="shared" si="718"/>
        <v>0.16418701747384026</v>
      </c>
      <c r="S3808" s="6">
        <f t="shared" si="719"/>
        <v>0.29828593012226179</v>
      </c>
    </row>
    <row r="3809" spans="1:19" x14ac:dyDescent="0.25">
      <c r="A3809" s="64">
        <v>41960</v>
      </c>
      <c r="B3809" s="198" t="s">
        <v>865</v>
      </c>
      <c r="C3809">
        <v>3</v>
      </c>
      <c r="D3809" s="4">
        <v>5.6</v>
      </c>
      <c r="E3809" s="4"/>
      <c r="G3809" s="4">
        <f t="shared" si="712"/>
        <v>64.961200000000005</v>
      </c>
      <c r="H3809"/>
      <c r="I3809"/>
      <c r="J3809" s="34">
        <f t="shared" ref="J3809:J3872" si="720">((+D3809/200)^2)*PI()</f>
        <v>2.4630086404143973E-3</v>
      </c>
      <c r="K3809" s="34">
        <f t="shared" si="713"/>
        <v>0.15999999999507863</v>
      </c>
      <c r="L3809" s="6">
        <f t="shared" ref="L3809:L3872" si="721">0.17758*(D3809^2.299)</f>
        <v>9.3213394933125091</v>
      </c>
      <c r="M3809" s="6">
        <f t="shared" si="714"/>
        <v>0.60552541083786027</v>
      </c>
      <c r="N3809" s="6">
        <f t="shared" ref="N3809:N3872" si="722">1.28*(D3809^1.17)</f>
        <v>9.6070480145707613</v>
      </c>
      <c r="O3809" s="6">
        <f t="shared" si="715"/>
        <v>0.62408537958901456</v>
      </c>
      <c r="P3809" s="6">
        <f t="shared" si="716"/>
        <v>1.2296107904268747</v>
      </c>
      <c r="Q3809" s="6">
        <f t="shared" si="717"/>
        <v>0.29065219720217289</v>
      </c>
      <c r="R3809" s="6">
        <f t="shared" si="718"/>
        <v>0.24339329803971568</v>
      </c>
      <c r="S3809" s="6">
        <f t="shared" si="719"/>
        <v>0.5340454952418886</v>
      </c>
    </row>
    <row r="3810" spans="1:19" x14ac:dyDescent="0.25">
      <c r="A3810" s="64">
        <v>41960</v>
      </c>
      <c r="B3810" s="198" t="s">
        <v>865</v>
      </c>
      <c r="C3810">
        <v>3</v>
      </c>
      <c r="D3810" s="4">
        <v>7.2</v>
      </c>
      <c r="E3810" s="4"/>
      <c r="G3810" s="4">
        <f t="shared" ref="G3810:G3873" si="723">IF($D3810&lt;3.01,795.7747,64.9612)</f>
        <v>64.961200000000005</v>
      </c>
      <c r="H3810"/>
      <c r="I3810"/>
      <c r="J3810" s="34">
        <f t="shared" si="720"/>
        <v>4.0715040790523724E-3</v>
      </c>
      <c r="K3810" s="34">
        <f t="shared" si="713"/>
        <v>0.26448979591023208</v>
      </c>
      <c r="L3810" s="6">
        <f t="shared" si="721"/>
        <v>16.611217355322236</v>
      </c>
      <c r="M3810" s="6">
        <f t="shared" si="714"/>
        <v>1.0790846337926925</v>
      </c>
      <c r="N3810" s="6">
        <f t="shared" si="722"/>
        <v>12.891070706250053</v>
      </c>
      <c r="O3810" s="6">
        <f t="shared" si="715"/>
        <v>0.83741943860560009</v>
      </c>
      <c r="P3810" s="6">
        <f t="shared" si="716"/>
        <v>1.9165040723982925</v>
      </c>
      <c r="Q3810" s="6">
        <f t="shared" si="717"/>
        <v>0.51796062422049238</v>
      </c>
      <c r="R3810" s="6">
        <f t="shared" si="718"/>
        <v>0.32659358105618402</v>
      </c>
      <c r="S3810" s="6">
        <f t="shared" si="719"/>
        <v>0.84455420527667635</v>
      </c>
    </row>
    <row r="3811" spans="1:19" x14ac:dyDescent="0.25">
      <c r="A3811" s="64">
        <v>41960</v>
      </c>
      <c r="B3811" s="198" t="s">
        <v>865</v>
      </c>
      <c r="C3811">
        <v>3</v>
      </c>
      <c r="D3811" s="4">
        <v>9.1</v>
      </c>
      <c r="E3811" s="4"/>
      <c r="G3811" s="4">
        <f t="shared" si="723"/>
        <v>64.961200000000005</v>
      </c>
      <c r="H3811"/>
      <c r="I3811"/>
      <c r="J3811" s="34">
        <f t="shared" si="720"/>
        <v>6.5038821910942696E-3</v>
      </c>
      <c r="K3811" s="34">
        <f t="shared" si="713"/>
        <v>0.4224999999870046</v>
      </c>
      <c r="L3811" s="6">
        <f t="shared" si="721"/>
        <v>28.459693107492722</v>
      </c>
      <c r="M3811" s="6">
        <f t="shared" si="714"/>
        <v>1.8487758517536694</v>
      </c>
      <c r="N3811" s="6">
        <f t="shared" si="722"/>
        <v>16.954633202475005</v>
      </c>
      <c r="O3811" s="6">
        <f t="shared" si="715"/>
        <v>1.1013933397554569</v>
      </c>
      <c r="P3811" s="6">
        <f t="shared" si="716"/>
        <v>2.9501691915091266</v>
      </c>
      <c r="Q3811" s="6">
        <f t="shared" si="717"/>
        <v>0.88741240884176131</v>
      </c>
      <c r="R3811" s="6">
        <f t="shared" si="718"/>
        <v>0.42954340250462825</v>
      </c>
      <c r="S3811" s="6">
        <f t="shared" si="719"/>
        <v>1.3169558113463895</v>
      </c>
    </row>
    <row r="3812" spans="1:19" x14ac:dyDescent="0.25">
      <c r="A3812" s="64">
        <v>41960</v>
      </c>
      <c r="B3812" s="198" t="s">
        <v>865</v>
      </c>
      <c r="C3812">
        <v>3</v>
      </c>
      <c r="D3812" s="4">
        <v>7.2</v>
      </c>
      <c r="E3812" s="4"/>
      <c r="G3812" s="4">
        <f t="shared" si="723"/>
        <v>64.961200000000005</v>
      </c>
      <c r="H3812"/>
      <c r="I3812"/>
      <c r="J3812" s="34">
        <f t="shared" si="720"/>
        <v>4.0715040790523724E-3</v>
      </c>
      <c r="K3812" s="34">
        <f t="shared" si="713"/>
        <v>0.26448979591023208</v>
      </c>
      <c r="L3812" s="6">
        <f t="shared" si="721"/>
        <v>16.611217355322236</v>
      </c>
      <c r="M3812" s="6">
        <f t="shared" si="714"/>
        <v>1.0790846337926925</v>
      </c>
      <c r="N3812" s="6">
        <f t="shared" si="722"/>
        <v>12.891070706250053</v>
      </c>
      <c r="O3812" s="6">
        <f t="shared" si="715"/>
        <v>0.83741943860560009</v>
      </c>
      <c r="P3812" s="6">
        <f t="shared" si="716"/>
        <v>1.9165040723982925</v>
      </c>
      <c r="Q3812" s="6">
        <f t="shared" si="717"/>
        <v>0.51796062422049238</v>
      </c>
      <c r="R3812" s="6">
        <f t="shared" si="718"/>
        <v>0.32659358105618402</v>
      </c>
      <c r="S3812" s="6">
        <f t="shared" si="719"/>
        <v>0.84455420527667635</v>
      </c>
    </row>
    <row r="3813" spans="1:19" x14ac:dyDescent="0.25">
      <c r="A3813" s="64">
        <v>41960</v>
      </c>
      <c r="B3813" s="198" t="s">
        <v>865</v>
      </c>
      <c r="C3813">
        <v>3</v>
      </c>
      <c r="D3813" s="4">
        <v>4.5</v>
      </c>
      <c r="E3813" s="4"/>
      <c r="G3813" s="4">
        <f t="shared" si="723"/>
        <v>64.961200000000005</v>
      </c>
      <c r="H3813"/>
      <c r="I3813"/>
      <c r="J3813" s="34">
        <f t="shared" si="720"/>
        <v>1.5904312808798326E-3</v>
      </c>
      <c r="K3813" s="34">
        <f t="shared" si="713"/>
        <v>0.10331632652743439</v>
      </c>
      <c r="L3813" s="6">
        <f t="shared" si="721"/>
        <v>5.6380590590289899</v>
      </c>
      <c r="M3813" s="6">
        <f t="shared" si="714"/>
        <v>0.36625508924934846</v>
      </c>
      <c r="N3813" s="6">
        <f t="shared" si="722"/>
        <v>7.4382130025037601</v>
      </c>
      <c r="O3813" s="6">
        <f t="shared" si="715"/>
        <v>0.48319525187039564</v>
      </c>
      <c r="P3813" s="6">
        <f t="shared" si="716"/>
        <v>0.84945034111974405</v>
      </c>
      <c r="Q3813" s="6">
        <f t="shared" si="717"/>
        <v>0.17580244283968727</v>
      </c>
      <c r="R3813" s="6">
        <f t="shared" si="718"/>
        <v>0.1884461482294543</v>
      </c>
      <c r="S3813" s="6">
        <f t="shared" si="719"/>
        <v>0.36424859106914154</v>
      </c>
    </row>
    <row r="3814" spans="1:19" x14ac:dyDescent="0.25">
      <c r="A3814" s="64">
        <v>41960</v>
      </c>
      <c r="B3814" s="198" t="s">
        <v>865</v>
      </c>
      <c r="C3814">
        <v>3</v>
      </c>
      <c r="D3814" s="4">
        <v>6.5</v>
      </c>
      <c r="E3814" s="4"/>
      <c r="G3814" s="4">
        <f t="shared" si="723"/>
        <v>64.961200000000005</v>
      </c>
      <c r="H3814"/>
      <c r="I3814"/>
      <c r="J3814" s="34">
        <f t="shared" si="720"/>
        <v>3.3183072403542195E-3</v>
      </c>
      <c r="K3814" s="34">
        <f t="shared" si="713"/>
        <v>0.21556122448316564</v>
      </c>
      <c r="L3814" s="6">
        <f t="shared" si="721"/>
        <v>13.130517975640537</v>
      </c>
      <c r="M3814" s="6">
        <f t="shared" si="714"/>
        <v>0.85297422086363262</v>
      </c>
      <c r="N3814" s="6">
        <f t="shared" si="722"/>
        <v>11.437170539605743</v>
      </c>
      <c r="O3814" s="6">
        <f t="shared" si="715"/>
        <v>0.74297233726827139</v>
      </c>
      <c r="P3814" s="6">
        <f t="shared" si="716"/>
        <v>1.5959465581319039</v>
      </c>
      <c r="Q3814" s="6">
        <f t="shared" si="717"/>
        <v>0.40942762601454363</v>
      </c>
      <c r="R3814" s="6">
        <f t="shared" si="718"/>
        <v>0.28975921153462586</v>
      </c>
      <c r="S3814" s="6">
        <f t="shared" si="719"/>
        <v>0.69918683754916944</v>
      </c>
    </row>
    <row r="3815" spans="1:19" x14ac:dyDescent="0.25">
      <c r="A3815" s="64">
        <v>41960</v>
      </c>
      <c r="B3815" s="198" t="s">
        <v>865</v>
      </c>
      <c r="C3815">
        <v>3</v>
      </c>
      <c r="D3815" s="4">
        <v>2.9</v>
      </c>
      <c r="E3815" s="4"/>
      <c r="G3815" s="4">
        <f t="shared" si="723"/>
        <v>795.77470000000005</v>
      </c>
      <c r="H3815"/>
      <c r="I3815"/>
      <c r="J3815" s="34">
        <f t="shared" si="720"/>
        <v>6.6051985541725389E-4</v>
      </c>
      <c r="K3815" s="34">
        <f t="shared" si="713"/>
        <v>0.52562188534538812</v>
      </c>
      <c r="L3815" s="6">
        <f t="shared" si="721"/>
        <v>2.0532746665169008</v>
      </c>
      <c r="M3815" s="6">
        <f t="shared" si="714"/>
        <v>1.633934381374154</v>
      </c>
      <c r="N3815" s="6">
        <f t="shared" si="722"/>
        <v>4.4485208168488608</v>
      </c>
      <c r="O3815" s="6">
        <f t="shared" si="715"/>
        <v>3.5399994104238179</v>
      </c>
      <c r="P3815" s="6">
        <f t="shared" si="716"/>
        <v>5.173933791797972</v>
      </c>
      <c r="Q3815" s="6">
        <f t="shared" si="717"/>
        <v>0.78428850305959386</v>
      </c>
      <c r="R3815" s="6">
        <f t="shared" si="718"/>
        <v>1.380599770065289</v>
      </c>
      <c r="S3815" s="6">
        <f t="shared" si="719"/>
        <v>2.1648882731248831</v>
      </c>
    </row>
    <row r="3816" spans="1:19" x14ac:dyDescent="0.25">
      <c r="A3816" s="64">
        <v>41960</v>
      </c>
      <c r="B3816" s="198" t="s">
        <v>865</v>
      </c>
      <c r="C3816">
        <v>3</v>
      </c>
      <c r="D3816" s="4">
        <v>6.5</v>
      </c>
      <c r="E3816" s="4"/>
      <c r="G3816" s="4">
        <f t="shared" si="723"/>
        <v>64.961200000000005</v>
      </c>
      <c r="H3816"/>
      <c r="I3816"/>
      <c r="J3816" s="34">
        <f t="shared" si="720"/>
        <v>3.3183072403542195E-3</v>
      </c>
      <c r="K3816" s="34">
        <f t="shared" si="713"/>
        <v>0.21556122448316564</v>
      </c>
      <c r="L3816" s="6">
        <f t="shared" si="721"/>
        <v>13.130517975640537</v>
      </c>
      <c r="M3816" s="6">
        <f t="shared" si="714"/>
        <v>0.85297422086363262</v>
      </c>
      <c r="N3816" s="6">
        <f t="shared" si="722"/>
        <v>11.437170539605743</v>
      </c>
      <c r="O3816" s="6">
        <f t="shared" si="715"/>
        <v>0.74297233726827139</v>
      </c>
      <c r="P3816" s="6">
        <f t="shared" si="716"/>
        <v>1.5959465581319039</v>
      </c>
      <c r="Q3816" s="6">
        <f t="shared" si="717"/>
        <v>0.40942762601454363</v>
      </c>
      <c r="R3816" s="6">
        <f t="shared" si="718"/>
        <v>0.28975921153462586</v>
      </c>
      <c r="S3816" s="6">
        <f t="shared" si="719"/>
        <v>0.69918683754916944</v>
      </c>
    </row>
    <row r="3817" spans="1:19" x14ac:dyDescent="0.25">
      <c r="A3817" s="64">
        <v>41960</v>
      </c>
      <c r="B3817" s="198" t="s">
        <v>865</v>
      </c>
      <c r="C3817">
        <v>3</v>
      </c>
      <c r="D3817" s="4">
        <v>4.3</v>
      </c>
      <c r="E3817" s="4"/>
      <c r="G3817" s="4">
        <f t="shared" si="723"/>
        <v>64.961200000000005</v>
      </c>
      <c r="H3817"/>
      <c r="I3817"/>
      <c r="J3817" s="34">
        <f t="shared" si="720"/>
        <v>1.4522012041218817E-3</v>
      </c>
      <c r="K3817" s="34">
        <f t="shared" si="713"/>
        <v>9.4336734690975893E-2</v>
      </c>
      <c r="L3817" s="6">
        <f t="shared" si="721"/>
        <v>5.0785301024450318</v>
      </c>
      <c r="M3817" s="6">
        <f t="shared" si="714"/>
        <v>0.3299074160899001</v>
      </c>
      <c r="N3817" s="6">
        <f t="shared" si="722"/>
        <v>7.0529054640829827</v>
      </c>
      <c r="O3817" s="6">
        <f t="shared" si="715"/>
        <v>0.45816521132004828</v>
      </c>
      <c r="P3817" s="6">
        <f t="shared" si="716"/>
        <v>0.78807262740994832</v>
      </c>
      <c r="Q3817" s="6">
        <f t="shared" si="717"/>
        <v>0.15835555972315205</v>
      </c>
      <c r="R3817" s="6">
        <f t="shared" si="718"/>
        <v>0.17868443241481885</v>
      </c>
      <c r="S3817" s="6">
        <f t="shared" si="719"/>
        <v>0.33703999213797087</v>
      </c>
    </row>
    <row r="3818" spans="1:19" x14ac:dyDescent="0.25">
      <c r="A3818" s="64">
        <v>41960</v>
      </c>
      <c r="B3818" s="198" t="s">
        <v>865</v>
      </c>
      <c r="C3818">
        <v>3</v>
      </c>
      <c r="D3818" s="4">
        <v>3.7</v>
      </c>
      <c r="E3818" s="4"/>
      <c r="G3818" s="4">
        <f t="shared" si="723"/>
        <v>64.961200000000005</v>
      </c>
      <c r="H3818"/>
      <c r="I3818"/>
      <c r="J3818" s="34">
        <f t="shared" si="720"/>
        <v>1.075210085691107E-3</v>
      </c>
      <c r="K3818" s="34">
        <f t="shared" si="713"/>
        <v>6.9846938773361844E-2</v>
      </c>
      <c r="L3818" s="6">
        <f t="shared" si="721"/>
        <v>3.5949248430857623</v>
      </c>
      <c r="M3818" s="6">
        <f t="shared" si="714"/>
        <v>0.2335306362462681</v>
      </c>
      <c r="N3818" s="6">
        <f t="shared" si="722"/>
        <v>5.9156978898620354</v>
      </c>
      <c r="O3818" s="6">
        <f t="shared" si="715"/>
        <v>0.38429084121668494</v>
      </c>
      <c r="P3818" s="6">
        <f t="shared" si="716"/>
        <v>0.61782147746295302</v>
      </c>
      <c r="Q3818" s="6">
        <f t="shared" si="717"/>
        <v>0.11209470539820869</v>
      </c>
      <c r="R3818" s="6">
        <f t="shared" si="718"/>
        <v>0.14987342807450713</v>
      </c>
      <c r="S3818" s="6">
        <f t="shared" si="719"/>
        <v>0.2619681334727158</v>
      </c>
    </row>
    <row r="3819" spans="1:19" x14ac:dyDescent="0.25">
      <c r="A3819" s="64">
        <v>41960</v>
      </c>
      <c r="B3819" s="198" t="s">
        <v>865</v>
      </c>
      <c r="C3819">
        <v>3</v>
      </c>
      <c r="D3819" s="4">
        <v>3.8</v>
      </c>
      <c r="E3819" s="4"/>
      <c r="G3819" s="4">
        <f t="shared" si="723"/>
        <v>64.961200000000005</v>
      </c>
      <c r="H3819"/>
      <c r="I3819"/>
      <c r="J3819" s="34">
        <f t="shared" si="720"/>
        <v>1.1341149479459152E-3</v>
      </c>
      <c r="K3819" s="34">
        <f t="shared" si="713"/>
        <v>7.3673469385489021E-2</v>
      </c>
      <c r="L3819" s="6">
        <f t="shared" si="721"/>
        <v>3.8222275656794742</v>
      </c>
      <c r="M3819" s="6">
        <f t="shared" si="714"/>
        <v>0.24829649415562419</v>
      </c>
      <c r="N3819" s="6">
        <f t="shared" si="722"/>
        <v>6.1031884174464111</v>
      </c>
      <c r="O3819" s="6">
        <f t="shared" si="715"/>
        <v>0.39647045111343715</v>
      </c>
      <c r="P3819" s="6">
        <f t="shared" si="716"/>
        <v>0.64476694526906131</v>
      </c>
      <c r="Q3819" s="6">
        <f t="shared" si="717"/>
        <v>0.1191823171946996</v>
      </c>
      <c r="R3819" s="6">
        <f t="shared" si="718"/>
        <v>0.1546234759342405</v>
      </c>
      <c r="S3819" s="6">
        <f t="shared" si="719"/>
        <v>0.2738057931289401</v>
      </c>
    </row>
    <row r="3820" spans="1:19" x14ac:dyDescent="0.25">
      <c r="A3820" s="64">
        <v>41960</v>
      </c>
      <c r="B3820" s="198" t="s">
        <v>865</v>
      </c>
      <c r="C3820">
        <v>3</v>
      </c>
      <c r="D3820" s="4">
        <v>3.2</v>
      </c>
      <c r="E3820" s="4"/>
      <c r="G3820" s="4">
        <f t="shared" si="723"/>
        <v>64.961200000000005</v>
      </c>
      <c r="H3820"/>
      <c r="I3820"/>
      <c r="J3820" s="34">
        <f t="shared" si="720"/>
        <v>8.0424771931898698E-4</v>
      </c>
      <c r="K3820" s="34">
        <f t="shared" si="713"/>
        <v>5.2244897957576697E-2</v>
      </c>
      <c r="L3820" s="6">
        <f t="shared" si="721"/>
        <v>2.57474279673893</v>
      </c>
      <c r="M3820" s="6">
        <f t="shared" si="714"/>
        <v>0.16725838501169291</v>
      </c>
      <c r="N3820" s="6">
        <f t="shared" si="722"/>
        <v>4.9915502127950244</v>
      </c>
      <c r="O3820" s="6">
        <f t="shared" si="715"/>
        <v>0.32425709797277341</v>
      </c>
      <c r="P3820" s="6">
        <f t="shared" si="716"/>
        <v>0.49151548298446635</v>
      </c>
      <c r="Q3820" s="6">
        <f t="shared" si="717"/>
        <v>8.0284024805612586E-2</v>
      </c>
      <c r="R3820" s="6">
        <f t="shared" si="718"/>
        <v>0.12646026820938164</v>
      </c>
      <c r="S3820" s="6">
        <f t="shared" si="719"/>
        <v>0.20674429301499422</v>
      </c>
    </row>
    <row r="3821" spans="1:19" x14ac:dyDescent="0.25">
      <c r="A3821" s="64">
        <v>41960</v>
      </c>
      <c r="B3821" s="198" t="s">
        <v>865</v>
      </c>
      <c r="C3821">
        <v>3</v>
      </c>
      <c r="D3821" s="4">
        <v>3.6</v>
      </c>
      <c r="E3821" s="4"/>
      <c r="G3821" s="4">
        <f t="shared" si="723"/>
        <v>64.961200000000005</v>
      </c>
      <c r="H3821"/>
      <c r="I3821"/>
      <c r="J3821" s="34">
        <f t="shared" si="720"/>
        <v>1.0178760197630931E-3</v>
      </c>
      <c r="K3821" s="34">
        <f t="shared" si="713"/>
        <v>6.6122448977558021E-2</v>
      </c>
      <c r="L3821" s="6">
        <f t="shared" si="721"/>
        <v>3.375464158589657</v>
      </c>
      <c r="M3821" s="6">
        <f t="shared" si="714"/>
        <v>0.21927420655205926</v>
      </c>
      <c r="N3821" s="6">
        <f t="shared" si="722"/>
        <v>5.7290669248255632</v>
      </c>
      <c r="O3821" s="6">
        <f t="shared" si="715"/>
        <v>0.37216706953560269</v>
      </c>
      <c r="P3821" s="6">
        <f t="shared" si="716"/>
        <v>0.59144127608766195</v>
      </c>
      <c r="Q3821" s="6">
        <f t="shared" si="717"/>
        <v>0.10525161914498844</v>
      </c>
      <c r="R3821" s="6">
        <f t="shared" si="718"/>
        <v>0.14514515711888507</v>
      </c>
      <c r="S3821" s="6">
        <f t="shared" si="719"/>
        <v>0.25039677626387352</v>
      </c>
    </row>
    <row r="3822" spans="1:19" x14ac:dyDescent="0.25">
      <c r="A3822" s="64">
        <v>41960</v>
      </c>
      <c r="B3822" s="198" t="s">
        <v>865</v>
      </c>
      <c r="C3822">
        <v>3</v>
      </c>
      <c r="D3822" s="4">
        <v>5.4</v>
      </c>
      <c r="E3822" s="4"/>
      <c r="G3822" s="4">
        <f t="shared" si="723"/>
        <v>64.961200000000005</v>
      </c>
      <c r="H3822"/>
      <c r="I3822"/>
      <c r="J3822" s="34">
        <f t="shared" si="720"/>
        <v>2.2902210444669595E-3</v>
      </c>
      <c r="K3822" s="34">
        <f t="shared" si="713"/>
        <v>0.14877551019950555</v>
      </c>
      <c r="L3822" s="6">
        <f t="shared" si="721"/>
        <v>8.5736806990755614</v>
      </c>
      <c r="M3822" s="6">
        <f t="shared" si="714"/>
        <v>0.55695659743162507</v>
      </c>
      <c r="N3822" s="6">
        <f t="shared" si="722"/>
        <v>9.2068415424761678</v>
      </c>
      <c r="O3822" s="6">
        <f t="shared" si="715"/>
        <v>0.5980874864097232</v>
      </c>
      <c r="P3822" s="6">
        <f t="shared" si="716"/>
        <v>1.1550440838413483</v>
      </c>
      <c r="Q3822" s="6">
        <f t="shared" si="717"/>
        <v>0.26733916676718</v>
      </c>
      <c r="R3822" s="6">
        <f t="shared" si="718"/>
        <v>0.23325411969979207</v>
      </c>
      <c r="S3822" s="6">
        <f t="shared" si="719"/>
        <v>0.5005932864669721</v>
      </c>
    </row>
    <row r="3823" spans="1:19" x14ac:dyDescent="0.25">
      <c r="A3823" s="64">
        <v>41960</v>
      </c>
      <c r="B3823" s="198" t="s">
        <v>865</v>
      </c>
      <c r="C3823">
        <v>3</v>
      </c>
      <c r="D3823" s="4">
        <v>5.0999999999999996</v>
      </c>
      <c r="E3823" s="4"/>
      <c r="G3823" s="4">
        <f t="shared" si="723"/>
        <v>64.961200000000005</v>
      </c>
      <c r="H3823"/>
      <c r="I3823"/>
      <c r="J3823" s="34">
        <f t="shared" si="720"/>
        <v>2.0428206229967626E-3</v>
      </c>
      <c r="K3823" s="34">
        <f t="shared" si="713"/>
        <v>0.13270408162857128</v>
      </c>
      <c r="L3823" s="6">
        <f t="shared" si="721"/>
        <v>7.5179232289815232</v>
      </c>
      <c r="M3823" s="6">
        <f t="shared" si="714"/>
        <v>0.48837332393509775</v>
      </c>
      <c r="N3823" s="6">
        <f t="shared" si="722"/>
        <v>8.6112674075792555</v>
      </c>
      <c r="O3823" s="6">
        <f t="shared" si="715"/>
        <v>0.55939827516743446</v>
      </c>
      <c r="P3823" s="6">
        <f t="shared" si="716"/>
        <v>1.0477715991025323</v>
      </c>
      <c r="Q3823" s="6">
        <f t="shared" si="717"/>
        <v>0.2344191954888469</v>
      </c>
      <c r="R3823" s="6">
        <f t="shared" si="718"/>
        <v>0.21816532731529945</v>
      </c>
      <c r="S3823" s="6">
        <f t="shared" si="719"/>
        <v>0.45258452280414635</v>
      </c>
    </row>
    <row r="3824" spans="1:19" x14ac:dyDescent="0.25">
      <c r="A3824" s="64">
        <v>41960</v>
      </c>
      <c r="B3824" s="198" t="s">
        <v>865</v>
      </c>
      <c r="C3824">
        <v>3</v>
      </c>
      <c r="D3824" s="4">
        <v>11.2</v>
      </c>
      <c r="E3824" s="4"/>
      <c r="G3824" s="4">
        <f t="shared" si="723"/>
        <v>64.961200000000005</v>
      </c>
      <c r="H3824"/>
      <c r="I3824"/>
      <c r="J3824" s="34">
        <f t="shared" si="720"/>
        <v>9.8520345616575893E-3</v>
      </c>
      <c r="K3824" s="34">
        <f t="shared" si="713"/>
        <v>0.63999999998031454</v>
      </c>
      <c r="L3824" s="6">
        <f t="shared" si="721"/>
        <v>45.871853200437585</v>
      </c>
      <c r="M3824" s="6">
        <f t="shared" si="714"/>
        <v>2.9798906879228007</v>
      </c>
      <c r="N3824" s="6">
        <f t="shared" si="722"/>
        <v>21.616981763211225</v>
      </c>
      <c r="O3824" s="6">
        <f t="shared" si="715"/>
        <v>1.4042651029537139</v>
      </c>
      <c r="P3824" s="6">
        <f t="shared" si="716"/>
        <v>4.3841557908765143</v>
      </c>
      <c r="Q3824" s="6">
        <f t="shared" si="717"/>
        <v>1.4303475302029443</v>
      </c>
      <c r="R3824" s="6">
        <f t="shared" si="718"/>
        <v>0.54766339015194843</v>
      </c>
      <c r="S3824" s="6">
        <f t="shared" si="719"/>
        <v>1.9780109203548926</v>
      </c>
    </row>
    <row r="3825" spans="1:19" x14ac:dyDescent="0.25">
      <c r="A3825" s="64">
        <v>41960</v>
      </c>
      <c r="B3825" s="198" t="s">
        <v>865</v>
      </c>
      <c r="C3825">
        <v>3</v>
      </c>
      <c r="D3825" s="4">
        <v>5.0999999999999996</v>
      </c>
      <c r="E3825" s="4"/>
      <c r="G3825" s="4">
        <f t="shared" si="723"/>
        <v>64.961200000000005</v>
      </c>
      <c r="H3825"/>
      <c r="I3825"/>
      <c r="J3825" s="34">
        <f t="shared" si="720"/>
        <v>2.0428206229967626E-3</v>
      </c>
      <c r="K3825" s="34">
        <f t="shared" si="713"/>
        <v>0.13270408162857128</v>
      </c>
      <c r="L3825" s="6">
        <f t="shared" si="721"/>
        <v>7.5179232289815232</v>
      </c>
      <c r="M3825" s="6">
        <f t="shared" si="714"/>
        <v>0.48837332393509775</v>
      </c>
      <c r="N3825" s="6">
        <f t="shared" si="722"/>
        <v>8.6112674075792555</v>
      </c>
      <c r="O3825" s="6">
        <f t="shared" si="715"/>
        <v>0.55939827516743446</v>
      </c>
      <c r="P3825" s="6">
        <f t="shared" si="716"/>
        <v>1.0477715991025323</v>
      </c>
      <c r="Q3825" s="6">
        <f t="shared" si="717"/>
        <v>0.2344191954888469</v>
      </c>
      <c r="R3825" s="6">
        <f t="shared" si="718"/>
        <v>0.21816532731529945</v>
      </c>
      <c r="S3825" s="6">
        <f t="shared" si="719"/>
        <v>0.45258452280414635</v>
      </c>
    </row>
    <row r="3826" spans="1:19" x14ac:dyDescent="0.25">
      <c r="A3826" s="64">
        <v>41960</v>
      </c>
      <c r="B3826" s="198" t="s">
        <v>865</v>
      </c>
      <c r="C3826">
        <v>3</v>
      </c>
      <c r="D3826" s="4">
        <v>3.5</v>
      </c>
      <c r="E3826" s="4"/>
      <c r="G3826" s="4">
        <f t="shared" si="723"/>
        <v>64.961200000000005</v>
      </c>
      <c r="H3826"/>
      <c r="I3826"/>
      <c r="J3826" s="34">
        <f t="shared" si="720"/>
        <v>9.6211275016187424E-4</v>
      </c>
      <c r="K3826" s="34">
        <f t="shared" ref="K3826:K3889" si="724">+IF($D3826&gt;3.01,J3826*64.96120126,J3826*795.77)</f>
        <v>6.2499999998077607E-2</v>
      </c>
      <c r="L3826" s="6">
        <f t="shared" si="721"/>
        <v>3.1637815247608514</v>
      </c>
      <c r="M3826" s="6">
        <f t="shared" ref="M3826:M3889" si="725">+IF($D3826&gt;3.01,L3826*64.96120126*0.001,L3826*795.77*0.001)</f>
        <v>0.20552304837265933</v>
      </c>
      <c r="N3826" s="6">
        <f t="shared" si="722"/>
        <v>5.5433152983182508</v>
      </c>
      <c r="O3826" s="6">
        <f t="shared" ref="O3826:O3889" si="726">+IF($D3826&gt;2.99,N3826*64.96120126*0.001,N3826*795.77*0.001)</f>
        <v>0.36010042074168885</v>
      </c>
      <c r="P3826" s="6">
        <f t="shared" ref="P3826:P3889" si="727">+M3826+O3826</f>
        <v>0.56562346911434824</v>
      </c>
      <c r="Q3826" s="6">
        <f t="shared" si="717"/>
        <v>9.865106321887647E-2</v>
      </c>
      <c r="R3826" s="6">
        <f t="shared" si="718"/>
        <v>0.14043916408925866</v>
      </c>
      <c r="S3826" s="6">
        <f t="shared" si="719"/>
        <v>0.23909022730813512</v>
      </c>
    </row>
    <row r="3827" spans="1:19" x14ac:dyDescent="0.25">
      <c r="A3827" s="64">
        <v>41960</v>
      </c>
      <c r="B3827" s="198" t="s">
        <v>865</v>
      </c>
      <c r="C3827">
        <v>3</v>
      </c>
      <c r="D3827" s="4">
        <v>5.5</v>
      </c>
      <c r="E3827" s="4"/>
      <c r="G3827" s="4">
        <f t="shared" si="723"/>
        <v>64.961200000000005</v>
      </c>
      <c r="H3827"/>
      <c r="I3827"/>
      <c r="J3827" s="34">
        <f t="shared" si="720"/>
        <v>2.3758294442772811E-3</v>
      </c>
      <c r="K3827" s="34">
        <f t="shared" si="724"/>
        <v>0.15433673468913039</v>
      </c>
      <c r="L3827" s="6">
        <f t="shared" si="721"/>
        <v>8.9430956308196485</v>
      </c>
      <c r="M3827" s="6">
        <f t="shared" si="725"/>
        <v>0.58095423516110178</v>
      </c>
      <c r="N3827" s="6">
        <f t="shared" si="722"/>
        <v>9.4066355127217793</v>
      </c>
      <c r="O3827" s="6">
        <f t="shared" si="726"/>
        <v>0.61106634272138272</v>
      </c>
      <c r="P3827" s="6">
        <f t="shared" si="727"/>
        <v>1.1920205778824844</v>
      </c>
      <c r="Q3827" s="6">
        <f t="shared" si="717"/>
        <v>0.27885803287732885</v>
      </c>
      <c r="R3827" s="6">
        <f t="shared" si="718"/>
        <v>0.23831587366133927</v>
      </c>
      <c r="S3827" s="6">
        <f t="shared" si="719"/>
        <v>0.51717390653866813</v>
      </c>
    </row>
    <row r="3828" spans="1:19" x14ac:dyDescent="0.25">
      <c r="A3828" s="64">
        <v>41960</v>
      </c>
      <c r="B3828" s="198" t="s">
        <v>865</v>
      </c>
      <c r="C3828">
        <v>3</v>
      </c>
      <c r="D3828" s="4">
        <v>2.4</v>
      </c>
      <c r="E3828" s="4"/>
      <c r="G3828" s="4">
        <f t="shared" si="723"/>
        <v>795.77470000000005</v>
      </c>
      <c r="H3828"/>
      <c r="I3828"/>
      <c r="J3828" s="34">
        <f t="shared" si="720"/>
        <v>4.523893421169302E-4</v>
      </c>
      <c r="K3828" s="34">
        <f t="shared" si="724"/>
        <v>0.35999786677638956</v>
      </c>
      <c r="L3828" s="6">
        <f t="shared" si="721"/>
        <v>1.3289226279620943</v>
      </c>
      <c r="M3828" s="6">
        <f t="shared" si="725"/>
        <v>1.0575167596533956</v>
      </c>
      <c r="N3828" s="6">
        <f t="shared" si="722"/>
        <v>3.5649802027876287</v>
      </c>
      <c r="O3828" s="6">
        <f t="shared" si="726"/>
        <v>2.8369042959723112</v>
      </c>
      <c r="P3828" s="6">
        <f t="shared" si="727"/>
        <v>3.8944210556257071</v>
      </c>
      <c r="Q3828" s="6">
        <f t="shared" si="717"/>
        <v>0.50760804463362985</v>
      </c>
      <c r="R3828" s="6">
        <f t="shared" si="718"/>
        <v>1.1063926754292015</v>
      </c>
      <c r="S3828" s="6">
        <f t="shared" si="719"/>
        <v>1.6140007200628315</v>
      </c>
    </row>
    <row r="3829" spans="1:19" x14ac:dyDescent="0.25">
      <c r="A3829" s="64">
        <v>41960</v>
      </c>
      <c r="B3829" s="198" t="s">
        <v>865</v>
      </c>
      <c r="C3829">
        <v>3</v>
      </c>
      <c r="D3829" s="4">
        <v>9.5</v>
      </c>
      <c r="E3829" s="4"/>
      <c r="G3829" s="4">
        <f t="shared" si="723"/>
        <v>64.961200000000005</v>
      </c>
      <c r="H3829"/>
      <c r="I3829"/>
      <c r="J3829" s="34">
        <f t="shared" si="720"/>
        <v>7.0882184246619708E-3</v>
      </c>
      <c r="K3829" s="34">
        <f t="shared" si="724"/>
        <v>0.46045918365930638</v>
      </c>
      <c r="L3829" s="6">
        <f t="shared" si="721"/>
        <v>31.418150823747471</v>
      </c>
      <c r="M3829" s="6">
        <f t="shared" si="725"/>
        <v>2.040960818878494</v>
      </c>
      <c r="N3829" s="6">
        <f t="shared" si="722"/>
        <v>17.829804770165779</v>
      </c>
      <c r="O3829" s="6">
        <f t="shared" si="726"/>
        <v>1.1582455361012471</v>
      </c>
      <c r="P3829" s="6">
        <f t="shared" si="727"/>
        <v>3.1992063549797409</v>
      </c>
      <c r="Q3829" s="6">
        <f t="shared" si="717"/>
        <v>0.97966119306167709</v>
      </c>
      <c r="R3829" s="6">
        <f t="shared" si="718"/>
        <v>0.45171575907948641</v>
      </c>
      <c r="S3829" s="6">
        <f t="shared" si="719"/>
        <v>1.4313769521411634</v>
      </c>
    </row>
    <row r="3830" spans="1:19" x14ac:dyDescent="0.25">
      <c r="A3830" s="64">
        <v>41960</v>
      </c>
      <c r="B3830" s="198" t="s">
        <v>865</v>
      </c>
      <c r="C3830">
        <v>3</v>
      </c>
      <c r="D3830" s="4">
        <v>7.8</v>
      </c>
      <c r="E3830" s="4"/>
      <c r="G3830" s="4">
        <f t="shared" si="723"/>
        <v>64.961200000000005</v>
      </c>
      <c r="H3830"/>
      <c r="I3830"/>
      <c r="J3830" s="34">
        <f t="shared" si="720"/>
        <v>4.7783624261100756E-3</v>
      </c>
      <c r="K3830" s="34">
        <f t="shared" si="724"/>
        <v>0.31040816325575848</v>
      </c>
      <c r="L3830" s="6">
        <f t="shared" si="721"/>
        <v>19.967309203036706</v>
      </c>
      <c r="M3830" s="6">
        <f t="shared" si="725"/>
        <v>1.2971003917591177</v>
      </c>
      <c r="N3830" s="6">
        <f t="shared" si="722"/>
        <v>14.156655209656122</v>
      </c>
      <c r="O3830" s="6">
        <f t="shared" si="726"/>
        <v>0.91963332824289878</v>
      </c>
      <c r="P3830" s="6">
        <f t="shared" si="727"/>
        <v>2.2167337200020167</v>
      </c>
      <c r="Q3830" s="6">
        <f t="shared" si="717"/>
        <v>0.62260818804437645</v>
      </c>
      <c r="R3830" s="6">
        <f t="shared" si="718"/>
        <v>0.35865699801473055</v>
      </c>
      <c r="S3830" s="6">
        <f t="shared" si="719"/>
        <v>0.98126518605910706</v>
      </c>
    </row>
    <row r="3831" spans="1:19" x14ac:dyDescent="0.25">
      <c r="A3831" s="64">
        <v>41960</v>
      </c>
      <c r="B3831" s="198" t="s">
        <v>865</v>
      </c>
      <c r="C3831">
        <v>3</v>
      </c>
      <c r="D3831" s="4">
        <v>2</v>
      </c>
      <c r="E3831" s="4"/>
      <c r="G3831" s="4">
        <f t="shared" si="723"/>
        <v>795.77470000000005</v>
      </c>
      <c r="H3831"/>
      <c r="I3831"/>
      <c r="J3831" s="34">
        <f t="shared" si="720"/>
        <v>3.1415926535897931E-4</v>
      </c>
      <c r="K3831" s="34">
        <f t="shared" si="724"/>
        <v>0.24999851859471495</v>
      </c>
      <c r="L3831" s="6">
        <f t="shared" si="721"/>
        <v>0.87390054800363282</v>
      </c>
      <c r="M3831" s="6">
        <f t="shared" si="725"/>
        <v>0.69542383908485095</v>
      </c>
      <c r="N3831" s="6">
        <f t="shared" si="722"/>
        <v>2.880149720803352</v>
      </c>
      <c r="O3831" s="6">
        <f t="shared" si="726"/>
        <v>2.2919367433236837</v>
      </c>
      <c r="P3831" s="6">
        <f t="shared" si="727"/>
        <v>2.9873605824085345</v>
      </c>
      <c r="Q3831" s="6">
        <f t="shared" si="717"/>
        <v>0.33380344276072843</v>
      </c>
      <c r="R3831" s="6">
        <f t="shared" si="718"/>
        <v>0.89385532989623662</v>
      </c>
      <c r="S3831" s="6">
        <f t="shared" si="719"/>
        <v>1.227658772656965</v>
      </c>
    </row>
    <row r="3832" spans="1:19" x14ac:dyDescent="0.25">
      <c r="A3832" s="64">
        <v>41960</v>
      </c>
      <c r="B3832" s="198" t="s">
        <v>865</v>
      </c>
      <c r="C3832">
        <v>3</v>
      </c>
      <c r="D3832" s="4">
        <v>3</v>
      </c>
      <c r="E3832" s="4" t="s">
        <v>978</v>
      </c>
      <c r="G3832" s="4">
        <f t="shared" si="723"/>
        <v>795.77470000000005</v>
      </c>
      <c r="H3832"/>
      <c r="I3832"/>
      <c r="J3832" s="34">
        <f t="shared" si="720"/>
        <v>7.0685834705770342E-4</v>
      </c>
      <c r="K3832" s="34">
        <f t="shared" si="724"/>
        <v>0.56249666683810862</v>
      </c>
      <c r="L3832" s="6">
        <f t="shared" si="721"/>
        <v>2.219707841442716</v>
      </c>
      <c r="M3832" s="6">
        <f t="shared" si="725"/>
        <v>1.7663769089848702</v>
      </c>
      <c r="N3832" s="6">
        <f t="shared" si="722"/>
        <v>4.6285167281146418</v>
      </c>
      <c r="O3832" s="6">
        <f t="shared" si="726"/>
        <v>0.30067400671033195</v>
      </c>
      <c r="P3832" s="6">
        <f t="shared" si="727"/>
        <v>2.0670509156952024</v>
      </c>
      <c r="Q3832" s="6">
        <f t="shared" si="717"/>
        <v>0.84786091631273763</v>
      </c>
      <c r="R3832" s="6">
        <f t="shared" si="718"/>
        <v>0.11726286261702946</v>
      </c>
      <c r="S3832" s="6">
        <f t="shared" si="719"/>
        <v>0.96512377892976708</v>
      </c>
    </row>
    <row r="3833" spans="1:19" x14ac:dyDescent="0.25">
      <c r="A3833" s="64">
        <v>41960</v>
      </c>
      <c r="B3833" s="198" t="s">
        <v>865</v>
      </c>
      <c r="C3833">
        <v>3</v>
      </c>
      <c r="D3833" s="4">
        <v>6.2</v>
      </c>
      <c r="E3833" s="4"/>
      <c r="G3833" s="4">
        <f t="shared" si="723"/>
        <v>64.961200000000005</v>
      </c>
      <c r="H3833"/>
      <c r="I3833"/>
      <c r="J3833" s="34">
        <f t="shared" si="720"/>
        <v>3.0190705400997908E-3</v>
      </c>
      <c r="K3833" s="34">
        <f t="shared" si="724"/>
        <v>0.1961224489735594</v>
      </c>
      <c r="L3833" s="6">
        <f t="shared" si="721"/>
        <v>11.778840632041497</v>
      </c>
      <c r="M3833" s="6">
        <f t="shared" si="725"/>
        <v>0.76516763690751333</v>
      </c>
      <c r="N3833" s="6">
        <f t="shared" si="722"/>
        <v>10.8220178607594</v>
      </c>
      <c r="O3833" s="6">
        <f t="shared" si="726"/>
        <v>0.70301128029210602</v>
      </c>
      <c r="P3833" s="6">
        <f t="shared" si="727"/>
        <v>1.4681789171996193</v>
      </c>
      <c r="Q3833" s="6">
        <f t="shared" si="717"/>
        <v>0.36728046571560641</v>
      </c>
      <c r="R3833" s="6">
        <f t="shared" si="718"/>
        <v>0.27417439931392135</v>
      </c>
      <c r="S3833" s="6">
        <f t="shared" si="719"/>
        <v>0.64145486502952775</v>
      </c>
    </row>
    <row r="3834" spans="1:19" x14ac:dyDescent="0.25">
      <c r="A3834" s="64">
        <v>41960</v>
      </c>
      <c r="B3834" s="198" t="s">
        <v>865</v>
      </c>
      <c r="C3834">
        <v>3</v>
      </c>
      <c r="D3834" s="4">
        <v>2.1</v>
      </c>
      <c r="E3834" s="4"/>
      <c r="G3834" s="4">
        <f t="shared" si="723"/>
        <v>795.77470000000005</v>
      </c>
      <c r="H3834"/>
      <c r="I3834"/>
      <c r="J3834" s="34">
        <f t="shared" si="720"/>
        <v>3.4636059005827474E-4</v>
      </c>
      <c r="K3834" s="34">
        <f t="shared" si="724"/>
        <v>0.27562336675067328</v>
      </c>
      <c r="L3834" s="6">
        <f t="shared" si="721"/>
        <v>0.97763380474082628</v>
      </c>
      <c r="M3834" s="6">
        <f t="shared" si="725"/>
        <v>0.77797165279860736</v>
      </c>
      <c r="N3834" s="6">
        <f t="shared" si="722"/>
        <v>3.049344871338687</v>
      </c>
      <c r="O3834" s="6">
        <f t="shared" si="726"/>
        <v>2.4265771682651871</v>
      </c>
      <c r="P3834" s="6">
        <f t="shared" si="727"/>
        <v>3.2045488210637947</v>
      </c>
      <c r="Q3834" s="6">
        <f t="shared" si="717"/>
        <v>0.3734263933433315</v>
      </c>
      <c r="R3834" s="6">
        <f t="shared" si="718"/>
        <v>0.94636509562342297</v>
      </c>
      <c r="S3834" s="6">
        <f t="shared" si="719"/>
        <v>1.3197914889667546</v>
      </c>
    </row>
    <row r="3835" spans="1:19" x14ac:dyDescent="0.25">
      <c r="A3835" s="64">
        <v>41960</v>
      </c>
      <c r="B3835" s="198" t="s">
        <v>865</v>
      </c>
      <c r="C3835">
        <v>3</v>
      </c>
      <c r="D3835" s="4">
        <v>6.1</v>
      </c>
      <c r="E3835" s="4"/>
      <c r="G3835" s="4">
        <f t="shared" si="723"/>
        <v>64.961200000000005</v>
      </c>
      <c r="H3835"/>
      <c r="I3835"/>
      <c r="J3835" s="34">
        <f t="shared" si="720"/>
        <v>2.9224665660019049E-3</v>
      </c>
      <c r="K3835" s="34">
        <f t="shared" si="724"/>
        <v>0.18984693876967082</v>
      </c>
      <c r="L3835" s="6">
        <f t="shared" si="721"/>
        <v>11.346641732690337</v>
      </c>
      <c r="M3835" s="6">
        <f t="shared" si="725"/>
        <v>0.73709147722241208</v>
      </c>
      <c r="N3835" s="6">
        <f t="shared" si="722"/>
        <v>10.618077151196925</v>
      </c>
      <c r="O3835" s="6">
        <f t="shared" si="726"/>
        <v>0.68976304681311085</v>
      </c>
      <c r="P3835" s="6">
        <f t="shared" si="727"/>
        <v>1.426854524035523</v>
      </c>
      <c r="Q3835" s="6">
        <f t="shared" si="717"/>
        <v>0.35380390906675779</v>
      </c>
      <c r="R3835" s="6">
        <f t="shared" si="718"/>
        <v>0.26900758825711324</v>
      </c>
      <c r="S3835" s="6">
        <f t="shared" si="719"/>
        <v>0.62281149732387098</v>
      </c>
    </row>
    <row r="3836" spans="1:19" x14ac:dyDescent="0.25">
      <c r="A3836" s="64">
        <v>41960</v>
      </c>
      <c r="B3836" s="198" t="s">
        <v>865</v>
      </c>
      <c r="C3836">
        <v>3</v>
      </c>
      <c r="D3836" s="4">
        <v>2.6</v>
      </c>
      <c r="E3836" s="4" t="s">
        <v>978</v>
      </c>
      <c r="G3836" s="4">
        <f t="shared" si="723"/>
        <v>795.77470000000005</v>
      </c>
      <c r="H3836"/>
      <c r="I3836"/>
      <c r="J3836" s="34">
        <f t="shared" si="720"/>
        <v>5.3092915845667516E-4</v>
      </c>
      <c r="K3836" s="34">
        <f t="shared" si="724"/>
        <v>0.4224974964250684</v>
      </c>
      <c r="L3836" s="6">
        <f t="shared" si="721"/>
        <v>1.5974150751166611</v>
      </c>
      <c r="M3836" s="6">
        <f t="shared" si="725"/>
        <v>1.2711749943255855</v>
      </c>
      <c r="N3836" s="6">
        <f t="shared" si="722"/>
        <v>3.9149731399460577</v>
      </c>
      <c r="O3836" s="6">
        <f t="shared" si="726"/>
        <v>3.1154181755748742</v>
      </c>
      <c r="P3836" s="6">
        <f t="shared" si="727"/>
        <v>4.3865931699004594</v>
      </c>
      <c r="Q3836" s="6">
        <f t="shared" si="717"/>
        <v>0.61016399727628101</v>
      </c>
      <c r="R3836" s="6">
        <f t="shared" si="718"/>
        <v>1.215013088474201</v>
      </c>
      <c r="S3836" s="6">
        <f t="shared" si="719"/>
        <v>1.8251770857504819</v>
      </c>
    </row>
    <row r="3837" spans="1:19" x14ac:dyDescent="0.25">
      <c r="A3837" s="64">
        <v>41960</v>
      </c>
      <c r="B3837" s="198" t="s">
        <v>865</v>
      </c>
      <c r="C3837">
        <v>3</v>
      </c>
      <c r="D3837" s="4">
        <v>4.8</v>
      </c>
      <c r="E3837" s="4"/>
      <c r="G3837" s="4">
        <f t="shared" si="723"/>
        <v>64.961200000000005</v>
      </c>
      <c r="H3837"/>
      <c r="I3837"/>
      <c r="J3837" s="34">
        <f t="shared" si="720"/>
        <v>1.8095573684677208E-3</v>
      </c>
      <c r="K3837" s="34">
        <f t="shared" si="724"/>
        <v>0.11755102040454758</v>
      </c>
      <c r="L3837" s="6">
        <f t="shared" si="721"/>
        <v>6.5398480281028419</v>
      </c>
      <c r="M3837" s="6">
        <f t="shared" si="725"/>
        <v>0.42483638396340279</v>
      </c>
      <c r="N3837" s="6">
        <f t="shared" si="722"/>
        <v>8.0216224497877064</v>
      </c>
      <c r="O3837" s="6">
        <f t="shared" si="726"/>
        <v>0.52109423039239344</v>
      </c>
      <c r="P3837" s="6">
        <f t="shared" si="727"/>
        <v>0.94593061435579617</v>
      </c>
      <c r="Q3837" s="6">
        <f t="shared" si="717"/>
        <v>0.20392146430243333</v>
      </c>
      <c r="R3837" s="6">
        <f t="shared" si="718"/>
        <v>0.20322674985303346</v>
      </c>
      <c r="S3837" s="6">
        <f t="shared" si="719"/>
        <v>0.40714821415546676</v>
      </c>
    </row>
    <row r="3838" spans="1:19" x14ac:dyDescent="0.25">
      <c r="A3838" s="64">
        <v>41960</v>
      </c>
      <c r="B3838" s="198" t="s">
        <v>865</v>
      </c>
      <c r="C3838">
        <v>3</v>
      </c>
      <c r="D3838" s="4">
        <v>5.0999999999999996</v>
      </c>
      <c r="E3838" s="4"/>
      <c r="G3838" s="4">
        <f t="shared" si="723"/>
        <v>64.961200000000005</v>
      </c>
      <c r="H3838"/>
      <c r="I3838"/>
      <c r="J3838" s="34">
        <f t="shared" si="720"/>
        <v>2.0428206229967626E-3</v>
      </c>
      <c r="K3838" s="34">
        <f t="shared" si="724"/>
        <v>0.13270408162857128</v>
      </c>
      <c r="L3838" s="6">
        <f t="shared" si="721"/>
        <v>7.5179232289815232</v>
      </c>
      <c r="M3838" s="6">
        <f t="shared" si="725"/>
        <v>0.48837332393509775</v>
      </c>
      <c r="N3838" s="6">
        <f t="shared" si="722"/>
        <v>8.6112674075792555</v>
      </c>
      <c r="O3838" s="6">
        <f t="shared" si="726"/>
        <v>0.55939827516743446</v>
      </c>
      <c r="P3838" s="6">
        <f t="shared" si="727"/>
        <v>1.0477715991025323</v>
      </c>
      <c r="Q3838" s="6">
        <f t="shared" si="717"/>
        <v>0.2344191954888469</v>
      </c>
      <c r="R3838" s="6">
        <f t="shared" si="718"/>
        <v>0.21816532731529945</v>
      </c>
      <c r="S3838" s="6">
        <f t="shared" si="719"/>
        <v>0.45258452280414635</v>
      </c>
    </row>
    <row r="3839" spans="1:19" x14ac:dyDescent="0.25">
      <c r="A3839" s="64">
        <v>41960</v>
      </c>
      <c r="B3839" s="198" t="s">
        <v>865</v>
      </c>
      <c r="C3839">
        <v>3</v>
      </c>
      <c r="D3839" s="4">
        <v>3.6</v>
      </c>
      <c r="E3839" s="4" t="s">
        <v>978</v>
      </c>
      <c r="G3839" s="4">
        <f t="shared" si="723"/>
        <v>64.961200000000005</v>
      </c>
      <c r="H3839"/>
      <c r="I3839"/>
      <c r="J3839" s="34">
        <f t="shared" si="720"/>
        <v>1.0178760197630931E-3</v>
      </c>
      <c r="K3839" s="34">
        <f t="shared" si="724"/>
        <v>6.6122448977558021E-2</v>
      </c>
      <c r="L3839" s="6">
        <f t="shared" si="721"/>
        <v>3.375464158589657</v>
      </c>
      <c r="M3839" s="6">
        <f t="shared" si="725"/>
        <v>0.21927420655205926</v>
      </c>
      <c r="N3839" s="6">
        <f t="shared" si="722"/>
        <v>5.7290669248255632</v>
      </c>
      <c r="O3839" s="6">
        <f t="shared" si="726"/>
        <v>0.37216706953560269</v>
      </c>
      <c r="P3839" s="6">
        <f t="shared" si="727"/>
        <v>0.59144127608766195</v>
      </c>
      <c r="Q3839" s="6">
        <f t="shared" si="717"/>
        <v>0.10525161914498844</v>
      </c>
      <c r="R3839" s="6">
        <f t="shared" si="718"/>
        <v>0.14514515711888507</v>
      </c>
      <c r="S3839" s="6">
        <f t="shared" si="719"/>
        <v>0.25039677626387352</v>
      </c>
    </row>
    <row r="3840" spans="1:19" x14ac:dyDescent="0.25">
      <c r="A3840" s="64">
        <v>41960</v>
      </c>
      <c r="B3840" s="198" t="s">
        <v>865</v>
      </c>
      <c r="C3840">
        <v>3</v>
      </c>
      <c r="D3840" s="4">
        <v>2.5</v>
      </c>
      <c r="E3840" s="4" t="s">
        <v>978</v>
      </c>
      <c r="G3840" s="4">
        <f t="shared" si="723"/>
        <v>795.77470000000005</v>
      </c>
      <c r="H3840"/>
      <c r="I3840"/>
      <c r="J3840" s="34">
        <f t="shared" si="720"/>
        <v>4.9087385212340522E-4</v>
      </c>
      <c r="K3840" s="34">
        <f t="shared" si="724"/>
        <v>0.39062268530424216</v>
      </c>
      <c r="L3840" s="6">
        <f t="shared" si="721"/>
        <v>1.4596815933666829</v>
      </c>
      <c r="M3840" s="6">
        <f t="shared" si="725"/>
        <v>1.1615708215534053</v>
      </c>
      <c r="N3840" s="6">
        <f t="shared" si="722"/>
        <v>3.7393815404049149</v>
      </c>
      <c r="O3840" s="6">
        <f t="shared" si="726"/>
        <v>2.975687648408019</v>
      </c>
      <c r="P3840" s="6">
        <f t="shared" si="727"/>
        <v>4.1372584699614245</v>
      </c>
      <c r="Q3840" s="6">
        <f t="shared" si="717"/>
        <v>0.55755399434563457</v>
      </c>
      <c r="R3840" s="6">
        <f t="shared" si="718"/>
        <v>1.1605181828791276</v>
      </c>
      <c r="S3840" s="6">
        <f t="shared" si="719"/>
        <v>1.7180721772247622</v>
      </c>
    </row>
    <row r="3841" spans="1:19" x14ac:dyDescent="0.25">
      <c r="A3841" s="64">
        <v>41960</v>
      </c>
      <c r="B3841" s="198" t="s">
        <v>865</v>
      </c>
      <c r="C3841">
        <v>3</v>
      </c>
      <c r="D3841" s="4">
        <v>3.4</v>
      </c>
      <c r="E3841" s="4"/>
      <c r="G3841" s="4">
        <f t="shared" si="723"/>
        <v>64.961200000000005</v>
      </c>
      <c r="H3841"/>
      <c r="I3841"/>
      <c r="J3841" s="34">
        <f t="shared" si="720"/>
        <v>9.0792027688745035E-4</v>
      </c>
      <c r="K3841" s="34">
        <f t="shared" si="724"/>
        <v>5.8979591834920582E-2</v>
      </c>
      <c r="L3841" s="6">
        <f t="shared" si="721"/>
        <v>2.9598116954824234</v>
      </c>
      <c r="M3841" s="6">
        <f t="shared" si="725"/>
        <v>0.19227292324193554</v>
      </c>
      <c r="N3841" s="6">
        <f t="shared" si="722"/>
        <v>5.3584638182360029</v>
      </c>
      <c r="O3841" s="6">
        <f t="shared" si="726"/>
        <v>0.34809224654085708</v>
      </c>
      <c r="P3841" s="6">
        <f t="shared" si="727"/>
        <v>0.54036516978279259</v>
      </c>
      <c r="Q3841" s="6">
        <f t="shared" si="717"/>
        <v>9.2291003156129051E-2</v>
      </c>
      <c r="R3841" s="6">
        <f t="shared" si="718"/>
        <v>0.13575597615093427</v>
      </c>
      <c r="S3841" s="6">
        <f t="shared" si="719"/>
        <v>0.2280469793070633</v>
      </c>
    </row>
    <row r="3842" spans="1:19" x14ac:dyDescent="0.25">
      <c r="A3842" s="64">
        <v>41960</v>
      </c>
      <c r="B3842" s="198" t="s">
        <v>865</v>
      </c>
      <c r="C3842">
        <v>3</v>
      </c>
      <c r="D3842" s="4">
        <v>9.5</v>
      </c>
      <c r="E3842" s="4"/>
      <c r="G3842" s="4">
        <f t="shared" si="723"/>
        <v>64.961200000000005</v>
      </c>
      <c r="H3842"/>
      <c r="I3842"/>
      <c r="J3842" s="34">
        <f t="shared" si="720"/>
        <v>7.0882184246619708E-3</v>
      </c>
      <c r="K3842" s="34">
        <f t="shared" si="724"/>
        <v>0.46045918365930638</v>
      </c>
      <c r="L3842" s="6">
        <f t="shared" si="721"/>
        <v>31.418150823747471</v>
      </c>
      <c r="M3842" s="6">
        <f t="shared" si="725"/>
        <v>2.040960818878494</v>
      </c>
      <c r="N3842" s="6">
        <f t="shared" si="722"/>
        <v>17.829804770165779</v>
      </c>
      <c r="O3842" s="6">
        <f t="shared" si="726"/>
        <v>1.1582455361012471</v>
      </c>
      <c r="P3842" s="6">
        <f t="shared" si="727"/>
        <v>3.1992063549797409</v>
      </c>
      <c r="Q3842" s="6">
        <f t="shared" si="717"/>
        <v>0.97966119306167709</v>
      </c>
      <c r="R3842" s="6">
        <f t="shared" si="718"/>
        <v>0.45171575907948641</v>
      </c>
      <c r="S3842" s="6">
        <f t="shared" si="719"/>
        <v>1.4313769521411634</v>
      </c>
    </row>
    <row r="3843" spans="1:19" x14ac:dyDescent="0.25">
      <c r="A3843" s="64">
        <v>41960</v>
      </c>
      <c r="B3843" s="198" t="s">
        <v>865</v>
      </c>
      <c r="C3843">
        <v>3</v>
      </c>
      <c r="D3843" s="4">
        <v>2.2000000000000002</v>
      </c>
      <c r="E3843" s="4"/>
      <c r="G3843" s="4">
        <f t="shared" si="723"/>
        <v>795.77470000000005</v>
      </c>
      <c r="H3843"/>
      <c r="I3843"/>
      <c r="J3843" s="34">
        <f t="shared" si="720"/>
        <v>3.8013271108436504E-4</v>
      </c>
      <c r="K3843" s="34">
        <f t="shared" si="724"/>
        <v>0.30249820749960515</v>
      </c>
      <c r="L3843" s="6">
        <f t="shared" si="721"/>
        <v>1.0879872222393692</v>
      </c>
      <c r="M3843" s="6">
        <f t="shared" si="725"/>
        <v>0.86578759184142284</v>
      </c>
      <c r="N3843" s="6">
        <f t="shared" si="722"/>
        <v>3.2199157337071536</v>
      </c>
      <c r="O3843" s="6">
        <f t="shared" si="726"/>
        <v>2.5623123434121418</v>
      </c>
      <c r="P3843" s="6">
        <f t="shared" si="727"/>
        <v>3.4280999352535648</v>
      </c>
      <c r="Q3843" s="6">
        <f t="shared" ref="Q3843:Q3906" si="728">M3843*0.48</f>
        <v>0.41557804408388294</v>
      </c>
      <c r="R3843" s="6">
        <f t="shared" ref="R3843:R3906" si="729">O3843*0.39</f>
        <v>0.99930181393073536</v>
      </c>
      <c r="S3843" s="6">
        <f t="shared" ref="S3843:S3906" si="730">Q3843+R3843</f>
        <v>1.4148798580146182</v>
      </c>
    </row>
    <row r="3844" spans="1:19" x14ac:dyDescent="0.25">
      <c r="A3844" s="64">
        <v>41960</v>
      </c>
      <c r="B3844" s="198" t="s">
        <v>865</v>
      </c>
      <c r="C3844">
        <v>3</v>
      </c>
      <c r="D3844" s="4">
        <v>5.4</v>
      </c>
      <c r="E3844" s="4"/>
      <c r="G3844" s="4">
        <f t="shared" si="723"/>
        <v>64.961200000000005</v>
      </c>
      <c r="H3844"/>
      <c r="I3844"/>
      <c r="J3844" s="34">
        <f t="shared" si="720"/>
        <v>2.2902210444669595E-3</v>
      </c>
      <c r="K3844" s="34">
        <f t="shared" si="724"/>
        <v>0.14877551019950555</v>
      </c>
      <c r="L3844" s="6">
        <f t="shared" si="721"/>
        <v>8.5736806990755614</v>
      </c>
      <c r="M3844" s="6">
        <f t="shared" si="725"/>
        <v>0.55695659743162507</v>
      </c>
      <c r="N3844" s="6">
        <f t="shared" si="722"/>
        <v>9.2068415424761678</v>
      </c>
      <c r="O3844" s="6">
        <f t="shared" si="726"/>
        <v>0.5980874864097232</v>
      </c>
      <c r="P3844" s="6">
        <f t="shared" si="727"/>
        <v>1.1550440838413483</v>
      </c>
      <c r="Q3844" s="6">
        <f t="shared" si="728"/>
        <v>0.26733916676718</v>
      </c>
      <c r="R3844" s="6">
        <f t="shared" si="729"/>
        <v>0.23325411969979207</v>
      </c>
      <c r="S3844" s="6">
        <f t="shared" si="730"/>
        <v>0.5005932864669721</v>
      </c>
    </row>
    <row r="3845" spans="1:19" x14ac:dyDescent="0.25">
      <c r="A3845" s="64">
        <v>41960</v>
      </c>
      <c r="B3845" s="198" t="s">
        <v>865</v>
      </c>
      <c r="C3845">
        <v>3</v>
      </c>
      <c r="D3845" s="4">
        <v>4.0999999999999996</v>
      </c>
      <c r="E3845" s="4"/>
      <c r="G3845" s="4">
        <f t="shared" si="723"/>
        <v>64.961200000000005</v>
      </c>
      <c r="H3845"/>
      <c r="I3845"/>
      <c r="J3845" s="34">
        <f t="shared" si="720"/>
        <v>1.3202543126711102E-3</v>
      </c>
      <c r="K3845" s="34">
        <f t="shared" si="724"/>
        <v>8.5765306119810952E-2</v>
      </c>
      <c r="L3845" s="6">
        <f t="shared" si="721"/>
        <v>4.5518101325650582</v>
      </c>
      <c r="M3845" s="6">
        <f t="shared" si="725"/>
        <v>0.29569105411886604</v>
      </c>
      <c r="N3845" s="6">
        <f t="shared" si="722"/>
        <v>6.670633528309061</v>
      </c>
      <c r="O3845" s="6">
        <f t="shared" si="726"/>
        <v>0.43333236716418877</v>
      </c>
      <c r="P3845" s="6">
        <f t="shared" si="727"/>
        <v>0.72902342128305486</v>
      </c>
      <c r="Q3845" s="6">
        <f t="shared" si="728"/>
        <v>0.14193170597705571</v>
      </c>
      <c r="R3845" s="6">
        <f t="shared" si="729"/>
        <v>0.16899962319403364</v>
      </c>
      <c r="S3845" s="6">
        <f t="shared" si="730"/>
        <v>0.31093132917108934</v>
      </c>
    </row>
    <row r="3846" spans="1:19" x14ac:dyDescent="0.25">
      <c r="A3846" s="64">
        <v>41960</v>
      </c>
      <c r="B3846" s="198" t="s">
        <v>865</v>
      </c>
      <c r="C3846">
        <v>3</v>
      </c>
      <c r="D3846" s="4">
        <v>3</v>
      </c>
      <c r="E3846" s="4"/>
      <c r="G3846" s="4">
        <f t="shared" si="723"/>
        <v>795.77470000000005</v>
      </c>
      <c r="H3846"/>
      <c r="I3846"/>
      <c r="J3846" s="34">
        <f t="shared" si="720"/>
        <v>7.0685834705770342E-4</v>
      </c>
      <c r="K3846" s="34">
        <f t="shared" si="724"/>
        <v>0.56249666683810862</v>
      </c>
      <c r="L3846" s="6">
        <f t="shared" si="721"/>
        <v>2.219707841442716</v>
      </c>
      <c r="M3846" s="6">
        <f t="shared" si="725"/>
        <v>1.7663769089848702</v>
      </c>
      <c r="N3846" s="6">
        <f t="shared" si="722"/>
        <v>4.6285167281146418</v>
      </c>
      <c r="O3846" s="6">
        <f t="shared" si="726"/>
        <v>0.30067400671033195</v>
      </c>
      <c r="P3846" s="6">
        <f t="shared" si="727"/>
        <v>2.0670509156952024</v>
      </c>
      <c r="Q3846" s="6">
        <f t="shared" si="728"/>
        <v>0.84786091631273763</v>
      </c>
      <c r="R3846" s="6">
        <f t="shared" si="729"/>
        <v>0.11726286261702946</v>
      </c>
      <c r="S3846" s="6">
        <f t="shared" si="730"/>
        <v>0.96512377892976708</v>
      </c>
    </row>
    <row r="3847" spans="1:19" x14ac:dyDescent="0.25">
      <c r="A3847" s="64">
        <v>41960</v>
      </c>
      <c r="B3847" s="198" t="s">
        <v>865</v>
      </c>
      <c r="C3847">
        <v>3</v>
      </c>
      <c r="D3847" s="4">
        <v>4.3</v>
      </c>
      <c r="E3847" s="4"/>
      <c r="G3847" s="4">
        <f t="shared" si="723"/>
        <v>64.961200000000005</v>
      </c>
      <c r="H3847"/>
      <c r="I3847"/>
      <c r="J3847" s="34">
        <f t="shared" si="720"/>
        <v>1.4522012041218817E-3</v>
      </c>
      <c r="K3847" s="34">
        <f t="shared" si="724"/>
        <v>9.4336734690975893E-2</v>
      </c>
      <c r="L3847" s="6">
        <f t="shared" si="721"/>
        <v>5.0785301024450318</v>
      </c>
      <c r="M3847" s="6">
        <f t="shared" si="725"/>
        <v>0.3299074160899001</v>
      </c>
      <c r="N3847" s="6">
        <f t="shared" si="722"/>
        <v>7.0529054640829827</v>
      </c>
      <c r="O3847" s="6">
        <f t="shared" si="726"/>
        <v>0.45816521132004828</v>
      </c>
      <c r="P3847" s="6">
        <f t="shared" si="727"/>
        <v>0.78807262740994832</v>
      </c>
      <c r="Q3847" s="6">
        <f t="shared" si="728"/>
        <v>0.15835555972315205</v>
      </c>
      <c r="R3847" s="6">
        <f t="shared" si="729"/>
        <v>0.17868443241481885</v>
      </c>
      <c r="S3847" s="6">
        <f t="shared" si="730"/>
        <v>0.33703999213797087</v>
      </c>
    </row>
    <row r="3848" spans="1:19" x14ac:dyDescent="0.25">
      <c r="A3848" s="64">
        <v>41960</v>
      </c>
      <c r="B3848" s="198" t="s">
        <v>865</v>
      </c>
      <c r="C3848">
        <v>3</v>
      </c>
      <c r="D3848" s="4">
        <v>4.0999999999999996</v>
      </c>
      <c r="E3848" s="4"/>
      <c r="G3848" s="4">
        <f t="shared" si="723"/>
        <v>64.961200000000005</v>
      </c>
      <c r="H3848"/>
      <c r="I3848"/>
      <c r="J3848" s="34">
        <f t="shared" si="720"/>
        <v>1.3202543126711102E-3</v>
      </c>
      <c r="K3848" s="34">
        <f t="shared" si="724"/>
        <v>8.5765306119810952E-2</v>
      </c>
      <c r="L3848" s="6">
        <f t="shared" si="721"/>
        <v>4.5518101325650582</v>
      </c>
      <c r="M3848" s="6">
        <f t="shared" si="725"/>
        <v>0.29569105411886604</v>
      </c>
      <c r="N3848" s="6">
        <f t="shared" si="722"/>
        <v>6.670633528309061</v>
      </c>
      <c r="O3848" s="6">
        <f t="shared" si="726"/>
        <v>0.43333236716418877</v>
      </c>
      <c r="P3848" s="6">
        <f t="shared" si="727"/>
        <v>0.72902342128305486</v>
      </c>
      <c r="Q3848" s="6">
        <f t="shared" si="728"/>
        <v>0.14193170597705571</v>
      </c>
      <c r="R3848" s="6">
        <f t="shared" si="729"/>
        <v>0.16899962319403364</v>
      </c>
      <c r="S3848" s="6">
        <f t="shared" si="730"/>
        <v>0.31093132917108934</v>
      </c>
    </row>
    <row r="3849" spans="1:19" x14ac:dyDescent="0.25">
      <c r="A3849" s="64">
        <v>41960</v>
      </c>
      <c r="B3849" s="198" t="s">
        <v>865</v>
      </c>
      <c r="C3849">
        <v>3</v>
      </c>
      <c r="D3849" s="4">
        <v>6.2</v>
      </c>
      <c r="E3849" s="4"/>
      <c r="G3849" s="4">
        <f t="shared" si="723"/>
        <v>64.961200000000005</v>
      </c>
      <c r="H3849"/>
      <c r="I3849"/>
      <c r="J3849" s="34">
        <f t="shared" si="720"/>
        <v>3.0190705400997908E-3</v>
      </c>
      <c r="K3849" s="34">
        <f t="shared" si="724"/>
        <v>0.1961224489735594</v>
      </c>
      <c r="L3849" s="6">
        <f t="shared" si="721"/>
        <v>11.778840632041497</v>
      </c>
      <c r="M3849" s="6">
        <f t="shared" si="725"/>
        <v>0.76516763690751333</v>
      </c>
      <c r="N3849" s="6">
        <f t="shared" si="722"/>
        <v>10.8220178607594</v>
      </c>
      <c r="O3849" s="6">
        <f t="shared" si="726"/>
        <v>0.70301128029210602</v>
      </c>
      <c r="P3849" s="6">
        <f t="shared" si="727"/>
        <v>1.4681789171996193</v>
      </c>
      <c r="Q3849" s="6">
        <f t="shared" si="728"/>
        <v>0.36728046571560641</v>
      </c>
      <c r="R3849" s="6">
        <f t="shared" si="729"/>
        <v>0.27417439931392135</v>
      </c>
      <c r="S3849" s="6">
        <f t="shared" si="730"/>
        <v>0.64145486502952775</v>
      </c>
    </row>
    <row r="3850" spans="1:19" x14ac:dyDescent="0.25">
      <c r="A3850" s="64">
        <v>41960</v>
      </c>
      <c r="B3850" s="198" t="s">
        <v>865</v>
      </c>
      <c r="C3850">
        <v>3</v>
      </c>
      <c r="D3850" s="4">
        <v>4.7</v>
      </c>
      <c r="E3850" s="4"/>
      <c r="G3850" s="4">
        <f t="shared" si="723"/>
        <v>64.961200000000005</v>
      </c>
      <c r="H3850"/>
      <c r="I3850"/>
      <c r="J3850" s="34">
        <f t="shared" si="720"/>
        <v>1.7349445429449633E-3</v>
      </c>
      <c r="K3850" s="34">
        <f t="shared" si="724"/>
        <v>0.11270408162918646</v>
      </c>
      <c r="L3850" s="6">
        <f t="shared" si="721"/>
        <v>6.2308461373122945</v>
      </c>
      <c r="M3850" s="6">
        <f t="shared" si="725"/>
        <v>0.40476324994603757</v>
      </c>
      <c r="N3850" s="6">
        <f t="shared" si="722"/>
        <v>7.8264436633583525</v>
      </c>
      <c r="O3850" s="6">
        <f t="shared" si="726"/>
        <v>0.50841518196547364</v>
      </c>
      <c r="P3850" s="6">
        <f t="shared" si="727"/>
        <v>0.91317843191151127</v>
      </c>
      <c r="Q3850" s="6">
        <f t="shared" si="728"/>
        <v>0.19428635997409802</v>
      </c>
      <c r="R3850" s="6">
        <f t="shared" si="729"/>
        <v>0.19828192096653471</v>
      </c>
      <c r="S3850" s="6">
        <f t="shared" si="730"/>
        <v>0.39256828094063273</v>
      </c>
    </row>
    <row r="3851" spans="1:19" x14ac:dyDescent="0.25">
      <c r="A3851" s="64">
        <v>41960</v>
      </c>
      <c r="B3851" s="198" t="s">
        <v>865</v>
      </c>
      <c r="C3851">
        <v>3</v>
      </c>
      <c r="D3851" s="4">
        <v>3.1</v>
      </c>
      <c r="E3851" s="4"/>
      <c r="G3851" s="4">
        <f t="shared" si="723"/>
        <v>64.961200000000005</v>
      </c>
      <c r="H3851"/>
      <c r="I3851"/>
      <c r="J3851" s="34">
        <f t="shared" si="720"/>
        <v>7.5476763502494771E-4</v>
      </c>
      <c r="K3851" s="34">
        <f t="shared" si="724"/>
        <v>4.9030612243389851E-2</v>
      </c>
      <c r="L3851" s="6">
        <f t="shared" si="721"/>
        <v>2.3935063597525432</v>
      </c>
      <c r="M3851" s="6">
        <f t="shared" si="725"/>
        <v>0.15548504835297491</v>
      </c>
      <c r="N3851" s="6">
        <f t="shared" si="722"/>
        <v>4.8095356854949474</v>
      </c>
      <c r="O3851" s="6">
        <f t="shared" si="726"/>
        <v>0.31243321563258936</v>
      </c>
      <c r="P3851" s="6">
        <f t="shared" si="727"/>
        <v>0.46791826398556424</v>
      </c>
      <c r="Q3851" s="6">
        <f t="shared" si="728"/>
        <v>7.4632823209427962E-2</v>
      </c>
      <c r="R3851" s="6">
        <f t="shared" si="729"/>
        <v>0.12184895409670986</v>
      </c>
      <c r="S3851" s="6">
        <f t="shared" si="730"/>
        <v>0.19648177730613781</v>
      </c>
    </row>
    <row r="3852" spans="1:19" x14ac:dyDescent="0.25">
      <c r="A3852" s="64">
        <v>41960</v>
      </c>
      <c r="B3852" s="198" t="s">
        <v>865</v>
      </c>
      <c r="C3852">
        <v>3</v>
      </c>
      <c r="D3852" s="4">
        <v>3.5</v>
      </c>
      <c r="E3852" s="4"/>
      <c r="G3852" s="4">
        <f t="shared" si="723"/>
        <v>64.961200000000005</v>
      </c>
      <c r="H3852"/>
      <c r="I3852"/>
      <c r="J3852" s="34">
        <f t="shared" si="720"/>
        <v>9.6211275016187424E-4</v>
      </c>
      <c r="K3852" s="34">
        <f t="shared" si="724"/>
        <v>6.2499999998077607E-2</v>
      </c>
      <c r="L3852" s="6">
        <f t="shared" si="721"/>
        <v>3.1637815247608514</v>
      </c>
      <c r="M3852" s="6">
        <f t="shared" si="725"/>
        <v>0.20552304837265933</v>
      </c>
      <c r="N3852" s="6">
        <f t="shared" si="722"/>
        <v>5.5433152983182508</v>
      </c>
      <c r="O3852" s="6">
        <f t="shared" si="726"/>
        <v>0.36010042074168885</v>
      </c>
      <c r="P3852" s="6">
        <f t="shared" si="727"/>
        <v>0.56562346911434824</v>
      </c>
      <c r="Q3852" s="6">
        <f t="shared" si="728"/>
        <v>9.865106321887647E-2</v>
      </c>
      <c r="R3852" s="6">
        <f t="shared" si="729"/>
        <v>0.14043916408925866</v>
      </c>
      <c r="S3852" s="6">
        <f t="shared" si="730"/>
        <v>0.23909022730813512</v>
      </c>
    </row>
    <row r="3853" spans="1:19" x14ac:dyDescent="0.25">
      <c r="A3853" s="64">
        <v>41960</v>
      </c>
      <c r="B3853" s="198" t="s">
        <v>865</v>
      </c>
      <c r="C3853">
        <v>3</v>
      </c>
      <c r="D3853" s="4">
        <v>8.1999999999999993</v>
      </c>
      <c r="E3853" s="4"/>
      <c r="G3853" s="4">
        <f t="shared" si="723"/>
        <v>64.961200000000005</v>
      </c>
      <c r="H3853"/>
      <c r="I3853"/>
      <c r="J3853" s="34">
        <f t="shared" si="720"/>
        <v>5.2810172506844409E-3</v>
      </c>
      <c r="K3853" s="34">
        <f t="shared" si="724"/>
        <v>0.34306122447924381</v>
      </c>
      <c r="L3853" s="6">
        <f t="shared" si="721"/>
        <v>22.400210436181411</v>
      </c>
      <c r="M3853" s="6">
        <f t="shared" si="725"/>
        <v>1.455144578411133</v>
      </c>
      <c r="N3853" s="6">
        <f t="shared" si="722"/>
        <v>15.009705698547517</v>
      </c>
      <c r="O3853" s="6">
        <f t="shared" si="726"/>
        <v>0.97504851273671411</v>
      </c>
      <c r="P3853" s="6">
        <f t="shared" si="727"/>
        <v>2.4301930911478471</v>
      </c>
      <c r="Q3853" s="6">
        <f t="shared" si="728"/>
        <v>0.69846939763734384</v>
      </c>
      <c r="R3853" s="6">
        <f t="shared" si="729"/>
        <v>0.38026891996731854</v>
      </c>
      <c r="S3853" s="6">
        <f t="shared" si="730"/>
        <v>1.0787383176046623</v>
      </c>
    </row>
    <row r="3854" spans="1:19" x14ac:dyDescent="0.25">
      <c r="A3854" s="64">
        <v>41960</v>
      </c>
      <c r="B3854" s="198" t="s">
        <v>865</v>
      </c>
      <c r="C3854">
        <v>3</v>
      </c>
      <c r="D3854" s="4">
        <v>4.0999999999999996</v>
      </c>
      <c r="E3854" s="4"/>
      <c r="G3854" s="4">
        <f t="shared" si="723"/>
        <v>64.961200000000005</v>
      </c>
      <c r="H3854"/>
      <c r="I3854"/>
      <c r="J3854" s="34">
        <f t="shared" si="720"/>
        <v>1.3202543126711102E-3</v>
      </c>
      <c r="K3854" s="34">
        <f t="shared" si="724"/>
        <v>8.5765306119810952E-2</v>
      </c>
      <c r="L3854" s="6">
        <f t="shared" si="721"/>
        <v>4.5518101325650582</v>
      </c>
      <c r="M3854" s="6">
        <f t="shared" si="725"/>
        <v>0.29569105411886604</v>
      </c>
      <c r="N3854" s="6">
        <f t="shared" si="722"/>
        <v>6.670633528309061</v>
      </c>
      <c r="O3854" s="6">
        <f t="shared" si="726"/>
        <v>0.43333236716418877</v>
      </c>
      <c r="P3854" s="6">
        <f t="shared" si="727"/>
        <v>0.72902342128305486</v>
      </c>
      <c r="Q3854" s="6">
        <f t="shared" si="728"/>
        <v>0.14193170597705571</v>
      </c>
      <c r="R3854" s="6">
        <f t="shared" si="729"/>
        <v>0.16899962319403364</v>
      </c>
      <c r="S3854" s="6">
        <f t="shared" si="730"/>
        <v>0.31093132917108934</v>
      </c>
    </row>
    <row r="3855" spans="1:19" x14ac:dyDescent="0.25">
      <c r="A3855" s="64">
        <v>41960</v>
      </c>
      <c r="B3855" s="198" t="s">
        <v>865</v>
      </c>
      <c r="C3855">
        <v>3</v>
      </c>
      <c r="D3855" s="4">
        <v>8.8000000000000007</v>
      </c>
      <c r="E3855" s="4"/>
      <c r="G3855" s="4">
        <f t="shared" si="723"/>
        <v>64.961200000000005</v>
      </c>
      <c r="H3855"/>
      <c r="I3855"/>
      <c r="J3855" s="34">
        <f t="shared" si="720"/>
        <v>6.0821233773498407E-3</v>
      </c>
      <c r="K3855" s="34">
        <f t="shared" si="724"/>
        <v>0.39510204080417388</v>
      </c>
      <c r="L3855" s="6">
        <f t="shared" si="721"/>
        <v>26.348731681885365</v>
      </c>
      <c r="M3855" s="6">
        <f t="shared" si="725"/>
        <v>1.7116452617326934</v>
      </c>
      <c r="N3855" s="6">
        <f t="shared" si="722"/>
        <v>16.302518287873927</v>
      </c>
      <c r="O3855" s="6">
        <f t="shared" si="726"/>
        <v>1.0590311715434086</v>
      </c>
      <c r="P3855" s="6">
        <f t="shared" si="727"/>
        <v>2.770676433276102</v>
      </c>
      <c r="Q3855" s="6">
        <f t="shared" si="728"/>
        <v>0.82158972563169275</v>
      </c>
      <c r="R3855" s="6">
        <f t="shared" si="729"/>
        <v>0.41302215690192939</v>
      </c>
      <c r="S3855" s="6">
        <f t="shared" si="730"/>
        <v>1.2346118825336221</v>
      </c>
    </row>
    <row r="3856" spans="1:19" x14ac:dyDescent="0.25">
      <c r="A3856" s="64">
        <v>41960</v>
      </c>
      <c r="B3856" s="198" t="s">
        <v>865</v>
      </c>
      <c r="C3856">
        <v>3</v>
      </c>
      <c r="D3856" s="4">
        <v>5.6</v>
      </c>
      <c r="E3856" s="4"/>
      <c r="G3856" s="4">
        <f t="shared" si="723"/>
        <v>64.961200000000005</v>
      </c>
      <c r="H3856"/>
      <c r="I3856"/>
      <c r="J3856" s="34">
        <f t="shared" si="720"/>
        <v>2.4630086404143973E-3</v>
      </c>
      <c r="K3856" s="34">
        <f t="shared" si="724"/>
        <v>0.15999999999507863</v>
      </c>
      <c r="L3856" s="6">
        <f t="shared" si="721"/>
        <v>9.3213394933125091</v>
      </c>
      <c r="M3856" s="6">
        <f t="shared" si="725"/>
        <v>0.60552541083786027</v>
      </c>
      <c r="N3856" s="6">
        <f t="shared" si="722"/>
        <v>9.6070480145707613</v>
      </c>
      <c r="O3856" s="6">
        <f t="shared" si="726"/>
        <v>0.62408537958901456</v>
      </c>
      <c r="P3856" s="6">
        <f t="shared" si="727"/>
        <v>1.2296107904268747</v>
      </c>
      <c r="Q3856" s="6">
        <f t="shared" si="728"/>
        <v>0.29065219720217289</v>
      </c>
      <c r="R3856" s="6">
        <f t="shared" si="729"/>
        <v>0.24339329803971568</v>
      </c>
      <c r="S3856" s="6">
        <f t="shared" si="730"/>
        <v>0.5340454952418886</v>
      </c>
    </row>
    <row r="3857" spans="1:19" x14ac:dyDescent="0.25">
      <c r="A3857" s="64">
        <v>41960</v>
      </c>
      <c r="B3857" s="198" t="s">
        <v>865</v>
      </c>
      <c r="C3857">
        <v>3</v>
      </c>
      <c r="D3857" s="4">
        <v>9.8000000000000007</v>
      </c>
      <c r="E3857" s="4"/>
      <c r="G3857" s="4">
        <f t="shared" si="723"/>
        <v>64.961200000000005</v>
      </c>
      <c r="H3857"/>
      <c r="I3857"/>
      <c r="J3857" s="34">
        <f t="shared" si="720"/>
        <v>7.5429639612690945E-3</v>
      </c>
      <c r="K3857" s="34">
        <f t="shared" si="724"/>
        <v>0.48999999998492844</v>
      </c>
      <c r="L3857" s="6">
        <f t="shared" si="721"/>
        <v>33.746038656612889</v>
      </c>
      <c r="M3857" s="6">
        <f t="shared" si="725"/>
        <v>2.1921832088999702</v>
      </c>
      <c r="N3857" s="6">
        <f t="shared" si="722"/>
        <v>18.49032216838847</v>
      </c>
      <c r="O3857" s="6">
        <f t="shared" si="726"/>
        <v>1.2011535397429229</v>
      </c>
      <c r="P3857" s="6">
        <f t="shared" si="727"/>
        <v>3.3933367486428931</v>
      </c>
      <c r="Q3857" s="6">
        <f t="shared" si="728"/>
        <v>1.0522479402719858</v>
      </c>
      <c r="R3857" s="6">
        <f t="shared" si="729"/>
        <v>0.46844988049973996</v>
      </c>
      <c r="S3857" s="6">
        <f t="shared" si="730"/>
        <v>1.5206978207717257</v>
      </c>
    </row>
    <row r="3858" spans="1:19" x14ac:dyDescent="0.25">
      <c r="A3858" s="64">
        <v>41960</v>
      </c>
      <c r="B3858" s="198" t="s">
        <v>865</v>
      </c>
      <c r="C3858">
        <v>3</v>
      </c>
      <c r="D3858" s="4">
        <v>4</v>
      </c>
      <c r="E3858" s="4"/>
      <c r="G3858" s="4">
        <f t="shared" si="723"/>
        <v>64.961200000000005</v>
      </c>
      <c r="H3858"/>
      <c r="I3858"/>
      <c r="J3858" s="34">
        <f t="shared" si="720"/>
        <v>1.2566370614359172E-3</v>
      </c>
      <c r="K3858" s="34">
        <f t="shared" si="724"/>
        <v>8.1632653058713603E-2</v>
      </c>
      <c r="L3858" s="6">
        <f t="shared" si="721"/>
        <v>4.3006091215286046</v>
      </c>
      <c r="M3858" s="6">
        <f t="shared" si="725"/>
        <v>0.27937273468421148</v>
      </c>
      <c r="N3858" s="6">
        <f t="shared" si="722"/>
        <v>6.4806737611278331</v>
      </c>
      <c r="O3858" s="6">
        <f t="shared" si="726"/>
        <v>0.42099235249702632</v>
      </c>
      <c r="P3858" s="6">
        <f t="shared" si="727"/>
        <v>0.7003650871812378</v>
      </c>
      <c r="Q3858" s="6">
        <f t="shared" si="728"/>
        <v>0.1340989126484215</v>
      </c>
      <c r="R3858" s="6">
        <f t="shared" si="729"/>
        <v>0.16418701747384026</v>
      </c>
      <c r="S3858" s="6">
        <f t="shared" si="730"/>
        <v>0.29828593012226179</v>
      </c>
    </row>
    <row r="3859" spans="1:19" x14ac:dyDescent="0.25">
      <c r="A3859" s="64">
        <v>41960</v>
      </c>
      <c r="B3859" s="198" t="s">
        <v>865</v>
      </c>
      <c r="C3859">
        <v>3</v>
      </c>
      <c r="D3859" s="4">
        <v>8.4</v>
      </c>
      <c r="E3859" s="4"/>
      <c r="G3859" s="4">
        <f t="shared" si="723"/>
        <v>64.961200000000005</v>
      </c>
      <c r="H3859"/>
      <c r="I3859"/>
      <c r="J3859" s="34">
        <f t="shared" si="720"/>
        <v>5.5417694409323958E-3</v>
      </c>
      <c r="K3859" s="34">
        <f t="shared" si="724"/>
        <v>0.35999999998892701</v>
      </c>
      <c r="L3859" s="6">
        <f t="shared" si="721"/>
        <v>23.676207107687297</v>
      </c>
      <c r="M3859" s="6">
        <f t="shared" si="725"/>
        <v>1.5380348549959169</v>
      </c>
      <c r="N3859" s="6">
        <f t="shared" si="722"/>
        <v>15.438913512745591</v>
      </c>
      <c r="O3859" s="6">
        <f t="shared" si="726"/>
        <v>1.0029303679371999</v>
      </c>
      <c r="P3859" s="6">
        <f t="shared" si="727"/>
        <v>2.5409652229331168</v>
      </c>
      <c r="Q3859" s="6">
        <f t="shared" si="728"/>
        <v>0.73825673039804007</v>
      </c>
      <c r="R3859" s="6">
        <f t="shared" si="729"/>
        <v>0.39114284349550799</v>
      </c>
      <c r="S3859" s="6">
        <f t="shared" si="730"/>
        <v>1.1293995738935481</v>
      </c>
    </row>
    <row r="3860" spans="1:19" x14ac:dyDescent="0.25">
      <c r="A3860" s="64">
        <v>41960</v>
      </c>
      <c r="B3860" s="198" t="s">
        <v>865</v>
      </c>
      <c r="C3860">
        <v>3</v>
      </c>
      <c r="D3860" s="4">
        <v>8.6</v>
      </c>
      <c r="E3860" s="4"/>
      <c r="G3860" s="4">
        <f t="shared" si="723"/>
        <v>64.961200000000005</v>
      </c>
      <c r="H3860"/>
      <c r="I3860"/>
      <c r="J3860" s="34">
        <f t="shared" si="720"/>
        <v>5.8088048164875268E-3</v>
      </c>
      <c r="K3860" s="34">
        <f t="shared" si="724"/>
        <v>0.37734693876390357</v>
      </c>
      <c r="L3860" s="6">
        <f t="shared" si="721"/>
        <v>24.992286516385054</v>
      </c>
      <c r="M3860" s="6">
        <f t="shared" si="725"/>
        <v>1.6235289543384737</v>
      </c>
      <c r="N3860" s="6">
        <f t="shared" si="722"/>
        <v>15.869862268149246</v>
      </c>
      <c r="O3860" s="6">
        <f t="shared" si="726"/>
        <v>1.0309253167697232</v>
      </c>
      <c r="P3860" s="6">
        <f t="shared" si="727"/>
        <v>2.6544542711081967</v>
      </c>
      <c r="Q3860" s="6">
        <f t="shared" si="728"/>
        <v>0.7792938980824673</v>
      </c>
      <c r="R3860" s="6">
        <f t="shared" si="729"/>
        <v>0.40206087354019204</v>
      </c>
      <c r="S3860" s="6">
        <f t="shared" si="730"/>
        <v>1.1813547716226593</v>
      </c>
    </row>
    <row r="3861" spans="1:19" x14ac:dyDescent="0.25">
      <c r="A3861" s="64">
        <v>41960</v>
      </c>
      <c r="B3861" s="198" t="s">
        <v>865</v>
      </c>
      <c r="C3861">
        <v>3</v>
      </c>
      <c r="D3861" s="4">
        <v>3.6</v>
      </c>
      <c r="E3861" s="4"/>
      <c r="G3861" s="4">
        <f t="shared" si="723"/>
        <v>64.961200000000005</v>
      </c>
      <c r="H3861"/>
      <c r="I3861"/>
      <c r="J3861" s="34">
        <f t="shared" si="720"/>
        <v>1.0178760197630931E-3</v>
      </c>
      <c r="K3861" s="34">
        <f t="shared" si="724"/>
        <v>6.6122448977558021E-2</v>
      </c>
      <c r="L3861" s="6">
        <f t="shared" si="721"/>
        <v>3.375464158589657</v>
      </c>
      <c r="M3861" s="6">
        <f t="shared" si="725"/>
        <v>0.21927420655205926</v>
      </c>
      <c r="N3861" s="6">
        <f t="shared" si="722"/>
        <v>5.7290669248255632</v>
      </c>
      <c r="O3861" s="6">
        <f t="shared" si="726"/>
        <v>0.37216706953560269</v>
      </c>
      <c r="P3861" s="6">
        <f t="shared" si="727"/>
        <v>0.59144127608766195</v>
      </c>
      <c r="Q3861" s="6">
        <f t="shared" si="728"/>
        <v>0.10525161914498844</v>
      </c>
      <c r="R3861" s="6">
        <f t="shared" si="729"/>
        <v>0.14514515711888507</v>
      </c>
      <c r="S3861" s="6">
        <f t="shared" si="730"/>
        <v>0.25039677626387352</v>
      </c>
    </row>
    <row r="3862" spans="1:19" x14ac:dyDescent="0.25">
      <c r="A3862" s="64">
        <v>41960</v>
      </c>
      <c r="B3862" s="198" t="s">
        <v>865</v>
      </c>
      <c r="C3862">
        <v>3</v>
      </c>
      <c r="D3862" s="4">
        <v>3.9</v>
      </c>
      <c r="E3862" s="4"/>
      <c r="G3862" s="4">
        <f t="shared" si="723"/>
        <v>64.961200000000005</v>
      </c>
      <c r="H3862"/>
      <c r="I3862"/>
      <c r="J3862" s="34">
        <f t="shared" si="720"/>
        <v>1.1945906065275189E-3</v>
      </c>
      <c r="K3862" s="34">
        <f t="shared" si="724"/>
        <v>7.7602040813939621E-2</v>
      </c>
      <c r="L3862" s="6">
        <f t="shared" si="721"/>
        <v>4.0574351124683323</v>
      </c>
      <c r="M3862" s="6">
        <f t="shared" si="725"/>
        <v>0.26357585894044605</v>
      </c>
      <c r="N3862" s="6">
        <f t="shared" si="722"/>
        <v>6.2915196864507177</v>
      </c>
      <c r="O3862" s="6">
        <f t="shared" si="726"/>
        <v>0.40870467658277715</v>
      </c>
      <c r="P3862" s="6">
        <f t="shared" si="727"/>
        <v>0.6722805355232232</v>
      </c>
      <c r="Q3862" s="6">
        <f t="shared" si="728"/>
        <v>0.12651641229141411</v>
      </c>
      <c r="R3862" s="6">
        <f t="shared" si="729"/>
        <v>0.1593948238672831</v>
      </c>
      <c r="S3862" s="6">
        <f t="shared" si="730"/>
        <v>0.28591123615869718</v>
      </c>
    </row>
    <row r="3863" spans="1:19" x14ac:dyDescent="0.25">
      <c r="A3863" s="64">
        <v>41960</v>
      </c>
      <c r="B3863" s="198" t="s">
        <v>865</v>
      </c>
      <c r="C3863">
        <v>3</v>
      </c>
      <c r="D3863" s="4">
        <v>4.8</v>
      </c>
      <c r="E3863" s="4"/>
      <c r="G3863" s="4">
        <f t="shared" si="723"/>
        <v>64.961200000000005</v>
      </c>
      <c r="H3863"/>
      <c r="I3863"/>
      <c r="J3863" s="34">
        <f t="shared" si="720"/>
        <v>1.8095573684677208E-3</v>
      </c>
      <c r="K3863" s="34">
        <f t="shared" si="724"/>
        <v>0.11755102040454758</v>
      </c>
      <c r="L3863" s="6">
        <f t="shared" si="721"/>
        <v>6.5398480281028419</v>
      </c>
      <c r="M3863" s="6">
        <f t="shared" si="725"/>
        <v>0.42483638396340279</v>
      </c>
      <c r="N3863" s="6">
        <f t="shared" si="722"/>
        <v>8.0216224497877064</v>
      </c>
      <c r="O3863" s="6">
        <f t="shared" si="726"/>
        <v>0.52109423039239344</v>
      </c>
      <c r="P3863" s="6">
        <f t="shared" si="727"/>
        <v>0.94593061435579617</v>
      </c>
      <c r="Q3863" s="6">
        <f t="shared" si="728"/>
        <v>0.20392146430243333</v>
      </c>
      <c r="R3863" s="6">
        <f t="shared" si="729"/>
        <v>0.20322674985303346</v>
      </c>
      <c r="S3863" s="6">
        <f t="shared" si="730"/>
        <v>0.40714821415546676</v>
      </c>
    </row>
    <row r="3864" spans="1:19" x14ac:dyDescent="0.25">
      <c r="A3864" s="64">
        <v>41960</v>
      </c>
      <c r="B3864" s="198" t="s">
        <v>865</v>
      </c>
      <c r="C3864">
        <v>3</v>
      </c>
      <c r="D3864" s="4">
        <v>5.4</v>
      </c>
      <c r="E3864" s="4"/>
      <c r="G3864" s="4">
        <f t="shared" si="723"/>
        <v>64.961200000000005</v>
      </c>
      <c r="H3864"/>
      <c r="I3864"/>
      <c r="J3864" s="34">
        <f t="shared" si="720"/>
        <v>2.2902210444669595E-3</v>
      </c>
      <c r="K3864" s="34">
        <f t="shared" si="724"/>
        <v>0.14877551019950555</v>
      </c>
      <c r="L3864" s="6">
        <f t="shared" si="721"/>
        <v>8.5736806990755614</v>
      </c>
      <c r="M3864" s="6">
        <f t="shared" si="725"/>
        <v>0.55695659743162507</v>
      </c>
      <c r="N3864" s="6">
        <f t="shared" si="722"/>
        <v>9.2068415424761678</v>
      </c>
      <c r="O3864" s="6">
        <f t="shared" si="726"/>
        <v>0.5980874864097232</v>
      </c>
      <c r="P3864" s="6">
        <f t="shared" si="727"/>
        <v>1.1550440838413483</v>
      </c>
      <c r="Q3864" s="6">
        <f t="shared" si="728"/>
        <v>0.26733916676718</v>
      </c>
      <c r="R3864" s="6">
        <f t="shared" si="729"/>
        <v>0.23325411969979207</v>
      </c>
      <c r="S3864" s="6">
        <f t="shared" si="730"/>
        <v>0.5005932864669721</v>
      </c>
    </row>
    <row r="3865" spans="1:19" x14ac:dyDescent="0.25">
      <c r="A3865" s="64">
        <v>41960</v>
      </c>
      <c r="B3865" s="198" t="s">
        <v>865</v>
      </c>
      <c r="C3865">
        <v>3</v>
      </c>
      <c r="D3865" s="4">
        <v>4.8</v>
      </c>
      <c r="E3865" s="4"/>
      <c r="G3865" s="4">
        <f t="shared" si="723"/>
        <v>64.961200000000005</v>
      </c>
      <c r="H3865"/>
      <c r="I3865"/>
      <c r="J3865" s="34">
        <f t="shared" si="720"/>
        <v>1.8095573684677208E-3</v>
      </c>
      <c r="K3865" s="34">
        <f t="shared" si="724"/>
        <v>0.11755102040454758</v>
      </c>
      <c r="L3865" s="6">
        <f t="shared" si="721"/>
        <v>6.5398480281028419</v>
      </c>
      <c r="M3865" s="6">
        <f t="shared" si="725"/>
        <v>0.42483638396340279</v>
      </c>
      <c r="N3865" s="6">
        <f t="shared" si="722"/>
        <v>8.0216224497877064</v>
      </c>
      <c r="O3865" s="6">
        <f t="shared" si="726"/>
        <v>0.52109423039239344</v>
      </c>
      <c r="P3865" s="6">
        <f t="shared" si="727"/>
        <v>0.94593061435579617</v>
      </c>
      <c r="Q3865" s="6">
        <f t="shared" si="728"/>
        <v>0.20392146430243333</v>
      </c>
      <c r="R3865" s="6">
        <f t="shared" si="729"/>
        <v>0.20322674985303346</v>
      </c>
      <c r="S3865" s="6">
        <f t="shared" si="730"/>
        <v>0.40714821415546676</v>
      </c>
    </row>
    <row r="3866" spans="1:19" x14ac:dyDescent="0.25">
      <c r="A3866" s="64">
        <v>41960</v>
      </c>
      <c r="B3866" s="198" t="s">
        <v>865</v>
      </c>
      <c r="C3866">
        <v>3</v>
      </c>
      <c r="D3866" s="4">
        <v>3.4</v>
      </c>
      <c r="E3866" s="4"/>
      <c r="G3866" s="4">
        <f t="shared" si="723"/>
        <v>64.961200000000005</v>
      </c>
      <c r="H3866"/>
      <c r="I3866"/>
      <c r="J3866" s="34">
        <f t="shared" si="720"/>
        <v>9.0792027688745035E-4</v>
      </c>
      <c r="K3866" s="34">
        <f t="shared" si="724"/>
        <v>5.8979591834920582E-2</v>
      </c>
      <c r="L3866" s="6">
        <f t="shared" si="721"/>
        <v>2.9598116954824234</v>
      </c>
      <c r="M3866" s="6">
        <f t="shared" si="725"/>
        <v>0.19227292324193554</v>
      </c>
      <c r="N3866" s="6">
        <f t="shared" si="722"/>
        <v>5.3584638182360029</v>
      </c>
      <c r="O3866" s="6">
        <f t="shared" si="726"/>
        <v>0.34809224654085708</v>
      </c>
      <c r="P3866" s="6">
        <f t="shared" si="727"/>
        <v>0.54036516978279259</v>
      </c>
      <c r="Q3866" s="6">
        <f t="shared" si="728"/>
        <v>9.2291003156129051E-2</v>
      </c>
      <c r="R3866" s="6">
        <f t="shared" si="729"/>
        <v>0.13575597615093427</v>
      </c>
      <c r="S3866" s="6">
        <f t="shared" si="730"/>
        <v>0.2280469793070633</v>
      </c>
    </row>
    <row r="3867" spans="1:19" x14ac:dyDescent="0.25">
      <c r="A3867" s="64">
        <v>41960</v>
      </c>
      <c r="B3867" s="198" t="s">
        <v>865</v>
      </c>
      <c r="C3867">
        <v>3</v>
      </c>
      <c r="D3867" s="4">
        <v>9.8000000000000007</v>
      </c>
      <c r="E3867" s="4"/>
      <c r="G3867" s="4">
        <f t="shared" si="723"/>
        <v>64.961200000000005</v>
      </c>
      <c r="H3867"/>
      <c r="I3867"/>
      <c r="J3867" s="34">
        <f t="shared" si="720"/>
        <v>7.5429639612690945E-3</v>
      </c>
      <c r="K3867" s="34">
        <f t="shared" si="724"/>
        <v>0.48999999998492844</v>
      </c>
      <c r="L3867" s="6">
        <f t="shared" si="721"/>
        <v>33.746038656612889</v>
      </c>
      <c r="M3867" s="6">
        <f t="shared" si="725"/>
        <v>2.1921832088999702</v>
      </c>
      <c r="N3867" s="6">
        <f t="shared" si="722"/>
        <v>18.49032216838847</v>
      </c>
      <c r="O3867" s="6">
        <f t="shared" si="726"/>
        <v>1.2011535397429229</v>
      </c>
      <c r="P3867" s="6">
        <f t="shared" si="727"/>
        <v>3.3933367486428931</v>
      </c>
      <c r="Q3867" s="6">
        <f t="shared" si="728"/>
        <v>1.0522479402719858</v>
      </c>
      <c r="R3867" s="6">
        <f t="shared" si="729"/>
        <v>0.46844988049973996</v>
      </c>
      <c r="S3867" s="6">
        <f t="shared" si="730"/>
        <v>1.5206978207717257</v>
      </c>
    </row>
    <row r="3868" spans="1:19" x14ac:dyDescent="0.25">
      <c r="A3868" s="64">
        <v>41960</v>
      </c>
      <c r="B3868" s="198" t="s">
        <v>865</v>
      </c>
      <c r="C3868">
        <v>3</v>
      </c>
      <c r="D3868" s="4">
        <v>4</v>
      </c>
      <c r="E3868" s="4"/>
      <c r="G3868" s="4">
        <f t="shared" si="723"/>
        <v>64.961200000000005</v>
      </c>
      <c r="H3868"/>
      <c r="I3868"/>
      <c r="J3868" s="34">
        <f t="shared" si="720"/>
        <v>1.2566370614359172E-3</v>
      </c>
      <c r="K3868" s="34">
        <f t="shared" si="724"/>
        <v>8.1632653058713603E-2</v>
      </c>
      <c r="L3868" s="6">
        <f t="shared" si="721"/>
        <v>4.3006091215286046</v>
      </c>
      <c r="M3868" s="6">
        <f t="shared" si="725"/>
        <v>0.27937273468421148</v>
      </c>
      <c r="N3868" s="6">
        <f t="shared" si="722"/>
        <v>6.4806737611278331</v>
      </c>
      <c r="O3868" s="6">
        <f t="shared" si="726"/>
        <v>0.42099235249702632</v>
      </c>
      <c r="P3868" s="6">
        <f t="shared" si="727"/>
        <v>0.7003650871812378</v>
      </c>
      <c r="Q3868" s="6">
        <f t="shared" si="728"/>
        <v>0.1340989126484215</v>
      </c>
      <c r="R3868" s="6">
        <f t="shared" si="729"/>
        <v>0.16418701747384026</v>
      </c>
      <c r="S3868" s="6">
        <f t="shared" si="730"/>
        <v>0.29828593012226179</v>
      </c>
    </row>
    <row r="3869" spans="1:19" x14ac:dyDescent="0.25">
      <c r="A3869" s="64">
        <v>41960</v>
      </c>
      <c r="B3869" s="198" t="s">
        <v>865</v>
      </c>
      <c r="C3869">
        <v>3</v>
      </c>
      <c r="D3869" s="4">
        <v>4</v>
      </c>
      <c r="E3869" s="4"/>
      <c r="G3869" s="4">
        <f t="shared" si="723"/>
        <v>64.961200000000005</v>
      </c>
      <c r="H3869"/>
      <c r="I3869"/>
      <c r="J3869" s="34">
        <f t="shared" si="720"/>
        <v>1.2566370614359172E-3</v>
      </c>
      <c r="K3869" s="34">
        <f t="shared" si="724"/>
        <v>8.1632653058713603E-2</v>
      </c>
      <c r="L3869" s="6">
        <f t="shared" si="721"/>
        <v>4.3006091215286046</v>
      </c>
      <c r="M3869" s="6">
        <f t="shared" si="725"/>
        <v>0.27937273468421148</v>
      </c>
      <c r="N3869" s="6">
        <f t="shared" si="722"/>
        <v>6.4806737611278331</v>
      </c>
      <c r="O3869" s="6">
        <f t="shared" si="726"/>
        <v>0.42099235249702632</v>
      </c>
      <c r="P3869" s="6">
        <f t="shared" si="727"/>
        <v>0.7003650871812378</v>
      </c>
      <c r="Q3869" s="6">
        <f t="shared" si="728"/>
        <v>0.1340989126484215</v>
      </c>
      <c r="R3869" s="6">
        <f t="shared" si="729"/>
        <v>0.16418701747384026</v>
      </c>
      <c r="S3869" s="6">
        <f t="shared" si="730"/>
        <v>0.29828593012226179</v>
      </c>
    </row>
    <row r="3870" spans="1:19" x14ac:dyDescent="0.25">
      <c r="A3870" s="64">
        <v>41960</v>
      </c>
      <c r="B3870" s="198" t="s">
        <v>865</v>
      </c>
      <c r="C3870">
        <v>3</v>
      </c>
      <c r="D3870" s="4">
        <v>7.2</v>
      </c>
      <c r="E3870" s="4"/>
      <c r="G3870" s="4">
        <f t="shared" si="723"/>
        <v>64.961200000000005</v>
      </c>
      <c r="H3870"/>
      <c r="I3870"/>
      <c r="J3870" s="34">
        <f t="shared" si="720"/>
        <v>4.0715040790523724E-3</v>
      </c>
      <c r="K3870" s="34">
        <f t="shared" si="724"/>
        <v>0.26448979591023208</v>
      </c>
      <c r="L3870" s="6">
        <f t="shared" si="721"/>
        <v>16.611217355322236</v>
      </c>
      <c r="M3870" s="6">
        <f t="shared" si="725"/>
        <v>1.0790846337926925</v>
      </c>
      <c r="N3870" s="6">
        <f t="shared" si="722"/>
        <v>12.891070706250053</v>
      </c>
      <c r="O3870" s="6">
        <f t="shared" si="726"/>
        <v>0.83741943860560009</v>
      </c>
      <c r="P3870" s="6">
        <f t="shared" si="727"/>
        <v>1.9165040723982925</v>
      </c>
      <c r="Q3870" s="6">
        <f t="shared" si="728"/>
        <v>0.51796062422049238</v>
      </c>
      <c r="R3870" s="6">
        <f t="shared" si="729"/>
        <v>0.32659358105618402</v>
      </c>
      <c r="S3870" s="6">
        <f t="shared" si="730"/>
        <v>0.84455420527667635</v>
      </c>
    </row>
    <row r="3871" spans="1:19" x14ac:dyDescent="0.25">
      <c r="A3871" s="64">
        <v>41960</v>
      </c>
      <c r="B3871" s="198" t="s">
        <v>865</v>
      </c>
      <c r="C3871">
        <v>3</v>
      </c>
      <c r="D3871" s="4">
        <v>4.0999999999999996</v>
      </c>
      <c r="E3871" s="4"/>
      <c r="G3871" s="4">
        <f t="shared" si="723"/>
        <v>64.961200000000005</v>
      </c>
      <c r="H3871"/>
      <c r="I3871"/>
      <c r="J3871" s="34">
        <f t="shared" si="720"/>
        <v>1.3202543126711102E-3</v>
      </c>
      <c r="K3871" s="34">
        <f t="shared" si="724"/>
        <v>8.5765306119810952E-2</v>
      </c>
      <c r="L3871" s="6">
        <f t="shared" si="721"/>
        <v>4.5518101325650582</v>
      </c>
      <c r="M3871" s="6">
        <f t="shared" si="725"/>
        <v>0.29569105411886604</v>
      </c>
      <c r="N3871" s="6">
        <f t="shared" si="722"/>
        <v>6.670633528309061</v>
      </c>
      <c r="O3871" s="6">
        <f t="shared" si="726"/>
        <v>0.43333236716418877</v>
      </c>
      <c r="P3871" s="6">
        <f t="shared" si="727"/>
        <v>0.72902342128305486</v>
      </c>
      <c r="Q3871" s="6">
        <f t="shared" si="728"/>
        <v>0.14193170597705571</v>
      </c>
      <c r="R3871" s="6">
        <f t="shared" si="729"/>
        <v>0.16899962319403364</v>
      </c>
      <c r="S3871" s="6">
        <f t="shared" si="730"/>
        <v>0.31093132917108934</v>
      </c>
    </row>
    <row r="3872" spans="1:19" x14ac:dyDescent="0.25">
      <c r="A3872" s="64">
        <v>41960</v>
      </c>
      <c r="B3872" s="198" t="s">
        <v>865</v>
      </c>
      <c r="C3872">
        <v>3</v>
      </c>
      <c r="D3872" s="4">
        <v>6.6</v>
      </c>
      <c r="E3872" s="4" t="s">
        <v>978</v>
      </c>
      <c r="G3872" s="4">
        <f t="shared" si="723"/>
        <v>64.961200000000005</v>
      </c>
      <c r="H3872"/>
      <c r="I3872"/>
      <c r="J3872" s="34">
        <f t="shared" si="720"/>
        <v>3.4211943997592849E-3</v>
      </c>
      <c r="K3872" s="34">
        <f t="shared" si="724"/>
        <v>0.22224489795234778</v>
      </c>
      <c r="L3872" s="6">
        <f t="shared" si="721"/>
        <v>13.599581983298828</v>
      </c>
      <c r="M3872" s="6">
        <f t="shared" si="725"/>
        <v>0.88344518226894508</v>
      </c>
      <c r="N3872" s="6">
        <f t="shared" si="722"/>
        <v>11.643307684830535</v>
      </c>
      <c r="O3872" s="6">
        <f t="shared" si="726"/>
        <v>0.75636325384638103</v>
      </c>
      <c r="P3872" s="6">
        <f t="shared" si="727"/>
        <v>1.639808436115326</v>
      </c>
      <c r="Q3872" s="6">
        <f t="shared" si="728"/>
        <v>0.42405368748909361</v>
      </c>
      <c r="R3872" s="6">
        <f t="shared" si="729"/>
        <v>0.2949816690000886</v>
      </c>
      <c r="S3872" s="6">
        <f t="shared" si="730"/>
        <v>0.71903535648918226</v>
      </c>
    </row>
    <row r="3873" spans="1:19" x14ac:dyDescent="0.25">
      <c r="A3873" s="64">
        <v>41960</v>
      </c>
      <c r="B3873" s="198" t="s">
        <v>865</v>
      </c>
      <c r="C3873">
        <v>3</v>
      </c>
      <c r="D3873" s="4">
        <v>4.9000000000000004</v>
      </c>
      <c r="E3873" s="4"/>
      <c r="G3873" s="4">
        <f t="shared" si="723"/>
        <v>64.961200000000005</v>
      </c>
      <c r="H3873"/>
      <c r="I3873"/>
      <c r="J3873" s="34">
        <f t="shared" ref="J3873:J3936" si="731">((+D3873/200)^2)*PI()</f>
        <v>1.8857409903172736E-3</v>
      </c>
      <c r="K3873" s="34">
        <f t="shared" si="724"/>
        <v>0.12249999999623211</v>
      </c>
      <c r="L3873" s="6">
        <f t="shared" ref="L3873:L3936" si="732">0.17758*(D3873^2.299)</f>
        <v>6.8573266813152358</v>
      </c>
      <c r="M3873" s="6">
        <f t="shared" si="725"/>
        <v>0.44546017865048693</v>
      </c>
      <c r="N3873" s="6">
        <f t="shared" ref="N3873:N3936" si="733">1.28*(D3873^1.17)</f>
        <v>8.2174937658920371</v>
      </c>
      <c r="O3873" s="6">
        <f t="shared" si="726"/>
        <v>0.53381826637890784</v>
      </c>
      <c r="P3873" s="6">
        <f t="shared" si="727"/>
        <v>0.97927844502939476</v>
      </c>
      <c r="Q3873" s="6">
        <f t="shared" si="728"/>
        <v>0.21382088575223371</v>
      </c>
      <c r="R3873" s="6">
        <f t="shared" si="729"/>
        <v>0.20818912388777405</v>
      </c>
      <c r="S3873" s="6">
        <f t="shared" si="730"/>
        <v>0.42201000964000779</v>
      </c>
    </row>
    <row r="3874" spans="1:19" x14ac:dyDescent="0.25">
      <c r="A3874" s="64">
        <v>41960</v>
      </c>
      <c r="B3874" s="198" t="s">
        <v>865</v>
      </c>
      <c r="C3874">
        <v>3</v>
      </c>
      <c r="D3874" s="4">
        <v>3.6</v>
      </c>
      <c r="E3874" s="4"/>
      <c r="G3874" s="4">
        <f t="shared" ref="G3874:G3937" si="734">IF($D3874&lt;3.01,795.7747,64.9612)</f>
        <v>64.961200000000005</v>
      </c>
      <c r="H3874"/>
      <c r="I3874"/>
      <c r="J3874" s="34">
        <f t="shared" si="731"/>
        <v>1.0178760197630931E-3</v>
      </c>
      <c r="K3874" s="34">
        <f t="shared" si="724"/>
        <v>6.6122448977558021E-2</v>
      </c>
      <c r="L3874" s="6">
        <f t="shared" si="732"/>
        <v>3.375464158589657</v>
      </c>
      <c r="M3874" s="6">
        <f t="shared" si="725"/>
        <v>0.21927420655205926</v>
      </c>
      <c r="N3874" s="6">
        <f t="shared" si="733"/>
        <v>5.7290669248255632</v>
      </c>
      <c r="O3874" s="6">
        <f t="shared" si="726"/>
        <v>0.37216706953560269</v>
      </c>
      <c r="P3874" s="6">
        <f t="shared" si="727"/>
        <v>0.59144127608766195</v>
      </c>
      <c r="Q3874" s="6">
        <f t="shared" si="728"/>
        <v>0.10525161914498844</v>
      </c>
      <c r="R3874" s="6">
        <f t="shared" si="729"/>
        <v>0.14514515711888507</v>
      </c>
      <c r="S3874" s="6">
        <f t="shared" si="730"/>
        <v>0.25039677626387352</v>
      </c>
    </row>
    <row r="3875" spans="1:19" x14ac:dyDescent="0.25">
      <c r="A3875" s="64">
        <v>41960</v>
      </c>
      <c r="B3875" s="198" t="s">
        <v>865</v>
      </c>
      <c r="C3875">
        <v>3</v>
      </c>
      <c r="D3875" s="4">
        <v>3.8</v>
      </c>
      <c r="E3875" s="4"/>
      <c r="G3875" s="4">
        <f t="shared" si="734"/>
        <v>64.961200000000005</v>
      </c>
      <c r="H3875"/>
      <c r="I3875"/>
      <c r="J3875" s="34">
        <f t="shared" si="731"/>
        <v>1.1341149479459152E-3</v>
      </c>
      <c r="K3875" s="34">
        <f t="shared" si="724"/>
        <v>7.3673469385489021E-2</v>
      </c>
      <c r="L3875" s="6">
        <f t="shared" si="732"/>
        <v>3.8222275656794742</v>
      </c>
      <c r="M3875" s="6">
        <f t="shared" si="725"/>
        <v>0.24829649415562419</v>
      </c>
      <c r="N3875" s="6">
        <f t="shared" si="733"/>
        <v>6.1031884174464111</v>
      </c>
      <c r="O3875" s="6">
        <f t="shared" si="726"/>
        <v>0.39647045111343715</v>
      </c>
      <c r="P3875" s="6">
        <f t="shared" si="727"/>
        <v>0.64476694526906131</v>
      </c>
      <c r="Q3875" s="6">
        <f t="shared" si="728"/>
        <v>0.1191823171946996</v>
      </c>
      <c r="R3875" s="6">
        <f t="shared" si="729"/>
        <v>0.1546234759342405</v>
      </c>
      <c r="S3875" s="6">
        <f t="shared" si="730"/>
        <v>0.2738057931289401</v>
      </c>
    </row>
    <row r="3876" spans="1:19" x14ac:dyDescent="0.25">
      <c r="A3876" s="64">
        <v>41960</v>
      </c>
      <c r="B3876" s="198" t="s">
        <v>865</v>
      </c>
      <c r="C3876">
        <v>3</v>
      </c>
      <c r="D3876" s="4">
        <v>4.8</v>
      </c>
      <c r="E3876" s="4"/>
      <c r="G3876" s="4">
        <f t="shared" si="734"/>
        <v>64.961200000000005</v>
      </c>
      <c r="H3876"/>
      <c r="I3876"/>
      <c r="J3876" s="34">
        <f t="shared" si="731"/>
        <v>1.8095573684677208E-3</v>
      </c>
      <c r="K3876" s="34">
        <f t="shared" si="724"/>
        <v>0.11755102040454758</v>
      </c>
      <c r="L3876" s="6">
        <f t="shared" si="732"/>
        <v>6.5398480281028419</v>
      </c>
      <c r="M3876" s="6">
        <f t="shared" si="725"/>
        <v>0.42483638396340279</v>
      </c>
      <c r="N3876" s="6">
        <f t="shared" si="733"/>
        <v>8.0216224497877064</v>
      </c>
      <c r="O3876" s="6">
        <f t="shared" si="726"/>
        <v>0.52109423039239344</v>
      </c>
      <c r="P3876" s="6">
        <f t="shared" si="727"/>
        <v>0.94593061435579617</v>
      </c>
      <c r="Q3876" s="6">
        <f t="shared" si="728"/>
        <v>0.20392146430243333</v>
      </c>
      <c r="R3876" s="6">
        <f t="shared" si="729"/>
        <v>0.20322674985303346</v>
      </c>
      <c r="S3876" s="6">
        <f t="shared" si="730"/>
        <v>0.40714821415546676</v>
      </c>
    </row>
    <row r="3877" spans="1:19" x14ac:dyDescent="0.25">
      <c r="A3877" s="64">
        <v>41960</v>
      </c>
      <c r="B3877" s="198" t="s">
        <v>865</v>
      </c>
      <c r="C3877">
        <v>3</v>
      </c>
      <c r="D3877" s="4">
        <v>6.2</v>
      </c>
      <c r="E3877" s="4"/>
      <c r="G3877" s="4">
        <f t="shared" si="734"/>
        <v>64.961200000000005</v>
      </c>
      <c r="H3877"/>
      <c r="I3877"/>
      <c r="J3877" s="34">
        <f t="shared" si="731"/>
        <v>3.0190705400997908E-3</v>
      </c>
      <c r="K3877" s="34">
        <f t="shared" si="724"/>
        <v>0.1961224489735594</v>
      </c>
      <c r="L3877" s="6">
        <f t="shared" si="732"/>
        <v>11.778840632041497</v>
      </c>
      <c r="M3877" s="6">
        <f t="shared" si="725"/>
        <v>0.76516763690751333</v>
      </c>
      <c r="N3877" s="6">
        <f t="shared" si="733"/>
        <v>10.8220178607594</v>
      </c>
      <c r="O3877" s="6">
        <f t="shared" si="726"/>
        <v>0.70301128029210602</v>
      </c>
      <c r="P3877" s="6">
        <f t="shared" si="727"/>
        <v>1.4681789171996193</v>
      </c>
      <c r="Q3877" s="6">
        <f t="shared" si="728"/>
        <v>0.36728046571560641</v>
      </c>
      <c r="R3877" s="6">
        <f t="shared" si="729"/>
        <v>0.27417439931392135</v>
      </c>
      <c r="S3877" s="6">
        <f t="shared" si="730"/>
        <v>0.64145486502952775</v>
      </c>
    </row>
    <row r="3878" spans="1:19" x14ac:dyDescent="0.25">
      <c r="A3878" s="64">
        <v>41960</v>
      </c>
      <c r="B3878" s="198" t="s">
        <v>865</v>
      </c>
      <c r="C3878">
        <v>3</v>
      </c>
      <c r="D3878" s="4">
        <v>3.9</v>
      </c>
      <c r="E3878" s="4"/>
      <c r="G3878" s="4">
        <f t="shared" si="734"/>
        <v>64.961200000000005</v>
      </c>
      <c r="H3878"/>
      <c r="I3878"/>
      <c r="J3878" s="34">
        <f t="shared" si="731"/>
        <v>1.1945906065275189E-3</v>
      </c>
      <c r="K3878" s="34">
        <f t="shared" si="724"/>
        <v>7.7602040813939621E-2</v>
      </c>
      <c r="L3878" s="6">
        <f t="shared" si="732"/>
        <v>4.0574351124683323</v>
      </c>
      <c r="M3878" s="6">
        <f t="shared" si="725"/>
        <v>0.26357585894044605</v>
      </c>
      <c r="N3878" s="6">
        <f t="shared" si="733"/>
        <v>6.2915196864507177</v>
      </c>
      <c r="O3878" s="6">
        <f t="shared" si="726"/>
        <v>0.40870467658277715</v>
      </c>
      <c r="P3878" s="6">
        <f t="shared" si="727"/>
        <v>0.6722805355232232</v>
      </c>
      <c r="Q3878" s="6">
        <f t="shared" si="728"/>
        <v>0.12651641229141411</v>
      </c>
      <c r="R3878" s="6">
        <f t="shared" si="729"/>
        <v>0.1593948238672831</v>
      </c>
      <c r="S3878" s="6">
        <f t="shared" si="730"/>
        <v>0.28591123615869718</v>
      </c>
    </row>
    <row r="3879" spans="1:19" x14ac:dyDescent="0.25">
      <c r="A3879" s="64">
        <v>41960</v>
      </c>
      <c r="B3879" s="198" t="s">
        <v>865</v>
      </c>
      <c r="C3879">
        <v>3</v>
      </c>
      <c r="D3879" s="4">
        <v>5.4</v>
      </c>
      <c r="E3879" s="4"/>
      <c r="G3879" s="4">
        <f t="shared" si="734"/>
        <v>64.961200000000005</v>
      </c>
      <c r="H3879"/>
      <c r="I3879"/>
      <c r="J3879" s="34">
        <f t="shared" si="731"/>
        <v>2.2902210444669595E-3</v>
      </c>
      <c r="K3879" s="34">
        <f t="shared" si="724"/>
        <v>0.14877551019950555</v>
      </c>
      <c r="L3879" s="6">
        <f t="shared" si="732"/>
        <v>8.5736806990755614</v>
      </c>
      <c r="M3879" s="6">
        <f t="shared" si="725"/>
        <v>0.55695659743162507</v>
      </c>
      <c r="N3879" s="6">
        <f t="shared" si="733"/>
        <v>9.2068415424761678</v>
      </c>
      <c r="O3879" s="6">
        <f t="shared" si="726"/>
        <v>0.5980874864097232</v>
      </c>
      <c r="P3879" s="6">
        <f t="shared" si="727"/>
        <v>1.1550440838413483</v>
      </c>
      <c r="Q3879" s="6">
        <f t="shared" si="728"/>
        <v>0.26733916676718</v>
      </c>
      <c r="R3879" s="6">
        <f t="shared" si="729"/>
        <v>0.23325411969979207</v>
      </c>
      <c r="S3879" s="6">
        <f t="shared" si="730"/>
        <v>0.5005932864669721</v>
      </c>
    </row>
    <row r="3880" spans="1:19" x14ac:dyDescent="0.25">
      <c r="A3880" s="64">
        <v>41960</v>
      </c>
      <c r="B3880" s="198" t="s">
        <v>865</v>
      </c>
      <c r="C3880">
        <v>3</v>
      </c>
      <c r="D3880" s="4">
        <v>5.3</v>
      </c>
      <c r="E3880" s="4"/>
      <c r="G3880" s="4">
        <f t="shared" si="734"/>
        <v>64.961200000000005</v>
      </c>
      <c r="H3880"/>
      <c r="I3880"/>
      <c r="J3880" s="34">
        <f t="shared" si="731"/>
        <v>2.2061834409834321E-3</v>
      </c>
      <c r="K3880" s="34">
        <f t="shared" si="724"/>
        <v>0.14331632652620405</v>
      </c>
      <c r="L3880" s="6">
        <f t="shared" si="732"/>
        <v>8.213046389840704</v>
      </c>
      <c r="M3880" s="6">
        <f t="shared" si="725"/>
        <v>0.53352935948815838</v>
      </c>
      <c r="N3880" s="6">
        <f t="shared" si="733"/>
        <v>9.0076755970184212</v>
      </c>
      <c r="O3880" s="6">
        <f t="shared" si="726"/>
        <v>0.58514942734270425</v>
      </c>
      <c r="P3880" s="6">
        <f t="shared" si="727"/>
        <v>1.1186787868308627</v>
      </c>
      <c r="Q3880" s="6">
        <f t="shared" si="728"/>
        <v>0.25609409255431603</v>
      </c>
      <c r="R3880" s="6">
        <f t="shared" si="729"/>
        <v>0.22820827666365467</v>
      </c>
      <c r="S3880" s="6">
        <f t="shared" si="730"/>
        <v>0.48430236921797071</v>
      </c>
    </row>
    <row r="3881" spans="1:19" x14ac:dyDescent="0.25">
      <c r="A3881" s="64">
        <v>41960</v>
      </c>
      <c r="B3881" s="198" t="s">
        <v>865</v>
      </c>
      <c r="C3881">
        <v>3</v>
      </c>
      <c r="D3881" s="4">
        <v>3.6</v>
      </c>
      <c r="E3881" s="4"/>
      <c r="G3881" s="4">
        <f t="shared" si="734"/>
        <v>64.961200000000005</v>
      </c>
      <c r="H3881"/>
      <c r="I3881"/>
      <c r="J3881" s="34">
        <f t="shared" si="731"/>
        <v>1.0178760197630931E-3</v>
      </c>
      <c r="K3881" s="34">
        <f t="shared" si="724"/>
        <v>6.6122448977558021E-2</v>
      </c>
      <c r="L3881" s="6">
        <f t="shared" si="732"/>
        <v>3.375464158589657</v>
      </c>
      <c r="M3881" s="6">
        <f t="shared" si="725"/>
        <v>0.21927420655205926</v>
      </c>
      <c r="N3881" s="6">
        <f t="shared" si="733"/>
        <v>5.7290669248255632</v>
      </c>
      <c r="O3881" s="6">
        <f t="shared" si="726"/>
        <v>0.37216706953560269</v>
      </c>
      <c r="P3881" s="6">
        <f t="shared" si="727"/>
        <v>0.59144127608766195</v>
      </c>
      <c r="Q3881" s="6">
        <f t="shared" si="728"/>
        <v>0.10525161914498844</v>
      </c>
      <c r="R3881" s="6">
        <f t="shared" si="729"/>
        <v>0.14514515711888507</v>
      </c>
      <c r="S3881" s="6">
        <f t="shared" si="730"/>
        <v>0.25039677626387352</v>
      </c>
    </row>
    <row r="3882" spans="1:19" x14ac:dyDescent="0.25">
      <c r="A3882" s="64">
        <v>41960</v>
      </c>
      <c r="B3882" s="198" t="s">
        <v>865</v>
      </c>
      <c r="C3882">
        <v>3</v>
      </c>
      <c r="D3882" s="4">
        <v>6</v>
      </c>
      <c r="E3882" s="4"/>
      <c r="G3882" s="4">
        <f t="shared" si="734"/>
        <v>64.961200000000005</v>
      </c>
      <c r="H3882"/>
      <c r="I3882"/>
      <c r="J3882" s="34">
        <f t="shared" si="731"/>
        <v>2.8274333882308137E-3</v>
      </c>
      <c r="K3882" s="34">
        <f t="shared" si="724"/>
        <v>0.1836734693821056</v>
      </c>
      <c r="L3882" s="6">
        <f t="shared" si="732"/>
        <v>10.923549380812876</v>
      </c>
      <c r="M3882" s="6">
        <f t="shared" si="725"/>
        <v>0.70960688980053355</v>
      </c>
      <c r="N3882" s="6">
        <f t="shared" si="733"/>
        <v>10.414704032978928</v>
      </c>
      <c r="O3882" s="6">
        <f t="shared" si="726"/>
        <v>0.67655168474967775</v>
      </c>
      <c r="P3882" s="6">
        <f t="shared" si="727"/>
        <v>1.3861585745502114</v>
      </c>
      <c r="Q3882" s="6">
        <f t="shared" si="728"/>
        <v>0.34061130710425608</v>
      </c>
      <c r="R3882" s="6">
        <f t="shared" si="729"/>
        <v>0.26385515705237433</v>
      </c>
      <c r="S3882" s="6">
        <f t="shared" si="730"/>
        <v>0.60446646415663041</v>
      </c>
    </row>
    <row r="3883" spans="1:19" x14ac:dyDescent="0.25">
      <c r="A3883" s="64">
        <v>41960</v>
      </c>
      <c r="B3883" s="198" t="s">
        <v>865</v>
      </c>
      <c r="C3883">
        <v>3</v>
      </c>
      <c r="D3883" s="4">
        <v>4.0999999999999996</v>
      </c>
      <c r="E3883" s="4"/>
      <c r="G3883" s="4">
        <f t="shared" si="734"/>
        <v>64.961200000000005</v>
      </c>
      <c r="H3883"/>
      <c r="I3883"/>
      <c r="J3883" s="34">
        <f t="shared" si="731"/>
        <v>1.3202543126711102E-3</v>
      </c>
      <c r="K3883" s="34">
        <f t="shared" si="724"/>
        <v>8.5765306119810952E-2</v>
      </c>
      <c r="L3883" s="6">
        <f t="shared" si="732"/>
        <v>4.5518101325650582</v>
      </c>
      <c r="M3883" s="6">
        <f t="shared" si="725"/>
        <v>0.29569105411886604</v>
      </c>
      <c r="N3883" s="6">
        <f t="shared" si="733"/>
        <v>6.670633528309061</v>
      </c>
      <c r="O3883" s="6">
        <f t="shared" si="726"/>
        <v>0.43333236716418877</v>
      </c>
      <c r="P3883" s="6">
        <f t="shared" si="727"/>
        <v>0.72902342128305486</v>
      </c>
      <c r="Q3883" s="6">
        <f t="shared" si="728"/>
        <v>0.14193170597705571</v>
      </c>
      <c r="R3883" s="6">
        <f t="shared" si="729"/>
        <v>0.16899962319403364</v>
      </c>
      <c r="S3883" s="6">
        <f t="shared" si="730"/>
        <v>0.31093132917108934</v>
      </c>
    </row>
    <row r="3884" spans="1:19" x14ac:dyDescent="0.25">
      <c r="A3884" s="64">
        <v>41960</v>
      </c>
      <c r="B3884" s="198" t="s">
        <v>865</v>
      </c>
      <c r="C3884">
        <v>3</v>
      </c>
      <c r="D3884" s="4">
        <v>3.3</v>
      </c>
      <c r="E3884" s="4"/>
      <c r="G3884" s="4">
        <f t="shared" si="734"/>
        <v>64.961200000000005</v>
      </c>
      <c r="H3884"/>
      <c r="I3884"/>
      <c r="J3884" s="34">
        <f t="shared" si="731"/>
        <v>8.5529859993982123E-4</v>
      </c>
      <c r="K3884" s="34">
        <f t="shared" si="724"/>
        <v>5.5561224488086945E-2</v>
      </c>
      <c r="L3884" s="6">
        <f t="shared" si="732"/>
        <v>2.7634881041225379</v>
      </c>
      <c r="M3884" s="6">
        <f t="shared" si="725"/>
        <v>0.17951950691152002</v>
      </c>
      <c r="N3884" s="6">
        <f t="shared" si="733"/>
        <v>5.1745344101160526</v>
      </c>
      <c r="O3884" s="6">
        <f t="shared" si="726"/>
        <v>0.3361439712423443</v>
      </c>
      <c r="P3884" s="6">
        <f t="shared" si="727"/>
        <v>0.51566347815386426</v>
      </c>
      <c r="Q3884" s="6">
        <f t="shared" si="728"/>
        <v>8.6169363317529613E-2</v>
      </c>
      <c r="R3884" s="6">
        <f t="shared" si="729"/>
        <v>0.13109614878451428</v>
      </c>
      <c r="S3884" s="6">
        <f t="shared" si="730"/>
        <v>0.2172655121020439</v>
      </c>
    </row>
    <row r="3885" spans="1:19" x14ac:dyDescent="0.25">
      <c r="A3885" s="64">
        <v>41960</v>
      </c>
      <c r="B3885" s="198" t="s">
        <v>865</v>
      </c>
      <c r="C3885">
        <v>3</v>
      </c>
      <c r="D3885" s="4">
        <v>3.8</v>
      </c>
      <c r="E3885" s="4"/>
      <c r="G3885" s="4">
        <f t="shared" si="734"/>
        <v>64.961200000000005</v>
      </c>
      <c r="H3885"/>
      <c r="I3885"/>
      <c r="J3885" s="34">
        <f t="shared" si="731"/>
        <v>1.1341149479459152E-3</v>
      </c>
      <c r="K3885" s="34">
        <f t="shared" si="724"/>
        <v>7.3673469385489021E-2</v>
      </c>
      <c r="L3885" s="6">
        <f t="shared" si="732"/>
        <v>3.8222275656794742</v>
      </c>
      <c r="M3885" s="6">
        <f t="shared" si="725"/>
        <v>0.24829649415562419</v>
      </c>
      <c r="N3885" s="6">
        <f t="shared" si="733"/>
        <v>6.1031884174464111</v>
      </c>
      <c r="O3885" s="6">
        <f t="shared" si="726"/>
        <v>0.39647045111343715</v>
      </c>
      <c r="P3885" s="6">
        <f t="shared" si="727"/>
        <v>0.64476694526906131</v>
      </c>
      <c r="Q3885" s="6">
        <f t="shared" si="728"/>
        <v>0.1191823171946996</v>
      </c>
      <c r="R3885" s="6">
        <f t="shared" si="729"/>
        <v>0.1546234759342405</v>
      </c>
      <c r="S3885" s="6">
        <f t="shared" si="730"/>
        <v>0.2738057931289401</v>
      </c>
    </row>
    <row r="3886" spans="1:19" x14ac:dyDescent="0.25">
      <c r="A3886" s="64">
        <v>41960</v>
      </c>
      <c r="B3886" s="198" t="s">
        <v>865</v>
      </c>
      <c r="C3886">
        <v>3</v>
      </c>
      <c r="D3886" s="4">
        <v>3.2</v>
      </c>
      <c r="E3886" s="4"/>
      <c r="G3886" s="4">
        <f t="shared" si="734"/>
        <v>64.961200000000005</v>
      </c>
      <c r="H3886"/>
      <c r="I3886"/>
      <c r="J3886" s="34">
        <f t="shared" si="731"/>
        <v>8.0424771931898698E-4</v>
      </c>
      <c r="K3886" s="34">
        <f t="shared" si="724"/>
        <v>5.2244897957576697E-2</v>
      </c>
      <c r="L3886" s="6">
        <f t="shared" si="732"/>
        <v>2.57474279673893</v>
      </c>
      <c r="M3886" s="6">
        <f t="shared" si="725"/>
        <v>0.16725838501169291</v>
      </c>
      <c r="N3886" s="6">
        <f t="shared" si="733"/>
        <v>4.9915502127950244</v>
      </c>
      <c r="O3886" s="6">
        <f t="shared" si="726"/>
        <v>0.32425709797277341</v>
      </c>
      <c r="P3886" s="6">
        <f t="shared" si="727"/>
        <v>0.49151548298446635</v>
      </c>
      <c r="Q3886" s="6">
        <f t="shared" si="728"/>
        <v>8.0284024805612586E-2</v>
      </c>
      <c r="R3886" s="6">
        <f t="shared" si="729"/>
        <v>0.12646026820938164</v>
      </c>
      <c r="S3886" s="6">
        <f t="shared" si="730"/>
        <v>0.20674429301499422</v>
      </c>
    </row>
    <row r="3887" spans="1:19" x14ac:dyDescent="0.25">
      <c r="A3887" s="64">
        <v>41960</v>
      </c>
      <c r="B3887" s="198" t="s">
        <v>865</v>
      </c>
      <c r="C3887">
        <v>3</v>
      </c>
      <c r="D3887" s="4">
        <v>5.0999999999999996</v>
      </c>
      <c r="E3887" s="4" t="s">
        <v>978</v>
      </c>
      <c r="G3887" s="4">
        <f t="shared" si="734"/>
        <v>64.961200000000005</v>
      </c>
      <c r="H3887"/>
      <c r="I3887"/>
      <c r="J3887" s="34">
        <f t="shared" si="731"/>
        <v>2.0428206229967626E-3</v>
      </c>
      <c r="K3887" s="34">
        <f t="shared" si="724"/>
        <v>0.13270408162857128</v>
      </c>
      <c r="L3887" s="6">
        <f t="shared" si="732"/>
        <v>7.5179232289815232</v>
      </c>
      <c r="M3887" s="6">
        <f t="shared" si="725"/>
        <v>0.48837332393509775</v>
      </c>
      <c r="N3887" s="6">
        <f t="shared" si="733"/>
        <v>8.6112674075792555</v>
      </c>
      <c r="O3887" s="6">
        <f t="shared" si="726"/>
        <v>0.55939827516743446</v>
      </c>
      <c r="P3887" s="6">
        <f t="shared" si="727"/>
        <v>1.0477715991025323</v>
      </c>
      <c r="Q3887" s="6">
        <f t="shared" si="728"/>
        <v>0.2344191954888469</v>
      </c>
      <c r="R3887" s="6">
        <f t="shared" si="729"/>
        <v>0.21816532731529945</v>
      </c>
      <c r="S3887" s="6">
        <f t="shared" si="730"/>
        <v>0.45258452280414635</v>
      </c>
    </row>
    <row r="3888" spans="1:19" x14ac:dyDescent="0.25">
      <c r="A3888" s="64">
        <v>41960</v>
      </c>
      <c r="B3888" s="198" t="s">
        <v>865</v>
      </c>
      <c r="C3888">
        <v>3</v>
      </c>
      <c r="D3888" s="4">
        <v>3.2</v>
      </c>
      <c r="E3888" s="4"/>
      <c r="G3888" s="4">
        <f t="shared" si="734"/>
        <v>64.961200000000005</v>
      </c>
      <c r="H3888"/>
      <c r="I3888"/>
      <c r="J3888" s="34">
        <f t="shared" si="731"/>
        <v>8.0424771931898698E-4</v>
      </c>
      <c r="K3888" s="34">
        <f t="shared" si="724"/>
        <v>5.2244897957576697E-2</v>
      </c>
      <c r="L3888" s="6">
        <f t="shared" si="732"/>
        <v>2.57474279673893</v>
      </c>
      <c r="M3888" s="6">
        <f t="shared" si="725"/>
        <v>0.16725838501169291</v>
      </c>
      <c r="N3888" s="6">
        <f t="shared" si="733"/>
        <v>4.9915502127950244</v>
      </c>
      <c r="O3888" s="6">
        <f t="shared" si="726"/>
        <v>0.32425709797277341</v>
      </c>
      <c r="P3888" s="6">
        <f t="shared" si="727"/>
        <v>0.49151548298446635</v>
      </c>
      <c r="Q3888" s="6">
        <f t="shared" si="728"/>
        <v>8.0284024805612586E-2</v>
      </c>
      <c r="R3888" s="6">
        <f t="shared" si="729"/>
        <v>0.12646026820938164</v>
      </c>
      <c r="S3888" s="6">
        <f t="shared" si="730"/>
        <v>0.20674429301499422</v>
      </c>
    </row>
    <row r="3889" spans="1:19" x14ac:dyDescent="0.25">
      <c r="A3889" s="64">
        <v>41960</v>
      </c>
      <c r="B3889" s="198" t="s">
        <v>865</v>
      </c>
      <c r="C3889">
        <v>3</v>
      </c>
      <c r="D3889" s="4">
        <v>5.4</v>
      </c>
      <c r="E3889" s="4"/>
      <c r="G3889" s="4">
        <f t="shared" si="734"/>
        <v>64.961200000000005</v>
      </c>
      <c r="H3889"/>
      <c r="I3889"/>
      <c r="J3889" s="34">
        <f t="shared" si="731"/>
        <v>2.2902210444669595E-3</v>
      </c>
      <c r="K3889" s="34">
        <f t="shared" si="724"/>
        <v>0.14877551019950555</v>
      </c>
      <c r="L3889" s="6">
        <f t="shared" si="732"/>
        <v>8.5736806990755614</v>
      </c>
      <c r="M3889" s="6">
        <f t="shared" si="725"/>
        <v>0.55695659743162507</v>
      </c>
      <c r="N3889" s="6">
        <f t="shared" si="733"/>
        <v>9.2068415424761678</v>
      </c>
      <c r="O3889" s="6">
        <f t="shared" si="726"/>
        <v>0.5980874864097232</v>
      </c>
      <c r="P3889" s="6">
        <f t="shared" si="727"/>
        <v>1.1550440838413483</v>
      </c>
      <c r="Q3889" s="6">
        <f t="shared" si="728"/>
        <v>0.26733916676718</v>
      </c>
      <c r="R3889" s="6">
        <f t="shared" si="729"/>
        <v>0.23325411969979207</v>
      </c>
      <c r="S3889" s="6">
        <f t="shared" si="730"/>
        <v>0.5005932864669721</v>
      </c>
    </row>
    <row r="3890" spans="1:19" x14ac:dyDescent="0.25">
      <c r="A3890" s="64">
        <v>41960</v>
      </c>
      <c r="B3890" s="198" t="s">
        <v>865</v>
      </c>
      <c r="C3890">
        <v>3</v>
      </c>
      <c r="D3890" s="4">
        <v>4.9000000000000004</v>
      </c>
      <c r="E3890" s="4"/>
      <c r="G3890" s="4">
        <f t="shared" si="734"/>
        <v>64.961200000000005</v>
      </c>
      <c r="H3890"/>
      <c r="I3890"/>
      <c r="J3890" s="34">
        <f t="shared" si="731"/>
        <v>1.8857409903172736E-3</v>
      </c>
      <c r="K3890" s="34">
        <f t="shared" ref="K3890:K3953" si="735">+IF($D3890&gt;3.01,J3890*64.96120126,J3890*795.77)</f>
        <v>0.12249999999623211</v>
      </c>
      <c r="L3890" s="6">
        <f t="shared" si="732"/>
        <v>6.8573266813152358</v>
      </c>
      <c r="M3890" s="6">
        <f t="shared" ref="M3890:M3953" si="736">+IF($D3890&gt;3.01,L3890*64.96120126*0.001,L3890*795.77*0.001)</f>
        <v>0.44546017865048693</v>
      </c>
      <c r="N3890" s="6">
        <f t="shared" si="733"/>
        <v>8.2174937658920371</v>
      </c>
      <c r="O3890" s="6">
        <f t="shared" ref="O3890:O3953" si="737">+IF($D3890&gt;2.99,N3890*64.96120126*0.001,N3890*795.77*0.001)</f>
        <v>0.53381826637890784</v>
      </c>
      <c r="P3890" s="6">
        <f t="shared" ref="P3890:P3953" si="738">+M3890+O3890</f>
        <v>0.97927844502939476</v>
      </c>
      <c r="Q3890" s="6">
        <f t="shared" si="728"/>
        <v>0.21382088575223371</v>
      </c>
      <c r="R3890" s="6">
        <f t="shared" si="729"/>
        <v>0.20818912388777405</v>
      </c>
      <c r="S3890" s="6">
        <f t="shared" si="730"/>
        <v>0.42201000964000779</v>
      </c>
    </row>
    <row r="3891" spans="1:19" x14ac:dyDescent="0.25">
      <c r="A3891" s="64">
        <v>41960</v>
      </c>
      <c r="B3891" s="198" t="s">
        <v>865</v>
      </c>
      <c r="C3891">
        <v>3</v>
      </c>
      <c r="D3891" s="4">
        <v>6.9</v>
      </c>
      <c r="E3891" s="4"/>
      <c r="G3891" s="4">
        <f t="shared" si="734"/>
        <v>64.961200000000005</v>
      </c>
      <c r="H3891"/>
      <c r="I3891"/>
      <c r="J3891" s="34">
        <f t="shared" si="731"/>
        <v>3.7392806559352516E-3</v>
      </c>
      <c r="K3891" s="34">
        <f t="shared" si="735"/>
        <v>0.24290816325783468</v>
      </c>
      <c r="L3891" s="6">
        <f t="shared" si="732"/>
        <v>15.062883294996576</v>
      </c>
      <c r="M3891" s="6">
        <f t="shared" si="736"/>
        <v>0.97850299328216439</v>
      </c>
      <c r="N3891" s="6">
        <f t="shared" si="733"/>
        <v>12.264882891847247</v>
      </c>
      <c r="O3891" s="6">
        <f t="shared" si="737"/>
        <v>0.79674152596761971</v>
      </c>
      <c r="P3891" s="6">
        <f t="shared" si="738"/>
        <v>1.7752445192497841</v>
      </c>
      <c r="Q3891" s="6">
        <f t="shared" si="728"/>
        <v>0.46968143677543889</v>
      </c>
      <c r="R3891" s="6">
        <f t="shared" si="729"/>
        <v>0.31072919512737168</v>
      </c>
      <c r="S3891" s="6">
        <f t="shared" si="730"/>
        <v>0.78041063190281057</v>
      </c>
    </row>
    <row r="3892" spans="1:19" x14ac:dyDescent="0.25">
      <c r="A3892" s="64">
        <v>41960</v>
      </c>
      <c r="B3892" s="198" t="s">
        <v>865</v>
      </c>
      <c r="C3892">
        <v>3</v>
      </c>
      <c r="D3892" s="4">
        <v>3.4</v>
      </c>
      <c r="E3892" s="4"/>
      <c r="G3892" s="4">
        <f t="shared" si="734"/>
        <v>64.961200000000005</v>
      </c>
      <c r="H3892"/>
      <c r="I3892"/>
      <c r="J3892" s="34">
        <f t="shared" si="731"/>
        <v>9.0792027688745035E-4</v>
      </c>
      <c r="K3892" s="34">
        <f t="shared" si="735"/>
        <v>5.8979591834920582E-2</v>
      </c>
      <c r="L3892" s="6">
        <f t="shared" si="732"/>
        <v>2.9598116954824234</v>
      </c>
      <c r="M3892" s="6">
        <f t="shared" si="736"/>
        <v>0.19227292324193554</v>
      </c>
      <c r="N3892" s="6">
        <f t="shared" si="733"/>
        <v>5.3584638182360029</v>
      </c>
      <c r="O3892" s="6">
        <f t="shared" si="737"/>
        <v>0.34809224654085708</v>
      </c>
      <c r="P3892" s="6">
        <f t="shared" si="738"/>
        <v>0.54036516978279259</v>
      </c>
      <c r="Q3892" s="6">
        <f t="shared" si="728"/>
        <v>9.2291003156129051E-2</v>
      </c>
      <c r="R3892" s="6">
        <f t="shared" si="729"/>
        <v>0.13575597615093427</v>
      </c>
      <c r="S3892" s="6">
        <f t="shared" si="730"/>
        <v>0.2280469793070633</v>
      </c>
    </row>
    <row r="3893" spans="1:19" x14ac:dyDescent="0.25">
      <c r="A3893" s="64">
        <v>41960</v>
      </c>
      <c r="B3893" s="198" t="s">
        <v>865</v>
      </c>
      <c r="C3893">
        <v>3</v>
      </c>
      <c r="D3893" s="4">
        <v>4.8</v>
      </c>
      <c r="E3893" s="4"/>
      <c r="G3893" s="4">
        <f t="shared" si="734"/>
        <v>64.961200000000005</v>
      </c>
      <c r="H3893"/>
      <c r="I3893"/>
      <c r="J3893" s="34">
        <f t="shared" si="731"/>
        <v>1.8095573684677208E-3</v>
      </c>
      <c r="K3893" s="34">
        <f t="shared" si="735"/>
        <v>0.11755102040454758</v>
      </c>
      <c r="L3893" s="6">
        <f t="shared" si="732"/>
        <v>6.5398480281028419</v>
      </c>
      <c r="M3893" s="6">
        <f t="shared" si="736"/>
        <v>0.42483638396340279</v>
      </c>
      <c r="N3893" s="6">
        <f t="shared" si="733"/>
        <v>8.0216224497877064</v>
      </c>
      <c r="O3893" s="6">
        <f t="shared" si="737"/>
        <v>0.52109423039239344</v>
      </c>
      <c r="P3893" s="6">
        <f t="shared" si="738"/>
        <v>0.94593061435579617</v>
      </c>
      <c r="Q3893" s="6">
        <f t="shared" si="728"/>
        <v>0.20392146430243333</v>
      </c>
      <c r="R3893" s="6">
        <f t="shared" si="729"/>
        <v>0.20322674985303346</v>
      </c>
      <c r="S3893" s="6">
        <f t="shared" si="730"/>
        <v>0.40714821415546676</v>
      </c>
    </row>
    <row r="3894" spans="1:19" x14ac:dyDescent="0.25">
      <c r="A3894" s="64">
        <v>41960</v>
      </c>
      <c r="B3894" s="198" t="s">
        <v>865</v>
      </c>
      <c r="C3894">
        <v>3</v>
      </c>
      <c r="D3894" s="4">
        <v>3.9</v>
      </c>
      <c r="E3894" s="4"/>
      <c r="G3894" s="4">
        <f t="shared" si="734"/>
        <v>64.961200000000005</v>
      </c>
      <c r="H3894"/>
      <c r="I3894"/>
      <c r="J3894" s="34">
        <f t="shared" si="731"/>
        <v>1.1945906065275189E-3</v>
      </c>
      <c r="K3894" s="34">
        <f t="shared" si="735"/>
        <v>7.7602040813939621E-2</v>
      </c>
      <c r="L3894" s="6">
        <f t="shared" si="732"/>
        <v>4.0574351124683323</v>
      </c>
      <c r="M3894" s="6">
        <f t="shared" si="736"/>
        <v>0.26357585894044605</v>
      </c>
      <c r="N3894" s="6">
        <f t="shared" si="733"/>
        <v>6.2915196864507177</v>
      </c>
      <c r="O3894" s="6">
        <f t="shared" si="737"/>
        <v>0.40870467658277715</v>
      </c>
      <c r="P3894" s="6">
        <f t="shared" si="738"/>
        <v>0.6722805355232232</v>
      </c>
      <c r="Q3894" s="6">
        <f t="shared" si="728"/>
        <v>0.12651641229141411</v>
      </c>
      <c r="R3894" s="6">
        <f t="shared" si="729"/>
        <v>0.1593948238672831</v>
      </c>
      <c r="S3894" s="6">
        <f t="shared" si="730"/>
        <v>0.28591123615869718</v>
      </c>
    </row>
    <row r="3895" spans="1:19" x14ac:dyDescent="0.25">
      <c r="A3895" s="64">
        <v>41960</v>
      </c>
      <c r="B3895" s="198" t="s">
        <v>865</v>
      </c>
      <c r="C3895">
        <v>3</v>
      </c>
      <c r="D3895" s="4">
        <v>4.4000000000000004</v>
      </c>
      <c r="E3895" s="4"/>
      <c r="G3895" s="4">
        <f t="shared" si="734"/>
        <v>64.961200000000005</v>
      </c>
      <c r="H3895"/>
      <c r="I3895"/>
      <c r="J3895" s="34">
        <f t="shared" si="731"/>
        <v>1.5205308443374602E-3</v>
      </c>
      <c r="K3895" s="34">
        <f t="shared" si="735"/>
        <v>9.877551020104347E-2</v>
      </c>
      <c r="L3895" s="6">
        <f t="shared" si="732"/>
        <v>5.3541650508837426</v>
      </c>
      <c r="M3895" s="6">
        <f t="shared" si="736"/>
        <v>0.34781299344971695</v>
      </c>
      <c r="N3895" s="6">
        <f t="shared" si="733"/>
        <v>7.2451870323804508</v>
      </c>
      <c r="O3895" s="6">
        <f t="shared" si="737"/>
        <v>0.47065605297680857</v>
      </c>
      <c r="P3895" s="6">
        <f t="shared" si="738"/>
        <v>0.81846904642652551</v>
      </c>
      <c r="Q3895" s="6">
        <f t="shared" si="728"/>
        <v>0.16695023685586413</v>
      </c>
      <c r="R3895" s="6">
        <f t="shared" si="729"/>
        <v>0.18355586066095536</v>
      </c>
      <c r="S3895" s="6">
        <f t="shared" si="730"/>
        <v>0.35050609751681949</v>
      </c>
    </row>
    <row r="3896" spans="1:19" x14ac:dyDescent="0.25">
      <c r="A3896" s="64">
        <v>41960</v>
      </c>
      <c r="B3896" s="198" t="s">
        <v>865</v>
      </c>
      <c r="C3896">
        <v>3</v>
      </c>
      <c r="D3896" s="4">
        <v>4.9000000000000004</v>
      </c>
      <c r="E3896" s="4"/>
      <c r="G3896" s="4">
        <f t="shared" si="734"/>
        <v>64.961200000000005</v>
      </c>
      <c r="H3896"/>
      <c r="I3896"/>
      <c r="J3896" s="34">
        <f t="shared" si="731"/>
        <v>1.8857409903172736E-3</v>
      </c>
      <c r="K3896" s="34">
        <f t="shared" si="735"/>
        <v>0.12249999999623211</v>
      </c>
      <c r="L3896" s="6">
        <f t="shared" si="732"/>
        <v>6.8573266813152358</v>
      </c>
      <c r="M3896" s="6">
        <f t="shared" si="736"/>
        <v>0.44546017865048693</v>
      </c>
      <c r="N3896" s="6">
        <f t="shared" si="733"/>
        <v>8.2174937658920371</v>
      </c>
      <c r="O3896" s="6">
        <f t="shared" si="737"/>
        <v>0.53381826637890784</v>
      </c>
      <c r="P3896" s="6">
        <f t="shared" si="738"/>
        <v>0.97927844502939476</v>
      </c>
      <c r="Q3896" s="6">
        <f t="shared" si="728"/>
        <v>0.21382088575223371</v>
      </c>
      <c r="R3896" s="6">
        <f t="shared" si="729"/>
        <v>0.20818912388777405</v>
      </c>
      <c r="S3896" s="6">
        <f t="shared" si="730"/>
        <v>0.42201000964000779</v>
      </c>
    </row>
    <row r="3897" spans="1:19" x14ac:dyDescent="0.25">
      <c r="A3897" s="64">
        <v>41960</v>
      </c>
      <c r="B3897" s="198" t="s">
        <v>865</v>
      </c>
      <c r="C3897">
        <v>3</v>
      </c>
      <c r="D3897" s="4">
        <v>6.5</v>
      </c>
      <c r="E3897" s="4"/>
      <c r="G3897" s="4">
        <f t="shared" si="734"/>
        <v>64.961200000000005</v>
      </c>
      <c r="H3897"/>
      <c r="I3897"/>
      <c r="J3897" s="34">
        <f t="shared" si="731"/>
        <v>3.3183072403542195E-3</v>
      </c>
      <c r="K3897" s="34">
        <f t="shared" si="735"/>
        <v>0.21556122448316564</v>
      </c>
      <c r="L3897" s="6">
        <f t="shared" si="732"/>
        <v>13.130517975640537</v>
      </c>
      <c r="M3897" s="6">
        <f t="shared" si="736"/>
        <v>0.85297422086363262</v>
      </c>
      <c r="N3897" s="6">
        <f t="shared" si="733"/>
        <v>11.437170539605743</v>
      </c>
      <c r="O3897" s="6">
        <f t="shared" si="737"/>
        <v>0.74297233726827139</v>
      </c>
      <c r="P3897" s="6">
        <f t="shared" si="738"/>
        <v>1.5959465581319039</v>
      </c>
      <c r="Q3897" s="6">
        <f t="shared" si="728"/>
        <v>0.40942762601454363</v>
      </c>
      <c r="R3897" s="6">
        <f t="shared" si="729"/>
        <v>0.28975921153462586</v>
      </c>
      <c r="S3897" s="6">
        <f t="shared" si="730"/>
        <v>0.69918683754916944</v>
      </c>
    </row>
    <row r="3898" spans="1:19" x14ac:dyDescent="0.25">
      <c r="A3898" s="64">
        <v>41960</v>
      </c>
      <c r="B3898" s="198" t="s">
        <v>865</v>
      </c>
      <c r="C3898">
        <v>3</v>
      </c>
      <c r="D3898" s="4">
        <v>4.0999999999999996</v>
      </c>
      <c r="E3898" s="4"/>
      <c r="G3898" s="4">
        <f t="shared" si="734"/>
        <v>64.961200000000005</v>
      </c>
      <c r="H3898"/>
      <c r="I3898"/>
      <c r="J3898" s="34">
        <f t="shared" si="731"/>
        <v>1.3202543126711102E-3</v>
      </c>
      <c r="K3898" s="34">
        <f t="shared" si="735"/>
        <v>8.5765306119810952E-2</v>
      </c>
      <c r="L3898" s="6">
        <f t="shared" si="732"/>
        <v>4.5518101325650582</v>
      </c>
      <c r="M3898" s="6">
        <f t="shared" si="736"/>
        <v>0.29569105411886604</v>
      </c>
      <c r="N3898" s="6">
        <f t="shared" si="733"/>
        <v>6.670633528309061</v>
      </c>
      <c r="O3898" s="6">
        <f t="shared" si="737"/>
        <v>0.43333236716418877</v>
      </c>
      <c r="P3898" s="6">
        <f t="shared" si="738"/>
        <v>0.72902342128305486</v>
      </c>
      <c r="Q3898" s="6">
        <f t="shared" si="728"/>
        <v>0.14193170597705571</v>
      </c>
      <c r="R3898" s="6">
        <f t="shared" si="729"/>
        <v>0.16899962319403364</v>
      </c>
      <c r="S3898" s="6">
        <f t="shared" si="730"/>
        <v>0.31093132917108934</v>
      </c>
    </row>
    <row r="3899" spans="1:19" x14ac:dyDescent="0.25">
      <c r="A3899" s="64">
        <v>41960</v>
      </c>
      <c r="B3899" s="198" t="s">
        <v>865</v>
      </c>
      <c r="C3899">
        <v>3</v>
      </c>
      <c r="D3899" s="4">
        <v>5.3</v>
      </c>
      <c r="E3899" s="4"/>
      <c r="G3899" s="4">
        <f t="shared" si="734"/>
        <v>64.961200000000005</v>
      </c>
      <c r="H3899"/>
      <c r="I3899"/>
      <c r="J3899" s="34">
        <f t="shared" si="731"/>
        <v>2.2061834409834321E-3</v>
      </c>
      <c r="K3899" s="34">
        <f t="shared" si="735"/>
        <v>0.14331632652620405</v>
      </c>
      <c r="L3899" s="6">
        <f t="shared" si="732"/>
        <v>8.213046389840704</v>
      </c>
      <c r="M3899" s="6">
        <f t="shared" si="736"/>
        <v>0.53352935948815838</v>
      </c>
      <c r="N3899" s="6">
        <f t="shared" si="733"/>
        <v>9.0076755970184212</v>
      </c>
      <c r="O3899" s="6">
        <f t="shared" si="737"/>
        <v>0.58514942734270425</v>
      </c>
      <c r="P3899" s="6">
        <f t="shared" si="738"/>
        <v>1.1186787868308627</v>
      </c>
      <c r="Q3899" s="6">
        <f t="shared" si="728"/>
        <v>0.25609409255431603</v>
      </c>
      <c r="R3899" s="6">
        <f t="shared" si="729"/>
        <v>0.22820827666365467</v>
      </c>
      <c r="S3899" s="6">
        <f t="shared" si="730"/>
        <v>0.48430236921797071</v>
      </c>
    </row>
    <row r="3900" spans="1:19" x14ac:dyDescent="0.25">
      <c r="A3900" s="64">
        <v>41960</v>
      </c>
      <c r="B3900" s="198" t="s">
        <v>865</v>
      </c>
      <c r="C3900">
        <v>3</v>
      </c>
      <c r="D3900" s="4">
        <v>4.2</v>
      </c>
      <c r="E3900" s="4"/>
      <c r="G3900" s="4">
        <f t="shared" si="734"/>
        <v>64.961200000000005</v>
      </c>
      <c r="H3900"/>
      <c r="I3900"/>
      <c r="J3900" s="34">
        <f t="shared" si="731"/>
        <v>1.385442360233099E-3</v>
      </c>
      <c r="K3900" s="34">
        <f t="shared" si="735"/>
        <v>8.9999999997231753E-2</v>
      </c>
      <c r="L3900" s="6">
        <f t="shared" si="732"/>
        <v>4.811097633235077</v>
      </c>
      <c r="M3900" s="6">
        <f t="shared" si="736"/>
        <v>0.31253468163409348</v>
      </c>
      <c r="N3900" s="6">
        <f t="shared" si="733"/>
        <v>6.861382640483793</v>
      </c>
      <c r="O3900" s="6">
        <f t="shared" si="737"/>
        <v>0.44572365863033786</v>
      </c>
      <c r="P3900" s="6">
        <f t="shared" si="738"/>
        <v>0.7582583402644314</v>
      </c>
      <c r="Q3900" s="6">
        <f t="shared" si="728"/>
        <v>0.15001664718436486</v>
      </c>
      <c r="R3900" s="6">
        <f t="shared" si="729"/>
        <v>0.17383222686583177</v>
      </c>
      <c r="S3900" s="6">
        <f t="shared" si="730"/>
        <v>0.32384887405019663</v>
      </c>
    </row>
    <row r="3901" spans="1:19" x14ac:dyDescent="0.25">
      <c r="A3901" s="64">
        <v>41960</v>
      </c>
      <c r="B3901" s="198" t="s">
        <v>865</v>
      </c>
      <c r="C3901">
        <v>3</v>
      </c>
      <c r="D3901" s="4">
        <v>5.6</v>
      </c>
      <c r="E3901" s="4"/>
      <c r="G3901" s="4">
        <f t="shared" si="734"/>
        <v>64.961200000000005</v>
      </c>
      <c r="H3901"/>
      <c r="I3901"/>
      <c r="J3901" s="34">
        <f t="shared" si="731"/>
        <v>2.4630086404143973E-3</v>
      </c>
      <c r="K3901" s="34">
        <f t="shared" si="735"/>
        <v>0.15999999999507863</v>
      </c>
      <c r="L3901" s="6">
        <f t="shared" si="732"/>
        <v>9.3213394933125091</v>
      </c>
      <c r="M3901" s="6">
        <f t="shared" si="736"/>
        <v>0.60552541083786027</v>
      </c>
      <c r="N3901" s="6">
        <f t="shared" si="733"/>
        <v>9.6070480145707613</v>
      </c>
      <c r="O3901" s="6">
        <f t="shared" si="737"/>
        <v>0.62408537958901456</v>
      </c>
      <c r="P3901" s="6">
        <f t="shared" si="738"/>
        <v>1.2296107904268747</v>
      </c>
      <c r="Q3901" s="6">
        <f t="shared" si="728"/>
        <v>0.29065219720217289</v>
      </c>
      <c r="R3901" s="6">
        <f t="shared" si="729"/>
        <v>0.24339329803971568</v>
      </c>
      <c r="S3901" s="6">
        <f t="shared" si="730"/>
        <v>0.5340454952418886</v>
      </c>
    </row>
    <row r="3902" spans="1:19" x14ac:dyDescent="0.25">
      <c r="A3902" s="64">
        <v>41960</v>
      </c>
      <c r="B3902" s="198" t="s">
        <v>865</v>
      </c>
      <c r="C3902">
        <v>3</v>
      </c>
      <c r="D3902" s="4">
        <v>3.7</v>
      </c>
      <c r="E3902" s="4"/>
      <c r="G3902" s="4">
        <f t="shared" si="734"/>
        <v>64.961200000000005</v>
      </c>
      <c r="H3902"/>
      <c r="I3902"/>
      <c r="J3902" s="34">
        <f t="shared" si="731"/>
        <v>1.075210085691107E-3</v>
      </c>
      <c r="K3902" s="34">
        <f t="shared" si="735"/>
        <v>6.9846938773361844E-2</v>
      </c>
      <c r="L3902" s="6">
        <f t="shared" si="732"/>
        <v>3.5949248430857623</v>
      </c>
      <c r="M3902" s="6">
        <f t="shared" si="736"/>
        <v>0.2335306362462681</v>
      </c>
      <c r="N3902" s="6">
        <f t="shared" si="733"/>
        <v>5.9156978898620354</v>
      </c>
      <c r="O3902" s="6">
        <f t="shared" si="737"/>
        <v>0.38429084121668494</v>
      </c>
      <c r="P3902" s="6">
        <f t="shared" si="738"/>
        <v>0.61782147746295302</v>
      </c>
      <c r="Q3902" s="6">
        <f t="shared" si="728"/>
        <v>0.11209470539820869</v>
      </c>
      <c r="R3902" s="6">
        <f t="shared" si="729"/>
        <v>0.14987342807450713</v>
      </c>
      <c r="S3902" s="6">
        <f t="shared" si="730"/>
        <v>0.2619681334727158</v>
      </c>
    </row>
    <row r="3903" spans="1:19" x14ac:dyDescent="0.25">
      <c r="A3903" s="64">
        <v>41960</v>
      </c>
      <c r="B3903" s="198" t="s">
        <v>865</v>
      </c>
      <c r="C3903">
        <v>3</v>
      </c>
      <c r="D3903" s="4">
        <v>5.4</v>
      </c>
      <c r="E3903" s="4"/>
      <c r="G3903" s="4">
        <f t="shared" si="734"/>
        <v>64.961200000000005</v>
      </c>
      <c r="H3903"/>
      <c r="I3903"/>
      <c r="J3903" s="34">
        <f t="shared" si="731"/>
        <v>2.2902210444669595E-3</v>
      </c>
      <c r="K3903" s="34">
        <f t="shared" si="735"/>
        <v>0.14877551019950555</v>
      </c>
      <c r="L3903" s="6">
        <f t="shared" si="732"/>
        <v>8.5736806990755614</v>
      </c>
      <c r="M3903" s="6">
        <f t="shared" si="736"/>
        <v>0.55695659743162507</v>
      </c>
      <c r="N3903" s="6">
        <f t="shared" si="733"/>
        <v>9.2068415424761678</v>
      </c>
      <c r="O3903" s="6">
        <f t="shared" si="737"/>
        <v>0.5980874864097232</v>
      </c>
      <c r="P3903" s="6">
        <f t="shared" si="738"/>
        <v>1.1550440838413483</v>
      </c>
      <c r="Q3903" s="6">
        <f t="shared" si="728"/>
        <v>0.26733916676718</v>
      </c>
      <c r="R3903" s="6">
        <f t="shared" si="729"/>
        <v>0.23325411969979207</v>
      </c>
      <c r="S3903" s="6">
        <f t="shared" si="730"/>
        <v>0.5005932864669721</v>
      </c>
    </row>
    <row r="3904" spans="1:19" x14ac:dyDescent="0.25">
      <c r="A3904" s="64">
        <v>41960</v>
      </c>
      <c r="B3904" s="198" t="s">
        <v>865</v>
      </c>
      <c r="C3904">
        <v>3</v>
      </c>
      <c r="D3904" s="4">
        <v>5.6</v>
      </c>
      <c r="E3904" s="4"/>
      <c r="G3904" s="4">
        <f t="shared" si="734"/>
        <v>64.961200000000005</v>
      </c>
      <c r="H3904"/>
      <c r="I3904"/>
      <c r="J3904" s="34">
        <f t="shared" si="731"/>
        <v>2.4630086404143973E-3</v>
      </c>
      <c r="K3904" s="34">
        <f t="shared" si="735"/>
        <v>0.15999999999507863</v>
      </c>
      <c r="L3904" s="6">
        <f t="shared" si="732"/>
        <v>9.3213394933125091</v>
      </c>
      <c r="M3904" s="6">
        <f t="shared" si="736"/>
        <v>0.60552541083786027</v>
      </c>
      <c r="N3904" s="6">
        <f t="shared" si="733"/>
        <v>9.6070480145707613</v>
      </c>
      <c r="O3904" s="6">
        <f t="shared" si="737"/>
        <v>0.62408537958901456</v>
      </c>
      <c r="P3904" s="6">
        <f t="shared" si="738"/>
        <v>1.2296107904268747</v>
      </c>
      <c r="Q3904" s="6">
        <f t="shared" si="728"/>
        <v>0.29065219720217289</v>
      </c>
      <c r="R3904" s="6">
        <f t="shared" si="729"/>
        <v>0.24339329803971568</v>
      </c>
      <c r="S3904" s="6">
        <f t="shared" si="730"/>
        <v>0.5340454952418886</v>
      </c>
    </row>
    <row r="3905" spans="1:19" x14ac:dyDescent="0.25">
      <c r="A3905" s="64">
        <v>41960</v>
      </c>
      <c r="B3905" s="198" t="s">
        <v>865</v>
      </c>
      <c r="C3905">
        <v>3</v>
      </c>
      <c r="D3905" s="4">
        <v>3.4</v>
      </c>
      <c r="E3905" s="4"/>
      <c r="G3905" s="4">
        <f t="shared" si="734"/>
        <v>64.961200000000005</v>
      </c>
      <c r="H3905"/>
      <c r="I3905"/>
      <c r="J3905" s="34">
        <f t="shared" si="731"/>
        <v>9.0792027688745035E-4</v>
      </c>
      <c r="K3905" s="34">
        <f t="shared" si="735"/>
        <v>5.8979591834920582E-2</v>
      </c>
      <c r="L3905" s="6">
        <f t="shared" si="732"/>
        <v>2.9598116954824234</v>
      </c>
      <c r="M3905" s="6">
        <f t="shared" si="736"/>
        <v>0.19227292324193554</v>
      </c>
      <c r="N3905" s="6">
        <f t="shared" si="733"/>
        <v>5.3584638182360029</v>
      </c>
      <c r="O3905" s="6">
        <f t="shared" si="737"/>
        <v>0.34809224654085708</v>
      </c>
      <c r="P3905" s="6">
        <f t="shared" si="738"/>
        <v>0.54036516978279259</v>
      </c>
      <c r="Q3905" s="6">
        <f t="shared" si="728"/>
        <v>9.2291003156129051E-2</v>
      </c>
      <c r="R3905" s="6">
        <f t="shared" si="729"/>
        <v>0.13575597615093427</v>
      </c>
      <c r="S3905" s="6">
        <f t="shared" si="730"/>
        <v>0.2280469793070633</v>
      </c>
    </row>
    <row r="3906" spans="1:19" x14ac:dyDescent="0.25">
      <c r="A3906" s="64">
        <v>41960</v>
      </c>
      <c r="B3906" s="198" t="s">
        <v>865</v>
      </c>
      <c r="C3906">
        <v>3</v>
      </c>
      <c r="D3906" s="4">
        <v>9.8000000000000007</v>
      </c>
      <c r="E3906" s="4"/>
      <c r="G3906" s="4">
        <f t="shared" si="734"/>
        <v>64.961200000000005</v>
      </c>
      <c r="H3906"/>
      <c r="I3906"/>
      <c r="J3906" s="34">
        <f t="shared" si="731"/>
        <v>7.5429639612690945E-3</v>
      </c>
      <c r="K3906" s="34">
        <f t="shared" si="735"/>
        <v>0.48999999998492844</v>
      </c>
      <c r="L3906" s="6">
        <f t="shared" si="732"/>
        <v>33.746038656612889</v>
      </c>
      <c r="M3906" s="6">
        <f t="shared" si="736"/>
        <v>2.1921832088999702</v>
      </c>
      <c r="N3906" s="6">
        <f t="shared" si="733"/>
        <v>18.49032216838847</v>
      </c>
      <c r="O3906" s="6">
        <f t="shared" si="737"/>
        <v>1.2011535397429229</v>
      </c>
      <c r="P3906" s="6">
        <f t="shared" si="738"/>
        <v>3.3933367486428931</v>
      </c>
      <c r="Q3906" s="6">
        <f t="shared" si="728"/>
        <v>1.0522479402719858</v>
      </c>
      <c r="R3906" s="6">
        <f t="shared" si="729"/>
        <v>0.46844988049973996</v>
      </c>
      <c r="S3906" s="6">
        <f t="shared" si="730"/>
        <v>1.5206978207717257</v>
      </c>
    </row>
    <row r="3907" spans="1:19" x14ac:dyDescent="0.25">
      <c r="A3907" s="64">
        <v>41960</v>
      </c>
      <c r="B3907" s="198" t="s">
        <v>865</v>
      </c>
      <c r="C3907">
        <v>3</v>
      </c>
      <c r="D3907" s="4">
        <v>4.2</v>
      </c>
      <c r="E3907" s="4"/>
      <c r="G3907" s="4">
        <f t="shared" si="734"/>
        <v>64.961200000000005</v>
      </c>
      <c r="H3907"/>
      <c r="I3907"/>
      <c r="J3907" s="34">
        <f t="shared" si="731"/>
        <v>1.385442360233099E-3</v>
      </c>
      <c r="K3907" s="34">
        <f t="shared" si="735"/>
        <v>8.9999999997231753E-2</v>
      </c>
      <c r="L3907" s="6">
        <f t="shared" si="732"/>
        <v>4.811097633235077</v>
      </c>
      <c r="M3907" s="6">
        <f t="shared" si="736"/>
        <v>0.31253468163409348</v>
      </c>
      <c r="N3907" s="6">
        <f t="shared" si="733"/>
        <v>6.861382640483793</v>
      </c>
      <c r="O3907" s="6">
        <f t="shared" si="737"/>
        <v>0.44572365863033786</v>
      </c>
      <c r="P3907" s="6">
        <f t="shared" si="738"/>
        <v>0.7582583402644314</v>
      </c>
      <c r="Q3907" s="6">
        <f t="shared" ref="Q3907:Q3970" si="739">M3907*0.48</f>
        <v>0.15001664718436486</v>
      </c>
      <c r="R3907" s="6">
        <f t="shared" ref="R3907:R3970" si="740">O3907*0.39</f>
        <v>0.17383222686583177</v>
      </c>
      <c r="S3907" s="6">
        <f t="shared" ref="S3907:S3970" si="741">Q3907+R3907</f>
        <v>0.32384887405019663</v>
      </c>
    </row>
    <row r="3908" spans="1:19" x14ac:dyDescent="0.25">
      <c r="A3908" s="64">
        <v>41960</v>
      </c>
      <c r="B3908" s="198" t="s">
        <v>865</v>
      </c>
      <c r="C3908">
        <v>3</v>
      </c>
      <c r="D3908" s="4">
        <v>5.0999999999999996</v>
      </c>
      <c r="E3908" s="4"/>
      <c r="G3908" s="4">
        <f t="shared" si="734"/>
        <v>64.961200000000005</v>
      </c>
      <c r="H3908"/>
      <c r="I3908"/>
      <c r="J3908" s="34">
        <f t="shared" si="731"/>
        <v>2.0428206229967626E-3</v>
      </c>
      <c r="K3908" s="34">
        <f t="shared" si="735"/>
        <v>0.13270408162857128</v>
      </c>
      <c r="L3908" s="6">
        <f t="shared" si="732"/>
        <v>7.5179232289815232</v>
      </c>
      <c r="M3908" s="6">
        <f t="shared" si="736"/>
        <v>0.48837332393509775</v>
      </c>
      <c r="N3908" s="6">
        <f t="shared" si="733"/>
        <v>8.6112674075792555</v>
      </c>
      <c r="O3908" s="6">
        <f t="shared" si="737"/>
        <v>0.55939827516743446</v>
      </c>
      <c r="P3908" s="6">
        <f t="shared" si="738"/>
        <v>1.0477715991025323</v>
      </c>
      <c r="Q3908" s="6">
        <f t="shared" si="739"/>
        <v>0.2344191954888469</v>
      </c>
      <c r="R3908" s="6">
        <f t="shared" si="740"/>
        <v>0.21816532731529945</v>
      </c>
      <c r="S3908" s="6">
        <f t="shared" si="741"/>
        <v>0.45258452280414635</v>
      </c>
    </row>
    <row r="3909" spans="1:19" x14ac:dyDescent="0.25">
      <c r="A3909" s="64">
        <v>41960</v>
      </c>
      <c r="B3909" s="198" t="s">
        <v>865</v>
      </c>
      <c r="C3909">
        <v>3</v>
      </c>
      <c r="D3909" s="4">
        <v>4.5</v>
      </c>
      <c r="E3909" s="4"/>
      <c r="G3909" s="4">
        <f t="shared" si="734"/>
        <v>64.961200000000005</v>
      </c>
      <c r="H3909"/>
      <c r="I3909"/>
      <c r="J3909" s="34">
        <f t="shared" si="731"/>
        <v>1.5904312808798326E-3</v>
      </c>
      <c r="K3909" s="34">
        <f t="shared" si="735"/>
        <v>0.10331632652743439</v>
      </c>
      <c r="L3909" s="6">
        <f t="shared" si="732"/>
        <v>5.6380590590289899</v>
      </c>
      <c r="M3909" s="6">
        <f t="shared" si="736"/>
        <v>0.36625508924934846</v>
      </c>
      <c r="N3909" s="6">
        <f t="shared" si="733"/>
        <v>7.4382130025037601</v>
      </c>
      <c r="O3909" s="6">
        <f t="shared" si="737"/>
        <v>0.48319525187039564</v>
      </c>
      <c r="P3909" s="6">
        <f t="shared" si="738"/>
        <v>0.84945034111974405</v>
      </c>
      <c r="Q3909" s="6">
        <f t="shared" si="739"/>
        <v>0.17580244283968727</v>
      </c>
      <c r="R3909" s="6">
        <f t="shared" si="740"/>
        <v>0.1884461482294543</v>
      </c>
      <c r="S3909" s="6">
        <f t="shared" si="741"/>
        <v>0.36424859106914154</v>
      </c>
    </row>
    <row r="3910" spans="1:19" x14ac:dyDescent="0.25">
      <c r="A3910" s="64">
        <v>41960</v>
      </c>
      <c r="B3910" s="198" t="s">
        <v>865</v>
      </c>
      <c r="C3910">
        <v>3</v>
      </c>
      <c r="D3910" s="4">
        <v>7.6</v>
      </c>
      <c r="E3910" s="4"/>
      <c r="G3910" s="4">
        <f t="shared" si="734"/>
        <v>64.961200000000005</v>
      </c>
      <c r="H3910"/>
      <c r="I3910"/>
      <c r="J3910" s="34">
        <f t="shared" si="731"/>
        <v>4.5364597917836608E-3</v>
      </c>
      <c r="K3910" s="34">
        <f t="shared" si="735"/>
        <v>0.29469387754195608</v>
      </c>
      <c r="L3910" s="6">
        <f t="shared" si="732"/>
        <v>18.809813966898769</v>
      </c>
      <c r="M3910" s="6">
        <f t="shared" si="736"/>
        <v>1.2219081107668699</v>
      </c>
      <c r="N3910" s="6">
        <f t="shared" si="733"/>
        <v>13.732887825405102</v>
      </c>
      <c r="O3910" s="6">
        <f t="shared" si="737"/>
        <v>0.89210488990714454</v>
      </c>
      <c r="P3910" s="6">
        <f t="shared" si="738"/>
        <v>2.1140130006740145</v>
      </c>
      <c r="Q3910" s="6">
        <f t="shared" si="739"/>
        <v>0.58651589316809749</v>
      </c>
      <c r="R3910" s="6">
        <f t="shared" si="740"/>
        <v>0.34792090706378637</v>
      </c>
      <c r="S3910" s="6">
        <f t="shared" si="741"/>
        <v>0.93443680023188391</v>
      </c>
    </row>
    <row r="3911" spans="1:19" x14ac:dyDescent="0.25">
      <c r="A3911" s="64">
        <v>41960</v>
      </c>
      <c r="B3911" s="198" t="s">
        <v>865</v>
      </c>
      <c r="C3911">
        <v>3</v>
      </c>
      <c r="D3911" s="4">
        <v>5.6</v>
      </c>
      <c r="E3911" s="4"/>
      <c r="G3911" s="4">
        <f t="shared" si="734"/>
        <v>64.961200000000005</v>
      </c>
      <c r="H3911"/>
      <c r="I3911"/>
      <c r="J3911" s="34">
        <f t="shared" si="731"/>
        <v>2.4630086404143973E-3</v>
      </c>
      <c r="K3911" s="34">
        <f t="shared" si="735"/>
        <v>0.15999999999507863</v>
      </c>
      <c r="L3911" s="6">
        <f t="shared" si="732"/>
        <v>9.3213394933125091</v>
      </c>
      <c r="M3911" s="6">
        <f t="shared" si="736"/>
        <v>0.60552541083786027</v>
      </c>
      <c r="N3911" s="6">
        <f t="shared" si="733"/>
        <v>9.6070480145707613</v>
      </c>
      <c r="O3911" s="6">
        <f t="shared" si="737"/>
        <v>0.62408537958901456</v>
      </c>
      <c r="P3911" s="6">
        <f t="shared" si="738"/>
        <v>1.2296107904268747</v>
      </c>
      <c r="Q3911" s="6">
        <f t="shared" si="739"/>
        <v>0.29065219720217289</v>
      </c>
      <c r="R3911" s="6">
        <f t="shared" si="740"/>
        <v>0.24339329803971568</v>
      </c>
      <c r="S3911" s="6">
        <f t="shared" si="741"/>
        <v>0.5340454952418886</v>
      </c>
    </row>
    <row r="3912" spans="1:19" x14ac:dyDescent="0.25">
      <c r="A3912" s="64">
        <v>41960</v>
      </c>
      <c r="B3912" s="198" t="s">
        <v>865</v>
      </c>
      <c r="C3912">
        <v>3</v>
      </c>
      <c r="D3912" s="4">
        <v>7.5</v>
      </c>
      <c r="E3912" s="4"/>
      <c r="G3912" s="4">
        <f t="shared" si="734"/>
        <v>64.961200000000005</v>
      </c>
      <c r="H3912"/>
      <c r="I3912"/>
      <c r="J3912" s="34">
        <f t="shared" si="731"/>
        <v>4.4178646691106467E-3</v>
      </c>
      <c r="K3912" s="34">
        <f t="shared" si="735"/>
        <v>0.28698979590953999</v>
      </c>
      <c r="L3912" s="6">
        <f t="shared" si="732"/>
        <v>18.245673379916788</v>
      </c>
      <c r="M3912" s="6">
        <f t="shared" si="736"/>
        <v>1.1852608605569988</v>
      </c>
      <c r="N3912" s="6">
        <f t="shared" si="733"/>
        <v>13.521710947318155</v>
      </c>
      <c r="O3912" s="6">
        <f t="shared" si="737"/>
        <v>0.87838658622827981</v>
      </c>
      <c r="P3912" s="6">
        <f t="shared" si="738"/>
        <v>2.0636474467852786</v>
      </c>
      <c r="Q3912" s="6">
        <f t="shared" si="739"/>
        <v>0.56892521306735933</v>
      </c>
      <c r="R3912" s="6">
        <f t="shared" si="740"/>
        <v>0.34257076862902913</v>
      </c>
      <c r="S3912" s="6">
        <f t="shared" si="741"/>
        <v>0.91149598169638846</v>
      </c>
    </row>
    <row r="3913" spans="1:19" x14ac:dyDescent="0.25">
      <c r="A3913" s="64">
        <v>41960</v>
      </c>
      <c r="B3913" s="198" t="s">
        <v>865</v>
      </c>
      <c r="C3913">
        <v>3</v>
      </c>
      <c r="D3913" s="4">
        <v>6.2</v>
      </c>
      <c r="E3913" s="4"/>
      <c r="G3913" s="4">
        <f t="shared" si="734"/>
        <v>64.961200000000005</v>
      </c>
      <c r="H3913"/>
      <c r="I3913"/>
      <c r="J3913" s="34">
        <f t="shared" si="731"/>
        <v>3.0190705400997908E-3</v>
      </c>
      <c r="K3913" s="34">
        <f t="shared" si="735"/>
        <v>0.1961224489735594</v>
      </c>
      <c r="L3913" s="6">
        <f t="shared" si="732"/>
        <v>11.778840632041497</v>
      </c>
      <c r="M3913" s="6">
        <f t="shared" si="736"/>
        <v>0.76516763690751333</v>
      </c>
      <c r="N3913" s="6">
        <f t="shared" si="733"/>
        <v>10.8220178607594</v>
      </c>
      <c r="O3913" s="6">
        <f t="shared" si="737"/>
        <v>0.70301128029210602</v>
      </c>
      <c r="P3913" s="6">
        <f t="shared" si="738"/>
        <v>1.4681789171996193</v>
      </c>
      <c r="Q3913" s="6">
        <f t="shared" si="739"/>
        <v>0.36728046571560641</v>
      </c>
      <c r="R3913" s="6">
        <f t="shared" si="740"/>
        <v>0.27417439931392135</v>
      </c>
      <c r="S3913" s="6">
        <f t="shared" si="741"/>
        <v>0.64145486502952775</v>
      </c>
    </row>
    <row r="3914" spans="1:19" x14ac:dyDescent="0.25">
      <c r="A3914" s="64">
        <v>41960</v>
      </c>
      <c r="B3914" s="198" t="s">
        <v>865</v>
      </c>
      <c r="C3914">
        <v>3</v>
      </c>
      <c r="D3914" s="4">
        <v>10.4</v>
      </c>
      <c r="E3914" s="4"/>
      <c r="G3914" s="4">
        <f t="shared" si="734"/>
        <v>64.961200000000005</v>
      </c>
      <c r="H3914"/>
      <c r="I3914"/>
      <c r="J3914" s="34">
        <f t="shared" si="731"/>
        <v>8.4948665353068026E-3</v>
      </c>
      <c r="K3914" s="34">
        <f t="shared" si="735"/>
        <v>0.55183673467690408</v>
      </c>
      <c r="L3914" s="6">
        <f t="shared" si="732"/>
        <v>38.68598852862943</v>
      </c>
      <c r="M3914" s="6">
        <f t="shared" si="736"/>
        <v>2.5130882867503472</v>
      </c>
      <c r="N3914" s="6">
        <f t="shared" si="733"/>
        <v>19.821612268413016</v>
      </c>
      <c r="O3914" s="6">
        <f t="shared" si="737"/>
        <v>1.2876357438660631</v>
      </c>
      <c r="P3914" s="6">
        <f t="shared" si="738"/>
        <v>3.8007240306164105</v>
      </c>
      <c r="Q3914" s="6">
        <f t="shared" si="739"/>
        <v>1.2062823776401665</v>
      </c>
      <c r="R3914" s="6">
        <f t="shared" si="740"/>
        <v>0.50217794010776462</v>
      </c>
      <c r="S3914" s="6">
        <f t="shared" si="741"/>
        <v>1.7084603177479312</v>
      </c>
    </row>
    <row r="3915" spans="1:19" x14ac:dyDescent="0.25">
      <c r="A3915" s="64">
        <v>41960</v>
      </c>
      <c r="B3915" s="198" t="s">
        <v>865</v>
      </c>
      <c r="C3915">
        <v>3</v>
      </c>
      <c r="D3915" s="4">
        <v>6.3</v>
      </c>
      <c r="E3915" s="4"/>
      <c r="G3915" s="4">
        <f t="shared" si="734"/>
        <v>64.961200000000005</v>
      </c>
      <c r="H3915"/>
      <c r="I3915"/>
      <c r="J3915" s="34">
        <f t="shared" si="731"/>
        <v>3.1172453105244723E-3</v>
      </c>
      <c r="K3915" s="34">
        <f t="shared" si="735"/>
        <v>0.20249999999377144</v>
      </c>
      <c r="L3915" s="6">
        <f t="shared" si="732"/>
        <v>12.220190463130352</v>
      </c>
      <c r="M3915" s="6">
        <f t="shared" si="736"/>
        <v>0.79383825211094339</v>
      </c>
      <c r="N3915" s="6">
        <f t="shared" si="733"/>
        <v>11.026518552173203</v>
      </c>
      <c r="O3915" s="6">
        <f t="shared" si="737"/>
        <v>0.71629589086484713</v>
      </c>
      <c r="P3915" s="6">
        <f t="shared" si="738"/>
        <v>1.5101341429757906</v>
      </c>
      <c r="Q3915" s="6">
        <f t="shared" si="739"/>
        <v>0.38104236101325284</v>
      </c>
      <c r="R3915" s="6">
        <f t="shared" si="740"/>
        <v>0.27935539743729038</v>
      </c>
      <c r="S3915" s="6">
        <f t="shared" si="741"/>
        <v>0.66039775845054316</v>
      </c>
    </row>
    <row r="3916" spans="1:19" x14ac:dyDescent="0.25">
      <c r="A3916" s="64">
        <v>41960</v>
      </c>
      <c r="B3916" s="198" t="s">
        <v>865</v>
      </c>
      <c r="C3916">
        <v>3</v>
      </c>
      <c r="D3916" s="4">
        <v>4.0999999999999996</v>
      </c>
      <c r="E3916" s="4"/>
      <c r="G3916" s="4">
        <f t="shared" si="734"/>
        <v>64.961200000000005</v>
      </c>
      <c r="H3916"/>
      <c r="I3916"/>
      <c r="J3916" s="34">
        <f t="shared" si="731"/>
        <v>1.3202543126711102E-3</v>
      </c>
      <c r="K3916" s="34">
        <f t="shared" si="735"/>
        <v>8.5765306119810952E-2</v>
      </c>
      <c r="L3916" s="6">
        <f t="shared" si="732"/>
        <v>4.5518101325650582</v>
      </c>
      <c r="M3916" s="6">
        <f t="shared" si="736"/>
        <v>0.29569105411886604</v>
      </c>
      <c r="N3916" s="6">
        <f t="shared" si="733"/>
        <v>6.670633528309061</v>
      </c>
      <c r="O3916" s="6">
        <f t="shared" si="737"/>
        <v>0.43333236716418877</v>
      </c>
      <c r="P3916" s="6">
        <f t="shared" si="738"/>
        <v>0.72902342128305486</v>
      </c>
      <c r="Q3916" s="6">
        <f t="shared" si="739"/>
        <v>0.14193170597705571</v>
      </c>
      <c r="R3916" s="6">
        <f t="shared" si="740"/>
        <v>0.16899962319403364</v>
      </c>
      <c r="S3916" s="6">
        <f t="shared" si="741"/>
        <v>0.31093132917108934</v>
      </c>
    </row>
    <row r="3917" spans="1:19" x14ac:dyDescent="0.25">
      <c r="A3917" s="64">
        <v>41960</v>
      </c>
      <c r="B3917" s="198" t="s">
        <v>865</v>
      </c>
      <c r="C3917">
        <v>3</v>
      </c>
      <c r="D3917" s="4">
        <v>4</v>
      </c>
      <c r="E3917" s="4"/>
      <c r="G3917" s="4">
        <f t="shared" si="734"/>
        <v>64.961200000000005</v>
      </c>
      <c r="H3917"/>
      <c r="I3917"/>
      <c r="J3917" s="34">
        <f t="shared" si="731"/>
        <v>1.2566370614359172E-3</v>
      </c>
      <c r="K3917" s="34">
        <f t="shared" si="735"/>
        <v>8.1632653058713603E-2</v>
      </c>
      <c r="L3917" s="6">
        <f t="shared" si="732"/>
        <v>4.3006091215286046</v>
      </c>
      <c r="M3917" s="6">
        <f t="shared" si="736"/>
        <v>0.27937273468421148</v>
      </c>
      <c r="N3917" s="6">
        <f t="shared" si="733"/>
        <v>6.4806737611278331</v>
      </c>
      <c r="O3917" s="6">
        <f t="shared" si="737"/>
        <v>0.42099235249702632</v>
      </c>
      <c r="P3917" s="6">
        <f t="shared" si="738"/>
        <v>0.7003650871812378</v>
      </c>
      <c r="Q3917" s="6">
        <f t="shared" si="739"/>
        <v>0.1340989126484215</v>
      </c>
      <c r="R3917" s="6">
        <f t="shared" si="740"/>
        <v>0.16418701747384026</v>
      </c>
      <c r="S3917" s="6">
        <f t="shared" si="741"/>
        <v>0.29828593012226179</v>
      </c>
    </row>
    <row r="3918" spans="1:19" x14ac:dyDescent="0.25">
      <c r="A3918" s="64">
        <v>41960</v>
      </c>
      <c r="B3918" s="198" t="s">
        <v>865</v>
      </c>
      <c r="C3918">
        <v>3</v>
      </c>
      <c r="D3918" s="4">
        <v>4</v>
      </c>
      <c r="E3918" s="4"/>
      <c r="G3918" s="4">
        <f t="shared" si="734"/>
        <v>64.961200000000005</v>
      </c>
      <c r="H3918"/>
      <c r="I3918"/>
      <c r="J3918" s="34">
        <f t="shared" si="731"/>
        <v>1.2566370614359172E-3</v>
      </c>
      <c r="K3918" s="34">
        <f t="shared" si="735"/>
        <v>8.1632653058713603E-2</v>
      </c>
      <c r="L3918" s="6">
        <f t="shared" si="732"/>
        <v>4.3006091215286046</v>
      </c>
      <c r="M3918" s="6">
        <f t="shared" si="736"/>
        <v>0.27937273468421148</v>
      </c>
      <c r="N3918" s="6">
        <f t="shared" si="733"/>
        <v>6.4806737611278331</v>
      </c>
      <c r="O3918" s="6">
        <f t="shared" si="737"/>
        <v>0.42099235249702632</v>
      </c>
      <c r="P3918" s="6">
        <f t="shared" si="738"/>
        <v>0.7003650871812378</v>
      </c>
      <c r="Q3918" s="6">
        <f t="shared" si="739"/>
        <v>0.1340989126484215</v>
      </c>
      <c r="R3918" s="6">
        <f t="shared" si="740"/>
        <v>0.16418701747384026</v>
      </c>
      <c r="S3918" s="6">
        <f t="shared" si="741"/>
        <v>0.29828593012226179</v>
      </c>
    </row>
    <row r="3919" spans="1:19" x14ac:dyDescent="0.25">
      <c r="A3919" s="64">
        <v>41960</v>
      </c>
      <c r="B3919" s="198" t="s">
        <v>865</v>
      </c>
      <c r="C3919">
        <v>3</v>
      </c>
      <c r="D3919" s="4">
        <v>5.8</v>
      </c>
      <c r="E3919" s="4"/>
      <c r="G3919" s="4">
        <f t="shared" si="734"/>
        <v>64.961200000000005</v>
      </c>
      <c r="H3919"/>
      <c r="I3919"/>
      <c r="J3919" s="34">
        <f t="shared" si="731"/>
        <v>2.6420794216690155E-3</v>
      </c>
      <c r="K3919" s="34">
        <f t="shared" si="735"/>
        <v>0.1716326530559453</v>
      </c>
      <c r="L3919" s="6">
        <f t="shared" si="732"/>
        <v>10.104504202450142</v>
      </c>
      <c r="M3919" s="6">
        <f t="shared" si="736"/>
        <v>0.65640073112787944</v>
      </c>
      <c r="N3919" s="6">
        <f t="shared" si="733"/>
        <v>10.009692178621206</v>
      </c>
      <c r="O3919" s="6">
        <f t="shared" si="737"/>
        <v>0.65024162816606002</v>
      </c>
      <c r="P3919" s="6">
        <f t="shared" si="738"/>
        <v>1.3066423592939396</v>
      </c>
      <c r="Q3919" s="6">
        <f t="shared" si="739"/>
        <v>0.31507235094138214</v>
      </c>
      <c r="R3919" s="6">
        <f t="shared" si="740"/>
        <v>0.25359423498476341</v>
      </c>
      <c r="S3919" s="6">
        <f t="shared" si="741"/>
        <v>0.5686665859261455</v>
      </c>
    </row>
    <row r="3920" spans="1:19" x14ac:dyDescent="0.25">
      <c r="A3920" s="64">
        <v>41960</v>
      </c>
      <c r="B3920" s="198" t="s">
        <v>865</v>
      </c>
      <c r="C3920">
        <v>3</v>
      </c>
      <c r="D3920" s="4">
        <v>3.4</v>
      </c>
      <c r="E3920" s="4"/>
      <c r="G3920" s="4">
        <f t="shared" si="734"/>
        <v>64.961200000000005</v>
      </c>
      <c r="H3920"/>
      <c r="I3920"/>
      <c r="J3920" s="34">
        <f t="shared" si="731"/>
        <v>9.0792027688745035E-4</v>
      </c>
      <c r="K3920" s="34">
        <f t="shared" si="735"/>
        <v>5.8979591834920582E-2</v>
      </c>
      <c r="L3920" s="6">
        <f t="shared" si="732"/>
        <v>2.9598116954824234</v>
      </c>
      <c r="M3920" s="6">
        <f t="shared" si="736"/>
        <v>0.19227292324193554</v>
      </c>
      <c r="N3920" s="6">
        <f t="shared" si="733"/>
        <v>5.3584638182360029</v>
      </c>
      <c r="O3920" s="6">
        <f t="shared" si="737"/>
        <v>0.34809224654085708</v>
      </c>
      <c r="P3920" s="6">
        <f t="shared" si="738"/>
        <v>0.54036516978279259</v>
      </c>
      <c r="Q3920" s="6">
        <f t="shared" si="739"/>
        <v>9.2291003156129051E-2</v>
      </c>
      <c r="R3920" s="6">
        <f t="shared" si="740"/>
        <v>0.13575597615093427</v>
      </c>
      <c r="S3920" s="6">
        <f t="shared" si="741"/>
        <v>0.2280469793070633</v>
      </c>
    </row>
    <row r="3921" spans="1:19" x14ac:dyDescent="0.25">
      <c r="A3921" s="64">
        <v>41960</v>
      </c>
      <c r="B3921" s="198" t="s">
        <v>865</v>
      </c>
      <c r="C3921">
        <v>3</v>
      </c>
      <c r="D3921" s="4">
        <v>5.0999999999999996</v>
      </c>
      <c r="E3921" s="4"/>
      <c r="G3921" s="4">
        <f t="shared" si="734"/>
        <v>64.961200000000005</v>
      </c>
      <c r="H3921"/>
      <c r="I3921"/>
      <c r="J3921" s="34">
        <f t="shared" si="731"/>
        <v>2.0428206229967626E-3</v>
      </c>
      <c r="K3921" s="34">
        <f t="shared" si="735"/>
        <v>0.13270408162857128</v>
      </c>
      <c r="L3921" s="6">
        <f t="shared" si="732"/>
        <v>7.5179232289815232</v>
      </c>
      <c r="M3921" s="6">
        <f t="shared" si="736"/>
        <v>0.48837332393509775</v>
      </c>
      <c r="N3921" s="6">
        <f t="shared" si="733"/>
        <v>8.6112674075792555</v>
      </c>
      <c r="O3921" s="6">
        <f t="shared" si="737"/>
        <v>0.55939827516743446</v>
      </c>
      <c r="P3921" s="6">
        <f t="shared" si="738"/>
        <v>1.0477715991025323</v>
      </c>
      <c r="Q3921" s="6">
        <f t="shared" si="739"/>
        <v>0.2344191954888469</v>
      </c>
      <c r="R3921" s="6">
        <f t="shared" si="740"/>
        <v>0.21816532731529945</v>
      </c>
      <c r="S3921" s="6">
        <f t="shared" si="741"/>
        <v>0.45258452280414635</v>
      </c>
    </row>
    <row r="3922" spans="1:19" x14ac:dyDescent="0.25">
      <c r="A3922" s="64">
        <v>41960</v>
      </c>
      <c r="B3922" s="198" t="s">
        <v>865</v>
      </c>
      <c r="C3922">
        <v>3</v>
      </c>
      <c r="D3922" s="4">
        <v>4.9000000000000004</v>
      </c>
      <c r="E3922" s="4"/>
      <c r="G3922" s="4">
        <f t="shared" si="734"/>
        <v>64.961200000000005</v>
      </c>
      <c r="H3922"/>
      <c r="I3922"/>
      <c r="J3922" s="34">
        <f t="shared" si="731"/>
        <v>1.8857409903172736E-3</v>
      </c>
      <c r="K3922" s="34">
        <f t="shared" si="735"/>
        <v>0.12249999999623211</v>
      </c>
      <c r="L3922" s="6">
        <f t="shared" si="732"/>
        <v>6.8573266813152358</v>
      </c>
      <c r="M3922" s="6">
        <f t="shared" si="736"/>
        <v>0.44546017865048693</v>
      </c>
      <c r="N3922" s="6">
        <f t="shared" si="733"/>
        <v>8.2174937658920371</v>
      </c>
      <c r="O3922" s="6">
        <f t="shared" si="737"/>
        <v>0.53381826637890784</v>
      </c>
      <c r="P3922" s="6">
        <f t="shared" si="738"/>
        <v>0.97927844502939476</v>
      </c>
      <c r="Q3922" s="6">
        <f t="shared" si="739"/>
        <v>0.21382088575223371</v>
      </c>
      <c r="R3922" s="6">
        <f t="shared" si="740"/>
        <v>0.20818912388777405</v>
      </c>
      <c r="S3922" s="6">
        <f t="shared" si="741"/>
        <v>0.42201000964000779</v>
      </c>
    </row>
    <row r="3923" spans="1:19" x14ac:dyDescent="0.25">
      <c r="A3923" s="64">
        <v>41960</v>
      </c>
      <c r="B3923" s="198" t="s">
        <v>865</v>
      </c>
      <c r="C3923">
        <v>3</v>
      </c>
      <c r="D3923" s="4">
        <v>3.2</v>
      </c>
      <c r="E3923" s="4"/>
      <c r="G3923" s="4">
        <f t="shared" si="734"/>
        <v>64.961200000000005</v>
      </c>
      <c r="H3923"/>
      <c r="I3923"/>
      <c r="J3923" s="34">
        <f t="shared" si="731"/>
        <v>8.0424771931898698E-4</v>
      </c>
      <c r="K3923" s="34">
        <f t="shared" si="735"/>
        <v>5.2244897957576697E-2</v>
      </c>
      <c r="L3923" s="6">
        <f t="shared" si="732"/>
        <v>2.57474279673893</v>
      </c>
      <c r="M3923" s="6">
        <f t="shared" si="736"/>
        <v>0.16725838501169291</v>
      </c>
      <c r="N3923" s="6">
        <f t="shared" si="733"/>
        <v>4.9915502127950244</v>
      </c>
      <c r="O3923" s="6">
        <f t="shared" si="737"/>
        <v>0.32425709797277341</v>
      </c>
      <c r="P3923" s="6">
        <f t="shared" si="738"/>
        <v>0.49151548298446635</v>
      </c>
      <c r="Q3923" s="6">
        <f t="shared" si="739"/>
        <v>8.0284024805612586E-2</v>
      </c>
      <c r="R3923" s="6">
        <f t="shared" si="740"/>
        <v>0.12646026820938164</v>
      </c>
      <c r="S3923" s="6">
        <f t="shared" si="741"/>
        <v>0.20674429301499422</v>
      </c>
    </row>
    <row r="3924" spans="1:19" x14ac:dyDescent="0.25">
      <c r="A3924" s="64">
        <v>41960</v>
      </c>
      <c r="B3924" s="198" t="s">
        <v>865</v>
      </c>
      <c r="C3924">
        <v>3</v>
      </c>
      <c r="D3924" s="4">
        <v>6.9</v>
      </c>
      <c r="E3924" s="4"/>
      <c r="G3924" s="4">
        <f t="shared" si="734"/>
        <v>64.961200000000005</v>
      </c>
      <c r="H3924"/>
      <c r="I3924"/>
      <c r="J3924" s="34">
        <f t="shared" si="731"/>
        <v>3.7392806559352516E-3</v>
      </c>
      <c r="K3924" s="34">
        <f t="shared" si="735"/>
        <v>0.24290816325783468</v>
      </c>
      <c r="L3924" s="6">
        <f t="shared" si="732"/>
        <v>15.062883294996576</v>
      </c>
      <c r="M3924" s="6">
        <f t="shared" si="736"/>
        <v>0.97850299328216439</v>
      </c>
      <c r="N3924" s="6">
        <f t="shared" si="733"/>
        <v>12.264882891847247</v>
      </c>
      <c r="O3924" s="6">
        <f t="shared" si="737"/>
        <v>0.79674152596761971</v>
      </c>
      <c r="P3924" s="6">
        <f t="shared" si="738"/>
        <v>1.7752445192497841</v>
      </c>
      <c r="Q3924" s="6">
        <f t="shared" si="739"/>
        <v>0.46968143677543889</v>
      </c>
      <c r="R3924" s="6">
        <f t="shared" si="740"/>
        <v>0.31072919512737168</v>
      </c>
      <c r="S3924" s="6">
        <f t="shared" si="741"/>
        <v>0.78041063190281057</v>
      </c>
    </row>
    <row r="3925" spans="1:19" x14ac:dyDescent="0.25">
      <c r="A3925" s="64">
        <v>41960</v>
      </c>
      <c r="B3925" s="198" t="s">
        <v>865</v>
      </c>
      <c r="C3925">
        <v>4</v>
      </c>
      <c r="D3925" s="4">
        <v>4.5</v>
      </c>
      <c r="E3925" s="4"/>
      <c r="G3925" s="4">
        <f t="shared" si="734"/>
        <v>64.961200000000005</v>
      </c>
      <c r="H3925"/>
      <c r="I3925"/>
      <c r="J3925" s="34">
        <f t="shared" si="731"/>
        <v>1.5904312808798326E-3</v>
      </c>
      <c r="K3925" s="34">
        <f t="shared" si="735"/>
        <v>0.10331632652743439</v>
      </c>
      <c r="L3925" s="6">
        <f t="shared" si="732"/>
        <v>5.6380590590289899</v>
      </c>
      <c r="M3925" s="6">
        <f t="shared" si="736"/>
        <v>0.36625508924934846</v>
      </c>
      <c r="N3925" s="6">
        <f t="shared" si="733"/>
        <v>7.4382130025037601</v>
      </c>
      <c r="O3925" s="6">
        <f t="shared" si="737"/>
        <v>0.48319525187039564</v>
      </c>
      <c r="P3925" s="6">
        <f t="shared" si="738"/>
        <v>0.84945034111974405</v>
      </c>
      <c r="Q3925" s="6">
        <f t="shared" si="739"/>
        <v>0.17580244283968727</v>
      </c>
      <c r="R3925" s="6">
        <f t="shared" si="740"/>
        <v>0.1884461482294543</v>
      </c>
      <c r="S3925" s="6">
        <f t="shared" si="741"/>
        <v>0.36424859106914154</v>
      </c>
    </row>
    <row r="3926" spans="1:19" x14ac:dyDescent="0.25">
      <c r="A3926" s="64">
        <v>41960</v>
      </c>
      <c r="B3926" s="198" t="s">
        <v>865</v>
      </c>
      <c r="C3926">
        <v>4</v>
      </c>
      <c r="D3926" s="4">
        <v>4</v>
      </c>
      <c r="E3926" s="4"/>
      <c r="G3926" s="4">
        <f t="shared" si="734"/>
        <v>64.961200000000005</v>
      </c>
      <c r="H3926"/>
      <c r="I3926"/>
      <c r="J3926" s="34">
        <f t="shared" si="731"/>
        <v>1.2566370614359172E-3</v>
      </c>
      <c r="K3926" s="34">
        <f t="shared" si="735"/>
        <v>8.1632653058713603E-2</v>
      </c>
      <c r="L3926" s="6">
        <f t="shared" si="732"/>
        <v>4.3006091215286046</v>
      </c>
      <c r="M3926" s="6">
        <f t="shared" si="736"/>
        <v>0.27937273468421148</v>
      </c>
      <c r="N3926" s="6">
        <f t="shared" si="733"/>
        <v>6.4806737611278331</v>
      </c>
      <c r="O3926" s="6">
        <f t="shared" si="737"/>
        <v>0.42099235249702632</v>
      </c>
      <c r="P3926" s="6">
        <f t="shared" si="738"/>
        <v>0.7003650871812378</v>
      </c>
      <c r="Q3926" s="6">
        <f t="shared" si="739"/>
        <v>0.1340989126484215</v>
      </c>
      <c r="R3926" s="6">
        <f t="shared" si="740"/>
        <v>0.16418701747384026</v>
      </c>
      <c r="S3926" s="6">
        <f t="shared" si="741"/>
        <v>0.29828593012226179</v>
      </c>
    </row>
    <row r="3927" spans="1:19" x14ac:dyDescent="0.25">
      <c r="A3927" s="64">
        <v>41960</v>
      </c>
      <c r="B3927" s="198" t="s">
        <v>865</v>
      </c>
      <c r="C3927">
        <v>4</v>
      </c>
      <c r="D3927" s="4">
        <v>3.2</v>
      </c>
      <c r="E3927" s="4"/>
      <c r="G3927" s="4">
        <f t="shared" si="734"/>
        <v>64.961200000000005</v>
      </c>
      <c r="H3927"/>
      <c r="I3927"/>
      <c r="J3927" s="34">
        <f t="shared" si="731"/>
        <v>8.0424771931898698E-4</v>
      </c>
      <c r="K3927" s="34">
        <f t="shared" si="735"/>
        <v>5.2244897957576697E-2</v>
      </c>
      <c r="L3927" s="6">
        <f t="shared" si="732"/>
        <v>2.57474279673893</v>
      </c>
      <c r="M3927" s="6">
        <f t="shared" si="736"/>
        <v>0.16725838501169291</v>
      </c>
      <c r="N3927" s="6">
        <f t="shared" si="733"/>
        <v>4.9915502127950244</v>
      </c>
      <c r="O3927" s="6">
        <f t="shared" si="737"/>
        <v>0.32425709797277341</v>
      </c>
      <c r="P3927" s="6">
        <f t="shared" si="738"/>
        <v>0.49151548298446635</v>
      </c>
      <c r="Q3927" s="6">
        <f t="shared" si="739"/>
        <v>8.0284024805612586E-2</v>
      </c>
      <c r="R3927" s="6">
        <f t="shared" si="740"/>
        <v>0.12646026820938164</v>
      </c>
      <c r="S3927" s="6">
        <f t="shared" si="741"/>
        <v>0.20674429301499422</v>
      </c>
    </row>
    <row r="3928" spans="1:19" x14ac:dyDescent="0.25">
      <c r="A3928" s="64">
        <v>41960</v>
      </c>
      <c r="B3928" s="198" t="s">
        <v>865</v>
      </c>
      <c r="C3928">
        <v>4</v>
      </c>
      <c r="D3928" s="4">
        <v>3.9</v>
      </c>
      <c r="E3928" s="4"/>
      <c r="G3928" s="4">
        <f t="shared" si="734"/>
        <v>64.961200000000005</v>
      </c>
      <c r="H3928"/>
      <c r="I3928"/>
      <c r="J3928" s="34">
        <f t="shared" si="731"/>
        <v>1.1945906065275189E-3</v>
      </c>
      <c r="K3928" s="34">
        <f t="shared" si="735"/>
        <v>7.7602040813939621E-2</v>
      </c>
      <c r="L3928" s="6">
        <f t="shared" si="732"/>
        <v>4.0574351124683323</v>
      </c>
      <c r="M3928" s="6">
        <f t="shared" si="736"/>
        <v>0.26357585894044605</v>
      </c>
      <c r="N3928" s="6">
        <f t="shared" si="733"/>
        <v>6.2915196864507177</v>
      </c>
      <c r="O3928" s="6">
        <f t="shared" si="737"/>
        <v>0.40870467658277715</v>
      </c>
      <c r="P3928" s="6">
        <f t="shared" si="738"/>
        <v>0.6722805355232232</v>
      </c>
      <c r="Q3928" s="6">
        <f t="shared" si="739"/>
        <v>0.12651641229141411</v>
      </c>
      <c r="R3928" s="6">
        <f t="shared" si="740"/>
        <v>0.1593948238672831</v>
      </c>
      <c r="S3928" s="6">
        <f t="shared" si="741"/>
        <v>0.28591123615869718</v>
      </c>
    </row>
    <row r="3929" spans="1:19" x14ac:dyDescent="0.25">
      <c r="A3929" s="64">
        <v>41960</v>
      </c>
      <c r="B3929" s="198" t="s">
        <v>865</v>
      </c>
      <c r="C3929">
        <v>4</v>
      </c>
      <c r="D3929" s="4">
        <v>3.4</v>
      </c>
      <c r="E3929" s="4"/>
      <c r="G3929" s="4">
        <f t="shared" si="734"/>
        <v>64.961200000000005</v>
      </c>
      <c r="H3929"/>
      <c r="I3929"/>
      <c r="J3929" s="34">
        <f t="shared" si="731"/>
        <v>9.0792027688745035E-4</v>
      </c>
      <c r="K3929" s="34">
        <f t="shared" si="735"/>
        <v>5.8979591834920582E-2</v>
      </c>
      <c r="L3929" s="6">
        <f t="shared" si="732"/>
        <v>2.9598116954824234</v>
      </c>
      <c r="M3929" s="6">
        <f t="shared" si="736"/>
        <v>0.19227292324193554</v>
      </c>
      <c r="N3929" s="6">
        <f t="shared" si="733"/>
        <v>5.3584638182360029</v>
      </c>
      <c r="O3929" s="6">
        <f t="shared" si="737"/>
        <v>0.34809224654085708</v>
      </c>
      <c r="P3929" s="6">
        <f t="shared" si="738"/>
        <v>0.54036516978279259</v>
      </c>
      <c r="Q3929" s="6">
        <f t="shared" si="739"/>
        <v>9.2291003156129051E-2</v>
      </c>
      <c r="R3929" s="6">
        <f t="shared" si="740"/>
        <v>0.13575597615093427</v>
      </c>
      <c r="S3929" s="6">
        <f t="shared" si="741"/>
        <v>0.2280469793070633</v>
      </c>
    </row>
    <row r="3930" spans="1:19" x14ac:dyDescent="0.25">
      <c r="A3930" s="64">
        <v>41960</v>
      </c>
      <c r="B3930" s="198" t="s">
        <v>865</v>
      </c>
      <c r="C3930">
        <v>4</v>
      </c>
      <c r="D3930" s="4">
        <v>3.9</v>
      </c>
      <c r="E3930" s="4"/>
      <c r="G3930" s="4">
        <f t="shared" si="734"/>
        <v>64.961200000000005</v>
      </c>
      <c r="H3930"/>
      <c r="I3930"/>
      <c r="J3930" s="34">
        <f t="shared" si="731"/>
        <v>1.1945906065275189E-3</v>
      </c>
      <c r="K3930" s="34">
        <f t="shared" si="735"/>
        <v>7.7602040813939621E-2</v>
      </c>
      <c r="L3930" s="6">
        <f t="shared" si="732"/>
        <v>4.0574351124683323</v>
      </c>
      <c r="M3930" s="6">
        <f t="shared" si="736"/>
        <v>0.26357585894044605</v>
      </c>
      <c r="N3930" s="6">
        <f t="shared" si="733"/>
        <v>6.2915196864507177</v>
      </c>
      <c r="O3930" s="6">
        <f t="shared" si="737"/>
        <v>0.40870467658277715</v>
      </c>
      <c r="P3930" s="6">
        <f t="shared" si="738"/>
        <v>0.6722805355232232</v>
      </c>
      <c r="Q3930" s="6">
        <f t="shared" si="739"/>
        <v>0.12651641229141411</v>
      </c>
      <c r="R3930" s="6">
        <f t="shared" si="740"/>
        <v>0.1593948238672831</v>
      </c>
      <c r="S3930" s="6">
        <f t="shared" si="741"/>
        <v>0.28591123615869718</v>
      </c>
    </row>
    <row r="3931" spans="1:19" x14ac:dyDescent="0.25">
      <c r="A3931" s="64">
        <v>41960</v>
      </c>
      <c r="B3931" s="198" t="s">
        <v>865</v>
      </c>
      <c r="C3931">
        <v>4</v>
      </c>
      <c r="D3931" s="4">
        <v>3.5</v>
      </c>
      <c r="E3931" s="4"/>
      <c r="G3931" s="4">
        <f t="shared" si="734"/>
        <v>64.961200000000005</v>
      </c>
      <c r="H3931"/>
      <c r="I3931"/>
      <c r="J3931" s="34">
        <f t="shared" si="731"/>
        <v>9.6211275016187424E-4</v>
      </c>
      <c r="K3931" s="34">
        <f t="shared" si="735"/>
        <v>6.2499999998077607E-2</v>
      </c>
      <c r="L3931" s="6">
        <f t="shared" si="732"/>
        <v>3.1637815247608514</v>
      </c>
      <c r="M3931" s="6">
        <f t="shared" si="736"/>
        <v>0.20552304837265933</v>
      </c>
      <c r="N3931" s="6">
        <f t="shared" si="733"/>
        <v>5.5433152983182508</v>
      </c>
      <c r="O3931" s="6">
        <f t="shared" si="737"/>
        <v>0.36010042074168885</v>
      </c>
      <c r="P3931" s="6">
        <f t="shared" si="738"/>
        <v>0.56562346911434824</v>
      </c>
      <c r="Q3931" s="6">
        <f t="shared" si="739"/>
        <v>9.865106321887647E-2</v>
      </c>
      <c r="R3931" s="6">
        <f t="shared" si="740"/>
        <v>0.14043916408925866</v>
      </c>
      <c r="S3931" s="6">
        <f t="shared" si="741"/>
        <v>0.23909022730813512</v>
      </c>
    </row>
    <row r="3932" spans="1:19" x14ac:dyDescent="0.25">
      <c r="A3932" s="64">
        <v>41960</v>
      </c>
      <c r="B3932" s="198" t="s">
        <v>865</v>
      </c>
      <c r="C3932">
        <v>4</v>
      </c>
      <c r="D3932" s="4">
        <v>4.5</v>
      </c>
      <c r="E3932" s="4"/>
      <c r="G3932" s="4">
        <f t="shared" si="734"/>
        <v>64.961200000000005</v>
      </c>
      <c r="H3932"/>
      <c r="I3932"/>
      <c r="J3932" s="34">
        <f t="shared" si="731"/>
        <v>1.5904312808798326E-3</v>
      </c>
      <c r="K3932" s="34">
        <f t="shared" si="735"/>
        <v>0.10331632652743439</v>
      </c>
      <c r="L3932" s="6">
        <f t="shared" si="732"/>
        <v>5.6380590590289899</v>
      </c>
      <c r="M3932" s="6">
        <f t="shared" si="736"/>
        <v>0.36625508924934846</v>
      </c>
      <c r="N3932" s="6">
        <f t="shared" si="733"/>
        <v>7.4382130025037601</v>
      </c>
      <c r="O3932" s="6">
        <f t="shared" si="737"/>
        <v>0.48319525187039564</v>
      </c>
      <c r="P3932" s="6">
        <f t="shared" si="738"/>
        <v>0.84945034111974405</v>
      </c>
      <c r="Q3932" s="6">
        <f t="shared" si="739"/>
        <v>0.17580244283968727</v>
      </c>
      <c r="R3932" s="6">
        <f t="shared" si="740"/>
        <v>0.1884461482294543</v>
      </c>
      <c r="S3932" s="6">
        <f t="shared" si="741"/>
        <v>0.36424859106914154</v>
      </c>
    </row>
    <row r="3933" spans="1:19" x14ac:dyDescent="0.25">
      <c r="A3933" s="64">
        <v>41960</v>
      </c>
      <c r="B3933" s="198" t="s">
        <v>865</v>
      </c>
      <c r="C3933">
        <v>4</v>
      </c>
      <c r="D3933" s="4">
        <v>3.2</v>
      </c>
      <c r="E3933" s="4"/>
      <c r="G3933" s="4">
        <f t="shared" si="734"/>
        <v>64.961200000000005</v>
      </c>
      <c r="H3933"/>
      <c r="I3933"/>
      <c r="J3933" s="34">
        <f t="shared" si="731"/>
        <v>8.0424771931898698E-4</v>
      </c>
      <c r="K3933" s="34">
        <f t="shared" si="735"/>
        <v>5.2244897957576697E-2</v>
      </c>
      <c r="L3933" s="6">
        <f t="shared" si="732"/>
        <v>2.57474279673893</v>
      </c>
      <c r="M3933" s="6">
        <f t="shared" si="736"/>
        <v>0.16725838501169291</v>
      </c>
      <c r="N3933" s="6">
        <f t="shared" si="733"/>
        <v>4.9915502127950244</v>
      </c>
      <c r="O3933" s="6">
        <f t="shared" si="737"/>
        <v>0.32425709797277341</v>
      </c>
      <c r="P3933" s="6">
        <f t="shared" si="738"/>
        <v>0.49151548298446635</v>
      </c>
      <c r="Q3933" s="6">
        <f t="shared" si="739"/>
        <v>8.0284024805612586E-2</v>
      </c>
      <c r="R3933" s="6">
        <f t="shared" si="740"/>
        <v>0.12646026820938164</v>
      </c>
      <c r="S3933" s="6">
        <f t="shared" si="741"/>
        <v>0.20674429301499422</v>
      </c>
    </row>
    <row r="3934" spans="1:19" x14ac:dyDescent="0.25">
      <c r="A3934" s="64">
        <v>41960</v>
      </c>
      <c r="B3934" s="198" t="s">
        <v>865</v>
      </c>
      <c r="C3934">
        <v>4</v>
      </c>
      <c r="D3934" s="4">
        <v>3.4</v>
      </c>
      <c r="E3934" s="4"/>
      <c r="G3934" s="4">
        <f t="shared" si="734"/>
        <v>64.961200000000005</v>
      </c>
      <c r="H3934"/>
      <c r="I3934"/>
      <c r="J3934" s="34">
        <f t="shared" si="731"/>
        <v>9.0792027688745035E-4</v>
      </c>
      <c r="K3934" s="34">
        <f t="shared" si="735"/>
        <v>5.8979591834920582E-2</v>
      </c>
      <c r="L3934" s="6">
        <f t="shared" si="732"/>
        <v>2.9598116954824234</v>
      </c>
      <c r="M3934" s="6">
        <f t="shared" si="736"/>
        <v>0.19227292324193554</v>
      </c>
      <c r="N3934" s="6">
        <f t="shared" si="733"/>
        <v>5.3584638182360029</v>
      </c>
      <c r="O3934" s="6">
        <f t="shared" si="737"/>
        <v>0.34809224654085708</v>
      </c>
      <c r="P3934" s="6">
        <f t="shared" si="738"/>
        <v>0.54036516978279259</v>
      </c>
      <c r="Q3934" s="6">
        <f t="shared" si="739"/>
        <v>9.2291003156129051E-2</v>
      </c>
      <c r="R3934" s="6">
        <f t="shared" si="740"/>
        <v>0.13575597615093427</v>
      </c>
      <c r="S3934" s="6">
        <f t="shared" si="741"/>
        <v>0.2280469793070633</v>
      </c>
    </row>
    <row r="3935" spans="1:19" x14ac:dyDescent="0.25">
      <c r="A3935" s="64">
        <v>41960</v>
      </c>
      <c r="B3935" s="198" t="s">
        <v>865</v>
      </c>
      <c r="C3935">
        <v>4</v>
      </c>
      <c r="D3935" s="4">
        <v>3.3</v>
      </c>
      <c r="E3935" s="4"/>
      <c r="G3935" s="4">
        <f t="shared" si="734"/>
        <v>64.961200000000005</v>
      </c>
      <c r="H3935"/>
      <c r="I3935"/>
      <c r="J3935" s="34">
        <f t="shared" si="731"/>
        <v>8.5529859993982123E-4</v>
      </c>
      <c r="K3935" s="34">
        <f t="shared" si="735"/>
        <v>5.5561224488086945E-2</v>
      </c>
      <c r="L3935" s="6">
        <f t="shared" si="732"/>
        <v>2.7634881041225379</v>
      </c>
      <c r="M3935" s="6">
        <f t="shared" si="736"/>
        <v>0.17951950691152002</v>
      </c>
      <c r="N3935" s="6">
        <f t="shared" si="733"/>
        <v>5.1745344101160526</v>
      </c>
      <c r="O3935" s="6">
        <f t="shared" si="737"/>
        <v>0.3361439712423443</v>
      </c>
      <c r="P3935" s="6">
        <f t="shared" si="738"/>
        <v>0.51566347815386426</v>
      </c>
      <c r="Q3935" s="6">
        <f t="shared" si="739"/>
        <v>8.6169363317529613E-2</v>
      </c>
      <c r="R3935" s="6">
        <f t="shared" si="740"/>
        <v>0.13109614878451428</v>
      </c>
      <c r="S3935" s="6">
        <f t="shared" si="741"/>
        <v>0.2172655121020439</v>
      </c>
    </row>
    <row r="3936" spans="1:19" x14ac:dyDescent="0.25">
      <c r="A3936" s="64">
        <v>41960</v>
      </c>
      <c r="B3936" s="198" t="s">
        <v>865</v>
      </c>
      <c r="C3936">
        <v>4</v>
      </c>
      <c r="D3936" s="4">
        <v>10</v>
      </c>
      <c r="E3936" s="4"/>
      <c r="G3936" s="4">
        <f t="shared" si="734"/>
        <v>64.961200000000005</v>
      </c>
      <c r="H3936"/>
      <c r="I3936"/>
      <c r="J3936" s="34">
        <f t="shared" si="731"/>
        <v>7.8539816339744835E-3</v>
      </c>
      <c r="K3936" s="34">
        <f t="shared" si="735"/>
        <v>0.51020408161696007</v>
      </c>
      <c r="L3936" s="6">
        <f t="shared" si="732"/>
        <v>35.35037715373447</v>
      </c>
      <c r="M3936" s="6">
        <f t="shared" si="736"/>
        <v>2.2964029649006505</v>
      </c>
      <c r="N3936" s="6">
        <f t="shared" si="733"/>
        <v>18.932587368553055</v>
      </c>
      <c r="O3936" s="6">
        <f t="shared" si="737"/>
        <v>1.2298836184211086</v>
      </c>
      <c r="P3936" s="6">
        <f t="shared" si="738"/>
        <v>3.5262865833217591</v>
      </c>
      <c r="Q3936" s="6">
        <f t="shared" si="739"/>
        <v>1.1022734231523121</v>
      </c>
      <c r="R3936" s="6">
        <f t="shared" si="740"/>
        <v>0.47965461118423236</v>
      </c>
      <c r="S3936" s="6">
        <f t="shared" si="741"/>
        <v>1.5819280343365445</v>
      </c>
    </row>
    <row r="3937" spans="1:19" x14ac:dyDescent="0.25">
      <c r="A3937" s="64">
        <v>41960</v>
      </c>
      <c r="B3937" s="198" t="s">
        <v>865</v>
      </c>
      <c r="C3937">
        <v>4</v>
      </c>
      <c r="D3937" s="4">
        <v>6.7</v>
      </c>
      <c r="E3937" s="4"/>
      <c r="G3937" s="4">
        <f t="shared" si="734"/>
        <v>64.961200000000005</v>
      </c>
      <c r="H3937"/>
      <c r="I3937"/>
      <c r="J3937" s="34">
        <f t="shared" ref="J3937:J4000" si="742">((+D3937/200)^2)*PI()</f>
        <v>3.5256523554911458E-3</v>
      </c>
      <c r="K3937" s="34">
        <f t="shared" si="735"/>
        <v>0.22903061223785337</v>
      </c>
      <c r="L3937" s="6">
        <f t="shared" ref="L3937:L4000" si="743">0.17758*(D3937^2.299)</f>
        <v>14.077969600318117</v>
      </c>
      <c r="M3937" s="6">
        <f t="shared" si="736"/>
        <v>0.9145218165384269</v>
      </c>
      <c r="N3937" s="6">
        <f t="shared" ref="N3937:N4000" si="744">1.28*(D3937^1.17)</f>
        <v>11.849976492405487</v>
      </c>
      <c r="O3937" s="6">
        <f t="shared" si="737"/>
        <v>0.76978870784942166</v>
      </c>
      <c r="P3937" s="6">
        <f t="shared" si="738"/>
        <v>1.6843105243878487</v>
      </c>
      <c r="Q3937" s="6">
        <f t="shared" si="739"/>
        <v>0.43897047193844491</v>
      </c>
      <c r="R3937" s="6">
        <f t="shared" si="740"/>
        <v>0.30021759606127446</v>
      </c>
      <c r="S3937" s="6">
        <f t="shared" si="741"/>
        <v>0.73918806799971937</v>
      </c>
    </row>
    <row r="3938" spans="1:19" x14ac:dyDescent="0.25">
      <c r="A3938" s="64">
        <v>41960</v>
      </c>
      <c r="B3938" s="198" t="s">
        <v>865</v>
      </c>
      <c r="C3938">
        <v>4</v>
      </c>
      <c r="D3938" s="4">
        <v>3.1</v>
      </c>
      <c r="E3938" s="4"/>
      <c r="G3938" s="4">
        <f t="shared" ref="G3938:G4001" si="745">IF($D3938&lt;3.01,795.7747,64.9612)</f>
        <v>64.961200000000005</v>
      </c>
      <c r="H3938"/>
      <c r="I3938"/>
      <c r="J3938" s="34">
        <f t="shared" si="742"/>
        <v>7.5476763502494771E-4</v>
      </c>
      <c r="K3938" s="34">
        <f t="shared" si="735"/>
        <v>4.9030612243389851E-2</v>
      </c>
      <c r="L3938" s="6">
        <f t="shared" si="743"/>
        <v>2.3935063597525432</v>
      </c>
      <c r="M3938" s="6">
        <f t="shared" si="736"/>
        <v>0.15548504835297491</v>
      </c>
      <c r="N3938" s="6">
        <f t="shared" si="744"/>
        <v>4.8095356854949474</v>
      </c>
      <c r="O3938" s="6">
        <f t="shared" si="737"/>
        <v>0.31243321563258936</v>
      </c>
      <c r="P3938" s="6">
        <f t="shared" si="738"/>
        <v>0.46791826398556424</v>
      </c>
      <c r="Q3938" s="6">
        <f t="shared" si="739"/>
        <v>7.4632823209427962E-2</v>
      </c>
      <c r="R3938" s="6">
        <f t="shared" si="740"/>
        <v>0.12184895409670986</v>
      </c>
      <c r="S3938" s="6">
        <f t="shared" si="741"/>
        <v>0.19648177730613781</v>
      </c>
    </row>
    <row r="3939" spans="1:19" x14ac:dyDescent="0.25">
      <c r="A3939" s="64">
        <v>41960</v>
      </c>
      <c r="B3939" s="198" t="s">
        <v>865</v>
      </c>
      <c r="C3939">
        <v>4</v>
      </c>
      <c r="D3939" s="4">
        <v>4.5999999999999996</v>
      </c>
      <c r="E3939" s="4"/>
      <c r="G3939" s="4">
        <f t="shared" si="745"/>
        <v>64.961200000000005</v>
      </c>
      <c r="H3939"/>
      <c r="I3939"/>
      <c r="J3939" s="34">
        <f t="shared" si="742"/>
        <v>1.6619025137490004E-3</v>
      </c>
      <c r="K3939" s="34">
        <f t="shared" si="735"/>
        <v>0.10795918367014873</v>
      </c>
      <c r="L3939" s="6">
        <f t="shared" si="743"/>
        <v>5.9302678128381849</v>
      </c>
      <c r="M3939" s="6">
        <f t="shared" si="736"/>
        <v>0.3852373209154813</v>
      </c>
      <c r="N3939" s="6">
        <f t="shared" si="744"/>
        <v>7.6319696161125572</v>
      </c>
      <c r="O3939" s="6">
        <f t="shared" si="737"/>
        <v>0.49578191424249274</v>
      </c>
      <c r="P3939" s="6">
        <f t="shared" si="738"/>
        <v>0.88101923515797398</v>
      </c>
      <c r="Q3939" s="6">
        <f t="shared" si="739"/>
        <v>0.18491391403943103</v>
      </c>
      <c r="R3939" s="6">
        <f t="shared" si="740"/>
        <v>0.19335494655457217</v>
      </c>
      <c r="S3939" s="6">
        <f t="shared" si="741"/>
        <v>0.37826886059400322</v>
      </c>
    </row>
    <row r="3940" spans="1:19" x14ac:dyDescent="0.25">
      <c r="A3940" s="64">
        <v>41960</v>
      </c>
      <c r="B3940" s="198" t="s">
        <v>865</v>
      </c>
      <c r="C3940">
        <v>4</v>
      </c>
      <c r="D3940" s="4">
        <v>3.4</v>
      </c>
      <c r="E3940" s="4"/>
      <c r="G3940" s="4">
        <f t="shared" si="745"/>
        <v>64.961200000000005</v>
      </c>
      <c r="H3940"/>
      <c r="I3940"/>
      <c r="J3940" s="34">
        <f t="shared" si="742"/>
        <v>9.0792027688745035E-4</v>
      </c>
      <c r="K3940" s="34">
        <f t="shared" si="735"/>
        <v>5.8979591834920582E-2</v>
      </c>
      <c r="L3940" s="6">
        <f t="shared" si="743"/>
        <v>2.9598116954824234</v>
      </c>
      <c r="M3940" s="6">
        <f t="shared" si="736"/>
        <v>0.19227292324193554</v>
      </c>
      <c r="N3940" s="6">
        <f t="shared" si="744"/>
        <v>5.3584638182360029</v>
      </c>
      <c r="O3940" s="6">
        <f t="shared" si="737"/>
        <v>0.34809224654085708</v>
      </c>
      <c r="P3940" s="6">
        <f t="shared" si="738"/>
        <v>0.54036516978279259</v>
      </c>
      <c r="Q3940" s="6">
        <f t="shared" si="739"/>
        <v>9.2291003156129051E-2</v>
      </c>
      <c r="R3940" s="6">
        <f t="shared" si="740"/>
        <v>0.13575597615093427</v>
      </c>
      <c r="S3940" s="6">
        <f t="shared" si="741"/>
        <v>0.2280469793070633</v>
      </c>
    </row>
    <row r="3941" spans="1:19" x14ac:dyDescent="0.25">
      <c r="A3941" s="64">
        <v>41960</v>
      </c>
      <c r="B3941" s="198" t="s">
        <v>865</v>
      </c>
      <c r="C3941">
        <v>4</v>
      </c>
      <c r="D3941" s="4">
        <v>4.8</v>
      </c>
      <c r="E3941" s="4"/>
      <c r="G3941" s="4">
        <f t="shared" si="745"/>
        <v>64.961200000000005</v>
      </c>
      <c r="H3941"/>
      <c r="I3941"/>
      <c r="J3941" s="34">
        <f t="shared" si="742"/>
        <v>1.8095573684677208E-3</v>
      </c>
      <c r="K3941" s="34">
        <f t="shared" si="735"/>
        <v>0.11755102040454758</v>
      </c>
      <c r="L3941" s="6">
        <f t="shared" si="743"/>
        <v>6.5398480281028419</v>
      </c>
      <c r="M3941" s="6">
        <f t="shared" si="736"/>
        <v>0.42483638396340279</v>
      </c>
      <c r="N3941" s="6">
        <f t="shared" si="744"/>
        <v>8.0216224497877064</v>
      </c>
      <c r="O3941" s="6">
        <f t="shared" si="737"/>
        <v>0.52109423039239344</v>
      </c>
      <c r="P3941" s="6">
        <f t="shared" si="738"/>
        <v>0.94593061435579617</v>
      </c>
      <c r="Q3941" s="6">
        <f t="shared" si="739"/>
        <v>0.20392146430243333</v>
      </c>
      <c r="R3941" s="6">
        <f t="shared" si="740"/>
        <v>0.20322674985303346</v>
      </c>
      <c r="S3941" s="6">
        <f t="shared" si="741"/>
        <v>0.40714821415546676</v>
      </c>
    </row>
    <row r="3942" spans="1:19" x14ac:dyDescent="0.25">
      <c r="A3942" s="64">
        <v>41960</v>
      </c>
      <c r="B3942" s="198" t="s">
        <v>865</v>
      </c>
      <c r="C3942">
        <v>4</v>
      </c>
      <c r="D3942" s="4">
        <v>5</v>
      </c>
      <c r="E3942" s="4"/>
      <c r="G3942" s="4">
        <f t="shared" si="745"/>
        <v>64.961200000000005</v>
      </c>
      <c r="H3942"/>
      <c r="I3942"/>
      <c r="J3942" s="34">
        <f t="shared" si="742"/>
        <v>1.9634954084936209E-3</v>
      </c>
      <c r="K3942" s="34">
        <f t="shared" si="735"/>
        <v>0.12755102040424002</v>
      </c>
      <c r="L3942" s="6">
        <f t="shared" si="743"/>
        <v>7.1833345216463531</v>
      </c>
      <c r="M3942" s="6">
        <f t="shared" si="736"/>
        <v>0.46663803957857453</v>
      </c>
      <c r="N3942" s="6">
        <f t="shared" si="744"/>
        <v>8.4140458590425169</v>
      </c>
      <c r="O3942" s="6">
        <f t="shared" si="737"/>
        <v>0.54658652646013051</v>
      </c>
      <c r="P3942" s="6">
        <f t="shared" si="738"/>
        <v>1.0132245660387049</v>
      </c>
      <c r="Q3942" s="6">
        <f t="shared" si="739"/>
        <v>0.22398625899771576</v>
      </c>
      <c r="R3942" s="6">
        <f t="shared" si="740"/>
        <v>0.2131687453194509</v>
      </c>
      <c r="S3942" s="6">
        <f t="shared" si="741"/>
        <v>0.4371550043171667</v>
      </c>
    </row>
    <row r="3943" spans="1:19" x14ac:dyDescent="0.25">
      <c r="A3943" s="64">
        <v>41960</v>
      </c>
      <c r="B3943" s="198" t="s">
        <v>865</v>
      </c>
      <c r="C3943">
        <v>4</v>
      </c>
      <c r="D3943" s="4">
        <v>7</v>
      </c>
      <c r="E3943" s="4"/>
      <c r="G3943" s="4">
        <f t="shared" si="745"/>
        <v>64.961200000000005</v>
      </c>
      <c r="H3943"/>
      <c r="I3943"/>
      <c r="J3943" s="34">
        <f t="shared" si="742"/>
        <v>3.8484510006474969E-3</v>
      </c>
      <c r="K3943" s="34">
        <f t="shared" si="735"/>
        <v>0.24999999999231043</v>
      </c>
      <c r="L3943" s="6">
        <f t="shared" si="743"/>
        <v>15.569492106387406</v>
      </c>
      <c r="M3943" s="6">
        <f t="shared" si="736"/>
        <v>1.0114129102390135</v>
      </c>
      <c r="N3943" s="6">
        <f t="shared" si="744"/>
        <v>12.473107819356448</v>
      </c>
      <c r="O3943" s="6">
        <f t="shared" si="737"/>
        <v>0.81026806739089385</v>
      </c>
      <c r="P3943" s="6">
        <f t="shared" si="738"/>
        <v>1.8216809776299074</v>
      </c>
      <c r="Q3943" s="6">
        <f t="shared" si="739"/>
        <v>0.48547819691472643</v>
      </c>
      <c r="R3943" s="6">
        <f t="shared" si="740"/>
        <v>0.31600454628244862</v>
      </c>
      <c r="S3943" s="6">
        <f t="shared" si="741"/>
        <v>0.80148274319717505</v>
      </c>
    </row>
    <row r="3944" spans="1:19" x14ac:dyDescent="0.25">
      <c r="A3944" s="64">
        <v>41960</v>
      </c>
      <c r="B3944" s="198" t="s">
        <v>865</v>
      </c>
      <c r="C3944">
        <v>4</v>
      </c>
      <c r="D3944" s="4">
        <v>3</v>
      </c>
      <c r="E3944" s="4"/>
      <c r="G3944" s="4">
        <f t="shared" si="745"/>
        <v>795.77470000000005</v>
      </c>
      <c r="H3944"/>
      <c r="I3944"/>
      <c r="J3944" s="34">
        <f t="shared" si="742"/>
        <v>7.0685834705770342E-4</v>
      </c>
      <c r="K3944" s="34">
        <f t="shared" si="735"/>
        <v>0.56249666683810862</v>
      </c>
      <c r="L3944" s="6">
        <f t="shared" si="743"/>
        <v>2.219707841442716</v>
      </c>
      <c r="M3944" s="6">
        <f t="shared" si="736"/>
        <v>1.7663769089848702</v>
      </c>
      <c r="N3944" s="6">
        <f t="shared" si="744"/>
        <v>4.6285167281146418</v>
      </c>
      <c r="O3944" s="6">
        <f t="shared" si="737"/>
        <v>0.30067400671033195</v>
      </c>
      <c r="P3944" s="6">
        <f t="shared" si="738"/>
        <v>2.0670509156952024</v>
      </c>
      <c r="Q3944" s="6">
        <f t="shared" si="739"/>
        <v>0.84786091631273763</v>
      </c>
      <c r="R3944" s="6">
        <f t="shared" si="740"/>
        <v>0.11726286261702946</v>
      </c>
      <c r="S3944" s="6">
        <f t="shared" si="741"/>
        <v>0.96512377892976708</v>
      </c>
    </row>
    <row r="3945" spans="1:19" x14ac:dyDescent="0.25">
      <c r="A3945" s="64">
        <v>41960</v>
      </c>
      <c r="B3945" s="198" t="s">
        <v>865</v>
      </c>
      <c r="C3945">
        <v>4</v>
      </c>
      <c r="D3945" s="4">
        <v>5</v>
      </c>
      <c r="E3945" s="4"/>
      <c r="G3945" s="4">
        <f t="shared" si="745"/>
        <v>64.961200000000005</v>
      </c>
      <c r="H3945"/>
      <c r="I3945"/>
      <c r="J3945" s="34">
        <f t="shared" si="742"/>
        <v>1.9634954084936209E-3</v>
      </c>
      <c r="K3945" s="34">
        <f t="shared" si="735"/>
        <v>0.12755102040424002</v>
      </c>
      <c r="L3945" s="6">
        <f t="shared" si="743"/>
        <v>7.1833345216463531</v>
      </c>
      <c r="M3945" s="6">
        <f t="shared" si="736"/>
        <v>0.46663803957857453</v>
      </c>
      <c r="N3945" s="6">
        <f t="shared" si="744"/>
        <v>8.4140458590425169</v>
      </c>
      <c r="O3945" s="6">
        <f t="shared" si="737"/>
        <v>0.54658652646013051</v>
      </c>
      <c r="P3945" s="6">
        <f t="shared" si="738"/>
        <v>1.0132245660387049</v>
      </c>
      <c r="Q3945" s="6">
        <f t="shared" si="739"/>
        <v>0.22398625899771576</v>
      </c>
      <c r="R3945" s="6">
        <f t="shared" si="740"/>
        <v>0.2131687453194509</v>
      </c>
      <c r="S3945" s="6">
        <f t="shared" si="741"/>
        <v>0.4371550043171667</v>
      </c>
    </row>
    <row r="3946" spans="1:19" x14ac:dyDescent="0.25">
      <c r="A3946" s="64">
        <v>41960</v>
      </c>
      <c r="B3946" s="198" t="s">
        <v>865</v>
      </c>
      <c r="C3946">
        <v>4</v>
      </c>
      <c r="D3946" s="4">
        <v>11.4</v>
      </c>
      <c r="E3946" s="4"/>
      <c r="G3946" s="4">
        <f t="shared" si="745"/>
        <v>64.961200000000005</v>
      </c>
      <c r="H3946"/>
      <c r="I3946"/>
      <c r="J3946" s="34">
        <f t="shared" si="742"/>
        <v>1.0207034531513238E-2</v>
      </c>
      <c r="K3946" s="34">
        <f t="shared" si="735"/>
        <v>0.66306122446940119</v>
      </c>
      <c r="L3946" s="6">
        <f t="shared" si="743"/>
        <v>47.776937151240197</v>
      </c>
      <c r="M3946" s="6">
        <f t="shared" si="736"/>
        <v>3.1036472298680851</v>
      </c>
      <c r="N3946" s="6">
        <f t="shared" si="744"/>
        <v>22.069304441395495</v>
      </c>
      <c r="O3946" s="6">
        <f t="shared" si="737"/>
        <v>1.4336485274857045</v>
      </c>
      <c r="P3946" s="6">
        <f t="shared" si="738"/>
        <v>4.5372957573537898</v>
      </c>
      <c r="Q3946" s="6">
        <f t="shared" si="739"/>
        <v>1.4897506703366807</v>
      </c>
      <c r="R3946" s="6">
        <f t="shared" si="740"/>
        <v>0.55912292571942479</v>
      </c>
      <c r="S3946" s="6">
        <f t="shared" si="741"/>
        <v>2.0488735960561053</v>
      </c>
    </row>
    <row r="3947" spans="1:19" x14ac:dyDescent="0.25">
      <c r="A3947" s="64">
        <v>41960</v>
      </c>
      <c r="B3947" s="198" t="s">
        <v>865</v>
      </c>
      <c r="C3947">
        <v>4</v>
      </c>
      <c r="D3947" s="4">
        <v>6.2</v>
      </c>
      <c r="E3947" s="4"/>
      <c r="G3947" s="4">
        <f t="shared" si="745"/>
        <v>64.961200000000005</v>
      </c>
      <c r="H3947"/>
      <c r="I3947"/>
      <c r="J3947" s="34">
        <f t="shared" si="742"/>
        <v>3.0190705400997908E-3</v>
      </c>
      <c r="K3947" s="34">
        <f t="shared" si="735"/>
        <v>0.1961224489735594</v>
      </c>
      <c r="L3947" s="6">
        <f t="shared" si="743"/>
        <v>11.778840632041497</v>
      </c>
      <c r="M3947" s="6">
        <f t="shared" si="736"/>
        <v>0.76516763690751333</v>
      </c>
      <c r="N3947" s="6">
        <f t="shared" si="744"/>
        <v>10.8220178607594</v>
      </c>
      <c r="O3947" s="6">
        <f t="shared" si="737"/>
        <v>0.70301128029210602</v>
      </c>
      <c r="P3947" s="6">
        <f t="shared" si="738"/>
        <v>1.4681789171996193</v>
      </c>
      <c r="Q3947" s="6">
        <f t="shared" si="739"/>
        <v>0.36728046571560641</v>
      </c>
      <c r="R3947" s="6">
        <f t="shared" si="740"/>
        <v>0.27417439931392135</v>
      </c>
      <c r="S3947" s="6">
        <f t="shared" si="741"/>
        <v>0.64145486502952775</v>
      </c>
    </row>
    <row r="3948" spans="1:19" x14ac:dyDescent="0.25">
      <c r="A3948" s="64">
        <v>41960</v>
      </c>
      <c r="B3948" s="198" t="s">
        <v>865</v>
      </c>
      <c r="C3948">
        <v>4</v>
      </c>
      <c r="D3948" s="4">
        <v>4.8</v>
      </c>
      <c r="E3948" s="4"/>
      <c r="G3948" s="4">
        <f t="shared" si="745"/>
        <v>64.961200000000005</v>
      </c>
      <c r="H3948"/>
      <c r="I3948"/>
      <c r="J3948" s="34">
        <f t="shared" si="742"/>
        <v>1.8095573684677208E-3</v>
      </c>
      <c r="K3948" s="34">
        <f t="shared" si="735"/>
        <v>0.11755102040454758</v>
      </c>
      <c r="L3948" s="6">
        <f t="shared" si="743"/>
        <v>6.5398480281028419</v>
      </c>
      <c r="M3948" s="6">
        <f t="shared" si="736"/>
        <v>0.42483638396340279</v>
      </c>
      <c r="N3948" s="6">
        <f t="shared" si="744"/>
        <v>8.0216224497877064</v>
      </c>
      <c r="O3948" s="6">
        <f t="shared" si="737"/>
        <v>0.52109423039239344</v>
      </c>
      <c r="P3948" s="6">
        <f t="shared" si="738"/>
        <v>0.94593061435579617</v>
      </c>
      <c r="Q3948" s="6">
        <f t="shared" si="739"/>
        <v>0.20392146430243333</v>
      </c>
      <c r="R3948" s="6">
        <f t="shared" si="740"/>
        <v>0.20322674985303346</v>
      </c>
      <c r="S3948" s="6">
        <f t="shared" si="741"/>
        <v>0.40714821415546676</v>
      </c>
    </row>
    <row r="3949" spans="1:19" x14ac:dyDescent="0.25">
      <c r="A3949" s="64">
        <v>41960</v>
      </c>
      <c r="B3949" s="198" t="s">
        <v>865</v>
      </c>
      <c r="C3949">
        <v>4</v>
      </c>
      <c r="D3949" s="4">
        <v>4.2</v>
      </c>
      <c r="E3949" s="4"/>
      <c r="G3949" s="4">
        <f t="shared" si="745"/>
        <v>64.961200000000005</v>
      </c>
      <c r="H3949"/>
      <c r="I3949"/>
      <c r="J3949" s="34">
        <f t="shared" si="742"/>
        <v>1.385442360233099E-3</v>
      </c>
      <c r="K3949" s="34">
        <f t="shared" si="735"/>
        <v>8.9999999997231753E-2</v>
      </c>
      <c r="L3949" s="6">
        <f t="shared" si="743"/>
        <v>4.811097633235077</v>
      </c>
      <c r="M3949" s="6">
        <f t="shared" si="736"/>
        <v>0.31253468163409348</v>
      </c>
      <c r="N3949" s="6">
        <f t="shared" si="744"/>
        <v>6.861382640483793</v>
      </c>
      <c r="O3949" s="6">
        <f t="shared" si="737"/>
        <v>0.44572365863033786</v>
      </c>
      <c r="P3949" s="6">
        <f t="shared" si="738"/>
        <v>0.7582583402644314</v>
      </c>
      <c r="Q3949" s="6">
        <f t="shared" si="739"/>
        <v>0.15001664718436486</v>
      </c>
      <c r="R3949" s="6">
        <f t="shared" si="740"/>
        <v>0.17383222686583177</v>
      </c>
      <c r="S3949" s="6">
        <f t="shared" si="741"/>
        <v>0.32384887405019663</v>
      </c>
    </row>
    <row r="3950" spans="1:19" x14ac:dyDescent="0.25">
      <c r="A3950" s="64">
        <v>41960</v>
      </c>
      <c r="B3950" s="198" t="s">
        <v>865</v>
      </c>
      <c r="C3950">
        <v>4</v>
      </c>
      <c r="D3950" s="4">
        <v>4.8</v>
      </c>
      <c r="E3950" s="4"/>
      <c r="G3950" s="4">
        <f t="shared" si="745"/>
        <v>64.961200000000005</v>
      </c>
      <c r="H3950"/>
      <c r="I3950"/>
      <c r="J3950" s="34">
        <f t="shared" si="742"/>
        <v>1.8095573684677208E-3</v>
      </c>
      <c r="K3950" s="34">
        <f t="shared" si="735"/>
        <v>0.11755102040454758</v>
      </c>
      <c r="L3950" s="6">
        <f t="shared" si="743"/>
        <v>6.5398480281028419</v>
      </c>
      <c r="M3950" s="6">
        <f t="shared" si="736"/>
        <v>0.42483638396340279</v>
      </c>
      <c r="N3950" s="6">
        <f t="shared" si="744"/>
        <v>8.0216224497877064</v>
      </c>
      <c r="O3950" s="6">
        <f t="shared" si="737"/>
        <v>0.52109423039239344</v>
      </c>
      <c r="P3950" s="6">
        <f t="shared" si="738"/>
        <v>0.94593061435579617</v>
      </c>
      <c r="Q3950" s="6">
        <f t="shared" si="739"/>
        <v>0.20392146430243333</v>
      </c>
      <c r="R3950" s="6">
        <f t="shared" si="740"/>
        <v>0.20322674985303346</v>
      </c>
      <c r="S3950" s="6">
        <f t="shared" si="741"/>
        <v>0.40714821415546676</v>
      </c>
    </row>
    <row r="3951" spans="1:19" x14ac:dyDescent="0.25">
      <c r="A3951" s="64">
        <v>41960</v>
      </c>
      <c r="B3951" s="198" t="s">
        <v>865</v>
      </c>
      <c r="C3951">
        <v>4</v>
      </c>
      <c r="D3951" s="4">
        <v>3</v>
      </c>
      <c r="E3951" s="4"/>
      <c r="G3951" s="4">
        <f t="shared" si="745"/>
        <v>795.77470000000005</v>
      </c>
      <c r="H3951"/>
      <c r="I3951"/>
      <c r="J3951" s="34">
        <f t="shared" si="742"/>
        <v>7.0685834705770342E-4</v>
      </c>
      <c r="K3951" s="34">
        <f t="shared" si="735"/>
        <v>0.56249666683810862</v>
      </c>
      <c r="L3951" s="6">
        <f t="shared" si="743"/>
        <v>2.219707841442716</v>
      </c>
      <c r="M3951" s="6">
        <f t="shared" si="736"/>
        <v>1.7663769089848702</v>
      </c>
      <c r="N3951" s="6">
        <f t="shared" si="744"/>
        <v>4.6285167281146418</v>
      </c>
      <c r="O3951" s="6">
        <f t="shared" si="737"/>
        <v>0.30067400671033195</v>
      </c>
      <c r="P3951" s="6">
        <f t="shared" si="738"/>
        <v>2.0670509156952024</v>
      </c>
      <c r="Q3951" s="6">
        <f t="shared" si="739"/>
        <v>0.84786091631273763</v>
      </c>
      <c r="R3951" s="6">
        <f t="shared" si="740"/>
        <v>0.11726286261702946</v>
      </c>
      <c r="S3951" s="6">
        <f t="shared" si="741"/>
        <v>0.96512377892976708</v>
      </c>
    </row>
    <row r="3952" spans="1:19" x14ac:dyDescent="0.25">
      <c r="A3952" s="64">
        <v>41960</v>
      </c>
      <c r="B3952" s="198" t="s">
        <v>865</v>
      </c>
      <c r="C3952">
        <v>4</v>
      </c>
      <c r="D3952" s="4">
        <v>3.6</v>
      </c>
      <c r="E3952" s="4"/>
      <c r="G3952" s="4">
        <f t="shared" si="745"/>
        <v>64.961200000000005</v>
      </c>
      <c r="H3952"/>
      <c r="I3952"/>
      <c r="J3952" s="34">
        <f t="shared" si="742"/>
        <v>1.0178760197630931E-3</v>
      </c>
      <c r="K3952" s="34">
        <f t="shared" si="735"/>
        <v>6.6122448977558021E-2</v>
      </c>
      <c r="L3952" s="6">
        <f t="shared" si="743"/>
        <v>3.375464158589657</v>
      </c>
      <c r="M3952" s="6">
        <f t="shared" si="736"/>
        <v>0.21927420655205926</v>
      </c>
      <c r="N3952" s="6">
        <f t="shared" si="744"/>
        <v>5.7290669248255632</v>
      </c>
      <c r="O3952" s="6">
        <f t="shared" si="737"/>
        <v>0.37216706953560269</v>
      </c>
      <c r="P3952" s="6">
        <f t="shared" si="738"/>
        <v>0.59144127608766195</v>
      </c>
      <c r="Q3952" s="6">
        <f t="shared" si="739"/>
        <v>0.10525161914498844</v>
      </c>
      <c r="R3952" s="6">
        <f t="shared" si="740"/>
        <v>0.14514515711888507</v>
      </c>
      <c r="S3952" s="6">
        <f t="shared" si="741"/>
        <v>0.25039677626387352</v>
      </c>
    </row>
    <row r="3953" spans="1:19" x14ac:dyDescent="0.25">
      <c r="A3953" s="64">
        <v>41960</v>
      </c>
      <c r="B3953" s="198" t="s">
        <v>865</v>
      </c>
      <c r="C3953">
        <v>4</v>
      </c>
      <c r="D3953" s="4">
        <v>4.5</v>
      </c>
      <c r="E3953" s="4"/>
      <c r="G3953" s="4">
        <f t="shared" si="745"/>
        <v>64.961200000000005</v>
      </c>
      <c r="H3953"/>
      <c r="I3953"/>
      <c r="J3953" s="34">
        <f t="shared" si="742"/>
        <v>1.5904312808798326E-3</v>
      </c>
      <c r="K3953" s="34">
        <f t="shared" si="735"/>
        <v>0.10331632652743439</v>
      </c>
      <c r="L3953" s="6">
        <f t="shared" si="743"/>
        <v>5.6380590590289899</v>
      </c>
      <c r="M3953" s="6">
        <f t="shared" si="736"/>
        <v>0.36625508924934846</v>
      </c>
      <c r="N3953" s="6">
        <f t="shared" si="744"/>
        <v>7.4382130025037601</v>
      </c>
      <c r="O3953" s="6">
        <f t="shared" si="737"/>
        <v>0.48319525187039564</v>
      </c>
      <c r="P3953" s="6">
        <f t="shared" si="738"/>
        <v>0.84945034111974405</v>
      </c>
      <c r="Q3953" s="6">
        <f t="shared" si="739"/>
        <v>0.17580244283968727</v>
      </c>
      <c r="R3953" s="6">
        <f t="shared" si="740"/>
        <v>0.1884461482294543</v>
      </c>
      <c r="S3953" s="6">
        <f t="shared" si="741"/>
        <v>0.36424859106914154</v>
      </c>
    </row>
    <row r="3954" spans="1:19" x14ac:dyDescent="0.25">
      <c r="A3954" s="64">
        <v>41960</v>
      </c>
      <c r="B3954" s="198" t="s">
        <v>865</v>
      </c>
      <c r="C3954">
        <v>4</v>
      </c>
      <c r="D3954" s="4">
        <v>13.1</v>
      </c>
      <c r="E3954" s="4"/>
      <c r="G3954" s="4">
        <f t="shared" si="745"/>
        <v>64.961200000000005</v>
      </c>
      <c r="H3954"/>
      <c r="I3954"/>
      <c r="J3954" s="34">
        <f t="shared" si="742"/>
        <v>1.3478217882063612E-2</v>
      </c>
      <c r="K3954" s="34">
        <f t="shared" ref="K3954:K4017" si="746">+IF($D3954&gt;3.01,J3954*64.96120126,J3954*795.77)</f>
        <v>0.87556122446286522</v>
      </c>
      <c r="L3954" s="6">
        <f t="shared" si="743"/>
        <v>65.765898878706125</v>
      </c>
      <c r="M3954" s="6">
        <f t="shared" ref="M3954:M4017" si="747">+IF($D3954&gt;3.01,L3954*64.96120126*0.001,L3954*795.77*0.001)</f>
        <v>4.272231793104436</v>
      </c>
      <c r="N3954" s="6">
        <f t="shared" si="744"/>
        <v>25.966737375690499</v>
      </c>
      <c r="O3954" s="6">
        <f t="shared" ref="O3954:O4017" si="748">+IF($D3954&gt;2.99,N3954*64.96120126*0.001,N3954*795.77*0.001)</f>
        <v>1.6868304527277946</v>
      </c>
      <c r="P3954" s="6">
        <f t="shared" ref="P3954:P4017" si="749">+M3954+O3954</f>
        <v>5.9590622458322304</v>
      </c>
      <c r="Q3954" s="6">
        <f t="shared" si="739"/>
        <v>2.0506712606901294</v>
      </c>
      <c r="R3954" s="6">
        <f t="shared" si="740"/>
        <v>0.65786387656383993</v>
      </c>
      <c r="S3954" s="6">
        <f t="shared" si="741"/>
        <v>2.7085351372539694</v>
      </c>
    </row>
    <row r="3955" spans="1:19" x14ac:dyDescent="0.25">
      <c r="A3955" s="64">
        <v>41960</v>
      </c>
      <c r="B3955" s="198" t="s">
        <v>865</v>
      </c>
      <c r="C3955">
        <v>4</v>
      </c>
      <c r="D3955" s="4">
        <v>3</v>
      </c>
      <c r="E3955" s="4"/>
      <c r="G3955" s="4">
        <f t="shared" si="745"/>
        <v>795.77470000000005</v>
      </c>
      <c r="H3955"/>
      <c r="I3955"/>
      <c r="J3955" s="34">
        <f t="shared" si="742"/>
        <v>7.0685834705770342E-4</v>
      </c>
      <c r="K3955" s="34">
        <f t="shared" si="746"/>
        <v>0.56249666683810862</v>
      </c>
      <c r="L3955" s="6">
        <f t="shared" si="743"/>
        <v>2.219707841442716</v>
      </c>
      <c r="M3955" s="6">
        <f t="shared" si="747"/>
        <v>1.7663769089848702</v>
      </c>
      <c r="N3955" s="6">
        <f t="shared" si="744"/>
        <v>4.6285167281146418</v>
      </c>
      <c r="O3955" s="6">
        <f t="shared" si="748"/>
        <v>0.30067400671033195</v>
      </c>
      <c r="P3955" s="6">
        <f t="shared" si="749"/>
        <v>2.0670509156952024</v>
      </c>
      <c r="Q3955" s="6">
        <f t="shared" si="739"/>
        <v>0.84786091631273763</v>
      </c>
      <c r="R3955" s="6">
        <f t="shared" si="740"/>
        <v>0.11726286261702946</v>
      </c>
      <c r="S3955" s="6">
        <f t="shared" si="741"/>
        <v>0.96512377892976708</v>
      </c>
    </row>
    <row r="3956" spans="1:19" x14ac:dyDescent="0.25">
      <c r="A3956" s="64">
        <v>41960</v>
      </c>
      <c r="B3956" s="198" t="s">
        <v>865</v>
      </c>
      <c r="C3956">
        <v>4</v>
      </c>
      <c r="D3956" s="4">
        <v>3.2</v>
      </c>
      <c r="E3956" s="4"/>
      <c r="G3956" s="4">
        <f t="shared" si="745"/>
        <v>64.961200000000005</v>
      </c>
      <c r="H3956"/>
      <c r="I3956"/>
      <c r="J3956" s="34">
        <f t="shared" si="742"/>
        <v>8.0424771931898698E-4</v>
      </c>
      <c r="K3956" s="34">
        <f t="shared" si="746"/>
        <v>5.2244897957576697E-2</v>
      </c>
      <c r="L3956" s="6">
        <f t="shared" si="743"/>
        <v>2.57474279673893</v>
      </c>
      <c r="M3956" s="6">
        <f t="shared" si="747"/>
        <v>0.16725838501169291</v>
      </c>
      <c r="N3956" s="6">
        <f t="shared" si="744"/>
        <v>4.9915502127950244</v>
      </c>
      <c r="O3956" s="6">
        <f t="shared" si="748"/>
        <v>0.32425709797277341</v>
      </c>
      <c r="P3956" s="6">
        <f t="shared" si="749"/>
        <v>0.49151548298446635</v>
      </c>
      <c r="Q3956" s="6">
        <f t="shared" si="739"/>
        <v>8.0284024805612586E-2</v>
      </c>
      <c r="R3956" s="6">
        <f t="shared" si="740"/>
        <v>0.12646026820938164</v>
      </c>
      <c r="S3956" s="6">
        <f t="shared" si="741"/>
        <v>0.20674429301499422</v>
      </c>
    </row>
    <row r="3957" spans="1:19" x14ac:dyDescent="0.25">
      <c r="A3957" s="64">
        <v>41960</v>
      </c>
      <c r="B3957" s="198" t="s">
        <v>865</v>
      </c>
      <c r="C3957">
        <v>4</v>
      </c>
      <c r="D3957" s="4">
        <v>3.1</v>
      </c>
      <c r="E3957" s="4"/>
      <c r="G3957" s="4">
        <f t="shared" si="745"/>
        <v>64.961200000000005</v>
      </c>
      <c r="H3957"/>
      <c r="I3957"/>
      <c r="J3957" s="34">
        <f t="shared" si="742"/>
        <v>7.5476763502494771E-4</v>
      </c>
      <c r="K3957" s="34">
        <f t="shared" si="746"/>
        <v>4.9030612243389851E-2</v>
      </c>
      <c r="L3957" s="6">
        <f t="shared" si="743"/>
        <v>2.3935063597525432</v>
      </c>
      <c r="M3957" s="6">
        <f t="shared" si="747"/>
        <v>0.15548504835297491</v>
      </c>
      <c r="N3957" s="6">
        <f t="shared" si="744"/>
        <v>4.8095356854949474</v>
      </c>
      <c r="O3957" s="6">
        <f t="shared" si="748"/>
        <v>0.31243321563258936</v>
      </c>
      <c r="P3957" s="6">
        <f t="shared" si="749"/>
        <v>0.46791826398556424</v>
      </c>
      <c r="Q3957" s="6">
        <f t="shared" si="739"/>
        <v>7.4632823209427962E-2</v>
      </c>
      <c r="R3957" s="6">
        <f t="shared" si="740"/>
        <v>0.12184895409670986</v>
      </c>
      <c r="S3957" s="6">
        <f t="shared" si="741"/>
        <v>0.19648177730613781</v>
      </c>
    </row>
    <row r="3958" spans="1:19" x14ac:dyDescent="0.25">
      <c r="A3958" s="64">
        <v>41960</v>
      </c>
      <c r="B3958" s="198" t="s">
        <v>865</v>
      </c>
      <c r="C3958">
        <v>4</v>
      </c>
      <c r="D3958" s="4">
        <v>11</v>
      </c>
      <c r="E3958" s="4"/>
      <c r="G3958" s="4">
        <f t="shared" si="745"/>
        <v>64.961200000000005</v>
      </c>
      <c r="H3958"/>
      <c r="I3958"/>
      <c r="J3958" s="34">
        <f t="shared" si="742"/>
        <v>9.5033177771091243E-3</v>
      </c>
      <c r="K3958" s="34">
        <f t="shared" si="746"/>
        <v>0.61734693875652158</v>
      </c>
      <c r="L3958" s="6">
        <f t="shared" si="743"/>
        <v>44.010452599516775</v>
      </c>
      <c r="M3958" s="6">
        <f t="shared" si="747"/>
        <v>2.8589718688608992</v>
      </c>
      <c r="N3958" s="6">
        <f t="shared" si="744"/>
        <v>21.166030191925412</v>
      </c>
      <c r="O3958" s="6">
        <f t="shared" si="748"/>
        <v>1.3749707471729029</v>
      </c>
      <c r="P3958" s="6">
        <f t="shared" si="749"/>
        <v>4.2339426160338025</v>
      </c>
      <c r="Q3958" s="6">
        <f t="shared" si="739"/>
        <v>1.3723064970532315</v>
      </c>
      <c r="R3958" s="6">
        <f t="shared" si="740"/>
        <v>0.53623859139743213</v>
      </c>
      <c r="S3958" s="6">
        <f t="shared" si="741"/>
        <v>1.9085450884506636</v>
      </c>
    </row>
    <row r="3959" spans="1:19" x14ac:dyDescent="0.25">
      <c r="A3959" s="64">
        <v>41960</v>
      </c>
      <c r="B3959" s="198" t="s">
        <v>865</v>
      </c>
      <c r="C3959">
        <v>4</v>
      </c>
      <c r="D3959" s="4">
        <v>3.5</v>
      </c>
      <c r="E3959" s="4"/>
      <c r="G3959" s="4">
        <f t="shared" si="745"/>
        <v>64.961200000000005</v>
      </c>
      <c r="H3959"/>
      <c r="I3959"/>
      <c r="J3959" s="34">
        <f t="shared" si="742"/>
        <v>9.6211275016187424E-4</v>
      </c>
      <c r="K3959" s="34">
        <f t="shared" si="746"/>
        <v>6.2499999998077607E-2</v>
      </c>
      <c r="L3959" s="6">
        <f t="shared" si="743"/>
        <v>3.1637815247608514</v>
      </c>
      <c r="M3959" s="6">
        <f t="shared" si="747"/>
        <v>0.20552304837265933</v>
      </c>
      <c r="N3959" s="6">
        <f t="shared" si="744"/>
        <v>5.5433152983182508</v>
      </c>
      <c r="O3959" s="6">
        <f t="shared" si="748"/>
        <v>0.36010042074168885</v>
      </c>
      <c r="P3959" s="6">
        <f t="shared" si="749"/>
        <v>0.56562346911434824</v>
      </c>
      <c r="Q3959" s="6">
        <f t="shared" si="739"/>
        <v>9.865106321887647E-2</v>
      </c>
      <c r="R3959" s="6">
        <f t="shared" si="740"/>
        <v>0.14043916408925866</v>
      </c>
      <c r="S3959" s="6">
        <f t="shared" si="741"/>
        <v>0.23909022730813512</v>
      </c>
    </row>
    <row r="3960" spans="1:19" x14ac:dyDescent="0.25">
      <c r="A3960" s="64">
        <v>41960</v>
      </c>
      <c r="B3960" s="198" t="s">
        <v>865</v>
      </c>
      <c r="C3960">
        <v>4</v>
      </c>
      <c r="D3960" s="4">
        <v>3</v>
      </c>
      <c r="E3960" s="4"/>
      <c r="G3960" s="4">
        <f t="shared" si="745"/>
        <v>795.77470000000005</v>
      </c>
      <c r="H3960"/>
      <c r="I3960"/>
      <c r="J3960" s="34">
        <f t="shared" si="742"/>
        <v>7.0685834705770342E-4</v>
      </c>
      <c r="K3960" s="34">
        <f t="shared" si="746"/>
        <v>0.56249666683810862</v>
      </c>
      <c r="L3960" s="6">
        <f t="shared" si="743"/>
        <v>2.219707841442716</v>
      </c>
      <c r="M3960" s="6">
        <f t="shared" si="747"/>
        <v>1.7663769089848702</v>
      </c>
      <c r="N3960" s="6">
        <f t="shared" si="744"/>
        <v>4.6285167281146418</v>
      </c>
      <c r="O3960" s="6">
        <f t="shared" si="748"/>
        <v>0.30067400671033195</v>
      </c>
      <c r="P3960" s="6">
        <f t="shared" si="749"/>
        <v>2.0670509156952024</v>
      </c>
      <c r="Q3960" s="6">
        <f t="shared" si="739"/>
        <v>0.84786091631273763</v>
      </c>
      <c r="R3960" s="6">
        <f t="shared" si="740"/>
        <v>0.11726286261702946</v>
      </c>
      <c r="S3960" s="6">
        <f t="shared" si="741"/>
        <v>0.96512377892976708</v>
      </c>
    </row>
    <row r="3961" spans="1:19" x14ac:dyDescent="0.25">
      <c r="A3961" s="64">
        <v>41960</v>
      </c>
      <c r="B3961" s="198" t="s">
        <v>865</v>
      </c>
      <c r="C3961">
        <v>4</v>
      </c>
      <c r="D3961" s="4">
        <v>5.7</v>
      </c>
      <c r="E3961" s="4"/>
      <c r="G3961" s="4">
        <f t="shared" si="745"/>
        <v>64.961200000000005</v>
      </c>
      <c r="H3961"/>
      <c r="I3961"/>
      <c r="J3961" s="34">
        <f t="shared" si="742"/>
        <v>2.5517586328783095E-3</v>
      </c>
      <c r="K3961" s="34">
        <f t="shared" si="746"/>
        <v>0.1657653061173503</v>
      </c>
      <c r="L3961" s="6">
        <f t="shared" si="743"/>
        <v>9.7084599828880815</v>
      </c>
      <c r="M3961" s="6">
        <f t="shared" si="747"/>
        <v>0.63067322287304872</v>
      </c>
      <c r="N3961" s="6">
        <f t="shared" si="744"/>
        <v>9.8080698655856366</v>
      </c>
      <c r="O3961" s="6">
        <f t="shared" si="748"/>
        <v>0.63714400051044973</v>
      </c>
      <c r="P3961" s="6">
        <f t="shared" si="749"/>
        <v>1.2678172233834983</v>
      </c>
      <c r="Q3961" s="6">
        <f t="shared" si="739"/>
        <v>0.30272314697906338</v>
      </c>
      <c r="R3961" s="6">
        <f t="shared" si="740"/>
        <v>0.24848616019907541</v>
      </c>
      <c r="S3961" s="6">
        <f t="shared" si="741"/>
        <v>0.55120930717813876</v>
      </c>
    </row>
    <row r="3962" spans="1:19" x14ac:dyDescent="0.25">
      <c r="A3962" s="64">
        <v>41960</v>
      </c>
      <c r="B3962" s="198" t="s">
        <v>865</v>
      </c>
      <c r="C3962">
        <v>4</v>
      </c>
      <c r="D3962" s="4">
        <v>6.4</v>
      </c>
      <c r="E3962" s="4"/>
      <c r="G3962" s="4">
        <f t="shared" si="745"/>
        <v>64.961200000000005</v>
      </c>
      <c r="H3962"/>
      <c r="I3962"/>
      <c r="J3962" s="34">
        <f t="shared" si="742"/>
        <v>3.2169908772759479E-3</v>
      </c>
      <c r="K3962" s="34">
        <f t="shared" si="746"/>
        <v>0.20897959183030679</v>
      </c>
      <c r="L3962" s="6">
        <f t="shared" si="743"/>
        <v>12.670735111153041</v>
      </c>
      <c r="M3962" s="6">
        <f t="shared" si="747"/>
        <v>0.82310617366776118</v>
      </c>
      <c r="N3962" s="6">
        <f t="shared" si="744"/>
        <v>11.231571837310549</v>
      </c>
      <c r="O3962" s="6">
        <f t="shared" si="748"/>
        <v>0.72961639858967853</v>
      </c>
      <c r="P3962" s="6">
        <f t="shared" si="749"/>
        <v>1.5527225722574398</v>
      </c>
      <c r="Q3962" s="6">
        <f t="shared" si="739"/>
        <v>0.39509096336052535</v>
      </c>
      <c r="R3962" s="6">
        <f t="shared" si="740"/>
        <v>0.28455039544997462</v>
      </c>
      <c r="S3962" s="6">
        <f t="shared" si="741"/>
        <v>0.67964135881049992</v>
      </c>
    </row>
    <row r="3963" spans="1:19" x14ac:dyDescent="0.25">
      <c r="A3963" s="64">
        <v>41960</v>
      </c>
      <c r="B3963" s="198" t="s">
        <v>865</v>
      </c>
      <c r="C3963">
        <v>4</v>
      </c>
      <c r="D3963" s="4">
        <v>3.5</v>
      </c>
      <c r="E3963" s="4"/>
      <c r="G3963" s="4">
        <f t="shared" si="745"/>
        <v>64.961200000000005</v>
      </c>
      <c r="H3963"/>
      <c r="I3963"/>
      <c r="J3963" s="34">
        <f t="shared" si="742"/>
        <v>9.6211275016187424E-4</v>
      </c>
      <c r="K3963" s="34">
        <f t="shared" si="746"/>
        <v>6.2499999998077607E-2</v>
      </c>
      <c r="L3963" s="6">
        <f t="shared" si="743"/>
        <v>3.1637815247608514</v>
      </c>
      <c r="M3963" s="6">
        <f t="shared" si="747"/>
        <v>0.20552304837265933</v>
      </c>
      <c r="N3963" s="6">
        <f t="shared" si="744"/>
        <v>5.5433152983182508</v>
      </c>
      <c r="O3963" s="6">
        <f t="shared" si="748"/>
        <v>0.36010042074168885</v>
      </c>
      <c r="P3963" s="6">
        <f t="shared" si="749"/>
        <v>0.56562346911434824</v>
      </c>
      <c r="Q3963" s="6">
        <f t="shared" si="739"/>
        <v>9.865106321887647E-2</v>
      </c>
      <c r="R3963" s="6">
        <f t="shared" si="740"/>
        <v>0.14043916408925866</v>
      </c>
      <c r="S3963" s="6">
        <f t="shared" si="741"/>
        <v>0.23909022730813512</v>
      </c>
    </row>
    <row r="3964" spans="1:19" x14ac:dyDescent="0.25">
      <c r="A3964" s="64">
        <v>41960</v>
      </c>
      <c r="B3964" s="198" t="s">
        <v>865</v>
      </c>
      <c r="C3964">
        <v>4</v>
      </c>
      <c r="D3964" s="4">
        <v>4.9000000000000004</v>
      </c>
      <c r="E3964" s="4"/>
      <c r="G3964" s="4">
        <f t="shared" si="745"/>
        <v>64.961200000000005</v>
      </c>
      <c r="H3964"/>
      <c r="I3964"/>
      <c r="J3964" s="34">
        <f t="shared" si="742"/>
        <v>1.8857409903172736E-3</v>
      </c>
      <c r="K3964" s="34">
        <f t="shared" si="746"/>
        <v>0.12249999999623211</v>
      </c>
      <c r="L3964" s="6">
        <f t="shared" si="743"/>
        <v>6.8573266813152358</v>
      </c>
      <c r="M3964" s="6">
        <f t="shared" si="747"/>
        <v>0.44546017865048693</v>
      </c>
      <c r="N3964" s="6">
        <f t="shared" si="744"/>
        <v>8.2174937658920371</v>
      </c>
      <c r="O3964" s="6">
        <f t="shared" si="748"/>
        <v>0.53381826637890784</v>
      </c>
      <c r="P3964" s="6">
        <f t="shared" si="749"/>
        <v>0.97927844502939476</v>
      </c>
      <c r="Q3964" s="6">
        <f t="shared" si="739"/>
        <v>0.21382088575223371</v>
      </c>
      <c r="R3964" s="6">
        <f t="shared" si="740"/>
        <v>0.20818912388777405</v>
      </c>
      <c r="S3964" s="6">
        <f t="shared" si="741"/>
        <v>0.42201000964000779</v>
      </c>
    </row>
    <row r="3965" spans="1:19" x14ac:dyDescent="0.25">
      <c r="A3965" s="64">
        <v>41960</v>
      </c>
      <c r="B3965" s="198" t="s">
        <v>865</v>
      </c>
      <c r="C3965">
        <v>4</v>
      </c>
      <c r="D3965" s="4">
        <v>9</v>
      </c>
      <c r="E3965" s="4"/>
      <c r="G3965" s="4">
        <f t="shared" si="745"/>
        <v>64.961200000000005</v>
      </c>
      <c r="H3965"/>
      <c r="I3965"/>
      <c r="J3965" s="34">
        <f t="shared" si="742"/>
        <v>6.3617251235193305E-3</v>
      </c>
      <c r="K3965" s="34">
        <f t="shared" si="746"/>
        <v>0.41326530610973755</v>
      </c>
      <c r="L3965" s="6">
        <f t="shared" si="743"/>
        <v>27.7458210460766</v>
      </c>
      <c r="M3965" s="6">
        <f t="shared" si="747"/>
        <v>1.8024018650981257</v>
      </c>
      <c r="N3965" s="6">
        <f t="shared" si="744"/>
        <v>16.73684929877896</v>
      </c>
      <c r="O3965" s="6">
        <f t="shared" si="748"/>
        <v>1.0872458357562698</v>
      </c>
      <c r="P3965" s="6">
        <f t="shared" si="749"/>
        <v>2.8896477008543955</v>
      </c>
      <c r="Q3965" s="6">
        <f t="shared" si="739"/>
        <v>0.86515289524710026</v>
      </c>
      <c r="R3965" s="6">
        <f t="shared" si="740"/>
        <v>0.42402587594494523</v>
      </c>
      <c r="S3965" s="6">
        <f t="shared" si="741"/>
        <v>1.2891787711920455</v>
      </c>
    </row>
    <row r="3966" spans="1:19" x14ac:dyDescent="0.25">
      <c r="A3966" s="64">
        <v>41960</v>
      </c>
      <c r="B3966" s="198" t="s">
        <v>865</v>
      </c>
      <c r="C3966">
        <v>4</v>
      </c>
      <c r="D3966" s="4">
        <v>4</v>
      </c>
      <c r="E3966" s="4"/>
      <c r="G3966" s="4">
        <f t="shared" si="745"/>
        <v>64.961200000000005</v>
      </c>
      <c r="H3966"/>
      <c r="I3966"/>
      <c r="J3966" s="34">
        <f t="shared" si="742"/>
        <v>1.2566370614359172E-3</v>
      </c>
      <c r="K3966" s="34">
        <f t="shared" si="746"/>
        <v>8.1632653058713603E-2</v>
      </c>
      <c r="L3966" s="6">
        <f t="shared" si="743"/>
        <v>4.3006091215286046</v>
      </c>
      <c r="M3966" s="6">
        <f t="shared" si="747"/>
        <v>0.27937273468421148</v>
      </c>
      <c r="N3966" s="6">
        <f t="shared" si="744"/>
        <v>6.4806737611278331</v>
      </c>
      <c r="O3966" s="6">
        <f t="shared" si="748"/>
        <v>0.42099235249702632</v>
      </c>
      <c r="P3966" s="6">
        <f t="shared" si="749"/>
        <v>0.7003650871812378</v>
      </c>
      <c r="Q3966" s="6">
        <f t="shared" si="739"/>
        <v>0.1340989126484215</v>
      </c>
      <c r="R3966" s="6">
        <f t="shared" si="740"/>
        <v>0.16418701747384026</v>
      </c>
      <c r="S3966" s="6">
        <f t="shared" si="741"/>
        <v>0.29828593012226179</v>
      </c>
    </row>
    <row r="3967" spans="1:19" x14ac:dyDescent="0.25">
      <c r="A3967" s="64">
        <v>41960</v>
      </c>
      <c r="B3967" s="198" t="s">
        <v>865</v>
      </c>
      <c r="C3967">
        <v>4</v>
      </c>
      <c r="D3967" s="4">
        <v>6.1</v>
      </c>
      <c r="E3967" s="4"/>
      <c r="G3967" s="4">
        <f t="shared" si="745"/>
        <v>64.961200000000005</v>
      </c>
      <c r="H3967"/>
      <c r="I3967"/>
      <c r="J3967" s="34">
        <f t="shared" si="742"/>
        <v>2.9224665660019049E-3</v>
      </c>
      <c r="K3967" s="34">
        <f t="shared" si="746"/>
        <v>0.18984693876967082</v>
      </c>
      <c r="L3967" s="6">
        <f t="shared" si="743"/>
        <v>11.346641732690337</v>
      </c>
      <c r="M3967" s="6">
        <f t="shared" si="747"/>
        <v>0.73709147722241208</v>
      </c>
      <c r="N3967" s="6">
        <f t="shared" si="744"/>
        <v>10.618077151196925</v>
      </c>
      <c r="O3967" s="6">
        <f t="shared" si="748"/>
        <v>0.68976304681311085</v>
      </c>
      <c r="P3967" s="6">
        <f t="shared" si="749"/>
        <v>1.426854524035523</v>
      </c>
      <c r="Q3967" s="6">
        <f t="shared" si="739"/>
        <v>0.35380390906675779</v>
      </c>
      <c r="R3967" s="6">
        <f t="shared" si="740"/>
        <v>0.26900758825711324</v>
      </c>
      <c r="S3967" s="6">
        <f t="shared" si="741"/>
        <v>0.62281149732387098</v>
      </c>
    </row>
    <row r="3968" spans="1:19" x14ac:dyDescent="0.25">
      <c r="A3968" s="64">
        <v>41960</v>
      </c>
      <c r="B3968" s="198" t="s">
        <v>865</v>
      </c>
      <c r="C3968">
        <v>4</v>
      </c>
      <c r="D3968" s="4">
        <v>5.4</v>
      </c>
      <c r="E3968" s="4"/>
      <c r="G3968" s="4">
        <f t="shared" si="745"/>
        <v>64.961200000000005</v>
      </c>
      <c r="H3968"/>
      <c r="I3968"/>
      <c r="J3968" s="34">
        <f t="shared" si="742"/>
        <v>2.2902210444669595E-3</v>
      </c>
      <c r="K3968" s="34">
        <f t="shared" si="746"/>
        <v>0.14877551019950555</v>
      </c>
      <c r="L3968" s="6">
        <f t="shared" si="743"/>
        <v>8.5736806990755614</v>
      </c>
      <c r="M3968" s="6">
        <f t="shared" si="747"/>
        <v>0.55695659743162507</v>
      </c>
      <c r="N3968" s="6">
        <f t="shared" si="744"/>
        <v>9.2068415424761678</v>
      </c>
      <c r="O3968" s="6">
        <f t="shared" si="748"/>
        <v>0.5980874864097232</v>
      </c>
      <c r="P3968" s="6">
        <f t="shared" si="749"/>
        <v>1.1550440838413483</v>
      </c>
      <c r="Q3968" s="6">
        <f t="shared" si="739"/>
        <v>0.26733916676718</v>
      </c>
      <c r="R3968" s="6">
        <f t="shared" si="740"/>
        <v>0.23325411969979207</v>
      </c>
      <c r="S3968" s="6">
        <f t="shared" si="741"/>
        <v>0.5005932864669721</v>
      </c>
    </row>
    <row r="3969" spans="1:19" x14ac:dyDescent="0.25">
      <c r="A3969" s="64">
        <v>41960</v>
      </c>
      <c r="B3969" s="198" t="s">
        <v>865</v>
      </c>
      <c r="C3969">
        <v>4</v>
      </c>
      <c r="D3969" s="4">
        <v>3.4</v>
      </c>
      <c r="E3969" s="4"/>
      <c r="G3969" s="4">
        <f t="shared" si="745"/>
        <v>64.961200000000005</v>
      </c>
      <c r="H3969"/>
      <c r="I3969"/>
      <c r="J3969" s="34">
        <f t="shared" si="742"/>
        <v>9.0792027688745035E-4</v>
      </c>
      <c r="K3969" s="34">
        <f t="shared" si="746"/>
        <v>5.8979591834920582E-2</v>
      </c>
      <c r="L3969" s="6">
        <f t="shared" si="743"/>
        <v>2.9598116954824234</v>
      </c>
      <c r="M3969" s="6">
        <f t="shared" si="747"/>
        <v>0.19227292324193554</v>
      </c>
      <c r="N3969" s="6">
        <f t="shared" si="744"/>
        <v>5.3584638182360029</v>
      </c>
      <c r="O3969" s="6">
        <f t="shared" si="748"/>
        <v>0.34809224654085708</v>
      </c>
      <c r="P3969" s="6">
        <f t="shared" si="749"/>
        <v>0.54036516978279259</v>
      </c>
      <c r="Q3969" s="6">
        <f t="shared" si="739"/>
        <v>9.2291003156129051E-2</v>
      </c>
      <c r="R3969" s="6">
        <f t="shared" si="740"/>
        <v>0.13575597615093427</v>
      </c>
      <c r="S3969" s="6">
        <f t="shared" si="741"/>
        <v>0.2280469793070633</v>
      </c>
    </row>
    <row r="3970" spans="1:19" x14ac:dyDescent="0.25">
      <c r="A3970" s="64">
        <v>41960</v>
      </c>
      <c r="B3970" s="198" t="s">
        <v>865</v>
      </c>
      <c r="C3970">
        <v>4</v>
      </c>
      <c r="D3970" s="4">
        <v>3.8</v>
      </c>
      <c r="E3970" s="4"/>
      <c r="G3970" s="4">
        <f t="shared" si="745"/>
        <v>64.961200000000005</v>
      </c>
      <c r="H3970"/>
      <c r="I3970"/>
      <c r="J3970" s="34">
        <f t="shared" si="742"/>
        <v>1.1341149479459152E-3</v>
      </c>
      <c r="K3970" s="34">
        <f t="shared" si="746"/>
        <v>7.3673469385489021E-2</v>
      </c>
      <c r="L3970" s="6">
        <f t="shared" si="743"/>
        <v>3.8222275656794742</v>
      </c>
      <c r="M3970" s="6">
        <f t="shared" si="747"/>
        <v>0.24829649415562419</v>
      </c>
      <c r="N3970" s="6">
        <f t="shared" si="744"/>
        <v>6.1031884174464111</v>
      </c>
      <c r="O3970" s="6">
        <f t="shared" si="748"/>
        <v>0.39647045111343715</v>
      </c>
      <c r="P3970" s="6">
        <f t="shared" si="749"/>
        <v>0.64476694526906131</v>
      </c>
      <c r="Q3970" s="6">
        <f t="shared" si="739"/>
        <v>0.1191823171946996</v>
      </c>
      <c r="R3970" s="6">
        <f t="shared" si="740"/>
        <v>0.1546234759342405</v>
      </c>
      <c r="S3970" s="6">
        <f t="shared" si="741"/>
        <v>0.2738057931289401</v>
      </c>
    </row>
    <row r="3971" spans="1:19" x14ac:dyDescent="0.25">
      <c r="A3971" s="64">
        <v>41960</v>
      </c>
      <c r="B3971" s="198" t="s">
        <v>865</v>
      </c>
      <c r="C3971">
        <v>4</v>
      </c>
      <c r="D3971" s="4">
        <v>3.9</v>
      </c>
      <c r="E3971" s="4"/>
      <c r="G3971" s="4">
        <f t="shared" si="745"/>
        <v>64.961200000000005</v>
      </c>
      <c r="H3971"/>
      <c r="I3971"/>
      <c r="J3971" s="34">
        <f t="shared" si="742"/>
        <v>1.1945906065275189E-3</v>
      </c>
      <c r="K3971" s="34">
        <f t="shared" si="746"/>
        <v>7.7602040813939621E-2</v>
      </c>
      <c r="L3971" s="6">
        <f t="shared" si="743"/>
        <v>4.0574351124683323</v>
      </c>
      <c r="M3971" s="6">
        <f t="shared" si="747"/>
        <v>0.26357585894044605</v>
      </c>
      <c r="N3971" s="6">
        <f t="shared" si="744"/>
        <v>6.2915196864507177</v>
      </c>
      <c r="O3971" s="6">
        <f t="shared" si="748"/>
        <v>0.40870467658277715</v>
      </c>
      <c r="P3971" s="6">
        <f t="shared" si="749"/>
        <v>0.6722805355232232</v>
      </c>
      <c r="Q3971" s="6">
        <f t="shared" ref="Q3971:Q4034" si="750">M3971*0.48</f>
        <v>0.12651641229141411</v>
      </c>
      <c r="R3971" s="6">
        <f t="shared" ref="R3971:R4034" si="751">O3971*0.39</f>
        <v>0.1593948238672831</v>
      </c>
      <c r="S3971" s="6">
        <f t="shared" ref="S3971:S4034" si="752">Q3971+R3971</f>
        <v>0.28591123615869718</v>
      </c>
    </row>
    <row r="3972" spans="1:19" x14ac:dyDescent="0.25">
      <c r="A3972" s="64">
        <v>41960</v>
      </c>
      <c r="B3972" s="198" t="s">
        <v>865</v>
      </c>
      <c r="C3972">
        <v>4</v>
      </c>
      <c r="D3972" s="4">
        <v>3.1</v>
      </c>
      <c r="E3972" s="4"/>
      <c r="G3972" s="4">
        <f t="shared" si="745"/>
        <v>64.961200000000005</v>
      </c>
      <c r="H3972"/>
      <c r="I3972"/>
      <c r="J3972" s="34">
        <f t="shared" si="742"/>
        <v>7.5476763502494771E-4</v>
      </c>
      <c r="K3972" s="34">
        <f t="shared" si="746"/>
        <v>4.9030612243389851E-2</v>
      </c>
      <c r="L3972" s="6">
        <f t="shared" si="743"/>
        <v>2.3935063597525432</v>
      </c>
      <c r="M3972" s="6">
        <f t="shared" si="747"/>
        <v>0.15548504835297491</v>
      </c>
      <c r="N3972" s="6">
        <f t="shared" si="744"/>
        <v>4.8095356854949474</v>
      </c>
      <c r="O3972" s="6">
        <f t="shared" si="748"/>
        <v>0.31243321563258936</v>
      </c>
      <c r="P3972" s="6">
        <f t="shared" si="749"/>
        <v>0.46791826398556424</v>
      </c>
      <c r="Q3972" s="6">
        <f t="shared" si="750"/>
        <v>7.4632823209427962E-2</v>
      </c>
      <c r="R3972" s="6">
        <f t="shared" si="751"/>
        <v>0.12184895409670986</v>
      </c>
      <c r="S3972" s="6">
        <f t="shared" si="752"/>
        <v>0.19648177730613781</v>
      </c>
    </row>
    <row r="3973" spans="1:19" x14ac:dyDescent="0.25">
      <c r="A3973" s="64">
        <v>41960</v>
      </c>
      <c r="B3973" s="198" t="s">
        <v>865</v>
      </c>
      <c r="C3973">
        <v>4</v>
      </c>
      <c r="D3973" s="4">
        <v>4</v>
      </c>
      <c r="E3973" s="4"/>
      <c r="G3973" s="4">
        <f t="shared" si="745"/>
        <v>64.961200000000005</v>
      </c>
      <c r="H3973"/>
      <c r="I3973"/>
      <c r="J3973" s="34">
        <f t="shared" si="742"/>
        <v>1.2566370614359172E-3</v>
      </c>
      <c r="K3973" s="34">
        <f t="shared" si="746"/>
        <v>8.1632653058713603E-2</v>
      </c>
      <c r="L3973" s="6">
        <f t="shared" si="743"/>
        <v>4.3006091215286046</v>
      </c>
      <c r="M3973" s="6">
        <f t="shared" si="747"/>
        <v>0.27937273468421148</v>
      </c>
      <c r="N3973" s="6">
        <f t="shared" si="744"/>
        <v>6.4806737611278331</v>
      </c>
      <c r="O3973" s="6">
        <f t="shared" si="748"/>
        <v>0.42099235249702632</v>
      </c>
      <c r="P3973" s="6">
        <f t="shared" si="749"/>
        <v>0.7003650871812378</v>
      </c>
      <c r="Q3973" s="6">
        <f t="shared" si="750"/>
        <v>0.1340989126484215</v>
      </c>
      <c r="R3973" s="6">
        <f t="shared" si="751"/>
        <v>0.16418701747384026</v>
      </c>
      <c r="S3973" s="6">
        <f t="shared" si="752"/>
        <v>0.29828593012226179</v>
      </c>
    </row>
    <row r="3974" spans="1:19" x14ac:dyDescent="0.25">
      <c r="A3974" s="64">
        <v>41960</v>
      </c>
      <c r="B3974" s="198" t="s">
        <v>865</v>
      </c>
      <c r="C3974">
        <v>4</v>
      </c>
      <c r="D3974" s="4">
        <v>3.5</v>
      </c>
      <c r="E3974" s="4"/>
      <c r="G3974" s="4">
        <f t="shared" si="745"/>
        <v>64.961200000000005</v>
      </c>
      <c r="H3974"/>
      <c r="I3974"/>
      <c r="J3974" s="34">
        <f t="shared" si="742"/>
        <v>9.6211275016187424E-4</v>
      </c>
      <c r="K3974" s="34">
        <f t="shared" si="746"/>
        <v>6.2499999998077607E-2</v>
      </c>
      <c r="L3974" s="6">
        <f t="shared" si="743"/>
        <v>3.1637815247608514</v>
      </c>
      <c r="M3974" s="6">
        <f t="shared" si="747"/>
        <v>0.20552304837265933</v>
      </c>
      <c r="N3974" s="6">
        <f t="shared" si="744"/>
        <v>5.5433152983182508</v>
      </c>
      <c r="O3974" s="6">
        <f t="shared" si="748"/>
        <v>0.36010042074168885</v>
      </c>
      <c r="P3974" s="6">
        <f t="shared" si="749"/>
        <v>0.56562346911434824</v>
      </c>
      <c r="Q3974" s="6">
        <f t="shared" si="750"/>
        <v>9.865106321887647E-2</v>
      </c>
      <c r="R3974" s="6">
        <f t="shared" si="751"/>
        <v>0.14043916408925866</v>
      </c>
      <c r="S3974" s="6">
        <f t="shared" si="752"/>
        <v>0.23909022730813512</v>
      </c>
    </row>
    <row r="3975" spans="1:19" x14ac:dyDescent="0.25">
      <c r="A3975" s="64">
        <v>41960</v>
      </c>
      <c r="B3975" s="198" t="s">
        <v>865</v>
      </c>
      <c r="C3975">
        <v>4</v>
      </c>
      <c r="D3975" s="4">
        <v>3</v>
      </c>
      <c r="E3975" s="4"/>
      <c r="G3975" s="4">
        <f t="shared" si="745"/>
        <v>795.77470000000005</v>
      </c>
      <c r="H3975"/>
      <c r="I3975"/>
      <c r="J3975" s="34">
        <f t="shared" si="742"/>
        <v>7.0685834705770342E-4</v>
      </c>
      <c r="K3975" s="34">
        <f t="shared" si="746"/>
        <v>0.56249666683810862</v>
      </c>
      <c r="L3975" s="6">
        <f t="shared" si="743"/>
        <v>2.219707841442716</v>
      </c>
      <c r="M3975" s="6">
        <f t="shared" si="747"/>
        <v>1.7663769089848702</v>
      </c>
      <c r="N3975" s="6">
        <f t="shared" si="744"/>
        <v>4.6285167281146418</v>
      </c>
      <c r="O3975" s="6">
        <f t="shared" si="748"/>
        <v>0.30067400671033195</v>
      </c>
      <c r="P3975" s="6">
        <f t="shared" si="749"/>
        <v>2.0670509156952024</v>
      </c>
      <c r="Q3975" s="6">
        <f t="shared" si="750"/>
        <v>0.84786091631273763</v>
      </c>
      <c r="R3975" s="6">
        <f t="shared" si="751"/>
        <v>0.11726286261702946</v>
      </c>
      <c r="S3975" s="6">
        <f t="shared" si="752"/>
        <v>0.96512377892976708</v>
      </c>
    </row>
    <row r="3976" spans="1:19" x14ac:dyDescent="0.25">
      <c r="A3976" s="64">
        <v>41960</v>
      </c>
      <c r="B3976" s="198" t="s">
        <v>865</v>
      </c>
      <c r="C3976">
        <v>4</v>
      </c>
      <c r="D3976" s="4">
        <v>5.0999999999999996</v>
      </c>
      <c r="E3976" s="4"/>
      <c r="G3976" s="4">
        <f t="shared" si="745"/>
        <v>64.961200000000005</v>
      </c>
      <c r="H3976"/>
      <c r="I3976"/>
      <c r="J3976" s="34">
        <f t="shared" si="742"/>
        <v>2.0428206229967626E-3</v>
      </c>
      <c r="K3976" s="34">
        <f t="shared" si="746"/>
        <v>0.13270408162857128</v>
      </c>
      <c r="L3976" s="6">
        <f t="shared" si="743"/>
        <v>7.5179232289815232</v>
      </c>
      <c r="M3976" s="6">
        <f t="shared" si="747"/>
        <v>0.48837332393509775</v>
      </c>
      <c r="N3976" s="6">
        <f t="shared" si="744"/>
        <v>8.6112674075792555</v>
      </c>
      <c r="O3976" s="6">
        <f t="shared" si="748"/>
        <v>0.55939827516743446</v>
      </c>
      <c r="P3976" s="6">
        <f t="shared" si="749"/>
        <v>1.0477715991025323</v>
      </c>
      <c r="Q3976" s="6">
        <f t="shared" si="750"/>
        <v>0.2344191954888469</v>
      </c>
      <c r="R3976" s="6">
        <f t="shared" si="751"/>
        <v>0.21816532731529945</v>
      </c>
      <c r="S3976" s="6">
        <f t="shared" si="752"/>
        <v>0.45258452280414635</v>
      </c>
    </row>
    <row r="3977" spans="1:19" x14ac:dyDescent="0.25">
      <c r="A3977" s="64">
        <v>41960</v>
      </c>
      <c r="B3977" s="198" t="s">
        <v>865</v>
      </c>
      <c r="C3977">
        <v>4</v>
      </c>
      <c r="D3977" s="4">
        <v>7.9</v>
      </c>
      <c r="E3977" s="4"/>
      <c r="G3977" s="4">
        <f t="shared" si="745"/>
        <v>64.961200000000005</v>
      </c>
      <c r="H3977"/>
      <c r="I3977"/>
      <c r="J3977" s="34">
        <f t="shared" si="742"/>
        <v>4.9016699377634745E-3</v>
      </c>
      <c r="K3977" s="34">
        <f t="shared" si="746"/>
        <v>0.31841836733714474</v>
      </c>
      <c r="L3977" s="6">
        <f t="shared" si="743"/>
        <v>20.560739681169874</v>
      </c>
      <c r="M3977" s="6">
        <f t="shared" si="747"/>
        <v>1.3356503484829443</v>
      </c>
      <c r="N3977" s="6">
        <f t="shared" si="744"/>
        <v>14.369235628642512</v>
      </c>
      <c r="O3977" s="6">
        <f t="shared" si="748"/>
        <v>0.93344280762460885</v>
      </c>
      <c r="P3977" s="6">
        <f t="shared" si="749"/>
        <v>2.2690931561075534</v>
      </c>
      <c r="Q3977" s="6">
        <f t="shared" si="750"/>
        <v>0.64111216727181319</v>
      </c>
      <c r="R3977" s="6">
        <f t="shared" si="751"/>
        <v>0.36404269497359748</v>
      </c>
      <c r="S3977" s="6">
        <f t="shared" si="752"/>
        <v>1.0051548622454107</v>
      </c>
    </row>
    <row r="3978" spans="1:19" x14ac:dyDescent="0.25">
      <c r="A3978" s="64">
        <v>41960</v>
      </c>
      <c r="B3978" s="198" t="s">
        <v>865</v>
      </c>
      <c r="C3978">
        <v>4</v>
      </c>
      <c r="D3978" s="4">
        <v>3</v>
      </c>
      <c r="E3978" s="4"/>
      <c r="G3978" s="4">
        <f t="shared" si="745"/>
        <v>795.77470000000005</v>
      </c>
      <c r="H3978"/>
      <c r="I3978"/>
      <c r="J3978" s="34">
        <f t="shared" si="742"/>
        <v>7.0685834705770342E-4</v>
      </c>
      <c r="K3978" s="34">
        <f t="shared" si="746"/>
        <v>0.56249666683810862</v>
      </c>
      <c r="L3978" s="6">
        <f t="shared" si="743"/>
        <v>2.219707841442716</v>
      </c>
      <c r="M3978" s="6">
        <f t="shared" si="747"/>
        <v>1.7663769089848702</v>
      </c>
      <c r="N3978" s="6">
        <f t="shared" si="744"/>
        <v>4.6285167281146418</v>
      </c>
      <c r="O3978" s="6">
        <f t="shared" si="748"/>
        <v>0.30067400671033195</v>
      </c>
      <c r="P3978" s="6">
        <f t="shared" si="749"/>
        <v>2.0670509156952024</v>
      </c>
      <c r="Q3978" s="6">
        <f t="shared" si="750"/>
        <v>0.84786091631273763</v>
      </c>
      <c r="R3978" s="6">
        <f t="shared" si="751"/>
        <v>0.11726286261702946</v>
      </c>
      <c r="S3978" s="6">
        <f t="shared" si="752"/>
        <v>0.96512377892976708</v>
      </c>
    </row>
    <row r="3979" spans="1:19" x14ac:dyDescent="0.25">
      <c r="A3979" s="64">
        <v>41960</v>
      </c>
      <c r="B3979" s="198" t="s">
        <v>865</v>
      </c>
      <c r="C3979">
        <v>4</v>
      </c>
      <c r="D3979" s="4">
        <v>9.5</v>
      </c>
      <c r="E3979" s="4"/>
      <c r="G3979" s="4">
        <f t="shared" si="745"/>
        <v>64.961200000000005</v>
      </c>
      <c r="H3979"/>
      <c r="I3979"/>
      <c r="J3979" s="34">
        <f t="shared" si="742"/>
        <v>7.0882184246619708E-3</v>
      </c>
      <c r="K3979" s="34">
        <f t="shared" si="746"/>
        <v>0.46045918365930638</v>
      </c>
      <c r="L3979" s="6">
        <f t="shared" si="743"/>
        <v>31.418150823747471</v>
      </c>
      <c r="M3979" s="6">
        <f t="shared" si="747"/>
        <v>2.040960818878494</v>
      </c>
      <c r="N3979" s="6">
        <f t="shared" si="744"/>
        <v>17.829804770165779</v>
      </c>
      <c r="O3979" s="6">
        <f t="shared" si="748"/>
        <v>1.1582455361012471</v>
      </c>
      <c r="P3979" s="6">
        <f t="shared" si="749"/>
        <v>3.1992063549797409</v>
      </c>
      <c r="Q3979" s="6">
        <f t="shared" si="750"/>
        <v>0.97966119306167709</v>
      </c>
      <c r="R3979" s="6">
        <f t="shared" si="751"/>
        <v>0.45171575907948641</v>
      </c>
      <c r="S3979" s="6">
        <f t="shared" si="752"/>
        <v>1.4313769521411634</v>
      </c>
    </row>
    <row r="3980" spans="1:19" x14ac:dyDescent="0.25">
      <c r="A3980" s="64">
        <v>41960</v>
      </c>
      <c r="B3980" s="198" t="s">
        <v>865</v>
      </c>
      <c r="C3980">
        <v>4</v>
      </c>
      <c r="D3980" s="4">
        <v>8.4</v>
      </c>
      <c r="E3980" s="4"/>
      <c r="G3980" s="4">
        <f t="shared" si="745"/>
        <v>64.961200000000005</v>
      </c>
      <c r="H3980"/>
      <c r="I3980"/>
      <c r="J3980" s="34">
        <f t="shared" si="742"/>
        <v>5.5417694409323958E-3</v>
      </c>
      <c r="K3980" s="34">
        <f t="shared" si="746"/>
        <v>0.35999999998892701</v>
      </c>
      <c r="L3980" s="6">
        <f t="shared" si="743"/>
        <v>23.676207107687297</v>
      </c>
      <c r="M3980" s="6">
        <f t="shared" si="747"/>
        <v>1.5380348549959169</v>
      </c>
      <c r="N3980" s="6">
        <f t="shared" si="744"/>
        <v>15.438913512745591</v>
      </c>
      <c r="O3980" s="6">
        <f t="shared" si="748"/>
        <v>1.0029303679371999</v>
      </c>
      <c r="P3980" s="6">
        <f t="shared" si="749"/>
        <v>2.5409652229331168</v>
      </c>
      <c r="Q3980" s="6">
        <f t="shared" si="750"/>
        <v>0.73825673039804007</v>
      </c>
      <c r="R3980" s="6">
        <f t="shared" si="751"/>
        <v>0.39114284349550799</v>
      </c>
      <c r="S3980" s="6">
        <f t="shared" si="752"/>
        <v>1.1293995738935481</v>
      </c>
    </row>
    <row r="3981" spans="1:19" x14ac:dyDescent="0.25">
      <c r="A3981" s="64">
        <v>41960</v>
      </c>
      <c r="B3981" s="198" t="s">
        <v>865</v>
      </c>
      <c r="C3981">
        <v>4</v>
      </c>
      <c r="D3981" s="4">
        <v>3</v>
      </c>
      <c r="E3981" s="4"/>
      <c r="G3981" s="4">
        <f t="shared" si="745"/>
        <v>795.77470000000005</v>
      </c>
      <c r="H3981"/>
      <c r="I3981"/>
      <c r="J3981" s="34">
        <f t="shared" si="742"/>
        <v>7.0685834705770342E-4</v>
      </c>
      <c r="K3981" s="34">
        <f t="shared" si="746"/>
        <v>0.56249666683810862</v>
      </c>
      <c r="L3981" s="6">
        <f t="shared" si="743"/>
        <v>2.219707841442716</v>
      </c>
      <c r="M3981" s="6">
        <f t="shared" si="747"/>
        <v>1.7663769089848702</v>
      </c>
      <c r="N3981" s="6">
        <f t="shared" si="744"/>
        <v>4.6285167281146418</v>
      </c>
      <c r="O3981" s="6">
        <f t="shared" si="748"/>
        <v>0.30067400671033195</v>
      </c>
      <c r="P3981" s="6">
        <f t="shared" si="749"/>
        <v>2.0670509156952024</v>
      </c>
      <c r="Q3981" s="6">
        <f t="shared" si="750"/>
        <v>0.84786091631273763</v>
      </c>
      <c r="R3981" s="6">
        <f t="shared" si="751"/>
        <v>0.11726286261702946</v>
      </c>
      <c r="S3981" s="6">
        <f t="shared" si="752"/>
        <v>0.96512377892976708</v>
      </c>
    </row>
    <row r="3982" spans="1:19" x14ac:dyDescent="0.25">
      <c r="A3982" s="64">
        <v>41960</v>
      </c>
      <c r="B3982" s="198" t="s">
        <v>865</v>
      </c>
      <c r="C3982">
        <v>4</v>
      </c>
      <c r="D3982" s="4">
        <v>4.4000000000000004</v>
      </c>
      <c r="E3982" s="4"/>
      <c r="G3982" s="4">
        <f t="shared" si="745"/>
        <v>64.961200000000005</v>
      </c>
      <c r="H3982"/>
      <c r="I3982"/>
      <c r="J3982" s="34">
        <f t="shared" si="742"/>
        <v>1.5205308443374602E-3</v>
      </c>
      <c r="K3982" s="34">
        <f t="shared" si="746"/>
        <v>9.877551020104347E-2</v>
      </c>
      <c r="L3982" s="6">
        <f t="shared" si="743"/>
        <v>5.3541650508837426</v>
      </c>
      <c r="M3982" s="6">
        <f t="shared" si="747"/>
        <v>0.34781299344971695</v>
      </c>
      <c r="N3982" s="6">
        <f t="shared" si="744"/>
        <v>7.2451870323804508</v>
      </c>
      <c r="O3982" s="6">
        <f t="shared" si="748"/>
        <v>0.47065605297680857</v>
      </c>
      <c r="P3982" s="6">
        <f t="shared" si="749"/>
        <v>0.81846904642652551</v>
      </c>
      <c r="Q3982" s="6">
        <f t="shared" si="750"/>
        <v>0.16695023685586413</v>
      </c>
      <c r="R3982" s="6">
        <f t="shared" si="751"/>
        <v>0.18355586066095536</v>
      </c>
      <c r="S3982" s="6">
        <f t="shared" si="752"/>
        <v>0.35050609751681949</v>
      </c>
    </row>
    <row r="3983" spans="1:19" x14ac:dyDescent="0.25">
      <c r="A3983" s="64">
        <v>41960</v>
      </c>
      <c r="B3983" s="198" t="s">
        <v>865</v>
      </c>
      <c r="C3983">
        <v>4</v>
      </c>
      <c r="D3983" s="4">
        <v>5.4</v>
      </c>
      <c r="E3983" s="4"/>
      <c r="G3983" s="4">
        <f t="shared" si="745"/>
        <v>64.961200000000005</v>
      </c>
      <c r="H3983"/>
      <c r="I3983"/>
      <c r="J3983" s="34">
        <f t="shared" si="742"/>
        <v>2.2902210444669595E-3</v>
      </c>
      <c r="K3983" s="34">
        <f t="shared" si="746"/>
        <v>0.14877551019950555</v>
      </c>
      <c r="L3983" s="6">
        <f t="shared" si="743"/>
        <v>8.5736806990755614</v>
      </c>
      <c r="M3983" s="6">
        <f t="shared" si="747"/>
        <v>0.55695659743162507</v>
      </c>
      <c r="N3983" s="6">
        <f t="shared" si="744"/>
        <v>9.2068415424761678</v>
      </c>
      <c r="O3983" s="6">
        <f t="shared" si="748"/>
        <v>0.5980874864097232</v>
      </c>
      <c r="P3983" s="6">
        <f t="shared" si="749"/>
        <v>1.1550440838413483</v>
      </c>
      <c r="Q3983" s="6">
        <f t="shared" si="750"/>
        <v>0.26733916676718</v>
      </c>
      <c r="R3983" s="6">
        <f t="shared" si="751"/>
        <v>0.23325411969979207</v>
      </c>
      <c r="S3983" s="6">
        <f t="shared" si="752"/>
        <v>0.5005932864669721</v>
      </c>
    </row>
    <row r="3984" spans="1:19" x14ac:dyDescent="0.25">
      <c r="A3984" s="64">
        <v>41960</v>
      </c>
      <c r="B3984" s="198" t="s">
        <v>865</v>
      </c>
      <c r="C3984">
        <v>4</v>
      </c>
      <c r="D3984" s="4">
        <v>3.9</v>
      </c>
      <c r="E3984" s="4"/>
      <c r="G3984" s="4">
        <f t="shared" si="745"/>
        <v>64.961200000000005</v>
      </c>
      <c r="H3984"/>
      <c r="I3984"/>
      <c r="J3984" s="34">
        <f t="shared" si="742"/>
        <v>1.1945906065275189E-3</v>
      </c>
      <c r="K3984" s="34">
        <f t="shared" si="746"/>
        <v>7.7602040813939621E-2</v>
      </c>
      <c r="L3984" s="6">
        <f t="shared" si="743"/>
        <v>4.0574351124683323</v>
      </c>
      <c r="M3984" s="6">
        <f t="shared" si="747"/>
        <v>0.26357585894044605</v>
      </c>
      <c r="N3984" s="6">
        <f t="shared" si="744"/>
        <v>6.2915196864507177</v>
      </c>
      <c r="O3984" s="6">
        <f t="shared" si="748"/>
        <v>0.40870467658277715</v>
      </c>
      <c r="P3984" s="6">
        <f t="shared" si="749"/>
        <v>0.6722805355232232</v>
      </c>
      <c r="Q3984" s="6">
        <f t="shared" si="750"/>
        <v>0.12651641229141411</v>
      </c>
      <c r="R3984" s="6">
        <f t="shared" si="751"/>
        <v>0.1593948238672831</v>
      </c>
      <c r="S3984" s="6">
        <f t="shared" si="752"/>
        <v>0.28591123615869718</v>
      </c>
    </row>
    <row r="3985" spans="1:19" x14ac:dyDescent="0.25">
      <c r="A3985" s="64">
        <v>41960</v>
      </c>
      <c r="B3985" s="198" t="s">
        <v>865</v>
      </c>
      <c r="C3985">
        <v>4</v>
      </c>
      <c r="D3985" s="4">
        <v>8.8000000000000007</v>
      </c>
      <c r="E3985" s="4"/>
      <c r="G3985" s="4">
        <f t="shared" si="745"/>
        <v>64.961200000000005</v>
      </c>
      <c r="H3985"/>
      <c r="I3985"/>
      <c r="J3985" s="34">
        <f t="shared" si="742"/>
        <v>6.0821233773498407E-3</v>
      </c>
      <c r="K3985" s="34">
        <f t="shared" si="746"/>
        <v>0.39510204080417388</v>
      </c>
      <c r="L3985" s="6">
        <f t="shared" si="743"/>
        <v>26.348731681885365</v>
      </c>
      <c r="M3985" s="6">
        <f t="shared" si="747"/>
        <v>1.7116452617326934</v>
      </c>
      <c r="N3985" s="6">
        <f t="shared" si="744"/>
        <v>16.302518287873927</v>
      </c>
      <c r="O3985" s="6">
        <f t="shared" si="748"/>
        <v>1.0590311715434086</v>
      </c>
      <c r="P3985" s="6">
        <f t="shared" si="749"/>
        <v>2.770676433276102</v>
      </c>
      <c r="Q3985" s="6">
        <f t="shared" si="750"/>
        <v>0.82158972563169275</v>
      </c>
      <c r="R3985" s="6">
        <f t="shared" si="751"/>
        <v>0.41302215690192939</v>
      </c>
      <c r="S3985" s="6">
        <f t="shared" si="752"/>
        <v>1.2346118825336221</v>
      </c>
    </row>
    <row r="3986" spans="1:19" x14ac:dyDescent="0.25">
      <c r="A3986" s="64">
        <v>41960</v>
      </c>
      <c r="B3986" s="198" t="s">
        <v>865</v>
      </c>
      <c r="C3986">
        <v>4</v>
      </c>
      <c r="D3986" s="4">
        <v>3</v>
      </c>
      <c r="E3986" s="4"/>
      <c r="G3986" s="4">
        <f t="shared" si="745"/>
        <v>795.77470000000005</v>
      </c>
      <c r="H3986"/>
      <c r="I3986"/>
      <c r="J3986" s="34">
        <f t="shared" si="742"/>
        <v>7.0685834705770342E-4</v>
      </c>
      <c r="K3986" s="34">
        <f t="shared" si="746"/>
        <v>0.56249666683810862</v>
      </c>
      <c r="L3986" s="6">
        <f t="shared" si="743"/>
        <v>2.219707841442716</v>
      </c>
      <c r="M3986" s="6">
        <f t="shared" si="747"/>
        <v>1.7663769089848702</v>
      </c>
      <c r="N3986" s="6">
        <f t="shared" si="744"/>
        <v>4.6285167281146418</v>
      </c>
      <c r="O3986" s="6">
        <f t="shared" si="748"/>
        <v>0.30067400671033195</v>
      </c>
      <c r="P3986" s="6">
        <f t="shared" si="749"/>
        <v>2.0670509156952024</v>
      </c>
      <c r="Q3986" s="6">
        <f t="shared" si="750"/>
        <v>0.84786091631273763</v>
      </c>
      <c r="R3986" s="6">
        <f t="shared" si="751"/>
        <v>0.11726286261702946</v>
      </c>
      <c r="S3986" s="6">
        <f t="shared" si="752"/>
        <v>0.96512377892976708</v>
      </c>
    </row>
    <row r="3987" spans="1:19" x14ac:dyDescent="0.25">
      <c r="A3987" s="64">
        <v>41960</v>
      </c>
      <c r="B3987" s="198" t="s">
        <v>865</v>
      </c>
      <c r="C3987">
        <v>4</v>
      </c>
      <c r="D3987" s="4">
        <v>5.2</v>
      </c>
      <c r="E3987" s="4"/>
      <c r="G3987" s="4">
        <f t="shared" si="745"/>
        <v>64.961200000000005</v>
      </c>
      <c r="H3987"/>
      <c r="I3987"/>
      <c r="J3987" s="34">
        <f t="shared" si="742"/>
        <v>2.1237166338267006E-3</v>
      </c>
      <c r="K3987" s="34">
        <f t="shared" si="746"/>
        <v>0.13795918366922602</v>
      </c>
      <c r="L3987" s="6">
        <f t="shared" si="743"/>
        <v>7.8611437635641082</v>
      </c>
      <c r="M3987" s="6">
        <f t="shared" si="747"/>
        <v>0.51066934215868187</v>
      </c>
      <c r="N3987" s="6">
        <f t="shared" si="744"/>
        <v>8.8091474968502013</v>
      </c>
      <c r="O3987" s="6">
        <f t="shared" si="748"/>
        <v>0.5722528034719111</v>
      </c>
      <c r="P3987" s="6">
        <f t="shared" si="749"/>
        <v>1.0829221456305929</v>
      </c>
      <c r="Q3987" s="6">
        <f t="shared" si="750"/>
        <v>0.2451212842361673</v>
      </c>
      <c r="R3987" s="6">
        <f t="shared" si="751"/>
        <v>0.22317859335404533</v>
      </c>
      <c r="S3987" s="6">
        <f t="shared" si="752"/>
        <v>0.46829987759021263</v>
      </c>
    </row>
    <row r="3988" spans="1:19" x14ac:dyDescent="0.25">
      <c r="A3988" s="64">
        <v>41960</v>
      </c>
      <c r="B3988" s="198" t="s">
        <v>865</v>
      </c>
      <c r="C3988">
        <v>4</v>
      </c>
      <c r="D3988" s="4">
        <v>6.4</v>
      </c>
      <c r="E3988" s="4"/>
      <c r="G3988" s="4">
        <f t="shared" si="745"/>
        <v>64.961200000000005</v>
      </c>
      <c r="H3988"/>
      <c r="I3988"/>
      <c r="J3988" s="34">
        <f t="shared" si="742"/>
        <v>3.2169908772759479E-3</v>
      </c>
      <c r="K3988" s="34">
        <f t="shared" si="746"/>
        <v>0.20897959183030679</v>
      </c>
      <c r="L3988" s="6">
        <f t="shared" si="743"/>
        <v>12.670735111153041</v>
      </c>
      <c r="M3988" s="6">
        <f t="shared" si="747"/>
        <v>0.82310617366776118</v>
      </c>
      <c r="N3988" s="6">
        <f t="shared" si="744"/>
        <v>11.231571837310549</v>
      </c>
      <c r="O3988" s="6">
        <f t="shared" si="748"/>
        <v>0.72961639858967853</v>
      </c>
      <c r="P3988" s="6">
        <f t="shared" si="749"/>
        <v>1.5527225722574398</v>
      </c>
      <c r="Q3988" s="6">
        <f t="shared" si="750"/>
        <v>0.39509096336052535</v>
      </c>
      <c r="R3988" s="6">
        <f t="shared" si="751"/>
        <v>0.28455039544997462</v>
      </c>
      <c r="S3988" s="6">
        <f t="shared" si="752"/>
        <v>0.67964135881049992</v>
      </c>
    </row>
    <row r="3989" spans="1:19" x14ac:dyDescent="0.25">
      <c r="A3989" s="64">
        <v>41960</v>
      </c>
      <c r="B3989" s="198" t="s">
        <v>865</v>
      </c>
      <c r="C3989">
        <v>4</v>
      </c>
      <c r="D3989" s="4">
        <v>4.8</v>
      </c>
      <c r="E3989" s="4"/>
      <c r="G3989" s="4">
        <f t="shared" si="745"/>
        <v>64.961200000000005</v>
      </c>
      <c r="H3989"/>
      <c r="I3989"/>
      <c r="J3989" s="34">
        <f t="shared" si="742"/>
        <v>1.8095573684677208E-3</v>
      </c>
      <c r="K3989" s="34">
        <f t="shared" si="746"/>
        <v>0.11755102040454758</v>
      </c>
      <c r="L3989" s="6">
        <f t="shared" si="743"/>
        <v>6.5398480281028419</v>
      </c>
      <c r="M3989" s="6">
        <f t="shared" si="747"/>
        <v>0.42483638396340279</v>
      </c>
      <c r="N3989" s="6">
        <f t="shared" si="744"/>
        <v>8.0216224497877064</v>
      </c>
      <c r="O3989" s="6">
        <f t="shared" si="748"/>
        <v>0.52109423039239344</v>
      </c>
      <c r="P3989" s="6">
        <f t="shared" si="749"/>
        <v>0.94593061435579617</v>
      </c>
      <c r="Q3989" s="6">
        <f t="shared" si="750"/>
        <v>0.20392146430243333</v>
      </c>
      <c r="R3989" s="6">
        <f t="shared" si="751"/>
        <v>0.20322674985303346</v>
      </c>
      <c r="S3989" s="6">
        <f t="shared" si="752"/>
        <v>0.40714821415546676</v>
      </c>
    </row>
    <row r="3990" spans="1:19" x14ac:dyDescent="0.25">
      <c r="A3990" s="64">
        <v>41960</v>
      </c>
      <c r="B3990" s="198" t="s">
        <v>865</v>
      </c>
      <c r="C3990">
        <v>4</v>
      </c>
      <c r="D3990" s="4">
        <v>5.4</v>
      </c>
      <c r="E3990" s="4"/>
      <c r="G3990" s="4">
        <f t="shared" si="745"/>
        <v>64.961200000000005</v>
      </c>
      <c r="H3990"/>
      <c r="I3990"/>
      <c r="J3990" s="34">
        <f t="shared" si="742"/>
        <v>2.2902210444669595E-3</v>
      </c>
      <c r="K3990" s="34">
        <f t="shared" si="746"/>
        <v>0.14877551019950555</v>
      </c>
      <c r="L3990" s="6">
        <f t="shared" si="743"/>
        <v>8.5736806990755614</v>
      </c>
      <c r="M3990" s="6">
        <f t="shared" si="747"/>
        <v>0.55695659743162507</v>
      </c>
      <c r="N3990" s="6">
        <f t="shared" si="744"/>
        <v>9.2068415424761678</v>
      </c>
      <c r="O3990" s="6">
        <f t="shared" si="748"/>
        <v>0.5980874864097232</v>
      </c>
      <c r="P3990" s="6">
        <f t="shared" si="749"/>
        <v>1.1550440838413483</v>
      </c>
      <c r="Q3990" s="6">
        <f t="shared" si="750"/>
        <v>0.26733916676718</v>
      </c>
      <c r="R3990" s="6">
        <f t="shared" si="751"/>
        <v>0.23325411969979207</v>
      </c>
      <c r="S3990" s="6">
        <f t="shared" si="752"/>
        <v>0.5005932864669721</v>
      </c>
    </row>
    <row r="3991" spans="1:19" x14ac:dyDescent="0.25">
      <c r="A3991" s="64">
        <v>41960</v>
      </c>
      <c r="B3991" s="198" t="s">
        <v>865</v>
      </c>
      <c r="C3991">
        <v>4</v>
      </c>
      <c r="D3991" s="4">
        <v>8.1999999999999993</v>
      </c>
      <c r="E3991" s="4"/>
      <c r="G3991" s="4">
        <f t="shared" si="745"/>
        <v>64.961200000000005</v>
      </c>
      <c r="H3991"/>
      <c r="I3991"/>
      <c r="J3991" s="34">
        <f t="shared" si="742"/>
        <v>5.2810172506844409E-3</v>
      </c>
      <c r="K3991" s="34">
        <f t="shared" si="746"/>
        <v>0.34306122447924381</v>
      </c>
      <c r="L3991" s="6">
        <f t="shared" si="743"/>
        <v>22.400210436181411</v>
      </c>
      <c r="M3991" s="6">
        <f t="shared" si="747"/>
        <v>1.455144578411133</v>
      </c>
      <c r="N3991" s="6">
        <f t="shared" si="744"/>
        <v>15.009705698547517</v>
      </c>
      <c r="O3991" s="6">
        <f t="shared" si="748"/>
        <v>0.97504851273671411</v>
      </c>
      <c r="P3991" s="6">
        <f t="shared" si="749"/>
        <v>2.4301930911478471</v>
      </c>
      <c r="Q3991" s="6">
        <f t="shared" si="750"/>
        <v>0.69846939763734384</v>
      </c>
      <c r="R3991" s="6">
        <f t="shared" si="751"/>
        <v>0.38026891996731854</v>
      </c>
      <c r="S3991" s="6">
        <f t="shared" si="752"/>
        <v>1.0787383176046623</v>
      </c>
    </row>
    <row r="3992" spans="1:19" x14ac:dyDescent="0.25">
      <c r="A3992" s="64">
        <v>41960</v>
      </c>
      <c r="B3992" s="198" t="s">
        <v>865</v>
      </c>
      <c r="C3992">
        <v>4</v>
      </c>
      <c r="D3992" s="4">
        <v>6.6</v>
      </c>
      <c r="E3992" s="4"/>
      <c r="G3992" s="4">
        <f t="shared" si="745"/>
        <v>64.961200000000005</v>
      </c>
      <c r="H3992"/>
      <c r="I3992"/>
      <c r="J3992" s="34">
        <f t="shared" si="742"/>
        <v>3.4211943997592849E-3</v>
      </c>
      <c r="K3992" s="34">
        <f t="shared" si="746"/>
        <v>0.22224489795234778</v>
      </c>
      <c r="L3992" s="6">
        <f t="shared" si="743"/>
        <v>13.599581983298828</v>
      </c>
      <c r="M3992" s="6">
        <f t="shared" si="747"/>
        <v>0.88344518226894508</v>
      </c>
      <c r="N3992" s="6">
        <f t="shared" si="744"/>
        <v>11.643307684830535</v>
      </c>
      <c r="O3992" s="6">
        <f t="shared" si="748"/>
        <v>0.75636325384638103</v>
      </c>
      <c r="P3992" s="6">
        <f t="shared" si="749"/>
        <v>1.639808436115326</v>
      </c>
      <c r="Q3992" s="6">
        <f t="shared" si="750"/>
        <v>0.42405368748909361</v>
      </c>
      <c r="R3992" s="6">
        <f t="shared" si="751"/>
        <v>0.2949816690000886</v>
      </c>
      <c r="S3992" s="6">
        <f t="shared" si="752"/>
        <v>0.71903535648918226</v>
      </c>
    </row>
    <row r="3993" spans="1:19" x14ac:dyDescent="0.25">
      <c r="A3993" s="64">
        <v>41960</v>
      </c>
      <c r="B3993" s="198" t="s">
        <v>865</v>
      </c>
      <c r="C3993">
        <v>4</v>
      </c>
      <c r="D3993" s="4">
        <v>3.3</v>
      </c>
      <c r="E3993" s="4"/>
      <c r="G3993" s="4">
        <f t="shared" si="745"/>
        <v>64.961200000000005</v>
      </c>
      <c r="H3993"/>
      <c r="I3993"/>
      <c r="J3993" s="34">
        <f t="shared" si="742"/>
        <v>8.5529859993982123E-4</v>
      </c>
      <c r="K3993" s="34">
        <f t="shared" si="746"/>
        <v>5.5561224488086945E-2</v>
      </c>
      <c r="L3993" s="6">
        <f t="shared" si="743"/>
        <v>2.7634881041225379</v>
      </c>
      <c r="M3993" s="6">
        <f t="shared" si="747"/>
        <v>0.17951950691152002</v>
      </c>
      <c r="N3993" s="6">
        <f t="shared" si="744"/>
        <v>5.1745344101160526</v>
      </c>
      <c r="O3993" s="6">
        <f t="shared" si="748"/>
        <v>0.3361439712423443</v>
      </c>
      <c r="P3993" s="6">
        <f t="shared" si="749"/>
        <v>0.51566347815386426</v>
      </c>
      <c r="Q3993" s="6">
        <f t="shared" si="750"/>
        <v>8.6169363317529613E-2</v>
      </c>
      <c r="R3993" s="6">
        <f t="shared" si="751"/>
        <v>0.13109614878451428</v>
      </c>
      <c r="S3993" s="6">
        <f t="shared" si="752"/>
        <v>0.2172655121020439</v>
      </c>
    </row>
    <row r="3994" spans="1:19" x14ac:dyDescent="0.25">
      <c r="A3994" s="64">
        <v>41960</v>
      </c>
      <c r="B3994" s="198" t="s">
        <v>865</v>
      </c>
      <c r="C3994">
        <v>4</v>
      </c>
      <c r="D3994" s="4">
        <v>5.2</v>
      </c>
      <c r="E3994" s="4"/>
      <c r="G3994" s="4">
        <f t="shared" si="745"/>
        <v>64.961200000000005</v>
      </c>
      <c r="H3994"/>
      <c r="I3994"/>
      <c r="J3994" s="34">
        <f t="shared" si="742"/>
        <v>2.1237166338267006E-3</v>
      </c>
      <c r="K3994" s="34">
        <f t="shared" si="746"/>
        <v>0.13795918366922602</v>
      </c>
      <c r="L3994" s="6">
        <f t="shared" si="743"/>
        <v>7.8611437635641082</v>
      </c>
      <c r="M3994" s="6">
        <f t="shared" si="747"/>
        <v>0.51066934215868187</v>
      </c>
      <c r="N3994" s="6">
        <f t="shared" si="744"/>
        <v>8.8091474968502013</v>
      </c>
      <c r="O3994" s="6">
        <f t="shared" si="748"/>
        <v>0.5722528034719111</v>
      </c>
      <c r="P3994" s="6">
        <f t="shared" si="749"/>
        <v>1.0829221456305929</v>
      </c>
      <c r="Q3994" s="6">
        <f t="shared" si="750"/>
        <v>0.2451212842361673</v>
      </c>
      <c r="R3994" s="6">
        <f t="shared" si="751"/>
        <v>0.22317859335404533</v>
      </c>
      <c r="S3994" s="6">
        <f t="shared" si="752"/>
        <v>0.46829987759021263</v>
      </c>
    </row>
    <row r="3995" spans="1:19" x14ac:dyDescent="0.25">
      <c r="A3995" s="64">
        <v>41960</v>
      </c>
      <c r="B3995" s="198" t="s">
        <v>865</v>
      </c>
      <c r="C3995">
        <v>4</v>
      </c>
      <c r="D3995" s="4">
        <v>4.5</v>
      </c>
      <c r="E3995" s="4"/>
      <c r="G3995" s="4">
        <f t="shared" si="745"/>
        <v>64.961200000000005</v>
      </c>
      <c r="H3995"/>
      <c r="I3995"/>
      <c r="J3995" s="34">
        <f t="shared" si="742"/>
        <v>1.5904312808798326E-3</v>
      </c>
      <c r="K3995" s="34">
        <f t="shared" si="746"/>
        <v>0.10331632652743439</v>
      </c>
      <c r="L3995" s="6">
        <f t="shared" si="743"/>
        <v>5.6380590590289899</v>
      </c>
      <c r="M3995" s="6">
        <f t="shared" si="747"/>
        <v>0.36625508924934846</v>
      </c>
      <c r="N3995" s="6">
        <f t="shared" si="744"/>
        <v>7.4382130025037601</v>
      </c>
      <c r="O3995" s="6">
        <f t="shared" si="748"/>
        <v>0.48319525187039564</v>
      </c>
      <c r="P3995" s="6">
        <f t="shared" si="749"/>
        <v>0.84945034111974405</v>
      </c>
      <c r="Q3995" s="6">
        <f t="shared" si="750"/>
        <v>0.17580244283968727</v>
      </c>
      <c r="R3995" s="6">
        <f t="shared" si="751"/>
        <v>0.1884461482294543</v>
      </c>
      <c r="S3995" s="6">
        <f t="shared" si="752"/>
        <v>0.36424859106914154</v>
      </c>
    </row>
    <row r="3996" spans="1:19" x14ac:dyDescent="0.25">
      <c r="A3996" s="64">
        <v>41960</v>
      </c>
      <c r="B3996" s="198" t="s">
        <v>865</v>
      </c>
      <c r="C3996">
        <v>4</v>
      </c>
      <c r="D3996" s="4">
        <v>6.2</v>
      </c>
      <c r="E3996" s="4"/>
      <c r="G3996" s="4">
        <f t="shared" si="745"/>
        <v>64.961200000000005</v>
      </c>
      <c r="H3996"/>
      <c r="I3996"/>
      <c r="J3996" s="34">
        <f t="shared" si="742"/>
        <v>3.0190705400997908E-3</v>
      </c>
      <c r="K3996" s="34">
        <f t="shared" si="746"/>
        <v>0.1961224489735594</v>
      </c>
      <c r="L3996" s="6">
        <f t="shared" si="743"/>
        <v>11.778840632041497</v>
      </c>
      <c r="M3996" s="6">
        <f t="shared" si="747"/>
        <v>0.76516763690751333</v>
      </c>
      <c r="N3996" s="6">
        <f t="shared" si="744"/>
        <v>10.8220178607594</v>
      </c>
      <c r="O3996" s="6">
        <f t="shared" si="748"/>
        <v>0.70301128029210602</v>
      </c>
      <c r="P3996" s="6">
        <f t="shared" si="749"/>
        <v>1.4681789171996193</v>
      </c>
      <c r="Q3996" s="6">
        <f t="shared" si="750"/>
        <v>0.36728046571560641</v>
      </c>
      <c r="R3996" s="6">
        <f t="shared" si="751"/>
        <v>0.27417439931392135</v>
      </c>
      <c r="S3996" s="6">
        <f t="shared" si="752"/>
        <v>0.64145486502952775</v>
      </c>
    </row>
    <row r="3997" spans="1:19" x14ac:dyDescent="0.25">
      <c r="A3997" s="64">
        <v>41960</v>
      </c>
      <c r="B3997" s="198" t="s">
        <v>865</v>
      </c>
      <c r="C3997">
        <v>4</v>
      </c>
      <c r="D3997" s="4">
        <v>8.1</v>
      </c>
      <c r="E3997" s="4"/>
      <c r="G3997" s="4">
        <f t="shared" si="745"/>
        <v>64.961200000000005</v>
      </c>
      <c r="H3997"/>
      <c r="I3997"/>
      <c r="J3997" s="34">
        <f t="shared" si="742"/>
        <v>5.152997350050658E-3</v>
      </c>
      <c r="K3997" s="34">
        <f t="shared" si="746"/>
        <v>0.33474489794888745</v>
      </c>
      <c r="L3997" s="6">
        <f t="shared" si="743"/>
        <v>21.77715338574771</v>
      </c>
      <c r="M3997" s="6">
        <f t="shared" si="747"/>
        <v>1.4146700439614475</v>
      </c>
      <c r="N3997" s="6">
        <f t="shared" si="744"/>
        <v>14.795765575883163</v>
      </c>
      <c r="O3997" s="6">
        <f t="shared" si="748"/>
        <v>0.96115070537072589</v>
      </c>
      <c r="P3997" s="6">
        <f t="shared" si="749"/>
        <v>2.3758207493321732</v>
      </c>
      <c r="Q3997" s="6">
        <f t="shared" si="750"/>
        <v>0.6790416211014948</v>
      </c>
      <c r="R3997" s="6">
        <f t="shared" si="751"/>
        <v>0.37484877509458309</v>
      </c>
      <c r="S3997" s="6">
        <f t="shared" si="752"/>
        <v>1.0538903961960779</v>
      </c>
    </row>
    <row r="3998" spans="1:19" x14ac:dyDescent="0.25">
      <c r="A3998" s="64">
        <v>41960</v>
      </c>
      <c r="B3998" s="198" t="s">
        <v>865</v>
      </c>
      <c r="C3998">
        <v>4</v>
      </c>
      <c r="D3998" s="4">
        <v>2.4</v>
      </c>
      <c r="E3998" s="4"/>
      <c r="G3998" s="4">
        <f t="shared" si="745"/>
        <v>795.77470000000005</v>
      </c>
      <c r="H3998"/>
      <c r="I3998"/>
      <c r="J3998" s="34">
        <f t="shared" si="742"/>
        <v>4.523893421169302E-4</v>
      </c>
      <c r="K3998" s="34">
        <f t="shared" si="746"/>
        <v>0.35999786677638956</v>
      </c>
      <c r="L3998" s="6">
        <f t="shared" si="743"/>
        <v>1.3289226279620943</v>
      </c>
      <c r="M3998" s="6">
        <f t="shared" si="747"/>
        <v>1.0575167596533956</v>
      </c>
      <c r="N3998" s="6">
        <f t="shared" si="744"/>
        <v>3.5649802027876287</v>
      </c>
      <c r="O3998" s="6">
        <f t="shared" si="748"/>
        <v>2.8369042959723112</v>
      </c>
      <c r="P3998" s="6">
        <f t="shared" si="749"/>
        <v>3.8944210556257071</v>
      </c>
      <c r="Q3998" s="6">
        <f t="shared" si="750"/>
        <v>0.50760804463362985</v>
      </c>
      <c r="R3998" s="6">
        <f t="shared" si="751"/>
        <v>1.1063926754292015</v>
      </c>
      <c r="S3998" s="6">
        <f t="shared" si="752"/>
        <v>1.6140007200628315</v>
      </c>
    </row>
    <row r="3999" spans="1:19" x14ac:dyDescent="0.25">
      <c r="A3999" s="64">
        <v>41960</v>
      </c>
      <c r="B3999" s="198" t="s">
        <v>865</v>
      </c>
      <c r="C3999">
        <v>4</v>
      </c>
      <c r="D3999" s="4">
        <v>9.1999999999999993</v>
      </c>
      <c r="E3999" s="4"/>
      <c r="G3999" s="4">
        <f t="shared" si="745"/>
        <v>64.961200000000005</v>
      </c>
      <c r="H3999"/>
      <c r="I3999"/>
      <c r="J3999" s="34">
        <f t="shared" si="742"/>
        <v>6.6476100549960017E-3</v>
      </c>
      <c r="K3999" s="34">
        <f t="shared" si="746"/>
        <v>0.43183673468059491</v>
      </c>
      <c r="L3999" s="6">
        <f t="shared" si="743"/>
        <v>29.183828648764486</v>
      </c>
      <c r="M3999" s="6">
        <f t="shared" si="747"/>
        <v>1.8958165663897435</v>
      </c>
      <c r="N3999" s="6">
        <f t="shared" si="744"/>
        <v>17.172824342989255</v>
      </c>
      <c r="O3999" s="6">
        <f t="shared" si="748"/>
        <v>1.1155672983475522</v>
      </c>
      <c r="P3999" s="6">
        <f t="shared" si="749"/>
        <v>3.0113838647372955</v>
      </c>
      <c r="Q3999" s="6">
        <f t="shared" si="750"/>
        <v>0.90999195186707682</v>
      </c>
      <c r="R3999" s="6">
        <f t="shared" si="751"/>
        <v>0.43507124635554539</v>
      </c>
      <c r="S3999" s="6">
        <f t="shared" si="752"/>
        <v>1.3450631982226222</v>
      </c>
    </row>
    <row r="4000" spans="1:19" x14ac:dyDescent="0.25">
      <c r="A4000" s="64">
        <v>41960</v>
      </c>
      <c r="B4000" s="198" t="s">
        <v>865</v>
      </c>
      <c r="C4000">
        <v>4</v>
      </c>
      <c r="D4000" s="4">
        <v>11.1</v>
      </c>
      <c r="E4000" s="4"/>
      <c r="G4000" s="4">
        <f t="shared" si="745"/>
        <v>64.961200000000005</v>
      </c>
      <c r="H4000"/>
      <c r="I4000"/>
      <c r="J4000" s="34">
        <f t="shared" si="742"/>
        <v>9.6768907712199599E-3</v>
      </c>
      <c r="K4000" s="34">
        <f t="shared" si="746"/>
        <v>0.62862244896025643</v>
      </c>
      <c r="L4000" s="6">
        <f t="shared" si="743"/>
        <v>44.935707081848669</v>
      </c>
      <c r="M4000" s="6">
        <f t="shared" si="747"/>
        <v>2.9190775115043786</v>
      </c>
      <c r="N4000" s="6">
        <f t="shared" si="744"/>
        <v>21.391333313827278</v>
      </c>
      <c r="O4000" s="6">
        <f t="shared" si="748"/>
        <v>1.3896067086192765</v>
      </c>
      <c r="P4000" s="6">
        <f t="shared" si="749"/>
        <v>4.3086842201236548</v>
      </c>
      <c r="Q4000" s="6">
        <f t="shared" si="750"/>
        <v>1.4011572055221015</v>
      </c>
      <c r="R4000" s="6">
        <f t="shared" si="751"/>
        <v>0.54194661636151786</v>
      </c>
      <c r="S4000" s="6">
        <f t="shared" si="752"/>
        <v>1.9431038218836194</v>
      </c>
    </row>
    <row r="4001" spans="1:19" x14ac:dyDescent="0.25">
      <c r="A4001" s="64">
        <v>41960</v>
      </c>
      <c r="B4001" s="198" t="s">
        <v>865</v>
      </c>
      <c r="C4001">
        <v>4</v>
      </c>
      <c r="D4001" s="4">
        <v>8</v>
      </c>
      <c r="E4001" s="4"/>
      <c r="G4001" s="4">
        <f t="shared" si="745"/>
        <v>64.961200000000005</v>
      </c>
      <c r="H4001"/>
      <c r="I4001"/>
      <c r="J4001" s="34">
        <f t="shared" ref="J4001:J4064" si="753">((+D4001/200)^2)*PI()</f>
        <v>5.0265482457436689E-3</v>
      </c>
      <c r="K4001" s="34">
        <f t="shared" si="746"/>
        <v>0.32653061223485441</v>
      </c>
      <c r="L4001" s="6">
        <f t="shared" ref="L4001:L4064" si="754">0.17758*(D4001^2.299)</f>
        <v>21.164008717497858</v>
      </c>
      <c r="M4001" s="6">
        <f t="shared" si="747"/>
        <v>1.3748394297657729</v>
      </c>
      <c r="N4001" s="6">
        <f t="shared" ref="N4001:N4064" si="755">1.28*(D4001^1.17)</f>
        <v>14.58227400291401</v>
      </c>
      <c r="O4001" s="6">
        <f t="shared" si="748"/>
        <v>0.94728203633176278</v>
      </c>
      <c r="P4001" s="6">
        <f t="shared" si="749"/>
        <v>2.3221214660975358</v>
      </c>
      <c r="Q4001" s="6">
        <f t="shared" si="750"/>
        <v>0.65992292628757099</v>
      </c>
      <c r="R4001" s="6">
        <f t="shared" si="751"/>
        <v>0.3694399941693875</v>
      </c>
      <c r="S4001" s="6">
        <f t="shared" si="752"/>
        <v>1.0293629204569585</v>
      </c>
    </row>
    <row r="4002" spans="1:19" x14ac:dyDescent="0.25">
      <c r="A4002" s="64">
        <v>41960</v>
      </c>
      <c r="B4002" s="198" t="s">
        <v>865</v>
      </c>
      <c r="C4002">
        <v>4</v>
      </c>
      <c r="D4002" s="4">
        <v>7.5</v>
      </c>
      <c r="E4002" s="4"/>
      <c r="G4002" s="4">
        <f t="shared" ref="G4002:G4065" si="756">IF($D4002&lt;3.01,795.7747,64.9612)</f>
        <v>64.961200000000005</v>
      </c>
      <c r="H4002"/>
      <c r="I4002"/>
      <c r="J4002" s="34">
        <f t="shared" si="753"/>
        <v>4.4178646691106467E-3</v>
      </c>
      <c r="K4002" s="34">
        <f t="shared" si="746"/>
        <v>0.28698979590953999</v>
      </c>
      <c r="L4002" s="6">
        <f t="shared" si="754"/>
        <v>18.245673379916788</v>
      </c>
      <c r="M4002" s="6">
        <f t="shared" si="747"/>
        <v>1.1852608605569988</v>
      </c>
      <c r="N4002" s="6">
        <f t="shared" si="755"/>
        <v>13.521710947318155</v>
      </c>
      <c r="O4002" s="6">
        <f t="shared" si="748"/>
        <v>0.87838658622827981</v>
      </c>
      <c r="P4002" s="6">
        <f t="shared" si="749"/>
        <v>2.0636474467852786</v>
      </c>
      <c r="Q4002" s="6">
        <f t="shared" si="750"/>
        <v>0.56892521306735933</v>
      </c>
      <c r="R4002" s="6">
        <f t="shared" si="751"/>
        <v>0.34257076862902913</v>
      </c>
      <c r="S4002" s="6">
        <f t="shared" si="752"/>
        <v>0.91149598169638846</v>
      </c>
    </row>
    <row r="4003" spans="1:19" x14ac:dyDescent="0.25">
      <c r="A4003" s="64">
        <v>41960</v>
      </c>
      <c r="B4003" s="198" t="s">
        <v>865</v>
      </c>
      <c r="C4003">
        <v>4</v>
      </c>
      <c r="D4003" s="4">
        <v>11.5</v>
      </c>
      <c r="E4003" s="4"/>
      <c r="G4003" s="4">
        <f t="shared" si="756"/>
        <v>64.961200000000005</v>
      </c>
      <c r="H4003"/>
      <c r="I4003"/>
      <c r="J4003" s="34">
        <f t="shared" si="753"/>
        <v>1.0386890710931254E-2</v>
      </c>
      <c r="K4003" s="34">
        <f t="shared" si="746"/>
        <v>0.67474489793842962</v>
      </c>
      <c r="L4003" s="6">
        <f t="shared" si="754"/>
        <v>48.745932932395526</v>
      </c>
      <c r="M4003" s="6">
        <f t="shared" si="747"/>
        <v>3.1665943598278079</v>
      </c>
      <c r="N4003" s="6">
        <f t="shared" si="755"/>
        <v>22.295973671423809</v>
      </c>
      <c r="O4003" s="6">
        <f t="shared" si="748"/>
        <v>1.4483732329570229</v>
      </c>
      <c r="P4003" s="6">
        <f t="shared" si="749"/>
        <v>4.614967592784831</v>
      </c>
      <c r="Q4003" s="6">
        <f t="shared" si="750"/>
        <v>1.5199652927173477</v>
      </c>
      <c r="R4003" s="6">
        <f t="shared" si="751"/>
        <v>0.56486556085323891</v>
      </c>
      <c r="S4003" s="6">
        <f t="shared" si="752"/>
        <v>2.0848308535705868</v>
      </c>
    </row>
    <row r="4004" spans="1:19" x14ac:dyDescent="0.25">
      <c r="A4004" s="64">
        <v>41960</v>
      </c>
      <c r="B4004" s="198" t="s">
        <v>865</v>
      </c>
      <c r="C4004">
        <v>4</v>
      </c>
      <c r="D4004" s="4">
        <v>4.8</v>
      </c>
      <c r="E4004" s="4"/>
      <c r="G4004" s="4">
        <f t="shared" si="756"/>
        <v>64.961200000000005</v>
      </c>
      <c r="H4004"/>
      <c r="I4004"/>
      <c r="J4004" s="34">
        <f t="shared" si="753"/>
        <v>1.8095573684677208E-3</v>
      </c>
      <c r="K4004" s="34">
        <f t="shared" si="746"/>
        <v>0.11755102040454758</v>
      </c>
      <c r="L4004" s="6">
        <f t="shared" si="754"/>
        <v>6.5398480281028419</v>
      </c>
      <c r="M4004" s="6">
        <f t="shared" si="747"/>
        <v>0.42483638396340279</v>
      </c>
      <c r="N4004" s="6">
        <f t="shared" si="755"/>
        <v>8.0216224497877064</v>
      </c>
      <c r="O4004" s="6">
        <f t="shared" si="748"/>
        <v>0.52109423039239344</v>
      </c>
      <c r="P4004" s="6">
        <f t="shared" si="749"/>
        <v>0.94593061435579617</v>
      </c>
      <c r="Q4004" s="6">
        <f t="shared" si="750"/>
        <v>0.20392146430243333</v>
      </c>
      <c r="R4004" s="6">
        <f t="shared" si="751"/>
        <v>0.20322674985303346</v>
      </c>
      <c r="S4004" s="6">
        <f t="shared" si="752"/>
        <v>0.40714821415546676</v>
      </c>
    </row>
    <row r="4005" spans="1:19" x14ac:dyDescent="0.25">
      <c r="A4005" s="64">
        <v>41960</v>
      </c>
      <c r="B4005" s="198" t="s">
        <v>865</v>
      </c>
      <c r="C4005">
        <v>4</v>
      </c>
      <c r="D4005" s="4">
        <v>4.3</v>
      </c>
      <c r="E4005" s="4"/>
      <c r="G4005" s="4">
        <f t="shared" si="756"/>
        <v>64.961200000000005</v>
      </c>
      <c r="H4005"/>
      <c r="I4005"/>
      <c r="J4005" s="34">
        <f t="shared" si="753"/>
        <v>1.4522012041218817E-3</v>
      </c>
      <c r="K4005" s="34">
        <f t="shared" si="746"/>
        <v>9.4336734690975893E-2</v>
      </c>
      <c r="L4005" s="6">
        <f t="shared" si="754"/>
        <v>5.0785301024450318</v>
      </c>
      <c r="M4005" s="6">
        <f t="shared" si="747"/>
        <v>0.3299074160899001</v>
      </c>
      <c r="N4005" s="6">
        <f t="shared" si="755"/>
        <v>7.0529054640829827</v>
      </c>
      <c r="O4005" s="6">
        <f t="shared" si="748"/>
        <v>0.45816521132004828</v>
      </c>
      <c r="P4005" s="6">
        <f t="shared" si="749"/>
        <v>0.78807262740994832</v>
      </c>
      <c r="Q4005" s="6">
        <f t="shared" si="750"/>
        <v>0.15835555972315205</v>
      </c>
      <c r="R4005" s="6">
        <f t="shared" si="751"/>
        <v>0.17868443241481885</v>
      </c>
      <c r="S4005" s="6">
        <f t="shared" si="752"/>
        <v>0.33703999213797087</v>
      </c>
    </row>
    <row r="4006" spans="1:19" x14ac:dyDescent="0.25">
      <c r="A4006" s="64">
        <v>41960</v>
      </c>
      <c r="B4006" s="198" t="s">
        <v>865</v>
      </c>
      <c r="C4006">
        <v>4</v>
      </c>
      <c r="D4006" s="4">
        <v>6.3</v>
      </c>
      <c r="E4006" s="4"/>
      <c r="G4006" s="4">
        <f t="shared" si="756"/>
        <v>64.961200000000005</v>
      </c>
      <c r="H4006"/>
      <c r="I4006"/>
      <c r="J4006" s="34">
        <f t="shared" si="753"/>
        <v>3.1172453105244723E-3</v>
      </c>
      <c r="K4006" s="34">
        <f t="shared" si="746"/>
        <v>0.20249999999377144</v>
      </c>
      <c r="L4006" s="6">
        <f t="shared" si="754"/>
        <v>12.220190463130352</v>
      </c>
      <c r="M4006" s="6">
        <f t="shared" si="747"/>
        <v>0.79383825211094339</v>
      </c>
      <c r="N4006" s="6">
        <f t="shared" si="755"/>
        <v>11.026518552173203</v>
      </c>
      <c r="O4006" s="6">
        <f t="shared" si="748"/>
        <v>0.71629589086484713</v>
      </c>
      <c r="P4006" s="6">
        <f t="shared" si="749"/>
        <v>1.5101341429757906</v>
      </c>
      <c r="Q4006" s="6">
        <f t="shared" si="750"/>
        <v>0.38104236101325284</v>
      </c>
      <c r="R4006" s="6">
        <f t="shared" si="751"/>
        <v>0.27935539743729038</v>
      </c>
      <c r="S4006" s="6">
        <f t="shared" si="752"/>
        <v>0.66039775845054316</v>
      </c>
    </row>
    <row r="4007" spans="1:19" x14ac:dyDescent="0.25">
      <c r="A4007" s="64">
        <v>41960</v>
      </c>
      <c r="B4007" s="198" t="s">
        <v>865</v>
      </c>
      <c r="C4007">
        <v>4</v>
      </c>
      <c r="D4007" s="4">
        <v>13.6</v>
      </c>
      <c r="E4007" s="4"/>
      <c r="G4007" s="4">
        <f t="shared" si="756"/>
        <v>64.961200000000005</v>
      </c>
      <c r="H4007"/>
      <c r="I4007"/>
      <c r="J4007" s="34">
        <f t="shared" si="753"/>
        <v>1.4526724430199206E-2</v>
      </c>
      <c r="K4007" s="34">
        <f t="shared" si="746"/>
        <v>0.94367346935872931</v>
      </c>
      <c r="L4007" s="6">
        <f t="shared" si="754"/>
        <v>71.68033098095934</v>
      </c>
      <c r="M4007" s="6">
        <f t="shared" si="747"/>
        <v>4.656440407237513</v>
      </c>
      <c r="N4007" s="6">
        <f t="shared" si="755"/>
        <v>27.130043645933544</v>
      </c>
      <c r="O4007" s="6">
        <f t="shared" si="748"/>
        <v>1.7624002254760731</v>
      </c>
      <c r="P4007" s="6">
        <f t="shared" si="749"/>
        <v>6.4188406327135858</v>
      </c>
      <c r="Q4007" s="6">
        <f t="shared" si="750"/>
        <v>2.2350913954740061</v>
      </c>
      <c r="R4007" s="6">
        <f t="shared" si="751"/>
        <v>0.68733608793566858</v>
      </c>
      <c r="S4007" s="6">
        <f t="shared" si="752"/>
        <v>2.9224274834096748</v>
      </c>
    </row>
    <row r="4008" spans="1:19" x14ac:dyDescent="0.25">
      <c r="A4008" s="64">
        <v>41960</v>
      </c>
      <c r="B4008" s="198" t="s">
        <v>865</v>
      </c>
      <c r="C4008">
        <v>4</v>
      </c>
      <c r="D4008" s="4">
        <v>3.9</v>
      </c>
      <c r="E4008" s="4"/>
      <c r="G4008" s="4">
        <f t="shared" si="756"/>
        <v>64.961200000000005</v>
      </c>
      <c r="H4008"/>
      <c r="I4008"/>
      <c r="J4008" s="34">
        <f t="shared" si="753"/>
        <v>1.1945906065275189E-3</v>
      </c>
      <c r="K4008" s="34">
        <f t="shared" si="746"/>
        <v>7.7602040813939621E-2</v>
      </c>
      <c r="L4008" s="6">
        <f t="shared" si="754"/>
        <v>4.0574351124683323</v>
      </c>
      <c r="M4008" s="6">
        <f t="shared" si="747"/>
        <v>0.26357585894044605</v>
      </c>
      <c r="N4008" s="6">
        <f t="shared" si="755"/>
        <v>6.2915196864507177</v>
      </c>
      <c r="O4008" s="6">
        <f t="shared" si="748"/>
        <v>0.40870467658277715</v>
      </c>
      <c r="P4008" s="6">
        <f t="shared" si="749"/>
        <v>0.6722805355232232</v>
      </c>
      <c r="Q4008" s="6">
        <f t="shared" si="750"/>
        <v>0.12651641229141411</v>
      </c>
      <c r="R4008" s="6">
        <f t="shared" si="751"/>
        <v>0.1593948238672831</v>
      </c>
      <c r="S4008" s="6">
        <f t="shared" si="752"/>
        <v>0.28591123615869718</v>
      </c>
    </row>
    <row r="4009" spans="1:19" x14ac:dyDescent="0.25">
      <c r="A4009" s="64">
        <v>41960</v>
      </c>
      <c r="B4009" s="198" t="s">
        <v>865</v>
      </c>
      <c r="C4009">
        <v>4</v>
      </c>
      <c r="D4009" s="4">
        <v>2.7</v>
      </c>
      <c r="E4009" s="4"/>
      <c r="G4009" s="4">
        <f t="shared" si="756"/>
        <v>795.77470000000005</v>
      </c>
      <c r="H4009"/>
      <c r="I4009"/>
      <c r="J4009" s="34">
        <f t="shared" si="753"/>
        <v>5.7255526111673987E-4</v>
      </c>
      <c r="K4009" s="34">
        <f t="shared" si="746"/>
        <v>0.45562230013886806</v>
      </c>
      <c r="L4009" s="6">
        <f t="shared" si="754"/>
        <v>1.7422053596601113</v>
      </c>
      <c r="M4009" s="6">
        <f t="shared" si="747"/>
        <v>1.3863947590567269</v>
      </c>
      <c r="N4009" s="6">
        <f t="shared" si="755"/>
        <v>4.0917168608451373</v>
      </c>
      <c r="O4009" s="6">
        <f t="shared" si="748"/>
        <v>3.2560655263547349</v>
      </c>
      <c r="P4009" s="6">
        <f t="shared" si="749"/>
        <v>4.6424602854114614</v>
      </c>
      <c r="Q4009" s="6">
        <f t="shared" si="750"/>
        <v>0.66546948434722886</v>
      </c>
      <c r="R4009" s="6">
        <f t="shared" si="751"/>
        <v>1.2698655552783467</v>
      </c>
      <c r="S4009" s="6">
        <f t="shared" si="752"/>
        <v>1.9353350396255755</v>
      </c>
    </row>
    <row r="4010" spans="1:19" x14ac:dyDescent="0.25">
      <c r="A4010" s="64">
        <v>41960</v>
      </c>
      <c r="B4010" s="198" t="s">
        <v>865</v>
      </c>
      <c r="C4010">
        <v>4</v>
      </c>
      <c r="D4010" s="4">
        <v>7.6</v>
      </c>
      <c r="E4010" s="4"/>
      <c r="G4010" s="4">
        <f t="shared" si="756"/>
        <v>64.961200000000005</v>
      </c>
      <c r="H4010"/>
      <c r="I4010"/>
      <c r="J4010" s="34">
        <f t="shared" si="753"/>
        <v>4.5364597917836608E-3</v>
      </c>
      <c r="K4010" s="34">
        <f t="shared" si="746"/>
        <v>0.29469387754195608</v>
      </c>
      <c r="L4010" s="6">
        <f t="shared" si="754"/>
        <v>18.809813966898769</v>
      </c>
      <c r="M4010" s="6">
        <f t="shared" si="747"/>
        <v>1.2219081107668699</v>
      </c>
      <c r="N4010" s="6">
        <f t="shared" si="755"/>
        <v>13.732887825405102</v>
      </c>
      <c r="O4010" s="6">
        <f t="shared" si="748"/>
        <v>0.89210488990714454</v>
      </c>
      <c r="P4010" s="6">
        <f t="shared" si="749"/>
        <v>2.1140130006740145</v>
      </c>
      <c r="Q4010" s="6">
        <f t="shared" si="750"/>
        <v>0.58651589316809749</v>
      </c>
      <c r="R4010" s="6">
        <f t="shared" si="751"/>
        <v>0.34792090706378637</v>
      </c>
      <c r="S4010" s="6">
        <f t="shared" si="752"/>
        <v>0.93443680023188391</v>
      </c>
    </row>
    <row r="4011" spans="1:19" x14ac:dyDescent="0.25">
      <c r="A4011" s="64">
        <v>41960</v>
      </c>
      <c r="B4011" s="198" t="s">
        <v>865</v>
      </c>
      <c r="C4011">
        <v>4</v>
      </c>
      <c r="D4011" s="4">
        <v>3.5</v>
      </c>
      <c r="E4011" s="4"/>
      <c r="G4011" s="4">
        <f t="shared" si="756"/>
        <v>64.961200000000005</v>
      </c>
      <c r="H4011"/>
      <c r="I4011"/>
      <c r="J4011" s="34">
        <f t="shared" si="753"/>
        <v>9.6211275016187424E-4</v>
      </c>
      <c r="K4011" s="34">
        <f t="shared" si="746"/>
        <v>6.2499999998077607E-2</v>
      </c>
      <c r="L4011" s="6">
        <f t="shared" si="754"/>
        <v>3.1637815247608514</v>
      </c>
      <c r="M4011" s="6">
        <f t="shared" si="747"/>
        <v>0.20552304837265933</v>
      </c>
      <c r="N4011" s="6">
        <f t="shared" si="755"/>
        <v>5.5433152983182508</v>
      </c>
      <c r="O4011" s="6">
        <f t="shared" si="748"/>
        <v>0.36010042074168885</v>
      </c>
      <c r="P4011" s="6">
        <f t="shared" si="749"/>
        <v>0.56562346911434824</v>
      </c>
      <c r="Q4011" s="6">
        <f t="shared" si="750"/>
        <v>9.865106321887647E-2</v>
      </c>
      <c r="R4011" s="6">
        <f t="shared" si="751"/>
        <v>0.14043916408925866</v>
      </c>
      <c r="S4011" s="6">
        <f t="shared" si="752"/>
        <v>0.23909022730813512</v>
      </c>
    </row>
    <row r="4012" spans="1:19" x14ac:dyDescent="0.25">
      <c r="A4012" s="64">
        <v>41960</v>
      </c>
      <c r="B4012" s="198" t="s">
        <v>865</v>
      </c>
      <c r="C4012">
        <v>4</v>
      </c>
      <c r="D4012" s="4">
        <v>15.6</v>
      </c>
      <c r="E4012" s="4"/>
      <c r="G4012" s="4">
        <f t="shared" si="756"/>
        <v>64.961200000000005</v>
      </c>
      <c r="H4012"/>
      <c r="I4012"/>
      <c r="J4012" s="34">
        <f t="shared" si="753"/>
        <v>1.9113449704440302E-2</v>
      </c>
      <c r="K4012" s="34">
        <f t="shared" si="746"/>
        <v>1.2416326530230339</v>
      </c>
      <c r="L4012" s="6">
        <f t="shared" si="754"/>
        <v>98.262430761863627</v>
      </c>
      <c r="M4012" s="6">
        <f t="shared" si="747"/>
        <v>6.3832455410182378</v>
      </c>
      <c r="N4012" s="6">
        <f t="shared" si="755"/>
        <v>31.854130116875286</v>
      </c>
      <c r="O4012" s="6">
        <f t="shared" si="748"/>
        <v>2.0692825574845628</v>
      </c>
      <c r="P4012" s="6">
        <f t="shared" si="749"/>
        <v>8.4525280985027997</v>
      </c>
      <c r="Q4012" s="6">
        <f t="shared" si="750"/>
        <v>3.0639578596887542</v>
      </c>
      <c r="R4012" s="6">
        <f t="shared" si="751"/>
        <v>0.80702019741897957</v>
      </c>
      <c r="S4012" s="6">
        <f t="shared" si="752"/>
        <v>3.8709780571077337</v>
      </c>
    </row>
    <row r="4013" spans="1:19" x14ac:dyDescent="0.25">
      <c r="A4013" s="64">
        <v>41960</v>
      </c>
      <c r="B4013" s="198" t="s">
        <v>865</v>
      </c>
      <c r="C4013">
        <v>4</v>
      </c>
      <c r="D4013" s="4">
        <v>5</v>
      </c>
      <c r="E4013" s="4"/>
      <c r="G4013" s="4">
        <f t="shared" si="756"/>
        <v>64.961200000000005</v>
      </c>
      <c r="H4013"/>
      <c r="I4013"/>
      <c r="J4013" s="34">
        <f t="shared" si="753"/>
        <v>1.9634954084936209E-3</v>
      </c>
      <c r="K4013" s="34">
        <f t="shared" si="746"/>
        <v>0.12755102040424002</v>
      </c>
      <c r="L4013" s="6">
        <f t="shared" si="754"/>
        <v>7.1833345216463531</v>
      </c>
      <c r="M4013" s="6">
        <f t="shared" si="747"/>
        <v>0.46663803957857453</v>
      </c>
      <c r="N4013" s="6">
        <f t="shared" si="755"/>
        <v>8.4140458590425169</v>
      </c>
      <c r="O4013" s="6">
        <f t="shared" si="748"/>
        <v>0.54658652646013051</v>
      </c>
      <c r="P4013" s="6">
        <f t="shared" si="749"/>
        <v>1.0132245660387049</v>
      </c>
      <c r="Q4013" s="6">
        <f t="shared" si="750"/>
        <v>0.22398625899771576</v>
      </c>
      <c r="R4013" s="6">
        <f t="shared" si="751"/>
        <v>0.2131687453194509</v>
      </c>
      <c r="S4013" s="6">
        <f t="shared" si="752"/>
        <v>0.4371550043171667</v>
      </c>
    </row>
    <row r="4014" spans="1:19" x14ac:dyDescent="0.25">
      <c r="A4014" s="64">
        <v>41960</v>
      </c>
      <c r="B4014" s="198" t="s">
        <v>865</v>
      </c>
      <c r="C4014">
        <v>4</v>
      </c>
      <c r="D4014" s="4">
        <v>3.3</v>
      </c>
      <c r="E4014" s="4"/>
      <c r="G4014" s="4">
        <f t="shared" si="756"/>
        <v>64.961200000000005</v>
      </c>
      <c r="H4014"/>
      <c r="I4014"/>
      <c r="J4014" s="34">
        <f t="shared" si="753"/>
        <v>8.5529859993982123E-4</v>
      </c>
      <c r="K4014" s="34">
        <f t="shared" si="746"/>
        <v>5.5561224488086945E-2</v>
      </c>
      <c r="L4014" s="6">
        <f t="shared" si="754"/>
        <v>2.7634881041225379</v>
      </c>
      <c r="M4014" s="6">
        <f t="shared" si="747"/>
        <v>0.17951950691152002</v>
      </c>
      <c r="N4014" s="6">
        <f t="shared" si="755"/>
        <v>5.1745344101160526</v>
      </c>
      <c r="O4014" s="6">
        <f t="shared" si="748"/>
        <v>0.3361439712423443</v>
      </c>
      <c r="P4014" s="6">
        <f t="shared" si="749"/>
        <v>0.51566347815386426</v>
      </c>
      <c r="Q4014" s="6">
        <f t="shared" si="750"/>
        <v>8.6169363317529613E-2</v>
      </c>
      <c r="R4014" s="6">
        <f t="shared" si="751"/>
        <v>0.13109614878451428</v>
      </c>
      <c r="S4014" s="6">
        <f t="shared" si="752"/>
        <v>0.2172655121020439</v>
      </c>
    </row>
    <row r="4015" spans="1:19" x14ac:dyDescent="0.25">
      <c r="A4015" s="64">
        <v>41960</v>
      </c>
      <c r="B4015" s="198" t="s">
        <v>865</v>
      </c>
      <c r="C4015">
        <v>4</v>
      </c>
      <c r="D4015" s="4">
        <v>5.2</v>
      </c>
      <c r="E4015" s="4"/>
      <c r="G4015" s="4">
        <f t="shared" si="756"/>
        <v>64.961200000000005</v>
      </c>
      <c r="H4015"/>
      <c r="I4015"/>
      <c r="J4015" s="34">
        <f t="shared" si="753"/>
        <v>2.1237166338267006E-3</v>
      </c>
      <c r="K4015" s="34">
        <f t="shared" si="746"/>
        <v>0.13795918366922602</v>
      </c>
      <c r="L4015" s="6">
        <f t="shared" si="754"/>
        <v>7.8611437635641082</v>
      </c>
      <c r="M4015" s="6">
        <f t="shared" si="747"/>
        <v>0.51066934215868187</v>
      </c>
      <c r="N4015" s="6">
        <f t="shared" si="755"/>
        <v>8.8091474968502013</v>
      </c>
      <c r="O4015" s="6">
        <f t="shared" si="748"/>
        <v>0.5722528034719111</v>
      </c>
      <c r="P4015" s="6">
        <f t="shared" si="749"/>
        <v>1.0829221456305929</v>
      </c>
      <c r="Q4015" s="6">
        <f t="shared" si="750"/>
        <v>0.2451212842361673</v>
      </c>
      <c r="R4015" s="6">
        <f t="shared" si="751"/>
        <v>0.22317859335404533</v>
      </c>
      <c r="S4015" s="6">
        <f t="shared" si="752"/>
        <v>0.46829987759021263</v>
      </c>
    </row>
    <row r="4016" spans="1:19" x14ac:dyDescent="0.25">
      <c r="A4016" s="64">
        <v>41960</v>
      </c>
      <c r="B4016" s="198" t="s">
        <v>865</v>
      </c>
      <c r="C4016">
        <v>4</v>
      </c>
      <c r="D4016" s="4">
        <v>5</v>
      </c>
      <c r="E4016" s="4"/>
      <c r="G4016" s="4">
        <f t="shared" si="756"/>
        <v>64.961200000000005</v>
      </c>
      <c r="H4016"/>
      <c r="I4016"/>
      <c r="J4016" s="34">
        <f t="shared" si="753"/>
        <v>1.9634954084936209E-3</v>
      </c>
      <c r="K4016" s="34">
        <f t="shared" si="746"/>
        <v>0.12755102040424002</v>
      </c>
      <c r="L4016" s="6">
        <f t="shared" si="754"/>
        <v>7.1833345216463531</v>
      </c>
      <c r="M4016" s="6">
        <f t="shared" si="747"/>
        <v>0.46663803957857453</v>
      </c>
      <c r="N4016" s="6">
        <f t="shared" si="755"/>
        <v>8.4140458590425169</v>
      </c>
      <c r="O4016" s="6">
        <f t="shared" si="748"/>
        <v>0.54658652646013051</v>
      </c>
      <c r="P4016" s="6">
        <f t="shared" si="749"/>
        <v>1.0132245660387049</v>
      </c>
      <c r="Q4016" s="6">
        <f t="shared" si="750"/>
        <v>0.22398625899771576</v>
      </c>
      <c r="R4016" s="6">
        <f t="shared" si="751"/>
        <v>0.2131687453194509</v>
      </c>
      <c r="S4016" s="6">
        <f t="shared" si="752"/>
        <v>0.4371550043171667</v>
      </c>
    </row>
    <row r="4017" spans="1:19" x14ac:dyDescent="0.25">
      <c r="A4017" s="64">
        <v>41960</v>
      </c>
      <c r="B4017" s="198" t="s">
        <v>865</v>
      </c>
      <c r="C4017">
        <v>4</v>
      </c>
      <c r="D4017" s="4">
        <v>6.9</v>
      </c>
      <c r="E4017" s="4"/>
      <c r="G4017" s="4">
        <f t="shared" si="756"/>
        <v>64.961200000000005</v>
      </c>
      <c r="H4017"/>
      <c r="I4017"/>
      <c r="J4017" s="34">
        <f t="shared" si="753"/>
        <v>3.7392806559352516E-3</v>
      </c>
      <c r="K4017" s="34">
        <f t="shared" si="746"/>
        <v>0.24290816325783468</v>
      </c>
      <c r="L4017" s="6">
        <f t="shared" si="754"/>
        <v>15.062883294996576</v>
      </c>
      <c r="M4017" s="6">
        <f t="shared" si="747"/>
        <v>0.97850299328216439</v>
      </c>
      <c r="N4017" s="6">
        <f t="shared" si="755"/>
        <v>12.264882891847247</v>
      </c>
      <c r="O4017" s="6">
        <f t="shared" si="748"/>
        <v>0.79674152596761971</v>
      </c>
      <c r="P4017" s="6">
        <f t="shared" si="749"/>
        <v>1.7752445192497841</v>
      </c>
      <c r="Q4017" s="6">
        <f t="shared" si="750"/>
        <v>0.46968143677543889</v>
      </c>
      <c r="R4017" s="6">
        <f t="shared" si="751"/>
        <v>0.31072919512737168</v>
      </c>
      <c r="S4017" s="6">
        <f t="shared" si="752"/>
        <v>0.78041063190281057</v>
      </c>
    </row>
    <row r="4018" spans="1:19" x14ac:dyDescent="0.25">
      <c r="A4018" s="64">
        <v>41960</v>
      </c>
      <c r="B4018" s="198" t="s">
        <v>865</v>
      </c>
      <c r="C4018">
        <v>4</v>
      </c>
      <c r="D4018" s="4">
        <v>4.5</v>
      </c>
      <c r="E4018" s="4"/>
      <c r="G4018" s="4">
        <f t="shared" si="756"/>
        <v>64.961200000000005</v>
      </c>
      <c r="H4018"/>
      <c r="I4018"/>
      <c r="J4018" s="34">
        <f t="shared" si="753"/>
        <v>1.5904312808798326E-3</v>
      </c>
      <c r="K4018" s="34">
        <f t="shared" ref="K4018:K4081" si="757">+IF($D4018&gt;3.01,J4018*64.96120126,J4018*795.77)</f>
        <v>0.10331632652743439</v>
      </c>
      <c r="L4018" s="6">
        <f t="shared" si="754"/>
        <v>5.6380590590289899</v>
      </c>
      <c r="M4018" s="6">
        <f t="shared" ref="M4018:M4081" si="758">+IF($D4018&gt;3.01,L4018*64.96120126*0.001,L4018*795.77*0.001)</f>
        <v>0.36625508924934846</v>
      </c>
      <c r="N4018" s="6">
        <f t="shared" si="755"/>
        <v>7.4382130025037601</v>
      </c>
      <c r="O4018" s="6">
        <f t="shared" ref="O4018:O4081" si="759">+IF($D4018&gt;2.99,N4018*64.96120126*0.001,N4018*795.77*0.001)</f>
        <v>0.48319525187039564</v>
      </c>
      <c r="P4018" s="6">
        <f t="shared" ref="P4018:P4081" si="760">+M4018+O4018</f>
        <v>0.84945034111974405</v>
      </c>
      <c r="Q4018" s="6">
        <f t="shared" si="750"/>
        <v>0.17580244283968727</v>
      </c>
      <c r="R4018" s="6">
        <f t="shared" si="751"/>
        <v>0.1884461482294543</v>
      </c>
      <c r="S4018" s="6">
        <f t="shared" si="752"/>
        <v>0.36424859106914154</v>
      </c>
    </row>
    <row r="4019" spans="1:19" x14ac:dyDescent="0.25">
      <c r="A4019" s="64">
        <v>41960</v>
      </c>
      <c r="B4019" s="198" t="s">
        <v>865</v>
      </c>
      <c r="C4019">
        <v>4</v>
      </c>
      <c r="D4019" s="4">
        <v>8.1</v>
      </c>
      <c r="E4019" s="4"/>
      <c r="G4019" s="4">
        <f t="shared" si="756"/>
        <v>64.961200000000005</v>
      </c>
      <c r="H4019"/>
      <c r="I4019"/>
      <c r="J4019" s="34">
        <f t="shared" si="753"/>
        <v>5.152997350050658E-3</v>
      </c>
      <c r="K4019" s="34">
        <f t="shared" si="757"/>
        <v>0.33474489794888745</v>
      </c>
      <c r="L4019" s="6">
        <f t="shared" si="754"/>
        <v>21.77715338574771</v>
      </c>
      <c r="M4019" s="6">
        <f t="shared" si="758"/>
        <v>1.4146700439614475</v>
      </c>
      <c r="N4019" s="6">
        <f t="shared" si="755"/>
        <v>14.795765575883163</v>
      </c>
      <c r="O4019" s="6">
        <f t="shared" si="759"/>
        <v>0.96115070537072589</v>
      </c>
      <c r="P4019" s="6">
        <f t="shared" si="760"/>
        <v>2.3758207493321732</v>
      </c>
      <c r="Q4019" s="6">
        <f t="shared" si="750"/>
        <v>0.6790416211014948</v>
      </c>
      <c r="R4019" s="6">
        <f t="shared" si="751"/>
        <v>0.37484877509458309</v>
      </c>
      <c r="S4019" s="6">
        <f t="shared" si="752"/>
        <v>1.0538903961960779</v>
      </c>
    </row>
    <row r="4020" spans="1:19" x14ac:dyDescent="0.25">
      <c r="A4020" s="64">
        <v>41960</v>
      </c>
      <c r="B4020" s="198" t="s">
        <v>865</v>
      </c>
      <c r="C4020">
        <v>4</v>
      </c>
      <c r="D4020" s="4">
        <v>3.6</v>
      </c>
      <c r="E4020" s="4"/>
      <c r="G4020" s="4">
        <f t="shared" si="756"/>
        <v>64.961200000000005</v>
      </c>
      <c r="H4020"/>
      <c r="I4020"/>
      <c r="J4020" s="34">
        <f t="shared" si="753"/>
        <v>1.0178760197630931E-3</v>
      </c>
      <c r="K4020" s="34">
        <f t="shared" si="757"/>
        <v>6.6122448977558021E-2</v>
      </c>
      <c r="L4020" s="6">
        <f t="shared" si="754"/>
        <v>3.375464158589657</v>
      </c>
      <c r="M4020" s="6">
        <f t="shared" si="758"/>
        <v>0.21927420655205926</v>
      </c>
      <c r="N4020" s="6">
        <f t="shared" si="755"/>
        <v>5.7290669248255632</v>
      </c>
      <c r="O4020" s="6">
        <f t="shared" si="759"/>
        <v>0.37216706953560269</v>
      </c>
      <c r="P4020" s="6">
        <f t="shared" si="760"/>
        <v>0.59144127608766195</v>
      </c>
      <c r="Q4020" s="6">
        <f t="shared" si="750"/>
        <v>0.10525161914498844</v>
      </c>
      <c r="R4020" s="6">
        <f t="shared" si="751"/>
        <v>0.14514515711888507</v>
      </c>
      <c r="S4020" s="6">
        <f t="shared" si="752"/>
        <v>0.25039677626387352</v>
      </c>
    </row>
    <row r="4021" spans="1:19" x14ac:dyDescent="0.25">
      <c r="A4021" s="64">
        <v>41960</v>
      </c>
      <c r="B4021" s="198" t="s">
        <v>865</v>
      </c>
      <c r="C4021">
        <v>4</v>
      </c>
      <c r="D4021" s="4">
        <v>9.1</v>
      </c>
      <c r="E4021" s="4"/>
      <c r="G4021" s="4">
        <f t="shared" si="756"/>
        <v>64.961200000000005</v>
      </c>
      <c r="H4021"/>
      <c r="I4021"/>
      <c r="J4021" s="34">
        <f t="shared" si="753"/>
        <v>6.5038821910942696E-3</v>
      </c>
      <c r="K4021" s="34">
        <f t="shared" si="757"/>
        <v>0.4224999999870046</v>
      </c>
      <c r="L4021" s="6">
        <f t="shared" si="754"/>
        <v>28.459693107492722</v>
      </c>
      <c r="M4021" s="6">
        <f t="shared" si="758"/>
        <v>1.8487758517536694</v>
      </c>
      <c r="N4021" s="6">
        <f t="shared" si="755"/>
        <v>16.954633202475005</v>
      </c>
      <c r="O4021" s="6">
        <f t="shared" si="759"/>
        <v>1.1013933397554569</v>
      </c>
      <c r="P4021" s="6">
        <f t="shared" si="760"/>
        <v>2.9501691915091266</v>
      </c>
      <c r="Q4021" s="6">
        <f t="shared" si="750"/>
        <v>0.88741240884176131</v>
      </c>
      <c r="R4021" s="6">
        <f t="shared" si="751"/>
        <v>0.42954340250462825</v>
      </c>
      <c r="S4021" s="6">
        <f t="shared" si="752"/>
        <v>1.3169558113463895</v>
      </c>
    </row>
    <row r="4022" spans="1:19" x14ac:dyDescent="0.25">
      <c r="A4022" s="64">
        <v>41960</v>
      </c>
      <c r="B4022" s="198" t="s">
        <v>865</v>
      </c>
      <c r="C4022">
        <v>4</v>
      </c>
      <c r="D4022" s="4">
        <v>8.1</v>
      </c>
      <c r="E4022" s="4"/>
      <c r="G4022" s="4">
        <f t="shared" si="756"/>
        <v>64.961200000000005</v>
      </c>
      <c r="H4022"/>
      <c r="I4022"/>
      <c r="J4022" s="34">
        <f t="shared" si="753"/>
        <v>5.152997350050658E-3</v>
      </c>
      <c r="K4022" s="34">
        <f t="shared" si="757"/>
        <v>0.33474489794888745</v>
      </c>
      <c r="L4022" s="6">
        <f t="shared" si="754"/>
        <v>21.77715338574771</v>
      </c>
      <c r="M4022" s="6">
        <f t="shared" si="758"/>
        <v>1.4146700439614475</v>
      </c>
      <c r="N4022" s="6">
        <f t="shared" si="755"/>
        <v>14.795765575883163</v>
      </c>
      <c r="O4022" s="6">
        <f t="shared" si="759"/>
        <v>0.96115070537072589</v>
      </c>
      <c r="P4022" s="6">
        <f t="shared" si="760"/>
        <v>2.3758207493321732</v>
      </c>
      <c r="Q4022" s="6">
        <f t="shared" si="750"/>
        <v>0.6790416211014948</v>
      </c>
      <c r="R4022" s="6">
        <f t="shared" si="751"/>
        <v>0.37484877509458309</v>
      </c>
      <c r="S4022" s="6">
        <f t="shared" si="752"/>
        <v>1.0538903961960779</v>
      </c>
    </row>
    <row r="4023" spans="1:19" x14ac:dyDescent="0.25">
      <c r="A4023" s="64">
        <v>41960</v>
      </c>
      <c r="B4023" s="198" t="s">
        <v>865</v>
      </c>
      <c r="C4023">
        <v>4</v>
      </c>
      <c r="D4023" s="4">
        <v>2.4</v>
      </c>
      <c r="E4023" s="4"/>
      <c r="G4023" s="4">
        <f t="shared" si="756"/>
        <v>795.77470000000005</v>
      </c>
      <c r="H4023"/>
      <c r="I4023"/>
      <c r="J4023" s="34">
        <f t="shared" si="753"/>
        <v>4.523893421169302E-4</v>
      </c>
      <c r="K4023" s="34">
        <f t="shared" si="757"/>
        <v>0.35999786677638956</v>
      </c>
      <c r="L4023" s="6">
        <f t="shared" si="754"/>
        <v>1.3289226279620943</v>
      </c>
      <c r="M4023" s="6">
        <f t="shared" si="758"/>
        <v>1.0575167596533956</v>
      </c>
      <c r="N4023" s="6">
        <f t="shared" si="755"/>
        <v>3.5649802027876287</v>
      </c>
      <c r="O4023" s="6">
        <f t="shared" si="759"/>
        <v>2.8369042959723112</v>
      </c>
      <c r="P4023" s="6">
        <f t="shared" si="760"/>
        <v>3.8944210556257071</v>
      </c>
      <c r="Q4023" s="6">
        <f t="shared" si="750"/>
        <v>0.50760804463362985</v>
      </c>
      <c r="R4023" s="6">
        <f t="shared" si="751"/>
        <v>1.1063926754292015</v>
      </c>
      <c r="S4023" s="6">
        <f t="shared" si="752"/>
        <v>1.6140007200628315</v>
      </c>
    </row>
    <row r="4024" spans="1:19" x14ac:dyDescent="0.25">
      <c r="A4024" s="64">
        <v>41960</v>
      </c>
      <c r="B4024" s="198" t="s">
        <v>865</v>
      </c>
      <c r="C4024">
        <v>4</v>
      </c>
      <c r="D4024" s="4">
        <v>6.8</v>
      </c>
      <c r="E4024" s="4"/>
      <c r="G4024" s="4">
        <f t="shared" si="756"/>
        <v>64.961200000000005</v>
      </c>
      <c r="H4024"/>
      <c r="I4024"/>
      <c r="J4024" s="34">
        <f t="shared" si="753"/>
        <v>3.6316811075498014E-3</v>
      </c>
      <c r="K4024" s="34">
        <f t="shared" si="757"/>
        <v>0.23591836733968233</v>
      </c>
      <c r="L4024" s="6">
        <f t="shared" si="754"/>
        <v>14.565722844180941</v>
      </c>
      <c r="M4024" s="6">
        <f t="shared" si="758"/>
        <v>0.94620685317821773</v>
      </c>
      <c r="N4024" s="6">
        <f t="shared" si="755"/>
        <v>12.057170367208817</v>
      </c>
      <c r="O4024" s="6">
        <f t="shared" si="759"/>
        <v>0.78324827085036008</v>
      </c>
      <c r="P4024" s="6">
        <f t="shared" si="760"/>
        <v>1.7294551240285778</v>
      </c>
      <c r="Q4024" s="6">
        <f t="shared" si="750"/>
        <v>0.45417928952554448</v>
      </c>
      <c r="R4024" s="6">
        <f t="shared" si="751"/>
        <v>0.30546682563164046</v>
      </c>
      <c r="S4024" s="6">
        <f t="shared" si="752"/>
        <v>0.75964611515718494</v>
      </c>
    </row>
    <row r="4025" spans="1:19" x14ac:dyDescent="0.25">
      <c r="A4025" s="64">
        <v>41960</v>
      </c>
      <c r="B4025" s="198" t="s">
        <v>865</v>
      </c>
      <c r="C4025">
        <v>4</v>
      </c>
      <c r="D4025" s="4">
        <v>6.4</v>
      </c>
      <c r="E4025" s="4"/>
      <c r="G4025" s="4">
        <f t="shared" si="756"/>
        <v>64.961200000000005</v>
      </c>
      <c r="H4025"/>
      <c r="I4025"/>
      <c r="J4025" s="34">
        <f t="shared" si="753"/>
        <v>3.2169908772759479E-3</v>
      </c>
      <c r="K4025" s="34">
        <f t="shared" si="757"/>
        <v>0.20897959183030679</v>
      </c>
      <c r="L4025" s="6">
        <f t="shared" si="754"/>
        <v>12.670735111153041</v>
      </c>
      <c r="M4025" s="6">
        <f t="shared" si="758"/>
        <v>0.82310617366776118</v>
      </c>
      <c r="N4025" s="6">
        <f t="shared" si="755"/>
        <v>11.231571837310549</v>
      </c>
      <c r="O4025" s="6">
        <f t="shared" si="759"/>
        <v>0.72961639858967853</v>
      </c>
      <c r="P4025" s="6">
        <f t="shared" si="760"/>
        <v>1.5527225722574398</v>
      </c>
      <c r="Q4025" s="6">
        <f t="shared" si="750"/>
        <v>0.39509096336052535</v>
      </c>
      <c r="R4025" s="6">
        <f t="shared" si="751"/>
        <v>0.28455039544997462</v>
      </c>
      <c r="S4025" s="6">
        <f t="shared" si="752"/>
        <v>0.67964135881049992</v>
      </c>
    </row>
    <row r="4026" spans="1:19" x14ac:dyDescent="0.25">
      <c r="A4026" s="64">
        <v>41960</v>
      </c>
      <c r="B4026" s="198" t="s">
        <v>865</v>
      </c>
      <c r="C4026">
        <v>4</v>
      </c>
      <c r="D4026" s="4">
        <v>11.4</v>
      </c>
      <c r="E4026" s="4"/>
      <c r="G4026" s="4">
        <f t="shared" si="756"/>
        <v>64.961200000000005</v>
      </c>
      <c r="H4026"/>
      <c r="I4026"/>
      <c r="J4026" s="34">
        <f t="shared" si="753"/>
        <v>1.0207034531513238E-2</v>
      </c>
      <c r="K4026" s="34">
        <f t="shared" si="757"/>
        <v>0.66306122446940119</v>
      </c>
      <c r="L4026" s="6">
        <f t="shared" si="754"/>
        <v>47.776937151240197</v>
      </c>
      <c r="M4026" s="6">
        <f t="shared" si="758"/>
        <v>3.1036472298680851</v>
      </c>
      <c r="N4026" s="6">
        <f t="shared" si="755"/>
        <v>22.069304441395495</v>
      </c>
      <c r="O4026" s="6">
        <f t="shared" si="759"/>
        <v>1.4336485274857045</v>
      </c>
      <c r="P4026" s="6">
        <f t="shared" si="760"/>
        <v>4.5372957573537898</v>
      </c>
      <c r="Q4026" s="6">
        <f t="shared" si="750"/>
        <v>1.4897506703366807</v>
      </c>
      <c r="R4026" s="6">
        <f t="shared" si="751"/>
        <v>0.55912292571942479</v>
      </c>
      <c r="S4026" s="6">
        <f t="shared" si="752"/>
        <v>2.0488735960561053</v>
      </c>
    </row>
    <row r="4027" spans="1:19" x14ac:dyDescent="0.25">
      <c r="A4027" s="64">
        <v>41960</v>
      </c>
      <c r="B4027" s="198" t="s">
        <v>865</v>
      </c>
      <c r="C4027">
        <v>4</v>
      </c>
      <c r="D4027" s="4">
        <v>5.2</v>
      </c>
      <c r="E4027" s="4"/>
      <c r="G4027" s="4">
        <f t="shared" si="756"/>
        <v>64.961200000000005</v>
      </c>
      <c r="H4027"/>
      <c r="I4027"/>
      <c r="J4027" s="34">
        <f t="shared" si="753"/>
        <v>2.1237166338267006E-3</v>
      </c>
      <c r="K4027" s="34">
        <f t="shared" si="757"/>
        <v>0.13795918366922602</v>
      </c>
      <c r="L4027" s="6">
        <f t="shared" si="754"/>
        <v>7.8611437635641082</v>
      </c>
      <c r="M4027" s="6">
        <f t="shared" si="758"/>
        <v>0.51066934215868187</v>
      </c>
      <c r="N4027" s="6">
        <f t="shared" si="755"/>
        <v>8.8091474968502013</v>
      </c>
      <c r="O4027" s="6">
        <f t="shared" si="759"/>
        <v>0.5722528034719111</v>
      </c>
      <c r="P4027" s="6">
        <f t="shared" si="760"/>
        <v>1.0829221456305929</v>
      </c>
      <c r="Q4027" s="6">
        <f t="shared" si="750"/>
        <v>0.2451212842361673</v>
      </c>
      <c r="R4027" s="6">
        <f t="shared" si="751"/>
        <v>0.22317859335404533</v>
      </c>
      <c r="S4027" s="6">
        <f t="shared" si="752"/>
        <v>0.46829987759021263</v>
      </c>
    </row>
    <row r="4028" spans="1:19" x14ac:dyDescent="0.25">
      <c r="A4028" s="64">
        <v>41960</v>
      </c>
      <c r="B4028" s="198" t="s">
        <v>865</v>
      </c>
      <c r="C4028">
        <v>4</v>
      </c>
      <c r="D4028" s="4">
        <v>3</v>
      </c>
      <c r="E4028" s="4"/>
      <c r="G4028" s="4">
        <f t="shared" si="756"/>
        <v>795.77470000000005</v>
      </c>
      <c r="H4028"/>
      <c r="I4028"/>
      <c r="J4028" s="34">
        <f t="shared" si="753"/>
        <v>7.0685834705770342E-4</v>
      </c>
      <c r="K4028" s="34">
        <f t="shared" si="757"/>
        <v>0.56249666683810862</v>
      </c>
      <c r="L4028" s="6">
        <f t="shared" si="754"/>
        <v>2.219707841442716</v>
      </c>
      <c r="M4028" s="6">
        <f t="shared" si="758"/>
        <v>1.7663769089848702</v>
      </c>
      <c r="N4028" s="6">
        <f t="shared" si="755"/>
        <v>4.6285167281146418</v>
      </c>
      <c r="O4028" s="6">
        <f t="shared" si="759"/>
        <v>0.30067400671033195</v>
      </c>
      <c r="P4028" s="6">
        <f t="shared" si="760"/>
        <v>2.0670509156952024</v>
      </c>
      <c r="Q4028" s="6">
        <f t="shared" si="750"/>
        <v>0.84786091631273763</v>
      </c>
      <c r="R4028" s="6">
        <f t="shared" si="751"/>
        <v>0.11726286261702946</v>
      </c>
      <c r="S4028" s="6">
        <f t="shared" si="752"/>
        <v>0.96512377892976708</v>
      </c>
    </row>
    <row r="4029" spans="1:19" x14ac:dyDescent="0.25">
      <c r="A4029" s="64">
        <v>41960</v>
      </c>
      <c r="B4029" s="198" t="s">
        <v>865</v>
      </c>
      <c r="C4029">
        <v>4</v>
      </c>
      <c r="D4029" s="4">
        <v>11.2</v>
      </c>
      <c r="E4029" s="4"/>
      <c r="G4029" s="4">
        <f t="shared" si="756"/>
        <v>64.961200000000005</v>
      </c>
      <c r="H4029"/>
      <c r="I4029"/>
      <c r="J4029" s="34">
        <f t="shared" si="753"/>
        <v>9.8520345616575893E-3</v>
      </c>
      <c r="K4029" s="34">
        <f t="shared" si="757"/>
        <v>0.63999999998031454</v>
      </c>
      <c r="L4029" s="6">
        <f t="shared" si="754"/>
        <v>45.871853200437585</v>
      </c>
      <c r="M4029" s="6">
        <f t="shared" si="758"/>
        <v>2.9798906879228007</v>
      </c>
      <c r="N4029" s="6">
        <f t="shared" si="755"/>
        <v>21.616981763211225</v>
      </c>
      <c r="O4029" s="6">
        <f t="shared" si="759"/>
        <v>1.4042651029537139</v>
      </c>
      <c r="P4029" s="6">
        <f t="shared" si="760"/>
        <v>4.3841557908765143</v>
      </c>
      <c r="Q4029" s="6">
        <f t="shared" si="750"/>
        <v>1.4303475302029443</v>
      </c>
      <c r="R4029" s="6">
        <f t="shared" si="751"/>
        <v>0.54766339015194843</v>
      </c>
      <c r="S4029" s="6">
        <f t="shared" si="752"/>
        <v>1.9780109203548926</v>
      </c>
    </row>
    <row r="4030" spans="1:19" x14ac:dyDescent="0.25">
      <c r="A4030" s="64">
        <v>41960</v>
      </c>
      <c r="B4030" s="198" t="s">
        <v>865</v>
      </c>
      <c r="C4030">
        <v>4</v>
      </c>
      <c r="D4030" s="4">
        <v>3.5</v>
      </c>
      <c r="E4030" s="4"/>
      <c r="G4030" s="4">
        <f t="shared" si="756"/>
        <v>64.961200000000005</v>
      </c>
      <c r="H4030"/>
      <c r="I4030"/>
      <c r="J4030" s="34">
        <f t="shared" si="753"/>
        <v>9.6211275016187424E-4</v>
      </c>
      <c r="K4030" s="34">
        <f t="shared" si="757"/>
        <v>6.2499999998077607E-2</v>
      </c>
      <c r="L4030" s="6">
        <f t="shared" si="754"/>
        <v>3.1637815247608514</v>
      </c>
      <c r="M4030" s="6">
        <f t="shared" si="758"/>
        <v>0.20552304837265933</v>
      </c>
      <c r="N4030" s="6">
        <f t="shared" si="755"/>
        <v>5.5433152983182508</v>
      </c>
      <c r="O4030" s="6">
        <f t="shared" si="759"/>
        <v>0.36010042074168885</v>
      </c>
      <c r="P4030" s="6">
        <f t="shared" si="760"/>
        <v>0.56562346911434824</v>
      </c>
      <c r="Q4030" s="6">
        <f t="shared" si="750"/>
        <v>9.865106321887647E-2</v>
      </c>
      <c r="R4030" s="6">
        <f t="shared" si="751"/>
        <v>0.14043916408925866</v>
      </c>
      <c r="S4030" s="6">
        <f t="shared" si="752"/>
        <v>0.23909022730813512</v>
      </c>
    </row>
    <row r="4031" spans="1:19" x14ac:dyDescent="0.25">
      <c r="A4031" s="64">
        <v>41960</v>
      </c>
      <c r="B4031" s="198" t="s">
        <v>865</v>
      </c>
      <c r="C4031">
        <v>4</v>
      </c>
      <c r="D4031" s="4">
        <v>3.2</v>
      </c>
      <c r="E4031" s="4"/>
      <c r="G4031" s="4">
        <f t="shared" si="756"/>
        <v>64.961200000000005</v>
      </c>
      <c r="H4031"/>
      <c r="I4031"/>
      <c r="J4031" s="34">
        <f t="shared" si="753"/>
        <v>8.0424771931898698E-4</v>
      </c>
      <c r="K4031" s="34">
        <f t="shared" si="757"/>
        <v>5.2244897957576697E-2</v>
      </c>
      <c r="L4031" s="6">
        <f t="shared" si="754"/>
        <v>2.57474279673893</v>
      </c>
      <c r="M4031" s="6">
        <f t="shared" si="758"/>
        <v>0.16725838501169291</v>
      </c>
      <c r="N4031" s="6">
        <f t="shared" si="755"/>
        <v>4.9915502127950244</v>
      </c>
      <c r="O4031" s="6">
        <f t="shared" si="759"/>
        <v>0.32425709797277341</v>
      </c>
      <c r="P4031" s="6">
        <f t="shared" si="760"/>
        <v>0.49151548298446635</v>
      </c>
      <c r="Q4031" s="6">
        <f t="shared" si="750"/>
        <v>8.0284024805612586E-2</v>
      </c>
      <c r="R4031" s="6">
        <f t="shared" si="751"/>
        <v>0.12646026820938164</v>
      </c>
      <c r="S4031" s="6">
        <f t="shared" si="752"/>
        <v>0.20674429301499422</v>
      </c>
    </row>
    <row r="4032" spans="1:19" x14ac:dyDescent="0.25">
      <c r="A4032" s="64">
        <v>41960</v>
      </c>
      <c r="B4032" s="198" t="s">
        <v>865</v>
      </c>
      <c r="C4032">
        <v>4</v>
      </c>
      <c r="D4032" s="4">
        <v>5.4</v>
      </c>
      <c r="E4032" s="4"/>
      <c r="G4032" s="4">
        <f t="shared" si="756"/>
        <v>64.961200000000005</v>
      </c>
      <c r="H4032"/>
      <c r="I4032"/>
      <c r="J4032" s="34">
        <f t="shared" si="753"/>
        <v>2.2902210444669595E-3</v>
      </c>
      <c r="K4032" s="34">
        <f t="shared" si="757"/>
        <v>0.14877551019950555</v>
      </c>
      <c r="L4032" s="6">
        <f t="shared" si="754"/>
        <v>8.5736806990755614</v>
      </c>
      <c r="M4032" s="6">
        <f t="shared" si="758"/>
        <v>0.55695659743162507</v>
      </c>
      <c r="N4032" s="6">
        <f t="shared" si="755"/>
        <v>9.2068415424761678</v>
      </c>
      <c r="O4032" s="6">
        <f t="shared" si="759"/>
        <v>0.5980874864097232</v>
      </c>
      <c r="P4032" s="6">
        <f t="shared" si="760"/>
        <v>1.1550440838413483</v>
      </c>
      <c r="Q4032" s="6">
        <f t="shared" si="750"/>
        <v>0.26733916676718</v>
      </c>
      <c r="R4032" s="6">
        <f t="shared" si="751"/>
        <v>0.23325411969979207</v>
      </c>
      <c r="S4032" s="6">
        <f t="shared" si="752"/>
        <v>0.5005932864669721</v>
      </c>
    </row>
    <row r="4033" spans="1:19" x14ac:dyDescent="0.25">
      <c r="A4033" s="64">
        <v>41960</v>
      </c>
      <c r="B4033" s="198" t="s">
        <v>865</v>
      </c>
      <c r="C4033">
        <v>4</v>
      </c>
      <c r="D4033" s="4">
        <v>3.3</v>
      </c>
      <c r="E4033" s="4"/>
      <c r="G4033" s="4">
        <f t="shared" si="756"/>
        <v>64.961200000000005</v>
      </c>
      <c r="H4033"/>
      <c r="I4033"/>
      <c r="J4033" s="34">
        <f t="shared" si="753"/>
        <v>8.5529859993982123E-4</v>
      </c>
      <c r="K4033" s="34">
        <f t="shared" si="757"/>
        <v>5.5561224488086945E-2</v>
      </c>
      <c r="L4033" s="6">
        <f t="shared" si="754"/>
        <v>2.7634881041225379</v>
      </c>
      <c r="M4033" s="6">
        <f t="shared" si="758"/>
        <v>0.17951950691152002</v>
      </c>
      <c r="N4033" s="6">
        <f t="shared" si="755"/>
        <v>5.1745344101160526</v>
      </c>
      <c r="O4033" s="6">
        <f t="shared" si="759"/>
        <v>0.3361439712423443</v>
      </c>
      <c r="P4033" s="6">
        <f t="shared" si="760"/>
        <v>0.51566347815386426</v>
      </c>
      <c r="Q4033" s="6">
        <f t="shared" si="750"/>
        <v>8.6169363317529613E-2</v>
      </c>
      <c r="R4033" s="6">
        <f t="shared" si="751"/>
        <v>0.13109614878451428</v>
      </c>
      <c r="S4033" s="6">
        <f t="shared" si="752"/>
        <v>0.2172655121020439</v>
      </c>
    </row>
    <row r="4034" spans="1:19" x14ac:dyDescent="0.25">
      <c r="A4034" s="64">
        <v>41960</v>
      </c>
      <c r="B4034" s="198" t="s">
        <v>865</v>
      </c>
      <c r="C4034">
        <v>4</v>
      </c>
      <c r="D4034" s="4">
        <v>5.5</v>
      </c>
      <c r="E4034" s="4"/>
      <c r="G4034" s="4">
        <f t="shared" si="756"/>
        <v>64.961200000000005</v>
      </c>
      <c r="H4034"/>
      <c r="I4034"/>
      <c r="J4034" s="34">
        <f t="shared" si="753"/>
        <v>2.3758294442772811E-3</v>
      </c>
      <c r="K4034" s="34">
        <f t="shared" si="757"/>
        <v>0.15433673468913039</v>
      </c>
      <c r="L4034" s="6">
        <f t="shared" si="754"/>
        <v>8.9430956308196485</v>
      </c>
      <c r="M4034" s="6">
        <f t="shared" si="758"/>
        <v>0.58095423516110178</v>
      </c>
      <c r="N4034" s="6">
        <f t="shared" si="755"/>
        <v>9.4066355127217793</v>
      </c>
      <c r="O4034" s="6">
        <f t="shared" si="759"/>
        <v>0.61106634272138272</v>
      </c>
      <c r="P4034" s="6">
        <f t="shared" si="760"/>
        <v>1.1920205778824844</v>
      </c>
      <c r="Q4034" s="6">
        <f t="shared" si="750"/>
        <v>0.27885803287732885</v>
      </c>
      <c r="R4034" s="6">
        <f t="shared" si="751"/>
        <v>0.23831587366133927</v>
      </c>
      <c r="S4034" s="6">
        <f t="shared" si="752"/>
        <v>0.51717390653866813</v>
      </c>
    </row>
    <row r="4035" spans="1:19" x14ac:dyDescent="0.25">
      <c r="A4035" s="64">
        <v>41960</v>
      </c>
      <c r="B4035" s="198" t="s">
        <v>865</v>
      </c>
      <c r="C4035">
        <v>4</v>
      </c>
      <c r="D4035" s="4">
        <v>3.1</v>
      </c>
      <c r="E4035" s="4"/>
      <c r="G4035" s="4">
        <f t="shared" si="756"/>
        <v>64.961200000000005</v>
      </c>
      <c r="H4035"/>
      <c r="I4035"/>
      <c r="J4035" s="34">
        <f t="shared" si="753"/>
        <v>7.5476763502494771E-4</v>
      </c>
      <c r="K4035" s="34">
        <f t="shared" si="757"/>
        <v>4.9030612243389851E-2</v>
      </c>
      <c r="L4035" s="6">
        <f t="shared" si="754"/>
        <v>2.3935063597525432</v>
      </c>
      <c r="M4035" s="6">
        <f t="shared" si="758"/>
        <v>0.15548504835297491</v>
      </c>
      <c r="N4035" s="6">
        <f t="shared" si="755"/>
        <v>4.8095356854949474</v>
      </c>
      <c r="O4035" s="6">
        <f t="shared" si="759"/>
        <v>0.31243321563258936</v>
      </c>
      <c r="P4035" s="6">
        <f t="shared" si="760"/>
        <v>0.46791826398556424</v>
      </c>
      <c r="Q4035" s="6">
        <f t="shared" ref="Q4035:Q4098" si="761">M4035*0.48</f>
        <v>7.4632823209427962E-2</v>
      </c>
      <c r="R4035" s="6">
        <f t="shared" ref="R4035:R4098" si="762">O4035*0.39</f>
        <v>0.12184895409670986</v>
      </c>
      <c r="S4035" s="6">
        <f t="shared" ref="S4035:S4098" si="763">Q4035+R4035</f>
        <v>0.19648177730613781</v>
      </c>
    </row>
    <row r="4036" spans="1:19" x14ac:dyDescent="0.25">
      <c r="A4036" s="64">
        <v>41960</v>
      </c>
      <c r="B4036" s="198" t="s">
        <v>865</v>
      </c>
      <c r="C4036">
        <v>4</v>
      </c>
      <c r="D4036" s="4">
        <v>8</v>
      </c>
      <c r="E4036" s="4"/>
      <c r="G4036" s="4">
        <f t="shared" si="756"/>
        <v>64.961200000000005</v>
      </c>
      <c r="H4036"/>
      <c r="I4036"/>
      <c r="J4036" s="34">
        <f t="shared" si="753"/>
        <v>5.0265482457436689E-3</v>
      </c>
      <c r="K4036" s="34">
        <f t="shared" si="757"/>
        <v>0.32653061223485441</v>
      </c>
      <c r="L4036" s="6">
        <f t="shared" si="754"/>
        <v>21.164008717497858</v>
      </c>
      <c r="M4036" s="6">
        <f t="shared" si="758"/>
        <v>1.3748394297657729</v>
      </c>
      <c r="N4036" s="6">
        <f t="shared" si="755"/>
        <v>14.58227400291401</v>
      </c>
      <c r="O4036" s="6">
        <f t="shared" si="759"/>
        <v>0.94728203633176278</v>
      </c>
      <c r="P4036" s="6">
        <f t="shared" si="760"/>
        <v>2.3221214660975358</v>
      </c>
      <c r="Q4036" s="6">
        <f t="shared" si="761"/>
        <v>0.65992292628757099</v>
      </c>
      <c r="R4036" s="6">
        <f t="shared" si="762"/>
        <v>0.3694399941693875</v>
      </c>
      <c r="S4036" s="6">
        <f t="shared" si="763"/>
        <v>1.0293629204569585</v>
      </c>
    </row>
    <row r="4037" spans="1:19" x14ac:dyDescent="0.25">
      <c r="A4037" s="64">
        <v>41960</v>
      </c>
      <c r="B4037" s="198" t="s">
        <v>865</v>
      </c>
      <c r="C4037">
        <v>4</v>
      </c>
      <c r="D4037" s="4">
        <v>4.9000000000000004</v>
      </c>
      <c r="E4037" s="4"/>
      <c r="G4037" s="4">
        <f t="shared" si="756"/>
        <v>64.961200000000005</v>
      </c>
      <c r="H4037"/>
      <c r="I4037"/>
      <c r="J4037" s="34">
        <f t="shared" si="753"/>
        <v>1.8857409903172736E-3</v>
      </c>
      <c r="K4037" s="34">
        <f t="shared" si="757"/>
        <v>0.12249999999623211</v>
      </c>
      <c r="L4037" s="6">
        <f t="shared" si="754"/>
        <v>6.8573266813152358</v>
      </c>
      <c r="M4037" s="6">
        <f t="shared" si="758"/>
        <v>0.44546017865048693</v>
      </c>
      <c r="N4037" s="6">
        <f t="shared" si="755"/>
        <v>8.2174937658920371</v>
      </c>
      <c r="O4037" s="6">
        <f t="shared" si="759"/>
        <v>0.53381826637890784</v>
      </c>
      <c r="P4037" s="6">
        <f t="shared" si="760"/>
        <v>0.97927844502939476</v>
      </c>
      <c r="Q4037" s="6">
        <f t="shared" si="761"/>
        <v>0.21382088575223371</v>
      </c>
      <c r="R4037" s="6">
        <f t="shared" si="762"/>
        <v>0.20818912388777405</v>
      </c>
      <c r="S4037" s="6">
        <f t="shared" si="763"/>
        <v>0.42201000964000779</v>
      </c>
    </row>
    <row r="4038" spans="1:19" x14ac:dyDescent="0.25">
      <c r="A4038" s="64">
        <v>41960</v>
      </c>
      <c r="B4038" s="198" t="s">
        <v>865</v>
      </c>
      <c r="C4038">
        <v>4</v>
      </c>
      <c r="D4038" s="4">
        <v>7.2</v>
      </c>
      <c r="E4038" s="4"/>
      <c r="G4038" s="4">
        <f t="shared" si="756"/>
        <v>64.961200000000005</v>
      </c>
      <c r="H4038"/>
      <c r="I4038"/>
      <c r="J4038" s="34">
        <f t="shared" si="753"/>
        <v>4.0715040790523724E-3</v>
      </c>
      <c r="K4038" s="34">
        <f t="shared" si="757"/>
        <v>0.26448979591023208</v>
      </c>
      <c r="L4038" s="6">
        <f t="shared" si="754"/>
        <v>16.611217355322236</v>
      </c>
      <c r="M4038" s="6">
        <f t="shared" si="758"/>
        <v>1.0790846337926925</v>
      </c>
      <c r="N4038" s="6">
        <f t="shared" si="755"/>
        <v>12.891070706250053</v>
      </c>
      <c r="O4038" s="6">
        <f t="shared" si="759"/>
        <v>0.83741943860560009</v>
      </c>
      <c r="P4038" s="6">
        <f t="shared" si="760"/>
        <v>1.9165040723982925</v>
      </c>
      <c r="Q4038" s="6">
        <f t="shared" si="761"/>
        <v>0.51796062422049238</v>
      </c>
      <c r="R4038" s="6">
        <f t="shared" si="762"/>
        <v>0.32659358105618402</v>
      </c>
      <c r="S4038" s="6">
        <f t="shared" si="763"/>
        <v>0.84455420527667635</v>
      </c>
    </row>
    <row r="4039" spans="1:19" x14ac:dyDescent="0.25">
      <c r="A4039" s="64">
        <v>41960</v>
      </c>
      <c r="B4039" s="198" t="s">
        <v>865</v>
      </c>
      <c r="C4039">
        <v>4</v>
      </c>
      <c r="D4039" s="4">
        <v>3.8</v>
      </c>
      <c r="E4039" s="4"/>
      <c r="G4039" s="4">
        <f t="shared" si="756"/>
        <v>64.961200000000005</v>
      </c>
      <c r="H4039"/>
      <c r="I4039"/>
      <c r="J4039" s="34">
        <f t="shared" si="753"/>
        <v>1.1341149479459152E-3</v>
      </c>
      <c r="K4039" s="34">
        <f t="shared" si="757"/>
        <v>7.3673469385489021E-2</v>
      </c>
      <c r="L4039" s="6">
        <f t="shared" si="754"/>
        <v>3.8222275656794742</v>
      </c>
      <c r="M4039" s="6">
        <f t="shared" si="758"/>
        <v>0.24829649415562419</v>
      </c>
      <c r="N4039" s="6">
        <f t="shared" si="755"/>
        <v>6.1031884174464111</v>
      </c>
      <c r="O4039" s="6">
        <f t="shared" si="759"/>
        <v>0.39647045111343715</v>
      </c>
      <c r="P4039" s="6">
        <f t="shared" si="760"/>
        <v>0.64476694526906131</v>
      </c>
      <c r="Q4039" s="6">
        <f t="shared" si="761"/>
        <v>0.1191823171946996</v>
      </c>
      <c r="R4039" s="6">
        <f t="shared" si="762"/>
        <v>0.1546234759342405</v>
      </c>
      <c r="S4039" s="6">
        <f t="shared" si="763"/>
        <v>0.2738057931289401</v>
      </c>
    </row>
    <row r="4040" spans="1:19" x14ac:dyDescent="0.25">
      <c r="A4040" s="64">
        <v>41960</v>
      </c>
      <c r="B4040" s="198" t="s">
        <v>865</v>
      </c>
      <c r="C4040">
        <v>4</v>
      </c>
      <c r="D4040" s="4">
        <v>4.0999999999999996</v>
      </c>
      <c r="E4040" s="4"/>
      <c r="G4040" s="4">
        <f t="shared" si="756"/>
        <v>64.961200000000005</v>
      </c>
      <c r="H4040"/>
      <c r="I4040"/>
      <c r="J4040" s="34">
        <f t="shared" si="753"/>
        <v>1.3202543126711102E-3</v>
      </c>
      <c r="K4040" s="34">
        <f t="shared" si="757"/>
        <v>8.5765306119810952E-2</v>
      </c>
      <c r="L4040" s="6">
        <f t="shared" si="754"/>
        <v>4.5518101325650582</v>
      </c>
      <c r="M4040" s="6">
        <f t="shared" si="758"/>
        <v>0.29569105411886604</v>
      </c>
      <c r="N4040" s="6">
        <f t="shared" si="755"/>
        <v>6.670633528309061</v>
      </c>
      <c r="O4040" s="6">
        <f t="shared" si="759"/>
        <v>0.43333236716418877</v>
      </c>
      <c r="P4040" s="6">
        <f t="shared" si="760"/>
        <v>0.72902342128305486</v>
      </c>
      <c r="Q4040" s="6">
        <f t="shared" si="761"/>
        <v>0.14193170597705571</v>
      </c>
      <c r="R4040" s="6">
        <f t="shared" si="762"/>
        <v>0.16899962319403364</v>
      </c>
      <c r="S4040" s="6">
        <f t="shared" si="763"/>
        <v>0.31093132917108934</v>
      </c>
    </row>
    <row r="4041" spans="1:19" x14ac:dyDescent="0.25">
      <c r="A4041" s="64">
        <v>41960</v>
      </c>
      <c r="B4041" s="198" t="s">
        <v>865</v>
      </c>
      <c r="C4041">
        <v>4</v>
      </c>
      <c r="D4041" s="4">
        <v>4.2</v>
      </c>
      <c r="E4041" s="4"/>
      <c r="G4041" s="4">
        <f t="shared" si="756"/>
        <v>64.961200000000005</v>
      </c>
      <c r="H4041"/>
      <c r="I4041"/>
      <c r="J4041" s="34">
        <f t="shared" si="753"/>
        <v>1.385442360233099E-3</v>
      </c>
      <c r="K4041" s="34">
        <f t="shared" si="757"/>
        <v>8.9999999997231753E-2</v>
      </c>
      <c r="L4041" s="6">
        <f t="shared" si="754"/>
        <v>4.811097633235077</v>
      </c>
      <c r="M4041" s="6">
        <f t="shared" si="758"/>
        <v>0.31253468163409348</v>
      </c>
      <c r="N4041" s="6">
        <f t="shared" si="755"/>
        <v>6.861382640483793</v>
      </c>
      <c r="O4041" s="6">
        <f t="shared" si="759"/>
        <v>0.44572365863033786</v>
      </c>
      <c r="P4041" s="6">
        <f t="shared" si="760"/>
        <v>0.7582583402644314</v>
      </c>
      <c r="Q4041" s="6">
        <f t="shared" si="761"/>
        <v>0.15001664718436486</v>
      </c>
      <c r="R4041" s="6">
        <f t="shared" si="762"/>
        <v>0.17383222686583177</v>
      </c>
      <c r="S4041" s="6">
        <f t="shared" si="763"/>
        <v>0.32384887405019663</v>
      </c>
    </row>
    <row r="4042" spans="1:19" x14ac:dyDescent="0.25">
      <c r="A4042" s="64">
        <v>41960</v>
      </c>
      <c r="B4042" s="198" t="s">
        <v>865</v>
      </c>
      <c r="C4042">
        <v>4</v>
      </c>
      <c r="D4042" s="4">
        <v>3.8</v>
      </c>
      <c r="E4042" s="4"/>
      <c r="G4042" s="4">
        <f t="shared" si="756"/>
        <v>64.961200000000005</v>
      </c>
      <c r="H4042"/>
      <c r="I4042"/>
      <c r="J4042" s="34">
        <f t="shared" si="753"/>
        <v>1.1341149479459152E-3</v>
      </c>
      <c r="K4042" s="34">
        <f t="shared" si="757"/>
        <v>7.3673469385489021E-2</v>
      </c>
      <c r="L4042" s="6">
        <f t="shared" si="754"/>
        <v>3.8222275656794742</v>
      </c>
      <c r="M4042" s="6">
        <f t="shared" si="758"/>
        <v>0.24829649415562419</v>
      </c>
      <c r="N4042" s="6">
        <f t="shared" si="755"/>
        <v>6.1031884174464111</v>
      </c>
      <c r="O4042" s="6">
        <f t="shared" si="759"/>
        <v>0.39647045111343715</v>
      </c>
      <c r="P4042" s="6">
        <f t="shared" si="760"/>
        <v>0.64476694526906131</v>
      </c>
      <c r="Q4042" s="6">
        <f t="shared" si="761"/>
        <v>0.1191823171946996</v>
      </c>
      <c r="R4042" s="6">
        <f t="shared" si="762"/>
        <v>0.1546234759342405</v>
      </c>
      <c r="S4042" s="6">
        <f t="shared" si="763"/>
        <v>0.2738057931289401</v>
      </c>
    </row>
    <row r="4043" spans="1:19" x14ac:dyDescent="0.25">
      <c r="A4043" s="64">
        <v>41960</v>
      </c>
      <c r="B4043" s="198" t="s">
        <v>865</v>
      </c>
      <c r="C4043">
        <v>4</v>
      </c>
      <c r="D4043" s="4">
        <v>6</v>
      </c>
      <c r="E4043" s="4"/>
      <c r="G4043" s="4">
        <f t="shared" si="756"/>
        <v>64.961200000000005</v>
      </c>
      <c r="H4043"/>
      <c r="I4043"/>
      <c r="J4043" s="34">
        <f t="shared" si="753"/>
        <v>2.8274333882308137E-3</v>
      </c>
      <c r="K4043" s="34">
        <f t="shared" si="757"/>
        <v>0.1836734693821056</v>
      </c>
      <c r="L4043" s="6">
        <f t="shared" si="754"/>
        <v>10.923549380812876</v>
      </c>
      <c r="M4043" s="6">
        <f t="shared" si="758"/>
        <v>0.70960688980053355</v>
      </c>
      <c r="N4043" s="6">
        <f t="shared" si="755"/>
        <v>10.414704032978928</v>
      </c>
      <c r="O4043" s="6">
        <f t="shared" si="759"/>
        <v>0.67655168474967775</v>
      </c>
      <c r="P4043" s="6">
        <f t="shared" si="760"/>
        <v>1.3861585745502114</v>
      </c>
      <c r="Q4043" s="6">
        <f t="shared" si="761"/>
        <v>0.34061130710425608</v>
      </c>
      <c r="R4043" s="6">
        <f t="shared" si="762"/>
        <v>0.26385515705237433</v>
      </c>
      <c r="S4043" s="6">
        <f t="shared" si="763"/>
        <v>0.60446646415663041</v>
      </c>
    </row>
    <row r="4044" spans="1:19" x14ac:dyDescent="0.25">
      <c r="A4044" s="64">
        <v>41960</v>
      </c>
      <c r="B4044" s="198" t="s">
        <v>865</v>
      </c>
      <c r="C4044">
        <v>4</v>
      </c>
      <c r="D4044" s="4">
        <v>3.7</v>
      </c>
      <c r="E4044" s="4"/>
      <c r="G4044" s="4">
        <f t="shared" si="756"/>
        <v>64.961200000000005</v>
      </c>
      <c r="H4044"/>
      <c r="I4044"/>
      <c r="J4044" s="34">
        <f t="shared" si="753"/>
        <v>1.075210085691107E-3</v>
      </c>
      <c r="K4044" s="34">
        <f t="shared" si="757"/>
        <v>6.9846938773361844E-2</v>
      </c>
      <c r="L4044" s="6">
        <f t="shared" si="754"/>
        <v>3.5949248430857623</v>
      </c>
      <c r="M4044" s="6">
        <f t="shared" si="758"/>
        <v>0.2335306362462681</v>
      </c>
      <c r="N4044" s="6">
        <f t="shared" si="755"/>
        <v>5.9156978898620354</v>
      </c>
      <c r="O4044" s="6">
        <f t="shared" si="759"/>
        <v>0.38429084121668494</v>
      </c>
      <c r="P4044" s="6">
        <f t="shared" si="760"/>
        <v>0.61782147746295302</v>
      </c>
      <c r="Q4044" s="6">
        <f t="shared" si="761"/>
        <v>0.11209470539820869</v>
      </c>
      <c r="R4044" s="6">
        <f t="shared" si="762"/>
        <v>0.14987342807450713</v>
      </c>
      <c r="S4044" s="6">
        <f t="shared" si="763"/>
        <v>0.2619681334727158</v>
      </c>
    </row>
    <row r="4045" spans="1:19" x14ac:dyDescent="0.25">
      <c r="A4045" s="64">
        <v>41960</v>
      </c>
      <c r="B4045" s="198" t="s">
        <v>865</v>
      </c>
      <c r="C4045">
        <v>5</v>
      </c>
      <c r="D4045" s="4">
        <v>3.5</v>
      </c>
      <c r="E4045" s="4"/>
      <c r="G4045" s="4">
        <f t="shared" si="756"/>
        <v>64.961200000000005</v>
      </c>
      <c r="H4045"/>
      <c r="I4045"/>
      <c r="J4045" s="34">
        <f t="shared" si="753"/>
        <v>9.6211275016187424E-4</v>
      </c>
      <c r="K4045" s="34">
        <f t="shared" si="757"/>
        <v>6.2499999998077607E-2</v>
      </c>
      <c r="L4045" s="6">
        <f t="shared" si="754"/>
        <v>3.1637815247608514</v>
      </c>
      <c r="M4045" s="6">
        <f t="shared" si="758"/>
        <v>0.20552304837265933</v>
      </c>
      <c r="N4045" s="6">
        <f t="shared" si="755"/>
        <v>5.5433152983182508</v>
      </c>
      <c r="O4045" s="6">
        <f t="shared" si="759"/>
        <v>0.36010042074168885</v>
      </c>
      <c r="P4045" s="6">
        <f t="shared" si="760"/>
        <v>0.56562346911434824</v>
      </c>
      <c r="Q4045" s="6">
        <f t="shared" si="761"/>
        <v>9.865106321887647E-2</v>
      </c>
      <c r="R4045" s="6">
        <f t="shared" si="762"/>
        <v>0.14043916408925866</v>
      </c>
      <c r="S4045" s="6">
        <f t="shared" si="763"/>
        <v>0.23909022730813512</v>
      </c>
    </row>
    <row r="4046" spans="1:19" x14ac:dyDescent="0.25">
      <c r="A4046" s="64">
        <v>41960</v>
      </c>
      <c r="B4046" s="198" t="s">
        <v>865</v>
      </c>
      <c r="C4046">
        <v>5</v>
      </c>
      <c r="D4046" s="4">
        <v>3</v>
      </c>
      <c r="E4046" s="4"/>
      <c r="G4046" s="4">
        <f t="shared" si="756"/>
        <v>795.77470000000005</v>
      </c>
      <c r="H4046"/>
      <c r="I4046"/>
      <c r="J4046" s="34">
        <f t="shared" si="753"/>
        <v>7.0685834705770342E-4</v>
      </c>
      <c r="K4046" s="34">
        <f t="shared" si="757"/>
        <v>0.56249666683810862</v>
      </c>
      <c r="L4046" s="6">
        <f t="shared" si="754"/>
        <v>2.219707841442716</v>
      </c>
      <c r="M4046" s="6">
        <f t="shared" si="758"/>
        <v>1.7663769089848702</v>
      </c>
      <c r="N4046" s="6">
        <f t="shared" si="755"/>
        <v>4.6285167281146418</v>
      </c>
      <c r="O4046" s="6">
        <f t="shared" si="759"/>
        <v>0.30067400671033195</v>
      </c>
      <c r="P4046" s="6">
        <f t="shared" si="760"/>
        <v>2.0670509156952024</v>
      </c>
      <c r="Q4046" s="6">
        <f t="shared" si="761"/>
        <v>0.84786091631273763</v>
      </c>
      <c r="R4046" s="6">
        <f t="shared" si="762"/>
        <v>0.11726286261702946</v>
      </c>
      <c r="S4046" s="6">
        <f t="shared" si="763"/>
        <v>0.96512377892976708</v>
      </c>
    </row>
    <row r="4047" spans="1:19" x14ac:dyDescent="0.25">
      <c r="A4047" s="64">
        <v>41960</v>
      </c>
      <c r="B4047" s="198" t="s">
        <v>865</v>
      </c>
      <c r="C4047">
        <v>5</v>
      </c>
      <c r="D4047" s="4">
        <v>2.8</v>
      </c>
      <c r="E4047" s="4"/>
      <c r="G4047" s="4">
        <f t="shared" si="756"/>
        <v>795.77470000000005</v>
      </c>
      <c r="H4047"/>
      <c r="I4047"/>
      <c r="J4047" s="34">
        <f t="shared" si="753"/>
        <v>6.1575216010359933E-4</v>
      </c>
      <c r="K4047" s="34">
        <f t="shared" si="757"/>
        <v>0.48999709644564121</v>
      </c>
      <c r="L4047" s="6">
        <f t="shared" si="754"/>
        <v>1.8941325428892555</v>
      </c>
      <c r="M4047" s="6">
        <f t="shared" si="758"/>
        <v>1.5072938536549827</v>
      </c>
      <c r="N4047" s="6">
        <f t="shared" si="755"/>
        <v>4.269577157683524</v>
      </c>
      <c r="O4047" s="6">
        <f t="shared" si="759"/>
        <v>3.3976014147698179</v>
      </c>
      <c r="P4047" s="6">
        <f t="shared" si="760"/>
        <v>4.9048952684248004</v>
      </c>
      <c r="Q4047" s="6">
        <f t="shared" si="761"/>
        <v>0.72350104975439167</v>
      </c>
      <c r="R4047" s="6">
        <f t="shared" si="762"/>
        <v>1.3250645517602291</v>
      </c>
      <c r="S4047" s="6">
        <f t="shared" si="763"/>
        <v>2.0485656015146207</v>
      </c>
    </row>
    <row r="4048" spans="1:19" x14ac:dyDescent="0.25">
      <c r="A4048" s="64">
        <v>41960</v>
      </c>
      <c r="B4048" s="198" t="s">
        <v>865</v>
      </c>
      <c r="C4048">
        <v>5</v>
      </c>
      <c r="D4048" s="4">
        <v>3</v>
      </c>
      <c r="E4048" s="4"/>
      <c r="G4048" s="4">
        <f t="shared" si="756"/>
        <v>795.77470000000005</v>
      </c>
      <c r="H4048"/>
      <c r="I4048"/>
      <c r="J4048" s="34">
        <f t="shared" si="753"/>
        <v>7.0685834705770342E-4</v>
      </c>
      <c r="K4048" s="34">
        <f t="shared" si="757"/>
        <v>0.56249666683810862</v>
      </c>
      <c r="L4048" s="6">
        <f t="shared" si="754"/>
        <v>2.219707841442716</v>
      </c>
      <c r="M4048" s="6">
        <f t="shared" si="758"/>
        <v>1.7663769089848702</v>
      </c>
      <c r="N4048" s="6">
        <f t="shared" si="755"/>
        <v>4.6285167281146418</v>
      </c>
      <c r="O4048" s="6">
        <f t="shared" si="759"/>
        <v>0.30067400671033195</v>
      </c>
      <c r="P4048" s="6">
        <f t="shared" si="760"/>
        <v>2.0670509156952024</v>
      </c>
      <c r="Q4048" s="6">
        <f t="shared" si="761"/>
        <v>0.84786091631273763</v>
      </c>
      <c r="R4048" s="6">
        <f t="shared" si="762"/>
        <v>0.11726286261702946</v>
      </c>
      <c r="S4048" s="6">
        <f t="shared" si="763"/>
        <v>0.96512377892976708</v>
      </c>
    </row>
    <row r="4049" spans="1:19" x14ac:dyDescent="0.25">
      <c r="A4049" s="64">
        <v>41960</v>
      </c>
      <c r="B4049" s="198" t="s">
        <v>865</v>
      </c>
      <c r="C4049">
        <v>5</v>
      </c>
      <c r="D4049" s="4">
        <v>4.8</v>
      </c>
      <c r="E4049" s="4"/>
      <c r="G4049" s="4">
        <f t="shared" si="756"/>
        <v>64.961200000000005</v>
      </c>
      <c r="H4049"/>
      <c r="I4049"/>
      <c r="J4049" s="34">
        <f t="shared" si="753"/>
        <v>1.8095573684677208E-3</v>
      </c>
      <c r="K4049" s="34">
        <f t="shared" si="757"/>
        <v>0.11755102040454758</v>
      </c>
      <c r="L4049" s="6">
        <f t="shared" si="754"/>
        <v>6.5398480281028419</v>
      </c>
      <c r="M4049" s="6">
        <f t="shared" si="758"/>
        <v>0.42483638396340279</v>
      </c>
      <c r="N4049" s="6">
        <f t="shared" si="755"/>
        <v>8.0216224497877064</v>
      </c>
      <c r="O4049" s="6">
        <f t="shared" si="759"/>
        <v>0.52109423039239344</v>
      </c>
      <c r="P4049" s="6">
        <f t="shared" si="760"/>
        <v>0.94593061435579617</v>
      </c>
      <c r="Q4049" s="6">
        <f t="shared" si="761"/>
        <v>0.20392146430243333</v>
      </c>
      <c r="R4049" s="6">
        <f t="shared" si="762"/>
        <v>0.20322674985303346</v>
      </c>
      <c r="S4049" s="6">
        <f t="shared" si="763"/>
        <v>0.40714821415546676</v>
      </c>
    </row>
    <row r="4050" spans="1:19" x14ac:dyDescent="0.25">
      <c r="A4050" s="64">
        <v>41960</v>
      </c>
      <c r="B4050" s="198" t="s">
        <v>865</v>
      </c>
      <c r="C4050">
        <v>5</v>
      </c>
      <c r="D4050" s="4">
        <v>3</v>
      </c>
      <c r="E4050" s="4"/>
      <c r="G4050" s="4">
        <f t="shared" si="756"/>
        <v>795.77470000000005</v>
      </c>
      <c r="H4050"/>
      <c r="I4050"/>
      <c r="J4050" s="34">
        <f t="shared" si="753"/>
        <v>7.0685834705770342E-4</v>
      </c>
      <c r="K4050" s="34">
        <f t="shared" si="757"/>
        <v>0.56249666683810862</v>
      </c>
      <c r="L4050" s="6">
        <f t="shared" si="754"/>
        <v>2.219707841442716</v>
      </c>
      <c r="M4050" s="6">
        <f t="shared" si="758"/>
        <v>1.7663769089848702</v>
      </c>
      <c r="N4050" s="6">
        <f t="shared" si="755"/>
        <v>4.6285167281146418</v>
      </c>
      <c r="O4050" s="6">
        <f t="shared" si="759"/>
        <v>0.30067400671033195</v>
      </c>
      <c r="P4050" s="6">
        <f t="shared" si="760"/>
        <v>2.0670509156952024</v>
      </c>
      <c r="Q4050" s="6">
        <f t="shared" si="761"/>
        <v>0.84786091631273763</v>
      </c>
      <c r="R4050" s="6">
        <f t="shared" si="762"/>
        <v>0.11726286261702946</v>
      </c>
      <c r="S4050" s="6">
        <f t="shared" si="763"/>
        <v>0.96512377892976708</v>
      </c>
    </row>
    <row r="4051" spans="1:19" x14ac:dyDescent="0.25">
      <c r="A4051" s="64">
        <v>41960</v>
      </c>
      <c r="B4051" s="198" t="s">
        <v>865</v>
      </c>
      <c r="C4051">
        <v>5</v>
      </c>
      <c r="D4051" s="4">
        <v>3.7</v>
      </c>
      <c r="E4051" s="4"/>
      <c r="G4051" s="4">
        <f t="shared" si="756"/>
        <v>64.961200000000005</v>
      </c>
      <c r="H4051"/>
      <c r="I4051"/>
      <c r="J4051" s="34">
        <f t="shared" si="753"/>
        <v>1.075210085691107E-3</v>
      </c>
      <c r="K4051" s="34">
        <f t="shared" si="757"/>
        <v>6.9846938773361844E-2</v>
      </c>
      <c r="L4051" s="6">
        <f t="shared" si="754"/>
        <v>3.5949248430857623</v>
      </c>
      <c r="M4051" s="6">
        <f t="shared" si="758"/>
        <v>0.2335306362462681</v>
      </c>
      <c r="N4051" s="6">
        <f t="shared" si="755"/>
        <v>5.9156978898620354</v>
      </c>
      <c r="O4051" s="6">
        <f t="shared" si="759"/>
        <v>0.38429084121668494</v>
      </c>
      <c r="P4051" s="6">
        <f t="shared" si="760"/>
        <v>0.61782147746295302</v>
      </c>
      <c r="Q4051" s="6">
        <f t="shared" si="761"/>
        <v>0.11209470539820869</v>
      </c>
      <c r="R4051" s="6">
        <f t="shared" si="762"/>
        <v>0.14987342807450713</v>
      </c>
      <c r="S4051" s="6">
        <f t="shared" si="763"/>
        <v>0.2619681334727158</v>
      </c>
    </row>
    <row r="4052" spans="1:19" x14ac:dyDescent="0.25">
      <c r="A4052" s="64">
        <v>41960</v>
      </c>
      <c r="B4052" s="198" t="s">
        <v>865</v>
      </c>
      <c r="C4052">
        <v>5</v>
      </c>
      <c r="D4052" s="4">
        <v>3.8</v>
      </c>
      <c r="E4052" s="4"/>
      <c r="G4052" s="4">
        <f t="shared" si="756"/>
        <v>64.961200000000005</v>
      </c>
      <c r="H4052"/>
      <c r="I4052"/>
      <c r="J4052" s="34">
        <f t="shared" si="753"/>
        <v>1.1341149479459152E-3</v>
      </c>
      <c r="K4052" s="34">
        <f t="shared" si="757"/>
        <v>7.3673469385489021E-2</v>
      </c>
      <c r="L4052" s="6">
        <f t="shared" si="754"/>
        <v>3.8222275656794742</v>
      </c>
      <c r="M4052" s="6">
        <f t="shared" si="758"/>
        <v>0.24829649415562419</v>
      </c>
      <c r="N4052" s="6">
        <f t="shared" si="755"/>
        <v>6.1031884174464111</v>
      </c>
      <c r="O4052" s="6">
        <f t="shared" si="759"/>
        <v>0.39647045111343715</v>
      </c>
      <c r="P4052" s="6">
        <f t="shared" si="760"/>
        <v>0.64476694526906131</v>
      </c>
      <c r="Q4052" s="6">
        <f t="shared" si="761"/>
        <v>0.1191823171946996</v>
      </c>
      <c r="R4052" s="6">
        <f t="shared" si="762"/>
        <v>0.1546234759342405</v>
      </c>
      <c r="S4052" s="6">
        <f t="shared" si="763"/>
        <v>0.2738057931289401</v>
      </c>
    </row>
    <row r="4053" spans="1:19" x14ac:dyDescent="0.25">
      <c r="A4053" s="64">
        <v>41960</v>
      </c>
      <c r="B4053" s="198" t="s">
        <v>865</v>
      </c>
      <c r="C4053">
        <v>5</v>
      </c>
      <c r="D4053" s="4">
        <v>3.9</v>
      </c>
      <c r="E4053" s="4"/>
      <c r="G4053" s="4">
        <f t="shared" si="756"/>
        <v>64.961200000000005</v>
      </c>
      <c r="H4053"/>
      <c r="I4053"/>
      <c r="J4053" s="34">
        <f t="shared" si="753"/>
        <v>1.1945906065275189E-3</v>
      </c>
      <c r="K4053" s="34">
        <f t="shared" si="757"/>
        <v>7.7602040813939621E-2</v>
      </c>
      <c r="L4053" s="6">
        <f t="shared" si="754"/>
        <v>4.0574351124683323</v>
      </c>
      <c r="M4053" s="6">
        <f t="shared" si="758"/>
        <v>0.26357585894044605</v>
      </c>
      <c r="N4053" s="6">
        <f t="shared" si="755"/>
        <v>6.2915196864507177</v>
      </c>
      <c r="O4053" s="6">
        <f t="shared" si="759"/>
        <v>0.40870467658277715</v>
      </c>
      <c r="P4053" s="6">
        <f t="shared" si="760"/>
        <v>0.6722805355232232</v>
      </c>
      <c r="Q4053" s="6">
        <f t="shared" si="761"/>
        <v>0.12651641229141411</v>
      </c>
      <c r="R4053" s="6">
        <f t="shared" si="762"/>
        <v>0.1593948238672831</v>
      </c>
      <c r="S4053" s="6">
        <f t="shared" si="763"/>
        <v>0.28591123615869718</v>
      </c>
    </row>
    <row r="4054" spans="1:19" x14ac:dyDescent="0.25">
      <c r="A4054" s="64">
        <v>41960</v>
      </c>
      <c r="B4054" s="198" t="s">
        <v>865</v>
      </c>
      <c r="C4054">
        <v>5</v>
      </c>
      <c r="D4054" s="4">
        <v>2.6</v>
      </c>
      <c r="E4054" s="4"/>
      <c r="G4054" s="4">
        <f t="shared" si="756"/>
        <v>795.77470000000005</v>
      </c>
      <c r="H4054"/>
      <c r="I4054"/>
      <c r="J4054" s="34">
        <f t="shared" si="753"/>
        <v>5.3092915845667516E-4</v>
      </c>
      <c r="K4054" s="34">
        <f t="shared" si="757"/>
        <v>0.4224974964250684</v>
      </c>
      <c r="L4054" s="6">
        <f t="shared" si="754"/>
        <v>1.5974150751166611</v>
      </c>
      <c r="M4054" s="6">
        <f t="shared" si="758"/>
        <v>1.2711749943255855</v>
      </c>
      <c r="N4054" s="6">
        <f t="shared" si="755"/>
        <v>3.9149731399460577</v>
      </c>
      <c r="O4054" s="6">
        <f t="shared" si="759"/>
        <v>3.1154181755748742</v>
      </c>
      <c r="P4054" s="6">
        <f t="shared" si="760"/>
        <v>4.3865931699004594</v>
      </c>
      <c r="Q4054" s="6">
        <f t="shared" si="761"/>
        <v>0.61016399727628101</v>
      </c>
      <c r="R4054" s="6">
        <f t="shared" si="762"/>
        <v>1.215013088474201</v>
      </c>
      <c r="S4054" s="6">
        <f t="shared" si="763"/>
        <v>1.8251770857504819</v>
      </c>
    </row>
    <row r="4055" spans="1:19" x14ac:dyDescent="0.25">
      <c r="A4055" s="64">
        <v>41960</v>
      </c>
      <c r="B4055" s="198" t="s">
        <v>865</v>
      </c>
      <c r="C4055">
        <v>5</v>
      </c>
      <c r="D4055" s="4">
        <v>2</v>
      </c>
      <c r="E4055" s="4"/>
      <c r="G4055" s="4">
        <f t="shared" si="756"/>
        <v>795.77470000000005</v>
      </c>
      <c r="H4055"/>
      <c r="I4055"/>
      <c r="J4055" s="34">
        <f t="shared" si="753"/>
        <v>3.1415926535897931E-4</v>
      </c>
      <c r="K4055" s="34">
        <f t="shared" si="757"/>
        <v>0.24999851859471495</v>
      </c>
      <c r="L4055" s="6">
        <f t="shared" si="754"/>
        <v>0.87390054800363282</v>
      </c>
      <c r="M4055" s="6">
        <f t="shared" si="758"/>
        <v>0.69542383908485095</v>
      </c>
      <c r="N4055" s="6">
        <f t="shared" si="755"/>
        <v>2.880149720803352</v>
      </c>
      <c r="O4055" s="6">
        <f t="shared" si="759"/>
        <v>2.2919367433236837</v>
      </c>
      <c r="P4055" s="6">
        <f t="shared" si="760"/>
        <v>2.9873605824085345</v>
      </c>
      <c r="Q4055" s="6">
        <f t="shared" si="761"/>
        <v>0.33380344276072843</v>
      </c>
      <c r="R4055" s="6">
        <f t="shared" si="762"/>
        <v>0.89385532989623662</v>
      </c>
      <c r="S4055" s="6">
        <f t="shared" si="763"/>
        <v>1.227658772656965</v>
      </c>
    </row>
    <row r="4056" spans="1:19" x14ac:dyDescent="0.25">
      <c r="A4056" s="64">
        <v>41960</v>
      </c>
      <c r="B4056" s="198" t="s">
        <v>865</v>
      </c>
      <c r="C4056">
        <v>5</v>
      </c>
      <c r="D4056" s="4">
        <v>5.2</v>
      </c>
      <c r="E4056" s="4"/>
      <c r="G4056" s="4">
        <f t="shared" si="756"/>
        <v>64.961200000000005</v>
      </c>
      <c r="H4056"/>
      <c r="I4056"/>
      <c r="J4056" s="34">
        <f t="shared" si="753"/>
        <v>2.1237166338267006E-3</v>
      </c>
      <c r="K4056" s="34">
        <f t="shared" si="757"/>
        <v>0.13795918366922602</v>
      </c>
      <c r="L4056" s="6">
        <f t="shared" si="754"/>
        <v>7.8611437635641082</v>
      </c>
      <c r="M4056" s="6">
        <f t="shared" si="758"/>
        <v>0.51066934215868187</v>
      </c>
      <c r="N4056" s="6">
        <f t="shared" si="755"/>
        <v>8.8091474968502013</v>
      </c>
      <c r="O4056" s="6">
        <f t="shared" si="759"/>
        <v>0.5722528034719111</v>
      </c>
      <c r="P4056" s="6">
        <f t="shared" si="760"/>
        <v>1.0829221456305929</v>
      </c>
      <c r="Q4056" s="6">
        <f t="shared" si="761"/>
        <v>0.2451212842361673</v>
      </c>
      <c r="R4056" s="6">
        <f t="shared" si="762"/>
        <v>0.22317859335404533</v>
      </c>
      <c r="S4056" s="6">
        <f t="shared" si="763"/>
        <v>0.46829987759021263</v>
      </c>
    </row>
    <row r="4057" spans="1:19" x14ac:dyDescent="0.25">
      <c r="A4057" s="64">
        <v>41960</v>
      </c>
      <c r="B4057" s="198" t="s">
        <v>865</v>
      </c>
      <c r="C4057">
        <v>5</v>
      </c>
      <c r="D4057" s="4">
        <v>3.5</v>
      </c>
      <c r="E4057" s="4"/>
      <c r="G4057" s="4">
        <f t="shared" si="756"/>
        <v>64.961200000000005</v>
      </c>
      <c r="H4057"/>
      <c r="I4057"/>
      <c r="J4057" s="34">
        <f t="shared" si="753"/>
        <v>9.6211275016187424E-4</v>
      </c>
      <c r="K4057" s="34">
        <f t="shared" si="757"/>
        <v>6.2499999998077607E-2</v>
      </c>
      <c r="L4057" s="6">
        <f t="shared" si="754"/>
        <v>3.1637815247608514</v>
      </c>
      <c r="M4057" s="6">
        <f t="shared" si="758"/>
        <v>0.20552304837265933</v>
      </c>
      <c r="N4057" s="6">
        <f t="shared" si="755"/>
        <v>5.5433152983182508</v>
      </c>
      <c r="O4057" s="6">
        <f t="shared" si="759"/>
        <v>0.36010042074168885</v>
      </c>
      <c r="P4057" s="6">
        <f t="shared" si="760"/>
        <v>0.56562346911434824</v>
      </c>
      <c r="Q4057" s="6">
        <f t="shared" si="761"/>
        <v>9.865106321887647E-2</v>
      </c>
      <c r="R4057" s="6">
        <f t="shared" si="762"/>
        <v>0.14043916408925866</v>
      </c>
      <c r="S4057" s="6">
        <f t="shared" si="763"/>
        <v>0.23909022730813512</v>
      </c>
    </row>
    <row r="4058" spans="1:19" x14ac:dyDescent="0.25">
      <c r="A4058" s="64">
        <v>41960</v>
      </c>
      <c r="B4058" s="198" t="s">
        <v>865</v>
      </c>
      <c r="C4058">
        <v>5</v>
      </c>
      <c r="D4058" s="4">
        <v>6</v>
      </c>
      <c r="E4058" s="4"/>
      <c r="G4058" s="4">
        <f t="shared" si="756"/>
        <v>64.961200000000005</v>
      </c>
      <c r="H4058"/>
      <c r="I4058"/>
      <c r="J4058" s="34">
        <f t="shared" si="753"/>
        <v>2.8274333882308137E-3</v>
      </c>
      <c r="K4058" s="34">
        <f t="shared" si="757"/>
        <v>0.1836734693821056</v>
      </c>
      <c r="L4058" s="6">
        <f t="shared" si="754"/>
        <v>10.923549380812876</v>
      </c>
      <c r="M4058" s="6">
        <f t="shared" si="758"/>
        <v>0.70960688980053355</v>
      </c>
      <c r="N4058" s="6">
        <f t="shared" si="755"/>
        <v>10.414704032978928</v>
      </c>
      <c r="O4058" s="6">
        <f t="shared" si="759"/>
        <v>0.67655168474967775</v>
      </c>
      <c r="P4058" s="6">
        <f t="shared" si="760"/>
        <v>1.3861585745502114</v>
      </c>
      <c r="Q4058" s="6">
        <f t="shared" si="761"/>
        <v>0.34061130710425608</v>
      </c>
      <c r="R4058" s="6">
        <f t="shared" si="762"/>
        <v>0.26385515705237433</v>
      </c>
      <c r="S4058" s="6">
        <f t="shared" si="763"/>
        <v>0.60446646415663041</v>
      </c>
    </row>
    <row r="4059" spans="1:19" x14ac:dyDescent="0.25">
      <c r="A4059" s="64">
        <v>41960</v>
      </c>
      <c r="B4059" s="198" t="s">
        <v>865</v>
      </c>
      <c r="C4059">
        <v>5</v>
      </c>
      <c r="D4059" s="4">
        <v>2.6</v>
      </c>
      <c r="E4059" s="4"/>
      <c r="G4059" s="4">
        <f t="shared" si="756"/>
        <v>795.77470000000005</v>
      </c>
      <c r="H4059"/>
      <c r="I4059"/>
      <c r="J4059" s="34">
        <f t="shared" si="753"/>
        <v>5.3092915845667516E-4</v>
      </c>
      <c r="K4059" s="34">
        <f t="shared" si="757"/>
        <v>0.4224974964250684</v>
      </c>
      <c r="L4059" s="6">
        <f t="shared" si="754"/>
        <v>1.5974150751166611</v>
      </c>
      <c r="M4059" s="6">
        <f t="shared" si="758"/>
        <v>1.2711749943255855</v>
      </c>
      <c r="N4059" s="6">
        <f t="shared" si="755"/>
        <v>3.9149731399460577</v>
      </c>
      <c r="O4059" s="6">
        <f t="shared" si="759"/>
        <v>3.1154181755748742</v>
      </c>
      <c r="P4059" s="6">
        <f t="shared" si="760"/>
        <v>4.3865931699004594</v>
      </c>
      <c r="Q4059" s="6">
        <f t="shared" si="761"/>
        <v>0.61016399727628101</v>
      </c>
      <c r="R4059" s="6">
        <f t="shared" si="762"/>
        <v>1.215013088474201</v>
      </c>
      <c r="S4059" s="6">
        <f t="shared" si="763"/>
        <v>1.8251770857504819</v>
      </c>
    </row>
    <row r="4060" spans="1:19" x14ac:dyDescent="0.25">
      <c r="A4060" s="64">
        <v>41960</v>
      </c>
      <c r="B4060" s="198" t="s">
        <v>865</v>
      </c>
      <c r="C4060">
        <v>5</v>
      </c>
      <c r="D4060" s="4">
        <v>4</v>
      </c>
      <c r="E4060" s="4"/>
      <c r="G4060" s="4">
        <f t="shared" si="756"/>
        <v>64.961200000000005</v>
      </c>
      <c r="H4060"/>
      <c r="I4060"/>
      <c r="J4060" s="34">
        <f t="shared" si="753"/>
        <v>1.2566370614359172E-3</v>
      </c>
      <c r="K4060" s="34">
        <f t="shared" si="757"/>
        <v>8.1632653058713603E-2</v>
      </c>
      <c r="L4060" s="6">
        <f t="shared" si="754"/>
        <v>4.3006091215286046</v>
      </c>
      <c r="M4060" s="6">
        <f t="shared" si="758"/>
        <v>0.27937273468421148</v>
      </c>
      <c r="N4060" s="6">
        <f t="shared" si="755"/>
        <v>6.4806737611278331</v>
      </c>
      <c r="O4060" s="6">
        <f t="shared" si="759"/>
        <v>0.42099235249702632</v>
      </c>
      <c r="P4060" s="6">
        <f t="shared" si="760"/>
        <v>0.7003650871812378</v>
      </c>
      <c r="Q4060" s="6">
        <f t="shared" si="761"/>
        <v>0.1340989126484215</v>
      </c>
      <c r="R4060" s="6">
        <f t="shared" si="762"/>
        <v>0.16418701747384026</v>
      </c>
      <c r="S4060" s="6">
        <f t="shared" si="763"/>
        <v>0.29828593012226179</v>
      </c>
    </row>
    <row r="4061" spans="1:19" x14ac:dyDescent="0.25">
      <c r="A4061" s="64">
        <v>41960</v>
      </c>
      <c r="B4061" s="198" t="s">
        <v>865</v>
      </c>
      <c r="C4061">
        <v>5</v>
      </c>
      <c r="D4061" s="4">
        <v>4.0999999999999996</v>
      </c>
      <c r="E4061" s="4"/>
      <c r="G4061" s="4">
        <f t="shared" si="756"/>
        <v>64.961200000000005</v>
      </c>
      <c r="H4061"/>
      <c r="I4061"/>
      <c r="J4061" s="34">
        <f t="shared" si="753"/>
        <v>1.3202543126711102E-3</v>
      </c>
      <c r="K4061" s="34">
        <f t="shared" si="757"/>
        <v>8.5765306119810952E-2</v>
      </c>
      <c r="L4061" s="6">
        <f t="shared" si="754"/>
        <v>4.5518101325650582</v>
      </c>
      <c r="M4061" s="6">
        <f t="shared" si="758"/>
        <v>0.29569105411886604</v>
      </c>
      <c r="N4061" s="6">
        <f t="shared" si="755"/>
        <v>6.670633528309061</v>
      </c>
      <c r="O4061" s="6">
        <f t="shared" si="759"/>
        <v>0.43333236716418877</v>
      </c>
      <c r="P4061" s="6">
        <f t="shared" si="760"/>
        <v>0.72902342128305486</v>
      </c>
      <c r="Q4061" s="6">
        <f t="shared" si="761"/>
        <v>0.14193170597705571</v>
      </c>
      <c r="R4061" s="6">
        <f t="shared" si="762"/>
        <v>0.16899962319403364</v>
      </c>
      <c r="S4061" s="6">
        <f t="shared" si="763"/>
        <v>0.31093132917108934</v>
      </c>
    </row>
    <row r="4062" spans="1:19" x14ac:dyDescent="0.25">
      <c r="A4062" s="64">
        <v>41960</v>
      </c>
      <c r="B4062" s="198" t="s">
        <v>865</v>
      </c>
      <c r="C4062">
        <v>5</v>
      </c>
      <c r="D4062" s="4">
        <v>3</v>
      </c>
      <c r="E4062" s="4"/>
      <c r="G4062" s="4">
        <f t="shared" si="756"/>
        <v>795.77470000000005</v>
      </c>
      <c r="H4062"/>
      <c r="I4062"/>
      <c r="J4062" s="34">
        <f t="shared" si="753"/>
        <v>7.0685834705770342E-4</v>
      </c>
      <c r="K4062" s="34">
        <f t="shared" si="757"/>
        <v>0.56249666683810862</v>
      </c>
      <c r="L4062" s="6">
        <f t="shared" si="754"/>
        <v>2.219707841442716</v>
      </c>
      <c r="M4062" s="6">
        <f t="shared" si="758"/>
        <v>1.7663769089848702</v>
      </c>
      <c r="N4062" s="6">
        <f t="shared" si="755"/>
        <v>4.6285167281146418</v>
      </c>
      <c r="O4062" s="6">
        <f t="shared" si="759"/>
        <v>0.30067400671033195</v>
      </c>
      <c r="P4062" s="6">
        <f t="shared" si="760"/>
        <v>2.0670509156952024</v>
      </c>
      <c r="Q4062" s="6">
        <f t="shared" si="761"/>
        <v>0.84786091631273763</v>
      </c>
      <c r="R4062" s="6">
        <f t="shared" si="762"/>
        <v>0.11726286261702946</v>
      </c>
      <c r="S4062" s="6">
        <f t="shared" si="763"/>
        <v>0.96512377892976708</v>
      </c>
    </row>
    <row r="4063" spans="1:19" x14ac:dyDescent="0.25">
      <c r="A4063" s="64">
        <v>41960</v>
      </c>
      <c r="B4063" s="198" t="s">
        <v>865</v>
      </c>
      <c r="C4063">
        <v>5</v>
      </c>
      <c r="D4063" s="4">
        <v>1.8</v>
      </c>
      <c r="E4063" s="4"/>
      <c r="G4063" s="4">
        <f t="shared" si="756"/>
        <v>795.77470000000005</v>
      </c>
      <c r="H4063"/>
      <c r="I4063"/>
      <c r="J4063" s="34">
        <f t="shared" si="753"/>
        <v>2.5446900494077327E-4</v>
      </c>
      <c r="K4063" s="34">
        <f t="shared" si="757"/>
        <v>0.20249880006171914</v>
      </c>
      <c r="L4063" s="6">
        <f t="shared" si="754"/>
        <v>0.68590748301013704</v>
      </c>
      <c r="M4063" s="6">
        <f t="shared" si="758"/>
        <v>0.54582459775497671</v>
      </c>
      <c r="N4063" s="6">
        <f t="shared" si="755"/>
        <v>2.5461196030223361</v>
      </c>
      <c r="O4063" s="6">
        <f t="shared" si="759"/>
        <v>2.0261255964970846</v>
      </c>
      <c r="P4063" s="6">
        <f t="shared" si="760"/>
        <v>2.5719501942520613</v>
      </c>
      <c r="Q4063" s="6">
        <f t="shared" si="761"/>
        <v>0.26199580692238883</v>
      </c>
      <c r="R4063" s="6">
        <f t="shared" si="762"/>
        <v>0.79018898263386306</v>
      </c>
      <c r="S4063" s="6">
        <f t="shared" si="763"/>
        <v>1.0521847895562519</v>
      </c>
    </row>
    <row r="4064" spans="1:19" x14ac:dyDescent="0.25">
      <c r="A4064" s="64">
        <v>41960</v>
      </c>
      <c r="B4064" s="198" t="s">
        <v>865</v>
      </c>
      <c r="C4064">
        <v>5</v>
      </c>
      <c r="D4064" s="4">
        <v>3.4</v>
      </c>
      <c r="E4064" s="4"/>
      <c r="G4064" s="4">
        <f t="shared" si="756"/>
        <v>64.961200000000005</v>
      </c>
      <c r="H4064"/>
      <c r="I4064"/>
      <c r="J4064" s="34">
        <f t="shared" si="753"/>
        <v>9.0792027688745035E-4</v>
      </c>
      <c r="K4064" s="34">
        <f t="shared" si="757"/>
        <v>5.8979591834920582E-2</v>
      </c>
      <c r="L4064" s="6">
        <f t="shared" si="754"/>
        <v>2.9598116954824234</v>
      </c>
      <c r="M4064" s="6">
        <f t="shared" si="758"/>
        <v>0.19227292324193554</v>
      </c>
      <c r="N4064" s="6">
        <f t="shared" si="755"/>
        <v>5.3584638182360029</v>
      </c>
      <c r="O4064" s="6">
        <f t="shared" si="759"/>
        <v>0.34809224654085708</v>
      </c>
      <c r="P4064" s="6">
        <f t="shared" si="760"/>
        <v>0.54036516978279259</v>
      </c>
      <c r="Q4064" s="6">
        <f t="shared" si="761"/>
        <v>9.2291003156129051E-2</v>
      </c>
      <c r="R4064" s="6">
        <f t="shared" si="762"/>
        <v>0.13575597615093427</v>
      </c>
      <c r="S4064" s="6">
        <f t="shared" si="763"/>
        <v>0.2280469793070633</v>
      </c>
    </row>
    <row r="4065" spans="1:19" x14ac:dyDescent="0.25">
      <c r="A4065" s="64">
        <v>41960</v>
      </c>
      <c r="B4065" s="198" t="s">
        <v>865</v>
      </c>
      <c r="C4065">
        <v>5</v>
      </c>
      <c r="D4065" s="4">
        <v>3.6</v>
      </c>
      <c r="E4065" s="4"/>
      <c r="G4065" s="4">
        <f t="shared" si="756"/>
        <v>64.961200000000005</v>
      </c>
      <c r="H4065"/>
      <c r="I4065"/>
      <c r="J4065" s="34">
        <f t="shared" ref="J4065:J4128" si="764">((+D4065/200)^2)*PI()</f>
        <v>1.0178760197630931E-3</v>
      </c>
      <c r="K4065" s="34">
        <f t="shared" si="757"/>
        <v>6.6122448977558021E-2</v>
      </c>
      <c r="L4065" s="6">
        <f t="shared" ref="L4065:L4128" si="765">0.17758*(D4065^2.299)</f>
        <v>3.375464158589657</v>
      </c>
      <c r="M4065" s="6">
        <f t="shared" si="758"/>
        <v>0.21927420655205926</v>
      </c>
      <c r="N4065" s="6">
        <f t="shared" ref="N4065:N4128" si="766">1.28*(D4065^1.17)</f>
        <v>5.7290669248255632</v>
      </c>
      <c r="O4065" s="6">
        <f t="shared" si="759"/>
        <v>0.37216706953560269</v>
      </c>
      <c r="P4065" s="6">
        <f t="shared" si="760"/>
        <v>0.59144127608766195</v>
      </c>
      <c r="Q4065" s="6">
        <f t="shared" si="761"/>
        <v>0.10525161914498844</v>
      </c>
      <c r="R4065" s="6">
        <f t="shared" si="762"/>
        <v>0.14514515711888507</v>
      </c>
      <c r="S4065" s="6">
        <f t="shared" si="763"/>
        <v>0.25039677626387352</v>
      </c>
    </row>
    <row r="4066" spans="1:19" x14ac:dyDescent="0.25">
      <c r="A4066" s="64">
        <v>41960</v>
      </c>
      <c r="B4066" s="198" t="s">
        <v>865</v>
      </c>
      <c r="C4066">
        <v>5</v>
      </c>
      <c r="D4066" s="4">
        <v>2</v>
      </c>
      <c r="E4066" s="4" t="s">
        <v>978</v>
      </c>
      <c r="G4066" s="4">
        <f t="shared" ref="G4066:G4129" si="767">IF($D4066&lt;3.01,795.7747,64.9612)</f>
        <v>795.77470000000005</v>
      </c>
      <c r="H4066"/>
      <c r="I4066"/>
      <c r="J4066" s="34">
        <f t="shared" si="764"/>
        <v>3.1415926535897931E-4</v>
      </c>
      <c r="K4066" s="34">
        <f t="shared" si="757"/>
        <v>0.24999851859471495</v>
      </c>
      <c r="L4066" s="6">
        <f t="shared" si="765"/>
        <v>0.87390054800363282</v>
      </c>
      <c r="M4066" s="6">
        <f t="shared" si="758"/>
        <v>0.69542383908485095</v>
      </c>
      <c r="N4066" s="6">
        <f t="shared" si="766"/>
        <v>2.880149720803352</v>
      </c>
      <c r="O4066" s="6">
        <f t="shared" si="759"/>
        <v>2.2919367433236837</v>
      </c>
      <c r="P4066" s="6">
        <f t="shared" si="760"/>
        <v>2.9873605824085345</v>
      </c>
      <c r="Q4066" s="6">
        <f t="shared" si="761"/>
        <v>0.33380344276072843</v>
      </c>
      <c r="R4066" s="6">
        <f t="shared" si="762"/>
        <v>0.89385532989623662</v>
      </c>
      <c r="S4066" s="6">
        <f t="shared" si="763"/>
        <v>1.227658772656965</v>
      </c>
    </row>
    <row r="4067" spans="1:19" x14ac:dyDescent="0.25">
      <c r="A4067" s="64">
        <v>41960</v>
      </c>
      <c r="B4067" s="198" t="s">
        <v>865</v>
      </c>
      <c r="C4067">
        <v>5</v>
      </c>
      <c r="D4067" s="4">
        <v>2</v>
      </c>
      <c r="E4067" s="4"/>
      <c r="G4067" s="4">
        <f t="shared" si="767"/>
        <v>795.77470000000005</v>
      </c>
      <c r="H4067"/>
      <c r="I4067"/>
      <c r="J4067" s="34">
        <f t="shared" si="764"/>
        <v>3.1415926535897931E-4</v>
      </c>
      <c r="K4067" s="34">
        <f t="shared" si="757"/>
        <v>0.24999851859471495</v>
      </c>
      <c r="L4067" s="6">
        <f t="shared" si="765"/>
        <v>0.87390054800363282</v>
      </c>
      <c r="M4067" s="6">
        <f t="shared" si="758"/>
        <v>0.69542383908485095</v>
      </c>
      <c r="N4067" s="6">
        <f t="shared" si="766"/>
        <v>2.880149720803352</v>
      </c>
      <c r="O4067" s="6">
        <f t="shared" si="759"/>
        <v>2.2919367433236837</v>
      </c>
      <c r="P4067" s="6">
        <f t="shared" si="760"/>
        <v>2.9873605824085345</v>
      </c>
      <c r="Q4067" s="6">
        <f t="shared" si="761"/>
        <v>0.33380344276072843</v>
      </c>
      <c r="R4067" s="6">
        <f t="shared" si="762"/>
        <v>0.89385532989623662</v>
      </c>
      <c r="S4067" s="6">
        <f t="shared" si="763"/>
        <v>1.227658772656965</v>
      </c>
    </row>
    <row r="4068" spans="1:19" x14ac:dyDescent="0.25">
      <c r="A4068" s="64">
        <v>41960</v>
      </c>
      <c r="B4068" s="198" t="s">
        <v>865</v>
      </c>
      <c r="C4068">
        <v>5</v>
      </c>
      <c r="D4068" s="4">
        <v>1.6</v>
      </c>
      <c r="E4068" s="4" t="s">
        <v>978</v>
      </c>
      <c r="G4068" s="4">
        <f t="shared" si="767"/>
        <v>795.77470000000005</v>
      </c>
      <c r="H4068"/>
      <c r="I4068"/>
      <c r="J4068" s="34">
        <f t="shared" si="764"/>
        <v>2.0106192982974675E-4</v>
      </c>
      <c r="K4068" s="34">
        <f t="shared" si="757"/>
        <v>0.15999905190061756</v>
      </c>
      <c r="L4068" s="6">
        <f t="shared" si="765"/>
        <v>0.52319777907153642</v>
      </c>
      <c r="M4068" s="6">
        <f t="shared" si="758"/>
        <v>0.41634509665175656</v>
      </c>
      <c r="N4068" s="6">
        <f t="shared" si="766"/>
        <v>2.2183514371591468</v>
      </c>
      <c r="O4068" s="6">
        <f t="shared" si="759"/>
        <v>1.7652975231481343</v>
      </c>
      <c r="P4068" s="6">
        <f t="shared" si="760"/>
        <v>2.1816426197998906</v>
      </c>
      <c r="Q4068" s="6">
        <f t="shared" si="761"/>
        <v>0.19984564639284313</v>
      </c>
      <c r="R4068" s="6">
        <f t="shared" si="762"/>
        <v>0.6884660340277724</v>
      </c>
      <c r="S4068" s="6">
        <f t="shared" si="763"/>
        <v>0.88831168042061548</v>
      </c>
    </row>
    <row r="4069" spans="1:19" x14ac:dyDescent="0.25">
      <c r="A4069" s="64">
        <v>41960</v>
      </c>
      <c r="B4069" s="198" t="s">
        <v>865</v>
      </c>
      <c r="C4069">
        <v>5</v>
      </c>
      <c r="D4069" s="4">
        <v>3.4</v>
      </c>
      <c r="E4069" s="4"/>
      <c r="G4069" s="4">
        <f t="shared" si="767"/>
        <v>64.961200000000005</v>
      </c>
      <c r="H4069"/>
      <c r="I4069"/>
      <c r="J4069" s="34">
        <f t="shared" si="764"/>
        <v>9.0792027688745035E-4</v>
      </c>
      <c r="K4069" s="34">
        <f t="shared" si="757"/>
        <v>5.8979591834920582E-2</v>
      </c>
      <c r="L4069" s="6">
        <f t="shared" si="765"/>
        <v>2.9598116954824234</v>
      </c>
      <c r="M4069" s="6">
        <f t="shared" si="758"/>
        <v>0.19227292324193554</v>
      </c>
      <c r="N4069" s="6">
        <f t="shared" si="766"/>
        <v>5.3584638182360029</v>
      </c>
      <c r="O4069" s="6">
        <f t="shared" si="759"/>
        <v>0.34809224654085708</v>
      </c>
      <c r="P4069" s="6">
        <f t="shared" si="760"/>
        <v>0.54036516978279259</v>
      </c>
      <c r="Q4069" s="6">
        <f t="shared" si="761"/>
        <v>9.2291003156129051E-2</v>
      </c>
      <c r="R4069" s="6">
        <f t="shared" si="762"/>
        <v>0.13575597615093427</v>
      </c>
      <c r="S4069" s="6">
        <f t="shared" si="763"/>
        <v>0.2280469793070633</v>
      </c>
    </row>
    <row r="4070" spans="1:19" x14ac:dyDescent="0.25">
      <c r="A4070" s="64">
        <v>41960</v>
      </c>
      <c r="B4070" s="198" t="s">
        <v>865</v>
      </c>
      <c r="C4070">
        <v>5</v>
      </c>
      <c r="D4070" s="4">
        <v>4.7</v>
      </c>
      <c r="E4070" s="4"/>
      <c r="G4070" s="4">
        <f t="shared" si="767"/>
        <v>64.961200000000005</v>
      </c>
      <c r="H4070"/>
      <c r="I4070"/>
      <c r="J4070" s="34">
        <f t="shared" si="764"/>
        <v>1.7349445429449633E-3</v>
      </c>
      <c r="K4070" s="34">
        <f t="shared" si="757"/>
        <v>0.11270408162918646</v>
      </c>
      <c r="L4070" s="6">
        <f t="shared" si="765"/>
        <v>6.2308461373122945</v>
      </c>
      <c r="M4070" s="6">
        <f t="shared" si="758"/>
        <v>0.40476324994603757</v>
      </c>
      <c r="N4070" s="6">
        <f t="shared" si="766"/>
        <v>7.8264436633583525</v>
      </c>
      <c r="O4070" s="6">
        <f t="shared" si="759"/>
        <v>0.50841518196547364</v>
      </c>
      <c r="P4070" s="6">
        <f t="shared" si="760"/>
        <v>0.91317843191151127</v>
      </c>
      <c r="Q4070" s="6">
        <f t="shared" si="761"/>
        <v>0.19428635997409802</v>
      </c>
      <c r="R4070" s="6">
        <f t="shared" si="762"/>
        <v>0.19828192096653471</v>
      </c>
      <c r="S4070" s="6">
        <f t="shared" si="763"/>
        <v>0.39256828094063273</v>
      </c>
    </row>
    <row r="4071" spans="1:19" x14ac:dyDescent="0.25">
      <c r="A4071" s="64">
        <v>41960</v>
      </c>
      <c r="B4071" s="198" t="s">
        <v>865</v>
      </c>
      <c r="C4071">
        <v>5</v>
      </c>
      <c r="D4071" s="4">
        <v>3</v>
      </c>
      <c r="E4071" s="4"/>
      <c r="G4071" s="4">
        <f t="shared" si="767"/>
        <v>795.77470000000005</v>
      </c>
      <c r="H4071"/>
      <c r="I4071"/>
      <c r="J4071" s="34">
        <f t="shared" si="764"/>
        <v>7.0685834705770342E-4</v>
      </c>
      <c r="K4071" s="34">
        <f t="shared" si="757"/>
        <v>0.56249666683810862</v>
      </c>
      <c r="L4071" s="6">
        <f t="shared" si="765"/>
        <v>2.219707841442716</v>
      </c>
      <c r="M4071" s="6">
        <f t="shared" si="758"/>
        <v>1.7663769089848702</v>
      </c>
      <c r="N4071" s="6">
        <f t="shared" si="766"/>
        <v>4.6285167281146418</v>
      </c>
      <c r="O4071" s="6">
        <f t="shared" si="759"/>
        <v>0.30067400671033195</v>
      </c>
      <c r="P4071" s="6">
        <f t="shared" si="760"/>
        <v>2.0670509156952024</v>
      </c>
      <c r="Q4071" s="6">
        <f t="shared" si="761"/>
        <v>0.84786091631273763</v>
      </c>
      <c r="R4071" s="6">
        <f t="shared" si="762"/>
        <v>0.11726286261702946</v>
      </c>
      <c r="S4071" s="6">
        <f t="shared" si="763"/>
        <v>0.96512377892976708</v>
      </c>
    </row>
    <row r="4072" spans="1:19" x14ac:dyDescent="0.25">
      <c r="A4072" s="64">
        <v>41960</v>
      </c>
      <c r="B4072" s="198" t="s">
        <v>865</v>
      </c>
      <c r="C4072">
        <v>5</v>
      </c>
      <c r="D4072" s="4">
        <v>5.0999999999999996</v>
      </c>
      <c r="E4072" s="4"/>
      <c r="G4072" s="4">
        <f t="shared" si="767"/>
        <v>64.961200000000005</v>
      </c>
      <c r="H4072"/>
      <c r="I4072"/>
      <c r="J4072" s="34">
        <f t="shared" si="764"/>
        <v>2.0428206229967626E-3</v>
      </c>
      <c r="K4072" s="34">
        <f t="shared" si="757"/>
        <v>0.13270408162857128</v>
      </c>
      <c r="L4072" s="6">
        <f t="shared" si="765"/>
        <v>7.5179232289815232</v>
      </c>
      <c r="M4072" s="6">
        <f t="shared" si="758"/>
        <v>0.48837332393509775</v>
      </c>
      <c r="N4072" s="6">
        <f t="shared" si="766"/>
        <v>8.6112674075792555</v>
      </c>
      <c r="O4072" s="6">
        <f t="shared" si="759"/>
        <v>0.55939827516743446</v>
      </c>
      <c r="P4072" s="6">
        <f t="shared" si="760"/>
        <v>1.0477715991025323</v>
      </c>
      <c r="Q4072" s="6">
        <f t="shared" si="761"/>
        <v>0.2344191954888469</v>
      </c>
      <c r="R4072" s="6">
        <f t="shared" si="762"/>
        <v>0.21816532731529945</v>
      </c>
      <c r="S4072" s="6">
        <f t="shared" si="763"/>
        <v>0.45258452280414635</v>
      </c>
    </row>
    <row r="4073" spans="1:19" x14ac:dyDescent="0.25">
      <c r="A4073" s="64">
        <v>41960</v>
      </c>
      <c r="B4073" s="198" t="s">
        <v>865</v>
      </c>
      <c r="C4073">
        <v>5</v>
      </c>
      <c r="D4073" s="4">
        <v>7.6</v>
      </c>
      <c r="E4073" s="4"/>
      <c r="G4073" s="4">
        <f t="shared" si="767"/>
        <v>64.961200000000005</v>
      </c>
      <c r="H4073"/>
      <c r="I4073"/>
      <c r="J4073" s="34">
        <f t="shared" si="764"/>
        <v>4.5364597917836608E-3</v>
      </c>
      <c r="K4073" s="34">
        <f t="shared" si="757"/>
        <v>0.29469387754195608</v>
      </c>
      <c r="L4073" s="6">
        <f t="shared" si="765"/>
        <v>18.809813966898769</v>
      </c>
      <c r="M4073" s="6">
        <f t="shared" si="758"/>
        <v>1.2219081107668699</v>
      </c>
      <c r="N4073" s="6">
        <f t="shared" si="766"/>
        <v>13.732887825405102</v>
      </c>
      <c r="O4073" s="6">
        <f t="shared" si="759"/>
        <v>0.89210488990714454</v>
      </c>
      <c r="P4073" s="6">
        <f t="shared" si="760"/>
        <v>2.1140130006740145</v>
      </c>
      <c r="Q4073" s="6">
        <f t="shared" si="761"/>
        <v>0.58651589316809749</v>
      </c>
      <c r="R4073" s="6">
        <f t="shared" si="762"/>
        <v>0.34792090706378637</v>
      </c>
      <c r="S4073" s="6">
        <f t="shared" si="763"/>
        <v>0.93443680023188391</v>
      </c>
    </row>
    <row r="4074" spans="1:19" x14ac:dyDescent="0.25">
      <c r="A4074" s="64">
        <v>41960</v>
      </c>
      <c r="B4074" s="198" t="s">
        <v>865</v>
      </c>
      <c r="C4074">
        <v>5</v>
      </c>
      <c r="D4074" s="4">
        <v>3.5</v>
      </c>
      <c r="E4074" s="4"/>
      <c r="G4074" s="4">
        <f t="shared" si="767"/>
        <v>64.961200000000005</v>
      </c>
      <c r="H4074"/>
      <c r="I4074"/>
      <c r="J4074" s="34">
        <f t="shared" si="764"/>
        <v>9.6211275016187424E-4</v>
      </c>
      <c r="K4074" s="34">
        <f t="shared" si="757"/>
        <v>6.2499999998077607E-2</v>
      </c>
      <c r="L4074" s="6">
        <f t="shared" si="765"/>
        <v>3.1637815247608514</v>
      </c>
      <c r="M4074" s="6">
        <f t="shared" si="758"/>
        <v>0.20552304837265933</v>
      </c>
      <c r="N4074" s="6">
        <f t="shared" si="766"/>
        <v>5.5433152983182508</v>
      </c>
      <c r="O4074" s="6">
        <f t="shared" si="759"/>
        <v>0.36010042074168885</v>
      </c>
      <c r="P4074" s="6">
        <f t="shared" si="760"/>
        <v>0.56562346911434824</v>
      </c>
      <c r="Q4074" s="6">
        <f t="shared" si="761"/>
        <v>9.865106321887647E-2</v>
      </c>
      <c r="R4074" s="6">
        <f t="shared" si="762"/>
        <v>0.14043916408925866</v>
      </c>
      <c r="S4074" s="6">
        <f t="shared" si="763"/>
        <v>0.23909022730813512</v>
      </c>
    </row>
    <row r="4075" spans="1:19" x14ac:dyDescent="0.25">
      <c r="A4075" s="64">
        <v>41960</v>
      </c>
      <c r="B4075" s="198" t="s">
        <v>865</v>
      </c>
      <c r="C4075">
        <v>5</v>
      </c>
      <c r="D4075" s="4">
        <v>4</v>
      </c>
      <c r="E4075" s="4"/>
      <c r="G4075" s="4">
        <f t="shared" si="767"/>
        <v>64.961200000000005</v>
      </c>
      <c r="H4075"/>
      <c r="I4075"/>
      <c r="J4075" s="34">
        <f t="shared" si="764"/>
        <v>1.2566370614359172E-3</v>
      </c>
      <c r="K4075" s="34">
        <f t="shared" si="757"/>
        <v>8.1632653058713603E-2</v>
      </c>
      <c r="L4075" s="6">
        <f t="shared" si="765"/>
        <v>4.3006091215286046</v>
      </c>
      <c r="M4075" s="6">
        <f t="shared" si="758"/>
        <v>0.27937273468421148</v>
      </c>
      <c r="N4075" s="6">
        <f t="shared" si="766"/>
        <v>6.4806737611278331</v>
      </c>
      <c r="O4075" s="6">
        <f t="shared" si="759"/>
        <v>0.42099235249702632</v>
      </c>
      <c r="P4075" s="6">
        <f t="shared" si="760"/>
        <v>0.7003650871812378</v>
      </c>
      <c r="Q4075" s="6">
        <f t="shared" si="761"/>
        <v>0.1340989126484215</v>
      </c>
      <c r="R4075" s="6">
        <f t="shared" si="762"/>
        <v>0.16418701747384026</v>
      </c>
      <c r="S4075" s="6">
        <f t="shared" si="763"/>
        <v>0.29828593012226179</v>
      </c>
    </row>
    <row r="4076" spans="1:19" x14ac:dyDescent="0.25">
      <c r="A4076" s="64">
        <v>41960</v>
      </c>
      <c r="B4076" s="198" t="s">
        <v>865</v>
      </c>
      <c r="C4076">
        <v>5</v>
      </c>
      <c r="D4076" s="4">
        <v>3.4</v>
      </c>
      <c r="E4076" s="4"/>
      <c r="G4076" s="4">
        <f t="shared" si="767"/>
        <v>64.961200000000005</v>
      </c>
      <c r="H4076"/>
      <c r="I4076"/>
      <c r="J4076" s="34">
        <f t="shared" si="764"/>
        <v>9.0792027688745035E-4</v>
      </c>
      <c r="K4076" s="34">
        <f t="shared" si="757"/>
        <v>5.8979591834920582E-2</v>
      </c>
      <c r="L4076" s="6">
        <f t="shared" si="765"/>
        <v>2.9598116954824234</v>
      </c>
      <c r="M4076" s="6">
        <f t="shared" si="758"/>
        <v>0.19227292324193554</v>
      </c>
      <c r="N4076" s="6">
        <f t="shared" si="766"/>
        <v>5.3584638182360029</v>
      </c>
      <c r="O4076" s="6">
        <f t="shared" si="759"/>
        <v>0.34809224654085708</v>
      </c>
      <c r="P4076" s="6">
        <f t="shared" si="760"/>
        <v>0.54036516978279259</v>
      </c>
      <c r="Q4076" s="6">
        <f t="shared" si="761"/>
        <v>9.2291003156129051E-2</v>
      </c>
      <c r="R4076" s="6">
        <f t="shared" si="762"/>
        <v>0.13575597615093427</v>
      </c>
      <c r="S4076" s="6">
        <f t="shared" si="763"/>
        <v>0.2280469793070633</v>
      </c>
    </row>
    <row r="4077" spans="1:19" x14ac:dyDescent="0.25">
      <c r="A4077" s="64">
        <v>41960</v>
      </c>
      <c r="B4077" s="198" t="s">
        <v>865</v>
      </c>
      <c r="C4077">
        <v>5</v>
      </c>
      <c r="D4077" s="4">
        <v>5.0999999999999996</v>
      </c>
      <c r="E4077" s="4"/>
      <c r="G4077" s="4">
        <f t="shared" si="767"/>
        <v>64.961200000000005</v>
      </c>
      <c r="H4077"/>
      <c r="I4077"/>
      <c r="J4077" s="34">
        <f t="shared" si="764"/>
        <v>2.0428206229967626E-3</v>
      </c>
      <c r="K4077" s="34">
        <f t="shared" si="757"/>
        <v>0.13270408162857128</v>
      </c>
      <c r="L4077" s="6">
        <f t="shared" si="765"/>
        <v>7.5179232289815232</v>
      </c>
      <c r="M4077" s="6">
        <f t="shared" si="758"/>
        <v>0.48837332393509775</v>
      </c>
      <c r="N4077" s="6">
        <f t="shared" si="766"/>
        <v>8.6112674075792555</v>
      </c>
      <c r="O4077" s="6">
        <f t="shared" si="759"/>
        <v>0.55939827516743446</v>
      </c>
      <c r="P4077" s="6">
        <f t="shared" si="760"/>
        <v>1.0477715991025323</v>
      </c>
      <c r="Q4077" s="6">
        <f t="shared" si="761"/>
        <v>0.2344191954888469</v>
      </c>
      <c r="R4077" s="6">
        <f t="shared" si="762"/>
        <v>0.21816532731529945</v>
      </c>
      <c r="S4077" s="6">
        <f t="shared" si="763"/>
        <v>0.45258452280414635</v>
      </c>
    </row>
    <row r="4078" spans="1:19" x14ac:dyDescent="0.25">
      <c r="A4078" s="64">
        <v>41960</v>
      </c>
      <c r="B4078" s="198" t="s">
        <v>865</v>
      </c>
      <c r="C4078">
        <v>5</v>
      </c>
      <c r="D4078" s="4">
        <v>3.9</v>
      </c>
      <c r="E4078" s="4"/>
      <c r="G4078" s="4">
        <f t="shared" si="767"/>
        <v>64.961200000000005</v>
      </c>
      <c r="H4078"/>
      <c r="I4078"/>
      <c r="J4078" s="34">
        <f t="shared" si="764"/>
        <v>1.1945906065275189E-3</v>
      </c>
      <c r="K4078" s="34">
        <f t="shared" si="757"/>
        <v>7.7602040813939621E-2</v>
      </c>
      <c r="L4078" s="6">
        <f t="shared" si="765"/>
        <v>4.0574351124683323</v>
      </c>
      <c r="M4078" s="6">
        <f t="shared" si="758"/>
        <v>0.26357585894044605</v>
      </c>
      <c r="N4078" s="6">
        <f t="shared" si="766"/>
        <v>6.2915196864507177</v>
      </c>
      <c r="O4078" s="6">
        <f t="shared" si="759"/>
        <v>0.40870467658277715</v>
      </c>
      <c r="P4078" s="6">
        <f t="shared" si="760"/>
        <v>0.6722805355232232</v>
      </c>
      <c r="Q4078" s="6">
        <f t="shared" si="761"/>
        <v>0.12651641229141411</v>
      </c>
      <c r="R4078" s="6">
        <f t="shared" si="762"/>
        <v>0.1593948238672831</v>
      </c>
      <c r="S4078" s="6">
        <f t="shared" si="763"/>
        <v>0.28591123615869718</v>
      </c>
    </row>
    <row r="4079" spans="1:19" x14ac:dyDescent="0.25">
      <c r="A4079" s="64">
        <v>41960</v>
      </c>
      <c r="B4079" s="198" t="s">
        <v>865</v>
      </c>
      <c r="C4079">
        <v>5</v>
      </c>
      <c r="D4079" s="4">
        <v>4.7</v>
      </c>
      <c r="E4079" s="4"/>
      <c r="G4079" s="4">
        <f t="shared" si="767"/>
        <v>64.961200000000005</v>
      </c>
      <c r="H4079"/>
      <c r="I4079"/>
      <c r="J4079" s="34">
        <f t="shared" si="764"/>
        <v>1.7349445429449633E-3</v>
      </c>
      <c r="K4079" s="34">
        <f t="shared" si="757"/>
        <v>0.11270408162918646</v>
      </c>
      <c r="L4079" s="6">
        <f t="shared" si="765"/>
        <v>6.2308461373122945</v>
      </c>
      <c r="M4079" s="6">
        <f t="shared" si="758"/>
        <v>0.40476324994603757</v>
      </c>
      <c r="N4079" s="6">
        <f t="shared" si="766"/>
        <v>7.8264436633583525</v>
      </c>
      <c r="O4079" s="6">
        <f t="shared" si="759"/>
        <v>0.50841518196547364</v>
      </c>
      <c r="P4079" s="6">
        <f t="shared" si="760"/>
        <v>0.91317843191151127</v>
      </c>
      <c r="Q4079" s="6">
        <f t="shared" si="761"/>
        <v>0.19428635997409802</v>
      </c>
      <c r="R4079" s="6">
        <f t="shared" si="762"/>
        <v>0.19828192096653471</v>
      </c>
      <c r="S4079" s="6">
        <f t="shared" si="763"/>
        <v>0.39256828094063273</v>
      </c>
    </row>
    <row r="4080" spans="1:19" x14ac:dyDescent="0.25">
      <c r="A4080" s="64">
        <v>41960</v>
      </c>
      <c r="B4080" s="198" t="s">
        <v>865</v>
      </c>
      <c r="C4080">
        <v>5</v>
      </c>
      <c r="D4080" s="4">
        <v>3.3</v>
      </c>
      <c r="E4080" s="4"/>
      <c r="G4080" s="4">
        <f t="shared" si="767"/>
        <v>64.961200000000005</v>
      </c>
      <c r="H4080"/>
      <c r="I4080"/>
      <c r="J4080" s="34">
        <f t="shared" si="764"/>
        <v>8.5529859993982123E-4</v>
      </c>
      <c r="K4080" s="34">
        <f t="shared" si="757"/>
        <v>5.5561224488086945E-2</v>
      </c>
      <c r="L4080" s="6">
        <f t="shared" si="765"/>
        <v>2.7634881041225379</v>
      </c>
      <c r="M4080" s="6">
        <f t="shared" si="758"/>
        <v>0.17951950691152002</v>
      </c>
      <c r="N4080" s="6">
        <f t="shared" si="766"/>
        <v>5.1745344101160526</v>
      </c>
      <c r="O4080" s="6">
        <f t="shared" si="759"/>
        <v>0.3361439712423443</v>
      </c>
      <c r="P4080" s="6">
        <f t="shared" si="760"/>
        <v>0.51566347815386426</v>
      </c>
      <c r="Q4080" s="6">
        <f t="shared" si="761"/>
        <v>8.6169363317529613E-2</v>
      </c>
      <c r="R4080" s="6">
        <f t="shared" si="762"/>
        <v>0.13109614878451428</v>
      </c>
      <c r="S4080" s="6">
        <f t="shared" si="763"/>
        <v>0.2172655121020439</v>
      </c>
    </row>
    <row r="4081" spans="1:19" x14ac:dyDescent="0.25">
      <c r="A4081" s="64">
        <v>41960</v>
      </c>
      <c r="B4081" s="198" t="s">
        <v>865</v>
      </c>
      <c r="C4081">
        <v>5</v>
      </c>
      <c r="D4081" s="4">
        <v>4.5</v>
      </c>
      <c r="E4081" s="4"/>
      <c r="G4081" s="4">
        <f t="shared" si="767"/>
        <v>64.961200000000005</v>
      </c>
      <c r="H4081"/>
      <c r="I4081"/>
      <c r="J4081" s="34">
        <f t="shared" si="764"/>
        <v>1.5904312808798326E-3</v>
      </c>
      <c r="K4081" s="34">
        <f t="shared" si="757"/>
        <v>0.10331632652743439</v>
      </c>
      <c r="L4081" s="6">
        <f t="shared" si="765"/>
        <v>5.6380590590289899</v>
      </c>
      <c r="M4081" s="6">
        <f t="shared" si="758"/>
        <v>0.36625508924934846</v>
      </c>
      <c r="N4081" s="6">
        <f t="shared" si="766"/>
        <v>7.4382130025037601</v>
      </c>
      <c r="O4081" s="6">
        <f t="shared" si="759"/>
        <v>0.48319525187039564</v>
      </c>
      <c r="P4081" s="6">
        <f t="shared" si="760"/>
        <v>0.84945034111974405</v>
      </c>
      <c r="Q4081" s="6">
        <f t="shared" si="761"/>
        <v>0.17580244283968727</v>
      </c>
      <c r="R4081" s="6">
        <f t="shared" si="762"/>
        <v>0.1884461482294543</v>
      </c>
      <c r="S4081" s="6">
        <f t="shared" si="763"/>
        <v>0.36424859106914154</v>
      </c>
    </row>
    <row r="4082" spans="1:19" x14ac:dyDescent="0.25">
      <c r="A4082" s="64">
        <v>41960</v>
      </c>
      <c r="B4082" s="198" t="s">
        <v>865</v>
      </c>
      <c r="C4082">
        <v>5</v>
      </c>
      <c r="D4082" s="4">
        <v>3.5</v>
      </c>
      <c r="E4082" s="4"/>
      <c r="G4082" s="4">
        <f t="shared" si="767"/>
        <v>64.961200000000005</v>
      </c>
      <c r="H4082"/>
      <c r="I4082"/>
      <c r="J4082" s="34">
        <f t="shared" si="764"/>
        <v>9.6211275016187424E-4</v>
      </c>
      <c r="K4082" s="34">
        <f t="shared" ref="K4082:K4145" si="768">+IF($D4082&gt;3.01,J4082*64.96120126,J4082*795.77)</f>
        <v>6.2499999998077607E-2</v>
      </c>
      <c r="L4082" s="6">
        <f t="shared" si="765"/>
        <v>3.1637815247608514</v>
      </c>
      <c r="M4082" s="6">
        <f t="shared" ref="M4082:M4145" si="769">+IF($D4082&gt;3.01,L4082*64.96120126*0.001,L4082*795.77*0.001)</f>
        <v>0.20552304837265933</v>
      </c>
      <c r="N4082" s="6">
        <f t="shared" si="766"/>
        <v>5.5433152983182508</v>
      </c>
      <c r="O4082" s="6">
        <f t="shared" ref="O4082:O4145" si="770">+IF($D4082&gt;2.99,N4082*64.96120126*0.001,N4082*795.77*0.001)</f>
        <v>0.36010042074168885</v>
      </c>
      <c r="P4082" s="6">
        <f t="shared" ref="P4082:P4145" si="771">+M4082+O4082</f>
        <v>0.56562346911434824</v>
      </c>
      <c r="Q4082" s="6">
        <f t="shared" si="761"/>
        <v>9.865106321887647E-2</v>
      </c>
      <c r="R4082" s="6">
        <f t="shared" si="762"/>
        <v>0.14043916408925866</v>
      </c>
      <c r="S4082" s="6">
        <f t="shared" si="763"/>
        <v>0.23909022730813512</v>
      </c>
    </row>
    <row r="4083" spans="1:19" x14ac:dyDescent="0.25">
      <c r="A4083" s="64">
        <v>41960</v>
      </c>
      <c r="B4083" s="198" t="s">
        <v>865</v>
      </c>
      <c r="C4083">
        <v>5</v>
      </c>
      <c r="D4083" s="4">
        <v>4.9000000000000004</v>
      </c>
      <c r="E4083" s="4"/>
      <c r="G4083" s="4">
        <f t="shared" si="767"/>
        <v>64.961200000000005</v>
      </c>
      <c r="H4083"/>
      <c r="I4083"/>
      <c r="J4083" s="34">
        <f t="shared" si="764"/>
        <v>1.8857409903172736E-3</v>
      </c>
      <c r="K4083" s="34">
        <f t="shared" si="768"/>
        <v>0.12249999999623211</v>
      </c>
      <c r="L4083" s="6">
        <f t="shared" si="765"/>
        <v>6.8573266813152358</v>
      </c>
      <c r="M4083" s="6">
        <f t="shared" si="769"/>
        <v>0.44546017865048693</v>
      </c>
      <c r="N4083" s="6">
        <f t="shared" si="766"/>
        <v>8.2174937658920371</v>
      </c>
      <c r="O4083" s="6">
        <f t="shared" si="770"/>
        <v>0.53381826637890784</v>
      </c>
      <c r="P4083" s="6">
        <f t="shared" si="771"/>
        <v>0.97927844502939476</v>
      </c>
      <c r="Q4083" s="6">
        <f t="shared" si="761"/>
        <v>0.21382088575223371</v>
      </c>
      <c r="R4083" s="6">
        <f t="shared" si="762"/>
        <v>0.20818912388777405</v>
      </c>
      <c r="S4083" s="6">
        <f t="shared" si="763"/>
        <v>0.42201000964000779</v>
      </c>
    </row>
    <row r="4084" spans="1:19" x14ac:dyDescent="0.25">
      <c r="A4084" s="64">
        <v>41960</v>
      </c>
      <c r="B4084" s="198" t="s">
        <v>865</v>
      </c>
      <c r="C4084">
        <v>5</v>
      </c>
      <c r="D4084" s="4">
        <v>3.5</v>
      </c>
      <c r="E4084" s="4"/>
      <c r="G4084" s="4">
        <f t="shared" si="767"/>
        <v>64.961200000000005</v>
      </c>
      <c r="H4084"/>
      <c r="I4084"/>
      <c r="J4084" s="34">
        <f t="shared" si="764"/>
        <v>9.6211275016187424E-4</v>
      </c>
      <c r="K4084" s="34">
        <f t="shared" si="768"/>
        <v>6.2499999998077607E-2</v>
      </c>
      <c r="L4084" s="6">
        <f t="shared" si="765"/>
        <v>3.1637815247608514</v>
      </c>
      <c r="M4084" s="6">
        <f t="shared" si="769"/>
        <v>0.20552304837265933</v>
      </c>
      <c r="N4084" s="6">
        <f t="shared" si="766"/>
        <v>5.5433152983182508</v>
      </c>
      <c r="O4084" s="6">
        <f t="shared" si="770"/>
        <v>0.36010042074168885</v>
      </c>
      <c r="P4084" s="6">
        <f t="shared" si="771"/>
        <v>0.56562346911434824</v>
      </c>
      <c r="Q4084" s="6">
        <f t="shared" si="761"/>
        <v>9.865106321887647E-2</v>
      </c>
      <c r="R4084" s="6">
        <f t="shared" si="762"/>
        <v>0.14043916408925866</v>
      </c>
      <c r="S4084" s="6">
        <f t="shared" si="763"/>
        <v>0.23909022730813512</v>
      </c>
    </row>
    <row r="4085" spans="1:19" x14ac:dyDescent="0.25">
      <c r="A4085" s="64">
        <v>41960</v>
      </c>
      <c r="B4085" s="198" t="s">
        <v>865</v>
      </c>
      <c r="C4085">
        <v>5</v>
      </c>
      <c r="D4085" s="4">
        <v>5.5</v>
      </c>
      <c r="E4085" s="4"/>
      <c r="G4085" s="4">
        <f t="shared" si="767"/>
        <v>64.961200000000005</v>
      </c>
      <c r="H4085"/>
      <c r="I4085"/>
      <c r="J4085" s="34">
        <f t="shared" si="764"/>
        <v>2.3758294442772811E-3</v>
      </c>
      <c r="K4085" s="34">
        <f t="shared" si="768"/>
        <v>0.15433673468913039</v>
      </c>
      <c r="L4085" s="6">
        <f t="shared" si="765"/>
        <v>8.9430956308196485</v>
      </c>
      <c r="M4085" s="6">
        <f t="shared" si="769"/>
        <v>0.58095423516110178</v>
      </c>
      <c r="N4085" s="6">
        <f t="shared" si="766"/>
        <v>9.4066355127217793</v>
      </c>
      <c r="O4085" s="6">
        <f t="shared" si="770"/>
        <v>0.61106634272138272</v>
      </c>
      <c r="P4085" s="6">
        <f t="shared" si="771"/>
        <v>1.1920205778824844</v>
      </c>
      <c r="Q4085" s="6">
        <f t="shared" si="761"/>
        <v>0.27885803287732885</v>
      </c>
      <c r="R4085" s="6">
        <f t="shared" si="762"/>
        <v>0.23831587366133927</v>
      </c>
      <c r="S4085" s="6">
        <f t="shared" si="763"/>
        <v>0.51717390653866813</v>
      </c>
    </row>
    <row r="4086" spans="1:19" x14ac:dyDescent="0.25">
      <c r="A4086" s="64">
        <v>41960</v>
      </c>
      <c r="B4086" s="198" t="s">
        <v>865</v>
      </c>
      <c r="C4086">
        <v>5</v>
      </c>
      <c r="D4086" s="4">
        <v>4.3</v>
      </c>
      <c r="E4086" s="4"/>
      <c r="G4086" s="4">
        <f t="shared" si="767"/>
        <v>64.961200000000005</v>
      </c>
      <c r="H4086"/>
      <c r="I4086"/>
      <c r="J4086" s="34">
        <f t="shared" si="764"/>
        <v>1.4522012041218817E-3</v>
      </c>
      <c r="K4086" s="34">
        <f t="shared" si="768"/>
        <v>9.4336734690975893E-2</v>
      </c>
      <c r="L4086" s="6">
        <f t="shared" si="765"/>
        <v>5.0785301024450318</v>
      </c>
      <c r="M4086" s="6">
        <f t="shared" si="769"/>
        <v>0.3299074160899001</v>
      </c>
      <c r="N4086" s="6">
        <f t="shared" si="766"/>
        <v>7.0529054640829827</v>
      </c>
      <c r="O4086" s="6">
        <f t="shared" si="770"/>
        <v>0.45816521132004828</v>
      </c>
      <c r="P4086" s="6">
        <f t="shared" si="771"/>
        <v>0.78807262740994832</v>
      </c>
      <c r="Q4086" s="6">
        <f t="shared" si="761"/>
        <v>0.15835555972315205</v>
      </c>
      <c r="R4086" s="6">
        <f t="shared" si="762"/>
        <v>0.17868443241481885</v>
      </c>
      <c r="S4086" s="6">
        <f t="shared" si="763"/>
        <v>0.33703999213797087</v>
      </c>
    </row>
    <row r="4087" spans="1:19" x14ac:dyDescent="0.25">
      <c r="A4087" s="64">
        <v>41960</v>
      </c>
      <c r="B4087" s="198" t="s">
        <v>865</v>
      </c>
      <c r="C4087">
        <v>5</v>
      </c>
      <c r="D4087" s="4">
        <v>6.7</v>
      </c>
      <c r="E4087" s="4"/>
      <c r="G4087" s="4">
        <f t="shared" si="767"/>
        <v>64.961200000000005</v>
      </c>
      <c r="H4087"/>
      <c r="I4087"/>
      <c r="J4087" s="34">
        <f t="shared" si="764"/>
        <v>3.5256523554911458E-3</v>
      </c>
      <c r="K4087" s="34">
        <f t="shared" si="768"/>
        <v>0.22903061223785337</v>
      </c>
      <c r="L4087" s="6">
        <f t="shared" si="765"/>
        <v>14.077969600318117</v>
      </c>
      <c r="M4087" s="6">
        <f t="shared" si="769"/>
        <v>0.9145218165384269</v>
      </c>
      <c r="N4087" s="6">
        <f t="shared" si="766"/>
        <v>11.849976492405487</v>
      </c>
      <c r="O4087" s="6">
        <f t="shared" si="770"/>
        <v>0.76978870784942166</v>
      </c>
      <c r="P4087" s="6">
        <f t="shared" si="771"/>
        <v>1.6843105243878487</v>
      </c>
      <c r="Q4087" s="6">
        <f t="shared" si="761"/>
        <v>0.43897047193844491</v>
      </c>
      <c r="R4087" s="6">
        <f t="shared" si="762"/>
        <v>0.30021759606127446</v>
      </c>
      <c r="S4087" s="6">
        <f t="shared" si="763"/>
        <v>0.73918806799971937</v>
      </c>
    </row>
    <row r="4088" spans="1:19" x14ac:dyDescent="0.25">
      <c r="A4088" s="64">
        <v>41960</v>
      </c>
      <c r="B4088" s="198" t="s">
        <v>865</v>
      </c>
      <c r="C4088">
        <v>5</v>
      </c>
      <c r="D4088" s="4">
        <v>5</v>
      </c>
      <c r="E4088" s="4"/>
      <c r="G4088" s="4">
        <f t="shared" si="767"/>
        <v>64.961200000000005</v>
      </c>
      <c r="H4088"/>
      <c r="I4088"/>
      <c r="J4088" s="34">
        <f t="shared" si="764"/>
        <v>1.9634954084936209E-3</v>
      </c>
      <c r="K4088" s="34">
        <f t="shared" si="768"/>
        <v>0.12755102040424002</v>
      </c>
      <c r="L4088" s="6">
        <f t="shared" si="765"/>
        <v>7.1833345216463531</v>
      </c>
      <c r="M4088" s="6">
        <f t="shared" si="769"/>
        <v>0.46663803957857453</v>
      </c>
      <c r="N4088" s="6">
        <f t="shared" si="766"/>
        <v>8.4140458590425169</v>
      </c>
      <c r="O4088" s="6">
        <f t="shared" si="770"/>
        <v>0.54658652646013051</v>
      </c>
      <c r="P4088" s="6">
        <f t="shared" si="771"/>
        <v>1.0132245660387049</v>
      </c>
      <c r="Q4088" s="6">
        <f t="shared" si="761"/>
        <v>0.22398625899771576</v>
      </c>
      <c r="R4088" s="6">
        <f t="shared" si="762"/>
        <v>0.2131687453194509</v>
      </c>
      <c r="S4088" s="6">
        <f t="shared" si="763"/>
        <v>0.4371550043171667</v>
      </c>
    </row>
    <row r="4089" spans="1:19" x14ac:dyDescent="0.25">
      <c r="A4089" s="64">
        <v>41960</v>
      </c>
      <c r="B4089" s="198" t="s">
        <v>865</v>
      </c>
      <c r="C4089">
        <v>5</v>
      </c>
      <c r="D4089" s="4">
        <v>3</v>
      </c>
      <c r="E4089" s="4"/>
      <c r="G4089" s="4">
        <f t="shared" si="767"/>
        <v>795.77470000000005</v>
      </c>
      <c r="H4089"/>
      <c r="I4089"/>
      <c r="J4089" s="34">
        <f t="shared" si="764"/>
        <v>7.0685834705770342E-4</v>
      </c>
      <c r="K4089" s="34">
        <f t="shared" si="768"/>
        <v>0.56249666683810862</v>
      </c>
      <c r="L4089" s="6">
        <f t="shared" si="765"/>
        <v>2.219707841442716</v>
      </c>
      <c r="M4089" s="6">
        <f t="shared" si="769"/>
        <v>1.7663769089848702</v>
      </c>
      <c r="N4089" s="6">
        <f t="shared" si="766"/>
        <v>4.6285167281146418</v>
      </c>
      <c r="O4089" s="6">
        <f t="shared" si="770"/>
        <v>0.30067400671033195</v>
      </c>
      <c r="P4089" s="6">
        <f t="shared" si="771"/>
        <v>2.0670509156952024</v>
      </c>
      <c r="Q4089" s="6">
        <f t="shared" si="761"/>
        <v>0.84786091631273763</v>
      </c>
      <c r="R4089" s="6">
        <f t="shared" si="762"/>
        <v>0.11726286261702946</v>
      </c>
      <c r="S4089" s="6">
        <f t="shared" si="763"/>
        <v>0.96512377892976708</v>
      </c>
    </row>
    <row r="4090" spans="1:19" x14ac:dyDescent="0.25">
      <c r="A4090" s="64">
        <v>41960</v>
      </c>
      <c r="B4090" s="198" t="s">
        <v>865</v>
      </c>
      <c r="C4090">
        <v>5</v>
      </c>
      <c r="D4090" s="4">
        <v>3.3</v>
      </c>
      <c r="E4090" s="4"/>
      <c r="G4090" s="4">
        <f t="shared" si="767"/>
        <v>64.961200000000005</v>
      </c>
      <c r="H4090"/>
      <c r="I4090"/>
      <c r="J4090" s="34">
        <f t="shared" si="764"/>
        <v>8.5529859993982123E-4</v>
      </c>
      <c r="K4090" s="34">
        <f t="shared" si="768"/>
        <v>5.5561224488086945E-2</v>
      </c>
      <c r="L4090" s="6">
        <f t="shared" si="765"/>
        <v>2.7634881041225379</v>
      </c>
      <c r="M4090" s="6">
        <f t="shared" si="769"/>
        <v>0.17951950691152002</v>
      </c>
      <c r="N4090" s="6">
        <f t="shared" si="766"/>
        <v>5.1745344101160526</v>
      </c>
      <c r="O4090" s="6">
        <f t="shared" si="770"/>
        <v>0.3361439712423443</v>
      </c>
      <c r="P4090" s="6">
        <f t="shared" si="771"/>
        <v>0.51566347815386426</v>
      </c>
      <c r="Q4090" s="6">
        <f t="shared" si="761"/>
        <v>8.6169363317529613E-2</v>
      </c>
      <c r="R4090" s="6">
        <f t="shared" si="762"/>
        <v>0.13109614878451428</v>
      </c>
      <c r="S4090" s="6">
        <f t="shared" si="763"/>
        <v>0.2172655121020439</v>
      </c>
    </row>
    <row r="4091" spans="1:19" x14ac:dyDescent="0.25">
      <c r="A4091" s="64">
        <v>41960</v>
      </c>
      <c r="B4091" s="198" t="s">
        <v>865</v>
      </c>
      <c r="C4091">
        <v>5</v>
      </c>
      <c r="D4091" s="4">
        <v>3</v>
      </c>
      <c r="E4091" s="4"/>
      <c r="G4091" s="4">
        <f t="shared" si="767"/>
        <v>795.77470000000005</v>
      </c>
      <c r="H4091"/>
      <c r="I4091"/>
      <c r="J4091" s="34">
        <f t="shared" si="764"/>
        <v>7.0685834705770342E-4</v>
      </c>
      <c r="K4091" s="34">
        <f t="shared" si="768"/>
        <v>0.56249666683810862</v>
      </c>
      <c r="L4091" s="6">
        <f t="shared" si="765"/>
        <v>2.219707841442716</v>
      </c>
      <c r="M4091" s="6">
        <f t="shared" si="769"/>
        <v>1.7663769089848702</v>
      </c>
      <c r="N4091" s="6">
        <f t="shared" si="766"/>
        <v>4.6285167281146418</v>
      </c>
      <c r="O4091" s="6">
        <f t="shared" si="770"/>
        <v>0.30067400671033195</v>
      </c>
      <c r="P4091" s="6">
        <f t="shared" si="771"/>
        <v>2.0670509156952024</v>
      </c>
      <c r="Q4091" s="6">
        <f t="shared" si="761"/>
        <v>0.84786091631273763</v>
      </c>
      <c r="R4091" s="6">
        <f t="shared" si="762"/>
        <v>0.11726286261702946</v>
      </c>
      <c r="S4091" s="6">
        <f t="shared" si="763"/>
        <v>0.96512377892976708</v>
      </c>
    </row>
    <row r="4092" spans="1:19" x14ac:dyDescent="0.25">
      <c r="A4092" s="64">
        <v>41960</v>
      </c>
      <c r="B4092" s="198" t="s">
        <v>865</v>
      </c>
      <c r="C4092">
        <v>5</v>
      </c>
      <c r="D4092" s="4">
        <v>3.5</v>
      </c>
      <c r="E4092" s="4"/>
      <c r="G4092" s="4">
        <f t="shared" si="767"/>
        <v>64.961200000000005</v>
      </c>
      <c r="H4092"/>
      <c r="I4092"/>
      <c r="J4092" s="34">
        <f t="shared" si="764"/>
        <v>9.6211275016187424E-4</v>
      </c>
      <c r="K4092" s="34">
        <f t="shared" si="768"/>
        <v>6.2499999998077607E-2</v>
      </c>
      <c r="L4092" s="6">
        <f t="shared" si="765"/>
        <v>3.1637815247608514</v>
      </c>
      <c r="M4092" s="6">
        <f t="shared" si="769"/>
        <v>0.20552304837265933</v>
      </c>
      <c r="N4092" s="6">
        <f t="shared" si="766"/>
        <v>5.5433152983182508</v>
      </c>
      <c r="O4092" s="6">
        <f t="shared" si="770"/>
        <v>0.36010042074168885</v>
      </c>
      <c r="P4092" s="6">
        <f t="shared" si="771"/>
        <v>0.56562346911434824</v>
      </c>
      <c r="Q4092" s="6">
        <f t="shared" si="761"/>
        <v>9.865106321887647E-2</v>
      </c>
      <c r="R4092" s="6">
        <f t="shared" si="762"/>
        <v>0.14043916408925866</v>
      </c>
      <c r="S4092" s="6">
        <f t="shared" si="763"/>
        <v>0.23909022730813512</v>
      </c>
    </row>
    <row r="4093" spans="1:19" x14ac:dyDescent="0.25">
      <c r="A4093" s="64">
        <v>41960</v>
      </c>
      <c r="B4093" s="198" t="s">
        <v>865</v>
      </c>
      <c r="C4093">
        <v>5</v>
      </c>
      <c r="D4093" s="4">
        <v>3.4</v>
      </c>
      <c r="E4093" s="4"/>
      <c r="G4093" s="4">
        <f t="shared" si="767"/>
        <v>64.961200000000005</v>
      </c>
      <c r="H4093"/>
      <c r="I4093"/>
      <c r="J4093" s="34">
        <f t="shared" si="764"/>
        <v>9.0792027688745035E-4</v>
      </c>
      <c r="K4093" s="34">
        <f t="shared" si="768"/>
        <v>5.8979591834920582E-2</v>
      </c>
      <c r="L4093" s="6">
        <f t="shared" si="765"/>
        <v>2.9598116954824234</v>
      </c>
      <c r="M4093" s="6">
        <f t="shared" si="769"/>
        <v>0.19227292324193554</v>
      </c>
      <c r="N4093" s="6">
        <f t="shared" si="766"/>
        <v>5.3584638182360029</v>
      </c>
      <c r="O4093" s="6">
        <f t="shared" si="770"/>
        <v>0.34809224654085708</v>
      </c>
      <c r="P4093" s="6">
        <f t="shared" si="771"/>
        <v>0.54036516978279259</v>
      </c>
      <c r="Q4093" s="6">
        <f t="shared" si="761"/>
        <v>9.2291003156129051E-2</v>
      </c>
      <c r="R4093" s="6">
        <f t="shared" si="762"/>
        <v>0.13575597615093427</v>
      </c>
      <c r="S4093" s="6">
        <f t="shared" si="763"/>
        <v>0.2280469793070633</v>
      </c>
    </row>
    <row r="4094" spans="1:19" x14ac:dyDescent="0.25">
      <c r="A4094" s="64">
        <v>41960</v>
      </c>
      <c r="B4094" s="198" t="s">
        <v>865</v>
      </c>
      <c r="C4094">
        <v>5</v>
      </c>
      <c r="D4094" s="4">
        <v>3.6</v>
      </c>
      <c r="E4094" s="4"/>
      <c r="G4094" s="4">
        <f t="shared" si="767"/>
        <v>64.961200000000005</v>
      </c>
      <c r="H4094"/>
      <c r="I4094"/>
      <c r="J4094" s="34">
        <f t="shared" si="764"/>
        <v>1.0178760197630931E-3</v>
      </c>
      <c r="K4094" s="34">
        <f t="shared" si="768"/>
        <v>6.6122448977558021E-2</v>
      </c>
      <c r="L4094" s="6">
        <f t="shared" si="765"/>
        <v>3.375464158589657</v>
      </c>
      <c r="M4094" s="6">
        <f t="shared" si="769"/>
        <v>0.21927420655205926</v>
      </c>
      <c r="N4094" s="6">
        <f t="shared" si="766"/>
        <v>5.7290669248255632</v>
      </c>
      <c r="O4094" s="6">
        <f t="shared" si="770"/>
        <v>0.37216706953560269</v>
      </c>
      <c r="P4094" s="6">
        <f t="shared" si="771"/>
        <v>0.59144127608766195</v>
      </c>
      <c r="Q4094" s="6">
        <f t="shared" si="761"/>
        <v>0.10525161914498844</v>
      </c>
      <c r="R4094" s="6">
        <f t="shared" si="762"/>
        <v>0.14514515711888507</v>
      </c>
      <c r="S4094" s="6">
        <f t="shared" si="763"/>
        <v>0.25039677626387352</v>
      </c>
    </row>
    <row r="4095" spans="1:19" x14ac:dyDescent="0.25">
      <c r="A4095" s="64">
        <v>41960</v>
      </c>
      <c r="B4095" s="198" t="s">
        <v>865</v>
      </c>
      <c r="C4095">
        <v>5</v>
      </c>
      <c r="D4095" s="4">
        <v>3.4</v>
      </c>
      <c r="E4095" s="4"/>
      <c r="G4095" s="4">
        <f t="shared" si="767"/>
        <v>64.961200000000005</v>
      </c>
      <c r="H4095"/>
      <c r="I4095"/>
      <c r="J4095" s="34">
        <f t="shared" si="764"/>
        <v>9.0792027688745035E-4</v>
      </c>
      <c r="K4095" s="34">
        <f t="shared" si="768"/>
        <v>5.8979591834920582E-2</v>
      </c>
      <c r="L4095" s="6">
        <f t="shared" si="765"/>
        <v>2.9598116954824234</v>
      </c>
      <c r="M4095" s="6">
        <f t="shared" si="769"/>
        <v>0.19227292324193554</v>
      </c>
      <c r="N4095" s="6">
        <f t="shared" si="766"/>
        <v>5.3584638182360029</v>
      </c>
      <c r="O4095" s="6">
        <f t="shared" si="770"/>
        <v>0.34809224654085708</v>
      </c>
      <c r="P4095" s="6">
        <f t="shared" si="771"/>
        <v>0.54036516978279259</v>
      </c>
      <c r="Q4095" s="6">
        <f t="shared" si="761"/>
        <v>9.2291003156129051E-2</v>
      </c>
      <c r="R4095" s="6">
        <f t="shared" si="762"/>
        <v>0.13575597615093427</v>
      </c>
      <c r="S4095" s="6">
        <f t="shared" si="763"/>
        <v>0.2280469793070633</v>
      </c>
    </row>
    <row r="4096" spans="1:19" x14ac:dyDescent="0.25">
      <c r="A4096" s="64">
        <v>41960</v>
      </c>
      <c r="B4096" s="198" t="s">
        <v>865</v>
      </c>
      <c r="C4096">
        <v>5</v>
      </c>
      <c r="D4096" s="4">
        <v>4</v>
      </c>
      <c r="E4096" s="4"/>
      <c r="G4096" s="4">
        <f t="shared" si="767"/>
        <v>64.961200000000005</v>
      </c>
      <c r="H4096"/>
      <c r="I4096"/>
      <c r="J4096" s="34">
        <f t="shared" si="764"/>
        <v>1.2566370614359172E-3</v>
      </c>
      <c r="K4096" s="34">
        <f t="shared" si="768"/>
        <v>8.1632653058713603E-2</v>
      </c>
      <c r="L4096" s="6">
        <f t="shared" si="765"/>
        <v>4.3006091215286046</v>
      </c>
      <c r="M4096" s="6">
        <f t="shared" si="769"/>
        <v>0.27937273468421148</v>
      </c>
      <c r="N4096" s="6">
        <f t="shared" si="766"/>
        <v>6.4806737611278331</v>
      </c>
      <c r="O4096" s="6">
        <f t="shared" si="770"/>
        <v>0.42099235249702632</v>
      </c>
      <c r="P4096" s="6">
        <f t="shared" si="771"/>
        <v>0.7003650871812378</v>
      </c>
      <c r="Q4096" s="6">
        <f t="shared" si="761"/>
        <v>0.1340989126484215</v>
      </c>
      <c r="R4096" s="6">
        <f t="shared" si="762"/>
        <v>0.16418701747384026</v>
      </c>
      <c r="S4096" s="6">
        <f t="shared" si="763"/>
        <v>0.29828593012226179</v>
      </c>
    </row>
    <row r="4097" spans="1:19" x14ac:dyDescent="0.25">
      <c r="A4097" s="64">
        <v>41960</v>
      </c>
      <c r="B4097" s="198" t="s">
        <v>865</v>
      </c>
      <c r="C4097">
        <v>5</v>
      </c>
      <c r="D4097" s="4">
        <v>3.8</v>
      </c>
      <c r="E4097" s="4"/>
      <c r="G4097" s="4">
        <f t="shared" si="767"/>
        <v>64.961200000000005</v>
      </c>
      <c r="H4097"/>
      <c r="I4097"/>
      <c r="J4097" s="34">
        <f t="shared" si="764"/>
        <v>1.1341149479459152E-3</v>
      </c>
      <c r="K4097" s="34">
        <f t="shared" si="768"/>
        <v>7.3673469385489021E-2</v>
      </c>
      <c r="L4097" s="6">
        <f t="shared" si="765"/>
        <v>3.8222275656794742</v>
      </c>
      <c r="M4097" s="6">
        <f t="shared" si="769"/>
        <v>0.24829649415562419</v>
      </c>
      <c r="N4097" s="6">
        <f t="shared" si="766"/>
        <v>6.1031884174464111</v>
      </c>
      <c r="O4097" s="6">
        <f t="shared" si="770"/>
        <v>0.39647045111343715</v>
      </c>
      <c r="P4097" s="6">
        <f t="shared" si="771"/>
        <v>0.64476694526906131</v>
      </c>
      <c r="Q4097" s="6">
        <f t="shared" si="761"/>
        <v>0.1191823171946996</v>
      </c>
      <c r="R4097" s="6">
        <f t="shared" si="762"/>
        <v>0.1546234759342405</v>
      </c>
      <c r="S4097" s="6">
        <f t="shared" si="763"/>
        <v>0.2738057931289401</v>
      </c>
    </row>
    <row r="4098" spans="1:19" x14ac:dyDescent="0.25">
      <c r="A4098" s="64">
        <v>41960</v>
      </c>
      <c r="B4098" s="198" t="s">
        <v>865</v>
      </c>
      <c r="C4098">
        <v>5</v>
      </c>
      <c r="D4098" s="4">
        <v>4.9000000000000004</v>
      </c>
      <c r="E4098" s="4"/>
      <c r="G4098" s="4">
        <f t="shared" si="767"/>
        <v>64.961200000000005</v>
      </c>
      <c r="H4098"/>
      <c r="I4098"/>
      <c r="J4098" s="34">
        <f t="shared" si="764"/>
        <v>1.8857409903172736E-3</v>
      </c>
      <c r="K4098" s="34">
        <f t="shared" si="768"/>
        <v>0.12249999999623211</v>
      </c>
      <c r="L4098" s="6">
        <f t="shared" si="765"/>
        <v>6.8573266813152358</v>
      </c>
      <c r="M4098" s="6">
        <f t="shared" si="769"/>
        <v>0.44546017865048693</v>
      </c>
      <c r="N4098" s="6">
        <f t="shared" si="766"/>
        <v>8.2174937658920371</v>
      </c>
      <c r="O4098" s="6">
        <f t="shared" si="770"/>
        <v>0.53381826637890784</v>
      </c>
      <c r="P4098" s="6">
        <f t="shared" si="771"/>
        <v>0.97927844502939476</v>
      </c>
      <c r="Q4098" s="6">
        <f t="shared" si="761"/>
        <v>0.21382088575223371</v>
      </c>
      <c r="R4098" s="6">
        <f t="shared" si="762"/>
        <v>0.20818912388777405</v>
      </c>
      <c r="S4098" s="6">
        <f t="shared" si="763"/>
        <v>0.42201000964000779</v>
      </c>
    </row>
    <row r="4099" spans="1:19" x14ac:dyDescent="0.25">
      <c r="A4099" s="64">
        <v>41960</v>
      </c>
      <c r="B4099" s="198" t="s">
        <v>865</v>
      </c>
      <c r="C4099">
        <v>5</v>
      </c>
      <c r="D4099" s="4">
        <v>3.2</v>
      </c>
      <c r="E4099" s="4"/>
      <c r="G4099" s="4">
        <f t="shared" si="767"/>
        <v>64.961200000000005</v>
      </c>
      <c r="H4099"/>
      <c r="I4099"/>
      <c r="J4099" s="34">
        <f t="shared" si="764"/>
        <v>8.0424771931898698E-4</v>
      </c>
      <c r="K4099" s="34">
        <f t="shared" si="768"/>
        <v>5.2244897957576697E-2</v>
      </c>
      <c r="L4099" s="6">
        <f t="shared" si="765"/>
        <v>2.57474279673893</v>
      </c>
      <c r="M4099" s="6">
        <f t="shared" si="769"/>
        <v>0.16725838501169291</v>
      </c>
      <c r="N4099" s="6">
        <f t="shared" si="766"/>
        <v>4.9915502127950244</v>
      </c>
      <c r="O4099" s="6">
        <f t="shared" si="770"/>
        <v>0.32425709797277341</v>
      </c>
      <c r="P4099" s="6">
        <f t="shared" si="771"/>
        <v>0.49151548298446635</v>
      </c>
      <c r="Q4099" s="6">
        <f t="shared" ref="Q4099:Q4162" si="772">M4099*0.48</f>
        <v>8.0284024805612586E-2</v>
      </c>
      <c r="R4099" s="6">
        <f t="shared" ref="R4099:R4162" si="773">O4099*0.39</f>
        <v>0.12646026820938164</v>
      </c>
      <c r="S4099" s="6">
        <f t="shared" ref="S4099:S4162" si="774">Q4099+R4099</f>
        <v>0.20674429301499422</v>
      </c>
    </row>
    <row r="4100" spans="1:19" x14ac:dyDescent="0.25">
      <c r="A4100" s="64">
        <v>41960</v>
      </c>
      <c r="B4100" s="198" t="s">
        <v>865</v>
      </c>
      <c r="C4100">
        <v>5</v>
      </c>
      <c r="D4100" s="4">
        <v>3.9</v>
      </c>
      <c r="E4100" s="4"/>
      <c r="G4100" s="4">
        <f t="shared" si="767"/>
        <v>64.961200000000005</v>
      </c>
      <c r="H4100"/>
      <c r="I4100"/>
      <c r="J4100" s="34">
        <f t="shared" si="764"/>
        <v>1.1945906065275189E-3</v>
      </c>
      <c r="K4100" s="34">
        <f t="shared" si="768"/>
        <v>7.7602040813939621E-2</v>
      </c>
      <c r="L4100" s="6">
        <f t="shared" si="765"/>
        <v>4.0574351124683323</v>
      </c>
      <c r="M4100" s="6">
        <f t="shared" si="769"/>
        <v>0.26357585894044605</v>
      </c>
      <c r="N4100" s="6">
        <f t="shared" si="766"/>
        <v>6.2915196864507177</v>
      </c>
      <c r="O4100" s="6">
        <f t="shared" si="770"/>
        <v>0.40870467658277715</v>
      </c>
      <c r="P4100" s="6">
        <f t="shared" si="771"/>
        <v>0.6722805355232232</v>
      </c>
      <c r="Q4100" s="6">
        <f t="shared" si="772"/>
        <v>0.12651641229141411</v>
      </c>
      <c r="R4100" s="6">
        <f t="shared" si="773"/>
        <v>0.1593948238672831</v>
      </c>
      <c r="S4100" s="6">
        <f t="shared" si="774"/>
        <v>0.28591123615869718</v>
      </c>
    </row>
    <row r="4101" spans="1:19" x14ac:dyDescent="0.25">
      <c r="A4101" s="64">
        <v>41960</v>
      </c>
      <c r="B4101" s="198" t="s">
        <v>865</v>
      </c>
      <c r="C4101">
        <v>5</v>
      </c>
      <c r="D4101" s="4">
        <v>1.3</v>
      </c>
      <c r="E4101" s="4"/>
      <c r="G4101" s="4">
        <f t="shared" si="767"/>
        <v>795.77470000000005</v>
      </c>
      <c r="H4101"/>
      <c r="I4101"/>
      <c r="J4101" s="34">
        <f t="shared" si="764"/>
        <v>1.3273228961416879E-4</v>
      </c>
      <c r="K4101" s="34">
        <f t="shared" si="768"/>
        <v>0.1056243741062671</v>
      </c>
      <c r="L4101" s="6">
        <f t="shared" si="765"/>
        <v>0.32460097397494425</v>
      </c>
      <c r="M4101" s="6">
        <f t="shared" si="769"/>
        <v>0.25830771706004141</v>
      </c>
      <c r="N4101" s="6">
        <f t="shared" si="766"/>
        <v>1.7398976112023801</v>
      </c>
      <c r="O4101" s="6">
        <f t="shared" si="770"/>
        <v>1.3845583220665181</v>
      </c>
      <c r="P4101" s="6">
        <f t="shared" si="771"/>
        <v>1.6428660391265595</v>
      </c>
      <c r="Q4101" s="6">
        <f t="shared" si="772"/>
        <v>0.12398770418881987</v>
      </c>
      <c r="R4101" s="6">
        <f t="shared" si="773"/>
        <v>0.53997774560594203</v>
      </c>
      <c r="S4101" s="6">
        <f t="shared" si="774"/>
        <v>0.66396544979476191</v>
      </c>
    </row>
    <row r="4102" spans="1:19" x14ac:dyDescent="0.25">
      <c r="A4102" s="64">
        <v>41960</v>
      </c>
      <c r="B4102" s="198" t="s">
        <v>865</v>
      </c>
      <c r="C4102">
        <v>5</v>
      </c>
      <c r="D4102" s="4">
        <v>3.6</v>
      </c>
      <c r="E4102" s="4"/>
      <c r="G4102" s="4">
        <f t="shared" si="767"/>
        <v>64.961200000000005</v>
      </c>
      <c r="H4102"/>
      <c r="I4102"/>
      <c r="J4102" s="34">
        <f t="shared" si="764"/>
        <v>1.0178760197630931E-3</v>
      </c>
      <c r="K4102" s="34">
        <f t="shared" si="768"/>
        <v>6.6122448977558021E-2</v>
      </c>
      <c r="L4102" s="6">
        <f t="shared" si="765"/>
        <v>3.375464158589657</v>
      </c>
      <c r="M4102" s="6">
        <f t="shared" si="769"/>
        <v>0.21927420655205926</v>
      </c>
      <c r="N4102" s="6">
        <f t="shared" si="766"/>
        <v>5.7290669248255632</v>
      </c>
      <c r="O4102" s="6">
        <f t="shared" si="770"/>
        <v>0.37216706953560269</v>
      </c>
      <c r="P4102" s="6">
        <f t="shared" si="771"/>
        <v>0.59144127608766195</v>
      </c>
      <c r="Q4102" s="6">
        <f t="shared" si="772"/>
        <v>0.10525161914498844</v>
      </c>
      <c r="R4102" s="6">
        <f t="shared" si="773"/>
        <v>0.14514515711888507</v>
      </c>
      <c r="S4102" s="6">
        <f t="shared" si="774"/>
        <v>0.25039677626387352</v>
      </c>
    </row>
    <row r="4103" spans="1:19" x14ac:dyDescent="0.25">
      <c r="A4103" s="64">
        <v>41960</v>
      </c>
      <c r="B4103" s="198" t="s">
        <v>865</v>
      </c>
      <c r="C4103">
        <v>5</v>
      </c>
      <c r="D4103" s="4">
        <v>3</v>
      </c>
      <c r="E4103" s="4"/>
      <c r="G4103" s="4">
        <f t="shared" si="767"/>
        <v>795.77470000000005</v>
      </c>
      <c r="H4103"/>
      <c r="I4103"/>
      <c r="J4103" s="34">
        <f t="shared" si="764"/>
        <v>7.0685834705770342E-4</v>
      </c>
      <c r="K4103" s="34">
        <f t="shared" si="768"/>
        <v>0.56249666683810862</v>
      </c>
      <c r="L4103" s="6">
        <f t="shared" si="765"/>
        <v>2.219707841442716</v>
      </c>
      <c r="M4103" s="6">
        <f t="shared" si="769"/>
        <v>1.7663769089848702</v>
      </c>
      <c r="N4103" s="6">
        <f t="shared" si="766"/>
        <v>4.6285167281146418</v>
      </c>
      <c r="O4103" s="6">
        <f t="shared" si="770"/>
        <v>0.30067400671033195</v>
      </c>
      <c r="P4103" s="6">
        <f t="shared" si="771"/>
        <v>2.0670509156952024</v>
      </c>
      <c r="Q4103" s="6">
        <f t="shared" si="772"/>
        <v>0.84786091631273763</v>
      </c>
      <c r="R4103" s="6">
        <f t="shared" si="773"/>
        <v>0.11726286261702946</v>
      </c>
      <c r="S4103" s="6">
        <f t="shared" si="774"/>
        <v>0.96512377892976708</v>
      </c>
    </row>
    <row r="4104" spans="1:19" x14ac:dyDescent="0.25">
      <c r="A4104" s="64">
        <v>41960</v>
      </c>
      <c r="B4104" s="198" t="s">
        <v>865</v>
      </c>
      <c r="C4104">
        <v>5</v>
      </c>
      <c r="D4104" s="4">
        <v>5.8</v>
      </c>
      <c r="E4104" s="4"/>
      <c r="G4104" s="4">
        <f t="shared" si="767"/>
        <v>64.961200000000005</v>
      </c>
      <c r="H4104"/>
      <c r="I4104"/>
      <c r="J4104" s="34">
        <f t="shared" si="764"/>
        <v>2.6420794216690155E-3</v>
      </c>
      <c r="K4104" s="34">
        <f t="shared" si="768"/>
        <v>0.1716326530559453</v>
      </c>
      <c r="L4104" s="6">
        <f t="shared" si="765"/>
        <v>10.104504202450142</v>
      </c>
      <c r="M4104" s="6">
        <f t="shared" si="769"/>
        <v>0.65640073112787944</v>
      </c>
      <c r="N4104" s="6">
        <f t="shared" si="766"/>
        <v>10.009692178621206</v>
      </c>
      <c r="O4104" s="6">
        <f t="shared" si="770"/>
        <v>0.65024162816606002</v>
      </c>
      <c r="P4104" s="6">
        <f t="shared" si="771"/>
        <v>1.3066423592939396</v>
      </c>
      <c r="Q4104" s="6">
        <f t="shared" si="772"/>
        <v>0.31507235094138214</v>
      </c>
      <c r="R4104" s="6">
        <f t="shared" si="773"/>
        <v>0.25359423498476341</v>
      </c>
      <c r="S4104" s="6">
        <f t="shared" si="774"/>
        <v>0.5686665859261455</v>
      </c>
    </row>
    <row r="4105" spans="1:19" x14ac:dyDescent="0.25">
      <c r="A4105" s="64">
        <v>41960</v>
      </c>
      <c r="B4105" s="198" t="s">
        <v>865</v>
      </c>
      <c r="C4105">
        <v>5</v>
      </c>
      <c r="D4105" s="4">
        <v>3.2</v>
      </c>
      <c r="E4105" s="4"/>
      <c r="G4105" s="4">
        <f t="shared" si="767"/>
        <v>64.961200000000005</v>
      </c>
      <c r="H4105"/>
      <c r="I4105"/>
      <c r="J4105" s="34">
        <f t="shared" si="764"/>
        <v>8.0424771931898698E-4</v>
      </c>
      <c r="K4105" s="34">
        <f t="shared" si="768"/>
        <v>5.2244897957576697E-2</v>
      </c>
      <c r="L4105" s="6">
        <f t="shared" si="765"/>
        <v>2.57474279673893</v>
      </c>
      <c r="M4105" s="6">
        <f t="shared" si="769"/>
        <v>0.16725838501169291</v>
      </c>
      <c r="N4105" s="6">
        <f t="shared" si="766"/>
        <v>4.9915502127950244</v>
      </c>
      <c r="O4105" s="6">
        <f t="shared" si="770"/>
        <v>0.32425709797277341</v>
      </c>
      <c r="P4105" s="6">
        <f t="shared" si="771"/>
        <v>0.49151548298446635</v>
      </c>
      <c r="Q4105" s="6">
        <f t="shared" si="772"/>
        <v>8.0284024805612586E-2</v>
      </c>
      <c r="R4105" s="6">
        <f t="shared" si="773"/>
        <v>0.12646026820938164</v>
      </c>
      <c r="S4105" s="6">
        <f t="shared" si="774"/>
        <v>0.20674429301499422</v>
      </c>
    </row>
    <row r="4106" spans="1:19" x14ac:dyDescent="0.25">
      <c r="A4106" s="64">
        <v>41960</v>
      </c>
      <c r="B4106" s="198" t="s">
        <v>865</v>
      </c>
      <c r="C4106">
        <v>5</v>
      </c>
      <c r="D4106" s="4">
        <v>5.3</v>
      </c>
      <c r="E4106" s="4"/>
      <c r="G4106" s="4">
        <f t="shared" si="767"/>
        <v>64.961200000000005</v>
      </c>
      <c r="H4106"/>
      <c r="I4106"/>
      <c r="J4106" s="34">
        <f t="shared" si="764"/>
        <v>2.2061834409834321E-3</v>
      </c>
      <c r="K4106" s="34">
        <f t="shared" si="768"/>
        <v>0.14331632652620405</v>
      </c>
      <c r="L4106" s="6">
        <f t="shared" si="765"/>
        <v>8.213046389840704</v>
      </c>
      <c r="M4106" s="6">
        <f t="shared" si="769"/>
        <v>0.53352935948815838</v>
      </c>
      <c r="N4106" s="6">
        <f t="shared" si="766"/>
        <v>9.0076755970184212</v>
      </c>
      <c r="O4106" s="6">
        <f t="shared" si="770"/>
        <v>0.58514942734270425</v>
      </c>
      <c r="P4106" s="6">
        <f t="shared" si="771"/>
        <v>1.1186787868308627</v>
      </c>
      <c r="Q4106" s="6">
        <f t="shared" si="772"/>
        <v>0.25609409255431603</v>
      </c>
      <c r="R4106" s="6">
        <f t="shared" si="773"/>
        <v>0.22820827666365467</v>
      </c>
      <c r="S4106" s="6">
        <f t="shared" si="774"/>
        <v>0.48430236921797071</v>
      </c>
    </row>
    <row r="4107" spans="1:19" x14ac:dyDescent="0.25">
      <c r="A4107" s="64">
        <v>41960</v>
      </c>
      <c r="B4107" s="198" t="s">
        <v>865</v>
      </c>
      <c r="C4107">
        <v>5</v>
      </c>
      <c r="D4107" s="4">
        <v>3.3</v>
      </c>
      <c r="E4107" s="4"/>
      <c r="G4107" s="4">
        <f t="shared" si="767"/>
        <v>64.961200000000005</v>
      </c>
      <c r="H4107"/>
      <c r="I4107"/>
      <c r="J4107" s="34">
        <f t="shared" si="764"/>
        <v>8.5529859993982123E-4</v>
      </c>
      <c r="K4107" s="34">
        <f t="shared" si="768"/>
        <v>5.5561224488086945E-2</v>
      </c>
      <c r="L4107" s="6">
        <f t="shared" si="765"/>
        <v>2.7634881041225379</v>
      </c>
      <c r="M4107" s="6">
        <f t="shared" si="769"/>
        <v>0.17951950691152002</v>
      </c>
      <c r="N4107" s="6">
        <f t="shared" si="766"/>
        <v>5.1745344101160526</v>
      </c>
      <c r="O4107" s="6">
        <f t="shared" si="770"/>
        <v>0.3361439712423443</v>
      </c>
      <c r="P4107" s="6">
        <f t="shared" si="771"/>
        <v>0.51566347815386426</v>
      </c>
      <c r="Q4107" s="6">
        <f t="shared" si="772"/>
        <v>8.6169363317529613E-2</v>
      </c>
      <c r="R4107" s="6">
        <f t="shared" si="773"/>
        <v>0.13109614878451428</v>
      </c>
      <c r="S4107" s="6">
        <f t="shared" si="774"/>
        <v>0.2172655121020439</v>
      </c>
    </row>
    <row r="4108" spans="1:19" x14ac:dyDescent="0.25">
      <c r="A4108" s="64">
        <v>41960</v>
      </c>
      <c r="B4108" s="198" t="s">
        <v>865</v>
      </c>
      <c r="C4108">
        <v>5</v>
      </c>
      <c r="D4108" s="4">
        <v>5.3</v>
      </c>
      <c r="E4108" s="4"/>
      <c r="G4108" s="4">
        <f t="shared" si="767"/>
        <v>64.961200000000005</v>
      </c>
      <c r="H4108"/>
      <c r="I4108"/>
      <c r="J4108" s="34">
        <f t="shared" si="764"/>
        <v>2.2061834409834321E-3</v>
      </c>
      <c r="K4108" s="34">
        <f t="shared" si="768"/>
        <v>0.14331632652620405</v>
      </c>
      <c r="L4108" s="6">
        <f t="shared" si="765"/>
        <v>8.213046389840704</v>
      </c>
      <c r="M4108" s="6">
        <f t="shared" si="769"/>
        <v>0.53352935948815838</v>
      </c>
      <c r="N4108" s="6">
        <f t="shared" si="766"/>
        <v>9.0076755970184212</v>
      </c>
      <c r="O4108" s="6">
        <f t="shared" si="770"/>
        <v>0.58514942734270425</v>
      </c>
      <c r="P4108" s="6">
        <f t="shared" si="771"/>
        <v>1.1186787868308627</v>
      </c>
      <c r="Q4108" s="6">
        <f t="shared" si="772"/>
        <v>0.25609409255431603</v>
      </c>
      <c r="R4108" s="6">
        <f t="shared" si="773"/>
        <v>0.22820827666365467</v>
      </c>
      <c r="S4108" s="6">
        <f t="shared" si="774"/>
        <v>0.48430236921797071</v>
      </c>
    </row>
    <row r="4109" spans="1:19" x14ac:dyDescent="0.25">
      <c r="A4109" s="64">
        <v>41960</v>
      </c>
      <c r="B4109" s="198" t="s">
        <v>865</v>
      </c>
      <c r="C4109">
        <v>5</v>
      </c>
      <c r="D4109" s="4">
        <v>3.2</v>
      </c>
      <c r="E4109" s="4"/>
      <c r="G4109" s="4">
        <f t="shared" si="767"/>
        <v>64.961200000000005</v>
      </c>
      <c r="H4109"/>
      <c r="I4109"/>
      <c r="J4109" s="34">
        <f t="shared" si="764"/>
        <v>8.0424771931898698E-4</v>
      </c>
      <c r="K4109" s="34">
        <f t="shared" si="768"/>
        <v>5.2244897957576697E-2</v>
      </c>
      <c r="L4109" s="6">
        <f t="shared" si="765"/>
        <v>2.57474279673893</v>
      </c>
      <c r="M4109" s="6">
        <f t="shared" si="769"/>
        <v>0.16725838501169291</v>
      </c>
      <c r="N4109" s="6">
        <f t="shared" si="766"/>
        <v>4.9915502127950244</v>
      </c>
      <c r="O4109" s="6">
        <f t="shared" si="770"/>
        <v>0.32425709797277341</v>
      </c>
      <c r="P4109" s="6">
        <f t="shared" si="771"/>
        <v>0.49151548298446635</v>
      </c>
      <c r="Q4109" s="6">
        <f t="shared" si="772"/>
        <v>8.0284024805612586E-2</v>
      </c>
      <c r="R4109" s="6">
        <f t="shared" si="773"/>
        <v>0.12646026820938164</v>
      </c>
      <c r="S4109" s="6">
        <f t="shared" si="774"/>
        <v>0.20674429301499422</v>
      </c>
    </row>
    <row r="4110" spans="1:19" x14ac:dyDescent="0.25">
      <c r="A4110" s="64">
        <v>41960</v>
      </c>
      <c r="B4110" s="198" t="s">
        <v>865</v>
      </c>
      <c r="C4110">
        <v>5</v>
      </c>
      <c r="D4110" s="4">
        <v>7.5</v>
      </c>
      <c r="E4110" s="4"/>
      <c r="G4110" s="4">
        <f t="shared" si="767"/>
        <v>64.961200000000005</v>
      </c>
      <c r="H4110"/>
      <c r="I4110"/>
      <c r="J4110" s="34">
        <f t="shared" si="764"/>
        <v>4.4178646691106467E-3</v>
      </c>
      <c r="K4110" s="34">
        <f t="shared" si="768"/>
        <v>0.28698979590953999</v>
      </c>
      <c r="L4110" s="6">
        <f t="shared" si="765"/>
        <v>18.245673379916788</v>
      </c>
      <c r="M4110" s="6">
        <f t="shared" si="769"/>
        <v>1.1852608605569988</v>
      </c>
      <c r="N4110" s="6">
        <f t="shared" si="766"/>
        <v>13.521710947318155</v>
      </c>
      <c r="O4110" s="6">
        <f t="shared" si="770"/>
        <v>0.87838658622827981</v>
      </c>
      <c r="P4110" s="6">
        <f t="shared" si="771"/>
        <v>2.0636474467852786</v>
      </c>
      <c r="Q4110" s="6">
        <f t="shared" si="772"/>
        <v>0.56892521306735933</v>
      </c>
      <c r="R4110" s="6">
        <f t="shared" si="773"/>
        <v>0.34257076862902913</v>
      </c>
      <c r="S4110" s="6">
        <f t="shared" si="774"/>
        <v>0.91149598169638846</v>
      </c>
    </row>
    <row r="4111" spans="1:19" x14ac:dyDescent="0.25">
      <c r="A4111" s="64">
        <v>41960</v>
      </c>
      <c r="B4111" s="198" t="s">
        <v>865</v>
      </c>
      <c r="C4111">
        <v>5</v>
      </c>
      <c r="D4111" s="4">
        <v>4.7</v>
      </c>
      <c r="E4111" s="4"/>
      <c r="G4111" s="4">
        <f t="shared" si="767"/>
        <v>64.961200000000005</v>
      </c>
      <c r="H4111"/>
      <c r="I4111"/>
      <c r="J4111" s="34">
        <f t="shared" si="764"/>
        <v>1.7349445429449633E-3</v>
      </c>
      <c r="K4111" s="34">
        <f t="shared" si="768"/>
        <v>0.11270408162918646</v>
      </c>
      <c r="L4111" s="6">
        <f t="shared" si="765"/>
        <v>6.2308461373122945</v>
      </c>
      <c r="M4111" s="6">
        <f t="shared" si="769"/>
        <v>0.40476324994603757</v>
      </c>
      <c r="N4111" s="6">
        <f t="shared" si="766"/>
        <v>7.8264436633583525</v>
      </c>
      <c r="O4111" s="6">
        <f t="shared" si="770"/>
        <v>0.50841518196547364</v>
      </c>
      <c r="P4111" s="6">
        <f t="shared" si="771"/>
        <v>0.91317843191151127</v>
      </c>
      <c r="Q4111" s="6">
        <f t="shared" si="772"/>
        <v>0.19428635997409802</v>
      </c>
      <c r="R4111" s="6">
        <f t="shared" si="773"/>
        <v>0.19828192096653471</v>
      </c>
      <c r="S4111" s="6">
        <f t="shared" si="774"/>
        <v>0.39256828094063273</v>
      </c>
    </row>
    <row r="4112" spans="1:19" x14ac:dyDescent="0.25">
      <c r="A4112" s="64">
        <v>41960</v>
      </c>
      <c r="B4112" s="198" t="s">
        <v>865</v>
      </c>
      <c r="C4112">
        <v>5</v>
      </c>
      <c r="D4112" s="4">
        <v>3.6</v>
      </c>
      <c r="E4112" s="4"/>
      <c r="G4112" s="4">
        <f t="shared" si="767"/>
        <v>64.961200000000005</v>
      </c>
      <c r="H4112"/>
      <c r="I4112"/>
      <c r="J4112" s="34">
        <f t="shared" si="764"/>
        <v>1.0178760197630931E-3</v>
      </c>
      <c r="K4112" s="34">
        <f t="shared" si="768"/>
        <v>6.6122448977558021E-2</v>
      </c>
      <c r="L4112" s="6">
        <f t="shared" si="765"/>
        <v>3.375464158589657</v>
      </c>
      <c r="M4112" s="6">
        <f t="shared" si="769"/>
        <v>0.21927420655205926</v>
      </c>
      <c r="N4112" s="6">
        <f t="shared" si="766"/>
        <v>5.7290669248255632</v>
      </c>
      <c r="O4112" s="6">
        <f t="shared" si="770"/>
        <v>0.37216706953560269</v>
      </c>
      <c r="P4112" s="6">
        <f t="shared" si="771"/>
        <v>0.59144127608766195</v>
      </c>
      <c r="Q4112" s="6">
        <f t="shared" si="772"/>
        <v>0.10525161914498844</v>
      </c>
      <c r="R4112" s="6">
        <f t="shared" si="773"/>
        <v>0.14514515711888507</v>
      </c>
      <c r="S4112" s="6">
        <f t="shared" si="774"/>
        <v>0.25039677626387352</v>
      </c>
    </row>
    <row r="4113" spans="1:19" x14ac:dyDescent="0.25">
      <c r="A4113" s="64">
        <v>41960</v>
      </c>
      <c r="B4113" s="198" t="s">
        <v>865</v>
      </c>
      <c r="C4113">
        <v>5</v>
      </c>
      <c r="D4113" s="4">
        <v>5.5</v>
      </c>
      <c r="E4113" s="4"/>
      <c r="G4113" s="4">
        <f t="shared" si="767"/>
        <v>64.961200000000005</v>
      </c>
      <c r="H4113"/>
      <c r="I4113"/>
      <c r="J4113" s="34">
        <f t="shared" si="764"/>
        <v>2.3758294442772811E-3</v>
      </c>
      <c r="K4113" s="34">
        <f t="shared" si="768"/>
        <v>0.15433673468913039</v>
      </c>
      <c r="L4113" s="6">
        <f t="shared" si="765"/>
        <v>8.9430956308196485</v>
      </c>
      <c r="M4113" s="6">
        <f t="shared" si="769"/>
        <v>0.58095423516110178</v>
      </c>
      <c r="N4113" s="6">
        <f t="shared" si="766"/>
        <v>9.4066355127217793</v>
      </c>
      <c r="O4113" s="6">
        <f t="shared" si="770"/>
        <v>0.61106634272138272</v>
      </c>
      <c r="P4113" s="6">
        <f t="shared" si="771"/>
        <v>1.1920205778824844</v>
      </c>
      <c r="Q4113" s="6">
        <f t="shared" si="772"/>
        <v>0.27885803287732885</v>
      </c>
      <c r="R4113" s="6">
        <f t="shared" si="773"/>
        <v>0.23831587366133927</v>
      </c>
      <c r="S4113" s="6">
        <f t="shared" si="774"/>
        <v>0.51717390653866813</v>
      </c>
    </row>
    <row r="4114" spans="1:19" x14ac:dyDescent="0.25">
      <c r="A4114" s="64">
        <v>41960</v>
      </c>
      <c r="B4114" s="198" t="s">
        <v>865</v>
      </c>
      <c r="C4114">
        <v>5</v>
      </c>
      <c r="D4114" s="4">
        <v>3.1</v>
      </c>
      <c r="E4114" s="4"/>
      <c r="G4114" s="4">
        <f t="shared" si="767"/>
        <v>64.961200000000005</v>
      </c>
      <c r="H4114"/>
      <c r="I4114"/>
      <c r="J4114" s="34">
        <f t="shared" si="764"/>
        <v>7.5476763502494771E-4</v>
      </c>
      <c r="K4114" s="34">
        <f t="shared" si="768"/>
        <v>4.9030612243389851E-2</v>
      </c>
      <c r="L4114" s="6">
        <f t="shared" si="765"/>
        <v>2.3935063597525432</v>
      </c>
      <c r="M4114" s="6">
        <f t="shared" si="769"/>
        <v>0.15548504835297491</v>
      </c>
      <c r="N4114" s="6">
        <f t="shared" si="766"/>
        <v>4.8095356854949474</v>
      </c>
      <c r="O4114" s="6">
        <f t="shared" si="770"/>
        <v>0.31243321563258936</v>
      </c>
      <c r="P4114" s="6">
        <f t="shared" si="771"/>
        <v>0.46791826398556424</v>
      </c>
      <c r="Q4114" s="6">
        <f t="shared" si="772"/>
        <v>7.4632823209427962E-2</v>
      </c>
      <c r="R4114" s="6">
        <f t="shared" si="773"/>
        <v>0.12184895409670986</v>
      </c>
      <c r="S4114" s="6">
        <f t="shared" si="774"/>
        <v>0.19648177730613781</v>
      </c>
    </row>
    <row r="4115" spans="1:19" x14ac:dyDescent="0.25">
      <c r="A4115" s="64">
        <v>41960</v>
      </c>
      <c r="B4115" s="198" t="s">
        <v>865</v>
      </c>
      <c r="C4115">
        <v>5</v>
      </c>
      <c r="D4115" s="4">
        <v>5</v>
      </c>
      <c r="E4115" s="4"/>
      <c r="G4115" s="4">
        <f t="shared" si="767"/>
        <v>64.961200000000005</v>
      </c>
      <c r="H4115"/>
      <c r="I4115"/>
      <c r="J4115" s="34">
        <f t="shared" si="764"/>
        <v>1.9634954084936209E-3</v>
      </c>
      <c r="K4115" s="34">
        <f t="shared" si="768"/>
        <v>0.12755102040424002</v>
      </c>
      <c r="L4115" s="6">
        <f t="shared" si="765"/>
        <v>7.1833345216463531</v>
      </c>
      <c r="M4115" s="6">
        <f t="shared" si="769"/>
        <v>0.46663803957857453</v>
      </c>
      <c r="N4115" s="6">
        <f t="shared" si="766"/>
        <v>8.4140458590425169</v>
      </c>
      <c r="O4115" s="6">
        <f t="shared" si="770"/>
        <v>0.54658652646013051</v>
      </c>
      <c r="P4115" s="6">
        <f t="shared" si="771"/>
        <v>1.0132245660387049</v>
      </c>
      <c r="Q4115" s="6">
        <f t="shared" si="772"/>
        <v>0.22398625899771576</v>
      </c>
      <c r="R4115" s="6">
        <f t="shared" si="773"/>
        <v>0.2131687453194509</v>
      </c>
      <c r="S4115" s="6">
        <f t="shared" si="774"/>
        <v>0.4371550043171667</v>
      </c>
    </row>
    <row r="4116" spans="1:19" x14ac:dyDescent="0.25">
      <c r="A4116" s="64">
        <v>41960</v>
      </c>
      <c r="B4116" s="198" t="s">
        <v>865</v>
      </c>
      <c r="C4116">
        <v>5</v>
      </c>
      <c r="D4116" s="4">
        <v>4.2</v>
      </c>
      <c r="E4116" s="4"/>
      <c r="G4116" s="4">
        <f t="shared" si="767"/>
        <v>64.961200000000005</v>
      </c>
      <c r="H4116"/>
      <c r="I4116"/>
      <c r="J4116" s="34">
        <f t="shared" si="764"/>
        <v>1.385442360233099E-3</v>
      </c>
      <c r="K4116" s="34">
        <f t="shared" si="768"/>
        <v>8.9999999997231753E-2</v>
      </c>
      <c r="L4116" s="6">
        <f t="shared" si="765"/>
        <v>4.811097633235077</v>
      </c>
      <c r="M4116" s="6">
        <f t="shared" si="769"/>
        <v>0.31253468163409348</v>
      </c>
      <c r="N4116" s="6">
        <f t="shared" si="766"/>
        <v>6.861382640483793</v>
      </c>
      <c r="O4116" s="6">
        <f t="shared" si="770"/>
        <v>0.44572365863033786</v>
      </c>
      <c r="P4116" s="6">
        <f t="shared" si="771"/>
        <v>0.7582583402644314</v>
      </c>
      <c r="Q4116" s="6">
        <f t="shared" si="772"/>
        <v>0.15001664718436486</v>
      </c>
      <c r="R4116" s="6">
        <f t="shared" si="773"/>
        <v>0.17383222686583177</v>
      </c>
      <c r="S4116" s="6">
        <f t="shared" si="774"/>
        <v>0.32384887405019663</v>
      </c>
    </row>
    <row r="4117" spans="1:19" x14ac:dyDescent="0.25">
      <c r="A4117" s="64">
        <v>41960</v>
      </c>
      <c r="B4117" s="198" t="s">
        <v>865</v>
      </c>
      <c r="C4117">
        <v>5</v>
      </c>
      <c r="D4117" s="4">
        <v>5.5</v>
      </c>
      <c r="E4117" s="4"/>
      <c r="G4117" s="4">
        <f t="shared" si="767"/>
        <v>64.961200000000005</v>
      </c>
      <c r="H4117"/>
      <c r="I4117"/>
      <c r="J4117" s="34">
        <f t="shared" si="764"/>
        <v>2.3758294442772811E-3</v>
      </c>
      <c r="K4117" s="34">
        <f t="shared" si="768"/>
        <v>0.15433673468913039</v>
      </c>
      <c r="L4117" s="6">
        <f t="shared" si="765"/>
        <v>8.9430956308196485</v>
      </c>
      <c r="M4117" s="6">
        <f t="shared" si="769"/>
        <v>0.58095423516110178</v>
      </c>
      <c r="N4117" s="6">
        <f t="shared" si="766"/>
        <v>9.4066355127217793</v>
      </c>
      <c r="O4117" s="6">
        <f t="shared" si="770"/>
        <v>0.61106634272138272</v>
      </c>
      <c r="P4117" s="6">
        <f t="shared" si="771"/>
        <v>1.1920205778824844</v>
      </c>
      <c r="Q4117" s="6">
        <f t="shared" si="772"/>
        <v>0.27885803287732885</v>
      </c>
      <c r="R4117" s="6">
        <f t="shared" si="773"/>
        <v>0.23831587366133927</v>
      </c>
      <c r="S4117" s="6">
        <f t="shared" si="774"/>
        <v>0.51717390653866813</v>
      </c>
    </row>
    <row r="4118" spans="1:19" x14ac:dyDescent="0.25">
      <c r="A4118" s="64">
        <v>41960</v>
      </c>
      <c r="B4118" s="198" t="s">
        <v>865</v>
      </c>
      <c r="C4118">
        <v>5</v>
      </c>
      <c r="D4118" s="4">
        <v>5.9</v>
      </c>
      <c r="E4118" s="4"/>
      <c r="G4118" s="4">
        <f t="shared" si="767"/>
        <v>64.961200000000005</v>
      </c>
      <c r="H4118"/>
      <c r="I4118"/>
      <c r="J4118" s="34">
        <f t="shared" si="764"/>
        <v>2.7339710067865179E-3</v>
      </c>
      <c r="K4118" s="34">
        <f t="shared" si="768"/>
        <v>0.17760204081086381</v>
      </c>
      <c r="L4118" s="6">
        <f t="shared" si="765"/>
        <v>10.509518679077305</v>
      </c>
      <c r="M4118" s="6">
        <f t="shared" si="769"/>
        <v>0.68271095805727011</v>
      </c>
      <c r="N4118" s="6">
        <f t="shared" si="766"/>
        <v>10.211906347392123</v>
      </c>
      <c r="O4118" s="6">
        <f t="shared" si="770"/>
        <v>0.66337770348121117</v>
      </c>
      <c r="P4118" s="6">
        <f t="shared" si="771"/>
        <v>1.3460886615384813</v>
      </c>
      <c r="Q4118" s="6">
        <f t="shared" si="772"/>
        <v>0.32770125986748966</v>
      </c>
      <c r="R4118" s="6">
        <f t="shared" si="773"/>
        <v>0.25871730435767237</v>
      </c>
      <c r="S4118" s="6">
        <f t="shared" si="774"/>
        <v>0.58641856422516203</v>
      </c>
    </row>
    <row r="4119" spans="1:19" x14ac:dyDescent="0.25">
      <c r="A4119" s="64">
        <v>41960</v>
      </c>
      <c r="B4119" s="198" t="s">
        <v>865</v>
      </c>
      <c r="C4119">
        <v>5</v>
      </c>
      <c r="D4119" s="4">
        <v>3</v>
      </c>
      <c r="E4119" s="4"/>
      <c r="G4119" s="4">
        <f t="shared" si="767"/>
        <v>795.77470000000005</v>
      </c>
      <c r="H4119"/>
      <c r="I4119"/>
      <c r="J4119" s="34">
        <f t="shared" si="764"/>
        <v>7.0685834705770342E-4</v>
      </c>
      <c r="K4119" s="34">
        <f t="shared" si="768"/>
        <v>0.56249666683810862</v>
      </c>
      <c r="L4119" s="6">
        <f t="shared" si="765"/>
        <v>2.219707841442716</v>
      </c>
      <c r="M4119" s="6">
        <f t="shared" si="769"/>
        <v>1.7663769089848702</v>
      </c>
      <c r="N4119" s="6">
        <f t="shared" si="766"/>
        <v>4.6285167281146418</v>
      </c>
      <c r="O4119" s="6">
        <f t="shared" si="770"/>
        <v>0.30067400671033195</v>
      </c>
      <c r="P4119" s="6">
        <f t="shared" si="771"/>
        <v>2.0670509156952024</v>
      </c>
      <c r="Q4119" s="6">
        <f t="shared" si="772"/>
        <v>0.84786091631273763</v>
      </c>
      <c r="R4119" s="6">
        <f t="shared" si="773"/>
        <v>0.11726286261702946</v>
      </c>
      <c r="S4119" s="6">
        <f t="shared" si="774"/>
        <v>0.96512377892976708</v>
      </c>
    </row>
    <row r="4120" spans="1:19" x14ac:dyDescent="0.25">
      <c r="A4120" s="64">
        <v>41960</v>
      </c>
      <c r="B4120" s="198" t="s">
        <v>865</v>
      </c>
      <c r="C4120">
        <v>5</v>
      </c>
      <c r="D4120" s="4">
        <v>2.4</v>
      </c>
      <c r="E4120" s="4"/>
      <c r="G4120" s="4">
        <f t="shared" si="767"/>
        <v>795.77470000000005</v>
      </c>
      <c r="H4120"/>
      <c r="I4120"/>
      <c r="J4120" s="34">
        <f t="shared" si="764"/>
        <v>4.523893421169302E-4</v>
      </c>
      <c r="K4120" s="34">
        <f t="shared" si="768"/>
        <v>0.35999786677638956</v>
      </c>
      <c r="L4120" s="6">
        <f t="shared" si="765"/>
        <v>1.3289226279620943</v>
      </c>
      <c r="M4120" s="6">
        <f t="shared" si="769"/>
        <v>1.0575167596533956</v>
      </c>
      <c r="N4120" s="6">
        <f t="shared" si="766"/>
        <v>3.5649802027876287</v>
      </c>
      <c r="O4120" s="6">
        <f t="shared" si="770"/>
        <v>2.8369042959723112</v>
      </c>
      <c r="P4120" s="6">
        <f t="shared" si="771"/>
        <v>3.8944210556257071</v>
      </c>
      <c r="Q4120" s="6">
        <f t="shared" si="772"/>
        <v>0.50760804463362985</v>
      </c>
      <c r="R4120" s="6">
        <f t="shared" si="773"/>
        <v>1.1063926754292015</v>
      </c>
      <c r="S4120" s="6">
        <f t="shared" si="774"/>
        <v>1.6140007200628315</v>
      </c>
    </row>
    <row r="4121" spans="1:19" x14ac:dyDescent="0.25">
      <c r="A4121" s="64">
        <v>41960</v>
      </c>
      <c r="B4121" s="198" t="s">
        <v>865</v>
      </c>
      <c r="C4121">
        <v>5</v>
      </c>
      <c r="D4121" s="4">
        <v>3.3</v>
      </c>
      <c r="E4121" s="4"/>
      <c r="G4121" s="4">
        <f t="shared" si="767"/>
        <v>64.961200000000005</v>
      </c>
      <c r="H4121"/>
      <c r="I4121"/>
      <c r="J4121" s="34">
        <f t="shared" si="764"/>
        <v>8.5529859993982123E-4</v>
      </c>
      <c r="K4121" s="34">
        <f t="shared" si="768"/>
        <v>5.5561224488086945E-2</v>
      </c>
      <c r="L4121" s="6">
        <f t="shared" si="765"/>
        <v>2.7634881041225379</v>
      </c>
      <c r="M4121" s="6">
        <f t="shared" si="769"/>
        <v>0.17951950691152002</v>
      </c>
      <c r="N4121" s="6">
        <f t="shared" si="766"/>
        <v>5.1745344101160526</v>
      </c>
      <c r="O4121" s="6">
        <f t="shared" si="770"/>
        <v>0.3361439712423443</v>
      </c>
      <c r="P4121" s="6">
        <f t="shared" si="771"/>
        <v>0.51566347815386426</v>
      </c>
      <c r="Q4121" s="6">
        <f t="shared" si="772"/>
        <v>8.6169363317529613E-2</v>
      </c>
      <c r="R4121" s="6">
        <f t="shared" si="773"/>
        <v>0.13109614878451428</v>
      </c>
      <c r="S4121" s="6">
        <f t="shared" si="774"/>
        <v>0.2172655121020439</v>
      </c>
    </row>
    <row r="4122" spans="1:19" x14ac:dyDescent="0.25">
      <c r="A4122" s="64">
        <v>41960</v>
      </c>
      <c r="B4122" s="198" t="s">
        <v>865</v>
      </c>
      <c r="C4122">
        <v>5</v>
      </c>
      <c r="D4122" s="4">
        <v>2.6</v>
      </c>
      <c r="E4122" s="4"/>
      <c r="G4122" s="4">
        <f t="shared" si="767"/>
        <v>795.77470000000005</v>
      </c>
      <c r="H4122"/>
      <c r="I4122"/>
      <c r="J4122" s="34">
        <f t="shared" si="764"/>
        <v>5.3092915845667516E-4</v>
      </c>
      <c r="K4122" s="34">
        <f t="shared" si="768"/>
        <v>0.4224974964250684</v>
      </c>
      <c r="L4122" s="6">
        <f t="shared" si="765"/>
        <v>1.5974150751166611</v>
      </c>
      <c r="M4122" s="6">
        <f t="shared" si="769"/>
        <v>1.2711749943255855</v>
      </c>
      <c r="N4122" s="6">
        <f t="shared" si="766"/>
        <v>3.9149731399460577</v>
      </c>
      <c r="O4122" s="6">
        <f t="shared" si="770"/>
        <v>3.1154181755748742</v>
      </c>
      <c r="P4122" s="6">
        <f t="shared" si="771"/>
        <v>4.3865931699004594</v>
      </c>
      <c r="Q4122" s="6">
        <f t="shared" si="772"/>
        <v>0.61016399727628101</v>
      </c>
      <c r="R4122" s="6">
        <f t="shared" si="773"/>
        <v>1.215013088474201</v>
      </c>
      <c r="S4122" s="6">
        <f t="shared" si="774"/>
        <v>1.8251770857504819</v>
      </c>
    </row>
    <row r="4123" spans="1:19" x14ac:dyDescent="0.25">
      <c r="A4123" s="64">
        <v>41960</v>
      </c>
      <c r="B4123" s="198" t="s">
        <v>865</v>
      </c>
      <c r="C4123">
        <v>5</v>
      </c>
      <c r="D4123" s="4">
        <v>5.2</v>
      </c>
      <c r="E4123" s="4"/>
      <c r="G4123" s="4">
        <f t="shared" si="767"/>
        <v>64.961200000000005</v>
      </c>
      <c r="H4123"/>
      <c r="I4123"/>
      <c r="J4123" s="34">
        <f t="shared" si="764"/>
        <v>2.1237166338267006E-3</v>
      </c>
      <c r="K4123" s="34">
        <f t="shared" si="768"/>
        <v>0.13795918366922602</v>
      </c>
      <c r="L4123" s="6">
        <f t="shared" si="765"/>
        <v>7.8611437635641082</v>
      </c>
      <c r="M4123" s="6">
        <f t="shared" si="769"/>
        <v>0.51066934215868187</v>
      </c>
      <c r="N4123" s="6">
        <f t="shared" si="766"/>
        <v>8.8091474968502013</v>
      </c>
      <c r="O4123" s="6">
        <f t="shared" si="770"/>
        <v>0.5722528034719111</v>
      </c>
      <c r="P4123" s="6">
        <f t="shared" si="771"/>
        <v>1.0829221456305929</v>
      </c>
      <c r="Q4123" s="6">
        <f t="shared" si="772"/>
        <v>0.2451212842361673</v>
      </c>
      <c r="R4123" s="6">
        <f t="shared" si="773"/>
        <v>0.22317859335404533</v>
      </c>
      <c r="S4123" s="6">
        <f t="shared" si="774"/>
        <v>0.46829987759021263</v>
      </c>
    </row>
    <row r="4124" spans="1:19" x14ac:dyDescent="0.25">
      <c r="A4124" s="64">
        <v>41960</v>
      </c>
      <c r="B4124" s="198" t="s">
        <v>865</v>
      </c>
      <c r="C4124">
        <v>5</v>
      </c>
      <c r="D4124" s="4">
        <v>3</v>
      </c>
      <c r="E4124" s="4"/>
      <c r="G4124" s="4">
        <f t="shared" si="767"/>
        <v>795.77470000000005</v>
      </c>
      <c r="H4124"/>
      <c r="I4124"/>
      <c r="J4124" s="34">
        <f t="shared" si="764"/>
        <v>7.0685834705770342E-4</v>
      </c>
      <c r="K4124" s="34">
        <f t="shared" si="768"/>
        <v>0.56249666683810862</v>
      </c>
      <c r="L4124" s="6">
        <f t="shared" si="765"/>
        <v>2.219707841442716</v>
      </c>
      <c r="M4124" s="6">
        <f t="shared" si="769"/>
        <v>1.7663769089848702</v>
      </c>
      <c r="N4124" s="6">
        <f t="shared" si="766"/>
        <v>4.6285167281146418</v>
      </c>
      <c r="O4124" s="6">
        <f t="shared" si="770"/>
        <v>0.30067400671033195</v>
      </c>
      <c r="P4124" s="6">
        <f t="shared" si="771"/>
        <v>2.0670509156952024</v>
      </c>
      <c r="Q4124" s="6">
        <f t="shared" si="772"/>
        <v>0.84786091631273763</v>
      </c>
      <c r="R4124" s="6">
        <f t="shared" si="773"/>
        <v>0.11726286261702946</v>
      </c>
      <c r="S4124" s="6">
        <f t="shared" si="774"/>
        <v>0.96512377892976708</v>
      </c>
    </row>
    <row r="4125" spans="1:19" x14ac:dyDescent="0.25">
      <c r="A4125" s="64">
        <v>41960</v>
      </c>
      <c r="B4125" s="198" t="s">
        <v>865</v>
      </c>
      <c r="C4125">
        <v>5</v>
      </c>
      <c r="D4125" s="4">
        <v>6</v>
      </c>
      <c r="E4125" s="4"/>
      <c r="G4125" s="4">
        <f t="shared" si="767"/>
        <v>64.961200000000005</v>
      </c>
      <c r="H4125"/>
      <c r="I4125"/>
      <c r="J4125" s="34">
        <f t="shared" si="764"/>
        <v>2.8274333882308137E-3</v>
      </c>
      <c r="K4125" s="34">
        <f t="shared" si="768"/>
        <v>0.1836734693821056</v>
      </c>
      <c r="L4125" s="6">
        <f t="shared" si="765"/>
        <v>10.923549380812876</v>
      </c>
      <c r="M4125" s="6">
        <f t="shared" si="769"/>
        <v>0.70960688980053355</v>
      </c>
      <c r="N4125" s="6">
        <f t="shared" si="766"/>
        <v>10.414704032978928</v>
      </c>
      <c r="O4125" s="6">
        <f t="shared" si="770"/>
        <v>0.67655168474967775</v>
      </c>
      <c r="P4125" s="6">
        <f t="shared" si="771"/>
        <v>1.3861585745502114</v>
      </c>
      <c r="Q4125" s="6">
        <f t="shared" si="772"/>
        <v>0.34061130710425608</v>
      </c>
      <c r="R4125" s="6">
        <f t="shared" si="773"/>
        <v>0.26385515705237433</v>
      </c>
      <c r="S4125" s="6">
        <f t="shared" si="774"/>
        <v>0.60446646415663041</v>
      </c>
    </row>
    <row r="4126" spans="1:19" x14ac:dyDescent="0.25">
      <c r="A4126" s="64">
        <v>41960</v>
      </c>
      <c r="B4126" s="198" t="s">
        <v>865</v>
      </c>
      <c r="C4126">
        <v>5</v>
      </c>
      <c r="D4126" s="4">
        <v>3.8</v>
      </c>
      <c r="E4126" s="4"/>
      <c r="G4126" s="4">
        <f t="shared" si="767"/>
        <v>64.961200000000005</v>
      </c>
      <c r="H4126"/>
      <c r="I4126"/>
      <c r="J4126" s="34">
        <f t="shared" si="764"/>
        <v>1.1341149479459152E-3</v>
      </c>
      <c r="K4126" s="34">
        <f t="shared" si="768"/>
        <v>7.3673469385489021E-2</v>
      </c>
      <c r="L4126" s="6">
        <f t="shared" si="765"/>
        <v>3.8222275656794742</v>
      </c>
      <c r="M4126" s="6">
        <f t="shared" si="769"/>
        <v>0.24829649415562419</v>
      </c>
      <c r="N4126" s="6">
        <f t="shared" si="766"/>
        <v>6.1031884174464111</v>
      </c>
      <c r="O4126" s="6">
        <f t="shared" si="770"/>
        <v>0.39647045111343715</v>
      </c>
      <c r="P4126" s="6">
        <f t="shared" si="771"/>
        <v>0.64476694526906131</v>
      </c>
      <c r="Q4126" s="6">
        <f t="shared" si="772"/>
        <v>0.1191823171946996</v>
      </c>
      <c r="R4126" s="6">
        <f t="shared" si="773"/>
        <v>0.1546234759342405</v>
      </c>
      <c r="S4126" s="6">
        <f t="shared" si="774"/>
        <v>0.2738057931289401</v>
      </c>
    </row>
    <row r="4127" spans="1:19" x14ac:dyDescent="0.25">
      <c r="A4127" s="64">
        <v>41960</v>
      </c>
      <c r="B4127" s="198" t="s">
        <v>865</v>
      </c>
      <c r="C4127">
        <v>5</v>
      </c>
      <c r="D4127" s="4">
        <v>1.9</v>
      </c>
      <c r="E4127" s="4"/>
      <c r="G4127" s="4">
        <f t="shared" si="767"/>
        <v>795.77470000000005</v>
      </c>
      <c r="H4127"/>
      <c r="I4127"/>
      <c r="J4127" s="34">
        <f t="shared" si="764"/>
        <v>2.835287369864788E-4</v>
      </c>
      <c r="K4127" s="34">
        <f t="shared" si="768"/>
        <v>0.22562366303173023</v>
      </c>
      <c r="L4127" s="6">
        <f t="shared" si="765"/>
        <v>0.77669154992970613</v>
      </c>
      <c r="M4127" s="6">
        <f t="shared" si="769"/>
        <v>0.61806783468756221</v>
      </c>
      <c r="N4127" s="6">
        <f t="shared" si="766"/>
        <v>2.7123871783139122</v>
      </c>
      <c r="O4127" s="6">
        <f t="shared" si="770"/>
        <v>2.1584363448868618</v>
      </c>
      <c r="P4127" s="6">
        <f t="shared" si="771"/>
        <v>2.7765041795744239</v>
      </c>
      <c r="Q4127" s="6">
        <f t="shared" si="772"/>
        <v>0.29667256065002984</v>
      </c>
      <c r="R4127" s="6">
        <f t="shared" si="773"/>
        <v>0.84179017450587612</v>
      </c>
      <c r="S4127" s="6">
        <f t="shared" si="774"/>
        <v>1.138462735155906</v>
      </c>
    </row>
    <row r="4128" spans="1:19" x14ac:dyDescent="0.25">
      <c r="A4128" s="64">
        <v>41960</v>
      </c>
      <c r="B4128" s="198" t="s">
        <v>865</v>
      </c>
      <c r="C4128">
        <v>5</v>
      </c>
      <c r="D4128" s="4">
        <v>6.5</v>
      </c>
      <c r="E4128" s="4"/>
      <c r="G4128" s="4">
        <f t="shared" si="767"/>
        <v>64.961200000000005</v>
      </c>
      <c r="H4128"/>
      <c r="I4128"/>
      <c r="J4128" s="34">
        <f t="shared" si="764"/>
        <v>3.3183072403542195E-3</v>
      </c>
      <c r="K4128" s="34">
        <f t="shared" si="768"/>
        <v>0.21556122448316564</v>
      </c>
      <c r="L4128" s="6">
        <f t="shared" si="765"/>
        <v>13.130517975640537</v>
      </c>
      <c r="M4128" s="6">
        <f t="shared" si="769"/>
        <v>0.85297422086363262</v>
      </c>
      <c r="N4128" s="6">
        <f t="shared" si="766"/>
        <v>11.437170539605743</v>
      </c>
      <c r="O4128" s="6">
        <f t="shared" si="770"/>
        <v>0.74297233726827139</v>
      </c>
      <c r="P4128" s="6">
        <f t="shared" si="771"/>
        <v>1.5959465581319039</v>
      </c>
      <c r="Q4128" s="6">
        <f t="shared" si="772"/>
        <v>0.40942762601454363</v>
      </c>
      <c r="R4128" s="6">
        <f t="shared" si="773"/>
        <v>0.28975921153462586</v>
      </c>
      <c r="S4128" s="6">
        <f t="shared" si="774"/>
        <v>0.69918683754916944</v>
      </c>
    </row>
    <row r="4129" spans="1:19" x14ac:dyDescent="0.25">
      <c r="A4129" s="64">
        <v>41960</v>
      </c>
      <c r="B4129" s="198" t="s">
        <v>865</v>
      </c>
      <c r="C4129">
        <v>5</v>
      </c>
      <c r="D4129" s="4">
        <v>3</v>
      </c>
      <c r="E4129" s="4"/>
      <c r="G4129" s="4">
        <f t="shared" si="767"/>
        <v>795.77470000000005</v>
      </c>
      <c r="H4129"/>
      <c r="I4129"/>
      <c r="J4129" s="34">
        <f t="shared" ref="J4129:J4192" si="775">((+D4129/200)^2)*PI()</f>
        <v>7.0685834705770342E-4</v>
      </c>
      <c r="K4129" s="34">
        <f t="shared" si="768"/>
        <v>0.56249666683810862</v>
      </c>
      <c r="L4129" s="6">
        <f t="shared" ref="L4129:L4192" si="776">0.17758*(D4129^2.299)</f>
        <v>2.219707841442716</v>
      </c>
      <c r="M4129" s="6">
        <f t="shared" si="769"/>
        <v>1.7663769089848702</v>
      </c>
      <c r="N4129" s="6">
        <f t="shared" ref="N4129:N4192" si="777">1.28*(D4129^1.17)</f>
        <v>4.6285167281146418</v>
      </c>
      <c r="O4129" s="6">
        <f t="shared" si="770"/>
        <v>0.30067400671033195</v>
      </c>
      <c r="P4129" s="6">
        <f t="shared" si="771"/>
        <v>2.0670509156952024</v>
      </c>
      <c r="Q4129" s="6">
        <f t="shared" si="772"/>
        <v>0.84786091631273763</v>
      </c>
      <c r="R4129" s="6">
        <f t="shared" si="773"/>
        <v>0.11726286261702946</v>
      </c>
      <c r="S4129" s="6">
        <f t="shared" si="774"/>
        <v>0.96512377892976708</v>
      </c>
    </row>
    <row r="4130" spans="1:19" x14ac:dyDescent="0.25">
      <c r="A4130" s="64">
        <v>41960</v>
      </c>
      <c r="B4130" s="198" t="s">
        <v>865</v>
      </c>
      <c r="C4130">
        <v>5</v>
      </c>
      <c r="D4130" s="4">
        <v>4.5</v>
      </c>
      <c r="E4130" s="4"/>
      <c r="G4130" s="4">
        <f t="shared" ref="G4130:G4193" si="778">IF($D4130&lt;3.01,795.7747,64.9612)</f>
        <v>64.961200000000005</v>
      </c>
      <c r="H4130"/>
      <c r="I4130"/>
      <c r="J4130" s="34">
        <f t="shared" si="775"/>
        <v>1.5904312808798326E-3</v>
      </c>
      <c r="K4130" s="34">
        <f t="shared" si="768"/>
        <v>0.10331632652743439</v>
      </c>
      <c r="L4130" s="6">
        <f t="shared" si="776"/>
        <v>5.6380590590289899</v>
      </c>
      <c r="M4130" s="6">
        <f t="shared" si="769"/>
        <v>0.36625508924934846</v>
      </c>
      <c r="N4130" s="6">
        <f t="shared" si="777"/>
        <v>7.4382130025037601</v>
      </c>
      <c r="O4130" s="6">
        <f t="shared" si="770"/>
        <v>0.48319525187039564</v>
      </c>
      <c r="P4130" s="6">
        <f t="shared" si="771"/>
        <v>0.84945034111974405</v>
      </c>
      <c r="Q4130" s="6">
        <f t="shared" si="772"/>
        <v>0.17580244283968727</v>
      </c>
      <c r="R4130" s="6">
        <f t="shared" si="773"/>
        <v>0.1884461482294543</v>
      </c>
      <c r="S4130" s="6">
        <f t="shared" si="774"/>
        <v>0.36424859106914154</v>
      </c>
    </row>
    <row r="4131" spans="1:19" x14ac:dyDescent="0.25">
      <c r="A4131" s="64">
        <v>41960</v>
      </c>
      <c r="B4131" s="198" t="s">
        <v>865</v>
      </c>
      <c r="C4131">
        <v>5</v>
      </c>
      <c r="D4131" s="4">
        <v>4.5999999999999996</v>
      </c>
      <c r="E4131" s="4"/>
      <c r="G4131" s="4">
        <f t="shared" si="778"/>
        <v>64.961200000000005</v>
      </c>
      <c r="H4131"/>
      <c r="I4131"/>
      <c r="J4131" s="34">
        <f t="shared" si="775"/>
        <v>1.6619025137490004E-3</v>
      </c>
      <c r="K4131" s="34">
        <f t="shared" si="768"/>
        <v>0.10795918367014873</v>
      </c>
      <c r="L4131" s="6">
        <f t="shared" si="776"/>
        <v>5.9302678128381849</v>
      </c>
      <c r="M4131" s="6">
        <f t="shared" si="769"/>
        <v>0.3852373209154813</v>
      </c>
      <c r="N4131" s="6">
        <f t="shared" si="777"/>
        <v>7.6319696161125572</v>
      </c>
      <c r="O4131" s="6">
        <f t="shared" si="770"/>
        <v>0.49578191424249274</v>
      </c>
      <c r="P4131" s="6">
        <f t="shared" si="771"/>
        <v>0.88101923515797398</v>
      </c>
      <c r="Q4131" s="6">
        <f t="shared" si="772"/>
        <v>0.18491391403943103</v>
      </c>
      <c r="R4131" s="6">
        <f t="shared" si="773"/>
        <v>0.19335494655457217</v>
      </c>
      <c r="S4131" s="6">
        <f t="shared" si="774"/>
        <v>0.37826886059400322</v>
      </c>
    </row>
    <row r="4132" spans="1:19" x14ac:dyDescent="0.25">
      <c r="A4132" s="64">
        <v>41960</v>
      </c>
      <c r="B4132" s="198" t="s">
        <v>865</v>
      </c>
      <c r="C4132">
        <v>5</v>
      </c>
      <c r="D4132" s="4">
        <v>3.1</v>
      </c>
      <c r="E4132" s="4"/>
      <c r="G4132" s="4">
        <f t="shared" si="778"/>
        <v>64.961200000000005</v>
      </c>
      <c r="H4132"/>
      <c r="I4132"/>
      <c r="J4132" s="34">
        <f t="shared" si="775"/>
        <v>7.5476763502494771E-4</v>
      </c>
      <c r="K4132" s="34">
        <f t="shared" si="768"/>
        <v>4.9030612243389851E-2</v>
      </c>
      <c r="L4132" s="6">
        <f t="shared" si="776"/>
        <v>2.3935063597525432</v>
      </c>
      <c r="M4132" s="6">
        <f t="shared" si="769"/>
        <v>0.15548504835297491</v>
      </c>
      <c r="N4132" s="6">
        <f t="shared" si="777"/>
        <v>4.8095356854949474</v>
      </c>
      <c r="O4132" s="6">
        <f t="shared" si="770"/>
        <v>0.31243321563258936</v>
      </c>
      <c r="P4132" s="6">
        <f t="shared" si="771"/>
        <v>0.46791826398556424</v>
      </c>
      <c r="Q4132" s="6">
        <f t="shared" si="772"/>
        <v>7.4632823209427962E-2</v>
      </c>
      <c r="R4132" s="6">
        <f t="shared" si="773"/>
        <v>0.12184895409670986</v>
      </c>
      <c r="S4132" s="6">
        <f t="shared" si="774"/>
        <v>0.19648177730613781</v>
      </c>
    </row>
    <row r="4133" spans="1:19" x14ac:dyDescent="0.25">
      <c r="A4133" s="64">
        <v>41960</v>
      </c>
      <c r="B4133" s="198" t="s">
        <v>865</v>
      </c>
      <c r="C4133">
        <v>5</v>
      </c>
      <c r="D4133" s="4">
        <v>3.6</v>
      </c>
      <c r="E4133" s="4"/>
      <c r="G4133" s="4">
        <f t="shared" si="778"/>
        <v>64.961200000000005</v>
      </c>
      <c r="H4133"/>
      <c r="I4133"/>
      <c r="J4133" s="34">
        <f t="shared" si="775"/>
        <v>1.0178760197630931E-3</v>
      </c>
      <c r="K4133" s="34">
        <f t="shared" si="768"/>
        <v>6.6122448977558021E-2</v>
      </c>
      <c r="L4133" s="6">
        <f t="shared" si="776"/>
        <v>3.375464158589657</v>
      </c>
      <c r="M4133" s="6">
        <f t="shared" si="769"/>
        <v>0.21927420655205926</v>
      </c>
      <c r="N4133" s="6">
        <f t="shared" si="777"/>
        <v>5.7290669248255632</v>
      </c>
      <c r="O4133" s="6">
        <f t="shared" si="770"/>
        <v>0.37216706953560269</v>
      </c>
      <c r="P4133" s="6">
        <f t="shared" si="771"/>
        <v>0.59144127608766195</v>
      </c>
      <c r="Q4133" s="6">
        <f t="shared" si="772"/>
        <v>0.10525161914498844</v>
      </c>
      <c r="R4133" s="6">
        <f t="shared" si="773"/>
        <v>0.14514515711888507</v>
      </c>
      <c r="S4133" s="6">
        <f t="shared" si="774"/>
        <v>0.25039677626387352</v>
      </c>
    </row>
    <row r="4134" spans="1:19" x14ac:dyDescent="0.25">
      <c r="A4134" s="64">
        <v>41960</v>
      </c>
      <c r="B4134" s="198" t="s">
        <v>865</v>
      </c>
      <c r="C4134">
        <v>5</v>
      </c>
      <c r="D4134" s="4">
        <v>3</v>
      </c>
      <c r="E4134" s="4" t="s">
        <v>978</v>
      </c>
      <c r="G4134" s="4">
        <f t="shared" si="778"/>
        <v>795.77470000000005</v>
      </c>
      <c r="H4134"/>
      <c r="I4134"/>
      <c r="J4134" s="34">
        <f t="shared" si="775"/>
        <v>7.0685834705770342E-4</v>
      </c>
      <c r="K4134" s="34">
        <f t="shared" si="768"/>
        <v>0.56249666683810862</v>
      </c>
      <c r="L4134" s="6">
        <f t="shared" si="776"/>
        <v>2.219707841442716</v>
      </c>
      <c r="M4134" s="6">
        <f t="shared" si="769"/>
        <v>1.7663769089848702</v>
      </c>
      <c r="N4134" s="6">
        <f t="shared" si="777"/>
        <v>4.6285167281146418</v>
      </c>
      <c r="O4134" s="6">
        <f t="shared" si="770"/>
        <v>0.30067400671033195</v>
      </c>
      <c r="P4134" s="6">
        <f t="shared" si="771"/>
        <v>2.0670509156952024</v>
      </c>
      <c r="Q4134" s="6">
        <f t="shared" si="772"/>
        <v>0.84786091631273763</v>
      </c>
      <c r="R4134" s="6">
        <f t="shared" si="773"/>
        <v>0.11726286261702946</v>
      </c>
      <c r="S4134" s="6">
        <f t="shared" si="774"/>
        <v>0.96512377892976708</v>
      </c>
    </row>
    <row r="4135" spans="1:19" x14ac:dyDescent="0.25">
      <c r="A4135" s="64">
        <v>41960</v>
      </c>
      <c r="B4135" s="198" t="s">
        <v>865</v>
      </c>
      <c r="C4135">
        <v>5</v>
      </c>
      <c r="D4135" s="4">
        <v>2.9</v>
      </c>
      <c r="E4135" s="4"/>
      <c r="G4135" s="4">
        <f t="shared" si="778"/>
        <v>795.77470000000005</v>
      </c>
      <c r="H4135"/>
      <c r="I4135"/>
      <c r="J4135" s="34">
        <f t="shared" si="775"/>
        <v>6.6051985541725389E-4</v>
      </c>
      <c r="K4135" s="34">
        <f t="shared" si="768"/>
        <v>0.52562188534538812</v>
      </c>
      <c r="L4135" s="6">
        <f t="shared" si="776"/>
        <v>2.0532746665169008</v>
      </c>
      <c r="M4135" s="6">
        <f t="shared" si="769"/>
        <v>1.633934381374154</v>
      </c>
      <c r="N4135" s="6">
        <f t="shared" si="777"/>
        <v>4.4485208168488608</v>
      </c>
      <c r="O4135" s="6">
        <f t="shared" si="770"/>
        <v>3.5399994104238179</v>
      </c>
      <c r="P4135" s="6">
        <f t="shared" si="771"/>
        <v>5.173933791797972</v>
      </c>
      <c r="Q4135" s="6">
        <f t="shared" si="772"/>
        <v>0.78428850305959386</v>
      </c>
      <c r="R4135" s="6">
        <f t="shared" si="773"/>
        <v>1.380599770065289</v>
      </c>
      <c r="S4135" s="6">
        <f t="shared" si="774"/>
        <v>2.1648882731248831</v>
      </c>
    </row>
    <row r="4136" spans="1:19" x14ac:dyDescent="0.25">
      <c r="A4136" s="64">
        <v>41960</v>
      </c>
      <c r="B4136" s="198" t="s">
        <v>865</v>
      </c>
      <c r="C4136">
        <v>5</v>
      </c>
      <c r="D4136" s="4">
        <v>3.5</v>
      </c>
      <c r="E4136" s="4"/>
      <c r="G4136" s="4">
        <f t="shared" si="778"/>
        <v>64.961200000000005</v>
      </c>
      <c r="H4136"/>
      <c r="I4136"/>
      <c r="J4136" s="34">
        <f t="shared" si="775"/>
        <v>9.6211275016187424E-4</v>
      </c>
      <c r="K4136" s="34">
        <f t="shared" si="768"/>
        <v>6.2499999998077607E-2</v>
      </c>
      <c r="L4136" s="6">
        <f t="shared" si="776"/>
        <v>3.1637815247608514</v>
      </c>
      <c r="M4136" s="6">
        <f t="shared" si="769"/>
        <v>0.20552304837265933</v>
      </c>
      <c r="N4136" s="6">
        <f t="shared" si="777"/>
        <v>5.5433152983182508</v>
      </c>
      <c r="O4136" s="6">
        <f t="shared" si="770"/>
        <v>0.36010042074168885</v>
      </c>
      <c r="P4136" s="6">
        <f t="shared" si="771"/>
        <v>0.56562346911434824</v>
      </c>
      <c r="Q4136" s="6">
        <f t="shared" si="772"/>
        <v>9.865106321887647E-2</v>
      </c>
      <c r="R4136" s="6">
        <f t="shared" si="773"/>
        <v>0.14043916408925866</v>
      </c>
      <c r="S4136" s="6">
        <f t="shared" si="774"/>
        <v>0.23909022730813512</v>
      </c>
    </row>
    <row r="4137" spans="1:19" x14ac:dyDescent="0.25">
      <c r="A4137" s="64">
        <v>41960</v>
      </c>
      <c r="B4137" s="198" t="s">
        <v>865</v>
      </c>
      <c r="C4137">
        <v>5</v>
      </c>
      <c r="D4137" s="4">
        <v>4.3</v>
      </c>
      <c r="E4137" s="4"/>
      <c r="G4137" s="4">
        <f t="shared" si="778"/>
        <v>64.961200000000005</v>
      </c>
      <c r="H4137"/>
      <c r="I4137"/>
      <c r="J4137" s="34">
        <f t="shared" si="775"/>
        <v>1.4522012041218817E-3</v>
      </c>
      <c r="K4137" s="34">
        <f t="shared" si="768"/>
        <v>9.4336734690975893E-2</v>
      </c>
      <c r="L4137" s="6">
        <f t="shared" si="776"/>
        <v>5.0785301024450318</v>
      </c>
      <c r="M4137" s="6">
        <f t="shared" si="769"/>
        <v>0.3299074160899001</v>
      </c>
      <c r="N4137" s="6">
        <f t="shared" si="777"/>
        <v>7.0529054640829827</v>
      </c>
      <c r="O4137" s="6">
        <f t="shared" si="770"/>
        <v>0.45816521132004828</v>
      </c>
      <c r="P4137" s="6">
        <f t="shared" si="771"/>
        <v>0.78807262740994832</v>
      </c>
      <c r="Q4137" s="6">
        <f t="shared" si="772"/>
        <v>0.15835555972315205</v>
      </c>
      <c r="R4137" s="6">
        <f t="shared" si="773"/>
        <v>0.17868443241481885</v>
      </c>
      <c r="S4137" s="6">
        <f t="shared" si="774"/>
        <v>0.33703999213797087</v>
      </c>
    </row>
    <row r="4138" spans="1:19" x14ac:dyDescent="0.25">
      <c r="A4138" s="64">
        <v>41960</v>
      </c>
      <c r="B4138" s="198" t="s">
        <v>865</v>
      </c>
      <c r="C4138">
        <v>5</v>
      </c>
      <c r="D4138" s="4">
        <v>3</v>
      </c>
      <c r="E4138" s="4"/>
      <c r="G4138" s="4">
        <f t="shared" si="778"/>
        <v>795.77470000000005</v>
      </c>
      <c r="H4138"/>
      <c r="I4138"/>
      <c r="J4138" s="34">
        <f t="shared" si="775"/>
        <v>7.0685834705770342E-4</v>
      </c>
      <c r="K4138" s="34">
        <f t="shared" si="768"/>
        <v>0.56249666683810862</v>
      </c>
      <c r="L4138" s="6">
        <f t="shared" si="776"/>
        <v>2.219707841442716</v>
      </c>
      <c r="M4138" s="6">
        <f t="shared" si="769"/>
        <v>1.7663769089848702</v>
      </c>
      <c r="N4138" s="6">
        <f t="shared" si="777"/>
        <v>4.6285167281146418</v>
      </c>
      <c r="O4138" s="6">
        <f t="shared" si="770"/>
        <v>0.30067400671033195</v>
      </c>
      <c r="P4138" s="6">
        <f t="shared" si="771"/>
        <v>2.0670509156952024</v>
      </c>
      <c r="Q4138" s="6">
        <f t="shared" si="772"/>
        <v>0.84786091631273763</v>
      </c>
      <c r="R4138" s="6">
        <f t="shared" si="773"/>
        <v>0.11726286261702946</v>
      </c>
      <c r="S4138" s="6">
        <f t="shared" si="774"/>
        <v>0.96512377892976708</v>
      </c>
    </row>
    <row r="4139" spans="1:19" x14ac:dyDescent="0.25">
      <c r="A4139" s="64">
        <v>41960</v>
      </c>
      <c r="B4139" s="198" t="s">
        <v>865</v>
      </c>
      <c r="C4139">
        <v>5</v>
      </c>
      <c r="D4139" s="4">
        <v>4</v>
      </c>
      <c r="E4139" s="4"/>
      <c r="G4139" s="4">
        <f t="shared" si="778"/>
        <v>64.961200000000005</v>
      </c>
      <c r="H4139"/>
      <c r="I4139"/>
      <c r="J4139" s="34">
        <f t="shared" si="775"/>
        <v>1.2566370614359172E-3</v>
      </c>
      <c r="K4139" s="34">
        <f t="shared" si="768"/>
        <v>8.1632653058713603E-2</v>
      </c>
      <c r="L4139" s="6">
        <f t="shared" si="776"/>
        <v>4.3006091215286046</v>
      </c>
      <c r="M4139" s="6">
        <f t="shared" si="769"/>
        <v>0.27937273468421148</v>
      </c>
      <c r="N4139" s="6">
        <f t="shared" si="777"/>
        <v>6.4806737611278331</v>
      </c>
      <c r="O4139" s="6">
        <f t="shared" si="770"/>
        <v>0.42099235249702632</v>
      </c>
      <c r="P4139" s="6">
        <f t="shared" si="771"/>
        <v>0.7003650871812378</v>
      </c>
      <c r="Q4139" s="6">
        <f t="shared" si="772"/>
        <v>0.1340989126484215</v>
      </c>
      <c r="R4139" s="6">
        <f t="shared" si="773"/>
        <v>0.16418701747384026</v>
      </c>
      <c r="S4139" s="6">
        <f t="shared" si="774"/>
        <v>0.29828593012226179</v>
      </c>
    </row>
    <row r="4140" spans="1:19" x14ac:dyDescent="0.25">
      <c r="A4140" s="64">
        <v>41960</v>
      </c>
      <c r="B4140" s="198" t="s">
        <v>865</v>
      </c>
      <c r="C4140">
        <v>5</v>
      </c>
      <c r="D4140" s="4">
        <v>5.2</v>
      </c>
      <c r="E4140" s="4"/>
      <c r="G4140" s="4">
        <f t="shared" si="778"/>
        <v>64.961200000000005</v>
      </c>
      <c r="H4140"/>
      <c r="I4140"/>
      <c r="J4140" s="34">
        <f t="shared" si="775"/>
        <v>2.1237166338267006E-3</v>
      </c>
      <c r="K4140" s="34">
        <f t="shared" si="768"/>
        <v>0.13795918366922602</v>
      </c>
      <c r="L4140" s="6">
        <f t="shared" si="776"/>
        <v>7.8611437635641082</v>
      </c>
      <c r="M4140" s="6">
        <f t="shared" si="769"/>
        <v>0.51066934215868187</v>
      </c>
      <c r="N4140" s="6">
        <f t="shared" si="777"/>
        <v>8.8091474968502013</v>
      </c>
      <c r="O4140" s="6">
        <f t="shared" si="770"/>
        <v>0.5722528034719111</v>
      </c>
      <c r="P4140" s="6">
        <f t="shared" si="771"/>
        <v>1.0829221456305929</v>
      </c>
      <c r="Q4140" s="6">
        <f t="shared" si="772"/>
        <v>0.2451212842361673</v>
      </c>
      <c r="R4140" s="6">
        <f t="shared" si="773"/>
        <v>0.22317859335404533</v>
      </c>
      <c r="S4140" s="6">
        <f t="shared" si="774"/>
        <v>0.46829987759021263</v>
      </c>
    </row>
    <row r="4141" spans="1:19" x14ac:dyDescent="0.25">
      <c r="A4141" s="64">
        <v>41960</v>
      </c>
      <c r="B4141" s="198" t="s">
        <v>865</v>
      </c>
      <c r="C4141">
        <v>5</v>
      </c>
      <c r="D4141" s="4">
        <v>3.4</v>
      </c>
      <c r="E4141" s="4"/>
      <c r="G4141" s="4">
        <f t="shared" si="778"/>
        <v>64.961200000000005</v>
      </c>
      <c r="H4141"/>
      <c r="I4141"/>
      <c r="J4141" s="34">
        <f t="shared" si="775"/>
        <v>9.0792027688745035E-4</v>
      </c>
      <c r="K4141" s="34">
        <f t="shared" si="768"/>
        <v>5.8979591834920582E-2</v>
      </c>
      <c r="L4141" s="6">
        <f t="shared" si="776"/>
        <v>2.9598116954824234</v>
      </c>
      <c r="M4141" s="6">
        <f t="shared" si="769"/>
        <v>0.19227292324193554</v>
      </c>
      <c r="N4141" s="6">
        <f t="shared" si="777"/>
        <v>5.3584638182360029</v>
      </c>
      <c r="O4141" s="6">
        <f t="shared" si="770"/>
        <v>0.34809224654085708</v>
      </c>
      <c r="P4141" s="6">
        <f t="shared" si="771"/>
        <v>0.54036516978279259</v>
      </c>
      <c r="Q4141" s="6">
        <f t="shared" si="772"/>
        <v>9.2291003156129051E-2</v>
      </c>
      <c r="R4141" s="6">
        <f t="shared" si="773"/>
        <v>0.13575597615093427</v>
      </c>
      <c r="S4141" s="6">
        <f t="shared" si="774"/>
        <v>0.2280469793070633</v>
      </c>
    </row>
    <row r="4142" spans="1:19" x14ac:dyDescent="0.25">
      <c r="A4142" s="64">
        <v>41960</v>
      </c>
      <c r="B4142" s="198" t="s">
        <v>865</v>
      </c>
      <c r="C4142">
        <v>5</v>
      </c>
      <c r="D4142" s="4">
        <v>4.2</v>
      </c>
      <c r="E4142" s="4"/>
      <c r="G4142" s="4">
        <f t="shared" si="778"/>
        <v>64.961200000000005</v>
      </c>
      <c r="H4142"/>
      <c r="I4142"/>
      <c r="J4142" s="34">
        <f t="shared" si="775"/>
        <v>1.385442360233099E-3</v>
      </c>
      <c r="K4142" s="34">
        <f t="shared" si="768"/>
        <v>8.9999999997231753E-2</v>
      </c>
      <c r="L4142" s="6">
        <f t="shared" si="776"/>
        <v>4.811097633235077</v>
      </c>
      <c r="M4142" s="6">
        <f t="shared" si="769"/>
        <v>0.31253468163409348</v>
      </c>
      <c r="N4142" s="6">
        <f t="shared" si="777"/>
        <v>6.861382640483793</v>
      </c>
      <c r="O4142" s="6">
        <f t="shared" si="770"/>
        <v>0.44572365863033786</v>
      </c>
      <c r="P4142" s="6">
        <f t="shared" si="771"/>
        <v>0.7582583402644314</v>
      </c>
      <c r="Q4142" s="6">
        <f t="shared" si="772"/>
        <v>0.15001664718436486</v>
      </c>
      <c r="R4142" s="6">
        <f t="shared" si="773"/>
        <v>0.17383222686583177</v>
      </c>
      <c r="S4142" s="6">
        <f t="shared" si="774"/>
        <v>0.32384887405019663</v>
      </c>
    </row>
    <row r="4143" spans="1:19" x14ac:dyDescent="0.25">
      <c r="A4143" s="64">
        <v>41960</v>
      </c>
      <c r="B4143" s="198" t="s">
        <v>865</v>
      </c>
      <c r="C4143">
        <v>5</v>
      </c>
      <c r="D4143" s="4">
        <v>4.2</v>
      </c>
      <c r="E4143" s="4"/>
      <c r="G4143" s="4">
        <f t="shared" si="778"/>
        <v>64.961200000000005</v>
      </c>
      <c r="H4143"/>
      <c r="I4143"/>
      <c r="J4143" s="34">
        <f t="shared" si="775"/>
        <v>1.385442360233099E-3</v>
      </c>
      <c r="K4143" s="34">
        <f t="shared" si="768"/>
        <v>8.9999999997231753E-2</v>
      </c>
      <c r="L4143" s="6">
        <f t="shared" si="776"/>
        <v>4.811097633235077</v>
      </c>
      <c r="M4143" s="6">
        <f t="shared" si="769"/>
        <v>0.31253468163409348</v>
      </c>
      <c r="N4143" s="6">
        <f t="shared" si="777"/>
        <v>6.861382640483793</v>
      </c>
      <c r="O4143" s="6">
        <f t="shared" si="770"/>
        <v>0.44572365863033786</v>
      </c>
      <c r="P4143" s="6">
        <f t="shared" si="771"/>
        <v>0.7582583402644314</v>
      </c>
      <c r="Q4143" s="6">
        <f t="shared" si="772"/>
        <v>0.15001664718436486</v>
      </c>
      <c r="R4143" s="6">
        <f t="shared" si="773"/>
        <v>0.17383222686583177</v>
      </c>
      <c r="S4143" s="6">
        <f t="shared" si="774"/>
        <v>0.32384887405019663</v>
      </c>
    </row>
    <row r="4144" spans="1:19" x14ac:dyDescent="0.25">
      <c r="A4144" s="64">
        <v>41960</v>
      </c>
      <c r="B4144" s="198" t="s">
        <v>865</v>
      </c>
      <c r="C4144">
        <v>5</v>
      </c>
      <c r="D4144" s="4">
        <v>3</v>
      </c>
      <c r="E4144" s="4"/>
      <c r="G4144" s="4">
        <f t="shared" si="778"/>
        <v>795.77470000000005</v>
      </c>
      <c r="H4144"/>
      <c r="I4144"/>
      <c r="J4144" s="34">
        <f t="shared" si="775"/>
        <v>7.0685834705770342E-4</v>
      </c>
      <c r="K4144" s="34">
        <f t="shared" si="768"/>
        <v>0.56249666683810862</v>
      </c>
      <c r="L4144" s="6">
        <f t="shared" si="776"/>
        <v>2.219707841442716</v>
      </c>
      <c r="M4144" s="6">
        <f t="shared" si="769"/>
        <v>1.7663769089848702</v>
      </c>
      <c r="N4144" s="6">
        <f t="shared" si="777"/>
        <v>4.6285167281146418</v>
      </c>
      <c r="O4144" s="6">
        <f t="shared" si="770"/>
        <v>0.30067400671033195</v>
      </c>
      <c r="P4144" s="6">
        <f t="shared" si="771"/>
        <v>2.0670509156952024</v>
      </c>
      <c r="Q4144" s="6">
        <f t="shared" si="772"/>
        <v>0.84786091631273763</v>
      </c>
      <c r="R4144" s="6">
        <f t="shared" si="773"/>
        <v>0.11726286261702946</v>
      </c>
      <c r="S4144" s="6">
        <f t="shared" si="774"/>
        <v>0.96512377892976708</v>
      </c>
    </row>
    <row r="4145" spans="1:19" x14ac:dyDescent="0.25">
      <c r="A4145" s="64">
        <v>41960</v>
      </c>
      <c r="B4145" s="198" t="s">
        <v>865</v>
      </c>
      <c r="C4145">
        <v>5</v>
      </c>
      <c r="D4145" s="4">
        <v>4.0999999999999996</v>
      </c>
      <c r="E4145" s="4"/>
      <c r="G4145" s="4">
        <f t="shared" si="778"/>
        <v>64.961200000000005</v>
      </c>
      <c r="H4145"/>
      <c r="I4145"/>
      <c r="J4145" s="34">
        <f t="shared" si="775"/>
        <v>1.3202543126711102E-3</v>
      </c>
      <c r="K4145" s="34">
        <f t="shared" si="768"/>
        <v>8.5765306119810952E-2</v>
      </c>
      <c r="L4145" s="6">
        <f t="shared" si="776"/>
        <v>4.5518101325650582</v>
      </c>
      <c r="M4145" s="6">
        <f t="shared" si="769"/>
        <v>0.29569105411886604</v>
      </c>
      <c r="N4145" s="6">
        <f t="shared" si="777"/>
        <v>6.670633528309061</v>
      </c>
      <c r="O4145" s="6">
        <f t="shared" si="770"/>
        <v>0.43333236716418877</v>
      </c>
      <c r="P4145" s="6">
        <f t="shared" si="771"/>
        <v>0.72902342128305486</v>
      </c>
      <c r="Q4145" s="6">
        <f t="shared" si="772"/>
        <v>0.14193170597705571</v>
      </c>
      <c r="R4145" s="6">
        <f t="shared" si="773"/>
        <v>0.16899962319403364</v>
      </c>
      <c r="S4145" s="6">
        <f t="shared" si="774"/>
        <v>0.31093132917108934</v>
      </c>
    </row>
    <row r="4146" spans="1:19" x14ac:dyDescent="0.25">
      <c r="A4146" s="64">
        <v>41960</v>
      </c>
      <c r="B4146" s="198" t="s">
        <v>865</v>
      </c>
      <c r="C4146">
        <v>5</v>
      </c>
      <c r="D4146" s="4">
        <v>5.4</v>
      </c>
      <c r="E4146" s="4"/>
      <c r="G4146" s="4">
        <f t="shared" si="778"/>
        <v>64.961200000000005</v>
      </c>
      <c r="H4146"/>
      <c r="I4146"/>
      <c r="J4146" s="34">
        <f t="shared" si="775"/>
        <v>2.2902210444669595E-3</v>
      </c>
      <c r="K4146" s="34">
        <f t="shared" ref="K4146:K4209" si="779">+IF($D4146&gt;3.01,J4146*64.96120126,J4146*795.77)</f>
        <v>0.14877551019950555</v>
      </c>
      <c r="L4146" s="6">
        <f t="shared" si="776"/>
        <v>8.5736806990755614</v>
      </c>
      <c r="M4146" s="6">
        <f t="shared" ref="M4146:M4209" si="780">+IF($D4146&gt;3.01,L4146*64.96120126*0.001,L4146*795.77*0.001)</f>
        <v>0.55695659743162507</v>
      </c>
      <c r="N4146" s="6">
        <f t="shared" si="777"/>
        <v>9.2068415424761678</v>
      </c>
      <c r="O4146" s="6">
        <f t="shared" ref="O4146:O4209" si="781">+IF($D4146&gt;2.99,N4146*64.96120126*0.001,N4146*795.77*0.001)</f>
        <v>0.5980874864097232</v>
      </c>
      <c r="P4146" s="6">
        <f t="shared" ref="P4146:P4209" si="782">+M4146+O4146</f>
        <v>1.1550440838413483</v>
      </c>
      <c r="Q4146" s="6">
        <f t="shared" si="772"/>
        <v>0.26733916676718</v>
      </c>
      <c r="R4146" s="6">
        <f t="shared" si="773"/>
        <v>0.23325411969979207</v>
      </c>
      <c r="S4146" s="6">
        <f t="shared" si="774"/>
        <v>0.5005932864669721</v>
      </c>
    </row>
    <row r="4147" spans="1:19" x14ac:dyDescent="0.25">
      <c r="A4147" s="64">
        <v>41960</v>
      </c>
      <c r="B4147" s="198" t="s">
        <v>865</v>
      </c>
      <c r="C4147">
        <v>5</v>
      </c>
      <c r="D4147" s="4">
        <v>4.8</v>
      </c>
      <c r="E4147" s="4"/>
      <c r="G4147" s="4">
        <f t="shared" si="778"/>
        <v>64.961200000000005</v>
      </c>
      <c r="H4147"/>
      <c r="I4147"/>
      <c r="J4147" s="34">
        <f t="shared" si="775"/>
        <v>1.8095573684677208E-3</v>
      </c>
      <c r="K4147" s="34">
        <f t="shared" si="779"/>
        <v>0.11755102040454758</v>
      </c>
      <c r="L4147" s="6">
        <f t="shared" si="776"/>
        <v>6.5398480281028419</v>
      </c>
      <c r="M4147" s="6">
        <f t="shared" si="780"/>
        <v>0.42483638396340279</v>
      </c>
      <c r="N4147" s="6">
        <f t="shared" si="777"/>
        <v>8.0216224497877064</v>
      </c>
      <c r="O4147" s="6">
        <f t="shared" si="781"/>
        <v>0.52109423039239344</v>
      </c>
      <c r="P4147" s="6">
        <f t="shared" si="782"/>
        <v>0.94593061435579617</v>
      </c>
      <c r="Q4147" s="6">
        <f t="shared" si="772"/>
        <v>0.20392146430243333</v>
      </c>
      <c r="R4147" s="6">
        <f t="shared" si="773"/>
        <v>0.20322674985303346</v>
      </c>
      <c r="S4147" s="6">
        <f t="shared" si="774"/>
        <v>0.40714821415546676</v>
      </c>
    </row>
    <row r="4148" spans="1:19" x14ac:dyDescent="0.25">
      <c r="A4148" s="64">
        <v>41960</v>
      </c>
      <c r="B4148" s="198" t="s">
        <v>865</v>
      </c>
      <c r="C4148">
        <v>5</v>
      </c>
      <c r="D4148" s="4">
        <v>3.4</v>
      </c>
      <c r="E4148" s="4"/>
      <c r="G4148" s="4">
        <f t="shared" si="778"/>
        <v>64.961200000000005</v>
      </c>
      <c r="H4148"/>
      <c r="I4148"/>
      <c r="J4148" s="34">
        <f t="shared" si="775"/>
        <v>9.0792027688745035E-4</v>
      </c>
      <c r="K4148" s="34">
        <f t="shared" si="779"/>
        <v>5.8979591834920582E-2</v>
      </c>
      <c r="L4148" s="6">
        <f t="shared" si="776"/>
        <v>2.9598116954824234</v>
      </c>
      <c r="M4148" s="6">
        <f t="shared" si="780"/>
        <v>0.19227292324193554</v>
      </c>
      <c r="N4148" s="6">
        <f t="shared" si="777"/>
        <v>5.3584638182360029</v>
      </c>
      <c r="O4148" s="6">
        <f t="shared" si="781"/>
        <v>0.34809224654085708</v>
      </c>
      <c r="P4148" s="6">
        <f t="shared" si="782"/>
        <v>0.54036516978279259</v>
      </c>
      <c r="Q4148" s="6">
        <f t="shared" si="772"/>
        <v>9.2291003156129051E-2</v>
      </c>
      <c r="R4148" s="6">
        <f t="shared" si="773"/>
        <v>0.13575597615093427</v>
      </c>
      <c r="S4148" s="6">
        <f t="shared" si="774"/>
        <v>0.2280469793070633</v>
      </c>
    </row>
    <row r="4149" spans="1:19" x14ac:dyDescent="0.25">
      <c r="A4149" s="64">
        <v>41960</v>
      </c>
      <c r="B4149" s="198" t="s">
        <v>865</v>
      </c>
      <c r="C4149">
        <v>5</v>
      </c>
      <c r="D4149" s="4">
        <v>5.4</v>
      </c>
      <c r="E4149" s="4"/>
      <c r="G4149" s="4">
        <f t="shared" si="778"/>
        <v>64.961200000000005</v>
      </c>
      <c r="H4149"/>
      <c r="I4149"/>
      <c r="J4149" s="34">
        <f t="shared" si="775"/>
        <v>2.2902210444669595E-3</v>
      </c>
      <c r="K4149" s="34">
        <f t="shared" si="779"/>
        <v>0.14877551019950555</v>
      </c>
      <c r="L4149" s="6">
        <f t="shared" si="776"/>
        <v>8.5736806990755614</v>
      </c>
      <c r="M4149" s="6">
        <f t="shared" si="780"/>
        <v>0.55695659743162507</v>
      </c>
      <c r="N4149" s="6">
        <f t="shared" si="777"/>
        <v>9.2068415424761678</v>
      </c>
      <c r="O4149" s="6">
        <f t="shared" si="781"/>
        <v>0.5980874864097232</v>
      </c>
      <c r="P4149" s="6">
        <f t="shared" si="782"/>
        <v>1.1550440838413483</v>
      </c>
      <c r="Q4149" s="6">
        <f t="shared" si="772"/>
        <v>0.26733916676718</v>
      </c>
      <c r="R4149" s="6">
        <f t="shared" si="773"/>
        <v>0.23325411969979207</v>
      </c>
      <c r="S4149" s="6">
        <f t="shared" si="774"/>
        <v>0.5005932864669721</v>
      </c>
    </row>
    <row r="4150" spans="1:19" x14ac:dyDescent="0.25">
      <c r="A4150" s="64">
        <v>41960</v>
      </c>
      <c r="B4150" s="198" t="s">
        <v>865</v>
      </c>
      <c r="C4150">
        <v>5</v>
      </c>
      <c r="D4150" s="4">
        <v>3</v>
      </c>
      <c r="E4150" s="4"/>
      <c r="G4150" s="4">
        <f t="shared" si="778"/>
        <v>795.77470000000005</v>
      </c>
      <c r="H4150"/>
      <c r="I4150"/>
      <c r="J4150" s="34">
        <f t="shared" si="775"/>
        <v>7.0685834705770342E-4</v>
      </c>
      <c r="K4150" s="34">
        <f t="shared" si="779"/>
        <v>0.56249666683810862</v>
      </c>
      <c r="L4150" s="6">
        <f t="shared" si="776"/>
        <v>2.219707841442716</v>
      </c>
      <c r="M4150" s="6">
        <f t="shared" si="780"/>
        <v>1.7663769089848702</v>
      </c>
      <c r="N4150" s="6">
        <f t="shared" si="777"/>
        <v>4.6285167281146418</v>
      </c>
      <c r="O4150" s="6">
        <f t="shared" si="781"/>
        <v>0.30067400671033195</v>
      </c>
      <c r="P4150" s="6">
        <f t="shared" si="782"/>
        <v>2.0670509156952024</v>
      </c>
      <c r="Q4150" s="6">
        <f t="shared" si="772"/>
        <v>0.84786091631273763</v>
      </c>
      <c r="R4150" s="6">
        <f t="shared" si="773"/>
        <v>0.11726286261702946</v>
      </c>
      <c r="S4150" s="6">
        <f t="shared" si="774"/>
        <v>0.96512377892976708</v>
      </c>
    </row>
    <row r="4151" spans="1:19" x14ac:dyDescent="0.25">
      <c r="A4151" s="64">
        <v>41960</v>
      </c>
      <c r="B4151" s="198" t="s">
        <v>865</v>
      </c>
      <c r="C4151">
        <v>5</v>
      </c>
      <c r="D4151" s="4">
        <v>4</v>
      </c>
      <c r="E4151" s="4"/>
      <c r="G4151" s="4">
        <f t="shared" si="778"/>
        <v>64.961200000000005</v>
      </c>
      <c r="H4151"/>
      <c r="I4151"/>
      <c r="J4151" s="34">
        <f t="shared" si="775"/>
        <v>1.2566370614359172E-3</v>
      </c>
      <c r="K4151" s="34">
        <f t="shared" si="779"/>
        <v>8.1632653058713603E-2</v>
      </c>
      <c r="L4151" s="6">
        <f t="shared" si="776"/>
        <v>4.3006091215286046</v>
      </c>
      <c r="M4151" s="6">
        <f t="shared" si="780"/>
        <v>0.27937273468421148</v>
      </c>
      <c r="N4151" s="6">
        <f t="shared" si="777"/>
        <v>6.4806737611278331</v>
      </c>
      <c r="O4151" s="6">
        <f t="shared" si="781"/>
        <v>0.42099235249702632</v>
      </c>
      <c r="P4151" s="6">
        <f t="shared" si="782"/>
        <v>0.7003650871812378</v>
      </c>
      <c r="Q4151" s="6">
        <f t="shared" si="772"/>
        <v>0.1340989126484215</v>
      </c>
      <c r="R4151" s="6">
        <f t="shared" si="773"/>
        <v>0.16418701747384026</v>
      </c>
      <c r="S4151" s="6">
        <f t="shared" si="774"/>
        <v>0.29828593012226179</v>
      </c>
    </row>
    <row r="4152" spans="1:19" x14ac:dyDescent="0.25">
      <c r="A4152" s="64">
        <v>41960</v>
      </c>
      <c r="B4152" s="198" t="s">
        <v>865</v>
      </c>
      <c r="C4152">
        <v>5</v>
      </c>
      <c r="D4152" s="4">
        <v>3</v>
      </c>
      <c r="E4152" s="4" t="s">
        <v>978</v>
      </c>
      <c r="G4152" s="4">
        <f t="shared" si="778"/>
        <v>795.77470000000005</v>
      </c>
      <c r="H4152"/>
      <c r="I4152"/>
      <c r="J4152" s="34">
        <f t="shared" si="775"/>
        <v>7.0685834705770342E-4</v>
      </c>
      <c r="K4152" s="34">
        <f t="shared" si="779"/>
        <v>0.56249666683810862</v>
      </c>
      <c r="L4152" s="6">
        <f t="shared" si="776"/>
        <v>2.219707841442716</v>
      </c>
      <c r="M4152" s="6">
        <f t="shared" si="780"/>
        <v>1.7663769089848702</v>
      </c>
      <c r="N4152" s="6">
        <f t="shared" si="777"/>
        <v>4.6285167281146418</v>
      </c>
      <c r="O4152" s="6">
        <f t="shared" si="781"/>
        <v>0.30067400671033195</v>
      </c>
      <c r="P4152" s="6">
        <f t="shared" si="782"/>
        <v>2.0670509156952024</v>
      </c>
      <c r="Q4152" s="6">
        <f t="shared" si="772"/>
        <v>0.84786091631273763</v>
      </c>
      <c r="R4152" s="6">
        <f t="shared" si="773"/>
        <v>0.11726286261702946</v>
      </c>
      <c r="S4152" s="6">
        <f t="shared" si="774"/>
        <v>0.96512377892976708</v>
      </c>
    </row>
    <row r="4153" spans="1:19" x14ac:dyDescent="0.25">
      <c r="A4153" s="64">
        <v>41960</v>
      </c>
      <c r="B4153" s="198" t="s">
        <v>865</v>
      </c>
      <c r="C4153">
        <v>5</v>
      </c>
      <c r="D4153" s="4">
        <v>3</v>
      </c>
      <c r="E4153" s="4"/>
      <c r="G4153" s="4">
        <f t="shared" si="778"/>
        <v>795.77470000000005</v>
      </c>
      <c r="H4153"/>
      <c r="I4153"/>
      <c r="J4153" s="34">
        <f t="shared" si="775"/>
        <v>7.0685834705770342E-4</v>
      </c>
      <c r="K4153" s="34">
        <f t="shared" si="779"/>
        <v>0.56249666683810862</v>
      </c>
      <c r="L4153" s="6">
        <f t="shared" si="776"/>
        <v>2.219707841442716</v>
      </c>
      <c r="M4153" s="6">
        <f t="shared" si="780"/>
        <v>1.7663769089848702</v>
      </c>
      <c r="N4153" s="6">
        <f t="shared" si="777"/>
        <v>4.6285167281146418</v>
      </c>
      <c r="O4153" s="6">
        <f t="shared" si="781"/>
        <v>0.30067400671033195</v>
      </c>
      <c r="P4153" s="6">
        <f t="shared" si="782"/>
        <v>2.0670509156952024</v>
      </c>
      <c r="Q4153" s="6">
        <f t="shared" si="772"/>
        <v>0.84786091631273763</v>
      </c>
      <c r="R4153" s="6">
        <f t="shared" si="773"/>
        <v>0.11726286261702946</v>
      </c>
      <c r="S4153" s="6">
        <f t="shared" si="774"/>
        <v>0.96512377892976708</v>
      </c>
    </row>
    <row r="4154" spans="1:19" x14ac:dyDescent="0.25">
      <c r="A4154" s="64">
        <v>41960</v>
      </c>
      <c r="B4154" s="198" t="s">
        <v>865</v>
      </c>
      <c r="C4154">
        <v>5</v>
      </c>
      <c r="D4154" s="4">
        <v>3.5</v>
      </c>
      <c r="E4154" s="4"/>
      <c r="G4154" s="4">
        <f t="shared" si="778"/>
        <v>64.961200000000005</v>
      </c>
      <c r="H4154"/>
      <c r="I4154"/>
      <c r="J4154" s="34">
        <f t="shared" si="775"/>
        <v>9.6211275016187424E-4</v>
      </c>
      <c r="K4154" s="34">
        <f t="shared" si="779"/>
        <v>6.2499999998077607E-2</v>
      </c>
      <c r="L4154" s="6">
        <f t="shared" si="776"/>
        <v>3.1637815247608514</v>
      </c>
      <c r="M4154" s="6">
        <f t="shared" si="780"/>
        <v>0.20552304837265933</v>
      </c>
      <c r="N4154" s="6">
        <f t="shared" si="777"/>
        <v>5.5433152983182508</v>
      </c>
      <c r="O4154" s="6">
        <f t="shared" si="781"/>
        <v>0.36010042074168885</v>
      </c>
      <c r="P4154" s="6">
        <f t="shared" si="782"/>
        <v>0.56562346911434824</v>
      </c>
      <c r="Q4154" s="6">
        <f t="shared" si="772"/>
        <v>9.865106321887647E-2</v>
      </c>
      <c r="R4154" s="6">
        <f t="shared" si="773"/>
        <v>0.14043916408925866</v>
      </c>
      <c r="S4154" s="6">
        <f t="shared" si="774"/>
        <v>0.23909022730813512</v>
      </c>
    </row>
    <row r="4155" spans="1:19" x14ac:dyDescent="0.25">
      <c r="A4155" s="64">
        <v>41960</v>
      </c>
      <c r="B4155" s="198" t="s">
        <v>865</v>
      </c>
      <c r="C4155">
        <v>5</v>
      </c>
      <c r="D4155" s="4">
        <v>1.6</v>
      </c>
      <c r="E4155" s="4" t="s">
        <v>978</v>
      </c>
      <c r="G4155" s="4">
        <f t="shared" si="778"/>
        <v>795.77470000000005</v>
      </c>
      <c r="H4155"/>
      <c r="I4155"/>
      <c r="J4155" s="34">
        <f t="shared" si="775"/>
        <v>2.0106192982974675E-4</v>
      </c>
      <c r="K4155" s="34">
        <f t="shared" si="779"/>
        <v>0.15999905190061756</v>
      </c>
      <c r="L4155" s="6">
        <f t="shared" si="776"/>
        <v>0.52319777907153642</v>
      </c>
      <c r="M4155" s="6">
        <f t="shared" si="780"/>
        <v>0.41634509665175656</v>
      </c>
      <c r="N4155" s="6">
        <f t="shared" si="777"/>
        <v>2.2183514371591468</v>
      </c>
      <c r="O4155" s="6">
        <f t="shared" si="781"/>
        <v>1.7652975231481343</v>
      </c>
      <c r="P4155" s="6">
        <f t="shared" si="782"/>
        <v>2.1816426197998906</v>
      </c>
      <c r="Q4155" s="6">
        <f t="shared" si="772"/>
        <v>0.19984564639284313</v>
      </c>
      <c r="R4155" s="6">
        <f t="shared" si="773"/>
        <v>0.6884660340277724</v>
      </c>
      <c r="S4155" s="6">
        <f t="shared" si="774"/>
        <v>0.88831168042061548</v>
      </c>
    </row>
    <row r="4156" spans="1:19" x14ac:dyDescent="0.25">
      <c r="A4156" s="64">
        <v>41960</v>
      </c>
      <c r="B4156" s="198" t="s">
        <v>865</v>
      </c>
      <c r="C4156">
        <v>5</v>
      </c>
      <c r="D4156" s="4">
        <v>3.5</v>
      </c>
      <c r="E4156" s="4"/>
      <c r="G4156" s="4">
        <f t="shared" si="778"/>
        <v>64.961200000000005</v>
      </c>
      <c r="H4156"/>
      <c r="I4156"/>
      <c r="J4156" s="34">
        <f t="shared" si="775"/>
        <v>9.6211275016187424E-4</v>
      </c>
      <c r="K4156" s="34">
        <f t="shared" si="779"/>
        <v>6.2499999998077607E-2</v>
      </c>
      <c r="L4156" s="6">
        <f t="shared" si="776"/>
        <v>3.1637815247608514</v>
      </c>
      <c r="M4156" s="6">
        <f t="shared" si="780"/>
        <v>0.20552304837265933</v>
      </c>
      <c r="N4156" s="6">
        <f t="shared" si="777"/>
        <v>5.5433152983182508</v>
      </c>
      <c r="O4156" s="6">
        <f t="shared" si="781"/>
        <v>0.36010042074168885</v>
      </c>
      <c r="P4156" s="6">
        <f t="shared" si="782"/>
        <v>0.56562346911434824</v>
      </c>
      <c r="Q4156" s="6">
        <f t="shared" si="772"/>
        <v>9.865106321887647E-2</v>
      </c>
      <c r="R4156" s="6">
        <f t="shared" si="773"/>
        <v>0.14043916408925866</v>
      </c>
      <c r="S4156" s="6">
        <f t="shared" si="774"/>
        <v>0.23909022730813512</v>
      </c>
    </row>
    <row r="4157" spans="1:19" x14ac:dyDescent="0.25">
      <c r="A4157" s="64">
        <v>41960</v>
      </c>
      <c r="B4157" s="198" t="s">
        <v>865</v>
      </c>
      <c r="C4157">
        <v>5</v>
      </c>
      <c r="D4157" s="4">
        <v>6.5</v>
      </c>
      <c r="E4157" s="4"/>
      <c r="G4157" s="4">
        <f t="shared" si="778"/>
        <v>64.961200000000005</v>
      </c>
      <c r="H4157"/>
      <c r="I4157"/>
      <c r="J4157" s="34">
        <f t="shared" si="775"/>
        <v>3.3183072403542195E-3</v>
      </c>
      <c r="K4157" s="34">
        <f t="shared" si="779"/>
        <v>0.21556122448316564</v>
      </c>
      <c r="L4157" s="6">
        <f t="shared" si="776"/>
        <v>13.130517975640537</v>
      </c>
      <c r="M4157" s="6">
        <f t="shared" si="780"/>
        <v>0.85297422086363262</v>
      </c>
      <c r="N4157" s="6">
        <f t="shared" si="777"/>
        <v>11.437170539605743</v>
      </c>
      <c r="O4157" s="6">
        <f t="shared" si="781"/>
        <v>0.74297233726827139</v>
      </c>
      <c r="P4157" s="6">
        <f t="shared" si="782"/>
        <v>1.5959465581319039</v>
      </c>
      <c r="Q4157" s="6">
        <f t="shared" si="772"/>
        <v>0.40942762601454363</v>
      </c>
      <c r="R4157" s="6">
        <f t="shared" si="773"/>
        <v>0.28975921153462586</v>
      </c>
      <c r="S4157" s="6">
        <f t="shared" si="774"/>
        <v>0.69918683754916944</v>
      </c>
    </row>
    <row r="4158" spans="1:19" x14ac:dyDescent="0.25">
      <c r="A4158" s="64">
        <v>41960</v>
      </c>
      <c r="B4158" s="198" t="s">
        <v>865</v>
      </c>
      <c r="C4158">
        <v>5</v>
      </c>
      <c r="D4158" s="4">
        <v>1.5</v>
      </c>
      <c r="E4158" s="4"/>
      <c r="G4158" s="4">
        <f t="shared" si="778"/>
        <v>795.77470000000005</v>
      </c>
      <c r="H4158"/>
      <c r="I4158"/>
      <c r="J4158" s="34">
        <f t="shared" si="775"/>
        <v>1.7671458676442585E-4</v>
      </c>
      <c r="K4158" s="34">
        <f t="shared" si="779"/>
        <v>0.14062416670952715</v>
      </c>
      <c r="L4158" s="6">
        <f t="shared" si="776"/>
        <v>0.45105329134289407</v>
      </c>
      <c r="M4158" s="6">
        <f t="shared" si="780"/>
        <v>0.35893467765193482</v>
      </c>
      <c r="N4158" s="6">
        <f t="shared" si="777"/>
        <v>2.0570116092208695</v>
      </c>
      <c r="O4158" s="6">
        <f t="shared" si="781"/>
        <v>1.6369081282696913</v>
      </c>
      <c r="P4158" s="6">
        <f t="shared" si="782"/>
        <v>1.9958428059216262</v>
      </c>
      <c r="Q4158" s="6">
        <f t="shared" si="772"/>
        <v>0.1722886452729287</v>
      </c>
      <c r="R4158" s="6">
        <f t="shared" si="773"/>
        <v>0.63839417002517962</v>
      </c>
      <c r="S4158" s="6">
        <f t="shared" si="774"/>
        <v>0.81068281529810826</v>
      </c>
    </row>
    <row r="4159" spans="1:19" x14ac:dyDescent="0.25">
      <c r="A4159" s="64">
        <v>41960</v>
      </c>
      <c r="B4159" s="198" t="s">
        <v>865</v>
      </c>
      <c r="C4159">
        <v>5</v>
      </c>
      <c r="D4159" s="4">
        <v>3.1</v>
      </c>
      <c r="E4159" s="4"/>
      <c r="G4159" s="4">
        <f t="shared" si="778"/>
        <v>64.961200000000005</v>
      </c>
      <c r="H4159"/>
      <c r="I4159"/>
      <c r="J4159" s="34">
        <f t="shared" si="775"/>
        <v>7.5476763502494771E-4</v>
      </c>
      <c r="K4159" s="34">
        <f t="shared" si="779"/>
        <v>4.9030612243389851E-2</v>
      </c>
      <c r="L4159" s="6">
        <f t="shared" si="776"/>
        <v>2.3935063597525432</v>
      </c>
      <c r="M4159" s="6">
        <f t="shared" si="780"/>
        <v>0.15548504835297491</v>
      </c>
      <c r="N4159" s="6">
        <f t="shared" si="777"/>
        <v>4.8095356854949474</v>
      </c>
      <c r="O4159" s="6">
        <f t="shared" si="781"/>
        <v>0.31243321563258936</v>
      </c>
      <c r="P4159" s="6">
        <f t="shared" si="782"/>
        <v>0.46791826398556424</v>
      </c>
      <c r="Q4159" s="6">
        <f t="shared" si="772"/>
        <v>7.4632823209427962E-2</v>
      </c>
      <c r="R4159" s="6">
        <f t="shared" si="773"/>
        <v>0.12184895409670986</v>
      </c>
      <c r="S4159" s="6">
        <f t="shared" si="774"/>
        <v>0.19648177730613781</v>
      </c>
    </row>
    <row r="4160" spans="1:19" x14ac:dyDescent="0.25">
      <c r="A4160" s="64">
        <v>41960</v>
      </c>
      <c r="B4160" s="198" t="s">
        <v>865</v>
      </c>
      <c r="C4160">
        <v>5</v>
      </c>
      <c r="D4160" s="4">
        <v>4.0999999999999996</v>
      </c>
      <c r="E4160" s="4"/>
      <c r="G4160" s="4">
        <f t="shared" si="778"/>
        <v>64.961200000000005</v>
      </c>
      <c r="H4160"/>
      <c r="I4160"/>
      <c r="J4160" s="34">
        <f t="shared" si="775"/>
        <v>1.3202543126711102E-3</v>
      </c>
      <c r="K4160" s="34">
        <f t="shared" si="779"/>
        <v>8.5765306119810952E-2</v>
      </c>
      <c r="L4160" s="6">
        <f t="shared" si="776"/>
        <v>4.5518101325650582</v>
      </c>
      <c r="M4160" s="6">
        <f t="shared" si="780"/>
        <v>0.29569105411886604</v>
      </c>
      <c r="N4160" s="6">
        <f t="shared" si="777"/>
        <v>6.670633528309061</v>
      </c>
      <c r="O4160" s="6">
        <f t="shared" si="781"/>
        <v>0.43333236716418877</v>
      </c>
      <c r="P4160" s="6">
        <f t="shared" si="782"/>
        <v>0.72902342128305486</v>
      </c>
      <c r="Q4160" s="6">
        <f t="shared" si="772"/>
        <v>0.14193170597705571</v>
      </c>
      <c r="R4160" s="6">
        <f t="shared" si="773"/>
        <v>0.16899962319403364</v>
      </c>
      <c r="S4160" s="6">
        <f t="shared" si="774"/>
        <v>0.31093132917108934</v>
      </c>
    </row>
    <row r="4161" spans="1:19" x14ac:dyDescent="0.25">
      <c r="A4161" s="64">
        <v>41960</v>
      </c>
      <c r="B4161" s="198" t="s">
        <v>865</v>
      </c>
      <c r="C4161">
        <v>5</v>
      </c>
      <c r="D4161" s="4">
        <v>3</v>
      </c>
      <c r="E4161" s="4"/>
      <c r="G4161" s="4">
        <f t="shared" si="778"/>
        <v>795.77470000000005</v>
      </c>
      <c r="H4161"/>
      <c r="I4161"/>
      <c r="J4161" s="34">
        <f t="shared" si="775"/>
        <v>7.0685834705770342E-4</v>
      </c>
      <c r="K4161" s="34">
        <f t="shared" si="779"/>
        <v>0.56249666683810862</v>
      </c>
      <c r="L4161" s="6">
        <f t="shared" si="776"/>
        <v>2.219707841442716</v>
      </c>
      <c r="M4161" s="6">
        <f t="shared" si="780"/>
        <v>1.7663769089848702</v>
      </c>
      <c r="N4161" s="6">
        <f t="shared" si="777"/>
        <v>4.6285167281146418</v>
      </c>
      <c r="O4161" s="6">
        <f t="shared" si="781"/>
        <v>0.30067400671033195</v>
      </c>
      <c r="P4161" s="6">
        <f t="shared" si="782"/>
        <v>2.0670509156952024</v>
      </c>
      <c r="Q4161" s="6">
        <f t="shared" si="772"/>
        <v>0.84786091631273763</v>
      </c>
      <c r="R4161" s="6">
        <f t="shared" si="773"/>
        <v>0.11726286261702946</v>
      </c>
      <c r="S4161" s="6">
        <f t="shared" si="774"/>
        <v>0.96512377892976708</v>
      </c>
    </row>
    <row r="4162" spans="1:19" x14ac:dyDescent="0.25">
      <c r="A4162" s="64">
        <v>41960</v>
      </c>
      <c r="B4162" s="198" t="s">
        <v>865</v>
      </c>
      <c r="C4162">
        <v>5</v>
      </c>
      <c r="D4162" s="4">
        <v>1.8</v>
      </c>
      <c r="E4162" s="4"/>
      <c r="G4162" s="4">
        <f t="shared" si="778"/>
        <v>795.77470000000005</v>
      </c>
      <c r="H4162"/>
      <c r="I4162"/>
      <c r="J4162" s="34">
        <f t="shared" si="775"/>
        <v>2.5446900494077327E-4</v>
      </c>
      <c r="K4162" s="34">
        <f t="shared" si="779"/>
        <v>0.20249880006171914</v>
      </c>
      <c r="L4162" s="6">
        <f t="shared" si="776"/>
        <v>0.68590748301013704</v>
      </c>
      <c r="M4162" s="6">
        <f t="shared" si="780"/>
        <v>0.54582459775497671</v>
      </c>
      <c r="N4162" s="6">
        <f t="shared" si="777"/>
        <v>2.5461196030223361</v>
      </c>
      <c r="O4162" s="6">
        <f t="shared" si="781"/>
        <v>2.0261255964970846</v>
      </c>
      <c r="P4162" s="6">
        <f t="shared" si="782"/>
        <v>2.5719501942520613</v>
      </c>
      <c r="Q4162" s="6">
        <f t="shared" si="772"/>
        <v>0.26199580692238883</v>
      </c>
      <c r="R4162" s="6">
        <f t="shared" si="773"/>
        <v>0.79018898263386306</v>
      </c>
      <c r="S4162" s="6">
        <f t="shared" si="774"/>
        <v>1.0521847895562519</v>
      </c>
    </row>
    <row r="4163" spans="1:19" x14ac:dyDescent="0.25">
      <c r="A4163" s="64">
        <v>41960</v>
      </c>
      <c r="B4163" s="198" t="s">
        <v>865</v>
      </c>
      <c r="C4163">
        <v>5</v>
      </c>
      <c r="D4163" s="4">
        <v>1.8</v>
      </c>
      <c r="E4163" s="4"/>
      <c r="G4163" s="4">
        <f t="shared" si="778"/>
        <v>795.77470000000005</v>
      </c>
      <c r="H4163"/>
      <c r="I4163"/>
      <c r="J4163" s="34">
        <f t="shared" si="775"/>
        <v>2.5446900494077327E-4</v>
      </c>
      <c r="K4163" s="34">
        <f t="shared" si="779"/>
        <v>0.20249880006171914</v>
      </c>
      <c r="L4163" s="6">
        <f t="shared" si="776"/>
        <v>0.68590748301013704</v>
      </c>
      <c r="M4163" s="6">
        <f t="shared" si="780"/>
        <v>0.54582459775497671</v>
      </c>
      <c r="N4163" s="6">
        <f t="shared" si="777"/>
        <v>2.5461196030223361</v>
      </c>
      <c r="O4163" s="6">
        <f t="shared" si="781"/>
        <v>2.0261255964970846</v>
      </c>
      <c r="P4163" s="6">
        <f t="shared" si="782"/>
        <v>2.5719501942520613</v>
      </c>
      <c r="Q4163" s="6">
        <f t="shared" ref="Q4163:Q4226" si="783">M4163*0.48</f>
        <v>0.26199580692238883</v>
      </c>
      <c r="R4163" s="6">
        <f t="shared" ref="R4163:R4226" si="784">O4163*0.39</f>
        <v>0.79018898263386306</v>
      </c>
      <c r="S4163" s="6">
        <f t="shared" ref="S4163:S4226" si="785">Q4163+R4163</f>
        <v>1.0521847895562519</v>
      </c>
    </row>
    <row r="4164" spans="1:19" x14ac:dyDescent="0.25">
      <c r="A4164" s="64">
        <v>41960</v>
      </c>
      <c r="B4164" s="198" t="s">
        <v>865</v>
      </c>
      <c r="C4164">
        <v>5</v>
      </c>
      <c r="D4164" s="4">
        <v>4</v>
      </c>
      <c r="E4164" s="4"/>
      <c r="G4164" s="4">
        <f t="shared" si="778"/>
        <v>64.961200000000005</v>
      </c>
      <c r="H4164"/>
      <c r="I4164"/>
      <c r="J4164" s="34">
        <f t="shared" si="775"/>
        <v>1.2566370614359172E-3</v>
      </c>
      <c r="K4164" s="34">
        <f t="shared" si="779"/>
        <v>8.1632653058713603E-2</v>
      </c>
      <c r="L4164" s="6">
        <f t="shared" si="776"/>
        <v>4.3006091215286046</v>
      </c>
      <c r="M4164" s="6">
        <f t="shared" si="780"/>
        <v>0.27937273468421148</v>
      </c>
      <c r="N4164" s="6">
        <f t="shared" si="777"/>
        <v>6.4806737611278331</v>
      </c>
      <c r="O4164" s="6">
        <f t="shared" si="781"/>
        <v>0.42099235249702632</v>
      </c>
      <c r="P4164" s="6">
        <f t="shared" si="782"/>
        <v>0.7003650871812378</v>
      </c>
      <c r="Q4164" s="6">
        <f t="shared" si="783"/>
        <v>0.1340989126484215</v>
      </c>
      <c r="R4164" s="6">
        <f t="shared" si="784"/>
        <v>0.16418701747384026</v>
      </c>
      <c r="S4164" s="6">
        <f t="shared" si="785"/>
        <v>0.29828593012226179</v>
      </c>
    </row>
    <row r="4165" spans="1:19" x14ac:dyDescent="0.25">
      <c r="A4165" s="64">
        <v>41960</v>
      </c>
      <c r="B4165" s="198" t="s">
        <v>865</v>
      </c>
      <c r="C4165">
        <v>5</v>
      </c>
      <c r="D4165" s="4">
        <v>6.5</v>
      </c>
      <c r="E4165" s="4"/>
      <c r="G4165" s="4">
        <f t="shared" si="778"/>
        <v>64.961200000000005</v>
      </c>
      <c r="H4165"/>
      <c r="I4165"/>
      <c r="J4165" s="34">
        <f t="shared" si="775"/>
        <v>3.3183072403542195E-3</v>
      </c>
      <c r="K4165" s="34">
        <f t="shared" si="779"/>
        <v>0.21556122448316564</v>
      </c>
      <c r="L4165" s="6">
        <f t="shared" si="776"/>
        <v>13.130517975640537</v>
      </c>
      <c r="M4165" s="6">
        <f t="shared" si="780"/>
        <v>0.85297422086363262</v>
      </c>
      <c r="N4165" s="6">
        <f t="shared" si="777"/>
        <v>11.437170539605743</v>
      </c>
      <c r="O4165" s="6">
        <f t="shared" si="781"/>
        <v>0.74297233726827139</v>
      </c>
      <c r="P4165" s="6">
        <f t="shared" si="782"/>
        <v>1.5959465581319039</v>
      </c>
      <c r="Q4165" s="6">
        <f t="shared" si="783"/>
        <v>0.40942762601454363</v>
      </c>
      <c r="R4165" s="6">
        <f t="shared" si="784"/>
        <v>0.28975921153462586</v>
      </c>
      <c r="S4165" s="6">
        <f t="shared" si="785"/>
        <v>0.69918683754916944</v>
      </c>
    </row>
    <row r="4166" spans="1:19" x14ac:dyDescent="0.25">
      <c r="A4166" s="64">
        <v>41960</v>
      </c>
      <c r="B4166" s="198" t="s">
        <v>865</v>
      </c>
      <c r="C4166">
        <v>5</v>
      </c>
      <c r="D4166" s="4">
        <v>7.1</v>
      </c>
      <c r="E4166" s="4"/>
      <c r="G4166" s="4">
        <f t="shared" si="778"/>
        <v>64.961200000000005</v>
      </c>
      <c r="H4166"/>
      <c r="I4166"/>
      <c r="J4166" s="34">
        <f t="shared" si="775"/>
        <v>3.959192141686536E-3</v>
      </c>
      <c r="K4166" s="34">
        <f t="shared" si="779"/>
        <v>0.25719387754310946</v>
      </c>
      <c r="L4166" s="6">
        <f t="shared" si="776"/>
        <v>16.085590015951329</v>
      </c>
      <c r="M4166" s="6">
        <f t="shared" si="780"/>
        <v>1.0449392504120609</v>
      </c>
      <c r="N4166" s="6">
        <f t="shared" si="777"/>
        <v>12.681839066301519</v>
      </c>
      <c r="O4166" s="6">
        <f t="shared" si="781"/>
        <v>0.82382749993294346</v>
      </c>
      <c r="P4166" s="6">
        <f t="shared" si="782"/>
        <v>1.8687667503450043</v>
      </c>
      <c r="Q4166" s="6">
        <f t="shared" si="783"/>
        <v>0.50157084019778919</v>
      </c>
      <c r="R4166" s="6">
        <f t="shared" si="784"/>
        <v>0.32129272497384798</v>
      </c>
      <c r="S4166" s="6">
        <f t="shared" si="785"/>
        <v>0.82286356517163717</v>
      </c>
    </row>
    <row r="4167" spans="1:19" x14ac:dyDescent="0.25">
      <c r="A4167" s="64">
        <v>41960</v>
      </c>
      <c r="B4167" s="198" t="s">
        <v>865</v>
      </c>
      <c r="C4167">
        <v>5</v>
      </c>
      <c r="D4167" s="4">
        <v>3</v>
      </c>
      <c r="E4167" s="4"/>
      <c r="G4167" s="4">
        <f t="shared" si="778"/>
        <v>795.77470000000005</v>
      </c>
      <c r="H4167"/>
      <c r="I4167"/>
      <c r="J4167" s="34">
        <f t="shared" si="775"/>
        <v>7.0685834705770342E-4</v>
      </c>
      <c r="K4167" s="34">
        <f t="shared" si="779"/>
        <v>0.56249666683810862</v>
      </c>
      <c r="L4167" s="6">
        <f t="shared" si="776"/>
        <v>2.219707841442716</v>
      </c>
      <c r="M4167" s="6">
        <f t="shared" si="780"/>
        <v>1.7663769089848702</v>
      </c>
      <c r="N4167" s="6">
        <f t="shared" si="777"/>
        <v>4.6285167281146418</v>
      </c>
      <c r="O4167" s="6">
        <f t="shared" si="781"/>
        <v>0.30067400671033195</v>
      </c>
      <c r="P4167" s="6">
        <f t="shared" si="782"/>
        <v>2.0670509156952024</v>
      </c>
      <c r="Q4167" s="6">
        <f t="shared" si="783"/>
        <v>0.84786091631273763</v>
      </c>
      <c r="R4167" s="6">
        <f t="shared" si="784"/>
        <v>0.11726286261702946</v>
      </c>
      <c r="S4167" s="6">
        <f t="shared" si="785"/>
        <v>0.96512377892976708</v>
      </c>
    </row>
    <row r="4168" spans="1:19" x14ac:dyDescent="0.25">
      <c r="A4168" s="64">
        <v>41960</v>
      </c>
      <c r="B4168" s="198" t="s">
        <v>865</v>
      </c>
      <c r="C4168">
        <v>5</v>
      </c>
      <c r="D4168" s="4">
        <v>3</v>
      </c>
      <c r="E4168" s="4"/>
      <c r="G4168" s="4">
        <f t="shared" si="778"/>
        <v>795.77470000000005</v>
      </c>
      <c r="H4168"/>
      <c r="I4168"/>
      <c r="J4168" s="34">
        <f t="shared" si="775"/>
        <v>7.0685834705770342E-4</v>
      </c>
      <c r="K4168" s="34">
        <f t="shared" si="779"/>
        <v>0.56249666683810862</v>
      </c>
      <c r="L4168" s="6">
        <f t="shared" si="776"/>
        <v>2.219707841442716</v>
      </c>
      <c r="M4168" s="6">
        <f t="shared" si="780"/>
        <v>1.7663769089848702</v>
      </c>
      <c r="N4168" s="6">
        <f t="shared" si="777"/>
        <v>4.6285167281146418</v>
      </c>
      <c r="O4168" s="6">
        <f t="shared" si="781"/>
        <v>0.30067400671033195</v>
      </c>
      <c r="P4168" s="6">
        <f t="shared" si="782"/>
        <v>2.0670509156952024</v>
      </c>
      <c r="Q4168" s="6">
        <f t="shared" si="783"/>
        <v>0.84786091631273763</v>
      </c>
      <c r="R4168" s="6">
        <f t="shared" si="784"/>
        <v>0.11726286261702946</v>
      </c>
      <c r="S4168" s="6">
        <f t="shared" si="785"/>
        <v>0.96512377892976708</v>
      </c>
    </row>
    <row r="4169" spans="1:19" x14ac:dyDescent="0.25">
      <c r="A4169" s="64">
        <v>41960</v>
      </c>
      <c r="B4169" s="198" t="s">
        <v>865</v>
      </c>
      <c r="C4169">
        <v>5</v>
      </c>
      <c r="D4169" s="4">
        <v>3.8</v>
      </c>
      <c r="E4169" s="4"/>
      <c r="G4169" s="4">
        <f t="shared" si="778"/>
        <v>64.961200000000005</v>
      </c>
      <c r="H4169"/>
      <c r="I4169"/>
      <c r="J4169" s="34">
        <f t="shared" si="775"/>
        <v>1.1341149479459152E-3</v>
      </c>
      <c r="K4169" s="34">
        <f t="shared" si="779"/>
        <v>7.3673469385489021E-2</v>
      </c>
      <c r="L4169" s="6">
        <f t="shared" si="776"/>
        <v>3.8222275656794742</v>
      </c>
      <c r="M4169" s="6">
        <f t="shared" si="780"/>
        <v>0.24829649415562419</v>
      </c>
      <c r="N4169" s="6">
        <f t="shared" si="777"/>
        <v>6.1031884174464111</v>
      </c>
      <c r="O4169" s="6">
        <f t="shared" si="781"/>
        <v>0.39647045111343715</v>
      </c>
      <c r="P4169" s="6">
        <f t="shared" si="782"/>
        <v>0.64476694526906131</v>
      </c>
      <c r="Q4169" s="6">
        <f t="shared" si="783"/>
        <v>0.1191823171946996</v>
      </c>
      <c r="R4169" s="6">
        <f t="shared" si="784"/>
        <v>0.1546234759342405</v>
      </c>
      <c r="S4169" s="6">
        <f t="shared" si="785"/>
        <v>0.2738057931289401</v>
      </c>
    </row>
    <row r="4170" spans="1:19" x14ac:dyDescent="0.25">
      <c r="A4170" s="64">
        <v>41960</v>
      </c>
      <c r="B4170" s="198" t="s">
        <v>865</v>
      </c>
      <c r="C4170">
        <v>5</v>
      </c>
      <c r="D4170" s="4">
        <v>3.1</v>
      </c>
      <c r="E4170" s="4"/>
      <c r="G4170" s="4">
        <f t="shared" si="778"/>
        <v>64.961200000000005</v>
      </c>
      <c r="H4170"/>
      <c r="I4170"/>
      <c r="J4170" s="34">
        <f t="shared" si="775"/>
        <v>7.5476763502494771E-4</v>
      </c>
      <c r="K4170" s="34">
        <f t="shared" si="779"/>
        <v>4.9030612243389851E-2</v>
      </c>
      <c r="L4170" s="6">
        <f t="shared" si="776"/>
        <v>2.3935063597525432</v>
      </c>
      <c r="M4170" s="6">
        <f t="shared" si="780"/>
        <v>0.15548504835297491</v>
      </c>
      <c r="N4170" s="6">
        <f t="shared" si="777"/>
        <v>4.8095356854949474</v>
      </c>
      <c r="O4170" s="6">
        <f t="shared" si="781"/>
        <v>0.31243321563258936</v>
      </c>
      <c r="P4170" s="6">
        <f t="shared" si="782"/>
        <v>0.46791826398556424</v>
      </c>
      <c r="Q4170" s="6">
        <f t="shared" si="783"/>
        <v>7.4632823209427962E-2</v>
      </c>
      <c r="R4170" s="6">
        <f t="shared" si="784"/>
        <v>0.12184895409670986</v>
      </c>
      <c r="S4170" s="6">
        <f t="shared" si="785"/>
        <v>0.19648177730613781</v>
      </c>
    </row>
    <row r="4171" spans="1:19" x14ac:dyDescent="0.25">
      <c r="A4171" s="64">
        <v>41960</v>
      </c>
      <c r="B4171" s="198" t="s">
        <v>865</v>
      </c>
      <c r="C4171">
        <v>5</v>
      </c>
      <c r="D4171" s="4">
        <v>3.2</v>
      </c>
      <c r="E4171" s="4"/>
      <c r="G4171" s="4">
        <f t="shared" si="778"/>
        <v>64.961200000000005</v>
      </c>
      <c r="H4171"/>
      <c r="I4171"/>
      <c r="J4171" s="34">
        <f t="shared" si="775"/>
        <v>8.0424771931898698E-4</v>
      </c>
      <c r="K4171" s="34">
        <f t="shared" si="779"/>
        <v>5.2244897957576697E-2</v>
      </c>
      <c r="L4171" s="6">
        <f t="shared" si="776"/>
        <v>2.57474279673893</v>
      </c>
      <c r="M4171" s="6">
        <f t="shared" si="780"/>
        <v>0.16725838501169291</v>
      </c>
      <c r="N4171" s="6">
        <f t="shared" si="777"/>
        <v>4.9915502127950244</v>
      </c>
      <c r="O4171" s="6">
        <f t="shared" si="781"/>
        <v>0.32425709797277341</v>
      </c>
      <c r="P4171" s="6">
        <f t="shared" si="782"/>
        <v>0.49151548298446635</v>
      </c>
      <c r="Q4171" s="6">
        <f t="shared" si="783"/>
        <v>8.0284024805612586E-2</v>
      </c>
      <c r="R4171" s="6">
        <f t="shared" si="784"/>
        <v>0.12646026820938164</v>
      </c>
      <c r="S4171" s="6">
        <f t="shared" si="785"/>
        <v>0.20674429301499422</v>
      </c>
    </row>
    <row r="4172" spans="1:19" x14ac:dyDescent="0.25">
      <c r="A4172" s="64">
        <v>41960</v>
      </c>
      <c r="B4172" s="198" t="s">
        <v>865</v>
      </c>
      <c r="C4172">
        <v>5</v>
      </c>
      <c r="D4172" s="4">
        <v>3</v>
      </c>
      <c r="E4172" s="4"/>
      <c r="G4172" s="4">
        <f t="shared" si="778"/>
        <v>795.77470000000005</v>
      </c>
      <c r="H4172"/>
      <c r="I4172"/>
      <c r="J4172" s="34">
        <f t="shared" si="775"/>
        <v>7.0685834705770342E-4</v>
      </c>
      <c r="K4172" s="34">
        <f t="shared" si="779"/>
        <v>0.56249666683810862</v>
      </c>
      <c r="L4172" s="6">
        <f t="shared" si="776"/>
        <v>2.219707841442716</v>
      </c>
      <c r="M4172" s="6">
        <f t="shared" si="780"/>
        <v>1.7663769089848702</v>
      </c>
      <c r="N4172" s="6">
        <f t="shared" si="777"/>
        <v>4.6285167281146418</v>
      </c>
      <c r="O4172" s="6">
        <f t="shared" si="781"/>
        <v>0.30067400671033195</v>
      </c>
      <c r="P4172" s="6">
        <f t="shared" si="782"/>
        <v>2.0670509156952024</v>
      </c>
      <c r="Q4172" s="6">
        <f t="shared" si="783"/>
        <v>0.84786091631273763</v>
      </c>
      <c r="R4172" s="6">
        <f t="shared" si="784"/>
        <v>0.11726286261702946</v>
      </c>
      <c r="S4172" s="6">
        <f t="shared" si="785"/>
        <v>0.96512377892976708</v>
      </c>
    </row>
    <row r="4173" spans="1:19" x14ac:dyDescent="0.25">
      <c r="A4173" s="64">
        <v>41960</v>
      </c>
      <c r="B4173" s="198" t="s">
        <v>865</v>
      </c>
      <c r="C4173">
        <v>5</v>
      </c>
      <c r="D4173" s="4">
        <v>1.5</v>
      </c>
      <c r="E4173" s="4"/>
      <c r="G4173" s="4">
        <f t="shared" si="778"/>
        <v>795.77470000000005</v>
      </c>
      <c r="H4173"/>
      <c r="I4173"/>
      <c r="J4173" s="34">
        <f t="shared" si="775"/>
        <v>1.7671458676442585E-4</v>
      </c>
      <c r="K4173" s="34">
        <f t="shared" si="779"/>
        <v>0.14062416670952715</v>
      </c>
      <c r="L4173" s="6">
        <f t="shared" si="776"/>
        <v>0.45105329134289407</v>
      </c>
      <c r="M4173" s="6">
        <f t="shared" si="780"/>
        <v>0.35893467765193482</v>
      </c>
      <c r="N4173" s="6">
        <f t="shared" si="777"/>
        <v>2.0570116092208695</v>
      </c>
      <c r="O4173" s="6">
        <f t="shared" si="781"/>
        <v>1.6369081282696913</v>
      </c>
      <c r="P4173" s="6">
        <f t="shared" si="782"/>
        <v>1.9958428059216262</v>
      </c>
      <c r="Q4173" s="6">
        <f t="shared" si="783"/>
        <v>0.1722886452729287</v>
      </c>
      <c r="R4173" s="6">
        <f t="shared" si="784"/>
        <v>0.63839417002517962</v>
      </c>
      <c r="S4173" s="6">
        <f t="shared" si="785"/>
        <v>0.81068281529810826</v>
      </c>
    </row>
    <row r="4174" spans="1:19" x14ac:dyDescent="0.25">
      <c r="A4174" s="64">
        <v>41960</v>
      </c>
      <c r="B4174" s="198" t="s">
        <v>865</v>
      </c>
      <c r="C4174">
        <v>5</v>
      </c>
      <c r="D4174" s="4">
        <v>4.8</v>
      </c>
      <c r="E4174" s="4"/>
      <c r="G4174" s="4">
        <f t="shared" si="778"/>
        <v>64.961200000000005</v>
      </c>
      <c r="H4174"/>
      <c r="I4174"/>
      <c r="J4174" s="34">
        <f t="shared" si="775"/>
        <v>1.8095573684677208E-3</v>
      </c>
      <c r="K4174" s="34">
        <f t="shared" si="779"/>
        <v>0.11755102040454758</v>
      </c>
      <c r="L4174" s="6">
        <f t="shared" si="776"/>
        <v>6.5398480281028419</v>
      </c>
      <c r="M4174" s="6">
        <f t="shared" si="780"/>
        <v>0.42483638396340279</v>
      </c>
      <c r="N4174" s="6">
        <f t="shared" si="777"/>
        <v>8.0216224497877064</v>
      </c>
      <c r="O4174" s="6">
        <f t="shared" si="781"/>
        <v>0.52109423039239344</v>
      </c>
      <c r="P4174" s="6">
        <f t="shared" si="782"/>
        <v>0.94593061435579617</v>
      </c>
      <c r="Q4174" s="6">
        <f t="shared" si="783"/>
        <v>0.20392146430243333</v>
      </c>
      <c r="R4174" s="6">
        <f t="shared" si="784"/>
        <v>0.20322674985303346</v>
      </c>
      <c r="S4174" s="6">
        <f t="shared" si="785"/>
        <v>0.40714821415546676</v>
      </c>
    </row>
    <row r="4175" spans="1:19" x14ac:dyDescent="0.25">
      <c r="A4175" s="64">
        <v>41960</v>
      </c>
      <c r="B4175" s="198" t="s">
        <v>865</v>
      </c>
      <c r="C4175">
        <v>5</v>
      </c>
      <c r="D4175" s="4">
        <v>7.9</v>
      </c>
      <c r="E4175" s="4"/>
      <c r="G4175" s="4">
        <f t="shared" si="778"/>
        <v>64.961200000000005</v>
      </c>
      <c r="H4175"/>
      <c r="I4175"/>
      <c r="J4175" s="34">
        <f t="shared" si="775"/>
        <v>4.9016699377634745E-3</v>
      </c>
      <c r="K4175" s="34">
        <f t="shared" si="779"/>
        <v>0.31841836733714474</v>
      </c>
      <c r="L4175" s="6">
        <f t="shared" si="776"/>
        <v>20.560739681169874</v>
      </c>
      <c r="M4175" s="6">
        <f t="shared" si="780"/>
        <v>1.3356503484829443</v>
      </c>
      <c r="N4175" s="6">
        <f t="shared" si="777"/>
        <v>14.369235628642512</v>
      </c>
      <c r="O4175" s="6">
        <f t="shared" si="781"/>
        <v>0.93344280762460885</v>
      </c>
      <c r="P4175" s="6">
        <f t="shared" si="782"/>
        <v>2.2690931561075534</v>
      </c>
      <c r="Q4175" s="6">
        <f t="shared" si="783"/>
        <v>0.64111216727181319</v>
      </c>
      <c r="R4175" s="6">
        <f t="shared" si="784"/>
        <v>0.36404269497359748</v>
      </c>
      <c r="S4175" s="6">
        <f t="shared" si="785"/>
        <v>1.0051548622454107</v>
      </c>
    </row>
    <row r="4176" spans="1:19" x14ac:dyDescent="0.25">
      <c r="A4176" s="64">
        <v>41960</v>
      </c>
      <c r="B4176" s="198" t="s">
        <v>865</v>
      </c>
      <c r="C4176">
        <v>5</v>
      </c>
      <c r="D4176" s="4">
        <v>3.5</v>
      </c>
      <c r="E4176" s="4"/>
      <c r="G4176" s="4">
        <f t="shared" si="778"/>
        <v>64.961200000000005</v>
      </c>
      <c r="H4176"/>
      <c r="I4176"/>
      <c r="J4176" s="34">
        <f t="shared" si="775"/>
        <v>9.6211275016187424E-4</v>
      </c>
      <c r="K4176" s="34">
        <f t="shared" si="779"/>
        <v>6.2499999998077607E-2</v>
      </c>
      <c r="L4176" s="6">
        <f t="shared" si="776"/>
        <v>3.1637815247608514</v>
      </c>
      <c r="M4176" s="6">
        <f t="shared" si="780"/>
        <v>0.20552304837265933</v>
      </c>
      <c r="N4176" s="6">
        <f t="shared" si="777"/>
        <v>5.5433152983182508</v>
      </c>
      <c r="O4176" s="6">
        <f t="shared" si="781"/>
        <v>0.36010042074168885</v>
      </c>
      <c r="P4176" s="6">
        <f t="shared" si="782"/>
        <v>0.56562346911434824</v>
      </c>
      <c r="Q4176" s="6">
        <f t="shared" si="783"/>
        <v>9.865106321887647E-2</v>
      </c>
      <c r="R4176" s="6">
        <f t="shared" si="784"/>
        <v>0.14043916408925866</v>
      </c>
      <c r="S4176" s="6">
        <f t="shared" si="785"/>
        <v>0.23909022730813512</v>
      </c>
    </row>
    <row r="4177" spans="1:19" x14ac:dyDescent="0.25">
      <c r="A4177" s="64">
        <v>41960</v>
      </c>
      <c r="B4177" s="198" t="s">
        <v>865</v>
      </c>
      <c r="C4177">
        <v>5</v>
      </c>
      <c r="D4177" s="4">
        <v>3.8</v>
      </c>
      <c r="E4177" s="4"/>
      <c r="G4177" s="4">
        <f t="shared" si="778"/>
        <v>64.961200000000005</v>
      </c>
      <c r="H4177"/>
      <c r="I4177"/>
      <c r="J4177" s="34">
        <f t="shared" si="775"/>
        <v>1.1341149479459152E-3</v>
      </c>
      <c r="K4177" s="34">
        <f t="shared" si="779"/>
        <v>7.3673469385489021E-2</v>
      </c>
      <c r="L4177" s="6">
        <f t="shared" si="776"/>
        <v>3.8222275656794742</v>
      </c>
      <c r="M4177" s="6">
        <f t="shared" si="780"/>
        <v>0.24829649415562419</v>
      </c>
      <c r="N4177" s="6">
        <f t="shared" si="777"/>
        <v>6.1031884174464111</v>
      </c>
      <c r="O4177" s="6">
        <f t="shared" si="781"/>
        <v>0.39647045111343715</v>
      </c>
      <c r="P4177" s="6">
        <f t="shared" si="782"/>
        <v>0.64476694526906131</v>
      </c>
      <c r="Q4177" s="6">
        <f t="shared" si="783"/>
        <v>0.1191823171946996</v>
      </c>
      <c r="R4177" s="6">
        <f t="shared" si="784"/>
        <v>0.1546234759342405</v>
      </c>
      <c r="S4177" s="6">
        <f t="shared" si="785"/>
        <v>0.2738057931289401</v>
      </c>
    </row>
    <row r="4178" spans="1:19" x14ac:dyDescent="0.25">
      <c r="A4178" s="64">
        <v>41960</v>
      </c>
      <c r="B4178" s="198" t="s">
        <v>865</v>
      </c>
      <c r="C4178">
        <v>5</v>
      </c>
      <c r="D4178" s="4">
        <v>3.7</v>
      </c>
      <c r="E4178" s="4"/>
      <c r="G4178" s="4">
        <f t="shared" si="778"/>
        <v>64.961200000000005</v>
      </c>
      <c r="H4178"/>
      <c r="I4178"/>
      <c r="J4178" s="34">
        <f t="shared" si="775"/>
        <v>1.075210085691107E-3</v>
      </c>
      <c r="K4178" s="34">
        <f t="shared" si="779"/>
        <v>6.9846938773361844E-2</v>
      </c>
      <c r="L4178" s="6">
        <f t="shared" si="776"/>
        <v>3.5949248430857623</v>
      </c>
      <c r="M4178" s="6">
        <f t="shared" si="780"/>
        <v>0.2335306362462681</v>
      </c>
      <c r="N4178" s="6">
        <f t="shared" si="777"/>
        <v>5.9156978898620354</v>
      </c>
      <c r="O4178" s="6">
        <f t="shared" si="781"/>
        <v>0.38429084121668494</v>
      </c>
      <c r="P4178" s="6">
        <f t="shared" si="782"/>
        <v>0.61782147746295302</v>
      </c>
      <c r="Q4178" s="6">
        <f t="shared" si="783"/>
        <v>0.11209470539820869</v>
      </c>
      <c r="R4178" s="6">
        <f t="shared" si="784"/>
        <v>0.14987342807450713</v>
      </c>
      <c r="S4178" s="6">
        <f t="shared" si="785"/>
        <v>0.2619681334727158</v>
      </c>
    </row>
    <row r="4179" spans="1:19" x14ac:dyDescent="0.25">
      <c r="A4179" s="64">
        <v>41960</v>
      </c>
      <c r="B4179" s="198" t="s">
        <v>865</v>
      </c>
      <c r="C4179">
        <v>5</v>
      </c>
      <c r="D4179" s="4">
        <v>2.2000000000000002</v>
      </c>
      <c r="E4179" s="4"/>
      <c r="G4179" s="4">
        <f t="shared" si="778"/>
        <v>795.77470000000005</v>
      </c>
      <c r="H4179"/>
      <c r="I4179"/>
      <c r="J4179" s="34">
        <f t="shared" si="775"/>
        <v>3.8013271108436504E-4</v>
      </c>
      <c r="K4179" s="34">
        <f t="shared" si="779"/>
        <v>0.30249820749960515</v>
      </c>
      <c r="L4179" s="6">
        <f t="shared" si="776"/>
        <v>1.0879872222393692</v>
      </c>
      <c r="M4179" s="6">
        <f t="shared" si="780"/>
        <v>0.86578759184142284</v>
      </c>
      <c r="N4179" s="6">
        <f t="shared" si="777"/>
        <v>3.2199157337071536</v>
      </c>
      <c r="O4179" s="6">
        <f t="shared" si="781"/>
        <v>2.5623123434121418</v>
      </c>
      <c r="P4179" s="6">
        <f t="shared" si="782"/>
        <v>3.4280999352535648</v>
      </c>
      <c r="Q4179" s="6">
        <f t="shared" si="783"/>
        <v>0.41557804408388294</v>
      </c>
      <c r="R4179" s="6">
        <f t="shared" si="784"/>
        <v>0.99930181393073536</v>
      </c>
      <c r="S4179" s="6">
        <f t="shared" si="785"/>
        <v>1.4148798580146182</v>
      </c>
    </row>
    <row r="4180" spans="1:19" x14ac:dyDescent="0.25">
      <c r="A4180" s="64">
        <v>41960</v>
      </c>
      <c r="B4180" s="198" t="s">
        <v>865</v>
      </c>
      <c r="C4180">
        <v>5</v>
      </c>
      <c r="D4180" s="4">
        <v>3.4</v>
      </c>
      <c r="E4180" s="4"/>
      <c r="G4180" s="4">
        <f t="shared" si="778"/>
        <v>64.961200000000005</v>
      </c>
      <c r="H4180"/>
      <c r="I4180"/>
      <c r="J4180" s="34">
        <f t="shared" si="775"/>
        <v>9.0792027688745035E-4</v>
      </c>
      <c r="K4180" s="34">
        <f t="shared" si="779"/>
        <v>5.8979591834920582E-2</v>
      </c>
      <c r="L4180" s="6">
        <f t="shared" si="776"/>
        <v>2.9598116954824234</v>
      </c>
      <c r="M4180" s="6">
        <f t="shared" si="780"/>
        <v>0.19227292324193554</v>
      </c>
      <c r="N4180" s="6">
        <f t="shared" si="777"/>
        <v>5.3584638182360029</v>
      </c>
      <c r="O4180" s="6">
        <f t="shared" si="781"/>
        <v>0.34809224654085708</v>
      </c>
      <c r="P4180" s="6">
        <f t="shared" si="782"/>
        <v>0.54036516978279259</v>
      </c>
      <c r="Q4180" s="6">
        <f t="shared" si="783"/>
        <v>9.2291003156129051E-2</v>
      </c>
      <c r="R4180" s="6">
        <f t="shared" si="784"/>
        <v>0.13575597615093427</v>
      </c>
      <c r="S4180" s="6">
        <f t="shared" si="785"/>
        <v>0.2280469793070633</v>
      </c>
    </row>
    <row r="4181" spans="1:19" x14ac:dyDescent="0.25">
      <c r="A4181" s="64">
        <v>41960</v>
      </c>
      <c r="B4181" s="198" t="s">
        <v>865</v>
      </c>
      <c r="C4181">
        <v>5</v>
      </c>
      <c r="D4181" s="4">
        <v>2.5</v>
      </c>
      <c r="E4181" s="4"/>
      <c r="G4181" s="4">
        <f t="shared" si="778"/>
        <v>795.77470000000005</v>
      </c>
      <c r="H4181"/>
      <c r="I4181"/>
      <c r="J4181" s="34">
        <f t="shared" si="775"/>
        <v>4.9087385212340522E-4</v>
      </c>
      <c r="K4181" s="34">
        <f t="shared" si="779"/>
        <v>0.39062268530424216</v>
      </c>
      <c r="L4181" s="6">
        <f t="shared" si="776"/>
        <v>1.4596815933666829</v>
      </c>
      <c r="M4181" s="6">
        <f t="shared" si="780"/>
        <v>1.1615708215534053</v>
      </c>
      <c r="N4181" s="6">
        <f t="shared" si="777"/>
        <v>3.7393815404049149</v>
      </c>
      <c r="O4181" s="6">
        <f t="shared" si="781"/>
        <v>2.975687648408019</v>
      </c>
      <c r="P4181" s="6">
        <f t="shared" si="782"/>
        <v>4.1372584699614245</v>
      </c>
      <c r="Q4181" s="6">
        <f t="shared" si="783"/>
        <v>0.55755399434563457</v>
      </c>
      <c r="R4181" s="6">
        <f t="shared" si="784"/>
        <v>1.1605181828791276</v>
      </c>
      <c r="S4181" s="6">
        <f t="shared" si="785"/>
        <v>1.7180721772247622</v>
      </c>
    </row>
    <row r="4182" spans="1:19" x14ac:dyDescent="0.25">
      <c r="A4182" s="64">
        <v>41960</v>
      </c>
      <c r="B4182" s="198" t="s">
        <v>865</v>
      </c>
      <c r="C4182">
        <v>5</v>
      </c>
      <c r="D4182" s="4">
        <v>3.2</v>
      </c>
      <c r="E4182" s="4"/>
      <c r="G4182" s="4">
        <f t="shared" si="778"/>
        <v>64.961200000000005</v>
      </c>
      <c r="H4182"/>
      <c r="I4182"/>
      <c r="J4182" s="34">
        <f t="shared" si="775"/>
        <v>8.0424771931898698E-4</v>
      </c>
      <c r="K4182" s="34">
        <f t="shared" si="779"/>
        <v>5.2244897957576697E-2</v>
      </c>
      <c r="L4182" s="6">
        <f t="shared" si="776"/>
        <v>2.57474279673893</v>
      </c>
      <c r="M4182" s="6">
        <f t="shared" si="780"/>
        <v>0.16725838501169291</v>
      </c>
      <c r="N4182" s="6">
        <f t="shared" si="777"/>
        <v>4.9915502127950244</v>
      </c>
      <c r="O4182" s="6">
        <f t="shared" si="781"/>
        <v>0.32425709797277341</v>
      </c>
      <c r="P4182" s="6">
        <f t="shared" si="782"/>
        <v>0.49151548298446635</v>
      </c>
      <c r="Q4182" s="6">
        <f t="shared" si="783"/>
        <v>8.0284024805612586E-2</v>
      </c>
      <c r="R4182" s="6">
        <f t="shared" si="784"/>
        <v>0.12646026820938164</v>
      </c>
      <c r="S4182" s="6">
        <f t="shared" si="785"/>
        <v>0.20674429301499422</v>
      </c>
    </row>
    <row r="4183" spans="1:19" x14ac:dyDescent="0.25">
      <c r="A4183" s="64">
        <v>41960</v>
      </c>
      <c r="B4183" s="198" t="s">
        <v>865</v>
      </c>
      <c r="C4183">
        <v>5</v>
      </c>
      <c r="D4183" s="4">
        <v>3.1</v>
      </c>
      <c r="E4183" s="4"/>
      <c r="G4183" s="4">
        <f t="shared" si="778"/>
        <v>64.961200000000005</v>
      </c>
      <c r="H4183"/>
      <c r="I4183"/>
      <c r="J4183" s="34">
        <f t="shared" si="775"/>
        <v>7.5476763502494771E-4</v>
      </c>
      <c r="K4183" s="34">
        <f t="shared" si="779"/>
        <v>4.9030612243389851E-2</v>
      </c>
      <c r="L4183" s="6">
        <f t="shared" si="776"/>
        <v>2.3935063597525432</v>
      </c>
      <c r="M4183" s="6">
        <f t="shared" si="780"/>
        <v>0.15548504835297491</v>
      </c>
      <c r="N4183" s="6">
        <f t="shared" si="777"/>
        <v>4.8095356854949474</v>
      </c>
      <c r="O4183" s="6">
        <f t="shared" si="781"/>
        <v>0.31243321563258936</v>
      </c>
      <c r="P4183" s="6">
        <f t="shared" si="782"/>
        <v>0.46791826398556424</v>
      </c>
      <c r="Q4183" s="6">
        <f t="shared" si="783"/>
        <v>7.4632823209427962E-2</v>
      </c>
      <c r="R4183" s="6">
        <f t="shared" si="784"/>
        <v>0.12184895409670986</v>
      </c>
      <c r="S4183" s="6">
        <f t="shared" si="785"/>
        <v>0.19648177730613781</v>
      </c>
    </row>
    <row r="4184" spans="1:19" x14ac:dyDescent="0.25">
      <c r="A4184" s="64">
        <v>41960</v>
      </c>
      <c r="B4184" s="198" t="s">
        <v>865</v>
      </c>
      <c r="C4184">
        <v>5</v>
      </c>
      <c r="D4184" s="4">
        <v>3</v>
      </c>
      <c r="E4184" s="4"/>
      <c r="G4184" s="4">
        <f t="shared" si="778"/>
        <v>795.77470000000005</v>
      </c>
      <c r="H4184"/>
      <c r="I4184"/>
      <c r="J4184" s="34">
        <f t="shared" si="775"/>
        <v>7.0685834705770342E-4</v>
      </c>
      <c r="K4184" s="34">
        <f t="shared" si="779"/>
        <v>0.56249666683810862</v>
      </c>
      <c r="L4184" s="6">
        <f t="shared" si="776"/>
        <v>2.219707841442716</v>
      </c>
      <c r="M4184" s="6">
        <f t="shared" si="780"/>
        <v>1.7663769089848702</v>
      </c>
      <c r="N4184" s="6">
        <f t="shared" si="777"/>
        <v>4.6285167281146418</v>
      </c>
      <c r="O4184" s="6">
        <f t="shared" si="781"/>
        <v>0.30067400671033195</v>
      </c>
      <c r="P4184" s="6">
        <f t="shared" si="782"/>
        <v>2.0670509156952024</v>
      </c>
      <c r="Q4184" s="6">
        <f t="shared" si="783"/>
        <v>0.84786091631273763</v>
      </c>
      <c r="R4184" s="6">
        <f t="shared" si="784"/>
        <v>0.11726286261702946</v>
      </c>
      <c r="S4184" s="6">
        <f t="shared" si="785"/>
        <v>0.96512377892976708</v>
      </c>
    </row>
    <row r="4185" spans="1:19" x14ac:dyDescent="0.25">
      <c r="A4185" s="64">
        <v>41960</v>
      </c>
      <c r="B4185" s="198" t="s">
        <v>865</v>
      </c>
      <c r="C4185">
        <v>5</v>
      </c>
      <c r="D4185" s="4">
        <v>3.5</v>
      </c>
      <c r="E4185" s="4"/>
      <c r="G4185" s="4">
        <f t="shared" si="778"/>
        <v>64.961200000000005</v>
      </c>
      <c r="H4185"/>
      <c r="I4185"/>
      <c r="J4185" s="34">
        <f t="shared" si="775"/>
        <v>9.6211275016187424E-4</v>
      </c>
      <c r="K4185" s="34">
        <f t="shared" si="779"/>
        <v>6.2499999998077607E-2</v>
      </c>
      <c r="L4185" s="6">
        <f t="shared" si="776"/>
        <v>3.1637815247608514</v>
      </c>
      <c r="M4185" s="6">
        <f t="shared" si="780"/>
        <v>0.20552304837265933</v>
      </c>
      <c r="N4185" s="6">
        <f t="shared" si="777"/>
        <v>5.5433152983182508</v>
      </c>
      <c r="O4185" s="6">
        <f t="shared" si="781"/>
        <v>0.36010042074168885</v>
      </c>
      <c r="P4185" s="6">
        <f t="shared" si="782"/>
        <v>0.56562346911434824</v>
      </c>
      <c r="Q4185" s="6">
        <f t="shared" si="783"/>
        <v>9.865106321887647E-2</v>
      </c>
      <c r="R4185" s="6">
        <f t="shared" si="784"/>
        <v>0.14043916408925866</v>
      </c>
      <c r="S4185" s="6">
        <f t="shared" si="785"/>
        <v>0.23909022730813512</v>
      </c>
    </row>
    <row r="4186" spans="1:19" x14ac:dyDescent="0.25">
      <c r="A4186" s="64">
        <v>41960</v>
      </c>
      <c r="B4186" s="198" t="s">
        <v>865</v>
      </c>
      <c r="C4186">
        <v>5</v>
      </c>
      <c r="D4186" s="4">
        <v>5.8</v>
      </c>
      <c r="E4186" s="4"/>
      <c r="G4186" s="4">
        <f t="shared" si="778"/>
        <v>64.961200000000005</v>
      </c>
      <c r="H4186"/>
      <c r="I4186"/>
      <c r="J4186" s="34">
        <f t="shared" si="775"/>
        <v>2.6420794216690155E-3</v>
      </c>
      <c r="K4186" s="34">
        <f t="shared" si="779"/>
        <v>0.1716326530559453</v>
      </c>
      <c r="L4186" s="6">
        <f t="shared" si="776"/>
        <v>10.104504202450142</v>
      </c>
      <c r="M4186" s="6">
        <f t="shared" si="780"/>
        <v>0.65640073112787944</v>
      </c>
      <c r="N4186" s="6">
        <f t="shared" si="777"/>
        <v>10.009692178621206</v>
      </c>
      <c r="O4186" s="6">
        <f t="shared" si="781"/>
        <v>0.65024162816606002</v>
      </c>
      <c r="P4186" s="6">
        <f t="shared" si="782"/>
        <v>1.3066423592939396</v>
      </c>
      <c r="Q4186" s="6">
        <f t="shared" si="783"/>
        <v>0.31507235094138214</v>
      </c>
      <c r="R4186" s="6">
        <f t="shared" si="784"/>
        <v>0.25359423498476341</v>
      </c>
      <c r="S4186" s="6">
        <f t="shared" si="785"/>
        <v>0.5686665859261455</v>
      </c>
    </row>
    <row r="4187" spans="1:19" x14ac:dyDescent="0.25">
      <c r="A4187" s="64">
        <v>41960</v>
      </c>
      <c r="B4187" s="198" t="s">
        <v>865</v>
      </c>
      <c r="C4187">
        <v>5</v>
      </c>
      <c r="D4187" s="4">
        <v>5.9</v>
      </c>
      <c r="E4187" s="4"/>
      <c r="G4187" s="4">
        <f t="shared" si="778"/>
        <v>64.961200000000005</v>
      </c>
      <c r="H4187"/>
      <c r="I4187"/>
      <c r="J4187" s="34">
        <f t="shared" si="775"/>
        <v>2.7339710067865179E-3</v>
      </c>
      <c r="K4187" s="34">
        <f t="shared" si="779"/>
        <v>0.17760204081086381</v>
      </c>
      <c r="L4187" s="6">
        <f t="shared" si="776"/>
        <v>10.509518679077305</v>
      </c>
      <c r="M4187" s="6">
        <f t="shared" si="780"/>
        <v>0.68271095805727011</v>
      </c>
      <c r="N4187" s="6">
        <f t="shared" si="777"/>
        <v>10.211906347392123</v>
      </c>
      <c r="O4187" s="6">
        <f t="shared" si="781"/>
        <v>0.66337770348121117</v>
      </c>
      <c r="P4187" s="6">
        <f t="shared" si="782"/>
        <v>1.3460886615384813</v>
      </c>
      <c r="Q4187" s="6">
        <f t="shared" si="783"/>
        <v>0.32770125986748966</v>
      </c>
      <c r="R4187" s="6">
        <f t="shared" si="784"/>
        <v>0.25871730435767237</v>
      </c>
      <c r="S4187" s="6">
        <f t="shared" si="785"/>
        <v>0.58641856422516203</v>
      </c>
    </row>
    <row r="4188" spans="1:19" x14ac:dyDescent="0.25">
      <c r="A4188" s="64">
        <v>41960</v>
      </c>
      <c r="B4188" s="198" t="s">
        <v>865</v>
      </c>
      <c r="C4188">
        <v>5</v>
      </c>
      <c r="D4188" s="4">
        <v>11.6</v>
      </c>
      <c r="E4188" s="4"/>
      <c r="G4188" s="4">
        <f t="shared" si="778"/>
        <v>64.961200000000005</v>
      </c>
      <c r="H4188"/>
      <c r="I4188"/>
      <c r="J4188" s="34">
        <f t="shared" si="775"/>
        <v>1.0568317686676062E-2</v>
      </c>
      <c r="K4188" s="34">
        <f t="shared" si="779"/>
        <v>0.6865306122237812</v>
      </c>
      <c r="L4188" s="6">
        <f t="shared" si="776"/>
        <v>49.725936253103896</v>
      </c>
      <c r="M4188" s="6">
        <f t="shared" si="780"/>
        <v>3.2302565527798124</v>
      </c>
      <c r="N4188" s="6">
        <f t="shared" si="777"/>
        <v>22.522978229362007</v>
      </c>
      <c r="O4188" s="6">
        <f t="shared" si="781"/>
        <v>1.4631197217321839</v>
      </c>
      <c r="P4188" s="6">
        <f t="shared" si="782"/>
        <v>4.693376274511996</v>
      </c>
      <c r="Q4188" s="6">
        <f t="shared" si="783"/>
        <v>1.5505231453343098</v>
      </c>
      <c r="R4188" s="6">
        <f t="shared" si="784"/>
        <v>0.57061669147555172</v>
      </c>
      <c r="S4188" s="6">
        <f t="shared" si="785"/>
        <v>2.1211398368098617</v>
      </c>
    </row>
    <row r="4189" spans="1:19" x14ac:dyDescent="0.25">
      <c r="A4189" s="64">
        <v>41960</v>
      </c>
      <c r="B4189" s="198" t="s">
        <v>865</v>
      </c>
      <c r="C4189">
        <v>5</v>
      </c>
      <c r="D4189" s="4">
        <v>5.2</v>
      </c>
      <c r="E4189" s="4"/>
      <c r="G4189" s="4">
        <f t="shared" si="778"/>
        <v>64.961200000000005</v>
      </c>
      <c r="H4189"/>
      <c r="I4189"/>
      <c r="J4189" s="34">
        <f t="shared" si="775"/>
        <v>2.1237166338267006E-3</v>
      </c>
      <c r="K4189" s="34">
        <f t="shared" si="779"/>
        <v>0.13795918366922602</v>
      </c>
      <c r="L4189" s="6">
        <f t="shared" si="776"/>
        <v>7.8611437635641082</v>
      </c>
      <c r="M4189" s="6">
        <f t="shared" si="780"/>
        <v>0.51066934215868187</v>
      </c>
      <c r="N4189" s="6">
        <f t="shared" si="777"/>
        <v>8.8091474968502013</v>
      </c>
      <c r="O4189" s="6">
        <f t="shared" si="781"/>
        <v>0.5722528034719111</v>
      </c>
      <c r="P4189" s="6">
        <f t="shared" si="782"/>
        <v>1.0829221456305929</v>
      </c>
      <c r="Q4189" s="6">
        <f t="shared" si="783"/>
        <v>0.2451212842361673</v>
      </c>
      <c r="R4189" s="6">
        <f t="shared" si="784"/>
        <v>0.22317859335404533</v>
      </c>
      <c r="S4189" s="6">
        <f t="shared" si="785"/>
        <v>0.46829987759021263</v>
      </c>
    </row>
    <row r="4190" spans="1:19" x14ac:dyDescent="0.25">
      <c r="A4190" s="64">
        <v>41960</v>
      </c>
      <c r="B4190" s="198" t="s">
        <v>865</v>
      </c>
      <c r="C4190">
        <v>5</v>
      </c>
      <c r="D4190" s="4">
        <v>4.5999999999999996</v>
      </c>
      <c r="E4190" s="4"/>
      <c r="G4190" s="4">
        <f t="shared" si="778"/>
        <v>64.961200000000005</v>
      </c>
      <c r="H4190"/>
      <c r="I4190"/>
      <c r="J4190" s="34">
        <f t="shared" si="775"/>
        <v>1.6619025137490004E-3</v>
      </c>
      <c r="K4190" s="34">
        <f t="shared" si="779"/>
        <v>0.10795918367014873</v>
      </c>
      <c r="L4190" s="6">
        <f t="shared" si="776"/>
        <v>5.9302678128381849</v>
      </c>
      <c r="M4190" s="6">
        <f t="shared" si="780"/>
        <v>0.3852373209154813</v>
      </c>
      <c r="N4190" s="6">
        <f t="shared" si="777"/>
        <v>7.6319696161125572</v>
      </c>
      <c r="O4190" s="6">
        <f t="shared" si="781"/>
        <v>0.49578191424249274</v>
      </c>
      <c r="P4190" s="6">
        <f t="shared" si="782"/>
        <v>0.88101923515797398</v>
      </c>
      <c r="Q4190" s="6">
        <f t="shared" si="783"/>
        <v>0.18491391403943103</v>
      </c>
      <c r="R4190" s="6">
        <f t="shared" si="784"/>
        <v>0.19335494655457217</v>
      </c>
      <c r="S4190" s="6">
        <f t="shared" si="785"/>
        <v>0.37826886059400322</v>
      </c>
    </row>
    <row r="4191" spans="1:19" x14ac:dyDescent="0.25">
      <c r="A4191" s="64">
        <v>41960</v>
      </c>
      <c r="B4191" s="198" t="s">
        <v>865</v>
      </c>
      <c r="C4191">
        <v>5</v>
      </c>
      <c r="D4191" s="4">
        <v>3</v>
      </c>
      <c r="E4191" s="4"/>
      <c r="G4191" s="4">
        <f t="shared" si="778"/>
        <v>795.77470000000005</v>
      </c>
      <c r="H4191"/>
      <c r="I4191"/>
      <c r="J4191" s="34">
        <f t="shared" si="775"/>
        <v>7.0685834705770342E-4</v>
      </c>
      <c r="K4191" s="34">
        <f t="shared" si="779"/>
        <v>0.56249666683810862</v>
      </c>
      <c r="L4191" s="6">
        <f t="shared" si="776"/>
        <v>2.219707841442716</v>
      </c>
      <c r="M4191" s="6">
        <f t="shared" si="780"/>
        <v>1.7663769089848702</v>
      </c>
      <c r="N4191" s="6">
        <f t="shared" si="777"/>
        <v>4.6285167281146418</v>
      </c>
      <c r="O4191" s="6">
        <f t="shared" si="781"/>
        <v>0.30067400671033195</v>
      </c>
      <c r="P4191" s="6">
        <f t="shared" si="782"/>
        <v>2.0670509156952024</v>
      </c>
      <c r="Q4191" s="6">
        <f t="shared" si="783"/>
        <v>0.84786091631273763</v>
      </c>
      <c r="R4191" s="6">
        <f t="shared" si="784"/>
        <v>0.11726286261702946</v>
      </c>
      <c r="S4191" s="6">
        <f t="shared" si="785"/>
        <v>0.96512377892976708</v>
      </c>
    </row>
    <row r="4192" spans="1:19" x14ac:dyDescent="0.25">
      <c r="A4192" s="64">
        <v>41960</v>
      </c>
      <c r="B4192" s="198" t="s">
        <v>865</v>
      </c>
      <c r="C4192">
        <v>5</v>
      </c>
      <c r="D4192" s="4">
        <v>4.0999999999999996</v>
      </c>
      <c r="E4192" s="4"/>
      <c r="G4192" s="4">
        <f t="shared" si="778"/>
        <v>64.961200000000005</v>
      </c>
      <c r="H4192"/>
      <c r="I4192"/>
      <c r="J4192" s="34">
        <f t="shared" si="775"/>
        <v>1.3202543126711102E-3</v>
      </c>
      <c r="K4192" s="34">
        <f t="shared" si="779"/>
        <v>8.5765306119810952E-2</v>
      </c>
      <c r="L4192" s="6">
        <f t="shared" si="776"/>
        <v>4.5518101325650582</v>
      </c>
      <c r="M4192" s="6">
        <f t="shared" si="780"/>
        <v>0.29569105411886604</v>
      </c>
      <c r="N4192" s="6">
        <f t="shared" si="777"/>
        <v>6.670633528309061</v>
      </c>
      <c r="O4192" s="6">
        <f t="shared" si="781"/>
        <v>0.43333236716418877</v>
      </c>
      <c r="P4192" s="6">
        <f t="shared" si="782"/>
        <v>0.72902342128305486</v>
      </c>
      <c r="Q4192" s="6">
        <f t="shared" si="783"/>
        <v>0.14193170597705571</v>
      </c>
      <c r="R4192" s="6">
        <f t="shared" si="784"/>
        <v>0.16899962319403364</v>
      </c>
      <c r="S4192" s="6">
        <f t="shared" si="785"/>
        <v>0.31093132917108934</v>
      </c>
    </row>
    <row r="4193" spans="1:19" x14ac:dyDescent="0.25">
      <c r="A4193" s="64">
        <v>41960</v>
      </c>
      <c r="B4193" s="198" t="s">
        <v>865</v>
      </c>
      <c r="C4193">
        <v>5</v>
      </c>
      <c r="D4193" s="4">
        <v>3.2</v>
      </c>
      <c r="E4193" s="4"/>
      <c r="G4193" s="4">
        <f t="shared" si="778"/>
        <v>64.961200000000005</v>
      </c>
      <c r="H4193"/>
      <c r="I4193"/>
      <c r="J4193" s="34">
        <f t="shared" ref="J4193:J4256" si="786">((+D4193/200)^2)*PI()</f>
        <v>8.0424771931898698E-4</v>
      </c>
      <c r="K4193" s="34">
        <f t="shared" si="779"/>
        <v>5.2244897957576697E-2</v>
      </c>
      <c r="L4193" s="6">
        <f t="shared" ref="L4193:L4256" si="787">0.17758*(D4193^2.299)</f>
        <v>2.57474279673893</v>
      </c>
      <c r="M4193" s="6">
        <f t="shared" si="780"/>
        <v>0.16725838501169291</v>
      </c>
      <c r="N4193" s="6">
        <f t="shared" ref="N4193:N4256" si="788">1.28*(D4193^1.17)</f>
        <v>4.9915502127950244</v>
      </c>
      <c r="O4193" s="6">
        <f t="shared" si="781"/>
        <v>0.32425709797277341</v>
      </c>
      <c r="P4193" s="6">
        <f t="shared" si="782"/>
        <v>0.49151548298446635</v>
      </c>
      <c r="Q4193" s="6">
        <f t="shared" si="783"/>
        <v>8.0284024805612586E-2</v>
      </c>
      <c r="R4193" s="6">
        <f t="shared" si="784"/>
        <v>0.12646026820938164</v>
      </c>
      <c r="S4193" s="6">
        <f t="shared" si="785"/>
        <v>0.20674429301499422</v>
      </c>
    </row>
    <row r="4194" spans="1:19" x14ac:dyDescent="0.25">
      <c r="A4194" s="64">
        <v>41960</v>
      </c>
      <c r="B4194" s="198" t="s">
        <v>865</v>
      </c>
      <c r="C4194">
        <v>5</v>
      </c>
      <c r="D4194" s="4">
        <v>2.4</v>
      </c>
      <c r="E4194" s="4"/>
      <c r="G4194" s="4">
        <f t="shared" ref="G4194:G4257" si="789">IF($D4194&lt;3.01,795.7747,64.9612)</f>
        <v>795.77470000000005</v>
      </c>
      <c r="H4194"/>
      <c r="I4194"/>
      <c r="J4194" s="34">
        <f t="shared" si="786"/>
        <v>4.523893421169302E-4</v>
      </c>
      <c r="K4194" s="34">
        <f t="shared" si="779"/>
        <v>0.35999786677638956</v>
      </c>
      <c r="L4194" s="6">
        <f t="shared" si="787"/>
        <v>1.3289226279620943</v>
      </c>
      <c r="M4194" s="6">
        <f t="shared" si="780"/>
        <v>1.0575167596533956</v>
      </c>
      <c r="N4194" s="6">
        <f t="shared" si="788"/>
        <v>3.5649802027876287</v>
      </c>
      <c r="O4194" s="6">
        <f t="shared" si="781"/>
        <v>2.8369042959723112</v>
      </c>
      <c r="P4194" s="6">
        <f t="shared" si="782"/>
        <v>3.8944210556257071</v>
      </c>
      <c r="Q4194" s="6">
        <f t="shared" si="783"/>
        <v>0.50760804463362985</v>
      </c>
      <c r="R4194" s="6">
        <f t="shared" si="784"/>
        <v>1.1063926754292015</v>
      </c>
      <c r="S4194" s="6">
        <f t="shared" si="785"/>
        <v>1.6140007200628315</v>
      </c>
    </row>
    <row r="4195" spans="1:19" x14ac:dyDescent="0.25">
      <c r="A4195" s="64">
        <v>41960</v>
      </c>
      <c r="B4195" s="198" t="s">
        <v>865</v>
      </c>
      <c r="C4195">
        <v>5</v>
      </c>
      <c r="D4195" s="4">
        <v>4.4000000000000004</v>
      </c>
      <c r="E4195" s="4"/>
      <c r="G4195" s="4">
        <f t="shared" si="789"/>
        <v>64.961200000000005</v>
      </c>
      <c r="H4195"/>
      <c r="I4195"/>
      <c r="J4195" s="34">
        <f t="shared" si="786"/>
        <v>1.5205308443374602E-3</v>
      </c>
      <c r="K4195" s="34">
        <f t="shared" si="779"/>
        <v>9.877551020104347E-2</v>
      </c>
      <c r="L4195" s="6">
        <f t="shared" si="787"/>
        <v>5.3541650508837426</v>
      </c>
      <c r="M4195" s="6">
        <f t="shared" si="780"/>
        <v>0.34781299344971695</v>
      </c>
      <c r="N4195" s="6">
        <f t="shared" si="788"/>
        <v>7.2451870323804508</v>
      </c>
      <c r="O4195" s="6">
        <f t="shared" si="781"/>
        <v>0.47065605297680857</v>
      </c>
      <c r="P4195" s="6">
        <f t="shared" si="782"/>
        <v>0.81846904642652551</v>
      </c>
      <c r="Q4195" s="6">
        <f t="shared" si="783"/>
        <v>0.16695023685586413</v>
      </c>
      <c r="R4195" s="6">
        <f t="shared" si="784"/>
        <v>0.18355586066095536</v>
      </c>
      <c r="S4195" s="6">
        <f t="shared" si="785"/>
        <v>0.35050609751681949</v>
      </c>
    </row>
    <row r="4196" spans="1:19" x14ac:dyDescent="0.25">
      <c r="A4196" s="64">
        <v>41960</v>
      </c>
      <c r="B4196" s="198" t="s">
        <v>865</v>
      </c>
      <c r="C4196">
        <v>5</v>
      </c>
      <c r="D4196" s="4">
        <v>2.4</v>
      </c>
      <c r="E4196" s="4"/>
      <c r="G4196" s="4">
        <f t="shared" si="789"/>
        <v>795.77470000000005</v>
      </c>
      <c r="H4196"/>
      <c r="I4196"/>
      <c r="J4196" s="34">
        <f t="shared" si="786"/>
        <v>4.523893421169302E-4</v>
      </c>
      <c r="K4196" s="34">
        <f t="shared" si="779"/>
        <v>0.35999786677638956</v>
      </c>
      <c r="L4196" s="6">
        <f t="shared" si="787"/>
        <v>1.3289226279620943</v>
      </c>
      <c r="M4196" s="6">
        <f t="shared" si="780"/>
        <v>1.0575167596533956</v>
      </c>
      <c r="N4196" s="6">
        <f t="shared" si="788"/>
        <v>3.5649802027876287</v>
      </c>
      <c r="O4196" s="6">
        <f t="shared" si="781"/>
        <v>2.8369042959723112</v>
      </c>
      <c r="P4196" s="6">
        <f t="shared" si="782"/>
        <v>3.8944210556257071</v>
      </c>
      <c r="Q4196" s="6">
        <f t="shared" si="783"/>
        <v>0.50760804463362985</v>
      </c>
      <c r="R4196" s="6">
        <f t="shared" si="784"/>
        <v>1.1063926754292015</v>
      </c>
      <c r="S4196" s="6">
        <f t="shared" si="785"/>
        <v>1.6140007200628315</v>
      </c>
    </row>
    <row r="4197" spans="1:19" x14ac:dyDescent="0.25">
      <c r="A4197" s="64">
        <v>41960</v>
      </c>
      <c r="B4197" s="198" t="s">
        <v>865</v>
      </c>
      <c r="C4197">
        <v>5</v>
      </c>
      <c r="D4197" s="4">
        <v>6.1</v>
      </c>
      <c r="E4197" s="4"/>
      <c r="G4197" s="4">
        <f t="shared" si="789"/>
        <v>64.961200000000005</v>
      </c>
      <c r="H4197"/>
      <c r="I4197"/>
      <c r="J4197" s="34">
        <f t="shared" si="786"/>
        <v>2.9224665660019049E-3</v>
      </c>
      <c r="K4197" s="34">
        <f t="shared" si="779"/>
        <v>0.18984693876967082</v>
      </c>
      <c r="L4197" s="6">
        <f t="shared" si="787"/>
        <v>11.346641732690337</v>
      </c>
      <c r="M4197" s="6">
        <f t="shared" si="780"/>
        <v>0.73709147722241208</v>
      </c>
      <c r="N4197" s="6">
        <f t="shared" si="788"/>
        <v>10.618077151196925</v>
      </c>
      <c r="O4197" s="6">
        <f t="shared" si="781"/>
        <v>0.68976304681311085</v>
      </c>
      <c r="P4197" s="6">
        <f t="shared" si="782"/>
        <v>1.426854524035523</v>
      </c>
      <c r="Q4197" s="6">
        <f t="shared" si="783"/>
        <v>0.35380390906675779</v>
      </c>
      <c r="R4197" s="6">
        <f t="shared" si="784"/>
        <v>0.26900758825711324</v>
      </c>
      <c r="S4197" s="6">
        <f t="shared" si="785"/>
        <v>0.62281149732387098</v>
      </c>
    </row>
    <row r="4198" spans="1:19" x14ac:dyDescent="0.25">
      <c r="A4198" s="64">
        <v>41960</v>
      </c>
      <c r="B4198" s="198" t="s">
        <v>865</v>
      </c>
      <c r="C4198">
        <v>5</v>
      </c>
      <c r="D4198" s="4">
        <v>3.5</v>
      </c>
      <c r="E4198" s="4"/>
      <c r="G4198" s="4">
        <f t="shared" si="789"/>
        <v>64.961200000000005</v>
      </c>
      <c r="H4198"/>
      <c r="I4198"/>
      <c r="J4198" s="34">
        <f t="shared" si="786"/>
        <v>9.6211275016187424E-4</v>
      </c>
      <c r="K4198" s="34">
        <f t="shared" si="779"/>
        <v>6.2499999998077607E-2</v>
      </c>
      <c r="L4198" s="6">
        <f t="shared" si="787"/>
        <v>3.1637815247608514</v>
      </c>
      <c r="M4198" s="6">
        <f t="shared" si="780"/>
        <v>0.20552304837265933</v>
      </c>
      <c r="N4198" s="6">
        <f t="shared" si="788"/>
        <v>5.5433152983182508</v>
      </c>
      <c r="O4198" s="6">
        <f t="shared" si="781"/>
        <v>0.36010042074168885</v>
      </c>
      <c r="P4198" s="6">
        <f t="shared" si="782"/>
        <v>0.56562346911434824</v>
      </c>
      <c r="Q4198" s="6">
        <f t="shared" si="783"/>
        <v>9.865106321887647E-2</v>
      </c>
      <c r="R4198" s="6">
        <f t="shared" si="784"/>
        <v>0.14043916408925866</v>
      </c>
      <c r="S4198" s="6">
        <f t="shared" si="785"/>
        <v>0.23909022730813512</v>
      </c>
    </row>
    <row r="4199" spans="1:19" x14ac:dyDescent="0.25">
      <c r="A4199" s="64">
        <v>41960</v>
      </c>
      <c r="B4199" s="198" t="s">
        <v>865</v>
      </c>
      <c r="C4199">
        <v>5</v>
      </c>
      <c r="D4199" s="4">
        <v>3</v>
      </c>
      <c r="E4199" s="4"/>
      <c r="G4199" s="4">
        <f t="shared" si="789"/>
        <v>795.77470000000005</v>
      </c>
      <c r="H4199"/>
      <c r="I4199"/>
      <c r="J4199" s="34">
        <f t="shared" si="786"/>
        <v>7.0685834705770342E-4</v>
      </c>
      <c r="K4199" s="34">
        <f t="shared" si="779"/>
        <v>0.56249666683810862</v>
      </c>
      <c r="L4199" s="6">
        <f t="shared" si="787"/>
        <v>2.219707841442716</v>
      </c>
      <c r="M4199" s="6">
        <f t="shared" si="780"/>
        <v>1.7663769089848702</v>
      </c>
      <c r="N4199" s="6">
        <f t="shared" si="788"/>
        <v>4.6285167281146418</v>
      </c>
      <c r="O4199" s="6">
        <f t="shared" si="781"/>
        <v>0.30067400671033195</v>
      </c>
      <c r="P4199" s="6">
        <f t="shared" si="782"/>
        <v>2.0670509156952024</v>
      </c>
      <c r="Q4199" s="6">
        <f t="shared" si="783"/>
        <v>0.84786091631273763</v>
      </c>
      <c r="R4199" s="6">
        <f t="shared" si="784"/>
        <v>0.11726286261702946</v>
      </c>
      <c r="S4199" s="6">
        <f t="shared" si="785"/>
        <v>0.96512377892976708</v>
      </c>
    </row>
    <row r="4200" spans="1:19" x14ac:dyDescent="0.25">
      <c r="A4200" s="64">
        <v>41960</v>
      </c>
      <c r="B4200" s="198" t="s">
        <v>865</v>
      </c>
      <c r="C4200">
        <v>5</v>
      </c>
      <c r="D4200" s="4">
        <v>3</v>
      </c>
      <c r="E4200" s="4"/>
      <c r="G4200" s="4">
        <f t="shared" si="789"/>
        <v>795.77470000000005</v>
      </c>
      <c r="H4200"/>
      <c r="I4200"/>
      <c r="J4200" s="34">
        <f t="shared" si="786"/>
        <v>7.0685834705770342E-4</v>
      </c>
      <c r="K4200" s="34">
        <f t="shared" si="779"/>
        <v>0.56249666683810862</v>
      </c>
      <c r="L4200" s="6">
        <f t="shared" si="787"/>
        <v>2.219707841442716</v>
      </c>
      <c r="M4200" s="6">
        <f t="shared" si="780"/>
        <v>1.7663769089848702</v>
      </c>
      <c r="N4200" s="6">
        <f t="shared" si="788"/>
        <v>4.6285167281146418</v>
      </c>
      <c r="O4200" s="6">
        <f t="shared" si="781"/>
        <v>0.30067400671033195</v>
      </c>
      <c r="P4200" s="6">
        <f t="shared" si="782"/>
        <v>2.0670509156952024</v>
      </c>
      <c r="Q4200" s="6">
        <f t="shared" si="783"/>
        <v>0.84786091631273763</v>
      </c>
      <c r="R4200" s="6">
        <f t="shared" si="784"/>
        <v>0.11726286261702946</v>
      </c>
      <c r="S4200" s="6">
        <f t="shared" si="785"/>
        <v>0.96512377892976708</v>
      </c>
    </row>
    <row r="4201" spans="1:19" x14ac:dyDescent="0.25">
      <c r="A4201" s="64">
        <v>41960</v>
      </c>
      <c r="B4201" s="198" t="s">
        <v>865</v>
      </c>
      <c r="C4201">
        <v>5</v>
      </c>
      <c r="D4201" s="4">
        <v>2.5</v>
      </c>
      <c r="E4201" s="4"/>
      <c r="G4201" s="4">
        <f t="shared" si="789"/>
        <v>795.77470000000005</v>
      </c>
      <c r="H4201"/>
      <c r="I4201"/>
      <c r="J4201" s="34">
        <f t="shared" si="786"/>
        <v>4.9087385212340522E-4</v>
      </c>
      <c r="K4201" s="34">
        <f t="shared" si="779"/>
        <v>0.39062268530424216</v>
      </c>
      <c r="L4201" s="6">
        <f t="shared" si="787"/>
        <v>1.4596815933666829</v>
      </c>
      <c r="M4201" s="6">
        <f t="shared" si="780"/>
        <v>1.1615708215534053</v>
      </c>
      <c r="N4201" s="6">
        <f t="shared" si="788"/>
        <v>3.7393815404049149</v>
      </c>
      <c r="O4201" s="6">
        <f t="shared" si="781"/>
        <v>2.975687648408019</v>
      </c>
      <c r="P4201" s="6">
        <f t="shared" si="782"/>
        <v>4.1372584699614245</v>
      </c>
      <c r="Q4201" s="6">
        <f t="shared" si="783"/>
        <v>0.55755399434563457</v>
      </c>
      <c r="R4201" s="6">
        <f t="shared" si="784"/>
        <v>1.1605181828791276</v>
      </c>
      <c r="S4201" s="6">
        <f t="shared" si="785"/>
        <v>1.7180721772247622</v>
      </c>
    </row>
    <row r="4202" spans="1:19" x14ac:dyDescent="0.25">
      <c r="A4202" s="64">
        <v>41960</v>
      </c>
      <c r="B4202" s="198" t="s">
        <v>865</v>
      </c>
      <c r="C4202">
        <v>5</v>
      </c>
      <c r="D4202" s="4">
        <v>3.9</v>
      </c>
      <c r="E4202" s="4"/>
      <c r="G4202" s="4">
        <f t="shared" si="789"/>
        <v>64.961200000000005</v>
      </c>
      <c r="H4202"/>
      <c r="I4202"/>
      <c r="J4202" s="34">
        <f t="shared" si="786"/>
        <v>1.1945906065275189E-3</v>
      </c>
      <c r="K4202" s="34">
        <f t="shared" si="779"/>
        <v>7.7602040813939621E-2</v>
      </c>
      <c r="L4202" s="6">
        <f t="shared" si="787"/>
        <v>4.0574351124683323</v>
      </c>
      <c r="M4202" s="6">
        <f t="shared" si="780"/>
        <v>0.26357585894044605</v>
      </c>
      <c r="N4202" s="6">
        <f t="shared" si="788"/>
        <v>6.2915196864507177</v>
      </c>
      <c r="O4202" s="6">
        <f t="shared" si="781"/>
        <v>0.40870467658277715</v>
      </c>
      <c r="P4202" s="6">
        <f t="shared" si="782"/>
        <v>0.6722805355232232</v>
      </c>
      <c r="Q4202" s="6">
        <f t="shared" si="783"/>
        <v>0.12651641229141411</v>
      </c>
      <c r="R4202" s="6">
        <f t="shared" si="784"/>
        <v>0.1593948238672831</v>
      </c>
      <c r="S4202" s="6">
        <f t="shared" si="785"/>
        <v>0.28591123615869718</v>
      </c>
    </row>
    <row r="4203" spans="1:19" x14ac:dyDescent="0.25">
      <c r="A4203" s="64">
        <v>41960</v>
      </c>
      <c r="B4203" s="198" t="s">
        <v>865</v>
      </c>
      <c r="C4203">
        <v>5</v>
      </c>
      <c r="D4203" s="4">
        <v>3.2</v>
      </c>
      <c r="E4203" s="4"/>
      <c r="G4203" s="4">
        <f t="shared" si="789"/>
        <v>64.961200000000005</v>
      </c>
      <c r="H4203"/>
      <c r="I4203"/>
      <c r="J4203" s="34">
        <f t="shared" si="786"/>
        <v>8.0424771931898698E-4</v>
      </c>
      <c r="K4203" s="34">
        <f t="shared" si="779"/>
        <v>5.2244897957576697E-2</v>
      </c>
      <c r="L4203" s="6">
        <f t="shared" si="787"/>
        <v>2.57474279673893</v>
      </c>
      <c r="M4203" s="6">
        <f t="shared" si="780"/>
        <v>0.16725838501169291</v>
      </c>
      <c r="N4203" s="6">
        <f t="shared" si="788"/>
        <v>4.9915502127950244</v>
      </c>
      <c r="O4203" s="6">
        <f t="shared" si="781"/>
        <v>0.32425709797277341</v>
      </c>
      <c r="P4203" s="6">
        <f t="shared" si="782"/>
        <v>0.49151548298446635</v>
      </c>
      <c r="Q4203" s="6">
        <f t="shared" si="783"/>
        <v>8.0284024805612586E-2</v>
      </c>
      <c r="R4203" s="6">
        <f t="shared" si="784"/>
        <v>0.12646026820938164</v>
      </c>
      <c r="S4203" s="6">
        <f t="shared" si="785"/>
        <v>0.20674429301499422</v>
      </c>
    </row>
    <row r="4204" spans="1:19" x14ac:dyDescent="0.25">
      <c r="A4204" s="64">
        <v>41960</v>
      </c>
      <c r="B4204" s="198" t="s">
        <v>865</v>
      </c>
      <c r="C4204">
        <v>5</v>
      </c>
      <c r="D4204" s="4">
        <v>3.1</v>
      </c>
      <c r="E4204" s="4"/>
      <c r="G4204" s="4">
        <f t="shared" si="789"/>
        <v>64.961200000000005</v>
      </c>
      <c r="H4204"/>
      <c r="I4204"/>
      <c r="J4204" s="34">
        <f t="shared" si="786"/>
        <v>7.5476763502494771E-4</v>
      </c>
      <c r="K4204" s="34">
        <f t="shared" si="779"/>
        <v>4.9030612243389851E-2</v>
      </c>
      <c r="L4204" s="6">
        <f t="shared" si="787"/>
        <v>2.3935063597525432</v>
      </c>
      <c r="M4204" s="6">
        <f t="shared" si="780"/>
        <v>0.15548504835297491</v>
      </c>
      <c r="N4204" s="6">
        <f t="shared" si="788"/>
        <v>4.8095356854949474</v>
      </c>
      <c r="O4204" s="6">
        <f t="shared" si="781"/>
        <v>0.31243321563258936</v>
      </c>
      <c r="P4204" s="6">
        <f t="shared" si="782"/>
        <v>0.46791826398556424</v>
      </c>
      <c r="Q4204" s="6">
        <f t="shared" si="783"/>
        <v>7.4632823209427962E-2</v>
      </c>
      <c r="R4204" s="6">
        <f t="shared" si="784"/>
        <v>0.12184895409670986</v>
      </c>
      <c r="S4204" s="6">
        <f t="shared" si="785"/>
        <v>0.19648177730613781</v>
      </c>
    </row>
    <row r="4205" spans="1:19" x14ac:dyDescent="0.25">
      <c r="A4205" s="64">
        <v>41960</v>
      </c>
      <c r="B4205" s="198" t="s">
        <v>865</v>
      </c>
      <c r="C4205">
        <v>5</v>
      </c>
      <c r="D4205" s="4">
        <v>3.2</v>
      </c>
      <c r="E4205" s="4"/>
      <c r="G4205" s="4">
        <f t="shared" si="789"/>
        <v>64.961200000000005</v>
      </c>
      <c r="H4205"/>
      <c r="I4205"/>
      <c r="J4205" s="34">
        <f t="shared" si="786"/>
        <v>8.0424771931898698E-4</v>
      </c>
      <c r="K4205" s="34">
        <f t="shared" si="779"/>
        <v>5.2244897957576697E-2</v>
      </c>
      <c r="L4205" s="6">
        <f t="shared" si="787"/>
        <v>2.57474279673893</v>
      </c>
      <c r="M4205" s="6">
        <f t="shared" si="780"/>
        <v>0.16725838501169291</v>
      </c>
      <c r="N4205" s="6">
        <f t="shared" si="788"/>
        <v>4.9915502127950244</v>
      </c>
      <c r="O4205" s="6">
        <f t="shared" si="781"/>
        <v>0.32425709797277341</v>
      </c>
      <c r="P4205" s="6">
        <f t="shared" si="782"/>
        <v>0.49151548298446635</v>
      </c>
      <c r="Q4205" s="6">
        <f t="shared" si="783"/>
        <v>8.0284024805612586E-2</v>
      </c>
      <c r="R4205" s="6">
        <f t="shared" si="784"/>
        <v>0.12646026820938164</v>
      </c>
      <c r="S4205" s="6">
        <f t="shared" si="785"/>
        <v>0.20674429301499422</v>
      </c>
    </row>
    <row r="4206" spans="1:19" x14ac:dyDescent="0.25">
      <c r="A4206" s="64">
        <v>41960</v>
      </c>
      <c r="B4206" s="198" t="s">
        <v>865</v>
      </c>
      <c r="C4206">
        <v>5</v>
      </c>
      <c r="D4206" s="4">
        <v>10.199999999999999</v>
      </c>
      <c r="E4206" s="4"/>
      <c r="G4206" s="4">
        <f t="shared" si="789"/>
        <v>64.961200000000005</v>
      </c>
      <c r="H4206"/>
      <c r="I4206"/>
      <c r="J4206" s="34">
        <f t="shared" si="786"/>
        <v>8.1712824919870503E-3</v>
      </c>
      <c r="K4206" s="34">
        <f t="shared" si="779"/>
        <v>0.53081632651428512</v>
      </c>
      <c r="L4206" s="6">
        <f t="shared" si="787"/>
        <v>36.996943516478161</v>
      </c>
      <c r="M4206" s="6">
        <f t="shared" si="780"/>
        <v>2.4033658937787901</v>
      </c>
      <c r="N4206" s="6">
        <f t="shared" si="788"/>
        <v>19.376358921642492</v>
      </c>
      <c r="O4206" s="6">
        <f t="shared" si="781"/>
        <v>1.2587115515948144</v>
      </c>
      <c r="P4206" s="6">
        <f t="shared" si="782"/>
        <v>3.6620774453736047</v>
      </c>
      <c r="Q4206" s="6">
        <f t="shared" si="783"/>
        <v>1.1536156290138191</v>
      </c>
      <c r="R4206" s="6">
        <f t="shared" si="784"/>
        <v>0.49089750512197766</v>
      </c>
      <c r="S4206" s="6">
        <f t="shared" si="785"/>
        <v>1.6445131341357968</v>
      </c>
    </row>
    <row r="4207" spans="1:19" x14ac:dyDescent="0.25">
      <c r="A4207" s="64">
        <v>41960</v>
      </c>
      <c r="B4207" s="198" t="s">
        <v>865</v>
      </c>
      <c r="C4207">
        <v>5</v>
      </c>
      <c r="D4207" s="4">
        <v>5.7</v>
      </c>
      <c r="E4207" s="4"/>
      <c r="G4207" s="4">
        <f t="shared" si="789"/>
        <v>64.961200000000005</v>
      </c>
      <c r="H4207"/>
      <c r="I4207"/>
      <c r="J4207" s="34">
        <f t="shared" si="786"/>
        <v>2.5517586328783095E-3</v>
      </c>
      <c r="K4207" s="34">
        <f t="shared" si="779"/>
        <v>0.1657653061173503</v>
      </c>
      <c r="L4207" s="6">
        <f t="shared" si="787"/>
        <v>9.7084599828880815</v>
      </c>
      <c r="M4207" s="6">
        <f t="shared" si="780"/>
        <v>0.63067322287304872</v>
      </c>
      <c r="N4207" s="6">
        <f t="shared" si="788"/>
        <v>9.8080698655856366</v>
      </c>
      <c r="O4207" s="6">
        <f t="shared" si="781"/>
        <v>0.63714400051044973</v>
      </c>
      <c r="P4207" s="6">
        <f t="shared" si="782"/>
        <v>1.2678172233834983</v>
      </c>
      <c r="Q4207" s="6">
        <f t="shared" si="783"/>
        <v>0.30272314697906338</v>
      </c>
      <c r="R4207" s="6">
        <f t="shared" si="784"/>
        <v>0.24848616019907541</v>
      </c>
      <c r="S4207" s="6">
        <f t="shared" si="785"/>
        <v>0.55120930717813876</v>
      </c>
    </row>
    <row r="4208" spans="1:19" x14ac:dyDescent="0.25">
      <c r="A4208" s="64">
        <v>41960</v>
      </c>
      <c r="B4208" s="198" t="s">
        <v>865</v>
      </c>
      <c r="C4208">
        <v>5</v>
      </c>
      <c r="D4208" s="4">
        <v>5.8</v>
      </c>
      <c r="E4208" s="4"/>
      <c r="G4208" s="4">
        <f t="shared" si="789"/>
        <v>64.961200000000005</v>
      </c>
      <c r="H4208"/>
      <c r="I4208"/>
      <c r="J4208" s="34">
        <f t="shared" si="786"/>
        <v>2.6420794216690155E-3</v>
      </c>
      <c r="K4208" s="34">
        <f t="shared" si="779"/>
        <v>0.1716326530559453</v>
      </c>
      <c r="L4208" s="6">
        <f t="shared" si="787"/>
        <v>10.104504202450142</v>
      </c>
      <c r="M4208" s="6">
        <f t="shared" si="780"/>
        <v>0.65640073112787944</v>
      </c>
      <c r="N4208" s="6">
        <f t="shared" si="788"/>
        <v>10.009692178621206</v>
      </c>
      <c r="O4208" s="6">
        <f t="shared" si="781"/>
        <v>0.65024162816606002</v>
      </c>
      <c r="P4208" s="6">
        <f t="shared" si="782"/>
        <v>1.3066423592939396</v>
      </c>
      <c r="Q4208" s="6">
        <f t="shared" si="783"/>
        <v>0.31507235094138214</v>
      </c>
      <c r="R4208" s="6">
        <f t="shared" si="784"/>
        <v>0.25359423498476341</v>
      </c>
      <c r="S4208" s="6">
        <f t="shared" si="785"/>
        <v>0.5686665859261455</v>
      </c>
    </row>
    <row r="4209" spans="1:19" x14ac:dyDescent="0.25">
      <c r="A4209" s="64">
        <v>41960</v>
      </c>
      <c r="B4209" s="198" t="s">
        <v>865</v>
      </c>
      <c r="C4209">
        <v>5</v>
      </c>
      <c r="D4209" s="4">
        <v>3.1</v>
      </c>
      <c r="E4209" s="4"/>
      <c r="G4209" s="4">
        <f t="shared" si="789"/>
        <v>64.961200000000005</v>
      </c>
      <c r="H4209"/>
      <c r="I4209"/>
      <c r="J4209" s="34">
        <f t="shared" si="786"/>
        <v>7.5476763502494771E-4</v>
      </c>
      <c r="K4209" s="34">
        <f t="shared" si="779"/>
        <v>4.9030612243389851E-2</v>
      </c>
      <c r="L4209" s="6">
        <f t="shared" si="787"/>
        <v>2.3935063597525432</v>
      </c>
      <c r="M4209" s="6">
        <f t="shared" si="780"/>
        <v>0.15548504835297491</v>
      </c>
      <c r="N4209" s="6">
        <f t="shared" si="788"/>
        <v>4.8095356854949474</v>
      </c>
      <c r="O4209" s="6">
        <f t="shared" si="781"/>
        <v>0.31243321563258936</v>
      </c>
      <c r="P4209" s="6">
        <f t="shared" si="782"/>
        <v>0.46791826398556424</v>
      </c>
      <c r="Q4209" s="6">
        <f t="shared" si="783"/>
        <v>7.4632823209427962E-2</v>
      </c>
      <c r="R4209" s="6">
        <f t="shared" si="784"/>
        <v>0.12184895409670986</v>
      </c>
      <c r="S4209" s="6">
        <f t="shared" si="785"/>
        <v>0.19648177730613781</v>
      </c>
    </row>
    <row r="4210" spans="1:19" x14ac:dyDescent="0.25">
      <c r="A4210" s="64">
        <v>41960</v>
      </c>
      <c r="B4210" s="198" t="s">
        <v>865</v>
      </c>
      <c r="C4210">
        <v>5</v>
      </c>
      <c r="D4210" s="4">
        <v>3.5</v>
      </c>
      <c r="E4210" s="4"/>
      <c r="G4210" s="4">
        <f t="shared" si="789"/>
        <v>64.961200000000005</v>
      </c>
      <c r="H4210"/>
      <c r="I4210"/>
      <c r="J4210" s="34">
        <f t="shared" si="786"/>
        <v>9.6211275016187424E-4</v>
      </c>
      <c r="K4210" s="34">
        <f t="shared" ref="K4210:K4273" si="790">+IF($D4210&gt;3.01,J4210*64.96120126,J4210*795.77)</f>
        <v>6.2499999998077607E-2</v>
      </c>
      <c r="L4210" s="6">
        <f t="shared" si="787"/>
        <v>3.1637815247608514</v>
      </c>
      <c r="M4210" s="6">
        <f t="shared" ref="M4210:M4273" si="791">+IF($D4210&gt;3.01,L4210*64.96120126*0.001,L4210*795.77*0.001)</f>
        <v>0.20552304837265933</v>
      </c>
      <c r="N4210" s="6">
        <f t="shared" si="788"/>
        <v>5.5433152983182508</v>
      </c>
      <c r="O4210" s="6">
        <f t="shared" ref="O4210:O4273" si="792">+IF($D4210&gt;2.99,N4210*64.96120126*0.001,N4210*795.77*0.001)</f>
        <v>0.36010042074168885</v>
      </c>
      <c r="P4210" s="6">
        <f t="shared" ref="P4210:P4273" si="793">+M4210+O4210</f>
        <v>0.56562346911434824</v>
      </c>
      <c r="Q4210" s="6">
        <f t="shared" si="783"/>
        <v>9.865106321887647E-2</v>
      </c>
      <c r="R4210" s="6">
        <f t="shared" si="784"/>
        <v>0.14043916408925866</v>
      </c>
      <c r="S4210" s="6">
        <f t="shared" si="785"/>
        <v>0.23909022730813512</v>
      </c>
    </row>
    <row r="4211" spans="1:19" x14ac:dyDescent="0.25">
      <c r="A4211" s="64">
        <v>41960</v>
      </c>
      <c r="B4211" s="198" t="s">
        <v>865</v>
      </c>
      <c r="C4211">
        <v>5</v>
      </c>
      <c r="D4211" s="4">
        <v>4.5999999999999996</v>
      </c>
      <c r="E4211" s="4"/>
      <c r="G4211" s="4">
        <f t="shared" si="789"/>
        <v>64.961200000000005</v>
      </c>
      <c r="H4211"/>
      <c r="I4211"/>
      <c r="J4211" s="34">
        <f t="shared" si="786"/>
        <v>1.6619025137490004E-3</v>
      </c>
      <c r="K4211" s="34">
        <f t="shared" si="790"/>
        <v>0.10795918367014873</v>
      </c>
      <c r="L4211" s="6">
        <f t="shared" si="787"/>
        <v>5.9302678128381849</v>
      </c>
      <c r="M4211" s="6">
        <f t="shared" si="791"/>
        <v>0.3852373209154813</v>
      </c>
      <c r="N4211" s="6">
        <f t="shared" si="788"/>
        <v>7.6319696161125572</v>
      </c>
      <c r="O4211" s="6">
        <f t="shared" si="792"/>
        <v>0.49578191424249274</v>
      </c>
      <c r="P4211" s="6">
        <f t="shared" si="793"/>
        <v>0.88101923515797398</v>
      </c>
      <c r="Q4211" s="6">
        <f t="shared" si="783"/>
        <v>0.18491391403943103</v>
      </c>
      <c r="R4211" s="6">
        <f t="shared" si="784"/>
        <v>0.19335494655457217</v>
      </c>
      <c r="S4211" s="6">
        <f t="shared" si="785"/>
        <v>0.37826886059400322</v>
      </c>
    </row>
    <row r="4212" spans="1:19" x14ac:dyDescent="0.25">
      <c r="A4212" s="64">
        <v>41960</v>
      </c>
      <c r="B4212" s="198" t="s">
        <v>865</v>
      </c>
      <c r="C4212">
        <v>5</v>
      </c>
      <c r="D4212" s="4">
        <v>3</v>
      </c>
      <c r="E4212" s="4"/>
      <c r="G4212" s="4">
        <f t="shared" si="789"/>
        <v>795.77470000000005</v>
      </c>
      <c r="H4212"/>
      <c r="I4212"/>
      <c r="J4212" s="34">
        <f t="shared" si="786"/>
        <v>7.0685834705770342E-4</v>
      </c>
      <c r="K4212" s="34">
        <f t="shared" si="790"/>
        <v>0.56249666683810862</v>
      </c>
      <c r="L4212" s="6">
        <f t="shared" si="787"/>
        <v>2.219707841442716</v>
      </c>
      <c r="M4212" s="6">
        <f t="shared" si="791"/>
        <v>1.7663769089848702</v>
      </c>
      <c r="N4212" s="6">
        <f t="shared" si="788"/>
        <v>4.6285167281146418</v>
      </c>
      <c r="O4212" s="6">
        <f t="shared" si="792"/>
        <v>0.30067400671033195</v>
      </c>
      <c r="P4212" s="6">
        <f t="shared" si="793"/>
        <v>2.0670509156952024</v>
      </c>
      <c r="Q4212" s="6">
        <f t="shared" si="783"/>
        <v>0.84786091631273763</v>
      </c>
      <c r="R4212" s="6">
        <f t="shared" si="784"/>
        <v>0.11726286261702946</v>
      </c>
      <c r="S4212" s="6">
        <f t="shared" si="785"/>
        <v>0.96512377892976708</v>
      </c>
    </row>
    <row r="4213" spans="1:19" x14ac:dyDescent="0.25">
      <c r="A4213" s="64">
        <v>41960</v>
      </c>
      <c r="B4213" s="198" t="s">
        <v>865</v>
      </c>
      <c r="C4213">
        <v>5</v>
      </c>
      <c r="D4213" s="4">
        <v>7.7</v>
      </c>
      <c r="E4213" s="4"/>
      <c r="G4213" s="4">
        <f t="shared" si="789"/>
        <v>64.961200000000005</v>
      </c>
      <c r="H4213"/>
      <c r="I4213"/>
      <c r="J4213" s="34">
        <f t="shared" si="786"/>
        <v>4.6566257107834713E-3</v>
      </c>
      <c r="K4213" s="34">
        <f t="shared" si="790"/>
        <v>0.3024999999906956</v>
      </c>
      <c r="L4213" s="6">
        <f t="shared" si="787"/>
        <v>19.383679878909756</v>
      </c>
      <c r="M4213" s="6">
        <f t="shared" si="791"/>
        <v>1.2591871297732691</v>
      </c>
      <c r="N4213" s="6">
        <f t="shared" si="788"/>
        <v>13.944537614026947</v>
      </c>
      <c r="O4213" s="6">
        <f t="shared" si="792"/>
        <v>0.90585391442244467</v>
      </c>
      <c r="P4213" s="6">
        <f t="shared" si="793"/>
        <v>2.1650410441957137</v>
      </c>
      <c r="Q4213" s="6">
        <f t="shared" si="783"/>
        <v>0.60440982229116913</v>
      </c>
      <c r="R4213" s="6">
        <f t="shared" si="784"/>
        <v>0.35328302662475342</v>
      </c>
      <c r="S4213" s="6">
        <f t="shared" si="785"/>
        <v>0.95769284891592255</v>
      </c>
    </row>
    <row r="4214" spans="1:19" x14ac:dyDescent="0.25">
      <c r="A4214" s="64">
        <v>41960</v>
      </c>
      <c r="B4214" s="198" t="s">
        <v>865</v>
      </c>
      <c r="C4214">
        <v>5</v>
      </c>
      <c r="D4214" s="4">
        <v>8</v>
      </c>
      <c r="E4214" s="4"/>
      <c r="G4214" s="4">
        <f t="shared" si="789"/>
        <v>64.961200000000005</v>
      </c>
      <c r="H4214"/>
      <c r="I4214"/>
      <c r="J4214" s="34">
        <f t="shared" si="786"/>
        <v>5.0265482457436689E-3</v>
      </c>
      <c r="K4214" s="34">
        <f t="shared" si="790"/>
        <v>0.32653061223485441</v>
      </c>
      <c r="L4214" s="6">
        <f t="shared" si="787"/>
        <v>21.164008717497858</v>
      </c>
      <c r="M4214" s="6">
        <f t="shared" si="791"/>
        <v>1.3748394297657729</v>
      </c>
      <c r="N4214" s="6">
        <f t="shared" si="788"/>
        <v>14.58227400291401</v>
      </c>
      <c r="O4214" s="6">
        <f t="shared" si="792"/>
        <v>0.94728203633176278</v>
      </c>
      <c r="P4214" s="6">
        <f t="shared" si="793"/>
        <v>2.3221214660975358</v>
      </c>
      <c r="Q4214" s="6">
        <f t="shared" si="783"/>
        <v>0.65992292628757099</v>
      </c>
      <c r="R4214" s="6">
        <f t="shared" si="784"/>
        <v>0.3694399941693875</v>
      </c>
      <c r="S4214" s="6">
        <f t="shared" si="785"/>
        <v>1.0293629204569585</v>
      </c>
    </row>
    <row r="4215" spans="1:19" x14ac:dyDescent="0.25">
      <c r="A4215" s="64">
        <v>41960</v>
      </c>
      <c r="B4215" s="198" t="s">
        <v>865</v>
      </c>
      <c r="C4215">
        <v>5</v>
      </c>
      <c r="D4215" s="4">
        <v>6</v>
      </c>
      <c r="E4215" s="4"/>
      <c r="G4215" s="4">
        <f t="shared" si="789"/>
        <v>64.961200000000005</v>
      </c>
      <c r="H4215"/>
      <c r="I4215"/>
      <c r="J4215" s="34">
        <f t="shared" si="786"/>
        <v>2.8274333882308137E-3</v>
      </c>
      <c r="K4215" s="34">
        <f t="shared" si="790"/>
        <v>0.1836734693821056</v>
      </c>
      <c r="L4215" s="6">
        <f t="shared" si="787"/>
        <v>10.923549380812876</v>
      </c>
      <c r="M4215" s="6">
        <f t="shared" si="791"/>
        <v>0.70960688980053355</v>
      </c>
      <c r="N4215" s="6">
        <f t="shared" si="788"/>
        <v>10.414704032978928</v>
      </c>
      <c r="O4215" s="6">
        <f t="shared" si="792"/>
        <v>0.67655168474967775</v>
      </c>
      <c r="P4215" s="6">
        <f t="shared" si="793"/>
        <v>1.3861585745502114</v>
      </c>
      <c r="Q4215" s="6">
        <f t="shared" si="783"/>
        <v>0.34061130710425608</v>
      </c>
      <c r="R4215" s="6">
        <f t="shared" si="784"/>
        <v>0.26385515705237433</v>
      </c>
      <c r="S4215" s="6">
        <f t="shared" si="785"/>
        <v>0.60446646415663041</v>
      </c>
    </row>
    <row r="4216" spans="1:19" x14ac:dyDescent="0.25">
      <c r="A4216" s="64">
        <v>41960</v>
      </c>
      <c r="B4216" s="198" t="s">
        <v>865</v>
      </c>
      <c r="C4216">
        <v>5</v>
      </c>
      <c r="D4216" s="4">
        <v>4.5999999999999996</v>
      </c>
      <c r="E4216" s="4"/>
      <c r="G4216" s="4">
        <f t="shared" si="789"/>
        <v>64.961200000000005</v>
      </c>
      <c r="H4216"/>
      <c r="I4216"/>
      <c r="J4216" s="34">
        <f t="shared" si="786"/>
        <v>1.6619025137490004E-3</v>
      </c>
      <c r="K4216" s="34">
        <f t="shared" si="790"/>
        <v>0.10795918367014873</v>
      </c>
      <c r="L4216" s="6">
        <f t="shared" si="787"/>
        <v>5.9302678128381849</v>
      </c>
      <c r="M4216" s="6">
        <f t="shared" si="791"/>
        <v>0.3852373209154813</v>
      </c>
      <c r="N4216" s="6">
        <f t="shared" si="788"/>
        <v>7.6319696161125572</v>
      </c>
      <c r="O4216" s="6">
        <f t="shared" si="792"/>
        <v>0.49578191424249274</v>
      </c>
      <c r="P4216" s="6">
        <f t="shared" si="793"/>
        <v>0.88101923515797398</v>
      </c>
      <c r="Q4216" s="6">
        <f t="shared" si="783"/>
        <v>0.18491391403943103</v>
      </c>
      <c r="R4216" s="6">
        <f t="shared" si="784"/>
        <v>0.19335494655457217</v>
      </c>
      <c r="S4216" s="6">
        <f t="shared" si="785"/>
        <v>0.37826886059400322</v>
      </c>
    </row>
    <row r="4217" spans="1:19" x14ac:dyDescent="0.25">
      <c r="A4217" s="64">
        <v>41960</v>
      </c>
      <c r="B4217" s="198" t="s">
        <v>865</v>
      </c>
      <c r="C4217">
        <v>5</v>
      </c>
      <c r="D4217" s="4">
        <v>8.6999999999999993</v>
      </c>
      <c r="E4217" s="4"/>
      <c r="G4217" s="4">
        <f t="shared" si="789"/>
        <v>64.961200000000005</v>
      </c>
      <c r="H4217"/>
      <c r="I4217"/>
      <c r="J4217" s="34">
        <f t="shared" si="786"/>
        <v>5.9446786987552855E-3</v>
      </c>
      <c r="K4217" s="34">
        <f t="shared" si="790"/>
        <v>0.38617346937587699</v>
      </c>
      <c r="L4217" s="6">
        <f t="shared" si="787"/>
        <v>25.665445871738026</v>
      </c>
      <c r="M4217" s="6">
        <f t="shared" si="791"/>
        <v>1.6672581947016099</v>
      </c>
      <c r="N4217" s="6">
        <f t="shared" si="788"/>
        <v>16.08597891886809</v>
      </c>
      <c r="O4217" s="6">
        <f t="shared" si="792"/>
        <v>1.0449645140127073</v>
      </c>
      <c r="P4217" s="6">
        <f t="shared" si="793"/>
        <v>2.7122227087143171</v>
      </c>
      <c r="Q4217" s="6">
        <f t="shared" si="783"/>
        <v>0.80028393345677273</v>
      </c>
      <c r="R4217" s="6">
        <f t="shared" si="784"/>
        <v>0.40753616046495583</v>
      </c>
      <c r="S4217" s="6">
        <f t="shared" si="785"/>
        <v>1.2078200939217285</v>
      </c>
    </row>
    <row r="4218" spans="1:19" x14ac:dyDescent="0.25">
      <c r="A4218" s="64">
        <v>41960</v>
      </c>
      <c r="B4218" s="198" t="s">
        <v>865</v>
      </c>
      <c r="C4218">
        <v>5</v>
      </c>
      <c r="D4218" s="4">
        <v>3</v>
      </c>
      <c r="E4218" s="4"/>
      <c r="G4218" s="4">
        <f t="shared" si="789"/>
        <v>795.77470000000005</v>
      </c>
      <c r="H4218"/>
      <c r="I4218"/>
      <c r="J4218" s="34">
        <f t="shared" si="786"/>
        <v>7.0685834705770342E-4</v>
      </c>
      <c r="K4218" s="34">
        <f t="shared" si="790"/>
        <v>0.56249666683810862</v>
      </c>
      <c r="L4218" s="6">
        <f t="shared" si="787"/>
        <v>2.219707841442716</v>
      </c>
      <c r="M4218" s="6">
        <f t="shared" si="791"/>
        <v>1.7663769089848702</v>
      </c>
      <c r="N4218" s="6">
        <f t="shared" si="788"/>
        <v>4.6285167281146418</v>
      </c>
      <c r="O4218" s="6">
        <f t="shared" si="792"/>
        <v>0.30067400671033195</v>
      </c>
      <c r="P4218" s="6">
        <f t="shared" si="793"/>
        <v>2.0670509156952024</v>
      </c>
      <c r="Q4218" s="6">
        <f t="shared" si="783"/>
        <v>0.84786091631273763</v>
      </c>
      <c r="R4218" s="6">
        <f t="shared" si="784"/>
        <v>0.11726286261702946</v>
      </c>
      <c r="S4218" s="6">
        <f t="shared" si="785"/>
        <v>0.96512377892976708</v>
      </c>
    </row>
    <row r="4219" spans="1:19" x14ac:dyDescent="0.25">
      <c r="A4219" s="64">
        <v>41960</v>
      </c>
      <c r="B4219" s="198" t="s">
        <v>865</v>
      </c>
      <c r="C4219">
        <v>5</v>
      </c>
      <c r="D4219" s="4">
        <v>3.1</v>
      </c>
      <c r="E4219" s="4"/>
      <c r="G4219" s="4">
        <f t="shared" si="789"/>
        <v>64.961200000000005</v>
      </c>
      <c r="H4219"/>
      <c r="I4219"/>
      <c r="J4219" s="34">
        <f t="shared" si="786"/>
        <v>7.5476763502494771E-4</v>
      </c>
      <c r="K4219" s="34">
        <f t="shared" si="790"/>
        <v>4.9030612243389851E-2</v>
      </c>
      <c r="L4219" s="6">
        <f t="shared" si="787"/>
        <v>2.3935063597525432</v>
      </c>
      <c r="M4219" s="6">
        <f t="shared" si="791"/>
        <v>0.15548504835297491</v>
      </c>
      <c r="N4219" s="6">
        <f t="shared" si="788"/>
        <v>4.8095356854949474</v>
      </c>
      <c r="O4219" s="6">
        <f t="shared" si="792"/>
        <v>0.31243321563258936</v>
      </c>
      <c r="P4219" s="6">
        <f t="shared" si="793"/>
        <v>0.46791826398556424</v>
      </c>
      <c r="Q4219" s="6">
        <f t="shared" si="783"/>
        <v>7.4632823209427962E-2</v>
      </c>
      <c r="R4219" s="6">
        <f t="shared" si="784"/>
        <v>0.12184895409670986</v>
      </c>
      <c r="S4219" s="6">
        <f t="shared" si="785"/>
        <v>0.19648177730613781</v>
      </c>
    </row>
    <row r="4220" spans="1:19" x14ac:dyDescent="0.25">
      <c r="A4220" s="64">
        <v>41960</v>
      </c>
      <c r="B4220" s="198" t="s">
        <v>865</v>
      </c>
      <c r="C4220">
        <v>5</v>
      </c>
      <c r="D4220" s="4">
        <v>3.6</v>
      </c>
      <c r="E4220" s="4"/>
      <c r="G4220" s="4">
        <f t="shared" si="789"/>
        <v>64.961200000000005</v>
      </c>
      <c r="H4220"/>
      <c r="I4220"/>
      <c r="J4220" s="34">
        <f t="shared" si="786"/>
        <v>1.0178760197630931E-3</v>
      </c>
      <c r="K4220" s="34">
        <f t="shared" si="790"/>
        <v>6.6122448977558021E-2</v>
      </c>
      <c r="L4220" s="6">
        <f t="shared" si="787"/>
        <v>3.375464158589657</v>
      </c>
      <c r="M4220" s="6">
        <f t="shared" si="791"/>
        <v>0.21927420655205926</v>
      </c>
      <c r="N4220" s="6">
        <f t="shared" si="788"/>
        <v>5.7290669248255632</v>
      </c>
      <c r="O4220" s="6">
        <f t="shared" si="792"/>
        <v>0.37216706953560269</v>
      </c>
      <c r="P4220" s="6">
        <f t="shared" si="793"/>
        <v>0.59144127608766195</v>
      </c>
      <c r="Q4220" s="6">
        <f t="shared" si="783"/>
        <v>0.10525161914498844</v>
      </c>
      <c r="R4220" s="6">
        <f t="shared" si="784"/>
        <v>0.14514515711888507</v>
      </c>
      <c r="S4220" s="6">
        <f t="shared" si="785"/>
        <v>0.25039677626387352</v>
      </c>
    </row>
    <row r="4221" spans="1:19" x14ac:dyDescent="0.25">
      <c r="A4221" s="64">
        <v>41960</v>
      </c>
      <c r="B4221" s="198" t="s">
        <v>865</v>
      </c>
      <c r="C4221">
        <v>5</v>
      </c>
      <c r="D4221" s="4">
        <v>3.5</v>
      </c>
      <c r="E4221" s="4"/>
      <c r="G4221" s="4">
        <f t="shared" si="789"/>
        <v>64.961200000000005</v>
      </c>
      <c r="H4221"/>
      <c r="I4221"/>
      <c r="J4221" s="34">
        <f t="shared" si="786"/>
        <v>9.6211275016187424E-4</v>
      </c>
      <c r="K4221" s="34">
        <f t="shared" si="790"/>
        <v>6.2499999998077607E-2</v>
      </c>
      <c r="L4221" s="6">
        <f t="shared" si="787"/>
        <v>3.1637815247608514</v>
      </c>
      <c r="M4221" s="6">
        <f t="shared" si="791"/>
        <v>0.20552304837265933</v>
      </c>
      <c r="N4221" s="6">
        <f t="shared" si="788"/>
        <v>5.5433152983182508</v>
      </c>
      <c r="O4221" s="6">
        <f t="shared" si="792"/>
        <v>0.36010042074168885</v>
      </c>
      <c r="P4221" s="6">
        <f t="shared" si="793"/>
        <v>0.56562346911434824</v>
      </c>
      <c r="Q4221" s="6">
        <f t="shared" si="783"/>
        <v>9.865106321887647E-2</v>
      </c>
      <c r="R4221" s="6">
        <f t="shared" si="784"/>
        <v>0.14043916408925866</v>
      </c>
      <c r="S4221" s="6">
        <f t="shared" si="785"/>
        <v>0.23909022730813512</v>
      </c>
    </row>
    <row r="4222" spans="1:19" x14ac:dyDescent="0.25">
      <c r="A4222" s="64">
        <v>41960</v>
      </c>
      <c r="B4222" s="198" t="s">
        <v>865</v>
      </c>
      <c r="C4222">
        <v>5</v>
      </c>
      <c r="D4222" s="4">
        <v>3.2</v>
      </c>
      <c r="E4222" s="4"/>
      <c r="G4222" s="4">
        <f t="shared" si="789"/>
        <v>64.961200000000005</v>
      </c>
      <c r="H4222"/>
      <c r="I4222"/>
      <c r="J4222" s="34">
        <f t="shared" si="786"/>
        <v>8.0424771931898698E-4</v>
      </c>
      <c r="K4222" s="34">
        <f t="shared" si="790"/>
        <v>5.2244897957576697E-2</v>
      </c>
      <c r="L4222" s="6">
        <f t="shared" si="787"/>
        <v>2.57474279673893</v>
      </c>
      <c r="M4222" s="6">
        <f t="shared" si="791"/>
        <v>0.16725838501169291</v>
      </c>
      <c r="N4222" s="6">
        <f t="shared" si="788"/>
        <v>4.9915502127950244</v>
      </c>
      <c r="O4222" s="6">
        <f t="shared" si="792"/>
        <v>0.32425709797277341</v>
      </c>
      <c r="P4222" s="6">
        <f t="shared" si="793"/>
        <v>0.49151548298446635</v>
      </c>
      <c r="Q4222" s="6">
        <f t="shared" si="783"/>
        <v>8.0284024805612586E-2</v>
      </c>
      <c r="R4222" s="6">
        <f t="shared" si="784"/>
        <v>0.12646026820938164</v>
      </c>
      <c r="S4222" s="6">
        <f t="shared" si="785"/>
        <v>0.20674429301499422</v>
      </c>
    </row>
    <row r="4223" spans="1:19" x14ac:dyDescent="0.25">
      <c r="A4223" s="64">
        <v>41960</v>
      </c>
      <c r="B4223" s="198" t="s">
        <v>865</v>
      </c>
      <c r="C4223">
        <v>5</v>
      </c>
      <c r="D4223" s="4">
        <v>8.5</v>
      </c>
      <c r="E4223" s="4"/>
      <c r="G4223" s="4">
        <f t="shared" si="789"/>
        <v>64.961200000000005</v>
      </c>
      <c r="H4223"/>
      <c r="I4223"/>
      <c r="J4223" s="34">
        <f t="shared" si="786"/>
        <v>5.6745017305465653E-3</v>
      </c>
      <c r="K4223" s="34">
        <f t="shared" si="790"/>
        <v>0.36862244896825369</v>
      </c>
      <c r="L4223" s="6">
        <f t="shared" si="787"/>
        <v>24.32921867173739</v>
      </c>
      <c r="M4223" s="6">
        <f t="shared" si="791"/>
        <v>1.5804552706332824</v>
      </c>
      <c r="N4223" s="6">
        <f t="shared" si="788"/>
        <v>15.654172411593242</v>
      </c>
      <c r="O4223" s="6">
        <f t="shared" si="792"/>
        <v>1.0169138445882482</v>
      </c>
      <c r="P4223" s="6">
        <f t="shared" si="793"/>
        <v>2.5973691152215306</v>
      </c>
      <c r="Q4223" s="6">
        <f t="shared" si="783"/>
        <v>0.75861852990397549</v>
      </c>
      <c r="R4223" s="6">
        <f t="shared" si="784"/>
        <v>0.39659639938941682</v>
      </c>
      <c r="S4223" s="6">
        <f t="shared" si="785"/>
        <v>1.1552149292933924</v>
      </c>
    </row>
    <row r="4224" spans="1:19" x14ac:dyDescent="0.25">
      <c r="A4224" s="64">
        <v>41960</v>
      </c>
      <c r="B4224" s="198" t="s">
        <v>865</v>
      </c>
      <c r="C4224">
        <v>5</v>
      </c>
      <c r="D4224" s="4">
        <v>3.7</v>
      </c>
      <c r="E4224" s="4"/>
      <c r="G4224" s="4">
        <f t="shared" si="789"/>
        <v>64.961200000000005</v>
      </c>
      <c r="H4224"/>
      <c r="I4224"/>
      <c r="J4224" s="34">
        <f t="shared" si="786"/>
        <v>1.075210085691107E-3</v>
      </c>
      <c r="K4224" s="34">
        <f t="shared" si="790"/>
        <v>6.9846938773361844E-2</v>
      </c>
      <c r="L4224" s="6">
        <f t="shared" si="787"/>
        <v>3.5949248430857623</v>
      </c>
      <c r="M4224" s="6">
        <f t="shared" si="791"/>
        <v>0.2335306362462681</v>
      </c>
      <c r="N4224" s="6">
        <f t="shared" si="788"/>
        <v>5.9156978898620354</v>
      </c>
      <c r="O4224" s="6">
        <f t="shared" si="792"/>
        <v>0.38429084121668494</v>
      </c>
      <c r="P4224" s="6">
        <f t="shared" si="793"/>
        <v>0.61782147746295302</v>
      </c>
      <c r="Q4224" s="6">
        <f t="shared" si="783"/>
        <v>0.11209470539820869</v>
      </c>
      <c r="R4224" s="6">
        <f t="shared" si="784"/>
        <v>0.14987342807450713</v>
      </c>
      <c r="S4224" s="6">
        <f t="shared" si="785"/>
        <v>0.2619681334727158</v>
      </c>
    </row>
    <row r="4225" spans="1:19" x14ac:dyDescent="0.25">
      <c r="A4225" s="64">
        <v>41960</v>
      </c>
      <c r="B4225" s="198" t="s">
        <v>865</v>
      </c>
      <c r="C4225">
        <v>5</v>
      </c>
      <c r="D4225" s="4">
        <v>2.9</v>
      </c>
      <c r="E4225" s="4"/>
      <c r="G4225" s="4">
        <f t="shared" si="789"/>
        <v>795.77470000000005</v>
      </c>
      <c r="H4225"/>
      <c r="I4225"/>
      <c r="J4225" s="34">
        <f t="shared" si="786"/>
        <v>6.6051985541725389E-4</v>
      </c>
      <c r="K4225" s="34">
        <f t="shared" si="790"/>
        <v>0.52562188534538812</v>
      </c>
      <c r="L4225" s="6">
        <f t="shared" si="787"/>
        <v>2.0532746665169008</v>
      </c>
      <c r="M4225" s="6">
        <f t="shared" si="791"/>
        <v>1.633934381374154</v>
      </c>
      <c r="N4225" s="6">
        <f t="shared" si="788"/>
        <v>4.4485208168488608</v>
      </c>
      <c r="O4225" s="6">
        <f t="shared" si="792"/>
        <v>3.5399994104238179</v>
      </c>
      <c r="P4225" s="6">
        <f t="shared" si="793"/>
        <v>5.173933791797972</v>
      </c>
      <c r="Q4225" s="6">
        <f t="shared" si="783"/>
        <v>0.78428850305959386</v>
      </c>
      <c r="R4225" s="6">
        <f t="shared" si="784"/>
        <v>1.380599770065289</v>
      </c>
      <c r="S4225" s="6">
        <f t="shared" si="785"/>
        <v>2.1648882731248831</v>
      </c>
    </row>
    <row r="4226" spans="1:19" x14ac:dyDescent="0.25">
      <c r="A4226" s="64">
        <v>41960</v>
      </c>
      <c r="B4226" s="198" t="s">
        <v>865</v>
      </c>
      <c r="C4226">
        <v>5</v>
      </c>
      <c r="D4226" s="4">
        <v>4.5999999999999996</v>
      </c>
      <c r="E4226" s="4"/>
      <c r="G4226" s="4">
        <f t="shared" si="789"/>
        <v>64.961200000000005</v>
      </c>
      <c r="H4226"/>
      <c r="I4226"/>
      <c r="J4226" s="34">
        <f t="shared" si="786"/>
        <v>1.6619025137490004E-3</v>
      </c>
      <c r="K4226" s="34">
        <f t="shared" si="790"/>
        <v>0.10795918367014873</v>
      </c>
      <c r="L4226" s="6">
        <f t="shared" si="787"/>
        <v>5.9302678128381849</v>
      </c>
      <c r="M4226" s="6">
        <f t="shared" si="791"/>
        <v>0.3852373209154813</v>
      </c>
      <c r="N4226" s="6">
        <f t="shared" si="788"/>
        <v>7.6319696161125572</v>
      </c>
      <c r="O4226" s="6">
        <f t="shared" si="792"/>
        <v>0.49578191424249274</v>
      </c>
      <c r="P4226" s="6">
        <f t="shared" si="793"/>
        <v>0.88101923515797398</v>
      </c>
      <c r="Q4226" s="6">
        <f t="shared" si="783"/>
        <v>0.18491391403943103</v>
      </c>
      <c r="R4226" s="6">
        <f t="shared" si="784"/>
        <v>0.19335494655457217</v>
      </c>
      <c r="S4226" s="6">
        <f t="shared" si="785"/>
        <v>0.37826886059400322</v>
      </c>
    </row>
    <row r="4227" spans="1:19" x14ac:dyDescent="0.25">
      <c r="A4227" s="64">
        <v>41960</v>
      </c>
      <c r="B4227" s="198" t="s">
        <v>865</v>
      </c>
      <c r="C4227">
        <v>5</v>
      </c>
      <c r="D4227" s="4">
        <v>6.9</v>
      </c>
      <c r="E4227" s="4"/>
      <c r="G4227" s="4">
        <f t="shared" si="789"/>
        <v>64.961200000000005</v>
      </c>
      <c r="H4227"/>
      <c r="I4227"/>
      <c r="J4227" s="34">
        <f t="shared" si="786"/>
        <v>3.7392806559352516E-3</v>
      </c>
      <c r="K4227" s="34">
        <f t="shared" si="790"/>
        <v>0.24290816325783468</v>
      </c>
      <c r="L4227" s="6">
        <f t="shared" si="787"/>
        <v>15.062883294996576</v>
      </c>
      <c r="M4227" s="6">
        <f t="shared" si="791"/>
        <v>0.97850299328216439</v>
      </c>
      <c r="N4227" s="6">
        <f t="shared" si="788"/>
        <v>12.264882891847247</v>
      </c>
      <c r="O4227" s="6">
        <f t="shared" si="792"/>
        <v>0.79674152596761971</v>
      </c>
      <c r="P4227" s="6">
        <f t="shared" si="793"/>
        <v>1.7752445192497841</v>
      </c>
      <c r="Q4227" s="6">
        <f t="shared" ref="Q4227:Q4290" si="794">M4227*0.48</f>
        <v>0.46968143677543889</v>
      </c>
      <c r="R4227" s="6">
        <f t="shared" ref="R4227:R4290" si="795">O4227*0.39</f>
        <v>0.31072919512737168</v>
      </c>
      <c r="S4227" s="6">
        <f t="shared" ref="S4227:S4290" si="796">Q4227+R4227</f>
        <v>0.78041063190281057</v>
      </c>
    </row>
    <row r="4228" spans="1:19" x14ac:dyDescent="0.25">
      <c r="A4228" s="64">
        <v>41960</v>
      </c>
      <c r="B4228" s="198" t="s">
        <v>865</v>
      </c>
      <c r="C4228">
        <v>5</v>
      </c>
      <c r="D4228" s="4">
        <v>3.5</v>
      </c>
      <c r="E4228" s="4"/>
      <c r="G4228" s="4">
        <f t="shared" si="789"/>
        <v>64.961200000000005</v>
      </c>
      <c r="H4228"/>
      <c r="I4228"/>
      <c r="J4228" s="34">
        <f t="shared" si="786"/>
        <v>9.6211275016187424E-4</v>
      </c>
      <c r="K4228" s="34">
        <f t="shared" si="790"/>
        <v>6.2499999998077607E-2</v>
      </c>
      <c r="L4228" s="6">
        <f t="shared" si="787"/>
        <v>3.1637815247608514</v>
      </c>
      <c r="M4228" s="6">
        <f t="shared" si="791"/>
        <v>0.20552304837265933</v>
      </c>
      <c r="N4228" s="6">
        <f t="shared" si="788"/>
        <v>5.5433152983182508</v>
      </c>
      <c r="O4228" s="6">
        <f t="shared" si="792"/>
        <v>0.36010042074168885</v>
      </c>
      <c r="P4228" s="6">
        <f t="shared" si="793"/>
        <v>0.56562346911434824</v>
      </c>
      <c r="Q4228" s="6">
        <f t="shared" si="794"/>
        <v>9.865106321887647E-2</v>
      </c>
      <c r="R4228" s="6">
        <f t="shared" si="795"/>
        <v>0.14043916408925866</v>
      </c>
      <c r="S4228" s="6">
        <f t="shared" si="796"/>
        <v>0.23909022730813512</v>
      </c>
    </row>
    <row r="4229" spans="1:19" x14ac:dyDescent="0.25">
      <c r="A4229" s="64">
        <v>41960</v>
      </c>
      <c r="B4229" s="198" t="s">
        <v>865</v>
      </c>
      <c r="C4229">
        <v>5</v>
      </c>
      <c r="D4229" s="4">
        <v>6</v>
      </c>
      <c r="E4229" s="4"/>
      <c r="G4229" s="4">
        <f t="shared" si="789"/>
        <v>64.961200000000005</v>
      </c>
      <c r="H4229"/>
      <c r="I4229"/>
      <c r="J4229" s="34">
        <f t="shared" si="786"/>
        <v>2.8274333882308137E-3</v>
      </c>
      <c r="K4229" s="34">
        <f t="shared" si="790"/>
        <v>0.1836734693821056</v>
      </c>
      <c r="L4229" s="6">
        <f t="shared" si="787"/>
        <v>10.923549380812876</v>
      </c>
      <c r="M4229" s="6">
        <f t="shared" si="791"/>
        <v>0.70960688980053355</v>
      </c>
      <c r="N4229" s="6">
        <f t="shared" si="788"/>
        <v>10.414704032978928</v>
      </c>
      <c r="O4229" s="6">
        <f t="shared" si="792"/>
        <v>0.67655168474967775</v>
      </c>
      <c r="P4229" s="6">
        <f t="shared" si="793"/>
        <v>1.3861585745502114</v>
      </c>
      <c r="Q4229" s="6">
        <f t="shared" si="794"/>
        <v>0.34061130710425608</v>
      </c>
      <c r="R4229" s="6">
        <f t="shared" si="795"/>
        <v>0.26385515705237433</v>
      </c>
      <c r="S4229" s="6">
        <f t="shared" si="796"/>
        <v>0.60446646415663041</v>
      </c>
    </row>
    <row r="4230" spans="1:19" x14ac:dyDescent="0.25">
      <c r="A4230" s="64">
        <v>41960</v>
      </c>
      <c r="B4230" s="198" t="s">
        <v>865</v>
      </c>
      <c r="C4230">
        <v>5</v>
      </c>
      <c r="D4230" s="4">
        <v>3</v>
      </c>
      <c r="E4230" s="4"/>
      <c r="G4230" s="4">
        <f t="shared" si="789"/>
        <v>795.77470000000005</v>
      </c>
      <c r="H4230"/>
      <c r="I4230"/>
      <c r="J4230" s="34">
        <f t="shared" si="786"/>
        <v>7.0685834705770342E-4</v>
      </c>
      <c r="K4230" s="34">
        <f t="shared" si="790"/>
        <v>0.56249666683810862</v>
      </c>
      <c r="L4230" s="6">
        <f t="shared" si="787"/>
        <v>2.219707841442716</v>
      </c>
      <c r="M4230" s="6">
        <f t="shared" si="791"/>
        <v>1.7663769089848702</v>
      </c>
      <c r="N4230" s="6">
        <f t="shared" si="788"/>
        <v>4.6285167281146418</v>
      </c>
      <c r="O4230" s="6">
        <f t="shared" si="792"/>
        <v>0.30067400671033195</v>
      </c>
      <c r="P4230" s="6">
        <f t="shared" si="793"/>
        <v>2.0670509156952024</v>
      </c>
      <c r="Q4230" s="6">
        <f t="shared" si="794"/>
        <v>0.84786091631273763</v>
      </c>
      <c r="R4230" s="6">
        <f t="shared" si="795"/>
        <v>0.11726286261702946</v>
      </c>
      <c r="S4230" s="6">
        <f t="shared" si="796"/>
        <v>0.96512377892976708</v>
      </c>
    </row>
    <row r="4231" spans="1:19" x14ac:dyDescent="0.25">
      <c r="A4231" s="64">
        <v>41960</v>
      </c>
      <c r="B4231" s="198" t="s">
        <v>865</v>
      </c>
      <c r="C4231">
        <v>5</v>
      </c>
      <c r="D4231" s="4">
        <v>3</v>
      </c>
      <c r="E4231" s="4"/>
      <c r="G4231" s="4">
        <f t="shared" si="789"/>
        <v>795.77470000000005</v>
      </c>
      <c r="H4231"/>
      <c r="I4231"/>
      <c r="J4231" s="34">
        <f t="shared" si="786"/>
        <v>7.0685834705770342E-4</v>
      </c>
      <c r="K4231" s="34">
        <f t="shared" si="790"/>
        <v>0.56249666683810862</v>
      </c>
      <c r="L4231" s="6">
        <f t="shared" si="787"/>
        <v>2.219707841442716</v>
      </c>
      <c r="M4231" s="6">
        <f t="shared" si="791"/>
        <v>1.7663769089848702</v>
      </c>
      <c r="N4231" s="6">
        <f t="shared" si="788"/>
        <v>4.6285167281146418</v>
      </c>
      <c r="O4231" s="6">
        <f t="shared" si="792"/>
        <v>0.30067400671033195</v>
      </c>
      <c r="P4231" s="6">
        <f t="shared" si="793"/>
        <v>2.0670509156952024</v>
      </c>
      <c r="Q4231" s="6">
        <f t="shared" si="794"/>
        <v>0.84786091631273763</v>
      </c>
      <c r="R4231" s="6">
        <f t="shared" si="795"/>
        <v>0.11726286261702946</v>
      </c>
      <c r="S4231" s="6">
        <f t="shared" si="796"/>
        <v>0.96512377892976708</v>
      </c>
    </row>
    <row r="4232" spans="1:19" x14ac:dyDescent="0.25">
      <c r="A4232" s="64">
        <v>41960</v>
      </c>
      <c r="B4232" s="198" t="s">
        <v>865</v>
      </c>
      <c r="C4232">
        <v>5</v>
      </c>
      <c r="D4232" s="4">
        <v>7.4</v>
      </c>
      <c r="E4232" s="4"/>
      <c r="G4232" s="4">
        <f t="shared" si="789"/>
        <v>64.961200000000005</v>
      </c>
      <c r="H4232"/>
      <c r="I4232"/>
      <c r="J4232" s="34">
        <f t="shared" si="786"/>
        <v>4.3008403427644282E-3</v>
      </c>
      <c r="K4232" s="34">
        <f t="shared" si="790"/>
        <v>0.27938775509344738</v>
      </c>
      <c r="L4232" s="6">
        <f t="shared" si="787"/>
        <v>17.691219677917115</v>
      </c>
      <c r="M4232" s="6">
        <f t="shared" si="791"/>
        <v>1.1492428820320462</v>
      </c>
      <c r="N4232" s="6">
        <f t="shared" si="788"/>
        <v>13.311012207689938</v>
      </c>
      <c r="O4232" s="6">
        <f t="shared" si="792"/>
        <v>0.86469934299806295</v>
      </c>
      <c r="P4232" s="6">
        <f t="shared" si="793"/>
        <v>2.0139422250301093</v>
      </c>
      <c r="Q4232" s="6">
        <f t="shared" si="794"/>
        <v>0.55163658337538213</v>
      </c>
      <c r="R4232" s="6">
        <f t="shared" si="795"/>
        <v>0.33723274376924456</v>
      </c>
      <c r="S4232" s="6">
        <f t="shared" si="796"/>
        <v>0.88886932714462663</v>
      </c>
    </row>
    <row r="4233" spans="1:19" x14ac:dyDescent="0.25">
      <c r="A4233" s="64">
        <v>41960</v>
      </c>
      <c r="B4233" s="198" t="s">
        <v>865</v>
      </c>
      <c r="C4233">
        <v>5</v>
      </c>
      <c r="D4233" s="4">
        <v>3.5</v>
      </c>
      <c r="E4233" s="4"/>
      <c r="G4233" s="4">
        <f t="shared" si="789"/>
        <v>64.961200000000005</v>
      </c>
      <c r="H4233"/>
      <c r="I4233"/>
      <c r="J4233" s="34">
        <f t="shared" si="786"/>
        <v>9.6211275016187424E-4</v>
      </c>
      <c r="K4233" s="34">
        <f t="shared" si="790"/>
        <v>6.2499999998077607E-2</v>
      </c>
      <c r="L4233" s="6">
        <f t="shared" si="787"/>
        <v>3.1637815247608514</v>
      </c>
      <c r="M4233" s="6">
        <f t="shared" si="791"/>
        <v>0.20552304837265933</v>
      </c>
      <c r="N4233" s="6">
        <f t="shared" si="788"/>
        <v>5.5433152983182508</v>
      </c>
      <c r="O4233" s="6">
        <f t="shared" si="792"/>
        <v>0.36010042074168885</v>
      </c>
      <c r="P4233" s="6">
        <f t="shared" si="793"/>
        <v>0.56562346911434824</v>
      </c>
      <c r="Q4233" s="6">
        <f t="shared" si="794"/>
        <v>9.865106321887647E-2</v>
      </c>
      <c r="R4233" s="6">
        <f t="shared" si="795"/>
        <v>0.14043916408925866</v>
      </c>
      <c r="S4233" s="6">
        <f t="shared" si="796"/>
        <v>0.23909022730813512</v>
      </c>
    </row>
    <row r="4234" spans="1:19" x14ac:dyDescent="0.25">
      <c r="A4234" s="64">
        <v>41960</v>
      </c>
      <c r="B4234" s="198" t="s">
        <v>865</v>
      </c>
      <c r="C4234">
        <v>6</v>
      </c>
      <c r="D4234" s="4">
        <v>3.5</v>
      </c>
      <c r="E4234" s="4"/>
      <c r="G4234" s="4">
        <f t="shared" si="789"/>
        <v>64.961200000000005</v>
      </c>
      <c r="H4234"/>
      <c r="I4234"/>
      <c r="J4234" s="34">
        <f t="shared" si="786"/>
        <v>9.6211275016187424E-4</v>
      </c>
      <c r="K4234" s="34">
        <f t="shared" si="790"/>
        <v>6.2499999998077607E-2</v>
      </c>
      <c r="L4234" s="6">
        <f t="shared" si="787"/>
        <v>3.1637815247608514</v>
      </c>
      <c r="M4234" s="6">
        <f t="shared" si="791"/>
        <v>0.20552304837265933</v>
      </c>
      <c r="N4234" s="6">
        <f t="shared" si="788"/>
        <v>5.5433152983182508</v>
      </c>
      <c r="O4234" s="6">
        <f t="shared" si="792"/>
        <v>0.36010042074168885</v>
      </c>
      <c r="P4234" s="6">
        <f t="shared" si="793"/>
        <v>0.56562346911434824</v>
      </c>
      <c r="Q4234" s="6">
        <f t="shared" si="794"/>
        <v>9.865106321887647E-2</v>
      </c>
      <c r="R4234" s="6">
        <f t="shared" si="795"/>
        <v>0.14043916408925866</v>
      </c>
      <c r="S4234" s="6">
        <f t="shared" si="796"/>
        <v>0.23909022730813512</v>
      </c>
    </row>
    <row r="4235" spans="1:19" x14ac:dyDescent="0.25">
      <c r="A4235" s="64">
        <v>41960</v>
      </c>
      <c r="B4235" s="198" t="s">
        <v>865</v>
      </c>
      <c r="C4235">
        <v>6</v>
      </c>
      <c r="D4235" s="4">
        <v>4.4000000000000004</v>
      </c>
      <c r="E4235" s="4"/>
      <c r="G4235" s="4">
        <f t="shared" si="789"/>
        <v>64.961200000000005</v>
      </c>
      <c r="H4235"/>
      <c r="I4235"/>
      <c r="J4235" s="34">
        <f t="shared" si="786"/>
        <v>1.5205308443374602E-3</v>
      </c>
      <c r="K4235" s="34">
        <f t="shared" si="790"/>
        <v>9.877551020104347E-2</v>
      </c>
      <c r="L4235" s="6">
        <f t="shared" si="787"/>
        <v>5.3541650508837426</v>
      </c>
      <c r="M4235" s="6">
        <f t="shared" si="791"/>
        <v>0.34781299344971695</v>
      </c>
      <c r="N4235" s="6">
        <f t="shared" si="788"/>
        <v>7.2451870323804508</v>
      </c>
      <c r="O4235" s="6">
        <f t="shared" si="792"/>
        <v>0.47065605297680857</v>
      </c>
      <c r="P4235" s="6">
        <f t="shared" si="793"/>
        <v>0.81846904642652551</v>
      </c>
      <c r="Q4235" s="6">
        <f t="shared" si="794"/>
        <v>0.16695023685586413</v>
      </c>
      <c r="R4235" s="6">
        <f t="shared" si="795"/>
        <v>0.18355586066095536</v>
      </c>
      <c r="S4235" s="6">
        <f t="shared" si="796"/>
        <v>0.35050609751681949</v>
      </c>
    </row>
    <row r="4236" spans="1:19" x14ac:dyDescent="0.25">
      <c r="A4236" s="64">
        <v>41960</v>
      </c>
      <c r="B4236" s="198" t="s">
        <v>865</v>
      </c>
      <c r="C4236">
        <v>6</v>
      </c>
      <c r="D4236" s="4">
        <v>6.1</v>
      </c>
      <c r="E4236" s="4"/>
      <c r="G4236" s="4">
        <f t="shared" si="789"/>
        <v>64.961200000000005</v>
      </c>
      <c r="H4236"/>
      <c r="I4236"/>
      <c r="J4236" s="34">
        <f t="shared" si="786"/>
        <v>2.9224665660019049E-3</v>
      </c>
      <c r="K4236" s="34">
        <f t="shared" si="790"/>
        <v>0.18984693876967082</v>
      </c>
      <c r="L4236" s="6">
        <f t="shared" si="787"/>
        <v>11.346641732690337</v>
      </c>
      <c r="M4236" s="6">
        <f t="shared" si="791"/>
        <v>0.73709147722241208</v>
      </c>
      <c r="N4236" s="6">
        <f t="shared" si="788"/>
        <v>10.618077151196925</v>
      </c>
      <c r="O4236" s="6">
        <f t="shared" si="792"/>
        <v>0.68976304681311085</v>
      </c>
      <c r="P4236" s="6">
        <f t="shared" si="793"/>
        <v>1.426854524035523</v>
      </c>
      <c r="Q4236" s="6">
        <f t="shared" si="794"/>
        <v>0.35380390906675779</v>
      </c>
      <c r="R4236" s="6">
        <f t="shared" si="795"/>
        <v>0.26900758825711324</v>
      </c>
      <c r="S4236" s="6">
        <f t="shared" si="796"/>
        <v>0.62281149732387098</v>
      </c>
    </row>
    <row r="4237" spans="1:19" x14ac:dyDescent="0.25">
      <c r="A4237" s="64">
        <v>41960</v>
      </c>
      <c r="B4237" s="198" t="s">
        <v>865</v>
      </c>
      <c r="C4237">
        <v>6</v>
      </c>
      <c r="D4237" s="4">
        <v>8.9</v>
      </c>
      <c r="E4237" s="4"/>
      <c r="G4237" s="4">
        <f t="shared" si="789"/>
        <v>64.961200000000005</v>
      </c>
      <c r="H4237"/>
      <c r="I4237"/>
      <c r="J4237" s="34">
        <f t="shared" si="786"/>
        <v>6.2211388522711887E-3</v>
      </c>
      <c r="K4237" s="34">
        <f t="shared" si="790"/>
        <v>0.40413265304879409</v>
      </c>
      <c r="L4237" s="6">
        <f t="shared" si="787"/>
        <v>27.04217861046752</v>
      </c>
      <c r="M4237" s="6">
        <f t="shared" si="791"/>
        <v>1.7566924072234475</v>
      </c>
      <c r="N4237" s="6">
        <f t="shared" si="788"/>
        <v>16.519476384138205</v>
      </c>
      <c r="O4237" s="6">
        <f t="shared" si="792"/>
        <v>1.073125030099819</v>
      </c>
      <c r="P4237" s="6">
        <f t="shared" si="793"/>
        <v>2.8298174373232667</v>
      </c>
      <c r="Q4237" s="6">
        <f t="shared" si="794"/>
        <v>0.84321235546725481</v>
      </c>
      <c r="R4237" s="6">
        <f t="shared" si="795"/>
        <v>0.41851876173892943</v>
      </c>
      <c r="S4237" s="6">
        <f t="shared" si="796"/>
        <v>1.2617311172061842</v>
      </c>
    </row>
    <row r="4238" spans="1:19" x14ac:dyDescent="0.25">
      <c r="A4238" s="64">
        <v>41960</v>
      </c>
      <c r="B4238" s="198" t="s">
        <v>865</v>
      </c>
      <c r="C4238">
        <v>6</v>
      </c>
      <c r="D4238" s="4">
        <v>3.9</v>
      </c>
      <c r="E4238" s="4"/>
      <c r="G4238" s="4">
        <f t="shared" si="789"/>
        <v>64.961200000000005</v>
      </c>
      <c r="H4238"/>
      <c r="I4238"/>
      <c r="J4238" s="34">
        <f t="shared" si="786"/>
        <v>1.1945906065275189E-3</v>
      </c>
      <c r="K4238" s="34">
        <f t="shared" si="790"/>
        <v>7.7602040813939621E-2</v>
      </c>
      <c r="L4238" s="6">
        <f t="shared" si="787"/>
        <v>4.0574351124683323</v>
      </c>
      <c r="M4238" s="6">
        <f t="shared" si="791"/>
        <v>0.26357585894044605</v>
      </c>
      <c r="N4238" s="6">
        <f t="shared" si="788"/>
        <v>6.2915196864507177</v>
      </c>
      <c r="O4238" s="6">
        <f t="shared" si="792"/>
        <v>0.40870467658277715</v>
      </c>
      <c r="P4238" s="6">
        <f t="shared" si="793"/>
        <v>0.6722805355232232</v>
      </c>
      <c r="Q4238" s="6">
        <f t="shared" si="794"/>
        <v>0.12651641229141411</v>
      </c>
      <c r="R4238" s="6">
        <f t="shared" si="795"/>
        <v>0.1593948238672831</v>
      </c>
      <c r="S4238" s="6">
        <f t="shared" si="796"/>
        <v>0.28591123615869718</v>
      </c>
    </row>
    <row r="4239" spans="1:19" x14ac:dyDescent="0.25">
      <c r="A4239" s="64">
        <v>41960</v>
      </c>
      <c r="B4239" s="198" t="s">
        <v>865</v>
      </c>
      <c r="C4239">
        <v>6</v>
      </c>
      <c r="D4239" s="4">
        <v>4.9000000000000004</v>
      </c>
      <c r="E4239" s="4"/>
      <c r="G4239" s="4">
        <f t="shared" si="789"/>
        <v>64.961200000000005</v>
      </c>
      <c r="H4239"/>
      <c r="I4239"/>
      <c r="J4239" s="34">
        <f t="shared" si="786"/>
        <v>1.8857409903172736E-3</v>
      </c>
      <c r="K4239" s="34">
        <f t="shared" si="790"/>
        <v>0.12249999999623211</v>
      </c>
      <c r="L4239" s="6">
        <f t="shared" si="787"/>
        <v>6.8573266813152358</v>
      </c>
      <c r="M4239" s="6">
        <f t="shared" si="791"/>
        <v>0.44546017865048693</v>
      </c>
      <c r="N4239" s="6">
        <f t="shared" si="788"/>
        <v>8.2174937658920371</v>
      </c>
      <c r="O4239" s="6">
        <f t="shared" si="792"/>
        <v>0.53381826637890784</v>
      </c>
      <c r="P4239" s="6">
        <f t="shared" si="793"/>
        <v>0.97927844502939476</v>
      </c>
      <c r="Q4239" s="6">
        <f t="shared" si="794"/>
        <v>0.21382088575223371</v>
      </c>
      <c r="R4239" s="6">
        <f t="shared" si="795"/>
        <v>0.20818912388777405</v>
      </c>
      <c r="S4239" s="6">
        <f t="shared" si="796"/>
        <v>0.42201000964000779</v>
      </c>
    </row>
    <row r="4240" spans="1:19" x14ac:dyDescent="0.25">
      <c r="A4240" s="64">
        <v>41960</v>
      </c>
      <c r="B4240" s="198" t="s">
        <v>865</v>
      </c>
      <c r="C4240">
        <v>6</v>
      </c>
      <c r="D4240" s="4">
        <v>9</v>
      </c>
      <c r="E4240" s="4"/>
      <c r="G4240" s="4">
        <f t="shared" si="789"/>
        <v>64.961200000000005</v>
      </c>
      <c r="H4240"/>
      <c r="I4240"/>
      <c r="J4240" s="34">
        <f t="shared" si="786"/>
        <v>6.3617251235193305E-3</v>
      </c>
      <c r="K4240" s="34">
        <f t="shared" si="790"/>
        <v>0.41326530610973755</v>
      </c>
      <c r="L4240" s="6">
        <f t="shared" si="787"/>
        <v>27.7458210460766</v>
      </c>
      <c r="M4240" s="6">
        <f t="shared" si="791"/>
        <v>1.8024018650981257</v>
      </c>
      <c r="N4240" s="6">
        <f t="shared" si="788"/>
        <v>16.73684929877896</v>
      </c>
      <c r="O4240" s="6">
        <f t="shared" si="792"/>
        <v>1.0872458357562698</v>
      </c>
      <c r="P4240" s="6">
        <f t="shared" si="793"/>
        <v>2.8896477008543955</v>
      </c>
      <c r="Q4240" s="6">
        <f t="shared" si="794"/>
        <v>0.86515289524710026</v>
      </c>
      <c r="R4240" s="6">
        <f t="shared" si="795"/>
        <v>0.42402587594494523</v>
      </c>
      <c r="S4240" s="6">
        <f t="shared" si="796"/>
        <v>1.2891787711920455</v>
      </c>
    </row>
    <row r="4241" spans="1:19" x14ac:dyDescent="0.25">
      <c r="A4241" s="64">
        <v>41960</v>
      </c>
      <c r="B4241" s="198" t="s">
        <v>865</v>
      </c>
      <c r="C4241">
        <v>6</v>
      </c>
      <c r="D4241" s="4">
        <v>2.8</v>
      </c>
      <c r="E4241" s="4"/>
      <c r="G4241" s="4">
        <f t="shared" si="789"/>
        <v>795.77470000000005</v>
      </c>
      <c r="H4241"/>
      <c r="I4241"/>
      <c r="J4241" s="34">
        <f t="shared" si="786"/>
        <v>6.1575216010359933E-4</v>
      </c>
      <c r="K4241" s="34">
        <f t="shared" si="790"/>
        <v>0.48999709644564121</v>
      </c>
      <c r="L4241" s="6">
        <f t="shared" si="787"/>
        <v>1.8941325428892555</v>
      </c>
      <c r="M4241" s="6">
        <f t="shared" si="791"/>
        <v>1.5072938536549827</v>
      </c>
      <c r="N4241" s="6">
        <f t="shared" si="788"/>
        <v>4.269577157683524</v>
      </c>
      <c r="O4241" s="6">
        <f t="shared" si="792"/>
        <v>3.3976014147698179</v>
      </c>
      <c r="P4241" s="6">
        <f t="shared" si="793"/>
        <v>4.9048952684248004</v>
      </c>
      <c r="Q4241" s="6">
        <f t="shared" si="794"/>
        <v>0.72350104975439167</v>
      </c>
      <c r="R4241" s="6">
        <f t="shared" si="795"/>
        <v>1.3250645517602291</v>
      </c>
      <c r="S4241" s="6">
        <f t="shared" si="796"/>
        <v>2.0485656015146207</v>
      </c>
    </row>
    <row r="4242" spans="1:19" x14ac:dyDescent="0.25">
      <c r="A4242" s="64">
        <v>41960</v>
      </c>
      <c r="B4242" s="198" t="s">
        <v>865</v>
      </c>
      <c r="C4242">
        <v>6</v>
      </c>
      <c r="D4242" s="4">
        <v>3.3</v>
      </c>
      <c r="E4242" s="4"/>
      <c r="G4242" s="4">
        <f t="shared" si="789"/>
        <v>64.961200000000005</v>
      </c>
      <c r="H4242"/>
      <c r="I4242"/>
      <c r="J4242" s="34">
        <f t="shared" si="786"/>
        <v>8.5529859993982123E-4</v>
      </c>
      <c r="K4242" s="34">
        <f t="shared" si="790"/>
        <v>5.5561224488086945E-2</v>
      </c>
      <c r="L4242" s="6">
        <f t="shared" si="787"/>
        <v>2.7634881041225379</v>
      </c>
      <c r="M4242" s="6">
        <f t="shared" si="791"/>
        <v>0.17951950691152002</v>
      </c>
      <c r="N4242" s="6">
        <f t="shared" si="788"/>
        <v>5.1745344101160526</v>
      </c>
      <c r="O4242" s="6">
        <f t="shared" si="792"/>
        <v>0.3361439712423443</v>
      </c>
      <c r="P4242" s="6">
        <f t="shared" si="793"/>
        <v>0.51566347815386426</v>
      </c>
      <c r="Q4242" s="6">
        <f t="shared" si="794"/>
        <v>8.6169363317529613E-2</v>
      </c>
      <c r="R4242" s="6">
        <f t="shared" si="795"/>
        <v>0.13109614878451428</v>
      </c>
      <c r="S4242" s="6">
        <f t="shared" si="796"/>
        <v>0.2172655121020439</v>
      </c>
    </row>
    <row r="4243" spans="1:19" x14ac:dyDescent="0.25">
      <c r="A4243" s="64">
        <v>41960</v>
      </c>
      <c r="B4243" s="198" t="s">
        <v>865</v>
      </c>
      <c r="C4243">
        <v>6</v>
      </c>
      <c r="D4243" s="4">
        <v>2.5</v>
      </c>
      <c r="E4243" s="4"/>
      <c r="G4243" s="4">
        <f t="shared" si="789"/>
        <v>795.77470000000005</v>
      </c>
      <c r="H4243"/>
      <c r="I4243"/>
      <c r="J4243" s="34">
        <f t="shared" si="786"/>
        <v>4.9087385212340522E-4</v>
      </c>
      <c r="K4243" s="34">
        <f t="shared" si="790"/>
        <v>0.39062268530424216</v>
      </c>
      <c r="L4243" s="6">
        <f t="shared" si="787"/>
        <v>1.4596815933666829</v>
      </c>
      <c r="M4243" s="6">
        <f t="shared" si="791"/>
        <v>1.1615708215534053</v>
      </c>
      <c r="N4243" s="6">
        <f t="shared" si="788"/>
        <v>3.7393815404049149</v>
      </c>
      <c r="O4243" s="6">
        <f t="shared" si="792"/>
        <v>2.975687648408019</v>
      </c>
      <c r="P4243" s="6">
        <f t="shared" si="793"/>
        <v>4.1372584699614245</v>
      </c>
      <c r="Q4243" s="6">
        <f t="shared" si="794"/>
        <v>0.55755399434563457</v>
      </c>
      <c r="R4243" s="6">
        <f t="shared" si="795"/>
        <v>1.1605181828791276</v>
      </c>
      <c r="S4243" s="6">
        <f t="shared" si="796"/>
        <v>1.7180721772247622</v>
      </c>
    </row>
    <row r="4244" spans="1:19" x14ac:dyDescent="0.25">
      <c r="A4244" s="64">
        <v>41960</v>
      </c>
      <c r="B4244" s="198" t="s">
        <v>865</v>
      </c>
      <c r="C4244">
        <v>6</v>
      </c>
      <c r="D4244" s="4">
        <v>5.8</v>
      </c>
      <c r="E4244" s="4"/>
      <c r="G4244" s="4">
        <f t="shared" si="789"/>
        <v>64.961200000000005</v>
      </c>
      <c r="H4244"/>
      <c r="I4244"/>
      <c r="J4244" s="34">
        <f t="shared" si="786"/>
        <v>2.6420794216690155E-3</v>
      </c>
      <c r="K4244" s="34">
        <f t="shared" si="790"/>
        <v>0.1716326530559453</v>
      </c>
      <c r="L4244" s="6">
        <f t="shared" si="787"/>
        <v>10.104504202450142</v>
      </c>
      <c r="M4244" s="6">
        <f t="shared" si="791"/>
        <v>0.65640073112787944</v>
      </c>
      <c r="N4244" s="6">
        <f t="shared" si="788"/>
        <v>10.009692178621206</v>
      </c>
      <c r="O4244" s="6">
        <f t="shared" si="792"/>
        <v>0.65024162816606002</v>
      </c>
      <c r="P4244" s="6">
        <f t="shared" si="793"/>
        <v>1.3066423592939396</v>
      </c>
      <c r="Q4244" s="6">
        <f t="shared" si="794"/>
        <v>0.31507235094138214</v>
      </c>
      <c r="R4244" s="6">
        <f t="shared" si="795"/>
        <v>0.25359423498476341</v>
      </c>
      <c r="S4244" s="6">
        <f t="shared" si="796"/>
        <v>0.5686665859261455</v>
      </c>
    </row>
    <row r="4245" spans="1:19" x14ac:dyDescent="0.25">
      <c r="A4245" s="64">
        <v>41960</v>
      </c>
      <c r="B4245" s="198" t="s">
        <v>865</v>
      </c>
      <c r="C4245">
        <v>6</v>
      </c>
      <c r="D4245" s="4">
        <v>3.5</v>
      </c>
      <c r="E4245" s="4"/>
      <c r="G4245" s="4">
        <f t="shared" si="789"/>
        <v>64.961200000000005</v>
      </c>
      <c r="H4245"/>
      <c r="I4245"/>
      <c r="J4245" s="34">
        <f t="shared" si="786"/>
        <v>9.6211275016187424E-4</v>
      </c>
      <c r="K4245" s="34">
        <f t="shared" si="790"/>
        <v>6.2499999998077607E-2</v>
      </c>
      <c r="L4245" s="6">
        <f t="shared" si="787"/>
        <v>3.1637815247608514</v>
      </c>
      <c r="M4245" s="6">
        <f t="shared" si="791"/>
        <v>0.20552304837265933</v>
      </c>
      <c r="N4245" s="6">
        <f t="shared" si="788"/>
        <v>5.5433152983182508</v>
      </c>
      <c r="O4245" s="6">
        <f t="shared" si="792"/>
        <v>0.36010042074168885</v>
      </c>
      <c r="P4245" s="6">
        <f t="shared" si="793"/>
        <v>0.56562346911434824</v>
      </c>
      <c r="Q4245" s="6">
        <f t="shared" si="794"/>
        <v>9.865106321887647E-2</v>
      </c>
      <c r="R4245" s="6">
        <f t="shared" si="795"/>
        <v>0.14043916408925866</v>
      </c>
      <c r="S4245" s="6">
        <f t="shared" si="796"/>
        <v>0.23909022730813512</v>
      </c>
    </row>
    <row r="4246" spans="1:19" x14ac:dyDescent="0.25">
      <c r="A4246" s="64">
        <v>41960</v>
      </c>
      <c r="B4246" s="198" t="s">
        <v>865</v>
      </c>
      <c r="C4246">
        <v>6</v>
      </c>
      <c r="D4246" s="4">
        <v>6</v>
      </c>
      <c r="E4246" s="4"/>
      <c r="G4246" s="4">
        <f t="shared" si="789"/>
        <v>64.961200000000005</v>
      </c>
      <c r="H4246"/>
      <c r="I4246"/>
      <c r="J4246" s="34">
        <f t="shared" si="786"/>
        <v>2.8274333882308137E-3</v>
      </c>
      <c r="K4246" s="34">
        <f t="shared" si="790"/>
        <v>0.1836734693821056</v>
      </c>
      <c r="L4246" s="6">
        <f t="shared" si="787"/>
        <v>10.923549380812876</v>
      </c>
      <c r="M4246" s="6">
        <f t="shared" si="791"/>
        <v>0.70960688980053355</v>
      </c>
      <c r="N4246" s="6">
        <f t="shared" si="788"/>
        <v>10.414704032978928</v>
      </c>
      <c r="O4246" s="6">
        <f t="shared" si="792"/>
        <v>0.67655168474967775</v>
      </c>
      <c r="P4246" s="6">
        <f t="shared" si="793"/>
        <v>1.3861585745502114</v>
      </c>
      <c r="Q4246" s="6">
        <f t="shared" si="794"/>
        <v>0.34061130710425608</v>
      </c>
      <c r="R4246" s="6">
        <f t="shared" si="795"/>
        <v>0.26385515705237433</v>
      </c>
      <c r="S4246" s="6">
        <f t="shared" si="796"/>
        <v>0.60446646415663041</v>
      </c>
    </row>
    <row r="4247" spans="1:19" x14ac:dyDescent="0.25">
      <c r="A4247" s="64">
        <v>41960</v>
      </c>
      <c r="B4247" s="198" t="s">
        <v>865</v>
      </c>
      <c r="C4247">
        <v>6</v>
      </c>
      <c r="D4247" s="4">
        <v>2.1</v>
      </c>
      <c r="E4247" s="4"/>
      <c r="G4247" s="4">
        <f t="shared" si="789"/>
        <v>795.77470000000005</v>
      </c>
      <c r="H4247"/>
      <c r="I4247"/>
      <c r="J4247" s="34">
        <f t="shared" si="786"/>
        <v>3.4636059005827474E-4</v>
      </c>
      <c r="K4247" s="34">
        <f t="shared" si="790"/>
        <v>0.27562336675067328</v>
      </c>
      <c r="L4247" s="6">
        <f t="shared" si="787"/>
        <v>0.97763380474082628</v>
      </c>
      <c r="M4247" s="6">
        <f t="shared" si="791"/>
        <v>0.77797165279860736</v>
      </c>
      <c r="N4247" s="6">
        <f t="shared" si="788"/>
        <v>3.049344871338687</v>
      </c>
      <c r="O4247" s="6">
        <f t="shared" si="792"/>
        <v>2.4265771682651871</v>
      </c>
      <c r="P4247" s="6">
        <f t="shared" si="793"/>
        <v>3.2045488210637947</v>
      </c>
      <c r="Q4247" s="6">
        <f t="shared" si="794"/>
        <v>0.3734263933433315</v>
      </c>
      <c r="R4247" s="6">
        <f t="shared" si="795"/>
        <v>0.94636509562342297</v>
      </c>
      <c r="S4247" s="6">
        <f t="shared" si="796"/>
        <v>1.3197914889667546</v>
      </c>
    </row>
    <row r="4248" spans="1:19" x14ac:dyDescent="0.25">
      <c r="A4248" s="64">
        <v>41960</v>
      </c>
      <c r="B4248" s="198" t="s">
        <v>865</v>
      </c>
      <c r="C4248">
        <v>6</v>
      </c>
      <c r="D4248" s="4">
        <v>6.6</v>
      </c>
      <c r="E4248" s="4"/>
      <c r="G4248" s="4">
        <f t="shared" si="789"/>
        <v>64.961200000000005</v>
      </c>
      <c r="H4248"/>
      <c r="I4248"/>
      <c r="J4248" s="34">
        <f t="shared" si="786"/>
        <v>3.4211943997592849E-3</v>
      </c>
      <c r="K4248" s="34">
        <f t="shared" si="790"/>
        <v>0.22224489795234778</v>
      </c>
      <c r="L4248" s="6">
        <f t="shared" si="787"/>
        <v>13.599581983298828</v>
      </c>
      <c r="M4248" s="6">
        <f t="shared" si="791"/>
        <v>0.88344518226894508</v>
      </c>
      <c r="N4248" s="6">
        <f t="shared" si="788"/>
        <v>11.643307684830535</v>
      </c>
      <c r="O4248" s="6">
        <f t="shared" si="792"/>
        <v>0.75636325384638103</v>
      </c>
      <c r="P4248" s="6">
        <f t="shared" si="793"/>
        <v>1.639808436115326</v>
      </c>
      <c r="Q4248" s="6">
        <f t="shared" si="794"/>
        <v>0.42405368748909361</v>
      </c>
      <c r="R4248" s="6">
        <f t="shared" si="795"/>
        <v>0.2949816690000886</v>
      </c>
      <c r="S4248" s="6">
        <f t="shared" si="796"/>
        <v>0.71903535648918226</v>
      </c>
    </row>
    <row r="4249" spans="1:19" x14ac:dyDescent="0.25">
      <c r="A4249" s="64">
        <v>41960</v>
      </c>
      <c r="B4249" s="198" t="s">
        <v>865</v>
      </c>
      <c r="C4249">
        <v>6</v>
      </c>
      <c r="D4249" s="4">
        <v>1.9</v>
      </c>
      <c r="E4249" s="4"/>
      <c r="G4249" s="4">
        <f t="shared" si="789"/>
        <v>795.77470000000005</v>
      </c>
      <c r="H4249"/>
      <c r="I4249"/>
      <c r="J4249" s="34">
        <f t="shared" si="786"/>
        <v>2.835287369864788E-4</v>
      </c>
      <c r="K4249" s="34">
        <f t="shared" si="790"/>
        <v>0.22562366303173023</v>
      </c>
      <c r="L4249" s="6">
        <f t="shared" si="787"/>
        <v>0.77669154992970613</v>
      </c>
      <c r="M4249" s="6">
        <f t="shared" si="791"/>
        <v>0.61806783468756221</v>
      </c>
      <c r="N4249" s="6">
        <f t="shared" si="788"/>
        <v>2.7123871783139122</v>
      </c>
      <c r="O4249" s="6">
        <f t="shared" si="792"/>
        <v>2.1584363448868618</v>
      </c>
      <c r="P4249" s="6">
        <f t="shared" si="793"/>
        <v>2.7765041795744239</v>
      </c>
      <c r="Q4249" s="6">
        <f t="shared" si="794"/>
        <v>0.29667256065002984</v>
      </c>
      <c r="R4249" s="6">
        <f t="shared" si="795"/>
        <v>0.84179017450587612</v>
      </c>
      <c r="S4249" s="6">
        <f t="shared" si="796"/>
        <v>1.138462735155906</v>
      </c>
    </row>
    <row r="4250" spans="1:19" x14ac:dyDescent="0.25">
      <c r="A4250" s="64">
        <v>41960</v>
      </c>
      <c r="B4250" s="198" t="s">
        <v>865</v>
      </c>
      <c r="C4250">
        <v>6</v>
      </c>
      <c r="D4250" s="4">
        <v>7.1</v>
      </c>
      <c r="E4250" s="4"/>
      <c r="G4250" s="4">
        <f t="shared" si="789"/>
        <v>64.961200000000005</v>
      </c>
      <c r="H4250"/>
      <c r="I4250"/>
      <c r="J4250" s="34">
        <f t="shared" si="786"/>
        <v>3.959192141686536E-3</v>
      </c>
      <c r="K4250" s="34">
        <f t="shared" si="790"/>
        <v>0.25719387754310946</v>
      </c>
      <c r="L4250" s="6">
        <f t="shared" si="787"/>
        <v>16.085590015951329</v>
      </c>
      <c r="M4250" s="6">
        <f t="shared" si="791"/>
        <v>1.0449392504120609</v>
      </c>
      <c r="N4250" s="6">
        <f t="shared" si="788"/>
        <v>12.681839066301519</v>
      </c>
      <c r="O4250" s="6">
        <f t="shared" si="792"/>
        <v>0.82382749993294346</v>
      </c>
      <c r="P4250" s="6">
        <f t="shared" si="793"/>
        <v>1.8687667503450043</v>
      </c>
      <c r="Q4250" s="6">
        <f t="shared" si="794"/>
        <v>0.50157084019778919</v>
      </c>
      <c r="R4250" s="6">
        <f t="shared" si="795"/>
        <v>0.32129272497384798</v>
      </c>
      <c r="S4250" s="6">
        <f t="shared" si="796"/>
        <v>0.82286356517163717</v>
      </c>
    </row>
    <row r="4251" spans="1:19" x14ac:dyDescent="0.25">
      <c r="A4251" s="64">
        <v>41960</v>
      </c>
      <c r="B4251" s="198" t="s">
        <v>865</v>
      </c>
      <c r="C4251">
        <v>6</v>
      </c>
      <c r="D4251" s="4">
        <v>7.7</v>
      </c>
      <c r="E4251" s="4"/>
      <c r="G4251" s="4">
        <f t="shared" si="789"/>
        <v>64.961200000000005</v>
      </c>
      <c r="H4251"/>
      <c r="I4251"/>
      <c r="J4251" s="34">
        <f t="shared" si="786"/>
        <v>4.6566257107834713E-3</v>
      </c>
      <c r="K4251" s="34">
        <f t="shared" si="790"/>
        <v>0.3024999999906956</v>
      </c>
      <c r="L4251" s="6">
        <f t="shared" si="787"/>
        <v>19.383679878909756</v>
      </c>
      <c r="M4251" s="6">
        <f t="shared" si="791"/>
        <v>1.2591871297732691</v>
      </c>
      <c r="N4251" s="6">
        <f t="shared" si="788"/>
        <v>13.944537614026947</v>
      </c>
      <c r="O4251" s="6">
        <f t="shared" si="792"/>
        <v>0.90585391442244467</v>
      </c>
      <c r="P4251" s="6">
        <f t="shared" si="793"/>
        <v>2.1650410441957137</v>
      </c>
      <c r="Q4251" s="6">
        <f t="shared" si="794"/>
        <v>0.60440982229116913</v>
      </c>
      <c r="R4251" s="6">
        <f t="shared" si="795"/>
        <v>0.35328302662475342</v>
      </c>
      <c r="S4251" s="6">
        <f t="shared" si="796"/>
        <v>0.95769284891592255</v>
      </c>
    </row>
    <row r="4252" spans="1:19" x14ac:dyDescent="0.25">
      <c r="A4252" s="64">
        <v>41960</v>
      </c>
      <c r="B4252" s="198" t="s">
        <v>865</v>
      </c>
      <c r="C4252">
        <v>6</v>
      </c>
      <c r="D4252" s="4">
        <v>7.1</v>
      </c>
      <c r="E4252" s="4"/>
      <c r="G4252" s="4">
        <f t="shared" si="789"/>
        <v>64.961200000000005</v>
      </c>
      <c r="H4252"/>
      <c r="I4252"/>
      <c r="J4252" s="34">
        <f t="shared" si="786"/>
        <v>3.959192141686536E-3</v>
      </c>
      <c r="K4252" s="34">
        <f t="shared" si="790"/>
        <v>0.25719387754310946</v>
      </c>
      <c r="L4252" s="6">
        <f t="shared" si="787"/>
        <v>16.085590015951329</v>
      </c>
      <c r="M4252" s="6">
        <f t="shared" si="791"/>
        <v>1.0449392504120609</v>
      </c>
      <c r="N4252" s="6">
        <f t="shared" si="788"/>
        <v>12.681839066301519</v>
      </c>
      <c r="O4252" s="6">
        <f t="shared" si="792"/>
        <v>0.82382749993294346</v>
      </c>
      <c r="P4252" s="6">
        <f t="shared" si="793"/>
        <v>1.8687667503450043</v>
      </c>
      <c r="Q4252" s="6">
        <f t="shared" si="794"/>
        <v>0.50157084019778919</v>
      </c>
      <c r="R4252" s="6">
        <f t="shared" si="795"/>
        <v>0.32129272497384798</v>
      </c>
      <c r="S4252" s="6">
        <f t="shared" si="796"/>
        <v>0.82286356517163717</v>
      </c>
    </row>
    <row r="4253" spans="1:19" x14ac:dyDescent="0.25">
      <c r="A4253" s="64">
        <v>41960</v>
      </c>
      <c r="B4253" s="198" t="s">
        <v>865</v>
      </c>
      <c r="C4253">
        <v>6</v>
      </c>
      <c r="D4253" s="4">
        <v>5.9</v>
      </c>
      <c r="E4253" s="4"/>
      <c r="G4253" s="4">
        <f t="shared" si="789"/>
        <v>64.961200000000005</v>
      </c>
      <c r="H4253"/>
      <c r="I4253"/>
      <c r="J4253" s="34">
        <f t="shared" si="786"/>
        <v>2.7339710067865179E-3</v>
      </c>
      <c r="K4253" s="34">
        <f t="shared" si="790"/>
        <v>0.17760204081086381</v>
      </c>
      <c r="L4253" s="6">
        <f t="shared" si="787"/>
        <v>10.509518679077305</v>
      </c>
      <c r="M4253" s="6">
        <f t="shared" si="791"/>
        <v>0.68271095805727011</v>
      </c>
      <c r="N4253" s="6">
        <f t="shared" si="788"/>
        <v>10.211906347392123</v>
      </c>
      <c r="O4253" s="6">
        <f t="shared" si="792"/>
        <v>0.66337770348121117</v>
      </c>
      <c r="P4253" s="6">
        <f t="shared" si="793"/>
        <v>1.3460886615384813</v>
      </c>
      <c r="Q4253" s="6">
        <f t="shared" si="794"/>
        <v>0.32770125986748966</v>
      </c>
      <c r="R4253" s="6">
        <f t="shared" si="795"/>
        <v>0.25871730435767237</v>
      </c>
      <c r="S4253" s="6">
        <f t="shared" si="796"/>
        <v>0.58641856422516203</v>
      </c>
    </row>
    <row r="4254" spans="1:19" x14ac:dyDescent="0.25">
      <c r="A4254" s="64">
        <v>41960</v>
      </c>
      <c r="B4254" s="198" t="s">
        <v>865</v>
      </c>
      <c r="C4254">
        <v>6</v>
      </c>
      <c r="D4254" s="4">
        <v>1.5</v>
      </c>
      <c r="E4254" s="4"/>
      <c r="G4254" s="4">
        <f t="shared" si="789"/>
        <v>795.77470000000005</v>
      </c>
      <c r="H4254"/>
      <c r="I4254"/>
      <c r="J4254" s="34">
        <f t="shared" si="786"/>
        <v>1.7671458676442585E-4</v>
      </c>
      <c r="K4254" s="34">
        <f t="shared" si="790"/>
        <v>0.14062416670952715</v>
      </c>
      <c r="L4254" s="6">
        <f t="shared" si="787"/>
        <v>0.45105329134289407</v>
      </c>
      <c r="M4254" s="6">
        <f t="shared" si="791"/>
        <v>0.35893467765193482</v>
      </c>
      <c r="N4254" s="6">
        <f t="shared" si="788"/>
        <v>2.0570116092208695</v>
      </c>
      <c r="O4254" s="6">
        <f t="shared" si="792"/>
        <v>1.6369081282696913</v>
      </c>
      <c r="P4254" s="6">
        <f t="shared" si="793"/>
        <v>1.9958428059216262</v>
      </c>
      <c r="Q4254" s="6">
        <f t="shared" si="794"/>
        <v>0.1722886452729287</v>
      </c>
      <c r="R4254" s="6">
        <f t="shared" si="795"/>
        <v>0.63839417002517962</v>
      </c>
      <c r="S4254" s="6">
        <f t="shared" si="796"/>
        <v>0.81068281529810826</v>
      </c>
    </row>
    <row r="4255" spans="1:19" x14ac:dyDescent="0.25">
      <c r="A4255" s="64">
        <v>41960</v>
      </c>
      <c r="B4255" s="198" t="s">
        <v>865</v>
      </c>
      <c r="C4255">
        <v>6</v>
      </c>
      <c r="D4255" s="4">
        <v>1.8</v>
      </c>
      <c r="E4255" s="4"/>
      <c r="G4255" s="4">
        <f t="shared" si="789"/>
        <v>795.77470000000005</v>
      </c>
      <c r="H4255"/>
      <c r="I4255"/>
      <c r="J4255" s="34">
        <f t="shared" si="786"/>
        <v>2.5446900494077327E-4</v>
      </c>
      <c r="K4255" s="34">
        <f t="shared" si="790"/>
        <v>0.20249880006171914</v>
      </c>
      <c r="L4255" s="6">
        <f t="shared" si="787"/>
        <v>0.68590748301013704</v>
      </c>
      <c r="M4255" s="6">
        <f t="shared" si="791"/>
        <v>0.54582459775497671</v>
      </c>
      <c r="N4255" s="6">
        <f t="shared" si="788"/>
        <v>2.5461196030223361</v>
      </c>
      <c r="O4255" s="6">
        <f t="shared" si="792"/>
        <v>2.0261255964970846</v>
      </c>
      <c r="P4255" s="6">
        <f t="shared" si="793"/>
        <v>2.5719501942520613</v>
      </c>
      <c r="Q4255" s="6">
        <f t="shared" si="794"/>
        <v>0.26199580692238883</v>
      </c>
      <c r="R4255" s="6">
        <f t="shared" si="795"/>
        <v>0.79018898263386306</v>
      </c>
      <c r="S4255" s="6">
        <f t="shared" si="796"/>
        <v>1.0521847895562519</v>
      </c>
    </row>
    <row r="4256" spans="1:19" x14ac:dyDescent="0.25">
      <c r="A4256" s="64">
        <v>41960</v>
      </c>
      <c r="B4256" s="198" t="s">
        <v>865</v>
      </c>
      <c r="C4256">
        <v>6</v>
      </c>
      <c r="D4256" s="4">
        <v>3</v>
      </c>
      <c r="E4256" s="4"/>
      <c r="G4256" s="4">
        <f t="shared" si="789"/>
        <v>795.77470000000005</v>
      </c>
      <c r="H4256"/>
      <c r="I4256"/>
      <c r="J4256" s="34">
        <f t="shared" si="786"/>
        <v>7.0685834705770342E-4</v>
      </c>
      <c r="K4256" s="34">
        <f t="shared" si="790"/>
        <v>0.56249666683810862</v>
      </c>
      <c r="L4256" s="6">
        <f t="shared" si="787"/>
        <v>2.219707841442716</v>
      </c>
      <c r="M4256" s="6">
        <f t="shared" si="791"/>
        <v>1.7663769089848702</v>
      </c>
      <c r="N4256" s="6">
        <f t="shared" si="788"/>
        <v>4.6285167281146418</v>
      </c>
      <c r="O4256" s="6">
        <f t="shared" si="792"/>
        <v>0.30067400671033195</v>
      </c>
      <c r="P4256" s="6">
        <f t="shared" si="793"/>
        <v>2.0670509156952024</v>
      </c>
      <c r="Q4256" s="6">
        <f t="shared" si="794"/>
        <v>0.84786091631273763</v>
      </c>
      <c r="R4256" s="6">
        <f t="shared" si="795"/>
        <v>0.11726286261702946</v>
      </c>
      <c r="S4256" s="6">
        <f t="shared" si="796"/>
        <v>0.96512377892976708</v>
      </c>
    </row>
    <row r="4257" spans="1:19" x14ac:dyDescent="0.25">
      <c r="A4257" s="64">
        <v>41960</v>
      </c>
      <c r="B4257" s="198" t="s">
        <v>865</v>
      </c>
      <c r="C4257">
        <v>6</v>
      </c>
      <c r="D4257" s="4">
        <v>1.5</v>
      </c>
      <c r="E4257" s="4"/>
      <c r="G4257" s="4">
        <f t="shared" si="789"/>
        <v>795.77470000000005</v>
      </c>
      <c r="H4257"/>
      <c r="I4257"/>
      <c r="J4257" s="34">
        <f t="shared" ref="J4257:J4320" si="797">((+D4257/200)^2)*PI()</f>
        <v>1.7671458676442585E-4</v>
      </c>
      <c r="K4257" s="34">
        <f t="shared" si="790"/>
        <v>0.14062416670952715</v>
      </c>
      <c r="L4257" s="6">
        <f t="shared" ref="L4257:L4320" si="798">0.17758*(D4257^2.299)</f>
        <v>0.45105329134289407</v>
      </c>
      <c r="M4257" s="6">
        <f t="shared" si="791"/>
        <v>0.35893467765193482</v>
      </c>
      <c r="N4257" s="6">
        <f t="shared" ref="N4257:N4320" si="799">1.28*(D4257^1.17)</f>
        <v>2.0570116092208695</v>
      </c>
      <c r="O4257" s="6">
        <f t="shared" si="792"/>
        <v>1.6369081282696913</v>
      </c>
      <c r="P4257" s="6">
        <f t="shared" si="793"/>
        <v>1.9958428059216262</v>
      </c>
      <c r="Q4257" s="6">
        <f t="shared" si="794"/>
        <v>0.1722886452729287</v>
      </c>
      <c r="R4257" s="6">
        <f t="shared" si="795"/>
        <v>0.63839417002517962</v>
      </c>
      <c r="S4257" s="6">
        <f t="shared" si="796"/>
        <v>0.81068281529810826</v>
      </c>
    </row>
    <row r="4258" spans="1:19" x14ac:dyDescent="0.25">
      <c r="A4258" s="64">
        <v>41960</v>
      </c>
      <c r="B4258" s="198" t="s">
        <v>865</v>
      </c>
      <c r="C4258">
        <v>6</v>
      </c>
      <c r="D4258" s="4">
        <v>3.4</v>
      </c>
      <c r="E4258" s="4"/>
      <c r="G4258" s="4">
        <f t="shared" ref="G4258:G4321" si="800">IF($D4258&lt;3.01,795.7747,64.9612)</f>
        <v>64.961200000000005</v>
      </c>
      <c r="H4258"/>
      <c r="I4258"/>
      <c r="J4258" s="34">
        <f t="shared" si="797"/>
        <v>9.0792027688745035E-4</v>
      </c>
      <c r="K4258" s="34">
        <f t="shared" si="790"/>
        <v>5.8979591834920582E-2</v>
      </c>
      <c r="L4258" s="6">
        <f t="shared" si="798"/>
        <v>2.9598116954824234</v>
      </c>
      <c r="M4258" s="6">
        <f t="shared" si="791"/>
        <v>0.19227292324193554</v>
      </c>
      <c r="N4258" s="6">
        <f t="shared" si="799"/>
        <v>5.3584638182360029</v>
      </c>
      <c r="O4258" s="6">
        <f t="shared" si="792"/>
        <v>0.34809224654085708</v>
      </c>
      <c r="P4258" s="6">
        <f t="shared" si="793"/>
        <v>0.54036516978279259</v>
      </c>
      <c r="Q4258" s="6">
        <f t="shared" si="794"/>
        <v>9.2291003156129051E-2</v>
      </c>
      <c r="R4258" s="6">
        <f t="shared" si="795"/>
        <v>0.13575597615093427</v>
      </c>
      <c r="S4258" s="6">
        <f t="shared" si="796"/>
        <v>0.2280469793070633</v>
      </c>
    </row>
    <row r="4259" spans="1:19" x14ac:dyDescent="0.25">
      <c r="A4259" s="64">
        <v>41960</v>
      </c>
      <c r="B4259" s="198" t="s">
        <v>865</v>
      </c>
      <c r="C4259">
        <v>6</v>
      </c>
      <c r="D4259" s="4">
        <v>1.9</v>
      </c>
      <c r="E4259" s="4"/>
      <c r="G4259" s="4">
        <f t="shared" si="800"/>
        <v>795.77470000000005</v>
      </c>
      <c r="H4259"/>
      <c r="I4259"/>
      <c r="J4259" s="34">
        <f t="shared" si="797"/>
        <v>2.835287369864788E-4</v>
      </c>
      <c r="K4259" s="34">
        <f t="shared" si="790"/>
        <v>0.22562366303173023</v>
      </c>
      <c r="L4259" s="6">
        <f t="shared" si="798"/>
        <v>0.77669154992970613</v>
      </c>
      <c r="M4259" s="6">
        <f t="shared" si="791"/>
        <v>0.61806783468756221</v>
      </c>
      <c r="N4259" s="6">
        <f t="shared" si="799"/>
        <v>2.7123871783139122</v>
      </c>
      <c r="O4259" s="6">
        <f t="shared" si="792"/>
        <v>2.1584363448868618</v>
      </c>
      <c r="P4259" s="6">
        <f t="shared" si="793"/>
        <v>2.7765041795744239</v>
      </c>
      <c r="Q4259" s="6">
        <f t="shared" si="794"/>
        <v>0.29667256065002984</v>
      </c>
      <c r="R4259" s="6">
        <f t="shared" si="795"/>
        <v>0.84179017450587612</v>
      </c>
      <c r="S4259" s="6">
        <f t="shared" si="796"/>
        <v>1.138462735155906</v>
      </c>
    </row>
    <row r="4260" spans="1:19" x14ac:dyDescent="0.25">
      <c r="A4260" s="64">
        <v>41960</v>
      </c>
      <c r="B4260" s="198" t="s">
        <v>865</v>
      </c>
      <c r="C4260">
        <v>6</v>
      </c>
      <c r="D4260" s="4">
        <v>3.5</v>
      </c>
      <c r="E4260" s="4"/>
      <c r="G4260" s="4">
        <f t="shared" si="800"/>
        <v>64.961200000000005</v>
      </c>
      <c r="H4260"/>
      <c r="I4260"/>
      <c r="J4260" s="34">
        <f t="shared" si="797"/>
        <v>9.6211275016187424E-4</v>
      </c>
      <c r="K4260" s="34">
        <f t="shared" si="790"/>
        <v>6.2499999998077607E-2</v>
      </c>
      <c r="L4260" s="6">
        <f t="shared" si="798"/>
        <v>3.1637815247608514</v>
      </c>
      <c r="M4260" s="6">
        <f t="shared" si="791"/>
        <v>0.20552304837265933</v>
      </c>
      <c r="N4260" s="6">
        <f t="shared" si="799"/>
        <v>5.5433152983182508</v>
      </c>
      <c r="O4260" s="6">
        <f t="shared" si="792"/>
        <v>0.36010042074168885</v>
      </c>
      <c r="P4260" s="6">
        <f t="shared" si="793"/>
        <v>0.56562346911434824</v>
      </c>
      <c r="Q4260" s="6">
        <f t="shared" si="794"/>
        <v>9.865106321887647E-2</v>
      </c>
      <c r="R4260" s="6">
        <f t="shared" si="795"/>
        <v>0.14043916408925866</v>
      </c>
      <c r="S4260" s="6">
        <f t="shared" si="796"/>
        <v>0.23909022730813512</v>
      </c>
    </row>
    <row r="4261" spans="1:19" x14ac:dyDescent="0.25">
      <c r="A4261" s="64">
        <v>41960</v>
      </c>
      <c r="B4261" s="198" t="s">
        <v>865</v>
      </c>
      <c r="C4261">
        <v>6</v>
      </c>
      <c r="D4261" s="4">
        <v>4</v>
      </c>
      <c r="E4261" s="4"/>
      <c r="G4261" s="4">
        <f t="shared" si="800"/>
        <v>64.961200000000005</v>
      </c>
      <c r="H4261"/>
      <c r="I4261"/>
      <c r="J4261" s="34">
        <f t="shared" si="797"/>
        <v>1.2566370614359172E-3</v>
      </c>
      <c r="K4261" s="34">
        <f t="shared" si="790"/>
        <v>8.1632653058713603E-2</v>
      </c>
      <c r="L4261" s="6">
        <f t="shared" si="798"/>
        <v>4.3006091215286046</v>
      </c>
      <c r="M4261" s="6">
        <f t="shared" si="791"/>
        <v>0.27937273468421148</v>
      </c>
      <c r="N4261" s="6">
        <f t="shared" si="799"/>
        <v>6.4806737611278331</v>
      </c>
      <c r="O4261" s="6">
        <f t="shared" si="792"/>
        <v>0.42099235249702632</v>
      </c>
      <c r="P4261" s="6">
        <f t="shared" si="793"/>
        <v>0.7003650871812378</v>
      </c>
      <c r="Q4261" s="6">
        <f t="shared" si="794"/>
        <v>0.1340989126484215</v>
      </c>
      <c r="R4261" s="6">
        <f t="shared" si="795"/>
        <v>0.16418701747384026</v>
      </c>
      <c r="S4261" s="6">
        <f t="shared" si="796"/>
        <v>0.29828593012226179</v>
      </c>
    </row>
    <row r="4262" spans="1:19" x14ac:dyDescent="0.25">
      <c r="A4262" s="64">
        <v>41960</v>
      </c>
      <c r="B4262" s="198" t="s">
        <v>865</v>
      </c>
      <c r="C4262">
        <v>6</v>
      </c>
      <c r="D4262" s="4">
        <v>3</v>
      </c>
      <c r="E4262" s="4"/>
      <c r="G4262" s="4">
        <f t="shared" si="800"/>
        <v>795.77470000000005</v>
      </c>
      <c r="H4262"/>
      <c r="I4262"/>
      <c r="J4262" s="34">
        <f t="shared" si="797"/>
        <v>7.0685834705770342E-4</v>
      </c>
      <c r="K4262" s="34">
        <f t="shared" si="790"/>
        <v>0.56249666683810862</v>
      </c>
      <c r="L4262" s="6">
        <f t="shared" si="798"/>
        <v>2.219707841442716</v>
      </c>
      <c r="M4262" s="6">
        <f t="shared" si="791"/>
        <v>1.7663769089848702</v>
      </c>
      <c r="N4262" s="6">
        <f t="shared" si="799"/>
        <v>4.6285167281146418</v>
      </c>
      <c r="O4262" s="6">
        <f t="shared" si="792"/>
        <v>0.30067400671033195</v>
      </c>
      <c r="P4262" s="6">
        <f t="shared" si="793"/>
        <v>2.0670509156952024</v>
      </c>
      <c r="Q4262" s="6">
        <f t="shared" si="794"/>
        <v>0.84786091631273763</v>
      </c>
      <c r="R4262" s="6">
        <f t="shared" si="795"/>
        <v>0.11726286261702946</v>
      </c>
      <c r="S4262" s="6">
        <f t="shared" si="796"/>
        <v>0.96512377892976708</v>
      </c>
    </row>
    <row r="4263" spans="1:19" x14ac:dyDescent="0.25">
      <c r="A4263" s="64">
        <v>41960</v>
      </c>
      <c r="B4263" s="198" t="s">
        <v>865</v>
      </c>
      <c r="C4263">
        <v>6</v>
      </c>
      <c r="D4263" s="4">
        <v>3</v>
      </c>
      <c r="E4263" s="4"/>
      <c r="G4263" s="4">
        <f t="shared" si="800"/>
        <v>795.77470000000005</v>
      </c>
      <c r="H4263"/>
      <c r="I4263"/>
      <c r="J4263" s="34">
        <f t="shared" si="797"/>
        <v>7.0685834705770342E-4</v>
      </c>
      <c r="K4263" s="34">
        <f t="shared" si="790"/>
        <v>0.56249666683810862</v>
      </c>
      <c r="L4263" s="6">
        <f t="shared" si="798"/>
        <v>2.219707841442716</v>
      </c>
      <c r="M4263" s="6">
        <f t="shared" si="791"/>
        <v>1.7663769089848702</v>
      </c>
      <c r="N4263" s="6">
        <f t="shared" si="799"/>
        <v>4.6285167281146418</v>
      </c>
      <c r="O4263" s="6">
        <f t="shared" si="792"/>
        <v>0.30067400671033195</v>
      </c>
      <c r="P4263" s="6">
        <f t="shared" si="793"/>
        <v>2.0670509156952024</v>
      </c>
      <c r="Q4263" s="6">
        <f t="shared" si="794"/>
        <v>0.84786091631273763</v>
      </c>
      <c r="R4263" s="6">
        <f t="shared" si="795"/>
        <v>0.11726286261702946</v>
      </c>
      <c r="S4263" s="6">
        <f t="shared" si="796"/>
        <v>0.96512377892976708</v>
      </c>
    </row>
    <row r="4264" spans="1:19" x14ac:dyDescent="0.25">
      <c r="A4264" s="64">
        <v>41960</v>
      </c>
      <c r="B4264" s="198" t="s">
        <v>865</v>
      </c>
      <c r="C4264">
        <v>6</v>
      </c>
      <c r="D4264" s="4">
        <v>3.2</v>
      </c>
      <c r="E4264" s="4"/>
      <c r="G4264" s="4">
        <f t="shared" si="800"/>
        <v>64.961200000000005</v>
      </c>
      <c r="H4264"/>
      <c r="I4264"/>
      <c r="J4264" s="34">
        <f t="shared" si="797"/>
        <v>8.0424771931898698E-4</v>
      </c>
      <c r="K4264" s="34">
        <f t="shared" si="790"/>
        <v>5.2244897957576697E-2</v>
      </c>
      <c r="L4264" s="6">
        <f t="shared" si="798"/>
        <v>2.57474279673893</v>
      </c>
      <c r="M4264" s="6">
        <f t="shared" si="791"/>
        <v>0.16725838501169291</v>
      </c>
      <c r="N4264" s="6">
        <f t="shared" si="799"/>
        <v>4.9915502127950244</v>
      </c>
      <c r="O4264" s="6">
        <f t="shared" si="792"/>
        <v>0.32425709797277341</v>
      </c>
      <c r="P4264" s="6">
        <f t="shared" si="793"/>
        <v>0.49151548298446635</v>
      </c>
      <c r="Q4264" s="6">
        <f t="shared" si="794"/>
        <v>8.0284024805612586E-2</v>
      </c>
      <c r="R4264" s="6">
        <f t="shared" si="795"/>
        <v>0.12646026820938164</v>
      </c>
      <c r="S4264" s="6">
        <f t="shared" si="796"/>
        <v>0.20674429301499422</v>
      </c>
    </row>
    <row r="4265" spans="1:19" x14ac:dyDescent="0.25">
      <c r="A4265" s="64">
        <v>41960</v>
      </c>
      <c r="B4265" s="198" t="s">
        <v>865</v>
      </c>
      <c r="C4265">
        <v>6</v>
      </c>
      <c r="D4265" s="4">
        <v>3</v>
      </c>
      <c r="E4265" s="4"/>
      <c r="G4265" s="4">
        <f t="shared" si="800"/>
        <v>795.77470000000005</v>
      </c>
      <c r="H4265"/>
      <c r="I4265"/>
      <c r="J4265" s="34">
        <f t="shared" si="797"/>
        <v>7.0685834705770342E-4</v>
      </c>
      <c r="K4265" s="34">
        <f t="shared" si="790"/>
        <v>0.56249666683810862</v>
      </c>
      <c r="L4265" s="6">
        <f t="shared" si="798"/>
        <v>2.219707841442716</v>
      </c>
      <c r="M4265" s="6">
        <f t="shared" si="791"/>
        <v>1.7663769089848702</v>
      </c>
      <c r="N4265" s="6">
        <f t="shared" si="799"/>
        <v>4.6285167281146418</v>
      </c>
      <c r="O4265" s="6">
        <f t="shared" si="792"/>
        <v>0.30067400671033195</v>
      </c>
      <c r="P4265" s="6">
        <f t="shared" si="793"/>
        <v>2.0670509156952024</v>
      </c>
      <c r="Q4265" s="6">
        <f t="shared" si="794"/>
        <v>0.84786091631273763</v>
      </c>
      <c r="R4265" s="6">
        <f t="shared" si="795"/>
        <v>0.11726286261702946</v>
      </c>
      <c r="S4265" s="6">
        <f t="shared" si="796"/>
        <v>0.96512377892976708</v>
      </c>
    </row>
    <row r="4266" spans="1:19" x14ac:dyDescent="0.25">
      <c r="A4266" s="64">
        <v>41960</v>
      </c>
      <c r="B4266" s="198" t="s">
        <v>865</v>
      </c>
      <c r="C4266">
        <v>6</v>
      </c>
      <c r="D4266" s="4">
        <v>3.4</v>
      </c>
      <c r="E4266" s="4"/>
      <c r="G4266" s="4">
        <f t="shared" si="800"/>
        <v>64.961200000000005</v>
      </c>
      <c r="H4266"/>
      <c r="I4266"/>
      <c r="J4266" s="34">
        <f t="shared" si="797"/>
        <v>9.0792027688745035E-4</v>
      </c>
      <c r="K4266" s="34">
        <f t="shared" si="790"/>
        <v>5.8979591834920582E-2</v>
      </c>
      <c r="L4266" s="6">
        <f t="shared" si="798"/>
        <v>2.9598116954824234</v>
      </c>
      <c r="M4266" s="6">
        <f t="shared" si="791"/>
        <v>0.19227292324193554</v>
      </c>
      <c r="N4266" s="6">
        <f t="shared" si="799"/>
        <v>5.3584638182360029</v>
      </c>
      <c r="O4266" s="6">
        <f t="shared" si="792"/>
        <v>0.34809224654085708</v>
      </c>
      <c r="P4266" s="6">
        <f t="shared" si="793"/>
        <v>0.54036516978279259</v>
      </c>
      <c r="Q4266" s="6">
        <f t="shared" si="794"/>
        <v>9.2291003156129051E-2</v>
      </c>
      <c r="R4266" s="6">
        <f t="shared" si="795"/>
        <v>0.13575597615093427</v>
      </c>
      <c r="S4266" s="6">
        <f t="shared" si="796"/>
        <v>0.2280469793070633</v>
      </c>
    </row>
    <row r="4267" spans="1:19" x14ac:dyDescent="0.25">
      <c r="A4267" s="64">
        <v>41960</v>
      </c>
      <c r="B4267" s="198" t="s">
        <v>865</v>
      </c>
      <c r="C4267">
        <v>6</v>
      </c>
      <c r="D4267" s="4">
        <v>4.2</v>
      </c>
      <c r="E4267" s="4"/>
      <c r="G4267" s="4">
        <f t="shared" si="800"/>
        <v>64.961200000000005</v>
      </c>
      <c r="H4267"/>
      <c r="I4267"/>
      <c r="J4267" s="34">
        <f t="shared" si="797"/>
        <v>1.385442360233099E-3</v>
      </c>
      <c r="K4267" s="34">
        <f t="shared" si="790"/>
        <v>8.9999999997231753E-2</v>
      </c>
      <c r="L4267" s="6">
        <f t="shared" si="798"/>
        <v>4.811097633235077</v>
      </c>
      <c r="M4267" s="6">
        <f t="shared" si="791"/>
        <v>0.31253468163409348</v>
      </c>
      <c r="N4267" s="6">
        <f t="shared" si="799"/>
        <v>6.861382640483793</v>
      </c>
      <c r="O4267" s="6">
        <f t="shared" si="792"/>
        <v>0.44572365863033786</v>
      </c>
      <c r="P4267" s="6">
        <f t="shared" si="793"/>
        <v>0.7582583402644314</v>
      </c>
      <c r="Q4267" s="6">
        <f t="shared" si="794"/>
        <v>0.15001664718436486</v>
      </c>
      <c r="R4267" s="6">
        <f t="shared" si="795"/>
        <v>0.17383222686583177</v>
      </c>
      <c r="S4267" s="6">
        <f t="shared" si="796"/>
        <v>0.32384887405019663</v>
      </c>
    </row>
    <row r="4268" spans="1:19" x14ac:dyDescent="0.25">
      <c r="A4268" s="64">
        <v>41960</v>
      </c>
      <c r="B4268" s="198" t="s">
        <v>865</v>
      </c>
      <c r="C4268">
        <v>6</v>
      </c>
      <c r="D4268" s="4">
        <v>3.3</v>
      </c>
      <c r="E4268" s="4"/>
      <c r="G4268" s="4">
        <f t="shared" si="800"/>
        <v>64.961200000000005</v>
      </c>
      <c r="H4268"/>
      <c r="I4268"/>
      <c r="J4268" s="34">
        <f t="shared" si="797"/>
        <v>8.5529859993982123E-4</v>
      </c>
      <c r="K4268" s="34">
        <f t="shared" si="790"/>
        <v>5.5561224488086945E-2</v>
      </c>
      <c r="L4268" s="6">
        <f t="shared" si="798"/>
        <v>2.7634881041225379</v>
      </c>
      <c r="M4268" s="6">
        <f t="shared" si="791"/>
        <v>0.17951950691152002</v>
      </c>
      <c r="N4268" s="6">
        <f t="shared" si="799"/>
        <v>5.1745344101160526</v>
      </c>
      <c r="O4268" s="6">
        <f t="shared" si="792"/>
        <v>0.3361439712423443</v>
      </c>
      <c r="P4268" s="6">
        <f t="shared" si="793"/>
        <v>0.51566347815386426</v>
      </c>
      <c r="Q4268" s="6">
        <f t="shared" si="794"/>
        <v>8.6169363317529613E-2</v>
      </c>
      <c r="R4268" s="6">
        <f t="shared" si="795"/>
        <v>0.13109614878451428</v>
      </c>
      <c r="S4268" s="6">
        <f t="shared" si="796"/>
        <v>0.2172655121020439</v>
      </c>
    </row>
    <row r="4269" spans="1:19" x14ac:dyDescent="0.25">
      <c r="A4269" s="64">
        <v>41960</v>
      </c>
      <c r="B4269" s="198" t="s">
        <v>865</v>
      </c>
      <c r="C4269">
        <v>6</v>
      </c>
      <c r="D4269" s="4">
        <v>3.8</v>
      </c>
      <c r="E4269" s="4"/>
      <c r="G4269" s="4">
        <f t="shared" si="800"/>
        <v>64.961200000000005</v>
      </c>
      <c r="H4269"/>
      <c r="I4269"/>
      <c r="J4269" s="34">
        <f t="shared" si="797"/>
        <v>1.1341149479459152E-3</v>
      </c>
      <c r="K4269" s="34">
        <f t="shared" si="790"/>
        <v>7.3673469385489021E-2</v>
      </c>
      <c r="L4269" s="6">
        <f t="shared" si="798"/>
        <v>3.8222275656794742</v>
      </c>
      <c r="M4269" s="6">
        <f t="shared" si="791"/>
        <v>0.24829649415562419</v>
      </c>
      <c r="N4269" s="6">
        <f t="shared" si="799"/>
        <v>6.1031884174464111</v>
      </c>
      <c r="O4269" s="6">
        <f t="shared" si="792"/>
        <v>0.39647045111343715</v>
      </c>
      <c r="P4269" s="6">
        <f t="shared" si="793"/>
        <v>0.64476694526906131</v>
      </c>
      <c r="Q4269" s="6">
        <f t="shared" si="794"/>
        <v>0.1191823171946996</v>
      </c>
      <c r="R4269" s="6">
        <f t="shared" si="795"/>
        <v>0.1546234759342405</v>
      </c>
      <c r="S4269" s="6">
        <f t="shared" si="796"/>
        <v>0.2738057931289401</v>
      </c>
    </row>
    <row r="4270" spans="1:19" x14ac:dyDescent="0.25">
      <c r="A4270" s="64">
        <v>41960</v>
      </c>
      <c r="B4270" s="198" t="s">
        <v>865</v>
      </c>
      <c r="C4270">
        <v>6</v>
      </c>
      <c r="D4270" s="4">
        <v>3.1</v>
      </c>
      <c r="E4270" s="4"/>
      <c r="G4270" s="4">
        <f t="shared" si="800"/>
        <v>64.961200000000005</v>
      </c>
      <c r="H4270"/>
      <c r="I4270"/>
      <c r="J4270" s="34">
        <f t="shared" si="797"/>
        <v>7.5476763502494771E-4</v>
      </c>
      <c r="K4270" s="34">
        <f t="shared" si="790"/>
        <v>4.9030612243389851E-2</v>
      </c>
      <c r="L4270" s="6">
        <f t="shared" si="798"/>
        <v>2.3935063597525432</v>
      </c>
      <c r="M4270" s="6">
        <f t="shared" si="791"/>
        <v>0.15548504835297491</v>
      </c>
      <c r="N4270" s="6">
        <f t="shared" si="799"/>
        <v>4.8095356854949474</v>
      </c>
      <c r="O4270" s="6">
        <f t="shared" si="792"/>
        <v>0.31243321563258936</v>
      </c>
      <c r="P4270" s="6">
        <f t="shared" si="793"/>
        <v>0.46791826398556424</v>
      </c>
      <c r="Q4270" s="6">
        <f t="shared" si="794"/>
        <v>7.4632823209427962E-2</v>
      </c>
      <c r="R4270" s="6">
        <f t="shared" si="795"/>
        <v>0.12184895409670986</v>
      </c>
      <c r="S4270" s="6">
        <f t="shared" si="796"/>
        <v>0.19648177730613781</v>
      </c>
    </row>
    <row r="4271" spans="1:19" x14ac:dyDescent="0.25">
      <c r="A4271" s="64">
        <v>41960</v>
      </c>
      <c r="B4271" s="198" t="s">
        <v>865</v>
      </c>
      <c r="C4271">
        <v>6</v>
      </c>
      <c r="D4271" s="4">
        <v>4</v>
      </c>
      <c r="E4271" s="4"/>
      <c r="G4271" s="4">
        <f t="shared" si="800"/>
        <v>64.961200000000005</v>
      </c>
      <c r="H4271"/>
      <c r="I4271"/>
      <c r="J4271" s="34">
        <f t="shared" si="797"/>
        <v>1.2566370614359172E-3</v>
      </c>
      <c r="K4271" s="34">
        <f t="shared" si="790"/>
        <v>8.1632653058713603E-2</v>
      </c>
      <c r="L4271" s="6">
        <f t="shared" si="798"/>
        <v>4.3006091215286046</v>
      </c>
      <c r="M4271" s="6">
        <f t="shared" si="791"/>
        <v>0.27937273468421148</v>
      </c>
      <c r="N4271" s="6">
        <f t="shared" si="799"/>
        <v>6.4806737611278331</v>
      </c>
      <c r="O4271" s="6">
        <f t="shared" si="792"/>
        <v>0.42099235249702632</v>
      </c>
      <c r="P4271" s="6">
        <f t="shared" si="793"/>
        <v>0.7003650871812378</v>
      </c>
      <c r="Q4271" s="6">
        <f t="shared" si="794"/>
        <v>0.1340989126484215</v>
      </c>
      <c r="R4271" s="6">
        <f t="shared" si="795"/>
        <v>0.16418701747384026</v>
      </c>
      <c r="S4271" s="6">
        <f t="shared" si="796"/>
        <v>0.29828593012226179</v>
      </c>
    </row>
    <row r="4272" spans="1:19" x14ac:dyDescent="0.25">
      <c r="A4272" s="64">
        <v>41960</v>
      </c>
      <c r="B4272" s="198" t="s">
        <v>865</v>
      </c>
      <c r="C4272">
        <v>6</v>
      </c>
      <c r="D4272" s="4">
        <v>5.0999999999999996</v>
      </c>
      <c r="E4272" s="4"/>
      <c r="G4272" s="4">
        <f t="shared" si="800"/>
        <v>64.961200000000005</v>
      </c>
      <c r="H4272"/>
      <c r="I4272"/>
      <c r="J4272" s="34">
        <f t="shared" si="797"/>
        <v>2.0428206229967626E-3</v>
      </c>
      <c r="K4272" s="34">
        <f t="shared" si="790"/>
        <v>0.13270408162857128</v>
      </c>
      <c r="L4272" s="6">
        <f t="shared" si="798"/>
        <v>7.5179232289815232</v>
      </c>
      <c r="M4272" s="6">
        <f t="shared" si="791"/>
        <v>0.48837332393509775</v>
      </c>
      <c r="N4272" s="6">
        <f t="shared" si="799"/>
        <v>8.6112674075792555</v>
      </c>
      <c r="O4272" s="6">
        <f t="shared" si="792"/>
        <v>0.55939827516743446</v>
      </c>
      <c r="P4272" s="6">
        <f t="shared" si="793"/>
        <v>1.0477715991025323</v>
      </c>
      <c r="Q4272" s="6">
        <f t="shared" si="794"/>
        <v>0.2344191954888469</v>
      </c>
      <c r="R4272" s="6">
        <f t="shared" si="795"/>
        <v>0.21816532731529945</v>
      </c>
      <c r="S4272" s="6">
        <f t="shared" si="796"/>
        <v>0.45258452280414635</v>
      </c>
    </row>
    <row r="4273" spans="1:19" x14ac:dyDescent="0.25">
      <c r="A4273" s="64">
        <v>41960</v>
      </c>
      <c r="B4273" s="198" t="s">
        <v>865</v>
      </c>
      <c r="C4273">
        <v>6</v>
      </c>
      <c r="D4273" s="4">
        <v>9.1</v>
      </c>
      <c r="E4273" s="4"/>
      <c r="G4273" s="4">
        <f t="shared" si="800"/>
        <v>64.961200000000005</v>
      </c>
      <c r="H4273"/>
      <c r="I4273"/>
      <c r="J4273" s="34">
        <f t="shared" si="797"/>
        <v>6.5038821910942696E-3</v>
      </c>
      <c r="K4273" s="34">
        <f t="shared" si="790"/>
        <v>0.4224999999870046</v>
      </c>
      <c r="L4273" s="6">
        <f t="shared" si="798"/>
        <v>28.459693107492722</v>
      </c>
      <c r="M4273" s="6">
        <f t="shared" si="791"/>
        <v>1.8487758517536694</v>
      </c>
      <c r="N4273" s="6">
        <f t="shared" si="799"/>
        <v>16.954633202475005</v>
      </c>
      <c r="O4273" s="6">
        <f t="shared" si="792"/>
        <v>1.1013933397554569</v>
      </c>
      <c r="P4273" s="6">
        <f t="shared" si="793"/>
        <v>2.9501691915091266</v>
      </c>
      <c r="Q4273" s="6">
        <f t="shared" si="794"/>
        <v>0.88741240884176131</v>
      </c>
      <c r="R4273" s="6">
        <f t="shared" si="795"/>
        <v>0.42954340250462825</v>
      </c>
      <c r="S4273" s="6">
        <f t="shared" si="796"/>
        <v>1.3169558113463895</v>
      </c>
    </row>
    <row r="4274" spans="1:19" x14ac:dyDescent="0.25">
      <c r="A4274" s="64">
        <v>41960</v>
      </c>
      <c r="B4274" s="198" t="s">
        <v>865</v>
      </c>
      <c r="C4274">
        <v>6</v>
      </c>
      <c r="D4274" s="4">
        <v>4.5</v>
      </c>
      <c r="E4274" s="4"/>
      <c r="G4274" s="4">
        <f t="shared" si="800"/>
        <v>64.961200000000005</v>
      </c>
      <c r="H4274"/>
      <c r="I4274"/>
      <c r="J4274" s="34">
        <f t="shared" si="797"/>
        <v>1.5904312808798326E-3</v>
      </c>
      <c r="K4274" s="34">
        <f t="shared" ref="K4274:K4337" si="801">+IF($D4274&gt;3.01,J4274*64.96120126,J4274*795.77)</f>
        <v>0.10331632652743439</v>
      </c>
      <c r="L4274" s="6">
        <f t="shared" si="798"/>
        <v>5.6380590590289899</v>
      </c>
      <c r="M4274" s="6">
        <f t="shared" ref="M4274:M4337" si="802">+IF($D4274&gt;3.01,L4274*64.96120126*0.001,L4274*795.77*0.001)</f>
        <v>0.36625508924934846</v>
      </c>
      <c r="N4274" s="6">
        <f t="shared" si="799"/>
        <v>7.4382130025037601</v>
      </c>
      <c r="O4274" s="6">
        <f t="shared" ref="O4274:O4337" si="803">+IF($D4274&gt;2.99,N4274*64.96120126*0.001,N4274*795.77*0.001)</f>
        <v>0.48319525187039564</v>
      </c>
      <c r="P4274" s="6">
        <f t="shared" ref="P4274:P4337" si="804">+M4274+O4274</f>
        <v>0.84945034111974405</v>
      </c>
      <c r="Q4274" s="6">
        <f t="shared" si="794"/>
        <v>0.17580244283968727</v>
      </c>
      <c r="R4274" s="6">
        <f t="shared" si="795"/>
        <v>0.1884461482294543</v>
      </c>
      <c r="S4274" s="6">
        <f t="shared" si="796"/>
        <v>0.36424859106914154</v>
      </c>
    </row>
    <row r="4275" spans="1:19" x14ac:dyDescent="0.25">
      <c r="A4275" s="64">
        <v>41960</v>
      </c>
      <c r="B4275" s="198" t="s">
        <v>865</v>
      </c>
      <c r="C4275">
        <v>6</v>
      </c>
      <c r="D4275" s="4">
        <v>3.2</v>
      </c>
      <c r="E4275" s="4"/>
      <c r="G4275" s="4">
        <f t="shared" si="800"/>
        <v>64.961200000000005</v>
      </c>
      <c r="H4275"/>
      <c r="I4275"/>
      <c r="J4275" s="34">
        <f t="shared" si="797"/>
        <v>8.0424771931898698E-4</v>
      </c>
      <c r="K4275" s="34">
        <f t="shared" si="801"/>
        <v>5.2244897957576697E-2</v>
      </c>
      <c r="L4275" s="6">
        <f t="shared" si="798"/>
        <v>2.57474279673893</v>
      </c>
      <c r="M4275" s="6">
        <f t="shared" si="802"/>
        <v>0.16725838501169291</v>
      </c>
      <c r="N4275" s="6">
        <f t="shared" si="799"/>
        <v>4.9915502127950244</v>
      </c>
      <c r="O4275" s="6">
        <f t="shared" si="803"/>
        <v>0.32425709797277341</v>
      </c>
      <c r="P4275" s="6">
        <f t="shared" si="804"/>
        <v>0.49151548298446635</v>
      </c>
      <c r="Q4275" s="6">
        <f t="shared" si="794"/>
        <v>8.0284024805612586E-2</v>
      </c>
      <c r="R4275" s="6">
        <f t="shared" si="795"/>
        <v>0.12646026820938164</v>
      </c>
      <c r="S4275" s="6">
        <f t="shared" si="796"/>
        <v>0.20674429301499422</v>
      </c>
    </row>
    <row r="4276" spans="1:19" x14ac:dyDescent="0.25">
      <c r="A4276" s="64">
        <v>41960</v>
      </c>
      <c r="B4276" s="198" t="s">
        <v>865</v>
      </c>
      <c r="C4276">
        <v>6</v>
      </c>
      <c r="D4276" s="4">
        <v>5.4</v>
      </c>
      <c r="E4276" s="4"/>
      <c r="G4276" s="4">
        <f t="shared" si="800"/>
        <v>64.961200000000005</v>
      </c>
      <c r="H4276"/>
      <c r="I4276"/>
      <c r="J4276" s="34">
        <f t="shared" si="797"/>
        <v>2.2902210444669595E-3</v>
      </c>
      <c r="K4276" s="34">
        <f t="shared" si="801"/>
        <v>0.14877551019950555</v>
      </c>
      <c r="L4276" s="6">
        <f t="shared" si="798"/>
        <v>8.5736806990755614</v>
      </c>
      <c r="M4276" s="6">
        <f t="shared" si="802"/>
        <v>0.55695659743162507</v>
      </c>
      <c r="N4276" s="6">
        <f t="shared" si="799"/>
        <v>9.2068415424761678</v>
      </c>
      <c r="O4276" s="6">
        <f t="shared" si="803"/>
        <v>0.5980874864097232</v>
      </c>
      <c r="P4276" s="6">
        <f t="shared" si="804"/>
        <v>1.1550440838413483</v>
      </c>
      <c r="Q4276" s="6">
        <f t="shared" si="794"/>
        <v>0.26733916676718</v>
      </c>
      <c r="R4276" s="6">
        <f t="shared" si="795"/>
        <v>0.23325411969979207</v>
      </c>
      <c r="S4276" s="6">
        <f t="shared" si="796"/>
        <v>0.5005932864669721</v>
      </c>
    </row>
    <row r="4277" spans="1:19" x14ac:dyDescent="0.25">
      <c r="A4277" s="64">
        <v>41960</v>
      </c>
      <c r="B4277" s="198" t="s">
        <v>865</v>
      </c>
      <c r="C4277">
        <v>6</v>
      </c>
      <c r="D4277" s="4">
        <v>3.1</v>
      </c>
      <c r="E4277" s="4"/>
      <c r="G4277" s="4">
        <f t="shared" si="800"/>
        <v>64.961200000000005</v>
      </c>
      <c r="H4277"/>
      <c r="I4277"/>
      <c r="J4277" s="34">
        <f t="shared" si="797"/>
        <v>7.5476763502494771E-4</v>
      </c>
      <c r="K4277" s="34">
        <f t="shared" si="801"/>
        <v>4.9030612243389851E-2</v>
      </c>
      <c r="L4277" s="6">
        <f t="shared" si="798"/>
        <v>2.3935063597525432</v>
      </c>
      <c r="M4277" s="6">
        <f t="shared" si="802"/>
        <v>0.15548504835297491</v>
      </c>
      <c r="N4277" s="6">
        <f t="shared" si="799"/>
        <v>4.8095356854949474</v>
      </c>
      <c r="O4277" s="6">
        <f t="shared" si="803"/>
        <v>0.31243321563258936</v>
      </c>
      <c r="P4277" s="6">
        <f t="shared" si="804"/>
        <v>0.46791826398556424</v>
      </c>
      <c r="Q4277" s="6">
        <f t="shared" si="794"/>
        <v>7.4632823209427962E-2</v>
      </c>
      <c r="R4277" s="6">
        <f t="shared" si="795"/>
        <v>0.12184895409670986</v>
      </c>
      <c r="S4277" s="6">
        <f t="shared" si="796"/>
        <v>0.19648177730613781</v>
      </c>
    </row>
    <row r="4278" spans="1:19" x14ac:dyDescent="0.25">
      <c r="A4278" s="64">
        <v>41960</v>
      </c>
      <c r="B4278" s="198" t="s">
        <v>865</v>
      </c>
      <c r="C4278">
        <v>6</v>
      </c>
      <c r="D4278" s="4">
        <v>3.9</v>
      </c>
      <c r="E4278" s="4"/>
      <c r="G4278" s="4">
        <f t="shared" si="800"/>
        <v>64.961200000000005</v>
      </c>
      <c r="H4278"/>
      <c r="I4278"/>
      <c r="J4278" s="34">
        <f t="shared" si="797"/>
        <v>1.1945906065275189E-3</v>
      </c>
      <c r="K4278" s="34">
        <f t="shared" si="801"/>
        <v>7.7602040813939621E-2</v>
      </c>
      <c r="L4278" s="6">
        <f t="shared" si="798"/>
        <v>4.0574351124683323</v>
      </c>
      <c r="M4278" s="6">
        <f t="shared" si="802"/>
        <v>0.26357585894044605</v>
      </c>
      <c r="N4278" s="6">
        <f t="shared" si="799"/>
        <v>6.2915196864507177</v>
      </c>
      <c r="O4278" s="6">
        <f t="shared" si="803"/>
        <v>0.40870467658277715</v>
      </c>
      <c r="P4278" s="6">
        <f t="shared" si="804"/>
        <v>0.6722805355232232</v>
      </c>
      <c r="Q4278" s="6">
        <f t="shared" si="794"/>
        <v>0.12651641229141411</v>
      </c>
      <c r="R4278" s="6">
        <f t="shared" si="795"/>
        <v>0.1593948238672831</v>
      </c>
      <c r="S4278" s="6">
        <f t="shared" si="796"/>
        <v>0.28591123615869718</v>
      </c>
    </row>
    <row r="4279" spans="1:19" x14ac:dyDescent="0.25">
      <c r="A4279" s="64">
        <v>41960</v>
      </c>
      <c r="B4279" s="198" t="s">
        <v>865</v>
      </c>
      <c r="C4279">
        <v>6</v>
      </c>
      <c r="D4279" s="4">
        <v>5</v>
      </c>
      <c r="E4279" s="4"/>
      <c r="G4279" s="4">
        <f t="shared" si="800"/>
        <v>64.961200000000005</v>
      </c>
      <c r="H4279"/>
      <c r="I4279"/>
      <c r="J4279" s="34">
        <f t="shared" si="797"/>
        <v>1.9634954084936209E-3</v>
      </c>
      <c r="K4279" s="34">
        <f t="shared" si="801"/>
        <v>0.12755102040424002</v>
      </c>
      <c r="L4279" s="6">
        <f t="shared" si="798"/>
        <v>7.1833345216463531</v>
      </c>
      <c r="M4279" s="6">
        <f t="shared" si="802"/>
        <v>0.46663803957857453</v>
      </c>
      <c r="N4279" s="6">
        <f t="shared" si="799"/>
        <v>8.4140458590425169</v>
      </c>
      <c r="O4279" s="6">
        <f t="shared" si="803"/>
        <v>0.54658652646013051</v>
      </c>
      <c r="P4279" s="6">
        <f t="shared" si="804"/>
        <v>1.0132245660387049</v>
      </c>
      <c r="Q4279" s="6">
        <f t="shared" si="794"/>
        <v>0.22398625899771576</v>
      </c>
      <c r="R4279" s="6">
        <f t="shared" si="795"/>
        <v>0.2131687453194509</v>
      </c>
      <c r="S4279" s="6">
        <f t="shared" si="796"/>
        <v>0.4371550043171667</v>
      </c>
    </row>
    <row r="4280" spans="1:19" x14ac:dyDescent="0.25">
      <c r="A4280" s="64">
        <v>41960</v>
      </c>
      <c r="B4280" s="198" t="s">
        <v>865</v>
      </c>
      <c r="C4280">
        <v>6</v>
      </c>
      <c r="D4280" s="4">
        <v>3.6</v>
      </c>
      <c r="E4280" s="4"/>
      <c r="G4280" s="4">
        <f t="shared" si="800"/>
        <v>64.961200000000005</v>
      </c>
      <c r="H4280"/>
      <c r="I4280"/>
      <c r="J4280" s="34">
        <f t="shared" si="797"/>
        <v>1.0178760197630931E-3</v>
      </c>
      <c r="K4280" s="34">
        <f t="shared" si="801"/>
        <v>6.6122448977558021E-2</v>
      </c>
      <c r="L4280" s="6">
        <f t="shared" si="798"/>
        <v>3.375464158589657</v>
      </c>
      <c r="M4280" s="6">
        <f t="shared" si="802"/>
        <v>0.21927420655205926</v>
      </c>
      <c r="N4280" s="6">
        <f t="shared" si="799"/>
        <v>5.7290669248255632</v>
      </c>
      <c r="O4280" s="6">
        <f t="shared" si="803"/>
        <v>0.37216706953560269</v>
      </c>
      <c r="P4280" s="6">
        <f t="shared" si="804"/>
        <v>0.59144127608766195</v>
      </c>
      <c r="Q4280" s="6">
        <f t="shared" si="794"/>
        <v>0.10525161914498844</v>
      </c>
      <c r="R4280" s="6">
        <f t="shared" si="795"/>
        <v>0.14514515711888507</v>
      </c>
      <c r="S4280" s="6">
        <f t="shared" si="796"/>
        <v>0.25039677626387352</v>
      </c>
    </row>
    <row r="4281" spans="1:19" x14ac:dyDescent="0.25">
      <c r="A4281" s="64">
        <v>41960</v>
      </c>
      <c r="B4281" s="198" t="s">
        <v>865</v>
      </c>
      <c r="C4281">
        <v>6</v>
      </c>
      <c r="D4281" s="4">
        <v>3.8</v>
      </c>
      <c r="E4281" s="4"/>
      <c r="G4281" s="4">
        <f t="shared" si="800"/>
        <v>64.961200000000005</v>
      </c>
      <c r="H4281"/>
      <c r="I4281"/>
      <c r="J4281" s="34">
        <f t="shared" si="797"/>
        <v>1.1341149479459152E-3</v>
      </c>
      <c r="K4281" s="34">
        <f t="shared" si="801"/>
        <v>7.3673469385489021E-2</v>
      </c>
      <c r="L4281" s="6">
        <f t="shared" si="798"/>
        <v>3.8222275656794742</v>
      </c>
      <c r="M4281" s="6">
        <f t="shared" si="802"/>
        <v>0.24829649415562419</v>
      </c>
      <c r="N4281" s="6">
        <f t="shared" si="799"/>
        <v>6.1031884174464111</v>
      </c>
      <c r="O4281" s="6">
        <f t="shared" si="803"/>
        <v>0.39647045111343715</v>
      </c>
      <c r="P4281" s="6">
        <f t="shared" si="804"/>
        <v>0.64476694526906131</v>
      </c>
      <c r="Q4281" s="6">
        <f t="shared" si="794"/>
        <v>0.1191823171946996</v>
      </c>
      <c r="R4281" s="6">
        <f t="shared" si="795"/>
        <v>0.1546234759342405</v>
      </c>
      <c r="S4281" s="6">
        <f t="shared" si="796"/>
        <v>0.2738057931289401</v>
      </c>
    </row>
    <row r="4282" spans="1:19" x14ac:dyDescent="0.25">
      <c r="A4282" s="64">
        <v>41960</v>
      </c>
      <c r="B4282" s="198" t="s">
        <v>865</v>
      </c>
      <c r="C4282">
        <v>6</v>
      </c>
      <c r="D4282" s="4">
        <v>1.8</v>
      </c>
      <c r="E4282" s="4"/>
      <c r="G4282" s="4">
        <f t="shared" si="800"/>
        <v>795.77470000000005</v>
      </c>
      <c r="H4282"/>
      <c r="I4282"/>
      <c r="J4282" s="34">
        <f t="shared" si="797"/>
        <v>2.5446900494077327E-4</v>
      </c>
      <c r="K4282" s="34">
        <f t="shared" si="801"/>
        <v>0.20249880006171914</v>
      </c>
      <c r="L4282" s="6">
        <f t="shared" si="798"/>
        <v>0.68590748301013704</v>
      </c>
      <c r="M4282" s="6">
        <f t="shared" si="802"/>
        <v>0.54582459775497671</v>
      </c>
      <c r="N4282" s="6">
        <f t="shared" si="799"/>
        <v>2.5461196030223361</v>
      </c>
      <c r="O4282" s="6">
        <f t="shared" si="803"/>
        <v>2.0261255964970846</v>
      </c>
      <c r="P4282" s="6">
        <f t="shared" si="804"/>
        <v>2.5719501942520613</v>
      </c>
      <c r="Q4282" s="6">
        <f t="shared" si="794"/>
        <v>0.26199580692238883</v>
      </c>
      <c r="R4282" s="6">
        <f t="shared" si="795"/>
        <v>0.79018898263386306</v>
      </c>
      <c r="S4282" s="6">
        <f t="shared" si="796"/>
        <v>1.0521847895562519</v>
      </c>
    </row>
    <row r="4283" spans="1:19" x14ac:dyDescent="0.25">
      <c r="A4283" s="64">
        <v>41960</v>
      </c>
      <c r="B4283" s="198" t="s">
        <v>865</v>
      </c>
      <c r="C4283">
        <v>6</v>
      </c>
      <c r="D4283" s="4">
        <v>3.4</v>
      </c>
      <c r="E4283" s="4"/>
      <c r="G4283" s="4">
        <f t="shared" si="800"/>
        <v>64.961200000000005</v>
      </c>
      <c r="H4283"/>
      <c r="I4283"/>
      <c r="J4283" s="34">
        <f t="shared" si="797"/>
        <v>9.0792027688745035E-4</v>
      </c>
      <c r="K4283" s="34">
        <f t="shared" si="801"/>
        <v>5.8979591834920582E-2</v>
      </c>
      <c r="L4283" s="6">
        <f t="shared" si="798"/>
        <v>2.9598116954824234</v>
      </c>
      <c r="M4283" s="6">
        <f t="shared" si="802"/>
        <v>0.19227292324193554</v>
      </c>
      <c r="N4283" s="6">
        <f t="shared" si="799"/>
        <v>5.3584638182360029</v>
      </c>
      <c r="O4283" s="6">
        <f t="shared" si="803"/>
        <v>0.34809224654085708</v>
      </c>
      <c r="P4283" s="6">
        <f t="shared" si="804"/>
        <v>0.54036516978279259</v>
      </c>
      <c r="Q4283" s="6">
        <f t="shared" si="794"/>
        <v>9.2291003156129051E-2</v>
      </c>
      <c r="R4283" s="6">
        <f t="shared" si="795"/>
        <v>0.13575597615093427</v>
      </c>
      <c r="S4283" s="6">
        <f t="shared" si="796"/>
        <v>0.2280469793070633</v>
      </c>
    </row>
    <row r="4284" spans="1:19" x14ac:dyDescent="0.25">
      <c r="A4284" s="64">
        <v>41960</v>
      </c>
      <c r="B4284" s="198" t="s">
        <v>865</v>
      </c>
      <c r="C4284">
        <v>6</v>
      </c>
      <c r="D4284" s="4">
        <v>1.9</v>
      </c>
      <c r="E4284" s="4"/>
      <c r="G4284" s="4">
        <f t="shared" si="800"/>
        <v>795.77470000000005</v>
      </c>
      <c r="H4284"/>
      <c r="I4284"/>
      <c r="J4284" s="34">
        <f t="shared" si="797"/>
        <v>2.835287369864788E-4</v>
      </c>
      <c r="K4284" s="34">
        <f t="shared" si="801"/>
        <v>0.22562366303173023</v>
      </c>
      <c r="L4284" s="6">
        <f t="shared" si="798"/>
        <v>0.77669154992970613</v>
      </c>
      <c r="M4284" s="6">
        <f t="shared" si="802"/>
        <v>0.61806783468756221</v>
      </c>
      <c r="N4284" s="6">
        <f t="shared" si="799"/>
        <v>2.7123871783139122</v>
      </c>
      <c r="O4284" s="6">
        <f t="shared" si="803"/>
        <v>2.1584363448868618</v>
      </c>
      <c r="P4284" s="6">
        <f t="shared" si="804"/>
        <v>2.7765041795744239</v>
      </c>
      <c r="Q4284" s="6">
        <f t="shared" si="794"/>
        <v>0.29667256065002984</v>
      </c>
      <c r="R4284" s="6">
        <f t="shared" si="795"/>
        <v>0.84179017450587612</v>
      </c>
      <c r="S4284" s="6">
        <f t="shared" si="796"/>
        <v>1.138462735155906</v>
      </c>
    </row>
    <row r="4285" spans="1:19" x14ac:dyDescent="0.25">
      <c r="A4285" s="64">
        <v>41960</v>
      </c>
      <c r="B4285" s="198" t="s">
        <v>865</v>
      </c>
      <c r="C4285">
        <v>6</v>
      </c>
      <c r="D4285" s="4">
        <v>2.1</v>
      </c>
      <c r="E4285" s="4"/>
      <c r="G4285" s="4">
        <f t="shared" si="800"/>
        <v>795.77470000000005</v>
      </c>
      <c r="H4285"/>
      <c r="I4285"/>
      <c r="J4285" s="34">
        <f t="shared" si="797"/>
        <v>3.4636059005827474E-4</v>
      </c>
      <c r="K4285" s="34">
        <f t="shared" si="801"/>
        <v>0.27562336675067328</v>
      </c>
      <c r="L4285" s="6">
        <f t="shared" si="798"/>
        <v>0.97763380474082628</v>
      </c>
      <c r="M4285" s="6">
        <f t="shared" si="802"/>
        <v>0.77797165279860736</v>
      </c>
      <c r="N4285" s="6">
        <f t="shared" si="799"/>
        <v>3.049344871338687</v>
      </c>
      <c r="O4285" s="6">
        <f t="shared" si="803"/>
        <v>2.4265771682651871</v>
      </c>
      <c r="P4285" s="6">
        <f t="shared" si="804"/>
        <v>3.2045488210637947</v>
      </c>
      <c r="Q4285" s="6">
        <f t="shared" si="794"/>
        <v>0.3734263933433315</v>
      </c>
      <c r="R4285" s="6">
        <f t="shared" si="795"/>
        <v>0.94636509562342297</v>
      </c>
      <c r="S4285" s="6">
        <f t="shared" si="796"/>
        <v>1.3197914889667546</v>
      </c>
    </row>
    <row r="4286" spans="1:19" x14ac:dyDescent="0.25">
      <c r="A4286" s="64">
        <v>41960</v>
      </c>
      <c r="B4286" s="198" t="s">
        <v>865</v>
      </c>
      <c r="C4286">
        <v>6</v>
      </c>
      <c r="D4286" s="4">
        <v>3.4</v>
      </c>
      <c r="E4286" s="4"/>
      <c r="G4286" s="4">
        <f t="shared" si="800"/>
        <v>64.961200000000005</v>
      </c>
      <c r="H4286"/>
      <c r="I4286"/>
      <c r="J4286" s="34">
        <f t="shared" si="797"/>
        <v>9.0792027688745035E-4</v>
      </c>
      <c r="K4286" s="34">
        <f t="shared" si="801"/>
        <v>5.8979591834920582E-2</v>
      </c>
      <c r="L4286" s="6">
        <f t="shared" si="798"/>
        <v>2.9598116954824234</v>
      </c>
      <c r="M4286" s="6">
        <f t="shared" si="802"/>
        <v>0.19227292324193554</v>
      </c>
      <c r="N4286" s="6">
        <f t="shared" si="799"/>
        <v>5.3584638182360029</v>
      </c>
      <c r="O4286" s="6">
        <f t="shared" si="803"/>
        <v>0.34809224654085708</v>
      </c>
      <c r="P4286" s="6">
        <f t="shared" si="804"/>
        <v>0.54036516978279259</v>
      </c>
      <c r="Q4286" s="6">
        <f t="shared" si="794"/>
        <v>9.2291003156129051E-2</v>
      </c>
      <c r="R4286" s="6">
        <f t="shared" si="795"/>
        <v>0.13575597615093427</v>
      </c>
      <c r="S4286" s="6">
        <f t="shared" si="796"/>
        <v>0.2280469793070633</v>
      </c>
    </row>
    <row r="4287" spans="1:19" x14ac:dyDescent="0.25">
      <c r="A4287" s="64">
        <v>41960</v>
      </c>
      <c r="B4287" s="198" t="s">
        <v>865</v>
      </c>
      <c r="C4287">
        <v>6</v>
      </c>
      <c r="D4287" s="4">
        <v>1.8</v>
      </c>
      <c r="E4287" s="4"/>
      <c r="G4287" s="4">
        <f t="shared" si="800"/>
        <v>795.77470000000005</v>
      </c>
      <c r="H4287"/>
      <c r="I4287"/>
      <c r="J4287" s="34">
        <f t="shared" si="797"/>
        <v>2.5446900494077327E-4</v>
      </c>
      <c r="K4287" s="34">
        <f t="shared" si="801"/>
        <v>0.20249880006171914</v>
      </c>
      <c r="L4287" s="6">
        <f t="shared" si="798"/>
        <v>0.68590748301013704</v>
      </c>
      <c r="M4287" s="6">
        <f t="shared" si="802"/>
        <v>0.54582459775497671</v>
      </c>
      <c r="N4287" s="6">
        <f t="shared" si="799"/>
        <v>2.5461196030223361</v>
      </c>
      <c r="O4287" s="6">
        <f t="shared" si="803"/>
        <v>2.0261255964970846</v>
      </c>
      <c r="P4287" s="6">
        <f t="shared" si="804"/>
        <v>2.5719501942520613</v>
      </c>
      <c r="Q4287" s="6">
        <f t="shared" si="794"/>
        <v>0.26199580692238883</v>
      </c>
      <c r="R4287" s="6">
        <f t="shared" si="795"/>
        <v>0.79018898263386306</v>
      </c>
      <c r="S4287" s="6">
        <f t="shared" si="796"/>
        <v>1.0521847895562519</v>
      </c>
    </row>
    <row r="4288" spans="1:19" x14ac:dyDescent="0.25">
      <c r="A4288" s="64">
        <v>41960</v>
      </c>
      <c r="B4288" s="198" t="s">
        <v>865</v>
      </c>
      <c r="C4288">
        <v>6</v>
      </c>
      <c r="D4288" s="4">
        <v>2.5</v>
      </c>
      <c r="E4288" s="4"/>
      <c r="G4288" s="4">
        <f t="shared" si="800"/>
        <v>795.77470000000005</v>
      </c>
      <c r="H4288"/>
      <c r="I4288"/>
      <c r="J4288" s="34">
        <f t="shared" si="797"/>
        <v>4.9087385212340522E-4</v>
      </c>
      <c r="K4288" s="34">
        <f t="shared" si="801"/>
        <v>0.39062268530424216</v>
      </c>
      <c r="L4288" s="6">
        <f t="shared" si="798"/>
        <v>1.4596815933666829</v>
      </c>
      <c r="M4288" s="6">
        <f t="shared" si="802"/>
        <v>1.1615708215534053</v>
      </c>
      <c r="N4288" s="6">
        <f t="shared" si="799"/>
        <v>3.7393815404049149</v>
      </c>
      <c r="O4288" s="6">
        <f t="shared" si="803"/>
        <v>2.975687648408019</v>
      </c>
      <c r="P4288" s="6">
        <f t="shared" si="804"/>
        <v>4.1372584699614245</v>
      </c>
      <c r="Q4288" s="6">
        <f t="shared" si="794"/>
        <v>0.55755399434563457</v>
      </c>
      <c r="R4288" s="6">
        <f t="shared" si="795"/>
        <v>1.1605181828791276</v>
      </c>
      <c r="S4288" s="6">
        <f t="shared" si="796"/>
        <v>1.7180721772247622</v>
      </c>
    </row>
    <row r="4289" spans="1:19" x14ac:dyDescent="0.25">
      <c r="A4289" s="64">
        <v>41960</v>
      </c>
      <c r="B4289" s="198" t="s">
        <v>865</v>
      </c>
      <c r="C4289">
        <v>6</v>
      </c>
      <c r="D4289" s="4">
        <v>2.8</v>
      </c>
      <c r="E4289" s="4"/>
      <c r="G4289" s="4">
        <f t="shared" si="800"/>
        <v>795.77470000000005</v>
      </c>
      <c r="H4289"/>
      <c r="I4289"/>
      <c r="J4289" s="34">
        <f t="shared" si="797"/>
        <v>6.1575216010359933E-4</v>
      </c>
      <c r="K4289" s="34">
        <f t="shared" si="801"/>
        <v>0.48999709644564121</v>
      </c>
      <c r="L4289" s="6">
        <f t="shared" si="798"/>
        <v>1.8941325428892555</v>
      </c>
      <c r="M4289" s="6">
        <f t="shared" si="802"/>
        <v>1.5072938536549827</v>
      </c>
      <c r="N4289" s="6">
        <f t="shared" si="799"/>
        <v>4.269577157683524</v>
      </c>
      <c r="O4289" s="6">
        <f t="shared" si="803"/>
        <v>3.3976014147698179</v>
      </c>
      <c r="P4289" s="6">
        <f t="shared" si="804"/>
        <v>4.9048952684248004</v>
      </c>
      <c r="Q4289" s="6">
        <f t="shared" si="794"/>
        <v>0.72350104975439167</v>
      </c>
      <c r="R4289" s="6">
        <f t="shared" si="795"/>
        <v>1.3250645517602291</v>
      </c>
      <c r="S4289" s="6">
        <f t="shared" si="796"/>
        <v>2.0485656015146207</v>
      </c>
    </row>
    <row r="4290" spans="1:19" x14ac:dyDescent="0.25">
      <c r="A4290" s="64">
        <v>41960</v>
      </c>
      <c r="B4290" s="198" t="s">
        <v>865</v>
      </c>
      <c r="C4290">
        <v>6</v>
      </c>
      <c r="D4290" s="4">
        <v>2.2000000000000002</v>
      </c>
      <c r="E4290" s="4"/>
      <c r="G4290" s="4">
        <f t="shared" si="800"/>
        <v>795.77470000000005</v>
      </c>
      <c r="H4290"/>
      <c r="I4290"/>
      <c r="J4290" s="34">
        <f t="shared" si="797"/>
        <v>3.8013271108436504E-4</v>
      </c>
      <c r="K4290" s="34">
        <f t="shared" si="801"/>
        <v>0.30249820749960515</v>
      </c>
      <c r="L4290" s="6">
        <f t="shared" si="798"/>
        <v>1.0879872222393692</v>
      </c>
      <c r="M4290" s="6">
        <f t="shared" si="802"/>
        <v>0.86578759184142284</v>
      </c>
      <c r="N4290" s="6">
        <f t="shared" si="799"/>
        <v>3.2199157337071536</v>
      </c>
      <c r="O4290" s="6">
        <f t="shared" si="803"/>
        <v>2.5623123434121418</v>
      </c>
      <c r="P4290" s="6">
        <f t="shared" si="804"/>
        <v>3.4280999352535648</v>
      </c>
      <c r="Q4290" s="6">
        <f t="shared" si="794"/>
        <v>0.41557804408388294</v>
      </c>
      <c r="R4290" s="6">
        <f t="shared" si="795"/>
        <v>0.99930181393073536</v>
      </c>
      <c r="S4290" s="6">
        <f t="shared" si="796"/>
        <v>1.4148798580146182</v>
      </c>
    </row>
    <row r="4291" spans="1:19" x14ac:dyDescent="0.25">
      <c r="A4291" s="64">
        <v>41960</v>
      </c>
      <c r="B4291" s="198" t="s">
        <v>865</v>
      </c>
      <c r="C4291">
        <v>6</v>
      </c>
      <c r="D4291" s="4">
        <v>4.4000000000000004</v>
      </c>
      <c r="E4291" s="4"/>
      <c r="G4291" s="4">
        <f t="shared" si="800"/>
        <v>64.961200000000005</v>
      </c>
      <c r="H4291"/>
      <c r="I4291"/>
      <c r="J4291" s="34">
        <f t="shared" si="797"/>
        <v>1.5205308443374602E-3</v>
      </c>
      <c r="K4291" s="34">
        <f t="shared" si="801"/>
        <v>9.877551020104347E-2</v>
      </c>
      <c r="L4291" s="6">
        <f t="shared" si="798"/>
        <v>5.3541650508837426</v>
      </c>
      <c r="M4291" s="6">
        <f t="shared" si="802"/>
        <v>0.34781299344971695</v>
      </c>
      <c r="N4291" s="6">
        <f t="shared" si="799"/>
        <v>7.2451870323804508</v>
      </c>
      <c r="O4291" s="6">
        <f t="shared" si="803"/>
        <v>0.47065605297680857</v>
      </c>
      <c r="P4291" s="6">
        <f t="shared" si="804"/>
        <v>0.81846904642652551</v>
      </c>
      <c r="Q4291" s="6">
        <f t="shared" ref="Q4291:Q4354" si="805">M4291*0.48</f>
        <v>0.16695023685586413</v>
      </c>
      <c r="R4291" s="6">
        <f t="shared" ref="R4291:R4354" si="806">O4291*0.39</f>
        <v>0.18355586066095536</v>
      </c>
      <c r="S4291" s="6">
        <f t="shared" ref="S4291:S4354" si="807">Q4291+R4291</f>
        <v>0.35050609751681949</v>
      </c>
    </row>
    <row r="4292" spans="1:19" x14ac:dyDescent="0.25">
      <c r="A4292" s="64">
        <v>41960</v>
      </c>
      <c r="B4292" s="198" t="s">
        <v>865</v>
      </c>
      <c r="C4292">
        <v>6</v>
      </c>
      <c r="D4292" s="4">
        <v>4.8</v>
      </c>
      <c r="E4292" s="4"/>
      <c r="G4292" s="4">
        <f t="shared" si="800"/>
        <v>64.961200000000005</v>
      </c>
      <c r="H4292"/>
      <c r="I4292"/>
      <c r="J4292" s="34">
        <f t="shared" si="797"/>
        <v>1.8095573684677208E-3</v>
      </c>
      <c r="K4292" s="34">
        <f t="shared" si="801"/>
        <v>0.11755102040454758</v>
      </c>
      <c r="L4292" s="6">
        <f t="shared" si="798"/>
        <v>6.5398480281028419</v>
      </c>
      <c r="M4292" s="6">
        <f t="shared" si="802"/>
        <v>0.42483638396340279</v>
      </c>
      <c r="N4292" s="6">
        <f t="shared" si="799"/>
        <v>8.0216224497877064</v>
      </c>
      <c r="O4292" s="6">
        <f t="shared" si="803"/>
        <v>0.52109423039239344</v>
      </c>
      <c r="P4292" s="6">
        <f t="shared" si="804"/>
        <v>0.94593061435579617</v>
      </c>
      <c r="Q4292" s="6">
        <f t="shared" si="805"/>
        <v>0.20392146430243333</v>
      </c>
      <c r="R4292" s="6">
        <f t="shared" si="806"/>
        <v>0.20322674985303346</v>
      </c>
      <c r="S4292" s="6">
        <f t="shared" si="807"/>
        <v>0.40714821415546676</v>
      </c>
    </row>
    <row r="4293" spans="1:19" x14ac:dyDescent="0.25">
      <c r="A4293" s="64">
        <v>41960</v>
      </c>
      <c r="B4293" s="198" t="s">
        <v>865</v>
      </c>
      <c r="C4293">
        <v>6</v>
      </c>
      <c r="D4293" s="4">
        <v>4.3</v>
      </c>
      <c r="E4293" s="4"/>
      <c r="G4293" s="4">
        <f t="shared" si="800"/>
        <v>64.961200000000005</v>
      </c>
      <c r="H4293"/>
      <c r="I4293"/>
      <c r="J4293" s="34">
        <f t="shared" si="797"/>
        <v>1.4522012041218817E-3</v>
      </c>
      <c r="K4293" s="34">
        <f t="shared" si="801"/>
        <v>9.4336734690975893E-2</v>
      </c>
      <c r="L4293" s="6">
        <f t="shared" si="798"/>
        <v>5.0785301024450318</v>
      </c>
      <c r="M4293" s="6">
        <f t="shared" si="802"/>
        <v>0.3299074160899001</v>
      </c>
      <c r="N4293" s="6">
        <f t="shared" si="799"/>
        <v>7.0529054640829827</v>
      </c>
      <c r="O4293" s="6">
        <f t="shared" si="803"/>
        <v>0.45816521132004828</v>
      </c>
      <c r="P4293" s="6">
        <f t="shared" si="804"/>
        <v>0.78807262740994832</v>
      </c>
      <c r="Q4293" s="6">
        <f t="shared" si="805"/>
        <v>0.15835555972315205</v>
      </c>
      <c r="R4293" s="6">
        <f t="shared" si="806"/>
        <v>0.17868443241481885</v>
      </c>
      <c r="S4293" s="6">
        <f t="shared" si="807"/>
        <v>0.33703999213797087</v>
      </c>
    </row>
    <row r="4294" spans="1:19" x14ac:dyDescent="0.25">
      <c r="A4294" s="64">
        <v>41960</v>
      </c>
      <c r="B4294" s="198" t="s">
        <v>865</v>
      </c>
      <c r="C4294">
        <v>6</v>
      </c>
      <c r="D4294" s="4">
        <v>3.6</v>
      </c>
      <c r="E4294" s="4"/>
      <c r="G4294" s="4">
        <f t="shared" si="800"/>
        <v>64.961200000000005</v>
      </c>
      <c r="H4294"/>
      <c r="I4294"/>
      <c r="J4294" s="34">
        <f t="shared" si="797"/>
        <v>1.0178760197630931E-3</v>
      </c>
      <c r="K4294" s="34">
        <f t="shared" si="801"/>
        <v>6.6122448977558021E-2</v>
      </c>
      <c r="L4294" s="6">
        <f t="shared" si="798"/>
        <v>3.375464158589657</v>
      </c>
      <c r="M4294" s="6">
        <f t="shared" si="802"/>
        <v>0.21927420655205926</v>
      </c>
      <c r="N4294" s="6">
        <f t="shared" si="799"/>
        <v>5.7290669248255632</v>
      </c>
      <c r="O4294" s="6">
        <f t="shared" si="803"/>
        <v>0.37216706953560269</v>
      </c>
      <c r="P4294" s="6">
        <f t="shared" si="804"/>
        <v>0.59144127608766195</v>
      </c>
      <c r="Q4294" s="6">
        <f t="shared" si="805"/>
        <v>0.10525161914498844</v>
      </c>
      <c r="R4294" s="6">
        <f t="shared" si="806"/>
        <v>0.14514515711888507</v>
      </c>
      <c r="S4294" s="6">
        <f t="shared" si="807"/>
        <v>0.25039677626387352</v>
      </c>
    </row>
    <row r="4295" spans="1:19" x14ac:dyDescent="0.25">
      <c r="A4295" s="64">
        <v>41960</v>
      </c>
      <c r="B4295" s="198" t="s">
        <v>865</v>
      </c>
      <c r="C4295">
        <v>6</v>
      </c>
      <c r="D4295" s="4">
        <v>3.5</v>
      </c>
      <c r="E4295" s="4"/>
      <c r="G4295" s="4">
        <f t="shared" si="800"/>
        <v>64.961200000000005</v>
      </c>
      <c r="H4295"/>
      <c r="I4295"/>
      <c r="J4295" s="34">
        <f t="shared" si="797"/>
        <v>9.6211275016187424E-4</v>
      </c>
      <c r="K4295" s="34">
        <f t="shared" si="801"/>
        <v>6.2499999998077607E-2</v>
      </c>
      <c r="L4295" s="6">
        <f t="shared" si="798"/>
        <v>3.1637815247608514</v>
      </c>
      <c r="M4295" s="6">
        <f t="shared" si="802"/>
        <v>0.20552304837265933</v>
      </c>
      <c r="N4295" s="6">
        <f t="shared" si="799"/>
        <v>5.5433152983182508</v>
      </c>
      <c r="O4295" s="6">
        <f t="shared" si="803"/>
        <v>0.36010042074168885</v>
      </c>
      <c r="P4295" s="6">
        <f t="shared" si="804"/>
        <v>0.56562346911434824</v>
      </c>
      <c r="Q4295" s="6">
        <f t="shared" si="805"/>
        <v>9.865106321887647E-2</v>
      </c>
      <c r="R4295" s="6">
        <f t="shared" si="806"/>
        <v>0.14043916408925866</v>
      </c>
      <c r="S4295" s="6">
        <f t="shared" si="807"/>
        <v>0.23909022730813512</v>
      </c>
    </row>
    <row r="4296" spans="1:19" x14ac:dyDescent="0.25">
      <c r="A4296" s="64">
        <v>41960</v>
      </c>
      <c r="B4296" s="198" t="s">
        <v>865</v>
      </c>
      <c r="C4296">
        <v>6</v>
      </c>
      <c r="D4296" s="4">
        <v>2.8</v>
      </c>
      <c r="E4296" s="4"/>
      <c r="G4296" s="4">
        <f t="shared" si="800"/>
        <v>795.77470000000005</v>
      </c>
      <c r="H4296"/>
      <c r="I4296"/>
      <c r="J4296" s="34">
        <f t="shared" si="797"/>
        <v>6.1575216010359933E-4</v>
      </c>
      <c r="K4296" s="34">
        <f t="shared" si="801"/>
        <v>0.48999709644564121</v>
      </c>
      <c r="L4296" s="6">
        <f t="shared" si="798"/>
        <v>1.8941325428892555</v>
      </c>
      <c r="M4296" s="6">
        <f t="shared" si="802"/>
        <v>1.5072938536549827</v>
      </c>
      <c r="N4296" s="6">
        <f t="shared" si="799"/>
        <v>4.269577157683524</v>
      </c>
      <c r="O4296" s="6">
        <f t="shared" si="803"/>
        <v>3.3976014147698179</v>
      </c>
      <c r="P4296" s="6">
        <f t="shared" si="804"/>
        <v>4.9048952684248004</v>
      </c>
      <c r="Q4296" s="6">
        <f t="shared" si="805"/>
        <v>0.72350104975439167</v>
      </c>
      <c r="R4296" s="6">
        <f t="shared" si="806"/>
        <v>1.3250645517602291</v>
      </c>
      <c r="S4296" s="6">
        <f t="shared" si="807"/>
        <v>2.0485656015146207</v>
      </c>
    </row>
    <row r="4297" spans="1:19" x14ac:dyDescent="0.25">
      <c r="A4297" s="64">
        <v>41960</v>
      </c>
      <c r="B4297" s="198" t="s">
        <v>865</v>
      </c>
      <c r="C4297">
        <v>6</v>
      </c>
      <c r="D4297" s="4">
        <v>1.5</v>
      </c>
      <c r="E4297" s="4"/>
      <c r="G4297" s="4">
        <f t="shared" si="800"/>
        <v>795.77470000000005</v>
      </c>
      <c r="H4297"/>
      <c r="I4297"/>
      <c r="J4297" s="34">
        <f t="shared" si="797"/>
        <v>1.7671458676442585E-4</v>
      </c>
      <c r="K4297" s="34">
        <f t="shared" si="801"/>
        <v>0.14062416670952715</v>
      </c>
      <c r="L4297" s="6">
        <f t="shared" si="798"/>
        <v>0.45105329134289407</v>
      </c>
      <c r="M4297" s="6">
        <f t="shared" si="802"/>
        <v>0.35893467765193482</v>
      </c>
      <c r="N4297" s="6">
        <f t="shared" si="799"/>
        <v>2.0570116092208695</v>
      </c>
      <c r="O4297" s="6">
        <f t="shared" si="803"/>
        <v>1.6369081282696913</v>
      </c>
      <c r="P4297" s="6">
        <f t="shared" si="804"/>
        <v>1.9958428059216262</v>
      </c>
      <c r="Q4297" s="6">
        <f t="shared" si="805"/>
        <v>0.1722886452729287</v>
      </c>
      <c r="R4297" s="6">
        <f t="shared" si="806"/>
        <v>0.63839417002517962</v>
      </c>
      <c r="S4297" s="6">
        <f t="shared" si="807"/>
        <v>0.81068281529810826</v>
      </c>
    </row>
    <row r="4298" spans="1:19" x14ac:dyDescent="0.25">
      <c r="A4298" s="64">
        <v>41960</v>
      </c>
      <c r="B4298" s="198" t="s">
        <v>865</v>
      </c>
      <c r="C4298">
        <v>6</v>
      </c>
      <c r="D4298" s="4">
        <v>3.5</v>
      </c>
      <c r="E4298" s="4"/>
      <c r="G4298" s="4">
        <f t="shared" si="800"/>
        <v>64.961200000000005</v>
      </c>
      <c r="H4298"/>
      <c r="I4298"/>
      <c r="J4298" s="34">
        <f t="shared" si="797"/>
        <v>9.6211275016187424E-4</v>
      </c>
      <c r="K4298" s="34">
        <f t="shared" si="801"/>
        <v>6.2499999998077607E-2</v>
      </c>
      <c r="L4298" s="6">
        <f t="shared" si="798"/>
        <v>3.1637815247608514</v>
      </c>
      <c r="M4298" s="6">
        <f t="shared" si="802"/>
        <v>0.20552304837265933</v>
      </c>
      <c r="N4298" s="6">
        <f t="shared" si="799"/>
        <v>5.5433152983182508</v>
      </c>
      <c r="O4298" s="6">
        <f t="shared" si="803"/>
        <v>0.36010042074168885</v>
      </c>
      <c r="P4298" s="6">
        <f t="shared" si="804"/>
        <v>0.56562346911434824</v>
      </c>
      <c r="Q4298" s="6">
        <f t="shared" si="805"/>
        <v>9.865106321887647E-2</v>
      </c>
      <c r="R4298" s="6">
        <f t="shared" si="806"/>
        <v>0.14043916408925866</v>
      </c>
      <c r="S4298" s="6">
        <f t="shared" si="807"/>
        <v>0.23909022730813512</v>
      </c>
    </row>
    <row r="4299" spans="1:19" x14ac:dyDescent="0.25">
      <c r="A4299" s="64">
        <v>41960</v>
      </c>
      <c r="B4299" s="198" t="s">
        <v>865</v>
      </c>
      <c r="C4299">
        <v>6</v>
      </c>
      <c r="D4299" s="4">
        <v>3.2</v>
      </c>
      <c r="E4299" s="4"/>
      <c r="G4299" s="4">
        <f t="shared" si="800"/>
        <v>64.961200000000005</v>
      </c>
      <c r="H4299"/>
      <c r="I4299"/>
      <c r="J4299" s="34">
        <f t="shared" si="797"/>
        <v>8.0424771931898698E-4</v>
      </c>
      <c r="K4299" s="34">
        <f t="shared" si="801"/>
        <v>5.2244897957576697E-2</v>
      </c>
      <c r="L4299" s="6">
        <f t="shared" si="798"/>
        <v>2.57474279673893</v>
      </c>
      <c r="M4299" s="6">
        <f t="shared" si="802"/>
        <v>0.16725838501169291</v>
      </c>
      <c r="N4299" s="6">
        <f t="shared" si="799"/>
        <v>4.9915502127950244</v>
      </c>
      <c r="O4299" s="6">
        <f t="shared" si="803"/>
        <v>0.32425709797277341</v>
      </c>
      <c r="P4299" s="6">
        <f t="shared" si="804"/>
        <v>0.49151548298446635</v>
      </c>
      <c r="Q4299" s="6">
        <f t="shared" si="805"/>
        <v>8.0284024805612586E-2</v>
      </c>
      <c r="R4299" s="6">
        <f t="shared" si="806"/>
        <v>0.12646026820938164</v>
      </c>
      <c r="S4299" s="6">
        <f t="shared" si="807"/>
        <v>0.20674429301499422</v>
      </c>
    </row>
    <row r="4300" spans="1:19" x14ac:dyDescent="0.25">
      <c r="A4300" s="64">
        <v>41960</v>
      </c>
      <c r="B4300" s="198" t="s">
        <v>865</v>
      </c>
      <c r="C4300">
        <v>6</v>
      </c>
      <c r="D4300" s="4">
        <v>1.9</v>
      </c>
      <c r="E4300" s="4"/>
      <c r="G4300" s="4">
        <f t="shared" si="800"/>
        <v>795.77470000000005</v>
      </c>
      <c r="H4300"/>
      <c r="I4300"/>
      <c r="J4300" s="34">
        <f t="shared" si="797"/>
        <v>2.835287369864788E-4</v>
      </c>
      <c r="K4300" s="34">
        <f t="shared" si="801"/>
        <v>0.22562366303173023</v>
      </c>
      <c r="L4300" s="6">
        <f t="shared" si="798"/>
        <v>0.77669154992970613</v>
      </c>
      <c r="M4300" s="6">
        <f t="shared" si="802"/>
        <v>0.61806783468756221</v>
      </c>
      <c r="N4300" s="6">
        <f t="shared" si="799"/>
        <v>2.7123871783139122</v>
      </c>
      <c r="O4300" s="6">
        <f t="shared" si="803"/>
        <v>2.1584363448868618</v>
      </c>
      <c r="P4300" s="6">
        <f t="shared" si="804"/>
        <v>2.7765041795744239</v>
      </c>
      <c r="Q4300" s="6">
        <f t="shared" si="805"/>
        <v>0.29667256065002984</v>
      </c>
      <c r="R4300" s="6">
        <f t="shared" si="806"/>
        <v>0.84179017450587612</v>
      </c>
      <c r="S4300" s="6">
        <f t="shared" si="807"/>
        <v>1.138462735155906</v>
      </c>
    </row>
    <row r="4301" spans="1:19" x14ac:dyDescent="0.25">
      <c r="A4301" s="64">
        <v>41960</v>
      </c>
      <c r="B4301" s="198" t="s">
        <v>865</v>
      </c>
      <c r="C4301">
        <v>6</v>
      </c>
      <c r="D4301" s="4">
        <v>7.6</v>
      </c>
      <c r="E4301" s="4"/>
      <c r="G4301" s="4">
        <f t="shared" si="800"/>
        <v>64.961200000000005</v>
      </c>
      <c r="H4301"/>
      <c r="I4301"/>
      <c r="J4301" s="34">
        <f t="shared" si="797"/>
        <v>4.5364597917836608E-3</v>
      </c>
      <c r="K4301" s="34">
        <f t="shared" si="801"/>
        <v>0.29469387754195608</v>
      </c>
      <c r="L4301" s="6">
        <f t="shared" si="798"/>
        <v>18.809813966898769</v>
      </c>
      <c r="M4301" s="6">
        <f t="shared" si="802"/>
        <v>1.2219081107668699</v>
      </c>
      <c r="N4301" s="6">
        <f t="shared" si="799"/>
        <v>13.732887825405102</v>
      </c>
      <c r="O4301" s="6">
        <f t="shared" si="803"/>
        <v>0.89210488990714454</v>
      </c>
      <c r="P4301" s="6">
        <f t="shared" si="804"/>
        <v>2.1140130006740145</v>
      </c>
      <c r="Q4301" s="6">
        <f t="shared" si="805"/>
        <v>0.58651589316809749</v>
      </c>
      <c r="R4301" s="6">
        <f t="shared" si="806"/>
        <v>0.34792090706378637</v>
      </c>
      <c r="S4301" s="6">
        <f t="shared" si="807"/>
        <v>0.93443680023188391</v>
      </c>
    </row>
    <row r="4302" spans="1:19" x14ac:dyDescent="0.25">
      <c r="A4302" s="64">
        <v>41960</v>
      </c>
      <c r="B4302" s="198" t="s">
        <v>865</v>
      </c>
      <c r="C4302">
        <v>6</v>
      </c>
      <c r="D4302" s="4">
        <v>3.2</v>
      </c>
      <c r="E4302" s="4"/>
      <c r="G4302" s="4">
        <f t="shared" si="800"/>
        <v>64.961200000000005</v>
      </c>
      <c r="H4302"/>
      <c r="I4302"/>
      <c r="J4302" s="34">
        <f t="shared" si="797"/>
        <v>8.0424771931898698E-4</v>
      </c>
      <c r="K4302" s="34">
        <f t="shared" si="801"/>
        <v>5.2244897957576697E-2</v>
      </c>
      <c r="L4302" s="6">
        <f t="shared" si="798"/>
        <v>2.57474279673893</v>
      </c>
      <c r="M4302" s="6">
        <f t="shared" si="802"/>
        <v>0.16725838501169291</v>
      </c>
      <c r="N4302" s="6">
        <f t="shared" si="799"/>
        <v>4.9915502127950244</v>
      </c>
      <c r="O4302" s="6">
        <f t="shared" si="803"/>
        <v>0.32425709797277341</v>
      </c>
      <c r="P4302" s="6">
        <f t="shared" si="804"/>
        <v>0.49151548298446635</v>
      </c>
      <c r="Q4302" s="6">
        <f t="shared" si="805"/>
        <v>8.0284024805612586E-2</v>
      </c>
      <c r="R4302" s="6">
        <f t="shared" si="806"/>
        <v>0.12646026820938164</v>
      </c>
      <c r="S4302" s="6">
        <f t="shared" si="807"/>
        <v>0.20674429301499422</v>
      </c>
    </row>
    <row r="4303" spans="1:19" x14ac:dyDescent="0.25">
      <c r="A4303" s="64">
        <v>41960</v>
      </c>
      <c r="B4303" s="198" t="s">
        <v>865</v>
      </c>
      <c r="C4303">
        <v>6</v>
      </c>
      <c r="D4303" s="4">
        <v>4.2</v>
      </c>
      <c r="E4303" s="4"/>
      <c r="G4303" s="4">
        <f t="shared" si="800"/>
        <v>64.961200000000005</v>
      </c>
      <c r="H4303"/>
      <c r="I4303"/>
      <c r="J4303" s="34">
        <f t="shared" si="797"/>
        <v>1.385442360233099E-3</v>
      </c>
      <c r="K4303" s="34">
        <f t="shared" si="801"/>
        <v>8.9999999997231753E-2</v>
      </c>
      <c r="L4303" s="6">
        <f t="shared" si="798"/>
        <v>4.811097633235077</v>
      </c>
      <c r="M4303" s="6">
        <f t="shared" si="802"/>
        <v>0.31253468163409348</v>
      </c>
      <c r="N4303" s="6">
        <f t="shared" si="799"/>
        <v>6.861382640483793</v>
      </c>
      <c r="O4303" s="6">
        <f t="shared" si="803"/>
        <v>0.44572365863033786</v>
      </c>
      <c r="P4303" s="6">
        <f t="shared" si="804"/>
        <v>0.7582583402644314</v>
      </c>
      <c r="Q4303" s="6">
        <f t="shared" si="805"/>
        <v>0.15001664718436486</v>
      </c>
      <c r="R4303" s="6">
        <f t="shared" si="806"/>
        <v>0.17383222686583177</v>
      </c>
      <c r="S4303" s="6">
        <f t="shared" si="807"/>
        <v>0.32384887405019663</v>
      </c>
    </row>
    <row r="4304" spans="1:19" x14ac:dyDescent="0.25">
      <c r="A4304" s="64">
        <v>41960</v>
      </c>
      <c r="B4304" s="198" t="s">
        <v>865</v>
      </c>
      <c r="C4304">
        <v>6</v>
      </c>
      <c r="D4304" s="4">
        <v>2.8</v>
      </c>
      <c r="E4304" s="4"/>
      <c r="G4304" s="4">
        <f t="shared" si="800"/>
        <v>795.77470000000005</v>
      </c>
      <c r="H4304"/>
      <c r="I4304"/>
      <c r="J4304" s="34">
        <f t="shared" si="797"/>
        <v>6.1575216010359933E-4</v>
      </c>
      <c r="K4304" s="34">
        <f t="shared" si="801"/>
        <v>0.48999709644564121</v>
      </c>
      <c r="L4304" s="6">
        <f t="shared" si="798"/>
        <v>1.8941325428892555</v>
      </c>
      <c r="M4304" s="6">
        <f t="shared" si="802"/>
        <v>1.5072938536549827</v>
      </c>
      <c r="N4304" s="6">
        <f t="shared" si="799"/>
        <v>4.269577157683524</v>
      </c>
      <c r="O4304" s="6">
        <f t="shared" si="803"/>
        <v>3.3976014147698179</v>
      </c>
      <c r="P4304" s="6">
        <f t="shared" si="804"/>
        <v>4.9048952684248004</v>
      </c>
      <c r="Q4304" s="6">
        <f t="shared" si="805"/>
        <v>0.72350104975439167</v>
      </c>
      <c r="R4304" s="6">
        <f t="shared" si="806"/>
        <v>1.3250645517602291</v>
      </c>
      <c r="S4304" s="6">
        <f t="shared" si="807"/>
        <v>2.0485656015146207</v>
      </c>
    </row>
    <row r="4305" spans="1:19" x14ac:dyDescent="0.25">
      <c r="A4305" s="64">
        <v>41960</v>
      </c>
      <c r="B4305" s="198" t="s">
        <v>865</v>
      </c>
      <c r="C4305">
        <v>6</v>
      </c>
      <c r="D4305" s="4">
        <v>8.4</v>
      </c>
      <c r="E4305" s="4"/>
      <c r="G4305" s="4">
        <f t="shared" si="800"/>
        <v>64.961200000000005</v>
      </c>
      <c r="H4305"/>
      <c r="I4305"/>
      <c r="J4305" s="34">
        <f t="shared" si="797"/>
        <v>5.5417694409323958E-3</v>
      </c>
      <c r="K4305" s="34">
        <f t="shared" si="801"/>
        <v>0.35999999998892701</v>
      </c>
      <c r="L4305" s="6">
        <f t="shared" si="798"/>
        <v>23.676207107687297</v>
      </c>
      <c r="M4305" s="6">
        <f t="shared" si="802"/>
        <v>1.5380348549959169</v>
      </c>
      <c r="N4305" s="6">
        <f t="shared" si="799"/>
        <v>15.438913512745591</v>
      </c>
      <c r="O4305" s="6">
        <f t="shared" si="803"/>
        <v>1.0029303679371999</v>
      </c>
      <c r="P4305" s="6">
        <f t="shared" si="804"/>
        <v>2.5409652229331168</v>
      </c>
      <c r="Q4305" s="6">
        <f t="shared" si="805"/>
        <v>0.73825673039804007</v>
      </c>
      <c r="R4305" s="6">
        <f t="shared" si="806"/>
        <v>0.39114284349550799</v>
      </c>
      <c r="S4305" s="6">
        <f t="shared" si="807"/>
        <v>1.1293995738935481</v>
      </c>
    </row>
    <row r="4306" spans="1:19" x14ac:dyDescent="0.25">
      <c r="A4306" s="64">
        <v>41960</v>
      </c>
      <c r="B4306" s="198" t="s">
        <v>865</v>
      </c>
      <c r="C4306">
        <v>6</v>
      </c>
      <c r="D4306" s="4">
        <v>1.2</v>
      </c>
      <c r="E4306" s="4"/>
      <c r="G4306" s="4">
        <f t="shared" si="800"/>
        <v>795.77470000000005</v>
      </c>
      <c r="H4306"/>
      <c r="I4306"/>
      <c r="J4306" s="34">
        <f t="shared" si="797"/>
        <v>1.1309733552923255E-4</v>
      </c>
      <c r="K4306" s="34">
        <f t="shared" si="801"/>
        <v>8.9999466694097391E-2</v>
      </c>
      <c r="L4306" s="6">
        <f t="shared" si="798"/>
        <v>0.27004226145939869</v>
      </c>
      <c r="M4306" s="6">
        <f t="shared" si="802"/>
        <v>0.21489153040154568</v>
      </c>
      <c r="N4306" s="6">
        <f t="shared" si="799"/>
        <v>1.5843532808757497</v>
      </c>
      <c r="O4306" s="6">
        <f t="shared" si="803"/>
        <v>1.2607808103224951</v>
      </c>
      <c r="P4306" s="6">
        <f t="shared" si="804"/>
        <v>1.4756723407240409</v>
      </c>
      <c r="Q4306" s="6">
        <f t="shared" si="805"/>
        <v>0.10314793459274192</v>
      </c>
      <c r="R4306" s="6">
        <f t="shared" si="806"/>
        <v>0.49170451602577309</v>
      </c>
      <c r="S4306" s="6">
        <f t="shared" si="807"/>
        <v>0.59485245061851499</v>
      </c>
    </row>
    <row r="4307" spans="1:19" x14ac:dyDescent="0.25">
      <c r="A4307" s="64">
        <v>41960</v>
      </c>
      <c r="B4307" s="198" t="s">
        <v>865</v>
      </c>
      <c r="C4307">
        <v>6</v>
      </c>
      <c r="D4307" s="4">
        <v>7</v>
      </c>
      <c r="E4307" s="4"/>
      <c r="G4307" s="4">
        <f t="shared" si="800"/>
        <v>64.961200000000005</v>
      </c>
      <c r="H4307"/>
      <c r="I4307"/>
      <c r="J4307" s="34">
        <f t="shared" si="797"/>
        <v>3.8484510006474969E-3</v>
      </c>
      <c r="K4307" s="34">
        <f t="shared" si="801"/>
        <v>0.24999999999231043</v>
      </c>
      <c r="L4307" s="6">
        <f t="shared" si="798"/>
        <v>15.569492106387406</v>
      </c>
      <c r="M4307" s="6">
        <f t="shared" si="802"/>
        <v>1.0114129102390135</v>
      </c>
      <c r="N4307" s="6">
        <f t="shared" si="799"/>
        <v>12.473107819356448</v>
      </c>
      <c r="O4307" s="6">
        <f t="shared" si="803"/>
        <v>0.81026806739089385</v>
      </c>
      <c r="P4307" s="6">
        <f t="shared" si="804"/>
        <v>1.8216809776299074</v>
      </c>
      <c r="Q4307" s="6">
        <f t="shared" si="805"/>
        <v>0.48547819691472643</v>
      </c>
      <c r="R4307" s="6">
        <f t="shared" si="806"/>
        <v>0.31600454628244862</v>
      </c>
      <c r="S4307" s="6">
        <f t="shared" si="807"/>
        <v>0.80148274319717505</v>
      </c>
    </row>
    <row r="4308" spans="1:19" x14ac:dyDescent="0.25">
      <c r="A4308" s="64">
        <v>41960</v>
      </c>
      <c r="B4308" s="198" t="s">
        <v>865</v>
      </c>
      <c r="C4308">
        <v>6</v>
      </c>
      <c r="D4308" s="4">
        <v>7</v>
      </c>
      <c r="E4308" s="4"/>
      <c r="G4308" s="4">
        <f t="shared" si="800"/>
        <v>64.961200000000005</v>
      </c>
      <c r="H4308"/>
      <c r="I4308"/>
      <c r="J4308" s="34">
        <f t="shared" si="797"/>
        <v>3.8484510006474969E-3</v>
      </c>
      <c r="K4308" s="34">
        <f t="shared" si="801"/>
        <v>0.24999999999231043</v>
      </c>
      <c r="L4308" s="6">
        <f t="shared" si="798"/>
        <v>15.569492106387406</v>
      </c>
      <c r="M4308" s="6">
        <f t="shared" si="802"/>
        <v>1.0114129102390135</v>
      </c>
      <c r="N4308" s="6">
        <f t="shared" si="799"/>
        <v>12.473107819356448</v>
      </c>
      <c r="O4308" s="6">
        <f t="shared" si="803"/>
        <v>0.81026806739089385</v>
      </c>
      <c r="P4308" s="6">
        <f t="shared" si="804"/>
        <v>1.8216809776299074</v>
      </c>
      <c r="Q4308" s="6">
        <f t="shared" si="805"/>
        <v>0.48547819691472643</v>
      </c>
      <c r="R4308" s="6">
        <f t="shared" si="806"/>
        <v>0.31600454628244862</v>
      </c>
      <c r="S4308" s="6">
        <f t="shared" si="807"/>
        <v>0.80148274319717505</v>
      </c>
    </row>
    <row r="4309" spans="1:19" x14ac:dyDescent="0.25">
      <c r="A4309" s="64">
        <v>41960</v>
      </c>
      <c r="B4309" s="198" t="s">
        <v>865</v>
      </c>
      <c r="C4309">
        <v>6</v>
      </c>
      <c r="D4309" s="4">
        <v>1.2</v>
      </c>
      <c r="E4309" s="4"/>
      <c r="G4309" s="4">
        <f t="shared" si="800"/>
        <v>795.77470000000005</v>
      </c>
      <c r="H4309"/>
      <c r="I4309"/>
      <c r="J4309" s="34">
        <f t="shared" si="797"/>
        <v>1.1309733552923255E-4</v>
      </c>
      <c r="K4309" s="34">
        <f t="shared" si="801"/>
        <v>8.9999466694097391E-2</v>
      </c>
      <c r="L4309" s="6">
        <f t="shared" si="798"/>
        <v>0.27004226145939869</v>
      </c>
      <c r="M4309" s="6">
        <f t="shared" si="802"/>
        <v>0.21489153040154568</v>
      </c>
      <c r="N4309" s="6">
        <f t="shared" si="799"/>
        <v>1.5843532808757497</v>
      </c>
      <c r="O4309" s="6">
        <f t="shared" si="803"/>
        <v>1.2607808103224951</v>
      </c>
      <c r="P4309" s="6">
        <f t="shared" si="804"/>
        <v>1.4756723407240409</v>
      </c>
      <c r="Q4309" s="6">
        <f t="shared" si="805"/>
        <v>0.10314793459274192</v>
      </c>
      <c r="R4309" s="6">
        <f t="shared" si="806"/>
        <v>0.49170451602577309</v>
      </c>
      <c r="S4309" s="6">
        <f t="shared" si="807"/>
        <v>0.59485245061851499</v>
      </c>
    </row>
    <row r="4310" spans="1:19" x14ac:dyDescent="0.25">
      <c r="A4310" s="64">
        <v>41960</v>
      </c>
      <c r="B4310" s="198" t="s">
        <v>865</v>
      </c>
      <c r="C4310">
        <v>6</v>
      </c>
      <c r="D4310" s="4">
        <v>6.6</v>
      </c>
      <c r="E4310" s="4"/>
      <c r="G4310" s="4">
        <f t="shared" si="800"/>
        <v>64.961200000000005</v>
      </c>
      <c r="H4310"/>
      <c r="I4310"/>
      <c r="J4310" s="34">
        <f t="shared" si="797"/>
        <v>3.4211943997592849E-3</v>
      </c>
      <c r="K4310" s="34">
        <f t="shared" si="801"/>
        <v>0.22224489795234778</v>
      </c>
      <c r="L4310" s="6">
        <f t="shared" si="798"/>
        <v>13.599581983298828</v>
      </c>
      <c r="M4310" s="6">
        <f t="shared" si="802"/>
        <v>0.88344518226894508</v>
      </c>
      <c r="N4310" s="6">
        <f t="shared" si="799"/>
        <v>11.643307684830535</v>
      </c>
      <c r="O4310" s="6">
        <f t="shared" si="803"/>
        <v>0.75636325384638103</v>
      </c>
      <c r="P4310" s="6">
        <f t="shared" si="804"/>
        <v>1.639808436115326</v>
      </c>
      <c r="Q4310" s="6">
        <f t="shared" si="805"/>
        <v>0.42405368748909361</v>
      </c>
      <c r="R4310" s="6">
        <f t="shared" si="806"/>
        <v>0.2949816690000886</v>
      </c>
      <c r="S4310" s="6">
        <f t="shared" si="807"/>
        <v>0.71903535648918226</v>
      </c>
    </row>
    <row r="4311" spans="1:19" x14ac:dyDescent="0.25">
      <c r="A4311" s="64">
        <v>41960</v>
      </c>
      <c r="B4311" s="198" t="s">
        <v>865</v>
      </c>
      <c r="C4311">
        <v>6</v>
      </c>
      <c r="D4311" s="4">
        <v>6.7</v>
      </c>
      <c r="E4311" s="4"/>
      <c r="G4311" s="4">
        <f t="shared" si="800"/>
        <v>64.961200000000005</v>
      </c>
      <c r="H4311"/>
      <c r="I4311"/>
      <c r="J4311" s="34">
        <f t="shared" si="797"/>
        <v>3.5256523554911458E-3</v>
      </c>
      <c r="K4311" s="34">
        <f t="shared" si="801"/>
        <v>0.22903061223785337</v>
      </c>
      <c r="L4311" s="6">
        <f t="shared" si="798"/>
        <v>14.077969600318117</v>
      </c>
      <c r="M4311" s="6">
        <f t="shared" si="802"/>
        <v>0.9145218165384269</v>
      </c>
      <c r="N4311" s="6">
        <f t="shared" si="799"/>
        <v>11.849976492405487</v>
      </c>
      <c r="O4311" s="6">
        <f t="shared" si="803"/>
        <v>0.76978870784942166</v>
      </c>
      <c r="P4311" s="6">
        <f t="shared" si="804"/>
        <v>1.6843105243878487</v>
      </c>
      <c r="Q4311" s="6">
        <f t="shared" si="805"/>
        <v>0.43897047193844491</v>
      </c>
      <c r="R4311" s="6">
        <f t="shared" si="806"/>
        <v>0.30021759606127446</v>
      </c>
      <c r="S4311" s="6">
        <f t="shared" si="807"/>
        <v>0.73918806799971937</v>
      </c>
    </row>
    <row r="4312" spans="1:19" x14ac:dyDescent="0.25">
      <c r="A4312" s="64">
        <v>41960</v>
      </c>
      <c r="B4312" s="198" t="s">
        <v>865</v>
      </c>
      <c r="C4312">
        <v>6</v>
      </c>
      <c r="D4312" s="4">
        <v>4.7</v>
      </c>
      <c r="E4312" s="4"/>
      <c r="G4312" s="4">
        <f t="shared" si="800"/>
        <v>64.961200000000005</v>
      </c>
      <c r="H4312"/>
      <c r="I4312"/>
      <c r="J4312" s="34">
        <f t="shared" si="797"/>
        <v>1.7349445429449633E-3</v>
      </c>
      <c r="K4312" s="34">
        <f t="shared" si="801"/>
        <v>0.11270408162918646</v>
      </c>
      <c r="L4312" s="6">
        <f t="shared" si="798"/>
        <v>6.2308461373122945</v>
      </c>
      <c r="M4312" s="6">
        <f t="shared" si="802"/>
        <v>0.40476324994603757</v>
      </c>
      <c r="N4312" s="6">
        <f t="shared" si="799"/>
        <v>7.8264436633583525</v>
      </c>
      <c r="O4312" s="6">
        <f t="shared" si="803"/>
        <v>0.50841518196547364</v>
      </c>
      <c r="P4312" s="6">
        <f t="shared" si="804"/>
        <v>0.91317843191151127</v>
      </c>
      <c r="Q4312" s="6">
        <f t="shared" si="805"/>
        <v>0.19428635997409802</v>
      </c>
      <c r="R4312" s="6">
        <f t="shared" si="806"/>
        <v>0.19828192096653471</v>
      </c>
      <c r="S4312" s="6">
        <f t="shared" si="807"/>
        <v>0.39256828094063273</v>
      </c>
    </row>
    <row r="4313" spans="1:19" x14ac:dyDescent="0.25">
      <c r="A4313" s="64">
        <v>41960</v>
      </c>
      <c r="B4313" s="198" t="s">
        <v>865</v>
      </c>
      <c r="C4313">
        <v>6</v>
      </c>
      <c r="D4313" s="4">
        <v>3.4</v>
      </c>
      <c r="E4313" s="4"/>
      <c r="G4313" s="4">
        <f t="shared" si="800"/>
        <v>64.961200000000005</v>
      </c>
      <c r="H4313"/>
      <c r="I4313"/>
      <c r="J4313" s="34">
        <f t="shared" si="797"/>
        <v>9.0792027688745035E-4</v>
      </c>
      <c r="K4313" s="34">
        <f t="shared" si="801"/>
        <v>5.8979591834920582E-2</v>
      </c>
      <c r="L4313" s="6">
        <f t="shared" si="798"/>
        <v>2.9598116954824234</v>
      </c>
      <c r="M4313" s="6">
        <f t="shared" si="802"/>
        <v>0.19227292324193554</v>
      </c>
      <c r="N4313" s="6">
        <f t="shared" si="799"/>
        <v>5.3584638182360029</v>
      </c>
      <c r="O4313" s="6">
        <f t="shared" si="803"/>
        <v>0.34809224654085708</v>
      </c>
      <c r="P4313" s="6">
        <f t="shared" si="804"/>
        <v>0.54036516978279259</v>
      </c>
      <c r="Q4313" s="6">
        <f t="shared" si="805"/>
        <v>9.2291003156129051E-2</v>
      </c>
      <c r="R4313" s="6">
        <f t="shared" si="806"/>
        <v>0.13575597615093427</v>
      </c>
      <c r="S4313" s="6">
        <f t="shared" si="807"/>
        <v>0.2280469793070633</v>
      </c>
    </row>
    <row r="4314" spans="1:19" x14ac:dyDescent="0.25">
      <c r="A4314" s="64">
        <v>41960</v>
      </c>
      <c r="B4314" s="198" t="s">
        <v>865</v>
      </c>
      <c r="C4314">
        <v>6</v>
      </c>
      <c r="D4314" s="4">
        <v>4.5</v>
      </c>
      <c r="E4314" s="4"/>
      <c r="G4314" s="4">
        <f t="shared" si="800"/>
        <v>64.961200000000005</v>
      </c>
      <c r="H4314"/>
      <c r="I4314"/>
      <c r="J4314" s="34">
        <f t="shared" si="797"/>
        <v>1.5904312808798326E-3</v>
      </c>
      <c r="K4314" s="34">
        <f t="shared" si="801"/>
        <v>0.10331632652743439</v>
      </c>
      <c r="L4314" s="6">
        <f t="shared" si="798"/>
        <v>5.6380590590289899</v>
      </c>
      <c r="M4314" s="6">
        <f t="shared" si="802"/>
        <v>0.36625508924934846</v>
      </c>
      <c r="N4314" s="6">
        <f t="shared" si="799"/>
        <v>7.4382130025037601</v>
      </c>
      <c r="O4314" s="6">
        <f t="shared" si="803"/>
        <v>0.48319525187039564</v>
      </c>
      <c r="P4314" s="6">
        <f t="shared" si="804"/>
        <v>0.84945034111974405</v>
      </c>
      <c r="Q4314" s="6">
        <f t="shared" si="805"/>
        <v>0.17580244283968727</v>
      </c>
      <c r="R4314" s="6">
        <f t="shared" si="806"/>
        <v>0.1884461482294543</v>
      </c>
      <c r="S4314" s="6">
        <f t="shared" si="807"/>
        <v>0.36424859106914154</v>
      </c>
    </row>
    <row r="4315" spans="1:19" x14ac:dyDescent="0.25">
      <c r="A4315" s="64">
        <v>41960</v>
      </c>
      <c r="B4315" s="198" t="s">
        <v>865</v>
      </c>
      <c r="C4315">
        <v>6</v>
      </c>
      <c r="D4315" s="4">
        <v>6.6</v>
      </c>
      <c r="E4315" s="4"/>
      <c r="G4315" s="4">
        <f t="shared" si="800"/>
        <v>64.961200000000005</v>
      </c>
      <c r="H4315"/>
      <c r="I4315"/>
      <c r="J4315" s="34">
        <f t="shared" si="797"/>
        <v>3.4211943997592849E-3</v>
      </c>
      <c r="K4315" s="34">
        <f t="shared" si="801"/>
        <v>0.22224489795234778</v>
      </c>
      <c r="L4315" s="6">
        <f t="shared" si="798"/>
        <v>13.599581983298828</v>
      </c>
      <c r="M4315" s="6">
        <f t="shared" si="802"/>
        <v>0.88344518226894508</v>
      </c>
      <c r="N4315" s="6">
        <f t="shared" si="799"/>
        <v>11.643307684830535</v>
      </c>
      <c r="O4315" s="6">
        <f t="shared" si="803"/>
        <v>0.75636325384638103</v>
      </c>
      <c r="P4315" s="6">
        <f t="shared" si="804"/>
        <v>1.639808436115326</v>
      </c>
      <c r="Q4315" s="6">
        <f t="shared" si="805"/>
        <v>0.42405368748909361</v>
      </c>
      <c r="R4315" s="6">
        <f t="shared" si="806"/>
        <v>0.2949816690000886</v>
      </c>
      <c r="S4315" s="6">
        <f t="shared" si="807"/>
        <v>0.71903535648918226</v>
      </c>
    </row>
    <row r="4316" spans="1:19" x14ac:dyDescent="0.25">
      <c r="A4316" s="64">
        <v>41960</v>
      </c>
      <c r="B4316" s="198" t="s">
        <v>865</v>
      </c>
      <c r="C4316">
        <v>6</v>
      </c>
      <c r="D4316" s="4">
        <v>1.9</v>
      </c>
      <c r="E4316" s="4"/>
      <c r="G4316" s="4">
        <f t="shared" si="800"/>
        <v>795.77470000000005</v>
      </c>
      <c r="H4316"/>
      <c r="I4316"/>
      <c r="J4316" s="34">
        <f t="shared" si="797"/>
        <v>2.835287369864788E-4</v>
      </c>
      <c r="K4316" s="34">
        <f t="shared" si="801"/>
        <v>0.22562366303173023</v>
      </c>
      <c r="L4316" s="6">
        <f t="shared" si="798"/>
        <v>0.77669154992970613</v>
      </c>
      <c r="M4316" s="6">
        <f t="shared" si="802"/>
        <v>0.61806783468756221</v>
      </c>
      <c r="N4316" s="6">
        <f t="shared" si="799"/>
        <v>2.7123871783139122</v>
      </c>
      <c r="O4316" s="6">
        <f t="shared" si="803"/>
        <v>2.1584363448868618</v>
      </c>
      <c r="P4316" s="6">
        <f t="shared" si="804"/>
        <v>2.7765041795744239</v>
      </c>
      <c r="Q4316" s="6">
        <f t="shared" si="805"/>
        <v>0.29667256065002984</v>
      </c>
      <c r="R4316" s="6">
        <f t="shared" si="806"/>
        <v>0.84179017450587612</v>
      </c>
      <c r="S4316" s="6">
        <f t="shared" si="807"/>
        <v>1.138462735155906</v>
      </c>
    </row>
    <row r="4317" spans="1:19" x14ac:dyDescent="0.25">
      <c r="A4317" s="64">
        <v>41960</v>
      </c>
      <c r="B4317" s="198" t="s">
        <v>865</v>
      </c>
      <c r="C4317">
        <v>6</v>
      </c>
      <c r="D4317" s="4">
        <v>3.5</v>
      </c>
      <c r="E4317" s="4"/>
      <c r="G4317" s="4">
        <f t="shared" si="800"/>
        <v>64.961200000000005</v>
      </c>
      <c r="H4317"/>
      <c r="I4317"/>
      <c r="J4317" s="34">
        <f t="shared" si="797"/>
        <v>9.6211275016187424E-4</v>
      </c>
      <c r="K4317" s="34">
        <f t="shared" si="801"/>
        <v>6.2499999998077607E-2</v>
      </c>
      <c r="L4317" s="6">
        <f t="shared" si="798"/>
        <v>3.1637815247608514</v>
      </c>
      <c r="M4317" s="6">
        <f t="shared" si="802"/>
        <v>0.20552304837265933</v>
      </c>
      <c r="N4317" s="6">
        <f t="shared" si="799"/>
        <v>5.5433152983182508</v>
      </c>
      <c r="O4317" s="6">
        <f t="shared" si="803"/>
        <v>0.36010042074168885</v>
      </c>
      <c r="P4317" s="6">
        <f t="shared" si="804"/>
        <v>0.56562346911434824</v>
      </c>
      <c r="Q4317" s="6">
        <f t="shared" si="805"/>
        <v>9.865106321887647E-2</v>
      </c>
      <c r="R4317" s="6">
        <f t="shared" si="806"/>
        <v>0.14043916408925866</v>
      </c>
      <c r="S4317" s="6">
        <f t="shared" si="807"/>
        <v>0.23909022730813512</v>
      </c>
    </row>
    <row r="4318" spans="1:19" x14ac:dyDescent="0.25">
      <c r="A4318" s="64">
        <v>41960</v>
      </c>
      <c r="B4318" s="198" t="s">
        <v>865</v>
      </c>
      <c r="C4318">
        <v>6</v>
      </c>
      <c r="D4318" s="4">
        <v>2.5</v>
      </c>
      <c r="E4318" s="4"/>
      <c r="G4318" s="4">
        <f t="shared" si="800"/>
        <v>795.77470000000005</v>
      </c>
      <c r="H4318"/>
      <c r="I4318"/>
      <c r="J4318" s="34">
        <f t="shared" si="797"/>
        <v>4.9087385212340522E-4</v>
      </c>
      <c r="K4318" s="34">
        <f t="shared" si="801"/>
        <v>0.39062268530424216</v>
      </c>
      <c r="L4318" s="6">
        <f t="shared" si="798"/>
        <v>1.4596815933666829</v>
      </c>
      <c r="M4318" s="6">
        <f t="shared" si="802"/>
        <v>1.1615708215534053</v>
      </c>
      <c r="N4318" s="6">
        <f t="shared" si="799"/>
        <v>3.7393815404049149</v>
      </c>
      <c r="O4318" s="6">
        <f t="shared" si="803"/>
        <v>2.975687648408019</v>
      </c>
      <c r="P4318" s="6">
        <f t="shared" si="804"/>
        <v>4.1372584699614245</v>
      </c>
      <c r="Q4318" s="6">
        <f t="shared" si="805"/>
        <v>0.55755399434563457</v>
      </c>
      <c r="R4318" s="6">
        <f t="shared" si="806"/>
        <v>1.1605181828791276</v>
      </c>
      <c r="S4318" s="6">
        <f t="shared" si="807"/>
        <v>1.7180721772247622</v>
      </c>
    </row>
    <row r="4319" spans="1:19" x14ac:dyDescent="0.25">
      <c r="A4319" s="64">
        <v>41960</v>
      </c>
      <c r="B4319" s="198" t="s">
        <v>865</v>
      </c>
      <c r="C4319">
        <v>6</v>
      </c>
      <c r="D4319" s="4">
        <v>2.5</v>
      </c>
      <c r="E4319" s="4"/>
      <c r="G4319" s="4">
        <f t="shared" si="800"/>
        <v>795.77470000000005</v>
      </c>
      <c r="H4319"/>
      <c r="I4319"/>
      <c r="J4319" s="34">
        <f t="shared" si="797"/>
        <v>4.9087385212340522E-4</v>
      </c>
      <c r="K4319" s="34">
        <f t="shared" si="801"/>
        <v>0.39062268530424216</v>
      </c>
      <c r="L4319" s="6">
        <f t="shared" si="798"/>
        <v>1.4596815933666829</v>
      </c>
      <c r="M4319" s="6">
        <f t="shared" si="802"/>
        <v>1.1615708215534053</v>
      </c>
      <c r="N4319" s="6">
        <f t="shared" si="799"/>
        <v>3.7393815404049149</v>
      </c>
      <c r="O4319" s="6">
        <f t="shared" si="803"/>
        <v>2.975687648408019</v>
      </c>
      <c r="P4319" s="6">
        <f t="shared" si="804"/>
        <v>4.1372584699614245</v>
      </c>
      <c r="Q4319" s="6">
        <f t="shared" si="805"/>
        <v>0.55755399434563457</v>
      </c>
      <c r="R4319" s="6">
        <f t="shared" si="806"/>
        <v>1.1605181828791276</v>
      </c>
      <c r="S4319" s="6">
        <f t="shared" si="807"/>
        <v>1.7180721772247622</v>
      </c>
    </row>
    <row r="4320" spans="1:19" x14ac:dyDescent="0.25">
      <c r="A4320" s="64">
        <v>41960</v>
      </c>
      <c r="B4320" s="198" t="s">
        <v>865</v>
      </c>
      <c r="C4320">
        <v>6</v>
      </c>
      <c r="D4320" s="4">
        <v>3.9</v>
      </c>
      <c r="E4320" s="4"/>
      <c r="G4320" s="4">
        <f t="shared" si="800"/>
        <v>64.961200000000005</v>
      </c>
      <c r="H4320"/>
      <c r="I4320"/>
      <c r="J4320" s="34">
        <f t="shared" si="797"/>
        <v>1.1945906065275189E-3</v>
      </c>
      <c r="K4320" s="34">
        <f t="shared" si="801"/>
        <v>7.7602040813939621E-2</v>
      </c>
      <c r="L4320" s="6">
        <f t="shared" si="798"/>
        <v>4.0574351124683323</v>
      </c>
      <c r="M4320" s="6">
        <f t="shared" si="802"/>
        <v>0.26357585894044605</v>
      </c>
      <c r="N4320" s="6">
        <f t="shared" si="799"/>
        <v>6.2915196864507177</v>
      </c>
      <c r="O4320" s="6">
        <f t="shared" si="803"/>
        <v>0.40870467658277715</v>
      </c>
      <c r="P4320" s="6">
        <f t="shared" si="804"/>
        <v>0.6722805355232232</v>
      </c>
      <c r="Q4320" s="6">
        <f t="shared" si="805"/>
        <v>0.12651641229141411</v>
      </c>
      <c r="R4320" s="6">
        <f t="shared" si="806"/>
        <v>0.1593948238672831</v>
      </c>
      <c r="S4320" s="6">
        <f t="shared" si="807"/>
        <v>0.28591123615869718</v>
      </c>
    </row>
    <row r="4321" spans="1:19" x14ac:dyDescent="0.25">
      <c r="A4321" s="64">
        <v>41960</v>
      </c>
      <c r="B4321" s="198" t="s">
        <v>865</v>
      </c>
      <c r="C4321">
        <v>6</v>
      </c>
      <c r="D4321" s="4">
        <v>3.5</v>
      </c>
      <c r="E4321" s="4"/>
      <c r="G4321" s="4">
        <f t="shared" si="800"/>
        <v>64.961200000000005</v>
      </c>
      <c r="H4321"/>
      <c r="I4321"/>
      <c r="J4321" s="34">
        <f t="shared" ref="J4321:J4384" si="808">((+D4321/200)^2)*PI()</f>
        <v>9.6211275016187424E-4</v>
      </c>
      <c r="K4321" s="34">
        <f t="shared" si="801"/>
        <v>6.2499999998077607E-2</v>
      </c>
      <c r="L4321" s="6">
        <f t="shared" ref="L4321:L4384" si="809">0.17758*(D4321^2.299)</f>
        <v>3.1637815247608514</v>
      </c>
      <c r="M4321" s="6">
        <f t="shared" si="802"/>
        <v>0.20552304837265933</v>
      </c>
      <c r="N4321" s="6">
        <f t="shared" ref="N4321:N4384" si="810">1.28*(D4321^1.17)</f>
        <v>5.5433152983182508</v>
      </c>
      <c r="O4321" s="6">
        <f t="shared" si="803"/>
        <v>0.36010042074168885</v>
      </c>
      <c r="P4321" s="6">
        <f t="shared" si="804"/>
        <v>0.56562346911434824</v>
      </c>
      <c r="Q4321" s="6">
        <f t="shared" si="805"/>
        <v>9.865106321887647E-2</v>
      </c>
      <c r="R4321" s="6">
        <f t="shared" si="806"/>
        <v>0.14043916408925866</v>
      </c>
      <c r="S4321" s="6">
        <f t="shared" si="807"/>
        <v>0.23909022730813512</v>
      </c>
    </row>
    <row r="4322" spans="1:19" x14ac:dyDescent="0.25">
      <c r="A4322" s="64">
        <v>41960</v>
      </c>
      <c r="B4322" s="198" t="s">
        <v>865</v>
      </c>
      <c r="C4322">
        <v>6</v>
      </c>
      <c r="D4322" s="4">
        <v>5.6</v>
      </c>
      <c r="E4322" s="4"/>
      <c r="G4322" s="4">
        <f t="shared" ref="G4322:G4385" si="811">IF($D4322&lt;3.01,795.7747,64.9612)</f>
        <v>64.961200000000005</v>
      </c>
      <c r="H4322"/>
      <c r="I4322"/>
      <c r="J4322" s="34">
        <f t="shared" si="808"/>
        <v>2.4630086404143973E-3</v>
      </c>
      <c r="K4322" s="34">
        <f t="shared" si="801"/>
        <v>0.15999999999507863</v>
      </c>
      <c r="L4322" s="6">
        <f t="shared" si="809"/>
        <v>9.3213394933125091</v>
      </c>
      <c r="M4322" s="6">
        <f t="shared" si="802"/>
        <v>0.60552541083786027</v>
      </c>
      <c r="N4322" s="6">
        <f t="shared" si="810"/>
        <v>9.6070480145707613</v>
      </c>
      <c r="O4322" s="6">
        <f t="shared" si="803"/>
        <v>0.62408537958901456</v>
      </c>
      <c r="P4322" s="6">
        <f t="shared" si="804"/>
        <v>1.2296107904268747</v>
      </c>
      <c r="Q4322" s="6">
        <f t="shared" si="805"/>
        <v>0.29065219720217289</v>
      </c>
      <c r="R4322" s="6">
        <f t="shared" si="806"/>
        <v>0.24339329803971568</v>
      </c>
      <c r="S4322" s="6">
        <f t="shared" si="807"/>
        <v>0.5340454952418886</v>
      </c>
    </row>
    <row r="4323" spans="1:19" x14ac:dyDescent="0.25">
      <c r="A4323" s="64">
        <v>41960</v>
      </c>
      <c r="B4323" s="198" t="s">
        <v>865</v>
      </c>
      <c r="C4323">
        <v>6</v>
      </c>
      <c r="D4323" s="4">
        <v>3.5</v>
      </c>
      <c r="E4323" s="4"/>
      <c r="G4323" s="4">
        <f t="shared" si="811"/>
        <v>64.961200000000005</v>
      </c>
      <c r="H4323"/>
      <c r="I4323"/>
      <c r="J4323" s="34">
        <f t="shared" si="808"/>
        <v>9.6211275016187424E-4</v>
      </c>
      <c r="K4323" s="34">
        <f t="shared" si="801"/>
        <v>6.2499999998077607E-2</v>
      </c>
      <c r="L4323" s="6">
        <f t="shared" si="809"/>
        <v>3.1637815247608514</v>
      </c>
      <c r="M4323" s="6">
        <f t="shared" si="802"/>
        <v>0.20552304837265933</v>
      </c>
      <c r="N4323" s="6">
        <f t="shared" si="810"/>
        <v>5.5433152983182508</v>
      </c>
      <c r="O4323" s="6">
        <f t="shared" si="803"/>
        <v>0.36010042074168885</v>
      </c>
      <c r="P4323" s="6">
        <f t="shared" si="804"/>
        <v>0.56562346911434824</v>
      </c>
      <c r="Q4323" s="6">
        <f t="shared" si="805"/>
        <v>9.865106321887647E-2</v>
      </c>
      <c r="R4323" s="6">
        <f t="shared" si="806"/>
        <v>0.14043916408925866</v>
      </c>
      <c r="S4323" s="6">
        <f t="shared" si="807"/>
        <v>0.23909022730813512</v>
      </c>
    </row>
    <row r="4324" spans="1:19" x14ac:dyDescent="0.25">
      <c r="A4324" s="64">
        <v>41960</v>
      </c>
      <c r="B4324" s="198" t="s">
        <v>865</v>
      </c>
      <c r="C4324">
        <v>6</v>
      </c>
      <c r="D4324" s="4">
        <v>3.2</v>
      </c>
      <c r="E4324" s="4"/>
      <c r="G4324" s="4">
        <f t="shared" si="811"/>
        <v>64.961200000000005</v>
      </c>
      <c r="H4324"/>
      <c r="I4324"/>
      <c r="J4324" s="34">
        <f t="shared" si="808"/>
        <v>8.0424771931898698E-4</v>
      </c>
      <c r="K4324" s="34">
        <f t="shared" si="801"/>
        <v>5.2244897957576697E-2</v>
      </c>
      <c r="L4324" s="6">
        <f t="shared" si="809"/>
        <v>2.57474279673893</v>
      </c>
      <c r="M4324" s="6">
        <f t="shared" si="802"/>
        <v>0.16725838501169291</v>
      </c>
      <c r="N4324" s="6">
        <f t="shared" si="810"/>
        <v>4.9915502127950244</v>
      </c>
      <c r="O4324" s="6">
        <f t="shared" si="803"/>
        <v>0.32425709797277341</v>
      </c>
      <c r="P4324" s="6">
        <f t="shared" si="804"/>
        <v>0.49151548298446635</v>
      </c>
      <c r="Q4324" s="6">
        <f t="shared" si="805"/>
        <v>8.0284024805612586E-2</v>
      </c>
      <c r="R4324" s="6">
        <f t="shared" si="806"/>
        <v>0.12646026820938164</v>
      </c>
      <c r="S4324" s="6">
        <f t="shared" si="807"/>
        <v>0.20674429301499422</v>
      </c>
    </row>
    <row r="4325" spans="1:19" x14ac:dyDescent="0.25">
      <c r="A4325" s="64">
        <v>41960</v>
      </c>
      <c r="B4325" s="198" t="s">
        <v>865</v>
      </c>
      <c r="C4325">
        <v>6</v>
      </c>
      <c r="D4325" s="4">
        <v>1.3</v>
      </c>
      <c r="E4325" s="4"/>
      <c r="G4325" s="4">
        <f t="shared" si="811"/>
        <v>795.77470000000005</v>
      </c>
      <c r="H4325"/>
      <c r="I4325"/>
      <c r="J4325" s="34">
        <f t="shared" si="808"/>
        <v>1.3273228961416879E-4</v>
      </c>
      <c r="K4325" s="34">
        <f t="shared" si="801"/>
        <v>0.1056243741062671</v>
      </c>
      <c r="L4325" s="6">
        <f t="shared" si="809"/>
        <v>0.32460097397494425</v>
      </c>
      <c r="M4325" s="6">
        <f t="shared" si="802"/>
        <v>0.25830771706004141</v>
      </c>
      <c r="N4325" s="6">
        <f t="shared" si="810"/>
        <v>1.7398976112023801</v>
      </c>
      <c r="O4325" s="6">
        <f t="shared" si="803"/>
        <v>1.3845583220665181</v>
      </c>
      <c r="P4325" s="6">
        <f t="shared" si="804"/>
        <v>1.6428660391265595</v>
      </c>
      <c r="Q4325" s="6">
        <f t="shared" si="805"/>
        <v>0.12398770418881987</v>
      </c>
      <c r="R4325" s="6">
        <f t="shared" si="806"/>
        <v>0.53997774560594203</v>
      </c>
      <c r="S4325" s="6">
        <f t="shared" si="807"/>
        <v>0.66396544979476191</v>
      </c>
    </row>
    <row r="4326" spans="1:19" x14ac:dyDescent="0.25">
      <c r="A4326" s="64">
        <v>41960</v>
      </c>
      <c r="B4326" s="198" t="s">
        <v>865</v>
      </c>
      <c r="C4326">
        <v>6</v>
      </c>
      <c r="D4326" s="4">
        <v>3.6</v>
      </c>
      <c r="E4326" s="4"/>
      <c r="G4326" s="4">
        <f t="shared" si="811"/>
        <v>64.961200000000005</v>
      </c>
      <c r="H4326"/>
      <c r="I4326"/>
      <c r="J4326" s="34">
        <f t="shared" si="808"/>
        <v>1.0178760197630931E-3</v>
      </c>
      <c r="K4326" s="34">
        <f t="shared" si="801"/>
        <v>6.6122448977558021E-2</v>
      </c>
      <c r="L4326" s="6">
        <f t="shared" si="809"/>
        <v>3.375464158589657</v>
      </c>
      <c r="M4326" s="6">
        <f t="shared" si="802"/>
        <v>0.21927420655205926</v>
      </c>
      <c r="N4326" s="6">
        <f t="shared" si="810"/>
        <v>5.7290669248255632</v>
      </c>
      <c r="O4326" s="6">
        <f t="shared" si="803"/>
        <v>0.37216706953560269</v>
      </c>
      <c r="P4326" s="6">
        <f t="shared" si="804"/>
        <v>0.59144127608766195</v>
      </c>
      <c r="Q4326" s="6">
        <f t="shared" si="805"/>
        <v>0.10525161914498844</v>
      </c>
      <c r="R4326" s="6">
        <f t="shared" si="806"/>
        <v>0.14514515711888507</v>
      </c>
      <c r="S4326" s="6">
        <f t="shared" si="807"/>
        <v>0.25039677626387352</v>
      </c>
    </row>
    <row r="4327" spans="1:19" x14ac:dyDescent="0.25">
      <c r="A4327" s="64">
        <v>41960</v>
      </c>
      <c r="B4327" s="198" t="s">
        <v>865</v>
      </c>
      <c r="C4327">
        <v>6</v>
      </c>
      <c r="D4327" s="4">
        <v>4.2</v>
      </c>
      <c r="E4327" s="4"/>
      <c r="G4327" s="4">
        <f t="shared" si="811"/>
        <v>64.961200000000005</v>
      </c>
      <c r="H4327"/>
      <c r="I4327"/>
      <c r="J4327" s="34">
        <f t="shared" si="808"/>
        <v>1.385442360233099E-3</v>
      </c>
      <c r="K4327" s="34">
        <f t="shared" si="801"/>
        <v>8.9999999997231753E-2</v>
      </c>
      <c r="L4327" s="6">
        <f t="shared" si="809"/>
        <v>4.811097633235077</v>
      </c>
      <c r="M4327" s="6">
        <f t="shared" si="802"/>
        <v>0.31253468163409348</v>
      </c>
      <c r="N4327" s="6">
        <f t="shared" si="810"/>
        <v>6.861382640483793</v>
      </c>
      <c r="O4327" s="6">
        <f t="shared" si="803"/>
        <v>0.44572365863033786</v>
      </c>
      <c r="P4327" s="6">
        <f t="shared" si="804"/>
        <v>0.7582583402644314</v>
      </c>
      <c r="Q4327" s="6">
        <f t="shared" si="805"/>
        <v>0.15001664718436486</v>
      </c>
      <c r="R4327" s="6">
        <f t="shared" si="806"/>
        <v>0.17383222686583177</v>
      </c>
      <c r="S4327" s="6">
        <f t="shared" si="807"/>
        <v>0.32384887405019663</v>
      </c>
    </row>
    <row r="4328" spans="1:19" x14ac:dyDescent="0.25">
      <c r="A4328" s="64">
        <v>41960</v>
      </c>
      <c r="B4328" s="198" t="s">
        <v>865</v>
      </c>
      <c r="C4328">
        <v>6</v>
      </c>
      <c r="D4328" s="4">
        <v>3.5</v>
      </c>
      <c r="E4328" s="4"/>
      <c r="G4328" s="4">
        <f t="shared" si="811"/>
        <v>64.961200000000005</v>
      </c>
      <c r="H4328"/>
      <c r="I4328"/>
      <c r="J4328" s="34">
        <f t="shared" si="808"/>
        <v>9.6211275016187424E-4</v>
      </c>
      <c r="K4328" s="34">
        <f t="shared" si="801"/>
        <v>6.2499999998077607E-2</v>
      </c>
      <c r="L4328" s="6">
        <f t="shared" si="809"/>
        <v>3.1637815247608514</v>
      </c>
      <c r="M4328" s="6">
        <f t="shared" si="802"/>
        <v>0.20552304837265933</v>
      </c>
      <c r="N4328" s="6">
        <f t="shared" si="810"/>
        <v>5.5433152983182508</v>
      </c>
      <c r="O4328" s="6">
        <f t="shared" si="803"/>
        <v>0.36010042074168885</v>
      </c>
      <c r="P4328" s="6">
        <f t="shared" si="804"/>
        <v>0.56562346911434824</v>
      </c>
      <c r="Q4328" s="6">
        <f t="shared" si="805"/>
        <v>9.865106321887647E-2</v>
      </c>
      <c r="R4328" s="6">
        <f t="shared" si="806"/>
        <v>0.14043916408925866</v>
      </c>
      <c r="S4328" s="6">
        <f t="shared" si="807"/>
        <v>0.23909022730813512</v>
      </c>
    </row>
    <row r="4329" spans="1:19" x14ac:dyDescent="0.25">
      <c r="A4329" s="64">
        <v>41960</v>
      </c>
      <c r="B4329" s="198" t="s">
        <v>865</v>
      </c>
      <c r="C4329">
        <v>6</v>
      </c>
      <c r="D4329" s="4">
        <v>6.2</v>
      </c>
      <c r="E4329" s="4"/>
      <c r="G4329" s="4">
        <f t="shared" si="811"/>
        <v>64.961200000000005</v>
      </c>
      <c r="H4329"/>
      <c r="I4329"/>
      <c r="J4329" s="34">
        <f t="shared" si="808"/>
        <v>3.0190705400997908E-3</v>
      </c>
      <c r="K4329" s="34">
        <f t="shared" si="801"/>
        <v>0.1961224489735594</v>
      </c>
      <c r="L4329" s="6">
        <f t="shared" si="809"/>
        <v>11.778840632041497</v>
      </c>
      <c r="M4329" s="6">
        <f t="shared" si="802"/>
        <v>0.76516763690751333</v>
      </c>
      <c r="N4329" s="6">
        <f t="shared" si="810"/>
        <v>10.8220178607594</v>
      </c>
      <c r="O4329" s="6">
        <f t="shared" si="803"/>
        <v>0.70301128029210602</v>
      </c>
      <c r="P4329" s="6">
        <f t="shared" si="804"/>
        <v>1.4681789171996193</v>
      </c>
      <c r="Q4329" s="6">
        <f t="shared" si="805"/>
        <v>0.36728046571560641</v>
      </c>
      <c r="R4329" s="6">
        <f t="shared" si="806"/>
        <v>0.27417439931392135</v>
      </c>
      <c r="S4329" s="6">
        <f t="shared" si="807"/>
        <v>0.64145486502952775</v>
      </c>
    </row>
    <row r="4330" spans="1:19" x14ac:dyDescent="0.25">
      <c r="A4330" s="64">
        <v>41960</v>
      </c>
      <c r="B4330" s="198" t="s">
        <v>865</v>
      </c>
      <c r="C4330">
        <v>6</v>
      </c>
      <c r="D4330" s="4">
        <v>3.4</v>
      </c>
      <c r="E4330" s="4"/>
      <c r="G4330" s="4">
        <f t="shared" si="811"/>
        <v>64.961200000000005</v>
      </c>
      <c r="H4330"/>
      <c r="I4330"/>
      <c r="J4330" s="34">
        <f t="shared" si="808"/>
        <v>9.0792027688745035E-4</v>
      </c>
      <c r="K4330" s="34">
        <f t="shared" si="801"/>
        <v>5.8979591834920582E-2</v>
      </c>
      <c r="L4330" s="6">
        <f t="shared" si="809"/>
        <v>2.9598116954824234</v>
      </c>
      <c r="M4330" s="6">
        <f t="shared" si="802"/>
        <v>0.19227292324193554</v>
      </c>
      <c r="N4330" s="6">
        <f t="shared" si="810"/>
        <v>5.3584638182360029</v>
      </c>
      <c r="O4330" s="6">
        <f t="shared" si="803"/>
        <v>0.34809224654085708</v>
      </c>
      <c r="P4330" s="6">
        <f t="shared" si="804"/>
        <v>0.54036516978279259</v>
      </c>
      <c r="Q4330" s="6">
        <f t="shared" si="805"/>
        <v>9.2291003156129051E-2</v>
      </c>
      <c r="R4330" s="6">
        <f t="shared" si="806"/>
        <v>0.13575597615093427</v>
      </c>
      <c r="S4330" s="6">
        <f t="shared" si="807"/>
        <v>0.2280469793070633</v>
      </c>
    </row>
    <row r="4331" spans="1:19" x14ac:dyDescent="0.25">
      <c r="A4331" s="64">
        <v>41960</v>
      </c>
      <c r="B4331" s="198" t="s">
        <v>865</v>
      </c>
      <c r="C4331">
        <v>6</v>
      </c>
      <c r="D4331" s="4">
        <v>6</v>
      </c>
      <c r="E4331" s="4"/>
      <c r="G4331" s="4">
        <f t="shared" si="811"/>
        <v>64.961200000000005</v>
      </c>
      <c r="H4331"/>
      <c r="I4331"/>
      <c r="J4331" s="34">
        <f t="shared" si="808"/>
        <v>2.8274333882308137E-3</v>
      </c>
      <c r="K4331" s="34">
        <f t="shared" si="801"/>
        <v>0.1836734693821056</v>
      </c>
      <c r="L4331" s="6">
        <f t="shared" si="809"/>
        <v>10.923549380812876</v>
      </c>
      <c r="M4331" s="6">
        <f t="shared" si="802"/>
        <v>0.70960688980053355</v>
      </c>
      <c r="N4331" s="6">
        <f t="shared" si="810"/>
        <v>10.414704032978928</v>
      </c>
      <c r="O4331" s="6">
        <f t="shared" si="803"/>
        <v>0.67655168474967775</v>
      </c>
      <c r="P4331" s="6">
        <f t="shared" si="804"/>
        <v>1.3861585745502114</v>
      </c>
      <c r="Q4331" s="6">
        <f t="shared" si="805"/>
        <v>0.34061130710425608</v>
      </c>
      <c r="R4331" s="6">
        <f t="shared" si="806"/>
        <v>0.26385515705237433</v>
      </c>
      <c r="S4331" s="6">
        <f t="shared" si="807"/>
        <v>0.60446646415663041</v>
      </c>
    </row>
    <row r="4332" spans="1:19" x14ac:dyDescent="0.25">
      <c r="A4332" s="64">
        <v>41960</v>
      </c>
      <c r="B4332" s="198" t="s">
        <v>865</v>
      </c>
      <c r="C4332">
        <v>6</v>
      </c>
      <c r="D4332" s="4">
        <v>2.8</v>
      </c>
      <c r="E4332" s="4"/>
      <c r="G4332" s="4">
        <f t="shared" si="811"/>
        <v>795.77470000000005</v>
      </c>
      <c r="H4332"/>
      <c r="I4332"/>
      <c r="J4332" s="34">
        <f t="shared" si="808"/>
        <v>6.1575216010359933E-4</v>
      </c>
      <c r="K4332" s="34">
        <f t="shared" si="801"/>
        <v>0.48999709644564121</v>
      </c>
      <c r="L4332" s="6">
        <f t="shared" si="809"/>
        <v>1.8941325428892555</v>
      </c>
      <c r="M4332" s="6">
        <f t="shared" si="802"/>
        <v>1.5072938536549827</v>
      </c>
      <c r="N4332" s="6">
        <f t="shared" si="810"/>
        <v>4.269577157683524</v>
      </c>
      <c r="O4332" s="6">
        <f t="shared" si="803"/>
        <v>3.3976014147698179</v>
      </c>
      <c r="P4332" s="6">
        <f t="shared" si="804"/>
        <v>4.9048952684248004</v>
      </c>
      <c r="Q4332" s="6">
        <f t="shared" si="805"/>
        <v>0.72350104975439167</v>
      </c>
      <c r="R4332" s="6">
        <f t="shared" si="806"/>
        <v>1.3250645517602291</v>
      </c>
      <c r="S4332" s="6">
        <f t="shared" si="807"/>
        <v>2.0485656015146207</v>
      </c>
    </row>
    <row r="4333" spans="1:19" x14ac:dyDescent="0.25">
      <c r="A4333" s="64">
        <v>41960</v>
      </c>
      <c r="B4333" s="198" t="s">
        <v>865</v>
      </c>
      <c r="C4333">
        <v>6</v>
      </c>
      <c r="D4333" s="4">
        <v>4</v>
      </c>
      <c r="E4333" s="4"/>
      <c r="G4333" s="4">
        <f t="shared" si="811"/>
        <v>64.961200000000005</v>
      </c>
      <c r="H4333"/>
      <c r="I4333"/>
      <c r="J4333" s="34">
        <f t="shared" si="808"/>
        <v>1.2566370614359172E-3</v>
      </c>
      <c r="K4333" s="34">
        <f t="shared" si="801"/>
        <v>8.1632653058713603E-2</v>
      </c>
      <c r="L4333" s="6">
        <f t="shared" si="809"/>
        <v>4.3006091215286046</v>
      </c>
      <c r="M4333" s="6">
        <f t="shared" si="802"/>
        <v>0.27937273468421148</v>
      </c>
      <c r="N4333" s="6">
        <f t="shared" si="810"/>
        <v>6.4806737611278331</v>
      </c>
      <c r="O4333" s="6">
        <f t="shared" si="803"/>
        <v>0.42099235249702632</v>
      </c>
      <c r="P4333" s="6">
        <f t="shared" si="804"/>
        <v>0.7003650871812378</v>
      </c>
      <c r="Q4333" s="6">
        <f t="shared" si="805"/>
        <v>0.1340989126484215</v>
      </c>
      <c r="R4333" s="6">
        <f t="shared" si="806"/>
        <v>0.16418701747384026</v>
      </c>
      <c r="S4333" s="6">
        <f t="shared" si="807"/>
        <v>0.29828593012226179</v>
      </c>
    </row>
    <row r="4334" spans="1:19" x14ac:dyDescent="0.25">
      <c r="A4334" s="64">
        <v>41960</v>
      </c>
      <c r="B4334" s="198" t="s">
        <v>865</v>
      </c>
      <c r="C4334">
        <v>6</v>
      </c>
      <c r="D4334" s="4">
        <v>3</v>
      </c>
      <c r="E4334" s="4"/>
      <c r="G4334" s="4">
        <f t="shared" si="811"/>
        <v>795.77470000000005</v>
      </c>
      <c r="H4334"/>
      <c r="I4334"/>
      <c r="J4334" s="34">
        <f t="shared" si="808"/>
        <v>7.0685834705770342E-4</v>
      </c>
      <c r="K4334" s="34">
        <f t="shared" si="801"/>
        <v>0.56249666683810862</v>
      </c>
      <c r="L4334" s="6">
        <f t="shared" si="809"/>
        <v>2.219707841442716</v>
      </c>
      <c r="M4334" s="6">
        <f t="shared" si="802"/>
        <v>1.7663769089848702</v>
      </c>
      <c r="N4334" s="6">
        <f t="shared" si="810"/>
        <v>4.6285167281146418</v>
      </c>
      <c r="O4334" s="6">
        <f t="shared" si="803"/>
        <v>0.30067400671033195</v>
      </c>
      <c r="P4334" s="6">
        <f t="shared" si="804"/>
        <v>2.0670509156952024</v>
      </c>
      <c r="Q4334" s="6">
        <f t="shared" si="805"/>
        <v>0.84786091631273763</v>
      </c>
      <c r="R4334" s="6">
        <f t="shared" si="806"/>
        <v>0.11726286261702946</v>
      </c>
      <c r="S4334" s="6">
        <f t="shared" si="807"/>
        <v>0.96512377892976708</v>
      </c>
    </row>
    <row r="4335" spans="1:19" x14ac:dyDescent="0.25">
      <c r="A4335" s="64">
        <v>41960</v>
      </c>
      <c r="B4335" s="198" t="s">
        <v>865</v>
      </c>
      <c r="C4335">
        <v>6</v>
      </c>
      <c r="D4335" s="4">
        <v>2.5</v>
      </c>
      <c r="E4335" s="4"/>
      <c r="G4335" s="4">
        <f t="shared" si="811"/>
        <v>795.77470000000005</v>
      </c>
      <c r="H4335"/>
      <c r="I4335"/>
      <c r="J4335" s="34">
        <f t="shared" si="808"/>
        <v>4.9087385212340522E-4</v>
      </c>
      <c r="K4335" s="34">
        <f t="shared" si="801"/>
        <v>0.39062268530424216</v>
      </c>
      <c r="L4335" s="6">
        <f t="shared" si="809"/>
        <v>1.4596815933666829</v>
      </c>
      <c r="M4335" s="6">
        <f t="shared" si="802"/>
        <v>1.1615708215534053</v>
      </c>
      <c r="N4335" s="6">
        <f t="shared" si="810"/>
        <v>3.7393815404049149</v>
      </c>
      <c r="O4335" s="6">
        <f t="shared" si="803"/>
        <v>2.975687648408019</v>
      </c>
      <c r="P4335" s="6">
        <f t="shared" si="804"/>
        <v>4.1372584699614245</v>
      </c>
      <c r="Q4335" s="6">
        <f t="shared" si="805"/>
        <v>0.55755399434563457</v>
      </c>
      <c r="R4335" s="6">
        <f t="shared" si="806"/>
        <v>1.1605181828791276</v>
      </c>
      <c r="S4335" s="6">
        <f t="shared" si="807"/>
        <v>1.7180721772247622</v>
      </c>
    </row>
    <row r="4336" spans="1:19" x14ac:dyDescent="0.25">
      <c r="A4336" s="64">
        <v>41960</v>
      </c>
      <c r="B4336" s="198" t="s">
        <v>865</v>
      </c>
      <c r="C4336">
        <v>6</v>
      </c>
      <c r="D4336" s="4">
        <v>4.9000000000000004</v>
      </c>
      <c r="E4336" s="4"/>
      <c r="G4336" s="4">
        <f t="shared" si="811"/>
        <v>64.961200000000005</v>
      </c>
      <c r="H4336"/>
      <c r="I4336"/>
      <c r="J4336" s="34">
        <f t="shared" si="808"/>
        <v>1.8857409903172736E-3</v>
      </c>
      <c r="K4336" s="34">
        <f t="shared" si="801"/>
        <v>0.12249999999623211</v>
      </c>
      <c r="L4336" s="6">
        <f t="shared" si="809"/>
        <v>6.8573266813152358</v>
      </c>
      <c r="M4336" s="6">
        <f t="shared" si="802"/>
        <v>0.44546017865048693</v>
      </c>
      <c r="N4336" s="6">
        <f t="shared" si="810"/>
        <v>8.2174937658920371</v>
      </c>
      <c r="O4336" s="6">
        <f t="shared" si="803"/>
        <v>0.53381826637890784</v>
      </c>
      <c r="P4336" s="6">
        <f t="shared" si="804"/>
        <v>0.97927844502939476</v>
      </c>
      <c r="Q4336" s="6">
        <f t="shared" si="805"/>
        <v>0.21382088575223371</v>
      </c>
      <c r="R4336" s="6">
        <f t="shared" si="806"/>
        <v>0.20818912388777405</v>
      </c>
      <c r="S4336" s="6">
        <f t="shared" si="807"/>
        <v>0.42201000964000779</v>
      </c>
    </row>
    <row r="4337" spans="1:19" x14ac:dyDescent="0.25">
      <c r="A4337" s="64">
        <v>41960</v>
      </c>
      <c r="B4337" s="198" t="s">
        <v>865</v>
      </c>
      <c r="C4337">
        <v>6</v>
      </c>
      <c r="D4337" s="4">
        <v>3.2</v>
      </c>
      <c r="E4337" s="4"/>
      <c r="G4337" s="4">
        <f t="shared" si="811"/>
        <v>64.961200000000005</v>
      </c>
      <c r="H4337"/>
      <c r="I4337"/>
      <c r="J4337" s="34">
        <f t="shared" si="808"/>
        <v>8.0424771931898698E-4</v>
      </c>
      <c r="K4337" s="34">
        <f t="shared" si="801"/>
        <v>5.2244897957576697E-2</v>
      </c>
      <c r="L4337" s="6">
        <f t="shared" si="809"/>
        <v>2.57474279673893</v>
      </c>
      <c r="M4337" s="6">
        <f t="shared" si="802"/>
        <v>0.16725838501169291</v>
      </c>
      <c r="N4337" s="6">
        <f t="shared" si="810"/>
        <v>4.9915502127950244</v>
      </c>
      <c r="O4337" s="6">
        <f t="shared" si="803"/>
        <v>0.32425709797277341</v>
      </c>
      <c r="P4337" s="6">
        <f t="shared" si="804"/>
        <v>0.49151548298446635</v>
      </c>
      <c r="Q4337" s="6">
        <f t="shared" si="805"/>
        <v>8.0284024805612586E-2</v>
      </c>
      <c r="R4337" s="6">
        <f t="shared" si="806"/>
        <v>0.12646026820938164</v>
      </c>
      <c r="S4337" s="6">
        <f t="shared" si="807"/>
        <v>0.20674429301499422</v>
      </c>
    </row>
    <row r="4338" spans="1:19" x14ac:dyDescent="0.25">
      <c r="A4338" s="64">
        <v>41960</v>
      </c>
      <c r="B4338" s="198" t="s">
        <v>865</v>
      </c>
      <c r="C4338">
        <v>6</v>
      </c>
      <c r="D4338" s="4">
        <v>1</v>
      </c>
      <c r="E4338" s="4"/>
      <c r="G4338" s="4">
        <f t="shared" si="811"/>
        <v>795.77470000000005</v>
      </c>
      <c r="H4338"/>
      <c r="I4338"/>
      <c r="J4338" s="34">
        <f t="shared" si="808"/>
        <v>7.8539816339744827E-5</v>
      </c>
      <c r="K4338" s="34">
        <f t="shared" ref="K4338:K4401" si="812">+IF($D4338&gt;3.01,J4338*64.96120126,J4338*795.77)</f>
        <v>6.2499629648678737E-2</v>
      </c>
      <c r="L4338" s="6">
        <f t="shared" si="809"/>
        <v>0.17757999999999999</v>
      </c>
      <c r="M4338" s="6">
        <f t="shared" ref="M4338:M4401" si="813">+IF($D4338&gt;3.01,L4338*64.96120126*0.001,L4338*795.77*0.001)</f>
        <v>0.14131283659999999</v>
      </c>
      <c r="N4338" s="6">
        <f t="shared" si="810"/>
        <v>1.28</v>
      </c>
      <c r="O4338" s="6">
        <f t="shared" ref="O4338:O4401" si="814">+IF($D4338&gt;2.99,N4338*64.96120126*0.001,N4338*795.77*0.001)</f>
        <v>1.0185856</v>
      </c>
      <c r="P4338" s="6">
        <f t="shared" ref="P4338:P4401" si="815">+M4338+O4338</f>
        <v>1.1598984366</v>
      </c>
      <c r="Q4338" s="6">
        <f t="shared" si="805"/>
        <v>6.7830161567999994E-2</v>
      </c>
      <c r="R4338" s="6">
        <f t="shared" si="806"/>
        <v>0.39724838400000001</v>
      </c>
      <c r="S4338" s="6">
        <f t="shared" si="807"/>
        <v>0.46507854556799999</v>
      </c>
    </row>
    <row r="4339" spans="1:19" x14ac:dyDescent="0.25">
      <c r="A4339" s="64">
        <v>41960</v>
      </c>
      <c r="B4339" s="198" t="s">
        <v>865</v>
      </c>
      <c r="C4339">
        <v>6</v>
      </c>
      <c r="D4339" s="4">
        <v>4.9000000000000004</v>
      </c>
      <c r="E4339" s="4"/>
      <c r="G4339" s="4">
        <f t="shared" si="811"/>
        <v>64.961200000000005</v>
      </c>
      <c r="H4339"/>
      <c r="I4339"/>
      <c r="J4339" s="34">
        <f t="shared" si="808"/>
        <v>1.8857409903172736E-3</v>
      </c>
      <c r="K4339" s="34">
        <f t="shared" si="812"/>
        <v>0.12249999999623211</v>
      </c>
      <c r="L4339" s="6">
        <f t="shared" si="809"/>
        <v>6.8573266813152358</v>
      </c>
      <c r="M4339" s="6">
        <f t="shared" si="813"/>
        <v>0.44546017865048693</v>
      </c>
      <c r="N4339" s="6">
        <f t="shared" si="810"/>
        <v>8.2174937658920371</v>
      </c>
      <c r="O4339" s="6">
        <f t="shared" si="814"/>
        <v>0.53381826637890784</v>
      </c>
      <c r="P4339" s="6">
        <f t="shared" si="815"/>
        <v>0.97927844502939476</v>
      </c>
      <c r="Q4339" s="6">
        <f t="shared" si="805"/>
        <v>0.21382088575223371</v>
      </c>
      <c r="R4339" s="6">
        <f t="shared" si="806"/>
        <v>0.20818912388777405</v>
      </c>
      <c r="S4339" s="6">
        <f t="shared" si="807"/>
        <v>0.42201000964000779</v>
      </c>
    </row>
    <row r="4340" spans="1:19" x14ac:dyDescent="0.25">
      <c r="A4340" s="64">
        <v>41960</v>
      </c>
      <c r="B4340" s="198" t="s">
        <v>865</v>
      </c>
      <c r="C4340">
        <v>6</v>
      </c>
      <c r="D4340" s="4">
        <v>2</v>
      </c>
      <c r="E4340" s="4"/>
      <c r="G4340" s="4">
        <f t="shared" si="811"/>
        <v>795.77470000000005</v>
      </c>
      <c r="H4340"/>
      <c r="I4340"/>
      <c r="J4340" s="34">
        <f t="shared" si="808"/>
        <v>3.1415926535897931E-4</v>
      </c>
      <c r="K4340" s="34">
        <f t="shared" si="812"/>
        <v>0.24999851859471495</v>
      </c>
      <c r="L4340" s="6">
        <f t="shared" si="809"/>
        <v>0.87390054800363282</v>
      </c>
      <c r="M4340" s="6">
        <f t="shared" si="813"/>
        <v>0.69542383908485095</v>
      </c>
      <c r="N4340" s="6">
        <f t="shared" si="810"/>
        <v>2.880149720803352</v>
      </c>
      <c r="O4340" s="6">
        <f t="shared" si="814"/>
        <v>2.2919367433236837</v>
      </c>
      <c r="P4340" s="6">
        <f t="shared" si="815"/>
        <v>2.9873605824085345</v>
      </c>
      <c r="Q4340" s="6">
        <f t="shared" si="805"/>
        <v>0.33380344276072843</v>
      </c>
      <c r="R4340" s="6">
        <f t="shared" si="806"/>
        <v>0.89385532989623662</v>
      </c>
      <c r="S4340" s="6">
        <f t="shared" si="807"/>
        <v>1.227658772656965</v>
      </c>
    </row>
    <row r="4341" spans="1:19" x14ac:dyDescent="0.25">
      <c r="A4341" s="64">
        <v>41960</v>
      </c>
      <c r="B4341" s="198" t="s">
        <v>865</v>
      </c>
      <c r="C4341">
        <v>6</v>
      </c>
      <c r="D4341" s="4">
        <v>3.7</v>
      </c>
      <c r="E4341" s="4"/>
      <c r="G4341" s="4">
        <f t="shared" si="811"/>
        <v>64.961200000000005</v>
      </c>
      <c r="H4341"/>
      <c r="I4341"/>
      <c r="J4341" s="34">
        <f t="shared" si="808"/>
        <v>1.075210085691107E-3</v>
      </c>
      <c r="K4341" s="34">
        <f t="shared" si="812"/>
        <v>6.9846938773361844E-2</v>
      </c>
      <c r="L4341" s="6">
        <f t="shared" si="809"/>
        <v>3.5949248430857623</v>
      </c>
      <c r="M4341" s="6">
        <f t="shared" si="813"/>
        <v>0.2335306362462681</v>
      </c>
      <c r="N4341" s="6">
        <f t="shared" si="810"/>
        <v>5.9156978898620354</v>
      </c>
      <c r="O4341" s="6">
        <f t="shared" si="814"/>
        <v>0.38429084121668494</v>
      </c>
      <c r="P4341" s="6">
        <f t="shared" si="815"/>
        <v>0.61782147746295302</v>
      </c>
      <c r="Q4341" s="6">
        <f t="shared" si="805"/>
        <v>0.11209470539820869</v>
      </c>
      <c r="R4341" s="6">
        <f t="shared" si="806"/>
        <v>0.14987342807450713</v>
      </c>
      <c r="S4341" s="6">
        <f t="shared" si="807"/>
        <v>0.2619681334727158</v>
      </c>
    </row>
    <row r="4342" spans="1:19" x14ac:dyDescent="0.25">
      <c r="A4342" s="64">
        <v>41960</v>
      </c>
      <c r="B4342" s="198" t="s">
        <v>865</v>
      </c>
      <c r="C4342">
        <v>6</v>
      </c>
      <c r="D4342" s="4">
        <v>3.5</v>
      </c>
      <c r="E4342" s="4"/>
      <c r="G4342" s="4">
        <f t="shared" si="811"/>
        <v>64.961200000000005</v>
      </c>
      <c r="H4342"/>
      <c r="I4342"/>
      <c r="J4342" s="34">
        <f t="shared" si="808"/>
        <v>9.6211275016187424E-4</v>
      </c>
      <c r="K4342" s="34">
        <f t="shared" si="812"/>
        <v>6.2499999998077607E-2</v>
      </c>
      <c r="L4342" s="6">
        <f t="shared" si="809"/>
        <v>3.1637815247608514</v>
      </c>
      <c r="M4342" s="6">
        <f t="shared" si="813"/>
        <v>0.20552304837265933</v>
      </c>
      <c r="N4342" s="6">
        <f t="shared" si="810"/>
        <v>5.5433152983182508</v>
      </c>
      <c r="O4342" s="6">
        <f t="shared" si="814"/>
        <v>0.36010042074168885</v>
      </c>
      <c r="P4342" s="6">
        <f t="shared" si="815"/>
        <v>0.56562346911434824</v>
      </c>
      <c r="Q4342" s="6">
        <f t="shared" si="805"/>
        <v>9.865106321887647E-2</v>
      </c>
      <c r="R4342" s="6">
        <f t="shared" si="806"/>
        <v>0.14043916408925866</v>
      </c>
      <c r="S4342" s="6">
        <f t="shared" si="807"/>
        <v>0.23909022730813512</v>
      </c>
    </row>
    <row r="4343" spans="1:19" x14ac:dyDescent="0.25">
      <c r="A4343" s="64">
        <v>41960</v>
      </c>
      <c r="B4343" s="198" t="s">
        <v>865</v>
      </c>
      <c r="C4343">
        <v>6</v>
      </c>
      <c r="D4343" s="4">
        <v>3.4</v>
      </c>
      <c r="E4343" s="4"/>
      <c r="G4343" s="4">
        <f t="shared" si="811"/>
        <v>64.961200000000005</v>
      </c>
      <c r="H4343"/>
      <c r="I4343"/>
      <c r="J4343" s="34">
        <f t="shared" si="808"/>
        <v>9.0792027688745035E-4</v>
      </c>
      <c r="K4343" s="34">
        <f t="shared" si="812"/>
        <v>5.8979591834920582E-2</v>
      </c>
      <c r="L4343" s="6">
        <f t="shared" si="809"/>
        <v>2.9598116954824234</v>
      </c>
      <c r="M4343" s="6">
        <f t="shared" si="813"/>
        <v>0.19227292324193554</v>
      </c>
      <c r="N4343" s="6">
        <f t="shared" si="810"/>
        <v>5.3584638182360029</v>
      </c>
      <c r="O4343" s="6">
        <f t="shared" si="814"/>
        <v>0.34809224654085708</v>
      </c>
      <c r="P4343" s="6">
        <f t="shared" si="815"/>
        <v>0.54036516978279259</v>
      </c>
      <c r="Q4343" s="6">
        <f t="shared" si="805"/>
        <v>9.2291003156129051E-2</v>
      </c>
      <c r="R4343" s="6">
        <f t="shared" si="806"/>
        <v>0.13575597615093427</v>
      </c>
      <c r="S4343" s="6">
        <f t="shared" si="807"/>
        <v>0.2280469793070633</v>
      </c>
    </row>
    <row r="4344" spans="1:19" x14ac:dyDescent="0.25">
      <c r="A4344" s="64">
        <v>41960</v>
      </c>
      <c r="B4344" s="198" t="s">
        <v>865</v>
      </c>
      <c r="C4344">
        <v>6</v>
      </c>
      <c r="D4344" s="4">
        <v>4.5</v>
      </c>
      <c r="E4344" s="4"/>
      <c r="G4344" s="4">
        <f t="shared" si="811"/>
        <v>64.961200000000005</v>
      </c>
      <c r="H4344"/>
      <c r="I4344"/>
      <c r="J4344" s="34">
        <f t="shared" si="808"/>
        <v>1.5904312808798326E-3</v>
      </c>
      <c r="K4344" s="34">
        <f t="shared" si="812"/>
        <v>0.10331632652743439</v>
      </c>
      <c r="L4344" s="6">
        <f t="shared" si="809"/>
        <v>5.6380590590289899</v>
      </c>
      <c r="M4344" s="6">
        <f t="shared" si="813"/>
        <v>0.36625508924934846</v>
      </c>
      <c r="N4344" s="6">
        <f t="shared" si="810"/>
        <v>7.4382130025037601</v>
      </c>
      <c r="O4344" s="6">
        <f t="shared" si="814"/>
        <v>0.48319525187039564</v>
      </c>
      <c r="P4344" s="6">
        <f t="shared" si="815"/>
        <v>0.84945034111974405</v>
      </c>
      <c r="Q4344" s="6">
        <f t="shared" si="805"/>
        <v>0.17580244283968727</v>
      </c>
      <c r="R4344" s="6">
        <f t="shared" si="806"/>
        <v>0.1884461482294543</v>
      </c>
      <c r="S4344" s="6">
        <f t="shared" si="807"/>
        <v>0.36424859106914154</v>
      </c>
    </row>
    <row r="4345" spans="1:19" x14ac:dyDescent="0.25">
      <c r="A4345" s="64">
        <v>41960</v>
      </c>
      <c r="B4345" s="198" t="s">
        <v>865</v>
      </c>
      <c r="C4345">
        <v>6</v>
      </c>
      <c r="D4345" s="4">
        <v>1.1000000000000001</v>
      </c>
      <c r="E4345" s="4"/>
      <c r="G4345" s="4">
        <f t="shared" si="811"/>
        <v>795.77470000000005</v>
      </c>
      <c r="H4345"/>
      <c r="I4345"/>
      <c r="J4345" s="34">
        <f t="shared" si="808"/>
        <v>9.503317777109126E-5</v>
      </c>
      <c r="K4345" s="34">
        <f t="shared" si="812"/>
        <v>7.5624551874901288E-2</v>
      </c>
      <c r="L4345" s="6">
        <f t="shared" si="809"/>
        <v>0.2210832472489353</v>
      </c>
      <c r="M4345" s="6">
        <f t="shared" si="813"/>
        <v>0.17593141566328524</v>
      </c>
      <c r="N4345" s="6">
        <f t="shared" si="810"/>
        <v>1.4309992669393452</v>
      </c>
      <c r="O4345" s="6">
        <f t="shared" si="814"/>
        <v>1.1387462866523226</v>
      </c>
      <c r="P4345" s="6">
        <f t="shared" si="815"/>
        <v>1.3146777023156078</v>
      </c>
      <c r="Q4345" s="6">
        <f t="shared" si="805"/>
        <v>8.4447079518376905E-2</v>
      </c>
      <c r="R4345" s="6">
        <f t="shared" si="806"/>
        <v>0.4441110517944058</v>
      </c>
      <c r="S4345" s="6">
        <f t="shared" si="807"/>
        <v>0.52855813131278273</v>
      </c>
    </row>
    <row r="4346" spans="1:19" x14ac:dyDescent="0.25">
      <c r="A4346" s="64">
        <v>41960</v>
      </c>
      <c r="B4346" s="198" t="s">
        <v>865</v>
      </c>
      <c r="C4346">
        <v>6</v>
      </c>
      <c r="D4346" s="4">
        <v>7</v>
      </c>
      <c r="E4346" s="4"/>
      <c r="G4346" s="4">
        <f t="shared" si="811"/>
        <v>64.961200000000005</v>
      </c>
      <c r="H4346"/>
      <c r="I4346"/>
      <c r="J4346" s="34">
        <f t="shared" si="808"/>
        <v>3.8484510006474969E-3</v>
      </c>
      <c r="K4346" s="34">
        <f t="shared" si="812"/>
        <v>0.24999999999231043</v>
      </c>
      <c r="L4346" s="6">
        <f t="shared" si="809"/>
        <v>15.569492106387406</v>
      </c>
      <c r="M4346" s="6">
        <f t="shared" si="813"/>
        <v>1.0114129102390135</v>
      </c>
      <c r="N4346" s="6">
        <f t="shared" si="810"/>
        <v>12.473107819356448</v>
      </c>
      <c r="O4346" s="6">
        <f t="shared" si="814"/>
        <v>0.81026806739089385</v>
      </c>
      <c r="P4346" s="6">
        <f t="shared" si="815"/>
        <v>1.8216809776299074</v>
      </c>
      <c r="Q4346" s="6">
        <f t="shared" si="805"/>
        <v>0.48547819691472643</v>
      </c>
      <c r="R4346" s="6">
        <f t="shared" si="806"/>
        <v>0.31600454628244862</v>
      </c>
      <c r="S4346" s="6">
        <f t="shared" si="807"/>
        <v>0.80148274319717505</v>
      </c>
    </row>
    <row r="4347" spans="1:19" x14ac:dyDescent="0.25">
      <c r="A4347" s="64">
        <v>41960</v>
      </c>
      <c r="B4347" s="198" t="s">
        <v>865</v>
      </c>
      <c r="C4347">
        <v>6</v>
      </c>
      <c r="D4347" s="4">
        <v>5</v>
      </c>
      <c r="E4347" s="4"/>
      <c r="G4347" s="4">
        <f t="shared" si="811"/>
        <v>64.961200000000005</v>
      </c>
      <c r="H4347"/>
      <c r="I4347"/>
      <c r="J4347" s="34">
        <f t="shared" si="808"/>
        <v>1.9634954084936209E-3</v>
      </c>
      <c r="K4347" s="34">
        <f t="shared" si="812"/>
        <v>0.12755102040424002</v>
      </c>
      <c r="L4347" s="6">
        <f t="shared" si="809"/>
        <v>7.1833345216463531</v>
      </c>
      <c r="M4347" s="6">
        <f t="shared" si="813"/>
        <v>0.46663803957857453</v>
      </c>
      <c r="N4347" s="6">
        <f t="shared" si="810"/>
        <v>8.4140458590425169</v>
      </c>
      <c r="O4347" s="6">
        <f t="shared" si="814"/>
        <v>0.54658652646013051</v>
      </c>
      <c r="P4347" s="6">
        <f t="shared" si="815"/>
        <v>1.0132245660387049</v>
      </c>
      <c r="Q4347" s="6">
        <f t="shared" si="805"/>
        <v>0.22398625899771576</v>
      </c>
      <c r="R4347" s="6">
        <f t="shared" si="806"/>
        <v>0.2131687453194509</v>
      </c>
      <c r="S4347" s="6">
        <f t="shared" si="807"/>
        <v>0.4371550043171667</v>
      </c>
    </row>
    <row r="4348" spans="1:19" x14ac:dyDescent="0.25">
      <c r="A4348" s="64">
        <v>41960</v>
      </c>
      <c r="B4348" s="198" t="s">
        <v>865</v>
      </c>
      <c r="C4348">
        <v>6</v>
      </c>
      <c r="D4348" s="4">
        <v>3</v>
      </c>
      <c r="E4348" s="4"/>
      <c r="G4348" s="4">
        <f t="shared" si="811"/>
        <v>795.77470000000005</v>
      </c>
      <c r="H4348"/>
      <c r="I4348"/>
      <c r="J4348" s="34">
        <f t="shared" si="808"/>
        <v>7.0685834705770342E-4</v>
      </c>
      <c r="K4348" s="34">
        <f t="shared" si="812"/>
        <v>0.56249666683810862</v>
      </c>
      <c r="L4348" s="6">
        <f t="shared" si="809"/>
        <v>2.219707841442716</v>
      </c>
      <c r="M4348" s="6">
        <f t="shared" si="813"/>
        <v>1.7663769089848702</v>
      </c>
      <c r="N4348" s="6">
        <f t="shared" si="810"/>
        <v>4.6285167281146418</v>
      </c>
      <c r="O4348" s="6">
        <f t="shared" si="814"/>
        <v>0.30067400671033195</v>
      </c>
      <c r="P4348" s="6">
        <f t="shared" si="815"/>
        <v>2.0670509156952024</v>
      </c>
      <c r="Q4348" s="6">
        <f t="shared" si="805"/>
        <v>0.84786091631273763</v>
      </c>
      <c r="R4348" s="6">
        <f t="shared" si="806"/>
        <v>0.11726286261702946</v>
      </c>
      <c r="S4348" s="6">
        <f t="shared" si="807"/>
        <v>0.96512377892976708</v>
      </c>
    </row>
    <row r="4349" spans="1:19" x14ac:dyDescent="0.25">
      <c r="A4349" s="64">
        <v>41960</v>
      </c>
      <c r="B4349" s="198" t="s">
        <v>865</v>
      </c>
      <c r="C4349">
        <v>6</v>
      </c>
      <c r="D4349" s="4">
        <v>1.6</v>
      </c>
      <c r="E4349" s="4"/>
      <c r="G4349" s="4">
        <f t="shared" si="811"/>
        <v>795.77470000000005</v>
      </c>
      <c r="H4349"/>
      <c r="I4349"/>
      <c r="J4349" s="34">
        <f t="shared" si="808"/>
        <v>2.0106192982974675E-4</v>
      </c>
      <c r="K4349" s="34">
        <f t="shared" si="812"/>
        <v>0.15999905190061756</v>
      </c>
      <c r="L4349" s="6">
        <f t="shared" si="809"/>
        <v>0.52319777907153642</v>
      </c>
      <c r="M4349" s="6">
        <f t="shared" si="813"/>
        <v>0.41634509665175656</v>
      </c>
      <c r="N4349" s="6">
        <f t="shared" si="810"/>
        <v>2.2183514371591468</v>
      </c>
      <c r="O4349" s="6">
        <f t="shared" si="814"/>
        <v>1.7652975231481343</v>
      </c>
      <c r="P4349" s="6">
        <f t="shared" si="815"/>
        <v>2.1816426197998906</v>
      </c>
      <c r="Q4349" s="6">
        <f t="shared" si="805"/>
        <v>0.19984564639284313</v>
      </c>
      <c r="R4349" s="6">
        <f t="shared" si="806"/>
        <v>0.6884660340277724</v>
      </c>
      <c r="S4349" s="6">
        <f t="shared" si="807"/>
        <v>0.88831168042061548</v>
      </c>
    </row>
    <row r="4350" spans="1:19" x14ac:dyDescent="0.25">
      <c r="A4350" s="64">
        <v>41960</v>
      </c>
      <c r="B4350" s="198" t="s">
        <v>865</v>
      </c>
      <c r="C4350">
        <v>6</v>
      </c>
      <c r="D4350" s="4">
        <v>3.3</v>
      </c>
      <c r="E4350" s="4"/>
      <c r="G4350" s="4">
        <f t="shared" si="811"/>
        <v>64.961200000000005</v>
      </c>
      <c r="H4350"/>
      <c r="I4350"/>
      <c r="J4350" s="34">
        <f t="shared" si="808"/>
        <v>8.5529859993982123E-4</v>
      </c>
      <c r="K4350" s="34">
        <f t="shared" si="812"/>
        <v>5.5561224488086945E-2</v>
      </c>
      <c r="L4350" s="6">
        <f t="shared" si="809"/>
        <v>2.7634881041225379</v>
      </c>
      <c r="M4350" s="6">
        <f t="shared" si="813"/>
        <v>0.17951950691152002</v>
      </c>
      <c r="N4350" s="6">
        <f t="shared" si="810"/>
        <v>5.1745344101160526</v>
      </c>
      <c r="O4350" s="6">
        <f t="shared" si="814"/>
        <v>0.3361439712423443</v>
      </c>
      <c r="P4350" s="6">
        <f t="shared" si="815"/>
        <v>0.51566347815386426</v>
      </c>
      <c r="Q4350" s="6">
        <f t="shared" si="805"/>
        <v>8.6169363317529613E-2</v>
      </c>
      <c r="R4350" s="6">
        <f t="shared" si="806"/>
        <v>0.13109614878451428</v>
      </c>
      <c r="S4350" s="6">
        <f t="shared" si="807"/>
        <v>0.2172655121020439</v>
      </c>
    </row>
    <row r="4351" spans="1:19" x14ac:dyDescent="0.25">
      <c r="A4351" s="64">
        <v>41960</v>
      </c>
      <c r="B4351" s="198" t="s">
        <v>865</v>
      </c>
      <c r="C4351">
        <v>6</v>
      </c>
      <c r="D4351" s="4">
        <v>3</v>
      </c>
      <c r="E4351" s="4"/>
      <c r="G4351" s="4">
        <f t="shared" si="811"/>
        <v>795.77470000000005</v>
      </c>
      <c r="H4351"/>
      <c r="I4351"/>
      <c r="J4351" s="34">
        <f t="shared" si="808"/>
        <v>7.0685834705770342E-4</v>
      </c>
      <c r="K4351" s="34">
        <f t="shared" si="812"/>
        <v>0.56249666683810862</v>
      </c>
      <c r="L4351" s="6">
        <f t="shared" si="809"/>
        <v>2.219707841442716</v>
      </c>
      <c r="M4351" s="6">
        <f t="shared" si="813"/>
        <v>1.7663769089848702</v>
      </c>
      <c r="N4351" s="6">
        <f t="shared" si="810"/>
        <v>4.6285167281146418</v>
      </c>
      <c r="O4351" s="6">
        <f t="shared" si="814"/>
        <v>0.30067400671033195</v>
      </c>
      <c r="P4351" s="6">
        <f t="shared" si="815"/>
        <v>2.0670509156952024</v>
      </c>
      <c r="Q4351" s="6">
        <f t="shared" si="805"/>
        <v>0.84786091631273763</v>
      </c>
      <c r="R4351" s="6">
        <f t="shared" si="806"/>
        <v>0.11726286261702946</v>
      </c>
      <c r="S4351" s="6">
        <f t="shared" si="807"/>
        <v>0.96512377892976708</v>
      </c>
    </row>
    <row r="4352" spans="1:19" x14ac:dyDescent="0.25">
      <c r="A4352" s="64">
        <v>41960</v>
      </c>
      <c r="B4352" s="198" t="s">
        <v>865</v>
      </c>
      <c r="C4352">
        <v>6</v>
      </c>
      <c r="D4352" s="4">
        <v>3.3</v>
      </c>
      <c r="E4352" s="4"/>
      <c r="G4352" s="4">
        <f t="shared" si="811"/>
        <v>64.961200000000005</v>
      </c>
      <c r="H4352"/>
      <c r="I4352"/>
      <c r="J4352" s="34">
        <f t="shared" si="808"/>
        <v>8.5529859993982123E-4</v>
      </c>
      <c r="K4352" s="34">
        <f t="shared" si="812"/>
        <v>5.5561224488086945E-2</v>
      </c>
      <c r="L4352" s="6">
        <f t="shared" si="809"/>
        <v>2.7634881041225379</v>
      </c>
      <c r="M4352" s="6">
        <f t="shared" si="813"/>
        <v>0.17951950691152002</v>
      </c>
      <c r="N4352" s="6">
        <f t="shared" si="810"/>
        <v>5.1745344101160526</v>
      </c>
      <c r="O4352" s="6">
        <f t="shared" si="814"/>
        <v>0.3361439712423443</v>
      </c>
      <c r="P4352" s="6">
        <f t="shared" si="815"/>
        <v>0.51566347815386426</v>
      </c>
      <c r="Q4352" s="6">
        <f t="shared" si="805"/>
        <v>8.6169363317529613E-2</v>
      </c>
      <c r="R4352" s="6">
        <f t="shared" si="806"/>
        <v>0.13109614878451428</v>
      </c>
      <c r="S4352" s="6">
        <f t="shared" si="807"/>
        <v>0.2172655121020439</v>
      </c>
    </row>
    <row r="4353" spans="1:19" x14ac:dyDescent="0.25">
      <c r="A4353" s="64">
        <v>41960</v>
      </c>
      <c r="B4353" s="198" t="s">
        <v>865</v>
      </c>
      <c r="C4353">
        <v>6</v>
      </c>
      <c r="D4353" s="4">
        <v>3.9</v>
      </c>
      <c r="E4353" s="4"/>
      <c r="G4353" s="4">
        <f t="shared" si="811"/>
        <v>64.961200000000005</v>
      </c>
      <c r="H4353"/>
      <c r="I4353"/>
      <c r="J4353" s="34">
        <f t="shared" si="808"/>
        <v>1.1945906065275189E-3</v>
      </c>
      <c r="K4353" s="34">
        <f t="shared" si="812"/>
        <v>7.7602040813939621E-2</v>
      </c>
      <c r="L4353" s="6">
        <f t="shared" si="809"/>
        <v>4.0574351124683323</v>
      </c>
      <c r="M4353" s="6">
        <f t="shared" si="813"/>
        <v>0.26357585894044605</v>
      </c>
      <c r="N4353" s="6">
        <f t="shared" si="810"/>
        <v>6.2915196864507177</v>
      </c>
      <c r="O4353" s="6">
        <f t="shared" si="814"/>
        <v>0.40870467658277715</v>
      </c>
      <c r="P4353" s="6">
        <f t="shared" si="815"/>
        <v>0.6722805355232232</v>
      </c>
      <c r="Q4353" s="6">
        <f t="shared" si="805"/>
        <v>0.12651641229141411</v>
      </c>
      <c r="R4353" s="6">
        <f t="shared" si="806"/>
        <v>0.1593948238672831</v>
      </c>
      <c r="S4353" s="6">
        <f t="shared" si="807"/>
        <v>0.28591123615869718</v>
      </c>
    </row>
    <row r="4354" spans="1:19" x14ac:dyDescent="0.25">
      <c r="A4354" s="64">
        <v>41960</v>
      </c>
      <c r="B4354" s="198" t="s">
        <v>865</v>
      </c>
      <c r="C4354">
        <v>6</v>
      </c>
      <c r="D4354" s="4">
        <v>4.5</v>
      </c>
      <c r="E4354" s="4"/>
      <c r="G4354" s="4">
        <f t="shared" si="811"/>
        <v>64.961200000000005</v>
      </c>
      <c r="H4354"/>
      <c r="I4354"/>
      <c r="J4354" s="34">
        <f t="shared" si="808"/>
        <v>1.5904312808798326E-3</v>
      </c>
      <c r="K4354" s="34">
        <f t="shared" si="812"/>
        <v>0.10331632652743439</v>
      </c>
      <c r="L4354" s="6">
        <f t="shared" si="809"/>
        <v>5.6380590590289899</v>
      </c>
      <c r="M4354" s="6">
        <f t="shared" si="813"/>
        <v>0.36625508924934846</v>
      </c>
      <c r="N4354" s="6">
        <f t="shared" si="810"/>
        <v>7.4382130025037601</v>
      </c>
      <c r="O4354" s="6">
        <f t="shared" si="814"/>
        <v>0.48319525187039564</v>
      </c>
      <c r="P4354" s="6">
        <f t="shared" si="815"/>
        <v>0.84945034111974405</v>
      </c>
      <c r="Q4354" s="6">
        <f t="shared" si="805"/>
        <v>0.17580244283968727</v>
      </c>
      <c r="R4354" s="6">
        <f t="shared" si="806"/>
        <v>0.1884461482294543</v>
      </c>
      <c r="S4354" s="6">
        <f t="shared" si="807"/>
        <v>0.36424859106914154</v>
      </c>
    </row>
    <row r="4355" spans="1:19" x14ac:dyDescent="0.25">
      <c r="A4355" s="64">
        <v>41960</v>
      </c>
      <c r="B4355" s="198" t="s">
        <v>865</v>
      </c>
      <c r="C4355">
        <v>6</v>
      </c>
      <c r="D4355" s="4">
        <v>2.1</v>
      </c>
      <c r="E4355" s="4" t="s">
        <v>978</v>
      </c>
      <c r="G4355" s="4">
        <f t="shared" si="811"/>
        <v>795.77470000000005</v>
      </c>
      <c r="H4355"/>
      <c r="I4355"/>
      <c r="J4355" s="34">
        <f t="shared" si="808"/>
        <v>3.4636059005827474E-4</v>
      </c>
      <c r="K4355" s="34">
        <f t="shared" si="812"/>
        <v>0.27562336675067328</v>
      </c>
      <c r="L4355" s="6">
        <f t="shared" si="809"/>
        <v>0.97763380474082628</v>
      </c>
      <c r="M4355" s="6">
        <f t="shared" si="813"/>
        <v>0.77797165279860736</v>
      </c>
      <c r="N4355" s="6">
        <f t="shared" si="810"/>
        <v>3.049344871338687</v>
      </c>
      <c r="O4355" s="6">
        <f t="shared" si="814"/>
        <v>2.4265771682651871</v>
      </c>
      <c r="P4355" s="6">
        <f t="shared" si="815"/>
        <v>3.2045488210637947</v>
      </c>
      <c r="Q4355" s="6">
        <f t="shared" ref="Q4355:Q4418" si="816">M4355*0.48</f>
        <v>0.3734263933433315</v>
      </c>
      <c r="R4355" s="6">
        <f t="shared" ref="R4355:R4418" si="817">O4355*0.39</f>
        <v>0.94636509562342297</v>
      </c>
      <c r="S4355" s="6">
        <f t="shared" ref="S4355:S4418" si="818">Q4355+R4355</f>
        <v>1.3197914889667546</v>
      </c>
    </row>
    <row r="4356" spans="1:19" x14ac:dyDescent="0.25">
      <c r="A4356" s="64">
        <v>41960</v>
      </c>
      <c r="B4356" s="198" t="s">
        <v>865</v>
      </c>
      <c r="C4356">
        <v>6</v>
      </c>
      <c r="D4356" s="4">
        <v>3.5</v>
      </c>
      <c r="E4356" s="4"/>
      <c r="G4356" s="4">
        <f t="shared" si="811"/>
        <v>64.961200000000005</v>
      </c>
      <c r="H4356"/>
      <c r="I4356"/>
      <c r="J4356" s="34">
        <f t="shared" si="808"/>
        <v>9.6211275016187424E-4</v>
      </c>
      <c r="K4356" s="34">
        <f t="shared" si="812"/>
        <v>6.2499999998077607E-2</v>
      </c>
      <c r="L4356" s="6">
        <f t="shared" si="809"/>
        <v>3.1637815247608514</v>
      </c>
      <c r="M4356" s="6">
        <f t="shared" si="813"/>
        <v>0.20552304837265933</v>
      </c>
      <c r="N4356" s="6">
        <f t="shared" si="810"/>
        <v>5.5433152983182508</v>
      </c>
      <c r="O4356" s="6">
        <f t="shared" si="814"/>
        <v>0.36010042074168885</v>
      </c>
      <c r="P4356" s="6">
        <f t="shared" si="815"/>
        <v>0.56562346911434824</v>
      </c>
      <c r="Q4356" s="6">
        <f t="shared" si="816"/>
        <v>9.865106321887647E-2</v>
      </c>
      <c r="R4356" s="6">
        <f t="shared" si="817"/>
        <v>0.14043916408925866</v>
      </c>
      <c r="S4356" s="6">
        <f t="shared" si="818"/>
        <v>0.23909022730813512</v>
      </c>
    </row>
    <row r="4357" spans="1:19" x14ac:dyDescent="0.25">
      <c r="A4357" s="64">
        <v>41960</v>
      </c>
      <c r="B4357" s="198" t="s">
        <v>865</v>
      </c>
      <c r="C4357">
        <v>6</v>
      </c>
      <c r="D4357" s="4">
        <v>3</v>
      </c>
      <c r="E4357" s="4"/>
      <c r="G4357" s="4">
        <f t="shared" si="811"/>
        <v>795.77470000000005</v>
      </c>
      <c r="H4357"/>
      <c r="I4357"/>
      <c r="J4357" s="34">
        <f t="shared" si="808"/>
        <v>7.0685834705770342E-4</v>
      </c>
      <c r="K4357" s="34">
        <f t="shared" si="812"/>
        <v>0.56249666683810862</v>
      </c>
      <c r="L4357" s="6">
        <f t="shared" si="809"/>
        <v>2.219707841442716</v>
      </c>
      <c r="M4357" s="6">
        <f t="shared" si="813"/>
        <v>1.7663769089848702</v>
      </c>
      <c r="N4357" s="6">
        <f t="shared" si="810"/>
        <v>4.6285167281146418</v>
      </c>
      <c r="O4357" s="6">
        <f t="shared" si="814"/>
        <v>0.30067400671033195</v>
      </c>
      <c r="P4357" s="6">
        <f t="shared" si="815"/>
        <v>2.0670509156952024</v>
      </c>
      <c r="Q4357" s="6">
        <f t="shared" si="816"/>
        <v>0.84786091631273763</v>
      </c>
      <c r="R4357" s="6">
        <f t="shared" si="817"/>
        <v>0.11726286261702946</v>
      </c>
      <c r="S4357" s="6">
        <f t="shared" si="818"/>
        <v>0.96512377892976708</v>
      </c>
    </row>
    <row r="4358" spans="1:19" x14ac:dyDescent="0.25">
      <c r="A4358" s="64">
        <v>41960</v>
      </c>
      <c r="B4358" s="198" t="s">
        <v>865</v>
      </c>
      <c r="C4358">
        <v>6</v>
      </c>
      <c r="D4358" s="4">
        <v>5.3</v>
      </c>
      <c r="E4358" s="4"/>
      <c r="G4358" s="4">
        <f t="shared" si="811"/>
        <v>64.961200000000005</v>
      </c>
      <c r="H4358"/>
      <c r="I4358"/>
      <c r="J4358" s="34">
        <f t="shared" si="808"/>
        <v>2.2061834409834321E-3</v>
      </c>
      <c r="K4358" s="34">
        <f t="shared" si="812"/>
        <v>0.14331632652620405</v>
      </c>
      <c r="L4358" s="6">
        <f t="shared" si="809"/>
        <v>8.213046389840704</v>
      </c>
      <c r="M4358" s="6">
        <f t="shared" si="813"/>
        <v>0.53352935948815838</v>
      </c>
      <c r="N4358" s="6">
        <f t="shared" si="810"/>
        <v>9.0076755970184212</v>
      </c>
      <c r="O4358" s="6">
        <f t="shared" si="814"/>
        <v>0.58514942734270425</v>
      </c>
      <c r="P4358" s="6">
        <f t="shared" si="815"/>
        <v>1.1186787868308627</v>
      </c>
      <c r="Q4358" s="6">
        <f t="shared" si="816"/>
        <v>0.25609409255431603</v>
      </c>
      <c r="R4358" s="6">
        <f t="shared" si="817"/>
        <v>0.22820827666365467</v>
      </c>
      <c r="S4358" s="6">
        <f t="shared" si="818"/>
        <v>0.48430236921797071</v>
      </c>
    </row>
    <row r="4359" spans="1:19" x14ac:dyDescent="0.25">
      <c r="A4359" s="64">
        <v>41960</v>
      </c>
      <c r="B4359" s="198" t="s">
        <v>865</v>
      </c>
      <c r="C4359">
        <v>6</v>
      </c>
      <c r="D4359" s="4">
        <v>1.4</v>
      </c>
      <c r="E4359" s="4"/>
      <c r="G4359" s="4">
        <f t="shared" si="811"/>
        <v>795.77470000000005</v>
      </c>
      <c r="H4359"/>
      <c r="I4359"/>
      <c r="J4359" s="34">
        <f t="shared" si="808"/>
        <v>1.5393804002589983E-4</v>
      </c>
      <c r="K4359" s="34">
        <f t="shared" si="812"/>
        <v>0.1224992741114103</v>
      </c>
      <c r="L4359" s="6">
        <f t="shared" si="809"/>
        <v>0.38489512077165539</v>
      </c>
      <c r="M4359" s="6">
        <f t="shared" si="813"/>
        <v>0.3062879902564602</v>
      </c>
      <c r="N4359" s="6">
        <f t="shared" si="810"/>
        <v>1.8974912041414842</v>
      </c>
      <c r="O4359" s="6">
        <f t="shared" si="814"/>
        <v>1.509966575519669</v>
      </c>
      <c r="P4359" s="6">
        <f t="shared" si="815"/>
        <v>1.8162545657761291</v>
      </c>
      <c r="Q4359" s="6">
        <f t="shared" si="816"/>
        <v>0.14701823532310088</v>
      </c>
      <c r="R4359" s="6">
        <f t="shared" si="817"/>
        <v>0.58888696445267086</v>
      </c>
      <c r="S4359" s="6">
        <f t="shared" si="818"/>
        <v>0.73590519977577173</v>
      </c>
    </row>
    <row r="4360" spans="1:19" x14ac:dyDescent="0.25">
      <c r="A4360" s="64">
        <v>41960</v>
      </c>
      <c r="B4360" s="198" t="s">
        <v>865</v>
      </c>
      <c r="C4360">
        <v>6</v>
      </c>
      <c r="D4360" s="4">
        <v>2.6</v>
      </c>
      <c r="E4360" s="4"/>
      <c r="G4360" s="4">
        <f t="shared" si="811"/>
        <v>795.77470000000005</v>
      </c>
      <c r="H4360"/>
      <c r="I4360"/>
      <c r="J4360" s="34">
        <f t="shared" si="808"/>
        <v>5.3092915845667516E-4</v>
      </c>
      <c r="K4360" s="34">
        <f t="shared" si="812"/>
        <v>0.4224974964250684</v>
      </c>
      <c r="L4360" s="6">
        <f t="shared" si="809"/>
        <v>1.5974150751166611</v>
      </c>
      <c r="M4360" s="6">
        <f t="shared" si="813"/>
        <v>1.2711749943255855</v>
      </c>
      <c r="N4360" s="6">
        <f t="shared" si="810"/>
        <v>3.9149731399460577</v>
      </c>
      <c r="O4360" s="6">
        <f t="shared" si="814"/>
        <v>3.1154181755748742</v>
      </c>
      <c r="P4360" s="6">
        <f t="shared" si="815"/>
        <v>4.3865931699004594</v>
      </c>
      <c r="Q4360" s="6">
        <f t="shared" si="816"/>
        <v>0.61016399727628101</v>
      </c>
      <c r="R4360" s="6">
        <f t="shared" si="817"/>
        <v>1.215013088474201</v>
      </c>
      <c r="S4360" s="6">
        <f t="shared" si="818"/>
        <v>1.8251770857504819</v>
      </c>
    </row>
    <row r="4361" spans="1:19" x14ac:dyDescent="0.25">
      <c r="A4361" s="64">
        <v>41960</v>
      </c>
      <c r="B4361" s="198" t="s">
        <v>865</v>
      </c>
      <c r="C4361">
        <v>6</v>
      </c>
      <c r="D4361" s="4">
        <v>3.7</v>
      </c>
      <c r="E4361" s="4"/>
      <c r="G4361" s="4">
        <f t="shared" si="811"/>
        <v>64.961200000000005</v>
      </c>
      <c r="H4361"/>
      <c r="I4361"/>
      <c r="J4361" s="34">
        <f t="shared" si="808"/>
        <v>1.075210085691107E-3</v>
      </c>
      <c r="K4361" s="34">
        <f t="shared" si="812"/>
        <v>6.9846938773361844E-2</v>
      </c>
      <c r="L4361" s="6">
        <f t="shared" si="809"/>
        <v>3.5949248430857623</v>
      </c>
      <c r="M4361" s="6">
        <f t="shared" si="813"/>
        <v>0.2335306362462681</v>
      </c>
      <c r="N4361" s="6">
        <f t="shared" si="810"/>
        <v>5.9156978898620354</v>
      </c>
      <c r="O4361" s="6">
        <f t="shared" si="814"/>
        <v>0.38429084121668494</v>
      </c>
      <c r="P4361" s="6">
        <f t="shared" si="815"/>
        <v>0.61782147746295302</v>
      </c>
      <c r="Q4361" s="6">
        <f t="shared" si="816"/>
        <v>0.11209470539820869</v>
      </c>
      <c r="R4361" s="6">
        <f t="shared" si="817"/>
        <v>0.14987342807450713</v>
      </c>
      <c r="S4361" s="6">
        <f t="shared" si="818"/>
        <v>0.2619681334727158</v>
      </c>
    </row>
    <row r="4362" spans="1:19" x14ac:dyDescent="0.25">
      <c r="A4362" s="64">
        <v>41960</v>
      </c>
      <c r="B4362" s="198" t="s">
        <v>865</v>
      </c>
      <c r="C4362">
        <v>6</v>
      </c>
      <c r="D4362" s="4">
        <v>4</v>
      </c>
      <c r="E4362" s="4"/>
      <c r="G4362" s="4">
        <f t="shared" si="811"/>
        <v>64.961200000000005</v>
      </c>
      <c r="H4362"/>
      <c r="I4362"/>
      <c r="J4362" s="34">
        <f t="shared" si="808"/>
        <v>1.2566370614359172E-3</v>
      </c>
      <c r="K4362" s="34">
        <f t="shared" si="812"/>
        <v>8.1632653058713603E-2</v>
      </c>
      <c r="L4362" s="6">
        <f t="shared" si="809"/>
        <v>4.3006091215286046</v>
      </c>
      <c r="M4362" s="6">
        <f t="shared" si="813"/>
        <v>0.27937273468421148</v>
      </c>
      <c r="N4362" s="6">
        <f t="shared" si="810"/>
        <v>6.4806737611278331</v>
      </c>
      <c r="O4362" s="6">
        <f t="shared" si="814"/>
        <v>0.42099235249702632</v>
      </c>
      <c r="P4362" s="6">
        <f t="shared" si="815"/>
        <v>0.7003650871812378</v>
      </c>
      <c r="Q4362" s="6">
        <f t="shared" si="816"/>
        <v>0.1340989126484215</v>
      </c>
      <c r="R4362" s="6">
        <f t="shared" si="817"/>
        <v>0.16418701747384026</v>
      </c>
      <c r="S4362" s="6">
        <f t="shared" si="818"/>
        <v>0.29828593012226179</v>
      </c>
    </row>
    <row r="4363" spans="1:19" x14ac:dyDescent="0.25">
      <c r="A4363" s="64">
        <v>41960</v>
      </c>
      <c r="B4363" s="198" t="s">
        <v>865</v>
      </c>
      <c r="C4363">
        <v>6</v>
      </c>
      <c r="D4363" s="4">
        <v>4.2</v>
      </c>
      <c r="E4363" s="4"/>
      <c r="G4363" s="4">
        <f t="shared" si="811"/>
        <v>64.961200000000005</v>
      </c>
      <c r="H4363"/>
      <c r="I4363"/>
      <c r="J4363" s="34">
        <f t="shared" si="808"/>
        <v>1.385442360233099E-3</v>
      </c>
      <c r="K4363" s="34">
        <f t="shared" si="812"/>
        <v>8.9999999997231753E-2</v>
      </c>
      <c r="L4363" s="6">
        <f t="shared" si="809"/>
        <v>4.811097633235077</v>
      </c>
      <c r="M4363" s="6">
        <f t="shared" si="813"/>
        <v>0.31253468163409348</v>
      </c>
      <c r="N4363" s="6">
        <f t="shared" si="810"/>
        <v>6.861382640483793</v>
      </c>
      <c r="O4363" s="6">
        <f t="shared" si="814"/>
        <v>0.44572365863033786</v>
      </c>
      <c r="P4363" s="6">
        <f t="shared" si="815"/>
        <v>0.7582583402644314</v>
      </c>
      <c r="Q4363" s="6">
        <f t="shared" si="816"/>
        <v>0.15001664718436486</v>
      </c>
      <c r="R4363" s="6">
        <f t="shared" si="817"/>
        <v>0.17383222686583177</v>
      </c>
      <c r="S4363" s="6">
        <f t="shared" si="818"/>
        <v>0.32384887405019663</v>
      </c>
    </row>
    <row r="4364" spans="1:19" x14ac:dyDescent="0.25">
      <c r="A4364" s="64">
        <v>41960</v>
      </c>
      <c r="B4364" s="198" t="s">
        <v>865</v>
      </c>
      <c r="C4364">
        <v>6</v>
      </c>
      <c r="D4364" s="4">
        <v>1.5</v>
      </c>
      <c r="E4364" s="4"/>
      <c r="G4364" s="4">
        <f t="shared" si="811"/>
        <v>795.77470000000005</v>
      </c>
      <c r="H4364"/>
      <c r="I4364"/>
      <c r="J4364" s="34">
        <f t="shared" si="808"/>
        <v>1.7671458676442585E-4</v>
      </c>
      <c r="K4364" s="34">
        <f t="shared" si="812"/>
        <v>0.14062416670952715</v>
      </c>
      <c r="L4364" s="6">
        <f t="shared" si="809"/>
        <v>0.45105329134289407</v>
      </c>
      <c r="M4364" s="6">
        <f t="shared" si="813"/>
        <v>0.35893467765193482</v>
      </c>
      <c r="N4364" s="6">
        <f t="shared" si="810"/>
        <v>2.0570116092208695</v>
      </c>
      <c r="O4364" s="6">
        <f t="shared" si="814"/>
        <v>1.6369081282696913</v>
      </c>
      <c r="P4364" s="6">
        <f t="shared" si="815"/>
        <v>1.9958428059216262</v>
      </c>
      <c r="Q4364" s="6">
        <f t="shared" si="816"/>
        <v>0.1722886452729287</v>
      </c>
      <c r="R4364" s="6">
        <f t="shared" si="817"/>
        <v>0.63839417002517962</v>
      </c>
      <c r="S4364" s="6">
        <f t="shared" si="818"/>
        <v>0.81068281529810826</v>
      </c>
    </row>
    <row r="4365" spans="1:19" x14ac:dyDescent="0.25">
      <c r="A4365" s="64">
        <v>41960</v>
      </c>
      <c r="B4365" s="198" t="s">
        <v>865</v>
      </c>
      <c r="C4365">
        <v>6</v>
      </c>
      <c r="D4365" s="4">
        <v>3.2</v>
      </c>
      <c r="E4365" s="4"/>
      <c r="G4365" s="4">
        <f t="shared" si="811"/>
        <v>64.961200000000005</v>
      </c>
      <c r="H4365"/>
      <c r="I4365"/>
      <c r="J4365" s="34">
        <f t="shared" si="808"/>
        <v>8.0424771931898698E-4</v>
      </c>
      <c r="K4365" s="34">
        <f t="shared" si="812"/>
        <v>5.2244897957576697E-2</v>
      </c>
      <c r="L4365" s="6">
        <f t="shared" si="809"/>
        <v>2.57474279673893</v>
      </c>
      <c r="M4365" s="6">
        <f t="shared" si="813"/>
        <v>0.16725838501169291</v>
      </c>
      <c r="N4365" s="6">
        <f t="shared" si="810"/>
        <v>4.9915502127950244</v>
      </c>
      <c r="O4365" s="6">
        <f t="shared" si="814"/>
        <v>0.32425709797277341</v>
      </c>
      <c r="P4365" s="6">
        <f t="shared" si="815"/>
        <v>0.49151548298446635</v>
      </c>
      <c r="Q4365" s="6">
        <f t="shared" si="816"/>
        <v>8.0284024805612586E-2</v>
      </c>
      <c r="R4365" s="6">
        <f t="shared" si="817"/>
        <v>0.12646026820938164</v>
      </c>
      <c r="S4365" s="6">
        <f t="shared" si="818"/>
        <v>0.20674429301499422</v>
      </c>
    </row>
    <row r="4366" spans="1:19" x14ac:dyDescent="0.25">
      <c r="A4366" s="64">
        <v>41960</v>
      </c>
      <c r="B4366" s="198" t="s">
        <v>865</v>
      </c>
      <c r="C4366">
        <v>6</v>
      </c>
      <c r="D4366" s="4">
        <v>4.7</v>
      </c>
      <c r="E4366" s="4"/>
      <c r="G4366" s="4">
        <f t="shared" si="811"/>
        <v>64.961200000000005</v>
      </c>
      <c r="H4366"/>
      <c r="I4366"/>
      <c r="J4366" s="34">
        <f t="shared" si="808"/>
        <v>1.7349445429449633E-3</v>
      </c>
      <c r="K4366" s="34">
        <f t="shared" si="812"/>
        <v>0.11270408162918646</v>
      </c>
      <c r="L4366" s="6">
        <f t="shared" si="809"/>
        <v>6.2308461373122945</v>
      </c>
      <c r="M4366" s="6">
        <f t="shared" si="813"/>
        <v>0.40476324994603757</v>
      </c>
      <c r="N4366" s="6">
        <f t="shared" si="810"/>
        <v>7.8264436633583525</v>
      </c>
      <c r="O4366" s="6">
        <f t="shared" si="814"/>
        <v>0.50841518196547364</v>
      </c>
      <c r="P4366" s="6">
        <f t="shared" si="815"/>
        <v>0.91317843191151127</v>
      </c>
      <c r="Q4366" s="6">
        <f t="shared" si="816"/>
        <v>0.19428635997409802</v>
      </c>
      <c r="R4366" s="6">
        <f t="shared" si="817"/>
        <v>0.19828192096653471</v>
      </c>
      <c r="S4366" s="6">
        <f t="shared" si="818"/>
        <v>0.39256828094063273</v>
      </c>
    </row>
    <row r="4367" spans="1:19" x14ac:dyDescent="0.25">
      <c r="A4367" s="64">
        <v>41960</v>
      </c>
      <c r="B4367" s="198" t="s">
        <v>865</v>
      </c>
      <c r="C4367">
        <v>6</v>
      </c>
      <c r="D4367" s="4">
        <v>5</v>
      </c>
      <c r="E4367" s="4"/>
      <c r="G4367" s="4">
        <f t="shared" si="811"/>
        <v>64.961200000000005</v>
      </c>
      <c r="H4367"/>
      <c r="I4367"/>
      <c r="J4367" s="34">
        <f t="shared" si="808"/>
        <v>1.9634954084936209E-3</v>
      </c>
      <c r="K4367" s="34">
        <f t="shared" si="812"/>
        <v>0.12755102040424002</v>
      </c>
      <c r="L4367" s="6">
        <f t="shared" si="809"/>
        <v>7.1833345216463531</v>
      </c>
      <c r="M4367" s="6">
        <f t="shared" si="813"/>
        <v>0.46663803957857453</v>
      </c>
      <c r="N4367" s="6">
        <f t="shared" si="810"/>
        <v>8.4140458590425169</v>
      </c>
      <c r="O4367" s="6">
        <f t="shared" si="814"/>
        <v>0.54658652646013051</v>
      </c>
      <c r="P4367" s="6">
        <f t="shared" si="815"/>
        <v>1.0132245660387049</v>
      </c>
      <c r="Q4367" s="6">
        <f t="shared" si="816"/>
        <v>0.22398625899771576</v>
      </c>
      <c r="R4367" s="6">
        <f t="shared" si="817"/>
        <v>0.2131687453194509</v>
      </c>
      <c r="S4367" s="6">
        <f t="shared" si="818"/>
        <v>0.4371550043171667</v>
      </c>
    </row>
    <row r="4368" spans="1:19" x14ac:dyDescent="0.25">
      <c r="A4368" s="64">
        <v>41960</v>
      </c>
      <c r="B4368" s="198" t="s">
        <v>865</v>
      </c>
      <c r="C4368">
        <v>6</v>
      </c>
      <c r="D4368" s="4">
        <v>1.5</v>
      </c>
      <c r="E4368" s="4"/>
      <c r="G4368" s="4">
        <f t="shared" si="811"/>
        <v>795.77470000000005</v>
      </c>
      <c r="H4368"/>
      <c r="I4368"/>
      <c r="J4368" s="34">
        <f t="shared" si="808"/>
        <v>1.7671458676442585E-4</v>
      </c>
      <c r="K4368" s="34">
        <f t="shared" si="812"/>
        <v>0.14062416670952715</v>
      </c>
      <c r="L4368" s="6">
        <f t="shared" si="809"/>
        <v>0.45105329134289407</v>
      </c>
      <c r="M4368" s="6">
        <f t="shared" si="813"/>
        <v>0.35893467765193482</v>
      </c>
      <c r="N4368" s="6">
        <f t="shared" si="810"/>
        <v>2.0570116092208695</v>
      </c>
      <c r="O4368" s="6">
        <f t="shared" si="814"/>
        <v>1.6369081282696913</v>
      </c>
      <c r="P4368" s="6">
        <f t="shared" si="815"/>
        <v>1.9958428059216262</v>
      </c>
      <c r="Q4368" s="6">
        <f t="shared" si="816"/>
        <v>0.1722886452729287</v>
      </c>
      <c r="R4368" s="6">
        <f t="shared" si="817"/>
        <v>0.63839417002517962</v>
      </c>
      <c r="S4368" s="6">
        <f t="shared" si="818"/>
        <v>0.81068281529810826</v>
      </c>
    </row>
    <row r="4369" spans="1:19" x14ac:dyDescent="0.25">
      <c r="A4369" s="64">
        <v>41960</v>
      </c>
      <c r="B4369" s="198" t="s">
        <v>865</v>
      </c>
      <c r="C4369">
        <v>6</v>
      </c>
      <c r="D4369" s="4">
        <v>3.2</v>
      </c>
      <c r="E4369" s="4"/>
      <c r="G4369" s="4">
        <f t="shared" si="811"/>
        <v>64.961200000000005</v>
      </c>
      <c r="H4369"/>
      <c r="I4369"/>
      <c r="J4369" s="34">
        <f t="shared" si="808"/>
        <v>8.0424771931898698E-4</v>
      </c>
      <c r="K4369" s="34">
        <f t="shared" si="812"/>
        <v>5.2244897957576697E-2</v>
      </c>
      <c r="L4369" s="6">
        <f t="shared" si="809"/>
        <v>2.57474279673893</v>
      </c>
      <c r="M4369" s="6">
        <f t="shared" si="813"/>
        <v>0.16725838501169291</v>
      </c>
      <c r="N4369" s="6">
        <f t="shared" si="810"/>
        <v>4.9915502127950244</v>
      </c>
      <c r="O4369" s="6">
        <f t="shared" si="814"/>
        <v>0.32425709797277341</v>
      </c>
      <c r="P4369" s="6">
        <f t="shared" si="815"/>
        <v>0.49151548298446635</v>
      </c>
      <c r="Q4369" s="6">
        <f t="shared" si="816"/>
        <v>8.0284024805612586E-2</v>
      </c>
      <c r="R4369" s="6">
        <f t="shared" si="817"/>
        <v>0.12646026820938164</v>
      </c>
      <c r="S4369" s="6">
        <f t="shared" si="818"/>
        <v>0.20674429301499422</v>
      </c>
    </row>
    <row r="4370" spans="1:19" x14ac:dyDescent="0.25">
      <c r="A4370" s="64">
        <v>41960</v>
      </c>
      <c r="B4370" s="198" t="s">
        <v>865</v>
      </c>
      <c r="C4370">
        <v>6</v>
      </c>
      <c r="D4370" s="4">
        <v>5.3</v>
      </c>
      <c r="E4370" s="4"/>
      <c r="G4370" s="4">
        <f t="shared" si="811"/>
        <v>64.961200000000005</v>
      </c>
      <c r="H4370"/>
      <c r="I4370"/>
      <c r="J4370" s="34">
        <f t="shared" si="808"/>
        <v>2.2061834409834321E-3</v>
      </c>
      <c r="K4370" s="34">
        <f t="shared" si="812"/>
        <v>0.14331632652620405</v>
      </c>
      <c r="L4370" s="6">
        <f t="shared" si="809"/>
        <v>8.213046389840704</v>
      </c>
      <c r="M4370" s="6">
        <f t="shared" si="813"/>
        <v>0.53352935948815838</v>
      </c>
      <c r="N4370" s="6">
        <f t="shared" si="810"/>
        <v>9.0076755970184212</v>
      </c>
      <c r="O4370" s="6">
        <f t="shared" si="814"/>
        <v>0.58514942734270425</v>
      </c>
      <c r="P4370" s="6">
        <f t="shared" si="815"/>
        <v>1.1186787868308627</v>
      </c>
      <c r="Q4370" s="6">
        <f t="shared" si="816"/>
        <v>0.25609409255431603</v>
      </c>
      <c r="R4370" s="6">
        <f t="shared" si="817"/>
        <v>0.22820827666365467</v>
      </c>
      <c r="S4370" s="6">
        <f t="shared" si="818"/>
        <v>0.48430236921797071</v>
      </c>
    </row>
    <row r="4371" spans="1:19" x14ac:dyDescent="0.25">
      <c r="A4371" s="64">
        <v>41960</v>
      </c>
      <c r="B4371" s="198" t="s">
        <v>865</v>
      </c>
      <c r="C4371">
        <v>6</v>
      </c>
      <c r="D4371" s="4">
        <v>5.5</v>
      </c>
      <c r="E4371" s="4"/>
      <c r="G4371" s="4">
        <f t="shared" si="811"/>
        <v>64.961200000000005</v>
      </c>
      <c r="H4371"/>
      <c r="I4371"/>
      <c r="J4371" s="34">
        <f t="shared" si="808"/>
        <v>2.3758294442772811E-3</v>
      </c>
      <c r="K4371" s="34">
        <f t="shared" si="812"/>
        <v>0.15433673468913039</v>
      </c>
      <c r="L4371" s="6">
        <f t="shared" si="809"/>
        <v>8.9430956308196485</v>
      </c>
      <c r="M4371" s="6">
        <f t="shared" si="813"/>
        <v>0.58095423516110178</v>
      </c>
      <c r="N4371" s="6">
        <f t="shared" si="810"/>
        <v>9.4066355127217793</v>
      </c>
      <c r="O4371" s="6">
        <f t="shared" si="814"/>
        <v>0.61106634272138272</v>
      </c>
      <c r="P4371" s="6">
        <f t="shared" si="815"/>
        <v>1.1920205778824844</v>
      </c>
      <c r="Q4371" s="6">
        <f t="shared" si="816"/>
        <v>0.27885803287732885</v>
      </c>
      <c r="R4371" s="6">
        <f t="shared" si="817"/>
        <v>0.23831587366133927</v>
      </c>
      <c r="S4371" s="6">
        <f t="shared" si="818"/>
        <v>0.51717390653866813</v>
      </c>
    </row>
    <row r="4372" spans="1:19" x14ac:dyDescent="0.25">
      <c r="A4372" s="64">
        <v>41960</v>
      </c>
      <c r="B4372" s="198" t="s">
        <v>865</v>
      </c>
      <c r="C4372">
        <v>6</v>
      </c>
      <c r="D4372" s="4">
        <v>3</v>
      </c>
      <c r="E4372" s="4"/>
      <c r="G4372" s="4">
        <f t="shared" si="811"/>
        <v>795.77470000000005</v>
      </c>
      <c r="H4372"/>
      <c r="I4372"/>
      <c r="J4372" s="34">
        <f t="shared" si="808"/>
        <v>7.0685834705770342E-4</v>
      </c>
      <c r="K4372" s="34">
        <f t="shared" si="812"/>
        <v>0.56249666683810862</v>
      </c>
      <c r="L4372" s="6">
        <f t="shared" si="809"/>
        <v>2.219707841442716</v>
      </c>
      <c r="M4372" s="6">
        <f t="shared" si="813"/>
        <v>1.7663769089848702</v>
      </c>
      <c r="N4372" s="6">
        <f t="shared" si="810"/>
        <v>4.6285167281146418</v>
      </c>
      <c r="O4372" s="6">
        <f t="shared" si="814"/>
        <v>0.30067400671033195</v>
      </c>
      <c r="P4372" s="6">
        <f t="shared" si="815"/>
        <v>2.0670509156952024</v>
      </c>
      <c r="Q4372" s="6">
        <f t="shared" si="816"/>
        <v>0.84786091631273763</v>
      </c>
      <c r="R4372" s="6">
        <f t="shared" si="817"/>
        <v>0.11726286261702946</v>
      </c>
      <c r="S4372" s="6">
        <f t="shared" si="818"/>
        <v>0.96512377892976708</v>
      </c>
    </row>
    <row r="4373" spans="1:19" x14ac:dyDescent="0.25">
      <c r="A4373" s="64">
        <v>41960</v>
      </c>
      <c r="B4373" s="198" t="s">
        <v>865</v>
      </c>
      <c r="C4373">
        <v>6</v>
      </c>
      <c r="D4373" s="4">
        <v>4.0999999999999996</v>
      </c>
      <c r="E4373" s="4"/>
      <c r="G4373" s="4">
        <f t="shared" si="811"/>
        <v>64.961200000000005</v>
      </c>
      <c r="H4373"/>
      <c r="I4373"/>
      <c r="J4373" s="34">
        <f t="shared" si="808"/>
        <v>1.3202543126711102E-3</v>
      </c>
      <c r="K4373" s="34">
        <f t="shared" si="812"/>
        <v>8.5765306119810952E-2</v>
      </c>
      <c r="L4373" s="6">
        <f t="shared" si="809"/>
        <v>4.5518101325650582</v>
      </c>
      <c r="M4373" s="6">
        <f t="shared" si="813"/>
        <v>0.29569105411886604</v>
      </c>
      <c r="N4373" s="6">
        <f t="shared" si="810"/>
        <v>6.670633528309061</v>
      </c>
      <c r="O4373" s="6">
        <f t="shared" si="814"/>
        <v>0.43333236716418877</v>
      </c>
      <c r="P4373" s="6">
        <f t="shared" si="815"/>
        <v>0.72902342128305486</v>
      </c>
      <c r="Q4373" s="6">
        <f t="shared" si="816"/>
        <v>0.14193170597705571</v>
      </c>
      <c r="R4373" s="6">
        <f t="shared" si="817"/>
        <v>0.16899962319403364</v>
      </c>
      <c r="S4373" s="6">
        <f t="shared" si="818"/>
        <v>0.31093132917108934</v>
      </c>
    </row>
    <row r="4374" spans="1:19" x14ac:dyDescent="0.25">
      <c r="A4374" s="64">
        <v>41960</v>
      </c>
      <c r="B4374" s="198" t="s">
        <v>865</v>
      </c>
      <c r="C4374">
        <v>6</v>
      </c>
      <c r="D4374" s="4">
        <v>1.1000000000000001</v>
      </c>
      <c r="E4374" s="4"/>
      <c r="G4374" s="4">
        <f t="shared" si="811"/>
        <v>795.77470000000005</v>
      </c>
      <c r="H4374"/>
      <c r="I4374"/>
      <c r="J4374" s="34">
        <f t="shared" si="808"/>
        <v>9.503317777109126E-5</v>
      </c>
      <c r="K4374" s="34">
        <f t="shared" si="812"/>
        <v>7.5624551874901288E-2</v>
      </c>
      <c r="L4374" s="6">
        <f t="shared" si="809"/>
        <v>0.2210832472489353</v>
      </c>
      <c r="M4374" s="6">
        <f t="shared" si="813"/>
        <v>0.17593141566328524</v>
      </c>
      <c r="N4374" s="6">
        <f t="shared" si="810"/>
        <v>1.4309992669393452</v>
      </c>
      <c r="O4374" s="6">
        <f t="shared" si="814"/>
        <v>1.1387462866523226</v>
      </c>
      <c r="P4374" s="6">
        <f t="shared" si="815"/>
        <v>1.3146777023156078</v>
      </c>
      <c r="Q4374" s="6">
        <f t="shared" si="816"/>
        <v>8.4447079518376905E-2</v>
      </c>
      <c r="R4374" s="6">
        <f t="shared" si="817"/>
        <v>0.4441110517944058</v>
      </c>
      <c r="S4374" s="6">
        <f t="shared" si="818"/>
        <v>0.52855813131278273</v>
      </c>
    </row>
    <row r="4375" spans="1:19" x14ac:dyDescent="0.25">
      <c r="A4375" s="64">
        <v>41960</v>
      </c>
      <c r="B4375" s="198" t="s">
        <v>865</v>
      </c>
      <c r="C4375">
        <v>6</v>
      </c>
      <c r="D4375" s="4">
        <v>8.3000000000000007</v>
      </c>
      <c r="E4375" s="4"/>
      <c r="G4375" s="4">
        <f t="shared" si="811"/>
        <v>64.961200000000005</v>
      </c>
      <c r="H4375"/>
      <c r="I4375"/>
      <c r="J4375" s="34">
        <f t="shared" si="808"/>
        <v>5.4106079476450219E-3</v>
      </c>
      <c r="K4375" s="34">
        <f t="shared" si="812"/>
        <v>0.35147959182592381</v>
      </c>
      <c r="L4375" s="6">
        <f t="shared" si="809"/>
        <v>23.033216302360287</v>
      </c>
      <c r="M4375" s="6">
        <f t="shared" si="813"/>
        <v>1.4962653998827395</v>
      </c>
      <c r="N4375" s="6">
        <f t="shared" si="810"/>
        <v>15.224089825772444</v>
      </c>
      <c r="O4375" s="6">
        <f t="shared" si="814"/>
        <v>0.98897516317232204</v>
      </c>
      <c r="P4375" s="6">
        <f t="shared" si="815"/>
        <v>2.4852405630550614</v>
      </c>
      <c r="Q4375" s="6">
        <f t="shared" si="816"/>
        <v>0.71820739194371497</v>
      </c>
      <c r="R4375" s="6">
        <f t="shared" si="817"/>
        <v>0.38570031363720558</v>
      </c>
      <c r="S4375" s="6">
        <f t="shared" si="818"/>
        <v>1.1039077055809206</v>
      </c>
    </row>
    <row r="4376" spans="1:19" x14ac:dyDescent="0.25">
      <c r="A4376" s="64">
        <v>41960</v>
      </c>
      <c r="B4376" s="198" t="s">
        <v>865</v>
      </c>
      <c r="C4376">
        <v>6</v>
      </c>
      <c r="D4376" s="4">
        <v>7.4</v>
      </c>
      <c r="E4376" s="4"/>
      <c r="G4376" s="4">
        <f t="shared" si="811"/>
        <v>64.961200000000005</v>
      </c>
      <c r="H4376"/>
      <c r="I4376"/>
      <c r="J4376" s="34">
        <f t="shared" si="808"/>
        <v>4.3008403427644282E-3</v>
      </c>
      <c r="K4376" s="34">
        <f t="shared" si="812"/>
        <v>0.27938775509344738</v>
      </c>
      <c r="L4376" s="6">
        <f t="shared" si="809"/>
        <v>17.691219677917115</v>
      </c>
      <c r="M4376" s="6">
        <f t="shared" si="813"/>
        <v>1.1492428820320462</v>
      </c>
      <c r="N4376" s="6">
        <f t="shared" si="810"/>
        <v>13.311012207689938</v>
      </c>
      <c r="O4376" s="6">
        <f t="shared" si="814"/>
        <v>0.86469934299806295</v>
      </c>
      <c r="P4376" s="6">
        <f t="shared" si="815"/>
        <v>2.0139422250301093</v>
      </c>
      <c r="Q4376" s="6">
        <f t="shared" si="816"/>
        <v>0.55163658337538213</v>
      </c>
      <c r="R4376" s="6">
        <f t="shared" si="817"/>
        <v>0.33723274376924456</v>
      </c>
      <c r="S4376" s="6">
        <f t="shared" si="818"/>
        <v>0.88886932714462663</v>
      </c>
    </row>
    <row r="4377" spans="1:19" x14ac:dyDescent="0.25">
      <c r="A4377" s="64">
        <v>41960</v>
      </c>
      <c r="B4377" s="198" t="s">
        <v>865</v>
      </c>
      <c r="C4377">
        <v>6</v>
      </c>
      <c r="D4377" s="4">
        <v>4.5</v>
      </c>
      <c r="E4377" s="4"/>
      <c r="G4377" s="4">
        <f t="shared" si="811"/>
        <v>64.961200000000005</v>
      </c>
      <c r="H4377"/>
      <c r="I4377"/>
      <c r="J4377" s="34">
        <f t="shared" si="808"/>
        <v>1.5904312808798326E-3</v>
      </c>
      <c r="K4377" s="34">
        <f t="shared" si="812"/>
        <v>0.10331632652743439</v>
      </c>
      <c r="L4377" s="6">
        <f t="shared" si="809"/>
        <v>5.6380590590289899</v>
      </c>
      <c r="M4377" s="6">
        <f t="shared" si="813"/>
        <v>0.36625508924934846</v>
      </c>
      <c r="N4377" s="6">
        <f t="shared" si="810"/>
        <v>7.4382130025037601</v>
      </c>
      <c r="O4377" s="6">
        <f t="shared" si="814"/>
        <v>0.48319525187039564</v>
      </c>
      <c r="P4377" s="6">
        <f t="shared" si="815"/>
        <v>0.84945034111974405</v>
      </c>
      <c r="Q4377" s="6">
        <f t="shared" si="816"/>
        <v>0.17580244283968727</v>
      </c>
      <c r="R4377" s="6">
        <f t="shared" si="817"/>
        <v>0.1884461482294543</v>
      </c>
      <c r="S4377" s="6">
        <f t="shared" si="818"/>
        <v>0.36424859106914154</v>
      </c>
    </row>
    <row r="4378" spans="1:19" x14ac:dyDescent="0.25">
      <c r="A4378" s="64">
        <v>41960</v>
      </c>
      <c r="B4378" s="198" t="s">
        <v>865</v>
      </c>
      <c r="C4378">
        <v>6</v>
      </c>
      <c r="D4378" s="4">
        <v>3.3</v>
      </c>
      <c r="E4378" s="4"/>
      <c r="G4378" s="4">
        <f t="shared" si="811"/>
        <v>64.961200000000005</v>
      </c>
      <c r="H4378"/>
      <c r="I4378"/>
      <c r="J4378" s="34">
        <f t="shared" si="808"/>
        <v>8.5529859993982123E-4</v>
      </c>
      <c r="K4378" s="34">
        <f t="shared" si="812"/>
        <v>5.5561224488086945E-2</v>
      </c>
      <c r="L4378" s="6">
        <f t="shared" si="809"/>
        <v>2.7634881041225379</v>
      </c>
      <c r="M4378" s="6">
        <f t="shared" si="813"/>
        <v>0.17951950691152002</v>
      </c>
      <c r="N4378" s="6">
        <f t="shared" si="810"/>
        <v>5.1745344101160526</v>
      </c>
      <c r="O4378" s="6">
        <f t="shared" si="814"/>
        <v>0.3361439712423443</v>
      </c>
      <c r="P4378" s="6">
        <f t="shared" si="815"/>
        <v>0.51566347815386426</v>
      </c>
      <c r="Q4378" s="6">
        <f t="shared" si="816"/>
        <v>8.6169363317529613E-2</v>
      </c>
      <c r="R4378" s="6">
        <f t="shared" si="817"/>
        <v>0.13109614878451428</v>
      </c>
      <c r="S4378" s="6">
        <f t="shared" si="818"/>
        <v>0.2172655121020439</v>
      </c>
    </row>
    <row r="4379" spans="1:19" x14ac:dyDescent="0.25">
      <c r="A4379" s="64">
        <v>41960</v>
      </c>
      <c r="B4379" s="198" t="s">
        <v>865</v>
      </c>
      <c r="C4379">
        <v>6</v>
      </c>
      <c r="D4379" s="4">
        <v>7.6</v>
      </c>
      <c r="E4379" s="4"/>
      <c r="G4379" s="4">
        <f t="shared" si="811"/>
        <v>64.961200000000005</v>
      </c>
      <c r="H4379"/>
      <c r="I4379"/>
      <c r="J4379" s="34">
        <f t="shared" si="808"/>
        <v>4.5364597917836608E-3</v>
      </c>
      <c r="K4379" s="34">
        <f t="shared" si="812"/>
        <v>0.29469387754195608</v>
      </c>
      <c r="L4379" s="6">
        <f t="shared" si="809"/>
        <v>18.809813966898769</v>
      </c>
      <c r="M4379" s="6">
        <f t="shared" si="813"/>
        <v>1.2219081107668699</v>
      </c>
      <c r="N4379" s="6">
        <f t="shared" si="810"/>
        <v>13.732887825405102</v>
      </c>
      <c r="O4379" s="6">
        <f t="shared" si="814"/>
        <v>0.89210488990714454</v>
      </c>
      <c r="P4379" s="6">
        <f t="shared" si="815"/>
        <v>2.1140130006740145</v>
      </c>
      <c r="Q4379" s="6">
        <f t="shared" si="816"/>
        <v>0.58651589316809749</v>
      </c>
      <c r="R4379" s="6">
        <f t="shared" si="817"/>
        <v>0.34792090706378637</v>
      </c>
      <c r="S4379" s="6">
        <f t="shared" si="818"/>
        <v>0.93443680023188391</v>
      </c>
    </row>
    <row r="4380" spans="1:19" x14ac:dyDescent="0.25">
      <c r="A4380" s="64">
        <v>41960</v>
      </c>
      <c r="B4380" s="198" t="s">
        <v>865</v>
      </c>
      <c r="C4380">
        <v>6</v>
      </c>
      <c r="D4380" s="4">
        <v>6.4</v>
      </c>
      <c r="E4380" s="4"/>
      <c r="G4380" s="4">
        <f t="shared" si="811"/>
        <v>64.961200000000005</v>
      </c>
      <c r="H4380"/>
      <c r="I4380"/>
      <c r="J4380" s="34">
        <f t="shared" si="808"/>
        <v>3.2169908772759479E-3</v>
      </c>
      <c r="K4380" s="34">
        <f t="shared" si="812"/>
        <v>0.20897959183030679</v>
      </c>
      <c r="L4380" s="6">
        <f t="shared" si="809"/>
        <v>12.670735111153041</v>
      </c>
      <c r="M4380" s="6">
        <f t="shared" si="813"/>
        <v>0.82310617366776118</v>
      </c>
      <c r="N4380" s="6">
        <f t="shared" si="810"/>
        <v>11.231571837310549</v>
      </c>
      <c r="O4380" s="6">
        <f t="shared" si="814"/>
        <v>0.72961639858967853</v>
      </c>
      <c r="P4380" s="6">
        <f t="shared" si="815"/>
        <v>1.5527225722574398</v>
      </c>
      <c r="Q4380" s="6">
        <f t="shared" si="816"/>
        <v>0.39509096336052535</v>
      </c>
      <c r="R4380" s="6">
        <f t="shared" si="817"/>
        <v>0.28455039544997462</v>
      </c>
      <c r="S4380" s="6">
        <f t="shared" si="818"/>
        <v>0.67964135881049992</v>
      </c>
    </row>
    <row r="4381" spans="1:19" x14ac:dyDescent="0.25">
      <c r="A4381" s="64">
        <v>41960</v>
      </c>
      <c r="B4381" s="198" t="s">
        <v>865</v>
      </c>
      <c r="C4381">
        <v>6</v>
      </c>
      <c r="D4381" s="4">
        <v>3.2</v>
      </c>
      <c r="E4381" s="4"/>
      <c r="G4381" s="4">
        <f t="shared" si="811"/>
        <v>64.961200000000005</v>
      </c>
      <c r="H4381"/>
      <c r="I4381"/>
      <c r="J4381" s="34">
        <f t="shared" si="808"/>
        <v>8.0424771931898698E-4</v>
      </c>
      <c r="K4381" s="34">
        <f t="shared" si="812"/>
        <v>5.2244897957576697E-2</v>
      </c>
      <c r="L4381" s="6">
        <f t="shared" si="809"/>
        <v>2.57474279673893</v>
      </c>
      <c r="M4381" s="6">
        <f t="shared" si="813"/>
        <v>0.16725838501169291</v>
      </c>
      <c r="N4381" s="6">
        <f t="shared" si="810"/>
        <v>4.9915502127950244</v>
      </c>
      <c r="O4381" s="6">
        <f t="shared" si="814"/>
        <v>0.32425709797277341</v>
      </c>
      <c r="P4381" s="6">
        <f t="shared" si="815"/>
        <v>0.49151548298446635</v>
      </c>
      <c r="Q4381" s="6">
        <f t="shared" si="816"/>
        <v>8.0284024805612586E-2</v>
      </c>
      <c r="R4381" s="6">
        <f t="shared" si="817"/>
        <v>0.12646026820938164</v>
      </c>
      <c r="S4381" s="6">
        <f t="shared" si="818"/>
        <v>0.20674429301499422</v>
      </c>
    </row>
    <row r="4382" spans="1:19" x14ac:dyDescent="0.25">
      <c r="A4382" s="64">
        <v>41960</v>
      </c>
      <c r="B4382" s="198" t="s">
        <v>865</v>
      </c>
      <c r="C4382">
        <v>6</v>
      </c>
      <c r="D4382" s="4">
        <v>6.4</v>
      </c>
      <c r="E4382" s="4"/>
      <c r="G4382" s="4">
        <f t="shared" si="811"/>
        <v>64.961200000000005</v>
      </c>
      <c r="H4382"/>
      <c r="I4382"/>
      <c r="J4382" s="34">
        <f t="shared" si="808"/>
        <v>3.2169908772759479E-3</v>
      </c>
      <c r="K4382" s="34">
        <f t="shared" si="812"/>
        <v>0.20897959183030679</v>
      </c>
      <c r="L4382" s="6">
        <f t="shared" si="809"/>
        <v>12.670735111153041</v>
      </c>
      <c r="M4382" s="6">
        <f t="shared" si="813"/>
        <v>0.82310617366776118</v>
      </c>
      <c r="N4382" s="6">
        <f t="shared" si="810"/>
        <v>11.231571837310549</v>
      </c>
      <c r="O4382" s="6">
        <f t="shared" si="814"/>
        <v>0.72961639858967853</v>
      </c>
      <c r="P4382" s="6">
        <f t="shared" si="815"/>
        <v>1.5527225722574398</v>
      </c>
      <c r="Q4382" s="6">
        <f t="shared" si="816"/>
        <v>0.39509096336052535</v>
      </c>
      <c r="R4382" s="6">
        <f t="shared" si="817"/>
        <v>0.28455039544997462</v>
      </c>
      <c r="S4382" s="6">
        <f t="shared" si="818"/>
        <v>0.67964135881049992</v>
      </c>
    </row>
    <row r="4383" spans="1:19" x14ac:dyDescent="0.25">
      <c r="A4383" s="64">
        <v>41960</v>
      </c>
      <c r="B4383" s="198" t="s">
        <v>865</v>
      </c>
      <c r="C4383">
        <v>6</v>
      </c>
      <c r="D4383" s="4">
        <v>1.4</v>
      </c>
      <c r="E4383" s="4"/>
      <c r="G4383" s="4">
        <f t="shared" si="811"/>
        <v>795.77470000000005</v>
      </c>
      <c r="H4383"/>
      <c r="I4383"/>
      <c r="J4383" s="34">
        <f t="shared" si="808"/>
        <v>1.5393804002589983E-4</v>
      </c>
      <c r="K4383" s="34">
        <f t="shared" si="812"/>
        <v>0.1224992741114103</v>
      </c>
      <c r="L4383" s="6">
        <f t="shared" si="809"/>
        <v>0.38489512077165539</v>
      </c>
      <c r="M4383" s="6">
        <f t="shared" si="813"/>
        <v>0.3062879902564602</v>
      </c>
      <c r="N4383" s="6">
        <f t="shared" si="810"/>
        <v>1.8974912041414842</v>
      </c>
      <c r="O4383" s="6">
        <f t="shared" si="814"/>
        <v>1.509966575519669</v>
      </c>
      <c r="P4383" s="6">
        <f t="shared" si="815"/>
        <v>1.8162545657761291</v>
      </c>
      <c r="Q4383" s="6">
        <f t="shared" si="816"/>
        <v>0.14701823532310088</v>
      </c>
      <c r="R4383" s="6">
        <f t="shared" si="817"/>
        <v>0.58888696445267086</v>
      </c>
      <c r="S4383" s="6">
        <f t="shared" si="818"/>
        <v>0.73590519977577173</v>
      </c>
    </row>
    <row r="4384" spans="1:19" x14ac:dyDescent="0.25">
      <c r="A4384" s="64">
        <v>41960</v>
      </c>
      <c r="B4384" s="198" t="s">
        <v>865</v>
      </c>
      <c r="C4384">
        <v>6</v>
      </c>
      <c r="D4384" s="4">
        <v>1</v>
      </c>
      <c r="E4384" s="4"/>
      <c r="G4384" s="4">
        <f t="shared" si="811"/>
        <v>795.77470000000005</v>
      </c>
      <c r="H4384"/>
      <c r="I4384"/>
      <c r="J4384" s="34">
        <f t="shared" si="808"/>
        <v>7.8539816339744827E-5</v>
      </c>
      <c r="K4384" s="34">
        <f t="shared" si="812"/>
        <v>6.2499629648678737E-2</v>
      </c>
      <c r="L4384" s="6">
        <f t="shared" si="809"/>
        <v>0.17757999999999999</v>
      </c>
      <c r="M4384" s="6">
        <f t="shared" si="813"/>
        <v>0.14131283659999999</v>
      </c>
      <c r="N4384" s="6">
        <f t="shared" si="810"/>
        <v>1.28</v>
      </c>
      <c r="O4384" s="6">
        <f t="shared" si="814"/>
        <v>1.0185856</v>
      </c>
      <c r="P4384" s="6">
        <f t="shared" si="815"/>
        <v>1.1598984366</v>
      </c>
      <c r="Q4384" s="6">
        <f t="shared" si="816"/>
        <v>6.7830161567999994E-2</v>
      </c>
      <c r="R4384" s="6">
        <f t="shared" si="817"/>
        <v>0.39724838400000001</v>
      </c>
      <c r="S4384" s="6">
        <f t="shared" si="818"/>
        <v>0.46507854556799999</v>
      </c>
    </row>
    <row r="4385" spans="1:19" x14ac:dyDescent="0.25">
      <c r="A4385" s="64">
        <v>41960</v>
      </c>
      <c r="B4385" s="198" t="s">
        <v>865</v>
      </c>
      <c r="C4385">
        <v>6</v>
      </c>
      <c r="D4385" s="4">
        <v>4.4000000000000004</v>
      </c>
      <c r="E4385" s="4"/>
      <c r="G4385" s="4">
        <f t="shared" si="811"/>
        <v>64.961200000000005</v>
      </c>
      <c r="H4385"/>
      <c r="I4385"/>
      <c r="J4385" s="34">
        <f t="shared" ref="J4385:J4448" si="819">((+D4385/200)^2)*PI()</f>
        <v>1.5205308443374602E-3</v>
      </c>
      <c r="K4385" s="34">
        <f t="shared" si="812"/>
        <v>9.877551020104347E-2</v>
      </c>
      <c r="L4385" s="6">
        <f t="shared" ref="L4385:L4448" si="820">0.17758*(D4385^2.299)</f>
        <v>5.3541650508837426</v>
      </c>
      <c r="M4385" s="6">
        <f t="shared" si="813"/>
        <v>0.34781299344971695</v>
      </c>
      <c r="N4385" s="6">
        <f t="shared" ref="N4385:N4448" si="821">1.28*(D4385^1.17)</f>
        <v>7.2451870323804508</v>
      </c>
      <c r="O4385" s="6">
        <f t="shared" si="814"/>
        <v>0.47065605297680857</v>
      </c>
      <c r="P4385" s="6">
        <f t="shared" si="815"/>
        <v>0.81846904642652551</v>
      </c>
      <c r="Q4385" s="6">
        <f t="shared" si="816"/>
        <v>0.16695023685586413</v>
      </c>
      <c r="R4385" s="6">
        <f t="shared" si="817"/>
        <v>0.18355586066095536</v>
      </c>
      <c r="S4385" s="6">
        <f t="shared" si="818"/>
        <v>0.35050609751681949</v>
      </c>
    </row>
    <row r="4386" spans="1:19" x14ac:dyDescent="0.25">
      <c r="A4386" s="64">
        <v>41960</v>
      </c>
      <c r="B4386" s="198" t="s">
        <v>865</v>
      </c>
      <c r="C4386">
        <v>6</v>
      </c>
      <c r="D4386" s="4">
        <v>3.5</v>
      </c>
      <c r="E4386" s="4"/>
      <c r="G4386" s="4">
        <f t="shared" ref="G4386:G4449" si="822">IF($D4386&lt;3.01,795.7747,64.9612)</f>
        <v>64.961200000000005</v>
      </c>
      <c r="H4386"/>
      <c r="I4386"/>
      <c r="J4386" s="34">
        <f t="shared" si="819"/>
        <v>9.6211275016187424E-4</v>
      </c>
      <c r="K4386" s="34">
        <f t="shared" si="812"/>
        <v>6.2499999998077607E-2</v>
      </c>
      <c r="L4386" s="6">
        <f t="shared" si="820"/>
        <v>3.1637815247608514</v>
      </c>
      <c r="M4386" s="6">
        <f t="shared" si="813"/>
        <v>0.20552304837265933</v>
      </c>
      <c r="N4386" s="6">
        <f t="shared" si="821"/>
        <v>5.5433152983182508</v>
      </c>
      <c r="O4386" s="6">
        <f t="shared" si="814"/>
        <v>0.36010042074168885</v>
      </c>
      <c r="P4386" s="6">
        <f t="shared" si="815"/>
        <v>0.56562346911434824</v>
      </c>
      <c r="Q4386" s="6">
        <f t="shared" si="816"/>
        <v>9.865106321887647E-2</v>
      </c>
      <c r="R4386" s="6">
        <f t="shared" si="817"/>
        <v>0.14043916408925866</v>
      </c>
      <c r="S4386" s="6">
        <f t="shared" si="818"/>
        <v>0.23909022730813512</v>
      </c>
    </row>
    <row r="4387" spans="1:19" x14ac:dyDescent="0.25">
      <c r="A4387" s="64">
        <v>41960</v>
      </c>
      <c r="B4387" s="198" t="s">
        <v>865</v>
      </c>
      <c r="C4387">
        <v>6</v>
      </c>
      <c r="D4387" s="4">
        <v>4</v>
      </c>
      <c r="E4387" s="4"/>
      <c r="G4387" s="4">
        <f t="shared" si="822"/>
        <v>64.961200000000005</v>
      </c>
      <c r="H4387"/>
      <c r="I4387"/>
      <c r="J4387" s="34">
        <f t="shared" si="819"/>
        <v>1.2566370614359172E-3</v>
      </c>
      <c r="K4387" s="34">
        <f t="shared" si="812"/>
        <v>8.1632653058713603E-2</v>
      </c>
      <c r="L4387" s="6">
        <f t="shared" si="820"/>
        <v>4.3006091215286046</v>
      </c>
      <c r="M4387" s="6">
        <f t="shared" si="813"/>
        <v>0.27937273468421148</v>
      </c>
      <c r="N4387" s="6">
        <f t="shared" si="821"/>
        <v>6.4806737611278331</v>
      </c>
      <c r="O4387" s="6">
        <f t="shared" si="814"/>
        <v>0.42099235249702632</v>
      </c>
      <c r="P4387" s="6">
        <f t="shared" si="815"/>
        <v>0.7003650871812378</v>
      </c>
      <c r="Q4387" s="6">
        <f t="shared" si="816"/>
        <v>0.1340989126484215</v>
      </c>
      <c r="R4387" s="6">
        <f t="shared" si="817"/>
        <v>0.16418701747384026</v>
      </c>
      <c r="S4387" s="6">
        <f t="shared" si="818"/>
        <v>0.29828593012226179</v>
      </c>
    </row>
    <row r="4388" spans="1:19" x14ac:dyDescent="0.25">
      <c r="A4388" s="64">
        <v>41960</v>
      </c>
      <c r="B4388" s="198" t="s">
        <v>865</v>
      </c>
      <c r="C4388">
        <v>6</v>
      </c>
      <c r="D4388" s="4">
        <v>4.9000000000000004</v>
      </c>
      <c r="E4388" s="4"/>
      <c r="G4388" s="4">
        <f t="shared" si="822"/>
        <v>64.961200000000005</v>
      </c>
      <c r="H4388"/>
      <c r="I4388"/>
      <c r="J4388" s="34">
        <f t="shared" si="819"/>
        <v>1.8857409903172736E-3</v>
      </c>
      <c r="K4388" s="34">
        <f t="shared" si="812"/>
        <v>0.12249999999623211</v>
      </c>
      <c r="L4388" s="6">
        <f t="shared" si="820"/>
        <v>6.8573266813152358</v>
      </c>
      <c r="M4388" s="6">
        <f t="shared" si="813"/>
        <v>0.44546017865048693</v>
      </c>
      <c r="N4388" s="6">
        <f t="shared" si="821"/>
        <v>8.2174937658920371</v>
      </c>
      <c r="O4388" s="6">
        <f t="shared" si="814"/>
        <v>0.53381826637890784</v>
      </c>
      <c r="P4388" s="6">
        <f t="shared" si="815"/>
        <v>0.97927844502939476</v>
      </c>
      <c r="Q4388" s="6">
        <f t="shared" si="816"/>
        <v>0.21382088575223371</v>
      </c>
      <c r="R4388" s="6">
        <f t="shared" si="817"/>
        <v>0.20818912388777405</v>
      </c>
      <c r="S4388" s="6">
        <f t="shared" si="818"/>
        <v>0.42201000964000779</v>
      </c>
    </row>
    <row r="4389" spans="1:19" x14ac:dyDescent="0.25">
      <c r="A4389" s="64">
        <v>41960</v>
      </c>
      <c r="B4389" s="198" t="s">
        <v>865</v>
      </c>
      <c r="C4389">
        <v>6</v>
      </c>
      <c r="D4389" s="4">
        <v>3.6</v>
      </c>
      <c r="E4389" s="4"/>
      <c r="G4389" s="4">
        <f t="shared" si="822"/>
        <v>64.961200000000005</v>
      </c>
      <c r="H4389"/>
      <c r="I4389"/>
      <c r="J4389" s="34">
        <f t="shared" si="819"/>
        <v>1.0178760197630931E-3</v>
      </c>
      <c r="K4389" s="34">
        <f t="shared" si="812"/>
        <v>6.6122448977558021E-2</v>
      </c>
      <c r="L4389" s="6">
        <f t="shared" si="820"/>
        <v>3.375464158589657</v>
      </c>
      <c r="M4389" s="6">
        <f t="shared" si="813"/>
        <v>0.21927420655205926</v>
      </c>
      <c r="N4389" s="6">
        <f t="shared" si="821"/>
        <v>5.7290669248255632</v>
      </c>
      <c r="O4389" s="6">
        <f t="shared" si="814"/>
        <v>0.37216706953560269</v>
      </c>
      <c r="P4389" s="6">
        <f t="shared" si="815"/>
        <v>0.59144127608766195</v>
      </c>
      <c r="Q4389" s="6">
        <f t="shared" si="816"/>
        <v>0.10525161914498844</v>
      </c>
      <c r="R4389" s="6">
        <f t="shared" si="817"/>
        <v>0.14514515711888507</v>
      </c>
      <c r="S4389" s="6">
        <f t="shared" si="818"/>
        <v>0.25039677626387352</v>
      </c>
    </row>
    <row r="4390" spans="1:19" x14ac:dyDescent="0.25">
      <c r="A4390" s="64">
        <v>41960</v>
      </c>
      <c r="B4390" s="198" t="s">
        <v>865</v>
      </c>
      <c r="C4390">
        <v>6</v>
      </c>
      <c r="D4390" s="4">
        <v>2.9</v>
      </c>
      <c r="E4390" s="4"/>
      <c r="G4390" s="4">
        <f t="shared" si="822"/>
        <v>795.77470000000005</v>
      </c>
      <c r="H4390"/>
      <c r="I4390"/>
      <c r="J4390" s="34">
        <f t="shared" si="819"/>
        <v>6.6051985541725389E-4</v>
      </c>
      <c r="K4390" s="34">
        <f t="shared" si="812"/>
        <v>0.52562188534538812</v>
      </c>
      <c r="L4390" s="6">
        <f t="shared" si="820"/>
        <v>2.0532746665169008</v>
      </c>
      <c r="M4390" s="6">
        <f t="shared" si="813"/>
        <v>1.633934381374154</v>
      </c>
      <c r="N4390" s="6">
        <f t="shared" si="821"/>
        <v>4.4485208168488608</v>
      </c>
      <c r="O4390" s="6">
        <f t="shared" si="814"/>
        <v>3.5399994104238179</v>
      </c>
      <c r="P4390" s="6">
        <f t="shared" si="815"/>
        <v>5.173933791797972</v>
      </c>
      <c r="Q4390" s="6">
        <f t="shared" si="816"/>
        <v>0.78428850305959386</v>
      </c>
      <c r="R4390" s="6">
        <f t="shared" si="817"/>
        <v>1.380599770065289</v>
      </c>
      <c r="S4390" s="6">
        <f t="shared" si="818"/>
        <v>2.1648882731248831</v>
      </c>
    </row>
    <row r="4391" spans="1:19" x14ac:dyDescent="0.25">
      <c r="A4391" s="64">
        <v>41960</v>
      </c>
      <c r="B4391" s="198" t="s">
        <v>865</v>
      </c>
      <c r="C4391">
        <v>6</v>
      </c>
      <c r="D4391" s="4">
        <v>4</v>
      </c>
      <c r="E4391" s="4"/>
      <c r="G4391" s="4">
        <f t="shared" si="822"/>
        <v>64.961200000000005</v>
      </c>
      <c r="H4391"/>
      <c r="I4391"/>
      <c r="J4391" s="34">
        <f t="shared" si="819"/>
        <v>1.2566370614359172E-3</v>
      </c>
      <c r="K4391" s="34">
        <f t="shared" si="812"/>
        <v>8.1632653058713603E-2</v>
      </c>
      <c r="L4391" s="6">
        <f t="shared" si="820"/>
        <v>4.3006091215286046</v>
      </c>
      <c r="M4391" s="6">
        <f t="shared" si="813"/>
        <v>0.27937273468421148</v>
      </c>
      <c r="N4391" s="6">
        <f t="shared" si="821"/>
        <v>6.4806737611278331</v>
      </c>
      <c r="O4391" s="6">
        <f t="shared" si="814"/>
        <v>0.42099235249702632</v>
      </c>
      <c r="P4391" s="6">
        <f t="shared" si="815"/>
        <v>0.7003650871812378</v>
      </c>
      <c r="Q4391" s="6">
        <f t="shared" si="816"/>
        <v>0.1340989126484215</v>
      </c>
      <c r="R4391" s="6">
        <f t="shared" si="817"/>
        <v>0.16418701747384026</v>
      </c>
      <c r="S4391" s="6">
        <f t="shared" si="818"/>
        <v>0.29828593012226179</v>
      </c>
    </row>
    <row r="4392" spans="1:19" x14ac:dyDescent="0.25">
      <c r="A4392" s="64">
        <v>41960</v>
      </c>
      <c r="B4392" s="198" t="s">
        <v>865</v>
      </c>
      <c r="C4392">
        <v>6</v>
      </c>
      <c r="D4392" s="4">
        <v>4.4000000000000004</v>
      </c>
      <c r="E4392" s="4"/>
      <c r="G4392" s="4">
        <f t="shared" si="822"/>
        <v>64.961200000000005</v>
      </c>
      <c r="H4392"/>
      <c r="I4392"/>
      <c r="J4392" s="34">
        <f t="shared" si="819"/>
        <v>1.5205308443374602E-3</v>
      </c>
      <c r="K4392" s="34">
        <f t="shared" si="812"/>
        <v>9.877551020104347E-2</v>
      </c>
      <c r="L4392" s="6">
        <f t="shared" si="820"/>
        <v>5.3541650508837426</v>
      </c>
      <c r="M4392" s="6">
        <f t="shared" si="813"/>
        <v>0.34781299344971695</v>
      </c>
      <c r="N4392" s="6">
        <f t="shared" si="821"/>
        <v>7.2451870323804508</v>
      </c>
      <c r="O4392" s="6">
        <f t="shared" si="814"/>
        <v>0.47065605297680857</v>
      </c>
      <c r="P4392" s="6">
        <f t="shared" si="815"/>
        <v>0.81846904642652551</v>
      </c>
      <c r="Q4392" s="6">
        <f t="shared" si="816"/>
        <v>0.16695023685586413</v>
      </c>
      <c r="R4392" s="6">
        <f t="shared" si="817"/>
        <v>0.18355586066095536</v>
      </c>
      <c r="S4392" s="6">
        <f t="shared" si="818"/>
        <v>0.35050609751681949</v>
      </c>
    </row>
    <row r="4393" spans="1:19" x14ac:dyDescent="0.25">
      <c r="A4393" s="64">
        <v>41960</v>
      </c>
      <c r="B4393" s="198" t="s">
        <v>865</v>
      </c>
      <c r="C4393">
        <v>6</v>
      </c>
      <c r="D4393" s="4">
        <v>4.3</v>
      </c>
      <c r="E4393" s="4"/>
      <c r="G4393" s="4">
        <f t="shared" si="822"/>
        <v>64.961200000000005</v>
      </c>
      <c r="H4393"/>
      <c r="I4393"/>
      <c r="J4393" s="34">
        <f t="shared" si="819"/>
        <v>1.4522012041218817E-3</v>
      </c>
      <c r="K4393" s="34">
        <f t="shared" si="812"/>
        <v>9.4336734690975893E-2</v>
      </c>
      <c r="L4393" s="6">
        <f t="shared" si="820"/>
        <v>5.0785301024450318</v>
      </c>
      <c r="M4393" s="6">
        <f t="shared" si="813"/>
        <v>0.3299074160899001</v>
      </c>
      <c r="N4393" s="6">
        <f t="shared" si="821"/>
        <v>7.0529054640829827</v>
      </c>
      <c r="O4393" s="6">
        <f t="shared" si="814"/>
        <v>0.45816521132004828</v>
      </c>
      <c r="P4393" s="6">
        <f t="shared" si="815"/>
        <v>0.78807262740994832</v>
      </c>
      <c r="Q4393" s="6">
        <f t="shared" si="816"/>
        <v>0.15835555972315205</v>
      </c>
      <c r="R4393" s="6">
        <f t="shared" si="817"/>
        <v>0.17868443241481885</v>
      </c>
      <c r="S4393" s="6">
        <f t="shared" si="818"/>
        <v>0.33703999213797087</v>
      </c>
    </row>
    <row r="4394" spans="1:19" x14ac:dyDescent="0.25">
      <c r="A4394" s="64">
        <v>41960</v>
      </c>
      <c r="B4394" s="198" t="s">
        <v>865</v>
      </c>
      <c r="C4394">
        <v>6</v>
      </c>
      <c r="D4394" s="4">
        <v>4.3</v>
      </c>
      <c r="E4394" s="4"/>
      <c r="G4394" s="4">
        <f t="shared" si="822"/>
        <v>64.961200000000005</v>
      </c>
      <c r="H4394"/>
      <c r="I4394"/>
      <c r="J4394" s="34">
        <f t="shared" si="819"/>
        <v>1.4522012041218817E-3</v>
      </c>
      <c r="K4394" s="34">
        <f t="shared" si="812"/>
        <v>9.4336734690975893E-2</v>
      </c>
      <c r="L4394" s="6">
        <f t="shared" si="820"/>
        <v>5.0785301024450318</v>
      </c>
      <c r="M4394" s="6">
        <f t="shared" si="813"/>
        <v>0.3299074160899001</v>
      </c>
      <c r="N4394" s="6">
        <f t="shared" si="821"/>
        <v>7.0529054640829827</v>
      </c>
      <c r="O4394" s="6">
        <f t="shared" si="814"/>
        <v>0.45816521132004828</v>
      </c>
      <c r="P4394" s="6">
        <f t="shared" si="815"/>
        <v>0.78807262740994832</v>
      </c>
      <c r="Q4394" s="6">
        <f t="shared" si="816"/>
        <v>0.15835555972315205</v>
      </c>
      <c r="R4394" s="6">
        <f t="shared" si="817"/>
        <v>0.17868443241481885</v>
      </c>
      <c r="S4394" s="6">
        <f t="shared" si="818"/>
        <v>0.33703999213797087</v>
      </c>
    </row>
    <row r="4395" spans="1:19" x14ac:dyDescent="0.25">
      <c r="A4395" s="64">
        <v>41960</v>
      </c>
      <c r="B4395" s="198" t="s">
        <v>865</v>
      </c>
      <c r="C4395">
        <v>6</v>
      </c>
      <c r="D4395" s="4">
        <v>3.1</v>
      </c>
      <c r="E4395" s="4"/>
      <c r="G4395" s="4">
        <f t="shared" si="822"/>
        <v>64.961200000000005</v>
      </c>
      <c r="H4395"/>
      <c r="I4395"/>
      <c r="J4395" s="34">
        <f t="shared" si="819"/>
        <v>7.5476763502494771E-4</v>
      </c>
      <c r="K4395" s="34">
        <f t="shared" si="812"/>
        <v>4.9030612243389851E-2</v>
      </c>
      <c r="L4395" s="6">
        <f t="shared" si="820"/>
        <v>2.3935063597525432</v>
      </c>
      <c r="M4395" s="6">
        <f t="shared" si="813"/>
        <v>0.15548504835297491</v>
      </c>
      <c r="N4395" s="6">
        <f t="shared" si="821"/>
        <v>4.8095356854949474</v>
      </c>
      <c r="O4395" s="6">
        <f t="shared" si="814"/>
        <v>0.31243321563258936</v>
      </c>
      <c r="P4395" s="6">
        <f t="shared" si="815"/>
        <v>0.46791826398556424</v>
      </c>
      <c r="Q4395" s="6">
        <f t="shared" si="816"/>
        <v>7.4632823209427962E-2</v>
      </c>
      <c r="R4395" s="6">
        <f t="shared" si="817"/>
        <v>0.12184895409670986</v>
      </c>
      <c r="S4395" s="6">
        <f t="shared" si="818"/>
        <v>0.19648177730613781</v>
      </c>
    </row>
    <row r="4396" spans="1:19" x14ac:dyDescent="0.25">
      <c r="A4396" s="64">
        <v>41960</v>
      </c>
      <c r="B4396" s="198" t="s">
        <v>865</v>
      </c>
      <c r="C4396">
        <v>6</v>
      </c>
      <c r="D4396" s="4">
        <v>3.3</v>
      </c>
      <c r="E4396" s="4"/>
      <c r="G4396" s="4">
        <f t="shared" si="822"/>
        <v>64.961200000000005</v>
      </c>
      <c r="H4396"/>
      <c r="I4396"/>
      <c r="J4396" s="34">
        <f t="shared" si="819"/>
        <v>8.5529859993982123E-4</v>
      </c>
      <c r="K4396" s="34">
        <f t="shared" si="812"/>
        <v>5.5561224488086945E-2</v>
      </c>
      <c r="L4396" s="6">
        <f t="shared" si="820"/>
        <v>2.7634881041225379</v>
      </c>
      <c r="M4396" s="6">
        <f t="shared" si="813"/>
        <v>0.17951950691152002</v>
      </c>
      <c r="N4396" s="6">
        <f t="shared" si="821"/>
        <v>5.1745344101160526</v>
      </c>
      <c r="O4396" s="6">
        <f t="shared" si="814"/>
        <v>0.3361439712423443</v>
      </c>
      <c r="P4396" s="6">
        <f t="shared" si="815"/>
        <v>0.51566347815386426</v>
      </c>
      <c r="Q4396" s="6">
        <f t="shared" si="816"/>
        <v>8.6169363317529613E-2</v>
      </c>
      <c r="R4396" s="6">
        <f t="shared" si="817"/>
        <v>0.13109614878451428</v>
      </c>
      <c r="S4396" s="6">
        <f t="shared" si="818"/>
        <v>0.2172655121020439</v>
      </c>
    </row>
    <row r="4397" spans="1:19" x14ac:dyDescent="0.25">
      <c r="A4397" s="64">
        <v>41960</v>
      </c>
      <c r="B4397" s="198" t="s">
        <v>865</v>
      </c>
      <c r="C4397">
        <v>6</v>
      </c>
      <c r="D4397" s="4">
        <v>2.6</v>
      </c>
      <c r="E4397" s="4"/>
      <c r="G4397" s="4">
        <f t="shared" si="822"/>
        <v>795.77470000000005</v>
      </c>
      <c r="H4397"/>
      <c r="I4397"/>
      <c r="J4397" s="34">
        <f t="shared" si="819"/>
        <v>5.3092915845667516E-4</v>
      </c>
      <c r="K4397" s="34">
        <f t="shared" si="812"/>
        <v>0.4224974964250684</v>
      </c>
      <c r="L4397" s="6">
        <f t="shared" si="820"/>
        <v>1.5974150751166611</v>
      </c>
      <c r="M4397" s="6">
        <f t="shared" si="813"/>
        <v>1.2711749943255855</v>
      </c>
      <c r="N4397" s="6">
        <f t="shared" si="821"/>
        <v>3.9149731399460577</v>
      </c>
      <c r="O4397" s="6">
        <f t="shared" si="814"/>
        <v>3.1154181755748742</v>
      </c>
      <c r="P4397" s="6">
        <f t="shared" si="815"/>
        <v>4.3865931699004594</v>
      </c>
      <c r="Q4397" s="6">
        <f t="shared" si="816"/>
        <v>0.61016399727628101</v>
      </c>
      <c r="R4397" s="6">
        <f t="shared" si="817"/>
        <v>1.215013088474201</v>
      </c>
      <c r="S4397" s="6">
        <f t="shared" si="818"/>
        <v>1.8251770857504819</v>
      </c>
    </row>
    <row r="4398" spans="1:19" x14ac:dyDescent="0.25">
      <c r="A4398" s="64">
        <v>41960</v>
      </c>
      <c r="B4398" s="198" t="s">
        <v>865</v>
      </c>
      <c r="C4398">
        <v>6</v>
      </c>
      <c r="D4398" s="4">
        <v>3</v>
      </c>
      <c r="E4398" s="4"/>
      <c r="G4398" s="4">
        <f t="shared" si="822"/>
        <v>795.77470000000005</v>
      </c>
      <c r="H4398"/>
      <c r="I4398"/>
      <c r="J4398" s="34">
        <f t="shared" si="819"/>
        <v>7.0685834705770342E-4</v>
      </c>
      <c r="K4398" s="34">
        <f t="shared" si="812"/>
        <v>0.56249666683810862</v>
      </c>
      <c r="L4398" s="6">
        <f t="shared" si="820"/>
        <v>2.219707841442716</v>
      </c>
      <c r="M4398" s="6">
        <f t="shared" si="813"/>
        <v>1.7663769089848702</v>
      </c>
      <c r="N4398" s="6">
        <f t="shared" si="821"/>
        <v>4.6285167281146418</v>
      </c>
      <c r="O4398" s="6">
        <f t="shared" si="814"/>
        <v>0.30067400671033195</v>
      </c>
      <c r="P4398" s="6">
        <f t="shared" si="815"/>
        <v>2.0670509156952024</v>
      </c>
      <c r="Q4398" s="6">
        <f t="shared" si="816"/>
        <v>0.84786091631273763</v>
      </c>
      <c r="R4398" s="6">
        <f t="shared" si="817"/>
        <v>0.11726286261702946</v>
      </c>
      <c r="S4398" s="6">
        <f t="shared" si="818"/>
        <v>0.96512377892976708</v>
      </c>
    </row>
    <row r="4399" spans="1:19" x14ac:dyDescent="0.25">
      <c r="A4399" s="64">
        <v>41960</v>
      </c>
      <c r="B4399" s="198" t="s">
        <v>865</v>
      </c>
      <c r="C4399">
        <v>6</v>
      </c>
      <c r="D4399" s="4">
        <v>3</v>
      </c>
      <c r="E4399" s="4"/>
      <c r="G4399" s="4">
        <f t="shared" si="822"/>
        <v>795.77470000000005</v>
      </c>
      <c r="H4399"/>
      <c r="I4399"/>
      <c r="J4399" s="34">
        <f t="shared" si="819"/>
        <v>7.0685834705770342E-4</v>
      </c>
      <c r="K4399" s="34">
        <f t="shared" si="812"/>
        <v>0.56249666683810862</v>
      </c>
      <c r="L4399" s="6">
        <f t="shared" si="820"/>
        <v>2.219707841442716</v>
      </c>
      <c r="M4399" s="6">
        <f t="shared" si="813"/>
        <v>1.7663769089848702</v>
      </c>
      <c r="N4399" s="6">
        <f t="shared" si="821"/>
        <v>4.6285167281146418</v>
      </c>
      <c r="O4399" s="6">
        <f t="shared" si="814"/>
        <v>0.30067400671033195</v>
      </c>
      <c r="P4399" s="6">
        <f t="shared" si="815"/>
        <v>2.0670509156952024</v>
      </c>
      <c r="Q4399" s="6">
        <f t="shared" si="816"/>
        <v>0.84786091631273763</v>
      </c>
      <c r="R4399" s="6">
        <f t="shared" si="817"/>
        <v>0.11726286261702946</v>
      </c>
      <c r="S4399" s="6">
        <f t="shared" si="818"/>
        <v>0.96512377892976708</v>
      </c>
    </row>
    <row r="4400" spans="1:19" x14ac:dyDescent="0.25">
      <c r="A4400" s="64">
        <v>41960</v>
      </c>
      <c r="B4400" s="198" t="s">
        <v>865</v>
      </c>
      <c r="C4400">
        <v>6</v>
      </c>
      <c r="D4400" s="4">
        <v>3.6</v>
      </c>
      <c r="E4400" s="4"/>
      <c r="G4400" s="4">
        <f t="shared" si="822"/>
        <v>64.961200000000005</v>
      </c>
      <c r="H4400"/>
      <c r="I4400"/>
      <c r="J4400" s="34">
        <f t="shared" si="819"/>
        <v>1.0178760197630931E-3</v>
      </c>
      <c r="K4400" s="34">
        <f t="shared" si="812"/>
        <v>6.6122448977558021E-2</v>
      </c>
      <c r="L4400" s="6">
        <f t="shared" si="820"/>
        <v>3.375464158589657</v>
      </c>
      <c r="M4400" s="6">
        <f t="shared" si="813"/>
        <v>0.21927420655205926</v>
      </c>
      <c r="N4400" s="6">
        <f t="shared" si="821"/>
        <v>5.7290669248255632</v>
      </c>
      <c r="O4400" s="6">
        <f t="shared" si="814"/>
        <v>0.37216706953560269</v>
      </c>
      <c r="P4400" s="6">
        <f t="shared" si="815"/>
        <v>0.59144127608766195</v>
      </c>
      <c r="Q4400" s="6">
        <f t="shared" si="816"/>
        <v>0.10525161914498844</v>
      </c>
      <c r="R4400" s="6">
        <f t="shared" si="817"/>
        <v>0.14514515711888507</v>
      </c>
      <c r="S4400" s="6">
        <f t="shared" si="818"/>
        <v>0.25039677626387352</v>
      </c>
    </row>
    <row r="4401" spans="1:19" x14ac:dyDescent="0.25">
      <c r="A4401" s="64">
        <v>41960</v>
      </c>
      <c r="B4401" s="198" t="s">
        <v>865</v>
      </c>
      <c r="C4401">
        <v>6</v>
      </c>
      <c r="D4401" s="4">
        <v>3</v>
      </c>
      <c r="E4401" s="4"/>
      <c r="G4401" s="4">
        <f t="shared" si="822"/>
        <v>795.77470000000005</v>
      </c>
      <c r="H4401"/>
      <c r="I4401"/>
      <c r="J4401" s="34">
        <f t="shared" si="819"/>
        <v>7.0685834705770342E-4</v>
      </c>
      <c r="K4401" s="34">
        <f t="shared" si="812"/>
        <v>0.56249666683810862</v>
      </c>
      <c r="L4401" s="6">
        <f t="shared" si="820"/>
        <v>2.219707841442716</v>
      </c>
      <c r="M4401" s="6">
        <f t="shared" si="813"/>
        <v>1.7663769089848702</v>
      </c>
      <c r="N4401" s="6">
        <f t="shared" si="821"/>
        <v>4.6285167281146418</v>
      </c>
      <c r="O4401" s="6">
        <f t="shared" si="814"/>
        <v>0.30067400671033195</v>
      </c>
      <c r="P4401" s="6">
        <f t="shared" si="815"/>
        <v>2.0670509156952024</v>
      </c>
      <c r="Q4401" s="6">
        <f t="shared" si="816"/>
        <v>0.84786091631273763</v>
      </c>
      <c r="R4401" s="6">
        <f t="shared" si="817"/>
        <v>0.11726286261702946</v>
      </c>
      <c r="S4401" s="6">
        <f t="shared" si="818"/>
        <v>0.96512377892976708</v>
      </c>
    </row>
    <row r="4402" spans="1:19" x14ac:dyDescent="0.25">
      <c r="A4402" s="64">
        <v>41960</v>
      </c>
      <c r="B4402" s="198" t="s">
        <v>865</v>
      </c>
      <c r="C4402">
        <v>6</v>
      </c>
      <c r="D4402" s="4">
        <v>3</v>
      </c>
      <c r="E4402" s="4"/>
      <c r="G4402" s="4">
        <f t="shared" si="822"/>
        <v>795.77470000000005</v>
      </c>
      <c r="H4402"/>
      <c r="I4402"/>
      <c r="J4402" s="34">
        <f t="shared" si="819"/>
        <v>7.0685834705770342E-4</v>
      </c>
      <c r="K4402" s="34">
        <f t="shared" ref="K4402:K4448" si="823">+IF($D4402&gt;3.01,J4402*64.96120126,J4402*795.77)</f>
        <v>0.56249666683810862</v>
      </c>
      <c r="L4402" s="6">
        <f t="shared" si="820"/>
        <v>2.219707841442716</v>
      </c>
      <c r="M4402" s="6">
        <f t="shared" ref="M4402:M4448" si="824">+IF($D4402&gt;3.01,L4402*64.96120126*0.001,L4402*795.77*0.001)</f>
        <v>1.7663769089848702</v>
      </c>
      <c r="N4402" s="6">
        <f t="shared" si="821"/>
        <v>4.6285167281146418</v>
      </c>
      <c r="O4402" s="6">
        <f t="shared" ref="O4402:O4448" si="825">+IF($D4402&gt;2.99,N4402*64.96120126*0.001,N4402*795.77*0.001)</f>
        <v>0.30067400671033195</v>
      </c>
      <c r="P4402" s="6">
        <f t="shared" ref="P4402:P4448" si="826">+M4402+O4402</f>
        <v>2.0670509156952024</v>
      </c>
      <c r="Q4402" s="6">
        <f t="shared" si="816"/>
        <v>0.84786091631273763</v>
      </c>
      <c r="R4402" s="6">
        <f t="shared" si="817"/>
        <v>0.11726286261702946</v>
      </c>
      <c r="S4402" s="6">
        <f t="shared" si="818"/>
        <v>0.96512377892976708</v>
      </c>
    </row>
    <row r="4403" spans="1:19" x14ac:dyDescent="0.25">
      <c r="A4403" s="64">
        <v>41960</v>
      </c>
      <c r="B4403" s="198" t="s">
        <v>865</v>
      </c>
      <c r="C4403">
        <v>6</v>
      </c>
      <c r="D4403" s="4">
        <v>3.6</v>
      </c>
      <c r="E4403" s="4"/>
      <c r="G4403" s="4">
        <f t="shared" si="822"/>
        <v>64.961200000000005</v>
      </c>
      <c r="H4403"/>
      <c r="I4403"/>
      <c r="J4403" s="34">
        <f t="shared" si="819"/>
        <v>1.0178760197630931E-3</v>
      </c>
      <c r="K4403" s="34">
        <f t="shared" si="823"/>
        <v>6.6122448977558021E-2</v>
      </c>
      <c r="L4403" s="6">
        <f t="shared" si="820"/>
        <v>3.375464158589657</v>
      </c>
      <c r="M4403" s="6">
        <f t="shared" si="824"/>
        <v>0.21927420655205926</v>
      </c>
      <c r="N4403" s="6">
        <f t="shared" si="821"/>
        <v>5.7290669248255632</v>
      </c>
      <c r="O4403" s="6">
        <f t="shared" si="825"/>
        <v>0.37216706953560269</v>
      </c>
      <c r="P4403" s="6">
        <f t="shared" si="826"/>
        <v>0.59144127608766195</v>
      </c>
      <c r="Q4403" s="6">
        <f t="shared" si="816"/>
        <v>0.10525161914498844</v>
      </c>
      <c r="R4403" s="6">
        <f t="shared" si="817"/>
        <v>0.14514515711888507</v>
      </c>
      <c r="S4403" s="6">
        <f t="shared" si="818"/>
        <v>0.25039677626387352</v>
      </c>
    </row>
    <row r="4404" spans="1:19" x14ac:dyDescent="0.25">
      <c r="A4404" s="64">
        <v>41960</v>
      </c>
      <c r="B4404" s="198" t="s">
        <v>865</v>
      </c>
      <c r="C4404">
        <v>6</v>
      </c>
      <c r="D4404" s="4">
        <v>3</v>
      </c>
      <c r="E4404" s="4"/>
      <c r="G4404" s="4">
        <f t="shared" si="822"/>
        <v>795.77470000000005</v>
      </c>
      <c r="H4404"/>
      <c r="I4404"/>
      <c r="J4404" s="34">
        <f t="shared" si="819"/>
        <v>7.0685834705770342E-4</v>
      </c>
      <c r="K4404" s="34">
        <f t="shared" si="823"/>
        <v>0.56249666683810862</v>
      </c>
      <c r="L4404" s="6">
        <f t="shared" si="820"/>
        <v>2.219707841442716</v>
      </c>
      <c r="M4404" s="6">
        <f t="shared" si="824"/>
        <v>1.7663769089848702</v>
      </c>
      <c r="N4404" s="6">
        <f t="shared" si="821"/>
        <v>4.6285167281146418</v>
      </c>
      <c r="O4404" s="6">
        <f t="shared" si="825"/>
        <v>0.30067400671033195</v>
      </c>
      <c r="P4404" s="6">
        <f t="shared" si="826"/>
        <v>2.0670509156952024</v>
      </c>
      <c r="Q4404" s="6">
        <f t="shared" si="816"/>
        <v>0.84786091631273763</v>
      </c>
      <c r="R4404" s="6">
        <f t="shared" si="817"/>
        <v>0.11726286261702946</v>
      </c>
      <c r="S4404" s="6">
        <f t="shared" si="818"/>
        <v>0.96512377892976708</v>
      </c>
    </row>
    <row r="4405" spans="1:19" x14ac:dyDescent="0.25">
      <c r="A4405" s="64">
        <v>41960</v>
      </c>
      <c r="B4405" s="198" t="s">
        <v>865</v>
      </c>
      <c r="C4405">
        <v>6</v>
      </c>
      <c r="D4405" s="4">
        <v>4.2</v>
      </c>
      <c r="E4405" s="4"/>
      <c r="G4405" s="4">
        <f t="shared" si="822"/>
        <v>64.961200000000005</v>
      </c>
      <c r="H4405"/>
      <c r="I4405"/>
      <c r="J4405" s="34">
        <f t="shared" si="819"/>
        <v>1.385442360233099E-3</v>
      </c>
      <c r="K4405" s="34">
        <f t="shared" si="823"/>
        <v>8.9999999997231753E-2</v>
      </c>
      <c r="L4405" s="6">
        <f t="shared" si="820"/>
        <v>4.811097633235077</v>
      </c>
      <c r="M4405" s="6">
        <f t="shared" si="824"/>
        <v>0.31253468163409348</v>
      </c>
      <c r="N4405" s="6">
        <f t="shared" si="821"/>
        <v>6.861382640483793</v>
      </c>
      <c r="O4405" s="6">
        <f t="shared" si="825"/>
        <v>0.44572365863033786</v>
      </c>
      <c r="P4405" s="6">
        <f t="shared" si="826"/>
        <v>0.7582583402644314</v>
      </c>
      <c r="Q4405" s="6">
        <f t="shared" si="816"/>
        <v>0.15001664718436486</v>
      </c>
      <c r="R4405" s="6">
        <f t="shared" si="817"/>
        <v>0.17383222686583177</v>
      </c>
      <c r="S4405" s="6">
        <f t="shared" si="818"/>
        <v>0.32384887405019663</v>
      </c>
    </row>
    <row r="4406" spans="1:19" x14ac:dyDescent="0.25">
      <c r="A4406" s="64">
        <v>41960</v>
      </c>
      <c r="B4406" s="198" t="s">
        <v>865</v>
      </c>
      <c r="C4406">
        <v>6</v>
      </c>
      <c r="D4406" s="4">
        <v>4.4000000000000004</v>
      </c>
      <c r="E4406" s="4"/>
      <c r="G4406" s="4">
        <f t="shared" si="822"/>
        <v>64.961200000000005</v>
      </c>
      <c r="H4406"/>
      <c r="I4406"/>
      <c r="J4406" s="34">
        <f t="shared" si="819"/>
        <v>1.5205308443374602E-3</v>
      </c>
      <c r="K4406" s="34">
        <f t="shared" si="823"/>
        <v>9.877551020104347E-2</v>
      </c>
      <c r="L4406" s="6">
        <f t="shared" si="820"/>
        <v>5.3541650508837426</v>
      </c>
      <c r="M4406" s="6">
        <f t="shared" si="824"/>
        <v>0.34781299344971695</v>
      </c>
      <c r="N4406" s="6">
        <f t="shared" si="821"/>
        <v>7.2451870323804508</v>
      </c>
      <c r="O4406" s="6">
        <f t="shared" si="825"/>
        <v>0.47065605297680857</v>
      </c>
      <c r="P4406" s="6">
        <f t="shared" si="826"/>
        <v>0.81846904642652551</v>
      </c>
      <c r="Q4406" s="6">
        <f t="shared" si="816"/>
        <v>0.16695023685586413</v>
      </c>
      <c r="R4406" s="6">
        <f t="shared" si="817"/>
        <v>0.18355586066095536</v>
      </c>
      <c r="S4406" s="6">
        <f t="shared" si="818"/>
        <v>0.35050609751681949</v>
      </c>
    </row>
    <row r="4407" spans="1:19" x14ac:dyDescent="0.25">
      <c r="A4407" s="64">
        <v>41960</v>
      </c>
      <c r="B4407" s="198" t="s">
        <v>865</v>
      </c>
      <c r="C4407">
        <v>6</v>
      </c>
      <c r="D4407" s="4">
        <v>4.8</v>
      </c>
      <c r="E4407" s="4"/>
      <c r="G4407" s="4">
        <f t="shared" si="822"/>
        <v>64.961200000000005</v>
      </c>
      <c r="H4407"/>
      <c r="I4407"/>
      <c r="J4407" s="34">
        <f t="shared" si="819"/>
        <v>1.8095573684677208E-3</v>
      </c>
      <c r="K4407" s="34">
        <f t="shared" si="823"/>
        <v>0.11755102040454758</v>
      </c>
      <c r="L4407" s="6">
        <f t="shared" si="820"/>
        <v>6.5398480281028419</v>
      </c>
      <c r="M4407" s="6">
        <f t="shared" si="824"/>
        <v>0.42483638396340279</v>
      </c>
      <c r="N4407" s="6">
        <f t="shared" si="821"/>
        <v>8.0216224497877064</v>
      </c>
      <c r="O4407" s="6">
        <f t="shared" si="825"/>
        <v>0.52109423039239344</v>
      </c>
      <c r="P4407" s="6">
        <f t="shared" si="826"/>
        <v>0.94593061435579617</v>
      </c>
      <c r="Q4407" s="6">
        <f t="shared" si="816"/>
        <v>0.20392146430243333</v>
      </c>
      <c r="R4407" s="6">
        <f t="shared" si="817"/>
        <v>0.20322674985303346</v>
      </c>
      <c r="S4407" s="6">
        <f t="shared" si="818"/>
        <v>0.40714821415546676</v>
      </c>
    </row>
    <row r="4408" spans="1:19" x14ac:dyDescent="0.25">
      <c r="A4408" s="64">
        <v>41960</v>
      </c>
      <c r="B4408" s="198" t="s">
        <v>865</v>
      </c>
      <c r="C4408">
        <v>6</v>
      </c>
      <c r="D4408" s="4">
        <v>7.1</v>
      </c>
      <c r="E4408" s="4"/>
      <c r="G4408" s="4">
        <f t="shared" si="822"/>
        <v>64.961200000000005</v>
      </c>
      <c r="H4408"/>
      <c r="I4408"/>
      <c r="J4408" s="34">
        <f t="shared" si="819"/>
        <v>3.959192141686536E-3</v>
      </c>
      <c r="K4408" s="34">
        <f t="shared" si="823"/>
        <v>0.25719387754310946</v>
      </c>
      <c r="L4408" s="6">
        <f t="shared" si="820"/>
        <v>16.085590015951329</v>
      </c>
      <c r="M4408" s="6">
        <f t="shared" si="824"/>
        <v>1.0449392504120609</v>
      </c>
      <c r="N4408" s="6">
        <f t="shared" si="821"/>
        <v>12.681839066301519</v>
      </c>
      <c r="O4408" s="6">
        <f t="shared" si="825"/>
        <v>0.82382749993294346</v>
      </c>
      <c r="P4408" s="6">
        <f t="shared" si="826"/>
        <v>1.8687667503450043</v>
      </c>
      <c r="Q4408" s="6">
        <f t="shared" si="816"/>
        <v>0.50157084019778919</v>
      </c>
      <c r="R4408" s="6">
        <f t="shared" si="817"/>
        <v>0.32129272497384798</v>
      </c>
      <c r="S4408" s="6">
        <f t="shared" si="818"/>
        <v>0.82286356517163717</v>
      </c>
    </row>
    <row r="4409" spans="1:19" x14ac:dyDescent="0.25">
      <c r="A4409" s="64">
        <v>41960</v>
      </c>
      <c r="B4409" s="198" t="s">
        <v>865</v>
      </c>
      <c r="C4409">
        <v>6</v>
      </c>
      <c r="D4409" s="4">
        <v>5.5</v>
      </c>
      <c r="E4409" s="4" t="s">
        <v>978</v>
      </c>
      <c r="G4409" s="4">
        <f t="shared" si="822"/>
        <v>64.961200000000005</v>
      </c>
      <c r="H4409"/>
      <c r="I4409"/>
      <c r="J4409" s="34">
        <f t="shared" si="819"/>
        <v>2.3758294442772811E-3</v>
      </c>
      <c r="K4409" s="34">
        <f t="shared" si="823"/>
        <v>0.15433673468913039</v>
      </c>
      <c r="L4409" s="6">
        <f t="shared" si="820"/>
        <v>8.9430956308196485</v>
      </c>
      <c r="M4409" s="6">
        <f t="shared" si="824"/>
        <v>0.58095423516110178</v>
      </c>
      <c r="N4409" s="6">
        <f t="shared" si="821"/>
        <v>9.4066355127217793</v>
      </c>
      <c r="O4409" s="6">
        <f t="shared" si="825"/>
        <v>0.61106634272138272</v>
      </c>
      <c r="P4409" s="6">
        <f t="shared" si="826"/>
        <v>1.1920205778824844</v>
      </c>
      <c r="Q4409" s="6">
        <f t="shared" si="816"/>
        <v>0.27885803287732885</v>
      </c>
      <c r="R4409" s="6">
        <f t="shared" si="817"/>
        <v>0.23831587366133927</v>
      </c>
      <c r="S4409" s="6">
        <f t="shared" si="818"/>
        <v>0.51717390653866813</v>
      </c>
    </row>
    <row r="4410" spans="1:19" x14ac:dyDescent="0.25">
      <c r="A4410" s="64">
        <v>41960</v>
      </c>
      <c r="B4410" s="198" t="s">
        <v>865</v>
      </c>
      <c r="C4410">
        <v>6</v>
      </c>
      <c r="D4410" s="4">
        <v>2.4</v>
      </c>
      <c r="E4410" s="4"/>
      <c r="G4410" s="4">
        <f t="shared" si="822"/>
        <v>795.77470000000005</v>
      </c>
      <c r="H4410"/>
      <c r="I4410"/>
      <c r="J4410" s="34">
        <f t="shared" si="819"/>
        <v>4.523893421169302E-4</v>
      </c>
      <c r="K4410" s="34">
        <f t="shared" si="823"/>
        <v>0.35999786677638956</v>
      </c>
      <c r="L4410" s="6">
        <f t="shared" si="820"/>
        <v>1.3289226279620943</v>
      </c>
      <c r="M4410" s="6">
        <f t="shared" si="824"/>
        <v>1.0575167596533956</v>
      </c>
      <c r="N4410" s="6">
        <f t="shared" si="821"/>
        <v>3.5649802027876287</v>
      </c>
      <c r="O4410" s="6">
        <f t="shared" si="825"/>
        <v>2.8369042959723112</v>
      </c>
      <c r="P4410" s="6">
        <f t="shared" si="826"/>
        <v>3.8944210556257071</v>
      </c>
      <c r="Q4410" s="6">
        <f t="shared" si="816"/>
        <v>0.50760804463362985</v>
      </c>
      <c r="R4410" s="6">
        <f t="shared" si="817"/>
        <v>1.1063926754292015</v>
      </c>
      <c r="S4410" s="6">
        <f t="shared" si="818"/>
        <v>1.6140007200628315</v>
      </c>
    </row>
    <row r="4411" spans="1:19" x14ac:dyDescent="0.25">
      <c r="A4411" s="64">
        <v>41960</v>
      </c>
      <c r="B4411" s="198" t="s">
        <v>865</v>
      </c>
      <c r="C4411">
        <v>6</v>
      </c>
      <c r="D4411" s="4">
        <v>9.6999999999999993</v>
      </c>
      <c r="E4411" s="4"/>
      <c r="G4411" s="4">
        <f t="shared" si="822"/>
        <v>64.961200000000005</v>
      </c>
      <c r="H4411"/>
      <c r="I4411"/>
      <c r="J4411" s="34">
        <f t="shared" si="819"/>
        <v>7.3898113194065885E-3</v>
      </c>
      <c r="K4411" s="34">
        <f t="shared" si="823"/>
        <v>0.48005102039339753</v>
      </c>
      <c r="L4411" s="6">
        <f t="shared" si="820"/>
        <v>32.959625522695021</v>
      </c>
      <c r="M4411" s="6">
        <f t="shared" si="824"/>
        <v>2.1410968670340238</v>
      </c>
      <c r="N4411" s="6">
        <f t="shared" si="821"/>
        <v>18.26976237438959</v>
      </c>
      <c r="O4411" s="6">
        <f t="shared" si="825"/>
        <v>1.1868257105750974</v>
      </c>
      <c r="P4411" s="6">
        <f t="shared" si="826"/>
        <v>3.3279225776091215</v>
      </c>
      <c r="Q4411" s="6">
        <f t="shared" si="816"/>
        <v>1.0277264961763315</v>
      </c>
      <c r="R4411" s="6">
        <f t="shared" si="817"/>
        <v>0.46286202712428803</v>
      </c>
      <c r="S4411" s="6">
        <f t="shared" si="818"/>
        <v>1.4905885233006195</v>
      </c>
    </row>
    <row r="4412" spans="1:19" x14ac:dyDescent="0.25">
      <c r="A4412" s="64">
        <v>41960</v>
      </c>
      <c r="B4412" s="198" t="s">
        <v>865</v>
      </c>
      <c r="C4412">
        <v>6</v>
      </c>
      <c r="D4412" s="4">
        <v>5</v>
      </c>
      <c r="E4412" s="4"/>
      <c r="G4412" s="4">
        <f t="shared" si="822"/>
        <v>64.961200000000005</v>
      </c>
      <c r="H4412"/>
      <c r="I4412"/>
      <c r="J4412" s="34">
        <f t="shared" si="819"/>
        <v>1.9634954084936209E-3</v>
      </c>
      <c r="K4412" s="34">
        <f t="shared" si="823"/>
        <v>0.12755102040424002</v>
      </c>
      <c r="L4412" s="6">
        <f t="shared" si="820"/>
        <v>7.1833345216463531</v>
      </c>
      <c r="M4412" s="6">
        <f t="shared" si="824"/>
        <v>0.46663803957857453</v>
      </c>
      <c r="N4412" s="6">
        <f t="shared" si="821"/>
        <v>8.4140458590425169</v>
      </c>
      <c r="O4412" s="6">
        <f t="shared" si="825"/>
        <v>0.54658652646013051</v>
      </c>
      <c r="P4412" s="6">
        <f t="shared" si="826"/>
        <v>1.0132245660387049</v>
      </c>
      <c r="Q4412" s="6">
        <f t="shared" si="816"/>
        <v>0.22398625899771576</v>
      </c>
      <c r="R4412" s="6">
        <f t="shared" si="817"/>
        <v>0.2131687453194509</v>
      </c>
      <c r="S4412" s="6">
        <f t="shared" si="818"/>
        <v>0.4371550043171667</v>
      </c>
    </row>
    <row r="4413" spans="1:19" x14ac:dyDescent="0.25">
      <c r="A4413" s="64">
        <v>41960</v>
      </c>
      <c r="B4413" s="198" t="s">
        <v>865</v>
      </c>
      <c r="C4413">
        <v>6</v>
      </c>
      <c r="D4413" s="4">
        <v>1</v>
      </c>
      <c r="E4413" s="4"/>
      <c r="G4413" s="4">
        <f t="shared" si="822"/>
        <v>795.77470000000005</v>
      </c>
      <c r="H4413"/>
      <c r="I4413"/>
      <c r="J4413" s="34">
        <f t="shared" si="819"/>
        <v>7.8539816339744827E-5</v>
      </c>
      <c r="K4413" s="34">
        <f t="shared" si="823"/>
        <v>6.2499629648678737E-2</v>
      </c>
      <c r="L4413" s="6">
        <f t="shared" si="820"/>
        <v>0.17757999999999999</v>
      </c>
      <c r="M4413" s="6">
        <f t="shared" si="824"/>
        <v>0.14131283659999999</v>
      </c>
      <c r="N4413" s="6">
        <f t="shared" si="821"/>
        <v>1.28</v>
      </c>
      <c r="O4413" s="6">
        <f t="shared" si="825"/>
        <v>1.0185856</v>
      </c>
      <c r="P4413" s="6">
        <f t="shared" si="826"/>
        <v>1.1598984366</v>
      </c>
      <c r="Q4413" s="6">
        <f t="shared" si="816"/>
        <v>6.7830161567999994E-2</v>
      </c>
      <c r="R4413" s="6">
        <f t="shared" si="817"/>
        <v>0.39724838400000001</v>
      </c>
      <c r="S4413" s="6">
        <f t="shared" si="818"/>
        <v>0.46507854556799999</v>
      </c>
    </row>
    <row r="4414" spans="1:19" x14ac:dyDescent="0.25">
      <c r="A4414" s="64">
        <v>41960</v>
      </c>
      <c r="B4414" s="198" t="s">
        <v>865</v>
      </c>
      <c r="C4414">
        <v>6</v>
      </c>
      <c r="D4414" s="4">
        <v>3.8</v>
      </c>
      <c r="E4414" s="4"/>
      <c r="G4414" s="4">
        <f t="shared" si="822"/>
        <v>64.961200000000005</v>
      </c>
      <c r="H4414"/>
      <c r="I4414"/>
      <c r="J4414" s="34">
        <f t="shared" si="819"/>
        <v>1.1341149479459152E-3</v>
      </c>
      <c r="K4414" s="34">
        <f t="shared" si="823"/>
        <v>7.3673469385489021E-2</v>
      </c>
      <c r="L4414" s="6">
        <f t="shared" si="820"/>
        <v>3.8222275656794742</v>
      </c>
      <c r="M4414" s="6">
        <f t="shared" si="824"/>
        <v>0.24829649415562419</v>
      </c>
      <c r="N4414" s="6">
        <f t="shared" si="821"/>
        <v>6.1031884174464111</v>
      </c>
      <c r="O4414" s="6">
        <f t="shared" si="825"/>
        <v>0.39647045111343715</v>
      </c>
      <c r="P4414" s="6">
        <f t="shared" si="826"/>
        <v>0.64476694526906131</v>
      </c>
      <c r="Q4414" s="6">
        <f t="shared" si="816"/>
        <v>0.1191823171946996</v>
      </c>
      <c r="R4414" s="6">
        <f t="shared" si="817"/>
        <v>0.1546234759342405</v>
      </c>
      <c r="S4414" s="6">
        <f t="shared" si="818"/>
        <v>0.2738057931289401</v>
      </c>
    </row>
    <row r="4415" spans="1:19" x14ac:dyDescent="0.25">
      <c r="A4415" s="64">
        <v>41960</v>
      </c>
      <c r="B4415" s="198" t="s">
        <v>865</v>
      </c>
      <c r="C4415">
        <v>6</v>
      </c>
      <c r="D4415" s="4">
        <v>1.5</v>
      </c>
      <c r="E4415" s="4"/>
      <c r="G4415" s="4">
        <f t="shared" si="822"/>
        <v>795.77470000000005</v>
      </c>
      <c r="H4415"/>
      <c r="I4415"/>
      <c r="J4415" s="34">
        <f t="shared" si="819"/>
        <v>1.7671458676442585E-4</v>
      </c>
      <c r="K4415" s="34">
        <f t="shared" si="823"/>
        <v>0.14062416670952715</v>
      </c>
      <c r="L4415" s="6">
        <f t="shared" si="820"/>
        <v>0.45105329134289407</v>
      </c>
      <c r="M4415" s="6">
        <f t="shared" si="824"/>
        <v>0.35893467765193482</v>
      </c>
      <c r="N4415" s="6">
        <f t="shared" si="821"/>
        <v>2.0570116092208695</v>
      </c>
      <c r="O4415" s="6">
        <f t="shared" si="825"/>
        <v>1.6369081282696913</v>
      </c>
      <c r="P4415" s="6">
        <f t="shared" si="826"/>
        <v>1.9958428059216262</v>
      </c>
      <c r="Q4415" s="6">
        <f t="shared" si="816"/>
        <v>0.1722886452729287</v>
      </c>
      <c r="R4415" s="6">
        <f t="shared" si="817"/>
        <v>0.63839417002517962</v>
      </c>
      <c r="S4415" s="6">
        <f t="shared" si="818"/>
        <v>0.81068281529810826</v>
      </c>
    </row>
    <row r="4416" spans="1:19" x14ac:dyDescent="0.25">
      <c r="A4416" s="64">
        <v>41960</v>
      </c>
      <c r="B4416" s="198" t="s">
        <v>865</v>
      </c>
      <c r="C4416">
        <v>6</v>
      </c>
      <c r="D4416" s="4">
        <v>4</v>
      </c>
      <c r="E4416" s="4"/>
      <c r="G4416" s="4">
        <f t="shared" si="822"/>
        <v>64.961200000000005</v>
      </c>
      <c r="H4416"/>
      <c r="I4416"/>
      <c r="J4416" s="34">
        <f t="shared" si="819"/>
        <v>1.2566370614359172E-3</v>
      </c>
      <c r="K4416" s="34">
        <f t="shared" si="823"/>
        <v>8.1632653058713603E-2</v>
      </c>
      <c r="L4416" s="6">
        <f t="shared" si="820"/>
        <v>4.3006091215286046</v>
      </c>
      <c r="M4416" s="6">
        <f t="shared" si="824"/>
        <v>0.27937273468421148</v>
      </c>
      <c r="N4416" s="6">
        <f t="shared" si="821"/>
        <v>6.4806737611278331</v>
      </c>
      <c r="O4416" s="6">
        <f t="shared" si="825"/>
        <v>0.42099235249702632</v>
      </c>
      <c r="P4416" s="6">
        <f t="shared" si="826"/>
        <v>0.7003650871812378</v>
      </c>
      <c r="Q4416" s="6">
        <f t="shared" si="816"/>
        <v>0.1340989126484215</v>
      </c>
      <c r="R4416" s="6">
        <f t="shared" si="817"/>
        <v>0.16418701747384026</v>
      </c>
      <c r="S4416" s="6">
        <f t="shared" si="818"/>
        <v>0.29828593012226179</v>
      </c>
    </row>
    <row r="4417" spans="1:19" x14ac:dyDescent="0.25">
      <c r="A4417" s="64">
        <v>41960</v>
      </c>
      <c r="B4417" s="198" t="s">
        <v>865</v>
      </c>
      <c r="C4417">
        <v>6</v>
      </c>
      <c r="D4417" s="4">
        <v>4.5</v>
      </c>
      <c r="E4417" s="4"/>
      <c r="G4417" s="4">
        <f t="shared" si="822"/>
        <v>64.961200000000005</v>
      </c>
      <c r="H4417"/>
      <c r="I4417"/>
      <c r="J4417" s="34">
        <f t="shared" si="819"/>
        <v>1.5904312808798326E-3</v>
      </c>
      <c r="K4417" s="34">
        <f t="shared" si="823"/>
        <v>0.10331632652743439</v>
      </c>
      <c r="L4417" s="6">
        <f t="shared" si="820"/>
        <v>5.6380590590289899</v>
      </c>
      <c r="M4417" s="6">
        <f t="shared" si="824"/>
        <v>0.36625508924934846</v>
      </c>
      <c r="N4417" s="6">
        <f t="shared" si="821"/>
        <v>7.4382130025037601</v>
      </c>
      <c r="O4417" s="6">
        <f t="shared" si="825"/>
        <v>0.48319525187039564</v>
      </c>
      <c r="P4417" s="6">
        <f t="shared" si="826"/>
        <v>0.84945034111974405</v>
      </c>
      <c r="Q4417" s="6">
        <f t="shared" si="816"/>
        <v>0.17580244283968727</v>
      </c>
      <c r="R4417" s="6">
        <f t="shared" si="817"/>
        <v>0.1884461482294543</v>
      </c>
      <c r="S4417" s="6">
        <f t="shared" si="818"/>
        <v>0.36424859106914154</v>
      </c>
    </row>
    <row r="4418" spans="1:19" x14ac:dyDescent="0.25">
      <c r="A4418" s="64">
        <v>41960</v>
      </c>
      <c r="B4418" s="198" t="s">
        <v>865</v>
      </c>
      <c r="C4418">
        <v>6</v>
      </c>
      <c r="D4418" s="4">
        <v>3.3</v>
      </c>
      <c r="E4418" s="4"/>
      <c r="G4418" s="4">
        <f t="shared" si="822"/>
        <v>64.961200000000005</v>
      </c>
      <c r="H4418"/>
      <c r="I4418"/>
      <c r="J4418" s="34">
        <f t="shared" si="819"/>
        <v>8.5529859993982123E-4</v>
      </c>
      <c r="K4418" s="34">
        <f t="shared" si="823"/>
        <v>5.5561224488086945E-2</v>
      </c>
      <c r="L4418" s="6">
        <f t="shared" si="820"/>
        <v>2.7634881041225379</v>
      </c>
      <c r="M4418" s="6">
        <f t="shared" si="824"/>
        <v>0.17951950691152002</v>
      </c>
      <c r="N4418" s="6">
        <f t="shared" si="821"/>
        <v>5.1745344101160526</v>
      </c>
      <c r="O4418" s="6">
        <f t="shared" si="825"/>
        <v>0.3361439712423443</v>
      </c>
      <c r="P4418" s="6">
        <f t="shared" si="826"/>
        <v>0.51566347815386426</v>
      </c>
      <c r="Q4418" s="6">
        <f t="shared" si="816"/>
        <v>8.6169363317529613E-2</v>
      </c>
      <c r="R4418" s="6">
        <f t="shared" si="817"/>
        <v>0.13109614878451428</v>
      </c>
      <c r="S4418" s="6">
        <f t="shared" si="818"/>
        <v>0.2172655121020439</v>
      </c>
    </row>
    <row r="4419" spans="1:19" x14ac:dyDescent="0.25">
      <c r="A4419" s="64">
        <v>41960</v>
      </c>
      <c r="B4419" s="198" t="s">
        <v>865</v>
      </c>
      <c r="C4419">
        <v>6</v>
      </c>
      <c r="D4419" s="4">
        <v>5.6</v>
      </c>
      <c r="E4419" s="4"/>
      <c r="G4419" s="4">
        <f t="shared" si="822"/>
        <v>64.961200000000005</v>
      </c>
      <c r="H4419"/>
      <c r="I4419"/>
      <c r="J4419" s="34">
        <f t="shared" si="819"/>
        <v>2.4630086404143973E-3</v>
      </c>
      <c r="K4419" s="34">
        <f t="shared" si="823"/>
        <v>0.15999999999507863</v>
      </c>
      <c r="L4419" s="6">
        <f t="shared" si="820"/>
        <v>9.3213394933125091</v>
      </c>
      <c r="M4419" s="6">
        <f t="shared" si="824"/>
        <v>0.60552541083786027</v>
      </c>
      <c r="N4419" s="6">
        <f t="shared" si="821"/>
        <v>9.6070480145707613</v>
      </c>
      <c r="O4419" s="6">
        <f t="shared" si="825"/>
        <v>0.62408537958901456</v>
      </c>
      <c r="P4419" s="6">
        <f t="shared" si="826"/>
        <v>1.2296107904268747</v>
      </c>
      <c r="Q4419" s="6">
        <f t="shared" ref="Q4419:Q4482" si="827">M4419*0.48</f>
        <v>0.29065219720217289</v>
      </c>
      <c r="R4419" s="6">
        <f t="shared" ref="R4419:R4482" si="828">O4419*0.39</f>
        <v>0.24339329803971568</v>
      </c>
      <c r="S4419" s="6">
        <f t="shared" ref="S4419:S4482" si="829">Q4419+R4419</f>
        <v>0.5340454952418886</v>
      </c>
    </row>
    <row r="4420" spans="1:19" x14ac:dyDescent="0.25">
      <c r="A4420" s="64">
        <v>41960</v>
      </c>
      <c r="B4420" s="198" t="s">
        <v>865</v>
      </c>
      <c r="C4420">
        <v>6</v>
      </c>
      <c r="D4420" s="4">
        <v>5.2</v>
      </c>
      <c r="E4420" s="4"/>
      <c r="G4420" s="4">
        <f t="shared" si="822"/>
        <v>64.961200000000005</v>
      </c>
      <c r="H4420"/>
      <c r="I4420"/>
      <c r="J4420" s="34">
        <f t="shared" si="819"/>
        <v>2.1237166338267006E-3</v>
      </c>
      <c r="K4420" s="34">
        <f t="shared" si="823"/>
        <v>0.13795918366922602</v>
      </c>
      <c r="L4420" s="6">
        <f t="shared" si="820"/>
        <v>7.8611437635641082</v>
      </c>
      <c r="M4420" s="6">
        <f t="shared" si="824"/>
        <v>0.51066934215868187</v>
      </c>
      <c r="N4420" s="6">
        <f t="shared" si="821"/>
        <v>8.8091474968502013</v>
      </c>
      <c r="O4420" s="6">
        <f t="shared" si="825"/>
        <v>0.5722528034719111</v>
      </c>
      <c r="P4420" s="6">
        <f t="shared" si="826"/>
        <v>1.0829221456305929</v>
      </c>
      <c r="Q4420" s="6">
        <f t="shared" si="827"/>
        <v>0.2451212842361673</v>
      </c>
      <c r="R4420" s="6">
        <f t="shared" si="828"/>
        <v>0.22317859335404533</v>
      </c>
      <c r="S4420" s="6">
        <f t="shared" si="829"/>
        <v>0.46829987759021263</v>
      </c>
    </row>
    <row r="4421" spans="1:19" x14ac:dyDescent="0.25">
      <c r="A4421" s="64">
        <v>41960</v>
      </c>
      <c r="B4421" s="198" t="s">
        <v>865</v>
      </c>
      <c r="C4421">
        <v>6</v>
      </c>
      <c r="D4421" s="4">
        <v>4.5</v>
      </c>
      <c r="E4421" s="4"/>
      <c r="G4421" s="4">
        <f t="shared" si="822"/>
        <v>64.961200000000005</v>
      </c>
      <c r="H4421"/>
      <c r="I4421"/>
      <c r="J4421" s="34">
        <f t="shared" si="819"/>
        <v>1.5904312808798326E-3</v>
      </c>
      <c r="K4421" s="34">
        <f t="shared" si="823"/>
        <v>0.10331632652743439</v>
      </c>
      <c r="L4421" s="6">
        <f t="shared" si="820"/>
        <v>5.6380590590289899</v>
      </c>
      <c r="M4421" s="6">
        <f t="shared" si="824"/>
        <v>0.36625508924934846</v>
      </c>
      <c r="N4421" s="6">
        <f t="shared" si="821"/>
        <v>7.4382130025037601</v>
      </c>
      <c r="O4421" s="6">
        <f t="shared" si="825"/>
        <v>0.48319525187039564</v>
      </c>
      <c r="P4421" s="6">
        <f t="shared" si="826"/>
        <v>0.84945034111974405</v>
      </c>
      <c r="Q4421" s="6">
        <f t="shared" si="827"/>
        <v>0.17580244283968727</v>
      </c>
      <c r="R4421" s="6">
        <f t="shared" si="828"/>
        <v>0.1884461482294543</v>
      </c>
      <c r="S4421" s="6">
        <f t="shared" si="829"/>
        <v>0.36424859106914154</v>
      </c>
    </row>
    <row r="4422" spans="1:19" x14ac:dyDescent="0.25">
      <c r="A4422" s="64">
        <v>41960</v>
      </c>
      <c r="B4422" s="198" t="s">
        <v>865</v>
      </c>
      <c r="C4422">
        <v>6</v>
      </c>
      <c r="D4422" s="4">
        <v>3.2</v>
      </c>
      <c r="E4422" s="4"/>
      <c r="G4422" s="4">
        <f t="shared" si="822"/>
        <v>64.961200000000005</v>
      </c>
      <c r="H4422"/>
      <c r="I4422"/>
      <c r="J4422" s="34">
        <f t="shared" si="819"/>
        <v>8.0424771931898698E-4</v>
      </c>
      <c r="K4422" s="34">
        <f t="shared" si="823"/>
        <v>5.2244897957576697E-2</v>
      </c>
      <c r="L4422" s="6">
        <f t="shared" si="820"/>
        <v>2.57474279673893</v>
      </c>
      <c r="M4422" s="6">
        <f t="shared" si="824"/>
        <v>0.16725838501169291</v>
      </c>
      <c r="N4422" s="6">
        <f t="shared" si="821"/>
        <v>4.9915502127950244</v>
      </c>
      <c r="O4422" s="6">
        <f t="shared" si="825"/>
        <v>0.32425709797277341</v>
      </c>
      <c r="P4422" s="6">
        <f t="shared" si="826"/>
        <v>0.49151548298446635</v>
      </c>
      <c r="Q4422" s="6">
        <f t="shared" si="827"/>
        <v>8.0284024805612586E-2</v>
      </c>
      <c r="R4422" s="6">
        <f t="shared" si="828"/>
        <v>0.12646026820938164</v>
      </c>
      <c r="S4422" s="6">
        <f t="shared" si="829"/>
        <v>0.20674429301499422</v>
      </c>
    </row>
    <row r="4423" spans="1:19" x14ac:dyDescent="0.25">
      <c r="A4423" s="64">
        <v>41960</v>
      </c>
      <c r="B4423" s="198" t="s">
        <v>865</v>
      </c>
      <c r="C4423">
        <v>6</v>
      </c>
      <c r="D4423" s="4">
        <v>4.9000000000000004</v>
      </c>
      <c r="E4423" s="4"/>
      <c r="G4423" s="4">
        <f t="shared" si="822"/>
        <v>64.961200000000005</v>
      </c>
      <c r="H4423"/>
      <c r="I4423"/>
      <c r="J4423" s="34">
        <f t="shared" si="819"/>
        <v>1.8857409903172736E-3</v>
      </c>
      <c r="K4423" s="34">
        <f t="shared" si="823"/>
        <v>0.12249999999623211</v>
      </c>
      <c r="L4423" s="6">
        <f t="shared" si="820"/>
        <v>6.8573266813152358</v>
      </c>
      <c r="M4423" s="6">
        <f t="shared" si="824"/>
        <v>0.44546017865048693</v>
      </c>
      <c r="N4423" s="6">
        <f t="shared" si="821"/>
        <v>8.2174937658920371</v>
      </c>
      <c r="O4423" s="6">
        <f t="shared" si="825"/>
        <v>0.53381826637890784</v>
      </c>
      <c r="P4423" s="6">
        <f t="shared" si="826"/>
        <v>0.97927844502939476</v>
      </c>
      <c r="Q4423" s="6">
        <f t="shared" si="827"/>
        <v>0.21382088575223371</v>
      </c>
      <c r="R4423" s="6">
        <f t="shared" si="828"/>
        <v>0.20818912388777405</v>
      </c>
      <c r="S4423" s="6">
        <f t="shared" si="829"/>
        <v>0.42201000964000779</v>
      </c>
    </row>
    <row r="4424" spans="1:19" x14ac:dyDescent="0.25">
      <c r="A4424" s="64">
        <v>41960</v>
      </c>
      <c r="B4424" s="198" t="s">
        <v>865</v>
      </c>
      <c r="C4424">
        <v>6</v>
      </c>
      <c r="D4424" s="4">
        <v>5.6</v>
      </c>
      <c r="E4424" s="4"/>
      <c r="G4424" s="4">
        <f t="shared" si="822"/>
        <v>64.961200000000005</v>
      </c>
      <c r="H4424"/>
      <c r="I4424"/>
      <c r="J4424" s="34">
        <f t="shared" si="819"/>
        <v>2.4630086404143973E-3</v>
      </c>
      <c r="K4424" s="34">
        <f t="shared" si="823"/>
        <v>0.15999999999507863</v>
      </c>
      <c r="L4424" s="6">
        <f t="shared" si="820"/>
        <v>9.3213394933125091</v>
      </c>
      <c r="M4424" s="6">
        <f t="shared" si="824"/>
        <v>0.60552541083786027</v>
      </c>
      <c r="N4424" s="6">
        <f t="shared" si="821"/>
        <v>9.6070480145707613</v>
      </c>
      <c r="O4424" s="6">
        <f t="shared" si="825"/>
        <v>0.62408537958901456</v>
      </c>
      <c r="P4424" s="6">
        <f t="shared" si="826"/>
        <v>1.2296107904268747</v>
      </c>
      <c r="Q4424" s="6">
        <f t="shared" si="827"/>
        <v>0.29065219720217289</v>
      </c>
      <c r="R4424" s="6">
        <f t="shared" si="828"/>
        <v>0.24339329803971568</v>
      </c>
      <c r="S4424" s="6">
        <f t="shared" si="829"/>
        <v>0.5340454952418886</v>
      </c>
    </row>
    <row r="4425" spans="1:19" x14ac:dyDescent="0.25">
      <c r="A4425" s="64">
        <v>41960</v>
      </c>
      <c r="B4425" s="198" t="s">
        <v>865</v>
      </c>
      <c r="C4425">
        <v>6</v>
      </c>
      <c r="D4425" s="4">
        <v>2.5</v>
      </c>
      <c r="E4425" s="4"/>
      <c r="G4425" s="4">
        <f t="shared" si="822"/>
        <v>795.77470000000005</v>
      </c>
      <c r="H4425"/>
      <c r="I4425"/>
      <c r="J4425" s="34">
        <f t="shared" si="819"/>
        <v>4.9087385212340522E-4</v>
      </c>
      <c r="K4425" s="34">
        <f t="shared" si="823"/>
        <v>0.39062268530424216</v>
      </c>
      <c r="L4425" s="6">
        <f t="shared" si="820"/>
        <v>1.4596815933666829</v>
      </c>
      <c r="M4425" s="6">
        <f t="shared" si="824"/>
        <v>1.1615708215534053</v>
      </c>
      <c r="N4425" s="6">
        <f t="shared" si="821"/>
        <v>3.7393815404049149</v>
      </c>
      <c r="O4425" s="6">
        <f t="shared" si="825"/>
        <v>2.975687648408019</v>
      </c>
      <c r="P4425" s="6">
        <f t="shared" si="826"/>
        <v>4.1372584699614245</v>
      </c>
      <c r="Q4425" s="6">
        <f t="shared" si="827"/>
        <v>0.55755399434563457</v>
      </c>
      <c r="R4425" s="6">
        <f t="shared" si="828"/>
        <v>1.1605181828791276</v>
      </c>
      <c r="S4425" s="6">
        <f t="shared" si="829"/>
        <v>1.7180721772247622</v>
      </c>
    </row>
    <row r="4426" spans="1:19" x14ac:dyDescent="0.25">
      <c r="A4426" s="64">
        <v>41960</v>
      </c>
      <c r="B4426" s="198" t="s">
        <v>865</v>
      </c>
      <c r="C4426">
        <v>6</v>
      </c>
      <c r="D4426" s="4">
        <v>6</v>
      </c>
      <c r="E4426" s="4"/>
      <c r="G4426" s="4">
        <f t="shared" si="822"/>
        <v>64.961200000000005</v>
      </c>
      <c r="H4426"/>
      <c r="I4426"/>
      <c r="J4426" s="34">
        <f t="shared" si="819"/>
        <v>2.8274333882308137E-3</v>
      </c>
      <c r="K4426" s="34">
        <f t="shared" si="823"/>
        <v>0.1836734693821056</v>
      </c>
      <c r="L4426" s="6">
        <f t="shared" si="820"/>
        <v>10.923549380812876</v>
      </c>
      <c r="M4426" s="6">
        <f t="shared" si="824"/>
        <v>0.70960688980053355</v>
      </c>
      <c r="N4426" s="6">
        <f t="shared" si="821"/>
        <v>10.414704032978928</v>
      </c>
      <c r="O4426" s="6">
        <f t="shared" si="825"/>
        <v>0.67655168474967775</v>
      </c>
      <c r="P4426" s="6">
        <f t="shared" si="826"/>
        <v>1.3861585745502114</v>
      </c>
      <c r="Q4426" s="6">
        <f t="shared" si="827"/>
        <v>0.34061130710425608</v>
      </c>
      <c r="R4426" s="6">
        <f t="shared" si="828"/>
        <v>0.26385515705237433</v>
      </c>
      <c r="S4426" s="6">
        <f t="shared" si="829"/>
        <v>0.60446646415663041</v>
      </c>
    </row>
    <row r="4427" spans="1:19" x14ac:dyDescent="0.25">
      <c r="A4427" s="64">
        <v>41960</v>
      </c>
      <c r="B4427" s="198" t="s">
        <v>865</v>
      </c>
      <c r="C4427">
        <v>6</v>
      </c>
      <c r="D4427" s="4">
        <v>2.2999999999999998</v>
      </c>
      <c r="E4427" s="4"/>
      <c r="G4427" s="4">
        <f t="shared" si="822"/>
        <v>795.77470000000005</v>
      </c>
      <c r="H4427"/>
      <c r="I4427"/>
      <c r="J4427" s="34">
        <f t="shared" si="819"/>
        <v>4.154756284372501E-4</v>
      </c>
      <c r="K4427" s="34">
        <f t="shared" si="823"/>
        <v>0.33062304084151051</v>
      </c>
      <c r="L4427" s="6">
        <f t="shared" si="820"/>
        <v>1.205053550555077</v>
      </c>
      <c r="M4427" s="6">
        <f t="shared" si="824"/>
        <v>0.95894546392521363</v>
      </c>
      <c r="N4427" s="6">
        <f t="shared" si="821"/>
        <v>3.3918101680836426</v>
      </c>
      <c r="O4427" s="6">
        <f t="shared" si="825"/>
        <v>2.6991007774559201</v>
      </c>
      <c r="P4427" s="6">
        <f t="shared" si="826"/>
        <v>3.6580462413811339</v>
      </c>
      <c r="Q4427" s="6">
        <f t="shared" si="827"/>
        <v>0.46029382268410252</v>
      </c>
      <c r="R4427" s="6">
        <f t="shared" si="828"/>
        <v>1.0526493032078088</v>
      </c>
      <c r="S4427" s="6">
        <f t="shared" si="829"/>
        <v>1.5129431258919113</v>
      </c>
    </row>
    <row r="4428" spans="1:19" x14ac:dyDescent="0.25">
      <c r="A4428" s="64">
        <v>41960</v>
      </c>
      <c r="B4428" s="198" t="s">
        <v>865</v>
      </c>
      <c r="C4428">
        <v>6</v>
      </c>
      <c r="D4428" s="4">
        <v>3.7</v>
      </c>
      <c r="E4428" s="4"/>
      <c r="G4428" s="4">
        <f t="shared" si="822"/>
        <v>64.961200000000005</v>
      </c>
      <c r="H4428"/>
      <c r="I4428"/>
      <c r="J4428" s="34">
        <f t="shared" si="819"/>
        <v>1.075210085691107E-3</v>
      </c>
      <c r="K4428" s="34">
        <f t="shared" si="823"/>
        <v>6.9846938773361844E-2</v>
      </c>
      <c r="L4428" s="6">
        <f t="shared" si="820"/>
        <v>3.5949248430857623</v>
      </c>
      <c r="M4428" s="6">
        <f t="shared" si="824"/>
        <v>0.2335306362462681</v>
      </c>
      <c r="N4428" s="6">
        <f t="shared" si="821"/>
        <v>5.9156978898620354</v>
      </c>
      <c r="O4428" s="6">
        <f t="shared" si="825"/>
        <v>0.38429084121668494</v>
      </c>
      <c r="P4428" s="6">
        <f t="shared" si="826"/>
        <v>0.61782147746295302</v>
      </c>
      <c r="Q4428" s="6">
        <f t="shared" si="827"/>
        <v>0.11209470539820869</v>
      </c>
      <c r="R4428" s="6">
        <f t="shared" si="828"/>
        <v>0.14987342807450713</v>
      </c>
      <c r="S4428" s="6">
        <f t="shared" si="829"/>
        <v>0.2619681334727158</v>
      </c>
    </row>
    <row r="4429" spans="1:19" x14ac:dyDescent="0.25">
      <c r="A4429" s="64">
        <v>41960</v>
      </c>
      <c r="B4429" s="198" t="s">
        <v>865</v>
      </c>
      <c r="C4429">
        <v>6</v>
      </c>
      <c r="D4429" s="4">
        <v>2.5</v>
      </c>
      <c r="E4429" s="4"/>
      <c r="G4429" s="4">
        <f t="shared" si="822"/>
        <v>795.77470000000005</v>
      </c>
      <c r="H4429"/>
      <c r="I4429"/>
      <c r="J4429" s="34">
        <f t="shared" si="819"/>
        <v>4.9087385212340522E-4</v>
      </c>
      <c r="K4429" s="34">
        <f t="shared" si="823"/>
        <v>0.39062268530424216</v>
      </c>
      <c r="L4429" s="6">
        <f t="shared" si="820"/>
        <v>1.4596815933666829</v>
      </c>
      <c r="M4429" s="6">
        <f t="shared" si="824"/>
        <v>1.1615708215534053</v>
      </c>
      <c r="N4429" s="6">
        <f t="shared" si="821"/>
        <v>3.7393815404049149</v>
      </c>
      <c r="O4429" s="6">
        <f t="shared" si="825"/>
        <v>2.975687648408019</v>
      </c>
      <c r="P4429" s="6">
        <f t="shared" si="826"/>
        <v>4.1372584699614245</v>
      </c>
      <c r="Q4429" s="6">
        <f t="shared" si="827"/>
        <v>0.55755399434563457</v>
      </c>
      <c r="R4429" s="6">
        <f t="shared" si="828"/>
        <v>1.1605181828791276</v>
      </c>
      <c r="S4429" s="6">
        <f t="shared" si="829"/>
        <v>1.7180721772247622</v>
      </c>
    </row>
    <row r="4430" spans="1:19" x14ac:dyDescent="0.25">
      <c r="A4430" s="64">
        <v>41960</v>
      </c>
      <c r="B4430" s="198" t="s">
        <v>865</v>
      </c>
      <c r="C4430">
        <v>6</v>
      </c>
      <c r="D4430" s="4">
        <v>4.7</v>
      </c>
      <c r="E4430" s="4"/>
      <c r="G4430" s="4">
        <f t="shared" si="822"/>
        <v>64.961200000000005</v>
      </c>
      <c r="H4430"/>
      <c r="I4430"/>
      <c r="J4430" s="34">
        <f t="shared" si="819"/>
        <v>1.7349445429449633E-3</v>
      </c>
      <c r="K4430" s="34">
        <f t="shared" si="823"/>
        <v>0.11270408162918646</v>
      </c>
      <c r="L4430" s="6">
        <f t="shared" si="820"/>
        <v>6.2308461373122945</v>
      </c>
      <c r="M4430" s="6">
        <f t="shared" si="824"/>
        <v>0.40476324994603757</v>
      </c>
      <c r="N4430" s="6">
        <f t="shared" si="821"/>
        <v>7.8264436633583525</v>
      </c>
      <c r="O4430" s="6">
        <f t="shared" si="825"/>
        <v>0.50841518196547364</v>
      </c>
      <c r="P4430" s="6">
        <f t="shared" si="826"/>
        <v>0.91317843191151127</v>
      </c>
      <c r="Q4430" s="6">
        <f t="shared" si="827"/>
        <v>0.19428635997409802</v>
      </c>
      <c r="R4430" s="6">
        <f t="shared" si="828"/>
        <v>0.19828192096653471</v>
      </c>
      <c r="S4430" s="6">
        <f t="shared" si="829"/>
        <v>0.39256828094063273</v>
      </c>
    </row>
    <row r="4431" spans="1:19" x14ac:dyDescent="0.25">
      <c r="A4431" s="64">
        <v>41960</v>
      </c>
      <c r="B4431" s="198" t="s">
        <v>865</v>
      </c>
      <c r="C4431">
        <v>6</v>
      </c>
      <c r="D4431" s="4">
        <v>3.6</v>
      </c>
      <c r="E4431" s="4"/>
      <c r="G4431" s="4">
        <f t="shared" si="822"/>
        <v>64.961200000000005</v>
      </c>
      <c r="H4431"/>
      <c r="I4431"/>
      <c r="J4431" s="34">
        <f t="shared" si="819"/>
        <v>1.0178760197630931E-3</v>
      </c>
      <c r="K4431" s="34">
        <f t="shared" si="823"/>
        <v>6.6122448977558021E-2</v>
      </c>
      <c r="L4431" s="6">
        <f t="shared" si="820"/>
        <v>3.375464158589657</v>
      </c>
      <c r="M4431" s="6">
        <f t="shared" si="824"/>
        <v>0.21927420655205926</v>
      </c>
      <c r="N4431" s="6">
        <f t="shared" si="821"/>
        <v>5.7290669248255632</v>
      </c>
      <c r="O4431" s="6">
        <f t="shared" si="825"/>
        <v>0.37216706953560269</v>
      </c>
      <c r="P4431" s="6">
        <f t="shared" si="826"/>
        <v>0.59144127608766195</v>
      </c>
      <c r="Q4431" s="6">
        <f t="shared" si="827"/>
        <v>0.10525161914498844</v>
      </c>
      <c r="R4431" s="6">
        <f t="shared" si="828"/>
        <v>0.14514515711888507</v>
      </c>
      <c r="S4431" s="6">
        <f t="shared" si="829"/>
        <v>0.25039677626387352</v>
      </c>
    </row>
    <row r="4432" spans="1:19" x14ac:dyDescent="0.25">
      <c r="A4432" s="64">
        <v>41960</v>
      </c>
      <c r="B4432" s="198" t="s">
        <v>865</v>
      </c>
      <c r="C4432">
        <v>6</v>
      </c>
      <c r="D4432" s="4">
        <v>3.9</v>
      </c>
      <c r="E4432" s="4"/>
      <c r="G4432" s="4">
        <f t="shared" si="822"/>
        <v>64.961200000000005</v>
      </c>
      <c r="H4432"/>
      <c r="I4432"/>
      <c r="J4432" s="34">
        <f t="shared" si="819"/>
        <v>1.1945906065275189E-3</v>
      </c>
      <c r="K4432" s="34">
        <f t="shared" si="823"/>
        <v>7.7602040813939621E-2</v>
      </c>
      <c r="L4432" s="6">
        <f t="shared" si="820"/>
        <v>4.0574351124683323</v>
      </c>
      <c r="M4432" s="6">
        <f t="shared" si="824"/>
        <v>0.26357585894044605</v>
      </c>
      <c r="N4432" s="6">
        <f t="shared" si="821"/>
        <v>6.2915196864507177</v>
      </c>
      <c r="O4432" s="6">
        <f t="shared" si="825"/>
        <v>0.40870467658277715</v>
      </c>
      <c r="P4432" s="6">
        <f t="shared" si="826"/>
        <v>0.6722805355232232</v>
      </c>
      <c r="Q4432" s="6">
        <f t="shared" si="827"/>
        <v>0.12651641229141411</v>
      </c>
      <c r="R4432" s="6">
        <f t="shared" si="828"/>
        <v>0.1593948238672831</v>
      </c>
      <c r="S4432" s="6">
        <f t="shared" si="829"/>
        <v>0.28591123615869718</v>
      </c>
    </row>
    <row r="4433" spans="1:19" x14ac:dyDescent="0.25">
      <c r="A4433" s="64">
        <v>41960</v>
      </c>
      <c r="B4433" s="198" t="s">
        <v>865</v>
      </c>
      <c r="C4433">
        <v>6</v>
      </c>
      <c r="D4433" s="4">
        <v>2.6</v>
      </c>
      <c r="E4433" s="4"/>
      <c r="G4433" s="4">
        <f t="shared" si="822"/>
        <v>795.77470000000005</v>
      </c>
      <c r="H4433"/>
      <c r="I4433"/>
      <c r="J4433" s="34">
        <f t="shared" si="819"/>
        <v>5.3092915845667516E-4</v>
      </c>
      <c r="K4433" s="34">
        <f t="shared" si="823"/>
        <v>0.4224974964250684</v>
      </c>
      <c r="L4433" s="6">
        <f t="shared" si="820"/>
        <v>1.5974150751166611</v>
      </c>
      <c r="M4433" s="6">
        <f t="shared" si="824"/>
        <v>1.2711749943255855</v>
      </c>
      <c r="N4433" s="6">
        <f t="shared" si="821"/>
        <v>3.9149731399460577</v>
      </c>
      <c r="O4433" s="6">
        <f t="shared" si="825"/>
        <v>3.1154181755748742</v>
      </c>
      <c r="P4433" s="6">
        <f t="shared" si="826"/>
        <v>4.3865931699004594</v>
      </c>
      <c r="Q4433" s="6">
        <f t="shared" si="827"/>
        <v>0.61016399727628101</v>
      </c>
      <c r="R4433" s="6">
        <f t="shared" si="828"/>
        <v>1.215013088474201</v>
      </c>
      <c r="S4433" s="6">
        <f t="shared" si="829"/>
        <v>1.8251770857504819</v>
      </c>
    </row>
    <row r="4434" spans="1:19" x14ac:dyDescent="0.25">
      <c r="A4434" s="64">
        <v>41960</v>
      </c>
      <c r="B4434" s="198" t="s">
        <v>865</v>
      </c>
      <c r="C4434">
        <v>6</v>
      </c>
      <c r="D4434" s="4">
        <v>3.8</v>
      </c>
      <c r="E4434" s="4"/>
      <c r="G4434" s="4">
        <f t="shared" si="822"/>
        <v>64.961200000000005</v>
      </c>
      <c r="H4434"/>
      <c r="I4434"/>
      <c r="J4434" s="34">
        <f t="shared" si="819"/>
        <v>1.1341149479459152E-3</v>
      </c>
      <c r="K4434" s="34">
        <f t="shared" si="823"/>
        <v>7.3673469385489021E-2</v>
      </c>
      <c r="L4434" s="6">
        <f t="shared" si="820"/>
        <v>3.8222275656794742</v>
      </c>
      <c r="M4434" s="6">
        <f t="shared" si="824"/>
        <v>0.24829649415562419</v>
      </c>
      <c r="N4434" s="6">
        <f t="shared" si="821"/>
        <v>6.1031884174464111</v>
      </c>
      <c r="O4434" s="6">
        <f t="shared" si="825"/>
        <v>0.39647045111343715</v>
      </c>
      <c r="P4434" s="6">
        <f t="shared" si="826"/>
        <v>0.64476694526906131</v>
      </c>
      <c r="Q4434" s="6">
        <f t="shared" si="827"/>
        <v>0.1191823171946996</v>
      </c>
      <c r="R4434" s="6">
        <f t="shared" si="828"/>
        <v>0.1546234759342405</v>
      </c>
      <c r="S4434" s="6">
        <f t="shared" si="829"/>
        <v>0.2738057931289401</v>
      </c>
    </row>
    <row r="4435" spans="1:19" x14ac:dyDescent="0.25">
      <c r="A4435" s="64">
        <v>41960</v>
      </c>
      <c r="B4435" s="198" t="s">
        <v>865</v>
      </c>
      <c r="C4435">
        <v>6</v>
      </c>
      <c r="D4435" s="4">
        <v>3.4</v>
      </c>
      <c r="E4435" s="4"/>
      <c r="G4435" s="4">
        <f t="shared" si="822"/>
        <v>64.961200000000005</v>
      </c>
      <c r="H4435"/>
      <c r="I4435"/>
      <c r="J4435" s="34">
        <f t="shared" si="819"/>
        <v>9.0792027688745035E-4</v>
      </c>
      <c r="K4435" s="34">
        <f t="shared" si="823"/>
        <v>5.8979591834920582E-2</v>
      </c>
      <c r="L4435" s="6">
        <f t="shared" si="820"/>
        <v>2.9598116954824234</v>
      </c>
      <c r="M4435" s="6">
        <f t="shared" si="824"/>
        <v>0.19227292324193554</v>
      </c>
      <c r="N4435" s="6">
        <f t="shared" si="821"/>
        <v>5.3584638182360029</v>
      </c>
      <c r="O4435" s="6">
        <f t="shared" si="825"/>
        <v>0.34809224654085708</v>
      </c>
      <c r="P4435" s="6">
        <f t="shared" si="826"/>
        <v>0.54036516978279259</v>
      </c>
      <c r="Q4435" s="6">
        <f t="shared" si="827"/>
        <v>9.2291003156129051E-2</v>
      </c>
      <c r="R4435" s="6">
        <f t="shared" si="828"/>
        <v>0.13575597615093427</v>
      </c>
      <c r="S4435" s="6">
        <f t="shared" si="829"/>
        <v>0.2280469793070633</v>
      </c>
    </row>
    <row r="4436" spans="1:19" x14ac:dyDescent="0.25">
      <c r="A4436" s="64">
        <v>41960</v>
      </c>
      <c r="B4436" s="198" t="s">
        <v>865</v>
      </c>
      <c r="C4436">
        <v>6</v>
      </c>
      <c r="D4436" s="4">
        <v>3.1</v>
      </c>
      <c r="E4436" s="4"/>
      <c r="G4436" s="4">
        <f t="shared" si="822"/>
        <v>64.961200000000005</v>
      </c>
      <c r="H4436"/>
      <c r="I4436"/>
      <c r="J4436" s="34">
        <f t="shared" si="819"/>
        <v>7.5476763502494771E-4</v>
      </c>
      <c r="K4436" s="34">
        <f t="shared" si="823"/>
        <v>4.9030612243389851E-2</v>
      </c>
      <c r="L4436" s="6">
        <f t="shared" si="820"/>
        <v>2.3935063597525432</v>
      </c>
      <c r="M4436" s="6">
        <f t="shared" si="824"/>
        <v>0.15548504835297491</v>
      </c>
      <c r="N4436" s="6">
        <f t="shared" si="821"/>
        <v>4.8095356854949474</v>
      </c>
      <c r="O4436" s="6">
        <f t="shared" si="825"/>
        <v>0.31243321563258936</v>
      </c>
      <c r="P4436" s="6">
        <f t="shared" si="826"/>
        <v>0.46791826398556424</v>
      </c>
      <c r="Q4436" s="6">
        <f t="shared" si="827"/>
        <v>7.4632823209427962E-2</v>
      </c>
      <c r="R4436" s="6">
        <f t="shared" si="828"/>
        <v>0.12184895409670986</v>
      </c>
      <c r="S4436" s="6">
        <f t="shared" si="829"/>
        <v>0.19648177730613781</v>
      </c>
    </row>
    <row r="4437" spans="1:19" x14ac:dyDescent="0.25">
      <c r="A4437" s="64">
        <v>41960</v>
      </c>
      <c r="B4437" s="198" t="s">
        <v>865</v>
      </c>
      <c r="C4437">
        <v>6</v>
      </c>
      <c r="D4437" s="4">
        <v>3.7</v>
      </c>
      <c r="E4437" s="4"/>
      <c r="G4437" s="4">
        <f t="shared" si="822"/>
        <v>64.961200000000005</v>
      </c>
      <c r="H4437"/>
      <c r="I4437"/>
      <c r="J4437" s="34">
        <f t="shared" si="819"/>
        <v>1.075210085691107E-3</v>
      </c>
      <c r="K4437" s="34">
        <f t="shared" si="823"/>
        <v>6.9846938773361844E-2</v>
      </c>
      <c r="L4437" s="6">
        <f t="shared" si="820"/>
        <v>3.5949248430857623</v>
      </c>
      <c r="M4437" s="6">
        <f t="shared" si="824"/>
        <v>0.2335306362462681</v>
      </c>
      <c r="N4437" s="6">
        <f t="shared" si="821"/>
        <v>5.9156978898620354</v>
      </c>
      <c r="O4437" s="6">
        <f t="shared" si="825"/>
        <v>0.38429084121668494</v>
      </c>
      <c r="P4437" s="6">
        <f t="shared" si="826"/>
        <v>0.61782147746295302</v>
      </c>
      <c r="Q4437" s="6">
        <f t="shared" si="827"/>
        <v>0.11209470539820869</v>
      </c>
      <c r="R4437" s="6">
        <f t="shared" si="828"/>
        <v>0.14987342807450713</v>
      </c>
      <c r="S4437" s="6">
        <f t="shared" si="829"/>
        <v>0.2619681334727158</v>
      </c>
    </row>
    <row r="4438" spans="1:19" x14ac:dyDescent="0.25">
      <c r="A4438" s="64">
        <v>41960</v>
      </c>
      <c r="B4438" s="198" t="s">
        <v>865</v>
      </c>
      <c r="C4438">
        <v>6</v>
      </c>
      <c r="D4438" s="4">
        <v>3.3</v>
      </c>
      <c r="E4438" s="4"/>
      <c r="G4438" s="4">
        <f t="shared" si="822"/>
        <v>64.961200000000005</v>
      </c>
      <c r="H4438"/>
      <c r="I4438"/>
      <c r="J4438" s="34">
        <f t="shared" si="819"/>
        <v>8.5529859993982123E-4</v>
      </c>
      <c r="K4438" s="34">
        <f t="shared" si="823"/>
        <v>5.5561224488086945E-2</v>
      </c>
      <c r="L4438" s="6">
        <f t="shared" si="820"/>
        <v>2.7634881041225379</v>
      </c>
      <c r="M4438" s="6">
        <f t="shared" si="824"/>
        <v>0.17951950691152002</v>
      </c>
      <c r="N4438" s="6">
        <f t="shared" si="821"/>
        <v>5.1745344101160526</v>
      </c>
      <c r="O4438" s="6">
        <f t="shared" si="825"/>
        <v>0.3361439712423443</v>
      </c>
      <c r="P4438" s="6">
        <f t="shared" si="826"/>
        <v>0.51566347815386426</v>
      </c>
      <c r="Q4438" s="6">
        <f t="shared" si="827"/>
        <v>8.6169363317529613E-2</v>
      </c>
      <c r="R4438" s="6">
        <f t="shared" si="828"/>
        <v>0.13109614878451428</v>
      </c>
      <c r="S4438" s="6">
        <f t="shared" si="829"/>
        <v>0.2172655121020439</v>
      </c>
    </row>
    <row r="4439" spans="1:19" x14ac:dyDescent="0.25">
      <c r="A4439" s="64">
        <v>41960</v>
      </c>
      <c r="B4439" s="198" t="s">
        <v>865</v>
      </c>
      <c r="C4439">
        <v>6</v>
      </c>
      <c r="D4439" s="4">
        <v>4.5</v>
      </c>
      <c r="E4439" s="4"/>
      <c r="G4439" s="4">
        <f t="shared" si="822"/>
        <v>64.961200000000005</v>
      </c>
      <c r="H4439"/>
      <c r="I4439"/>
      <c r="J4439" s="34">
        <f t="shared" si="819"/>
        <v>1.5904312808798326E-3</v>
      </c>
      <c r="K4439" s="34">
        <f t="shared" si="823"/>
        <v>0.10331632652743439</v>
      </c>
      <c r="L4439" s="6">
        <f t="shared" si="820"/>
        <v>5.6380590590289899</v>
      </c>
      <c r="M4439" s="6">
        <f t="shared" si="824"/>
        <v>0.36625508924934846</v>
      </c>
      <c r="N4439" s="6">
        <f t="shared" si="821"/>
        <v>7.4382130025037601</v>
      </c>
      <c r="O4439" s="6">
        <f t="shared" si="825"/>
        <v>0.48319525187039564</v>
      </c>
      <c r="P4439" s="6">
        <f t="shared" si="826"/>
        <v>0.84945034111974405</v>
      </c>
      <c r="Q4439" s="6">
        <f t="shared" si="827"/>
        <v>0.17580244283968727</v>
      </c>
      <c r="R4439" s="6">
        <f t="shared" si="828"/>
        <v>0.1884461482294543</v>
      </c>
      <c r="S4439" s="6">
        <f t="shared" si="829"/>
        <v>0.36424859106914154</v>
      </c>
    </row>
    <row r="4440" spans="1:19" x14ac:dyDescent="0.25">
      <c r="A4440" s="64">
        <v>41960</v>
      </c>
      <c r="B4440" s="198" t="s">
        <v>865</v>
      </c>
      <c r="C4440">
        <v>6</v>
      </c>
      <c r="D4440" s="4">
        <v>3.6</v>
      </c>
      <c r="E4440" s="4"/>
      <c r="G4440" s="4">
        <f t="shared" si="822"/>
        <v>64.961200000000005</v>
      </c>
      <c r="H4440"/>
      <c r="I4440"/>
      <c r="J4440" s="34">
        <f t="shared" si="819"/>
        <v>1.0178760197630931E-3</v>
      </c>
      <c r="K4440" s="34">
        <f t="shared" si="823"/>
        <v>6.6122448977558021E-2</v>
      </c>
      <c r="L4440" s="6">
        <f t="shared" si="820"/>
        <v>3.375464158589657</v>
      </c>
      <c r="M4440" s="6">
        <f t="shared" si="824"/>
        <v>0.21927420655205926</v>
      </c>
      <c r="N4440" s="6">
        <f t="shared" si="821"/>
        <v>5.7290669248255632</v>
      </c>
      <c r="O4440" s="6">
        <f t="shared" si="825"/>
        <v>0.37216706953560269</v>
      </c>
      <c r="P4440" s="6">
        <f t="shared" si="826"/>
        <v>0.59144127608766195</v>
      </c>
      <c r="Q4440" s="6">
        <f t="shared" si="827"/>
        <v>0.10525161914498844</v>
      </c>
      <c r="R4440" s="6">
        <f t="shared" si="828"/>
        <v>0.14514515711888507</v>
      </c>
      <c r="S4440" s="6">
        <f t="shared" si="829"/>
        <v>0.25039677626387352</v>
      </c>
    </row>
    <row r="4441" spans="1:19" x14ac:dyDescent="0.25">
      <c r="A4441" s="64">
        <v>41960</v>
      </c>
      <c r="B4441" s="198" t="s">
        <v>865</v>
      </c>
      <c r="C4441">
        <v>6</v>
      </c>
      <c r="D4441" s="4">
        <v>3.5</v>
      </c>
      <c r="E4441" s="4"/>
      <c r="G4441" s="4">
        <f t="shared" si="822"/>
        <v>64.961200000000005</v>
      </c>
      <c r="H4441"/>
      <c r="I4441"/>
      <c r="J4441" s="34">
        <f t="shared" si="819"/>
        <v>9.6211275016187424E-4</v>
      </c>
      <c r="K4441" s="34">
        <f t="shared" si="823"/>
        <v>6.2499999998077607E-2</v>
      </c>
      <c r="L4441" s="6">
        <f t="shared" si="820"/>
        <v>3.1637815247608514</v>
      </c>
      <c r="M4441" s="6">
        <f t="shared" si="824"/>
        <v>0.20552304837265933</v>
      </c>
      <c r="N4441" s="6">
        <f t="shared" si="821"/>
        <v>5.5433152983182508</v>
      </c>
      <c r="O4441" s="6">
        <f t="shared" si="825"/>
        <v>0.36010042074168885</v>
      </c>
      <c r="P4441" s="6">
        <f t="shared" si="826"/>
        <v>0.56562346911434824</v>
      </c>
      <c r="Q4441" s="6">
        <f t="shared" si="827"/>
        <v>9.865106321887647E-2</v>
      </c>
      <c r="R4441" s="6">
        <f t="shared" si="828"/>
        <v>0.14043916408925866</v>
      </c>
      <c r="S4441" s="6">
        <f t="shared" si="829"/>
        <v>0.23909022730813512</v>
      </c>
    </row>
    <row r="4442" spans="1:19" x14ac:dyDescent="0.25">
      <c r="A4442" s="64">
        <v>41960</v>
      </c>
      <c r="B4442" s="198" t="s">
        <v>865</v>
      </c>
      <c r="C4442">
        <v>6</v>
      </c>
      <c r="D4442" s="4">
        <v>3</v>
      </c>
      <c r="E4442" s="4"/>
      <c r="G4442" s="4">
        <f t="shared" si="822"/>
        <v>795.77470000000005</v>
      </c>
      <c r="H4442"/>
      <c r="I4442"/>
      <c r="J4442" s="34">
        <f t="shared" si="819"/>
        <v>7.0685834705770342E-4</v>
      </c>
      <c r="K4442" s="34">
        <f t="shared" si="823"/>
        <v>0.56249666683810862</v>
      </c>
      <c r="L4442" s="6">
        <f t="shared" si="820"/>
        <v>2.219707841442716</v>
      </c>
      <c r="M4442" s="6">
        <f t="shared" si="824"/>
        <v>1.7663769089848702</v>
      </c>
      <c r="N4442" s="6">
        <f t="shared" si="821"/>
        <v>4.6285167281146418</v>
      </c>
      <c r="O4442" s="6">
        <f t="shared" si="825"/>
        <v>0.30067400671033195</v>
      </c>
      <c r="P4442" s="6">
        <f t="shared" si="826"/>
        <v>2.0670509156952024</v>
      </c>
      <c r="Q4442" s="6">
        <f t="shared" si="827"/>
        <v>0.84786091631273763</v>
      </c>
      <c r="R4442" s="6">
        <f t="shared" si="828"/>
        <v>0.11726286261702946</v>
      </c>
      <c r="S4442" s="6">
        <f t="shared" si="829"/>
        <v>0.96512377892976708</v>
      </c>
    </row>
    <row r="4443" spans="1:19" x14ac:dyDescent="0.25">
      <c r="A4443" s="64">
        <v>41960</v>
      </c>
      <c r="B4443" s="198" t="s">
        <v>865</v>
      </c>
      <c r="C4443">
        <v>6</v>
      </c>
      <c r="D4443" s="4">
        <v>4.4000000000000004</v>
      </c>
      <c r="E4443" s="4"/>
      <c r="G4443" s="4">
        <f t="shared" si="822"/>
        <v>64.961200000000005</v>
      </c>
      <c r="H4443"/>
      <c r="I4443"/>
      <c r="J4443" s="34">
        <f t="shared" si="819"/>
        <v>1.5205308443374602E-3</v>
      </c>
      <c r="K4443" s="34">
        <f t="shared" si="823"/>
        <v>9.877551020104347E-2</v>
      </c>
      <c r="L4443" s="6">
        <f t="shared" si="820"/>
        <v>5.3541650508837426</v>
      </c>
      <c r="M4443" s="6">
        <f t="shared" si="824"/>
        <v>0.34781299344971695</v>
      </c>
      <c r="N4443" s="6">
        <f t="shared" si="821"/>
        <v>7.2451870323804508</v>
      </c>
      <c r="O4443" s="6">
        <f t="shared" si="825"/>
        <v>0.47065605297680857</v>
      </c>
      <c r="P4443" s="6">
        <f t="shared" si="826"/>
        <v>0.81846904642652551</v>
      </c>
      <c r="Q4443" s="6">
        <f t="shared" si="827"/>
        <v>0.16695023685586413</v>
      </c>
      <c r="R4443" s="6">
        <f t="shared" si="828"/>
        <v>0.18355586066095536</v>
      </c>
      <c r="S4443" s="6">
        <f t="shared" si="829"/>
        <v>0.35050609751681949</v>
      </c>
    </row>
    <row r="4444" spans="1:19" x14ac:dyDescent="0.25">
      <c r="A4444" s="64">
        <v>41960</v>
      </c>
      <c r="B4444" s="198" t="s">
        <v>865</v>
      </c>
      <c r="C4444">
        <v>6</v>
      </c>
      <c r="D4444" s="4">
        <v>4.2</v>
      </c>
      <c r="E4444" s="4"/>
      <c r="G4444" s="4">
        <f t="shared" si="822"/>
        <v>64.961200000000005</v>
      </c>
      <c r="H4444"/>
      <c r="I4444"/>
      <c r="J4444" s="34">
        <f t="shared" si="819"/>
        <v>1.385442360233099E-3</v>
      </c>
      <c r="K4444" s="34">
        <f t="shared" si="823"/>
        <v>8.9999999997231753E-2</v>
      </c>
      <c r="L4444" s="6">
        <f t="shared" si="820"/>
        <v>4.811097633235077</v>
      </c>
      <c r="M4444" s="6">
        <f t="shared" si="824"/>
        <v>0.31253468163409348</v>
      </c>
      <c r="N4444" s="6">
        <f t="shared" si="821"/>
        <v>6.861382640483793</v>
      </c>
      <c r="O4444" s="6">
        <f t="shared" si="825"/>
        <v>0.44572365863033786</v>
      </c>
      <c r="P4444" s="6">
        <f t="shared" si="826"/>
        <v>0.7582583402644314</v>
      </c>
      <c r="Q4444" s="6">
        <f t="shared" si="827"/>
        <v>0.15001664718436486</v>
      </c>
      <c r="R4444" s="6">
        <f t="shared" si="828"/>
        <v>0.17383222686583177</v>
      </c>
      <c r="S4444" s="6">
        <f t="shared" si="829"/>
        <v>0.32384887405019663</v>
      </c>
    </row>
    <row r="4445" spans="1:19" x14ac:dyDescent="0.25">
      <c r="A4445" s="64">
        <v>41960</v>
      </c>
      <c r="B4445" s="198" t="s">
        <v>865</v>
      </c>
      <c r="C4445">
        <v>6</v>
      </c>
      <c r="D4445" s="4">
        <v>4</v>
      </c>
      <c r="E4445" s="4"/>
      <c r="G4445" s="4">
        <f t="shared" si="822"/>
        <v>64.961200000000005</v>
      </c>
      <c r="H4445"/>
      <c r="I4445"/>
      <c r="J4445" s="34">
        <f t="shared" si="819"/>
        <v>1.2566370614359172E-3</v>
      </c>
      <c r="K4445" s="34">
        <f t="shared" si="823"/>
        <v>8.1632653058713603E-2</v>
      </c>
      <c r="L4445" s="6">
        <f t="shared" si="820"/>
        <v>4.3006091215286046</v>
      </c>
      <c r="M4445" s="6">
        <f t="shared" si="824"/>
        <v>0.27937273468421148</v>
      </c>
      <c r="N4445" s="6">
        <f t="shared" si="821"/>
        <v>6.4806737611278331</v>
      </c>
      <c r="O4445" s="6">
        <f t="shared" si="825"/>
        <v>0.42099235249702632</v>
      </c>
      <c r="P4445" s="6">
        <f t="shared" si="826"/>
        <v>0.7003650871812378</v>
      </c>
      <c r="Q4445" s="6">
        <f t="shared" si="827"/>
        <v>0.1340989126484215</v>
      </c>
      <c r="R4445" s="6">
        <f t="shared" si="828"/>
        <v>0.16418701747384026</v>
      </c>
      <c r="S4445" s="6">
        <f t="shared" si="829"/>
        <v>0.29828593012226179</v>
      </c>
    </row>
    <row r="4446" spans="1:19" x14ac:dyDescent="0.25">
      <c r="A4446" s="64">
        <v>41960</v>
      </c>
      <c r="B4446" s="198" t="s">
        <v>865</v>
      </c>
      <c r="C4446">
        <v>6</v>
      </c>
      <c r="D4446" s="4">
        <v>2.9</v>
      </c>
      <c r="E4446" s="4"/>
      <c r="G4446" s="4">
        <f t="shared" si="822"/>
        <v>795.77470000000005</v>
      </c>
      <c r="H4446"/>
      <c r="I4446"/>
      <c r="J4446" s="34">
        <f t="shared" si="819"/>
        <v>6.6051985541725389E-4</v>
      </c>
      <c r="K4446" s="34">
        <f t="shared" si="823"/>
        <v>0.52562188534538812</v>
      </c>
      <c r="L4446" s="6">
        <f t="shared" si="820"/>
        <v>2.0532746665169008</v>
      </c>
      <c r="M4446" s="6">
        <f t="shared" si="824"/>
        <v>1.633934381374154</v>
      </c>
      <c r="N4446" s="6">
        <f t="shared" si="821"/>
        <v>4.4485208168488608</v>
      </c>
      <c r="O4446" s="6">
        <f t="shared" si="825"/>
        <v>3.5399994104238179</v>
      </c>
      <c r="P4446" s="6">
        <f t="shared" si="826"/>
        <v>5.173933791797972</v>
      </c>
      <c r="Q4446" s="6">
        <f t="shared" si="827"/>
        <v>0.78428850305959386</v>
      </c>
      <c r="R4446" s="6">
        <f t="shared" si="828"/>
        <v>1.380599770065289</v>
      </c>
      <c r="S4446" s="6">
        <f t="shared" si="829"/>
        <v>2.1648882731248831</v>
      </c>
    </row>
    <row r="4447" spans="1:19" x14ac:dyDescent="0.25">
      <c r="A4447" s="64">
        <v>41960</v>
      </c>
      <c r="B4447" s="198" t="s">
        <v>865</v>
      </c>
      <c r="C4447">
        <v>6</v>
      </c>
      <c r="D4447" s="4">
        <v>2</v>
      </c>
      <c r="E4447" s="4"/>
      <c r="G4447" s="4">
        <f t="shared" si="822"/>
        <v>795.77470000000005</v>
      </c>
      <c r="H4447"/>
      <c r="I4447"/>
      <c r="J4447" s="34">
        <f t="shared" si="819"/>
        <v>3.1415926535897931E-4</v>
      </c>
      <c r="K4447" s="34">
        <f t="shared" si="823"/>
        <v>0.24999851859471495</v>
      </c>
      <c r="L4447" s="6">
        <f t="shared" si="820"/>
        <v>0.87390054800363282</v>
      </c>
      <c r="M4447" s="6">
        <f t="shared" si="824"/>
        <v>0.69542383908485095</v>
      </c>
      <c r="N4447" s="6">
        <f t="shared" si="821"/>
        <v>2.880149720803352</v>
      </c>
      <c r="O4447" s="6">
        <f t="shared" si="825"/>
        <v>2.2919367433236837</v>
      </c>
      <c r="P4447" s="6">
        <f t="shared" si="826"/>
        <v>2.9873605824085345</v>
      </c>
      <c r="Q4447" s="6">
        <f t="shared" si="827"/>
        <v>0.33380344276072843</v>
      </c>
      <c r="R4447" s="6">
        <f t="shared" si="828"/>
        <v>0.89385532989623662</v>
      </c>
      <c r="S4447" s="6">
        <f t="shared" si="829"/>
        <v>1.227658772656965</v>
      </c>
    </row>
    <row r="4448" spans="1:19" x14ac:dyDescent="0.25">
      <c r="A4448" s="64">
        <v>41960</v>
      </c>
      <c r="B4448" s="198" t="s">
        <v>865</v>
      </c>
      <c r="C4448">
        <v>6</v>
      </c>
      <c r="D4448" s="4">
        <v>3.5</v>
      </c>
      <c r="E4448" s="4" t="s">
        <v>978</v>
      </c>
      <c r="G4448" s="4">
        <f t="shared" si="822"/>
        <v>64.961200000000005</v>
      </c>
      <c r="H4448"/>
      <c r="I4448"/>
      <c r="J4448" s="34">
        <f t="shared" si="819"/>
        <v>9.6211275016187424E-4</v>
      </c>
      <c r="K4448" s="34">
        <f t="shared" si="823"/>
        <v>6.2499999998077607E-2</v>
      </c>
      <c r="L4448" s="6">
        <f t="shared" si="820"/>
        <v>3.1637815247608514</v>
      </c>
      <c r="M4448" s="6">
        <f t="shared" si="824"/>
        <v>0.20552304837265933</v>
      </c>
      <c r="N4448" s="6">
        <f t="shared" si="821"/>
        <v>5.5433152983182508</v>
      </c>
      <c r="O4448" s="6">
        <f t="shared" si="825"/>
        <v>0.36010042074168885</v>
      </c>
      <c r="P4448" s="6">
        <f t="shared" si="826"/>
        <v>0.56562346911434824</v>
      </c>
      <c r="Q4448" s="6">
        <f t="shared" si="827"/>
        <v>9.865106321887647E-2</v>
      </c>
      <c r="R4448" s="6">
        <f t="shared" si="828"/>
        <v>0.14043916408925866</v>
      </c>
      <c r="S4448" s="6">
        <f t="shared" si="829"/>
        <v>0.23909022730813512</v>
      </c>
    </row>
    <row r="4449" spans="1:19" x14ac:dyDescent="0.25">
      <c r="A4449" s="64">
        <v>41961</v>
      </c>
      <c r="B4449" s="200" t="s">
        <v>864</v>
      </c>
      <c r="C4449" s="4">
        <v>1</v>
      </c>
      <c r="D4449" s="4">
        <v>3.6</v>
      </c>
      <c r="E4449" s="4"/>
      <c r="G4449" s="4">
        <f t="shared" si="822"/>
        <v>64.961200000000005</v>
      </c>
      <c r="H4449"/>
      <c r="I4449"/>
      <c r="J4449" s="34">
        <f t="shared" ref="J4449:J4512" si="830">((+D4449/200)^2)*PI()</f>
        <v>1.0178760197630931E-3</v>
      </c>
      <c r="K4449" s="34">
        <f>+IF($D4449&gt;3.01,J4449*64.96120126,J4449*795.77)</f>
        <v>6.6122448977558021E-2</v>
      </c>
      <c r="L4449" s="6">
        <f t="shared" ref="L4449:L4512" si="831">0.17758*(D4449^2.299)</f>
        <v>3.375464158589657</v>
      </c>
      <c r="M4449" s="6">
        <f>+IF($D4449&gt;3.01,L4449*64.96120126*0.001,L4449*795.77*0.001)</f>
        <v>0.21927420655205926</v>
      </c>
      <c r="N4449" s="6">
        <f t="shared" ref="N4449:N4512" si="832">1.28*(D4449^1.17)</f>
        <v>5.7290669248255632</v>
      </c>
      <c r="O4449" s="6">
        <f>+IF($D4449&gt;3.01,N4449*64.96120126*0.001,N4449*795.77*0.001)</f>
        <v>0.37216706953560269</v>
      </c>
      <c r="P4449" s="6">
        <f>+M4449+O4449</f>
        <v>0.59144127608766195</v>
      </c>
      <c r="Q4449" s="6">
        <f t="shared" si="827"/>
        <v>0.10525161914498844</v>
      </c>
      <c r="R4449" s="6">
        <f t="shared" si="828"/>
        <v>0.14514515711888507</v>
      </c>
      <c r="S4449" s="6">
        <f t="shared" si="829"/>
        <v>0.25039677626387352</v>
      </c>
    </row>
    <row r="4450" spans="1:19" x14ac:dyDescent="0.25">
      <c r="A4450" s="64">
        <v>41961</v>
      </c>
      <c r="B4450" s="200" t="s">
        <v>864</v>
      </c>
      <c r="C4450" s="4">
        <v>1</v>
      </c>
      <c r="D4450" s="4">
        <v>4.2</v>
      </c>
      <c r="E4450" s="4"/>
      <c r="G4450" s="4">
        <f t="shared" ref="G4450:G4513" si="833">IF($D4450&lt;3.01,795.7747,64.9612)</f>
        <v>64.961200000000005</v>
      </c>
      <c r="H4450"/>
      <c r="I4450"/>
      <c r="J4450" s="34">
        <f t="shared" si="830"/>
        <v>1.385442360233099E-3</v>
      </c>
      <c r="K4450" s="34">
        <f t="shared" ref="K4450:K4513" si="834">+IF($D4450&gt;3.01,J4450*64.96120126,J4450*795.77)</f>
        <v>8.9999999997231753E-2</v>
      </c>
      <c r="L4450" s="6">
        <f t="shared" si="831"/>
        <v>4.811097633235077</v>
      </c>
      <c r="M4450" s="6">
        <f t="shared" ref="M4450:M4513" si="835">+IF($D4450&gt;3.01,L4450*64.96120126*0.001,L4450*795.77*0.001)</f>
        <v>0.31253468163409348</v>
      </c>
      <c r="N4450" s="6">
        <f t="shared" si="832"/>
        <v>6.861382640483793</v>
      </c>
      <c r="O4450" s="6">
        <f t="shared" ref="O4450:O4513" si="836">+IF($D4450&gt;3.01,N4450*64.96120126*0.001,N4450*795.77*0.001)</f>
        <v>0.44572365863033786</v>
      </c>
      <c r="P4450" s="6">
        <f t="shared" ref="P4450:P4513" si="837">+M4450+O4450</f>
        <v>0.7582583402644314</v>
      </c>
      <c r="Q4450" s="6">
        <f t="shared" si="827"/>
        <v>0.15001664718436486</v>
      </c>
      <c r="R4450" s="6">
        <f t="shared" si="828"/>
        <v>0.17383222686583177</v>
      </c>
      <c r="S4450" s="6">
        <f t="shared" si="829"/>
        <v>0.32384887405019663</v>
      </c>
    </row>
    <row r="4451" spans="1:19" x14ac:dyDescent="0.25">
      <c r="A4451" s="64">
        <v>41961</v>
      </c>
      <c r="B4451" s="200" t="s">
        <v>864</v>
      </c>
      <c r="C4451" s="4">
        <v>1</v>
      </c>
      <c r="D4451" s="4">
        <v>4.8</v>
      </c>
      <c r="E4451" s="4"/>
      <c r="G4451" s="4">
        <f t="shared" si="833"/>
        <v>64.961200000000005</v>
      </c>
      <c r="H4451"/>
      <c r="I4451"/>
      <c r="J4451" s="34">
        <f t="shared" si="830"/>
        <v>1.8095573684677208E-3</v>
      </c>
      <c r="K4451" s="34">
        <f t="shared" si="834"/>
        <v>0.11755102040454758</v>
      </c>
      <c r="L4451" s="6">
        <f t="shared" si="831"/>
        <v>6.5398480281028419</v>
      </c>
      <c r="M4451" s="6">
        <f t="shared" si="835"/>
        <v>0.42483638396340279</v>
      </c>
      <c r="N4451" s="6">
        <f t="shared" si="832"/>
        <v>8.0216224497877064</v>
      </c>
      <c r="O4451" s="6">
        <f t="shared" si="836"/>
        <v>0.52109423039239344</v>
      </c>
      <c r="P4451" s="6">
        <f t="shared" si="837"/>
        <v>0.94593061435579617</v>
      </c>
      <c r="Q4451" s="6">
        <f t="shared" si="827"/>
        <v>0.20392146430243333</v>
      </c>
      <c r="R4451" s="6">
        <f t="shared" si="828"/>
        <v>0.20322674985303346</v>
      </c>
      <c r="S4451" s="6">
        <f t="shared" si="829"/>
        <v>0.40714821415546676</v>
      </c>
    </row>
    <row r="4452" spans="1:19" x14ac:dyDescent="0.25">
      <c r="A4452" s="64">
        <v>41961</v>
      </c>
      <c r="B4452" s="200" t="s">
        <v>864</v>
      </c>
      <c r="C4452" s="4">
        <v>1</v>
      </c>
      <c r="D4452" s="4">
        <v>4.4000000000000004</v>
      </c>
      <c r="E4452" s="4"/>
      <c r="G4452" s="4">
        <f t="shared" si="833"/>
        <v>64.961200000000005</v>
      </c>
      <c r="H4452"/>
      <c r="I4452"/>
      <c r="J4452" s="34">
        <f t="shared" si="830"/>
        <v>1.5205308443374602E-3</v>
      </c>
      <c r="K4452" s="34">
        <f t="shared" si="834"/>
        <v>9.877551020104347E-2</v>
      </c>
      <c r="L4452" s="6">
        <f t="shared" si="831"/>
        <v>5.3541650508837426</v>
      </c>
      <c r="M4452" s="6">
        <f t="shared" si="835"/>
        <v>0.34781299344971695</v>
      </c>
      <c r="N4452" s="6">
        <f t="shared" si="832"/>
        <v>7.2451870323804508</v>
      </c>
      <c r="O4452" s="6">
        <f t="shared" si="836"/>
        <v>0.47065605297680857</v>
      </c>
      <c r="P4452" s="6">
        <f t="shared" si="837"/>
        <v>0.81846904642652551</v>
      </c>
      <c r="Q4452" s="6">
        <f t="shared" si="827"/>
        <v>0.16695023685586413</v>
      </c>
      <c r="R4452" s="6">
        <f t="shared" si="828"/>
        <v>0.18355586066095536</v>
      </c>
      <c r="S4452" s="6">
        <f t="shared" si="829"/>
        <v>0.35050609751681949</v>
      </c>
    </row>
    <row r="4453" spans="1:19" x14ac:dyDescent="0.25">
      <c r="A4453" s="64">
        <v>41961</v>
      </c>
      <c r="B4453" s="200" t="s">
        <v>864</v>
      </c>
      <c r="C4453" s="4">
        <v>1</v>
      </c>
      <c r="D4453" s="4">
        <v>4</v>
      </c>
      <c r="E4453" s="4"/>
      <c r="G4453" s="4">
        <f t="shared" si="833"/>
        <v>64.961200000000005</v>
      </c>
      <c r="H4453"/>
      <c r="I4453"/>
      <c r="J4453" s="34">
        <f t="shared" si="830"/>
        <v>1.2566370614359172E-3</v>
      </c>
      <c r="K4453" s="34">
        <f t="shared" si="834"/>
        <v>8.1632653058713603E-2</v>
      </c>
      <c r="L4453" s="6">
        <f t="shared" si="831"/>
        <v>4.3006091215286046</v>
      </c>
      <c r="M4453" s="6">
        <f t="shared" si="835"/>
        <v>0.27937273468421148</v>
      </c>
      <c r="N4453" s="6">
        <f t="shared" si="832"/>
        <v>6.4806737611278331</v>
      </c>
      <c r="O4453" s="6">
        <f t="shared" si="836"/>
        <v>0.42099235249702632</v>
      </c>
      <c r="P4453" s="6">
        <f t="shared" si="837"/>
        <v>0.7003650871812378</v>
      </c>
      <c r="Q4453" s="6">
        <f t="shared" si="827"/>
        <v>0.1340989126484215</v>
      </c>
      <c r="R4453" s="6">
        <f t="shared" si="828"/>
        <v>0.16418701747384026</v>
      </c>
      <c r="S4453" s="6">
        <f t="shared" si="829"/>
        <v>0.29828593012226179</v>
      </c>
    </row>
    <row r="4454" spans="1:19" x14ac:dyDescent="0.25">
      <c r="A4454" s="64">
        <v>41961</v>
      </c>
      <c r="B4454" s="200" t="s">
        <v>864</v>
      </c>
      <c r="C4454" s="4">
        <v>1</v>
      </c>
      <c r="D4454" s="4">
        <v>3</v>
      </c>
      <c r="E4454" s="4"/>
      <c r="G4454" s="4">
        <f t="shared" si="833"/>
        <v>795.77470000000005</v>
      </c>
      <c r="H4454"/>
      <c r="I4454"/>
      <c r="J4454" s="34">
        <f t="shared" si="830"/>
        <v>7.0685834705770342E-4</v>
      </c>
      <c r="K4454" s="34">
        <f t="shared" si="834"/>
        <v>0.56249666683810862</v>
      </c>
      <c r="L4454" s="6">
        <f t="shared" si="831"/>
        <v>2.219707841442716</v>
      </c>
      <c r="M4454" s="6">
        <f t="shared" si="835"/>
        <v>1.7663769089848702</v>
      </c>
      <c r="N4454" s="6">
        <f t="shared" si="832"/>
        <v>4.6285167281146418</v>
      </c>
      <c r="O4454" s="6">
        <f t="shared" si="836"/>
        <v>3.6832347567317885</v>
      </c>
      <c r="P4454" s="6">
        <f t="shared" si="837"/>
        <v>5.4496116657166587</v>
      </c>
      <c r="Q4454" s="6">
        <f t="shared" si="827"/>
        <v>0.84786091631273763</v>
      </c>
      <c r="R4454" s="6">
        <f t="shared" si="828"/>
        <v>1.4364615551253976</v>
      </c>
      <c r="S4454" s="6">
        <f t="shared" si="829"/>
        <v>2.2843224714381352</v>
      </c>
    </row>
    <row r="4455" spans="1:19" x14ac:dyDescent="0.25">
      <c r="A4455" s="64">
        <v>41961</v>
      </c>
      <c r="B4455" s="200" t="s">
        <v>864</v>
      </c>
      <c r="C4455" s="4">
        <v>1</v>
      </c>
      <c r="D4455" s="4">
        <v>7.3</v>
      </c>
      <c r="E4455" s="4"/>
      <c r="G4455" s="4">
        <f t="shared" si="833"/>
        <v>64.961200000000005</v>
      </c>
      <c r="H4455"/>
      <c r="I4455"/>
      <c r="J4455" s="34">
        <f t="shared" si="830"/>
        <v>4.1853868127450016E-3</v>
      </c>
      <c r="K4455" s="34">
        <f t="shared" si="834"/>
        <v>0.27188775509367796</v>
      </c>
      <c r="L4455" s="6">
        <f t="shared" si="831"/>
        <v>17.146414059849693</v>
      </c>
      <c r="M4455" s="6">
        <f t="shared" si="835"/>
        <v>1.1138516546291897</v>
      </c>
      <c r="N4455" s="6">
        <f t="shared" si="832"/>
        <v>13.10079696359297</v>
      </c>
      <c r="O4455" s="6">
        <f t="shared" si="836"/>
        <v>0.85104350821835983</v>
      </c>
      <c r="P4455" s="6">
        <f t="shared" si="837"/>
        <v>1.9648951628475495</v>
      </c>
      <c r="Q4455" s="6">
        <f t="shared" si="827"/>
        <v>0.53464879422201106</v>
      </c>
      <c r="R4455" s="6">
        <f t="shared" si="828"/>
        <v>0.33190696820516036</v>
      </c>
      <c r="S4455" s="6">
        <f t="shared" si="829"/>
        <v>0.86655576242717136</v>
      </c>
    </row>
    <row r="4456" spans="1:19" x14ac:dyDescent="0.25">
      <c r="A4456" s="64">
        <v>41961</v>
      </c>
      <c r="B4456" s="200" t="s">
        <v>864</v>
      </c>
      <c r="C4456" s="4">
        <v>1</v>
      </c>
      <c r="D4456" s="4">
        <v>5.4</v>
      </c>
      <c r="E4456" s="4"/>
      <c r="G4456" s="4">
        <f t="shared" si="833"/>
        <v>64.961200000000005</v>
      </c>
      <c r="H4456"/>
      <c r="I4456"/>
      <c r="J4456" s="34">
        <f t="shared" si="830"/>
        <v>2.2902210444669595E-3</v>
      </c>
      <c r="K4456" s="34">
        <f t="shared" si="834"/>
        <v>0.14877551019950555</v>
      </c>
      <c r="L4456" s="6">
        <f t="shared" si="831"/>
        <v>8.5736806990755614</v>
      </c>
      <c r="M4456" s="6">
        <f t="shared" si="835"/>
        <v>0.55695659743162507</v>
      </c>
      <c r="N4456" s="6">
        <f t="shared" si="832"/>
        <v>9.2068415424761678</v>
      </c>
      <c r="O4456" s="6">
        <f t="shared" si="836"/>
        <v>0.5980874864097232</v>
      </c>
      <c r="P4456" s="6">
        <f t="shared" si="837"/>
        <v>1.1550440838413483</v>
      </c>
      <c r="Q4456" s="6">
        <f t="shared" si="827"/>
        <v>0.26733916676718</v>
      </c>
      <c r="R4456" s="6">
        <f t="shared" si="828"/>
        <v>0.23325411969979207</v>
      </c>
      <c r="S4456" s="6">
        <f t="shared" si="829"/>
        <v>0.5005932864669721</v>
      </c>
    </row>
    <row r="4457" spans="1:19" x14ac:dyDescent="0.25">
      <c r="A4457" s="64">
        <v>41961</v>
      </c>
      <c r="B4457" s="200" t="s">
        <v>864</v>
      </c>
      <c r="C4457" s="4">
        <v>1</v>
      </c>
      <c r="D4457" s="4">
        <v>7.8</v>
      </c>
      <c r="E4457" s="4"/>
      <c r="G4457" s="4">
        <f t="shared" si="833"/>
        <v>64.961200000000005</v>
      </c>
      <c r="H4457"/>
      <c r="I4457"/>
      <c r="J4457" s="34">
        <f t="shared" si="830"/>
        <v>4.7783624261100756E-3</v>
      </c>
      <c r="K4457" s="34">
        <f t="shared" si="834"/>
        <v>0.31040816325575848</v>
      </c>
      <c r="L4457" s="6">
        <f t="shared" si="831"/>
        <v>19.967309203036706</v>
      </c>
      <c r="M4457" s="6">
        <f t="shared" si="835"/>
        <v>1.2971003917591177</v>
      </c>
      <c r="N4457" s="6">
        <f t="shared" si="832"/>
        <v>14.156655209656122</v>
      </c>
      <c r="O4457" s="6">
        <f t="shared" si="836"/>
        <v>0.91963332824289878</v>
      </c>
      <c r="P4457" s="6">
        <f t="shared" si="837"/>
        <v>2.2167337200020167</v>
      </c>
      <c r="Q4457" s="6">
        <f t="shared" si="827"/>
        <v>0.62260818804437645</v>
      </c>
      <c r="R4457" s="6">
        <f t="shared" si="828"/>
        <v>0.35865699801473055</v>
      </c>
      <c r="S4457" s="6">
        <f t="shared" si="829"/>
        <v>0.98126518605910706</v>
      </c>
    </row>
    <row r="4458" spans="1:19" x14ac:dyDescent="0.25">
      <c r="A4458" s="64">
        <v>41961</v>
      </c>
      <c r="B4458" s="200" t="s">
        <v>864</v>
      </c>
      <c r="C4458" s="4">
        <v>1</v>
      </c>
      <c r="D4458" s="4">
        <v>3.1</v>
      </c>
      <c r="E4458" s="4"/>
      <c r="G4458" s="4">
        <f t="shared" si="833"/>
        <v>64.961200000000005</v>
      </c>
      <c r="H4458"/>
      <c r="I4458"/>
      <c r="J4458" s="34">
        <f t="shared" si="830"/>
        <v>7.5476763502494771E-4</v>
      </c>
      <c r="K4458" s="34">
        <f t="shared" si="834"/>
        <v>4.9030612243389851E-2</v>
      </c>
      <c r="L4458" s="6">
        <f t="shared" si="831"/>
        <v>2.3935063597525432</v>
      </c>
      <c r="M4458" s="6">
        <f t="shared" si="835"/>
        <v>0.15548504835297491</v>
      </c>
      <c r="N4458" s="6">
        <f t="shared" si="832"/>
        <v>4.8095356854949474</v>
      </c>
      <c r="O4458" s="6">
        <f t="shared" si="836"/>
        <v>0.31243321563258936</v>
      </c>
      <c r="P4458" s="6">
        <f t="shared" si="837"/>
        <v>0.46791826398556424</v>
      </c>
      <c r="Q4458" s="6">
        <f t="shared" si="827"/>
        <v>7.4632823209427962E-2</v>
      </c>
      <c r="R4458" s="6">
        <f t="shared" si="828"/>
        <v>0.12184895409670986</v>
      </c>
      <c r="S4458" s="6">
        <f t="shared" si="829"/>
        <v>0.19648177730613781</v>
      </c>
    </row>
    <row r="4459" spans="1:19" x14ac:dyDescent="0.25">
      <c r="A4459" s="64">
        <v>41961</v>
      </c>
      <c r="B4459" s="200" t="s">
        <v>864</v>
      </c>
      <c r="C4459" s="4">
        <v>1</v>
      </c>
      <c r="D4459" s="4">
        <v>3.8</v>
      </c>
      <c r="E4459" s="4"/>
      <c r="G4459" s="4">
        <f t="shared" si="833"/>
        <v>64.961200000000005</v>
      </c>
      <c r="H4459"/>
      <c r="I4459"/>
      <c r="J4459" s="34">
        <f t="shared" si="830"/>
        <v>1.1341149479459152E-3</v>
      </c>
      <c r="K4459" s="34">
        <f t="shared" si="834"/>
        <v>7.3673469385489021E-2</v>
      </c>
      <c r="L4459" s="6">
        <f t="shared" si="831"/>
        <v>3.8222275656794742</v>
      </c>
      <c r="M4459" s="6">
        <f t="shared" si="835"/>
        <v>0.24829649415562419</v>
      </c>
      <c r="N4459" s="6">
        <f t="shared" si="832"/>
        <v>6.1031884174464111</v>
      </c>
      <c r="O4459" s="6">
        <f t="shared" si="836"/>
        <v>0.39647045111343715</v>
      </c>
      <c r="P4459" s="6">
        <f t="shared" si="837"/>
        <v>0.64476694526906131</v>
      </c>
      <c r="Q4459" s="6">
        <f t="shared" si="827"/>
        <v>0.1191823171946996</v>
      </c>
      <c r="R4459" s="6">
        <f t="shared" si="828"/>
        <v>0.1546234759342405</v>
      </c>
      <c r="S4459" s="6">
        <f t="shared" si="829"/>
        <v>0.2738057931289401</v>
      </c>
    </row>
    <row r="4460" spans="1:19" x14ac:dyDescent="0.25">
      <c r="A4460" s="64">
        <v>41961</v>
      </c>
      <c r="B4460" s="200" t="s">
        <v>864</v>
      </c>
      <c r="C4460" s="4">
        <v>1</v>
      </c>
      <c r="D4460" s="4">
        <v>4.4000000000000004</v>
      </c>
      <c r="E4460" s="4"/>
      <c r="G4460" s="4">
        <f t="shared" si="833"/>
        <v>64.961200000000005</v>
      </c>
      <c r="H4460"/>
      <c r="I4460"/>
      <c r="J4460" s="34">
        <f t="shared" si="830"/>
        <v>1.5205308443374602E-3</v>
      </c>
      <c r="K4460" s="34">
        <f t="shared" si="834"/>
        <v>9.877551020104347E-2</v>
      </c>
      <c r="L4460" s="6">
        <f t="shared" si="831"/>
        <v>5.3541650508837426</v>
      </c>
      <c r="M4460" s="6">
        <f t="shared" si="835"/>
        <v>0.34781299344971695</v>
      </c>
      <c r="N4460" s="6">
        <f t="shared" si="832"/>
        <v>7.2451870323804508</v>
      </c>
      <c r="O4460" s="6">
        <f t="shared" si="836"/>
        <v>0.47065605297680857</v>
      </c>
      <c r="P4460" s="6">
        <f t="shared" si="837"/>
        <v>0.81846904642652551</v>
      </c>
      <c r="Q4460" s="6">
        <f t="shared" si="827"/>
        <v>0.16695023685586413</v>
      </c>
      <c r="R4460" s="6">
        <f t="shared" si="828"/>
        <v>0.18355586066095536</v>
      </c>
      <c r="S4460" s="6">
        <f t="shared" si="829"/>
        <v>0.35050609751681949</v>
      </c>
    </row>
    <row r="4461" spans="1:19" x14ac:dyDescent="0.25">
      <c r="A4461" s="64">
        <v>41961</v>
      </c>
      <c r="B4461" s="200" t="s">
        <v>864</v>
      </c>
      <c r="C4461" s="4">
        <v>1</v>
      </c>
      <c r="D4461" s="4">
        <v>4.0999999999999996</v>
      </c>
      <c r="E4461" s="4"/>
      <c r="G4461" s="4">
        <f t="shared" si="833"/>
        <v>64.961200000000005</v>
      </c>
      <c r="H4461"/>
      <c r="I4461"/>
      <c r="J4461" s="34">
        <f t="shared" si="830"/>
        <v>1.3202543126711102E-3</v>
      </c>
      <c r="K4461" s="34">
        <f t="shared" si="834"/>
        <v>8.5765306119810952E-2</v>
      </c>
      <c r="L4461" s="6">
        <f t="shared" si="831"/>
        <v>4.5518101325650582</v>
      </c>
      <c r="M4461" s="6">
        <f t="shared" si="835"/>
        <v>0.29569105411886604</v>
      </c>
      <c r="N4461" s="6">
        <f t="shared" si="832"/>
        <v>6.670633528309061</v>
      </c>
      <c r="O4461" s="6">
        <f t="shared" si="836"/>
        <v>0.43333236716418877</v>
      </c>
      <c r="P4461" s="6">
        <f t="shared" si="837"/>
        <v>0.72902342128305486</v>
      </c>
      <c r="Q4461" s="6">
        <f t="shared" si="827"/>
        <v>0.14193170597705571</v>
      </c>
      <c r="R4461" s="6">
        <f t="shared" si="828"/>
        <v>0.16899962319403364</v>
      </c>
      <c r="S4461" s="6">
        <f t="shared" si="829"/>
        <v>0.31093132917108934</v>
      </c>
    </row>
    <row r="4462" spans="1:19" x14ac:dyDescent="0.25">
      <c r="A4462" s="64">
        <v>41961</v>
      </c>
      <c r="B4462" s="200" t="s">
        <v>864</v>
      </c>
      <c r="C4462" s="4">
        <v>1</v>
      </c>
      <c r="D4462" s="4">
        <v>4.7</v>
      </c>
      <c r="E4462" s="4"/>
      <c r="G4462" s="4">
        <f t="shared" si="833"/>
        <v>64.961200000000005</v>
      </c>
      <c r="H4462"/>
      <c r="I4462"/>
      <c r="J4462" s="34">
        <f t="shared" si="830"/>
        <v>1.7349445429449633E-3</v>
      </c>
      <c r="K4462" s="34">
        <f t="shared" si="834"/>
        <v>0.11270408162918646</v>
      </c>
      <c r="L4462" s="6">
        <f t="shared" si="831"/>
        <v>6.2308461373122945</v>
      </c>
      <c r="M4462" s="6">
        <f t="shared" si="835"/>
        <v>0.40476324994603757</v>
      </c>
      <c r="N4462" s="6">
        <f t="shared" si="832"/>
        <v>7.8264436633583525</v>
      </c>
      <c r="O4462" s="6">
        <f t="shared" si="836"/>
        <v>0.50841518196547364</v>
      </c>
      <c r="P4462" s="6">
        <f t="shared" si="837"/>
        <v>0.91317843191151127</v>
      </c>
      <c r="Q4462" s="6">
        <f t="shared" si="827"/>
        <v>0.19428635997409802</v>
      </c>
      <c r="R4462" s="6">
        <f t="shared" si="828"/>
        <v>0.19828192096653471</v>
      </c>
      <c r="S4462" s="6">
        <f t="shared" si="829"/>
        <v>0.39256828094063273</v>
      </c>
    </row>
    <row r="4463" spans="1:19" x14ac:dyDescent="0.25">
      <c r="A4463" s="64">
        <v>41961</v>
      </c>
      <c r="B4463" s="200" t="s">
        <v>864</v>
      </c>
      <c r="C4463" s="4">
        <v>1</v>
      </c>
      <c r="D4463" s="4">
        <v>3.2</v>
      </c>
      <c r="E4463" s="4"/>
      <c r="G4463" s="4">
        <f t="shared" si="833"/>
        <v>64.961200000000005</v>
      </c>
      <c r="H4463"/>
      <c r="I4463"/>
      <c r="J4463" s="34">
        <f t="shared" si="830"/>
        <v>8.0424771931898698E-4</v>
      </c>
      <c r="K4463" s="34">
        <f t="shared" si="834"/>
        <v>5.2244897957576697E-2</v>
      </c>
      <c r="L4463" s="6">
        <f t="shared" si="831"/>
        <v>2.57474279673893</v>
      </c>
      <c r="M4463" s="6">
        <f t="shared" si="835"/>
        <v>0.16725838501169291</v>
      </c>
      <c r="N4463" s="6">
        <f t="shared" si="832"/>
        <v>4.9915502127950244</v>
      </c>
      <c r="O4463" s="6">
        <f t="shared" si="836"/>
        <v>0.32425709797277341</v>
      </c>
      <c r="P4463" s="6">
        <f t="shared" si="837"/>
        <v>0.49151548298446635</v>
      </c>
      <c r="Q4463" s="6">
        <f t="shared" si="827"/>
        <v>8.0284024805612586E-2</v>
      </c>
      <c r="R4463" s="6">
        <f t="shared" si="828"/>
        <v>0.12646026820938164</v>
      </c>
      <c r="S4463" s="6">
        <f t="shared" si="829"/>
        <v>0.20674429301499422</v>
      </c>
    </row>
    <row r="4464" spans="1:19" x14ac:dyDescent="0.25">
      <c r="A4464" s="64">
        <v>41961</v>
      </c>
      <c r="B4464" s="200" t="s">
        <v>864</v>
      </c>
      <c r="C4464" s="4">
        <v>1</v>
      </c>
      <c r="D4464" s="4">
        <v>4.4000000000000004</v>
      </c>
      <c r="E4464" s="4"/>
      <c r="G4464" s="4">
        <f t="shared" si="833"/>
        <v>64.961200000000005</v>
      </c>
      <c r="H4464"/>
      <c r="I4464"/>
      <c r="J4464" s="34">
        <f t="shared" si="830"/>
        <v>1.5205308443374602E-3</v>
      </c>
      <c r="K4464" s="34">
        <f t="shared" si="834"/>
        <v>9.877551020104347E-2</v>
      </c>
      <c r="L4464" s="6">
        <f t="shared" si="831"/>
        <v>5.3541650508837426</v>
      </c>
      <c r="M4464" s="6">
        <f t="shared" si="835"/>
        <v>0.34781299344971695</v>
      </c>
      <c r="N4464" s="6">
        <f t="shared" si="832"/>
        <v>7.2451870323804508</v>
      </c>
      <c r="O4464" s="6">
        <f t="shared" si="836"/>
        <v>0.47065605297680857</v>
      </c>
      <c r="P4464" s="6">
        <f t="shared" si="837"/>
        <v>0.81846904642652551</v>
      </c>
      <c r="Q4464" s="6">
        <f t="shared" si="827"/>
        <v>0.16695023685586413</v>
      </c>
      <c r="R4464" s="6">
        <f t="shared" si="828"/>
        <v>0.18355586066095536</v>
      </c>
      <c r="S4464" s="6">
        <f t="shared" si="829"/>
        <v>0.35050609751681949</v>
      </c>
    </row>
    <row r="4465" spans="1:19" x14ac:dyDescent="0.25">
      <c r="A4465" s="64">
        <v>41961</v>
      </c>
      <c r="B4465" s="200" t="s">
        <v>864</v>
      </c>
      <c r="C4465" s="4">
        <v>1</v>
      </c>
      <c r="D4465" s="4">
        <v>4.8</v>
      </c>
      <c r="E4465" s="4"/>
      <c r="G4465" s="4">
        <f t="shared" si="833"/>
        <v>64.961200000000005</v>
      </c>
      <c r="H4465"/>
      <c r="I4465"/>
      <c r="J4465" s="34">
        <f t="shared" si="830"/>
        <v>1.8095573684677208E-3</v>
      </c>
      <c r="K4465" s="34">
        <f t="shared" si="834"/>
        <v>0.11755102040454758</v>
      </c>
      <c r="L4465" s="6">
        <f t="shared" si="831"/>
        <v>6.5398480281028419</v>
      </c>
      <c r="M4465" s="6">
        <f t="shared" si="835"/>
        <v>0.42483638396340279</v>
      </c>
      <c r="N4465" s="6">
        <f t="shared" si="832"/>
        <v>8.0216224497877064</v>
      </c>
      <c r="O4465" s="6">
        <f t="shared" si="836"/>
        <v>0.52109423039239344</v>
      </c>
      <c r="P4465" s="6">
        <f t="shared" si="837"/>
        <v>0.94593061435579617</v>
      </c>
      <c r="Q4465" s="6">
        <f t="shared" si="827"/>
        <v>0.20392146430243333</v>
      </c>
      <c r="R4465" s="6">
        <f t="shared" si="828"/>
        <v>0.20322674985303346</v>
      </c>
      <c r="S4465" s="6">
        <f t="shared" si="829"/>
        <v>0.40714821415546676</v>
      </c>
    </row>
    <row r="4466" spans="1:19" x14ac:dyDescent="0.25">
      <c r="A4466" s="64">
        <v>41961</v>
      </c>
      <c r="B4466" s="200" t="s">
        <v>864</v>
      </c>
      <c r="C4466" s="4">
        <v>1</v>
      </c>
      <c r="D4466" s="4">
        <v>7.3</v>
      </c>
      <c r="E4466" s="4"/>
      <c r="G4466" s="4">
        <f t="shared" si="833"/>
        <v>64.961200000000005</v>
      </c>
      <c r="H4466"/>
      <c r="I4466"/>
      <c r="J4466" s="34">
        <f t="shared" si="830"/>
        <v>4.1853868127450016E-3</v>
      </c>
      <c r="K4466" s="34">
        <f t="shared" si="834"/>
        <v>0.27188775509367796</v>
      </c>
      <c r="L4466" s="6">
        <f t="shared" si="831"/>
        <v>17.146414059849693</v>
      </c>
      <c r="M4466" s="6">
        <f t="shared" si="835"/>
        <v>1.1138516546291897</v>
      </c>
      <c r="N4466" s="6">
        <f t="shared" si="832"/>
        <v>13.10079696359297</v>
      </c>
      <c r="O4466" s="6">
        <f t="shared" si="836"/>
        <v>0.85104350821835983</v>
      </c>
      <c r="P4466" s="6">
        <f t="shared" si="837"/>
        <v>1.9648951628475495</v>
      </c>
      <c r="Q4466" s="6">
        <f t="shared" si="827"/>
        <v>0.53464879422201106</v>
      </c>
      <c r="R4466" s="6">
        <f t="shared" si="828"/>
        <v>0.33190696820516036</v>
      </c>
      <c r="S4466" s="6">
        <f t="shared" si="829"/>
        <v>0.86655576242717136</v>
      </c>
    </row>
    <row r="4467" spans="1:19" x14ac:dyDescent="0.25">
      <c r="A4467" s="64">
        <v>41961</v>
      </c>
      <c r="B4467" s="200" t="s">
        <v>864</v>
      </c>
      <c r="C4467" s="4">
        <v>1</v>
      </c>
      <c r="D4467" s="4">
        <v>11.5</v>
      </c>
      <c r="E4467" s="4"/>
      <c r="G4467" s="4">
        <f t="shared" si="833"/>
        <v>64.961200000000005</v>
      </c>
      <c r="H4467"/>
      <c r="I4467"/>
      <c r="J4467" s="34">
        <f t="shared" si="830"/>
        <v>1.0386890710931254E-2</v>
      </c>
      <c r="K4467" s="34">
        <f t="shared" si="834"/>
        <v>0.67474489793842962</v>
      </c>
      <c r="L4467" s="6">
        <f t="shared" si="831"/>
        <v>48.745932932395526</v>
      </c>
      <c r="M4467" s="6">
        <f t="shared" si="835"/>
        <v>3.1665943598278079</v>
      </c>
      <c r="N4467" s="6">
        <f t="shared" si="832"/>
        <v>22.295973671423809</v>
      </c>
      <c r="O4467" s="6">
        <f t="shared" si="836"/>
        <v>1.4483732329570229</v>
      </c>
      <c r="P4467" s="6">
        <f t="shared" si="837"/>
        <v>4.614967592784831</v>
      </c>
      <c r="Q4467" s="6">
        <f t="shared" si="827"/>
        <v>1.5199652927173477</v>
      </c>
      <c r="R4467" s="6">
        <f t="shared" si="828"/>
        <v>0.56486556085323891</v>
      </c>
      <c r="S4467" s="6">
        <f t="shared" si="829"/>
        <v>2.0848308535705868</v>
      </c>
    </row>
    <row r="4468" spans="1:19" x14ac:dyDescent="0.25">
      <c r="A4468" s="64">
        <v>41961</v>
      </c>
      <c r="B4468" s="200" t="s">
        <v>864</v>
      </c>
      <c r="C4468" s="4">
        <v>1</v>
      </c>
      <c r="D4468" s="4">
        <v>5.0999999999999996</v>
      </c>
      <c r="E4468" s="4"/>
      <c r="G4468" s="4">
        <f t="shared" si="833"/>
        <v>64.961200000000005</v>
      </c>
      <c r="H4468"/>
      <c r="I4468"/>
      <c r="J4468" s="34">
        <f t="shared" si="830"/>
        <v>2.0428206229967626E-3</v>
      </c>
      <c r="K4468" s="34">
        <f t="shared" si="834"/>
        <v>0.13270408162857128</v>
      </c>
      <c r="L4468" s="6">
        <f t="shared" si="831"/>
        <v>7.5179232289815232</v>
      </c>
      <c r="M4468" s="6">
        <f t="shared" si="835"/>
        <v>0.48837332393509775</v>
      </c>
      <c r="N4468" s="6">
        <f t="shared" si="832"/>
        <v>8.6112674075792555</v>
      </c>
      <c r="O4468" s="6">
        <f t="shared" si="836"/>
        <v>0.55939827516743446</v>
      </c>
      <c r="P4468" s="6">
        <f t="shared" si="837"/>
        <v>1.0477715991025323</v>
      </c>
      <c r="Q4468" s="6">
        <f t="shared" si="827"/>
        <v>0.2344191954888469</v>
      </c>
      <c r="R4468" s="6">
        <f t="shared" si="828"/>
        <v>0.21816532731529945</v>
      </c>
      <c r="S4468" s="6">
        <f t="shared" si="829"/>
        <v>0.45258452280414635</v>
      </c>
    </row>
    <row r="4469" spans="1:19" x14ac:dyDescent="0.25">
      <c r="A4469" s="64">
        <v>41961</v>
      </c>
      <c r="B4469" s="200" t="s">
        <v>864</v>
      </c>
      <c r="C4469" s="4">
        <v>1</v>
      </c>
      <c r="D4469" s="4">
        <v>4.9000000000000004</v>
      </c>
      <c r="E4469" s="4"/>
      <c r="G4469" s="4">
        <f t="shared" si="833"/>
        <v>64.961200000000005</v>
      </c>
      <c r="H4469"/>
      <c r="I4469"/>
      <c r="J4469" s="34">
        <f t="shared" si="830"/>
        <v>1.8857409903172736E-3</v>
      </c>
      <c r="K4469" s="34">
        <f t="shared" si="834"/>
        <v>0.12249999999623211</v>
      </c>
      <c r="L4469" s="6">
        <f t="shared" si="831"/>
        <v>6.8573266813152358</v>
      </c>
      <c r="M4469" s="6">
        <f t="shared" si="835"/>
        <v>0.44546017865048693</v>
      </c>
      <c r="N4469" s="6">
        <f t="shared" si="832"/>
        <v>8.2174937658920371</v>
      </c>
      <c r="O4469" s="6">
        <f t="shared" si="836"/>
        <v>0.53381826637890784</v>
      </c>
      <c r="P4469" s="6">
        <f t="shared" si="837"/>
        <v>0.97927844502939476</v>
      </c>
      <c r="Q4469" s="6">
        <f t="shared" si="827"/>
        <v>0.21382088575223371</v>
      </c>
      <c r="R4469" s="6">
        <f t="shared" si="828"/>
        <v>0.20818912388777405</v>
      </c>
      <c r="S4469" s="6">
        <f t="shared" si="829"/>
        <v>0.42201000964000779</v>
      </c>
    </row>
    <row r="4470" spans="1:19" x14ac:dyDescent="0.25">
      <c r="A4470" s="64">
        <v>41961</v>
      </c>
      <c r="B4470" s="200" t="s">
        <v>864</v>
      </c>
      <c r="C4470" s="4">
        <v>1</v>
      </c>
      <c r="D4470" s="4">
        <v>7.4</v>
      </c>
      <c r="E4470" s="4"/>
      <c r="G4470" s="4">
        <f t="shared" si="833"/>
        <v>64.961200000000005</v>
      </c>
      <c r="H4470"/>
      <c r="I4470"/>
      <c r="J4470" s="34">
        <f t="shared" si="830"/>
        <v>4.3008403427644282E-3</v>
      </c>
      <c r="K4470" s="34">
        <f t="shared" si="834"/>
        <v>0.27938775509344738</v>
      </c>
      <c r="L4470" s="6">
        <f t="shared" si="831"/>
        <v>17.691219677917115</v>
      </c>
      <c r="M4470" s="6">
        <f t="shared" si="835"/>
        <v>1.1492428820320462</v>
      </c>
      <c r="N4470" s="6">
        <f t="shared" si="832"/>
        <v>13.311012207689938</v>
      </c>
      <c r="O4470" s="6">
        <f t="shared" si="836"/>
        <v>0.86469934299806295</v>
      </c>
      <c r="P4470" s="6">
        <f t="shared" si="837"/>
        <v>2.0139422250301093</v>
      </c>
      <c r="Q4470" s="6">
        <f t="shared" si="827"/>
        <v>0.55163658337538213</v>
      </c>
      <c r="R4470" s="6">
        <f t="shared" si="828"/>
        <v>0.33723274376924456</v>
      </c>
      <c r="S4470" s="6">
        <f t="shared" si="829"/>
        <v>0.88886932714462663</v>
      </c>
    </row>
    <row r="4471" spans="1:19" x14ac:dyDescent="0.25">
      <c r="A4471" s="64">
        <v>41961</v>
      </c>
      <c r="B4471" s="200" t="s">
        <v>864</v>
      </c>
      <c r="C4471" s="4">
        <v>1</v>
      </c>
      <c r="D4471" s="4">
        <v>5.8</v>
      </c>
      <c r="E4471" s="4"/>
      <c r="G4471" s="4">
        <f t="shared" si="833"/>
        <v>64.961200000000005</v>
      </c>
      <c r="H4471"/>
      <c r="I4471"/>
      <c r="J4471" s="34">
        <f t="shared" si="830"/>
        <v>2.6420794216690155E-3</v>
      </c>
      <c r="K4471" s="34">
        <f t="shared" si="834"/>
        <v>0.1716326530559453</v>
      </c>
      <c r="L4471" s="6">
        <f t="shared" si="831"/>
        <v>10.104504202450142</v>
      </c>
      <c r="M4471" s="6">
        <f t="shared" si="835"/>
        <v>0.65640073112787944</v>
      </c>
      <c r="N4471" s="6">
        <f t="shared" si="832"/>
        <v>10.009692178621206</v>
      </c>
      <c r="O4471" s="6">
        <f t="shared" si="836"/>
        <v>0.65024162816606002</v>
      </c>
      <c r="P4471" s="6">
        <f t="shared" si="837"/>
        <v>1.3066423592939396</v>
      </c>
      <c r="Q4471" s="6">
        <f t="shared" si="827"/>
        <v>0.31507235094138214</v>
      </c>
      <c r="R4471" s="6">
        <f t="shared" si="828"/>
        <v>0.25359423498476341</v>
      </c>
      <c r="S4471" s="6">
        <f t="shared" si="829"/>
        <v>0.5686665859261455</v>
      </c>
    </row>
    <row r="4472" spans="1:19" x14ac:dyDescent="0.25">
      <c r="A4472" s="64">
        <v>41961</v>
      </c>
      <c r="B4472" s="200" t="s">
        <v>864</v>
      </c>
      <c r="C4472" s="4">
        <v>1</v>
      </c>
      <c r="D4472" s="4">
        <v>3.6</v>
      </c>
      <c r="E4472" s="4"/>
      <c r="G4472" s="4">
        <f t="shared" si="833"/>
        <v>64.961200000000005</v>
      </c>
      <c r="H4472"/>
      <c r="I4472"/>
      <c r="J4472" s="34">
        <f t="shared" si="830"/>
        <v>1.0178760197630931E-3</v>
      </c>
      <c r="K4472" s="34">
        <f t="shared" si="834"/>
        <v>6.6122448977558021E-2</v>
      </c>
      <c r="L4472" s="6">
        <f t="shared" si="831"/>
        <v>3.375464158589657</v>
      </c>
      <c r="M4472" s="6">
        <f t="shared" si="835"/>
        <v>0.21927420655205926</v>
      </c>
      <c r="N4472" s="6">
        <f t="shared" si="832"/>
        <v>5.7290669248255632</v>
      </c>
      <c r="O4472" s="6">
        <f t="shared" si="836"/>
        <v>0.37216706953560269</v>
      </c>
      <c r="P4472" s="6">
        <f t="shared" si="837"/>
        <v>0.59144127608766195</v>
      </c>
      <c r="Q4472" s="6">
        <f t="shared" si="827"/>
        <v>0.10525161914498844</v>
      </c>
      <c r="R4472" s="6">
        <f t="shared" si="828"/>
        <v>0.14514515711888507</v>
      </c>
      <c r="S4472" s="6">
        <f t="shared" si="829"/>
        <v>0.25039677626387352</v>
      </c>
    </row>
    <row r="4473" spans="1:19" x14ac:dyDescent="0.25">
      <c r="A4473" s="64">
        <v>41961</v>
      </c>
      <c r="B4473" s="200" t="s">
        <v>864</v>
      </c>
      <c r="C4473" s="4">
        <v>1</v>
      </c>
      <c r="D4473" s="4">
        <v>3.5</v>
      </c>
      <c r="E4473" s="4"/>
      <c r="G4473" s="4">
        <f t="shared" si="833"/>
        <v>64.961200000000005</v>
      </c>
      <c r="H4473"/>
      <c r="I4473"/>
      <c r="J4473" s="34">
        <f t="shared" si="830"/>
        <v>9.6211275016187424E-4</v>
      </c>
      <c r="K4473" s="34">
        <f t="shared" si="834"/>
        <v>6.2499999998077607E-2</v>
      </c>
      <c r="L4473" s="6">
        <f t="shared" si="831"/>
        <v>3.1637815247608514</v>
      </c>
      <c r="M4473" s="6">
        <f t="shared" si="835"/>
        <v>0.20552304837265933</v>
      </c>
      <c r="N4473" s="6">
        <f t="shared" si="832"/>
        <v>5.5433152983182508</v>
      </c>
      <c r="O4473" s="6">
        <f t="shared" si="836"/>
        <v>0.36010042074168885</v>
      </c>
      <c r="P4473" s="6">
        <f t="shared" si="837"/>
        <v>0.56562346911434824</v>
      </c>
      <c r="Q4473" s="6">
        <f t="shared" si="827"/>
        <v>9.865106321887647E-2</v>
      </c>
      <c r="R4473" s="6">
        <f t="shared" si="828"/>
        <v>0.14043916408925866</v>
      </c>
      <c r="S4473" s="6">
        <f t="shared" si="829"/>
        <v>0.23909022730813512</v>
      </c>
    </row>
    <row r="4474" spans="1:19" x14ac:dyDescent="0.25">
      <c r="A4474" s="64">
        <v>41961</v>
      </c>
      <c r="B4474" s="200" t="s">
        <v>864</v>
      </c>
      <c r="C4474" s="4">
        <v>1</v>
      </c>
      <c r="D4474" s="4">
        <v>4.3</v>
      </c>
      <c r="E4474" s="4"/>
      <c r="G4474" s="4">
        <f t="shared" si="833"/>
        <v>64.961200000000005</v>
      </c>
      <c r="H4474"/>
      <c r="I4474"/>
      <c r="J4474" s="34">
        <f t="shared" si="830"/>
        <v>1.4522012041218817E-3</v>
      </c>
      <c r="K4474" s="34">
        <f t="shared" si="834"/>
        <v>9.4336734690975893E-2</v>
      </c>
      <c r="L4474" s="6">
        <f t="shared" si="831"/>
        <v>5.0785301024450318</v>
      </c>
      <c r="M4474" s="6">
        <f t="shared" si="835"/>
        <v>0.3299074160899001</v>
      </c>
      <c r="N4474" s="6">
        <f t="shared" si="832"/>
        <v>7.0529054640829827</v>
      </c>
      <c r="O4474" s="6">
        <f t="shared" si="836"/>
        <v>0.45816521132004828</v>
      </c>
      <c r="P4474" s="6">
        <f t="shared" si="837"/>
        <v>0.78807262740994832</v>
      </c>
      <c r="Q4474" s="6">
        <f t="shared" si="827"/>
        <v>0.15835555972315205</v>
      </c>
      <c r="R4474" s="6">
        <f t="shared" si="828"/>
        <v>0.17868443241481885</v>
      </c>
      <c r="S4474" s="6">
        <f t="shared" si="829"/>
        <v>0.33703999213797087</v>
      </c>
    </row>
    <row r="4475" spans="1:19" x14ac:dyDescent="0.25">
      <c r="A4475" s="64">
        <v>41961</v>
      </c>
      <c r="B4475" s="200" t="s">
        <v>864</v>
      </c>
      <c r="C4475" s="4">
        <v>1</v>
      </c>
      <c r="D4475" s="4">
        <v>3.4</v>
      </c>
      <c r="E4475" s="4"/>
      <c r="G4475" s="4">
        <f t="shared" si="833"/>
        <v>64.961200000000005</v>
      </c>
      <c r="H4475"/>
      <c r="I4475"/>
      <c r="J4475" s="34">
        <f t="shared" si="830"/>
        <v>9.0792027688745035E-4</v>
      </c>
      <c r="K4475" s="34">
        <f t="shared" si="834"/>
        <v>5.8979591834920582E-2</v>
      </c>
      <c r="L4475" s="6">
        <f t="shared" si="831"/>
        <v>2.9598116954824234</v>
      </c>
      <c r="M4475" s="6">
        <f t="shared" si="835"/>
        <v>0.19227292324193554</v>
      </c>
      <c r="N4475" s="6">
        <f t="shared" si="832"/>
        <v>5.3584638182360029</v>
      </c>
      <c r="O4475" s="6">
        <f t="shared" si="836"/>
        <v>0.34809224654085708</v>
      </c>
      <c r="P4475" s="6">
        <f t="shared" si="837"/>
        <v>0.54036516978279259</v>
      </c>
      <c r="Q4475" s="6">
        <f t="shared" si="827"/>
        <v>9.2291003156129051E-2</v>
      </c>
      <c r="R4475" s="6">
        <f t="shared" si="828"/>
        <v>0.13575597615093427</v>
      </c>
      <c r="S4475" s="6">
        <f t="shared" si="829"/>
        <v>0.2280469793070633</v>
      </c>
    </row>
    <row r="4476" spans="1:19" x14ac:dyDescent="0.25">
      <c r="A4476" s="64">
        <v>41961</v>
      </c>
      <c r="B4476" s="200" t="s">
        <v>864</v>
      </c>
      <c r="C4476" s="4">
        <v>1</v>
      </c>
      <c r="D4476" s="4">
        <v>6.5</v>
      </c>
      <c r="E4476" s="4"/>
      <c r="G4476" s="4">
        <f t="shared" si="833"/>
        <v>64.961200000000005</v>
      </c>
      <c r="H4476"/>
      <c r="I4476"/>
      <c r="J4476" s="34">
        <f t="shared" si="830"/>
        <v>3.3183072403542195E-3</v>
      </c>
      <c r="K4476" s="34">
        <f t="shared" si="834"/>
        <v>0.21556122448316564</v>
      </c>
      <c r="L4476" s="6">
        <f t="shared" si="831"/>
        <v>13.130517975640537</v>
      </c>
      <c r="M4476" s="6">
        <f t="shared" si="835"/>
        <v>0.85297422086363262</v>
      </c>
      <c r="N4476" s="6">
        <f t="shared" si="832"/>
        <v>11.437170539605743</v>
      </c>
      <c r="O4476" s="6">
        <f t="shared" si="836"/>
        <v>0.74297233726827139</v>
      </c>
      <c r="P4476" s="6">
        <f t="shared" si="837"/>
        <v>1.5959465581319039</v>
      </c>
      <c r="Q4476" s="6">
        <f t="shared" si="827"/>
        <v>0.40942762601454363</v>
      </c>
      <c r="R4476" s="6">
        <f t="shared" si="828"/>
        <v>0.28975921153462586</v>
      </c>
      <c r="S4476" s="6">
        <f t="shared" si="829"/>
        <v>0.69918683754916944</v>
      </c>
    </row>
    <row r="4477" spans="1:19" x14ac:dyDescent="0.25">
      <c r="A4477" s="64">
        <v>41961</v>
      </c>
      <c r="B4477" s="200" t="s">
        <v>864</v>
      </c>
      <c r="C4477" s="4">
        <v>1</v>
      </c>
      <c r="D4477" s="4">
        <v>4.0999999999999996</v>
      </c>
      <c r="E4477" s="4"/>
      <c r="G4477" s="4">
        <f t="shared" si="833"/>
        <v>64.961200000000005</v>
      </c>
      <c r="H4477"/>
      <c r="I4477"/>
      <c r="J4477" s="34">
        <f t="shared" si="830"/>
        <v>1.3202543126711102E-3</v>
      </c>
      <c r="K4477" s="34">
        <f t="shared" si="834"/>
        <v>8.5765306119810952E-2</v>
      </c>
      <c r="L4477" s="6">
        <f t="shared" si="831"/>
        <v>4.5518101325650582</v>
      </c>
      <c r="M4477" s="6">
        <f t="shared" si="835"/>
        <v>0.29569105411886604</v>
      </c>
      <c r="N4477" s="6">
        <f t="shared" si="832"/>
        <v>6.670633528309061</v>
      </c>
      <c r="O4477" s="6">
        <f t="shared" si="836"/>
        <v>0.43333236716418877</v>
      </c>
      <c r="P4477" s="6">
        <f t="shared" si="837"/>
        <v>0.72902342128305486</v>
      </c>
      <c r="Q4477" s="6">
        <f t="shared" si="827"/>
        <v>0.14193170597705571</v>
      </c>
      <c r="R4477" s="6">
        <f t="shared" si="828"/>
        <v>0.16899962319403364</v>
      </c>
      <c r="S4477" s="6">
        <f t="shared" si="829"/>
        <v>0.31093132917108934</v>
      </c>
    </row>
    <row r="4478" spans="1:19" x14ac:dyDescent="0.25">
      <c r="A4478" s="64">
        <v>41961</v>
      </c>
      <c r="B4478" s="200" t="s">
        <v>864</v>
      </c>
      <c r="C4478" s="4">
        <v>1</v>
      </c>
      <c r="D4478" s="4">
        <v>3.7</v>
      </c>
      <c r="E4478" s="4"/>
      <c r="G4478" s="4">
        <f t="shared" si="833"/>
        <v>64.961200000000005</v>
      </c>
      <c r="H4478"/>
      <c r="I4478"/>
      <c r="J4478" s="34">
        <f t="shared" si="830"/>
        <v>1.075210085691107E-3</v>
      </c>
      <c r="K4478" s="34">
        <f t="shared" si="834"/>
        <v>6.9846938773361844E-2</v>
      </c>
      <c r="L4478" s="6">
        <f t="shared" si="831"/>
        <v>3.5949248430857623</v>
      </c>
      <c r="M4478" s="6">
        <f t="shared" si="835"/>
        <v>0.2335306362462681</v>
      </c>
      <c r="N4478" s="6">
        <f t="shared" si="832"/>
        <v>5.9156978898620354</v>
      </c>
      <c r="O4478" s="6">
        <f t="shared" si="836"/>
        <v>0.38429084121668494</v>
      </c>
      <c r="P4478" s="6">
        <f t="shared" si="837"/>
        <v>0.61782147746295302</v>
      </c>
      <c r="Q4478" s="6">
        <f t="shared" si="827"/>
        <v>0.11209470539820869</v>
      </c>
      <c r="R4478" s="6">
        <f t="shared" si="828"/>
        <v>0.14987342807450713</v>
      </c>
      <c r="S4478" s="6">
        <f t="shared" si="829"/>
        <v>0.2619681334727158</v>
      </c>
    </row>
    <row r="4479" spans="1:19" x14ac:dyDescent="0.25">
      <c r="A4479" s="64">
        <v>41961</v>
      </c>
      <c r="B4479" s="200" t="s">
        <v>864</v>
      </c>
      <c r="C4479" s="4">
        <v>1</v>
      </c>
      <c r="D4479" s="4">
        <v>3.5</v>
      </c>
      <c r="E4479" s="4"/>
      <c r="G4479" s="4">
        <f t="shared" si="833"/>
        <v>64.961200000000005</v>
      </c>
      <c r="H4479"/>
      <c r="I4479"/>
      <c r="J4479" s="34">
        <f t="shared" si="830"/>
        <v>9.6211275016187424E-4</v>
      </c>
      <c r="K4479" s="34">
        <f t="shared" si="834"/>
        <v>6.2499999998077607E-2</v>
      </c>
      <c r="L4479" s="6">
        <f t="shared" si="831"/>
        <v>3.1637815247608514</v>
      </c>
      <c r="M4479" s="6">
        <f t="shared" si="835"/>
        <v>0.20552304837265933</v>
      </c>
      <c r="N4479" s="6">
        <f t="shared" si="832"/>
        <v>5.5433152983182508</v>
      </c>
      <c r="O4479" s="6">
        <f t="shared" si="836"/>
        <v>0.36010042074168885</v>
      </c>
      <c r="P4479" s="6">
        <f t="shared" si="837"/>
        <v>0.56562346911434824</v>
      </c>
      <c r="Q4479" s="6">
        <f t="shared" si="827"/>
        <v>9.865106321887647E-2</v>
      </c>
      <c r="R4479" s="6">
        <f t="shared" si="828"/>
        <v>0.14043916408925866</v>
      </c>
      <c r="S4479" s="6">
        <f t="shared" si="829"/>
        <v>0.23909022730813512</v>
      </c>
    </row>
    <row r="4480" spans="1:19" x14ac:dyDescent="0.25">
      <c r="A4480" s="64">
        <v>41961</v>
      </c>
      <c r="B4480" s="200" t="s">
        <v>864</v>
      </c>
      <c r="C4480" s="4">
        <v>1</v>
      </c>
      <c r="D4480" s="4">
        <v>3.2</v>
      </c>
      <c r="E4480" s="4"/>
      <c r="G4480" s="4">
        <f t="shared" si="833"/>
        <v>64.961200000000005</v>
      </c>
      <c r="H4480"/>
      <c r="I4480"/>
      <c r="J4480" s="34">
        <f t="shared" si="830"/>
        <v>8.0424771931898698E-4</v>
      </c>
      <c r="K4480" s="34">
        <f t="shared" si="834"/>
        <v>5.2244897957576697E-2</v>
      </c>
      <c r="L4480" s="6">
        <f t="shared" si="831"/>
        <v>2.57474279673893</v>
      </c>
      <c r="M4480" s="6">
        <f t="shared" si="835"/>
        <v>0.16725838501169291</v>
      </c>
      <c r="N4480" s="6">
        <f t="shared" si="832"/>
        <v>4.9915502127950244</v>
      </c>
      <c r="O4480" s="6">
        <f t="shared" si="836"/>
        <v>0.32425709797277341</v>
      </c>
      <c r="P4480" s="6">
        <f t="shared" si="837"/>
        <v>0.49151548298446635</v>
      </c>
      <c r="Q4480" s="6">
        <f t="shared" si="827"/>
        <v>8.0284024805612586E-2</v>
      </c>
      <c r="R4480" s="6">
        <f t="shared" si="828"/>
        <v>0.12646026820938164</v>
      </c>
      <c r="S4480" s="6">
        <f t="shared" si="829"/>
        <v>0.20674429301499422</v>
      </c>
    </row>
    <row r="4481" spans="1:19" x14ac:dyDescent="0.25">
      <c r="A4481" s="64">
        <v>41961</v>
      </c>
      <c r="B4481" s="200" t="s">
        <v>864</v>
      </c>
      <c r="C4481" s="4">
        <v>1</v>
      </c>
      <c r="D4481" s="4">
        <v>5.0999999999999996</v>
      </c>
      <c r="E4481" s="4"/>
      <c r="G4481" s="4">
        <f t="shared" si="833"/>
        <v>64.961200000000005</v>
      </c>
      <c r="H4481"/>
      <c r="I4481"/>
      <c r="J4481" s="34">
        <f t="shared" si="830"/>
        <v>2.0428206229967626E-3</v>
      </c>
      <c r="K4481" s="34">
        <f t="shared" si="834"/>
        <v>0.13270408162857128</v>
      </c>
      <c r="L4481" s="6">
        <f t="shared" si="831"/>
        <v>7.5179232289815232</v>
      </c>
      <c r="M4481" s="6">
        <f t="shared" si="835"/>
        <v>0.48837332393509775</v>
      </c>
      <c r="N4481" s="6">
        <f t="shared" si="832"/>
        <v>8.6112674075792555</v>
      </c>
      <c r="O4481" s="6">
        <f t="shared" si="836"/>
        <v>0.55939827516743446</v>
      </c>
      <c r="P4481" s="6">
        <f t="shared" si="837"/>
        <v>1.0477715991025323</v>
      </c>
      <c r="Q4481" s="6">
        <f t="shared" si="827"/>
        <v>0.2344191954888469</v>
      </c>
      <c r="R4481" s="6">
        <f t="shared" si="828"/>
        <v>0.21816532731529945</v>
      </c>
      <c r="S4481" s="6">
        <f t="shared" si="829"/>
        <v>0.45258452280414635</v>
      </c>
    </row>
    <row r="4482" spans="1:19" x14ac:dyDescent="0.25">
      <c r="A4482" s="64">
        <v>41961</v>
      </c>
      <c r="B4482" s="200" t="s">
        <v>864</v>
      </c>
      <c r="C4482" s="4">
        <v>1</v>
      </c>
      <c r="D4482" s="4">
        <v>5</v>
      </c>
      <c r="E4482" s="4"/>
      <c r="G4482" s="4">
        <f t="shared" si="833"/>
        <v>64.961200000000005</v>
      </c>
      <c r="H4482"/>
      <c r="I4482"/>
      <c r="J4482" s="34">
        <f t="shared" si="830"/>
        <v>1.9634954084936209E-3</v>
      </c>
      <c r="K4482" s="34">
        <f t="shared" si="834"/>
        <v>0.12755102040424002</v>
      </c>
      <c r="L4482" s="6">
        <f t="shared" si="831"/>
        <v>7.1833345216463531</v>
      </c>
      <c r="M4482" s="6">
        <f t="shared" si="835"/>
        <v>0.46663803957857453</v>
      </c>
      <c r="N4482" s="6">
        <f t="shared" si="832"/>
        <v>8.4140458590425169</v>
      </c>
      <c r="O4482" s="6">
        <f t="shared" si="836"/>
        <v>0.54658652646013051</v>
      </c>
      <c r="P4482" s="6">
        <f t="shared" si="837"/>
        <v>1.0132245660387049</v>
      </c>
      <c r="Q4482" s="6">
        <f t="shared" si="827"/>
        <v>0.22398625899771576</v>
      </c>
      <c r="R4482" s="6">
        <f t="shared" si="828"/>
        <v>0.2131687453194509</v>
      </c>
      <c r="S4482" s="6">
        <f t="shared" si="829"/>
        <v>0.4371550043171667</v>
      </c>
    </row>
    <row r="4483" spans="1:19" x14ac:dyDescent="0.25">
      <c r="A4483" s="64">
        <v>41961</v>
      </c>
      <c r="B4483" s="200" t="s">
        <v>864</v>
      </c>
      <c r="C4483" s="4">
        <v>1</v>
      </c>
      <c r="D4483" s="4">
        <v>4.7</v>
      </c>
      <c r="E4483" s="4"/>
      <c r="G4483" s="4">
        <f t="shared" si="833"/>
        <v>64.961200000000005</v>
      </c>
      <c r="H4483"/>
      <c r="I4483"/>
      <c r="J4483" s="34">
        <f t="shared" si="830"/>
        <v>1.7349445429449633E-3</v>
      </c>
      <c r="K4483" s="34">
        <f t="shared" si="834"/>
        <v>0.11270408162918646</v>
      </c>
      <c r="L4483" s="6">
        <f t="shared" si="831"/>
        <v>6.2308461373122945</v>
      </c>
      <c r="M4483" s="6">
        <f t="shared" si="835"/>
        <v>0.40476324994603757</v>
      </c>
      <c r="N4483" s="6">
        <f t="shared" si="832"/>
        <v>7.8264436633583525</v>
      </c>
      <c r="O4483" s="6">
        <f t="shared" si="836"/>
        <v>0.50841518196547364</v>
      </c>
      <c r="P4483" s="6">
        <f t="shared" si="837"/>
        <v>0.91317843191151127</v>
      </c>
      <c r="Q4483" s="6">
        <f t="shared" ref="Q4483:Q4546" si="838">M4483*0.48</f>
        <v>0.19428635997409802</v>
      </c>
      <c r="R4483" s="6">
        <f t="shared" ref="R4483:R4546" si="839">O4483*0.39</f>
        <v>0.19828192096653471</v>
      </c>
      <c r="S4483" s="6">
        <f t="shared" ref="S4483:S4546" si="840">Q4483+R4483</f>
        <v>0.39256828094063273</v>
      </c>
    </row>
    <row r="4484" spans="1:19" x14ac:dyDescent="0.25">
      <c r="A4484" s="64">
        <v>41961</v>
      </c>
      <c r="B4484" s="200" t="s">
        <v>864</v>
      </c>
      <c r="C4484" s="4">
        <v>1</v>
      </c>
      <c r="D4484" s="4">
        <v>6.3</v>
      </c>
      <c r="E4484" s="4"/>
      <c r="G4484" s="4">
        <f t="shared" si="833"/>
        <v>64.961200000000005</v>
      </c>
      <c r="H4484"/>
      <c r="I4484"/>
      <c r="J4484" s="34">
        <f t="shared" si="830"/>
        <v>3.1172453105244723E-3</v>
      </c>
      <c r="K4484" s="34">
        <f t="shared" si="834"/>
        <v>0.20249999999377144</v>
      </c>
      <c r="L4484" s="6">
        <f t="shared" si="831"/>
        <v>12.220190463130352</v>
      </c>
      <c r="M4484" s="6">
        <f t="shared" si="835"/>
        <v>0.79383825211094339</v>
      </c>
      <c r="N4484" s="6">
        <f t="shared" si="832"/>
        <v>11.026518552173203</v>
      </c>
      <c r="O4484" s="6">
        <f t="shared" si="836"/>
        <v>0.71629589086484713</v>
      </c>
      <c r="P4484" s="6">
        <f t="shared" si="837"/>
        <v>1.5101341429757906</v>
      </c>
      <c r="Q4484" s="6">
        <f t="shared" si="838"/>
        <v>0.38104236101325284</v>
      </c>
      <c r="R4484" s="6">
        <f t="shared" si="839"/>
        <v>0.27935539743729038</v>
      </c>
      <c r="S4484" s="6">
        <f t="shared" si="840"/>
        <v>0.66039775845054316</v>
      </c>
    </row>
    <row r="4485" spans="1:19" x14ac:dyDescent="0.25">
      <c r="A4485" s="64">
        <v>41961</v>
      </c>
      <c r="B4485" s="200" t="s">
        <v>864</v>
      </c>
      <c r="C4485" s="4">
        <v>1</v>
      </c>
      <c r="D4485" s="4">
        <v>3</v>
      </c>
      <c r="E4485" s="4"/>
      <c r="G4485" s="4">
        <f t="shared" si="833"/>
        <v>795.77470000000005</v>
      </c>
      <c r="H4485"/>
      <c r="I4485"/>
      <c r="J4485" s="34">
        <f t="shared" si="830"/>
        <v>7.0685834705770342E-4</v>
      </c>
      <c r="K4485" s="34">
        <f t="shared" si="834"/>
        <v>0.56249666683810862</v>
      </c>
      <c r="L4485" s="6">
        <f t="shared" si="831"/>
        <v>2.219707841442716</v>
      </c>
      <c r="M4485" s="6">
        <f t="shared" si="835"/>
        <v>1.7663769089848702</v>
      </c>
      <c r="N4485" s="6">
        <f t="shared" si="832"/>
        <v>4.6285167281146418</v>
      </c>
      <c r="O4485" s="6">
        <f t="shared" si="836"/>
        <v>3.6832347567317885</v>
      </c>
      <c r="P4485" s="6">
        <f t="shared" si="837"/>
        <v>5.4496116657166587</v>
      </c>
      <c r="Q4485" s="6">
        <f t="shared" si="838"/>
        <v>0.84786091631273763</v>
      </c>
      <c r="R4485" s="6">
        <f t="shared" si="839"/>
        <v>1.4364615551253976</v>
      </c>
      <c r="S4485" s="6">
        <f t="shared" si="840"/>
        <v>2.2843224714381352</v>
      </c>
    </row>
    <row r="4486" spans="1:19" x14ac:dyDescent="0.25">
      <c r="A4486" s="64">
        <v>41961</v>
      </c>
      <c r="B4486" s="200" t="s">
        <v>864</v>
      </c>
      <c r="C4486" s="4">
        <v>1</v>
      </c>
      <c r="D4486" s="4">
        <v>3.4</v>
      </c>
      <c r="E4486" s="4"/>
      <c r="G4486" s="4">
        <f t="shared" si="833"/>
        <v>64.961200000000005</v>
      </c>
      <c r="H4486"/>
      <c r="I4486"/>
      <c r="J4486" s="34">
        <f t="shared" si="830"/>
        <v>9.0792027688745035E-4</v>
      </c>
      <c r="K4486" s="34">
        <f t="shared" si="834"/>
        <v>5.8979591834920582E-2</v>
      </c>
      <c r="L4486" s="6">
        <f t="shared" si="831"/>
        <v>2.9598116954824234</v>
      </c>
      <c r="M4486" s="6">
        <f t="shared" si="835"/>
        <v>0.19227292324193554</v>
      </c>
      <c r="N4486" s="6">
        <f t="shared" si="832"/>
        <v>5.3584638182360029</v>
      </c>
      <c r="O4486" s="6">
        <f t="shared" si="836"/>
        <v>0.34809224654085708</v>
      </c>
      <c r="P4486" s="6">
        <f t="shared" si="837"/>
        <v>0.54036516978279259</v>
      </c>
      <c r="Q4486" s="6">
        <f t="shared" si="838"/>
        <v>9.2291003156129051E-2</v>
      </c>
      <c r="R4486" s="6">
        <f t="shared" si="839"/>
        <v>0.13575597615093427</v>
      </c>
      <c r="S4486" s="6">
        <f t="shared" si="840"/>
        <v>0.2280469793070633</v>
      </c>
    </row>
    <row r="4487" spans="1:19" x14ac:dyDescent="0.25">
      <c r="A4487" s="64">
        <v>41961</v>
      </c>
      <c r="B4487" s="200" t="s">
        <v>864</v>
      </c>
      <c r="C4487" s="4">
        <v>1</v>
      </c>
      <c r="D4487" s="4">
        <v>3.5</v>
      </c>
      <c r="E4487" s="4"/>
      <c r="G4487" s="4">
        <f t="shared" si="833"/>
        <v>64.961200000000005</v>
      </c>
      <c r="H4487"/>
      <c r="I4487"/>
      <c r="J4487" s="34">
        <f t="shared" si="830"/>
        <v>9.6211275016187424E-4</v>
      </c>
      <c r="K4487" s="34">
        <f t="shared" si="834"/>
        <v>6.2499999998077607E-2</v>
      </c>
      <c r="L4487" s="6">
        <f t="shared" si="831"/>
        <v>3.1637815247608514</v>
      </c>
      <c r="M4487" s="6">
        <f t="shared" si="835"/>
        <v>0.20552304837265933</v>
      </c>
      <c r="N4487" s="6">
        <f t="shared" si="832"/>
        <v>5.5433152983182508</v>
      </c>
      <c r="O4487" s="6">
        <f t="shared" si="836"/>
        <v>0.36010042074168885</v>
      </c>
      <c r="P4487" s="6">
        <f t="shared" si="837"/>
        <v>0.56562346911434824</v>
      </c>
      <c r="Q4487" s="6">
        <f t="shared" si="838"/>
        <v>9.865106321887647E-2</v>
      </c>
      <c r="R4487" s="6">
        <f t="shared" si="839"/>
        <v>0.14043916408925866</v>
      </c>
      <c r="S4487" s="6">
        <f t="shared" si="840"/>
        <v>0.23909022730813512</v>
      </c>
    </row>
    <row r="4488" spans="1:19" x14ac:dyDescent="0.25">
      <c r="A4488" s="64">
        <v>41961</v>
      </c>
      <c r="B4488" s="200" t="s">
        <v>864</v>
      </c>
      <c r="C4488" s="4">
        <v>1</v>
      </c>
      <c r="D4488" s="4">
        <v>7.1</v>
      </c>
      <c r="E4488" s="4"/>
      <c r="G4488" s="4">
        <f t="shared" si="833"/>
        <v>64.961200000000005</v>
      </c>
      <c r="H4488"/>
      <c r="I4488"/>
      <c r="J4488" s="34">
        <f t="shared" si="830"/>
        <v>3.959192141686536E-3</v>
      </c>
      <c r="K4488" s="34">
        <f t="shared" si="834"/>
        <v>0.25719387754310946</v>
      </c>
      <c r="L4488" s="6">
        <f t="shared" si="831"/>
        <v>16.085590015951329</v>
      </c>
      <c r="M4488" s="6">
        <f t="shared" si="835"/>
        <v>1.0449392504120609</v>
      </c>
      <c r="N4488" s="6">
        <f t="shared" si="832"/>
        <v>12.681839066301519</v>
      </c>
      <c r="O4488" s="6">
        <f t="shared" si="836"/>
        <v>0.82382749993294346</v>
      </c>
      <c r="P4488" s="6">
        <f t="shared" si="837"/>
        <v>1.8687667503450043</v>
      </c>
      <c r="Q4488" s="6">
        <f t="shared" si="838"/>
        <v>0.50157084019778919</v>
      </c>
      <c r="R4488" s="6">
        <f t="shared" si="839"/>
        <v>0.32129272497384798</v>
      </c>
      <c r="S4488" s="6">
        <f t="shared" si="840"/>
        <v>0.82286356517163717</v>
      </c>
    </row>
    <row r="4489" spans="1:19" x14ac:dyDescent="0.25">
      <c r="A4489" s="64">
        <v>41961</v>
      </c>
      <c r="B4489" s="200" t="s">
        <v>864</v>
      </c>
      <c r="C4489" s="4">
        <v>1</v>
      </c>
      <c r="D4489" s="4">
        <v>5.5</v>
      </c>
      <c r="E4489" s="4"/>
      <c r="G4489" s="4">
        <f t="shared" si="833"/>
        <v>64.961200000000005</v>
      </c>
      <c r="H4489"/>
      <c r="I4489"/>
      <c r="J4489" s="34">
        <f t="shared" si="830"/>
        <v>2.3758294442772811E-3</v>
      </c>
      <c r="K4489" s="34">
        <f t="shared" si="834"/>
        <v>0.15433673468913039</v>
      </c>
      <c r="L4489" s="6">
        <f t="shared" si="831"/>
        <v>8.9430956308196485</v>
      </c>
      <c r="M4489" s="6">
        <f t="shared" si="835"/>
        <v>0.58095423516110178</v>
      </c>
      <c r="N4489" s="6">
        <f t="shared" si="832"/>
        <v>9.4066355127217793</v>
      </c>
      <c r="O4489" s="6">
        <f t="shared" si="836"/>
        <v>0.61106634272138272</v>
      </c>
      <c r="P4489" s="6">
        <f t="shared" si="837"/>
        <v>1.1920205778824844</v>
      </c>
      <c r="Q4489" s="6">
        <f t="shared" si="838"/>
        <v>0.27885803287732885</v>
      </c>
      <c r="R4489" s="6">
        <f t="shared" si="839"/>
        <v>0.23831587366133927</v>
      </c>
      <c r="S4489" s="6">
        <f t="shared" si="840"/>
        <v>0.51717390653866813</v>
      </c>
    </row>
    <row r="4490" spans="1:19" x14ac:dyDescent="0.25">
      <c r="A4490" s="64">
        <v>41961</v>
      </c>
      <c r="B4490" s="200" t="s">
        <v>864</v>
      </c>
      <c r="C4490" s="4">
        <v>1</v>
      </c>
      <c r="D4490" s="4">
        <v>3.4</v>
      </c>
      <c r="E4490" s="4"/>
      <c r="G4490" s="4">
        <f t="shared" si="833"/>
        <v>64.961200000000005</v>
      </c>
      <c r="H4490"/>
      <c r="I4490"/>
      <c r="J4490" s="34">
        <f t="shared" si="830"/>
        <v>9.0792027688745035E-4</v>
      </c>
      <c r="K4490" s="34">
        <f t="shared" si="834"/>
        <v>5.8979591834920582E-2</v>
      </c>
      <c r="L4490" s="6">
        <f t="shared" si="831"/>
        <v>2.9598116954824234</v>
      </c>
      <c r="M4490" s="6">
        <f t="shared" si="835"/>
        <v>0.19227292324193554</v>
      </c>
      <c r="N4490" s="6">
        <f t="shared" si="832"/>
        <v>5.3584638182360029</v>
      </c>
      <c r="O4490" s="6">
        <f t="shared" si="836"/>
        <v>0.34809224654085708</v>
      </c>
      <c r="P4490" s="6">
        <f t="shared" si="837"/>
        <v>0.54036516978279259</v>
      </c>
      <c r="Q4490" s="6">
        <f t="shared" si="838"/>
        <v>9.2291003156129051E-2</v>
      </c>
      <c r="R4490" s="6">
        <f t="shared" si="839"/>
        <v>0.13575597615093427</v>
      </c>
      <c r="S4490" s="6">
        <f t="shared" si="840"/>
        <v>0.2280469793070633</v>
      </c>
    </row>
    <row r="4491" spans="1:19" x14ac:dyDescent="0.25">
      <c r="A4491" s="64">
        <v>41961</v>
      </c>
      <c r="B4491" s="200" t="s">
        <v>864</v>
      </c>
      <c r="C4491" s="4">
        <v>1</v>
      </c>
      <c r="D4491" s="4">
        <v>5.9</v>
      </c>
      <c r="E4491" s="4"/>
      <c r="G4491" s="4">
        <f t="shared" si="833"/>
        <v>64.961200000000005</v>
      </c>
      <c r="H4491"/>
      <c r="I4491"/>
      <c r="J4491" s="34">
        <f t="shared" si="830"/>
        <v>2.7339710067865179E-3</v>
      </c>
      <c r="K4491" s="34">
        <f t="shared" si="834"/>
        <v>0.17760204081086381</v>
      </c>
      <c r="L4491" s="6">
        <f t="shared" si="831"/>
        <v>10.509518679077305</v>
      </c>
      <c r="M4491" s="6">
        <f t="shared" si="835"/>
        <v>0.68271095805727011</v>
      </c>
      <c r="N4491" s="6">
        <f t="shared" si="832"/>
        <v>10.211906347392123</v>
      </c>
      <c r="O4491" s="6">
        <f t="shared" si="836"/>
        <v>0.66337770348121117</v>
      </c>
      <c r="P4491" s="6">
        <f t="shared" si="837"/>
        <v>1.3460886615384813</v>
      </c>
      <c r="Q4491" s="6">
        <f t="shared" si="838"/>
        <v>0.32770125986748966</v>
      </c>
      <c r="R4491" s="6">
        <f t="shared" si="839"/>
        <v>0.25871730435767237</v>
      </c>
      <c r="S4491" s="6">
        <f t="shared" si="840"/>
        <v>0.58641856422516203</v>
      </c>
    </row>
    <row r="4492" spans="1:19" x14ac:dyDescent="0.25">
      <c r="A4492" s="64">
        <v>41961</v>
      </c>
      <c r="B4492" s="200" t="s">
        <v>864</v>
      </c>
      <c r="C4492" s="4">
        <v>1</v>
      </c>
      <c r="D4492" s="4">
        <v>5.0999999999999996</v>
      </c>
      <c r="E4492" s="4"/>
      <c r="G4492" s="4">
        <f t="shared" si="833"/>
        <v>64.961200000000005</v>
      </c>
      <c r="H4492"/>
      <c r="I4492"/>
      <c r="J4492" s="34">
        <f t="shared" si="830"/>
        <v>2.0428206229967626E-3</v>
      </c>
      <c r="K4492" s="34">
        <f t="shared" si="834"/>
        <v>0.13270408162857128</v>
      </c>
      <c r="L4492" s="6">
        <f t="shared" si="831"/>
        <v>7.5179232289815232</v>
      </c>
      <c r="M4492" s="6">
        <f t="shared" si="835"/>
        <v>0.48837332393509775</v>
      </c>
      <c r="N4492" s="6">
        <f t="shared" si="832"/>
        <v>8.6112674075792555</v>
      </c>
      <c r="O4492" s="6">
        <f t="shared" si="836"/>
        <v>0.55939827516743446</v>
      </c>
      <c r="P4492" s="6">
        <f t="shared" si="837"/>
        <v>1.0477715991025323</v>
      </c>
      <c r="Q4492" s="6">
        <f t="shared" si="838"/>
        <v>0.2344191954888469</v>
      </c>
      <c r="R4492" s="6">
        <f t="shared" si="839"/>
        <v>0.21816532731529945</v>
      </c>
      <c r="S4492" s="6">
        <f t="shared" si="840"/>
        <v>0.45258452280414635</v>
      </c>
    </row>
    <row r="4493" spans="1:19" x14ac:dyDescent="0.25">
      <c r="A4493" s="64">
        <v>41961</v>
      </c>
      <c r="B4493" s="200" t="s">
        <v>864</v>
      </c>
      <c r="C4493" s="4">
        <v>1</v>
      </c>
      <c r="D4493" s="4">
        <v>3.2</v>
      </c>
      <c r="E4493" s="4"/>
      <c r="G4493" s="4">
        <f t="shared" si="833"/>
        <v>64.961200000000005</v>
      </c>
      <c r="H4493"/>
      <c r="I4493"/>
      <c r="J4493" s="34">
        <f t="shared" si="830"/>
        <v>8.0424771931898698E-4</v>
      </c>
      <c r="K4493" s="34">
        <f t="shared" si="834"/>
        <v>5.2244897957576697E-2</v>
      </c>
      <c r="L4493" s="6">
        <f t="shared" si="831"/>
        <v>2.57474279673893</v>
      </c>
      <c r="M4493" s="6">
        <f t="shared" si="835"/>
        <v>0.16725838501169291</v>
      </c>
      <c r="N4493" s="6">
        <f t="shared" si="832"/>
        <v>4.9915502127950244</v>
      </c>
      <c r="O4493" s="6">
        <f t="shared" si="836"/>
        <v>0.32425709797277341</v>
      </c>
      <c r="P4493" s="6">
        <f t="shared" si="837"/>
        <v>0.49151548298446635</v>
      </c>
      <c r="Q4493" s="6">
        <f t="shared" si="838"/>
        <v>8.0284024805612586E-2</v>
      </c>
      <c r="R4493" s="6">
        <f t="shared" si="839"/>
        <v>0.12646026820938164</v>
      </c>
      <c r="S4493" s="6">
        <f t="shared" si="840"/>
        <v>0.20674429301499422</v>
      </c>
    </row>
    <row r="4494" spans="1:19" x14ac:dyDescent="0.25">
      <c r="A4494" s="64">
        <v>41961</v>
      </c>
      <c r="B4494" s="200" t="s">
        <v>864</v>
      </c>
      <c r="C4494" s="4">
        <v>1</v>
      </c>
      <c r="D4494" s="4">
        <v>5.6</v>
      </c>
      <c r="E4494" s="4"/>
      <c r="G4494" s="4">
        <f t="shared" si="833"/>
        <v>64.961200000000005</v>
      </c>
      <c r="H4494"/>
      <c r="I4494"/>
      <c r="J4494" s="34">
        <f t="shared" si="830"/>
        <v>2.4630086404143973E-3</v>
      </c>
      <c r="K4494" s="34">
        <f t="shared" si="834"/>
        <v>0.15999999999507863</v>
      </c>
      <c r="L4494" s="6">
        <f t="shared" si="831"/>
        <v>9.3213394933125091</v>
      </c>
      <c r="M4494" s="6">
        <f t="shared" si="835"/>
        <v>0.60552541083786027</v>
      </c>
      <c r="N4494" s="6">
        <f t="shared" si="832"/>
        <v>9.6070480145707613</v>
      </c>
      <c r="O4494" s="6">
        <f t="shared" si="836"/>
        <v>0.62408537958901456</v>
      </c>
      <c r="P4494" s="6">
        <f t="shared" si="837"/>
        <v>1.2296107904268747</v>
      </c>
      <c r="Q4494" s="6">
        <f t="shared" si="838"/>
        <v>0.29065219720217289</v>
      </c>
      <c r="R4494" s="6">
        <f t="shared" si="839"/>
        <v>0.24339329803971568</v>
      </c>
      <c r="S4494" s="6">
        <f t="shared" si="840"/>
        <v>0.5340454952418886</v>
      </c>
    </row>
    <row r="4495" spans="1:19" x14ac:dyDescent="0.25">
      <c r="A4495" s="64">
        <v>41961</v>
      </c>
      <c r="B4495" s="200" t="s">
        <v>864</v>
      </c>
      <c r="C4495" s="4">
        <v>1</v>
      </c>
      <c r="D4495" s="4">
        <v>5.9</v>
      </c>
      <c r="E4495" s="4"/>
      <c r="G4495" s="4">
        <f t="shared" si="833"/>
        <v>64.961200000000005</v>
      </c>
      <c r="H4495"/>
      <c r="I4495"/>
      <c r="J4495" s="34">
        <f t="shared" si="830"/>
        <v>2.7339710067865179E-3</v>
      </c>
      <c r="K4495" s="34">
        <f t="shared" si="834"/>
        <v>0.17760204081086381</v>
      </c>
      <c r="L4495" s="6">
        <f t="shared" si="831"/>
        <v>10.509518679077305</v>
      </c>
      <c r="M4495" s="6">
        <f t="shared" si="835"/>
        <v>0.68271095805727011</v>
      </c>
      <c r="N4495" s="6">
        <f t="shared" si="832"/>
        <v>10.211906347392123</v>
      </c>
      <c r="O4495" s="6">
        <f t="shared" si="836"/>
        <v>0.66337770348121117</v>
      </c>
      <c r="P4495" s="6">
        <f t="shared" si="837"/>
        <v>1.3460886615384813</v>
      </c>
      <c r="Q4495" s="6">
        <f t="shared" si="838"/>
        <v>0.32770125986748966</v>
      </c>
      <c r="R4495" s="6">
        <f t="shared" si="839"/>
        <v>0.25871730435767237</v>
      </c>
      <c r="S4495" s="6">
        <f t="shared" si="840"/>
        <v>0.58641856422516203</v>
      </c>
    </row>
    <row r="4496" spans="1:19" x14ac:dyDescent="0.25">
      <c r="A4496" s="64">
        <v>41961</v>
      </c>
      <c r="B4496" s="200" t="s">
        <v>864</v>
      </c>
      <c r="C4496" s="4">
        <v>1</v>
      </c>
      <c r="D4496" s="4">
        <v>4</v>
      </c>
      <c r="E4496" s="4"/>
      <c r="G4496" s="4">
        <f t="shared" si="833"/>
        <v>64.961200000000005</v>
      </c>
      <c r="H4496"/>
      <c r="I4496"/>
      <c r="J4496" s="34">
        <f t="shared" si="830"/>
        <v>1.2566370614359172E-3</v>
      </c>
      <c r="K4496" s="34">
        <f t="shared" si="834"/>
        <v>8.1632653058713603E-2</v>
      </c>
      <c r="L4496" s="6">
        <f t="shared" si="831"/>
        <v>4.3006091215286046</v>
      </c>
      <c r="M4496" s="6">
        <f t="shared" si="835"/>
        <v>0.27937273468421148</v>
      </c>
      <c r="N4496" s="6">
        <f t="shared" si="832"/>
        <v>6.4806737611278331</v>
      </c>
      <c r="O4496" s="6">
        <f t="shared" si="836"/>
        <v>0.42099235249702632</v>
      </c>
      <c r="P4496" s="6">
        <f t="shared" si="837"/>
        <v>0.7003650871812378</v>
      </c>
      <c r="Q4496" s="6">
        <f t="shared" si="838"/>
        <v>0.1340989126484215</v>
      </c>
      <c r="R4496" s="6">
        <f t="shared" si="839"/>
        <v>0.16418701747384026</v>
      </c>
      <c r="S4496" s="6">
        <f t="shared" si="840"/>
        <v>0.29828593012226179</v>
      </c>
    </row>
    <row r="4497" spans="1:19" x14ac:dyDescent="0.25">
      <c r="A4497" s="64">
        <v>41961</v>
      </c>
      <c r="B4497" s="200" t="s">
        <v>864</v>
      </c>
      <c r="C4497" s="4">
        <v>1</v>
      </c>
      <c r="D4497" s="4">
        <v>4.2</v>
      </c>
      <c r="E4497" s="4"/>
      <c r="G4497" s="4">
        <f t="shared" si="833"/>
        <v>64.961200000000005</v>
      </c>
      <c r="H4497"/>
      <c r="I4497"/>
      <c r="J4497" s="34">
        <f t="shared" si="830"/>
        <v>1.385442360233099E-3</v>
      </c>
      <c r="K4497" s="34">
        <f t="shared" si="834"/>
        <v>8.9999999997231753E-2</v>
      </c>
      <c r="L4497" s="6">
        <f t="shared" si="831"/>
        <v>4.811097633235077</v>
      </c>
      <c r="M4497" s="6">
        <f t="shared" si="835"/>
        <v>0.31253468163409348</v>
      </c>
      <c r="N4497" s="6">
        <f t="shared" si="832"/>
        <v>6.861382640483793</v>
      </c>
      <c r="O4497" s="6">
        <f t="shared" si="836"/>
        <v>0.44572365863033786</v>
      </c>
      <c r="P4497" s="6">
        <f t="shared" si="837"/>
        <v>0.7582583402644314</v>
      </c>
      <c r="Q4497" s="6">
        <f t="shared" si="838"/>
        <v>0.15001664718436486</v>
      </c>
      <c r="R4497" s="6">
        <f t="shared" si="839"/>
        <v>0.17383222686583177</v>
      </c>
      <c r="S4497" s="6">
        <f t="shared" si="840"/>
        <v>0.32384887405019663</v>
      </c>
    </row>
    <row r="4498" spans="1:19" x14ac:dyDescent="0.25">
      <c r="A4498" s="64">
        <v>41961</v>
      </c>
      <c r="B4498" s="200" t="s">
        <v>864</v>
      </c>
      <c r="C4498" s="4">
        <v>1</v>
      </c>
      <c r="D4498" s="4">
        <v>3.1</v>
      </c>
      <c r="E4498" s="4"/>
      <c r="G4498" s="4">
        <f t="shared" si="833"/>
        <v>64.961200000000005</v>
      </c>
      <c r="H4498"/>
      <c r="I4498"/>
      <c r="J4498" s="34">
        <f t="shared" si="830"/>
        <v>7.5476763502494771E-4</v>
      </c>
      <c r="K4498" s="34">
        <f t="shared" si="834"/>
        <v>4.9030612243389851E-2</v>
      </c>
      <c r="L4498" s="6">
        <f t="shared" si="831"/>
        <v>2.3935063597525432</v>
      </c>
      <c r="M4498" s="6">
        <f t="shared" si="835"/>
        <v>0.15548504835297491</v>
      </c>
      <c r="N4498" s="6">
        <f t="shared" si="832"/>
        <v>4.8095356854949474</v>
      </c>
      <c r="O4498" s="6">
        <f t="shared" si="836"/>
        <v>0.31243321563258936</v>
      </c>
      <c r="P4498" s="6">
        <f t="shared" si="837"/>
        <v>0.46791826398556424</v>
      </c>
      <c r="Q4498" s="6">
        <f t="shared" si="838"/>
        <v>7.4632823209427962E-2</v>
      </c>
      <c r="R4498" s="6">
        <f t="shared" si="839"/>
        <v>0.12184895409670986</v>
      </c>
      <c r="S4498" s="6">
        <f t="shared" si="840"/>
        <v>0.19648177730613781</v>
      </c>
    </row>
    <row r="4499" spans="1:19" x14ac:dyDescent="0.25">
      <c r="A4499" s="64">
        <v>41961</v>
      </c>
      <c r="B4499" s="200" t="s">
        <v>864</v>
      </c>
      <c r="C4499" s="4">
        <v>1</v>
      </c>
      <c r="D4499" s="4">
        <v>5.0999999999999996</v>
      </c>
      <c r="E4499" s="4"/>
      <c r="G4499" s="4">
        <f t="shared" si="833"/>
        <v>64.961200000000005</v>
      </c>
      <c r="H4499"/>
      <c r="I4499"/>
      <c r="J4499" s="34">
        <f t="shared" si="830"/>
        <v>2.0428206229967626E-3</v>
      </c>
      <c r="K4499" s="34">
        <f t="shared" si="834"/>
        <v>0.13270408162857128</v>
      </c>
      <c r="L4499" s="6">
        <f t="shared" si="831"/>
        <v>7.5179232289815232</v>
      </c>
      <c r="M4499" s="6">
        <f t="shared" si="835"/>
        <v>0.48837332393509775</v>
      </c>
      <c r="N4499" s="6">
        <f t="shared" si="832"/>
        <v>8.6112674075792555</v>
      </c>
      <c r="O4499" s="6">
        <f t="shared" si="836"/>
        <v>0.55939827516743446</v>
      </c>
      <c r="P4499" s="6">
        <f t="shared" si="837"/>
        <v>1.0477715991025323</v>
      </c>
      <c r="Q4499" s="6">
        <f t="shared" si="838"/>
        <v>0.2344191954888469</v>
      </c>
      <c r="R4499" s="6">
        <f t="shared" si="839"/>
        <v>0.21816532731529945</v>
      </c>
      <c r="S4499" s="6">
        <f t="shared" si="840"/>
        <v>0.45258452280414635</v>
      </c>
    </row>
    <row r="4500" spans="1:19" x14ac:dyDescent="0.25">
      <c r="A4500" s="64">
        <v>41961</v>
      </c>
      <c r="B4500" s="200" t="s">
        <v>864</v>
      </c>
      <c r="C4500" s="4">
        <v>1</v>
      </c>
      <c r="D4500" s="4">
        <v>3.5</v>
      </c>
      <c r="E4500" s="4"/>
      <c r="G4500" s="4">
        <f t="shared" si="833"/>
        <v>64.961200000000005</v>
      </c>
      <c r="H4500"/>
      <c r="I4500"/>
      <c r="J4500" s="34">
        <f t="shared" si="830"/>
        <v>9.6211275016187424E-4</v>
      </c>
      <c r="K4500" s="34">
        <f t="shared" si="834"/>
        <v>6.2499999998077607E-2</v>
      </c>
      <c r="L4500" s="6">
        <f t="shared" si="831"/>
        <v>3.1637815247608514</v>
      </c>
      <c r="M4500" s="6">
        <f t="shared" si="835"/>
        <v>0.20552304837265933</v>
      </c>
      <c r="N4500" s="6">
        <f t="shared" si="832"/>
        <v>5.5433152983182508</v>
      </c>
      <c r="O4500" s="6">
        <f t="shared" si="836"/>
        <v>0.36010042074168885</v>
      </c>
      <c r="P4500" s="6">
        <f t="shared" si="837"/>
        <v>0.56562346911434824</v>
      </c>
      <c r="Q4500" s="6">
        <f t="shared" si="838"/>
        <v>9.865106321887647E-2</v>
      </c>
      <c r="R4500" s="6">
        <f t="shared" si="839"/>
        <v>0.14043916408925866</v>
      </c>
      <c r="S4500" s="6">
        <f t="shared" si="840"/>
        <v>0.23909022730813512</v>
      </c>
    </row>
    <row r="4501" spans="1:19" x14ac:dyDescent="0.25">
      <c r="A4501" s="64">
        <v>41961</v>
      </c>
      <c r="B4501" s="200" t="s">
        <v>864</v>
      </c>
      <c r="C4501" s="4">
        <v>1</v>
      </c>
      <c r="D4501" s="4">
        <v>7.1</v>
      </c>
      <c r="E4501" s="4"/>
      <c r="G4501" s="4">
        <f t="shared" si="833"/>
        <v>64.961200000000005</v>
      </c>
      <c r="H4501"/>
      <c r="I4501"/>
      <c r="J4501" s="34">
        <f t="shared" si="830"/>
        <v>3.959192141686536E-3</v>
      </c>
      <c r="K4501" s="34">
        <f t="shared" si="834"/>
        <v>0.25719387754310946</v>
      </c>
      <c r="L4501" s="6">
        <f t="shared" si="831"/>
        <v>16.085590015951329</v>
      </c>
      <c r="M4501" s="6">
        <f t="shared" si="835"/>
        <v>1.0449392504120609</v>
      </c>
      <c r="N4501" s="6">
        <f t="shared" si="832"/>
        <v>12.681839066301519</v>
      </c>
      <c r="O4501" s="6">
        <f t="shared" si="836"/>
        <v>0.82382749993294346</v>
      </c>
      <c r="P4501" s="6">
        <f t="shared" si="837"/>
        <v>1.8687667503450043</v>
      </c>
      <c r="Q4501" s="6">
        <f t="shared" si="838"/>
        <v>0.50157084019778919</v>
      </c>
      <c r="R4501" s="6">
        <f t="shared" si="839"/>
        <v>0.32129272497384798</v>
      </c>
      <c r="S4501" s="6">
        <f t="shared" si="840"/>
        <v>0.82286356517163717</v>
      </c>
    </row>
    <row r="4502" spans="1:19" x14ac:dyDescent="0.25">
      <c r="A4502" s="64">
        <v>41961</v>
      </c>
      <c r="B4502" s="200" t="s">
        <v>864</v>
      </c>
      <c r="C4502" s="4">
        <v>1</v>
      </c>
      <c r="D4502" s="4">
        <v>6.4</v>
      </c>
      <c r="E4502" s="4"/>
      <c r="G4502" s="4">
        <f t="shared" si="833"/>
        <v>64.961200000000005</v>
      </c>
      <c r="H4502"/>
      <c r="I4502"/>
      <c r="J4502" s="34">
        <f t="shared" si="830"/>
        <v>3.2169908772759479E-3</v>
      </c>
      <c r="K4502" s="34">
        <f t="shared" si="834"/>
        <v>0.20897959183030679</v>
      </c>
      <c r="L4502" s="6">
        <f t="shared" si="831"/>
        <v>12.670735111153041</v>
      </c>
      <c r="M4502" s="6">
        <f t="shared" si="835"/>
        <v>0.82310617366776118</v>
      </c>
      <c r="N4502" s="6">
        <f t="shared" si="832"/>
        <v>11.231571837310549</v>
      </c>
      <c r="O4502" s="6">
        <f t="shared" si="836"/>
        <v>0.72961639858967853</v>
      </c>
      <c r="P4502" s="6">
        <f t="shared" si="837"/>
        <v>1.5527225722574398</v>
      </c>
      <c r="Q4502" s="6">
        <f t="shared" si="838"/>
        <v>0.39509096336052535</v>
      </c>
      <c r="R4502" s="6">
        <f t="shared" si="839"/>
        <v>0.28455039544997462</v>
      </c>
      <c r="S4502" s="6">
        <f t="shared" si="840"/>
        <v>0.67964135881049992</v>
      </c>
    </row>
    <row r="4503" spans="1:19" x14ac:dyDescent="0.25">
      <c r="A4503" s="64">
        <v>41961</v>
      </c>
      <c r="B4503" s="200" t="s">
        <v>864</v>
      </c>
      <c r="C4503" s="4">
        <v>1</v>
      </c>
      <c r="D4503" s="4">
        <v>3.5</v>
      </c>
      <c r="E4503" s="4"/>
      <c r="G4503" s="4">
        <f t="shared" si="833"/>
        <v>64.961200000000005</v>
      </c>
      <c r="H4503"/>
      <c r="I4503"/>
      <c r="J4503" s="34">
        <f t="shared" si="830"/>
        <v>9.6211275016187424E-4</v>
      </c>
      <c r="K4503" s="34">
        <f t="shared" si="834"/>
        <v>6.2499999998077607E-2</v>
      </c>
      <c r="L4503" s="6">
        <f t="shared" si="831"/>
        <v>3.1637815247608514</v>
      </c>
      <c r="M4503" s="6">
        <f t="shared" si="835"/>
        <v>0.20552304837265933</v>
      </c>
      <c r="N4503" s="6">
        <f t="shared" si="832"/>
        <v>5.5433152983182508</v>
      </c>
      <c r="O4503" s="6">
        <f t="shared" si="836"/>
        <v>0.36010042074168885</v>
      </c>
      <c r="P4503" s="6">
        <f t="shared" si="837"/>
        <v>0.56562346911434824</v>
      </c>
      <c r="Q4503" s="6">
        <f t="shared" si="838"/>
        <v>9.865106321887647E-2</v>
      </c>
      <c r="R4503" s="6">
        <f t="shared" si="839"/>
        <v>0.14043916408925866</v>
      </c>
      <c r="S4503" s="6">
        <f t="shared" si="840"/>
        <v>0.23909022730813512</v>
      </c>
    </row>
    <row r="4504" spans="1:19" x14ac:dyDescent="0.25">
      <c r="A4504" s="64">
        <v>41961</v>
      </c>
      <c r="B4504" s="200" t="s">
        <v>864</v>
      </c>
      <c r="C4504" s="4">
        <v>1</v>
      </c>
      <c r="D4504" s="4">
        <v>3</v>
      </c>
      <c r="E4504" s="4" t="s">
        <v>978</v>
      </c>
      <c r="G4504" s="4">
        <f t="shared" si="833"/>
        <v>795.77470000000005</v>
      </c>
      <c r="H4504"/>
      <c r="I4504"/>
      <c r="J4504" s="34">
        <f t="shared" si="830"/>
        <v>7.0685834705770342E-4</v>
      </c>
      <c r="K4504" s="34">
        <f t="shared" si="834"/>
        <v>0.56249666683810862</v>
      </c>
      <c r="L4504" s="6">
        <f t="shared" si="831"/>
        <v>2.219707841442716</v>
      </c>
      <c r="M4504" s="6">
        <f t="shared" si="835"/>
        <v>1.7663769089848702</v>
      </c>
      <c r="N4504" s="6">
        <f t="shared" si="832"/>
        <v>4.6285167281146418</v>
      </c>
      <c r="O4504" s="6">
        <f t="shared" si="836"/>
        <v>3.6832347567317885</v>
      </c>
      <c r="P4504" s="6">
        <f t="shared" si="837"/>
        <v>5.4496116657166587</v>
      </c>
      <c r="Q4504" s="6">
        <f t="shared" si="838"/>
        <v>0.84786091631273763</v>
      </c>
      <c r="R4504" s="6">
        <f t="shared" si="839"/>
        <v>1.4364615551253976</v>
      </c>
      <c r="S4504" s="6">
        <f t="shared" si="840"/>
        <v>2.2843224714381352</v>
      </c>
    </row>
    <row r="4505" spans="1:19" x14ac:dyDescent="0.25">
      <c r="A4505" s="64">
        <v>41961</v>
      </c>
      <c r="B4505" s="200" t="s">
        <v>864</v>
      </c>
      <c r="C4505" s="4">
        <v>1</v>
      </c>
      <c r="D4505" s="4">
        <v>6.2</v>
      </c>
      <c r="E4505" s="4"/>
      <c r="G4505" s="4">
        <f t="shared" si="833"/>
        <v>64.961200000000005</v>
      </c>
      <c r="H4505"/>
      <c r="I4505"/>
      <c r="J4505" s="34">
        <f t="shared" si="830"/>
        <v>3.0190705400997908E-3</v>
      </c>
      <c r="K4505" s="34">
        <f t="shared" si="834"/>
        <v>0.1961224489735594</v>
      </c>
      <c r="L4505" s="6">
        <f t="shared" si="831"/>
        <v>11.778840632041497</v>
      </c>
      <c r="M4505" s="6">
        <f t="shared" si="835"/>
        <v>0.76516763690751333</v>
      </c>
      <c r="N4505" s="6">
        <f t="shared" si="832"/>
        <v>10.8220178607594</v>
      </c>
      <c r="O4505" s="6">
        <f t="shared" si="836"/>
        <v>0.70301128029210602</v>
      </c>
      <c r="P4505" s="6">
        <f t="shared" si="837"/>
        <v>1.4681789171996193</v>
      </c>
      <c r="Q4505" s="6">
        <f t="shared" si="838"/>
        <v>0.36728046571560641</v>
      </c>
      <c r="R4505" s="6">
        <f t="shared" si="839"/>
        <v>0.27417439931392135</v>
      </c>
      <c r="S4505" s="6">
        <f t="shared" si="840"/>
        <v>0.64145486502952775</v>
      </c>
    </row>
    <row r="4506" spans="1:19" x14ac:dyDescent="0.25">
      <c r="A4506" s="64">
        <v>41961</v>
      </c>
      <c r="B4506" s="200" t="s">
        <v>864</v>
      </c>
      <c r="C4506" s="4">
        <v>1</v>
      </c>
      <c r="D4506" s="4">
        <v>3.3</v>
      </c>
      <c r="E4506" s="4"/>
      <c r="G4506" s="4">
        <f t="shared" si="833"/>
        <v>64.961200000000005</v>
      </c>
      <c r="H4506"/>
      <c r="I4506"/>
      <c r="J4506" s="34">
        <f t="shared" si="830"/>
        <v>8.5529859993982123E-4</v>
      </c>
      <c r="K4506" s="34">
        <f t="shared" si="834"/>
        <v>5.5561224488086945E-2</v>
      </c>
      <c r="L4506" s="6">
        <f t="shared" si="831"/>
        <v>2.7634881041225379</v>
      </c>
      <c r="M4506" s="6">
        <f t="shared" si="835"/>
        <v>0.17951950691152002</v>
      </c>
      <c r="N4506" s="6">
        <f t="shared" si="832"/>
        <v>5.1745344101160526</v>
      </c>
      <c r="O4506" s="6">
        <f t="shared" si="836"/>
        <v>0.3361439712423443</v>
      </c>
      <c r="P4506" s="6">
        <f t="shared" si="837"/>
        <v>0.51566347815386426</v>
      </c>
      <c r="Q4506" s="6">
        <f t="shared" si="838"/>
        <v>8.6169363317529613E-2</v>
      </c>
      <c r="R4506" s="6">
        <f t="shared" si="839"/>
        <v>0.13109614878451428</v>
      </c>
      <c r="S4506" s="6">
        <f t="shared" si="840"/>
        <v>0.2172655121020439</v>
      </c>
    </row>
    <row r="4507" spans="1:19" x14ac:dyDescent="0.25">
      <c r="A4507" s="64">
        <v>41961</v>
      </c>
      <c r="B4507" s="200" t="s">
        <v>864</v>
      </c>
      <c r="C4507" s="4">
        <v>1</v>
      </c>
      <c r="D4507" s="4">
        <v>3.5</v>
      </c>
      <c r="E4507" s="4"/>
      <c r="G4507" s="4">
        <f t="shared" si="833"/>
        <v>64.961200000000005</v>
      </c>
      <c r="H4507"/>
      <c r="I4507"/>
      <c r="J4507" s="34">
        <f t="shared" si="830"/>
        <v>9.6211275016187424E-4</v>
      </c>
      <c r="K4507" s="34">
        <f t="shared" si="834"/>
        <v>6.2499999998077607E-2</v>
      </c>
      <c r="L4507" s="6">
        <f t="shared" si="831"/>
        <v>3.1637815247608514</v>
      </c>
      <c r="M4507" s="6">
        <f t="shared" si="835"/>
        <v>0.20552304837265933</v>
      </c>
      <c r="N4507" s="6">
        <f t="shared" si="832"/>
        <v>5.5433152983182508</v>
      </c>
      <c r="O4507" s="6">
        <f t="shared" si="836"/>
        <v>0.36010042074168885</v>
      </c>
      <c r="P4507" s="6">
        <f t="shared" si="837"/>
        <v>0.56562346911434824</v>
      </c>
      <c r="Q4507" s="6">
        <f t="shared" si="838"/>
        <v>9.865106321887647E-2</v>
      </c>
      <c r="R4507" s="6">
        <f t="shared" si="839"/>
        <v>0.14043916408925866</v>
      </c>
      <c r="S4507" s="6">
        <f t="shared" si="840"/>
        <v>0.23909022730813512</v>
      </c>
    </row>
    <row r="4508" spans="1:19" x14ac:dyDescent="0.25">
      <c r="A4508" s="64">
        <v>41961</v>
      </c>
      <c r="B4508" s="200" t="s">
        <v>864</v>
      </c>
      <c r="C4508" s="4">
        <v>1</v>
      </c>
      <c r="D4508" s="4">
        <v>4.0999999999999996</v>
      </c>
      <c r="E4508" s="4"/>
      <c r="G4508" s="4">
        <f t="shared" si="833"/>
        <v>64.961200000000005</v>
      </c>
      <c r="H4508"/>
      <c r="I4508"/>
      <c r="J4508" s="34">
        <f t="shared" si="830"/>
        <v>1.3202543126711102E-3</v>
      </c>
      <c r="K4508" s="34">
        <f t="shared" si="834"/>
        <v>8.5765306119810952E-2</v>
      </c>
      <c r="L4508" s="6">
        <f t="shared" si="831"/>
        <v>4.5518101325650582</v>
      </c>
      <c r="M4508" s="6">
        <f t="shared" si="835"/>
        <v>0.29569105411886604</v>
      </c>
      <c r="N4508" s="6">
        <f t="shared" si="832"/>
        <v>6.670633528309061</v>
      </c>
      <c r="O4508" s="6">
        <f t="shared" si="836"/>
        <v>0.43333236716418877</v>
      </c>
      <c r="P4508" s="6">
        <f t="shared" si="837"/>
        <v>0.72902342128305486</v>
      </c>
      <c r="Q4508" s="6">
        <f t="shared" si="838"/>
        <v>0.14193170597705571</v>
      </c>
      <c r="R4508" s="6">
        <f t="shared" si="839"/>
        <v>0.16899962319403364</v>
      </c>
      <c r="S4508" s="6">
        <f t="shared" si="840"/>
        <v>0.31093132917108934</v>
      </c>
    </row>
    <row r="4509" spans="1:19" x14ac:dyDescent="0.25">
      <c r="A4509" s="64">
        <v>41961</v>
      </c>
      <c r="B4509" s="200" t="s">
        <v>864</v>
      </c>
      <c r="C4509" s="4">
        <v>1</v>
      </c>
      <c r="D4509" s="4">
        <v>4.5999999999999996</v>
      </c>
      <c r="E4509" s="4"/>
      <c r="G4509" s="4">
        <f t="shared" si="833"/>
        <v>64.961200000000005</v>
      </c>
      <c r="H4509"/>
      <c r="I4509"/>
      <c r="J4509" s="34">
        <f t="shared" si="830"/>
        <v>1.6619025137490004E-3</v>
      </c>
      <c r="K4509" s="34">
        <f t="shared" si="834"/>
        <v>0.10795918367014873</v>
      </c>
      <c r="L4509" s="6">
        <f t="shared" si="831"/>
        <v>5.9302678128381849</v>
      </c>
      <c r="M4509" s="6">
        <f t="shared" si="835"/>
        <v>0.3852373209154813</v>
      </c>
      <c r="N4509" s="6">
        <f t="shared" si="832"/>
        <v>7.6319696161125572</v>
      </c>
      <c r="O4509" s="6">
        <f t="shared" si="836"/>
        <v>0.49578191424249274</v>
      </c>
      <c r="P4509" s="6">
        <f t="shared" si="837"/>
        <v>0.88101923515797398</v>
      </c>
      <c r="Q4509" s="6">
        <f t="shared" si="838"/>
        <v>0.18491391403943103</v>
      </c>
      <c r="R4509" s="6">
        <f t="shared" si="839"/>
        <v>0.19335494655457217</v>
      </c>
      <c r="S4509" s="6">
        <f t="shared" si="840"/>
        <v>0.37826886059400322</v>
      </c>
    </row>
    <row r="4510" spans="1:19" x14ac:dyDescent="0.25">
      <c r="A4510" s="64">
        <v>41961</v>
      </c>
      <c r="B4510" s="200" t="s">
        <v>864</v>
      </c>
      <c r="C4510" s="4">
        <v>1</v>
      </c>
      <c r="D4510" s="4">
        <v>6.2</v>
      </c>
      <c r="E4510" s="4"/>
      <c r="G4510" s="4">
        <f t="shared" si="833"/>
        <v>64.961200000000005</v>
      </c>
      <c r="H4510"/>
      <c r="I4510"/>
      <c r="J4510" s="34">
        <f t="shared" si="830"/>
        <v>3.0190705400997908E-3</v>
      </c>
      <c r="K4510" s="34">
        <f t="shared" si="834"/>
        <v>0.1961224489735594</v>
      </c>
      <c r="L4510" s="6">
        <f t="shared" si="831"/>
        <v>11.778840632041497</v>
      </c>
      <c r="M4510" s="6">
        <f t="shared" si="835"/>
        <v>0.76516763690751333</v>
      </c>
      <c r="N4510" s="6">
        <f t="shared" si="832"/>
        <v>10.8220178607594</v>
      </c>
      <c r="O4510" s="6">
        <f t="shared" si="836"/>
        <v>0.70301128029210602</v>
      </c>
      <c r="P4510" s="6">
        <f t="shared" si="837"/>
        <v>1.4681789171996193</v>
      </c>
      <c r="Q4510" s="6">
        <f t="shared" si="838"/>
        <v>0.36728046571560641</v>
      </c>
      <c r="R4510" s="6">
        <f t="shared" si="839"/>
        <v>0.27417439931392135</v>
      </c>
      <c r="S4510" s="6">
        <f t="shared" si="840"/>
        <v>0.64145486502952775</v>
      </c>
    </row>
    <row r="4511" spans="1:19" x14ac:dyDescent="0.25">
      <c r="A4511" s="64">
        <v>41961</v>
      </c>
      <c r="B4511" s="200" t="s">
        <v>864</v>
      </c>
      <c r="C4511" s="4">
        <v>1</v>
      </c>
      <c r="D4511" s="4">
        <v>3.2</v>
      </c>
      <c r="E4511" s="4"/>
      <c r="G4511" s="4">
        <f t="shared" si="833"/>
        <v>64.961200000000005</v>
      </c>
      <c r="H4511"/>
      <c r="I4511"/>
      <c r="J4511" s="34">
        <f t="shared" si="830"/>
        <v>8.0424771931898698E-4</v>
      </c>
      <c r="K4511" s="34">
        <f t="shared" si="834"/>
        <v>5.2244897957576697E-2</v>
      </c>
      <c r="L4511" s="6">
        <f t="shared" si="831"/>
        <v>2.57474279673893</v>
      </c>
      <c r="M4511" s="6">
        <f t="shared" si="835"/>
        <v>0.16725838501169291</v>
      </c>
      <c r="N4511" s="6">
        <f t="shared" si="832"/>
        <v>4.9915502127950244</v>
      </c>
      <c r="O4511" s="6">
        <f t="shared" si="836"/>
        <v>0.32425709797277341</v>
      </c>
      <c r="P4511" s="6">
        <f t="shared" si="837"/>
        <v>0.49151548298446635</v>
      </c>
      <c r="Q4511" s="6">
        <f t="shared" si="838"/>
        <v>8.0284024805612586E-2</v>
      </c>
      <c r="R4511" s="6">
        <f t="shared" si="839"/>
        <v>0.12646026820938164</v>
      </c>
      <c r="S4511" s="6">
        <f t="shared" si="840"/>
        <v>0.20674429301499422</v>
      </c>
    </row>
    <row r="4512" spans="1:19" x14ac:dyDescent="0.25">
      <c r="A4512" s="64">
        <v>41961</v>
      </c>
      <c r="B4512" s="200" t="s">
        <v>864</v>
      </c>
      <c r="C4512" s="4">
        <v>1</v>
      </c>
      <c r="D4512" s="4">
        <v>3.8</v>
      </c>
      <c r="E4512" s="4"/>
      <c r="G4512" s="4">
        <f t="shared" si="833"/>
        <v>64.961200000000005</v>
      </c>
      <c r="H4512"/>
      <c r="I4512"/>
      <c r="J4512" s="34">
        <f t="shared" si="830"/>
        <v>1.1341149479459152E-3</v>
      </c>
      <c r="K4512" s="34">
        <f t="shared" si="834"/>
        <v>7.3673469385489021E-2</v>
      </c>
      <c r="L4512" s="6">
        <f t="shared" si="831"/>
        <v>3.8222275656794742</v>
      </c>
      <c r="M4512" s="6">
        <f t="shared" si="835"/>
        <v>0.24829649415562419</v>
      </c>
      <c r="N4512" s="6">
        <f t="shared" si="832"/>
        <v>6.1031884174464111</v>
      </c>
      <c r="O4512" s="6">
        <f t="shared" si="836"/>
        <v>0.39647045111343715</v>
      </c>
      <c r="P4512" s="6">
        <f t="shared" si="837"/>
        <v>0.64476694526906131</v>
      </c>
      <c r="Q4512" s="6">
        <f t="shared" si="838"/>
        <v>0.1191823171946996</v>
      </c>
      <c r="R4512" s="6">
        <f t="shared" si="839"/>
        <v>0.1546234759342405</v>
      </c>
      <c r="S4512" s="6">
        <f t="shared" si="840"/>
        <v>0.2738057931289401</v>
      </c>
    </row>
    <row r="4513" spans="1:19" x14ac:dyDescent="0.25">
      <c r="A4513" s="64">
        <v>41961</v>
      </c>
      <c r="B4513" s="200" t="s">
        <v>864</v>
      </c>
      <c r="C4513" s="4">
        <v>1</v>
      </c>
      <c r="D4513" s="4">
        <v>8</v>
      </c>
      <c r="E4513" s="4"/>
      <c r="G4513" s="4">
        <f t="shared" si="833"/>
        <v>64.961200000000005</v>
      </c>
      <c r="H4513"/>
      <c r="I4513"/>
      <c r="J4513" s="34">
        <f t="shared" ref="J4513:J4576" si="841">((+D4513/200)^2)*PI()</f>
        <v>5.0265482457436689E-3</v>
      </c>
      <c r="K4513" s="34">
        <f t="shared" si="834"/>
        <v>0.32653061223485441</v>
      </c>
      <c r="L4513" s="6">
        <f t="shared" ref="L4513:L4576" si="842">0.17758*(D4513^2.299)</f>
        <v>21.164008717497858</v>
      </c>
      <c r="M4513" s="6">
        <f t="shared" si="835"/>
        <v>1.3748394297657729</v>
      </c>
      <c r="N4513" s="6">
        <f t="shared" ref="N4513:N4576" si="843">1.28*(D4513^1.17)</f>
        <v>14.58227400291401</v>
      </c>
      <c r="O4513" s="6">
        <f t="shared" si="836"/>
        <v>0.94728203633176278</v>
      </c>
      <c r="P4513" s="6">
        <f t="shared" si="837"/>
        <v>2.3221214660975358</v>
      </c>
      <c r="Q4513" s="6">
        <f t="shared" si="838"/>
        <v>0.65992292628757099</v>
      </c>
      <c r="R4513" s="6">
        <f t="shared" si="839"/>
        <v>0.3694399941693875</v>
      </c>
      <c r="S4513" s="6">
        <f t="shared" si="840"/>
        <v>1.0293629204569585</v>
      </c>
    </row>
    <row r="4514" spans="1:19" x14ac:dyDescent="0.25">
      <c r="A4514" s="64">
        <v>41961</v>
      </c>
      <c r="B4514" s="200" t="s">
        <v>864</v>
      </c>
      <c r="C4514" s="4">
        <v>1</v>
      </c>
      <c r="D4514" s="4">
        <v>3</v>
      </c>
      <c r="E4514" s="4"/>
      <c r="G4514" s="4">
        <f t="shared" ref="G4514:G4577" si="844">IF($D4514&lt;3.01,795.7747,64.9612)</f>
        <v>795.77470000000005</v>
      </c>
      <c r="H4514"/>
      <c r="I4514"/>
      <c r="J4514" s="34">
        <f t="shared" si="841"/>
        <v>7.0685834705770342E-4</v>
      </c>
      <c r="K4514" s="34">
        <f t="shared" ref="K4514:K4577" si="845">+IF($D4514&gt;3.01,J4514*64.96120126,J4514*795.77)</f>
        <v>0.56249666683810862</v>
      </c>
      <c r="L4514" s="6">
        <f t="shared" si="842"/>
        <v>2.219707841442716</v>
      </c>
      <c r="M4514" s="6">
        <f t="shared" ref="M4514:M4577" si="846">+IF($D4514&gt;3.01,L4514*64.96120126*0.001,L4514*795.77*0.001)</f>
        <v>1.7663769089848702</v>
      </c>
      <c r="N4514" s="6">
        <f t="shared" si="843"/>
        <v>4.6285167281146418</v>
      </c>
      <c r="O4514" s="6">
        <f t="shared" ref="O4514:O4577" si="847">+IF($D4514&gt;3.01,N4514*64.96120126*0.001,N4514*795.77*0.001)</f>
        <v>3.6832347567317885</v>
      </c>
      <c r="P4514" s="6">
        <f t="shared" ref="P4514:P4577" si="848">+M4514+O4514</f>
        <v>5.4496116657166587</v>
      </c>
      <c r="Q4514" s="6">
        <f t="shared" si="838"/>
        <v>0.84786091631273763</v>
      </c>
      <c r="R4514" s="6">
        <f t="shared" si="839"/>
        <v>1.4364615551253976</v>
      </c>
      <c r="S4514" s="6">
        <f t="shared" si="840"/>
        <v>2.2843224714381352</v>
      </c>
    </row>
    <row r="4515" spans="1:19" x14ac:dyDescent="0.25">
      <c r="A4515" s="64">
        <v>41961</v>
      </c>
      <c r="B4515" s="200" t="s">
        <v>864</v>
      </c>
      <c r="C4515" s="4">
        <v>1</v>
      </c>
      <c r="D4515" s="4">
        <v>3.8</v>
      </c>
      <c r="E4515" s="4"/>
      <c r="G4515" s="4">
        <f t="shared" si="844"/>
        <v>64.961200000000005</v>
      </c>
      <c r="H4515"/>
      <c r="I4515"/>
      <c r="J4515" s="34">
        <f t="shared" si="841"/>
        <v>1.1341149479459152E-3</v>
      </c>
      <c r="K4515" s="34">
        <f t="shared" si="845"/>
        <v>7.3673469385489021E-2</v>
      </c>
      <c r="L4515" s="6">
        <f t="shared" si="842"/>
        <v>3.8222275656794742</v>
      </c>
      <c r="M4515" s="6">
        <f t="shared" si="846"/>
        <v>0.24829649415562419</v>
      </c>
      <c r="N4515" s="6">
        <f t="shared" si="843"/>
        <v>6.1031884174464111</v>
      </c>
      <c r="O4515" s="6">
        <f t="shared" si="847"/>
        <v>0.39647045111343715</v>
      </c>
      <c r="P4515" s="6">
        <f t="shared" si="848"/>
        <v>0.64476694526906131</v>
      </c>
      <c r="Q4515" s="6">
        <f t="shared" si="838"/>
        <v>0.1191823171946996</v>
      </c>
      <c r="R4515" s="6">
        <f t="shared" si="839"/>
        <v>0.1546234759342405</v>
      </c>
      <c r="S4515" s="6">
        <f t="shared" si="840"/>
        <v>0.2738057931289401</v>
      </c>
    </row>
    <row r="4516" spans="1:19" x14ac:dyDescent="0.25">
      <c r="A4516" s="64">
        <v>41961</v>
      </c>
      <c r="B4516" s="200" t="s">
        <v>864</v>
      </c>
      <c r="C4516" s="4">
        <v>1</v>
      </c>
      <c r="D4516" s="4">
        <v>4.7</v>
      </c>
      <c r="E4516" s="4"/>
      <c r="G4516" s="4">
        <f t="shared" si="844"/>
        <v>64.961200000000005</v>
      </c>
      <c r="H4516"/>
      <c r="I4516"/>
      <c r="J4516" s="34">
        <f t="shared" si="841"/>
        <v>1.7349445429449633E-3</v>
      </c>
      <c r="K4516" s="34">
        <f t="shared" si="845"/>
        <v>0.11270408162918646</v>
      </c>
      <c r="L4516" s="6">
        <f t="shared" si="842"/>
        <v>6.2308461373122945</v>
      </c>
      <c r="M4516" s="6">
        <f t="shared" si="846"/>
        <v>0.40476324994603757</v>
      </c>
      <c r="N4516" s="6">
        <f t="shared" si="843"/>
        <v>7.8264436633583525</v>
      </c>
      <c r="O4516" s="6">
        <f t="shared" si="847"/>
        <v>0.50841518196547364</v>
      </c>
      <c r="P4516" s="6">
        <f t="shared" si="848"/>
        <v>0.91317843191151127</v>
      </c>
      <c r="Q4516" s="6">
        <f t="shared" si="838"/>
        <v>0.19428635997409802</v>
      </c>
      <c r="R4516" s="6">
        <f t="shared" si="839"/>
        <v>0.19828192096653471</v>
      </c>
      <c r="S4516" s="6">
        <f t="shared" si="840"/>
        <v>0.39256828094063273</v>
      </c>
    </row>
    <row r="4517" spans="1:19" x14ac:dyDescent="0.25">
      <c r="A4517" s="64">
        <v>41961</v>
      </c>
      <c r="B4517" s="200" t="s">
        <v>864</v>
      </c>
      <c r="C4517" s="4">
        <v>1</v>
      </c>
      <c r="D4517" s="4">
        <v>3.6</v>
      </c>
      <c r="E4517" s="4"/>
      <c r="G4517" s="4">
        <f t="shared" si="844"/>
        <v>64.961200000000005</v>
      </c>
      <c r="H4517"/>
      <c r="I4517"/>
      <c r="J4517" s="34">
        <f t="shared" si="841"/>
        <v>1.0178760197630931E-3</v>
      </c>
      <c r="K4517" s="34">
        <f t="shared" si="845"/>
        <v>6.6122448977558021E-2</v>
      </c>
      <c r="L4517" s="6">
        <f t="shared" si="842"/>
        <v>3.375464158589657</v>
      </c>
      <c r="M4517" s="6">
        <f t="shared" si="846"/>
        <v>0.21927420655205926</v>
      </c>
      <c r="N4517" s="6">
        <f t="shared" si="843"/>
        <v>5.7290669248255632</v>
      </c>
      <c r="O4517" s="6">
        <f t="shared" si="847"/>
        <v>0.37216706953560269</v>
      </c>
      <c r="P4517" s="6">
        <f t="shared" si="848"/>
        <v>0.59144127608766195</v>
      </c>
      <c r="Q4517" s="6">
        <f t="shared" si="838"/>
        <v>0.10525161914498844</v>
      </c>
      <c r="R4517" s="6">
        <f t="shared" si="839"/>
        <v>0.14514515711888507</v>
      </c>
      <c r="S4517" s="6">
        <f t="shared" si="840"/>
        <v>0.25039677626387352</v>
      </c>
    </row>
    <row r="4518" spans="1:19" x14ac:dyDescent="0.25">
      <c r="A4518" s="64">
        <v>41961</v>
      </c>
      <c r="B4518" s="200" t="s">
        <v>864</v>
      </c>
      <c r="C4518" s="4">
        <v>1</v>
      </c>
      <c r="D4518" s="4">
        <v>3.3</v>
      </c>
      <c r="E4518" s="4"/>
      <c r="G4518" s="4">
        <f t="shared" si="844"/>
        <v>64.961200000000005</v>
      </c>
      <c r="H4518"/>
      <c r="I4518"/>
      <c r="J4518" s="34">
        <f t="shared" si="841"/>
        <v>8.5529859993982123E-4</v>
      </c>
      <c r="K4518" s="34">
        <f t="shared" si="845"/>
        <v>5.5561224488086945E-2</v>
      </c>
      <c r="L4518" s="6">
        <f t="shared" si="842"/>
        <v>2.7634881041225379</v>
      </c>
      <c r="M4518" s="6">
        <f t="shared" si="846"/>
        <v>0.17951950691152002</v>
      </c>
      <c r="N4518" s="6">
        <f t="shared" si="843"/>
        <v>5.1745344101160526</v>
      </c>
      <c r="O4518" s="6">
        <f t="shared" si="847"/>
        <v>0.3361439712423443</v>
      </c>
      <c r="P4518" s="6">
        <f t="shared" si="848"/>
        <v>0.51566347815386426</v>
      </c>
      <c r="Q4518" s="6">
        <f t="shared" si="838"/>
        <v>8.6169363317529613E-2</v>
      </c>
      <c r="R4518" s="6">
        <f t="shared" si="839"/>
        <v>0.13109614878451428</v>
      </c>
      <c r="S4518" s="6">
        <f t="shared" si="840"/>
        <v>0.2172655121020439</v>
      </c>
    </row>
    <row r="4519" spans="1:19" x14ac:dyDescent="0.25">
      <c r="A4519" s="64">
        <v>41961</v>
      </c>
      <c r="B4519" s="200" t="s">
        <v>864</v>
      </c>
      <c r="C4519" s="4">
        <v>1</v>
      </c>
      <c r="D4519" s="4">
        <v>5.3</v>
      </c>
      <c r="E4519" s="4"/>
      <c r="G4519" s="4">
        <f t="shared" si="844"/>
        <v>64.961200000000005</v>
      </c>
      <c r="H4519"/>
      <c r="I4519"/>
      <c r="J4519" s="34">
        <f t="shared" si="841"/>
        <v>2.2061834409834321E-3</v>
      </c>
      <c r="K4519" s="34">
        <f t="shared" si="845"/>
        <v>0.14331632652620405</v>
      </c>
      <c r="L4519" s="6">
        <f t="shared" si="842"/>
        <v>8.213046389840704</v>
      </c>
      <c r="M4519" s="6">
        <f t="shared" si="846"/>
        <v>0.53352935948815838</v>
      </c>
      <c r="N4519" s="6">
        <f t="shared" si="843"/>
        <v>9.0076755970184212</v>
      </c>
      <c r="O4519" s="6">
        <f t="shared" si="847"/>
        <v>0.58514942734270425</v>
      </c>
      <c r="P4519" s="6">
        <f t="shared" si="848"/>
        <v>1.1186787868308627</v>
      </c>
      <c r="Q4519" s="6">
        <f t="shared" si="838"/>
        <v>0.25609409255431603</v>
      </c>
      <c r="R4519" s="6">
        <f t="shared" si="839"/>
        <v>0.22820827666365467</v>
      </c>
      <c r="S4519" s="6">
        <f t="shared" si="840"/>
        <v>0.48430236921797071</v>
      </c>
    </row>
    <row r="4520" spans="1:19" x14ac:dyDescent="0.25">
      <c r="A4520" s="64">
        <v>41961</v>
      </c>
      <c r="B4520" s="200" t="s">
        <v>864</v>
      </c>
      <c r="C4520" s="4">
        <v>1</v>
      </c>
      <c r="D4520" s="4">
        <v>5.9</v>
      </c>
      <c r="E4520" s="4"/>
      <c r="G4520" s="4">
        <f t="shared" si="844"/>
        <v>64.961200000000005</v>
      </c>
      <c r="H4520"/>
      <c r="I4520"/>
      <c r="J4520" s="34">
        <f t="shared" si="841"/>
        <v>2.7339710067865179E-3</v>
      </c>
      <c r="K4520" s="34">
        <f t="shared" si="845"/>
        <v>0.17760204081086381</v>
      </c>
      <c r="L4520" s="6">
        <f t="shared" si="842"/>
        <v>10.509518679077305</v>
      </c>
      <c r="M4520" s="6">
        <f t="shared" si="846"/>
        <v>0.68271095805727011</v>
      </c>
      <c r="N4520" s="6">
        <f t="shared" si="843"/>
        <v>10.211906347392123</v>
      </c>
      <c r="O4520" s="6">
        <f t="shared" si="847"/>
        <v>0.66337770348121117</v>
      </c>
      <c r="P4520" s="6">
        <f t="shared" si="848"/>
        <v>1.3460886615384813</v>
      </c>
      <c r="Q4520" s="6">
        <f t="shared" si="838"/>
        <v>0.32770125986748966</v>
      </c>
      <c r="R4520" s="6">
        <f t="shared" si="839"/>
        <v>0.25871730435767237</v>
      </c>
      <c r="S4520" s="6">
        <f t="shared" si="840"/>
        <v>0.58641856422516203</v>
      </c>
    </row>
    <row r="4521" spans="1:19" x14ac:dyDescent="0.25">
      <c r="A4521" s="64">
        <v>41961</v>
      </c>
      <c r="B4521" s="200" t="s">
        <v>864</v>
      </c>
      <c r="C4521" s="4">
        <v>1</v>
      </c>
      <c r="D4521" s="4">
        <v>5.3</v>
      </c>
      <c r="E4521" s="4"/>
      <c r="G4521" s="4">
        <f t="shared" si="844"/>
        <v>64.961200000000005</v>
      </c>
      <c r="H4521"/>
      <c r="I4521"/>
      <c r="J4521" s="34">
        <f t="shared" si="841"/>
        <v>2.2061834409834321E-3</v>
      </c>
      <c r="K4521" s="34">
        <f t="shared" si="845"/>
        <v>0.14331632652620405</v>
      </c>
      <c r="L4521" s="6">
        <f t="shared" si="842"/>
        <v>8.213046389840704</v>
      </c>
      <c r="M4521" s="6">
        <f t="shared" si="846"/>
        <v>0.53352935948815838</v>
      </c>
      <c r="N4521" s="6">
        <f t="shared" si="843"/>
        <v>9.0076755970184212</v>
      </c>
      <c r="O4521" s="6">
        <f t="shared" si="847"/>
        <v>0.58514942734270425</v>
      </c>
      <c r="P4521" s="6">
        <f t="shared" si="848"/>
        <v>1.1186787868308627</v>
      </c>
      <c r="Q4521" s="6">
        <f t="shared" si="838"/>
        <v>0.25609409255431603</v>
      </c>
      <c r="R4521" s="6">
        <f t="shared" si="839"/>
        <v>0.22820827666365467</v>
      </c>
      <c r="S4521" s="6">
        <f t="shared" si="840"/>
        <v>0.48430236921797071</v>
      </c>
    </row>
    <row r="4522" spans="1:19" x14ac:dyDescent="0.25">
      <c r="A4522" s="64">
        <v>41961</v>
      </c>
      <c r="B4522" s="200" t="s">
        <v>864</v>
      </c>
      <c r="C4522" s="4">
        <v>1</v>
      </c>
      <c r="D4522" s="4">
        <v>3.1</v>
      </c>
      <c r="E4522" s="4"/>
      <c r="G4522" s="4">
        <f t="shared" si="844"/>
        <v>64.961200000000005</v>
      </c>
      <c r="H4522"/>
      <c r="I4522"/>
      <c r="J4522" s="34">
        <f t="shared" si="841"/>
        <v>7.5476763502494771E-4</v>
      </c>
      <c r="K4522" s="34">
        <f t="shared" si="845"/>
        <v>4.9030612243389851E-2</v>
      </c>
      <c r="L4522" s="6">
        <f t="shared" si="842"/>
        <v>2.3935063597525432</v>
      </c>
      <c r="M4522" s="6">
        <f t="shared" si="846"/>
        <v>0.15548504835297491</v>
      </c>
      <c r="N4522" s="6">
        <f t="shared" si="843"/>
        <v>4.8095356854949474</v>
      </c>
      <c r="O4522" s="6">
        <f t="shared" si="847"/>
        <v>0.31243321563258936</v>
      </c>
      <c r="P4522" s="6">
        <f t="shared" si="848"/>
        <v>0.46791826398556424</v>
      </c>
      <c r="Q4522" s="6">
        <f t="shared" si="838"/>
        <v>7.4632823209427962E-2</v>
      </c>
      <c r="R4522" s="6">
        <f t="shared" si="839"/>
        <v>0.12184895409670986</v>
      </c>
      <c r="S4522" s="6">
        <f t="shared" si="840"/>
        <v>0.19648177730613781</v>
      </c>
    </row>
    <row r="4523" spans="1:19" x14ac:dyDescent="0.25">
      <c r="A4523" s="64">
        <v>41961</v>
      </c>
      <c r="B4523" s="200" t="s">
        <v>864</v>
      </c>
      <c r="C4523" s="4">
        <v>1</v>
      </c>
      <c r="D4523" s="4">
        <v>4.5</v>
      </c>
      <c r="E4523" s="4"/>
      <c r="G4523" s="4">
        <f t="shared" si="844"/>
        <v>64.961200000000005</v>
      </c>
      <c r="H4523"/>
      <c r="I4523"/>
      <c r="J4523" s="34">
        <f t="shared" si="841"/>
        <v>1.5904312808798326E-3</v>
      </c>
      <c r="K4523" s="34">
        <f t="shared" si="845"/>
        <v>0.10331632652743439</v>
      </c>
      <c r="L4523" s="6">
        <f t="shared" si="842"/>
        <v>5.6380590590289899</v>
      </c>
      <c r="M4523" s="6">
        <f t="shared" si="846"/>
        <v>0.36625508924934846</v>
      </c>
      <c r="N4523" s="6">
        <f t="shared" si="843"/>
        <v>7.4382130025037601</v>
      </c>
      <c r="O4523" s="6">
        <f t="shared" si="847"/>
        <v>0.48319525187039564</v>
      </c>
      <c r="P4523" s="6">
        <f t="shared" si="848"/>
        <v>0.84945034111974405</v>
      </c>
      <c r="Q4523" s="6">
        <f t="shared" si="838"/>
        <v>0.17580244283968727</v>
      </c>
      <c r="R4523" s="6">
        <f t="shared" si="839"/>
        <v>0.1884461482294543</v>
      </c>
      <c r="S4523" s="6">
        <f t="shared" si="840"/>
        <v>0.36424859106914154</v>
      </c>
    </row>
    <row r="4524" spans="1:19" x14ac:dyDescent="0.25">
      <c r="A4524" s="64">
        <v>41961</v>
      </c>
      <c r="B4524" s="200" t="s">
        <v>864</v>
      </c>
      <c r="C4524" s="4">
        <v>1</v>
      </c>
      <c r="D4524" s="4">
        <v>6.1</v>
      </c>
      <c r="E4524" s="4"/>
      <c r="G4524" s="4">
        <f t="shared" si="844"/>
        <v>64.961200000000005</v>
      </c>
      <c r="H4524"/>
      <c r="I4524"/>
      <c r="J4524" s="34">
        <f t="shared" si="841"/>
        <v>2.9224665660019049E-3</v>
      </c>
      <c r="K4524" s="34">
        <f t="shared" si="845"/>
        <v>0.18984693876967082</v>
      </c>
      <c r="L4524" s="6">
        <f t="shared" si="842"/>
        <v>11.346641732690337</v>
      </c>
      <c r="M4524" s="6">
        <f t="shared" si="846"/>
        <v>0.73709147722241208</v>
      </c>
      <c r="N4524" s="6">
        <f t="shared" si="843"/>
        <v>10.618077151196925</v>
      </c>
      <c r="O4524" s="6">
        <f t="shared" si="847"/>
        <v>0.68976304681311085</v>
      </c>
      <c r="P4524" s="6">
        <f t="shared" si="848"/>
        <v>1.426854524035523</v>
      </c>
      <c r="Q4524" s="6">
        <f t="shared" si="838"/>
        <v>0.35380390906675779</v>
      </c>
      <c r="R4524" s="6">
        <f t="shared" si="839"/>
        <v>0.26900758825711324</v>
      </c>
      <c r="S4524" s="6">
        <f t="shared" si="840"/>
        <v>0.62281149732387098</v>
      </c>
    </row>
    <row r="4525" spans="1:19" x14ac:dyDescent="0.25">
      <c r="A4525" s="64">
        <v>41961</v>
      </c>
      <c r="B4525" s="200" t="s">
        <v>864</v>
      </c>
      <c r="C4525" s="4">
        <v>1</v>
      </c>
      <c r="D4525" s="4">
        <v>4</v>
      </c>
      <c r="E4525" s="4"/>
      <c r="G4525" s="4">
        <f t="shared" si="844"/>
        <v>64.961200000000005</v>
      </c>
      <c r="H4525"/>
      <c r="I4525"/>
      <c r="J4525" s="34">
        <f t="shared" si="841"/>
        <v>1.2566370614359172E-3</v>
      </c>
      <c r="K4525" s="34">
        <f t="shared" si="845"/>
        <v>8.1632653058713603E-2</v>
      </c>
      <c r="L4525" s="6">
        <f t="shared" si="842"/>
        <v>4.3006091215286046</v>
      </c>
      <c r="M4525" s="6">
        <f t="shared" si="846"/>
        <v>0.27937273468421148</v>
      </c>
      <c r="N4525" s="6">
        <f t="shared" si="843"/>
        <v>6.4806737611278331</v>
      </c>
      <c r="O4525" s="6">
        <f t="shared" si="847"/>
        <v>0.42099235249702632</v>
      </c>
      <c r="P4525" s="6">
        <f t="shared" si="848"/>
        <v>0.7003650871812378</v>
      </c>
      <c r="Q4525" s="6">
        <f t="shared" si="838"/>
        <v>0.1340989126484215</v>
      </c>
      <c r="R4525" s="6">
        <f t="shared" si="839"/>
        <v>0.16418701747384026</v>
      </c>
      <c r="S4525" s="6">
        <f t="shared" si="840"/>
        <v>0.29828593012226179</v>
      </c>
    </row>
    <row r="4526" spans="1:19" x14ac:dyDescent="0.25">
      <c r="A4526" s="64">
        <v>41961</v>
      </c>
      <c r="B4526" s="200" t="s">
        <v>864</v>
      </c>
      <c r="C4526" s="4">
        <v>1</v>
      </c>
      <c r="D4526" s="4">
        <v>3</v>
      </c>
      <c r="E4526" s="4"/>
      <c r="G4526" s="4">
        <f t="shared" si="844"/>
        <v>795.77470000000005</v>
      </c>
      <c r="H4526"/>
      <c r="I4526"/>
      <c r="J4526" s="34">
        <f t="shared" si="841"/>
        <v>7.0685834705770342E-4</v>
      </c>
      <c r="K4526" s="34">
        <f t="shared" si="845"/>
        <v>0.56249666683810862</v>
      </c>
      <c r="L4526" s="6">
        <f t="shared" si="842"/>
        <v>2.219707841442716</v>
      </c>
      <c r="M4526" s="6">
        <f t="shared" si="846"/>
        <v>1.7663769089848702</v>
      </c>
      <c r="N4526" s="6">
        <f t="shared" si="843"/>
        <v>4.6285167281146418</v>
      </c>
      <c r="O4526" s="6">
        <f t="shared" si="847"/>
        <v>3.6832347567317885</v>
      </c>
      <c r="P4526" s="6">
        <f t="shared" si="848"/>
        <v>5.4496116657166587</v>
      </c>
      <c r="Q4526" s="6">
        <f t="shared" si="838"/>
        <v>0.84786091631273763</v>
      </c>
      <c r="R4526" s="6">
        <f t="shared" si="839"/>
        <v>1.4364615551253976</v>
      </c>
      <c r="S4526" s="6">
        <f t="shared" si="840"/>
        <v>2.2843224714381352</v>
      </c>
    </row>
    <row r="4527" spans="1:19" x14ac:dyDescent="0.25">
      <c r="A4527" s="64">
        <v>41961</v>
      </c>
      <c r="B4527" s="200" t="s">
        <v>864</v>
      </c>
      <c r="C4527" s="4">
        <v>1</v>
      </c>
      <c r="D4527" s="4">
        <v>5.4</v>
      </c>
      <c r="E4527" s="4"/>
      <c r="G4527" s="4">
        <f t="shared" si="844"/>
        <v>64.961200000000005</v>
      </c>
      <c r="H4527"/>
      <c r="I4527"/>
      <c r="J4527" s="34">
        <f t="shared" si="841"/>
        <v>2.2902210444669595E-3</v>
      </c>
      <c r="K4527" s="34">
        <f t="shared" si="845"/>
        <v>0.14877551019950555</v>
      </c>
      <c r="L4527" s="6">
        <f t="shared" si="842"/>
        <v>8.5736806990755614</v>
      </c>
      <c r="M4527" s="6">
        <f t="shared" si="846"/>
        <v>0.55695659743162507</v>
      </c>
      <c r="N4527" s="6">
        <f t="shared" si="843"/>
        <v>9.2068415424761678</v>
      </c>
      <c r="O4527" s="6">
        <f t="shared" si="847"/>
        <v>0.5980874864097232</v>
      </c>
      <c r="P4527" s="6">
        <f t="shared" si="848"/>
        <v>1.1550440838413483</v>
      </c>
      <c r="Q4527" s="6">
        <f t="shared" si="838"/>
        <v>0.26733916676718</v>
      </c>
      <c r="R4527" s="6">
        <f t="shared" si="839"/>
        <v>0.23325411969979207</v>
      </c>
      <c r="S4527" s="6">
        <f t="shared" si="840"/>
        <v>0.5005932864669721</v>
      </c>
    </row>
    <row r="4528" spans="1:19" x14ac:dyDescent="0.25">
      <c r="A4528" s="64">
        <v>41961</v>
      </c>
      <c r="B4528" s="200" t="s">
        <v>864</v>
      </c>
      <c r="C4528" s="4">
        <v>1</v>
      </c>
      <c r="D4528" s="4">
        <v>4.5</v>
      </c>
      <c r="E4528" s="4"/>
      <c r="G4528" s="4">
        <f t="shared" si="844"/>
        <v>64.961200000000005</v>
      </c>
      <c r="H4528"/>
      <c r="I4528"/>
      <c r="J4528" s="34">
        <f t="shared" si="841"/>
        <v>1.5904312808798326E-3</v>
      </c>
      <c r="K4528" s="34">
        <f t="shared" si="845"/>
        <v>0.10331632652743439</v>
      </c>
      <c r="L4528" s="6">
        <f t="shared" si="842"/>
        <v>5.6380590590289899</v>
      </c>
      <c r="M4528" s="6">
        <f t="shared" si="846"/>
        <v>0.36625508924934846</v>
      </c>
      <c r="N4528" s="6">
        <f t="shared" si="843"/>
        <v>7.4382130025037601</v>
      </c>
      <c r="O4528" s="6">
        <f t="shared" si="847"/>
        <v>0.48319525187039564</v>
      </c>
      <c r="P4528" s="6">
        <f t="shared" si="848"/>
        <v>0.84945034111974405</v>
      </c>
      <c r="Q4528" s="6">
        <f t="shared" si="838"/>
        <v>0.17580244283968727</v>
      </c>
      <c r="R4528" s="6">
        <f t="shared" si="839"/>
        <v>0.1884461482294543</v>
      </c>
      <c r="S4528" s="6">
        <f t="shared" si="840"/>
        <v>0.36424859106914154</v>
      </c>
    </row>
    <row r="4529" spans="1:19" x14ac:dyDescent="0.25">
      <c r="A4529" s="64">
        <v>41961</v>
      </c>
      <c r="B4529" s="200" t="s">
        <v>864</v>
      </c>
      <c r="C4529" s="4">
        <v>1</v>
      </c>
      <c r="D4529" s="4">
        <v>3.3</v>
      </c>
      <c r="E4529" s="4"/>
      <c r="G4529" s="4">
        <f t="shared" si="844"/>
        <v>64.961200000000005</v>
      </c>
      <c r="H4529"/>
      <c r="I4529"/>
      <c r="J4529" s="34">
        <f t="shared" si="841"/>
        <v>8.5529859993982123E-4</v>
      </c>
      <c r="K4529" s="34">
        <f t="shared" si="845"/>
        <v>5.5561224488086945E-2</v>
      </c>
      <c r="L4529" s="6">
        <f t="shared" si="842"/>
        <v>2.7634881041225379</v>
      </c>
      <c r="M4529" s="6">
        <f t="shared" si="846"/>
        <v>0.17951950691152002</v>
      </c>
      <c r="N4529" s="6">
        <f t="shared" si="843"/>
        <v>5.1745344101160526</v>
      </c>
      <c r="O4529" s="6">
        <f t="shared" si="847"/>
        <v>0.3361439712423443</v>
      </c>
      <c r="P4529" s="6">
        <f t="shared" si="848"/>
        <v>0.51566347815386426</v>
      </c>
      <c r="Q4529" s="6">
        <f t="shared" si="838"/>
        <v>8.6169363317529613E-2</v>
      </c>
      <c r="R4529" s="6">
        <f t="shared" si="839"/>
        <v>0.13109614878451428</v>
      </c>
      <c r="S4529" s="6">
        <f t="shared" si="840"/>
        <v>0.2172655121020439</v>
      </c>
    </row>
    <row r="4530" spans="1:19" x14ac:dyDescent="0.25">
      <c r="A4530" s="64">
        <v>41961</v>
      </c>
      <c r="B4530" s="200" t="s">
        <v>864</v>
      </c>
      <c r="C4530" s="4">
        <v>1</v>
      </c>
      <c r="D4530" s="4">
        <v>4.4000000000000004</v>
      </c>
      <c r="E4530" s="4"/>
      <c r="G4530" s="4">
        <f t="shared" si="844"/>
        <v>64.961200000000005</v>
      </c>
      <c r="H4530"/>
      <c r="I4530"/>
      <c r="J4530" s="34">
        <f t="shared" si="841"/>
        <v>1.5205308443374602E-3</v>
      </c>
      <c r="K4530" s="34">
        <f t="shared" si="845"/>
        <v>9.877551020104347E-2</v>
      </c>
      <c r="L4530" s="6">
        <f t="shared" si="842"/>
        <v>5.3541650508837426</v>
      </c>
      <c r="M4530" s="6">
        <f t="shared" si="846"/>
        <v>0.34781299344971695</v>
      </c>
      <c r="N4530" s="6">
        <f t="shared" si="843"/>
        <v>7.2451870323804508</v>
      </c>
      <c r="O4530" s="6">
        <f t="shared" si="847"/>
        <v>0.47065605297680857</v>
      </c>
      <c r="P4530" s="6">
        <f t="shared" si="848"/>
        <v>0.81846904642652551</v>
      </c>
      <c r="Q4530" s="6">
        <f t="shared" si="838"/>
        <v>0.16695023685586413</v>
      </c>
      <c r="R4530" s="6">
        <f t="shared" si="839"/>
        <v>0.18355586066095536</v>
      </c>
      <c r="S4530" s="6">
        <f t="shared" si="840"/>
        <v>0.35050609751681949</v>
      </c>
    </row>
    <row r="4531" spans="1:19" x14ac:dyDescent="0.25">
      <c r="A4531" s="64">
        <v>41961</v>
      </c>
      <c r="B4531" s="200" t="s">
        <v>864</v>
      </c>
      <c r="C4531" s="4">
        <v>1</v>
      </c>
      <c r="D4531" s="4">
        <v>6</v>
      </c>
      <c r="E4531" s="4"/>
      <c r="G4531" s="4">
        <f t="shared" si="844"/>
        <v>64.961200000000005</v>
      </c>
      <c r="H4531"/>
      <c r="I4531"/>
      <c r="J4531" s="34">
        <f t="shared" si="841"/>
        <v>2.8274333882308137E-3</v>
      </c>
      <c r="K4531" s="34">
        <f t="shared" si="845"/>
        <v>0.1836734693821056</v>
      </c>
      <c r="L4531" s="6">
        <f t="shared" si="842"/>
        <v>10.923549380812876</v>
      </c>
      <c r="M4531" s="6">
        <f t="shared" si="846"/>
        <v>0.70960688980053355</v>
      </c>
      <c r="N4531" s="6">
        <f t="shared" si="843"/>
        <v>10.414704032978928</v>
      </c>
      <c r="O4531" s="6">
        <f t="shared" si="847"/>
        <v>0.67655168474967775</v>
      </c>
      <c r="P4531" s="6">
        <f t="shared" si="848"/>
        <v>1.3861585745502114</v>
      </c>
      <c r="Q4531" s="6">
        <f t="shared" si="838"/>
        <v>0.34061130710425608</v>
      </c>
      <c r="R4531" s="6">
        <f t="shared" si="839"/>
        <v>0.26385515705237433</v>
      </c>
      <c r="S4531" s="6">
        <f t="shared" si="840"/>
        <v>0.60446646415663041</v>
      </c>
    </row>
    <row r="4532" spans="1:19" x14ac:dyDescent="0.25">
      <c r="A4532" s="64">
        <v>41961</v>
      </c>
      <c r="B4532" s="200" t="s">
        <v>864</v>
      </c>
      <c r="C4532" s="4">
        <v>1</v>
      </c>
      <c r="D4532" s="4">
        <v>8</v>
      </c>
      <c r="E4532" s="4"/>
      <c r="G4532" s="4">
        <f t="shared" si="844"/>
        <v>64.961200000000005</v>
      </c>
      <c r="H4532"/>
      <c r="I4532"/>
      <c r="J4532" s="34">
        <f t="shared" si="841"/>
        <v>5.0265482457436689E-3</v>
      </c>
      <c r="K4532" s="34">
        <f t="shared" si="845"/>
        <v>0.32653061223485441</v>
      </c>
      <c r="L4532" s="6">
        <f t="shared" si="842"/>
        <v>21.164008717497858</v>
      </c>
      <c r="M4532" s="6">
        <f t="shared" si="846"/>
        <v>1.3748394297657729</v>
      </c>
      <c r="N4532" s="6">
        <f t="shared" si="843"/>
        <v>14.58227400291401</v>
      </c>
      <c r="O4532" s="6">
        <f t="shared" si="847"/>
        <v>0.94728203633176278</v>
      </c>
      <c r="P4532" s="6">
        <f t="shared" si="848"/>
        <v>2.3221214660975358</v>
      </c>
      <c r="Q4532" s="6">
        <f t="shared" si="838"/>
        <v>0.65992292628757099</v>
      </c>
      <c r="R4532" s="6">
        <f t="shared" si="839"/>
        <v>0.3694399941693875</v>
      </c>
      <c r="S4532" s="6">
        <f t="shared" si="840"/>
        <v>1.0293629204569585</v>
      </c>
    </row>
    <row r="4533" spans="1:19" x14ac:dyDescent="0.25">
      <c r="A4533" s="64">
        <v>41961</v>
      </c>
      <c r="B4533" s="200" t="s">
        <v>864</v>
      </c>
      <c r="C4533" s="4">
        <v>1</v>
      </c>
      <c r="D4533" s="4">
        <v>5.8</v>
      </c>
      <c r="E4533" s="4"/>
      <c r="G4533" s="4">
        <f t="shared" si="844"/>
        <v>64.961200000000005</v>
      </c>
      <c r="H4533"/>
      <c r="I4533"/>
      <c r="J4533" s="34">
        <f t="shared" si="841"/>
        <v>2.6420794216690155E-3</v>
      </c>
      <c r="K4533" s="34">
        <f t="shared" si="845"/>
        <v>0.1716326530559453</v>
      </c>
      <c r="L4533" s="6">
        <f t="shared" si="842"/>
        <v>10.104504202450142</v>
      </c>
      <c r="M4533" s="6">
        <f t="shared" si="846"/>
        <v>0.65640073112787944</v>
      </c>
      <c r="N4533" s="6">
        <f t="shared" si="843"/>
        <v>10.009692178621206</v>
      </c>
      <c r="O4533" s="6">
        <f t="shared" si="847"/>
        <v>0.65024162816606002</v>
      </c>
      <c r="P4533" s="6">
        <f t="shared" si="848"/>
        <v>1.3066423592939396</v>
      </c>
      <c r="Q4533" s="6">
        <f t="shared" si="838"/>
        <v>0.31507235094138214</v>
      </c>
      <c r="R4533" s="6">
        <f t="shared" si="839"/>
        <v>0.25359423498476341</v>
      </c>
      <c r="S4533" s="6">
        <f t="shared" si="840"/>
        <v>0.5686665859261455</v>
      </c>
    </row>
    <row r="4534" spans="1:19" x14ac:dyDescent="0.25">
      <c r="A4534" s="64">
        <v>41961</v>
      </c>
      <c r="B4534" s="200" t="s">
        <v>864</v>
      </c>
      <c r="C4534" s="4">
        <v>1</v>
      </c>
      <c r="D4534" s="4">
        <v>4</v>
      </c>
      <c r="E4534" s="4"/>
      <c r="G4534" s="4">
        <f t="shared" si="844"/>
        <v>64.961200000000005</v>
      </c>
      <c r="H4534"/>
      <c r="I4534"/>
      <c r="J4534" s="34">
        <f t="shared" si="841"/>
        <v>1.2566370614359172E-3</v>
      </c>
      <c r="K4534" s="34">
        <f t="shared" si="845"/>
        <v>8.1632653058713603E-2</v>
      </c>
      <c r="L4534" s="6">
        <f t="shared" si="842"/>
        <v>4.3006091215286046</v>
      </c>
      <c r="M4534" s="6">
        <f t="shared" si="846"/>
        <v>0.27937273468421148</v>
      </c>
      <c r="N4534" s="6">
        <f t="shared" si="843"/>
        <v>6.4806737611278331</v>
      </c>
      <c r="O4534" s="6">
        <f t="shared" si="847"/>
        <v>0.42099235249702632</v>
      </c>
      <c r="P4534" s="6">
        <f t="shared" si="848"/>
        <v>0.7003650871812378</v>
      </c>
      <c r="Q4534" s="6">
        <f t="shared" si="838"/>
        <v>0.1340989126484215</v>
      </c>
      <c r="R4534" s="6">
        <f t="shared" si="839"/>
        <v>0.16418701747384026</v>
      </c>
      <c r="S4534" s="6">
        <f t="shared" si="840"/>
        <v>0.29828593012226179</v>
      </c>
    </row>
    <row r="4535" spans="1:19" x14ac:dyDescent="0.25">
      <c r="A4535" s="64">
        <v>41961</v>
      </c>
      <c r="B4535" s="200" t="s">
        <v>864</v>
      </c>
      <c r="C4535" s="4">
        <v>1</v>
      </c>
      <c r="D4535" s="4">
        <v>3.9</v>
      </c>
      <c r="E4535" s="4"/>
      <c r="G4535" s="4">
        <f t="shared" si="844"/>
        <v>64.961200000000005</v>
      </c>
      <c r="H4535"/>
      <c r="I4535"/>
      <c r="J4535" s="34">
        <f t="shared" si="841"/>
        <v>1.1945906065275189E-3</v>
      </c>
      <c r="K4535" s="34">
        <f t="shared" si="845"/>
        <v>7.7602040813939621E-2</v>
      </c>
      <c r="L4535" s="6">
        <f t="shared" si="842"/>
        <v>4.0574351124683323</v>
      </c>
      <c r="M4535" s="6">
        <f t="shared" si="846"/>
        <v>0.26357585894044605</v>
      </c>
      <c r="N4535" s="6">
        <f t="shared" si="843"/>
        <v>6.2915196864507177</v>
      </c>
      <c r="O4535" s="6">
        <f t="shared" si="847"/>
        <v>0.40870467658277715</v>
      </c>
      <c r="P4535" s="6">
        <f t="shared" si="848"/>
        <v>0.6722805355232232</v>
      </c>
      <c r="Q4535" s="6">
        <f t="shared" si="838"/>
        <v>0.12651641229141411</v>
      </c>
      <c r="R4535" s="6">
        <f t="shared" si="839"/>
        <v>0.1593948238672831</v>
      </c>
      <c r="S4535" s="6">
        <f t="shared" si="840"/>
        <v>0.28591123615869718</v>
      </c>
    </row>
    <row r="4536" spans="1:19" x14ac:dyDescent="0.25">
      <c r="A4536" s="64">
        <v>41961</v>
      </c>
      <c r="B4536" s="200" t="s">
        <v>864</v>
      </c>
      <c r="C4536" s="4">
        <v>1</v>
      </c>
      <c r="D4536" s="4">
        <v>3.1</v>
      </c>
      <c r="E4536" s="4"/>
      <c r="G4536" s="4">
        <f t="shared" si="844"/>
        <v>64.961200000000005</v>
      </c>
      <c r="H4536"/>
      <c r="I4536"/>
      <c r="J4536" s="34">
        <f t="shared" si="841"/>
        <v>7.5476763502494771E-4</v>
      </c>
      <c r="K4536" s="34">
        <f t="shared" si="845"/>
        <v>4.9030612243389851E-2</v>
      </c>
      <c r="L4536" s="6">
        <f t="shared" si="842"/>
        <v>2.3935063597525432</v>
      </c>
      <c r="M4536" s="6">
        <f t="shared" si="846"/>
        <v>0.15548504835297491</v>
      </c>
      <c r="N4536" s="6">
        <f t="shared" si="843"/>
        <v>4.8095356854949474</v>
      </c>
      <c r="O4536" s="6">
        <f t="shared" si="847"/>
        <v>0.31243321563258936</v>
      </c>
      <c r="P4536" s="6">
        <f t="shared" si="848"/>
        <v>0.46791826398556424</v>
      </c>
      <c r="Q4536" s="6">
        <f t="shared" si="838"/>
        <v>7.4632823209427962E-2</v>
      </c>
      <c r="R4536" s="6">
        <f t="shared" si="839"/>
        <v>0.12184895409670986</v>
      </c>
      <c r="S4536" s="6">
        <f t="shared" si="840"/>
        <v>0.19648177730613781</v>
      </c>
    </row>
    <row r="4537" spans="1:19" x14ac:dyDescent="0.25">
      <c r="A4537" s="64">
        <v>41961</v>
      </c>
      <c r="B4537" s="200" t="s">
        <v>864</v>
      </c>
      <c r="C4537" s="4">
        <v>1</v>
      </c>
      <c r="D4537" s="4">
        <v>4.2</v>
      </c>
      <c r="E4537" s="4"/>
      <c r="G4537" s="4">
        <f t="shared" si="844"/>
        <v>64.961200000000005</v>
      </c>
      <c r="H4537"/>
      <c r="I4537"/>
      <c r="J4537" s="34">
        <f t="shared" si="841"/>
        <v>1.385442360233099E-3</v>
      </c>
      <c r="K4537" s="34">
        <f t="shared" si="845"/>
        <v>8.9999999997231753E-2</v>
      </c>
      <c r="L4537" s="6">
        <f t="shared" si="842"/>
        <v>4.811097633235077</v>
      </c>
      <c r="M4537" s="6">
        <f t="shared" si="846"/>
        <v>0.31253468163409348</v>
      </c>
      <c r="N4537" s="6">
        <f t="shared" si="843"/>
        <v>6.861382640483793</v>
      </c>
      <c r="O4537" s="6">
        <f t="shared" si="847"/>
        <v>0.44572365863033786</v>
      </c>
      <c r="P4537" s="6">
        <f t="shared" si="848"/>
        <v>0.7582583402644314</v>
      </c>
      <c r="Q4537" s="6">
        <f t="shared" si="838"/>
        <v>0.15001664718436486</v>
      </c>
      <c r="R4537" s="6">
        <f t="shared" si="839"/>
        <v>0.17383222686583177</v>
      </c>
      <c r="S4537" s="6">
        <f t="shared" si="840"/>
        <v>0.32384887405019663</v>
      </c>
    </row>
    <row r="4538" spans="1:19" x14ac:dyDescent="0.25">
      <c r="A4538" s="64">
        <v>41961</v>
      </c>
      <c r="B4538" s="200" t="s">
        <v>864</v>
      </c>
      <c r="C4538" s="4">
        <v>2</v>
      </c>
      <c r="D4538" s="4">
        <v>3</v>
      </c>
      <c r="E4538" s="4" t="s">
        <v>978</v>
      </c>
      <c r="G4538" s="4">
        <f t="shared" si="844"/>
        <v>795.77470000000005</v>
      </c>
      <c r="H4538"/>
      <c r="I4538"/>
      <c r="J4538" s="34">
        <f t="shared" si="841"/>
        <v>7.0685834705770342E-4</v>
      </c>
      <c r="K4538" s="34">
        <f t="shared" si="845"/>
        <v>0.56249666683810862</v>
      </c>
      <c r="L4538" s="6">
        <f t="shared" si="842"/>
        <v>2.219707841442716</v>
      </c>
      <c r="M4538" s="6">
        <f t="shared" si="846"/>
        <v>1.7663769089848702</v>
      </c>
      <c r="N4538" s="6">
        <f t="shared" si="843"/>
        <v>4.6285167281146418</v>
      </c>
      <c r="O4538" s="6">
        <f t="shared" si="847"/>
        <v>3.6832347567317885</v>
      </c>
      <c r="P4538" s="6">
        <f t="shared" si="848"/>
        <v>5.4496116657166587</v>
      </c>
      <c r="Q4538" s="6">
        <f t="shared" si="838"/>
        <v>0.84786091631273763</v>
      </c>
      <c r="R4538" s="6">
        <f t="shared" si="839"/>
        <v>1.4364615551253976</v>
      </c>
      <c r="S4538" s="6">
        <f t="shared" si="840"/>
        <v>2.2843224714381352</v>
      </c>
    </row>
    <row r="4539" spans="1:19" x14ac:dyDescent="0.25">
      <c r="A4539" s="64">
        <v>41961</v>
      </c>
      <c r="B4539" s="200" t="s">
        <v>864</v>
      </c>
      <c r="C4539" s="4">
        <v>2</v>
      </c>
      <c r="D4539" s="4">
        <v>4.9000000000000004</v>
      </c>
      <c r="E4539" s="4"/>
      <c r="G4539" s="4">
        <f t="shared" si="844"/>
        <v>64.961200000000005</v>
      </c>
      <c r="H4539"/>
      <c r="I4539"/>
      <c r="J4539" s="34">
        <f t="shared" si="841"/>
        <v>1.8857409903172736E-3</v>
      </c>
      <c r="K4539" s="34">
        <f t="shared" si="845"/>
        <v>0.12249999999623211</v>
      </c>
      <c r="L4539" s="6">
        <f t="shared" si="842"/>
        <v>6.8573266813152358</v>
      </c>
      <c r="M4539" s="6">
        <f t="shared" si="846"/>
        <v>0.44546017865048693</v>
      </c>
      <c r="N4539" s="6">
        <f t="shared" si="843"/>
        <v>8.2174937658920371</v>
      </c>
      <c r="O4539" s="6">
        <f t="shared" si="847"/>
        <v>0.53381826637890784</v>
      </c>
      <c r="P4539" s="6">
        <f t="shared" si="848"/>
        <v>0.97927844502939476</v>
      </c>
      <c r="Q4539" s="6">
        <f t="shared" si="838"/>
        <v>0.21382088575223371</v>
      </c>
      <c r="R4539" s="6">
        <f t="shared" si="839"/>
        <v>0.20818912388777405</v>
      </c>
      <c r="S4539" s="6">
        <f t="shared" si="840"/>
        <v>0.42201000964000779</v>
      </c>
    </row>
    <row r="4540" spans="1:19" x14ac:dyDescent="0.25">
      <c r="A4540" s="64">
        <v>41961</v>
      </c>
      <c r="B4540" s="200" t="s">
        <v>864</v>
      </c>
      <c r="C4540" s="4">
        <v>2</v>
      </c>
      <c r="D4540" s="4">
        <v>2.2999999999999998</v>
      </c>
      <c r="E4540" s="4"/>
      <c r="G4540" s="4">
        <f t="shared" si="844"/>
        <v>795.77470000000005</v>
      </c>
      <c r="H4540"/>
      <c r="I4540"/>
      <c r="J4540" s="34">
        <f t="shared" si="841"/>
        <v>4.154756284372501E-4</v>
      </c>
      <c r="K4540" s="34">
        <f t="shared" si="845"/>
        <v>0.33062304084151051</v>
      </c>
      <c r="L4540" s="6">
        <f t="shared" si="842"/>
        <v>1.205053550555077</v>
      </c>
      <c r="M4540" s="6">
        <f t="shared" si="846"/>
        <v>0.95894546392521363</v>
      </c>
      <c r="N4540" s="6">
        <f t="shared" si="843"/>
        <v>3.3918101680836426</v>
      </c>
      <c r="O4540" s="6">
        <f t="shared" si="847"/>
        <v>2.6991007774559201</v>
      </c>
      <c r="P4540" s="6">
        <f t="shared" si="848"/>
        <v>3.6580462413811339</v>
      </c>
      <c r="Q4540" s="6">
        <f t="shared" si="838"/>
        <v>0.46029382268410252</v>
      </c>
      <c r="R4540" s="6">
        <f t="shared" si="839"/>
        <v>1.0526493032078088</v>
      </c>
      <c r="S4540" s="6">
        <f t="shared" si="840"/>
        <v>1.5129431258919113</v>
      </c>
    </row>
    <row r="4541" spans="1:19" x14ac:dyDescent="0.25">
      <c r="A4541" s="64">
        <v>41961</v>
      </c>
      <c r="B4541" s="200" t="s">
        <v>864</v>
      </c>
      <c r="C4541" s="4">
        <v>2</v>
      </c>
      <c r="D4541" s="4">
        <v>4.8</v>
      </c>
      <c r="E4541" s="4"/>
      <c r="G4541" s="4">
        <f t="shared" si="844"/>
        <v>64.961200000000005</v>
      </c>
      <c r="H4541"/>
      <c r="I4541"/>
      <c r="J4541" s="34">
        <f t="shared" si="841"/>
        <v>1.8095573684677208E-3</v>
      </c>
      <c r="K4541" s="34">
        <f t="shared" si="845"/>
        <v>0.11755102040454758</v>
      </c>
      <c r="L4541" s="6">
        <f t="shared" si="842"/>
        <v>6.5398480281028419</v>
      </c>
      <c r="M4541" s="6">
        <f t="shared" si="846"/>
        <v>0.42483638396340279</v>
      </c>
      <c r="N4541" s="6">
        <f t="shared" si="843"/>
        <v>8.0216224497877064</v>
      </c>
      <c r="O4541" s="6">
        <f t="shared" si="847"/>
        <v>0.52109423039239344</v>
      </c>
      <c r="P4541" s="6">
        <f t="shared" si="848"/>
        <v>0.94593061435579617</v>
      </c>
      <c r="Q4541" s="6">
        <f t="shared" si="838"/>
        <v>0.20392146430243333</v>
      </c>
      <c r="R4541" s="6">
        <f t="shared" si="839"/>
        <v>0.20322674985303346</v>
      </c>
      <c r="S4541" s="6">
        <f t="shared" si="840"/>
        <v>0.40714821415546676</v>
      </c>
    </row>
    <row r="4542" spans="1:19" x14ac:dyDescent="0.25">
      <c r="A4542" s="64">
        <v>41961</v>
      </c>
      <c r="B4542" s="200" t="s">
        <v>864</v>
      </c>
      <c r="C4542" s="4">
        <v>2</v>
      </c>
      <c r="D4542" s="4">
        <v>3.3</v>
      </c>
      <c r="E4542" s="4"/>
      <c r="G4542" s="4">
        <f t="shared" si="844"/>
        <v>64.961200000000005</v>
      </c>
      <c r="H4542"/>
      <c r="I4542"/>
      <c r="J4542" s="34">
        <f t="shared" si="841"/>
        <v>8.5529859993982123E-4</v>
      </c>
      <c r="K4542" s="34">
        <f t="shared" si="845"/>
        <v>5.5561224488086945E-2</v>
      </c>
      <c r="L4542" s="6">
        <f t="shared" si="842"/>
        <v>2.7634881041225379</v>
      </c>
      <c r="M4542" s="6">
        <f t="shared" si="846"/>
        <v>0.17951950691152002</v>
      </c>
      <c r="N4542" s="6">
        <f t="shared" si="843"/>
        <v>5.1745344101160526</v>
      </c>
      <c r="O4542" s="6">
        <f t="shared" si="847"/>
        <v>0.3361439712423443</v>
      </c>
      <c r="P4542" s="6">
        <f t="shared" si="848"/>
        <v>0.51566347815386426</v>
      </c>
      <c r="Q4542" s="6">
        <f t="shared" si="838"/>
        <v>8.6169363317529613E-2</v>
      </c>
      <c r="R4542" s="6">
        <f t="shared" si="839"/>
        <v>0.13109614878451428</v>
      </c>
      <c r="S4542" s="6">
        <f t="shared" si="840"/>
        <v>0.2172655121020439</v>
      </c>
    </row>
    <row r="4543" spans="1:19" x14ac:dyDescent="0.25">
      <c r="A4543" s="64">
        <v>41961</v>
      </c>
      <c r="B4543" s="200" t="s">
        <v>864</v>
      </c>
      <c r="C4543" s="4">
        <v>2</v>
      </c>
      <c r="D4543" s="4">
        <v>6.3</v>
      </c>
      <c r="E4543" s="4"/>
      <c r="G4543" s="4">
        <f t="shared" si="844"/>
        <v>64.961200000000005</v>
      </c>
      <c r="H4543"/>
      <c r="I4543"/>
      <c r="J4543" s="34">
        <f t="shared" si="841"/>
        <v>3.1172453105244723E-3</v>
      </c>
      <c r="K4543" s="34">
        <f t="shared" si="845"/>
        <v>0.20249999999377144</v>
      </c>
      <c r="L4543" s="6">
        <f t="shared" si="842"/>
        <v>12.220190463130352</v>
      </c>
      <c r="M4543" s="6">
        <f t="shared" si="846"/>
        <v>0.79383825211094339</v>
      </c>
      <c r="N4543" s="6">
        <f t="shared" si="843"/>
        <v>11.026518552173203</v>
      </c>
      <c r="O4543" s="6">
        <f t="shared" si="847"/>
        <v>0.71629589086484713</v>
      </c>
      <c r="P4543" s="6">
        <f t="shared" si="848"/>
        <v>1.5101341429757906</v>
      </c>
      <c r="Q4543" s="6">
        <f t="shared" si="838"/>
        <v>0.38104236101325284</v>
      </c>
      <c r="R4543" s="6">
        <f t="shared" si="839"/>
        <v>0.27935539743729038</v>
      </c>
      <c r="S4543" s="6">
        <f t="shared" si="840"/>
        <v>0.66039775845054316</v>
      </c>
    </row>
    <row r="4544" spans="1:19" x14ac:dyDescent="0.25">
      <c r="A4544" s="64">
        <v>41961</v>
      </c>
      <c r="B4544" s="200" t="s">
        <v>864</v>
      </c>
      <c r="C4544" s="4">
        <v>2</v>
      </c>
      <c r="D4544" s="4">
        <v>3.6</v>
      </c>
      <c r="E4544" s="4"/>
      <c r="G4544" s="4">
        <f t="shared" si="844"/>
        <v>64.961200000000005</v>
      </c>
      <c r="H4544"/>
      <c r="I4544"/>
      <c r="J4544" s="34">
        <f t="shared" si="841"/>
        <v>1.0178760197630931E-3</v>
      </c>
      <c r="K4544" s="34">
        <f t="shared" si="845"/>
        <v>6.6122448977558021E-2</v>
      </c>
      <c r="L4544" s="6">
        <f t="shared" si="842"/>
        <v>3.375464158589657</v>
      </c>
      <c r="M4544" s="6">
        <f t="shared" si="846"/>
        <v>0.21927420655205926</v>
      </c>
      <c r="N4544" s="6">
        <f t="shared" si="843"/>
        <v>5.7290669248255632</v>
      </c>
      <c r="O4544" s="6">
        <f t="shared" si="847"/>
        <v>0.37216706953560269</v>
      </c>
      <c r="P4544" s="6">
        <f t="shared" si="848"/>
        <v>0.59144127608766195</v>
      </c>
      <c r="Q4544" s="6">
        <f t="shared" si="838"/>
        <v>0.10525161914498844</v>
      </c>
      <c r="R4544" s="6">
        <f t="shared" si="839"/>
        <v>0.14514515711888507</v>
      </c>
      <c r="S4544" s="6">
        <f t="shared" si="840"/>
        <v>0.25039677626387352</v>
      </c>
    </row>
    <row r="4545" spans="1:19" x14ac:dyDescent="0.25">
      <c r="A4545" s="64">
        <v>41961</v>
      </c>
      <c r="B4545" s="200" t="s">
        <v>864</v>
      </c>
      <c r="C4545" s="4">
        <v>2</v>
      </c>
      <c r="D4545" s="4">
        <v>4.0999999999999996</v>
      </c>
      <c r="E4545" s="4"/>
      <c r="G4545" s="4">
        <f t="shared" si="844"/>
        <v>64.961200000000005</v>
      </c>
      <c r="H4545"/>
      <c r="I4545"/>
      <c r="J4545" s="34">
        <f t="shared" si="841"/>
        <v>1.3202543126711102E-3</v>
      </c>
      <c r="K4545" s="34">
        <f t="shared" si="845"/>
        <v>8.5765306119810952E-2</v>
      </c>
      <c r="L4545" s="6">
        <f t="shared" si="842"/>
        <v>4.5518101325650582</v>
      </c>
      <c r="M4545" s="6">
        <f t="shared" si="846"/>
        <v>0.29569105411886604</v>
      </c>
      <c r="N4545" s="6">
        <f t="shared" si="843"/>
        <v>6.670633528309061</v>
      </c>
      <c r="O4545" s="6">
        <f t="shared" si="847"/>
        <v>0.43333236716418877</v>
      </c>
      <c r="P4545" s="6">
        <f t="shared" si="848"/>
        <v>0.72902342128305486</v>
      </c>
      <c r="Q4545" s="6">
        <f t="shared" si="838"/>
        <v>0.14193170597705571</v>
      </c>
      <c r="R4545" s="6">
        <f t="shared" si="839"/>
        <v>0.16899962319403364</v>
      </c>
      <c r="S4545" s="6">
        <f t="shared" si="840"/>
        <v>0.31093132917108934</v>
      </c>
    </row>
    <row r="4546" spans="1:19" x14ac:dyDescent="0.25">
      <c r="A4546" s="64">
        <v>41961</v>
      </c>
      <c r="B4546" s="200" t="s">
        <v>864</v>
      </c>
      <c r="C4546" s="4">
        <v>2</v>
      </c>
      <c r="D4546" s="4">
        <v>5.3</v>
      </c>
      <c r="E4546" s="4"/>
      <c r="G4546" s="4">
        <f t="shared" si="844"/>
        <v>64.961200000000005</v>
      </c>
      <c r="H4546"/>
      <c r="I4546"/>
      <c r="J4546" s="34">
        <f t="shared" si="841"/>
        <v>2.2061834409834321E-3</v>
      </c>
      <c r="K4546" s="34">
        <f t="shared" si="845"/>
        <v>0.14331632652620405</v>
      </c>
      <c r="L4546" s="6">
        <f t="shared" si="842"/>
        <v>8.213046389840704</v>
      </c>
      <c r="M4546" s="6">
        <f t="shared" si="846"/>
        <v>0.53352935948815838</v>
      </c>
      <c r="N4546" s="6">
        <f t="shared" si="843"/>
        <v>9.0076755970184212</v>
      </c>
      <c r="O4546" s="6">
        <f t="shared" si="847"/>
        <v>0.58514942734270425</v>
      </c>
      <c r="P4546" s="6">
        <f t="shared" si="848"/>
        <v>1.1186787868308627</v>
      </c>
      <c r="Q4546" s="6">
        <f t="shared" si="838"/>
        <v>0.25609409255431603</v>
      </c>
      <c r="R4546" s="6">
        <f t="shared" si="839"/>
        <v>0.22820827666365467</v>
      </c>
      <c r="S4546" s="6">
        <f t="shared" si="840"/>
        <v>0.48430236921797071</v>
      </c>
    </row>
    <row r="4547" spans="1:19" x14ac:dyDescent="0.25">
      <c r="A4547" s="64">
        <v>41961</v>
      </c>
      <c r="B4547" s="200" t="s">
        <v>864</v>
      </c>
      <c r="C4547" s="4">
        <v>2</v>
      </c>
      <c r="D4547" s="4">
        <v>3.2</v>
      </c>
      <c r="E4547" s="4"/>
      <c r="G4547" s="4">
        <f t="shared" si="844"/>
        <v>64.961200000000005</v>
      </c>
      <c r="H4547"/>
      <c r="I4547"/>
      <c r="J4547" s="34">
        <f t="shared" si="841"/>
        <v>8.0424771931898698E-4</v>
      </c>
      <c r="K4547" s="34">
        <f t="shared" si="845"/>
        <v>5.2244897957576697E-2</v>
      </c>
      <c r="L4547" s="6">
        <f t="shared" si="842"/>
        <v>2.57474279673893</v>
      </c>
      <c r="M4547" s="6">
        <f t="shared" si="846"/>
        <v>0.16725838501169291</v>
      </c>
      <c r="N4547" s="6">
        <f t="shared" si="843"/>
        <v>4.9915502127950244</v>
      </c>
      <c r="O4547" s="6">
        <f t="shared" si="847"/>
        <v>0.32425709797277341</v>
      </c>
      <c r="P4547" s="6">
        <f t="shared" si="848"/>
        <v>0.49151548298446635</v>
      </c>
      <c r="Q4547" s="6">
        <f t="shared" ref="Q4547:Q4610" si="849">M4547*0.48</f>
        <v>8.0284024805612586E-2</v>
      </c>
      <c r="R4547" s="6">
        <f t="shared" ref="R4547:R4610" si="850">O4547*0.39</f>
        <v>0.12646026820938164</v>
      </c>
      <c r="S4547" s="6">
        <f t="shared" ref="S4547:S4610" si="851">Q4547+R4547</f>
        <v>0.20674429301499422</v>
      </c>
    </row>
    <row r="4548" spans="1:19" x14ac:dyDescent="0.25">
      <c r="A4548" s="64">
        <v>41961</v>
      </c>
      <c r="B4548" s="200" t="s">
        <v>864</v>
      </c>
      <c r="C4548" s="4">
        <v>2</v>
      </c>
      <c r="D4548" s="4">
        <v>6.1</v>
      </c>
      <c r="E4548" s="4"/>
      <c r="G4548" s="4">
        <f t="shared" si="844"/>
        <v>64.961200000000005</v>
      </c>
      <c r="H4548"/>
      <c r="I4548"/>
      <c r="J4548" s="34">
        <f t="shared" si="841"/>
        <v>2.9224665660019049E-3</v>
      </c>
      <c r="K4548" s="34">
        <f t="shared" si="845"/>
        <v>0.18984693876967082</v>
      </c>
      <c r="L4548" s="6">
        <f t="shared" si="842"/>
        <v>11.346641732690337</v>
      </c>
      <c r="M4548" s="6">
        <f t="shared" si="846"/>
        <v>0.73709147722241208</v>
      </c>
      <c r="N4548" s="6">
        <f t="shared" si="843"/>
        <v>10.618077151196925</v>
      </c>
      <c r="O4548" s="6">
        <f t="shared" si="847"/>
        <v>0.68976304681311085</v>
      </c>
      <c r="P4548" s="6">
        <f t="shared" si="848"/>
        <v>1.426854524035523</v>
      </c>
      <c r="Q4548" s="6">
        <f t="shared" si="849"/>
        <v>0.35380390906675779</v>
      </c>
      <c r="R4548" s="6">
        <f t="shared" si="850"/>
        <v>0.26900758825711324</v>
      </c>
      <c r="S4548" s="6">
        <f t="shared" si="851"/>
        <v>0.62281149732387098</v>
      </c>
    </row>
    <row r="4549" spans="1:19" x14ac:dyDescent="0.25">
      <c r="A4549" s="64">
        <v>41961</v>
      </c>
      <c r="B4549" s="200" t="s">
        <v>864</v>
      </c>
      <c r="C4549" s="4">
        <v>2</v>
      </c>
      <c r="D4549" s="4">
        <v>3.4</v>
      </c>
      <c r="E4549" s="4"/>
      <c r="G4549" s="4">
        <f t="shared" si="844"/>
        <v>64.961200000000005</v>
      </c>
      <c r="H4549"/>
      <c r="I4549"/>
      <c r="J4549" s="34">
        <f t="shared" si="841"/>
        <v>9.0792027688745035E-4</v>
      </c>
      <c r="K4549" s="34">
        <f t="shared" si="845"/>
        <v>5.8979591834920582E-2</v>
      </c>
      <c r="L4549" s="6">
        <f t="shared" si="842"/>
        <v>2.9598116954824234</v>
      </c>
      <c r="M4549" s="6">
        <f t="shared" si="846"/>
        <v>0.19227292324193554</v>
      </c>
      <c r="N4549" s="6">
        <f t="shared" si="843"/>
        <v>5.3584638182360029</v>
      </c>
      <c r="O4549" s="6">
        <f t="shared" si="847"/>
        <v>0.34809224654085708</v>
      </c>
      <c r="P4549" s="6">
        <f t="shared" si="848"/>
        <v>0.54036516978279259</v>
      </c>
      <c r="Q4549" s="6">
        <f t="shared" si="849"/>
        <v>9.2291003156129051E-2</v>
      </c>
      <c r="R4549" s="6">
        <f t="shared" si="850"/>
        <v>0.13575597615093427</v>
      </c>
      <c r="S4549" s="6">
        <f t="shared" si="851"/>
        <v>0.2280469793070633</v>
      </c>
    </row>
    <row r="4550" spans="1:19" x14ac:dyDescent="0.25">
      <c r="A4550" s="64">
        <v>41961</v>
      </c>
      <c r="B4550" s="200" t="s">
        <v>864</v>
      </c>
      <c r="C4550" s="4">
        <v>2</v>
      </c>
      <c r="D4550" s="4">
        <v>5.2</v>
      </c>
      <c r="E4550" s="4"/>
      <c r="G4550" s="4">
        <f t="shared" si="844"/>
        <v>64.961200000000005</v>
      </c>
      <c r="H4550"/>
      <c r="I4550"/>
      <c r="J4550" s="34">
        <f t="shared" si="841"/>
        <v>2.1237166338267006E-3</v>
      </c>
      <c r="K4550" s="34">
        <f t="shared" si="845"/>
        <v>0.13795918366922602</v>
      </c>
      <c r="L4550" s="6">
        <f t="shared" si="842"/>
        <v>7.8611437635641082</v>
      </c>
      <c r="M4550" s="6">
        <f t="shared" si="846"/>
        <v>0.51066934215868187</v>
      </c>
      <c r="N4550" s="6">
        <f t="shared" si="843"/>
        <v>8.8091474968502013</v>
      </c>
      <c r="O4550" s="6">
        <f t="shared" si="847"/>
        <v>0.5722528034719111</v>
      </c>
      <c r="P4550" s="6">
        <f t="shared" si="848"/>
        <v>1.0829221456305929</v>
      </c>
      <c r="Q4550" s="6">
        <f t="shared" si="849"/>
        <v>0.2451212842361673</v>
      </c>
      <c r="R4550" s="6">
        <f t="shared" si="850"/>
        <v>0.22317859335404533</v>
      </c>
      <c r="S4550" s="6">
        <f t="shared" si="851"/>
        <v>0.46829987759021263</v>
      </c>
    </row>
    <row r="4551" spans="1:19" x14ac:dyDescent="0.25">
      <c r="A4551" s="64">
        <v>41961</v>
      </c>
      <c r="B4551" s="200" t="s">
        <v>864</v>
      </c>
      <c r="C4551" s="4">
        <v>2</v>
      </c>
      <c r="D4551" s="4">
        <v>8.6</v>
      </c>
      <c r="E4551" s="4"/>
      <c r="G4551" s="4">
        <f t="shared" si="844"/>
        <v>64.961200000000005</v>
      </c>
      <c r="H4551"/>
      <c r="I4551"/>
      <c r="J4551" s="34">
        <f t="shared" si="841"/>
        <v>5.8088048164875268E-3</v>
      </c>
      <c r="K4551" s="34">
        <f t="shared" si="845"/>
        <v>0.37734693876390357</v>
      </c>
      <c r="L4551" s="6">
        <f t="shared" si="842"/>
        <v>24.992286516385054</v>
      </c>
      <c r="M4551" s="6">
        <f t="shared" si="846"/>
        <v>1.6235289543384737</v>
      </c>
      <c r="N4551" s="6">
        <f t="shared" si="843"/>
        <v>15.869862268149246</v>
      </c>
      <c r="O4551" s="6">
        <f t="shared" si="847"/>
        <v>1.0309253167697232</v>
      </c>
      <c r="P4551" s="6">
        <f t="shared" si="848"/>
        <v>2.6544542711081967</v>
      </c>
      <c r="Q4551" s="6">
        <f t="shared" si="849"/>
        <v>0.7792938980824673</v>
      </c>
      <c r="R4551" s="6">
        <f t="shared" si="850"/>
        <v>0.40206087354019204</v>
      </c>
      <c r="S4551" s="6">
        <f t="shared" si="851"/>
        <v>1.1813547716226593</v>
      </c>
    </row>
    <row r="4552" spans="1:19" x14ac:dyDescent="0.25">
      <c r="A4552" s="64">
        <v>41961</v>
      </c>
      <c r="B4552" s="200" t="s">
        <v>864</v>
      </c>
      <c r="C4552" s="4">
        <v>2</v>
      </c>
      <c r="D4552" s="4">
        <v>3.8</v>
      </c>
      <c r="E4552" s="4"/>
      <c r="G4552" s="4">
        <f t="shared" si="844"/>
        <v>64.961200000000005</v>
      </c>
      <c r="H4552"/>
      <c r="I4552"/>
      <c r="J4552" s="34">
        <f t="shared" si="841"/>
        <v>1.1341149479459152E-3</v>
      </c>
      <c r="K4552" s="34">
        <f t="shared" si="845"/>
        <v>7.3673469385489021E-2</v>
      </c>
      <c r="L4552" s="6">
        <f t="shared" si="842"/>
        <v>3.8222275656794742</v>
      </c>
      <c r="M4552" s="6">
        <f t="shared" si="846"/>
        <v>0.24829649415562419</v>
      </c>
      <c r="N4552" s="6">
        <f t="shared" si="843"/>
        <v>6.1031884174464111</v>
      </c>
      <c r="O4552" s="6">
        <f t="shared" si="847"/>
        <v>0.39647045111343715</v>
      </c>
      <c r="P4552" s="6">
        <f t="shared" si="848"/>
        <v>0.64476694526906131</v>
      </c>
      <c r="Q4552" s="6">
        <f t="shared" si="849"/>
        <v>0.1191823171946996</v>
      </c>
      <c r="R4552" s="6">
        <f t="shared" si="850"/>
        <v>0.1546234759342405</v>
      </c>
      <c r="S4552" s="6">
        <f t="shared" si="851"/>
        <v>0.2738057931289401</v>
      </c>
    </row>
    <row r="4553" spans="1:19" x14ac:dyDescent="0.25">
      <c r="A4553" s="64">
        <v>41961</v>
      </c>
      <c r="B4553" s="200" t="s">
        <v>864</v>
      </c>
      <c r="C4553" s="4">
        <v>2</v>
      </c>
      <c r="D4553" s="4">
        <v>6.1</v>
      </c>
      <c r="E4553" s="4"/>
      <c r="G4553" s="4">
        <f t="shared" si="844"/>
        <v>64.961200000000005</v>
      </c>
      <c r="H4553"/>
      <c r="I4553"/>
      <c r="J4553" s="34">
        <f t="shared" si="841"/>
        <v>2.9224665660019049E-3</v>
      </c>
      <c r="K4553" s="34">
        <f t="shared" si="845"/>
        <v>0.18984693876967082</v>
      </c>
      <c r="L4553" s="6">
        <f t="shared" si="842"/>
        <v>11.346641732690337</v>
      </c>
      <c r="M4553" s="6">
        <f t="shared" si="846"/>
        <v>0.73709147722241208</v>
      </c>
      <c r="N4553" s="6">
        <f t="shared" si="843"/>
        <v>10.618077151196925</v>
      </c>
      <c r="O4553" s="6">
        <f t="shared" si="847"/>
        <v>0.68976304681311085</v>
      </c>
      <c r="P4553" s="6">
        <f t="shared" si="848"/>
        <v>1.426854524035523</v>
      </c>
      <c r="Q4553" s="6">
        <f t="shared" si="849"/>
        <v>0.35380390906675779</v>
      </c>
      <c r="R4553" s="6">
        <f t="shared" si="850"/>
        <v>0.26900758825711324</v>
      </c>
      <c r="S4553" s="6">
        <f t="shared" si="851"/>
        <v>0.62281149732387098</v>
      </c>
    </row>
    <row r="4554" spans="1:19" x14ac:dyDescent="0.25">
      <c r="A4554" s="64">
        <v>41961</v>
      </c>
      <c r="B4554" s="200" t="s">
        <v>864</v>
      </c>
      <c r="C4554" s="4">
        <v>2</v>
      </c>
      <c r="D4554" s="4">
        <v>2</v>
      </c>
      <c r="E4554" s="4"/>
      <c r="G4554" s="4">
        <f t="shared" si="844"/>
        <v>795.77470000000005</v>
      </c>
      <c r="H4554"/>
      <c r="I4554"/>
      <c r="J4554" s="34">
        <f t="shared" si="841"/>
        <v>3.1415926535897931E-4</v>
      </c>
      <c r="K4554" s="34">
        <f t="shared" si="845"/>
        <v>0.24999851859471495</v>
      </c>
      <c r="L4554" s="6">
        <f t="shared" si="842"/>
        <v>0.87390054800363282</v>
      </c>
      <c r="M4554" s="6">
        <f t="shared" si="846"/>
        <v>0.69542383908485095</v>
      </c>
      <c r="N4554" s="6">
        <f t="shared" si="843"/>
        <v>2.880149720803352</v>
      </c>
      <c r="O4554" s="6">
        <f t="shared" si="847"/>
        <v>2.2919367433236837</v>
      </c>
      <c r="P4554" s="6">
        <f t="shared" si="848"/>
        <v>2.9873605824085345</v>
      </c>
      <c r="Q4554" s="6">
        <f t="shared" si="849"/>
        <v>0.33380344276072843</v>
      </c>
      <c r="R4554" s="6">
        <f t="shared" si="850"/>
        <v>0.89385532989623662</v>
      </c>
      <c r="S4554" s="6">
        <f t="shared" si="851"/>
        <v>1.227658772656965</v>
      </c>
    </row>
    <row r="4555" spans="1:19" x14ac:dyDescent="0.25">
      <c r="A4555" s="64">
        <v>41961</v>
      </c>
      <c r="B4555" s="200" t="s">
        <v>864</v>
      </c>
      <c r="C4555" s="4">
        <v>2</v>
      </c>
      <c r="D4555" s="4">
        <v>4.7</v>
      </c>
      <c r="E4555" s="4"/>
      <c r="G4555" s="4">
        <f t="shared" si="844"/>
        <v>64.961200000000005</v>
      </c>
      <c r="H4555"/>
      <c r="I4555"/>
      <c r="J4555" s="34">
        <f t="shared" si="841"/>
        <v>1.7349445429449633E-3</v>
      </c>
      <c r="K4555" s="34">
        <f t="shared" si="845"/>
        <v>0.11270408162918646</v>
      </c>
      <c r="L4555" s="6">
        <f t="shared" si="842"/>
        <v>6.2308461373122945</v>
      </c>
      <c r="M4555" s="6">
        <f t="shared" si="846"/>
        <v>0.40476324994603757</v>
      </c>
      <c r="N4555" s="6">
        <f t="shared" si="843"/>
        <v>7.8264436633583525</v>
      </c>
      <c r="O4555" s="6">
        <f t="shared" si="847"/>
        <v>0.50841518196547364</v>
      </c>
      <c r="P4555" s="6">
        <f t="shared" si="848"/>
        <v>0.91317843191151127</v>
      </c>
      <c r="Q4555" s="6">
        <f t="shared" si="849"/>
        <v>0.19428635997409802</v>
      </c>
      <c r="R4555" s="6">
        <f t="shared" si="850"/>
        <v>0.19828192096653471</v>
      </c>
      <c r="S4555" s="6">
        <f t="shared" si="851"/>
        <v>0.39256828094063273</v>
      </c>
    </row>
    <row r="4556" spans="1:19" x14ac:dyDescent="0.25">
      <c r="A4556" s="64">
        <v>41961</v>
      </c>
      <c r="B4556" s="200" t="s">
        <v>864</v>
      </c>
      <c r="C4556" s="4">
        <v>2</v>
      </c>
      <c r="D4556" s="4">
        <v>4.5999999999999996</v>
      </c>
      <c r="E4556" s="4"/>
      <c r="G4556" s="4">
        <f t="shared" si="844"/>
        <v>64.961200000000005</v>
      </c>
      <c r="H4556"/>
      <c r="I4556"/>
      <c r="J4556" s="34">
        <f t="shared" si="841"/>
        <v>1.6619025137490004E-3</v>
      </c>
      <c r="K4556" s="34">
        <f t="shared" si="845"/>
        <v>0.10795918367014873</v>
      </c>
      <c r="L4556" s="6">
        <f t="shared" si="842"/>
        <v>5.9302678128381849</v>
      </c>
      <c r="M4556" s="6">
        <f t="shared" si="846"/>
        <v>0.3852373209154813</v>
      </c>
      <c r="N4556" s="6">
        <f t="shared" si="843"/>
        <v>7.6319696161125572</v>
      </c>
      <c r="O4556" s="6">
        <f t="shared" si="847"/>
        <v>0.49578191424249274</v>
      </c>
      <c r="P4556" s="6">
        <f t="shared" si="848"/>
        <v>0.88101923515797398</v>
      </c>
      <c r="Q4556" s="6">
        <f t="shared" si="849"/>
        <v>0.18491391403943103</v>
      </c>
      <c r="R4556" s="6">
        <f t="shared" si="850"/>
        <v>0.19335494655457217</v>
      </c>
      <c r="S4556" s="6">
        <f t="shared" si="851"/>
        <v>0.37826886059400322</v>
      </c>
    </row>
    <row r="4557" spans="1:19" x14ac:dyDescent="0.25">
      <c r="A4557" s="64">
        <v>41961</v>
      </c>
      <c r="B4557" s="200" t="s">
        <v>864</v>
      </c>
      <c r="C4557" s="4">
        <v>2</v>
      </c>
      <c r="D4557" s="4">
        <v>3</v>
      </c>
      <c r="E4557" s="4"/>
      <c r="G4557" s="4">
        <f t="shared" si="844"/>
        <v>795.77470000000005</v>
      </c>
      <c r="H4557"/>
      <c r="I4557"/>
      <c r="J4557" s="34">
        <f t="shared" si="841"/>
        <v>7.0685834705770342E-4</v>
      </c>
      <c r="K4557" s="34">
        <f t="shared" si="845"/>
        <v>0.56249666683810862</v>
      </c>
      <c r="L4557" s="6">
        <f t="shared" si="842"/>
        <v>2.219707841442716</v>
      </c>
      <c r="M4557" s="6">
        <f t="shared" si="846"/>
        <v>1.7663769089848702</v>
      </c>
      <c r="N4557" s="6">
        <f t="shared" si="843"/>
        <v>4.6285167281146418</v>
      </c>
      <c r="O4557" s="6">
        <f t="shared" si="847"/>
        <v>3.6832347567317885</v>
      </c>
      <c r="P4557" s="6">
        <f t="shared" si="848"/>
        <v>5.4496116657166587</v>
      </c>
      <c r="Q4557" s="6">
        <f t="shared" si="849"/>
        <v>0.84786091631273763</v>
      </c>
      <c r="R4557" s="6">
        <f t="shared" si="850"/>
        <v>1.4364615551253976</v>
      </c>
      <c r="S4557" s="6">
        <f t="shared" si="851"/>
        <v>2.2843224714381352</v>
      </c>
    </row>
    <row r="4558" spans="1:19" x14ac:dyDescent="0.25">
      <c r="A4558" s="64">
        <v>41961</v>
      </c>
      <c r="B4558" s="200" t="s">
        <v>864</v>
      </c>
      <c r="C4558" s="4">
        <v>2</v>
      </c>
      <c r="D4558" s="4">
        <v>6.4</v>
      </c>
      <c r="E4558" s="4"/>
      <c r="G4558" s="4">
        <f t="shared" si="844"/>
        <v>64.961200000000005</v>
      </c>
      <c r="H4558"/>
      <c r="I4558"/>
      <c r="J4558" s="34">
        <f t="shared" si="841"/>
        <v>3.2169908772759479E-3</v>
      </c>
      <c r="K4558" s="34">
        <f t="shared" si="845"/>
        <v>0.20897959183030679</v>
      </c>
      <c r="L4558" s="6">
        <f t="shared" si="842"/>
        <v>12.670735111153041</v>
      </c>
      <c r="M4558" s="6">
        <f t="shared" si="846"/>
        <v>0.82310617366776118</v>
      </c>
      <c r="N4558" s="6">
        <f t="shared" si="843"/>
        <v>11.231571837310549</v>
      </c>
      <c r="O4558" s="6">
        <f t="shared" si="847"/>
        <v>0.72961639858967853</v>
      </c>
      <c r="P4558" s="6">
        <f t="shared" si="848"/>
        <v>1.5527225722574398</v>
      </c>
      <c r="Q4558" s="6">
        <f t="shared" si="849"/>
        <v>0.39509096336052535</v>
      </c>
      <c r="R4558" s="6">
        <f t="shared" si="850"/>
        <v>0.28455039544997462</v>
      </c>
      <c r="S4558" s="6">
        <f t="shared" si="851"/>
        <v>0.67964135881049992</v>
      </c>
    </row>
    <row r="4559" spans="1:19" x14ac:dyDescent="0.25">
      <c r="A4559" s="64">
        <v>41961</v>
      </c>
      <c r="B4559" s="200" t="s">
        <v>864</v>
      </c>
      <c r="C4559" s="4">
        <v>2</v>
      </c>
      <c r="D4559" s="4">
        <v>3.7</v>
      </c>
      <c r="E4559" s="4"/>
      <c r="G4559" s="4">
        <f t="shared" si="844"/>
        <v>64.961200000000005</v>
      </c>
      <c r="H4559"/>
      <c r="I4559"/>
      <c r="J4559" s="34">
        <f t="shared" si="841"/>
        <v>1.075210085691107E-3</v>
      </c>
      <c r="K4559" s="34">
        <f t="shared" si="845"/>
        <v>6.9846938773361844E-2</v>
      </c>
      <c r="L4559" s="6">
        <f t="shared" si="842"/>
        <v>3.5949248430857623</v>
      </c>
      <c r="M4559" s="6">
        <f t="shared" si="846"/>
        <v>0.2335306362462681</v>
      </c>
      <c r="N4559" s="6">
        <f t="shared" si="843"/>
        <v>5.9156978898620354</v>
      </c>
      <c r="O4559" s="6">
        <f t="shared" si="847"/>
        <v>0.38429084121668494</v>
      </c>
      <c r="P4559" s="6">
        <f t="shared" si="848"/>
        <v>0.61782147746295302</v>
      </c>
      <c r="Q4559" s="6">
        <f t="shared" si="849"/>
        <v>0.11209470539820869</v>
      </c>
      <c r="R4559" s="6">
        <f t="shared" si="850"/>
        <v>0.14987342807450713</v>
      </c>
      <c r="S4559" s="6">
        <f t="shared" si="851"/>
        <v>0.2619681334727158</v>
      </c>
    </row>
    <row r="4560" spans="1:19" x14ac:dyDescent="0.25">
      <c r="A4560" s="64">
        <v>41961</v>
      </c>
      <c r="B4560" s="200" t="s">
        <v>864</v>
      </c>
      <c r="C4560" s="4">
        <v>2</v>
      </c>
      <c r="D4560" s="4">
        <v>5.0999999999999996</v>
      </c>
      <c r="E4560" s="4"/>
      <c r="G4560" s="4">
        <f t="shared" si="844"/>
        <v>64.961200000000005</v>
      </c>
      <c r="H4560"/>
      <c r="I4560"/>
      <c r="J4560" s="34">
        <f t="shared" si="841"/>
        <v>2.0428206229967626E-3</v>
      </c>
      <c r="K4560" s="34">
        <f t="shared" si="845"/>
        <v>0.13270408162857128</v>
      </c>
      <c r="L4560" s="6">
        <f t="shared" si="842"/>
        <v>7.5179232289815232</v>
      </c>
      <c r="M4560" s="6">
        <f t="shared" si="846"/>
        <v>0.48837332393509775</v>
      </c>
      <c r="N4560" s="6">
        <f t="shared" si="843"/>
        <v>8.6112674075792555</v>
      </c>
      <c r="O4560" s="6">
        <f t="shared" si="847"/>
        <v>0.55939827516743446</v>
      </c>
      <c r="P4560" s="6">
        <f t="shared" si="848"/>
        <v>1.0477715991025323</v>
      </c>
      <c r="Q4560" s="6">
        <f t="shared" si="849"/>
        <v>0.2344191954888469</v>
      </c>
      <c r="R4560" s="6">
        <f t="shared" si="850"/>
        <v>0.21816532731529945</v>
      </c>
      <c r="S4560" s="6">
        <f t="shared" si="851"/>
        <v>0.45258452280414635</v>
      </c>
    </row>
    <row r="4561" spans="1:19" x14ac:dyDescent="0.25">
      <c r="A4561" s="64">
        <v>41961</v>
      </c>
      <c r="B4561" s="200" t="s">
        <v>864</v>
      </c>
      <c r="C4561" s="4">
        <v>2</v>
      </c>
      <c r="D4561" s="4">
        <v>3.6</v>
      </c>
      <c r="E4561" s="4"/>
      <c r="G4561" s="4">
        <f t="shared" si="844"/>
        <v>64.961200000000005</v>
      </c>
      <c r="H4561"/>
      <c r="I4561"/>
      <c r="J4561" s="34">
        <f t="shared" si="841"/>
        <v>1.0178760197630931E-3</v>
      </c>
      <c r="K4561" s="34">
        <f t="shared" si="845"/>
        <v>6.6122448977558021E-2</v>
      </c>
      <c r="L4561" s="6">
        <f t="shared" si="842"/>
        <v>3.375464158589657</v>
      </c>
      <c r="M4561" s="6">
        <f t="shared" si="846"/>
        <v>0.21927420655205926</v>
      </c>
      <c r="N4561" s="6">
        <f t="shared" si="843"/>
        <v>5.7290669248255632</v>
      </c>
      <c r="O4561" s="6">
        <f t="shared" si="847"/>
        <v>0.37216706953560269</v>
      </c>
      <c r="P4561" s="6">
        <f t="shared" si="848"/>
        <v>0.59144127608766195</v>
      </c>
      <c r="Q4561" s="6">
        <f t="shared" si="849"/>
        <v>0.10525161914498844</v>
      </c>
      <c r="R4561" s="6">
        <f t="shared" si="850"/>
        <v>0.14514515711888507</v>
      </c>
      <c r="S4561" s="6">
        <f t="shared" si="851"/>
        <v>0.25039677626387352</v>
      </c>
    </row>
    <row r="4562" spans="1:19" x14ac:dyDescent="0.25">
      <c r="A4562" s="64">
        <v>41961</v>
      </c>
      <c r="B4562" s="200" t="s">
        <v>864</v>
      </c>
      <c r="C4562" s="4">
        <v>2</v>
      </c>
      <c r="D4562" s="4">
        <v>5.9</v>
      </c>
      <c r="E4562" s="4"/>
      <c r="G4562" s="4">
        <f t="shared" si="844"/>
        <v>64.961200000000005</v>
      </c>
      <c r="H4562"/>
      <c r="I4562"/>
      <c r="J4562" s="34">
        <f t="shared" si="841"/>
        <v>2.7339710067865179E-3</v>
      </c>
      <c r="K4562" s="34">
        <f t="shared" si="845"/>
        <v>0.17760204081086381</v>
      </c>
      <c r="L4562" s="6">
        <f t="shared" si="842"/>
        <v>10.509518679077305</v>
      </c>
      <c r="M4562" s="6">
        <f t="shared" si="846"/>
        <v>0.68271095805727011</v>
      </c>
      <c r="N4562" s="6">
        <f t="shared" si="843"/>
        <v>10.211906347392123</v>
      </c>
      <c r="O4562" s="6">
        <f t="shared" si="847"/>
        <v>0.66337770348121117</v>
      </c>
      <c r="P4562" s="6">
        <f t="shared" si="848"/>
        <v>1.3460886615384813</v>
      </c>
      <c r="Q4562" s="6">
        <f t="shared" si="849"/>
        <v>0.32770125986748966</v>
      </c>
      <c r="R4562" s="6">
        <f t="shared" si="850"/>
        <v>0.25871730435767237</v>
      </c>
      <c r="S4562" s="6">
        <f t="shared" si="851"/>
        <v>0.58641856422516203</v>
      </c>
    </row>
    <row r="4563" spans="1:19" x14ac:dyDescent="0.25">
      <c r="A4563" s="64">
        <v>41961</v>
      </c>
      <c r="B4563" s="200" t="s">
        <v>864</v>
      </c>
      <c r="C4563" s="4">
        <v>2</v>
      </c>
      <c r="D4563" s="4">
        <v>4.4000000000000004</v>
      </c>
      <c r="E4563" s="4"/>
      <c r="G4563" s="4">
        <f t="shared" si="844"/>
        <v>64.961200000000005</v>
      </c>
      <c r="H4563"/>
      <c r="I4563"/>
      <c r="J4563" s="34">
        <f t="shared" si="841"/>
        <v>1.5205308443374602E-3</v>
      </c>
      <c r="K4563" s="34">
        <f t="shared" si="845"/>
        <v>9.877551020104347E-2</v>
      </c>
      <c r="L4563" s="6">
        <f t="shared" si="842"/>
        <v>5.3541650508837426</v>
      </c>
      <c r="M4563" s="6">
        <f t="shared" si="846"/>
        <v>0.34781299344971695</v>
      </c>
      <c r="N4563" s="6">
        <f t="shared" si="843"/>
        <v>7.2451870323804508</v>
      </c>
      <c r="O4563" s="6">
        <f t="shared" si="847"/>
        <v>0.47065605297680857</v>
      </c>
      <c r="P4563" s="6">
        <f t="shared" si="848"/>
        <v>0.81846904642652551</v>
      </c>
      <c r="Q4563" s="6">
        <f t="shared" si="849"/>
        <v>0.16695023685586413</v>
      </c>
      <c r="R4563" s="6">
        <f t="shared" si="850"/>
        <v>0.18355586066095536</v>
      </c>
      <c r="S4563" s="6">
        <f t="shared" si="851"/>
        <v>0.35050609751681949</v>
      </c>
    </row>
    <row r="4564" spans="1:19" x14ac:dyDescent="0.25">
      <c r="A4564" s="64">
        <v>41961</v>
      </c>
      <c r="B4564" s="200" t="s">
        <v>864</v>
      </c>
      <c r="C4564" s="4">
        <v>2</v>
      </c>
      <c r="D4564" s="4">
        <v>3.1</v>
      </c>
      <c r="E4564" s="4"/>
      <c r="G4564" s="4">
        <f t="shared" si="844"/>
        <v>64.961200000000005</v>
      </c>
      <c r="H4564"/>
      <c r="I4564"/>
      <c r="J4564" s="34">
        <f t="shared" si="841"/>
        <v>7.5476763502494771E-4</v>
      </c>
      <c r="K4564" s="34">
        <f t="shared" si="845"/>
        <v>4.9030612243389851E-2</v>
      </c>
      <c r="L4564" s="6">
        <f t="shared" si="842"/>
        <v>2.3935063597525432</v>
      </c>
      <c r="M4564" s="6">
        <f t="shared" si="846"/>
        <v>0.15548504835297491</v>
      </c>
      <c r="N4564" s="6">
        <f t="shared" si="843"/>
        <v>4.8095356854949474</v>
      </c>
      <c r="O4564" s="6">
        <f t="shared" si="847"/>
        <v>0.31243321563258936</v>
      </c>
      <c r="P4564" s="6">
        <f t="shared" si="848"/>
        <v>0.46791826398556424</v>
      </c>
      <c r="Q4564" s="6">
        <f t="shared" si="849"/>
        <v>7.4632823209427962E-2</v>
      </c>
      <c r="R4564" s="6">
        <f t="shared" si="850"/>
        <v>0.12184895409670986</v>
      </c>
      <c r="S4564" s="6">
        <f t="shared" si="851"/>
        <v>0.19648177730613781</v>
      </c>
    </row>
    <row r="4565" spans="1:19" x14ac:dyDescent="0.25">
      <c r="A4565" s="64">
        <v>41961</v>
      </c>
      <c r="B4565" s="200" t="s">
        <v>864</v>
      </c>
      <c r="C4565" s="4">
        <v>2</v>
      </c>
      <c r="D4565" s="4">
        <v>5.5</v>
      </c>
      <c r="E4565" s="4"/>
      <c r="G4565" s="4">
        <f t="shared" si="844"/>
        <v>64.961200000000005</v>
      </c>
      <c r="H4565"/>
      <c r="I4565"/>
      <c r="J4565" s="34">
        <f t="shared" si="841"/>
        <v>2.3758294442772811E-3</v>
      </c>
      <c r="K4565" s="34">
        <f t="shared" si="845"/>
        <v>0.15433673468913039</v>
      </c>
      <c r="L4565" s="6">
        <f t="shared" si="842"/>
        <v>8.9430956308196485</v>
      </c>
      <c r="M4565" s="6">
        <f t="shared" si="846"/>
        <v>0.58095423516110178</v>
      </c>
      <c r="N4565" s="6">
        <f t="shared" si="843"/>
        <v>9.4066355127217793</v>
      </c>
      <c r="O4565" s="6">
        <f t="shared" si="847"/>
        <v>0.61106634272138272</v>
      </c>
      <c r="P4565" s="6">
        <f t="shared" si="848"/>
        <v>1.1920205778824844</v>
      </c>
      <c r="Q4565" s="6">
        <f t="shared" si="849"/>
        <v>0.27885803287732885</v>
      </c>
      <c r="R4565" s="6">
        <f t="shared" si="850"/>
        <v>0.23831587366133927</v>
      </c>
      <c r="S4565" s="6">
        <f t="shared" si="851"/>
        <v>0.51717390653866813</v>
      </c>
    </row>
    <row r="4566" spans="1:19" x14ac:dyDescent="0.25">
      <c r="A4566" s="64">
        <v>41961</v>
      </c>
      <c r="B4566" s="200" t="s">
        <v>864</v>
      </c>
      <c r="C4566" s="4">
        <v>2</v>
      </c>
      <c r="D4566" s="4">
        <v>8.1</v>
      </c>
      <c r="E4566" s="4"/>
      <c r="G4566" s="4">
        <f t="shared" si="844"/>
        <v>64.961200000000005</v>
      </c>
      <c r="H4566"/>
      <c r="I4566"/>
      <c r="J4566" s="34">
        <f t="shared" si="841"/>
        <v>5.152997350050658E-3</v>
      </c>
      <c r="K4566" s="34">
        <f t="shared" si="845"/>
        <v>0.33474489794888745</v>
      </c>
      <c r="L4566" s="6">
        <f t="shared" si="842"/>
        <v>21.77715338574771</v>
      </c>
      <c r="M4566" s="6">
        <f t="shared" si="846"/>
        <v>1.4146700439614475</v>
      </c>
      <c r="N4566" s="6">
        <f t="shared" si="843"/>
        <v>14.795765575883163</v>
      </c>
      <c r="O4566" s="6">
        <f t="shared" si="847"/>
        <v>0.96115070537072589</v>
      </c>
      <c r="P4566" s="6">
        <f t="shared" si="848"/>
        <v>2.3758207493321732</v>
      </c>
      <c r="Q4566" s="6">
        <f t="shared" si="849"/>
        <v>0.6790416211014948</v>
      </c>
      <c r="R4566" s="6">
        <f t="shared" si="850"/>
        <v>0.37484877509458309</v>
      </c>
      <c r="S4566" s="6">
        <f t="shared" si="851"/>
        <v>1.0538903961960779</v>
      </c>
    </row>
    <row r="4567" spans="1:19" x14ac:dyDescent="0.25">
      <c r="A4567" s="64">
        <v>41961</v>
      </c>
      <c r="B4567" s="200" t="s">
        <v>864</v>
      </c>
      <c r="C4567" s="4">
        <v>2</v>
      </c>
      <c r="D4567" s="4">
        <v>4.8</v>
      </c>
      <c r="E4567" s="4"/>
      <c r="G4567" s="4">
        <f t="shared" si="844"/>
        <v>64.961200000000005</v>
      </c>
      <c r="H4567"/>
      <c r="I4567"/>
      <c r="J4567" s="34">
        <f t="shared" si="841"/>
        <v>1.8095573684677208E-3</v>
      </c>
      <c r="K4567" s="34">
        <f t="shared" si="845"/>
        <v>0.11755102040454758</v>
      </c>
      <c r="L4567" s="6">
        <f t="shared" si="842"/>
        <v>6.5398480281028419</v>
      </c>
      <c r="M4567" s="6">
        <f t="shared" si="846"/>
        <v>0.42483638396340279</v>
      </c>
      <c r="N4567" s="6">
        <f t="shared" si="843"/>
        <v>8.0216224497877064</v>
      </c>
      <c r="O4567" s="6">
        <f t="shared" si="847"/>
        <v>0.52109423039239344</v>
      </c>
      <c r="P4567" s="6">
        <f t="shared" si="848"/>
        <v>0.94593061435579617</v>
      </c>
      <c r="Q4567" s="6">
        <f t="shared" si="849"/>
        <v>0.20392146430243333</v>
      </c>
      <c r="R4567" s="6">
        <f t="shared" si="850"/>
        <v>0.20322674985303346</v>
      </c>
      <c r="S4567" s="6">
        <f t="shared" si="851"/>
        <v>0.40714821415546676</v>
      </c>
    </row>
    <row r="4568" spans="1:19" x14ac:dyDescent="0.25">
      <c r="A4568" s="64">
        <v>41961</v>
      </c>
      <c r="B4568" s="200" t="s">
        <v>864</v>
      </c>
      <c r="C4568" s="4">
        <v>2</v>
      </c>
      <c r="D4568" s="4">
        <v>4.5</v>
      </c>
      <c r="E4568" s="4"/>
      <c r="G4568" s="4">
        <f t="shared" si="844"/>
        <v>64.961200000000005</v>
      </c>
      <c r="H4568"/>
      <c r="I4568"/>
      <c r="J4568" s="34">
        <f t="shared" si="841"/>
        <v>1.5904312808798326E-3</v>
      </c>
      <c r="K4568" s="34">
        <f t="shared" si="845"/>
        <v>0.10331632652743439</v>
      </c>
      <c r="L4568" s="6">
        <f t="shared" si="842"/>
        <v>5.6380590590289899</v>
      </c>
      <c r="M4568" s="6">
        <f t="shared" si="846"/>
        <v>0.36625508924934846</v>
      </c>
      <c r="N4568" s="6">
        <f t="shared" si="843"/>
        <v>7.4382130025037601</v>
      </c>
      <c r="O4568" s="6">
        <f t="shared" si="847"/>
        <v>0.48319525187039564</v>
      </c>
      <c r="P4568" s="6">
        <f t="shared" si="848"/>
        <v>0.84945034111974405</v>
      </c>
      <c r="Q4568" s="6">
        <f t="shared" si="849"/>
        <v>0.17580244283968727</v>
      </c>
      <c r="R4568" s="6">
        <f t="shared" si="850"/>
        <v>0.1884461482294543</v>
      </c>
      <c r="S4568" s="6">
        <f t="shared" si="851"/>
        <v>0.36424859106914154</v>
      </c>
    </row>
    <row r="4569" spans="1:19" x14ac:dyDescent="0.25">
      <c r="A4569" s="64">
        <v>41961</v>
      </c>
      <c r="B4569" s="200" t="s">
        <v>864</v>
      </c>
      <c r="C4569" s="4">
        <v>2</v>
      </c>
      <c r="D4569" s="4">
        <v>5.0999999999999996</v>
      </c>
      <c r="E4569" s="4"/>
      <c r="G4569" s="4">
        <f t="shared" si="844"/>
        <v>64.961200000000005</v>
      </c>
      <c r="H4569"/>
      <c r="I4569"/>
      <c r="J4569" s="34">
        <f t="shared" si="841"/>
        <v>2.0428206229967626E-3</v>
      </c>
      <c r="K4569" s="34">
        <f t="shared" si="845"/>
        <v>0.13270408162857128</v>
      </c>
      <c r="L4569" s="6">
        <f t="shared" si="842"/>
        <v>7.5179232289815232</v>
      </c>
      <c r="M4569" s="6">
        <f t="shared" si="846"/>
        <v>0.48837332393509775</v>
      </c>
      <c r="N4569" s="6">
        <f t="shared" si="843"/>
        <v>8.6112674075792555</v>
      </c>
      <c r="O4569" s="6">
        <f t="shared" si="847"/>
        <v>0.55939827516743446</v>
      </c>
      <c r="P4569" s="6">
        <f t="shared" si="848"/>
        <v>1.0477715991025323</v>
      </c>
      <c r="Q4569" s="6">
        <f t="shared" si="849"/>
        <v>0.2344191954888469</v>
      </c>
      <c r="R4569" s="6">
        <f t="shared" si="850"/>
        <v>0.21816532731529945</v>
      </c>
      <c r="S4569" s="6">
        <f t="shared" si="851"/>
        <v>0.45258452280414635</v>
      </c>
    </row>
    <row r="4570" spans="1:19" x14ac:dyDescent="0.25">
      <c r="A4570" s="64">
        <v>41961</v>
      </c>
      <c r="B4570" s="200" t="s">
        <v>864</v>
      </c>
      <c r="C4570" s="4">
        <v>2</v>
      </c>
      <c r="D4570" s="4">
        <v>5.5</v>
      </c>
      <c r="E4570" s="4"/>
      <c r="G4570" s="4">
        <f t="shared" si="844"/>
        <v>64.961200000000005</v>
      </c>
      <c r="H4570"/>
      <c r="I4570"/>
      <c r="J4570" s="34">
        <f t="shared" si="841"/>
        <v>2.3758294442772811E-3</v>
      </c>
      <c r="K4570" s="34">
        <f t="shared" si="845"/>
        <v>0.15433673468913039</v>
      </c>
      <c r="L4570" s="6">
        <f t="shared" si="842"/>
        <v>8.9430956308196485</v>
      </c>
      <c r="M4570" s="6">
        <f t="shared" si="846"/>
        <v>0.58095423516110178</v>
      </c>
      <c r="N4570" s="6">
        <f t="shared" si="843"/>
        <v>9.4066355127217793</v>
      </c>
      <c r="O4570" s="6">
        <f t="shared" si="847"/>
        <v>0.61106634272138272</v>
      </c>
      <c r="P4570" s="6">
        <f t="shared" si="848"/>
        <v>1.1920205778824844</v>
      </c>
      <c r="Q4570" s="6">
        <f t="shared" si="849"/>
        <v>0.27885803287732885</v>
      </c>
      <c r="R4570" s="6">
        <f t="shared" si="850"/>
        <v>0.23831587366133927</v>
      </c>
      <c r="S4570" s="6">
        <f t="shared" si="851"/>
        <v>0.51717390653866813</v>
      </c>
    </row>
    <row r="4571" spans="1:19" x14ac:dyDescent="0.25">
      <c r="A4571" s="64">
        <v>41961</v>
      </c>
      <c r="B4571" s="200" t="s">
        <v>864</v>
      </c>
      <c r="C4571" s="4">
        <v>2</v>
      </c>
      <c r="D4571" s="4">
        <v>3</v>
      </c>
      <c r="E4571" s="4"/>
      <c r="G4571" s="4">
        <f t="shared" si="844"/>
        <v>795.77470000000005</v>
      </c>
      <c r="H4571"/>
      <c r="I4571"/>
      <c r="J4571" s="34">
        <f t="shared" si="841"/>
        <v>7.0685834705770342E-4</v>
      </c>
      <c r="K4571" s="34">
        <f t="shared" si="845"/>
        <v>0.56249666683810862</v>
      </c>
      <c r="L4571" s="6">
        <f t="shared" si="842"/>
        <v>2.219707841442716</v>
      </c>
      <c r="M4571" s="6">
        <f t="shared" si="846"/>
        <v>1.7663769089848702</v>
      </c>
      <c r="N4571" s="6">
        <f t="shared" si="843"/>
        <v>4.6285167281146418</v>
      </c>
      <c r="O4571" s="6">
        <f t="shared" si="847"/>
        <v>3.6832347567317885</v>
      </c>
      <c r="P4571" s="6">
        <f t="shared" si="848"/>
        <v>5.4496116657166587</v>
      </c>
      <c r="Q4571" s="6">
        <f t="shared" si="849"/>
        <v>0.84786091631273763</v>
      </c>
      <c r="R4571" s="6">
        <f t="shared" si="850"/>
        <v>1.4364615551253976</v>
      </c>
      <c r="S4571" s="6">
        <f t="shared" si="851"/>
        <v>2.2843224714381352</v>
      </c>
    </row>
    <row r="4572" spans="1:19" x14ac:dyDescent="0.25">
      <c r="A4572" s="64">
        <v>41961</v>
      </c>
      <c r="B4572" s="200" t="s">
        <v>864</v>
      </c>
      <c r="C4572" s="4">
        <v>2</v>
      </c>
      <c r="D4572" s="4">
        <v>4.2</v>
      </c>
      <c r="E4572" s="4"/>
      <c r="G4572" s="4">
        <f t="shared" si="844"/>
        <v>64.961200000000005</v>
      </c>
      <c r="H4572"/>
      <c r="I4572"/>
      <c r="J4572" s="34">
        <f t="shared" si="841"/>
        <v>1.385442360233099E-3</v>
      </c>
      <c r="K4572" s="34">
        <f t="shared" si="845"/>
        <v>8.9999999997231753E-2</v>
      </c>
      <c r="L4572" s="6">
        <f t="shared" si="842"/>
        <v>4.811097633235077</v>
      </c>
      <c r="M4572" s="6">
        <f t="shared" si="846"/>
        <v>0.31253468163409348</v>
      </c>
      <c r="N4572" s="6">
        <f t="shared" si="843"/>
        <v>6.861382640483793</v>
      </c>
      <c r="O4572" s="6">
        <f t="shared" si="847"/>
        <v>0.44572365863033786</v>
      </c>
      <c r="P4572" s="6">
        <f t="shared" si="848"/>
        <v>0.7582583402644314</v>
      </c>
      <c r="Q4572" s="6">
        <f t="shared" si="849"/>
        <v>0.15001664718436486</v>
      </c>
      <c r="R4572" s="6">
        <f t="shared" si="850"/>
        <v>0.17383222686583177</v>
      </c>
      <c r="S4572" s="6">
        <f t="shared" si="851"/>
        <v>0.32384887405019663</v>
      </c>
    </row>
    <row r="4573" spans="1:19" x14ac:dyDescent="0.25">
      <c r="A4573" s="64">
        <v>41961</v>
      </c>
      <c r="B4573" s="200" t="s">
        <v>864</v>
      </c>
      <c r="C4573" s="4">
        <v>2</v>
      </c>
      <c r="D4573" s="4">
        <v>5.5</v>
      </c>
      <c r="E4573" s="4"/>
      <c r="G4573" s="4">
        <f t="shared" si="844"/>
        <v>64.961200000000005</v>
      </c>
      <c r="H4573"/>
      <c r="I4573"/>
      <c r="J4573" s="34">
        <f t="shared" si="841"/>
        <v>2.3758294442772811E-3</v>
      </c>
      <c r="K4573" s="34">
        <f t="shared" si="845"/>
        <v>0.15433673468913039</v>
      </c>
      <c r="L4573" s="6">
        <f t="shared" si="842"/>
        <v>8.9430956308196485</v>
      </c>
      <c r="M4573" s="6">
        <f t="shared" si="846"/>
        <v>0.58095423516110178</v>
      </c>
      <c r="N4573" s="6">
        <f t="shared" si="843"/>
        <v>9.4066355127217793</v>
      </c>
      <c r="O4573" s="6">
        <f t="shared" si="847"/>
        <v>0.61106634272138272</v>
      </c>
      <c r="P4573" s="6">
        <f t="shared" si="848"/>
        <v>1.1920205778824844</v>
      </c>
      <c r="Q4573" s="6">
        <f t="shared" si="849"/>
        <v>0.27885803287732885</v>
      </c>
      <c r="R4573" s="6">
        <f t="shared" si="850"/>
        <v>0.23831587366133927</v>
      </c>
      <c r="S4573" s="6">
        <f t="shared" si="851"/>
        <v>0.51717390653866813</v>
      </c>
    </row>
    <row r="4574" spans="1:19" x14ac:dyDescent="0.25">
      <c r="A4574" s="64">
        <v>41961</v>
      </c>
      <c r="B4574" s="200" t="s">
        <v>864</v>
      </c>
      <c r="C4574" s="4">
        <v>2</v>
      </c>
      <c r="D4574" s="4">
        <v>3.8</v>
      </c>
      <c r="E4574" s="4"/>
      <c r="G4574" s="4">
        <f t="shared" si="844"/>
        <v>64.961200000000005</v>
      </c>
      <c r="H4574"/>
      <c r="I4574"/>
      <c r="J4574" s="34">
        <f t="shared" si="841"/>
        <v>1.1341149479459152E-3</v>
      </c>
      <c r="K4574" s="34">
        <f t="shared" si="845"/>
        <v>7.3673469385489021E-2</v>
      </c>
      <c r="L4574" s="6">
        <f t="shared" si="842"/>
        <v>3.8222275656794742</v>
      </c>
      <c r="M4574" s="6">
        <f t="shared" si="846"/>
        <v>0.24829649415562419</v>
      </c>
      <c r="N4574" s="6">
        <f t="shared" si="843"/>
        <v>6.1031884174464111</v>
      </c>
      <c r="O4574" s="6">
        <f t="shared" si="847"/>
        <v>0.39647045111343715</v>
      </c>
      <c r="P4574" s="6">
        <f t="shared" si="848"/>
        <v>0.64476694526906131</v>
      </c>
      <c r="Q4574" s="6">
        <f t="shared" si="849"/>
        <v>0.1191823171946996</v>
      </c>
      <c r="R4574" s="6">
        <f t="shared" si="850"/>
        <v>0.1546234759342405</v>
      </c>
      <c r="S4574" s="6">
        <f t="shared" si="851"/>
        <v>0.2738057931289401</v>
      </c>
    </row>
    <row r="4575" spans="1:19" x14ac:dyDescent="0.25">
      <c r="A4575" s="64">
        <v>41961</v>
      </c>
      <c r="B4575" s="200" t="s">
        <v>864</v>
      </c>
      <c r="C4575" s="4">
        <v>2</v>
      </c>
      <c r="D4575" s="4">
        <v>3.4</v>
      </c>
      <c r="E4575" s="4"/>
      <c r="G4575" s="4">
        <f t="shared" si="844"/>
        <v>64.961200000000005</v>
      </c>
      <c r="H4575"/>
      <c r="I4575"/>
      <c r="J4575" s="34">
        <f t="shared" si="841"/>
        <v>9.0792027688745035E-4</v>
      </c>
      <c r="K4575" s="34">
        <f t="shared" si="845"/>
        <v>5.8979591834920582E-2</v>
      </c>
      <c r="L4575" s="6">
        <f t="shared" si="842"/>
        <v>2.9598116954824234</v>
      </c>
      <c r="M4575" s="6">
        <f t="shared" si="846"/>
        <v>0.19227292324193554</v>
      </c>
      <c r="N4575" s="6">
        <f t="shared" si="843"/>
        <v>5.3584638182360029</v>
      </c>
      <c r="O4575" s="6">
        <f t="shared" si="847"/>
        <v>0.34809224654085708</v>
      </c>
      <c r="P4575" s="6">
        <f t="shared" si="848"/>
        <v>0.54036516978279259</v>
      </c>
      <c r="Q4575" s="6">
        <f t="shared" si="849"/>
        <v>9.2291003156129051E-2</v>
      </c>
      <c r="R4575" s="6">
        <f t="shared" si="850"/>
        <v>0.13575597615093427</v>
      </c>
      <c r="S4575" s="6">
        <f t="shared" si="851"/>
        <v>0.2280469793070633</v>
      </c>
    </row>
    <row r="4576" spans="1:19" x14ac:dyDescent="0.25">
      <c r="A4576" s="64">
        <v>41961</v>
      </c>
      <c r="B4576" s="200" t="s">
        <v>864</v>
      </c>
      <c r="C4576" s="4">
        <v>2</v>
      </c>
      <c r="D4576" s="4">
        <v>3.9</v>
      </c>
      <c r="E4576" s="4"/>
      <c r="G4576" s="4">
        <f t="shared" si="844"/>
        <v>64.961200000000005</v>
      </c>
      <c r="H4576"/>
      <c r="I4576"/>
      <c r="J4576" s="34">
        <f t="shared" si="841"/>
        <v>1.1945906065275189E-3</v>
      </c>
      <c r="K4576" s="34">
        <f t="shared" si="845"/>
        <v>7.7602040813939621E-2</v>
      </c>
      <c r="L4576" s="6">
        <f t="shared" si="842"/>
        <v>4.0574351124683323</v>
      </c>
      <c r="M4576" s="6">
        <f t="shared" si="846"/>
        <v>0.26357585894044605</v>
      </c>
      <c r="N4576" s="6">
        <f t="shared" si="843"/>
        <v>6.2915196864507177</v>
      </c>
      <c r="O4576" s="6">
        <f t="shared" si="847"/>
        <v>0.40870467658277715</v>
      </c>
      <c r="P4576" s="6">
        <f t="shared" si="848"/>
        <v>0.6722805355232232</v>
      </c>
      <c r="Q4576" s="6">
        <f t="shared" si="849"/>
        <v>0.12651641229141411</v>
      </c>
      <c r="R4576" s="6">
        <f t="shared" si="850"/>
        <v>0.1593948238672831</v>
      </c>
      <c r="S4576" s="6">
        <f t="shared" si="851"/>
        <v>0.28591123615869718</v>
      </c>
    </row>
    <row r="4577" spans="1:19" x14ac:dyDescent="0.25">
      <c r="A4577" s="64">
        <v>41961</v>
      </c>
      <c r="B4577" s="200" t="s">
        <v>864</v>
      </c>
      <c r="C4577" s="4">
        <v>2</v>
      </c>
      <c r="D4577" s="4">
        <v>5.2</v>
      </c>
      <c r="E4577" s="4"/>
      <c r="G4577" s="4">
        <f t="shared" si="844"/>
        <v>64.961200000000005</v>
      </c>
      <c r="H4577"/>
      <c r="I4577"/>
      <c r="J4577" s="34">
        <f t="shared" ref="J4577:J4640" si="852">((+D4577/200)^2)*PI()</f>
        <v>2.1237166338267006E-3</v>
      </c>
      <c r="K4577" s="34">
        <f t="shared" si="845"/>
        <v>0.13795918366922602</v>
      </c>
      <c r="L4577" s="6">
        <f t="shared" ref="L4577:L4640" si="853">0.17758*(D4577^2.299)</f>
        <v>7.8611437635641082</v>
      </c>
      <c r="M4577" s="6">
        <f t="shared" si="846"/>
        <v>0.51066934215868187</v>
      </c>
      <c r="N4577" s="6">
        <f t="shared" ref="N4577:N4640" si="854">1.28*(D4577^1.17)</f>
        <v>8.8091474968502013</v>
      </c>
      <c r="O4577" s="6">
        <f t="shared" si="847"/>
        <v>0.5722528034719111</v>
      </c>
      <c r="P4577" s="6">
        <f t="shared" si="848"/>
        <v>1.0829221456305929</v>
      </c>
      <c r="Q4577" s="6">
        <f t="shared" si="849"/>
        <v>0.2451212842361673</v>
      </c>
      <c r="R4577" s="6">
        <f t="shared" si="850"/>
        <v>0.22317859335404533</v>
      </c>
      <c r="S4577" s="6">
        <f t="shared" si="851"/>
        <v>0.46829987759021263</v>
      </c>
    </row>
    <row r="4578" spans="1:19" x14ac:dyDescent="0.25">
      <c r="A4578" s="64">
        <v>41961</v>
      </c>
      <c r="B4578" s="200" t="s">
        <v>864</v>
      </c>
      <c r="C4578" s="4">
        <v>2</v>
      </c>
      <c r="D4578" s="4">
        <v>3.2</v>
      </c>
      <c r="E4578" s="4"/>
      <c r="G4578" s="4">
        <f t="shared" ref="G4578:G4641" si="855">IF($D4578&lt;3.01,795.7747,64.9612)</f>
        <v>64.961200000000005</v>
      </c>
      <c r="H4578"/>
      <c r="I4578"/>
      <c r="J4578" s="34">
        <f t="shared" si="852"/>
        <v>8.0424771931898698E-4</v>
      </c>
      <c r="K4578" s="34">
        <f t="shared" ref="K4578:K4641" si="856">+IF($D4578&gt;3.01,J4578*64.96120126,J4578*795.77)</f>
        <v>5.2244897957576697E-2</v>
      </c>
      <c r="L4578" s="6">
        <f t="shared" si="853"/>
        <v>2.57474279673893</v>
      </c>
      <c r="M4578" s="6">
        <f t="shared" ref="M4578:M4641" si="857">+IF($D4578&gt;3.01,L4578*64.96120126*0.001,L4578*795.77*0.001)</f>
        <v>0.16725838501169291</v>
      </c>
      <c r="N4578" s="6">
        <f t="shared" si="854"/>
        <v>4.9915502127950244</v>
      </c>
      <c r="O4578" s="6">
        <f t="shared" ref="O4578:O4641" si="858">+IF($D4578&gt;3.01,N4578*64.96120126*0.001,N4578*795.77*0.001)</f>
        <v>0.32425709797277341</v>
      </c>
      <c r="P4578" s="6">
        <f t="shared" ref="P4578:P4641" si="859">+M4578+O4578</f>
        <v>0.49151548298446635</v>
      </c>
      <c r="Q4578" s="6">
        <f t="shared" si="849"/>
        <v>8.0284024805612586E-2</v>
      </c>
      <c r="R4578" s="6">
        <f t="shared" si="850"/>
        <v>0.12646026820938164</v>
      </c>
      <c r="S4578" s="6">
        <f t="shared" si="851"/>
        <v>0.20674429301499422</v>
      </c>
    </row>
    <row r="4579" spans="1:19" x14ac:dyDescent="0.25">
      <c r="A4579" s="64">
        <v>41961</v>
      </c>
      <c r="B4579" s="200" t="s">
        <v>864</v>
      </c>
      <c r="C4579" s="4">
        <v>2</v>
      </c>
      <c r="D4579" s="4">
        <v>3.1</v>
      </c>
      <c r="E4579" s="4"/>
      <c r="G4579" s="4">
        <f t="shared" si="855"/>
        <v>64.961200000000005</v>
      </c>
      <c r="H4579"/>
      <c r="I4579"/>
      <c r="J4579" s="34">
        <f t="shared" si="852"/>
        <v>7.5476763502494771E-4</v>
      </c>
      <c r="K4579" s="34">
        <f t="shared" si="856"/>
        <v>4.9030612243389851E-2</v>
      </c>
      <c r="L4579" s="6">
        <f t="shared" si="853"/>
        <v>2.3935063597525432</v>
      </c>
      <c r="M4579" s="6">
        <f t="shared" si="857"/>
        <v>0.15548504835297491</v>
      </c>
      <c r="N4579" s="6">
        <f t="shared" si="854"/>
        <v>4.8095356854949474</v>
      </c>
      <c r="O4579" s="6">
        <f t="shared" si="858"/>
        <v>0.31243321563258936</v>
      </c>
      <c r="P4579" s="6">
        <f t="shared" si="859"/>
        <v>0.46791826398556424</v>
      </c>
      <c r="Q4579" s="6">
        <f t="shared" si="849"/>
        <v>7.4632823209427962E-2</v>
      </c>
      <c r="R4579" s="6">
        <f t="shared" si="850"/>
        <v>0.12184895409670986</v>
      </c>
      <c r="S4579" s="6">
        <f t="shared" si="851"/>
        <v>0.19648177730613781</v>
      </c>
    </row>
    <row r="4580" spans="1:19" x14ac:dyDescent="0.25">
      <c r="A4580" s="64">
        <v>41961</v>
      </c>
      <c r="B4580" s="200" t="s">
        <v>864</v>
      </c>
      <c r="C4580" s="4">
        <v>2</v>
      </c>
      <c r="D4580" s="4">
        <v>3.7</v>
      </c>
      <c r="E4580" s="4"/>
      <c r="G4580" s="4">
        <f t="shared" si="855"/>
        <v>64.961200000000005</v>
      </c>
      <c r="H4580"/>
      <c r="I4580"/>
      <c r="J4580" s="34">
        <f t="shared" si="852"/>
        <v>1.075210085691107E-3</v>
      </c>
      <c r="K4580" s="34">
        <f t="shared" si="856"/>
        <v>6.9846938773361844E-2</v>
      </c>
      <c r="L4580" s="6">
        <f t="shared" si="853"/>
        <v>3.5949248430857623</v>
      </c>
      <c r="M4580" s="6">
        <f t="shared" si="857"/>
        <v>0.2335306362462681</v>
      </c>
      <c r="N4580" s="6">
        <f t="shared" si="854"/>
        <v>5.9156978898620354</v>
      </c>
      <c r="O4580" s="6">
        <f t="shared" si="858"/>
        <v>0.38429084121668494</v>
      </c>
      <c r="P4580" s="6">
        <f t="shared" si="859"/>
        <v>0.61782147746295302</v>
      </c>
      <c r="Q4580" s="6">
        <f t="shared" si="849"/>
        <v>0.11209470539820869</v>
      </c>
      <c r="R4580" s="6">
        <f t="shared" si="850"/>
        <v>0.14987342807450713</v>
      </c>
      <c r="S4580" s="6">
        <f t="shared" si="851"/>
        <v>0.2619681334727158</v>
      </c>
    </row>
    <row r="4581" spans="1:19" x14ac:dyDescent="0.25">
      <c r="A4581" s="64">
        <v>41961</v>
      </c>
      <c r="B4581" s="200" t="s">
        <v>864</v>
      </c>
      <c r="C4581" s="4">
        <v>2</v>
      </c>
      <c r="D4581" s="4">
        <v>7</v>
      </c>
      <c r="E4581" s="4"/>
      <c r="G4581" s="4">
        <f t="shared" si="855"/>
        <v>64.961200000000005</v>
      </c>
      <c r="H4581"/>
      <c r="I4581"/>
      <c r="J4581" s="34">
        <f t="shared" si="852"/>
        <v>3.8484510006474969E-3</v>
      </c>
      <c r="K4581" s="34">
        <f t="shared" si="856"/>
        <v>0.24999999999231043</v>
      </c>
      <c r="L4581" s="6">
        <f t="shared" si="853"/>
        <v>15.569492106387406</v>
      </c>
      <c r="M4581" s="6">
        <f t="shared" si="857"/>
        <v>1.0114129102390135</v>
      </c>
      <c r="N4581" s="6">
        <f t="shared" si="854"/>
        <v>12.473107819356448</v>
      </c>
      <c r="O4581" s="6">
        <f t="shared" si="858"/>
        <v>0.81026806739089385</v>
      </c>
      <c r="P4581" s="6">
        <f t="shared" si="859"/>
        <v>1.8216809776299074</v>
      </c>
      <c r="Q4581" s="6">
        <f t="shared" si="849"/>
        <v>0.48547819691472643</v>
      </c>
      <c r="R4581" s="6">
        <f t="shared" si="850"/>
        <v>0.31600454628244862</v>
      </c>
      <c r="S4581" s="6">
        <f t="shared" si="851"/>
        <v>0.80148274319717505</v>
      </c>
    </row>
    <row r="4582" spans="1:19" x14ac:dyDescent="0.25">
      <c r="A4582" s="64">
        <v>41961</v>
      </c>
      <c r="B4582" s="200" t="s">
        <v>864</v>
      </c>
      <c r="C4582" s="4">
        <v>2</v>
      </c>
      <c r="D4582" s="4">
        <v>4.2</v>
      </c>
      <c r="E4582" s="4"/>
      <c r="G4582" s="4">
        <f t="shared" si="855"/>
        <v>64.961200000000005</v>
      </c>
      <c r="H4582"/>
      <c r="I4582"/>
      <c r="J4582" s="34">
        <f t="shared" si="852"/>
        <v>1.385442360233099E-3</v>
      </c>
      <c r="K4582" s="34">
        <f t="shared" si="856"/>
        <v>8.9999999997231753E-2</v>
      </c>
      <c r="L4582" s="6">
        <f t="shared" si="853"/>
        <v>4.811097633235077</v>
      </c>
      <c r="M4582" s="6">
        <f t="shared" si="857"/>
        <v>0.31253468163409348</v>
      </c>
      <c r="N4582" s="6">
        <f t="shared" si="854"/>
        <v>6.861382640483793</v>
      </c>
      <c r="O4582" s="6">
        <f t="shared" si="858"/>
        <v>0.44572365863033786</v>
      </c>
      <c r="P4582" s="6">
        <f t="shared" si="859"/>
        <v>0.7582583402644314</v>
      </c>
      <c r="Q4582" s="6">
        <f t="shared" si="849"/>
        <v>0.15001664718436486</v>
      </c>
      <c r="R4582" s="6">
        <f t="shared" si="850"/>
        <v>0.17383222686583177</v>
      </c>
      <c r="S4582" s="6">
        <f t="shared" si="851"/>
        <v>0.32384887405019663</v>
      </c>
    </row>
    <row r="4583" spans="1:19" x14ac:dyDescent="0.25">
      <c r="A4583" s="64">
        <v>41961</v>
      </c>
      <c r="B4583" s="200" t="s">
        <v>864</v>
      </c>
      <c r="C4583" s="4">
        <v>2</v>
      </c>
      <c r="D4583" s="4">
        <v>5.8</v>
      </c>
      <c r="E4583" s="4"/>
      <c r="G4583" s="4">
        <f t="shared" si="855"/>
        <v>64.961200000000005</v>
      </c>
      <c r="H4583"/>
      <c r="I4583"/>
      <c r="J4583" s="34">
        <f t="shared" si="852"/>
        <v>2.6420794216690155E-3</v>
      </c>
      <c r="K4583" s="34">
        <f t="shared" si="856"/>
        <v>0.1716326530559453</v>
      </c>
      <c r="L4583" s="6">
        <f t="shared" si="853"/>
        <v>10.104504202450142</v>
      </c>
      <c r="M4583" s="6">
        <f t="shared" si="857"/>
        <v>0.65640073112787944</v>
      </c>
      <c r="N4583" s="6">
        <f t="shared" si="854"/>
        <v>10.009692178621206</v>
      </c>
      <c r="O4583" s="6">
        <f t="shared" si="858"/>
        <v>0.65024162816606002</v>
      </c>
      <c r="P4583" s="6">
        <f t="shared" si="859"/>
        <v>1.3066423592939396</v>
      </c>
      <c r="Q4583" s="6">
        <f t="shared" si="849"/>
        <v>0.31507235094138214</v>
      </c>
      <c r="R4583" s="6">
        <f t="shared" si="850"/>
        <v>0.25359423498476341</v>
      </c>
      <c r="S4583" s="6">
        <f t="shared" si="851"/>
        <v>0.5686665859261455</v>
      </c>
    </row>
    <row r="4584" spans="1:19" x14ac:dyDescent="0.25">
      <c r="A4584" s="64">
        <v>41961</v>
      </c>
      <c r="B4584" s="200" t="s">
        <v>864</v>
      </c>
      <c r="C4584" s="4">
        <v>2</v>
      </c>
      <c r="D4584" s="4">
        <v>3.1</v>
      </c>
      <c r="E4584" s="4"/>
      <c r="G4584" s="4">
        <f t="shared" si="855"/>
        <v>64.961200000000005</v>
      </c>
      <c r="H4584"/>
      <c r="I4584"/>
      <c r="J4584" s="34">
        <f t="shared" si="852"/>
        <v>7.5476763502494771E-4</v>
      </c>
      <c r="K4584" s="34">
        <f t="shared" si="856"/>
        <v>4.9030612243389851E-2</v>
      </c>
      <c r="L4584" s="6">
        <f t="shared" si="853"/>
        <v>2.3935063597525432</v>
      </c>
      <c r="M4584" s="6">
        <f t="shared" si="857"/>
        <v>0.15548504835297491</v>
      </c>
      <c r="N4584" s="6">
        <f t="shared" si="854"/>
        <v>4.8095356854949474</v>
      </c>
      <c r="O4584" s="6">
        <f t="shared" si="858"/>
        <v>0.31243321563258936</v>
      </c>
      <c r="P4584" s="6">
        <f t="shared" si="859"/>
        <v>0.46791826398556424</v>
      </c>
      <c r="Q4584" s="6">
        <f t="shared" si="849"/>
        <v>7.4632823209427962E-2</v>
      </c>
      <c r="R4584" s="6">
        <f t="shared" si="850"/>
        <v>0.12184895409670986</v>
      </c>
      <c r="S4584" s="6">
        <f t="shared" si="851"/>
        <v>0.19648177730613781</v>
      </c>
    </row>
    <row r="4585" spans="1:19" x14ac:dyDescent="0.25">
      <c r="A4585" s="64">
        <v>41961</v>
      </c>
      <c r="B4585" s="200" t="s">
        <v>864</v>
      </c>
      <c r="C4585" s="4">
        <v>2</v>
      </c>
      <c r="D4585" s="4">
        <v>3.9</v>
      </c>
      <c r="E4585" s="4"/>
      <c r="G4585" s="4">
        <f t="shared" si="855"/>
        <v>64.961200000000005</v>
      </c>
      <c r="H4585"/>
      <c r="I4585"/>
      <c r="J4585" s="34">
        <f t="shared" si="852"/>
        <v>1.1945906065275189E-3</v>
      </c>
      <c r="K4585" s="34">
        <f t="shared" si="856"/>
        <v>7.7602040813939621E-2</v>
      </c>
      <c r="L4585" s="6">
        <f t="shared" si="853"/>
        <v>4.0574351124683323</v>
      </c>
      <c r="M4585" s="6">
        <f t="shared" si="857"/>
        <v>0.26357585894044605</v>
      </c>
      <c r="N4585" s="6">
        <f t="shared" si="854"/>
        <v>6.2915196864507177</v>
      </c>
      <c r="O4585" s="6">
        <f t="shared" si="858"/>
        <v>0.40870467658277715</v>
      </c>
      <c r="P4585" s="6">
        <f t="shared" si="859"/>
        <v>0.6722805355232232</v>
      </c>
      <c r="Q4585" s="6">
        <f t="shared" si="849"/>
        <v>0.12651641229141411</v>
      </c>
      <c r="R4585" s="6">
        <f t="shared" si="850"/>
        <v>0.1593948238672831</v>
      </c>
      <c r="S4585" s="6">
        <f t="shared" si="851"/>
        <v>0.28591123615869718</v>
      </c>
    </row>
    <row r="4586" spans="1:19" x14ac:dyDescent="0.25">
      <c r="A4586" s="64">
        <v>41961</v>
      </c>
      <c r="B4586" s="200" t="s">
        <v>864</v>
      </c>
      <c r="C4586" s="4">
        <v>2</v>
      </c>
      <c r="D4586" s="4">
        <v>3.5</v>
      </c>
      <c r="E4586" s="4"/>
      <c r="G4586" s="4">
        <f t="shared" si="855"/>
        <v>64.961200000000005</v>
      </c>
      <c r="H4586"/>
      <c r="I4586"/>
      <c r="J4586" s="34">
        <f t="shared" si="852"/>
        <v>9.6211275016187424E-4</v>
      </c>
      <c r="K4586" s="34">
        <f t="shared" si="856"/>
        <v>6.2499999998077607E-2</v>
      </c>
      <c r="L4586" s="6">
        <f t="shared" si="853"/>
        <v>3.1637815247608514</v>
      </c>
      <c r="M4586" s="6">
        <f t="shared" si="857"/>
        <v>0.20552304837265933</v>
      </c>
      <c r="N4586" s="6">
        <f t="shared" si="854"/>
        <v>5.5433152983182508</v>
      </c>
      <c r="O4586" s="6">
        <f t="shared" si="858"/>
        <v>0.36010042074168885</v>
      </c>
      <c r="P4586" s="6">
        <f t="shared" si="859"/>
        <v>0.56562346911434824</v>
      </c>
      <c r="Q4586" s="6">
        <f t="shared" si="849"/>
        <v>9.865106321887647E-2</v>
      </c>
      <c r="R4586" s="6">
        <f t="shared" si="850"/>
        <v>0.14043916408925866</v>
      </c>
      <c r="S4586" s="6">
        <f t="shared" si="851"/>
        <v>0.23909022730813512</v>
      </c>
    </row>
    <row r="4587" spans="1:19" x14ac:dyDescent="0.25">
      <c r="A4587" s="64">
        <v>41961</v>
      </c>
      <c r="B4587" s="200" t="s">
        <v>864</v>
      </c>
      <c r="C4587" s="4">
        <v>2</v>
      </c>
      <c r="D4587" s="4">
        <v>1.5</v>
      </c>
      <c r="E4587" s="4"/>
      <c r="G4587" s="4">
        <f t="shared" si="855"/>
        <v>795.77470000000005</v>
      </c>
      <c r="H4587"/>
      <c r="I4587"/>
      <c r="J4587" s="34">
        <f t="shared" si="852"/>
        <v>1.7671458676442585E-4</v>
      </c>
      <c r="K4587" s="34">
        <f t="shared" si="856"/>
        <v>0.14062416670952715</v>
      </c>
      <c r="L4587" s="6">
        <f t="shared" si="853"/>
        <v>0.45105329134289407</v>
      </c>
      <c r="M4587" s="6">
        <f t="shared" si="857"/>
        <v>0.35893467765193482</v>
      </c>
      <c r="N4587" s="6">
        <f t="shared" si="854"/>
        <v>2.0570116092208695</v>
      </c>
      <c r="O4587" s="6">
        <f t="shared" si="858"/>
        <v>1.6369081282696913</v>
      </c>
      <c r="P4587" s="6">
        <f t="shared" si="859"/>
        <v>1.9958428059216262</v>
      </c>
      <c r="Q4587" s="6">
        <f t="shared" si="849"/>
        <v>0.1722886452729287</v>
      </c>
      <c r="R4587" s="6">
        <f t="shared" si="850"/>
        <v>0.63839417002517962</v>
      </c>
      <c r="S4587" s="6">
        <f t="shared" si="851"/>
        <v>0.81068281529810826</v>
      </c>
    </row>
    <row r="4588" spans="1:19" x14ac:dyDescent="0.25">
      <c r="A4588" s="64">
        <v>41961</v>
      </c>
      <c r="B4588" s="200" t="s">
        <v>864</v>
      </c>
      <c r="C4588" s="4">
        <v>2</v>
      </c>
      <c r="D4588" s="4">
        <v>2.9</v>
      </c>
      <c r="E4588" s="4"/>
      <c r="G4588" s="4">
        <f t="shared" si="855"/>
        <v>795.77470000000005</v>
      </c>
      <c r="H4588"/>
      <c r="I4588"/>
      <c r="J4588" s="34">
        <f t="shared" si="852"/>
        <v>6.6051985541725389E-4</v>
      </c>
      <c r="K4588" s="34">
        <f t="shared" si="856"/>
        <v>0.52562188534538812</v>
      </c>
      <c r="L4588" s="6">
        <f t="shared" si="853"/>
        <v>2.0532746665169008</v>
      </c>
      <c r="M4588" s="6">
        <f t="shared" si="857"/>
        <v>1.633934381374154</v>
      </c>
      <c r="N4588" s="6">
        <f t="shared" si="854"/>
        <v>4.4485208168488608</v>
      </c>
      <c r="O4588" s="6">
        <f t="shared" si="858"/>
        <v>3.5399994104238179</v>
      </c>
      <c r="P4588" s="6">
        <f t="shared" si="859"/>
        <v>5.173933791797972</v>
      </c>
      <c r="Q4588" s="6">
        <f t="shared" si="849"/>
        <v>0.78428850305959386</v>
      </c>
      <c r="R4588" s="6">
        <f t="shared" si="850"/>
        <v>1.380599770065289</v>
      </c>
      <c r="S4588" s="6">
        <f t="shared" si="851"/>
        <v>2.1648882731248831</v>
      </c>
    </row>
    <row r="4589" spans="1:19" x14ac:dyDescent="0.25">
      <c r="A4589" s="64">
        <v>41961</v>
      </c>
      <c r="B4589" s="200" t="s">
        <v>864</v>
      </c>
      <c r="C4589" s="4">
        <v>2</v>
      </c>
      <c r="D4589" s="4">
        <v>2</v>
      </c>
      <c r="E4589" s="4"/>
      <c r="G4589" s="4">
        <f t="shared" si="855"/>
        <v>795.77470000000005</v>
      </c>
      <c r="H4589"/>
      <c r="I4589"/>
      <c r="J4589" s="34">
        <f t="shared" si="852"/>
        <v>3.1415926535897931E-4</v>
      </c>
      <c r="K4589" s="34">
        <f t="shared" si="856"/>
        <v>0.24999851859471495</v>
      </c>
      <c r="L4589" s="6">
        <f t="shared" si="853"/>
        <v>0.87390054800363282</v>
      </c>
      <c r="M4589" s="6">
        <f t="shared" si="857"/>
        <v>0.69542383908485095</v>
      </c>
      <c r="N4589" s="6">
        <f t="shared" si="854"/>
        <v>2.880149720803352</v>
      </c>
      <c r="O4589" s="6">
        <f t="shared" si="858"/>
        <v>2.2919367433236837</v>
      </c>
      <c r="P4589" s="6">
        <f t="shared" si="859"/>
        <v>2.9873605824085345</v>
      </c>
      <c r="Q4589" s="6">
        <f t="shared" si="849"/>
        <v>0.33380344276072843</v>
      </c>
      <c r="R4589" s="6">
        <f t="shared" si="850"/>
        <v>0.89385532989623662</v>
      </c>
      <c r="S4589" s="6">
        <f t="shared" si="851"/>
        <v>1.227658772656965</v>
      </c>
    </row>
    <row r="4590" spans="1:19" x14ac:dyDescent="0.25">
      <c r="A4590" s="64">
        <v>41961</v>
      </c>
      <c r="B4590" s="200" t="s">
        <v>864</v>
      </c>
      <c r="C4590" s="4">
        <v>2</v>
      </c>
      <c r="D4590" s="4">
        <v>3.2</v>
      </c>
      <c r="E4590" s="4"/>
      <c r="G4590" s="4">
        <f t="shared" si="855"/>
        <v>64.961200000000005</v>
      </c>
      <c r="H4590"/>
      <c r="I4590"/>
      <c r="J4590" s="34">
        <f t="shared" si="852"/>
        <v>8.0424771931898698E-4</v>
      </c>
      <c r="K4590" s="34">
        <f t="shared" si="856"/>
        <v>5.2244897957576697E-2</v>
      </c>
      <c r="L4590" s="6">
        <f t="shared" si="853"/>
        <v>2.57474279673893</v>
      </c>
      <c r="M4590" s="6">
        <f t="shared" si="857"/>
        <v>0.16725838501169291</v>
      </c>
      <c r="N4590" s="6">
        <f t="shared" si="854"/>
        <v>4.9915502127950244</v>
      </c>
      <c r="O4590" s="6">
        <f t="shared" si="858"/>
        <v>0.32425709797277341</v>
      </c>
      <c r="P4590" s="6">
        <f t="shared" si="859"/>
        <v>0.49151548298446635</v>
      </c>
      <c r="Q4590" s="6">
        <f t="shared" si="849"/>
        <v>8.0284024805612586E-2</v>
      </c>
      <c r="R4590" s="6">
        <f t="shared" si="850"/>
        <v>0.12646026820938164</v>
      </c>
      <c r="S4590" s="6">
        <f t="shared" si="851"/>
        <v>0.20674429301499422</v>
      </c>
    </row>
    <row r="4591" spans="1:19" x14ac:dyDescent="0.25">
      <c r="A4591" s="64">
        <v>41961</v>
      </c>
      <c r="B4591" s="200" t="s">
        <v>864</v>
      </c>
      <c r="C4591" s="4">
        <v>2</v>
      </c>
      <c r="D4591" s="4">
        <v>3.6</v>
      </c>
      <c r="E4591" s="4"/>
      <c r="G4591" s="4">
        <f t="shared" si="855"/>
        <v>64.961200000000005</v>
      </c>
      <c r="H4591"/>
      <c r="I4591"/>
      <c r="J4591" s="34">
        <f t="shared" si="852"/>
        <v>1.0178760197630931E-3</v>
      </c>
      <c r="K4591" s="34">
        <f t="shared" si="856"/>
        <v>6.6122448977558021E-2</v>
      </c>
      <c r="L4591" s="6">
        <f t="shared" si="853"/>
        <v>3.375464158589657</v>
      </c>
      <c r="M4591" s="6">
        <f t="shared" si="857"/>
        <v>0.21927420655205926</v>
      </c>
      <c r="N4591" s="6">
        <f t="shared" si="854"/>
        <v>5.7290669248255632</v>
      </c>
      <c r="O4591" s="6">
        <f t="shared" si="858"/>
        <v>0.37216706953560269</v>
      </c>
      <c r="P4591" s="6">
        <f t="shared" si="859"/>
        <v>0.59144127608766195</v>
      </c>
      <c r="Q4591" s="6">
        <f t="shared" si="849"/>
        <v>0.10525161914498844</v>
      </c>
      <c r="R4591" s="6">
        <f t="shared" si="850"/>
        <v>0.14514515711888507</v>
      </c>
      <c r="S4591" s="6">
        <f t="shared" si="851"/>
        <v>0.25039677626387352</v>
      </c>
    </row>
    <row r="4592" spans="1:19" x14ac:dyDescent="0.25">
      <c r="A4592" s="64">
        <v>41961</v>
      </c>
      <c r="B4592" s="200" t="s">
        <v>864</v>
      </c>
      <c r="C4592" s="4">
        <v>2</v>
      </c>
      <c r="D4592" s="4">
        <v>5.0999999999999996</v>
      </c>
      <c r="E4592" s="4"/>
      <c r="G4592" s="4">
        <f t="shared" si="855"/>
        <v>64.961200000000005</v>
      </c>
      <c r="H4592"/>
      <c r="I4592"/>
      <c r="J4592" s="34">
        <f t="shared" si="852"/>
        <v>2.0428206229967626E-3</v>
      </c>
      <c r="K4592" s="34">
        <f t="shared" si="856"/>
        <v>0.13270408162857128</v>
      </c>
      <c r="L4592" s="6">
        <f t="shared" si="853"/>
        <v>7.5179232289815232</v>
      </c>
      <c r="M4592" s="6">
        <f t="shared" si="857"/>
        <v>0.48837332393509775</v>
      </c>
      <c r="N4592" s="6">
        <f t="shared" si="854"/>
        <v>8.6112674075792555</v>
      </c>
      <c r="O4592" s="6">
        <f t="shared" si="858"/>
        <v>0.55939827516743446</v>
      </c>
      <c r="P4592" s="6">
        <f t="shared" si="859"/>
        <v>1.0477715991025323</v>
      </c>
      <c r="Q4592" s="6">
        <f t="shared" si="849"/>
        <v>0.2344191954888469</v>
      </c>
      <c r="R4592" s="6">
        <f t="shared" si="850"/>
        <v>0.21816532731529945</v>
      </c>
      <c r="S4592" s="6">
        <f t="shared" si="851"/>
        <v>0.45258452280414635</v>
      </c>
    </row>
    <row r="4593" spans="1:19" x14ac:dyDescent="0.25">
      <c r="A4593" s="64">
        <v>41961</v>
      </c>
      <c r="B4593" s="200" t="s">
        <v>864</v>
      </c>
      <c r="C4593" s="4">
        <v>2</v>
      </c>
      <c r="D4593" s="4">
        <v>3.1</v>
      </c>
      <c r="E4593" s="4"/>
      <c r="G4593" s="4">
        <f t="shared" si="855"/>
        <v>64.961200000000005</v>
      </c>
      <c r="H4593"/>
      <c r="I4593"/>
      <c r="J4593" s="34">
        <f t="shared" si="852"/>
        <v>7.5476763502494771E-4</v>
      </c>
      <c r="K4593" s="34">
        <f t="shared" si="856"/>
        <v>4.9030612243389851E-2</v>
      </c>
      <c r="L4593" s="6">
        <f t="shared" si="853"/>
        <v>2.3935063597525432</v>
      </c>
      <c r="M4593" s="6">
        <f t="shared" si="857"/>
        <v>0.15548504835297491</v>
      </c>
      <c r="N4593" s="6">
        <f t="shared" si="854"/>
        <v>4.8095356854949474</v>
      </c>
      <c r="O4593" s="6">
        <f t="shared" si="858"/>
        <v>0.31243321563258936</v>
      </c>
      <c r="P4593" s="6">
        <f t="shared" si="859"/>
        <v>0.46791826398556424</v>
      </c>
      <c r="Q4593" s="6">
        <f t="shared" si="849"/>
        <v>7.4632823209427962E-2</v>
      </c>
      <c r="R4593" s="6">
        <f t="shared" si="850"/>
        <v>0.12184895409670986</v>
      </c>
      <c r="S4593" s="6">
        <f t="shared" si="851"/>
        <v>0.19648177730613781</v>
      </c>
    </row>
    <row r="4594" spans="1:19" x14ac:dyDescent="0.25">
      <c r="A4594" s="64">
        <v>41961</v>
      </c>
      <c r="B4594" s="200" t="s">
        <v>864</v>
      </c>
      <c r="C4594" s="4">
        <v>2</v>
      </c>
      <c r="D4594" s="4">
        <v>3</v>
      </c>
      <c r="E4594" s="4"/>
      <c r="G4594" s="4">
        <f t="shared" si="855"/>
        <v>795.77470000000005</v>
      </c>
      <c r="H4594"/>
      <c r="I4594"/>
      <c r="J4594" s="34">
        <f t="shared" si="852"/>
        <v>7.0685834705770342E-4</v>
      </c>
      <c r="K4594" s="34">
        <f t="shared" si="856"/>
        <v>0.56249666683810862</v>
      </c>
      <c r="L4594" s="6">
        <f t="shared" si="853"/>
        <v>2.219707841442716</v>
      </c>
      <c r="M4594" s="6">
        <f t="shared" si="857"/>
        <v>1.7663769089848702</v>
      </c>
      <c r="N4594" s="6">
        <f t="shared" si="854"/>
        <v>4.6285167281146418</v>
      </c>
      <c r="O4594" s="6">
        <f t="shared" si="858"/>
        <v>3.6832347567317885</v>
      </c>
      <c r="P4594" s="6">
        <f t="shared" si="859"/>
        <v>5.4496116657166587</v>
      </c>
      <c r="Q4594" s="6">
        <f t="shared" si="849"/>
        <v>0.84786091631273763</v>
      </c>
      <c r="R4594" s="6">
        <f t="shared" si="850"/>
        <v>1.4364615551253976</v>
      </c>
      <c r="S4594" s="6">
        <f t="shared" si="851"/>
        <v>2.2843224714381352</v>
      </c>
    </row>
    <row r="4595" spans="1:19" x14ac:dyDescent="0.25">
      <c r="A4595" s="64">
        <v>41961</v>
      </c>
      <c r="B4595" s="200" t="s">
        <v>864</v>
      </c>
      <c r="C4595" s="4">
        <v>2</v>
      </c>
      <c r="D4595" s="4">
        <v>3.1</v>
      </c>
      <c r="E4595" s="4"/>
      <c r="G4595" s="4">
        <f t="shared" si="855"/>
        <v>64.961200000000005</v>
      </c>
      <c r="H4595"/>
      <c r="I4595"/>
      <c r="J4595" s="34">
        <f t="shared" si="852"/>
        <v>7.5476763502494771E-4</v>
      </c>
      <c r="K4595" s="34">
        <f t="shared" si="856"/>
        <v>4.9030612243389851E-2</v>
      </c>
      <c r="L4595" s="6">
        <f t="shared" si="853"/>
        <v>2.3935063597525432</v>
      </c>
      <c r="M4595" s="6">
        <f t="shared" si="857"/>
        <v>0.15548504835297491</v>
      </c>
      <c r="N4595" s="6">
        <f t="shared" si="854"/>
        <v>4.8095356854949474</v>
      </c>
      <c r="O4595" s="6">
        <f t="shared" si="858"/>
        <v>0.31243321563258936</v>
      </c>
      <c r="P4595" s="6">
        <f t="shared" si="859"/>
        <v>0.46791826398556424</v>
      </c>
      <c r="Q4595" s="6">
        <f t="shared" si="849"/>
        <v>7.4632823209427962E-2</v>
      </c>
      <c r="R4595" s="6">
        <f t="shared" si="850"/>
        <v>0.12184895409670986</v>
      </c>
      <c r="S4595" s="6">
        <f t="shared" si="851"/>
        <v>0.19648177730613781</v>
      </c>
    </row>
    <row r="4596" spans="1:19" x14ac:dyDescent="0.25">
      <c r="A4596" s="64">
        <v>41961</v>
      </c>
      <c r="B4596" s="200" t="s">
        <v>864</v>
      </c>
      <c r="C4596" s="4">
        <v>2</v>
      </c>
      <c r="D4596" s="4">
        <v>0.5</v>
      </c>
      <c r="E4596" s="4"/>
      <c r="G4596" s="4">
        <f t="shared" si="855"/>
        <v>795.77470000000005</v>
      </c>
      <c r="H4596"/>
      <c r="I4596"/>
      <c r="J4596" s="34">
        <f t="shared" si="852"/>
        <v>1.9634954084936207E-5</v>
      </c>
      <c r="K4596" s="34">
        <f t="shared" si="856"/>
        <v>1.5624907412169684E-2</v>
      </c>
      <c r="L4596" s="6">
        <f t="shared" si="853"/>
        <v>3.6084948650093887E-2</v>
      </c>
      <c r="M4596" s="6">
        <f t="shared" si="857"/>
        <v>2.8715319587285213E-2</v>
      </c>
      <c r="N4596" s="6">
        <f t="shared" si="854"/>
        <v>0.56885931594660488</v>
      </c>
      <c r="O4596" s="6">
        <f t="shared" si="858"/>
        <v>0.45268117785082979</v>
      </c>
      <c r="P4596" s="6">
        <f t="shared" si="859"/>
        <v>0.48139649743811502</v>
      </c>
      <c r="Q4596" s="6">
        <f t="shared" si="849"/>
        <v>1.3783353401896901E-2</v>
      </c>
      <c r="R4596" s="6">
        <f t="shared" si="850"/>
        <v>0.17654565936182362</v>
      </c>
      <c r="S4596" s="6">
        <f t="shared" si="851"/>
        <v>0.19032901276372052</v>
      </c>
    </row>
    <row r="4597" spans="1:19" x14ac:dyDescent="0.25">
      <c r="A4597" s="64">
        <v>41961</v>
      </c>
      <c r="B4597" s="200" t="s">
        <v>864</v>
      </c>
      <c r="C4597" s="4">
        <v>2</v>
      </c>
      <c r="D4597" s="4">
        <v>0.5</v>
      </c>
      <c r="E4597" s="4"/>
      <c r="G4597" s="4">
        <f t="shared" si="855"/>
        <v>795.77470000000005</v>
      </c>
      <c r="H4597"/>
      <c r="I4597"/>
      <c r="J4597" s="34">
        <f t="shared" si="852"/>
        <v>1.9634954084936207E-5</v>
      </c>
      <c r="K4597" s="34">
        <f t="shared" si="856"/>
        <v>1.5624907412169684E-2</v>
      </c>
      <c r="L4597" s="6">
        <f t="shared" si="853"/>
        <v>3.6084948650093887E-2</v>
      </c>
      <c r="M4597" s="6">
        <f t="shared" si="857"/>
        <v>2.8715319587285213E-2</v>
      </c>
      <c r="N4597" s="6">
        <f t="shared" si="854"/>
        <v>0.56885931594660488</v>
      </c>
      <c r="O4597" s="6">
        <f t="shared" si="858"/>
        <v>0.45268117785082979</v>
      </c>
      <c r="P4597" s="6">
        <f t="shared" si="859"/>
        <v>0.48139649743811502</v>
      </c>
      <c r="Q4597" s="6">
        <f t="shared" si="849"/>
        <v>1.3783353401896901E-2</v>
      </c>
      <c r="R4597" s="6">
        <f t="shared" si="850"/>
        <v>0.17654565936182362</v>
      </c>
      <c r="S4597" s="6">
        <f t="shared" si="851"/>
        <v>0.19032901276372052</v>
      </c>
    </row>
    <row r="4598" spans="1:19" x14ac:dyDescent="0.25">
      <c r="A4598" s="64">
        <v>41961</v>
      </c>
      <c r="B4598" s="200" t="s">
        <v>864</v>
      </c>
      <c r="C4598" s="4">
        <v>2</v>
      </c>
      <c r="D4598" s="4">
        <v>3.4</v>
      </c>
      <c r="E4598" s="4"/>
      <c r="G4598" s="4">
        <f t="shared" si="855"/>
        <v>64.961200000000005</v>
      </c>
      <c r="H4598"/>
      <c r="I4598"/>
      <c r="J4598" s="34">
        <f t="shared" si="852"/>
        <v>9.0792027688745035E-4</v>
      </c>
      <c r="K4598" s="34">
        <f t="shared" si="856"/>
        <v>5.8979591834920582E-2</v>
      </c>
      <c r="L4598" s="6">
        <f t="shared" si="853"/>
        <v>2.9598116954824234</v>
      </c>
      <c r="M4598" s="6">
        <f t="shared" si="857"/>
        <v>0.19227292324193554</v>
      </c>
      <c r="N4598" s="6">
        <f t="shared" si="854"/>
        <v>5.3584638182360029</v>
      </c>
      <c r="O4598" s="6">
        <f t="shared" si="858"/>
        <v>0.34809224654085708</v>
      </c>
      <c r="P4598" s="6">
        <f t="shared" si="859"/>
        <v>0.54036516978279259</v>
      </c>
      <c r="Q4598" s="6">
        <f t="shared" si="849"/>
        <v>9.2291003156129051E-2</v>
      </c>
      <c r="R4598" s="6">
        <f t="shared" si="850"/>
        <v>0.13575597615093427</v>
      </c>
      <c r="S4598" s="6">
        <f t="shared" si="851"/>
        <v>0.2280469793070633</v>
      </c>
    </row>
    <row r="4599" spans="1:19" x14ac:dyDescent="0.25">
      <c r="A4599" s="64">
        <v>41961</v>
      </c>
      <c r="B4599" s="200" t="s">
        <v>864</v>
      </c>
      <c r="C4599" s="4">
        <v>2</v>
      </c>
      <c r="D4599" s="4">
        <v>2</v>
      </c>
      <c r="E4599" s="4"/>
      <c r="G4599" s="4">
        <f t="shared" si="855"/>
        <v>795.77470000000005</v>
      </c>
      <c r="H4599"/>
      <c r="I4599"/>
      <c r="J4599" s="34">
        <f t="shared" si="852"/>
        <v>3.1415926535897931E-4</v>
      </c>
      <c r="K4599" s="34">
        <f t="shared" si="856"/>
        <v>0.24999851859471495</v>
      </c>
      <c r="L4599" s="6">
        <f t="shared" si="853"/>
        <v>0.87390054800363282</v>
      </c>
      <c r="M4599" s="6">
        <f t="shared" si="857"/>
        <v>0.69542383908485095</v>
      </c>
      <c r="N4599" s="6">
        <f t="shared" si="854"/>
        <v>2.880149720803352</v>
      </c>
      <c r="O4599" s="6">
        <f t="shared" si="858"/>
        <v>2.2919367433236837</v>
      </c>
      <c r="P4599" s="6">
        <f t="shared" si="859"/>
        <v>2.9873605824085345</v>
      </c>
      <c r="Q4599" s="6">
        <f t="shared" si="849"/>
        <v>0.33380344276072843</v>
      </c>
      <c r="R4599" s="6">
        <f t="shared" si="850"/>
        <v>0.89385532989623662</v>
      </c>
      <c r="S4599" s="6">
        <f t="shared" si="851"/>
        <v>1.227658772656965</v>
      </c>
    </row>
    <row r="4600" spans="1:19" x14ac:dyDescent="0.25">
      <c r="A4600" s="64">
        <v>41961</v>
      </c>
      <c r="B4600" s="200" t="s">
        <v>864</v>
      </c>
      <c r="C4600" s="4">
        <v>2</v>
      </c>
      <c r="D4600" s="4">
        <v>4.5</v>
      </c>
      <c r="E4600" s="4"/>
      <c r="G4600" s="4">
        <f t="shared" si="855"/>
        <v>64.961200000000005</v>
      </c>
      <c r="H4600"/>
      <c r="I4600"/>
      <c r="J4600" s="34">
        <f t="shared" si="852"/>
        <v>1.5904312808798326E-3</v>
      </c>
      <c r="K4600" s="34">
        <f t="shared" si="856"/>
        <v>0.10331632652743439</v>
      </c>
      <c r="L4600" s="6">
        <f t="shared" si="853"/>
        <v>5.6380590590289899</v>
      </c>
      <c r="M4600" s="6">
        <f t="shared" si="857"/>
        <v>0.36625508924934846</v>
      </c>
      <c r="N4600" s="6">
        <f t="shared" si="854"/>
        <v>7.4382130025037601</v>
      </c>
      <c r="O4600" s="6">
        <f t="shared" si="858"/>
        <v>0.48319525187039564</v>
      </c>
      <c r="P4600" s="6">
        <f t="shared" si="859"/>
        <v>0.84945034111974405</v>
      </c>
      <c r="Q4600" s="6">
        <f t="shared" si="849"/>
        <v>0.17580244283968727</v>
      </c>
      <c r="R4600" s="6">
        <f t="shared" si="850"/>
        <v>0.1884461482294543</v>
      </c>
      <c r="S4600" s="6">
        <f t="shared" si="851"/>
        <v>0.36424859106914154</v>
      </c>
    </row>
    <row r="4601" spans="1:19" x14ac:dyDescent="0.25">
      <c r="A4601" s="64">
        <v>41961</v>
      </c>
      <c r="B4601" s="200" t="s">
        <v>864</v>
      </c>
      <c r="C4601" s="4">
        <v>2</v>
      </c>
      <c r="D4601" s="4">
        <v>3.6</v>
      </c>
      <c r="E4601" s="4"/>
      <c r="G4601" s="4">
        <f t="shared" si="855"/>
        <v>64.961200000000005</v>
      </c>
      <c r="H4601"/>
      <c r="I4601"/>
      <c r="J4601" s="34">
        <f t="shared" si="852"/>
        <v>1.0178760197630931E-3</v>
      </c>
      <c r="K4601" s="34">
        <f t="shared" si="856"/>
        <v>6.6122448977558021E-2</v>
      </c>
      <c r="L4601" s="6">
        <f t="shared" si="853"/>
        <v>3.375464158589657</v>
      </c>
      <c r="M4601" s="6">
        <f t="shared" si="857"/>
        <v>0.21927420655205926</v>
      </c>
      <c r="N4601" s="6">
        <f t="shared" si="854"/>
        <v>5.7290669248255632</v>
      </c>
      <c r="O4601" s="6">
        <f t="shared" si="858"/>
        <v>0.37216706953560269</v>
      </c>
      <c r="P4601" s="6">
        <f t="shared" si="859"/>
        <v>0.59144127608766195</v>
      </c>
      <c r="Q4601" s="6">
        <f t="shared" si="849"/>
        <v>0.10525161914498844</v>
      </c>
      <c r="R4601" s="6">
        <f t="shared" si="850"/>
        <v>0.14514515711888507</v>
      </c>
      <c r="S4601" s="6">
        <f t="shared" si="851"/>
        <v>0.25039677626387352</v>
      </c>
    </row>
    <row r="4602" spans="1:19" x14ac:dyDescent="0.25">
      <c r="A4602" s="64">
        <v>41961</v>
      </c>
      <c r="B4602" s="200" t="s">
        <v>864</v>
      </c>
      <c r="C4602" s="4">
        <v>2</v>
      </c>
      <c r="D4602" s="4">
        <v>4.9000000000000004</v>
      </c>
      <c r="E4602" s="4"/>
      <c r="G4602" s="4">
        <f t="shared" si="855"/>
        <v>64.961200000000005</v>
      </c>
      <c r="H4602"/>
      <c r="I4602"/>
      <c r="J4602" s="34">
        <f t="shared" si="852"/>
        <v>1.8857409903172736E-3</v>
      </c>
      <c r="K4602" s="34">
        <f t="shared" si="856"/>
        <v>0.12249999999623211</v>
      </c>
      <c r="L4602" s="6">
        <f t="shared" si="853"/>
        <v>6.8573266813152358</v>
      </c>
      <c r="M4602" s="6">
        <f t="shared" si="857"/>
        <v>0.44546017865048693</v>
      </c>
      <c r="N4602" s="6">
        <f t="shared" si="854"/>
        <v>8.2174937658920371</v>
      </c>
      <c r="O4602" s="6">
        <f t="shared" si="858"/>
        <v>0.53381826637890784</v>
      </c>
      <c r="P4602" s="6">
        <f t="shared" si="859"/>
        <v>0.97927844502939476</v>
      </c>
      <c r="Q4602" s="6">
        <f t="shared" si="849"/>
        <v>0.21382088575223371</v>
      </c>
      <c r="R4602" s="6">
        <f t="shared" si="850"/>
        <v>0.20818912388777405</v>
      </c>
      <c r="S4602" s="6">
        <f t="shared" si="851"/>
        <v>0.42201000964000779</v>
      </c>
    </row>
    <row r="4603" spans="1:19" x14ac:dyDescent="0.25">
      <c r="A4603" s="64">
        <v>41961</v>
      </c>
      <c r="B4603" s="200" t="s">
        <v>864</v>
      </c>
      <c r="C4603" s="4">
        <v>2</v>
      </c>
      <c r="D4603" s="4">
        <v>8.1999999999999993</v>
      </c>
      <c r="E4603" s="4"/>
      <c r="G4603" s="4">
        <f t="shared" si="855"/>
        <v>64.961200000000005</v>
      </c>
      <c r="H4603"/>
      <c r="I4603"/>
      <c r="J4603" s="34">
        <f t="shared" si="852"/>
        <v>5.2810172506844409E-3</v>
      </c>
      <c r="K4603" s="34">
        <f t="shared" si="856"/>
        <v>0.34306122447924381</v>
      </c>
      <c r="L4603" s="6">
        <f t="shared" si="853"/>
        <v>22.400210436181411</v>
      </c>
      <c r="M4603" s="6">
        <f t="shared" si="857"/>
        <v>1.455144578411133</v>
      </c>
      <c r="N4603" s="6">
        <f t="shared" si="854"/>
        <v>15.009705698547517</v>
      </c>
      <c r="O4603" s="6">
        <f t="shared" si="858"/>
        <v>0.97504851273671411</v>
      </c>
      <c r="P4603" s="6">
        <f t="shared" si="859"/>
        <v>2.4301930911478471</v>
      </c>
      <c r="Q4603" s="6">
        <f t="shared" si="849"/>
        <v>0.69846939763734384</v>
      </c>
      <c r="R4603" s="6">
        <f t="shared" si="850"/>
        <v>0.38026891996731854</v>
      </c>
      <c r="S4603" s="6">
        <f t="shared" si="851"/>
        <v>1.0787383176046623</v>
      </c>
    </row>
    <row r="4604" spans="1:19" x14ac:dyDescent="0.25">
      <c r="A4604" s="64">
        <v>41961</v>
      </c>
      <c r="B4604" s="200" t="s">
        <v>864</v>
      </c>
      <c r="C4604" s="4">
        <v>2</v>
      </c>
      <c r="D4604" s="4">
        <v>3.9</v>
      </c>
      <c r="E4604" s="4"/>
      <c r="G4604" s="4">
        <f t="shared" si="855"/>
        <v>64.961200000000005</v>
      </c>
      <c r="H4604"/>
      <c r="I4604"/>
      <c r="J4604" s="34">
        <f t="shared" si="852"/>
        <v>1.1945906065275189E-3</v>
      </c>
      <c r="K4604" s="34">
        <f t="shared" si="856"/>
        <v>7.7602040813939621E-2</v>
      </c>
      <c r="L4604" s="6">
        <f t="shared" si="853"/>
        <v>4.0574351124683323</v>
      </c>
      <c r="M4604" s="6">
        <f t="shared" si="857"/>
        <v>0.26357585894044605</v>
      </c>
      <c r="N4604" s="6">
        <f t="shared" si="854"/>
        <v>6.2915196864507177</v>
      </c>
      <c r="O4604" s="6">
        <f t="shared" si="858"/>
        <v>0.40870467658277715</v>
      </c>
      <c r="P4604" s="6">
        <f t="shared" si="859"/>
        <v>0.6722805355232232</v>
      </c>
      <c r="Q4604" s="6">
        <f t="shared" si="849"/>
        <v>0.12651641229141411</v>
      </c>
      <c r="R4604" s="6">
        <f t="shared" si="850"/>
        <v>0.1593948238672831</v>
      </c>
      <c r="S4604" s="6">
        <f t="shared" si="851"/>
        <v>0.28591123615869718</v>
      </c>
    </row>
    <row r="4605" spans="1:19" x14ac:dyDescent="0.25">
      <c r="A4605" s="64">
        <v>41961</v>
      </c>
      <c r="B4605" s="200" t="s">
        <v>864</v>
      </c>
      <c r="C4605" s="4">
        <v>2</v>
      </c>
      <c r="D4605" s="4">
        <v>4.7</v>
      </c>
      <c r="E4605" s="4"/>
      <c r="G4605" s="4">
        <f t="shared" si="855"/>
        <v>64.961200000000005</v>
      </c>
      <c r="H4605"/>
      <c r="I4605"/>
      <c r="J4605" s="34">
        <f t="shared" si="852"/>
        <v>1.7349445429449633E-3</v>
      </c>
      <c r="K4605" s="34">
        <f t="shared" si="856"/>
        <v>0.11270408162918646</v>
      </c>
      <c r="L4605" s="6">
        <f t="shared" si="853"/>
        <v>6.2308461373122945</v>
      </c>
      <c r="M4605" s="6">
        <f t="shared" si="857"/>
        <v>0.40476324994603757</v>
      </c>
      <c r="N4605" s="6">
        <f t="shared" si="854"/>
        <v>7.8264436633583525</v>
      </c>
      <c r="O4605" s="6">
        <f t="shared" si="858"/>
        <v>0.50841518196547364</v>
      </c>
      <c r="P4605" s="6">
        <f t="shared" si="859"/>
        <v>0.91317843191151127</v>
      </c>
      <c r="Q4605" s="6">
        <f t="shared" si="849"/>
        <v>0.19428635997409802</v>
      </c>
      <c r="R4605" s="6">
        <f t="shared" si="850"/>
        <v>0.19828192096653471</v>
      </c>
      <c r="S4605" s="6">
        <f t="shared" si="851"/>
        <v>0.39256828094063273</v>
      </c>
    </row>
    <row r="4606" spans="1:19" x14ac:dyDescent="0.25">
      <c r="A4606" s="64">
        <v>41961</v>
      </c>
      <c r="B4606" s="200" t="s">
        <v>864</v>
      </c>
      <c r="C4606" s="4">
        <v>2</v>
      </c>
      <c r="D4606" s="4">
        <v>2</v>
      </c>
      <c r="E4606" s="4"/>
      <c r="G4606" s="4">
        <f t="shared" si="855"/>
        <v>795.77470000000005</v>
      </c>
      <c r="H4606"/>
      <c r="I4606"/>
      <c r="J4606" s="34">
        <f t="shared" si="852"/>
        <v>3.1415926535897931E-4</v>
      </c>
      <c r="K4606" s="34">
        <f t="shared" si="856"/>
        <v>0.24999851859471495</v>
      </c>
      <c r="L4606" s="6">
        <f t="shared" si="853"/>
        <v>0.87390054800363282</v>
      </c>
      <c r="M4606" s="6">
        <f t="shared" si="857"/>
        <v>0.69542383908485095</v>
      </c>
      <c r="N4606" s="6">
        <f t="shared" si="854"/>
        <v>2.880149720803352</v>
      </c>
      <c r="O4606" s="6">
        <f t="shared" si="858"/>
        <v>2.2919367433236837</v>
      </c>
      <c r="P4606" s="6">
        <f t="shared" si="859"/>
        <v>2.9873605824085345</v>
      </c>
      <c r="Q4606" s="6">
        <f t="shared" si="849"/>
        <v>0.33380344276072843</v>
      </c>
      <c r="R4606" s="6">
        <f t="shared" si="850"/>
        <v>0.89385532989623662</v>
      </c>
      <c r="S4606" s="6">
        <f t="shared" si="851"/>
        <v>1.227658772656965</v>
      </c>
    </row>
    <row r="4607" spans="1:19" x14ac:dyDescent="0.25">
      <c r="A4607" s="64">
        <v>41961</v>
      </c>
      <c r="B4607" s="200" t="s">
        <v>864</v>
      </c>
      <c r="C4607" s="4">
        <v>2</v>
      </c>
      <c r="D4607" s="4">
        <v>2.7</v>
      </c>
      <c r="E4607" s="4"/>
      <c r="G4607" s="4">
        <f t="shared" si="855"/>
        <v>795.77470000000005</v>
      </c>
      <c r="H4607"/>
      <c r="I4607"/>
      <c r="J4607" s="34">
        <f t="shared" si="852"/>
        <v>5.7255526111673987E-4</v>
      </c>
      <c r="K4607" s="34">
        <f t="shared" si="856"/>
        <v>0.45562230013886806</v>
      </c>
      <c r="L4607" s="6">
        <f t="shared" si="853"/>
        <v>1.7422053596601113</v>
      </c>
      <c r="M4607" s="6">
        <f t="shared" si="857"/>
        <v>1.3863947590567269</v>
      </c>
      <c r="N4607" s="6">
        <f t="shared" si="854"/>
        <v>4.0917168608451373</v>
      </c>
      <c r="O4607" s="6">
        <f t="shared" si="858"/>
        <v>3.2560655263547349</v>
      </c>
      <c r="P4607" s="6">
        <f t="shared" si="859"/>
        <v>4.6424602854114614</v>
      </c>
      <c r="Q4607" s="6">
        <f t="shared" si="849"/>
        <v>0.66546948434722886</v>
      </c>
      <c r="R4607" s="6">
        <f t="shared" si="850"/>
        <v>1.2698655552783467</v>
      </c>
      <c r="S4607" s="6">
        <f t="shared" si="851"/>
        <v>1.9353350396255755</v>
      </c>
    </row>
    <row r="4608" spans="1:19" x14ac:dyDescent="0.25">
      <c r="A4608" s="64">
        <v>41961</v>
      </c>
      <c r="B4608" s="200" t="s">
        <v>864</v>
      </c>
      <c r="C4608" s="4">
        <v>2</v>
      </c>
      <c r="D4608" s="4">
        <v>3.1</v>
      </c>
      <c r="E4608" s="4"/>
      <c r="G4608" s="4">
        <f t="shared" si="855"/>
        <v>64.961200000000005</v>
      </c>
      <c r="H4608"/>
      <c r="I4608"/>
      <c r="J4608" s="34">
        <f t="shared" si="852"/>
        <v>7.5476763502494771E-4</v>
      </c>
      <c r="K4608" s="34">
        <f t="shared" si="856"/>
        <v>4.9030612243389851E-2</v>
      </c>
      <c r="L4608" s="6">
        <f t="shared" si="853"/>
        <v>2.3935063597525432</v>
      </c>
      <c r="M4608" s="6">
        <f t="shared" si="857"/>
        <v>0.15548504835297491</v>
      </c>
      <c r="N4608" s="6">
        <f t="shared" si="854"/>
        <v>4.8095356854949474</v>
      </c>
      <c r="O4608" s="6">
        <f t="shared" si="858"/>
        <v>0.31243321563258936</v>
      </c>
      <c r="P4608" s="6">
        <f t="shared" si="859"/>
        <v>0.46791826398556424</v>
      </c>
      <c r="Q4608" s="6">
        <f t="shared" si="849"/>
        <v>7.4632823209427962E-2</v>
      </c>
      <c r="R4608" s="6">
        <f t="shared" si="850"/>
        <v>0.12184895409670986</v>
      </c>
      <c r="S4608" s="6">
        <f t="shared" si="851"/>
        <v>0.19648177730613781</v>
      </c>
    </row>
    <row r="4609" spans="1:19" x14ac:dyDescent="0.25">
      <c r="A4609" s="64">
        <v>41961</v>
      </c>
      <c r="B4609" s="200" t="s">
        <v>864</v>
      </c>
      <c r="C4609" s="4">
        <v>2</v>
      </c>
      <c r="D4609" s="4">
        <v>6.1</v>
      </c>
      <c r="E4609" s="4"/>
      <c r="G4609" s="4">
        <f t="shared" si="855"/>
        <v>64.961200000000005</v>
      </c>
      <c r="H4609"/>
      <c r="I4609"/>
      <c r="J4609" s="34">
        <f t="shared" si="852"/>
        <v>2.9224665660019049E-3</v>
      </c>
      <c r="K4609" s="34">
        <f t="shared" si="856"/>
        <v>0.18984693876967082</v>
      </c>
      <c r="L4609" s="6">
        <f t="shared" si="853"/>
        <v>11.346641732690337</v>
      </c>
      <c r="M4609" s="6">
        <f t="shared" si="857"/>
        <v>0.73709147722241208</v>
      </c>
      <c r="N4609" s="6">
        <f t="shared" si="854"/>
        <v>10.618077151196925</v>
      </c>
      <c r="O4609" s="6">
        <f t="shared" si="858"/>
        <v>0.68976304681311085</v>
      </c>
      <c r="P4609" s="6">
        <f t="shared" si="859"/>
        <v>1.426854524035523</v>
      </c>
      <c r="Q4609" s="6">
        <f t="shared" si="849"/>
        <v>0.35380390906675779</v>
      </c>
      <c r="R4609" s="6">
        <f t="shared" si="850"/>
        <v>0.26900758825711324</v>
      </c>
      <c r="S4609" s="6">
        <f t="shared" si="851"/>
        <v>0.62281149732387098</v>
      </c>
    </row>
    <row r="4610" spans="1:19" x14ac:dyDescent="0.25">
      <c r="A4610" s="64">
        <v>41961</v>
      </c>
      <c r="B4610" s="200" t="s">
        <v>864</v>
      </c>
      <c r="C4610" s="4">
        <v>2</v>
      </c>
      <c r="D4610" s="4">
        <v>3.8</v>
      </c>
      <c r="E4610" s="4"/>
      <c r="G4610" s="4">
        <f t="shared" si="855"/>
        <v>64.961200000000005</v>
      </c>
      <c r="H4610"/>
      <c r="I4610"/>
      <c r="J4610" s="34">
        <f t="shared" si="852"/>
        <v>1.1341149479459152E-3</v>
      </c>
      <c r="K4610" s="34">
        <f t="shared" si="856"/>
        <v>7.3673469385489021E-2</v>
      </c>
      <c r="L4610" s="6">
        <f t="shared" si="853"/>
        <v>3.8222275656794742</v>
      </c>
      <c r="M4610" s="6">
        <f t="shared" si="857"/>
        <v>0.24829649415562419</v>
      </c>
      <c r="N4610" s="6">
        <f t="shared" si="854"/>
        <v>6.1031884174464111</v>
      </c>
      <c r="O4610" s="6">
        <f t="shared" si="858"/>
        <v>0.39647045111343715</v>
      </c>
      <c r="P4610" s="6">
        <f t="shared" si="859"/>
        <v>0.64476694526906131</v>
      </c>
      <c r="Q4610" s="6">
        <f t="shared" si="849"/>
        <v>0.1191823171946996</v>
      </c>
      <c r="R4610" s="6">
        <f t="shared" si="850"/>
        <v>0.1546234759342405</v>
      </c>
      <c r="S4610" s="6">
        <f t="shared" si="851"/>
        <v>0.2738057931289401</v>
      </c>
    </row>
    <row r="4611" spans="1:19" x14ac:dyDescent="0.25">
      <c r="A4611" s="64">
        <v>41961</v>
      </c>
      <c r="B4611" s="200" t="s">
        <v>864</v>
      </c>
      <c r="C4611" s="4">
        <v>2</v>
      </c>
      <c r="D4611" s="4">
        <v>5.8</v>
      </c>
      <c r="E4611" s="4"/>
      <c r="G4611" s="4">
        <f t="shared" si="855"/>
        <v>64.961200000000005</v>
      </c>
      <c r="H4611"/>
      <c r="I4611"/>
      <c r="J4611" s="34">
        <f t="shared" si="852"/>
        <v>2.6420794216690155E-3</v>
      </c>
      <c r="K4611" s="34">
        <f t="shared" si="856"/>
        <v>0.1716326530559453</v>
      </c>
      <c r="L4611" s="6">
        <f t="shared" si="853"/>
        <v>10.104504202450142</v>
      </c>
      <c r="M4611" s="6">
        <f t="shared" si="857"/>
        <v>0.65640073112787944</v>
      </c>
      <c r="N4611" s="6">
        <f t="shared" si="854"/>
        <v>10.009692178621206</v>
      </c>
      <c r="O4611" s="6">
        <f t="shared" si="858"/>
        <v>0.65024162816606002</v>
      </c>
      <c r="P4611" s="6">
        <f t="shared" si="859"/>
        <v>1.3066423592939396</v>
      </c>
      <c r="Q4611" s="6">
        <f t="shared" ref="Q4611:Q4674" si="860">M4611*0.48</f>
        <v>0.31507235094138214</v>
      </c>
      <c r="R4611" s="6">
        <f t="shared" ref="R4611:R4674" si="861">O4611*0.39</f>
        <v>0.25359423498476341</v>
      </c>
      <c r="S4611" s="6">
        <f t="shared" ref="S4611:S4674" si="862">Q4611+R4611</f>
        <v>0.5686665859261455</v>
      </c>
    </row>
    <row r="4612" spans="1:19" x14ac:dyDescent="0.25">
      <c r="A4612" s="64">
        <v>41961</v>
      </c>
      <c r="B4612" s="200" t="s">
        <v>864</v>
      </c>
      <c r="C4612" s="4">
        <v>2</v>
      </c>
      <c r="D4612" s="4">
        <v>1.5</v>
      </c>
      <c r="E4612" s="4"/>
      <c r="G4612" s="4">
        <f t="shared" si="855"/>
        <v>795.77470000000005</v>
      </c>
      <c r="H4612"/>
      <c r="I4612"/>
      <c r="J4612" s="34">
        <f t="shared" si="852"/>
        <v>1.7671458676442585E-4</v>
      </c>
      <c r="K4612" s="34">
        <f t="shared" si="856"/>
        <v>0.14062416670952715</v>
      </c>
      <c r="L4612" s="6">
        <f t="shared" si="853"/>
        <v>0.45105329134289407</v>
      </c>
      <c r="M4612" s="6">
        <f t="shared" si="857"/>
        <v>0.35893467765193482</v>
      </c>
      <c r="N4612" s="6">
        <f t="shared" si="854"/>
        <v>2.0570116092208695</v>
      </c>
      <c r="O4612" s="6">
        <f t="shared" si="858"/>
        <v>1.6369081282696913</v>
      </c>
      <c r="P4612" s="6">
        <f t="shared" si="859"/>
        <v>1.9958428059216262</v>
      </c>
      <c r="Q4612" s="6">
        <f t="shared" si="860"/>
        <v>0.1722886452729287</v>
      </c>
      <c r="R4612" s="6">
        <f t="shared" si="861"/>
        <v>0.63839417002517962</v>
      </c>
      <c r="S4612" s="6">
        <f t="shared" si="862"/>
        <v>0.81068281529810826</v>
      </c>
    </row>
    <row r="4613" spans="1:19" x14ac:dyDescent="0.25">
      <c r="A4613" s="64">
        <v>41961</v>
      </c>
      <c r="B4613" s="200" t="s">
        <v>864</v>
      </c>
      <c r="C4613" s="4">
        <v>2</v>
      </c>
      <c r="D4613" s="4">
        <v>4.0999999999999996</v>
      </c>
      <c r="E4613" s="4"/>
      <c r="G4613" s="4">
        <f t="shared" si="855"/>
        <v>64.961200000000005</v>
      </c>
      <c r="H4613"/>
      <c r="I4613"/>
      <c r="J4613" s="34">
        <f t="shared" si="852"/>
        <v>1.3202543126711102E-3</v>
      </c>
      <c r="K4613" s="34">
        <f t="shared" si="856"/>
        <v>8.5765306119810952E-2</v>
      </c>
      <c r="L4613" s="6">
        <f t="shared" si="853"/>
        <v>4.5518101325650582</v>
      </c>
      <c r="M4613" s="6">
        <f t="shared" si="857"/>
        <v>0.29569105411886604</v>
      </c>
      <c r="N4613" s="6">
        <f t="shared" si="854"/>
        <v>6.670633528309061</v>
      </c>
      <c r="O4613" s="6">
        <f t="shared" si="858"/>
        <v>0.43333236716418877</v>
      </c>
      <c r="P4613" s="6">
        <f t="shared" si="859"/>
        <v>0.72902342128305486</v>
      </c>
      <c r="Q4613" s="6">
        <f t="shared" si="860"/>
        <v>0.14193170597705571</v>
      </c>
      <c r="R4613" s="6">
        <f t="shared" si="861"/>
        <v>0.16899962319403364</v>
      </c>
      <c r="S4613" s="6">
        <f t="shared" si="862"/>
        <v>0.31093132917108934</v>
      </c>
    </row>
    <row r="4614" spans="1:19" x14ac:dyDescent="0.25">
      <c r="A4614" s="64">
        <v>41961</v>
      </c>
      <c r="B4614" s="200" t="s">
        <v>864</v>
      </c>
      <c r="C4614" s="4">
        <v>2</v>
      </c>
      <c r="D4614" s="4">
        <v>5</v>
      </c>
      <c r="E4614" s="4"/>
      <c r="G4614" s="4">
        <f t="shared" si="855"/>
        <v>64.961200000000005</v>
      </c>
      <c r="H4614"/>
      <c r="I4614"/>
      <c r="J4614" s="34">
        <f t="shared" si="852"/>
        <v>1.9634954084936209E-3</v>
      </c>
      <c r="K4614" s="34">
        <f t="shared" si="856"/>
        <v>0.12755102040424002</v>
      </c>
      <c r="L4614" s="6">
        <f t="shared" si="853"/>
        <v>7.1833345216463531</v>
      </c>
      <c r="M4614" s="6">
        <f t="shared" si="857"/>
        <v>0.46663803957857453</v>
      </c>
      <c r="N4614" s="6">
        <f t="shared" si="854"/>
        <v>8.4140458590425169</v>
      </c>
      <c r="O4614" s="6">
        <f t="shared" si="858"/>
        <v>0.54658652646013051</v>
      </c>
      <c r="P4614" s="6">
        <f t="shared" si="859"/>
        <v>1.0132245660387049</v>
      </c>
      <c r="Q4614" s="6">
        <f t="shared" si="860"/>
        <v>0.22398625899771576</v>
      </c>
      <c r="R4614" s="6">
        <f t="shared" si="861"/>
        <v>0.2131687453194509</v>
      </c>
      <c r="S4614" s="6">
        <f t="shared" si="862"/>
        <v>0.4371550043171667</v>
      </c>
    </row>
    <row r="4615" spans="1:19" x14ac:dyDescent="0.25">
      <c r="A4615" s="64">
        <v>41961</v>
      </c>
      <c r="B4615" s="200" t="s">
        <v>864</v>
      </c>
      <c r="C4615" s="4">
        <v>2</v>
      </c>
      <c r="D4615" s="4">
        <v>4.4000000000000004</v>
      </c>
      <c r="E4615" s="4"/>
      <c r="G4615" s="4">
        <f t="shared" si="855"/>
        <v>64.961200000000005</v>
      </c>
      <c r="H4615"/>
      <c r="I4615"/>
      <c r="J4615" s="34">
        <f t="shared" si="852"/>
        <v>1.5205308443374602E-3</v>
      </c>
      <c r="K4615" s="34">
        <f t="shared" si="856"/>
        <v>9.877551020104347E-2</v>
      </c>
      <c r="L4615" s="6">
        <f t="shared" si="853"/>
        <v>5.3541650508837426</v>
      </c>
      <c r="M4615" s="6">
        <f t="shared" si="857"/>
        <v>0.34781299344971695</v>
      </c>
      <c r="N4615" s="6">
        <f t="shared" si="854"/>
        <v>7.2451870323804508</v>
      </c>
      <c r="O4615" s="6">
        <f t="shared" si="858"/>
        <v>0.47065605297680857</v>
      </c>
      <c r="P4615" s="6">
        <f t="shared" si="859"/>
        <v>0.81846904642652551</v>
      </c>
      <c r="Q4615" s="6">
        <f t="shared" si="860"/>
        <v>0.16695023685586413</v>
      </c>
      <c r="R4615" s="6">
        <f t="shared" si="861"/>
        <v>0.18355586066095536</v>
      </c>
      <c r="S4615" s="6">
        <f t="shared" si="862"/>
        <v>0.35050609751681949</v>
      </c>
    </row>
    <row r="4616" spans="1:19" x14ac:dyDescent="0.25">
      <c r="A4616" s="64">
        <v>41961</v>
      </c>
      <c r="B4616" s="200" t="s">
        <v>864</v>
      </c>
      <c r="C4616" s="4">
        <v>2</v>
      </c>
      <c r="D4616" s="4">
        <v>4.0999999999999996</v>
      </c>
      <c r="E4616" s="4"/>
      <c r="G4616" s="4">
        <f t="shared" si="855"/>
        <v>64.961200000000005</v>
      </c>
      <c r="H4616"/>
      <c r="I4616"/>
      <c r="J4616" s="34">
        <f t="shared" si="852"/>
        <v>1.3202543126711102E-3</v>
      </c>
      <c r="K4616" s="34">
        <f t="shared" si="856"/>
        <v>8.5765306119810952E-2</v>
      </c>
      <c r="L4616" s="6">
        <f t="shared" si="853"/>
        <v>4.5518101325650582</v>
      </c>
      <c r="M4616" s="6">
        <f t="shared" si="857"/>
        <v>0.29569105411886604</v>
      </c>
      <c r="N4616" s="6">
        <f t="shared" si="854"/>
        <v>6.670633528309061</v>
      </c>
      <c r="O4616" s="6">
        <f t="shared" si="858"/>
        <v>0.43333236716418877</v>
      </c>
      <c r="P4616" s="6">
        <f t="shared" si="859"/>
        <v>0.72902342128305486</v>
      </c>
      <c r="Q4616" s="6">
        <f t="shared" si="860"/>
        <v>0.14193170597705571</v>
      </c>
      <c r="R4616" s="6">
        <f t="shared" si="861"/>
        <v>0.16899962319403364</v>
      </c>
      <c r="S4616" s="6">
        <f t="shared" si="862"/>
        <v>0.31093132917108934</v>
      </c>
    </row>
    <row r="4617" spans="1:19" x14ac:dyDescent="0.25">
      <c r="A4617" s="64">
        <v>41961</v>
      </c>
      <c r="B4617" s="200" t="s">
        <v>864</v>
      </c>
      <c r="C4617" s="4">
        <v>2</v>
      </c>
      <c r="D4617" s="4">
        <v>3.1</v>
      </c>
      <c r="E4617" s="4"/>
      <c r="G4617" s="4">
        <f t="shared" si="855"/>
        <v>64.961200000000005</v>
      </c>
      <c r="H4617"/>
      <c r="I4617"/>
      <c r="J4617" s="34">
        <f t="shared" si="852"/>
        <v>7.5476763502494771E-4</v>
      </c>
      <c r="K4617" s="34">
        <f t="shared" si="856"/>
        <v>4.9030612243389851E-2</v>
      </c>
      <c r="L4617" s="6">
        <f t="shared" si="853"/>
        <v>2.3935063597525432</v>
      </c>
      <c r="M4617" s="6">
        <f t="shared" si="857"/>
        <v>0.15548504835297491</v>
      </c>
      <c r="N4617" s="6">
        <f t="shared" si="854"/>
        <v>4.8095356854949474</v>
      </c>
      <c r="O4617" s="6">
        <f t="shared" si="858"/>
        <v>0.31243321563258936</v>
      </c>
      <c r="P4617" s="6">
        <f t="shared" si="859"/>
        <v>0.46791826398556424</v>
      </c>
      <c r="Q4617" s="6">
        <f t="shared" si="860"/>
        <v>7.4632823209427962E-2</v>
      </c>
      <c r="R4617" s="6">
        <f t="shared" si="861"/>
        <v>0.12184895409670986</v>
      </c>
      <c r="S4617" s="6">
        <f t="shared" si="862"/>
        <v>0.19648177730613781</v>
      </c>
    </row>
    <row r="4618" spans="1:19" x14ac:dyDescent="0.25">
      <c r="A4618" s="64">
        <v>41961</v>
      </c>
      <c r="B4618" s="200" t="s">
        <v>864</v>
      </c>
      <c r="C4618" s="4">
        <v>2</v>
      </c>
      <c r="D4618" s="4">
        <v>7.4</v>
      </c>
      <c r="E4618" s="4"/>
      <c r="G4618" s="4">
        <f t="shared" si="855"/>
        <v>64.961200000000005</v>
      </c>
      <c r="H4618"/>
      <c r="I4618"/>
      <c r="J4618" s="34">
        <f t="shared" si="852"/>
        <v>4.3008403427644282E-3</v>
      </c>
      <c r="K4618" s="34">
        <f t="shared" si="856"/>
        <v>0.27938775509344738</v>
      </c>
      <c r="L4618" s="6">
        <f t="shared" si="853"/>
        <v>17.691219677917115</v>
      </c>
      <c r="M4618" s="6">
        <f t="shared" si="857"/>
        <v>1.1492428820320462</v>
      </c>
      <c r="N4618" s="6">
        <f t="shared" si="854"/>
        <v>13.311012207689938</v>
      </c>
      <c r="O4618" s="6">
        <f t="shared" si="858"/>
        <v>0.86469934299806295</v>
      </c>
      <c r="P4618" s="6">
        <f t="shared" si="859"/>
        <v>2.0139422250301093</v>
      </c>
      <c r="Q4618" s="6">
        <f t="shared" si="860"/>
        <v>0.55163658337538213</v>
      </c>
      <c r="R4618" s="6">
        <f t="shared" si="861"/>
        <v>0.33723274376924456</v>
      </c>
      <c r="S4618" s="6">
        <f t="shared" si="862"/>
        <v>0.88886932714462663</v>
      </c>
    </row>
    <row r="4619" spans="1:19" x14ac:dyDescent="0.25">
      <c r="A4619" s="64">
        <v>41961</v>
      </c>
      <c r="B4619" s="200" t="s">
        <v>864</v>
      </c>
      <c r="C4619" s="4">
        <v>2</v>
      </c>
      <c r="D4619" s="4">
        <v>3.7</v>
      </c>
      <c r="E4619" s="4"/>
      <c r="G4619" s="4">
        <f t="shared" si="855"/>
        <v>64.961200000000005</v>
      </c>
      <c r="H4619"/>
      <c r="I4619"/>
      <c r="J4619" s="34">
        <f t="shared" si="852"/>
        <v>1.075210085691107E-3</v>
      </c>
      <c r="K4619" s="34">
        <f t="shared" si="856"/>
        <v>6.9846938773361844E-2</v>
      </c>
      <c r="L4619" s="6">
        <f t="shared" si="853"/>
        <v>3.5949248430857623</v>
      </c>
      <c r="M4619" s="6">
        <f t="shared" si="857"/>
        <v>0.2335306362462681</v>
      </c>
      <c r="N4619" s="6">
        <f t="shared" si="854"/>
        <v>5.9156978898620354</v>
      </c>
      <c r="O4619" s="6">
        <f t="shared" si="858"/>
        <v>0.38429084121668494</v>
      </c>
      <c r="P4619" s="6">
        <f t="shared" si="859"/>
        <v>0.61782147746295302</v>
      </c>
      <c r="Q4619" s="6">
        <f t="shared" si="860"/>
        <v>0.11209470539820869</v>
      </c>
      <c r="R4619" s="6">
        <f t="shared" si="861"/>
        <v>0.14987342807450713</v>
      </c>
      <c r="S4619" s="6">
        <f t="shared" si="862"/>
        <v>0.2619681334727158</v>
      </c>
    </row>
    <row r="4620" spans="1:19" x14ac:dyDescent="0.25">
      <c r="A4620" s="64">
        <v>41961</v>
      </c>
      <c r="B4620" s="200" t="s">
        <v>864</v>
      </c>
      <c r="C4620" s="4">
        <v>2</v>
      </c>
      <c r="D4620" s="4">
        <v>6.4</v>
      </c>
      <c r="E4620" s="4"/>
      <c r="G4620" s="4">
        <f t="shared" si="855"/>
        <v>64.961200000000005</v>
      </c>
      <c r="H4620"/>
      <c r="I4620"/>
      <c r="J4620" s="34">
        <f t="shared" si="852"/>
        <v>3.2169908772759479E-3</v>
      </c>
      <c r="K4620" s="34">
        <f t="shared" si="856"/>
        <v>0.20897959183030679</v>
      </c>
      <c r="L4620" s="6">
        <f t="shared" si="853"/>
        <v>12.670735111153041</v>
      </c>
      <c r="M4620" s="6">
        <f t="shared" si="857"/>
        <v>0.82310617366776118</v>
      </c>
      <c r="N4620" s="6">
        <f t="shared" si="854"/>
        <v>11.231571837310549</v>
      </c>
      <c r="O4620" s="6">
        <f t="shared" si="858"/>
        <v>0.72961639858967853</v>
      </c>
      <c r="P4620" s="6">
        <f t="shared" si="859"/>
        <v>1.5527225722574398</v>
      </c>
      <c r="Q4620" s="6">
        <f t="shared" si="860"/>
        <v>0.39509096336052535</v>
      </c>
      <c r="R4620" s="6">
        <f t="shared" si="861"/>
        <v>0.28455039544997462</v>
      </c>
      <c r="S4620" s="6">
        <f t="shared" si="862"/>
        <v>0.67964135881049992</v>
      </c>
    </row>
    <row r="4621" spans="1:19" x14ac:dyDescent="0.25">
      <c r="A4621" s="64">
        <v>41961</v>
      </c>
      <c r="B4621" s="200" t="s">
        <v>864</v>
      </c>
      <c r="C4621" s="4">
        <v>2</v>
      </c>
      <c r="D4621" s="4">
        <v>3.2</v>
      </c>
      <c r="E4621" s="4"/>
      <c r="G4621" s="4">
        <f t="shared" si="855"/>
        <v>64.961200000000005</v>
      </c>
      <c r="H4621"/>
      <c r="I4621"/>
      <c r="J4621" s="34">
        <f t="shared" si="852"/>
        <v>8.0424771931898698E-4</v>
      </c>
      <c r="K4621" s="34">
        <f t="shared" si="856"/>
        <v>5.2244897957576697E-2</v>
      </c>
      <c r="L4621" s="6">
        <f t="shared" si="853"/>
        <v>2.57474279673893</v>
      </c>
      <c r="M4621" s="6">
        <f t="shared" si="857"/>
        <v>0.16725838501169291</v>
      </c>
      <c r="N4621" s="6">
        <f t="shared" si="854"/>
        <v>4.9915502127950244</v>
      </c>
      <c r="O4621" s="6">
        <f t="shared" si="858"/>
        <v>0.32425709797277341</v>
      </c>
      <c r="P4621" s="6">
        <f t="shared" si="859"/>
        <v>0.49151548298446635</v>
      </c>
      <c r="Q4621" s="6">
        <f t="shared" si="860"/>
        <v>8.0284024805612586E-2</v>
      </c>
      <c r="R4621" s="6">
        <f t="shared" si="861"/>
        <v>0.12646026820938164</v>
      </c>
      <c r="S4621" s="6">
        <f t="shared" si="862"/>
        <v>0.20674429301499422</v>
      </c>
    </row>
    <row r="4622" spans="1:19" x14ac:dyDescent="0.25">
      <c r="A4622" s="64">
        <v>41961</v>
      </c>
      <c r="B4622" s="200" t="s">
        <v>864</v>
      </c>
      <c r="C4622" s="4">
        <v>2</v>
      </c>
      <c r="D4622" s="4">
        <v>4.5</v>
      </c>
      <c r="E4622" s="4"/>
      <c r="G4622" s="4">
        <f t="shared" si="855"/>
        <v>64.961200000000005</v>
      </c>
      <c r="H4622"/>
      <c r="I4622"/>
      <c r="J4622" s="34">
        <f t="shared" si="852"/>
        <v>1.5904312808798326E-3</v>
      </c>
      <c r="K4622" s="34">
        <f t="shared" si="856"/>
        <v>0.10331632652743439</v>
      </c>
      <c r="L4622" s="6">
        <f t="shared" si="853"/>
        <v>5.6380590590289899</v>
      </c>
      <c r="M4622" s="6">
        <f t="shared" si="857"/>
        <v>0.36625508924934846</v>
      </c>
      <c r="N4622" s="6">
        <f t="shared" si="854"/>
        <v>7.4382130025037601</v>
      </c>
      <c r="O4622" s="6">
        <f t="shared" si="858"/>
        <v>0.48319525187039564</v>
      </c>
      <c r="P4622" s="6">
        <f t="shared" si="859"/>
        <v>0.84945034111974405</v>
      </c>
      <c r="Q4622" s="6">
        <f t="shared" si="860"/>
        <v>0.17580244283968727</v>
      </c>
      <c r="R4622" s="6">
        <f t="shared" si="861"/>
        <v>0.1884461482294543</v>
      </c>
      <c r="S4622" s="6">
        <f t="shared" si="862"/>
        <v>0.36424859106914154</v>
      </c>
    </row>
    <row r="4623" spans="1:19" x14ac:dyDescent="0.25">
      <c r="A4623" s="64">
        <v>41961</v>
      </c>
      <c r="B4623" s="200" t="s">
        <v>864</v>
      </c>
      <c r="C4623" s="4">
        <v>2</v>
      </c>
      <c r="D4623" s="4">
        <v>5</v>
      </c>
      <c r="E4623" s="4"/>
      <c r="G4623" s="4">
        <f t="shared" si="855"/>
        <v>64.961200000000005</v>
      </c>
      <c r="H4623"/>
      <c r="I4623"/>
      <c r="J4623" s="34">
        <f t="shared" si="852"/>
        <v>1.9634954084936209E-3</v>
      </c>
      <c r="K4623" s="34">
        <f t="shared" si="856"/>
        <v>0.12755102040424002</v>
      </c>
      <c r="L4623" s="6">
        <f t="shared" si="853"/>
        <v>7.1833345216463531</v>
      </c>
      <c r="M4623" s="6">
        <f t="shared" si="857"/>
        <v>0.46663803957857453</v>
      </c>
      <c r="N4623" s="6">
        <f t="shared" si="854"/>
        <v>8.4140458590425169</v>
      </c>
      <c r="O4623" s="6">
        <f t="shared" si="858"/>
        <v>0.54658652646013051</v>
      </c>
      <c r="P4623" s="6">
        <f t="shared" si="859"/>
        <v>1.0132245660387049</v>
      </c>
      <c r="Q4623" s="6">
        <f t="shared" si="860"/>
        <v>0.22398625899771576</v>
      </c>
      <c r="R4623" s="6">
        <f t="shared" si="861"/>
        <v>0.2131687453194509</v>
      </c>
      <c r="S4623" s="6">
        <f t="shared" si="862"/>
        <v>0.4371550043171667</v>
      </c>
    </row>
    <row r="4624" spans="1:19" x14ac:dyDescent="0.25">
      <c r="A4624" s="64">
        <v>41961</v>
      </c>
      <c r="B4624" s="200" t="s">
        <v>864</v>
      </c>
      <c r="C4624" s="4">
        <v>3</v>
      </c>
      <c r="D4624" s="4">
        <v>6.3</v>
      </c>
      <c r="E4624" s="4"/>
      <c r="G4624" s="4">
        <f t="shared" si="855"/>
        <v>64.961200000000005</v>
      </c>
      <c r="H4624"/>
      <c r="I4624"/>
      <c r="J4624" s="34">
        <f t="shared" si="852"/>
        <v>3.1172453105244723E-3</v>
      </c>
      <c r="K4624" s="34">
        <f t="shared" si="856"/>
        <v>0.20249999999377144</v>
      </c>
      <c r="L4624" s="6">
        <f t="shared" si="853"/>
        <v>12.220190463130352</v>
      </c>
      <c r="M4624" s="6">
        <f t="shared" si="857"/>
        <v>0.79383825211094339</v>
      </c>
      <c r="N4624" s="6">
        <f t="shared" si="854"/>
        <v>11.026518552173203</v>
      </c>
      <c r="O4624" s="6">
        <f t="shared" si="858"/>
        <v>0.71629589086484713</v>
      </c>
      <c r="P4624" s="6">
        <f t="shared" si="859"/>
        <v>1.5101341429757906</v>
      </c>
      <c r="Q4624" s="6">
        <f t="shared" si="860"/>
        <v>0.38104236101325284</v>
      </c>
      <c r="R4624" s="6">
        <f t="shared" si="861"/>
        <v>0.27935539743729038</v>
      </c>
      <c r="S4624" s="6">
        <f t="shared" si="862"/>
        <v>0.66039775845054316</v>
      </c>
    </row>
    <row r="4625" spans="1:19" x14ac:dyDescent="0.25">
      <c r="A4625" s="64">
        <v>41961</v>
      </c>
      <c r="B4625" s="200" t="s">
        <v>864</v>
      </c>
      <c r="C4625" s="4">
        <v>3</v>
      </c>
      <c r="D4625" s="4">
        <v>4.4000000000000004</v>
      </c>
      <c r="E4625" s="4"/>
      <c r="G4625" s="4">
        <f t="shared" si="855"/>
        <v>64.961200000000005</v>
      </c>
      <c r="H4625"/>
      <c r="I4625"/>
      <c r="J4625" s="34">
        <f t="shared" si="852"/>
        <v>1.5205308443374602E-3</v>
      </c>
      <c r="K4625" s="34">
        <f t="shared" si="856"/>
        <v>9.877551020104347E-2</v>
      </c>
      <c r="L4625" s="6">
        <f t="shared" si="853"/>
        <v>5.3541650508837426</v>
      </c>
      <c r="M4625" s="6">
        <f t="shared" si="857"/>
        <v>0.34781299344971695</v>
      </c>
      <c r="N4625" s="6">
        <f t="shared" si="854"/>
        <v>7.2451870323804508</v>
      </c>
      <c r="O4625" s="6">
        <f t="shared" si="858"/>
        <v>0.47065605297680857</v>
      </c>
      <c r="P4625" s="6">
        <f t="shared" si="859"/>
        <v>0.81846904642652551</v>
      </c>
      <c r="Q4625" s="6">
        <f t="shared" si="860"/>
        <v>0.16695023685586413</v>
      </c>
      <c r="R4625" s="6">
        <f t="shared" si="861"/>
        <v>0.18355586066095536</v>
      </c>
      <c r="S4625" s="6">
        <f t="shared" si="862"/>
        <v>0.35050609751681949</v>
      </c>
    </row>
    <row r="4626" spans="1:19" x14ac:dyDescent="0.25">
      <c r="A4626" s="64">
        <v>41961</v>
      </c>
      <c r="B4626" s="200" t="s">
        <v>864</v>
      </c>
      <c r="C4626" s="4">
        <v>3</v>
      </c>
      <c r="D4626" s="4">
        <v>4.5999999999999996</v>
      </c>
      <c r="E4626" s="4"/>
      <c r="G4626" s="4">
        <f t="shared" si="855"/>
        <v>64.961200000000005</v>
      </c>
      <c r="H4626"/>
      <c r="I4626"/>
      <c r="J4626" s="34">
        <f t="shared" si="852"/>
        <v>1.6619025137490004E-3</v>
      </c>
      <c r="K4626" s="34">
        <f t="shared" si="856"/>
        <v>0.10795918367014873</v>
      </c>
      <c r="L4626" s="6">
        <f t="shared" si="853"/>
        <v>5.9302678128381849</v>
      </c>
      <c r="M4626" s="6">
        <f t="shared" si="857"/>
        <v>0.3852373209154813</v>
      </c>
      <c r="N4626" s="6">
        <f t="shared" si="854"/>
        <v>7.6319696161125572</v>
      </c>
      <c r="O4626" s="6">
        <f t="shared" si="858"/>
        <v>0.49578191424249274</v>
      </c>
      <c r="P4626" s="6">
        <f t="shared" si="859"/>
        <v>0.88101923515797398</v>
      </c>
      <c r="Q4626" s="6">
        <f t="shared" si="860"/>
        <v>0.18491391403943103</v>
      </c>
      <c r="R4626" s="6">
        <f t="shared" si="861"/>
        <v>0.19335494655457217</v>
      </c>
      <c r="S4626" s="6">
        <f t="shared" si="862"/>
        <v>0.37826886059400322</v>
      </c>
    </row>
    <row r="4627" spans="1:19" x14ac:dyDescent="0.25">
      <c r="A4627" s="64">
        <v>41961</v>
      </c>
      <c r="B4627" s="200" t="s">
        <v>864</v>
      </c>
      <c r="C4627" s="4">
        <v>3</v>
      </c>
      <c r="D4627" s="4">
        <v>5.7</v>
      </c>
      <c r="E4627" s="4"/>
      <c r="G4627" s="4">
        <f t="shared" si="855"/>
        <v>64.961200000000005</v>
      </c>
      <c r="H4627"/>
      <c r="I4627"/>
      <c r="J4627" s="34">
        <f t="shared" si="852"/>
        <v>2.5517586328783095E-3</v>
      </c>
      <c r="K4627" s="34">
        <f t="shared" si="856"/>
        <v>0.1657653061173503</v>
      </c>
      <c r="L4627" s="6">
        <f t="shared" si="853"/>
        <v>9.7084599828880815</v>
      </c>
      <c r="M4627" s="6">
        <f t="shared" si="857"/>
        <v>0.63067322287304872</v>
      </c>
      <c r="N4627" s="6">
        <f t="shared" si="854"/>
        <v>9.8080698655856366</v>
      </c>
      <c r="O4627" s="6">
        <f t="shared" si="858"/>
        <v>0.63714400051044973</v>
      </c>
      <c r="P4627" s="6">
        <f t="shared" si="859"/>
        <v>1.2678172233834983</v>
      </c>
      <c r="Q4627" s="6">
        <f t="shared" si="860"/>
        <v>0.30272314697906338</v>
      </c>
      <c r="R4627" s="6">
        <f t="shared" si="861"/>
        <v>0.24848616019907541</v>
      </c>
      <c r="S4627" s="6">
        <f t="shared" si="862"/>
        <v>0.55120930717813876</v>
      </c>
    </row>
    <row r="4628" spans="1:19" x14ac:dyDescent="0.25">
      <c r="A4628" s="64">
        <v>41961</v>
      </c>
      <c r="B4628" s="200" t="s">
        <v>864</v>
      </c>
      <c r="C4628" s="4">
        <v>3</v>
      </c>
      <c r="D4628" s="4">
        <v>6.4</v>
      </c>
      <c r="E4628" s="4"/>
      <c r="G4628" s="4">
        <f t="shared" si="855"/>
        <v>64.961200000000005</v>
      </c>
      <c r="H4628"/>
      <c r="I4628"/>
      <c r="J4628" s="34">
        <f t="shared" si="852"/>
        <v>3.2169908772759479E-3</v>
      </c>
      <c r="K4628" s="34">
        <f t="shared" si="856"/>
        <v>0.20897959183030679</v>
      </c>
      <c r="L4628" s="6">
        <f t="shared" si="853"/>
        <v>12.670735111153041</v>
      </c>
      <c r="M4628" s="6">
        <f t="shared" si="857"/>
        <v>0.82310617366776118</v>
      </c>
      <c r="N4628" s="6">
        <f t="shared" si="854"/>
        <v>11.231571837310549</v>
      </c>
      <c r="O4628" s="6">
        <f t="shared" si="858"/>
        <v>0.72961639858967853</v>
      </c>
      <c r="P4628" s="6">
        <f t="shared" si="859"/>
        <v>1.5527225722574398</v>
      </c>
      <c r="Q4628" s="6">
        <f t="shared" si="860"/>
        <v>0.39509096336052535</v>
      </c>
      <c r="R4628" s="6">
        <f t="shared" si="861"/>
        <v>0.28455039544997462</v>
      </c>
      <c r="S4628" s="6">
        <f t="shared" si="862"/>
        <v>0.67964135881049992</v>
      </c>
    </row>
    <row r="4629" spans="1:19" x14ac:dyDescent="0.25">
      <c r="A4629" s="64">
        <v>41961</v>
      </c>
      <c r="B4629" s="200" t="s">
        <v>864</v>
      </c>
      <c r="C4629" s="4">
        <v>3</v>
      </c>
      <c r="D4629" s="4">
        <v>4.0999999999999996</v>
      </c>
      <c r="E4629" s="4"/>
      <c r="G4629" s="4">
        <f t="shared" si="855"/>
        <v>64.961200000000005</v>
      </c>
      <c r="H4629"/>
      <c r="I4629"/>
      <c r="J4629" s="34">
        <f t="shared" si="852"/>
        <v>1.3202543126711102E-3</v>
      </c>
      <c r="K4629" s="34">
        <f t="shared" si="856"/>
        <v>8.5765306119810952E-2</v>
      </c>
      <c r="L4629" s="6">
        <f t="shared" si="853"/>
        <v>4.5518101325650582</v>
      </c>
      <c r="M4629" s="6">
        <f t="shared" si="857"/>
        <v>0.29569105411886604</v>
      </c>
      <c r="N4629" s="6">
        <f t="shared" si="854"/>
        <v>6.670633528309061</v>
      </c>
      <c r="O4629" s="6">
        <f t="shared" si="858"/>
        <v>0.43333236716418877</v>
      </c>
      <c r="P4629" s="6">
        <f t="shared" si="859"/>
        <v>0.72902342128305486</v>
      </c>
      <c r="Q4629" s="6">
        <f t="shared" si="860"/>
        <v>0.14193170597705571</v>
      </c>
      <c r="R4629" s="6">
        <f t="shared" si="861"/>
        <v>0.16899962319403364</v>
      </c>
      <c r="S4629" s="6">
        <f t="shared" si="862"/>
        <v>0.31093132917108934</v>
      </c>
    </row>
    <row r="4630" spans="1:19" x14ac:dyDescent="0.25">
      <c r="A4630" s="64">
        <v>41961</v>
      </c>
      <c r="B4630" s="200" t="s">
        <v>864</v>
      </c>
      <c r="C4630" s="4">
        <v>3</v>
      </c>
      <c r="D4630" s="4">
        <v>6.9</v>
      </c>
      <c r="E4630" s="4"/>
      <c r="G4630" s="4">
        <f t="shared" si="855"/>
        <v>64.961200000000005</v>
      </c>
      <c r="H4630"/>
      <c r="I4630"/>
      <c r="J4630" s="34">
        <f t="shared" si="852"/>
        <v>3.7392806559352516E-3</v>
      </c>
      <c r="K4630" s="34">
        <f t="shared" si="856"/>
        <v>0.24290816325783468</v>
      </c>
      <c r="L4630" s="6">
        <f t="shared" si="853"/>
        <v>15.062883294996576</v>
      </c>
      <c r="M4630" s="6">
        <f t="shared" si="857"/>
        <v>0.97850299328216439</v>
      </c>
      <c r="N4630" s="6">
        <f t="shared" si="854"/>
        <v>12.264882891847247</v>
      </c>
      <c r="O4630" s="6">
        <f t="shared" si="858"/>
        <v>0.79674152596761971</v>
      </c>
      <c r="P4630" s="6">
        <f t="shared" si="859"/>
        <v>1.7752445192497841</v>
      </c>
      <c r="Q4630" s="6">
        <f t="shared" si="860"/>
        <v>0.46968143677543889</v>
      </c>
      <c r="R4630" s="6">
        <f t="shared" si="861"/>
        <v>0.31072919512737168</v>
      </c>
      <c r="S4630" s="6">
        <f t="shared" si="862"/>
        <v>0.78041063190281057</v>
      </c>
    </row>
    <row r="4631" spans="1:19" x14ac:dyDescent="0.25">
      <c r="A4631" s="64">
        <v>41961</v>
      </c>
      <c r="B4631" s="200" t="s">
        <v>864</v>
      </c>
      <c r="C4631" s="4">
        <v>3</v>
      </c>
      <c r="D4631" s="4">
        <v>6</v>
      </c>
      <c r="E4631" s="4"/>
      <c r="G4631" s="4">
        <f t="shared" si="855"/>
        <v>64.961200000000005</v>
      </c>
      <c r="H4631"/>
      <c r="I4631"/>
      <c r="J4631" s="34">
        <f t="shared" si="852"/>
        <v>2.8274333882308137E-3</v>
      </c>
      <c r="K4631" s="34">
        <f t="shared" si="856"/>
        <v>0.1836734693821056</v>
      </c>
      <c r="L4631" s="6">
        <f t="shared" si="853"/>
        <v>10.923549380812876</v>
      </c>
      <c r="M4631" s="6">
        <f t="shared" si="857"/>
        <v>0.70960688980053355</v>
      </c>
      <c r="N4631" s="6">
        <f t="shared" si="854"/>
        <v>10.414704032978928</v>
      </c>
      <c r="O4631" s="6">
        <f t="shared" si="858"/>
        <v>0.67655168474967775</v>
      </c>
      <c r="P4631" s="6">
        <f t="shared" si="859"/>
        <v>1.3861585745502114</v>
      </c>
      <c r="Q4631" s="6">
        <f t="shared" si="860"/>
        <v>0.34061130710425608</v>
      </c>
      <c r="R4631" s="6">
        <f t="shared" si="861"/>
        <v>0.26385515705237433</v>
      </c>
      <c r="S4631" s="6">
        <f t="shared" si="862"/>
        <v>0.60446646415663041</v>
      </c>
    </row>
    <row r="4632" spans="1:19" x14ac:dyDescent="0.25">
      <c r="A4632" s="64">
        <v>41961</v>
      </c>
      <c r="B4632" s="200" t="s">
        <v>864</v>
      </c>
      <c r="C4632" s="4">
        <v>3</v>
      </c>
      <c r="D4632" s="4">
        <v>5</v>
      </c>
      <c r="E4632" s="4"/>
      <c r="G4632" s="4">
        <f t="shared" si="855"/>
        <v>64.961200000000005</v>
      </c>
      <c r="H4632"/>
      <c r="I4632"/>
      <c r="J4632" s="34">
        <f t="shared" si="852"/>
        <v>1.9634954084936209E-3</v>
      </c>
      <c r="K4632" s="34">
        <f t="shared" si="856"/>
        <v>0.12755102040424002</v>
      </c>
      <c r="L4632" s="6">
        <f t="shared" si="853"/>
        <v>7.1833345216463531</v>
      </c>
      <c r="M4632" s="6">
        <f t="shared" si="857"/>
        <v>0.46663803957857453</v>
      </c>
      <c r="N4632" s="6">
        <f t="shared" si="854"/>
        <v>8.4140458590425169</v>
      </c>
      <c r="O4632" s="6">
        <f t="shared" si="858"/>
        <v>0.54658652646013051</v>
      </c>
      <c r="P4632" s="6">
        <f t="shared" si="859"/>
        <v>1.0132245660387049</v>
      </c>
      <c r="Q4632" s="6">
        <f t="shared" si="860"/>
        <v>0.22398625899771576</v>
      </c>
      <c r="R4632" s="6">
        <f t="shared" si="861"/>
        <v>0.2131687453194509</v>
      </c>
      <c r="S4632" s="6">
        <f t="shared" si="862"/>
        <v>0.4371550043171667</v>
      </c>
    </row>
    <row r="4633" spans="1:19" x14ac:dyDescent="0.25">
      <c r="A4633" s="64">
        <v>41961</v>
      </c>
      <c r="B4633" s="200" t="s">
        <v>864</v>
      </c>
      <c r="C4633" s="4">
        <v>3</v>
      </c>
      <c r="D4633" s="4">
        <v>8</v>
      </c>
      <c r="E4633" s="4"/>
      <c r="G4633" s="4">
        <f t="shared" si="855"/>
        <v>64.961200000000005</v>
      </c>
      <c r="H4633"/>
      <c r="I4633"/>
      <c r="J4633" s="34">
        <f t="shared" si="852"/>
        <v>5.0265482457436689E-3</v>
      </c>
      <c r="K4633" s="34">
        <f t="shared" si="856"/>
        <v>0.32653061223485441</v>
      </c>
      <c r="L4633" s="6">
        <f t="shared" si="853"/>
        <v>21.164008717497858</v>
      </c>
      <c r="M4633" s="6">
        <f t="shared" si="857"/>
        <v>1.3748394297657729</v>
      </c>
      <c r="N4633" s="6">
        <f t="shared" si="854"/>
        <v>14.58227400291401</v>
      </c>
      <c r="O4633" s="6">
        <f t="shared" si="858"/>
        <v>0.94728203633176278</v>
      </c>
      <c r="P4633" s="6">
        <f t="shared" si="859"/>
        <v>2.3221214660975358</v>
      </c>
      <c r="Q4633" s="6">
        <f t="shared" si="860"/>
        <v>0.65992292628757099</v>
      </c>
      <c r="R4633" s="6">
        <f t="shared" si="861"/>
        <v>0.3694399941693875</v>
      </c>
      <c r="S4633" s="6">
        <f t="shared" si="862"/>
        <v>1.0293629204569585</v>
      </c>
    </row>
    <row r="4634" spans="1:19" x14ac:dyDescent="0.25">
      <c r="A4634" s="64">
        <v>41961</v>
      </c>
      <c r="B4634" s="200" t="s">
        <v>864</v>
      </c>
      <c r="C4634" s="4">
        <v>3</v>
      </c>
      <c r="D4634" s="4">
        <v>5.7</v>
      </c>
      <c r="E4634" s="4"/>
      <c r="G4634" s="4">
        <f t="shared" si="855"/>
        <v>64.961200000000005</v>
      </c>
      <c r="H4634"/>
      <c r="I4634"/>
      <c r="J4634" s="34">
        <f t="shared" si="852"/>
        <v>2.5517586328783095E-3</v>
      </c>
      <c r="K4634" s="34">
        <f t="shared" si="856"/>
        <v>0.1657653061173503</v>
      </c>
      <c r="L4634" s="6">
        <f t="shared" si="853"/>
        <v>9.7084599828880815</v>
      </c>
      <c r="M4634" s="6">
        <f t="shared" si="857"/>
        <v>0.63067322287304872</v>
      </c>
      <c r="N4634" s="6">
        <f t="shared" si="854"/>
        <v>9.8080698655856366</v>
      </c>
      <c r="O4634" s="6">
        <f t="shared" si="858"/>
        <v>0.63714400051044973</v>
      </c>
      <c r="P4634" s="6">
        <f t="shared" si="859"/>
        <v>1.2678172233834983</v>
      </c>
      <c r="Q4634" s="6">
        <f t="shared" si="860"/>
        <v>0.30272314697906338</v>
      </c>
      <c r="R4634" s="6">
        <f t="shared" si="861"/>
        <v>0.24848616019907541</v>
      </c>
      <c r="S4634" s="6">
        <f t="shared" si="862"/>
        <v>0.55120930717813876</v>
      </c>
    </row>
    <row r="4635" spans="1:19" x14ac:dyDescent="0.25">
      <c r="A4635" s="64">
        <v>41961</v>
      </c>
      <c r="B4635" s="200" t="s">
        <v>864</v>
      </c>
      <c r="C4635" s="4">
        <v>3</v>
      </c>
      <c r="D4635" s="4">
        <v>5.6</v>
      </c>
      <c r="E4635" s="4"/>
      <c r="G4635" s="4">
        <f t="shared" si="855"/>
        <v>64.961200000000005</v>
      </c>
      <c r="H4635"/>
      <c r="I4635"/>
      <c r="J4635" s="34">
        <f t="shared" si="852"/>
        <v>2.4630086404143973E-3</v>
      </c>
      <c r="K4635" s="34">
        <f t="shared" si="856"/>
        <v>0.15999999999507863</v>
      </c>
      <c r="L4635" s="6">
        <f t="shared" si="853"/>
        <v>9.3213394933125091</v>
      </c>
      <c r="M4635" s="6">
        <f t="shared" si="857"/>
        <v>0.60552541083786027</v>
      </c>
      <c r="N4635" s="6">
        <f t="shared" si="854"/>
        <v>9.6070480145707613</v>
      </c>
      <c r="O4635" s="6">
        <f t="shared" si="858"/>
        <v>0.62408537958901456</v>
      </c>
      <c r="P4635" s="6">
        <f t="shared" si="859"/>
        <v>1.2296107904268747</v>
      </c>
      <c r="Q4635" s="6">
        <f t="shared" si="860"/>
        <v>0.29065219720217289</v>
      </c>
      <c r="R4635" s="6">
        <f t="shared" si="861"/>
        <v>0.24339329803971568</v>
      </c>
      <c r="S4635" s="6">
        <f t="shared" si="862"/>
        <v>0.5340454952418886</v>
      </c>
    </row>
    <row r="4636" spans="1:19" x14ac:dyDescent="0.25">
      <c r="A4636" s="64">
        <v>41961</v>
      </c>
      <c r="B4636" s="200" t="s">
        <v>864</v>
      </c>
      <c r="C4636" s="4">
        <v>3</v>
      </c>
      <c r="D4636" s="4">
        <v>6.6</v>
      </c>
      <c r="E4636" s="4"/>
      <c r="G4636" s="4">
        <f t="shared" si="855"/>
        <v>64.961200000000005</v>
      </c>
      <c r="H4636"/>
      <c r="I4636"/>
      <c r="J4636" s="34">
        <f t="shared" si="852"/>
        <v>3.4211943997592849E-3</v>
      </c>
      <c r="K4636" s="34">
        <f t="shared" si="856"/>
        <v>0.22224489795234778</v>
      </c>
      <c r="L4636" s="6">
        <f t="shared" si="853"/>
        <v>13.599581983298828</v>
      </c>
      <c r="M4636" s="6">
        <f t="shared" si="857"/>
        <v>0.88344518226894508</v>
      </c>
      <c r="N4636" s="6">
        <f t="shared" si="854"/>
        <v>11.643307684830535</v>
      </c>
      <c r="O4636" s="6">
        <f t="shared" si="858"/>
        <v>0.75636325384638103</v>
      </c>
      <c r="P4636" s="6">
        <f t="shared" si="859"/>
        <v>1.639808436115326</v>
      </c>
      <c r="Q4636" s="6">
        <f t="shared" si="860"/>
        <v>0.42405368748909361</v>
      </c>
      <c r="R4636" s="6">
        <f t="shared" si="861"/>
        <v>0.2949816690000886</v>
      </c>
      <c r="S4636" s="6">
        <f t="shared" si="862"/>
        <v>0.71903535648918226</v>
      </c>
    </row>
    <row r="4637" spans="1:19" x14ac:dyDescent="0.25">
      <c r="A4637" s="64">
        <v>41961</v>
      </c>
      <c r="B4637" s="200" t="s">
        <v>864</v>
      </c>
      <c r="C4637" s="4">
        <v>3</v>
      </c>
      <c r="D4637" s="4">
        <v>4.3</v>
      </c>
      <c r="E4637" s="4" t="s">
        <v>978</v>
      </c>
      <c r="G4637" s="4">
        <f t="shared" si="855"/>
        <v>64.961200000000005</v>
      </c>
      <c r="H4637"/>
      <c r="I4637"/>
      <c r="J4637" s="34">
        <f t="shared" si="852"/>
        <v>1.4522012041218817E-3</v>
      </c>
      <c r="K4637" s="34">
        <f t="shared" si="856"/>
        <v>9.4336734690975893E-2</v>
      </c>
      <c r="L4637" s="6">
        <f t="shared" si="853"/>
        <v>5.0785301024450318</v>
      </c>
      <c r="M4637" s="6">
        <f t="shared" si="857"/>
        <v>0.3299074160899001</v>
      </c>
      <c r="N4637" s="6">
        <f t="shared" si="854"/>
        <v>7.0529054640829827</v>
      </c>
      <c r="O4637" s="6">
        <f t="shared" si="858"/>
        <v>0.45816521132004828</v>
      </c>
      <c r="P4637" s="6">
        <f t="shared" si="859"/>
        <v>0.78807262740994832</v>
      </c>
      <c r="Q4637" s="6">
        <f t="shared" si="860"/>
        <v>0.15835555972315205</v>
      </c>
      <c r="R4637" s="6">
        <f t="shared" si="861"/>
        <v>0.17868443241481885</v>
      </c>
      <c r="S4637" s="6">
        <f t="shared" si="862"/>
        <v>0.33703999213797087</v>
      </c>
    </row>
    <row r="4638" spans="1:19" x14ac:dyDescent="0.25">
      <c r="A4638" s="64">
        <v>41961</v>
      </c>
      <c r="B4638" s="200" t="s">
        <v>864</v>
      </c>
      <c r="C4638" s="4">
        <v>3</v>
      </c>
      <c r="D4638" s="4">
        <v>4.5</v>
      </c>
      <c r="E4638" s="4"/>
      <c r="G4638" s="4">
        <f t="shared" si="855"/>
        <v>64.961200000000005</v>
      </c>
      <c r="H4638"/>
      <c r="I4638"/>
      <c r="J4638" s="34">
        <f t="shared" si="852"/>
        <v>1.5904312808798326E-3</v>
      </c>
      <c r="K4638" s="34">
        <f t="shared" si="856"/>
        <v>0.10331632652743439</v>
      </c>
      <c r="L4638" s="6">
        <f t="shared" si="853"/>
        <v>5.6380590590289899</v>
      </c>
      <c r="M4638" s="6">
        <f t="shared" si="857"/>
        <v>0.36625508924934846</v>
      </c>
      <c r="N4638" s="6">
        <f t="shared" si="854"/>
        <v>7.4382130025037601</v>
      </c>
      <c r="O4638" s="6">
        <f t="shared" si="858"/>
        <v>0.48319525187039564</v>
      </c>
      <c r="P4638" s="6">
        <f t="shared" si="859"/>
        <v>0.84945034111974405</v>
      </c>
      <c r="Q4638" s="6">
        <f t="shared" si="860"/>
        <v>0.17580244283968727</v>
      </c>
      <c r="R4638" s="6">
        <f t="shared" si="861"/>
        <v>0.1884461482294543</v>
      </c>
      <c r="S4638" s="6">
        <f t="shared" si="862"/>
        <v>0.36424859106914154</v>
      </c>
    </row>
    <row r="4639" spans="1:19" x14ac:dyDescent="0.25">
      <c r="A4639" s="64">
        <v>41961</v>
      </c>
      <c r="B4639" s="200" t="s">
        <v>864</v>
      </c>
      <c r="C4639" s="4">
        <v>3</v>
      </c>
      <c r="D4639" s="4">
        <v>6.8</v>
      </c>
      <c r="E4639" s="4"/>
      <c r="G4639" s="4">
        <f t="shared" si="855"/>
        <v>64.961200000000005</v>
      </c>
      <c r="H4639"/>
      <c r="I4639"/>
      <c r="J4639" s="34">
        <f t="shared" si="852"/>
        <v>3.6316811075498014E-3</v>
      </c>
      <c r="K4639" s="34">
        <f t="shared" si="856"/>
        <v>0.23591836733968233</v>
      </c>
      <c r="L4639" s="6">
        <f t="shared" si="853"/>
        <v>14.565722844180941</v>
      </c>
      <c r="M4639" s="6">
        <f t="shared" si="857"/>
        <v>0.94620685317821773</v>
      </c>
      <c r="N4639" s="6">
        <f t="shared" si="854"/>
        <v>12.057170367208817</v>
      </c>
      <c r="O4639" s="6">
        <f t="shared" si="858"/>
        <v>0.78324827085036008</v>
      </c>
      <c r="P4639" s="6">
        <f t="shared" si="859"/>
        <v>1.7294551240285778</v>
      </c>
      <c r="Q4639" s="6">
        <f t="shared" si="860"/>
        <v>0.45417928952554448</v>
      </c>
      <c r="R4639" s="6">
        <f t="shared" si="861"/>
        <v>0.30546682563164046</v>
      </c>
      <c r="S4639" s="6">
        <f t="shared" si="862"/>
        <v>0.75964611515718494</v>
      </c>
    </row>
    <row r="4640" spans="1:19" x14ac:dyDescent="0.25">
      <c r="A4640" s="64">
        <v>41961</v>
      </c>
      <c r="B4640" s="200" t="s">
        <v>864</v>
      </c>
      <c r="C4640" s="4">
        <v>3</v>
      </c>
      <c r="D4640" s="4">
        <v>6.9</v>
      </c>
      <c r="E4640" s="4"/>
      <c r="G4640" s="4">
        <f t="shared" si="855"/>
        <v>64.961200000000005</v>
      </c>
      <c r="H4640"/>
      <c r="I4640"/>
      <c r="J4640" s="34">
        <f t="shared" si="852"/>
        <v>3.7392806559352516E-3</v>
      </c>
      <c r="K4640" s="34">
        <f t="shared" si="856"/>
        <v>0.24290816325783468</v>
      </c>
      <c r="L4640" s="6">
        <f t="shared" si="853"/>
        <v>15.062883294996576</v>
      </c>
      <c r="M4640" s="6">
        <f t="shared" si="857"/>
        <v>0.97850299328216439</v>
      </c>
      <c r="N4640" s="6">
        <f t="shared" si="854"/>
        <v>12.264882891847247</v>
      </c>
      <c r="O4640" s="6">
        <f t="shared" si="858"/>
        <v>0.79674152596761971</v>
      </c>
      <c r="P4640" s="6">
        <f t="shared" si="859"/>
        <v>1.7752445192497841</v>
      </c>
      <c r="Q4640" s="6">
        <f t="shared" si="860"/>
        <v>0.46968143677543889</v>
      </c>
      <c r="R4640" s="6">
        <f t="shared" si="861"/>
        <v>0.31072919512737168</v>
      </c>
      <c r="S4640" s="6">
        <f t="shared" si="862"/>
        <v>0.78041063190281057</v>
      </c>
    </row>
    <row r="4641" spans="1:19" x14ac:dyDescent="0.25">
      <c r="A4641" s="64">
        <v>41961</v>
      </c>
      <c r="B4641" s="200" t="s">
        <v>864</v>
      </c>
      <c r="C4641" s="4">
        <v>3</v>
      </c>
      <c r="D4641" s="4">
        <v>7.2</v>
      </c>
      <c r="E4641" s="4"/>
      <c r="G4641" s="4">
        <f t="shared" si="855"/>
        <v>64.961200000000005</v>
      </c>
      <c r="H4641"/>
      <c r="I4641"/>
      <c r="J4641" s="34">
        <f t="shared" ref="J4641:J4704" si="863">((+D4641/200)^2)*PI()</f>
        <v>4.0715040790523724E-3</v>
      </c>
      <c r="K4641" s="34">
        <f t="shared" si="856"/>
        <v>0.26448979591023208</v>
      </c>
      <c r="L4641" s="6">
        <f t="shared" ref="L4641:L4704" si="864">0.17758*(D4641^2.299)</f>
        <v>16.611217355322236</v>
      </c>
      <c r="M4641" s="6">
        <f t="shared" si="857"/>
        <v>1.0790846337926925</v>
      </c>
      <c r="N4641" s="6">
        <f t="shared" ref="N4641:N4704" si="865">1.28*(D4641^1.17)</f>
        <v>12.891070706250053</v>
      </c>
      <c r="O4641" s="6">
        <f t="shared" si="858"/>
        <v>0.83741943860560009</v>
      </c>
      <c r="P4641" s="6">
        <f t="shared" si="859"/>
        <v>1.9165040723982925</v>
      </c>
      <c r="Q4641" s="6">
        <f t="shared" si="860"/>
        <v>0.51796062422049238</v>
      </c>
      <c r="R4641" s="6">
        <f t="shared" si="861"/>
        <v>0.32659358105618402</v>
      </c>
      <c r="S4641" s="6">
        <f t="shared" si="862"/>
        <v>0.84455420527667635</v>
      </c>
    </row>
    <row r="4642" spans="1:19" x14ac:dyDescent="0.25">
      <c r="A4642" s="64">
        <v>41961</v>
      </c>
      <c r="B4642" s="200" t="s">
        <v>864</v>
      </c>
      <c r="C4642" s="4">
        <v>3</v>
      </c>
      <c r="D4642" s="4">
        <v>4.7</v>
      </c>
      <c r="E4642" s="4"/>
      <c r="G4642" s="4">
        <f t="shared" ref="G4642:G4705" si="866">IF($D4642&lt;3.01,795.7747,64.9612)</f>
        <v>64.961200000000005</v>
      </c>
      <c r="H4642"/>
      <c r="I4642"/>
      <c r="J4642" s="34">
        <f t="shared" si="863"/>
        <v>1.7349445429449633E-3</v>
      </c>
      <c r="K4642" s="34">
        <f t="shared" ref="K4642:K4705" si="867">+IF($D4642&gt;3.01,J4642*64.96120126,J4642*795.77)</f>
        <v>0.11270408162918646</v>
      </c>
      <c r="L4642" s="6">
        <f t="shared" si="864"/>
        <v>6.2308461373122945</v>
      </c>
      <c r="M4642" s="6">
        <f t="shared" ref="M4642:M4705" si="868">+IF($D4642&gt;3.01,L4642*64.96120126*0.001,L4642*795.77*0.001)</f>
        <v>0.40476324994603757</v>
      </c>
      <c r="N4642" s="6">
        <f t="shared" si="865"/>
        <v>7.8264436633583525</v>
      </c>
      <c r="O4642" s="6">
        <f t="shared" ref="O4642:O4705" si="869">+IF($D4642&gt;3.01,N4642*64.96120126*0.001,N4642*795.77*0.001)</f>
        <v>0.50841518196547364</v>
      </c>
      <c r="P4642" s="6">
        <f t="shared" ref="P4642:P4705" si="870">+M4642+O4642</f>
        <v>0.91317843191151127</v>
      </c>
      <c r="Q4642" s="6">
        <f t="shared" si="860"/>
        <v>0.19428635997409802</v>
      </c>
      <c r="R4642" s="6">
        <f t="shared" si="861"/>
        <v>0.19828192096653471</v>
      </c>
      <c r="S4642" s="6">
        <f t="shared" si="862"/>
        <v>0.39256828094063273</v>
      </c>
    </row>
    <row r="4643" spans="1:19" x14ac:dyDescent="0.25">
      <c r="A4643" s="64">
        <v>41961</v>
      </c>
      <c r="B4643" s="200" t="s">
        <v>864</v>
      </c>
      <c r="C4643" s="4">
        <v>3</v>
      </c>
      <c r="D4643" s="4">
        <v>5.8</v>
      </c>
      <c r="E4643" s="4"/>
      <c r="G4643" s="4">
        <f t="shared" si="866"/>
        <v>64.961200000000005</v>
      </c>
      <c r="H4643"/>
      <c r="I4643"/>
      <c r="J4643" s="34">
        <f t="shared" si="863"/>
        <v>2.6420794216690155E-3</v>
      </c>
      <c r="K4643" s="34">
        <f t="shared" si="867"/>
        <v>0.1716326530559453</v>
      </c>
      <c r="L4643" s="6">
        <f t="shared" si="864"/>
        <v>10.104504202450142</v>
      </c>
      <c r="M4643" s="6">
        <f t="shared" si="868"/>
        <v>0.65640073112787944</v>
      </c>
      <c r="N4643" s="6">
        <f t="shared" si="865"/>
        <v>10.009692178621206</v>
      </c>
      <c r="O4643" s="6">
        <f t="shared" si="869"/>
        <v>0.65024162816606002</v>
      </c>
      <c r="P4643" s="6">
        <f t="shared" si="870"/>
        <v>1.3066423592939396</v>
      </c>
      <c r="Q4643" s="6">
        <f t="shared" si="860"/>
        <v>0.31507235094138214</v>
      </c>
      <c r="R4643" s="6">
        <f t="shared" si="861"/>
        <v>0.25359423498476341</v>
      </c>
      <c r="S4643" s="6">
        <f t="shared" si="862"/>
        <v>0.5686665859261455</v>
      </c>
    </row>
    <row r="4644" spans="1:19" x14ac:dyDescent="0.25">
      <c r="A4644" s="64">
        <v>41961</v>
      </c>
      <c r="B4644" s="200" t="s">
        <v>864</v>
      </c>
      <c r="C4644" s="4">
        <v>3</v>
      </c>
      <c r="D4644" s="4">
        <v>10.3</v>
      </c>
      <c r="E4644" s="4"/>
      <c r="G4644" s="4">
        <f t="shared" si="866"/>
        <v>64.961200000000005</v>
      </c>
      <c r="H4644"/>
      <c r="I4644"/>
      <c r="J4644" s="34">
        <f t="shared" si="863"/>
        <v>8.3322891154835304E-3</v>
      </c>
      <c r="K4644" s="34">
        <f t="shared" si="867"/>
        <v>0.54127551018743292</v>
      </c>
      <c r="L4644" s="6">
        <f t="shared" si="864"/>
        <v>37.836140652479074</v>
      </c>
      <c r="M4644" s="6">
        <f t="shared" si="868"/>
        <v>2.4578811478273606</v>
      </c>
      <c r="N4644" s="6">
        <f t="shared" si="865"/>
        <v>19.598801871387312</v>
      </c>
      <c r="O4644" s="6">
        <f t="shared" si="869"/>
        <v>1.2731617128220558</v>
      </c>
      <c r="P4644" s="6">
        <f t="shared" si="870"/>
        <v>3.7310428606494161</v>
      </c>
      <c r="Q4644" s="6">
        <f t="shared" si="860"/>
        <v>1.1797829509571329</v>
      </c>
      <c r="R4644" s="6">
        <f t="shared" si="861"/>
        <v>0.49653306800060176</v>
      </c>
      <c r="S4644" s="6">
        <f t="shared" si="862"/>
        <v>1.6763160189577346</v>
      </c>
    </row>
    <row r="4645" spans="1:19" x14ac:dyDescent="0.25">
      <c r="A4645" s="64">
        <v>41961</v>
      </c>
      <c r="B4645" s="200" t="s">
        <v>864</v>
      </c>
      <c r="C4645" s="4">
        <v>3</v>
      </c>
      <c r="D4645" s="4">
        <v>3.2</v>
      </c>
      <c r="E4645" s="4"/>
      <c r="G4645" s="4">
        <f t="shared" si="866"/>
        <v>64.961200000000005</v>
      </c>
      <c r="H4645"/>
      <c r="I4645"/>
      <c r="J4645" s="34">
        <f t="shared" si="863"/>
        <v>8.0424771931898698E-4</v>
      </c>
      <c r="K4645" s="34">
        <f t="shared" si="867"/>
        <v>5.2244897957576697E-2</v>
      </c>
      <c r="L4645" s="6">
        <f t="shared" si="864"/>
        <v>2.57474279673893</v>
      </c>
      <c r="M4645" s="6">
        <f t="shared" si="868"/>
        <v>0.16725838501169291</v>
      </c>
      <c r="N4645" s="6">
        <f t="shared" si="865"/>
        <v>4.9915502127950244</v>
      </c>
      <c r="O4645" s="6">
        <f t="shared" si="869"/>
        <v>0.32425709797277341</v>
      </c>
      <c r="P4645" s="6">
        <f t="shared" si="870"/>
        <v>0.49151548298446635</v>
      </c>
      <c r="Q4645" s="6">
        <f t="shared" si="860"/>
        <v>8.0284024805612586E-2</v>
      </c>
      <c r="R4645" s="6">
        <f t="shared" si="861"/>
        <v>0.12646026820938164</v>
      </c>
      <c r="S4645" s="6">
        <f t="shared" si="862"/>
        <v>0.20674429301499422</v>
      </c>
    </row>
    <row r="4646" spans="1:19" x14ac:dyDescent="0.25">
      <c r="A4646" s="64">
        <v>41961</v>
      </c>
      <c r="B4646" s="200" t="s">
        <v>864</v>
      </c>
      <c r="C4646" s="4">
        <v>3</v>
      </c>
      <c r="D4646" s="4">
        <v>4.0999999999999996</v>
      </c>
      <c r="E4646" s="4"/>
      <c r="G4646" s="4">
        <f t="shared" si="866"/>
        <v>64.961200000000005</v>
      </c>
      <c r="H4646"/>
      <c r="I4646"/>
      <c r="J4646" s="34">
        <f t="shared" si="863"/>
        <v>1.3202543126711102E-3</v>
      </c>
      <c r="K4646" s="34">
        <f t="shared" si="867"/>
        <v>8.5765306119810952E-2</v>
      </c>
      <c r="L4646" s="6">
        <f t="shared" si="864"/>
        <v>4.5518101325650582</v>
      </c>
      <c r="M4646" s="6">
        <f t="shared" si="868"/>
        <v>0.29569105411886604</v>
      </c>
      <c r="N4646" s="6">
        <f t="shared" si="865"/>
        <v>6.670633528309061</v>
      </c>
      <c r="O4646" s="6">
        <f t="shared" si="869"/>
        <v>0.43333236716418877</v>
      </c>
      <c r="P4646" s="6">
        <f t="shared" si="870"/>
        <v>0.72902342128305486</v>
      </c>
      <c r="Q4646" s="6">
        <f t="shared" si="860"/>
        <v>0.14193170597705571</v>
      </c>
      <c r="R4646" s="6">
        <f t="shared" si="861"/>
        <v>0.16899962319403364</v>
      </c>
      <c r="S4646" s="6">
        <f t="shared" si="862"/>
        <v>0.31093132917108934</v>
      </c>
    </row>
    <row r="4647" spans="1:19" x14ac:dyDescent="0.25">
      <c r="A4647" s="64">
        <v>41961</v>
      </c>
      <c r="B4647" s="200" t="s">
        <v>864</v>
      </c>
      <c r="C4647" s="4">
        <v>3</v>
      </c>
      <c r="D4647" s="4">
        <v>4.5</v>
      </c>
      <c r="E4647" s="4"/>
      <c r="G4647" s="4">
        <f t="shared" si="866"/>
        <v>64.961200000000005</v>
      </c>
      <c r="H4647"/>
      <c r="I4647"/>
      <c r="J4647" s="34">
        <f t="shared" si="863"/>
        <v>1.5904312808798326E-3</v>
      </c>
      <c r="K4647" s="34">
        <f t="shared" si="867"/>
        <v>0.10331632652743439</v>
      </c>
      <c r="L4647" s="6">
        <f t="shared" si="864"/>
        <v>5.6380590590289899</v>
      </c>
      <c r="M4647" s="6">
        <f t="shared" si="868"/>
        <v>0.36625508924934846</v>
      </c>
      <c r="N4647" s="6">
        <f t="shared" si="865"/>
        <v>7.4382130025037601</v>
      </c>
      <c r="O4647" s="6">
        <f t="shared" si="869"/>
        <v>0.48319525187039564</v>
      </c>
      <c r="P4647" s="6">
        <f t="shared" si="870"/>
        <v>0.84945034111974405</v>
      </c>
      <c r="Q4647" s="6">
        <f t="shared" si="860"/>
        <v>0.17580244283968727</v>
      </c>
      <c r="R4647" s="6">
        <f t="shared" si="861"/>
        <v>0.1884461482294543</v>
      </c>
      <c r="S4647" s="6">
        <f t="shared" si="862"/>
        <v>0.36424859106914154</v>
      </c>
    </row>
    <row r="4648" spans="1:19" x14ac:dyDescent="0.25">
      <c r="A4648" s="64">
        <v>41961</v>
      </c>
      <c r="B4648" s="200" t="s">
        <v>864</v>
      </c>
      <c r="C4648" s="4">
        <v>3</v>
      </c>
      <c r="D4648" s="4">
        <v>2.8</v>
      </c>
      <c r="E4648" s="4"/>
      <c r="G4648" s="4">
        <f t="shared" si="866"/>
        <v>795.77470000000005</v>
      </c>
      <c r="H4648"/>
      <c r="I4648"/>
      <c r="J4648" s="34">
        <f t="shared" si="863"/>
        <v>6.1575216010359933E-4</v>
      </c>
      <c r="K4648" s="34">
        <f t="shared" si="867"/>
        <v>0.48999709644564121</v>
      </c>
      <c r="L4648" s="6">
        <f t="shared" si="864"/>
        <v>1.8941325428892555</v>
      </c>
      <c r="M4648" s="6">
        <f t="shared" si="868"/>
        <v>1.5072938536549827</v>
      </c>
      <c r="N4648" s="6">
        <f t="shared" si="865"/>
        <v>4.269577157683524</v>
      </c>
      <c r="O4648" s="6">
        <f t="shared" si="869"/>
        <v>3.3976014147698179</v>
      </c>
      <c r="P4648" s="6">
        <f t="shared" si="870"/>
        <v>4.9048952684248004</v>
      </c>
      <c r="Q4648" s="6">
        <f t="shared" si="860"/>
        <v>0.72350104975439167</v>
      </c>
      <c r="R4648" s="6">
        <f t="shared" si="861"/>
        <v>1.3250645517602291</v>
      </c>
      <c r="S4648" s="6">
        <f t="shared" si="862"/>
        <v>2.0485656015146207</v>
      </c>
    </row>
    <row r="4649" spans="1:19" x14ac:dyDescent="0.25">
      <c r="A4649" s="64">
        <v>41961</v>
      </c>
      <c r="B4649" s="200" t="s">
        <v>864</v>
      </c>
      <c r="C4649" s="4">
        <v>3</v>
      </c>
      <c r="D4649" s="4">
        <v>2.1</v>
      </c>
      <c r="E4649" s="4"/>
      <c r="G4649" s="4">
        <f t="shared" si="866"/>
        <v>795.77470000000005</v>
      </c>
      <c r="H4649"/>
      <c r="I4649"/>
      <c r="J4649" s="34">
        <f t="shared" si="863"/>
        <v>3.4636059005827474E-4</v>
      </c>
      <c r="K4649" s="34">
        <f t="shared" si="867"/>
        <v>0.27562336675067328</v>
      </c>
      <c r="L4649" s="6">
        <f t="shared" si="864"/>
        <v>0.97763380474082628</v>
      </c>
      <c r="M4649" s="6">
        <f t="shared" si="868"/>
        <v>0.77797165279860736</v>
      </c>
      <c r="N4649" s="6">
        <f t="shared" si="865"/>
        <v>3.049344871338687</v>
      </c>
      <c r="O4649" s="6">
        <f t="shared" si="869"/>
        <v>2.4265771682651871</v>
      </c>
      <c r="P4649" s="6">
        <f t="shared" si="870"/>
        <v>3.2045488210637947</v>
      </c>
      <c r="Q4649" s="6">
        <f t="shared" si="860"/>
        <v>0.3734263933433315</v>
      </c>
      <c r="R4649" s="6">
        <f t="shared" si="861"/>
        <v>0.94636509562342297</v>
      </c>
      <c r="S4649" s="6">
        <f t="shared" si="862"/>
        <v>1.3197914889667546</v>
      </c>
    </row>
    <row r="4650" spans="1:19" x14ac:dyDescent="0.25">
      <c r="A4650" s="64">
        <v>41961</v>
      </c>
      <c r="B4650" s="200" t="s">
        <v>864</v>
      </c>
      <c r="C4650" s="4">
        <v>3</v>
      </c>
      <c r="D4650" s="4">
        <v>1.9</v>
      </c>
      <c r="E4650" s="4"/>
      <c r="G4650" s="4">
        <f t="shared" si="866"/>
        <v>795.77470000000005</v>
      </c>
      <c r="H4650"/>
      <c r="I4650"/>
      <c r="J4650" s="34">
        <f t="shared" si="863"/>
        <v>2.835287369864788E-4</v>
      </c>
      <c r="K4650" s="34">
        <f t="shared" si="867"/>
        <v>0.22562366303173023</v>
      </c>
      <c r="L4650" s="6">
        <f t="shared" si="864"/>
        <v>0.77669154992970613</v>
      </c>
      <c r="M4650" s="6">
        <f t="shared" si="868"/>
        <v>0.61806783468756221</v>
      </c>
      <c r="N4650" s="6">
        <f t="shared" si="865"/>
        <v>2.7123871783139122</v>
      </c>
      <c r="O4650" s="6">
        <f t="shared" si="869"/>
        <v>2.1584363448868618</v>
      </c>
      <c r="P4650" s="6">
        <f t="shared" si="870"/>
        <v>2.7765041795744239</v>
      </c>
      <c r="Q4650" s="6">
        <f t="shared" si="860"/>
        <v>0.29667256065002984</v>
      </c>
      <c r="R4650" s="6">
        <f t="shared" si="861"/>
        <v>0.84179017450587612</v>
      </c>
      <c r="S4650" s="6">
        <f t="shared" si="862"/>
        <v>1.138462735155906</v>
      </c>
    </row>
    <row r="4651" spans="1:19" x14ac:dyDescent="0.25">
      <c r="A4651" s="64">
        <v>41961</v>
      </c>
      <c r="B4651" s="200" t="s">
        <v>864</v>
      </c>
      <c r="C4651" s="4">
        <v>3</v>
      </c>
      <c r="D4651" s="4">
        <v>2</v>
      </c>
      <c r="E4651" s="4"/>
      <c r="G4651" s="4">
        <f t="shared" si="866"/>
        <v>795.77470000000005</v>
      </c>
      <c r="H4651"/>
      <c r="I4651"/>
      <c r="J4651" s="34">
        <f t="shared" si="863"/>
        <v>3.1415926535897931E-4</v>
      </c>
      <c r="K4651" s="34">
        <f t="shared" si="867"/>
        <v>0.24999851859471495</v>
      </c>
      <c r="L4651" s="6">
        <f t="shared" si="864"/>
        <v>0.87390054800363282</v>
      </c>
      <c r="M4651" s="6">
        <f t="shared" si="868"/>
        <v>0.69542383908485095</v>
      </c>
      <c r="N4651" s="6">
        <f t="shared" si="865"/>
        <v>2.880149720803352</v>
      </c>
      <c r="O4651" s="6">
        <f t="shared" si="869"/>
        <v>2.2919367433236837</v>
      </c>
      <c r="P4651" s="6">
        <f t="shared" si="870"/>
        <v>2.9873605824085345</v>
      </c>
      <c r="Q4651" s="6">
        <f t="shared" si="860"/>
        <v>0.33380344276072843</v>
      </c>
      <c r="R4651" s="6">
        <f t="shared" si="861"/>
        <v>0.89385532989623662</v>
      </c>
      <c r="S4651" s="6">
        <f t="shared" si="862"/>
        <v>1.227658772656965</v>
      </c>
    </row>
    <row r="4652" spans="1:19" x14ac:dyDescent="0.25">
      <c r="A4652" s="64">
        <v>41961</v>
      </c>
      <c r="B4652" s="200" t="s">
        <v>864</v>
      </c>
      <c r="C4652" s="4">
        <v>3</v>
      </c>
      <c r="D4652" s="4">
        <v>2.9</v>
      </c>
      <c r="E4652" s="4"/>
      <c r="G4652" s="4">
        <f t="shared" si="866"/>
        <v>795.77470000000005</v>
      </c>
      <c r="H4652"/>
      <c r="I4652"/>
      <c r="J4652" s="34">
        <f t="shared" si="863"/>
        <v>6.6051985541725389E-4</v>
      </c>
      <c r="K4652" s="34">
        <f t="shared" si="867"/>
        <v>0.52562188534538812</v>
      </c>
      <c r="L4652" s="6">
        <f t="shared" si="864"/>
        <v>2.0532746665169008</v>
      </c>
      <c r="M4652" s="6">
        <f t="shared" si="868"/>
        <v>1.633934381374154</v>
      </c>
      <c r="N4652" s="6">
        <f t="shared" si="865"/>
        <v>4.4485208168488608</v>
      </c>
      <c r="O4652" s="6">
        <f t="shared" si="869"/>
        <v>3.5399994104238179</v>
      </c>
      <c r="P4652" s="6">
        <f t="shared" si="870"/>
        <v>5.173933791797972</v>
      </c>
      <c r="Q4652" s="6">
        <f t="shared" si="860"/>
        <v>0.78428850305959386</v>
      </c>
      <c r="R4652" s="6">
        <f t="shared" si="861"/>
        <v>1.380599770065289</v>
      </c>
      <c r="S4652" s="6">
        <f t="shared" si="862"/>
        <v>2.1648882731248831</v>
      </c>
    </row>
    <row r="4653" spans="1:19" x14ac:dyDescent="0.25">
      <c r="A4653" s="64">
        <v>41961</v>
      </c>
      <c r="B4653" s="200" t="s">
        <v>864</v>
      </c>
      <c r="C4653" s="4">
        <v>3</v>
      </c>
      <c r="D4653" s="4">
        <v>3.1</v>
      </c>
      <c r="E4653" s="4"/>
      <c r="G4653" s="4">
        <f t="shared" si="866"/>
        <v>64.961200000000005</v>
      </c>
      <c r="H4653"/>
      <c r="I4653"/>
      <c r="J4653" s="34">
        <f t="shared" si="863"/>
        <v>7.5476763502494771E-4</v>
      </c>
      <c r="K4653" s="34">
        <f t="shared" si="867"/>
        <v>4.9030612243389851E-2</v>
      </c>
      <c r="L4653" s="6">
        <f t="shared" si="864"/>
        <v>2.3935063597525432</v>
      </c>
      <c r="M4653" s="6">
        <f t="shared" si="868"/>
        <v>0.15548504835297491</v>
      </c>
      <c r="N4653" s="6">
        <f t="shared" si="865"/>
        <v>4.8095356854949474</v>
      </c>
      <c r="O4653" s="6">
        <f t="shared" si="869"/>
        <v>0.31243321563258936</v>
      </c>
      <c r="P4653" s="6">
        <f t="shared" si="870"/>
        <v>0.46791826398556424</v>
      </c>
      <c r="Q4653" s="6">
        <f t="shared" si="860"/>
        <v>7.4632823209427962E-2</v>
      </c>
      <c r="R4653" s="6">
        <f t="shared" si="861"/>
        <v>0.12184895409670986</v>
      </c>
      <c r="S4653" s="6">
        <f t="shared" si="862"/>
        <v>0.19648177730613781</v>
      </c>
    </row>
    <row r="4654" spans="1:19" x14ac:dyDescent="0.25">
      <c r="A4654" s="64">
        <v>41961</v>
      </c>
      <c r="B4654" s="200" t="s">
        <v>864</v>
      </c>
      <c r="C4654" s="4">
        <v>3</v>
      </c>
      <c r="D4654" s="4">
        <v>3.1</v>
      </c>
      <c r="E4654" s="4"/>
      <c r="G4654" s="4">
        <f t="shared" si="866"/>
        <v>64.961200000000005</v>
      </c>
      <c r="H4654"/>
      <c r="I4654"/>
      <c r="J4654" s="34">
        <f t="shared" si="863"/>
        <v>7.5476763502494771E-4</v>
      </c>
      <c r="K4654" s="34">
        <f t="shared" si="867"/>
        <v>4.9030612243389851E-2</v>
      </c>
      <c r="L4654" s="6">
        <f t="shared" si="864"/>
        <v>2.3935063597525432</v>
      </c>
      <c r="M4654" s="6">
        <f t="shared" si="868"/>
        <v>0.15548504835297491</v>
      </c>
      <c r="N4654" s="6">
        <f t="shared" si="865"/>
        <v>4.8095356854949474</v>
      </c>
      <c r="O4654" s="6">
        <f t="shared" si="869"/>
        <v>0.31243321563258936</v>
      </c>
      <c r="P4654" s="6">
        <f t="shared" si="870"/>
        <v>0.46791826398556424</v>
      </c>
      <c r="Q4654" s="6">
        <f t="shared" si="860"/>
        <v>7.4632823209427962E-2</v>
      </c>
      <c r="R4654" s="6">
        <f t="shared" si="861"/>
        <v>0.12184895409670986</v>
      </c>
      <c r="S4654" s="6">
        <f t="shared" si="862"/>
        <v>0.19648177730613781</v>
      </c>
    </row>
    <row r="4655" spans="1:19" x14ac:dyDescent="0.25">
      <c r="A4655" s="64">
        <v>41961</v>
      </c>
      <c r="B4655" s="200" t="s">
        <v>864</v>
      </c>
      <c r="C4655" s="4">
        <v>3</v>
      </c>
      <c r="D4655" s="4">
        <v>3.6</v>
      </c>
      <c r="E4655" s="4"/>
      <c r="G4655" s="4">
        <f t="shared" si="866"/>
        <v>64.961200000000005</v>
      </c>
      <c r="H4655"/>
      <c r="I4655"/>
      <c r="J4655" s="34">
        <f t="shared" si="863"/>
        <v>1.0178760197630931E-3</v>
      </c>
      <c r="K4655" s="34">
        <f t="shared" si="867"/>
        <v>6.6122448977558021E-2</v>
      </c>
      <c r="L4655" s="6">
        <f t="shared" si="864"/>
        <v>3.375464158589657</v>
      </c>
      <c r="M4655" s="6">
        <f t="shared" si="868"/>
        <v>0.21927420655205926</v>
      </c>
      <c r="N4655" s="6">
        <f t="shared" si="865"/>
        <v>5.7290669248255632</v>
      </c>
      <c r="O4655" s="6">
        <f t="shared" si="869"/>
        <v>0.37216706953560269</v>
      </c>
      <c r="P4655" s="6">
        <f t="shared" si="870"/>
        <v>0.59144127608766195</v>
      </c>
      <c r="Q4655" s="6">
        <f t="shared" si="860"/>
        <v>0.10525161914498844</v>
      </c>
      <c r="R4655" s="6">
        <f t="shared" si="861"/>
        <v>0.14514515711888507</v>
      </c>
      <c r="S4655" s="6">
        <f t="shared" si="862"/>
        <v>0.25039677626387352</v>
      </c>
    </row>
    <row r="4656" spans="1:19" x14ac:dyDescent="0.25">
      <c r="A4656" s="64">
        <v>41961</v>
      </c>
      <c r="B4656" s="200" t="s">
        <v>864</v>
      </c>
      <c r="C4656" s="4">
        <v>3</v>
      </c>
      <c r="D4656" s="4">
        <v>3.2</v>
      </c>
      <c r="E4656" s="4"/>
      <c r="G4656" s="4">
        <f t="shared" si="866"/>
        <v>64.961200000000005</v>
      </c>
      <c r="H4656"/>
      <c r="I4656"/>
      <c r="J4656" s="34">
        <f t="shared" si="863"/>
        <v>8.0424771931898698E-4</v>
      </c>
      <c r="K4656" s="34">
        <f t="shared" si="867"/>
        <v>5.2244897957576697E-2</v>
      </c>
      <c r="L4656" s="6">
        <f t="shared" si="864"/>
        <v>2.57474279673893</v>
      </c>
      <c r="M4656" s="6">
        <f t="shared" si="868"/>
        <v>0.16725838501169291</v>
      </c>
      <c r="N4656" s="6">
        <f t="shared" si="865"/>
        <v>4.9915502127950244</v>
      </c>
      <c r="O4656" s="6">
        <f t="shared" si="869"/>
        <v>0.32425709797277341</v>
      </c>
      <c r="P4656" s="6">
        <f t="shared" si="870"/>
        <v>0.49151548298446635</v>
      </c>
      <c r="Q4656" s="6">
        <f t="shared" si="860"/>
        <v>8.0284024805612586E-2</v>
      </c>
      <c r="R4656" s="6">
        <f t="shared" si="861"/>
        <v>0.12646026820938164</v>
      </c>
      <c r="S4656" s="6">
        <f t="shared" si="862"/>
        <v>0.20674429301499422</v>
      </c>
    </row>
    <row r="4657" spans="1:19" x14ac:dyDescent="0.25">
      <c r="A4657" s="64">
        <v>41961</v>
      </c>
      <c r="B4657" s="200" t="s">
        <v>864</v>
      </c>
      <c r="C4657" s="4">
        <v>3</v>
      </c>
      <c r="D4657" s="4">
        <v>6.2</v>
      </c>
      <c r="E4657" s="4" t="s">
        <v>978</v>
      </c>
      <c r="G4657" s="4">
        <f t="shared" si="866"/>
        <v>64.961200000000005</v>
      </c>
      <c r="H4657"/>
      <c r="I4657"/>
      <c r="J4657" s="34">
        <f t="shared" si="863"/>
        <v>3.0190705400997908E-3</v>
      </c>
      <c r="K4657" s="34">
        <f t="shared" si="867"/>
        <v>0.1961224489735594</v>
      </c>
      <c r="L4657" s="6">
        <f t="shared" si="864"/>
        <v>11.778840632041497</v>
      </c>
      <c r="M4657" s="6">
        <f t="shared" si="868"/>
        <v>0.76516763690751333</v>
      </c>
      <c r="N4657" s="6">
        <f t="shared" si="865"/>
        <v>10.8220178607594</v>
      </c>
      <c r="O4657" s="6">
        <f t="shared" si="869"/>
        <v>0.70301128029210602</v>
      </c>
      <c r="P4657" s="6">
        <f t="shared" si="870"/>
        <v>1.4681789171996193</v>
      </c>
      <c r="Q4657" s="6">
        <f t="shared" si="860"/>
        <v>0.36728046571560641</v>
      </c>
      <c r="R4657" s="6">
        <f t="shared" si="861"/>
        <v>0.27417439931392135</v>
      </c>
      <c r="S4657" s="6">
        <f t="shared" si="862"/>
        <v>0.64145486502952775</v>
      </c>
    </row>
    <row r="4658" spans="1:19" x14ac:dyDescent="0.25">
      <c r="A4658" s="64">
        <v>41961</v>
      </c>
      <c r="B4658" s="200" t="s">
        <v>864</v>
      </c>
      <c r="C4658" s="4">
        <v>3</v>
      </c>
      <c r="D4658" s="4">
        <v>9.4</v>
      </c>
      <c r="E4658" s="4"/>
      <c r="G4658" s="4">
        <f t="shared" si="866"/>
        <v>64.961200000000005</v>
      </c>
      <c r="H4658"/>
      <c r="I4658"/>
      <c r="J4658" s="34">
        <f t="shared" si="863"/>
        <v>6.9397781717798531E-3</v>
      </c>
      <c r="K4658" s="34">
        <f t="shared" si="867"/>
        <v>0.45081632651674586</v>
      </c>
      <c r="L4658" s="6">
        <f t="shared" si="864"/>
        <v>30.663024292845677</v>
      </c>
      <c r="M4658" s="6">
        <f t="shared" si="868"/>
        <v>1.9919068923278171</v>
      </c>
      <c r="N4658" s="6">
        <f t="shared" si="865"/>
        <v>17.610413696800567</v>
      </c>
      <c r="O4658" s="6">
        <f t="shared" si="869"/>
        <v>1.1439936284297221</v>
      </c>
      <c r="P4658" s="6">
        <f t="shared" si="870"/>
        <v>3.1359005207575392</v>
      </c>
      <c r="Q4658" s="6">
        <f t="shared" si="860"/>
        <v>0.95611530831735214</v>
      </c>
      <c r="R4658" s="6">
        <f t="shared" si="861"/>
        <v>0.44615751508759161</v>
      </c>
      <c r="S4658" s="6">
        <f t="shared" si="862"/>
        <v>1.4022728234049437</v>
      </c>
    </row>
    <row r="4659" spans="1:19" x14ac:dyDescent="0.25">
      <c r="A4659" s="64">
        <v>41961</v>
      </c>
      <c r="B4659" s="200" t="s">
        <v>864</v>
      </c>
      <c r="C4659" s="4">
        <v>3</v>
      </c>
      <c r="D4659" s="4">
        <v>7.7</v>
      </c>
      <c r="E4659" s="4"/>
      <c r="G4659" s="4">
        <f t="shared" si="866"/>
        <v>64.961200000000005</v>
      </c>
      <c r="H4659"/>
      <c r="I4659"/>
      <c r="J4659" s="34">
        <f t="shared" si="863"/>
        <v>4.6566257107834713E-3</v>
      </c>
      <c r="K4659" s="34">
        <f t="shared" si="867"/>
        <v>0.3024999999906956</v>
      </c>
      <c r="L4659" s="6">
        <f t="shared" si="864"/>
        <v>19.383679878909756</v>
      </c>
      <c r="M4659" s="6">
        <f t="shared" si="868"/>
        <v>1.2591871297732691</v>
      </c>
      <c r="N4659" s="6">
        <f t="shared" si="865"/>
        <v>13.944537614026947</v>
      </c>
      <c r="O4659" s="6">
        <f t="shared" si="869"/>
        <v>0.90585391442244467</v>
      </c>
      <c r="P4659" s="6">
        <f t="shared" si="870"/>
        <v>2.1650410441957137</v>
      </c>
      <c r="Q4659" s="6">
        <f t="shared" si="860"/>
        <v>0.60440982229116913</v>
      </c>
      <c r="R4659" s="6">
        <f t="shared" si="861"/>
        <v>0.35328302662475342</v>
      </c>
      <c r="S4659" s="6">
        <f t="shared" si="862"/>
        <v>0.95769284891592255</v>
      </c>
    </row>
    <row r="4660" spans="1:19" x14ac:dyDescent="0.25">
      <c r="A4660" s="64">
        <v>41961</v>
      </c>
      <c r="B4660" s="200" t="s">
        <v>864</v>
      </c>
      <c r="C4660" s="4">
        <v>3</v>
      </c>
      <c r="D4660" s="4">
        <v>5.0999999999999996</v>
      </c>
      <c r="E4660" s="4"/>
      <c r="G4660" s="4">
        <f t="shared" si="866"/>
        <v>64.961200000000005</v>
      </c>
      <c r="H4660"/>
      <c r="I4660"/>
      <c r="J4660" s="34">
        <f t="shared" si="863"/>
        <v>2.0428206229967626E-3</v>
      </c>
      <c r="K4660" s="34">
        <f t="shared" si="867"/>
        <v>0.13270408162857128</v>
      </c>
      <c r="L4660" s="6">
        <f t="shared" si="864"/>
        <v>7.5179232289815232</v>
      </c>
      <c r="M4660" s="6">
        <f t="shared" si="868"/>
        <v>0.48837332393509775</v>
      </c>
      <c r="N4660" s="6">
        <f t="shared" si="865"/>
        <v>8.6112674075792555</v>
      </c>
      <c r="O4660" s="6">
        <f t="shared" si="869"/>
        <v>0.55939827516743446</v>
      </c>
      <c r="P4660" s="6">
        <f t="shared" si="870"/>
        <v>1.0477715991025323</v>
      </c>
      <c r="Q4660" s="6">
        <f t="shared" si="860"/>
        <v>0.2344191954888469</v>
      </c>
      <c r="R4660" s="6">
        <f t="shared" si="861"/>
        <v>0.21816532731529945</v>
      </c>
      <c r="S4660" s="6">
        <f t="shared" si="862"/>
        <v>0.45258452280414635</v>
      </c>
    </row>
    <row r="4661" spans="1:19" x14ac:dyDescent="0.25">
      <c r="A4661" s="64">
        <v>41961</v>
      </c>
      <c r="B4661" s="200" t="s">
        <v>864</v>
      </c>
      <c r="C4661" s="4">
        <v>3</v>
      </c>
      <c r="D4661" s="4">
        <v>12</v>
      </c>
      <c r="E4661" s="4"/>
      <c r="G4661" s="4">
        <f t="shared" si="866"/>
        <v>64.961200000000005</v>
      </c>
      <c r="H4661"/>
      <c r="I4661"/>
      <c r="J4661" s="34">
        <f t="shared" si="863"/>
        <v>1.1309733552923255E-2</v>
      </c>
      <c r="K4661" s="34">
        <f t="shared" si="867"/>
        <v>0.73469387752842241</v>
      </c>
      <c r="L4661" s="6">
        <f t="shared" si="864"/>
        <v>53.756593028703207</v>
      </c>
      <c r="M4661" s="6">
        <f t="shared" si="868"/>
        <v>3.4920928587895022</v>
      </c>
      <c r="N4661" s="6">
        <f t="shared" si="865"/>
        <v>23.434302275651412</v>
      </c>
      <c r="O4661" s="6">
        <f t="shared" si="869"/>
        <v>1.5223204265162671</v>
      </c>
      <c r="P4661" s="6">
        <f t="shared" si="870"/>
        <v>5.0144132853057695</v>
      </c>
      <c r="Q4661" s="6">
        <f t="shared" si="860"/>
        <v>1.6762045722189609</v>
      </c>
      <c r="R4661" s="6">
        <f t="shared" si="861"/>
        <v>0.59370496634134418</v>
      </c>
      <c r="S4661" s="6">
        <f t="shared" si="862"/>
        <v>2.269909538560305</v>
      </c>
    </row>
    <row r="4662" spans="1:19" x14ac:dyDescent="0.25">
      <c r="A4662" s="64">
        <v>41961</v>
      </c>
      <c r="B4662" s="200" t="s">
        <v>864</v>
      </c>
      <c r="C4662" s="4">
        <v>3</v>
      </c>
      <c r="D4662" s="4">
        <v>9.8000000000000007</v>
      </c>
      <c r="E4662" s="4"/>
      <c r="G4662" s="4">
        <f t="shared" si="866"/>
        <v>64.961200000000005</v>
      </c>
      <c r="H4662"/>
      <c r="I4662"/>
      <c r="J4662" s="34">
        <f t="shared" si="863"/>
        <v>7.5429639612690945E-3</v>
      </c>
      <c r="K4662" s="34">
        <f t="shared" si="867"/>
        <v>0.48999999998492844</v>
      </c>
      <c r="L4662" s="6">
        <f t="shared" si="864"/>
        <v>33.746038656612889</v>
      </c>
      <c r="M4662" s="6">
        <f t="shared" si="868"/>
        <v>2.1921832088999702</v>
      </c>
      <c r="N4662" s="6">
        <f t="shared" si="865"/>
        <v>18.49032216838847</v>
      </c>
      <c r="O4662" s="6">
        <f t="shared" si="869"/>
        <v>1.2011535397429229</v>
      </c>
      <c r="P4662" s="6">
        <f t="shared" si="870"/>
        <v>3.3933367486428931</v>
      </c>
      <c r="Q4662" s="6">
        <f t="shared" si="860"/>
        <v>1.0522479402719858</v>
      </c>
      <c r="R4662" s="6">
        <f t="shared" si="861"/>
        <v>0.46844988049973996</v>
      </c>
      <c r="S4662" s="6">
        <f t="shared" si="862"/>
        <v>1.5206978207717257</v>
      </c>
    </row>
    <row r="4663" spans="1:19" x14ac:dyDescent="0.25">
      <c r="A4663" s="64">
        <v>41961</v>
      </c>
      <c r="B4663" s="200" t="s">
        <v>864</v>
      </c>
      <c r="C4663" s="4">
        <v>3</v>
      </c>
      <c r="D4663" s="4">
        <v>3.5</v>
      </c>
      <c r="E4663" s="4"/>
      <c r="G4663" s="4">
        <f t="shared" si="866"/>
        <v>64.961200000000005</v>
      </c>
      <c r="H4663"/>
      <c r="I4663"/>
      <c r="J4663" s="34">
        <f t="shared" si="863"/>
        <v>9.6211275016187424E-4</v>
      </c>
      <c r="K4663" s="34">
        <f t="shared" si="867"/>
        <v>6.2499999998077607E-2</v>
      </c>
      <c r="L4663" s="6">
        <f t="shared" si="864"/>
        <v>3.1637815247608514</v>
      </c>
      <c r="M4663" s="6">
        <f t="shared" si="868"/>
        <v>0.20552304837265933</v>
      </c>
      <c r="N4663" s="6">
        <f t="shared" si="865"/>
        <v>5.5433152983182508</v>
      </c>
      <c r="O4663" s="6">
        <f t="shared" si="869"/>
        <v>0.36010042074168885</v>
      </c>
      <c r="P4663" s="6">
        <f t="shared" si="870"/>
        <v>0.56562346911434824</v>
      </c>
      <c r="Q4663" s="6">
        <f t="shared" si="860"/>
        <v>9.865106321887647E-2</v>
      </c>
      <c r="R4663" s="6">
        <f t="shared" si="861"/>
        <v>0.14043916408925866</v>
      </c>
      <c r="S4663" s="6">
        <f t="shared" si="862"/>
        <v>0.23909022730813512</v>
      </c>
    </row>
    <row r="4664" spans="1:19" x14ac:dyDescent="0.25">
      <c r="A4664" s="64">
        <v>41961</v>
      </c>
      <c r="B4664" s="200" t="s">
        <v>864</v>
      </c>
      <c r="C4664" s="4">
        <v>3</v>
      </c>
      <c r="D4664" s="4">
        <v>6.5</v>
      </c>
      <c r="E4664" s="4"/>
      <c r="G4664" s="4">
        <f t="shared" si="866"/>
        <v>64.961200000000005</v>
      </c>
      <c r="H4664"/>
      <c r="I4664"/>
      <c r="J4664" s="34">
        <f t="shared" si="863"/>
        <v>3.3183072403542195E-3</v>
      </c>
      <c r="K4664" s="34">
        <f t="shared" si="867"/>
        <v>0.21556122448316564</v>
      </c>
      <c r="L4664" s="6">
        <f t="shared" si="864"/>
        <v>13.130517975640537</v>
      </c>
      <c r="M4664" s="6">
        <f t="shared" si="868"/>
        <v>0.85297422086363262</v>
      </c>
      <c r="N4664" s="6">
        <f t="shared" si="865"/>
        <v>11.437170539605743</v>
      </c>
      <c r="O4664" s="6">
        <f t="shared" si="869"/>
        <v>0.74297233726827139</v>
      </c>
      <c r="P4664" s="6">
        <f t="shared" si="870"/>
        <v>1.5959465581319039</v>
      </c>
      <c r="Q4664" s="6">
        <f t="shared" si="860"/>
        <v>0.40942762601454363</v>
      </c>
      <c r="R4664" s="6">
        <f t="shared" si="861"/>
        <v>0.28975921153462586</v>
      </c>
      <c r="S4664" s="6">
        <f t="shared" si="862"/>
        <v>0.69918683754916944</v>
      </c>
    </row>
    <row r="4665" spans="1:19" x14ac:dyDescent="0.25">
      <c r="A4665" s="64">
        <v>41961</v>
      </c>
      <c r="B4665" s="200" t="s">
        <v>864</v>
      </c>
      <c r="C4665" s="4">
        <v>3</v>
      </c>
      <c r="D4665" s="4">
        <v>4</v>
      </c>
      <c r="E4665" s="4"/>
      <c r="G4665" s="4">
        <f t="shared" si="866"/>
        <v>64.961200000000005</v>
      </c>
      <c r="H4665"/>
      <c r="I4665"/>
      <c r="J4665" s="34">
        <f t="shared" si="863"/>
        <v>1.2566370614359172E-3</v>
      </c>
      <c r="K4665" s="34">
        <f t="shared" si="867"/>
        <v>8.1632653058713603E-2</v>
      </c>
      <c r="L4665" s="6">
        <f t="shared" si="864"/>
        <v>4.3006091215286046</v>
      </c>
      <c r="M4665" s="6">
        <f t="shared" si="868"/>
        <v>0.27937273468421148</v>
      </c>
      <c r="N4665" s="6">
        <f t="shared" si="865"/>
        <v>6.4806737611278331</v>
      </c>
      <c r="O4665" s="6">
        <f t="shared" si="869"/>
        <v>0.42099235249702632</v>
      </c>
      <c r="P4665" s="6">
        <f t="shared" si="870"/>
        <v>0.7003650871812378</v>
      </c>
      <c r="Q4665" s="6">
        <f t="shared" si="860"/>
        <v>0.1340989126484215</v>
      </c>
      <c r="R4665" s="6">
        <f t="shared" si="861"/>
        <v>0.16418701747384026</v>
      </c>
      <c r="S4665" s="6">
        <f t="shared" si="862"/>
        <v>0.29828593012226179</v>
      </c>
    </row>
    <row r="4666" spans="1:19" x14ac:dyDescent="0.25">
      <c r="A4666" s="64">
        <v>41961</v>
      </c>
      <c r="B4666" s="200" t="s">
        <v>864</v>
      </c>
      <c r="C4666" s="4">
        <v>3</v>
      </c>
      <c r="D4666" s="4">
        <v>3.1</v>
      </c>
      <c r="E4666" s="4"/>
      <c r="G4666" s="4">
        <f t="shared" si="866"/>
        <v>64.961200000000005</v>
      </c>
      <c r="H4666"/>
      <c r="I4666"/>
      <c r="J4666" s="34">
        <f t="shared" si="863"/>
        <v>7.5476763502494771E-4</v>
      </c>
      <c r="K4666" s="34">
        <f t="shared" si="867"/>
        <v>4.9030612243389851E-2</v>
      </c>
      <c r="L4666" s="6">
        <f t="shared" si="864"/>
        <v>2.3935063597525432</v>
      </c>
      <c r="M4666" s="6">
        <f t="shared" si="868"/>
        <v>0.15548504835297491</v>
      </c>
      <c r="N4666" s="6">
        <f t="shared" si="865"/>
        <v>4.8095356854949474</v>
      </c>
      <c r="O4666" s="6">
        <f t="shared" si="869"/>
        <v>0.31243321563258936</v>
      </c>
      <c r="P4666" s="6">
        <f t="shared" si="870"/>
        <v>0.46791826398556424</v>
      </c>
      <c r="Q4666" s="6">
        <f t="shared" si="860"/>
        <v>7.4632823209427962E-2</v>
      </c>
      <c r="R4666" s="6">
        <f t="shared" si="861"/>
        <v>0.12184895409670986</v>
      </c>
      <c r="S4666" s="6">
        <f t="shared" si="862"/>
        <v>0.19648177730613781</v>
      </c>
    </row>
    <row r="4667" spans="1:19" x14ac:dyDescent="0.25">
      <c r="A4667" s="64">
        <v>41961</v>
      </c>
      <c r="B4667" s="200" t="s">
        <v>864</v>
      </c>
      <c r="C4667" s="4">
        <v>3</v>
      </c>
      <c r="D4667" s="4">
        <v>4.0999999999999996</v>
      </c>
      <c r="E4667" s="4"/>
      <c r="G4667" s="4">
        <f t="shared" si="866"/>
        <v>64.961200000000005</v>
      </c>
      <c r="H4667"/>
      <c r="I4667"/>
      <c r="J4667" s="34">
        <f t="shared" si="863"/>
        <v>1.3202543126711102E-3</v>
      </c>
      <c r="K4667" s="34">
        <f t="shared" si="867"/>
        <v>8.5765306119810952E-2</v>
      </c>
      <c r="L4667" s="6">
        <f t="shared" si="864"/>
        <v>4.5518101325650582</v>
      </c>
      <c r="M4667" s="6">
        <f t="shared" si="868"/>
        <v>0.29569105411886604</v>
      </c>
      <c r="N4667" s="6">
        <f t="shared" si="865"/>
        <v>6.670633528309061</v>
      </c>
      <c r="O4667" s="6">
        <f t="shared" si="869"/>
        <v>0.43333236716418877</v>
      </c>
      <c r="P4667" s="6">
        <f t="shared" si="870"/>
        <v>0.72902342128305486</v>
      </c>
      <c r="Q4667" s="6">
        <f t="shared" si="860"/>
        <v>0.14193170597705571</v>
      </c>
      <c r="R4667" s="6">
        <f t="shared" si="861"/>
        <v>0.16899962319403364</v>
      </c>
      <c r="S4667" s="6">
        <f t="shared" si="862"/>
        <v>0.31093132917108934</v>
      </c>
    </row>
    <row r="4668" spans="1:19" x14ac:dyDescent="0.25">
      <c r="A4668" s="64">
        <v>41961</v>
      </c>
      <c r="B4668" s="200" t="s">
        <v>864</v>
      </c>
      <c r="C4668" s="4">
        <v>3</v>
      </c>
      <c r="D4668" s="4">
        <v>2.2000000000000002</v>
      </c>
      <c r="E4668" s="4"/>
      <c r="G4668" s="4">
        <f t="shared" si="866"/>
        <v>795.77470000000005</v>
      </c>
      <c r="H4668"/>
      <c r="I4668"/>
      <c r="J4668" s="34">
        <f t="shared" si="863"/>
        <v>3.8013271108436504E-4</v>
      </c>
      <c r="K4668" s="34">
        <f t="shared" si="867"/>
        <v>0.30249820749960515</v>
      </c>
      <c r="L4668" s="6">
        <f t="shared" si="864"/>
        <v>1.0879872222393692</v>
      </c>
      <c r="M4668" s="6">
        <f t="shared" si="868"/>
        <v>0.86578759184142284</v>
      </c>
      <c r="N4668" s="6">
        <f t="shared" si="865"/>
        <v>3.2199157337071536</v>
      </c>
      <c r="O4668" s="6">
        <f t="shared" si="869"/>
        <v>2.5623123434121418</v>
      </c>
      <c r="P4668" s="6">
        <f t="shared" si="870"/>
        <v>3.4280999352535648</v>
      </c>
      <c r="Q4668" s="6">
        <f t="shared" si="860"/>
        <v>0.41557804408388294</v>
      </c>
      <c r="R4668" s="6">
        <f t="shared" si="861"/>
        <v>0.99930181393073536</v>
      </c>
      <c r="S4668" s="6">
        <f t="shared" si="862"/>
        <v>1.4148798580146182</v>
      </c>
    </row>
    <row r="4669" spans="1:19" x14ac:dyDescent="0.25">
      <c r="A4669" s="64">
        <v>41961</v>
      </c>
      <c r="B4669" s="200" t="s">
        <v>864</v>
      </c>
      <c r="C4669" s="4">
        <v>3</v>
      </c>
      <c r="D4669" s="4">
        <v>6.9</v>
      </c>
      <c r="E4669" s="4"/>
      <c r="G4669" s="4">
        <f t="shared" si="866"/>
        <v>64.961200000000005</v>
      </c>
      <c r="H4669"/>
      <c r="I4669"/>
      <c r="J4669" s="34">
        <f t="shared" si="863"/>
        <v>3.7392806559352516E-3</v>
      </c>
      <c r="K4669" s="34">
        <f t="shared" si="867"/>
        <v>0.24290816325783468</v>
      </c>
      <c r="L4669" s="6">
        <f t="shared" si="864"/>
        <v>15.062883294996576</v>
      </c>
      <c r="M4669" s="6">
        <f t="shared" si="868"/>
        <v>0.97850299328216439</v>
      </c>
      <c r="N4669" s="6">
        <f t="shared" si="865"/>
        <v>12.264882891847247</v>
      </c>
      <c r="O4669" s="6">
        <f t="shared" si="869"/>
        <v>0.79674152596761971</v>
      </c>
      <c r="P4669" s="6">
        <f t="shared" si="870"/>
        <v>1.7752445192497841</v>
      </c>
      <c r="Q4669" s="6">
        <f t="shared" si="860"/>
        <v>0.46968143677543889</v>
      </c>
      <c r="R4669" s="6">
        <f t="shared" si="861"/>
        <v>0.31072919512737168</v>
      </c>
      <c r="S4669" s="6">
        <f t="shared" si="862"/>
        <v>0.78041063190281057</v>
      </c>
    </row>
    <row r="4670" spans="1:19" x14ac:dyDescent="0.25">
      <c r="A4670" s="64">
        <v>41961</v>
      </c>
      <c r="B4670" s="200" t="s">
        <v>864</v>
      </c>
      <c r="C4670" s="4">
        <v>3</v>
      </c>
      <c r="D4670" s="4">
        <v>1.1000000000000001</v>
      </c>
      <c r="E4670" s="4"/>
      <c r="G4670" s="4">
        <f t="shared" si="866"/>
        <v>795.77470000000005</v>
      </c>
      <c r="H4670"/>
      <c r="I4670"/>
      <c r="J4670" s="34">
        <f t="shared" si="863"/>
        <v>9.503317777109126E-5</v>
      </c>
      <c r="K4670" s="34">
        <f t="shared" si="867"/>
        <v>7.5624551874901288E-2</v>
      </c>
      <c r="L4670" s="6">
        <f t="shared" si="864"/>
        <v>0.2210832472489353</v>
      </c>
      <c r="M4670" s="6">
        <f t="shared" si="868"/>
        <v>0.17593141566328524</v>
      </c>
      <c r="N4670" s="6">
        <f t="shared" si="865"/>
        <v>1.4309992669393452</v>
      </c>
      <c r="O4670" s="6">
        <f t="shared" si="869"/>
        <v>1.1387462866523226</v>
      </c>
      <c r="P4670" s="6">
        <f t="shared" si="870"/>
        <v>1.3146777023156078</v>
      </c>
      <c r="Q4670" s="6">
        <f t="shared" si="860"/>
        <v>8.4447079518376905E-2</v>
      </c>
      <c r="R4670" s="6">
        <f t="shared" si="861"/>
        <v>0.4441110517944058</v>
      </c>
      <c r="S4670" s="6">
        <f t="shared" si="862"/>
        <v>0.52855813131278273</v>
      </c>
    </row>
    <row r="4671" spans="1:19" x14ac:dyDescent="0.25">
      <c r="A4671" s="64">
        <v>41961</v>
      </c>
      <c r="B4671" s="200" t="s">
        <v>864</v>
      </c>
      <c r="C4671" s="4">
        <v>3</v>
      </c>
      <c r="D4671" s="4">
        <v>5.5</v>
      </c>
      <c r="E4671" s="4"/>
      <c r="G4671" s="4">
        <f t="shared" si="866"/>
        <v>64.961200000000005</v>
      </c>
      <c r="H4671"/>
      <c r="I4671"/>
      <c r="J4671" s="34">
        <f t="shared" si="863"/>
        <v>2.3758294442772811E-3</v>
      </c>
      <c r="K4671" s="34">
        <f t="shared" si="867"/>
        <v>0.15433673468913039</v>
      </c>
      <c r="L4671" s="6">
        <f t="shared" si="864"/>
        <v>8.9430956308196485</v>
      </c>
      <c r="M4671" s="6">
        <f t="shared" si="868"/>
        <v>0.58095423516110178</v>
      </c>
      <c r="N4671" s="6">
        <f t="shared" si="865"/>
        <v>9.4066355127217793</v>
      </c>
      <c r="O4671" s="6">
        <f t="shared" si="869"/>
        <v>0.61106634272138272</v>
      </c>
      <c r="P4671" s="6">
        <f t="shared" si="870"/>
        <v>1.1920205778824844</v>
      </c>
      <c r="Q4671" s="6">
        <f t="shared" si="860"/>
        <v>0.27885803287732885</v>
      </c>
      <c r="R4671" s="6">
        <f t="shared" si="861"/>
        <v>0.23831587366133927</v>
      </c>
      <c r="S4671" s="6">
        <f t="shared" si="862"/>
        <v>0.51717390653866813</v>
      </c>
    </row>
    <row r="4672" spans="1:19" x14ac:dyDescent="0.25">
      <c r="A4672" s="64">
        <v>41961</v>
      </c>
      <c r="B4672" s="200" t="s">
        <v>864</v>
      </c>
      <c r="C4672" s="4">
        <v>3</v>
      </c>
      <c r="D4672" s="4">
        <v>1.6</v>
      </c>
      <c r="E4672" s="4"/>
      <c r="G4672" s="4">
        <f t="shared" si="866"/>
        <v>795.77470000000005</v>
      </c>
      <c r="H4672"/>
      <c r="I4672"/>
      <c r="J4672" s="34">
        <f t="shared" si="863"/>
        <v>2.0106192982974675E-4</v>
      </c>
      <c r="K4672" s="34">
        <f t="shared" si="867"/>
        <v>0.15999905190061756</v>
      </c>
      <c r="L4672" s="6">
        <f t="shared" si="864"/>
        <v>0.52319777907153642</v>
      </c>
      <c r="M4672" s="6">
        <f t="shared" si="868"/>
        <v>0.41634509665175656</v>
      </c>
      <c r="N4672" s="6">
        <f t="shared" si="865"/>
        <v>2.2183514371591468</v>
      </c>
      <c r="O4672" s="6">
        <f t="shared" si="869"/>
        <v>1.7652975231481343</v>
      </c>
      <c r="P4672" s="6">
        <f t="shared" si="870"/>
        <v>2.1816426197998906</v>
      </c>
      <c r="Q4672" s="6">
        <f t="shared" si="860"/>
        <v>0.19984564639284313</v>
      </c>
      <c r="R4672" s="6">
        <f t="shared" si="861"/>
        <v>0.6884660340277724</v>
      </c>
      <c r="S4672" s="6">
        <f t="shared" si="862"/>
        <v>0.88831168042061548</v>
      </c>
    </row>
    <row r="4673" spans="1:19" x14ac:dyDescent="0.25">
      <c r="A4673" s="64">
        <v>41961</v>
      </c>
      <c r="B4673" s="200" t="s">
        <v>864</v>
      </c>
      <c r="C4673" s="4">
        <v>3</v>
      </c>
      <c r="D4673" s="4">
        <v>3.4</v>
      </c>
      <c r="E4673" s="4"/>
      <c r="G4673" s="4">
        <f t="shared" si="866"/>
        <v>64.961200000000005</v>
      </c>
      <c r="H4673"/>
      <c r="I4673"/>
      <c r="J4673" s="34">
        <f t="shared" si="863"/>
        <v>9.0792027688745035E-4</v>
      </c>
      <c r="K4673" s="34">
        <f t="shared" si="867"/>
        <v>5.8979591834920582E-2</v>
      </c>
      <c r="L4673" s="6">
        <f t="shared" si="864"/>
        <v>2.9598116954824234</v>
      </c>
      <c r="M4673" s="6">
        <f t="shared" si="868"/>
        <v>0.19227292324193554</v>
      </c>
      <c r="N4673" s="6">
        <f t="shared" si="865"/>
        <v>5.3584638182360029</v>
      </c>
      <c r="O4673" s="6">
        <f t="shared" si="869"/>
        <v>0.34809224654085708</v>
      </c>
      <c r="P4673" s="6">
        <f t="shared" si="870"/>
        <v>0.54036516978279259</v>
      </c>
      <c r="Q4673" s="6">
        <f t="shared" si="860"/>
        <v>9.2291003156129051E-2</v>
      </c>
      <c r="R4673" s="6">
        <f t="shared" si="861"/>
        <v>0.13575597615093427</v>
      </c>
      <c r="S4673" s="6">
        <f t="shared" si="862"/>
        <v>0.2280469793070633</v>
      </c>
    </row>
    <row r="4674" spans="1:19" x14ac:dyDescent="0.25">
      <c r="A4674" s="64">
        <v>41961</v>
      </c>
      <c r="B4674" s="200" t="s">
        <v>864</v>
      </c>
      <c r="C4674" s="4">
        <v>3</v>
      </c>
      <c r="D4674" s="4">
        <v>3.3</v>
      </c>
      <c r="E4674" s="4"/>
      <c r="G4674" s="4">
        <f t="shared" si="866"/>
        <v>64.961200000000005</v>
      </c>
      <c r="H4674"/>
      <c r="I4674"/>
      <c r="J4674" s="34">
        <f t="shared" si="863"/>
        <v>8.5529859993982123E-4</v>
      </c>
      <c r="K4674" s="34">
        <f t="shared" si="867"/>
        <v>5.5561224488086945E-2</v>
      </c>
      <c r="L4674" s="6">
        <f t="shared" si="864"/>
        <v>2.7634881041225379</v>
      </c>
      <c r="M4674" s="6">
        <f t="shared" si="868"/>
        <v>0.17951950691152002</v>
      </c>
      <c r="N4674" s="6">
        <f t="shared" si="865"/>
        <v>5.1745344101160526</v>
      </c>
      <c r="O4674" s="6">
        <f t="shared" si="869"/>
        <v>0.3361439712423443</v>
      </c>
      <c r="P4674" s="6">
        <f t="shared" si="870"/>
        <v>0.51566347815386426</v>
      </c>
      <c r="Q4674" s="6">
        <f t="shared" si="860"/>
        <v>8.6169363317529613E-2</v>
      </c>
      <c r="R4674" s="6">
        <f t="shared" si="861"/>
        <v>0.13109614878451428</v>
      </c>
      <c r="S4674" s="6">
        <f t="shared" si="862"/>
        <v>0.2172655121020439</v>
      </c>
    </row>
    <row r="4675" spans="1:19" x14ac:dyDescent="0.25">
      <c r="A4675" s="64">
        <v>41961</v>
      </c>
      <c r="B4675" s="200" t="s">
        <v>864</v>
      </c>
      <c r="C4675" s="4">
        <v>3</v>
      </c>
      <c r="D4675" s="4">
        <v>2.1</v>
      </c>
      <c r="E4675" s="4"/>
      <c r="G4675" s="4">
        <f t="shared" si="866"/>
        <v>795.77470000000005</v>
      </c>
      <c r="H4675"/>
      <c r="I4675"/>
      <c r="J4675" s="34">
        <f t="shared" si="863"/>
        <v>3.4636059005827474E-4</v>
      </c>
      <c r="K4675" s="34">
        <f t="shared" si="867"/>
        <v>0.27562336675067328</v>
      </c>
      <c r="L4675" s="6">
        <f t="shared" si="864"/>
        <v>0.97763380474082628</v>
      </c>
      <c r="M4675" s="6">
        <f t="shared" si="868"/>
        <v>0.77797165279860736</v>
      </c>
      <c r="N4675" s="6">
        <f t="shared" si="865"/>
        <v>3.049344871338687</v>
      </c>
      <c r="O4675" s="6">
        <f t="shared" si="869"/>
        <v>2.4265771682651871</v>
      </c>
      <c r="P4675" s="6">
        <f t="shared" si="870"/>
        <v>3.2045488210637947</v>
      </c>
      <c r="Q4675" s="6">
        <f t="shared" ref="Q4675:Q4738" si="871">M4675*0.48</f>
        <v>0.3734263933433315</v>
      </c>
      <c r="R4675" s="6">
        <f t="shared" ref="R4675:R4738" si="872">O4675*0.39</f>
        <v>0.94636509562342297</v>
      </c>
      <c r="S4675" s="6">
        <f t="shared" ref="S4675:S4738" si="873">Q4675+R4675</f>
        <v>1.3197914889667546</v>
      </c>
    </row>
    <row r="4676" spans="1:19" x14ac:dyDescent="0.25">
      <c r="A4676" s="64">
        <v>41961</v>
      </c>
      <c r="B4676" s="200" t="s">
        <v>864</v>
      </c>
      <c r="C4676" s="4">
        <v>3</v>
      </c>
      <c r="D4676" s="4">
        <v>3.7</v>
      </c>
      <c r="E4676" s="4"/>
      <c r="G4676" s="4">
        <f t="shared" si="866"/>
        <v>64.961200000000005</v>
      </c>
      <c r="H4676"/>
      <c r="I4676"/>
      <c r="J4676" s="34">
        <f t="shared" si="863"/>
        <v>1.075210085691107E-3</v>
      </c>
      <c r="K4676" s="34">
        <f t="shared" si="867"/>
        <v>6.9846938773361844E-2</v>
      </c>
      <c r="L4676" s="6">
        <f t="shared" si="864"/>
        <v>3.5949248430857623</v>
      </c>
      <c r="M4676" s="6">
        <f t="shared" si="868"/>
        <v>0.2335306362462681</v>
      </c>
      <c r="N4676" s="6">
        <f t="shared" si="865"/>
        <v>5.9156978898620354</v>
      </c>
      <c r="O4676" s="6">
        <f t="shared" si="869"/>
        <v>0.38429084121668494</v>
      </c>
      <c r="P4676" s="6">
        <f t="shared" si="870"/>
        <v>0.61782147746295302</v>
      </c>
      <c r="Q4676" s="6">
        <f t="shared" si="871"/>
        <v>0.11209470539820869</v>
      </c>
      <c r="R4676" s="6">
        <f t="shared" si="872"/>
        <v>0.14987342807450713</v>
      </c>
      <c r="S4676" s="6">
        <f t="shared" si="873"/>
        <v>0.2619681334727158</v>
      </c>
    </row>
    <row r="4677" spans="1:19" x14ac:dyDescent="0.25">
      <c r="A4677" s="64">
        <v>41961</v>
      </c>
      <c r="B4677" s="200" t="s">
        <v>864</v>
      </c>
      <c r="C4677" s="4">
        <v>3</v>
      </c>
      <c r="D4677" s="4">
        <v>5</v>
      </c>
      <c r="E4677" s="4"/>
      <c r="G4677" s="4">
        <f t="shared" si="866"/>
        <v>64.961200000000005</v>
      </c>
      <c r="H4677"/>
      <c r="I4677"/>
      <c r="J4677" s="34">
        <f t="shared" si="863"/>
        <v>1.9634954084936209E-3</v>
      </c>
      <c r="K4677" s="34">
        <f t="shared" si="867"/>
        <v>0.12755102040424002</v>
      </c>
      <c r="L4677" s="6">
        <f t="shared" si="864"/>
        <v>7.1833345216463531</v>
      </c>
      <c r="M4677" s="6">
        <f t="shared" si="868"/>
        <v>0.46663803957857453</v>
      </c>
      <c r="N4677" s="6">
        <f t="shared" si="865"/>
        <v>8.4140458590425169</v>
      </c>
      <c r="O4677" s="6">
        <f t="shared" si="869"/>
        <v>0.54658652646013051</v>
      </c>
      <c r="P4677" s="6">
        <f t="shared" si="870"/>
        <v>1.0132245660387049</v>
      </c>
      <c r="Q4677" s="6">
        <f t="shared" si="871"/>
        <v>0.22398625899771576</v>
      </c>
      <c r="R4677" s="6">
        <f t="shared" si="872"/>
        <v>0.2131687453194509</v>
      </c>
      <c r="S4677" s="6">
        <f t="shared" si="873"/>
        <v>0.4371550043171667</v>
      </c>
    </row>
    <row r="4678" spans="1:19" x14ac:dyDescent="0.25">
      <c r="A4678" s="64">
        <v>41961</v>
      </c>
      <c r="B4678" s="200" t="s">
        <v>864</v>
      </c>
      <c r="C4678" s="4">
        <v>3</v>
      </c>
      <c r="D4678" s="4">
        <v>3.5</v>
      </c>
      <c r="E4678" s="4"/>
      <c r="G4678" s="4">
        <f t="shared" si="866"/>
        <v>64.961200000000005</v>
      </c>
      <c r="H4678"/>
      <c r="I4678"/>
      <c r="J4678" s="34">
        <f t="shared" si="863"/>
        <v>9.6211275016187424E-4</v>
      </c>
      <c r="K4678" s="34">
        <f t="shared" si="867"/>
        <v>6.2499999998077607E-2</v>
      </c>
      <c r="L4678" s="6">
        <f t="shared" si="864"/>
        <v>3.1637815247608514</v>
      </c>
      <c r="M4678" s="6">
        <f t="shared" si="868"/>
        <v>0.20552304837265933</v>
      </c>
      <c r="N4678" s="6">
        <f t="shared" si="865"/>
        <v>5.5433152983182508</v>
      </c>
      <c r="O4678" s="6">
        <f t="shared" si="869"/>
        <v>0.36010042074168885</v>
      </c>
      <c r="P4678" s="6">
        <f t="shared" si="870"/>
        <v>0.56562346911434824</v>
      </c>
      <c r="Q4678" s="6">
        <f t="shared" si="871"/>
        <v>9.865106321887647E-2</v>
      </c>
      <c r="R4678" s="6">
        <f t="shared" si="872"/>
        <v>0.14043916408925866</v>
      </c>
      <c r="S4678" s="6">
        <f t="shared" si="873"/>
        <v>0.23909022730813512</v>
      </c>
    </row>
    <row r="4679" spans="1:19" x14ac:dyDescent="0.25">
      <c r="A4679" s="64">
        <v>41961</v>
      </c>
      <c r="B4679" s="200" t="s">
        <v>864</v>
      </c>
      <c r="C4679" s="4">
        <v>3</v>
      </c>
      <c r="D4679" s="4">
        <v>5</v>
      </c>
      <c r="E4679" s="4"/>
      <c r="G4679" s="4">
        <f t="shared" si="866"/>
        <v>64.961200000000005</v>
      </c>
      <c r="H4679"/>
      <c r="I4679"/>
      <c r="J4679" s="34">
        <f t="shared" si="863"/>
        <v>1.9634954084936209E-3</v>
      </c>
      <c r="K4679" s="34">
        <f t="shared" si="867"/>
        <v>0.12755102040424002</v>
      </c>
      <c r="L4679" s="6">
        <f t="shared" si="864"/>
        <v>7.1833345216463531</v>
      </c>
      <c r="M4679" s="6">
        <f t="shared" si="868"/>
        <v>0.46663803957857453</v>
      </c>
      <c r="N4679" s="6">
        <f t="shared" si="865"/>
        <v>8.4140458590425169</v>
      </c>
      <c r="O4679" s="6">
        <f t="shared" si="869"/>
        <v>0.54658652646013051</v>
      </c>
      <c r="P4679" s="6">
        <f t="shared" si="870"/>
        <v>1.0132245660387049</v>
      </c>
      <c r="Q4679" s="6">
        <f t="shared" si="871"/>
        <v>0.22398625899771576</v>
      </c>
      <c r="R4679" s="6">
        <f t="shared" si="872"/>
        <v>0.2131687453194509</v>
      </c>
      <c r="S4679" s="6">
        <f t="shared" si="873"/>
        <v>0.4371550043171667</v>
      </c>
    </row>
    <row r="4680" spans="1:19" x14ac:dyDescent="0.25">
      <c r="A4680" s="64">
        <v>41961</v>
      </c>
      <c r="B4680" s="200" t="s">
        <v>864</v>
      </c>
      <c r="C4680" s="4">
        <v>3</v>
      </c>
      <c r="D4680" s="4">
        <v>3.6</v>
      </c>
      <c r="E4680" s="4"/>
      <c r="G4680" s="4">
        <f t="shared" si="866"/>
        <v>64.961200000000005</v>
      </c>
      <c r="H4680"/>
      <c r="I4680"/>
      <c r="J4680" s="34">
        <f t="shared" si="863"/>
        <v>1.0178760197630931E-3</v>
      </c>
      <c r="K4680" s="34">
        <f t="shared" si="867"/>
        <v>6.6122448977558021E-2</v>
      </c>
      <c r="L4680" s="6">
        <f t="shared" si="864"/>
        <v>3.375464158589657</v>
      </c>
      <c r="M4680" s="6">
        <f t="shared" si="868"/>
        <v>0.21927420655205926</v>
      </c>
      <c r="N4680" s="6">
        <f t="shared" si="865"/>
        <v>5.7290669248255632</v>
      </c>
      <c r="O4680" s="6">
        <f t="shared" si="869"/>
        <v>0.37216706953560269</v>
      </c>
      <c r="P4680" s="6">
        <f t="shared" si="870"/>
        <v>0.59144127608766195</v>
      </c>
      <c r="Q4680" s="6">
        <f t="shared" si="871"/>
        <v>0.10525161914498844</v>
      </c>
      <c r="R4680" s="6">
        <f t="shared" si="872"/>
        <v>0.14514515711888507</v>
      </c>
      <c r="S4680" s="6">
        <f t="shared" si="873"/>
        <v>0.25039677626387352</v>
      </c>
    </row>
    <row r="4681" spans="1:19" x14ac:dyDescent="0.25">
      <c r="A4681" s="64">
        <v>41961</v>
      </c>
      <c r="B4681" s="200" t="s">
        <v>864</v>
      </c>
      <c r="C4681" s="4">
        <v>3</v>
      </c>
      <c r="D4681" s="4">
        <v>3</v>
      </c>
      <c r="E4681" s="4"/>
      <c r="G4681" s="4">
        <f t="shared" si="866"/>
        <v>795.77470000000005</v>
      </c>
      <c r="H4681"/>
      <c r="I4681"/>
      <c r="J4681" s="34">
        <f t="shared" si="863"/>
        <v>7.0685834705770342E-4</v>
      </c>
      <c r="K4681" s="34">
        <f t="shared" si="867"/>
        <v>0.56249666683810862</v>
      </c>
      <c r="L4681" s="6">
        <f t="shared" si="864"/>
        <v>2.219707841442716</v>
      </c>
      <c r="M4681" s="6">
        <f t="shared" si="868"/>
        <v>1.7663769089848702</v>
      </c>
      <c r="N4681" s="6">
        <f t="shared" si="865"/>
        <v>4.6285167281146418</v>
      </c>
      <c r="O4681" s="6">
        <f t="shared" si="869"/>
        <v>3.6832347567317885</v>
      </c>
      <c r="P4681" s="6">
        <f t="shared" si="870"/>
        <v>5.4496116657166587</v>
      </c>
      <c r="Q4681" s="6">
        <f t="shared" si="871"/>
        <v>0.84786091631273763</v>
      </c>
      <c r="R4681" s="6">
        <f t="shared" si="872"/>
        <v>1.4364615551253976</v>
      </c>
      <c r="S4681" s="6">
        <f t="shared" si="873"/>
        <v>2.2843224714381352</v>
      </c>
    </row>
    <row r="4682" spans="1:19" x14ac:dyDescent="0.25">
      <c r="A4682" s="64">
        <v>41961</v>
      </c>
      <c r="B4682" s="200" t="s">
        <v>864</v>
      </c>
      <c r="C4682" s="4">
        <v>3</v>
      </c>
      <c r="D4682" s="4">
        <v>7.1</v>
      </c>
      <c r="E4682" s="4"/>
      <c r="G4682" s="4">
        <f t="shared" si="866"/>
        <v>64.961200000000005</v>
      </c>
      <c r="H4682"/>
      <c r="I4682"/>
      <c r="J4682" s="34">
        <f t="shared" si="863"/>
        <v>3.959192141686536E-3</v>
      </c>
      <c r="K4682" s="34">
        <f t="shared" si="867"/>
        <v>0.25719387754310946</v>
      </c>
      <c r="L4682" s="6">
        <f t="shared" si="864"/>
        <v>16.085590015951329</v>
      </c>
      <c r="M4682" s="6">
        <f t="shared" si="868"/>
        <v>1.0449392504120609</v>
      </c>
      <c r="N4682" s="6">
        <f t="shared" si="865"/>
        <v>12.681839066301519</v>
      </c>
      <c r="O4682" s="6">
        <f t="shared" si="869"/>
        <v>0.82382749993294346</v>
      </c>
      <c r="P4682" s="6">
        <f t="shared" si="870"/>
        <v>1.8687667503450043</v>
      </c>
      <c r="Q4682" s="6">
        <f t="shared" si="871"/>
        <v>0.50157084019778919</v>
      </c>
      <c r="R4682" s="6">
        <f t="shared" si="872"/>
        <v>0.32129272497384798</v>
      </c>
      <c r="S4682" s="6">
        <f t="shared" si="873"/>
        <v>0.82286356517163717</v>
      </c>
    </row>
    <row r="4683" spans="1:19" x14ac:dyDescent="0.25">
      <c r="A4683" s="64">
        <v>41961</v>
      </c>
      <c r="B4683" s="200" t="s">
        <v>864</v>
      </c>
      <c r="C4683" s="4">
        <v>3</v>
      </c>
      <c r="D4683" s="4">
        <v>3</v>
      </c>
      <c r="E4683" s="4"/>
      <c r="G4683" s="4">
        <f t="shared" si="866"/>
        <v>795.77470000000005</v>
      </c>
      <c r="H4683"/>
      <c r="I4683"/>
      <c r="J4683" s="34">
        <f t="shared" si="863"/>
        <v>7.0685834705770342E-4</v>
      </c>
      <c r="K4683" s="34">
        <f t="shared" si="867"/>
        <v>0.56249666683810862</v>
      </c>
      <c r="L4683" s="6">
        <f t="shared" si="864"/>
        <v>2.219707841442716</v>
      </c>
      <c r="M4683" s="6">
        <f t="shared" si="868"/>
        <v>1.7663769089848702</v>
      </c>
      <c r="N4683" s="6">
        <f t="shared" si="865"/>
        <v>4.6285167281146418</v>
      </c>
      <c r="O4683" s="6">
        <f t="shared" si="869"/>
        <v>3.6832347567317885</v>
      </c>
      <c r="P4683" s="6">
        <f t="shared" si="870"/>
        <v>5.4496116657166587</v>
      </c>
      <c r="Q4683" s="6">
        <f t="shared" si="871"/>
        <v>0.84786091631273763</v>
      </c>
      <c r="R4683" s="6">
        <f t="shared" si="872"/>
        <v>1.4364615551253976</v>
      </c>
      <c r="S4683" s="6">
        <f t="shared" si="873"/>
        <v>2.2843224714381352</v>
      </c>
    </row>
    <row r="4684" spans="1:19" x14ac:dyDescent="0.25">
      <c r="A4684" s="64">
        <v>41961</v>
      </c>
      <c r="B4684" s="200" t="s">
        <v>864</v>
      </c>
      <c r="C4684" s="4">
        <v>3</v>
      </c>
      <c r="D4684" s="4">
        <v>4.5</v>
      </c>
      <c r="E4684" s="4"/>
      <c r="G4684" s="4">
        <f t="shared" si="866"/>
        <v>64.961200000000005</v>
      </c>
      <c r="H4684"/>
      <c r="I4684"/>
      <c r="J4684" s="34">
        <f t="shared" si="863"/>
        <v>1.5904312808798326E-3</v>
      </c>
      <c r="K4684" s="34">
        <f t="shared" si="867"/>
        <v>0.10331632652743439</v>
      </c>
      <c r="L4684" s="6">
        <f t="shared" si="864"/>
        <v>5.6380590590289899</v>
      </c>
      <c r="M4684" s="6">
        <f t="shared" si="868"/>
        <v>0.36625508924934846</v>
      </c>
      <c r="N4684" s="6">
        <f t="shared" si="865"/>
        <v>7.4382130025037601</v>
      </c>
      <c r="O4684" s="6">
        <f t="shared" si="869"/>
        <v>0.48319525187039564</v>
      </c>
      <c r="P4684" s="6">
        <f t="shared" si="870"/>
        <v>0.84945034111974405</v>
      </c>
      <c r="Q4684" s="6">
        <f t="shared" si="871"/>
        <v>0.17580244283968727</v>
      </c>
      <c r="R4684" s="6">
        <f t="shared" si="872"/>
        <v>0.1884461482294543</v>
      </c>
      <c r="S4684" s="6">
        <f t="shared" si="873"/>
        <v>0.36424859106914154</v>
      </c>
    </row>
    <row r="4685" spans="1:19" x14ac:dyDescent="0.25">
      <c r="A4685" s="64">
        <v>41961</v>
      </c>
      <c r="B4685" s="200" t="s">
        <v>864</v>
      </c>
      <c r="C4685" s="4">
        <v>3</v>
      </c>
      <c r="D4685" s="4">
        <v>4</v>
      </c>
      <c r="E4685" s="4"/>
      <c r="G4685" s="4">
        <f t="shared" si="866"/>
        <v>64.961200000000005</v>
      </c>
      <c r="H4685"/>
      <c r="I4685"/>
      <c r="J4685" s="34">
        <f t="shared" si="863"/>
        <v>1.2566370614359172E-3</v>
      </c>
      <c r="K4685" s="34">
        <f t="shared" si="867"/>
        <v>8.1632653058713603E-2</v>
      </c>
      <c r="L4685" s="6">
        <f t="shared" si="864"/>
        <v>4.3006091215286046</v>
      </c>
      <c r="M4685" s="6">
        <f t="shared" si="868"/>
        <v>0.27937273468421148</v>
      </c>
      <c r="N4685" s="6">
        <f t="shared" si="865"/>
        <v>6.4806737611278331</v>
      </c>
      <c r="O4685" s="6">
        <f t="shared" si="869"/>
        <v>0.42099235249702632</v>
      </c>
      <c r="P4685" s="6">
        <f t="shared" si="870"/>
        <v>0.7003650871812378</v>
      </c>
      <c r="Q4685" s="6">
        <f t="shared" si="871"/>
        <v>0.1340989126484215</v>
      </c>
      <c r="R4685" s="6">
        <f t="shared" si="872"/>
        <v>0.16418701747384026</v>
      </c>
      <c r="S4685" s="6">
        <f t="shared" si="873"/>
        <v>0.29828593012226179</v>
      </c>
    </row>
    <row r="4686" spans="1:19" x14ac:dyDescent="0.25">
      <c r="A4686" s="64">
        <v>41961</v>
      </c>
      <c r="B4686" s="200" t="s">
        <v>864</v>
      </c>
      <c r="C4686" s="4">
        <v>3</v>
      </c>
      <c r="D4686" s="4">
        <v>4.0999999999999996</v>
      </c>
      <c r="E4686" s="4"/>
      <c r="G4686" s="4">
        <f t="shared" si="866"/>
        <v>64.961200000000005</v>
      </c>
      <c r="H4686"/>
      <c r="I4686"/>
      <c r="J4686" s="34">
        <f t="shared" si="863"/>
        <v>1.3202543126711102E-3</v>
      </c>
      <c r="K4686" s="34">
        <f t="shared" si="867"/>
        <v>8.5765306119810952E-2</v>
      </c>
      <c r="L4686" s="6">
        <f t="shared" si="864"/>
        <v>4.5518101325650582</v>
      </c>
      <c r="M4686" s="6">
        <f t="shared" si="868"/>
        <v>0.29569105411886604</v>
      </c>
      <c r="N4686" s="6">
        <f t="shared" si="865"/>
        <v>6.670633528309061</v>
      </c>
      <c r="O4686" s="6">
        <f t="shared" si="869"/>
        <v>0.43333236716418877</v>
      </c>
      <c r="P4686" s="6">
        <f t="shared" si="870"/>
        <v>0.72902342128305486</v>
      </c>
      <c r="Q4686" s="6">
        <f t="shared" si="871"/>
        <v>0.14193170597705571</v>
      </c>
      <c r="R4686" s="6">
        <f t="shared" si="872"/>
        <v>0.16899962319403364</v>
      </c>
      <c r="S4686" s="6">
        <f t="shared" si="873"/>
        <v>0.31093132917108934</v>
      </c>
    </row>
    <row r="4687" spans="1:19" x14ac:dyDescent="0.25">
      <c r="A4687" s="64">
        <v>41961</v>
      </c>
      <c r="B4687" s="200" t="s">
        <v>864</v>
      </c>
      <c r="C4687" s="4">
        <v>3</v>
      </c>
      <c r="D4687" s="4">
        <v>4</v>
      </c>
      <c r="E4687" s="4"/>
      <c r="G4687" s="4">
        <f t="shared" si="866"/>
        <v>64.961200000000005</v>
      </c>
      <c r="H4687"/>
      <c r="I4687"/>
      <c r="J4687" s="34">
        <f t="shared" si="863"/>
        <v>1.2566370614359172E-3</v>
      </c>
      <c r="K4687" s="34">
        <f t="shared" si="867"/>
        <v>8.1632653058713603E-2</v>
      </c>
      <c r="L4687" s="6">
        <f t="shared" si="864"/>
        <v>4.3006091215286046</v>
      </c>
      <c r="M4687" s="6">
        <f t="shared" si="868"/>
        <v>0.27937273468421148</v>
      </c>
      <c r="N4687" s="6">
        <f t="shared" si="865"/>
        <v>6.4806737611278331</v>
      </c>
      <c r="O4687" s="6">
        <f t="shared" si="869"/>
        <v>0.42099235249702632</v>
      </c>
      <c r="P4687" s="6">
        <f t="shared" si="870"/>
        <v>0.7003650871812378</v>
      </c>
      <c r="Q4687" s="6">
        <f t="shared" si="871"/>
        <v>0.1340989126484215</v>
      </c>
      <c r="R4687" s="6">
        <f t="shared" si="872"/>
        <v>0.16418701747384026</v>
      </c>
      <c r="S4687" s="6">
        <f t="shared" si="873"/>
        <v>0.29828593012226179</v>
      </c>
    </row>
    <row r="4688" spans="1:19" x14ac:dyDescent="0.25">
      <c r="A4688" s="64">
        <v>41961</v>
      </c>
      <c r="B4688" s="200" t="s">
        <v>864</v>
      </c>
      <c r="C4688" s="4">
        <v>3</v>
      </c>
      <c r="D4688" s="4">
        <v>3</v>
      </c>
      <c r="E4688" s="4"/>
      <c r="G4688" s="4">
        <f t="shared" si="866"/>
        <v>795.77470000000005</v>
      </c>
      <c r="H4688"/>
      <c r="I4688"/>
      <c r="J4688" s="34">
        <f t="shared" si="863"/>
        <v>7.0685834705770342E-4</v>
      </c>
      <c r="K4688" s="34">
        <f t="shared" si="867"/>
        <v>0.56249666683810862</v>
      </c>
      <c r="L4688" s="6">
        <f t="shared" si="864"/>
        <v>2.219707841442716</v>
      </c>
      <c r="M4688" s="6">
        <f t="shared" si="868"/>
        <v>1.7663769089848702</v>
      </c>
      <c r="N4688" s="6">
        <f t="shared" si="865"/>
        <v>4.6285167281146418</v>
      </c>
      <c r="O4688" s="6">
        <f t="shared" si="869"/>
        <v>3.6832347567317885</v>
      </c>
      <c r="P4688" s="6">
        <f t="shared" si="870"/>
        <v>5.4496116657166587</v>
      </c>
      <c r="Q4688" s="6">
        <f t="shared" si="871"/>
        <v>0.84786091631273763</v>
      </c>
      <c r="R4688" s="6">
        <f t="shared" si="872"/>
        <v>1.4364615551253976</v>
      </c>
      <c r="S4688" s="6">
        <f t="shared" si="873"/>
        <v>2.2843224714381352</v>
      </c>
    </row>
    <row r="4689" spans="1:19" x14ac:dyDescent="0.25">
      <c r="A4689" s="64">
        <v>41961</v>
      </c>
      <c r="B4689" s="200" t="s">
        <v>864</v>
      </c>
      <c r="C4689" s="4">
        <v>3</v>
      </c>
      <c r="D4689" s="4">
        <v>4.8</v>
      </c>
      <c r="E4689" s="4"/>
      <c r="G4689" s="4">
        <f t="shared" si="866"/>
        <v>64.961200000000005</v>
      </c>
      <c r="H4689"/>
      <c r="I4689"/>
      <c r="J4689" s="34">
        <f t="shared" si="863"/>
        <v>1.8095573684677208E-3</v>
      </c>
      <c r="K4689" s="34">
        <f t="shared" si="867"/>
        <v>0.11755102040454758</v>
      </c>
      <c r="L4689" s="6">
        <f t="shared" si="864"/>
        <v>6.5398480281028419</v>
      </c>
      <c r="M4689" s="6">
        <f t="shared" si="868"/>
        <v>0.42483638396340279</v>
      </c>
      <c r="N4689" s="6">
        <f t="shared" si="865"/>
        <v>8.0216224497877064</v>
      </c>
      <c r="O4689" s="6">
        <f t="shared" si="869"/>
        <v>0.52109423039239344</v>
      </c>
      <c r="P4689" s="6">
        <f t="shared" si="870"/>
        <v>0.94593061435579617</v>
      </c>
      <c r="Q4689" s="6">
        <f t="shared" si="871"/>
        <v>0.20392146430243333</v>
      </c>
      <c r="R4689" s="6">
        <f t="shared" si="872"/>
        <v>0.20322674985303346</v>
      </c>
      <c r="S4689" s="6">
        <f t="shared" si="873"/>
        <v>0.40714821415546676</v>
      </c>
    </row>
    <row r="4690" spans="1:19" x14ac:dyDescent="0.25">
      <c r="A4690" s="64">
        <v>41961</v>
      </c>
      <c r="B4690" s="200" t="s">
        <v>864</v>
      </c>
      <c r="C4690" s="4">
        <v>3</v>
      </c>
      <c r="D4690" s="4">
        <v>3</v>
      </c>
      <c r="E4690" s="4"/>
      <c r="G4690" s="4">
        <f t="shared" si="866"/>
        <v>795.77470000000005</v>
      </c>
      <c r="H4690"/>
      <c r="I4690"/>
      <c r="J4690" s="34">
        <f t="shared" si="863"/>
        <v>7.0685834705770342E-4</v>
      </c>
      <c r="K4690" s="34">
        <f t="shared" si="867"/>
        <v>0.56249666683810862</v>
      </c>
      <c r="L4690" s="6">
        <f t="shared" si="864"/>
        <v>2.219707841442716</v>
      </c>
      <c r="M4690" s="6">
        <f t="shared" si="868"/>
        <v>1.7663769089848702</v>
      </c>
      <c r="N4690" s="6">
        <f t="shared" si="865"/>
        <v>4.6285167281146418</v>
      </c>
      <c r="O4690" s="6">
        <f t="shared" si="869"/>
        <v>3.6832347567317885</v>
      </c>
      <c r="P4690" s="6">
        <f t="shared" si="870"/>
        <v>5.4496116657166587</v>
      </c>
      <c r="Q4690" s="6">
        <f t="shared" si="871"/>
        <v>0.84786091631273763</v>
      </c>
      <c r="R4690" s="6">
        <f t="shared" si="872"/>
        <v>1.4364615551253976</v>
      </c>
      <c r="S4690" s="6">
        <f t="shared" si="873"/>
        <v>2.2843224714381352</v>
      </c>
    </row>
    <row r="4691" spans="1:19" x14ac:dyDescent="0.25">
      <c r="A4691" s="64">
        <v>41961</v>
      </c>
      <c r="B4691" s="200" t="s">
        <v>864</v>
      </c>
      <c r="C4691" s="4">
        <v>3</v>
      </c>
      <c r="D4691" s="4">
        <v>5.5</v>
      </c>
      <c r="E4691" s="4"/>
      <c r="G4691" s="4">
        <f t="shared" si="866"/>
        <v>64.961200000000005</v>
      </c>
      <c r="H4691"/>
      <c r="I4691"/>
      <c r="J4691" s="34">
        <f t="shared" si="863"/>
        <v>2.3758294442772811E-3</v>
      </c>
      <c r="K4691" s="34">
        <f t="shared" si="867"/>
        <v>0.15433673468913039</v>
      </c>
      <c r="L4691" s="6">
        <f t="shared" si="864"/>
        <v>8.9430956308196485</v>
      </c>
      <c r="M4691" s="6">
        <f t="shared" si="868"/>
        <v>0.58095423516110178</v>
      </c>
      <c r="N4691" s="6">
        <f t="shared" si="865"/>
        <v>9.4066355127217793</v>
      </c>
      <c r="O4691" s="6">
        <f t="shared" si="869"/>
        <v>0.61106634272138272</v>
      </c>
      <c r="P4691" s="6">
        <f t="shared" si="870"/>
        <v>1.1920205778824844</v>
      </c>
      <c r="Q4691" s="6">
        <f t="shared" si="871"/>
        <v>0.27885803287732885</v>
      </c>
      <c r="R4691" s="6">
        <f t="shared" si="872"/>
        <v>0.23831587366133927</v>
      </c>
      <c r="S4691" s="6">
        <f t="shared" si="873"/>
        <v>0.51717390653866813</v>
      </c>
    </row>
    <row r="4692" spans="1:19" x14ac:dyDescent="0.25">
      <c r="A4692" s="64">
        <v>41961</v>
      </c>
      <c r="B4692" s="200" t="s">
        <v>864</v>
      </c>
      <c r="C4692" s="4">
        <v>3</v>
      </c>
      <c r="D4692" s="4">
        <v>4.0999999999999996</v>
      </c>
      <c r="E4692" s="4"/>
      <c r="G4692" s="4">
        <f t="shared" si="866"/>
        <v>64.961200000000005</v>
      </c>
      <c r="H4692"/>
      <c r="I4692"/>
      <c r="J4692" s="34">
        <f t="shared" si="863"/>
        <v>1.3202543126711102E-3</v>
      </c>
      <c r="K4692" s="34">
        <f t="shared" si="867"/>
        <v>8.5765306119810952E-2</v>
      </c>
      <c r="L4692" s="6">
        <f t="shared" si="864"/>
        <v>4.5518101325650582</v>
      </c>
      <c r="M4692" s="6">
        <f t="shared" si="868"/>
        <v>0.29569105411886604</v>
      </c>
      <c r="N4692" s="6">
        <f t="shared" si="865"/>
        <v>6.670633528309061</v>
      </c>
      <c r="O4692" s="6">
        <f t="shared" si="869"/>
        <v>0.43333236716418877</v>
      </c>
      <c r="P4692" s="6">
        <f t="shared" si="870"/>
        <v>0.72902342128305486</v>
      </c>
      <c r="Q4692" s="6">
        <f t="shared" si="871"/>
        <v>0.14193170597705571</v>
      </c>
      <c r="R4692" s="6">
        <f t="shared" si="872"/>
        <v>0.16899962319403364</v>
      </c>
      <c r="S4692" s="6">
        <f t="shared" si="873"/>
        <v>0.31093132917108934</v>
      </c>
    </row>
    <row r="4693" spans="1:19" x14ac:dyDescent="0.25">
      <c r="A4693" s="64">
        <v>41961</v>
      </c>
      <c r="B4693" s="200" t="s">
        <v>864</v>
      </c>
      <c r="C4693" s="4">
        <v>3</v>
      </c>
      <c r="D4693" s="4">
        <v>7.3</v>
      </c>
      <c r="E4693" s="4"/>
      <c r="G4693" s="4">
        <f t="shared" si="866"/>
        <v>64.961200000000005</v>
      </c>
      <c r="H4693"/>
      <c r="I4693"/>
      <c r="J4693" s="34">
        <f t="shared" si="863"/>
        <v>4.1853868127450016E-3</v>
      </c>
      <c r="K4693" s="34">
        <f t="shared" si="867"/>
        <v>0.27188775509367796</v>
      </c>
      <c r="L4693" s="6">
        <f t="shared" si="864"/>
        <v>17.146414059849693</v>
      </c>
      <c r="M4693" s="6">
        <f t="shared" si="868"/>
        <v>1.1138516546291897</v>
      </c>
      <c r="N4693" s="6">
        <f t="shared" si="865"/>
        <v>13.10079696359297</v>
      </c>
      <c r="O4693" s="6">
        <f t="shared" si="869"/>
        <v>0.85104350821835983</v>
      </c>
      <c r="P4693" s="6">
        <f t="shared" si="870"/>
        <v>1.9648951628475495</v>
      </c>
      <c r="Q4693" s="6">
        <f t="shared" si="871"/>
        <v>0.53464879422201106</v>
      </c>
      <c r="R4693" s="6">
        <f t="shared" si="872"/>
        <v>0.33190696820516036</v>
      </c>
      <c r="S4693" s="6">
        <f t="shared" si="873"/>
        <v>0.86655576242717136</v>
      </c>
    </row>
    <row r="4694" spans="1:19" x14ac:dyDescent="0.25">
      <c r="A4694" s="64">
        <v>41961</v>
      </c>
      <c r="B4694" s="200" t="s">
        <v>864</v>
      </c>
      <c r="C4694" s="4">
        <v>3</v>
      </c>
      <c r="D4694" s="4">
        <v>4</v>
      </c>
      <c r="E4694" s="4"/>
      <c r="G4694" s="4">
        <f t="shared" si="866"/>
        <v>64.961200000000005</v>
      </c>
      <c r="H4694"/>
      <c r="I4694"/>
      <c r="J4694" s="34">
        <f t="shared" si="863"/>
        <v>1.2566370614359172E-3</v>
      </c>
      <c r="K4694" s="34">
        <f t="shared" si="867"/>
        <v>8.1632653058713603E-2</v>
      </c>
      <c r="L4694" s="6">
        <f t="shared" si="864"/>
        <v>4.3006091215286046</v>
      </c>
      <c r="M4694" s="6">
        <f t="shared" si="868"/>
        <v>0.27937273468421148</v>
      </c>
      <c r="N4694" s="6">
        <f t="shared" si="865"/>
        <v>6.4806737611278331</v>
      </c>
      <c r="O4694" s="6">
        <f t="shared" si="869"/>
        <v>0.42099235249702632</v>
      </c>
      <c r="P4694" s="6">
        <f t="shared" si="870"/>
        <v>0.7003650871812378</v>
      </c>
      <c r="Q4694" s="6">
        <f t="shared" si="871"/>
        <v>0.1340989126484215</v>
      </c>
      <c r="R4694" s="6">
        <f t="shared" si="872"/>
        <v>0.16418701747384026</v>
      </c>
      <c r="S4694" s="6">
        <f t="shared" si="873"/>
        <v>0.29828593012226179</v>
      </c>
    </row>
    <row r="4695" spans="1:19" x14ac:dyDescent="0.25">
      <c r="A4695" s="64">
        <v>41961</v>
      </c>
      <c r="B4695" s="200" t="s">
        <v>864</v>
      </c>
      <c r="C4695" s="4">
        <v>3</v>
      </c>
      <c r="D4695" s="4">
        <v>3.2</v>
      </c>
      <c r="E4695" s="4"/>
      <c r="G4695" s="4">
        <f t="shared" si="866"/>
        <v>64.961200000000005</v>
      </c>
      <c r="H4695"/>
      <c r="I4695"/>
      <c r="J4695" s="34">
        <f t="shared" si="863"/>
        <v>8.0424771931898698E-4</v>
      </c>
      <c r="K4695" s="34">
        <f t="shared" si="867"/>
        <v>5.2244897957576697E-2</v>
      </c>
      <c r="L4695" s="6">
        <f t="shared" si="864"/>
        <v>2.57474279673893</v>
      </c>
      <c r="M4695" s="6">
        <f t="shared" si="868"/>
        <v>0.16725838501169291</v>
      </c>
      <c r="N4695" s="6">
        <f t="shared" si="865"/>
        <v>4.9915502127950244</v>
      </c>
      <c r="O4695" s="6">
        <f t="shared" si="869"/>
        <v>0.32425709797277341</v>
      </c>
      <c r="P4695" s="6">
        <f t="shared" si="870"/>
        <v>0.49151548298446635</v>
      </c>
      <c r="Q4695" s="6">
        <f t="shared" si="871"/>
        <v>8.0284024805612586E-2</v>
      </c>
      <c r="R4695" s="6">
        <f t="shared" si="872"/>
        <v>0.12646026820938164</v>
      </c>
      <c r="S4695" s="6">
        <f t="shared" si="873"/>
        <v>0.20674429301499422</v>
      </c>
    </row>
    <row r="4696" spans="1:19" x14ac:dyDescent="0.25">
      <c r="A4696" s="64">
        <v>41961</v>
      </c>
      <c r="B4696" s="200" t="s">
        <v>864</v>
      </c>
      <c r="C4696" s="4">
        <v>3</v>
      </c>
      <c r="D4696" s="4">
        <v>3.1</v>
      </c>
      <c r="E4696" s="4"/>
      <c r="G4696" s="4">
        <f t="shared" si="866"/>
        <v>64.961200000000005</v>
      </c>
      <c r="H4696"/>
      <c r="I4696"/>
      <c r="J4696" s="34">
        <f t="shared" si="863"/>
        <v>7.5476763502494771E-4</v>
      </c>
      <c r="K4696" s="34">
        <f t="shared" si="867"/>
        <v>4.9030612243389851E-2</v>
      </c>
      <c r="L4696" s="6">
        <f t="shared" si="864"/>
        <v>2.3935063597525432</v>
      </c>
      <c r="M4696" s="6">
        <f t="shared" si="868"/>
        <v>0.15548504835297491</v>
      </c>
      <c r="N4696" s="6">
        <f t="shared" si="865"/>
        <v>4.8095356854949474</v>
      </c>
      <c r="O4696" s="6">
        <f t="shared" si="869"/>
        <v>0.31243321563258936</v>
      </c>
      <c r="P4696" s="6">
        <f t="shared" si="870"/>
        <v>0.46791826398556424</v>
      </c>
      <c r="Q4696" s="6">
        <f t="shared" si="871"/>
        <v>7.4632823209427962E-2</v>
      </c>
      <c r="R4696" s="6">
        <f t="shared" si="872"/>
        <v>0.12184895409670986</v>
      </c>
      <c r="S4696" s="6">
        <f t="shared" si="873"/>
        <v>0.19648177730613781</v>
      </c>
    </row>
    <row r="4697" spans="1:19" x14ac:dyDescent="0.25">
      <c r="A4697" s="64">
        <v>41961</v>
      </c>
      <c r="B4697" s="200" t="s">
        <v>864</v>
      </c>
      <c r="C4697" s="4">
        <v>3</v>
      </c>
      <c r="D4697" s="4">
        <v>3.2</v>
      </c>
      <c r="E4697" s="4"/>
      <c r="G4697" s="4">
        <f t="shared" si="866"/>
        <v>64.961200000000005</v>
      </c>
      <c r="H4697"/>
      <c r="I4697"/>
      <c r="J4697" s="34">
        <f t="shared" si="863"/>
        <v>8.0424771931898698E-4</v>
      </c>
      <c r="K4697" s="34">
        <f t="shared" si="867"/>
        <v>5.2244897957576697E-2</v>
      </c>
      <c r="L4697" s="6">
        <f t="shared" si="864"/>
        <v>2.57474279673893</v>
      </c>
      <c r="M4697" s="6">
        <f t="shared" si="868"/>
        <v>0.16725838501169291</v>
      </c>
      <c r="N4697" s="6">
        <f t="shared" si="865"/>
        <v>4.9915502127950244</v>
      </c>
      <c r="O4697" s="6">
        <f t="shared" si="869"/>
        <v>0.32425709797277341</v>
      </c>
      <c r="P4697" s="6">
        <f t="shared" si="870"/>
        <v>0.49151548298446635</v>
      </c>
      <c r="Q4697" s="6">
        <f t="shared" si="871"/>
        <v>8.0284024805612586E-2</v>
      </c>
      <c r="R4697" s="6">
        <f t="shared" si="872"/>
        <v>0.12646026820938164</v>
      </c>
      <c r="S4697" s="6">
        <f t="shared" si="873"/>
        <v>0.20674429301499422</v>
      </c>
    </row>
    <row r="4698" spans="1:19" x14ac:dyDescent="0.25">
      <c r="A4698" s="64">
        <v>41961</v>
      </c>
      <c r="B4698" s="200" t="s">
        <v>864</v>
      </c>
      <c r="C4698" s="4">
        <v>3</v>
      </c>
      <c r="D4698" s="4">
        <v>9.6</v>
      </c>
      <c r="E4698" s="4"/>
      <c r="G4698" s="4">
        <f t="shared" si="866"/>
        <v>64.961200000000005</v>
      </c>
      <c r="H4698"/>
      <c r="I4698"/>
      <c r="J4698" s="34">
        <f t="shared" si="863"/>
        <v>7.2382294738708832E-3</v>
      </c>
      <c r="K4698" s="34">
        <f t="shared" si="867"/>
        <v>0.47020408161819033</v>
      </c>
      <c r="L4698" s="6">
        <f t="shared" si="864"/>
        <v>32.18367369985107</v>
      </c>
      <c r="M4698" s="6">
        <f t="shared" si="868"/>
        <v>2.0906901045021939</v>
      </c>
      <c r="N4698" s="6">
        <f t="shared" si="865"/>
        <v>18.049588796207782</v>
      </c>
      <c r="O4698" s="6">
        <f t="shared" si="869"/>
        <v>1.172522970450695</v>
      </c>
      <c r="P4698" s="6">
        <f t="shared" si="870"/>
        <v>3.2632130749528887</v>
      </c>
      <c r="Q4698" s="6">
        <f t="shared" si="871"/>
        <v>1.0035312501610532</v>
      </c>
      <c r="R4698" s="6">
        <f t="shared" si="872"/>
        <v>0.45728395847577108</v>
      </c>
      <c r="S4698" s="6">
        <f t="shared" si="873"/>
        <v>1.4608152086368242</v>
      </c>
    </row>
    <row r="4699" spans="1:19" x14ac:dyDescent="0.25">
      <c r="A4699" s="64">
        <v>41961</v>
      </c>
      <c r="B4699" s="200" t="s">
        <v>864</v>
      </c>
      <c r="C4699" s="4">
        <v>3</v>
      </c>
      <c r="D4699" s="4">
        <v>5.7</v>
      </c>
      <c r="E4699" s="4"/>
      <c r="G4699" s="4">
        <f t="shared" si="866"/>
        <v>64.961200000000005</v>
      </c>
      <c r="H4699"/>
      <c r="I4699"/>
      <c r="J4699" s="34">
        <f t="shared" si="863"/>
        <v>2.5517586328783095E-3</v>
      </c>
      <c r="K4699" s="34">
        <f t="shared" si="867"/>
        <v>0.1657653061173503</v>
      </c>
      <c r="L4699" s="6">
        <f t="shared" si="864"/>
        <v>9.7084599828880815</v>
      </c>
      <c r="M4699" s="6">
        <f t="shared" si="868"/>
        <v>0.63067322287304872</v>
      </c>
      <c r="N4699" s="6">
        <f t="shared" si="865"/>
        <v>9.8080698655856366</v>
      </c>
      <c r="O4699" s="6">
        <f t="shared" si="869"/>
        <v>0.63714400051044973</v>
      </c>
      <c r="P4699" s="6">
        <f t="shared" si="870"/>
        <v>1.2678172233834983</v>
      </c>
      <c r="Q4699" s="6">
        <f t="shared" si="871"/>
        <v>0.30272314697906338</v>
      </c>
      <c r="R4699" s="6">
        <f t="shared" si="872"/>
        <v>0.24848616019907541</v>
      </c>
      <c r="S4699" s="6">
        <f t="shared" si="873"/>
        <v>0.55120930717813876</v>
      </c>
    </row>
    <row r="4700" spans="1:19" x14ac:dyDescent="0.25">
      <c r="A4700" s="64">
        <v>41961</v>
      </c>
      <c r="B4700" s="200" t="s">
        <v>864</v>
      </c>
      <c r="C4700" s="4">
        <v>3</v>
      </c>
      <c r="D4700" s="4">
        <v>8.1</v>
      </c>
      <c r="E4700" s="4"/>
      <c r="G4700" s="4">
        <f t="shared" si="866"/>
        <v>64.961200000000005</v>
      </c>
      <c r="H4700"/>
      <c r="I4700"/>
      <c r="J4700" s="34">
        <f t="shared" si="863"/>
        <v>5.152997350050658E-3</v>
      </c>
      <c r="K4700" s="34">
        <f t="shared" si="867"/>
        <v>0.33474489794888745</v>
      </c>
      <c r="L4700" s="6">
        <f t="shared" si="864"/>
        <v>21.77715338574771</v>
      </c>
      <c r="M4700" s="6">
        <f t="shared" si="868"/>
        <v>1.4146700439614475</v>
      </c>
      <c r="N4700" s="6">
        <f t="shared" si="865"/>
        <v>14.795765575883163</v>
      </c>
      <c r="O4700" s="6">
        <f t="shared" si="869"/>
        <v>0.96115070537072589</v>
      </c>
      <c r="P4700" s="6">
        <f t="shared" si="870"/>
        <v>2.3758207493321732</v>
      </c>
      <c r="Q4700" s="6">
        <f t="shared" si="871"/>
        <v>0.6790416211014948</v>
      </c>
      <c r="R4700" s="6">
        <f t="shared" si="872"/>
        <v>0.37484877509458309</v>
      </c>
      <c r="S4700" s="6">
        <f t="shared" si="873"/>
        <v>1.0538903961960779</v>
      </c>
    </row>
    <row r="4701" spans="1:19" x14ac:dyDescent="0.25">
      <c r="A4701" s="64">
        <v>41961</v>
      </c>
      <c r="B4701" s="200" t="s">
        <v>864</v>
      </c>
      <c r="C4701" s="4">
        <v>3</v>
      </c>
      <c r="D4701" s="4">
        <v>4.0999999999999996</v>
      </c>
      <c r="E4701" s="4"/>
      <c r="G4701" s="4">
        <f t="shared" si="866"/>
        <v>64.961200000000005</v>
      </c>
      <c r="H4701"/>
      <c r="I4701"/>
      <c r="J4701" s="34">
        <f t="shared" si="863"/>
        <v>1.3202543126711102E-3</v>
      </c>
      <c r="K4701" s="34">
        <f t="shared" si="867"/>
        <v>8.5765306119810952E-2</v>
      </c>
      <c r="L4701" s="6">
        <f t="shared" si="864"/>
        <v>4.5518101325650582</v>
      </c>
      <c r="M4701" s="6">
        <f t="shared" si="868"/>
        <v>0.29569105411886604</v>
      </c>
      <c r="N4701" s="6">
        <f t="shared" si="865"/>
        <v>6.670633528309061</v>
      </c>
      <c r="O4701" s="6">
        <f t="shared" si="869"/>
        <v>0.43333236716418877</v>
      </c>
      <c r="P4701" s="6">
        <f t="shared" si="870"/>
        <v>0.72902342128305486</v>
      </c>
      <c r="Q4701" s="6">
        <f t="shared" si="871"/>
        <v>0.14193170597705571</v>
      </c>
      <c r="R4701" s="6">
        <f t="shared" si="872"/>
        <v>0.16899962319403364</v>
      </c>
      <c r="S4701" s="6">
        <f t="shared" si="873"/>
        <v>0.31093132917108934</v>
      </c>
    </row>
    <row r="4702" spans="1:19" x14ac:dyDescent="0.25">
      <c r="A4702" s="64">
        <v>41961</v>
      </c>
      <c r="B4702" s="200" t="s">
        <v>864</v>
      </c>
      <c r="C4702" s="4">
        <v>3</v>
      </c>
      <c r="D4702" s="4">
        <v>6.2</v>
      </c>
      <c r="E4702" s="4"/>
      <c r="G4702" s="4">
        <f t="shared" si="866"/>
        <v>64.961200000000005</v>
      </c>
      <c r="H4702"/>
      <c r="I4702"/>
      <c r="J4702" s="34">
        <f t="shared" si="863"/>
        <v>3.0190705400997908E-3</v>
      </c>
      <c r="K4702" s="34">
        <f t="shared" si="867"/>
        <v>0.1961224489735594</v>
      </c>
      <c r="L4702" s="6">
        <f t="shared" si="864"/>
        <v>11.778840632041497</v>
      </c>
      <c r="M4702" s="6">
        <f t="shared" si="868"/>
        <v>0.76516763690751333</v>
      </c>
      <c r="N4702" s="6">
        <f t="shared" si="865"/>
        <v>10.8220178607594</v>
      </c>
      <c r="O4702" s="6">
        <f t="shared" si="869"/>
        <v>0.70301128029210602</v>
      </c>
      <c r="P4702" s="6">
        <f t="shared" si="870"/>
        <v>1.4681789171996193</v>
      </c>
      <c r="Q4702" s="6">
        <f t="shared" si="871"/>
        <v>0.36728046571560641</v>
      </c>
      <c r="R4702" s="6">
        <f t="shared" si="872"/>
        <v>0.27417439931392135</v>
      </c>
      <c r="S4702" s="6">
        <f t="shared" si="873"/>
        <v>0.64145486502952775</v>
      </c>
    </row>
    <row r="4703" spans="1:19" x14ac:dyDescent="0.25">
      <c r="A4703" s="64">
        <v>41961</v>
      </c>
      <c r="B4703" s="200" t="s">
        <v>864</v>
      </c>
      <c r="C4703" s="4">
        <v>3</v>
      </c>
      <c r="D4703" s="4">
        <v>3</v>
      </c>
      <c r="E4703" s="4"/>
      <c r="G4703" s="4">
        <f t="shared" si="866"/>
        <v>795.77470000000005</v>
      </c>
      <c r="H4703"/>
      <c r="I4703"/>
      <c r="J4703" s="34">
        <f t="shared" si="863"/>
        <v>7.0685834705770342E-4</v>
      </c>
      <c r="K4703" s="34">
        <f t="shared" si="867"/>
        <v>0.56249666683810862</v>
      </c>
      <c r="L4703" s="6">
        <f t="shared" si="864"/>
        <v>2.219707841442716</v>
      </c>
      <c r="M4703" s="6">
        <f t="shared" si="868"/>
        <v>1.7663769089848702</v>
      </c>
      <c r="N4703" s="6">
        <f t="shared" si="865"/>
        <v>4.6285167281146418</v>
      </c>
      <c r="O4703" s="6">
        <f t="shared" si="869"/>
        <v>3.6832347567317885</v>
      </c>
      <c r="P4703" s="6">
        <f t="shared" si="870"/>
        <v>5.4496116657166587</v>
      </c>
      <c r="Q4703" s="6">
        <f t="shared" si="871"/>
        <v>0.84786091631273763</v>
      </c>
      <c r="R4703" s="6">
        <f t="shared" si="872"/>
        <v>1.4364615551253976</v>
      </c>
      <c r="S4703" s="6">
        <f t="shared" si="873"/>
        <v>2.2843224714381352</v>
      </c>
    </row>
    <row r="4704" spans="1:19" x14ac:dyDescent="0.25">
      <c r="A4704" s="64">
        <v>41961</v>
      </c>
      <c r="B4704" s="200" t="s">
        <v>864</v>
      </c>
      <c r="C4704" s="4">
        <v>3</v>
      </c>
      <c r="D4704" s="4">
        <v>3.4</v>
      </c>
      <c r="E4704" s="4"/>
      <c r="G4704" s="4">
        <f t="shared" si="866"/>
        <v>64.961200000000005</v>
      </c>
      <c r="H4704"/>
      <c r="I4704"/>
      <c r="J4704" s="34">
        <f t="shared" si="863"/>
        <v>9.0792027688745035E-4</v>
      </c>
      <c r="K4704" s="34">
        <f t="shared" si="867"/>
        <v>5.8979591834920582E-2</v>
      </c>
      <c r="L4704" s="6">
        <f t="shared" si="864"/>
        <v>2.9598116954824234</v>
      </c>
      <c r="M4704" s="6">
        <f t="shared" si="868"/>
        <v>0.19227292324193554</v>
      </c>
      <c r="N4704" s="6">
        <f t="shared" si="865"/>
        <v>5.3584638182360029</v>
      </c>
      <c r="O4704" s="6">
        <f t="shared" si="869"/>
        <v>0.34809224654085708</v>
      </c>
      <c r="P4704" s="6">
        <f t="shared" si="870"/>
        <v>0.54036516978279259</v>
      </c>
      <c r="Q4704" s="6">
        <f t="shared" si="871"/>
        <v>9.2291003156129051E-2</v>
      </c>
      <c r="R4704" s="6">
        <f t="shared" si="872"/>
        <v>0.13575597615093427</v>
      </c>
      <c r="S4704" s="6">
        <f t="shared" si="873"/>
        <v>0.2280469793070633</v>
      </c>
    </row>
    <row r="4705" spans="1:19" x14ac:dyDescent="0.25">
      <c r="A4705" s="64">
        <v>41961</v>
      </c>
      <c r="B4705" s="200" t="s">
        <v>864</v>
      </c>
      <c r="C4705" s="4">
        <v>3</v>
      </c>
      <c r="D4705" s="4">
        <v>3.5</v>
      </c>
      <c r="E4705" s="4"/>
      <c r="G4705" s="4">
        <f t="shared" si="866"/>
        <v>64.961200000000005</v>
      </c>
      <c r="H4705"/>
      <c r="I4705"/>
      <c r="J4705" s="34">
        <f t="shared" ref="J4705:J4768" si="874">((+D4705/200)^2)*PI()</f>
        <v>9.6211275016187424E-4</v>
      </c>
      <c r="K4705" s="34">
        <f t="shared" si="867"/>
        <v>6.2499999998077607E-2</v>
      </c>
      <c r="L4705" s="6">
        <f t="shared" ref="L4705:L4768" si="875">0.17758*(D4705^2.299)</f>
        <v>3.1637815247608514</v>
      </c>
      <c r="M4705" s="6">
        <f t="shared" si="868"/>
        <v>0.20552304837265933</v>
      </c>
      <c r="N4705" s="6">
        <f t="shared" ref="N4705:N4768" si="876">1.28*(D4705^1.17)</f>
        <v>5.5433152983182508</v>
      </c>
      <c r="O4705" s="6">
        <f t="shared" si="869"/>
        <v>0.36010042074168885</v>
      </c>
      <c r="P4705" s="6">
        <f t="shared" si="870"/>
        <v>0.56562346911434824</v>
      </c>
      <c r="Q4705" s="6">
        <f t="shared" si="871"/>
        <v>9.865106321887647E-2</v>
      </c>
      <c r="R4705" s="6">
        <f t="shared" si="872"/>
        <v>0.14043916408925866</v>
      </c>
      <c r="S4705" s="6">
        <f t="shared" si="873"/>
        <v>0.23909022730813512</v>
      </c>
    </row>
    <row r="4706" spans="1:19" x14ac:dyDescent="0.25">
      <c r="A4706" s="64">
        <v>41961</v>
      </c>
      <c r="B4706" s="200" t="s">
        <v>864</v>
      </c>
      <c r="C4706" s="4">
        <v>3</v>
      </c>
      <c r="D4706" s="4">
        <v>3.3</v>
      </c>
      <c r="E4706" s="4"/>
      <c r="G4706" s="4">
        <f t="shared" ref="G4706:G4769" si="877">IF($D4706&lt;3.01,795.7747,64.9612)</f>
        <v>64.961200000000005</v>
      </c>
      <c r="H4706"/>
      <c r="I4706"/>
      <c r="J4706" s="34">
        <f t="shared" si="874"/>
        <v>8.5529859993982123E-4</v>
      </c>
      <c r="K4706" s="34">
        <f t="shared" ref="K4706:K4769" si="878">+IF($D4706&gt;3.01,J4706*64.96120126,J4706*795.77)</f>
        <v>5.5561224488086945E-2</v>
      </c>
      <c r="L4706" s="6">
        <f t="shared" si="875"/>
        <v>2.7634881041225379</v>
      </c>
      <c r="M4706" s="6">
        <f t="shared" ref="M4706:M4769" si="879">+IF($D4706&gt;3.01,L4706*64.96120126*0.001,L4706*795.77*0.001)</f>
        <v>0.17951950691152002</v>
      </c>
      <c r="N4706" s="6">
        <f t="shared" si="876"/>
        <v>5.1745344101160526</v>
      </c>
      <c r="O4706" s="6">
        <f t="shared" ref="O4706:O4769" si="880">+IF($D4706&gt;3.01,N4706*64.96120126*0.001,N4706*795.77*0.001)</f>
        <v>0.3361439712423443</v>
      </c>
      <c r="P4706" s="6">
        <f t="shared" ref="P4706:P4769" si="881">+M4706+O4706</f>
        <v>0.51566347815386426</v>
      </c>
      <c r="Q4706" s="6">
        <f t="shared" si="871"/>
        <v>8.6169363317529613E-2</v>
      </c>
      <c r="R4706" s="6">
        <f t="shared" si="872"/>
        <v>0.13109614878451428</v>
      </c>
      <c r="S4706" s="6">
        <f t="shared" si="873"/>
        <v>0.2172655121020439</v>
      </c>
    </row>
    <row r="4707" spans="1:19" x14ac:dyDescent="0.25">
      <c r="A4707" s="64">
        <v>41961</v>
      </c>
      <c r="B4707" s="200" t="s">
        <v>864</v>
      </c>
      <c r="C4707" s="4">
        <v>3</v>
      </c>
      <c r="D4707" s="4">
        <v>5.6</v>
      </c>
      <c r="E4707" s="4"/>
      <c r="G4707" s="4">
        <f t="shared" si="877"/>
        <v>64.961200000000005</v>
      </c>
      <c r="H4707"/>
      <c r="I4707"/>
      <c r="J4707" s="34">
        <f t="shared" si="874"/>
        <v>2.4630086404143973E-3</v>
      </c>
      <c r="K4707" s="34">
        <f t="shared" si="878"/>
        <v>0.15999999999507863</v>
      </c>
      <c r="L4707" s="6">
        <f t="shared" si="875"/>
        <v>9.3213394933125091</v>
      </c>
      <c r="M4707" s="6">
        <f t="shared" si="879"/>
        <v>0.60552541083786027</v>
      </c>
      <c r="N4707" s="6">
        <f t="shared" si="876"/>
        <v>9.6070480145707613</v>
      </c>
      <c r="O4707" s="6">
        <f t="shared" si="880"/>
        <v>0.62408537958901456</v>
      </c>
      <c r="P4707" s="6">
        <f t="shared" si="881"/>
        <v>1.2296107904268747</v>
      </c>
      <c r="Q4707" s="6">
        <f t="shared" si="871"/>
        <v>0.29065219720217289</v>
      </c>
      <c r="R4707" s="6">
        <f t="shared" si="872"/>
        <v>0.24339329803971568</v>
      </c>
      <c r="S4707" s="6">
        <f t="shared" si="873"/>
        <v>0.5340454952418886</v>
      </c>
    </row>
    <row r="4708" spans="1:19" x14ac:dyDescent="0.25">
      <c r="A4708" s="64">
        <v>41961</v>
      </c>
      <c r="B4708" s="200" t="s">
        <v>864</v>
      </c>
      <c r="C4708" s="4">
        <v>3</v>
      </c>
      <c r="D4708" s="4">
        <v>3.5</v>
      </c>
      <c r="E4708" s="4"/>
      <c r="G4708" s="4">
        <f t="shared" si="877"/>
        <v>64.961200000000005</v>
      </c>
      <c r="H4708"/>
      <c r="I4708"/>
      <c r="J4708" s="34">
        <f t="shared" si="874"/>
        <v>9.6211275016187424E-4</v>
      </c>
      <c r="K4708" s="34">
        <f t="shared" si="878"/>
        <v>6.2499999998077607E-2</v>
      </c>
      <c r="L4708" s="6">
        <f t="shared" si="875"/>
        <v>3.1637815247608514</v>
      </c>
      <c r="M4708" s="6">
        <f t="shared" si="879"/>
        <v>0.20552304837265933</v>
      </c>
      <c r="N4708" s="6">
        <f t="shared" si="876"/>
        <v>5.5433152983182508</v>
      </c>
      <c r="O4708" s="6">
        <f t="shared" si="880"/>
        <v>0.36010042074168885</v>
      </c>
      <c r="P4708" s="6">
        <f t="shared" si="881"/>
        <v>0.56562346911434824</v>
      </c>
      <c r="Q4708" s="6">
        <f t="shared" si="871"/>
        <v>9.865106321887647E-2</v>
      </c>
      <c r="R4708" s="6">
        <f t="shared" si="872"/>
        <v>0.14043916408925866</v>
      </c>
      <c r="S4708" s="6">
        <f t="shared" si="873"/>
        <v>0.23909022730813512</v>
      </c>
    </row>
    <row r="4709" spans="1:19" x14ac:dyDescent="0.25">
      <c r="A4709" s="64">
        <v>41961</v>
      </c>
      <c r="B4709" s="200" t="s">
        <v>864</v>
      </c>
      <c r="C4709" s="4">
        <v>3</v>
      </c>
      <c r="D4709" s="4">
        <v>3.6</v>
      </c>
      <c r="E4709" s="4"/>
      <c r="G4709" s="4">
        <f t="shared" si="877"/>
        <v>64.961200000000005</v>
      </c>
      <c r="H4709"/>
      <c r="I4709"/>
      <c r="J4709" s="34">
        <f t="shared" si="874"/>
        <v>1.0178760197630931E-3</v>
      </c>
      <c r="K4709" s="34">
        <f t="shared" si="878"/>
        <v>6.6122448977558021E-2</v>
      </c>
      <c r="L4709" s="6">
        <f t="shared" si="875"/>
        <v>3.375464158589657</v>
      </c>
      <c r="M4709" s="6">
        <f t="shared" si="879"/>
        <v>0.21927420655205926</v>
      </c>
      <c r="N4709" s="6">
        <f t="shared" si="876"/>
        <v>5.7290669248255632</v>
      </c>
      <c r="O4709" s="6">
        <f t="shared" si="880"/>
        <v>0.37216706953560269</v>
      </c>
      <c r="P4709" s="6">
        <f t="shared" si="881"/>
        <v>0.59144127608766195</v>
      </c>
      <c r="Q4709" s="6">
        <f t="shared" si="871"/>
        <v>0.10525161914498844</v>
      </c>
      <c r="R4709" s="6">
        <f t="shared" si="872"/>
        <v>0.14514515711888507</v>
      </c>
      <c r="S4709" s="6">
        <f t="shared" si="873"/>
        <v>0.25039677626387352</v>
      </c>
    </row>
    <row r="4710" spans="1:19" x14ac:dyDescent="0.25">
      <c r="A4710" s="64">
        <v>41961</v>
      </c>
      <c r="B4710" s="200" t="s">
        <v>864</v>
      </c>
      <c r="C4710" s="4">
        <v>4</v>
      </c>
      <c r="D4710" s="4">
        <v>5.8</v>
      </c>
      <c r="E4710" s="4"/>
      <c r="G4710" s="4">
        <f t="shared" si="877"/>
        <v>64.961200000000005</v>
      </c>
      <c r="H4710"/>
      <c r="I4710"/>
      <c r="J4710" s="34">
        <f t="shared" si="874"/>
        <v>2.6420794216690155E-3</v>
      </c>
      <c r="K4710" s="34">
        <f t="shared" si="878"/>
        <v>0.1716326530559453</v>
      </c>
      <c r="L4710" s="6">
        <f t="shared" si="875"/>
        <v>10.104504202450142</v>
      </c>
      <c r="M4710" s="6">
        <f t="shared" si="879"/>
        <v>0.65640073112787944</v>
      </c>
      <c r="N4710" s="6">
        <f t="shared" si="876"/>
        <v>10.009692178621206</v>
      </c>
      <c r="O4710" s="6">
        <f t="shared" si="880"/>
        <v>0.65024162816606002</v>
      </c>
      <c r="P4710" s="6">
        <f t="shared" si="881"/>
        <v>1.3066423592939396</v>
      </c>
      <c r="Q4710" s="6">
        <f t="shared" si="871"/>
        <v>0.31507235094138214</v>
      </c>
      <c r="R4710" s="6">
        <f t="shared" si="872"/>
        <v>0.25359423498476341</v>
      </c>
      <c r="S4710" s="6">
        <f t="shared" si="873"/>
        <v>0.5686665859261455</v>
      </c>
    </row>
    <row r="4711" spans="1:19" x14ac:dyDescent="0.25">
      <c r="A4711" s="64">
        <v>41961</v>
      </c>
      <c r="B4711" s="200" t="s">
        <v>864</v>
      </c>
      <c r="C4711" s="4">
        <v>4</v>
      </c>
      <c r="D4711" s="4">
        <v>3</v>
      </c>
      <c r="E4711" s="4"/>
      <c r="G4711" s="4">
        <f t="shared" si="877"/>
        <v>795.77470000000005</v>
      </c>
      <c r="H4711"/>
      <c r="I4711"/>
      <c r="J4711" s="34">
        <f t="shared" si="874"/>
        <v>7.0685834705770342E-4</v>
      </c>
      <c r="K4711" s="34">
        <f t="shared" si="878"/>
        <v>0.56249666683810862</v>
      </c>
      <c r="L4711" s="6">
        <f t="shared" si="875"/>
        <v>2.219707841442716</v>
      </c>
      <c r="M4711" s="6">
        <f t="shared" si="879"/>
        <v>1.7663769089848702</v>
      </c>
      <c r="N4711" s="6">
        <f t="shared" si="876"/>
        <v>4.6285167281146418</v>
      </c>
      <c r="O4711" s="6">
        <f t="shared" si="880"/>
        <v>3.6832347567317885</v>
      </c>
      <c r="P4711" s="6">
        <f t="shared" si="881"/>
        <v>5.4496116657166587</v>
      </c>
      <c r="Q4711" s="6">
        <f t="shared" si="871"/>
        <v>0.84786091631273763</v>
      </c>
      <c r="R4711" s="6">
        <f t="shared" si="872"/>
        <v>1.4364615551253976</v>
      </c>
      <c r="S4711" s="6">
        <f t="shared" si="873"/>
        <v>2.2843224714381352</v>
      </c>
    </row>
    <row r="4712" spans="1:19" x14ac:dyDescent="0.25">
      <c r="A4712" s="64">
        <v>41961</v>
      </c>
      <c r="B4712" s="200" t="s">
        <v>864</v>
      </c>
      <c r="C4712" s="4">
        <v>4</v>
      </c>
      <c r="D4712" s="4">
        <v>7.7</v>
      </c>
      <c r="E4712" s="4"/>
      <c r="G4712" s="4">
        <f t="shared" si="877"/>
        <v>64.961200000000005</v>
      </c>
      <c r="H4712"/>
      <c r="I4712"/>
      <c r="J4712" s="34">
        <f t="shared" si="874"/>
        <v>4.6566257107834713E-3</v>
      </c>
      <c r="K4712" s="34">
        <f t="shared" si="878"/>
        <v>0.3024999999906956</v>
      </c>
      <c r="L4712" s="6">
        <f t="shared" si="875"/>
        <v>19.383679878909756</v>
      </c>
      <c r="M4712" s="6">
        <f t="shared" si="879"/>
        <v>1.2591871297732691</v>
      </c>
      <c r="N4712" s="6">
        <f t="shared" si="876"/>
        <v>13.944537614026947</v>
      </c>
      <c r="O4712" s="6">
        <f t="shared" si="880"/>
        <v>0.90585391442244467</v>
      </c>
      <c r="P4712" s="6">
        <f t="shared" si="881"/>
        <v>2.1650410441957137</v>
      </c>
      <c r="Q4712" s="6">
        <f t="shared" si="871"/>
        <v>0.60440982229116913</v>
      </c>
      <c r="R4712" s="6">
        <f t="shared" si="872"/>
        <v>0.35328302662475342</v>
      </c>
      <c r="S4712" s="6">
        <f t="shared" si="873"/>
        <v>0.95769284891592255</v>
      </c>
    </row>
    <row r="4713" spans="1:19" x14ac:dyDescent="0.25">
      <c r="A4713" s="64">
        <v>41961</v>
      </c>
      <c r="B4713" s="200" t="s">
        <v>864</v>
      </c>
      <c r="C4713" s="4">
        <v>4</v>
      </c>
      <c r="D4713" s="4">
        <v>7</v>
      </c>
      <c r="E4713" s="4"/>
      <c r="G4713" s="4">
        <f t="shared" si="877"/>
        <v>64.961200000000005</v>
      </c>
      <c r="H4713"/>
      <c r="I4713"/>
      <c r="J4713" s="34">
        <f t="shared" si="874"/>
        <v>3.8484510006474969E-3</v>
      </c>
      <c r="K4713" s="34">
        <f t="shared" si="878"/>
        <v>0.24999999999231043</v>
      </c>
      <c r="L4713" s="6">
        <f t="shared" si="875"/>
        <v>15.569492106387406</v>
      </c>
      <c r="M4713" s="6">
        <f t="shared" si="879"/>
        <v>1.0114129102390135</v>
      </c>
      <c r="N4713" s="6">
        <f t="shared" si="876"/>
        <v>12.473107819356448</v>
      </c>
      <c r="O4713" s="6">
        <f t="shared" si="880"/>
        <v>0.81026806739089385</v>
      </c>
      <c r="P4713" s="6">
        <f t="shared" si="881"/>
        <v>1.8216809776299074</v>
      </c>
      <c r="Q4713" s="6">
        <f t="shared" si="871"/>
        <v>0.48547819691472643</v>
      </c>
      <c r="R4713" s="6">
        <f t="shared" si="872"/>
        <v>0.31600454628244862</v>
      </c>
      <c r="S4713" s="6">
        <f t="shared" si="873"/>
        <v>0.80148274319717505</v>
      </c>
    </row>
    <row r="4714" spans="1:19" x14ac:dyDescent="0.25">
      <c r="A4714" s="64">
        <v>41961</v>
      </c>
      <c r="B4714" s="200" t="s">
        <v>864</v>
      </c>
      <c r="C4714" s="4">
        <v>4</v>
      </c>
      <c r="D4714" s="4">
        <v>4.5</v>
      </c>
      <c r="E4714" s="4"/>
      <c r="G4714" s="4">
        <f t="shared" si="877"/>
        <v>64.961200000000005</v>
      </c>
      <c r="H4714"/>
      <c r="I4714"/>
      <c r="J4714" s="34">
        <f t="shared" si="874"/>
        <v>1.5904312808798326E-3</v>
      </c>
      <c r="K4714" s="34">
        <f t="shared" si="878"/>
        <v>0.10331632652743439</v>
      </c>
      <c r="L4714" s="6">
        <f t="shared" si="875"/>
        <v>5.6380590590289899</v>
      </c>
      <c r="M4714" s="6">
        <f t="shared" si="879"/>
        <v>0.36625508924934846</v>
      </c>
      <c r="N4714" s="6">
        <f t="shared" si="876"/>
        <v>7.4382130025037601</v>
      </c>
      <c r="O4714" s="6">
        <f t="shared" si="880"/>
        <v>0.48319525187039564</v>
      </c>
      <c r="P4714" s="6">
        <f t="shared" si="881"/>
        <v>0.84945034111974405</v>
      </c>
      <c r="Q4714" s="6">
        <f t="shared" si="871"/>
        <v>0.17580244283968727</v>
      </c>
      <c r="R4714" s="6">
        <f t="shared" si="872"/>
        <v>0.1884461482294543</v>
      </c>
      <c r="S4714" s="6">
        <f t="shared" si="873"/>
        <v>0.36424859106914154</v>
      </c>
    </row>
    <row r="4715" spans="1:19" x14ac:dyDescent="0.25">
      <c r="A4715" s="64">
        <v>41961</v>
      </c>
      <c r="B4715" s="200" t="s">
        <v>864</v>
      </c>
      <c r="C4715" s="4">
        <v>4</v>
      </c>
      <c r="D4715" s="4">
        <v>3</v>
      </c>
      <c r="E4715" s="4"/>
      <c r="G4715" s="4">
        <f t="shared" si="877"/>
        <v>795.77470000000005</v>
      </c>
      <c r="H4715"/>
      <c r="I4715"/>
      <c r="J4715" s="34">
        <f t="shared" si="874"/>
        <v>7.0685834705770342E-4</v>
      </c>
      <c r="K4715" s="34">
        <f t="shared" si="878"/>
        <v>0.56249666683810862</v>
      </c>
      <c r="L4715" s="6">
        <f t="shared" si="875"/>
        <v>2.219707841442716</v>
      </c>
      <c r="M4715" s="6">
        <f t="shared" si="879"/>
        <v>1.7663769089848702</v>
      </c>
      <c r="N4715" s="6">
        <f t="shared" si="876"/>
        <v>4.6285167281146418</v>
      </c>
      <c r="O4715" s="6">
        <f t="shared" si="880"/>
        <v>3.6832347567317885</v>
      </c>
      <c r="P4715" s="6">
        <f t="shared" si="881"/>
        <v>5.4496116657166587</v>
      </c>
      <c r="Q4715" s="6">
        <f t="shared" si="871"/>
        <v>0.84786091631273763</v>
      </c>
      <c r="R4715" s="6">
        <f t="shared" si="872"/>
        <v>1.4364615551253976</v>
      </c>
      <c r="S4715" s="6">
        <f t="shared" si="873"/>
        <v>2.2843224714381352</v>
      </c>
    </row>
    <row r="4716" spans="1:19" x14ac:dyDescent="0.25">
      <c r="A4716" s="64">
        <v>41961</v>
      </c>
      <c r="B4716" s="200" t="s">
        <v>864</v>
      </c>
      <c r="C4716" s="4">
        <v>4</v>
      </c>
      <c r="D4716" s="4">
        <v>3.5</v>
      </c>
      <c r="E4716" s="4"/>
      <c r="G4716" s="4">
        <f t="shared" si="877"/>
        <v>64.961200000000005</v>
      </c>
      <c r="H4716"/>
      <c r="I4716"/>
      <c r="J4716" s="34">
        <f t="shared" si="874"/>
        <v>9.6211275016187424E-4</v>
      </c>
      <c r="K4716" s="34">
        <f t="shared" si="878"/>
        <v>6.2499999998077607E-2</v>
      </c>
      <c r="L4716" s="6">
        <f t="shared" si="875"/>
        <v>3.1637815247608514</v>
      </c>
      <c r="M4716" s="6">
        <f t="shared" si="879"/>
        <v>0.20552304837265933</v>
      </c>
      <c r="N4716" s="6">
        <f t="shared" si="876"/>
        <v>5.5433152983182508</v>
      </c>
      <c r="O4716" s="6">
        <f t="shared" si="880"/>
        <v>0.36010042074168885</v>
      </c>
      <c r="P4716" s="6">
        <f t="shared" si="881"/>
        <v>0.56562346911434824</v>
      </c>
      <c r="Q4716" s="6">
        <f t="shared" si="871"/>
        <v>9.865106321887647E-2</v>
      </c>
      <c r="R4716" s="6">
        <f t="shared" si="872"/>
        <v>0.14043916408925866</v>
      </c>
      <c r="S4716" s="6">
        <f t="shared" si="873"/>
        <v>0.23909022730813512</v>
      </c>
    </row>
    <row r="4717" spans="1:19" x14ac:dyDescent="0.25">
      <c r="A4717" s="64">
        <v>41961</v>
      </c>
      <c r="B4717" s="200" t="s">
        <v>864</v>
      </c>
      <c r="C4717" s="4">
        <v>4</v>
      </c>
      <c r="D4717" s="4">
        <v>6.2</v>
      </c>
      <c r="E4717" s="4"/>
      <c r="G4717" s="4">
        <f t="shared" si="877"/>
        <v>64.961200000000005</v>
      </c>
      <c r="H4717"/>
      <c r="I4717"/>
      <c r="J4717" s="34">
        <f t="shared" si="874"/>
        <v>3.0190705400997908E-3</v>
      </c>
      <c r="K4717" s="34">
        <f t="shared" si="878"/>
        <v>0.1961224489735594</v>
      </c>
      <c r="L4717" s="6">
        <f t="shared" si="875"/>
        <v>11.778840632041497</v>
      </c>
      <c r="M4717" s="6">
        <f t="shared" si="879"/>
        <v>0.76516763690751333</v>
      </c>
      <c r="N4717" s="6">
        <f t="shared" si="876"/>
        <v>10.8220178607594</v>
      </c>
      <c r="O4717" s="6">
        <f t="shared" si="880"/>
        <v>0.70301128029210602</v>
      </c>
      <c r="P4717" s="6">
        <f t="shared" si="881"/>
        <v>1.4681789171996193</v>
      </c>
      <c r="Q4717" s="6">
        <f t="shared" si="871"/>
        <v>0.36728046571560641</v>
      </c>
      <c r="R4717" s="6">
        <f t="shared" si="872"/>
        <v>0.27417439931392135</v>
      </c>
      <c r="S4717" s="6">
        <f t="shared" si="873"/>
        <v>0.64145486502952775</v>
      </c>
    </row>
    <row r="4718" spans="1:19" x14ac:dyDescent="0.25">
      <c r="A4718" s="64">
        <v>41961</v>
      </c>
      <c r="B4718" s="200" t="s">
        <v>864</v>
      </c>
      <c r="C4718" s="4">
        <v>4</v>
      </c>
      <c r="D4718" s="4">
        <v>4.3</v>
      </c>
      <c r="E4718" s="4"/>
      <c r="G4718" s="4">
        <f t="shared" si="877"/>
        <v>64.961200000000005</v>
      </c>
      <c r="H4718"/>
      <c r="I4718"/>
      <c r="J4718" s="34">
        <f t="shared" si="874"/>
        <v>1.4522012041218817E-3</v>
      </c>
      <c r="K4718" s="34">
        <f t="shared" si="878"/>
        <v>9.4336734690975893E-2</v>
      </c>
      <c r="L4718" s="6">
        <f t="shared" si="875"/>
        <v>5.0785301024450318</v>
      </c>
      <c r="M4718" s="6">
        <f t="shared" si="879"/>
        <v>0.3299074160899001</v>
      </c>
      <c r="N4718" s="6">
        <f t="shared" si="876"/>
        <v>7.0529054640829827</v>
      </c>
      <c r="O4718" s="6">
        <f t="shared" si="880"/>
        <v>0.45816521132004828</v>
      </c>
      <c r="P4718" s="6">
        <f t="shared" si="881"/>
        <v>0.78807262740994832</v>
      </c>
      <c r="Q4718" s="6">
        <f t="shared" si="871"/>
        <v>0.15835555972315205</v>
      </c>
      <c r="R4718" s="6">
        <f t="shared" si="872"/>
        <v>0.17868443241481885</v>
      </c>
      <c r="S4718" s="6">
        <f t="shared" si="873"/>
        <v>0.33703999213797087</v>
      </c>
    </row>
    <row r="4719" spans="1:19" x14ac:dyDescent="0.25">
      <c r="A4719" s="64">
        <v>41961</v>
      </c>
      <c r="B4719" s="200" t="s">
        <v>864</v>
      </c>
      <c r="C4719" s="4">
        <v>4</v>
      </c>
      <c r="D4719" s="4">
        <v>7.5</v>
      </c>
      <c r="E4719" s="4"/>
      <c r="G4719" s="4">
        <f t="shared" si="877"/>
        <v>64.961200000000005</v>
      </c>
      <c r="H4719"/>
      <c r="I4719"/>
      <c r="J4719" s="34">
        <f t="shared" si="874"/>
        <v>4.4178646691106467E-3</v>
      </c>
      <c r="K4719" s="34">
        <f t="shared" si="878"/>
        <v>0.28698979590953999</v>
      </c>
      <c r="L4719" s="6">
        <f t="shared" si="875"/>
        <v>18.245673379916788</v>
      </c>
      <c r="M4719" s="6">
        <f t="shared" si="879"/>
        <v>1.1852608605569988</v>
      </c>
      <c r="N4719" s="6">
        <f t="shared" si="876"/>
        <v>13.521710947318155</v>
      </c>
      <c r="O4719" s="6">
        <f t="shared" si="880"/>
        <v>0.87838658622827981</v>
      </c>
      <c r="P4719" s="6">
        <f t="shared" si="881"/>
        <v>2.0636474467852786</v>
      </c>
      <c r="Q4719" s="6">
        <f t="shared" si="871"/>
        <v>0.56892521306735933</v>
      </c>
      <c r="R4719" s="6">
        <f t="shared" si="872"/>
        <v>0.34257076862902913</v>
      </c>
      <c r="S4719" s="6">
        <f t="shared" si="873"/>
        <v>0.91149598169638846</v>
      </c>
    </row>
    <row r="4720" spans="1:19" x14ac:dyDescent="0.25">
      <c r="A4720" s="64">
        <v>41961</v>
      </c>
      <c r="B4720" s="200" t="s">
        <v>864</v>
      </c>
      <c r="C4720" s="4">
        <v>4</v>
      </c>
      <c r="D4720" s="4">
        <v>4</v>
      </c>
      <c r="E4720" s="4"/>
      <c r="G4720" s="4">
        <f t="shared" si="877"/>
        <v>64.961200000000005</v>
      </c>
      <c r="H4720"/>
      <c r="I4720"/>
      <c r="J4720" s="34">
        <f t="shared" si="874"/>
        <v>1.2566370614359172E-3</v>
      </c>
      <c r="K4720" s="34">
        <f t="shared" si="878"/>
        <v>8.1632653058713603E-2</v>
      </c>
      <c r="L4720" s="6">
        <f t="shared" si="875"/>
        <v>4.3006091215286046</v>
      </c>
      <c r="M4720" s="6">
        <f t="shared" si="879"/>
        <v>0.27937273468421148</v>
      </c>
      <c r="N4720" s="6">
        <f t="shared" si="876"/>
        <v>6.4806737611278331</v>
      </c>
      <c r="O4720" s="6">
        <f t="shared" si="880"/>
        <v>0.42099235249702632</v>
      </c>
      <c r="P4720" s="6">
        <f t="shared" si="881"/>
        <v>0.7003650871812378</v>
      </c>
      <c r="Q4720" s="6">
        <f t="shared" si="871"/>
        <v>0.1340989126484215</v>
      </c>
      <c r="R4720" s="6">
        <f t="shared" si="872"/>
        <v>0.16418701747384026</v>
      </c>
      <c r="S4720" s="6">
        <f t="shared" si="873"/>
        <v>0.29828593012226179</v>
      </c>
    </row>
    <row r="4721" spans="1:19" x14ac:dyDescent="0.25">
      <c r="A4721" s="64">
        <v>41961</v>
      </c>
      <c r="B4721" s="200" t="s">
        <v>864</v>
      </c>
      <c r="C4721" s="4">
        <v>4</v>
      </c>
      <c r="D4721" s="4">
        <v>5.2</v>
      </c>
      <c r="E4721" s="4"/>
      <c r="G4721" s="4">
        <f t="shared" si="877"/>
        <v>64.961200000000005</v>
      </c>
      <c r="H4721"/>
      <c r="I4721"/>
      <c r="J4721" s="34">
        <f t="shared" si="874"/>
        <v>2.1237166338267006E-3</v>
      </c>
      <c r="K4721" s="34">
        <f t="shared" si="878"/>
        <v>0.13795918366922602</v>
      </c>
      <c r="L4721" s="6">
        <f t="shared" si="875"/>
        <v>7.8611437635641082</v>
      </c>
      <c r="M4721" s="6">
        <f t="shared" si="879"/>
        <v>0.51066934215868187</v>
      </c>
      <c r="N4721" s="6">
        <f t="shared" si="876"/>
        <v>8.8091474968502013</v>
      </c>
      <c r="O4721" s="6">
        <f t="shared" si="880"/>
        <v>0.5722528034719111</v>
      </c>
      <c r="P4721" s="6">
        <f t="shared" si="881"/>
        <v>1.0829221456305929</v>
      </c>
      <c r="Q4721" s="6">
        <f t="shared" si="871"/>
        <v>0.2451212842361673</v>
      </c>
      <c r="R4721" s="6">
        <f t="shared" si="872"/>
        <v>0.22317859335404533</v>
      </c>
      <c r="S4721" s="6">
        <f t="shared" si="873"/>
        <v>0.46829987759021263</v>
      </c>
    </row>
    <row r="4722" spans="1:19" x14ac:dyDescent="0.25">
      <c r="A4722" s="64">
        <v>41961</v>
      </c>
      <c r="B4722" s="200" t="s">
        <v>864</v>
      </c>
      <c r="C4722" s="4">
        <v>4</v>
      </c>
      <c r="D4722" s="4">
        <v>4.3</v>
      </c>
      <c r="E4722" s="4"/>
      <c r="G4722" s="4">
        <f t="shared" si="877"/>
        <v>64.961200000000005</v>
      </c>
      <c r="H4722"/>
      <c r="I4722"/>
      <c r="J4722" s="34">
        <f t="shared" si="874"/>
        <v>1.4522012041218817E-3</v>
      </c>
      <c r="K4722" s="34">
        <f t="shared" si="878"/>
        <v>9.4336734690975893E-2</v>
      </c>
      <c r="L4722" s="6">
        <f t="shared" si="875"/>
        <v>5.0785301024450318</v>
      </c>
      <c r="M4722" s="6">
        <f t="shared" si="879"/>
        <v>0.3299074160899001</v>
      </c>
      <c r="N4722" s="6">
        <f t="shared" si="876"/>
        <v>7.0529054640829827</v>
      </c>
      <c r="O4722" s="6">
        <f t="shared" si="880"/>
        <v>0.45816521132004828</v>
      </c>
      <c r="P4722" s="6">
        <f t="shared" si="881"/>
        <v>0.78807262740994832</v>
      </c>
      <c r="Q4722" s="6">
        <f t="shared" si="871"/>
        <v>0.15835555972315205</v>
      </c>
      <c r="R4722" s="6">
        <f t="shared" si="872"/>
        <v>0.17868443241481885</v>
      </c>
      <c r="S4722" s="6">
        <f t="shared" si="873"/>
        <v>0.33703999213797087</v>
      </c>
    </row>
    <row r="4723" spans="1:19" x14ac:dyDescent="0.25">
      <c r="A4723" s="64">
        <v>41961</v>
      </c>
      <c r="B4723" s="200" t="s">
        <v>864</v>
      </c>
      <c r="C4723" s="4">
        <v>4</v>
      </c>
      <c r="D4723" s="4">
        <v>8.1999999999999993</v>
      </c>
      <c r="E4723" s="4"/>
      <c r="G4723" s="4">
        <f t="shared" si="877"/>
        <v>64.961200000000005</v>
      </c>
      <c r="H4723"/>
      <c r="I4723"/>
      <c r="J4723" s="34">
        <f t="shared" si="874"/>
        <v>5.2810172506844409E-3</v>
      </c>
      <c r="K4723" s="34">
        <f t="shared" si="878"/>
        <v>0.34306122447924381</v>
      </c>
      <c r="L4723" s="6">
        <f t="shared" si="875"/>
        <v>22.400210436181411</v>
      </c>
      <c r="M4723" s="6">
        <f t="shared" si="879"/>
        <v>1.455144578411133</v>
      </c>
      <c r="N4723" s="6">
        <f t="shared" si="876"/>
        <v>15.009705698547517</v>
      </c>
      <c r="O4723" s="6">
        <f t="shared" si="880"/>
        <v>0.97504851273671411</v>
      </c>
      <c r="P4723" s="6">
        <f t="shared" si="881"/>
        <v>2.4301930911478471</v>
      </c>
      <c r="Q4723" s="6">
        <f t="shared" si="871"/>
        <v>0.69846939763734384</v>
      </c>
      <c r="R4723" s="6">
        <f t="shared" si="872"/>
        <v>0.38026891996731854</v>
      </c>
      <c r="S4723" s="6">
        <f t="shared" si="873"/>
        <v>1.0787383176046623</v>
      </c>
    </row>
    <row r="4724" spans="1:19" x14ac:dyDescent="0.25">
      <c r="A4724" s="64">
        <v>41961</v>
      </c>
      <c r="B4724" s="200" t="s">
        <v>864</v>
      </c>
      <c r="C4724" s="4">
        <v>4</v>
      </c>
      <c r="D4724" s="4">
        <v>5.9</v>
      </c>
      <c r="E4724" s="4"/>
      <c r="G4724" s="4">
        <f t="shared" si="877"/>
        <v>64.961200000000005</v>
      </c>
      <c r="H4724"/>
      <c r="I4724"/>
      <c r="J4724" s="34">
        <f t="shared" si="874"/>
        <v>2.7339710067865179E-3</v>
      </c>
      <c r="K4724" s="34">
        <f t="shared" si="878"/>
        <v>0.17760204081086381</v>
      </c>
      <c r="L4724" s="6">
        <f t="shared" si="875"/>
        <v>10.509518679077305</v>
      </c>
      <c r="M4724" s="6">
        <f t="shared" si="879"/>
        <v>0.68271095805727011</v>
      </c>
      <c r="N4724" s="6">
        <f t="shared" si="876"/>
        <v>10.211906347392123</v>
      </c>
      <c r="O4724" s="6">
        <f t="shared" si="880"/>
        <v>0.66337770348121117</v>
      </c>
      <c r="P4724" s="6">
        <f t="shared" si="881"/>
        <v>1.3460886615384813</v>
      </c>
      <c r="Q4724" s="6">
        <f t="shared" si="871"/>
        <v>0.32770125986748966</v>
      </c>
      <c r="R4724" s="6">
        <f t="shared" si="872"/>
        <v>0.25871730435767237</v>
      </c>
      <c r="S4724" s="6">
        <f t="shared" si="873"/>
        <v>0.58641856422516203</v>
      </c>
    </row>
    <row r="4725" spans="1:19" x14ac:dyDescent="0.25">
      <c r="A4725" s="64">
        <v>41961</v>
      </c>
      <c r="B4725" s="200" t="s">
        <v>864</v>
      </c>
      <c r="C4725" s="4">
        <v>4</v>
      </c>
      <c r="D4725" s="4">
        <v>5.5</v>
      </c>
      <c r="E4725" s="4"/>
      <c r="G4725" s="4">
        <f t="shared" si="877"/>
        <v>64.961200000000005</v>
      </c>
      <c r="H4725"/>
      <c r="I4725"/>
      <c r="J4725" s="34">
        <f t="shared" si="874"/>
        <v>2.3758294442772811E-3</v>
      </c>
      <c r="K4725" s="34">
        <f t="shared" si="878"/>
        <v>0.15433673468913039</v>
      </c>
      <c r="L4725" s="6">
        <f t="shared" si="875"/>
        <v>8.9430956308196485</v>
      </c>
      <c r="M4725" s="6">
        <f t="shared" si="879"/>
        <v>0.58095423516110178</v>
      </c>
      <c r="N4725" s="6">
        <f t="shared" si="876"/>
        <v>9.4066355127217793</v>
      </c>
      <c r="O4725" s="6">
        <f t="shared" si="880"/>
        <v>0.61106634272138272</v>
      </c>
      <c r="P4725" s="6">
        <f t="shared" si="881"/>
        <v>1.1920205778824844</v>
      </c>
      <c r="Q4725" s="6">
        <f t="shared" si="871"/>
        <v>0.27885803287732885</v>
      </c>
      <c r="R4725" s="6">
        <f t="shared" si="872"/>
        <v>0.23831587366133927</v>
      </c>
      <c r="S4725" s="6">
        <f t="shared" si="873"/>
        <v>0.51717390653866813</v>
      </c>
    </row>
    <row r="4726" spans="1:19" x14ac:dyDescent="0.25">
      <c r="A4726" s="64">
        <v>41961</v>
      </c>
      <c r="B4726" s="200" t="s">
        <v>864</v>
      </c>
      <c r="C4726" s="4">
        <v>4</v>
      </c>
      <c r="D4726" s="4">
        <v>6.3</v>
      </c>
      <c r="E4726" s="4"/>
      <c r="G4726" s="4">
        <f t="shared" si="877"/>
        <v>64.961200000000005</v>
      </c>
      <c r="H4726"/>
      <c r="I4726"/>
      <c r="J4726" s="34">
        <f t="shared" si="874"/>
        <v>3.1172453105244723E-3</v>
      </c>
      <c r="K4726" s="34">
        <f t="shared" si="878"/>
        <v>0.20249999999377144</v>
      </c>
      <c r="L4726" s="6">
        <f t="shared" si="875"/>
        <v>12.220190463130352</v>
      </c>
      <c r="M4726" s="6">
        <f t="shared" si="879"/>
        <v>0.79383825211094339</v>
      </c>
      <c r="N4726" s="6">
        <f t="shared" si="876"/>
        <v>11.026518552173203</v>
      </c>
      <c r="O4726" s="6">
        <f t="shared" si="880"/>
        <v>0.71629589086484713</v>
      </c>
      <c r="P4726" s="6">
        <f t="shared" si="881"/>
        <v>1.5101341429757906</v>
      </c>
      <c r="Q4726" s="6">
        <f t="shared" si="871"/>
        <v>0.38104236101325284</v>
      </c>
      <c r="R4726" s="6">
        <f t="shared" si="872"/>
        <v>0.27935539743729038</v>
      </c>
      <c r="S4726" s="6">
        <f t="shared" si="873"/>
        <v>0.66039775845054316</v>
      </c>
    </row>
    <row r="4727" spans="1:19" x14ac:dyDescent="0.25">
      <c r="A4727" s="64">
        <v>41961</v>
      </c>
      <c r="B4727" s="200" t="s">
        <v>864</v>
      </c>
      <c r="C4727" s="4">
        <v>4</v>
      </c>
      <c r="D4727" s="4">
        <v>2.2000000000000002</v>
      </c>
      <c r="E4727" s="4"/>
      <c r="G4727" s="4">
        <f t="shared" si="877"/>
        <v>795.77470000000005</v>
      </c>
      <c r="H4727"/>
      <c r="I4727"/>
      <c r="J4727" s="34">
        <f t="shared" si="874"/>
        <v>3.8013271108436504E-4</v>
      </c>
      <c r="K4727" s="34">
        <f t="shared" si="878"/>
        <v>0.30249820749960515</v>
      </c>
      <c r="L4727" s="6">
        <f t="shared" si="875"/>
        <v>1.0879872222393692</v>
      </c>
      <c r="M4727" s="6">
        <f t="shared" si="879"/>
        <v>0.86578759184142284</v>
      </c>
      <c r="N4727" s="6">
        <f t="shared" si="876"/>
        <v>3.2199157337071536</v>
      </c>
      <c r="O4727" s="6">
        <f t="shared" si="880"/>
        <v>2.5623123434121418</v>
      </c>
      <c r="P4727" s="6">
        <f t="shared" si="881"/>
        <v>3.4280999352535648</v>
      </c>
      <c r="Q4727" s="6">
        <f t="shared" si="871"/>
        <v>0.41557804408388294</v>
      </c>
      <c r="R4727" s="6">
        <f t="shared" si="872"/>
        <v>0.99930181393073536</v>
      </c>
      <c r="S4727" s="6">
        <f t="shared" si="873"/>
        <v>1.4148798580146182</v>
      </c>
    </row>
    <row r="4728" spans="1:19" x14ac:dyDescent="0.25">
      <c r="A4728" s="64">
        <v>41961</v>
      </c>
      <c r="B4728" s="200" t="s">
        <v>864</v>
      </c>
      <c r="C4728" s="4">
        <v>4</v>
      </c>
      <c r="D4728" s="4">
        <v>6.3</v>
      </c>
      <c r="E4728" s="4"/>
      <c r="G4728" s="4">
        <f t="shared" si="877"/>
        <v>64.961200000000005</v>
      </c>
      <c r="H4728"/>
      <c r="I4728"/>
      <c r="J4728" s="34">
        <f t="shared" si="874"/>
        <v>3.1172453105244723E-3</v>
      </c>
      <c r="K4728" s="34">
        <f t="shared" si="878"/>
        <v>0.20249999999377144</v>
      </c>
      <c r="L4728" s="6">
        <f t="shared" si="875"/>
        <v>12.220190463130352</v>
      </c>
      <c r="M4728" s="6">
        <f t="shared" si="879"/>
        <v>0.79383825211094339</v>
      </c>
      <c r="N4728" s="6">
        <f t="shared" si="876"/>
        <v>11.026518552173203</v>
      </c>
      <c r="O4728" s="6">
        <f t="shared" si="880"/>
        <v>0.71629589086484713</v>
      </c>
      <c r="P4728" s="6">
        <f t="shared" si="881"/>
        <v>1.5101341429757906</v>
      </c>
      <c r="Q4728" s="6">
        <f t="shared" si="871"/>
        <v>0.38104236101325284</v>
      </c>
      <c r="R4728" s="6">
        <f t="shared" si="872"/>
        <v>0.27935539743729038</v>
      </c>
      <c r="S4728" s="6">
        <f t="shared" si="873"/>
        <v>0.66039775845054316</v>
      </c>
    </row>
    <row r="4729" spans="1:19" x14ac:dyDescent="0.25">
      <c r="A4729" s="64">
        <v>41961</v>
      </c>
      <c r="B4729" s="200" t="s">
        <v>864</v>
      </c>
      <c r="C4729" s="4">
        <v>4</v>
      </c>
      <c r="D4729" s="4">
        <v>6.3</v>
      </c>
      <c r="E4729" s="4"/>
      <c r="G4729" s="4">
        <f t="shared" si="877"/>
        <v>64.961200000000005</v>
      </c>
      <c r="H4729"/>
      <c r="I4729"/>
      <c r="J4729" s="34">
        <f t="shared" si="874"/>
        <v>3.1172453105244723E-3</v>
      </c>
      <c r="K4729" s="34">
        <f t="shared" si="878"/>
        <v>0.20249999999377144</v>
      </c>
      <c r="L4729" s="6">
        <f t="shared" si="875"/>
        <v>12.220190463130352</v>
      </c>
      <c r="M4729" s="6">
        <f t="shared" si="879"/>
        <v>0.79383825211094339</v>
      </c>
      <c r="N4729" s="6">
        <f t="shared" si="876"/>
        <v>11.026518552173203</v>
      </c>
      <c r="O4729" s="6">
        <f t="shared" si="880"/>
        <v>0.71629589086484713</v>
      </c>
      <c r="P4729" s="6">
        <f t="shared" si="881"/>
        <v>1.5101341429757906</v>
      </c>
      <c r="Q4729" s="6">
        <f t="shared" si="871"/>
        <v>0.38104236101325284</v>
      </c>
      <c r="R4729" s="6">
        <f t="shared" si="872"/>
        <v>0.27935539743729038</v>
      </c>
      <c r="S4729" s="6">
        <f t="shared" si="873"/>
        <v>0.66039775845054316</v>
      </c>
    </row>
    <row r="4730" spans="1:19" x14ac:dyDescent="0.25">
      <c r="A4730" s="64">
        <v>41961</v>
      </c>
      <c r="B4730" s="200" t="s">
        <v>864</v>
      </c>
      <c r="C4730" s="4">
        <v>4</v>
      </c>
      <c r="D4730" s="4">
        <v>3.4</v>
      </c>
      <c r="E4730" s="4"/>
      <c r="G4730" s="4">
        <f t="shared" si="877"/>
        <v>64.961200000000005</v>
      </c>
      <c r="H4730"/>
      <c r="I4730"/>
      <c r="J4730" s="34">
        <f t="shared" si="874"/>
        <v>9.0792027688745035E-4</v>
      </c>
      <c r="K4730" s="34">
        <f t="shared" si="878"/>
        <v>5.8979591834920582E-2</v>
      </c>
      <c r="L4730" s="6">
        <f t="shared" si="875"/>
        <v>2.9598116954824234</v>
      </c>
      <c r="M4730" s="6">
        <f t="shared" si="879"/>
        <v>0.19227292324193554</v>
      </c>
      <c r="N4730" s="6">
        <f t="shared" si="876"/>
        <v>5.3584638182360029</v>
      </c>
      <c r="O4730" s="6">
        <f t="shared" si="880"/>
        <v>0.34809224654085708</v>
      </c>
      <c r="P4730" s="6">
        <f t="shared" si="881"/>
        <v>0.54036516978279259</v>
      </c>
      <c r="Q4730" s="6">
        <f t="shared" si="871"/>
        <v>9.2291003156129051E-2</v>
      </c>
      <c r="R4730" s="6">
        <f t="shared" si="872"/>
        <v>0.13575597615093427</v>
      </c>
      <c r="S4730" s="6">
        <f t="shared" si="873"/>
        <v>0.2280469793070633</v>
      </c>
    </row>
    <row r="4731" spans="1:19" x14ac:dyDescent="0.25">
      <c r="A4731" s="64">
        <v>41961</v>
      </c>
      <c r="B4731" s="200" t="s">
        <v>864</v>
      </c>
      <c r="C4731" s="4">
        <v>4</v>
      </c>
      <c r="D4731" s="4">
        <v>3.7</v>
      </c>
      <c r="E4731" s="4"/>
      <c r="G4731" s="4">
        <f t="shared" si="877"/>
        <v>64.961200000000005</v>
      </c>
      <c r="H4731"/>
      <c r="I4731"/>
      <c r="J4731" s="34">
        <f t="shared" si="874"/>
        <v>1.075210085691107E-3</v>
      </c>
      <c r="K4731" s="34">
        <f t="shared" si="878"/>
        <v>6.9846938773361844E-2</v>
      </c>
      <c r="L4731" s="6">
        <f t="shared" si="875"/>
        <v>3.5949248430857623</v>
      </c>
      <c r="M4731" s="6">
        <f t="shared" si="879"/>
        <v>0.2335306362462681</v>
      </c>
      <c r="N4731" s="6">
        <f t="shared" si="876"/>
        <v>5.9156978898620354</v>
      </c>
      <c r="O4731" s="6">
        <f t="shared" si="880"/>
        <v>0.38429084121668494</v>
      </c>
      <c r="P4731" s="6">
        <f t="shared" si="881"/>
        <v>0.61782147746295302</v>
      </c>
      <c r="Q4731" s="6">
        <f t="shared" si="871"/>
        <v>0.11209470539820869</v>
      </c>
      <c r="R4731" s="6">
        <f t="shared" si="872"/>
        <v>0.14987342807450713</v>
      </c>
      <c r="S4731" s="6">
        <f t="shared" si="873"/>
        <v>0.2619681334727158</v>
      </c>
    </row>
    <row r="4732" spans="1:19" x14ac:dyDescent="0.25">
      <c r="A4732" s="64">
        <v>41961</v>
      </c>
      <c r="B4732" s="200" t="s">
        <v>864</v>
      </c>
      <c r="C4732" s="4">
        <v>4</v>
      </c>
      <c r="D4732" s="4">
        <v>3</v>
      </c>
      <c r="E4732" s="4"/>
      <c r="G4732" s="4">
        <f t="shared" si="877"/>
        <v>795.77470000000005</v>
      </c>
      <c r="H4732"/>
      <c r="I4732"/>
      <c r="J4732" s="34">
        <f t="shared" si="874"/>
        <v>7.0685834705770342E-4</v>
      </c>
      <c r="K4732" s="34">
        <f t="shared" si="878"/>
        <v>0.56249666683810862</v>
      </c>
      <c r="L4732" s="6">
        <f t="shared" si="875"/>
        <v>2.219707841442716</v>
      </c>
      <c r="M4732" s="6">
        <f t="shared" si="879"/>
        <v>1.7663769089848702</v>
      </c>
      <c r="N4732" s="6">
        <f t="shared" si="876"/>
        <v>4.6285167281146418</v>
      </c>
      <c r="O4732" s="6">
        <f t="shared" si="880"/>
        <v>3.6832347567317885</v>
      </c>
      <c r="P4732" s="6">
        <f t="shared" si="881"/>
        <v>5.4496116657166587</v>
      </c>
      <c r="Q4732" s="6">
        <f t="shared" si="871"/>
        <v>0.84786091631273763</v>
      </c>
      <c r="R4732" s="6">
        <f t="shared" si="872"/>
        <v>1.4364615551253976</v>
      </c>
      <c r="S4732" s="6">
        <f t="shared" si="873"/>
        <v>2.2843224714381352</v>
      </c>
    </row>
    <row r="4733" spans="1:19" x14ac:dyDescent="0.25">
      <c r="A4733" s="64">
        <v>41961</v>
      </c>
      <c r="B4733" s="200" t="s">
        <v>864</v>
      </c>
      <c r="C4733" s="4">
        <v>4</v>
      </c>
      <c r="D4733" s="4">
        <v>3.3</v>
      </c>
      <c r="E4733" s="4"/>
      <c r="G4733" s="4">
        <f t="shared" si="877"/>
        <v>64.961200000000005</v>
      </c>
      <c r="H4733"/>
      <c r="I4733"/>
      <c r="J4733" s="34">
        <f t="shared" si="874"/>
        <v>8.5529859993982123E-4</v>
      </c>
      <c r="K4733" s="34">
        <f t="shared" si="878"/>
        <v>5.5561224488086945E-2</v>
      </c>
      <c r="L4733" s="6">
        <f t="shared" si="875"/>
        <v>2.7634881041225379</v>
      </c>
      <c r="M4733" s="6">
        <f t="shared" si="879"/>
        <v>0.17951950691152002</v>
      </c>
      <c r="N4733" s="6">
        <f t="shared" si="876"/>
        <v>5.1745344101160526</v>
      </c>
      <c r="O4733" s="6">
        <f t="shared" si="880"/>
        <v>0.3361439712423443</v>
      </c>
      <c r="P4733" s="6">
        <f t="shared" si="881"/>
        <v>0.51566347815386426</v>
      </c>
      <c r="Q4733" s="6">
        <f t="shared" si="871"/>
        <v>8.6169363317529613E-2</v>
      </c>
      <c r="R4733" s="6">
        <f t="shared" si="872"/>
        <v>0.13109614878451428</v>
      </c>
      <c r="S4733" s="6">
        <f t="shared" si="873"/>
        <v>0.2172655121020439</v>
      </c>
    </row>
    <row r="4734" spans="1:19" x14ac:dyDescent="0.25">
      <c r="A4734" s="64">
        <v>41961</v>
      </c>
      <c r="B4734" s="200" t="s">
        <v>864</v>
      </c>
      <c r="C4734" s="4">
        <v>4</v>
      </c>
      <c r="D4734" s="4">
        <v>3.7</v>
      </c>
      <c r="E4734" s="4"/>
      <c r="G4734" s="4">
        <f t="shared" si="877"/>
        <v>64.961200000000005</v>
      </c>
      <c r="H4734"/>
      <c r="I4734"/>
      <c r="J4734" s="34">
        <f t="shared" si="874"/>
        <v>1.075210085691107E-3</v>
      </c>
      <c r="K4734" s="34">
        <f t="shared" si="878"/>
        <v>6.9846938773361844E-2</v>
      </c>
      <c r="L4734" s="6">
        <f t="shared" si="875"/>
        <v>3.5949248430857623</v>
      </c>
      <c r="M4734" s="6">
        <f t="shared" si="879"/>
        <v>0.2335306362462681</v>
      </c>
      <c r="N4734" s="6">
        <f t="shared" si="876"/>
        <v>5.9156978898620354</v>
      </c>
      <c r="O4734" s="6">
        <f t="shared" si="880"/>
        <v>0.38429084121668494</v>
      </c>
      <c r="P4734" s="6">
        <f t="shared" si="881"/>
        <v>0.61782147746295302</v>
      </c>
      <c r="Q4734" s="6">
        <f t="shared" si="871"/>
        <v>0.11209470539820869</v>
      </c>
      <c r="R4734" s="6">
        <f t="shared" si="872"/>
        <v>0.14987342807450713</v>
      </c>
      <c r="S4734" s="6">
        <f t="shared" si="873"/>
        <v>0.2619681334727158</v>
      </c>
    </row>
    <row r="4735" spans="1:19" x14ac:dyDescent="0.25">
      <c r="A4735" s="64">
        <v>41961</v>
      </c>
      <c r="B4735" s="200" t="s">
        <v>864</v>
      </c>
      <c r="C4735" s="4">
        <v>4</v>
      </c>
      <c r="D4735" s="4">
        <v>7.6</v>
      </c>
      <c r="E4735" s="4"/>
      <c r="G4735" s="4">
        <f t="shared" si="877"/>
        <v>64.961200000000005</v>
      </c>
      <c r="H4735"/>
      <c r="I4735"/>
      <c r="J4735" s="34">
        <f t="shared" si="874"/>
        <v>4.5364597917836608E-3</v>
      </c>
      <c r="K4735" s="34">
        <f t="shared" si="878"/>
        <v>0.29469387754195608</v>
      </c>
      <c r="L4735" s="6">
        <f t="shared" si="875"/>
        <v>18.809813966898769</v>
      </c>
      <c r="M4735" s="6">
        <f t="shared" si="879"/>
        <v>1.2219081107668699</v>
      </c>
      <c r="N4735" s="6">
        <f t="shared" si="876"/>
        <v>13.732887825405102</v>
      </c>
      <c r="O4735" s="6">
        <f t="shared" si="880"/>
        <v>0.89210488990714454</v>
      </c>
      <c r="P4735" s="6">
        <f t="shared" si="881"/>
        <v>2.1140130006740145</v>
      </c>
      <c r="Q4735" s="6">
        <f t="shared" si="871"/>
        <v>0.58651589316809749</v>
      </c>
      <c r="R4735" s="6">
        <f t="shared" si="872"/>
        <v>0.34792090706378637</v>
      </c>
      <c r="S4735" s="6">
        <f t="shared" si="873"/>
        <v>0.93443680023188391</v>
      </c>
    </row>
    <row r="4736" spans="1:19" x14ac:dyDescent="0.25">
      <c r="A4736" s="64">
        <v>41961</v>
      </c>
      <c r="B4736" s="200" t="s">
        <v>864</v>
      </c>
      <c r="C4736" s="4">
        <v>4</v>
      </c>
      <c r="D4736" s="4">
        <v>3.2</v>
      </c>
      <c r="E4736" s="4"/>
      <c r="G4736" s="4">
        <f t="shared" si="877"/>
        <v>64.961200000000005</v>
      </c>
      <c r="H4736"/>
      <c r="I4736"/>
      <c r="J4736" s="34">
        <f t="shared" si="874"/>
        <v>8.0424771931898698E-4</v>
      </c>
      <c r="K4736" s="34">
        <f t="shared" si="878"/>
        <v>5.2244897957576697E-2</v>
      </c>
      <c r="L4736" s="6">
        <f t="shared" si="875"/>
        <v>2.57474279673893</v>
      </c>
      <c r="M4736" s="6">
        <f t="shared" si="879"/>
        <v>0.16725838501169291</v>
      </c>
      <c r="N4736" s="6">
        <f t="shared" si="876"/>
        <v>4.9915502127950244</v>
      </c>
      <c r="O4736" s="6">
        <f t="shared" si="880"/>
        <v>0.32425709797277341</v>
      </c>
      <c r="P4736" s="6">
        <f t="shared" si="881"/>
        <v>0.49151548298446635</v>
      </c>
      <c r="Q4736" s="6">
        <f t="shared" si="871"/>
        <v>8.0284024805612586E-2</v>
      </c>
      <c r="R4736" s="6">
        <f t="shared" si="872"/>
        <v>0.12646026820938164</v>
      </c>
      <c r="S4736" s="6">
        <f t="shared" si="873"/>
        <v>0.20674429301499422</v>
      </c>
    </row>
    <row r="4737" spans="1:19" x14ac:dyDescent="0.25">
      <c r="A4737" s="64">
        <v>41961</v>
      </c>
      <c r="B4737" s="200" t="s">
        <v>864</v>
      </c>
      <c r="C4737" s="4">
        <v>4</v>
      </c>
      <c r="D4737" s="4">
        <v>5.2</v>
      </c>
      <c r="E4737" s="4"/>
      <c r="G4737" s="4">
        <f t="shared" si="877"/>
        <v>64.961200000000005</v>
      </c>
      <c r="H4737"/>
      <c r="I4737"/>
      <c r="J4737" s="34">
        <f t="shared" si="874"/>
        <v>2.1237166338267006E-3</v>
      </c>
      <c r="K4737" s="34">
        <f t="shared" si="878"/>
        <v>0.13795918366922602</v>
      </c>
      <c r="L4737" s="6">
        <f t="shared" si="875"/>
        <v>7.8611437635641082</v>
      </c>
      <c r="M4737" s="6">
        <f t="shared" si="879"/>
        <v>0.51066934215868187</v>
      </c>
      <c r="N4737" s="6">
        <f t="shared" si="876"/>
        <v>8.8091474968502013</v>
      </c>
      <c r="O4737" s="6">
        <f t="shared" si="880"/>
        <v>0.5722528034719111</v>
      </c>
      <c r="P4737" s="6">
        <f t="shared" si="881"/>
        <v>1.0829221456305929</v>
      </c>
      <c r="Q4737" s="6">
        <f t="shared" si="871"/>
        <v>0.2451212842361673</v>
      </c>
      <c r="R4737" s="6">
        <f t="shared" si="872"/>
        <v>0.22317859335404533</v>
      </c>
      <c r="S4737" s="6">
        <f t="shared" si="873"/>
        <v>0.46829987759021263</v>
      </c>
    </row>
    <row r="4738" spans="1:19" x14ac:dyDescent="0.25">
      <c r="A4738" s="64">
        <v>41961</v>
      </c>
      <c r="B4738" s="200" t="s">
        <v>864</v>
      </c>
      <c r="C4738" s="4">
        <v>4</v>
      </c>
      <c r="D4738" s="4">
        <v>3.7</v>
      </c>
      <c r="E4738" s="4"/>
      <c r="G4738" s="4">
        <f t="shared" si="877"/>
        <v>64.961200000000005</v>
      </c>
      <c r="H4738"/>
      <c r="I4738"/>
      <c r="J4738" s="34">
        <f t="shared" si="874"/>
        <v>1.075210085691107E-3</v>
      </c>
      <c r="K4738" s="34">
        <f t="shared" si="878"/>
        <v>6.9846938773361844E-2</v>
      </c>
      <c r="L4738" s="6">
        <f t="shared" si="875"/>
        <v>3.5949248430857623</v>
      </c>
      <c r="M4738" s="6">
        <f t="shared" si="879"/>
        <v>0.2335306362462681</v>
      </c>
      <c r="N4738" s="6">
        <f t="shared" si="876"/>
        <v>5.9156978898620354</v>
      </c>
      <c r="O4738" s="6">
        <f t="shared" si="880"/>
        <v>0.38429084121668494</v>
      </c>
      <c r="P4738" s="6">
        <f t="shared" si="881"/>
        <v>0.61782147746295302</v>
      </c>
      <c r="Q4738" s="6">
        <f t="shared" si="871"/>
        <v>0.11209470539820869</v>
      </c>
      <c r="R4738" s="6">
        <f t="shared" si="872"/>
        <v>0.14987342807450713</v>
      </c>
      <c r="S4738" s="6">
        <f t="shared" si="873"/>
        <v>0.2619681334727158</v>
      </c>
    </row>
    <row r="4739" spans="1:19" x14ac:dyDescent="0.25">
      <c r="A4739" s="64">
        <v>41961</v>
      </c>
      <c r="B4739" s="200" t="s">
        <v>864</v>
      </c>
      <c r="C4739" s="4">
        <v>4</v>
      </c>
      <c r="D4739" s="4">
        <v>5.2</v>
      </c>
      <c r="E4739" s="4"/>
      <c r="G4739" s="4">
        <f t="shared" si="877"/>
        <v>64.961200000000005</v>
      </c>
      <c r="H4739"/>
      <c r="I4739"/>
      <c r="J4739" s="34">
        <f t="shared" si="874"/>
        <v>2.1237166338267006E-3</v>
      </c>
      <c r="K4739" s="34">
        <f t="shared" si="878"/>
        <v>0.13795918366922602</v>
      </c>
      <c r="L4739" s="6">
        <f t="shared" si="875"/>
        <v>7.8611437635641082</v>
      </c>
      <c r="M4739" s="6">
        <f t="shared" si="879"/>
        <v>0.51066934215868187</v>
      </c>
      <c r="N4739" s="6">
        <f t="shared" si="876"/>
        <v>8.8091474968502013</v>
      </c>
      <c r="O4739" s="6">
        <f t="shared" si="880"/>
        <v>0.5722528034719111</v>
      </c>
      <c r="P4739" s="6">
        <f t="shared" si="881"/>
        <v>1.0829221456305929</v>
      </c>
      <c r="Q4739" s="6">
        <f t="shared" ref="Q4739:Q4802" si="882">M4739*0.48</f>
        <v>0.2451212842361673</v>
      </c>
      <c r="R4739" s="6">
        <f t="shared" ref="R4739:R4802" si="883">O4739*0.39</f>
        <v>0.22317859335404533</v>
      </c>
      <c r="S4739" s="6">
        <f t="shared" ref="S4739:S4802" si="884">Q4739+R4739</f>
        <v>0.46829987759021263</v>
      </c>
    </row>
    <row r="4740" spans="1:19" x14ac:dyDescent="0.25">
      <c r="A4740" s="64">
        <v>41961</v>
      </c>
      <c r="B4740" s="200" t="s">
        <v>864</v>
      </c>
      <c r="C4740" s="4">
        <v>4</v>
      </c>
      <c r="D4740" s="4">
        <v>3.3</v>
      </c>
      <c r="E4740" s="4"/>
      <c r="G4740" s="4">
        <f t="shared" si="877"/>
        <v>64.961200000000005</v>
      </c>
      <c r="H4740"/>
      <c r="I4740"/>
      <c r="J4740" s="34">
        <f t="shared" si="874"/>
        <v>8.5529859993982123E-4</v>
      </c>
      <c r="K4740" s="34">
        <f t="shared" si="878"/>
        <v>5.5561224488086945E-2</v>
      </c>
      <c r="L4740" s="6">
        <f t="shared" si="875"/>
        <v>2.7634881041225379</v>
      </c>
      <c r="M4740" s="6">
        <f t="shared" si="879"/>
        <v>0.17951950691152002</v>
      </c>
      <c r="N4740" s="6">
        <f t="shared" si="876"/>
        <v>5.1745344101160526</v>
      </c>
      <c r="O4740" s="6">
        <f t="shared" si="880"/>
        <v>0.3361439712423443</v>
      </c>
      <c r="P4740" s="6">
        <f t="shared" si="881"/>
        <v>0.51566347815386426</v>
      </c>
      <c r="Q4740" s="6">
        <f t="shared" si="882"/>
        <v>8.6169363317529613E-2</v>
      </c>
      <c r="R4740" s="6">
        <f t="shared" si="883"/>
        <v>0.13109614878451428</v>
      </c>
      <c r="S4740" s="6">
        <f t="shared" si="884"/>
        <v>0.2172655121020439</v>
      </c>
    </row>
    <row r="4741" spans="1:19" x14ac:dyDescent="0.25">
      <c r="A4741" s="64">
        <v>41961</v>
      </c>
      <c r="B4741" s="200" t="s">
        <v>864</v>
      </c>
      <c r="C4741" s="4">
        <v>4</v>
      </c>
      <c r="D4741" s="4">
        <v>4.5</v>
      </c>
      <c r="E4741" s="4"/>
      <c r="G4741" s="4">
        <f t="shared" si="877"/>
        <v>64.961200000000005</v>
      </c>
      <c r="H4741"/>
      <c r="I4741"/>
      <c r="J4741" s="34">
        <f t="shared" si="874"/>
        <v>1.5904312808798326E-3</v>
      </c>
      <c r="K4741" s="34">
        <f t="shared" si="878"/>
        <v>0.10331632652743439</v>
      </c>
      <c r="L4741" s="6">
        <f t="shared" si="875"/>
        <v>5.6380590590289899</v>
      </c>
      <c r="M4741" s="6">
        <f t="shared" si="879"/>
        <v>0.36625508924934846</v>
      </c>
      <c r="N4741" s="6">
        <f t="shared" si="876"/>
        <v>7.4382130025037601</v>
      </c>
      <c r="O4741" s="6">
        <f t="shared" si="880"/>
        <v>0.48319525187039564</v>
      </c>
      <c r="P4741" s="6">
        <f t="shared" si="881"/>
        <v>0.84945034111974405</v>
      </c>
      <c r="Q4741" s="6">
        <f t="shared" si="882"/>
        <v>0.17580244283968727</v>
      </c>
      <c r="R4741" s="6">
        <f t="shared" si="883"/>
        <v>0.1884461482294543</v>
      </c>
      <c r="S4741" s="6">
        <f t="shared" si="884"/>
        <v>0.36424859106914154</v>
      </c>
    </row>
    <row r="4742" spans="1:19" x14ac:dyDescent="0.25">
      <c r="A4742" s="64">
        <v>41961</v>
      </c>
      <c r="B4742" s="200" t="s">
        <v>864</v>
      </c>
      <c r="C4742" s="4">
        <v>4</v>
      </c>
      <c r="D4742" s="4">
        <v>4.2</v>
      </c>
      <c r="E4742" s="4"/>
      <c r="G4742" s="4">
        <f t="shared" si="877"/>
        <v>64.961200000000005</v>
      </c>
      <c r="H4742"/>
      <c r="I4742"/>
      <c r="J4742" s="34">
        <f t="shared" si="874"/>
        <v>1.385442360233099E-3</v>
      </c>
      <c r="K4742" s="34">
        <f t="shared" si="878"/>
        <v>8.9999999997231753E-2</v>
      </c>
      <c r="L4742" s="6">
        <f t="shared" si="875"/>
        <v>4.811097633235077</v>
      </c>
      <c r="M4742" s="6">
        <f t="shared" si="879"/>
        <v>0.31253468163409348</v>
      </c>
      <c r="N4742" s="6">
        <f t="shared" si="876"/>
        <v>6.861382640483793</v>
      </c>
      <c r="O4742" s="6">
        <f t="shared" si="880"/>
        <v>0.44572365863033786</v>
      </c>
      <c r="P4742" s="6">
        <f t="shared" si="881"/>
        <v>0.7582583402644314</v>
      </c>
      <c r="Q4742" s="6">
        <f t="shared" si="882"/>
        <v>0.15001664718436486</v>
      </c>
      <c r="R4742" s="6">
        <f t="shared" si="883"/>
        <v>0.17383222686583177</v>
      </c>
      <c r="S4742" s="6">
        <f t="shared" si="884"/>
        <v>0.32384887405019663</v>
      </c>
    </row>
    <row r="4743" spans="1:19" x14ac:dyDescent="0.25">
      <c r="A4743" s="64">
        <v>41961</v>
      </c>
      <c r="B4743" s="200" t="s">
        <v>864</v>
      </c>
      <c r="C4743" s="4">
        <v>4</v>
      </c>
      <c r="D4743" s="4">
        <v>3.7</v>
      </c>
      <c r="E4743" s="4"/>
      <c r="G4743" s="4">
        <f t="shared" si="877"/>
        <v>64.961200000000005</v>
      </c>
      <c r="H4743"/>
      <c r="I4743"/>
      <c r="J4743" s="34">
        <f t="shared" si="874"/>
        <v>1.075210085691107E-3</v>
      </c>
      <c r="K4743" s="34">
        <f t="shared" si="878"/>
        <v>6.9846938773361844E-2</v>
      </c>
      <c r="L4743" s="6">
        <f t="shared" si="875"/>
        <v>3.5949248430857623</v>
      </c>
      <c r="M4743" s="6">
        <f t="shared" si="879"/>
        <v>0.2335306362462681</v>
      </c>
      <c r="N4743" s="6">
        <f t="shared" si="876"/>
        <v>5.9156978898620354</v>
      </c>
      <c r="O4743" s="6">
        <f t="shared" si="880"/>
        <v>0.38429084121668494</v>
      </c>
      <c r="P4743" s="6">
        <f t="shared" si="881"/>
        <v>0.61782147746295302</v>
      </c>
      <c r="Q4743" s="6">
        <f t="shared" si="882"/>
        <v>0.11209470539820869</v>
      </c>
      <c r="R4743" s="6">
        <f t="shared" si="883"/>
        <v>0.14987342807450713</v>
      </c>
      <c r="S4743" s="6">
        <f t="shared" si="884"/>
        <v>0.2619681334727158</v>
      </c>
    </row>
    <row r="4744" spans="1:19" x14ac:dyDescent="0.25">
      <c r="A4744" s="64">
        <v>41961</v>
      </c>
      <c r="B4744" s="200" t="s">
        <v>864</v>
      </c>
      <c r="C4744" s="4">
        <v>4</v>
      </c>
      <c r="D4744" s="4">
        <v>4</v>
      </c>
      <c r="E4744" s="4"/>
      <c r="G4744" s="4">
        <f t="shared" si="877"/>
        <v>64.961200000000005</v>
      </c>
      <c r="H4744"/>
      <c r="I4744"/>
      <c r="J4744" s="34">
        <f t="shared" si="874"/>
        <v>1.2566370614359172E-3</v>
      </c>
      <c r="K4744" s="34">
        <f t="shared" si="878"/>
        <v>8.1632653058713603E-2</v>
      </c>
      <c r="L4744" s="6">
        <f t="shared" si="875"/>
        <v>4.3006091215286046</v>
      </c>
      <c r="M4744" s="6">
        <f t="shared" si="879"/>
        <v>0.27937273468421148</v>
      </c>
      <c r="N4744" s="6">
        <f t="shared" si="876"/>
        <v>6.4806737611278331</v>
      </c>
      <c r="O4744" s="6">
        <f t="shared" si="880"/>
        <v>0.42099235249702632</v>
      </c>
      <c r="P4744" s="6">
        <f t="shared" si="881"/>
        <v>0.7003650871812378</v>
      </c>
      <c r="Q4744" s="6">
        <f t="shared" si="882"/>
        <v>0.1340989126484215</v>
      </c>
      <c r="R4744" s="6">
        <f t="shared" si="883"/>
        <v>0.16418701747384026</v>
      </c>
      <c r="S4744" s="6">
        <f t="shared" si="884"/>
        <v>0.29828593012226179</v>
      </c>
    </row>
    <row r="4745" spans="1:19" x14ac:dyDescent="0.25">
      <c r="A4745" s="64">
        <v>41961</v>
      </c>
      <c r="B4745" s="200" t="s">
        <v>864</v>
      </c>
      <c r="C4745" s="4">
        <v>4</v>
      </c>
      <c r="D4745" s="4">
        <v>2.7</v>
      </c>
      <c r="E4745" s="4"/>
      <c r="G4745" s="4">
        <f t="shared" si="877"/>
        <v>795.77470000000005</v>
      </c>
      <c r="H4745"/>
      <c r="I4745"/>
      <c r="J4745" s="34">
        <f t="shared" si="874"/>
        <v>5.7255526111673987E-4</v>
      </c>
      <c r="K4745" s="34">
        <f t="shared" si="878"/>
        <v>0.45562230013886806</v>
      </c>
      <c r="L4745" s="6">
        <f t="shared" si="875"/>
        <v>1.7422053596601113</v>
      </c>
      <c r="M4745" s="6">
        <f t="shared" si="879"/>
        <v>1.3863947590567269</v>
      </c>
      <c r="N4745" s="6">
        <f t="shared" si="876"/>
        <v>4.0917168608451373</v>
      </c>
      <c r="O4745" s="6">
        <f t="shared" si="880"/>
        <v>3.2560655263547349</v>
      </c>
      <c r="P4745" s="6">
        <f t="shared" si="881"/>
        <v>4.6424602854114614</v>
      </c>
      <c r="Q4745" s="6">
        <f t="shared" si="882"/>
        <v>0.66546948434722886</v>
      </c>
      <c r="R4745" s="6">
        <f t="shared" si="883"/>
        <v>1.2698655552783467</v>
      </c>
      <c r="S4745" s="6">
        <f t="shared" si="884"/>
        <v>1.9353350396255755</v>
      </c>
    </row>
    <row r="4746" spans="1:19" x14ac:dyDescent="0.25">
      <c r="A4746" s="64">
        <v>41961</v>
      </c>
      <c r="B4746" s="200" t="s">
        <v>864</v>
      </c>
      <c r="C4746" s="4">
        <v>4</v>
      </c>
      <c r="D4746" s="4">
        <v>6</v>
      </c>
      <c r="E4746" s="4"/>
      <c r="G4746" s="4">
        <f t="shared" si="877"/>
        <v>64.961200000000005</v>
      </c>
      <c r="H4746"/>
      <c r="I4746"/>
      <c r="J4746" s="34">
        <f t="shared" si="874"/>
        <v>2.8274333882308137E-3</v>
      </c>
      <c r="K4746" s="34">
        <f t="shared" si="878"/>
        <v>0.1836734693821056</v>
      </c>
      <c r="L4746" s="6">
        <f t="shared" si="875"/>
        <v>10.923549380812876</v>
      </c>
      <c r="M4746" s="6">
        <f t="shared" si="879"/>
        <v>0.70960688980053355</v>
      </c>
      <c r="N4746" s="6">
        <f t="shared" si="876"/>
        <v>10.414704032978928</v>
      </c>
      <c r="O4746" s="6">
        <f t="shared" si="880"/>
        <v>0.67655168474967775</v>
      </c>
      <c r="P4746" s="6">
        <f t="shared" si="881"/>
        <v>1.3861585745502114</v>
      </c>
      <c r="Q4746" s="6">
        <f t="shared" si="882"/>
        <v>0.34061130710425608</v>
      </c>
      <c r="R4746" s="6">
        <f t="shared" si="883"/>
        <v>0.26385515705237433</v>
      </c>
      <c r="S4746" s="6">
        <f t="shared" si="884"/>
        <v>0.60446646415663041</v>
      </c>
    </row>
    <row r="4747" spans="1:19" x14ac:dyDescent="0.25">
      <c r="A4747" s="64">
        <v>41961</v>
      </c>
      <c r="B4747" s="200" t="s">
        <v>864</v>
      </c>
      <c r="C4747" s="4">
        <v>4</v>
      </c>
      <c r="D4747" s="4">
        <v>3.1</v>
      </c>
      <c r="E4747" s="4"/>
      <c r="G4747" s="4">
        <f t="shared" si="877"/>
        <v>64.961200000000005</v>
      </c>
      <c r="H4747"/>
      <c r="I4747"/>
      <c r="J4747" s="34">
        <f t="shared" si="874"/>
        <v>7.5476763502494771E-4</v>
      </c>
      <c r="K4747" s="34">
        <f t="shared" si="878"/>
        <v>4.9030612243389851E-2</v>
      </c>
      <c r="L4747" s="6">
        <f t="shared" si="875"/>
        <v>2.3935063597525432</v>
      </c>
      <c r="M4747" s="6">
        <f t="shared" si="879"/>
        <v>0.15548504835297491</v>
      </c>
      <c r="N4747" s="6">
        <f t="shared" si="876"/>
        <v>4.8095356854949474</v>
      </c>
      <c r="O4747" s="6">
        <f t="shared" si="880"/>
        <v>0.31243321563258936</v>
      </c>
      <c r="P4747" s="6">
        <f t="shared" si="881"/>
        <v>0.46791826398556424</v>
      </c>
      <c r="Q4747" s="6">
        <f t="shared" si="882"/>
        <v>7.4632823209427962E-2</v>
      </c>
      <c r="R4747" s="6">
        <f t="shared" si="883"/>
        <v>0.12184895409670986</v>
      </c>
      <c r="S4747" s="6">
        <f t="shared" si="884"/>
        <v>0.19648177730613781</v>
      </c>
    </row>
    <row r="4748" spans="1:19" x14ac:dyDescent="0.25">
      <c r="A4748" s="64">
        <v>41961</v>
      </c>
      <c r="B4748" s="200" t="s">
        <v>864</v>
      </c>
      <c r="C4748" s="4">
        <v>4</v>
      </c>
      <c r="D4748" s="4">
        <v>5.2</v>
      </c>
      <c r="E4748" s="4"/>
      <c r="G4748" s="4">
        <f t="shared" si="877"/>
        <v>64.961200000000005</v>
      </c>
      <c r="H4748"/>
      <c r="I4748"/>
      <c r="J4748" s="34">
        <f t="shared" si="874"/>
        <v>2.1237166338267006E-3</v>
      </c>
      <c r="K4748" s="34">
        <f t="shared" si="878"/>
        <v>0.13795918366922602</v>
      </c>
      <c r="L4748" s="6">
        <f t="shared" si="875"/>
        <v>7.8611437635641082</v>
      </c>
      <c r="M4748" s="6">
        <f t="shared" si="879"/>
        <v>0.51066934215868187</v>
      </c>
      <c r="N4748" s="6">
        <f t="shared" si="876"/>
        <v>8.8091474968502013</v>
      </c>
      <c r="O4748" s="6">
        <f t="shared" si="880"/>
        <v>0.5722528034719111</v>
      </c>
      <c r="P4748" s="6">
        <f t="shared" si="881"/>
        <v>1.0829221456305929</v>
      </c>
      <c r="Q4748" s="6">
        <f t="shared" si="882"/>
        <v>0.2451212842361673</v>
      </c>
      <c r="R4748" s="6">
        <f t="shared" si="883"/>
        <v>0.22317859335404533</v>
      </c>
      <c r="S4748" s="6">
        <f t="shared" si="884"/>
        <v>0.46829987759021263</v>
      </c>
    </row>
    <row r="4749" spans="1:19" x14ac:dyDescent="0.25">
      <c r="A4749" s="64">
        <v>41961</v>
      </c>
      <c r="B4749" s="200" t="s">
        <v>864</v>
      </c>
      <c r="C4749" s="4">
        <v>4</v>
      </c>
      <c r="D4749" s="4">
        <v>4.2</v>
      </c>
      <c r="E4749" s="4"/>
      <c r="G4749" s="4">
        <f t="shared" si="877"/>
        <v>64.961200000000005</v>
      </c>
      <c r="H4749"/>
      <c r="I4749"/>
      <c r="J4749" s="34">
        <f t="shared" si="874"/>
        <v>1.385442360233099E-3</v>
      </c>
      <c r="K4749" s="34">
        <f t="shared" si="878"/>
        <v>8.9999999997231753E-2</v>
      </c>
      <c r="L4749" s="6">
        <f t="shared" si="875"/>
        <v>4.811097633235077</v>
      </c>
      <c r="M4749" s="6">
        <f t="shared" si="879"/>
        <v>0.31253468163409348</v>
      </c>
      <c r="N4749" s="6">
        <f t="shared" si="876"/>
        <v>6.861382640483793</v>
      </c>
      <c r="O4749" s="6">
        <f t="shared" si="880"/>
        <v>0.44572365863033786</v>
      </c>
      <c r="P4749" s="6">
        <f t="shared" si="881"/>
        <v>0.7582583402644314</v>
      </c>
      <c r="Q4749" s="6">
        <f t="shared" si="882"/>
        <v>0.15001664718436486</v>
      </c>
      <c r="R4749" s="6">
        <f t="shared" si="883"/>
        <v>0.17383222686583177</v>
      </c>
      <c r="S4749" s="6">
        <f t="shared" si="884"/>
        <v>0.32384887405019663</v>
      </c>
    </row>
    <row r="4750" spans="1:19" x14ac:dyDescent="0.25">
      <c r="A4750" s="64">
        <v>41961</v>
      </c>
      <c r="B4750" s="200" t="s">
        <v>864</v>
      </c>
      <c r="C4750" s="4">
        <v>4</v>
      </c>
      <c r="D4750" s="4">
        <v>5.0999999999999996</v>
      </c>
      <c r="E4750" s="4"/>
      <c r="G4750" s="4">
        <f t="shared" si="877"/>
        <v>64.961200000000005</v>
      </c>
      <c r="H4750"/>
      <c r="I4750"/>
      <c r="J4750" s="34">
        <f t="shared" si="874"/>
        <v>2.0428206229967626E-3</v>
      </c>
      <c r="K4750" s="34">
        <f t="shared" si="878"/>
        <v>0.13270408162857128</v>
      </c>
      <c r="L4750" s="6">
        <f t="shared" si="875"/>
        <v>7.5179232289815232</v>
      </c>
      <c r="M4750" s="6">
        <f t="shared" si="879"/>
        <v>0.48837332393509775</v>
      </c>
      <c r="N4750" s="6">
        <f t="shared" si="876"/>
        <v>8.6112674075792555</v>
      </c>
      <c r="O4750" s="6">
        <f t="shared" si="880"/>
        <v>0.55939827516743446</v>
      </c>
      <c r="P4750" s="6">
        <f t="shared" si="881"/>
        <v>1.0477715991025323</v>
      </c>
      <c r="Q4750" s="6">
        <f t="shared" si="882"/>
        <v>0.2344191954888469</v>
      </c>
      <c r="R4750" s="6">
        <f t="shared" si="883"/>
        <v>0.21816532731529945</v>
      </c>
      <c r="S4750" s="6">
        <f t="shared" si="884"/>
        <v>0.45258452280414635</v>
      </c>
    </row>
    <row r="4751" spans="1:19" x14ac:dyDescent="0.25">
      <c r="A4751" s="64">
        <v>41961</v>
      </c>
      <c r="B4751" s="200" t="s">
        <v>864</v>
      </c>
      <c r="C4751" s="4">
        <v>4</v>
      </c>
      <c r="D4751" s="4">
        <v>3.4</v>
      </c>
      <c r="E4751" s="4"/>
      <c r="G4751" s="4">
        <f t="shared" si="877"/>
        <v>64.961200000000005</v>
      </c>
      <c r="H4751"/>
      <c r="I4751"/>
      <c r="J4751" s="34">
        <f t="shared" si="874"/>
        <v>9.0792027688745035E-4</v>
      </c>
      <c r="K4751" s="34">
        <f t="shared" si="878"/>
        <v>5.8979591834920582E-2</v>
      </c>
      <c r="L4751" s="6">
        <f t="shared" si="875"/>
        <v>2.9598116954824234</v>
      </c>
      <c r="M4751" s="6">
        <f t="shared" si="879"/>
        <v>0.19227292324193554</v>
      </c>
      <c r="N4751" s="6">
        <f t="shared" si="876"/>
        <v>5.3584638182360029</v>
      </c>
      <c r="O4751" s="6">
        <f t="shared" si="880"/>
        <v>0.34809224654085708</v>
      </c>
      <c r="P4751" s="6">
        <f t="shared" si="881"/>
        <v>0.54036516978279259</v>
      </c>
      <c r="Q4751" s="6">
        <f t="shared" si="882"/>
        <v>9.2291003156129051E-2</v>
      </c>
      <c r="R4751" s="6">
        <f t="shared" si="883"/>
        <v>0.13575597615093427</v>
      </c>
      <c r="S4751" s="6">
        <f t="shared" si="884"/>
        <v>0.2280469793070633</v>
      </c>
    </row>
    <row r="4752" spans="1:19" x14ac:dyDescent="0.25">
      <c r="A4752" s="64">
        <v>41961</v>
      </c>
      <c r="B4752" s="200" t="s">
        <v>864</v>
      </c>
      <c r="C4752" s="4">
        <v>4</v>
      </c>
      <c r="D4752" s="4">
        <v>6.3</v>
      </c>
      <c r="E4752" s="4"/>
      <c r="G4752" s="4">
        <f t="shared" si="877"/>
        <v>64.961200000000005</v>
      </c>
      <c r="H4752"/>
      <c r="I4752"/>
      <c r="J4752" s="34">
        <f t="shared" si="874"/>
        <v>3.1172453105244723E-3</v>
      </c>
      <c r="K4752" s="34">
        <f t="shared" si="878"/>
        <v>0.20249999999377144</v>
      </c>
      <c r="L4752" s="6">
        <f t="shared" si="875"/>
        <v>12.220190463130352</v>
      </c>
      <c r="M4752" s="6">
        <f t="shared" si="879"/>
        <v>0.79383825211094339</v>
      </c>
      <c r="N4752" s="6">
        <f t="shared" si="876"/>
        <v>11.026518552173203</v>
      </c>
      <c r="O4752" s="6">
        <f t="shared" si="880"/>
        <v>0.71629589086484713</v>
      </c>
      <c r="P4752" s="6">
        <f t="shared" si="881"/>
        <v>1.5101341429757906</v>
      </c>
      <c r="Q4752" s="6">
        <f t="shared" si="882"/>
        <v>0.38104236101325284</v>
      </c>
      <c r="R4752" s="6">
        <f t="shared" si="883"/>
        <v>0.27935539743729038</v>
      </c>
      <c r="S4752" s="6">
        <f t="shared" si="884"/>
        <v>0.66039775845054316</v>
      </c>
    </row>
    <row r="4753" spans="1:19" x14ac:dyDescent="0.25">
      <c r="A4753" s="64">
        <v>41961</v>
      </c>
      <c r="B4753" s="200" t="s">
        <v>864</v>
      </c>
      <c r="C4753" s="4">
        <v>4</v>
      </c>
      <c r="D4753" s="4">
        <v>9.1999999999999993</v>
      </c>
      <c r="E4753" s="4"/>
      <c r="G4753" s="4">
        <f t="shared" si="877"/>
        <v>64.961200000000005</v>
      </c>
      <c r="H4753"/>
      <c r="I4753"/>
      <c r="J4753" s="34">
        <f t="shared" si="874"/>
        <v>6.6476100549960017E-3</v>
      </c>
      <c r="K4753" s="34">
        <f t="shared" si="878"/>
        <v>0.43183673468059491</v>
      </c>
      <c r="L4753" s="6">
        <f t="shared" si="875"/>
        <v>29.183828648764486</v>
      </c>
      <c r="M4753" s="6">
        <f t="shared" si="879"/>
        <v>1.8958165663897435</v>
      </c>
      <c r="N4753" s="6">
        <f t="shared" si="876"/>
        <v>17.172824342989255</v>
      </c>
      <c r="O4753" s="6">
        <f t="shared" si="880"/>
        <v>1.1155672983475522</v>
      </c>
      <c r="P4753" s="6">
        <f t="shared" si="881"/>
        <v>3.0113838647372955</v>
      </c>
      <c r="Q4753" s="6">
        <f t="shared" si="882"/>
        <v>0.90999195186707682</v>
      </c>
      <c r="R4753" s="6">
        <f t="shared" si="883"/>
        <v>0.43507124635554539</v>
      </c>
      <c r="S4753" s="6">
        <f t="shared" si="884"/>
        <v>1.3450631982226222</v>
      </c>
    </row>
    <row r="4754" spans="1:19" x14ac:dyDescent="0.25">
      <c r="A4754" s="64">
        <v>41961</v>
      </c>
      <c r="B4754" s="200" t="s">
        <v>864</v>
      </c>
      <c r="C4754" s="4">
        <v>4</v>
      </c>
      <c r="D4754" s="4">
        <v>3.5</v>
      </c>
      <c r="E4754" s="4"/>
      <c r="G4754" s="4">
        <f t="shared" si="877"/>
        <v>64.961200000000005</v>
      </c>
      <c r="H4754"/>
      <c r="I4754"/>
      <c r="J4754" s="34">
        <f t="shared" si="874"/>
        <v>9.6211275016187424E-4</v>
      </c>
      <c r="K4754" s="34">
        <f t="shared" si="878"/>
        <v>6.2499999998077607E-2</v>
      </c>
      <c r="L4754" s="6">
        <f t="shared" si="875"/>
        <v>3.1637815247608514</v>
      </c>
      <c r="M4754" s="6">
        <f t="shared" si="879"/>
        <v>0.20552304837265933</v>
      </c>
      <c r="N4754" s="6">
        <f t="shared" si="876"/>
        <v>5.5433152983182508</v>
      </c>
      <c r="O4754" s="6">
        <f t="shared" si="880"/>
        <v>0.36010042074168885</v>
      </c>
      <c r="P4754" s="6">
        <f t="shared" si="881"/>
        <v>0.56562346911434824</v>
      </c>
      <c r="Q4754" s="6">
        <f t="shared" si="882"/>
        <v>9.865106321887647E-2</v>
      </c>
      <c r="R4754" s="6">
        <f t="shared" si="883"/>
        <v>0.14043916408925866</v>
      </c>
      <c r="S4754" s="6">
        <f t="shared" si="884"/>
        <v>0.23909022730813512</v>
      </c>
    </row>
    <row r="4755" spans="1:19" x14ac:dyDescent="0.25">
      <c r="A4755" s="64">
        <v>41961</v>
      </c>
      <c r="B4755" s="200" t="s">
        <v>864</v>
      </c>
      <c r="C4755" s="4">
        <v>4</v>
      </c>
      <c r="D4755" s="4">
        <v>6.6</v>
      </c>
      <c r="E4755" s="4"/>
      <c r="G4755" s="4">
        <f t="shared" si="877"/>
        <v>64.961200000000005</v>
      </c>
      <c r="H4755"/>
      <c r="I4755"/>
      <c r="J4755" s="34">
        <f t="shared" si="874"/>
        <v>3.4211943997592849E-3</v>
      </c>
      <c r="K4755" s="34">
        <f t="shared" si="878"/>
        <v>0.22224489795234778</v>
      </c>
      <c r="L4755" s="6">
        <f t="shared" si="875"/>
        <v>13.599581983298828</v>
      </c>
      <c r="M4755" s="6">
        <f t="shared" si="879"/>
        <v>0.88344518226894508</v>
      </c>
      <c r="N4755" s="6">
        <f t="shared" si="876"/>
        <v>11.643307684830535</v>
      </c>
      <c r="O4755" s="6">
        <f t="shared" si="880"/>
        <v>0.75636325384638103</v>
      </c>
      <c r="P4755" s="6">
        <f t="shared" si="881"/>
        <v>1.639808436115326</v>
      </c>
      <c r="Q4755" s="6">
        <f t="shared" si="882"/>
        <v>0.42405368748909361</v>
      </c>
      <c r="R4755" s="6">
        <f t="shared" si="883"/>
        <v>0.2949816690000886</v>
      </c>
      <c r="S4755" s="6">
        <f t="shared" si="884"/>
        <v>0.71903535648918226</v>
      </c>
    </row>
    <row r="4756" spans="1:19" x14ac:dyDescent="0.25">
      <c r="A4756" s="64">
        <v>41961</v>
      </c>
      <c r="B4756" s="200" t="s">
        <v>864</v>
      </c>
      <c r="C4756" s="4">
        <v>4</v>
      </c>
      <c r="D4756" s="4">
        <v>5.5</v>
      </c>
      <c r="E4756" s="4"/>
      <c r="G4756" s="4">
        <f t="shared" si="877"/>
        <v>64.961200000000005</v>
      </c>
      <c r="H4756"/>
      <c r="I4756"/>
      <c r="J4756" s="34">
        <f t="shared" si="874"/>
        <v>2.3758294442772811E-3</v>
      </c>
      <c r="K4756" s="34">
        <f t="shared" si="878"/>
        <v>0.15433673468913039</v>
      </c>
      <c r="L4756" s="6">
        <f t="shared" si="875"/>
        <v>8.9430956308196485</v>
      </c>
      <c r="M4756" s="6">
        <f t="shared" si="879"/>
        <v>0.58095423516110178</v>
      </c>
      <c r="N4756" s="6">
        <f t="shared" si="876"/>
        <v>9.4066355127217793</v>
      </c>
      <c r="O4756" s="6">
        <f t="shared" si="880"/>
        <v>0.61106634272138272</v>
      </c>
      <c r="P4756" s="6">
        <f t="shared" si="881"/>
        <v>1.1920205778824844</v>
      </c>
      <c r="Q4756" s="6">
        <f t="shared" si="882"/>
        <v>0.27885803287732885</v>
      </c>
      <c r="R4756" s="6">
        <f t="shared" si="883"/>
        <v>0.23831587366133927</v>
      </c>
      <c r="S4756" s="6">
        <f t="shared" si="884"/>
        <v>0.51717390653866813</v>
      </c>
    </row>
    <row r="4757" spans="1:19" x14ac:dyDescent="0.25">
      <c r="A4757" s="64">
        <v>41961</v>
      </c>
      <c r="B4757" s="200" t="s">
        <v>864</v>
      </c>
      <c r="C4757" s="4">
        <v>4</v>
      </c>
      <c r="D4757" s="4">
        <v>3.2</v>
      </c>
      <c r="E4757" s="4"/>
      <c r="G4757" s="4">
        <f t="shared" si="877"/>
        <v>64.961200000000005</v>
      </c>
      <c r="H4757"/>
      <c r="I4757"/>
      <c r="J4757" s="34">
        <f t="shared" si="874"/>
        <v>8.0424771931898698E-4</v>
      </c>
      <c r="K4757" s="34">
        <f t="shared" si="878"/>
        <v>5.2244897957576697E-2</v>
      </c>
      <c r="L4757" s="6">
        <f t="shared" si="875"/>
        <v>2.57474279673893</v>
      </c>
      <c r="M4757" s="6">
        <f t="shared" si="879"/>
        <v>0.16725838501169291</v>
      </c>
      <c r="N4757" s="6">
        <f t="shared" si="876"/>
        <v>4.9915502127950244</v>
      </c>
      <c r="O4757" s="6">
        <f t="shared" si="880"/>
        <v>0.32425709797277341</v>
      </c>
      <c r="P4757" s="6">
        <f t="shared" si="881"/>
        <v>0.49151548298446635</v>
      </c>
      <c r="Q4757" s="6">
        <f t="shared" si="882"/>
        <v>8.0284024805612586E-2</v>
      </c>
      <c r="R4757" s="6">
        <f t="shared" si="883"/>
        <v>0.12646026820938164</v>
      </c>
      <c r="S4757" s="6">
        <f t="shared" si="884"/>
        <v>0.20674429301499422</v>
      </c>
    </row>
    <row r="4758" spans="1:19" x14ac:dyDescent="0.25">
      <c r="A4758" s="64">
        <v>41961</v>
      </c>
      <c r="B4758" s="200" t="s">
        <v>864</v>
      </c>
      <c r="C4758" s="4">
        <v>4</v>
      </c>
      <c r="D4758" s="4">
        <v>7.4</v>
      </c>
      <c r="E4758" s="4"/>
      <c r="G4758" s="4">
        <f t="shared" si="877"/>
        <v>64.961200000000005</v>
      </c>
      <c r="H4758"/>
      <c r="I4758"/>
      <c r="J4758" s="34">
        <f t="shared" si="874"/>
        <v>4.3008403427644282E-3</v>
      </c>
      <c r="K4758" s="34">
        <f t="shared" si="878"/>
        <v>0.27938775509344738</v>
      </c>
      <c r="L4758" s="6">
        <f t="shared" si="875"/>
        <v>17.691219677917115</v>
      </c>
      <c r="M4758" s="6">
        <f t="shared" si="879"/>
        <v>1.1492428820320462</v>
      </c>
      <c r="N4758" s="6">
        <f t="shared" si="876"/>
        <v>13.311012207689938</v>
      </c>
      <c r="O4758" s="6">
        <f t="shared" si="880"/>
        <v>0.86469934299806295</v>
      </c>
      <c r="P4758" s="6">
        <f t="shared" si="881"/>
        <v>2.0139422250301093</v>
      </c>
      <c r="Q4758" s="6">
        <f t="shared" si="882"/>
        <v>0.55163658337538213</v>
      </c>
      <c r="R4758" s="6">
        <f t="shared" si="883"/>
        <v>0.33723274376924456</v>
      </c>
      <c r="S4758" s="6">
        <f t="shared" si="884"/>
        <v>0.88886932714462663</v>
      </c>
    </row>
    <row r="4759" spans="1:19" x14ac:dyDescent="0.25">
      <c r="A4759" s="64">
        <v>41961</v>
      </c>
      <c r="B4759" s="200" t="s">
        <v>864</v>
      </c>
      <c r="C4759" s="4">
        <v>4</v>
      </c>
      <c r="D4759" s="4">
        <v>7.2</v>
      </c>
      <c r="E4759" s="4"/>
      <c r="G4759" s="4">
        <f t="shared" si="877"/>
        <v>64.961200000000005</v>
      </c>
      <c r="H4759"/>
      <c r="I4759"/>
      <c r="J4759" s="34">
        <f t="shared" si="874"/>
        <v>4.0715040790523724E-3</v>
      </c>
      <c r="K4759" s="34">
        <f t="shared" si="878"/>
        <v>0.26448979591023208</v>
      </c>
      <c r="L4759" s="6">
        <f t="shared" si="875"/>
        <v>16.611217355322236</v>
      </c>
      <c r="M4759" s="6">
        <f t="shared" si="879"/>
        <v>1.0790846337926925</v>
      </c>
      <c r="N4759" s="6">
        <f t="shared" si="876"/>
        <v>12.891070706250053</v>
      </c>
      <c r="O4759" s="6">
        <f t="shared" si="880"/>
        <v>0.83741943860560009</v>
      </c>
      <c r="P4759" s="6">
        <f t="shared" si="881"/>
        <v>1.9165040723982925</v>
      </c>
      <c r="Q4759" s="6">
        <f t="shared" si="882"/>
        <v>0.51796062422049238</v>
      </c>
      <c r="R4759" s="6">
        <f t="shared" si="883"/>
        <v>0.32659358105618402</v>
      </c>
      <c r="S4759" s="6">
        <f t="shared" si="884"/>
        <v>0.84455420527667635</v>
      </c>
    </row>
    <row r="4760" spans="1:19" x14ac:dyDescent="0.25">
      <c r="A4760" s="64">
        <v>41961</v>
      </c>
      <c r="B4760" s="200" t="s">
        <v>864</v>
      </c>
      <c r="C4760" s="4">
        <v>4</v>
      </c>
      <c r="D4760" s="4">
        <v>5</v>
      </c>
      <c r="E4760" s="4"/>
      <c r="G4760" s="4">
        <f t="shared" si="877"/>
        <v>64.961200000000005</v>
      </c>
      <c r="H4760"/>
      <c r="I4760"/>
      <c r="J4760" s="34">
        <f t="shared" si="874"/>
        <v>1.9634954084936209E-3</v>
      </c>
      <c r="K4760" s="34">
        <f t="shared" si="878"/>
        <v>0.12755102040424002</v>
      </c>
      <c r="L4760" s="6">
        <f t="shared" si="875"/>
        <v>7.1833345216463531</v>
      </c>
      <c r="M4760" s="6">
        <f t="shared" si="879"/>
        <v>0.46663803957857453</v>
      </c>
      <c r="N4760" s="6">
        <f t="shared" si="876"/>
        <v>8.4140458590425169</v>
      </c>
      <c r="O4760" s="6">
        <f t="shared" si="880"/>
        <v>0.54658652646013051</v>
      </c>
      <c r="P4760" s="6">
        <f t="shared" si="881"/>
        <v>1.0132245660387049</v>
      </c>
      <c r="Q4760" s="6">
        <f t="shared" si="882"/>
        <v>0.22398625899771576</v>
      </c>
      <c r="R4760" s="6">
        <f t="shared" si="883"/>
        <v>0.2131687453194509</v>
      </c>
      <c r="S4760" s="6">
        <f t="shared" si="884"/>
        <v>0.4371550043171667</v>
      </c>
    </row>
    <row r="4761" spans="1:19" x14ac:dyDescent="0.25">
      <c r="A4761" s="64">
        <v>41961</v>
      </c>
      <c r="B4761" s="200" t="s">
        <v>864</v>
      </c>
      <c r="C4761" s="4">
        <v>4</v>
      </c>
      <c r="D4761" s="4">
        <v>9.4</v>
      </c>
      <c r="E4761" s="4"/>
      <c r="G4761" s="4">
        <f t="shared" si="877"/>
        <v>64.961200000000005</v>
      </c>
      <c r="H4761"/>
      <c r="I4761"/>
      <c r="J4761" s="34">
        <f t="shared" si="874"/>
        <v>6.9397781717798531E-3</v>
      </c>
      <c r="K4761" s="34">
        <f t="shared" si="878"/>
        <v>0.45081632651674586</v>
      </c>
      <c r="L4761" s="6">
        <f t="shared" si="875"/>
        <v>30.663024292845677</v>
      </c>
      <c r="M4761" s="6">
        <f t="shared" si="879"/>
        <v>1.9919068923278171</v>
      </c>
      <c r="N4761" s="6">
        <f t="shared" si="876"/>
        <v>17.610413696800567</v>
      </c>
      <c r="O4761" s="6">
        <f t="shared" si="880"/>
        <v>1.1439936284297221</v>
      </c>
      <c r="P4761" s="6">
        <f t="shared" si="881"/>
        <v>3.1359005207575392</v>
      </c>
      <c r="Q4761" s="6">
        <f t="shared" si="882"/>
        <v>0.95611530831735214</v>
      </c>
      <c r="R4761" s="6">
        <f t="shared" si="883"/>
        <v>0.44615751508759161</v>
      </c>
      <c r="S4761" s="6">
        <f t="shared" si="884"/>
        <v>1.4022728234049437</v>
      </c>
    </row>
    <row r="4762" spans="1:19" x14ac:dyDescent="0.25">
      <c r="A4762" s="64">
        <v>41961</v>
      </c>
      <c r="B4762" s="200" t="s">
        <v>864</v>
      </c>
      <c r="C4762" s="4">
        <v>4</v>
      </c>
      <c r="D4762" s="4">
        <v>9.1</v>
      </c>
      <c r="E4762" s="4"/>
      <c r="G4762" s="4">
        <f t="shared" si="877"/>
        <v>64.961200000000005</v>
      </c>
      <c r="H4762"/>
      <c r="I4762"/>
      <c r="J4762" s="34">
        <f t="shared" si="874"/>
        <v>6.5038821910942696E-3</v>
      </c>
      <c r="K4762" s="34">
        <f t="shared" si="878"/>
        <v>0.4224999999870046</v>
      </c>
      <c r="L4762" s="6">
        <f t="shared" si="875"/>
        <v>28.459693107492722</v>
      </c>
      <c r="M4762" s="6">
        <f t="shared" si="879"/>
        <v>1.8487758517536694</v>
      </c>
      <c r="N4762" s="6">
        <f t="shared" si="876"/>
        <v>16.954633202475005</v>
      </c>
      <c r="O4762" s="6">
        <f t="shared" si="880"/>
        <v>1.1013933397554569</v>
      </c>
      <c r="P4762" s="6">
        <f t="shared" si="881"/>
        <v>2.9501691915091266</v>
      </c>
      <c r="Q4762" s="6">
        <f t="shared" si="882"/>
        <v>0.88741240884176131</v>
      </c>
      <c r="R4762" s="6">
        <f t="shared" si="883"/>
        <v>0.42954340250462825</v>
      </c>
      <c r="S4762" s="6">
        <f t="shared" si="884"/>
        <v>1.3169558113463895</v>
      </c>
    </row>
    <row r="4763" spans="1:19" x14ac:dyDescent="0.25">
      <c r="A4763" s="64">
        <v>41961</v>
      </c>
      <c r="B4763" s="200" t="s">
        <v>864</v>
      </c>
      <c r="C4763" s="4">
        <v>4</v>
      </c>
      <c r="D4763" s="4">
        <v>4.0999999999999996</v>
      </c>
      <c r="E4763" s="4"/>
      <c r="G4763" s="4">
        <f t="shared" si="877"/>
        <v>64.961200000000005</v>
      </c>
      <c r="H4763"/>
      <c r="I4763"/>
      <c r="J4763" s="34">
        <f t="shared" si="874"/>
        <v>1.3202543126711102E-3</v>
      </c>
      <c r="K4763" s="34">
        <f t="shared" si="878"/>
        <v>8.5765306119810952E-2</v>
      </c>
      <c r="L4763" s="6">
        <f t="shared" si="875"/>
        <v>4.5518101325650582</v>
      </c>
      <c r="M4763" s="6">
        <f t="shared" si="879"/>
        <v>0.29569105411886604</v>
      </c>
      <c r="N4763" s="6">
        <f t="shared" si="876"/>
        <v>6.670633528309061</v>
      </c>
      <c r="O4763" s="6">
        <f t="shared" si="880"/>
        <v>0.43333236716418877</v>
      </c>
      <c r="P4763" s="6">
        <f t="shared" si="881"/>
        <v>0.72902342128305486</v>
      </c>
      <c r="Q4763" s="6">
        <f t="shared" si="882"/>
        <v>0.14193170597705571</v>
      </c>
      <c r="R4763" s="6">
        <f t="shared" si="883"/>
        <v>0.16899962319403364</v>
      </c>
      <c r="S4763" s="6">
        <f t="shared" si="884"/>
        <v>0.31093132917108934</v>
      </c>
    </row>
    <row r="4764" spans="1:19" x14ac:dyDescent="0.25">
      <c r="A4764" s="64">
        <v>41961</v>
      </c>
      <c r="B4764" s="200" t="s">
        <v>864</v>
      </c>
      <c r="C4764" s="4">
        <v>4</v>
      </c>
      <c r="D4764" s="4">
        <v>3.6</v>
      </c>
      <c r="E4764" s="4"/>
      <c r="G4764" s="4">
        <f t="shared" si="877"/>
        <v>64.961200000000005</v>
      </c>
      <c r="H4764"/>
      <c r="I4764"/>
      <c r="J4764" s="34">
        <f t="shared" si="874"/>
        <v>1.0178760197630931E-3</v>
      </c>
      <c r="K4764" s="34">
        <f t="shared" si="878"/>
        <v>6.6122448977558021E-2</v>
      </c>
      <c r="L4764" s="6">
        <f t="shared" si="875"/>
        <v>3.375464158589657</v>
      </c>
      <c r="M4764" s="6">
        <f t="shared" si="879"/>
        <v>0.21927420655205926</v>
      </c>
      <c r="N4764" s="6">
        <f t="shared" si="876"/>
        <v>5.7290669248255632</v>
      </c>
      <c r="O4764" s="6">
        <f t="shared" si="880"/>
        <v>0.37216706953560269</v>
      </c>
      <c r="P4764" s="6">
        <f t="shared" si="881"/>
        <v>0.59144127608766195</v>
      </c>
      <c r="Q4764" s="6">
        <f t="shared" si="882"/>
        <v>0.10525161914498844</v>
      </c>
      <c r="R4764" s="6">
        <f t="shared" si="883"/>
        <v>0.14514515711888507</v>
      </c>
      <c r="S4764" s="6">
        <f t="shared" si="884"/>
        <v>0.25039677626387352</v>
      </c>
    </row>
    <row r="4765" spans="1:19" x14ac:dyDescent="0.25">
      <c r="A4765" s="64">
        <v>41961</v>
      </c>
      <c r="B4765" s="200" t="s">
        <v>864</v>
      </c>
      <c r="C4765" s="4">
        <v>4</v>
      </c>
      <c r="D4765" s="4">
        <v>3.6</v>
      </c>
      <c r="E4765" s="4"/>
      <c r="G4765" s="4">
        <f t="shared" si="877"/>
        <v>64.961200000000005</v>
      </c>
      <c r="H4765"/>
      <c r="I4765"/>
      <c r="J4765" s="34">
        <f t="shared" si="874"/>
        <v>1.0178760197630931E-3</v>
      </c>
      <c r="K4765" s="34">
        <f t="shared" si="878"/>
        <v>6.6122448977558021E-2</v>
      </c>
      <c r="L4765" s="6">
        <f t="shared" si="875"/>
        <v>3.375464158589657</v>
      </c>
      <c r="M4765" s="6">
        <f t="shared" si="879"/>
        <v>0.21927420655205926</v>
      </c>
      <c r="N4765" s="6">
        <f t="shared" si="876"/>
        <v>5.7290669248255632</v>
      </c>
      <c r="O4765" s="6">
        <f t="shared" si="880"/>
        <v>0.37216706953560269</v>
      </c>
      <c r="P4765" s="6">
        <f t="shared" si="881"/>
        <v>0.59144127608766195</v>
      </c>
      <c r="Q4765" s="6">
        <f t="shared" si="882"/>
        <v>0.10525161914498844</v>
      </c>
      <c r="R4765" s="6">
        <f t="shared" si="883"/>
        <v>0.14514515711888507</v>
      </c>
      <c r="S4765" s="6">
        <f t="shared" si="884"/>
        <v>0.25039677626387352</v>
      </c>
    </row>
    <row r="4766" spans="1:19" x14ac:dyDescent="0.25">
      <c r="A4766" s="64">
        <v>41961</v>
      </c>
      <c r="B4766" s="200" t="s">
        <v>864</v>
      </c>
      <c r="C4766" s="4">
        <v>4</v>
      </c>
      <c r="D4766" s="4">
        <v>5.0999999999999996</v>
      </c>
      <c r="E4766" s="4"/>
      <c r="G4766" s="4">
        <f t="shared" si="877"/>
        <v>64.961200000000005</v>
      </c>
      <c r="H4766"/>
      <c r="I4766"/>
      <c r="J4766" s="34">
        <f t="shared" si="874"/>
        <v>2.0428206229967626E-3</v>
      </c>
      <c r="K4766" s="34">
        <f t="shared" si="878"/>
        <v>0.13270408162857128</v>
      </c>
      <c r="L4766" s="6">
        <f t="shared" si="875"/>
        <v>7.5179232289815232</v>
      </c>
      <c r="M4766" s="6">
        <f t="shared" si="879"/>
        <v>0.48837332393509775</v>
      </c>
      <c r="N4766" s="6">
        <f t="shared" si="876"/>
        <v>8.6112674075792555</v>
      </c>
      <c r="O4766" s="6">
        <f t="shared" si="880"/>
        <v>0.55939827516743446</v>
      </c>
      <c r="P4766" s="6">
        <f t="shared" si="881"/>
        <v>1.0477715991025323</v>
      </c>
      <c r="Q4766" s="6">
        <f t="shared" si="882"/>
        <v>0.2344191954888469</v>
      </c>
      <c r="R4766" s="6">
        <f t="shared" si="883"/>
        <v>0.21816532731529945</v>
      </c>
      <c r="S4766" s="6">
        <f t="shared" si="884"/>
        <v>0.45258452280414635</v>
      </c>
    </row>
    <row r="4767" spans="1:19" x14ac:dyDescent="0.25">
      <c r="A4767" s="64">
        <v>41961</v>
      </c>
      <c r="B4767" s="200" t="s">
        <v>864</v>
      </c>
      <c r="C4767" s="4">
        <v>4</v>
      </c>
      <c r="D4767" s="4">
        <v>10.199999999999999</v>
      </c>
      <c r="E4767" s="4"/>
      <c r="G4767" s="4">
        <f t="shared" si="877"/>
        <v>64.961200000000005</v>
      </c>
      <c r="H4767"/>
      <c r="I4767"/>
      <c r="J4767" s="34">
        <f t="shared" si="874"/>
        <v>8.1712824919870503E-3</v>
      </c>
      <c r="K4767" s="34">
        <f t="shared" si="878"/>
        <v>0.53081632651428512</v>
      </c>
      <c r="L4767" s="6">
        <f t="shared" si="875"/>
        <v>36.996943516478161</v>
      </c>
      <c r="M4767" s="6">
        <f t="shared" si="879"/>
        <v>2.4033658937787901</v>
      </c>
      <c r="N4767" s="6">
        <f t="shared" si="876"/>
        <v>19.376358921642492</v>
      </c>
      <c r="O4767" s="6">
        <f t="shared" si="880"/>
        <v>1.2587115515948144</v>
      </c>
      <c r="P4767" s="6">
        <f t="shared" si="881"/>
        <v>3.6620774453736047</v>
      </c>
      <c r="Q4767" s="6">
        <f t="shared" si="882"/>
        <v>1.1536156290138191</v>
      </c>
      <c r="R4767" s="6">
        <f t="shared" si="883"/>
        <v>0.49089750512197766</v>
      </c>
      <c r="S4767" s="6">
        <f t="shared" si="884"/>
        <v>1.6445131341357968</v>
      </c>
    </row>
    <row r="4768" spans="1:19" x14ac:dyDescent="0.25">
      <c r="A4768" s="64">
        <v>41961</v>
      </c>
      <c r="B4768" s="200" t="s">
        <v>864</v>
      </c>
      <c r="C4768" s="4">
        <v>4</v>
      </c>
      <c r="D4768" s="4">
        <v>3.7</v>
      </c>
      <c r="E4768" s="4"/>
      <c r="G4768" s="4">
        <f t="shared" si="877"/>
        <v>64.961200000000005</v>
      </c>
      <c r="H4768"/>
      <c r="I4768"/>
      <c r="J4768" s="34">
        <f t="shared" si="874"/>
        <v>1.075210085691107E-3</v>
      </c>
      <c r="K4768" s="34">
        <f t="shared" si="878"/>
        <v>6.9846938773361844E-2</v>
      </c>
      <c r="L4768" s="6">
        <f t="shared" si="875"/>
        <v>3.5949248430857623</v>
      </c>
      <c r="M4768" s="6">
        <f t="shared" si="879"/>
        <v>0.2335306362462681</v>
      </c>
      <c r="N4768" s="6">
        <f t="shared" si="876"/>
        <v>5.9156978898620354</v>
      </c>
      <c r="O4768" s="6">
        <f t="shared" si="880"/>
        <v>0.38429084121668494</v>
      </c>
      <c r="P4768" s="6">
        <f t="shared" si="881"/>
        <v>0.61782147746295302</v>
      </c>
      <c r="Q4768" s="6">
        <f t="shared" si="882"/>
        <v>0.11209470539820869</v>
      </c>
      <c r="R4768" s="6">
        <f t="shared" si="883"/>
        <v>0.14987342807450713</v>
      </c>
      <c r="S4768" s="6">
        <f t="shared" si="884"/>
        <v>0.2619681334727158</v>
      </c>
    </row>
    <row r="4769" spans="1:19" x14ac:dyDescent="0.25">
      <c r="A4769" s="64">
        <v>41961</v>
      </c>
      <c r="B4769" s="200" t="s">
        <v>864</v>
      </c>
      <c r="C4769" s="4">
        <v>4</v>
      </c>
      <c r="D4769" s="4">
        <v>4.5999999999999996</v>
      </c>
      <c r="E4769" s="4"/>
      <c r="G4769" s="4">
        <f t="shared" si="877"/>
        <v>64.961200000000005</v>
      </c>
      <c r="H4769"/>
      <c r="I4769"/>
      <c r="J4769" s="34">
        <f t="shared" ref="J4769:J4832" si="885">((+D4769/200)^2)*PI()</f>
        <v>1.6619025137490004E-3</v>
      </c>
      <c r="K4769" s="34">
        <f t="shared" si="878"/>
        <v>0.10795918367014873</v>
      </c>
      <c r="L4769" s="6">
        <f t="shared" ref="L4769:L4832" si="886">0.17758*(D4769^2.299)</f>
        <v>5.9302678128381849</v>
      </c>
      <c r="M4769" s="6">
        <f t="shared" si="879"/>
        <v>0.3852373209154813</v>
      </c>
      <c r="N4769" s="6">
        <f t="shared" ref="N4769:N4832" si="887">1.28*(D4769^1.17)</f>
        <v>7.6319696161125572</v>
      </c>
      <c r="O4769" s="6">
        <f t="shared" si="880"/>
        <v>0.49578191424249274</v>
      </c>
      <c r="P4769" s="6">
        <f t="shared" si="881"/>
        <v>0.88101923515797398</v>
      </c>
      <c r="Q4769" s="6">
        <f t="shared" si="882"/>
        <v>0.18491391403943103</v>
      </c>
      <c r="R4769" s="6">
        <f t="shared" si="883"/>
        <v>0.19335494655457217</v>
      </c>
      <c r="S4769" s="6">
        <f t="shared" si="884"/>
        <v>0.37826886059400322</v>
      </c>
    </row>
    <row r="4770" spans="1:19" x14ac:dyDescent="0.25">
      <c r="A4770" s="64">
        <v>41961</v>
      </c>
      <c r="B4770" s="200" t="s">
        <v>864</v>
      </c>
      <c r="C4770" s="4">
        <v>4</v>
      </c>
      <c r="D4770" s="4">
        <v>4.2</v>
      </c>
      <c r="E4770" s="4"/>
      <c r="G4770" s="4">
        <f t="shared" ref="G4770:G4833" si="888">IF($D4770&lt;3.01,795.7747,64.9612)</f>
        <v>64.961200000000005</v>
      </c>
      <c r="H4770"/>
      <c r="I4770"/>
      <c r="J4770" s="34">
        <f t="shared" si="885"/>
        <v>1.385442360233099E-3</v>
      </c>
      <c r="K4770" s="34">
        <f t="shared" ref="K4770:K4833" si="889">+IF($D4770&gt;3.01,J4770*64.96120126,J4770*795.77)</f>
        <v>8.9999999997231753E-2</v>
      </c>
      <c r="L4770" s="6">
        <f t="shared" si="886"/>
        <v>4.811097633235077</v>
      </c>
      <c r="M4770" s="6">
        <f t="shared" ref="M4770:M4833" si="890">+IF($D4770&gt;3.01,L4770*64.96120126*0.001,L4770*795.77*0.001)</f>
        <v>0.31253468163409348</v>
      </c>
      <c r="N4770" s="6">
        <f t="shared" si="887"/>
        <v>6.861382640483793</v>
      </c>
      <c r="O4770" s="6">
        <f t="shared" ref="O4770:O4833" si="891">+IF($D4770&gt;3.01,N4770*64.96120126*0.001,N4770*795.77*0.001)</f>
        <v>0.44572365863033786</v>
      </c>
      <c r="P4770" s="6">
        <f t="shared" ref="P4770:P4833" si="892">+M4770+O4770</f>
        <v>0.7582583402644314</v>
      </c>
      <c r="Q4770" s="6">
        <f t="shared" si="882"/>
        <v>0.15001664718436486</v>
      </c>
      <c r="R4770" s="6">
        <f t="shared" si="883"/>
        <v>0.17383222686583177</v>
      </c>
      <c r="S4770" s="6">
        <f t="shared" si="884"/>
        <v>0.32384887405019663</v>
      </c>
    </row>
    <row r="4771" spans="1:19" x14ac:dyDescent="0.25">
      <c r="A4771" s="64">
        <v>41961</v>
      </c>
      <c r="B4771" s="200" t="s">
        <v>864</v>
      </c>
      <c r="C4771" s="4">
        <v>4</v>
      </c>
      <c r="D4771" s="4">
        <v>3</v>
      </c>
      <c r="E4771" s="4"/>
      <c r="G4771" s="4">
        <f t="shared" si="888"/>
        <v>795.77470000000005</v>
      </c>
      <c r="H4771"/>
      <c r="I4771"/>
      <c r="J4771" s="34">
        <f t="shared" si="885"/>
        <v>7.0685834705770342E-4</v>
      </c>
      <c r="K4771" s="34">
        <f t="shared" si="889"/>
        <v>0.56249666683810862</v>
      </c>
      <c r="L4771" s="6">
        <f t="shared" si="886"/>
        <v>2.219707841442716</v>
      </c>
      <c r="M4771" s="6">
        <f t="shared" si="890"/>
        <v>1.7663769089848702</v>
      </c>
      <c r="N4771" s="6">
        <f t="shared" si="887"/>
        <v>4.6285167281146418</v>
      </c>
      <c r="O4771" s="6">
        <f t="shared" si="891"/>
        <v>3.6832347567317885</v>
      </c>
      <c r="P4771" s="6">
        <f t="shared" si="892"/>
        <v>5.4496116657166587</v>
      </c>
      <c r="Q4771" s="6">
        <f t="shared" si="882"/>
        <v>0.84786091631273763</v>
      </c>
      <c r="R4771" s="6">
        <f t="shared" si="883"/>
        <v>1.4364615551253976</v>
      </c>
      <c r="S4771" s="6">
        <f t="shared" si="884"/>
        <v>2.2843224714381352</v>
      </c>
    </row>
    <row r="4772" spans="1:19" x14ac:dyDescent="0.25">
      <c r="A4772" s="64">
        <v>41961</v>
      </c>
      <c r="B4772" s="200" t="s">
        <v>864</v>
      </c>
      <c r="C4772" s="4">
        <v>4</v>
      </c>
      <c r="D4772" s="4">
        <v>4.2</v>
      </c>
      <c r="E4772" s="4"/>
      <c r="G4772" s="4">
        <f t="shared" si="888"/>
        <v>64.961200000000005</v>
      </c>
      <c r="H4772"/>
      <c r="I4772"/>
      <c r="J4772" s="34">
        <f t="shared" si="885"/>
        <v>1.385442360233099E-3</v>
      </c>
      <c r="K4772" s="34">
        <f t="shared" si="889"/>
        <v>8.9999999997231753E-2</v>
      </c>
      <c r="L4772" s="6">
        <f t="shared" si="886"/>
        <v>4.811097633235077</v>
      </c>
      <c r="M4772" s="6">
        <f t="shared" si="890"/>
        <v>0.31253468163409348</v>
      </c>
      <c r="N4772" s="6">
        <f t="shared" si="887"/>
        <v>6.861382640483793</v>
      </c>
      <c r="O4772" s="6">
        <f t="shared" si="891"/>
        <v>0.44572365863033786</v>
      </c>
      <c r="P4772" s="6">
        <f t="shared" si="892"/>
        <v>0.7582583402644314</v>
      </c>
      <c r="Q4772" s="6">
        <f t="shared" si="882"/>
        <v>0.15001664718436486</v>
      </c>
      <c r="R4772" s="6">
        <f t="shared" si="883"/>
        <v>0.17383222686583177</v>
      </c>
      <c r="S4772" s="6">
        <f t="shared" si="884"/>
        <v>0.32384887405019663</v>
      </c>
    </row>
    <row r="4773" spans="1:19" x14ac:dyDescent="0.25">
      <c r="A4773" s="64">
        <v>41961</v>
      </c>
      <c r="B4773" s="200" t="s">
        <v>864</v>
      </c>
      <c r="C4773" s="4">
        <v>4</v>
      </c>
      <c r="D4773" s="4">
        <v>3.1</v>
      </c>
      <c r="E4773" s="4"/>
      <c r="G4773" s="4">
        <f t="shared" si="888"/>
        <v>64.961200000000005</v>
      </c>
      <c r="H4773"/>
      <c r="I4773"/>
      <c r="J4773" s="34">
        <f t="shared" si="885"/>
        <v>7.5476763502494771E-4</v>
      </c>
      <c r="K4773" s="34">
        <f t="shared" si="889"/>
        <v>4.9030612243389851E-2</v>
      </c>
      <c r="L4773" s="6">
        <f t="shared" si="886"/>
        <v>2.3935063597525432</v>
      </c>
      <c r="M4773" s="6">
        <f t="shared" si="890"/>
        <v>0.15548504835297491</v>
      </c>
      <c r="N4773" s="6">
        <f t="shared" si="887"/>
        <v>4.8095356854949474</v>
      </c>
      <c r="O4773" s="6">
        <f t="shared" si="891"/>
        <v>0.31243321563258936</v>
      </c>
      <c r="P4773" s="6">
        <f t="shared" si="892"/>
        <v>0.46791826398556424</v>
      </c>
      <c r="Q4773" s="6">
        <f t="shared" si="882"/>
        <v>7.4632823209427962E-2</v>
      </c>
      <c r="R4773" s="6">
        <f t="shared" si="883"/>
        <v>0.12184895409670986</v>
      </c>
      <c r="S4773" s="6">
        <f t="shared" si="884"/>
        <v>0.19648177730613781</v>
      </c>
    </row>
    <row r="4774" spans="1:19" x14ac:dyDescent="0.25">
      <c r="A4774" s="64">
        <v>41961</v>
      </c>
      <c r="B4774" s="200" t="s">
        <v>864</v>
      </c>
      <c r="C4774" s="4">
        <v>4</v>
      </c>
      <c r="D4774" s="4">
        <v>6.4</v>
      </c>
      <c r="E4774" s="4"/>
      <c r="G4774" s="4">
        <f t="shared" si="888"/>
        <v>64.961200000000005</v>
      </c>
      <c r="H4774"/>
      <c r="I4774"/>
      <c r="J4774" s="34">
        <f t="shared" si="885"/>
        <v>3.2169908772759479E-3</v>
      </c>
      <c r="K4774" s="34">
        <f t="shared" si="889"/>
        <v>0.20897959183030679</v>
      </c>
      <c r="L4774" s="6">
        <f t="shared" si="886"/>
        <v>12.670735111153041</v>
      </c>
      <c r="M4774" s="6">
        <f t="shared" si="890"/>
        <v>0.82310617366776118</v>
      </c>
      <c r="N4774" s="6">
        <f t="shared" si="887"/>
        <v>11.231571837310549</v>
      </c>
      <c r="O4774" s="6">
        <f t="shared" si="891"/>
        <v>0.72961639858967853</v>
      </c>
      <c r="P4774" s="6">
        <f t="shared" si="892"/>
        <v>1.5527225722574398</v>
      </c>
      <c r="Q4774" s="6">
        <f t="shared" si="882"/>
        <v>0.39509096336052535</v>
      </c>
      <c r="R4774" s="6">
        <f t="shared" si="883"/>
        <v>0.28455039544997462</v>
      </c>
      <c r="S4774" s="6">
        <f t="shared" si="884"/>
        <v>0.67964135881049992</v>
      </c>
    </row>
    <row r="4775" spans="1:19" x14ac:dyDescent="0.25">
      <c r="A4775" s="64">
        <v>41961</v>
      </c>
      <c r="B4775" s="200" t="s">
        <v>864</v>
      </c>
      <c r="C4775" s="4">
        <v>4</v>
      </c>
      <c r="D4775" s="4">
        <v>4.5</v>
      </c>
      <c r="E4775" s="4"/>
      <c r="G4775" s="4">
        <f t="shared" si="888"/>
        <v>64.961200000000005</v>
      </c>
      <c r="H4775"/>
      <c r="I4775"/>
      <c r="J4775" s="34">
        <f t="shared" si="885"/>
        <v>1.5904312808798326E-3</v>
      </c>
      <c r="K4775" s="34">
        <f t="shared" si="889"/>
        <v>0.10331632652743439</v>
      </c>
      <c r="L4775" s="6">
        <f t="shared" si="886"/>
        <v>5.6380590590289899</v>
      </c>
      <c r="M4775" s="6">
        <f t="shared" si="890"/>
        <v>0.36625508924934846</v>
      </c>
      <c r="N4775" s="6">
        <f t="shared" si="887"/>
        <v>7.4382130025037601</v>
      </c>
      <c r="O4775" s="6">
        <f t="shared" si="891"/>
        <v>0.48319525187039564</v>
      </c>
      <c r="P4775" s="6">
        <f t="shared" si="892"/>
        <v>0.84945034111974405</v>
      </c>
      <c r="Q4775" s="6">
        <f t="shared" si="882"/>
        <v>0.17580244283968727</v>
      </c>
      <c r="R4775" s="6">
        <f t="shared" si="883"/>
        <v>0.1884461482294543</v>
      </c>
      <c r="S4775" s="6">
        <f t="shared" si="884"/>
        <v>0.36424859106914154</v>
      </c>
    </row>
    <row r="4776" spans="1:19" x14ac:dyDescent="0.25">
      <c r="A4776" s="64">
        <v>41961</v>
      </c>
      <c r="B4776" s="200" t="s">
        <v>864</v>
      </c>
      <c r="C4776" s="4">
        <v>4</v>
      </c>
      <c r="D4776" s="4">
        <v>5.9</v>
      </c>
      <c r="E4776" s="4"/>
      <c r="G4776" s="4">
        <f t="shared" si="888"/>
        <v>64.961200000000005</v>
      </c>
      <c r="H4776"/>
      <c r="I4776"/>
      <c r="J4776" s="34">
        <f t="shared" si="885"/>
        <v>2.7339710067865179E-3</v>
      </c>
      <c r="K4776" s="34">
        <f t="shared" si="889"/>
        <v>0.17760204081086381</v>
      </c>
      <c r="L4776" s="6">
        <f t="shared" si="886"/>
        <v>10.509518679077305</v>
      </c>
      <c r="M4776" s="6">
        <f t="shared" si="890"/>
        <v>0.68271095805727011</v>
      </c>
      <c r="N4776" s="6">
        <f t="shared" si="887"/>
        <v>10.211906347392123</v>
      </c>
      <c r="O4776" s="6">
        <f t="shared" si="891"/>
        <v>0.66337770348121117</v>
      </c>
      <c r="P4776" s="6">
        <f t="shared" si="892"/>
        <v>1.3460886615384813</v>
      </c>
      <c r="Q4776" s="6">
        <f t="shared" si="882"/>
        <v>0.32770125986748966</v>
      </c>
      <c r="R4776" s="6">
        <f t="shared" si="883"/>
        <v>0.25871730435767237</v>
      </c>
      <c r="S4776" s="6">
        <f t="shared" si="884"/>
        <v>0.58641856422516203</v>
      </c>
    </row>
    <row r="4777" spans="1:19" x14ac:dyDescent="0.25">
      <c r="A4777" s="64">
        <v>41961</v>
      </c>
      <c r="B4777" s="200" t="s">
        <v>864</v>
      </c>
      <c r="C4777" s="4">
        <v>4</v>
      </c>
      <c r="D4777" s="4">
        <v>5.2</v>
      </c>
      <c r="E4777" s="4"/>
      <c r="G4777" s="4">
        <f t="shared" si="888"/>
        <v>64.961200000000005</v>
      </c>
      <c r="H4777"/>
      <c r="I4777"/>
      <c r="J4777" s="34">
        <f t="shared" si="885"/>
        <v>2.1237166338267006E-3</v>
      </c>
      <c r="K4777" s="34">
        <f t="shared" si="889"/>
        <v>0.13795918366922602</v>
      </c>
      <c r="L4777" s="6">
        <f t="shared" si="886"/>
        <v>7.8611437635641082</v>
      </c>
      <c r="M4777" s="6">
        <f t="shared" si="890"/>
        <v>0.51066934215868187</v>
      </c>
      <c r="N4777" s="6">
        <f t="shared" si="887"/>
        <v>8.8091474968502013</v>
      </c>
      <c r="O4777" s="6">
        <f t="shared" si="891"/>
        <v>0.5722528034719111</v>
      </c>
      <c r="P4777" s="6">
        <f t="shared" si="892"/>
        <v>1.0829221456305929</v>
      </c>
      <c r="Q4777" s="6">
        <f t="shared" si="882"/>
        <v>0.2451212842361673</v>
      </c>
      <c r="R4777" s="6">
        <f t="shared" si="883"/>
        <v>0.22317859335404533</v>
      </c>
      <c r="S4777" s="6">
        <f t="shared" si="884"/>
        <v>0.46829987759021263</v>
      </c>
    </row>
    <row r="4778" spans="1:19" x14ac:dyDescent="0.25">
      <c r="A4778" s="64">
        <v>41961</v>
      </c>
      <c r="B4778" s="200" t="s">
        <v>864</v>
      </c>
      <c r="C4778" s="4">
        <v>4</v>
      </c>
      <c r="D4778" s="4">
        <v>6.5</v>
      </c>
      <c r="E4778" s="4"/>
      <c r="G4778" s="4">
        <f t="shared" si="888"/>
        <v>64.961200000000005</v>
      </c>
      <c r="H4778"/>
      <c r="I4778"/>
      <c r="J4778" s="34">
        <f t="shared" si="885"/>
        <v>3.3183072403542195E-3</v>
      </c>
      <c r="K4778" s="34">
        <f t="shared" si="889"/>
        <v>0.21556122448316564</v>
      </c>
      <c r="L4778" s="6">
        <f t="shared" si="886"/>
        <v>13.130517975640537</v>
      </c>
      <c r="M4778" s="6">
        <f t="shared" si="890"/>
        <v>0.85297422086363262</v>
      </c>
      <c r="N4778" s="6">
        <f t="shared" si="887"/>
        <v>11.437170539605743</v>
      </c>
      <c r="O4778" s="6">
        <f t="shared" si="891"/>
        <v>0.74297233726827139</v>
      </c>
      <c r="P4778" s="6">
        <f t="shared" si="892"/>
        <v>1.5959465581319039</v>
      </c>
      <c r="Q4778" s="6">
        <f t="shared" si="882"/>
        <v>0.40942762601454363</v>
      </c>
      <c r="R4778" s="6">
        <f t="shared" si="883"/>
        <v>0.28975921153462586</v>
      </c>
      <c r="S4778" s="6">
        <f t="shared" si="884"/>
        <v>0.69918683754916944</v>
      </c>
    </row>
    <row r="4779" spans="1:19" x14ac:dyDescent="0.25">
      <c r="A4779" s="64">
        <v>41961</v>
      </c>
      <c r="B4779" s="200" t="s">
        <v>864</v>
      </c>
      <c r="C4779" s="4">
        <v>4</v>
      </c>
      <c r="D4779" s="4">
        <v>5.7</v>
      </c>
      <c r="E4779" s="4"/>
      <c r="G4779" s="4">
        <f t="shared" si="888"/>
        <v>64.961200000000005</v>
      </c>
      <c r="H4779"/>
      <c r="I4779"/>
      <c r="J4779" s="34">
        <f t="shared" si="885"/>
        <v>2.5517586328783095E-3</v>
      </c>
      <c r="K4779" s="34">
        <f t="shared" si="889"/>
        <v>0.1657653061173503</v>
      </c>
      <c r="L4779" s="6">
        <f t="shared" si="886"/>
        <v>9.7084599828880815</v>
      </c>
      <c r="M4779" s="6">
        <f t="shared" si="890"/>
        <v>0.63067322287304872</v>
      </c>
      <c r="N4779" s="6">
        <f t="shared" si="887"/>
        <v>9.8080698655856366</v>
      </c>
      <c r="O4779" s="6">
        <f t="shared" si="891"/>
        <v>0.63714400051044973</v>
      </c>
      <c r="P4779" s="6">
        <f t="shared" si="892"/>
        <v>1.2678172233834983</v>
      </c>
      <c r="Q4779" s="6">
        <f t="shared" si="882"/>
        <v>0.30272314697906338</v>
      </c>
      <c r="R4779" s="6">
        <f t="shared" si="883"/>
        <v>0.24848616019907541</v>
      </c>
      <c r="S4779" s="6">
        <f t="shared" si="884"/>
        <v>0.55120930717813876</v>
      </c>
    </row>
    <row r="4780" spans="1:19" x14ac:dyDescent="0.25">
      <c r="A4780" s="64">
        <v>41961</v>
      </c>
      <c r="B4780" s="200" t="s">
        <v>864</v>
      </c>
      <c r="C4780" s="4">
        <v>4</v>
      </c>
      <c r="D4780" s="4">
        <v>6.3</v>
      </c>
      <c r="E4780" s="4"/>
      <c r="G4780" s="4">
        <f t="shared" si="888"/>
        <v>64.961200000000005</v>
      </c>
      <c r="H4780"/>
      <c r="I4780"/>
      <c r="J4780" s="34">
        <f t="shared" si="885"/>
        <v>3.1172453105244723E-3</v>
      </c>
      <c r="K4780" s="34">
        <f t="shared" si="889"/>
        <v>0.20249999999377144</v>
      </c>
      <c r="L4780" s="6">
        <f t="shared" si="886"/>
        <v>12.220190463130352</v>
      </c>
      <c r="M4780" s="6">
        <f t="shared" si="890"/>
        <v>0.79383825211094339</v>
      </c>
      <c r="N4780" s="6">
        <f t="shared" si="887"/>
        <v>11.026518552173203</v>
      </c>
      <c r="O4780" s="6">
        <f t="shared" si="891"/>
        <v>0.71629589086484713</v>
      </c>
      <c r="P4780" s="6">
        <f t="shared" si="892"/>
        <v>1.5101341429757906</v>
      </c>
      <c r="Q4780" s="6">
        <f t="shared" si="882"/>
        <v>0.38104236101325284</v>
      </c>
      <c r="R4780" s="6">
        <f t="shared" si="883"/>
        <v>0.27935539743729038</v>
      </c>
      <c r="S4780" s="6">
        <f t="shared" si="884"/>
        <v>0.66039775845054316</v>
      </c>
    </row>
    <row r="4781" spans="1:19" x14ac:dyDescent="0.25">
      <c r="A4781" s="64">
        <v>41961</v>
      </c>
      <c r="B4781" s="200" t="s">
        <v>864</v>
      </c>
      <c r="C4781" s="4">
        <v>4</v>
      </c>
      <c r="D4781" s="4">
        <v>6.8</v>
      </c>
      <c r="E4781" s="4"/>
      <c r="G4781" s="4">
        <f t="shared" si="888"/>
        <v>64.961200000000005</v>
      </c>
      <c r="H4781"/>
      <c r="I4781"/>
      <c r="J4781" s="34">
        <f t="shared" si="885"/>
        <v>3.6316811075498014E-3</v>
      </c>
      <c r="K4781" s="34">
        <f t="shared" si="889"/>
        <v>0.23591836733968233</v>
      </c>
      <c r="L4781" s="6">
        <f t="shared" si="886"/>
        <v>14.565722844180941</v>
      </c>
      <c r="M4781" s="6">
        <f t="shared" si="890"/>
        <v>0.94620685317821773</v>
      </c>
      <c r="N4781" s="6">
        <f t="shared" si="887"/>
        <v>12.057170367208817</v>
      </c>
      <c r="O4781" s="6">
        <f t="shared" si="891"/>
        <v>0.78324827085036008</v>
      </c>
      <c r="P4781" s="6">
        <f t="shared" si="892"/>
        <v>1.7294551240285778</v>
      </c>
      <c r="Q4781" s="6">
        <f t="shared" si="882"/>
        <v>0.45417928952554448</v>
      </c>
      <c r="R4781" s="6">
        <f t="shared" si="883"/>
        <v>0.30546682563164046</v>
      </c>
      <c r="S4781" s="6">
        <f t="shared" si="884"/>
        <v>0.75964611515718494</v>
      </c>
    </row>
    <row r="4782" spans="1:19" x14ac:dyDescent="0.25">
      <c r="A4782" s="64">
        <v>41961</v>
      </c>
      <c r="B4782" s="200" t="s">
        <v>864</v>
      </c>
      <c r="C4782" s="4">
        <v>4</v>
      </c>
      <c r="D4782" s="4">
        <v>7.9</v>
      </c>
      <c r="E4782" s="4"/>
      <c r="G4782" s="4">
        <f t="shared" si="888"/>
        <v>64.961200000000005</v>
      </c>
      <c r="H4782"/>
      <c r="I4782"/>
      <c r="J4782" s="34">
        <f t="shared" si="885"/>
        <v>4.9016699377634745E-3</v>
      </c>
      <c r="K4782" s="34">
        <f t="shared" si="889"/>
        <v>0.31841836733714474</v>
      </c>
      <c r="L4782" s="6">
        <f t="shared" si="886"/>
        <v>20.560739681169874</v>
      </c>
      <c r="M4782" s="6">
        <f t="shared" si="890"/>
        <v>1.3356503484829443</v>
      </c>
      <c r="N4782" s="6">
        <f t="shared" si="887"/>
        <v>14.369235628642512</v>
      </c>
      <c r="O4782" s="6">
        <f t="shared" si="891"/>
        <v>0.93344280762460885</v>
      </c>
      <c r="P4782" s="6">
        <f t="shared" si="892"/>
        <v>2.2690931561075534</v>
      </c>
      <c r="Q4782" s="6">
        <f t="shared" si="882"/>
        <v>0.64111216727181319</v>
      </c>
      <c r="R4782" s="6">
        <f t="shared" si="883"/>
        <v>0.36404269497359748</v>
      </c>
      <c r="S4782" s="6">
        <f t="shared" si="884"/>
        <v>1.0051548622454107</v>
      </c>
    </row>
    <row r="4783" spans="1:19" x14ac:dyDescent="0.25">
      <c r="A4783" s="64">
        <v>41961</v>
      </c>
      <c r="B4783" s="200" t="s">
        <v>864</v>
      </c>
      <c r="C4783" s="4">
        <v>4</v>
      </c>
      <c r="D4783" s="4">
        <v>4.3</v>
      </c>
      <c r="E4783" s="4"/>
      <c r="G4783" s="4">
        <f t="shared" si="888"/>
        <v>64.961200000000005</v>
      </c>
      <c r="H4783"/>
      <c r="I4783"/>
      <c r="J4783" s="34">
        <f t="shared" si="885"/>
        <v>1.4522012041218817E-3</v>
      </c>
      <c r="K4783" s="34">
        <f t="shared" si="889"/>
        <v>9.4336734690975893E-2</v>
      </c>
      <c r="L4783" s="6">
        <f t="shared" si="886"/>
        <v>5.0785301024450318</v>
      </c>
      <c r="M4783" s="6">
        <f t="shared" si="890"/>
        <v>0.3299074160899001</v>
      </c>
      <c r="N4783" s="6">
        <f t="shared" si="887"/>
        <v>7.0529054640829827</v>
      </c>
      <c r="O4783" s="6">
        <f t="shared" si="891"/>
        <v>0.45816521132004828</v>
      </c>
      <c r="P4783" s="6">
        <f t="shared" si="892"/>
        <v>0.78807262740994832</v>
      </c>
      <c r="Q4783" s="6">
        <f t="shared" si="882"/>
        <v>0.15835555972315205</v>
      </c>
      <c r="R4783" s="6">
        <f t="shared" si="883"/>
        <v>0.17868443241481885</v>
      </c>
      <c r="S4783" s="6">
        <f t="shared" si="884"/>
        <v>0.33703999213797087</v>
      </c>
    </row>
    <row r="4784" spans="1:19" x14ac:dyDescent="0.25">
      <c r="A4784" s="64">
        <v>41961</v>
      </c>
      <c r="B4784" s="200" t="s">
        <v>864</v>
      </c>
      <c r="C4784" s="4">
        <v>4</v>
      </c>
      <c r="D4784" s="4">
        <v>3.3</v>
      </c>
      <c r="E4784" s="4"/>
      <c r="G4784" s="4">
        <f t="shared" si="888"/>
        <v>64.961200000000005</v>
      </c>
      <c r="H4784"/>
      <c r="I4784"/>
      <c r="J4784" s="34">
        <f t="shared" si="885"/>
        <v>8.5529859993982123E-4</v>
      </c>
      <c r="K4784" s="34">
        <f t="shared" si="889"/>
        <v>5.5561224488086945E-2</v>
      </c>
      <c r="L4784" s="6">
        <f t="shared" si="886"/>
        <v>2.7634881041225379</v>
      </c>
      <c r="M4784" s="6">
        <f t="shared" si="890"/>
        <v>0.17951950691152002</v>
      </c>
      <c r="N4784" s="6">
        <f t="shared" si="887"/>
        <v>5.1745344101160526</v>
      </c>
      <c r="O4784" s="6">
        <f t="shared" si="891"/>
        <v>0.3361439712423443</v>
      </c>
      <c r="P4784" s="6">
        <f t="shared" si="892"/>
        <v>0.51566347815386426</v>
      </c>
      <c r="Q4784" s="6">
        <f t="shared" si="882"/>
        <v>8.6169363317529613E-2</v>
      </c>
      <c r="R4784" s="6">
        <f t="shared" si="883"/>
        <v>0.13109614878451428</v>
      </c>
      <c r="S4784" s="6">
        <f t="shared" si="884"/>
        <v>0.2172655121020439</v>
      </c>
    </row>
    <row r="4785" spans="1:19" x14ac:dyDescent="0.25">
      <c r="A4785" s="64">
        <v>41961</v>
      </c>
      <c r="B4785" s="200" t="s">
        <v>864</v>
      </c>
      <c r="C4785" s="4">
        <v>4</v>
      </c>
      <c r="D4785" s="4">
        <v>4.4000000000000004</v>
      </c>
      <c r="E4785" s="4"/>
      <c r="G4785" s="4">
        <f t="shared" si="888"/>
        <v>64.961200000000005</v>
      </c>
      <c r="H4785"/>
      <c r="I4785"/>
      <c r="J4785" s="34">
        <f t="shared" si="885"/>
        <v>1.5205308443374602E-3</v>
      </c>
      <c r="K4785" s="34">
        <f t="shared" si="889"/>
        <v>9.877551020104347E-2</v>
      </c>
      <c r="L4785" s="6">
        <f t="shared" si="886"/>
        <v>5.3541650508837426</v>
      </c>
      <c r="M4785" s="6">
        <f t="shared" si="890"/>
        <v>0.34781299344971695</v>
      </c>
      <c r="N4785" s="6">
        <f t="shared" si="887"/>
        <v>7.2451870323804508</v>
      </c>
      <c r="O4785" s="6">
        <f t="shared" si="891"/>
        <v>0.47065605297680857</v>
      </c>
      <c r="P4785" s="6">
        <f t="shared" si="892"/>
        <v>0.81846904642652551</v>
      </c>
      <c r="Q4785" s="6">
        <f t="shared" si="882"/>
        <v>0.16695023685586413</v>
      </c>
      <c r="R4785" s="6">
        <f t="shared" si="883"/>
        <v>0.18355586066095536</v>
      </c>
      <c r="S4785" s="6">
        <f t="shared" si="884"/>
        <v>0.35050609751681949</v>
      </c>
    </row>
    <row r="4786" spans="1:19" x14ac:dyDescent="0.25">
      <c r="A4786" s="64">
        <v>41961</v>
      </c>
      <c r="B4786" s="200" t="s">
        <v>864</v>
      </c>
      <c r="C4786" s="4">
        <v>4</v>
      </c>
      <c r="D4786" s="4">
        <v>7</v>
      </c>
      <c r="E4786" s="4"/>
      <c r="G4786" s="4">
        <f t="shared" si="888"/>
        <v>64.961200000000005</v>
      </c>
      <c r="H4786"/>
      <c r="I4786"/>
      <c r="J4786" s="34">
        <f t="shared" si="885"/>
        <v>3.8484510006474969E-3</v>
      </c>
      <c r="K4786" s="34">
        <f t="shared" si="889"/>
        <v>0.24999999999231043</v>
      </c>
      <c r="L4786" s="6">
        <f t="shared" si="886"/>
        <v>15.569492106387406</v>
      </c>
      <c r="M4786" s="6">
        <f t="shared" si="890"/>
        <v>1.0114129102390135</v>
      </c>
      <c r="N4786" s="6">
        <f t="shared" si="887"/>
        <v>12.473107819356448</v>
      </c>
      <c r="O4786" s="6">
        <f t="shared" si="891"/>
        <v>0.81026806739089385</v>
      </c>
      <c r="P4786" s="6">
        <f t="shared" si="892"/>
        <v>1.8216809776299074</v>
      </c>
      <c r="Q4786" s="6">
        <f t="shared" si="882"/>
        <v>0.48547819691472643</v>
      </c>
      <c r="R4786" s="6">
        <f t="shared" si="883"/>
        <v>0.31600454628244862</v>
      </c>
      <c r="S4786" s="6">
        <f t="shared" si="884"/>
        <v>0.80148274319717505</v>
      </c>
    </row>
    <row r="4787" spans="1:19" x14ac:dyDescent="0.25">
      <c r="A4787" s="64">
        <v>41961</v>
      </c>
      <c r="B4787" s="200" t="s">
        <v>864</v>
      </c>
      <c r="C4787" s="4">
        <v>4</v>
      </c>
      <c r="D4787" s="4">
        <v>9.1</v>
      </c>
      <c r="E4787" s="4"/>
      <c r="G4787" s="4">
        <f t="shared" si="888"/>
        <v>64.961200000000005</v>
      </c>
      <c r="H4787"/>
      <c r="I4787"/>
      <c r="J4787" s="34">
        <f t="shared" si="885"/>
        <v>6.5038821910942696E-3</v>
      </c>
      <c r="K4787" s="34">
        <f t="shared" si="889"/>
        <v>0.4224999999870046</v>
      </c>
      <c r="L4787" s="6">
        <f t="shared" si="886"/>
        <v>28.459693107492722</v>
      </c>
      <c r="M4787" s="6">
        <f t="shared" si="890"/>
        <v>1.8487758517536694</v>
      </c>
      <c r="N4787" s="6">
        <f t="shared" si="887"/>
        <v>16.954633202475005</v>
      </c>
      <c r="O4787" s="6">
        <f t="shared" si="891"/>
        <v>1.1013933397554569</v>
      </c>
      <c r="P4787" s="6">
        <f t="shared" si="892"/>
        <v>2.9501691915091266</v>
      </c>
      <c r="Q4787" s="6">
        <f t="shared" si="882"/>
        <v>0.88741240884176131</v>
      </c>
      <c r="R4787" s="6">
        <f t="shared" si="883"/>
        <v>0.42954340250462825</v>
      </c>
      <c r="S4787" s="6">
        <f t="shared" si="884"/>
        <v>1.3169558113463895</v>
      </c>
    </row>
    <row r="4788" spans="1:19" x14ac:dyDescent="0.25">
      <c r="A4788" s="64">
        <v>41961</v>
      </c>
      <c r="B4788" s="200" t="s">
        <v>864</v>
      </c>
      <c r="C4788" s="4">
        <v>4</v>
      </c>
      <c r="D4788" s="4">
        <v>5.3</v>
      </c>
      <c r="E4788" s="4"/>
      <c r="G4788" s="4">
        <f t="shared" si="888"/>
        <v>64.961200000000005</v>
      </c>
      <c r="H4788"/>
      <c r="I4788"/>
      <c r="J4788" s="34">
        <f t="shared" si="885"/>
        <v>2.2061834409834321E-3</v>
      </c>
      <c r="K4788" s="34">
        <f t="shared" si="889"/>
        <v>0.14331632652620405</v>
      </c>
      <c r="L4788" s="6">
        <f t="shared" si="886"/>
        <v>8.213046389840704</v>
      </c>
      <c r="M4788" s="6">
        <f t="shared" si="890"/>
        <v>0.53352935948815838</v>
      </c>
      <c r="N4788" s="6">
        <f t="shared" si="887"/>
        <v>9.0076755970184212</v>
      </c>
      <c r="O4788" s="6">
        <f t="shared" si="891"/>
        <v>0.58514942734270425</v>
      </c>
      <c r="P4788" s="6">
        <f t="shared" si="892"/>
        <v>1.1186787868308627</v>
      </c>
      <c r="Q4788" s="6">
        <f t="shared" si="882"/>
        <v>0.25609409255431603</v>
      </c>
      <c r="R4788" s="6">
        <f t="shared" si="883"/>
        <v>0.22820827666365467</v>
      </c>
      <c r="S4788" s="6">
        <f t="shared" si="884"/>
        <v>0.48430236921797071</v>
      </c>
    </row>
    <row r="4789" spans="1:19" x14ac:dyDescent="0.25">
      <c r="A4789" s="64">
        <v>41961</v>
      </c>
      <c r="B4789" s="200" t="s">
        <v>864</v>
      </c>
      <c r="C4789" s="4">
        <v>4</v>
      </c>
      <c r="D4789" s="4">
        <v>6.1</v>
      </c>
      <c r="E4789" s="4"/>
      <c r="G4789" s="4">
        <f t="shared" si="888"/>
        <v>64.961200000000005</v>
      </c>
      <c r="H4789"/>
      <c r="I4789"/>
      <c r="J4789" s="34">
        <f t="shared" si="885"/>
        <v>2.9224665660019049E-3</v>
      </c>
      <c r="K4789" s="34">
        <f t="shared" si="889"/>
        <v>0.18984693876967082</v>
      </c>
      <c r="L4789" s="6">
        <f t="shared" si="886"/>
        <v>11.346641732690337</v>
      </c>
      <c r="M4789" s="6">
        <f t="shared" si="890"/>
        <v>0.73709147722241208</v>
      </c>
      <c r="N4789" s="6">
        <f t="shared" si="887"/>
        <v>10.618077151196925</v>
      </c>
      <c r="O4789" s="6">
        <f t="shared" si="891"/>
        <v>0.68976304681311085</v>
      </c>
      <c r="P4789" s="6">
        <f t="shared" si="892"/>
        <v>1.426854524035523</v>
      </c>
      <c r="Q4789" s="6">
        <f t="shared" si="882"/>
        <v>0.35380390906675779</v>
      </c>
      <c r="R4789" s="6">
        <f t="shared" si="883"/>
        <v>0.26900758825711324</v>
      </c>
      <c r="S4789" s="6">
        <f t="shared" si="884"/>
        <v>0.62281149732387098</v>
      </c>
    </row>
    <row r="4790" spans="1:19" x14ac:dyDescent="0.25">
      <c r="A4790" s="64">
        <v>41961</v>
      </c>
      <c r="B4790" s="200" t="s">
        <v>864</v>
      </c>
      <c r="C4790" s="4">
        <v>4</v>
      </c>
      <c r="D4790" s="4">
        <v>3.6</v>
      </c>
      <c r="E4790" s="4"/>
      <c r="G4790" s="4">
        <f t="shared" si="888"/>
        <v>64.961200000000005</v>
      </c>
      <c r="H4790"/>
      <c r="I4790"/>
      <c r="J4790" s="34">
        <f t="shared" si="885"/>
        <v>1.0178760197630931E-3</v>
      </c>
      <c r="K4790" s="34">
        <f t="shared" si="889"/>
        <v>6.6122448977558021E-2</v>
      </c>
      <c r="L4790" s="6">
        <f t="shared" si="886"/>
        <v>3.375464158589657</v>
      </c>
      <c r="M4790" s="6">
        <f t="shared" si="890"/>
        <v>0.21927420655205926</v>
      </c>
      <c r="N4790" s="6">
        <f t="shared" si="887"/>
        <v>5.7290669248255632</v>
      </c>
      <c r="O4790" s="6">
        <f t="shared" si="891"/>
        <v>0.37216706953560269</v>
      </c>
      <c r="P4790" s="6">
        <f t="shared" si="892"/>
        <v>0.59144127608766195</v>
      </c>
      <c r="Q4790" s="6">
        <f t="shared" si="882"/>
        <v>0.10525161914498844</v>
      </c>
      <c r="R4790" s="6">
        <f t="shared" si="883"/>
        <v>0.14514515711888507</v>
      </c>
      <c r="S4790" s="6">
        <f t="shared" si="884"/>
        <v>0.25039677626387352</v>
      </c>
    </row>
    <row r="4791" spans="1:19" x14ac:dyDescent="0.25">
      <c r="A4791" s="64">
        <v>41961</v>
      </c>
      <c r="B4791" s="200" t="s">
        <v>864</v>
      </c>
      <c r="C4791" s="4">
        <v>4</v>
      </c>
      <c r="D4791" s="4">
        <v>5.5</v>
      </c>
      <c r="E4791" s="4"/>
      <c r="G4791" s="4">
        <f t="shared" si="888"/>
        <v>64.961200000000005</v>
      </c>
      <c r="H4791"/>
      <c r="I4791"/>
      <c r="J4791" s="34">
        <f t="shared" si="885"/>
        <v>2.3758294442772811E-3</v>
      </c>
      <c r="K4791" s="34">
        <f t="shared" si="889"/>
        <v>0.15433673468913039</v>
      </c>
      <c r="L4791" s="6">
        <f t="shared" si="886"/>
        <v>8.9430956308196485</v>
      </c>
      <c r="M4791" s="6">
        <f t="shared" si="890"/>
        <v>0.58095423516110178</v>
      </c>
      <c r="N4791" s="6">
        <f t="shared" si="887"/>
        <v>9.4066355127217793</v>
      </c>
      <c r="O4791" s="6">
        <f t="shared" si="891"/>
        <v>0.61106634272138272</v>
      </c>
      <c r="P4791" s="6">
        <f t="shared" si="892"/>
        <v>1.1920205778824844</v>
      </c>
      <c r="Q4791" s="6">
        <f t="shared" si="882"/>
        <v>0.27885803287732885</v>
      </c>
      <c r="R4791" s="6">
        <f t="shared" si="883"/>
        <v>0.23831587366133927</v>
      </c>
      <c r="S4791" s="6">
        <f t="shared" si="884"/>
        <v>0.51717390653866813</v>
      </c>
    </row>
    <row r="4792" spans="1:19" x14ac:dyDescent="0.25">
      <c r="A4792" s="64">
        <v>41961</v>
      </c>
      <c r="B4792" s="200" t="s">
        <v>864</v>
      </c>
      <c r="C4792" s="4">
        <v>4</v>
      </c>
      <c r="D4792" s="4">
        <v>3</v>
      </c>
      <c r="E4792" s="4"/>
      <c r="G4792" s="4">
        <f t="shared" si="888"/>
        <v>795.77470000000005</v>
      </c>
      <c r="H4792"/>
      <c r="I4792"/>
      <c r="J4792" s="34">
        <f t="shared" si="885"/>
        <v>7.0685834705770342E-4</v>
      </c>
      <c r="K4792" s="34">
        <f t="shared" si="889"/>
        <v>0.56249666683810862</v>
      </c>
      <c r="L4792" s="6">
        <f t="shared" si="886"/>
        <v>2.219707841442716</v>
      </c>
      <c r="M4792" s="6">
        <f t="shared" si="890"/>
        <v>1.7663769089848702</v>
      </c>
      <c r="N4792" s="6">
        <f t="shared" si="887"/>
        <v>4.6285167281146418</v>
      </c>
      <c r="O4792" s="6">
        <f t="shared" si="891"/>
        <v>3.6832347567317885</v>
      </c>
      <c r="P4792" s="6">
        <f t="shared" si="892"/>
        <v>5.4496116657166587</v>
      </c>
      <c r="Q4792" s="6">
        <f t="shared" si="882"/>
        <v>0.84786091631273763</v>
      </c>
      <c r="R4792" s="6">
        <f t="shared" si="883"/>
        <v>1.4364615551253976</v>
      </c>
      <c r="S4792" s="6">
        <f t="shared" si="884"/>
        <v>2.2843224714381352</v>
      </c>
    </row>
    <row r="4793" spans="1:19" x14ac:dyDescent="0.25">
      <c r="A4793" s="64">
        <v>41961</v>
      </c>
      <c r="B4793" s="200" t="s">
        <v>864</v>
      </c>
      <c r="C4793" s="4">
        <v>4</v>
      </c>
      <c r="D4793" s="4">
        <v>9.9</v>
      </c>
      <c r="E4793" s="4"/>
      <c r="G4793" s="4">
        <f t="shared" si="888"/>
        <v>64.961200000000005</v>
      </c>
      <c r="H4793"/>
      <c r="I4793"/>
      <c r="J4793" s="34">
        <f t="shared" si="885"/>
        <v>7.6976873994583908E-3</v>
      </c>
      <c r="K4793" s="34">
        <f t="shared" si="889"/>
        <v>0.50005102039278249</v>
      </c>
      <c r="L4793" s="6">
        <f t="shared" si="886"/>
        <v>34.542945232877933</v>
      </c>
      <c r="M4793" s="6">
        <f t="shared" si="890"/>
        <v>2.2439512173861407</v>
      </c>
      <c r="N4793" s="6">
        <f t="shared" si="887"/>
        <v>18.711264904239826</v>
      </c>
      <c r="O4793" s="6">
        <f t="shared" si="891"/>
        <v>1.2155062452734979</v>
      </c>
      <c r="P4793" s="6">
        <f t="shared" si="892"/>
        <v>3.4594574626596386</v>
      </c>
      <c r="Q4793" s="6">
        <f t="shared" si="882"/>
        <v>1.0770965843453475</v>
      </c>
      <c r="R4793" s="6">
        <f t="shared" si="883"/>
        <v>0.47404743565666418</v>
      </c>
      <c r="S4793" s="6">
        <f t="shared" si="884"/>
        <v>1.5511440200020117</v>
      </c>
    </row>
    <row r="4794" spans="1:19" x14ac:dyDescent="0.25">
      <c r="A4794" s="64">
        <v>41961</v>
      </c>
      <c r="B4794" s="200" t="s">
        <v>864</v>
      </c>
      <c r="C4794" s="4">
        <v>4</v>
      </c>
      <c r="D4794" s="4">
        <v>6</v>
      </c>
      <c r="E4794" s="4"/>
      <c r="G4794" s="4">
        <f t="shared" si="888"/>
        <v>64.961200000000005</v>
      </c>
      <c r="H4794"/>
      <c r="I4794"/>
      <c r="J4794" s="34">
        <f t="shared" si="885"/>
        <v>2.8274333882308137E-3</v>
      </c>
      <c r="K4794" s="34">
        <f t="shared" si="889"/>
        <v>0.1836734693821056</v>
      </c>
      <c r="L4794" s="6">
        <f t="shared" si="886"/>
        <v>10.923549380812876</v>
      </c>
      <c r="M4794" s="6">
        <f t="shared" si="890"/>
        <v>0.70960688980053355</v>
      </c>
      <c r="N4794" s="6">
        <f t="shared" si="887"/>
        <v>10.414704032978928</v>
      </c>
      <c r="O4794" s="6">
        <f t="shared" si="891"/>
        <v>0.67655168474967775</v>
      </c>
      <c r="P4794" s="6">
        <f t="shared" si="892"/>
        <v>1.3861585745502114</v>
      </c>
      <c r="Q4794" s="6">
        <f t="shared" si="882"/>
        <v>0.34061130710425608</v>
      </c>
      <c r="R4794" s="6">
        <f t="shared" si="883"/>
        <v>0.26385515705237433</v>
      </c>
      <c r="S4794" s="6">
        <f t="shared" si="884"/>
        <v>0.60446646415663041</v>
      </c>
    </row>
    <row r="4795" spans="1:19" x14ac:dyDescent="0.25">
      <c r="A4795" s="64">
        <v>41961</v>
      </c>
      <c r="B4795" s="200" t="s">
        <v>864</v>
      </c>
      <c r="C4795" s="4">
        <v>4</v>
      </c>
      <c r="D4795" s="4">
        <v>3.1</v>
      </c>
      <c r="E4795" s="4"/>
      <c r="G4795" s="4">
        <f t="shared" si="888"/>
        <v>64.961200000000005</v>
      </c>
      <c r="H4795"/>
      <c r="I4795"/>
      <c r="J4795" s="34">
        <f t="shared" si="885"/>
        <v>7.5476763502494771E-4</v>
      </c>
      <c r="K4795" s="34">
        <f t="shared" si="889"/>
        <v>4.9030612243389851E-2</v>
      </c>
      <c r="L4795" s="6">
        <f t="shared" si="886"/>
        <v>2.3935063597525432</v>
      </c>
      <c r="M4795" s="6">
        <f t="shared" si="890"/>
        <v>0.15548504835297491</v>
      </c>
      <c r="N4795" s="6">
        <f t="shared" si="887"/>
        <v>4.8095356854949474</v>
      </c>
      <c r="O4795" s="6">
        <f t="shared" si="891"/>
        <v>0.31243321563258936</v>
      </c>
      <c r="P4795" s="6">
        <f t="shared" si="892"/>
        <v>0.46791826398556424</v>
      </c>
      <c r="Q4795" s="6">
        <f t="shared" si="882"/>
        <v>7.4632823209427962E-2</v>
      </c>
      <c r="R4795" s="6">
        <f t="shared" si="883"/>
        <v>0.12184895409670986</v>
      </c>
      <c r="S4795" s="6">
        <f t="shared" si="884"/>
        <v>0.19648177730613781</v>
      </c>
    </row>
    <row r="4796" spans="1:19" x14ac:dyDescent="0.25">
      <c r="A4796" s="64">
        <v>41961</v>
      </c>
      <c r="B4796" s="200" t="s">
        <v>864</v>
      </c>
      <c r="C4796" s="4">
        <v>4</v>
      </c>
      <c r="D4796" s="4">
        <v>4</v>
      </c>
      <c r="E4796" s="4"/>
      <c r="G4796" s="4">
        <f t="shared" si="888"/>
        <v>64.961200000000005</v>
      </c>
      <c r="H4796"/>
      <c r="I4796"/>
      <c r="J4796" s="34">
        <f t="shared" si="885"/>
        <v>1.2566370614359172E-3</v>
      </c>
      <c r="K4796" s="34">
        <f t="shared" si="889"/>
        <v>8.1632653058713603E-2</v>
      </c>
      <c r="L4796" s="6">
        <f t="shared" si="886"/>
        <v>4.3006091215286046</v>
      </c>
      <c r="M4796" s="6">
        <f t="shared" si="890"/>
        <v>0.27937273468421148</v>
      </c>
      <c r="N4796" s="6">
        <f t="shared" si="887"/>
        <v>6.4806737611278331</v>
      </c>
      <c r="O4796" s="6">
        <f t="shared" si="891"/>
        <v>0.42099235249702632</v>
      </c>
      <c r="P4796" s="6">
        <f t="shared" si="892"/>
        <v>0.7003650871812378</v>
      </c>
      <c r="Q4796" s="6">
        <f t="shared" si="882"/>
        <v>0.1340989126484215</v>
      </c>
      <c r="R4796" s="6">
        <f t="shared" si="883"/>
        <v>0.16418701747384026</v>
      </c>
      <c r="S4796" s="6">
        <f t="shared" si="884"/>
        <v>0.29828593012226179</v>
      </c>
    </row>
    <row r="4797" spans="1:19" x14ac:dyDescent="0.25">
      <c r="A4797" s="64">
        <v>41961</v>
      </c>
      <c r="B4797" s="200" t="s">
        <v>864</v>
      </c>
      <c r="C4797" s="4">
        <v>4</v>
      </c>
      <c r="D4797" s="4">
        <v>4.3</v>
      </c>
      <c r="E4797" s="4"/>
      <c r="G4797" s="4">
        <f t="shared" si="888"/>
        <v>64.961200000000005</v>
      </c>
      <c r="H4797"/>
      <c r="I4797"/>
      <c r="J4797" s="34">
        <f t="shared" si="885"/>
        <v>1.4522012041218817E-3</v>
      </c>
      <c r="K4797" s="34">
        <f t="shared" si="889"/>
        <v>9.4336734690975893E-2</v>
      </c>
      <c r="L4797" s="6">
        <f t="shared" si="886"/>
        <v>5.0785301024450318</v>
      </c>
      <c r="M4797" s="6">
        <f t="shared" si="890"/>
        <v>0.3299074160899001</v>
      </c>
      <c r="N4797" s="6">
        <f t="shared" si="887"/>
        <v>7.0529054640829827</v>
      </c>
      <c r="O4797" s="6">
        <f t="shared" si="891"/>
        <v>0.45816521132004828</v>
      </c>
      <c r="P4797" s="6">
        <f t="shared" si="892"/>
        <v>0.78807262740994832</v>
      </c>
      <c r="Q4797" s="6">
        <f t="shared" si="882"/>
        <v>0.15835555972315205</v>
      </c>
      <c r="R4797" s="6">
        <f t="shared" si="883"/>
        <v>0.17868443241481885</v>
      </c>
      <c r="S4797" s="6">
        <f t="shared" si="884"/>
        <v>0.33703999213797087</v>
      </c>
    </row>
    <row r="4798" spans="1:19" x14ac:dyDescent="0.25">
      <c r="A4798" s="64">
        <v>41961</v>
      </c>
      <c r="B4798" s="200" t="s">
        <v>864</v>
      </c>
      <c r="C4798" s="4">
        <v>4</v>
      </c>
      <c r="D4798" s="4">
        <v>3.4</v>
      </c>
      <c r="E4798" s="4"/>
      <c r="G4798" s="4">
        <f t="shared" si="888"/>
        <v>64.961200000000005</v>
      </c>
      <c r="H4798"/>
      <c r="I4798"/>
      <c r="J4798" s="34">
        <f t="shared" si="885"/>
        <v>9.0792027688745035E-4</v>
      </c>
      <c r="K4798" s="34">
        <f t="shared" si="889"/>
        <v>5.8979591834920582E-2</v>
      </c>
      <c r="L4798" s="6">
        <f t="shared" si="886"/>
        <v>2.9598116954824234</v>
      </c>
      <c r="M4798" s="6">
        <f t="shared" si="890"/>
        <v>0.19227292324193554</v>
      </c>
      <c r="N4798" s="6">
        <f t="shared" si="887"/>
        <v>5.3584638182360029</v>
      </c>
      <c r="O4798" s="6">
        <f t="shared" si="891"/>
        <v>0.34809224654085708</v>
      </c>
      <c r="P4798" s="6">
        <f t="shared" si="892"/>
        <v>0.54036516978279259</v>
      </c>
      <c r="Q4798" s="6">
        <f t="shared" si="882"/>
        <v>9.2291003156129051E-2</v>
      </c>
      <c r="R4798" s="6">
        <f t="shared" si="883"/>
        <v>0.13575597615093427</v>
      </c>
      <c r="S4798" s="6">
        <f t="shared" si="884"/>
        <v>0.2280469793070633</v>
      </c>
    </row>
    <row r="4799" spans="1:19" x14ac:dyDescent="0.25">
      <c r="A4799" s="64">
        <v>41961</v>
      </c>
      <c r="B4799" s="200" t="s">
        <v>864</v>
      </c>
      <c r="C4799" s="4">
        <v>4</v>
      </c>
      <c r="D4799" s="4">
        <v>4.5</v>
      </c>
      <c r="E4799" s="4"/>
      <c r="G4799" s="4">
        <f t="shared" si="888"/>
        <v>64.961200000000005</v>
      </c>
      <c r="H4799"/>
      <c r="I4799"/>
      <c r="J4799" s="34">
        <f t="shared" si="885"/>
        <v>1.5904312808798326E-3</v>
      </c>
      <c r="K4799" s="34">
        <f t="shared" si="889"/>
        <v>0.10331632652743439</v>
      </c>
      <c r="L4799" s="6">
        <f t="shared" si="886"/>
        <v>5.6380590590289899</v>
      </c>
      <c r="M4799" s="6">
        <f t="shared" si="890"/>
        <v>0.36625508924934846</v>
      </c>
      <c r="N4799" s="6">
        <f t="shared" si="887"/>
        <v>7.4382130025037601</v>
      </c>
      <c r="O4799" s="6">
        <f t="shared" si="891"/>
        <v>0.48319525187039564</v>
      </c>
      <c r="P4799" s="6">
        <f t="shared" si="892"/>
        <v>0.84945034111974405</v>
      </c>
      <c r="Q4799" s="6">
        <f t="shared" si="882"/>
        <v>0.17580244283968727</v>
      </c>
      <c r="R4799" s="6">
        <f t="shared" si="883"/>
        <v>0.1884461482294543</v>
      </c>
      <c r="S4799" s="6">
        <f t="shared" si="884"/>
        <v>0.36424859106914154</v>
      </c>
    </row>
    <row r="4800" spans="1:19" x14ac:dyDescent="0.25">
      <c r="A4800" s="64">
        <v>41961</v>
      </c>
      <c r="B4800" s="200" t="s">
        <v>864</v>
      </c>
      <c r="C4800" s="4">
        <v>4</v>
      </c>
      <c r="D4800" s="4">
        <v>4.2</v>
      </c>
      <c r="E4800" s="4"/>
      <c r="G4800" s="4">
        <f t="shared" si="888"/>
        <v>64.961200000000005</v>
      </c>
      <c r="H4800"/>
      <c r="I4800"/>
      <c r="J4800" s="34">
        <f t="shared" si="885"/>
        <v>1.385442360233099E-3</v>
      </c>
      <c r="K4800" s="34">
        <f t="shared" si="889"/>
        <v>8.9999999997231753E-2</v>
      </c>
      <c r="L4800" s="6">
        <f t="shared" si="886"/>
        <v>4.811097633235077</v>
      </c>
      <c r="M4800" s="6">
        <f t="shared" si="890"/>
        <v>0.31253468163409348</v>
      </c>
      <c r="N4800" s="6">
        <f t="shared" si="887"/>
        <v>6.861382640483793</v>
      </c>
      <c r="O4800" s="6">
        <f t="shared" si="891"/>
        <v>0.44572365863033786</v>
      </c>
      <c r="P4800" s="6">
        <f t="shared" si="892"/>
        <v>0.7582583402644314</v>
      </c>
      <c r="Q4800" s="6">
        <f t="shared" si="882"/>
        <v>0.15001664718436486</v>
      </c>
      <c r="R4800" s="6">
        <f t="shared" si="883"/>
        <v>0.17383222686583177</v>
      </c>
      <c r="S4800" s="6">
        <f t="shared" si="884"/>
        <v>0.32384887405019663</v>
      </c>
    </row>
    <row r="4801" spans="1:19" x14ac:dyDescent="0.25">
      <c r="A4801" s="64">
        <v>41961</v>
      </c>
      <c r="B4801" s="200" t="s">
        <v>864</v>
      </c>
      <c r="C4801" s="4">
        <v>5</v>
      </c>
      <c r="D4801" s="4">
        <v>3.4</v>
      </c>
      <c r="E4801" s="4"/>
      <c r="G4801" s="4">
        <f t="shared" si="888"/>
        <v>64.961200000000005</v>
      </c>
      <c r="H4801"/>
      <c r="I4801"/>
      <c r="J4801" s="34">
        <f t="shared" si="885"/>
        <v>9.0792027688745035E-4</v>
      </c>
      <c r="K4801" s="34">
        <f t="shared" si="889"/>
        <v>5.8979591834920582E-2</v>
      </c>
      <c r="L4801" s="6">
        <f t="shared" si="886"/>
        <v>2.9598116954824234</v>
      </c>
      <c r="M4801" s="6">
        <f t="shared" si="890"/>
        <v>0.19227292324193554</v>
      </c>
      <c r="N4801" s="6">
        <f t="shared" si="887"/>
        <v>5.3584638182360029</v>
      </c>
      <c r="O4801" s="6">
        <f t="shared" si="891"/>
        <v>0.34809224654085708</v>
      </c>
      <c r="P4801" s="6">
        <f t="shared" si="892"/>
        <v>0.54036516978279259</v>
      </c>
      <c r="Q4801" s="6">
        <f t="shared" si="882"/>
        <v>9.2291003156129051E-2</v>
      </c>
      <c r="R4801" s="6">
        <f t="shared" si="883"/>
        <v>0.13575597615093427</v>
      </c>
      <c r="S4801" s="6">
        <f t="shared" si="884"/>
        <v>0.2280469793070633</v>
      </c>
    </row>
    <row r="4802" spans="1:19" x14ac:dyDescent="0.25">
      <c r="A4802" s="64">
        <v>41961</v>
      </c>
      <c r="B4802" s="200" t="s">
        <v>864</v>
      </c>
      <c r="C4802" s="4">
        <v>5</v>
      </c>
      <c r="D4802" s="4">
        <v>3.5</v>
      </c>
      <c r="E4802" s="4"/>
      <c r="G4802" s="4">
        <f t="shared" si="888"/>
        <v>64.961200000000005</v>
      </c>
      <c r="H4802"/>
      <c r="I4802"/>
      <c r="J4802" s="34">
        <f t="shared" si="885"/>
        <v>9.6211275016187424E-4</v>
      </c>
      <c r="K4802" s="34">
        <f t="shared" si="889"/>
        <v>6.2499999998077607E-2</v>
      </c>
      <c r="L4802" s="6">
        <f t="shared" si="886"/>
        <v>3.1637815247608514</v>
      </c>
      <c r="M4802" s="6">
        <f t="shared" si="890"/>
        <v>0.20552304837265933</v>
      </c>
      <c r="N4802" s="6">
        <f t="shared" si="887"/>
        <v>5.5433152983182508</v>
      </c>
      <c r="O4802" s="6">
        <f t="shared" si="891"/>
        <v>0.36010042074168885</v>
      </c>
      <c r="P4802" s="6">
        <f t="shared" si="892"/>
        <v>0.56562346911434824</v>
      </c>
      <c r="Q4802" s="6">
        <f t="shared" si="882"/>
        <v>9.865106321887647E-2</v>
      </c>
      <c r="R4802" s="6">
        <f t="shared" si="883"/>
        <v>0.14043916408925866</v>
      </c>
      <c r="S4802" s="6">
        <f t="shared" si="884"/>
        <v>0.23909022730813512</v>
      </c>
    </row>
    <row r="4803" spans="1:19" x14ac:dyDescent="0.25">
      <c r="A4803" s="64">
        <v>41961</v>
      </c>
      <c r="B4803" s="200" t="s">
        <v>864</v>
      </c>
      <c r="C4803" s="4">
        <v>5</v>
      </c>
      <c r="D4803" s="4">
        <v>4</v>
      </c>
      <c r="E4803" s="4"/>
      <c r="G4803" s="4">
        <f t="shared" si="888"/>
        <v>64.961200000000005</v>
      </c>
      <c r="H4803"/>
      <c r="I4803"/>
      <c r="J4803" s="34">
        <f t="shared" si="885"/>
        <v>1.2566370614359172E-3</v>
      </c>
      <c r="K4803" s="34">
        <f t="shared" si="889"/>
        <v>8.1632653058713603E-2</v>
      </c>
      <c r="L4803" s="6">
        <f t="shared" si="886"/>
        <v>4.3006091215286046</v>
      </c>
      <c r="M4803" s="6">
        <f t="shared" si="890"/>
        <v>0.27937273468421148</v>
      </c>
      <c r="N4803" s="6">
        <f t="shared" si="887"/>
        <v>6.4806737611278331</v>
      </c>
      <c r="O4803" s="6">
        <f t="shared" si="891"/>
        <v>0.42099235249702632</v>
      </c>
      <c r="P4803" s="6">
        <f t="shared" si="892"/>
        <v>0.7003650871812378</v>
      </c>
      <c r="Q4803" s="6">
        <f t="shared" ref="Q4803:Q4866" si="893">M4803*0.48</f>
        <v>0.1340989126484215</v>
      </c>
      <c r="R4803" s="6">
        <f t="shared" ref="R4803:R4866" si="894">O4803*0.39</f>
        <v>0.16418701747384026</v>
      </c>
      <c r="S4803" s="6">
        <f t="shared" ref="S4803:S4866" si="895">Q4803+R4803</f>
        <v>0.29828593012226179</v>
      </c>
    </row>
    <row r="4804" spans="1:19" x14ac:dyDescent="0.25">
      <c r="A4804" s="64">
        <v>41961</v>
      </c>
      <c r="B4804" s="200" t="s">
        <v>864</v>
      </c>
      <c r="C4804" s="4">
        <v>5</v>
      </c>
      <c r="D4804" s="4">
        <v>5</v>
      </c>
      <c r="E4804" s="4"/>
      <c r="G4804" s="4">
        <f t="shared" si="888"/>
        <v>64.961200000000005</v>
      </c>
      <c r="H4804"/>
      <c r="I4804"/>
      <c r="J4804" s="34">
        <f t="shared" si="885"/>
        <v>1.9634954084936209E-3</v>
      </c>
      <c r="K4804" s="34">
        <f t="shared" si="889"/>
        <v>0.12755102040424002</v>
      </c>
      <c r="L4804" s="6">
        <f t="shared" si="886"/>
        <v>7.1833345216463531</v>
      </c>
      <c r="M4804" s="6">
        <f t="shared" si="890"/>
        <v>0.46663803957857453</v>
      </c>
      <c r="N4804" s="6">
        <f t="shared" si="887"/>
        <v>8.4140458590425169</v>
      </c>
      <c r="O4804" s="6">
        <f t="shared" si="891"/>
        <v>0.54658652646013051</v>
      </c>
      <c r="P4804" s="6">
        <f t="shared" si="892"/>
        <v>1.0132245660387049</v>
      </c>
      <c r="Q4804" s="6">
        <f t="shared" si="893"/>
        <v>0.22398625899771576</v>
      </c>
      <c r="R4804" s="6">
        <f t="shared" si="894"/>
        <v>0.2131687453194509</v>
      </c>
      <c r="S4804" s="6">
        <f t="shared" si="895"/>
        <v>0.4371550043171667</v>
      </c>
    </row>
    <row r="4805" spans="1:19" x14ac:dyDescent="0.25">
      <c r="A4805" s="64">
        <v>41961</v>
      </c>
      <c r="B4805" s="200" t="s">
        <v>864</v>
      </c>
      <c r="C4805" s="4">
        <v>5</v>
      </c>
      <c r="D4805" s="4">
        <v>1.3</v>
      </c>
      <c r="E4805" s="4"/>
      <c r="G4805" s="4">
        <f t="shared" si="888"/>
        <v>795.77470000000005</v>
      </c>
      <c r="H4805"/>
      <c r="I4805"/>
      <c r="J4805" s="34">
        <f t="shared" si="885"/>
        <v>1.3273228961416879E-4</v>
      </c>
      <c r="K4805" s="34">
        <f t="shared" si="889"/>
        <v>0.1056243741062671</v>
      </c>
      <c r="L4805" s="6">
        <f t="shared" si="886"/>
        <v>0.32460097397494425</v>
      </c>
      <c r="M4805" s="6">
        <f t="shared" si="890"/>
        <v>0.25830771706004141</v>
      </c>
      <c r="N4805" s="6">
        <f t="shared" si="887"/>
        <v>1.7398976112023801</v>
      </c>
      <c r="O4805" s="6">
        <f t="shared" si="891"/>
        <v>1.3845583220665181</v>
      </c>
      <c r="P4805" s="6">
        <f t="shared" si="892"/>
        <v>1.6428660391265595</v>
      </c>
      <c r="Q4805" s="6">
        <f t="shared" si="893"/>
        <v>0.12398770418881987</v>
      </c>
      <c r="R4805" s="6">
        <f t="shared" si="894"/>
        <v>0.53997774560594203</v>
      </c>
      <c r="S4805" s="6">
        <f t="shared" si="895"/>
        <v>0.66396544979476191</v>
      </c>
    </row>
    <row r="4806" spans="1:19" x14ac:dyDescent="0.25">
      <c r="A4806" s="64">
        <v>41961</v>
      </c>
      <c r="B4806" s="200" t="s">
        <v>864</v>
      </c>
      <c r="C4806" s="4">
        <v>5</v>
      </c>
      <c r="D4806" s="4">
        <v>1.5</v>
      </c>
      <c r="E4806" s="4"/>
      <c r="G4806" s="4">
        <f t="shared" si="888"/>
        <v>795.77470000000005</v>
      </c>
      <c r="H4806"/>
      <c r="I4806"/>
      <c r="J4806" s="34">
        <f t="shared" si="885"/>
        <v>1.7671458676442585E-4</v>
      </c>
      <c r="K4806" s="34">
        <f t="shared" si="889"/>
        <v>0.14062416670952715</v>
      </c>
      <c r="L4806" s="6">
        <f t="shared" si="886"/>
        <v>0.45105329134289407</v>
      </c>
      <c r="M4806" s="6">
        <f t="shared" si="890"/>
        <v>0.35893467765193482</v>
      </c>
      <c r="N4806" s="6">
        <f t="shared" si="887"/>
        <v>2.0570116092208695</v>
      </c>
      <c r="O4806" s="6">
        <f t="shared" si="891"/>
        <v>1.6369081282696913</v>
      </c>
      <c r="P4806" s="6">
        <f t="shared" si="892"/>
        <v>1.9958428059216262</v>
      </c>
      <c r="Q4806" s="6">
        <f t="shared" si="893"/>
        <v>0.1722886452729287</v>
      </c>
      <c r="R4806" s="6">
        <f t="shared" si="894"/>
        <v>0.63839417002517962</v>
      </c>
      <c r="S4806" s="6">
        <f t="shared" si="895"/>
        <v>0.81068281529810826</v>
      </c>
    </row>
    <row r="4807" spans="1:19" x14ac:dyDescent="0.25">
      <c r="A4807" s="64">
        <v>41961</v>
      </c>
      <c r="B4807" s="200" t="s">
        <v>864</v>
      </c>
      <c r="C4807" s="4">
        <v>5</v>
      </c>
      <c r="D4807" s="4">
        <v>3</v>
      </c>
      <c r="E4807" s="4"/>
      <c r="G4807" s="4">
        <f t="shared" si="888"/>
        <v>795.77470000000005</v>
      </c>
      <c r="H4807"/>
      <c r="I4807"/>
      <c r="J4807" s="34">
        <f t="shared" si="885"/>
        <v>7.0685834705770342E-4</v>
      </c>
      <c r="K4807" s="34">
        <f t="shared" si="889"/>
        <v>0.56249666683810862</v>
      </c>
      <c r="L4807" s="6">
        <f t="shared" si="886"/>
        <v>2.219707841442716</v>
      </c>
      <c r="M4807" s="6">
        <f t="shared" si="890"/>
        <v>1.7663769089848702</v>
      </c>
      <c r="N4807" s="6">
        <f t="shared" si="887"/>
        <v>4.6285167281146418</v>
      </c>
      <c r="O4807" s="6">
        <f t="shared" si="891"/>
        <v>3.6832347567317885</v>
      </c>
      <c r="P4807" s="6">
        <f t="shared" si="892"/>
        <v>5.4496116657166587</v>
      </c>
      <c r="Q4807" s="6">
        <f t="shared" si="893"/>
        <v>0.84786091631273763</v>
      </c>
      <c r="R4807" s="6">
        <f t="shared" si="894"/>
        <v>1.4364615551253976</v>
      </c>
      <c r="S4807" s="6">
        <f t="shared" si="895"/>
        <v>2.2843224714381352</v>
      </c>
    </row>
    <row r="4808" spans="1:19" x14ac:dyDescent="0.25">
      <c r="A4808" s="64">
        <v>41961</v>
      </c>
      <c r="B4808" s="200" t="s">
        <v>864</v>
      </c>
      <c r="C4808" s="4">
        <v>5</v>
      </c>
      <c r="D4808" s="4">
        <v>1.9</v>
      </c>
      <c r="E4808" s="4"/>
      <c r="G4808" s="4">
        <f t="shared" si="888"/>
        <v>795.77470000000005</v>
      </c>
      <c r="H4808"/>
      <c r="I4808"/>
      <c r="J4808" s="34">
        <f t="shared" si="885"/>
        <v>2.835287369864788E-4</v>
      </c>
      <c r="K4808" s="34">
        <f t="shared" si="889"/>
        <v>0.22562366303173023</v>
      </c>
      <c r="L4808" s="6">
        <f t="shared" si="886"/>
        <v>0.77669154992970613</v>
      </c>
      <c r="M4808" s="6">
        <f t="shared" si="890"/>
        <v>0.61806783468756221</v>
      </c>
      <c r="N4808" s="6">
        <f t="shared" si="887"/>
        <v>2.7123871783139122</v>
      </c>
      <c r="O4808" s="6">
        <f t="shared" si="891"/>
        <v>2.1584363448868618</v>
      </c>
      <c r="P4808" s="6">
        <f t="shared" si="892"/>
        <v>2.7765041795744239</v>
      </c>
      <c r="Q4808" s="6">
        <f t="shared" si="893"/>
        <v>0.29667256065002984</v>
      </c>
      <c r="R4808" s="6">
        <f t="shared" si="894"/>
        <v>0.84179017450587612</v>
      </c>
      <c r="S4808" s="6">
        <f t="shared" si="895"/>
        <v>1.138462735155906</v>
      </c>
    </row>
    <row r="4809" spans="1:19" x14ac:dyDescent="0.25">
      <c r="A4809" s="64">
        <v>41961</v>
      </c>
      <c r="B4809" s="200" t="s">
        <v>864</v>
      </c>
      <c r="C4809" s="4">
        <v>5</v>
      </c>
      <c r="D4809" s="4">
        <v>1.4</v>
      </c>
      <c r="E4809" s="4"/>
      <c r="G4809" s="4">
        <f t="shared" si="888"/>
        <v>795.77470000000005</v>
      </c>
      <c r="H4809"/>
      <c r="I4809"/>
      <c r="J4809" s="34">
        <f t="shared" si="885"/>
        <v>1.5393804002589983E-4</v>
      </c>
      <c r="K4809" s="34">
        <f t="shared" si="889"/>
        <v>0.1224992741114103</v>
      </c>
      <c r="L4809" s="6">
        <f t="shared" si="886"/>
        <v>0.38489512077165539</v>
      </c>
      <c r="M4809" s="6">
        <f t="shared" si="890"/>
        <v>0.3062879902564602</v>
      </c>
      <c r="N4809" s="6">
        <f t="shared" si="887"/>
        <v>1.8974912041414842</v>
      </c>
      <c r="O4809" s="6">
        <f t="shared" si="891"/>
        <v>1.509966575519669</v>
      </c>
      <c r="P4809" s="6">
        <f t="shared" si="892"/>
        <v>1.8162545657761291</v>
      </c>
      <c r="Q4809" s="6">
        <f t="shared" si="893"/>
        <v>0.14701823532310088</v>
      </c>
      <c r="R4809" s="6">
        <f t="shared" si="894"/>
        <v>0.58888696445267086</v>
      </c>
      <c r="S4809" s="6">
        <f t="shared" si="895"/>
        <v>0.73590519977577173</v>
      </c>
    </row>
    <row r="4810" spans="1:19" x14ac:dyDescent="0.25">
      <c r="A4810" s="64">
        <v>41961</v>
      </c>
      <c r="B4810" s="200" t="s">
        <v>864</v>
      </c>
      <c r="C4810" s="4">
        <v>5</v>
      </c>
      <c r="D4810" s="4">
        <v>4.5</v>
      </c>
      <c r="E4810" s="4"/>
      <c r="G4810" s="4">
        <f t="shared" si="888"/>
        <v>64.961200000000005</v>
      </c>
      <c r="H4810"/>
      <c r="I4810"/>
      <c r="J4810" s="34">
        <f t="shared" si="885"/>
        <v>1.5904312808798326E-3</v>
      </c>
      <c r="K4810" s="34">
        <f t="shared" si="889"/>
        <v>0.10331632652743439</v>
      </c>
      <c r="L4810" s="6">
        <f t="shared" si="886"/>
        <v>5.6380590590289899</v>
      </c>
      <c r="M4810" s="6">
        <f t="shared" si="890"/>
        <v>0.36625508924934846</v>
      </c>
      <c r="N4810" s="6">
        <f t="shared" si="887"/>
        <v>7.4382130025037601</v>
      </c>
      <c r="O4810" s="6">
        <f t="shared" si="891"/>
        <v>0.48319525187039564</v>
      </c>
      <c r="P4810" s="6">
        <f t="shared" si="892"/>
        <v>0.84945034111974405</v>
      </c>
      <c r="Q4810" s="6">
        <f t="shared" si="893"/>
        <v>0.17580244283968727</v>
      </c>
      <c r="R4810" s="6">
        <f t="shared" si="894"/>
        <v>0.1884461482294543</v>
      </c>
      <c r="S4810" s="6">
        <f t="shared" si="895"/>
        <v>0.36424859106914154</v>
      </c>
    </row>
    <row r="4811" spans="1:19" x14ac:dyDescent="0.25">
      <c r="A4811" s="64">
        <v>41961</v>
      </c>
      <c r="B4811" s="200" t="s">
        <v>864</v>
      </c>
      <c r="C4811" s="4">
        <v>5</v>
      </c>
      <c r="D4811" s="4">
        <v>4</v>
      </c>
      <c r="E4811" s="4"/>
      <c r="G4811" s="4">
        <f t="shared" si="888"/>
        <v>64.961200000000005</v>
      </c>
      <c r="H4811"/>
      <c r="I4811"/>
      <c r="J4811" s="34">
        <f t="shared" si="885"/>
        <v>1.2566370614359172E-3</v>
      </c>
      <c r="K4811" s="34">
        <f t="shared" si="889"/>
        <v>8.1632653058713603E-2</v>
      </c>
      <c r="L4811" s="6">
        <f t="shared" si="886"/>
        <v>4.3006091215286046</v>
      </c>
      <c r="M4811" s="6">
        <f t="shared" si="890"/>
        <v>0.27937273468421148</v>
      </c>
      <c r="N4811" s="6">
        <f t="shared" si="887"/>
        <v>6.4806737611278331</v>
      </c>
      <c r="O4811" s="6">
        <f t="shared" si="891"/>
        <v>0.42099235249702632</v>
      </c>
      <c r="P4811" s="6">
        <f t="shared" si="892"/>
        <v>0.7003650871812378</v>
      </c>
      <c r="Q4811" s="6">
        <f t="shared" si="893"/>
        <v>0.1340989126484215</v>
      </c>
      <c r="R4811" s="6">
        <f t="shared" si="894"/>
        <v>0.16418701747384026</v>
      </c>
      <c r="S4811" s="6">
        <f t="shared" si="895"/>
        <v>0.29828593012226179</v>
      </c>
    </row>
    <row r="4812" spans="1:19" x14ac:dyDescent="0.25">
      <c r="A4812" s="64">
        <v>41961</v>
      </c>
      <c r="B4812" s="200" t="s">
        <v>864</v>
      </c>
      <c r="C4812" s="4">
        <v>5</v>
      </c>
      <c r="D4812" s="4">
        <v>1</v>
      </c>
      <c r="E4812" s="4"/>
      <c r="G4812" s="4">
        <f t="shared" si="888"/>
        <v>795.77470000000005</v>
      </c>
      <c r="H4812"/>
      <c r="I4812"/>
      <c r="J4812" s="34">
        <f t="shared" si="885"/>
        <v>7.8539816339744827E-5</v>
      </c>
      <c r="K4812" s="34">
        <f t="shared" si="889"/>
        <v>6.2499629648678737E-2</v>
      </c>
      <c r="L4812" s="6">
        <f t="shared" si="886"/>
        <v>0.17757999999999999</v>
      </c>
      <c r="M4812" s="6">
        <f t="shared" si="890"/>
        <v>0.14131283659999999</v>
      </c>
      <c r="N4812" s="6">
        <f t="shared" si="887"/>
        <v>1.28</v>
      </c>
      <c r="O4812" s="6">
        <f t="shared" si="891"/>
        <v>1.0185856</v>
      </c>
      <c r="P4812" s="6">
        <f t="shared" si="892"/>
        <v>1.1598984366</v>
      </c>
      <c r="Q4812" s="6">
        <f t="shared" si="893"/>
        <v>6.7830161567999994E-2</v>
      </c>
      <c r="R4812" s="6">
        <f t="shared" si="894"/>
        <v>0.39724838400000001</v>
      </c>
      <c r="S4812" s="6">
        <f t="shared" si="895"/>
        <v>0.46507854556799999</v>
      </c>
    </row>
    <row r="4813" spans="1:19" x14ac:dyDescent="0.25">
      <c r="A4813" s="64">
        <v>41961</v>
      </c>
      <c r="B4813" s="200" t="s">
        <v>864</v>
      </c>
      <c r="C4813" s="4">
        <v>5</v>
      </c>
      <c r="D4813" s="4">
        <v>4.5999999999999996</v>
      </c>
      <c r="E4813" s="4"/>
      <c r="G4813" s="4">
        <f t="shared" si="888"/>
        <v>64.961200000000005</v>
      </c>
      <c r="H4813"/>
      <c r="I4813"/>
      <c r="J4813" s="34">
        <f t="shared" si="885"/>
        <v>1.6619025137490004E-3</v>
      </c>
      <c r="K4813" s="34">
        <f t="shared" si="889"/>
        <v>0.10795918367014873</v>
      </c>
      <c r="L4813" s="6">
        <f t="shared" si="886"/>
        <v>5.9302678128381849</v>
      </c>
      <c r="M4813" s="6">
        <f t="shared" si="890"/>
        <v>0.3852373209154813</v>
      </c>
      <c r="N4813" s="6">
        <f t="shared" si="887"/>
        <v>7.6319696161125572</v>
      </c>
      <c r="O4813" s="6">
        <f t="shared" si="891"/>
        <v>0.49578191424249274</v>
      </c>
      <c r="P4813" s="6">
        <f t="shared" si="892"/>
        <v>0.88101923515797398</v>
      </c>
      <c r="Q4813" s="6">
        <f t="shared" si="893"/>
        <v>0.18491391403943103</v>
      </c>
      <c r="R4813" s="6">
        <f t="shared" si="894"/>
        <v>0.19335494655457217</v>
      </c>
      <c r="S4813" s="6">
        <f t="shared" si="895"/>
        <v>0.37826886059400322</v>
      </c>
    </row>
    <row r="4814" spans="1:19" x14ac:dyDescent="0.25">
      <c r="A4814" s="64">
        <v>41961</v>
      </c>
      <c r="B4814" s="200" t="s">
        <v>864</v>
      </c>
      <c r="C4814" s="4">
        <v>5</v>
      </c>
      <c r="D4814" s="4">
        <v>3</v>
      </c>
      <c r="E4814" s="4"/>
      <c r="G4814" s="4">
        <f t="shared" si="888"/>
        <v>795.77470000000005</v>
      </c>
      <c r="H4814"/>
      <c r="I4814"/>
      <c r="J4814" s="34">
        <f t="shared" si="885"/>
        <v>7.0685834705770342E-4</v>
      </c>
      <c r="K4814" s="34">
        <f t="shared" si="889"/>
        <v>0.56249666683810862</v>
      </c>
      <c r="L4814" s="6">
        <f t="shared" si="886"/>
        <v>2.219707841442716</v>
      </c>
      <c r="M4814" s="6">
        <f t="shared" si="890"/>
        <v>1.7663769089848702</v>
      </c>
      <c r="N4814" s="6">
        <f t="shared" si="887"/>
        <v>4.6285167281146418</v>
      </c>
      <c r="O4814" s="6">
        <f t="shared" si="891"/>
        <v>3.6832347567317885</v>
      </c>
      <c r="P4814" s="6">
        <f t="shared" si="892"/>
        <v>5.4496116657166587</v>
      </c>
      <c r="Q4814" s="6">
        <f t="shared" si="893"/>
        <v>0.84786091631273763</v>
      </c>
      <c r="R4814" s="6">
        <f t="shared" si="894"/>
        <v>1.4364615551253976</v>
      </c>
      <c r="S4814" s="6">
        <f t="shared" si="895"/>
        <v>2.2843224714381352</v>
      </c>
    </row>
    <row r="4815" spans="1:19" x14ac:dyDescent="0.25">
      <c r="A4815" s="64">
        <v>41961</v>
      </c>
      <c r="B4815" s="200" t="s">
        <v>864</v>
      </c>
      <c r="C4815" s="4">
        <v>5</v>
      </c>
      <c r="D4815" s="4">
        <v>2.5</v>
      </c>
      <c r="E4815" s="4"/>
      <c r="G4815" s="4">
        <f t="shared" si="888"/>
        <v>795.77470000000005</v>
      </c>
      <c r="H4815"/>
      <c r="I4815"/>
      <c r="J4815" s="34">
        <f t="shared" si="885"/>
        <v>4.9087385212340522E-4</v>
      </c>
      <c r="K4815" s="34">
        <f t="shared" si="889"/>
        <v>0.39062268530424216</v>
      </c>
      <c r="L4815" s="6">
        <f t="shared" si="886"/>
        <v>1.4596815933666829</v>
      </c>
      <c r="M4815" s="6">
        <f t="shared" si="890"/>
        <v>1.1615708215534053</v>
      </c>
      <c r="N4815" s="6">
        <f t="shared" si="887"/>
        <v>3.7393815404049149</v>
      </c>
      <c r="O4815" s="6">
        <f t="shared" si="891"/>
        <v>2.975687648408019</v>
      </c>
      <c r="P4815" s="6">
        <f t="shared" si="892"/>
        <v>4.1372584699614245</v>
      </c>
      <c r="Q4815" s="6">
        <f t="shared" si="893"/>
        <v>0.55755399434563457</v>
      </c>
      <c r="R4815" s="6">
        <f t="shared" si="894"/>
        <v>1.1605181828791276</v>
      </c>
      <c r="S4815" s="6">
        <f t="shared" si="895"/>
        <v>1.7180721772247622</v>
      </c>
    </row>
    <row r="4816" spans="1:19" x14ac:dyDescent="0.25">
      <c r="A4816" s="64">
        <v>41961</v>
      </c>
      <c r="B4816" s="200" t="s">
        <v>864</v>
      </c>
      <c r="C4816" s="4">
        <v>5</v>
      </c>
      <c r="D4816" s="4">
        <v>5</v>
      </c>
      <c r="E4816" s="4"/>
      <c r="G4816" s="4">
        <f t="shared" si="888"/>
        <v>64.961200000000005</v>
      </c>
      <c r="H4816"/>
      <c r="I4816"/>
      <c r="J4816" s="34">
        <f t="shared" si="885"/>
        <v>1.9634954084936209E-3</v>
      </c>
      <c r="K4816" s="34">
        <f t="shared" si="889"/>
        <v>0.12755102040424002</v>
      </c>
      <c r="L4816" s="6">
        <f t="shared" si="886"/>
        <v>7.1833345216463531</v>
      </c>
      <c r="M4816" s="6">
        <f t="shared" si="890"/>
        <v>0.46663803957857453</v>
      </c>
      <c r="N4816" s="6">
        <f t="shared" si="887"/>
        <v>8.4140458590425169</v>
      </c>
      <c r="O4816" s="6">
        <f t="shared" si="891"/>
        <v>0.54658652646013051</v>
      </c>
      <c r="P4816" s="6">
        <f t="shared" si="892"/>
        <v>1.0132245660387049</v>
      </c>
      <c r="Q4816" s="6">
        <f t="shared" si="893"/>
        <v>0.22398625899771576</v>
      </c>
      <c r="R4816" s="6">
        <f t="shared" si="894"/>
        <v>0.2131687453194509</v>
      </c>
      <c r="S4816" s="6">
        <f t="shared" si="895"/>
        <v>0.4371550043171667</v>
      </c>
    </row>
    <row r="4817" spans="1:19" x14ac:dyDescent="0.25">
      <c r="A4817" s="64">
        <v>41961</v>
      </c>
      <c r="B4817" s="200" t="s">
        <v>864</v>
      </c>
      <c r="C4817" s="4">
        <v>5</v>
      </c>
      <c r="D4817" s="4">
        <v>8.4</v>
      </c>
      <c r="E4817" s="4"/>
      <c r="G4817" s="4">
        <f t="shared" si="888"/>
        <v>64.961200000000005</v>
      </c>
      <c r="H4817"/>
      <c r="I4817"/>
      <c r="J4817" s="34">
        <f t="shared" si="885"/>
        <v>5.5417694409323958E-3</v>
      </c>
      <c r="K4817" s="34">
        <f t="shared" si="889"/>
        <v>0.35999999998892701</v>
      </c>
      <c r="L4817" s="6">
        <f t="shared" si="886"/>
        <v>23.676207107687297</v>
      </c>
      <c r="M4817" s="6">
        <f t="shared" si="890"/>
        <v>1.5380348549959169</v>
      </c>
      <c r="N4817" s="6">
        <f t="shared" si="887"/>
        <v>15.438913512745591</v>
      </c>
      <c r="O4817" s="6">
        <f t="shared" si="891"/>
        <v>1.0029303679371999</v>
      </c>
      <c r="P4817" s="6">
        <f t="shared" si="892"/>
        <v>2.5409652229331168</v>
      </c>
      <c r="Q4817" s="6">
        <f t="shared" si="893"/>
        <v>0.73825673039804007</v>
      </c>
      <c r="R4817" s="6">
        <f t="shared" si="894"/>
        <v>0.39114284349550799</v>
      </c>
      <c r="S4817" s="6">
        <f t="shared" si="895"/>
        <v>1.1293995738935481</v>
      </c>
    </row>
    <row r="4818" spans="1:19" x14ac:dyDescent="0.25">
      <c r="A4818" s="64">
        <v>41961</v>
      </c>
      <c r="B4818" s="200" t="s">
        <v>864</v>
      </c>
      <c r="C4818" s="4">
        <v>5</v>
      </c>
      <c r="D4818" s="4">
        <v>4.2</v>
      </c>
      <c r="E4818" s="4"/>
      <c r="G4818" s="4">
        <f t="shared" si="888"/>
        <v>64.961200000000005</v>
      </c>
      <c r="H4818"/>
      <c r="I4818"/>
      <c r="J4818" s="34">
        <f t="shared" si="885"/>
        <v>1.385442360233099E-3</v>
      </c>
      <c r="K4818" s="34">
        <f t="shared" si="889"/>
        <v>8.9999999997231753E-2</v>
      </c>
      <c r="L4818" s="6">
        <f t="shared" si="886"/>
        <v>4.811097633235077</v>
      </c>
      <c r="M4818" s="6">
        <f t="shared" si="890"/>
        <v>0.31253468163409348</v>
      </c>
      <c r="N4818" s="6">
        <f t="shared" si="887"/>
        <v>6.861382640483793</v>
      </c>
      <c r="O4818" s="6">
        <f t="shared" si="891"/>
        <v>0.44572365863033786</v>
      </c>
      <c r="P4818" s="6">
        <f t="shared" si="892"/>
        <v>0.7582583402644314</v>
      </c>
      <c r="Q4818" s="6">
        <f t="shared" si="893"/>
        <v>0.15001664718436486</v>
      </c>
      <c r="R4818" s="6">
        <f t="shared" si="894"/>
        <v>0.17383222686583177</v>
      </c>
      <c r="S4818" s="6">
        <f t="shared" si="895"/>
        <v>0.32384887405019663</v>
      </c>
    </row>
    <row r="4819" spans="1:19" x14ac:dyDescent="0.25">
      <c r="A4819" s="64">
        <v>41961</v>
      </c>
      <c r="B4819" s="200" t="s">
        <v>864</v>
      </c>
      <c r="C4819" s="4">
        <v>5</v>
      </c>
      <c r="D4819" s="4">
        <v>10.5</v>
      </c>
      <c r="E4819" s="4"/>
      <c r="G4819" s="4">
        <f t="shared" si="888"/>
        <v>64.961200000000005</v>
      </c>
      <c r="H4819"/>
      <c r="I4819"/>
      <c r="J4819" s="34">
        <f t="shared" si="885"/>
        <v>8.6590147514568668E-3</v>
      </c>
      <c r="K4819" s="34">
        <f t="shared" si="889"/>
        <v>0.5624999999826984</v>
      </c>
      <c r="L4819" s="6">
        <f t="shared" si="886"/>
        <v>39.546517958797452</v>
      </c>
      <c r="M4819" s="6">
        <f t="shared" si="890"/>
        <v>2.5689893122536454</v>
      </c>
      <c r="N4819" s="6">
        <f t="shared" si="887"/>
        <v>20.044787177718607</v>
      </c>
      <c r="O4819" s="6">
        <f t="shared" si="891"/>
        <v>1.3021334540656457</v>
      </c>
      <c r="P4819" s="6">
        <f t="shared" si="892"/>
        <v>3.8711227663192913</v>
      </c>
      <c r="Q4819" s="6">
        <f t="shared" si="893"/>
        <v>1.2331148698817498</v>
      </c>
      <c r="R4819" s="6">
        <f t="shared" si="894"/>
        <v>0.50783204708560181</v>
      </c>
      <c r="S4819" s="6">
        <f t="shared" si="895"/>
        <v>1.7409469169673515</v>
      </c>
    </row>
    <row r="4820" spans="1:19" x14ac:dyDescent="0.25">
      <c r="A4820" s="64">
        <v>41961</v>
      </c>
      <c r="B4820" s="200" t="s">
        <v>864</v>
      </c>
      <c r="C4820" s="4">
        <v>5</v>
      </c>
      <c r="D4820" s="4">
        <v>2</v>
      </c>
      <c r="E4820" s="4" t="s">
        <v>978</v>
      </c>
      <c r="G4820" s="4">
        <f t="shared" si="888"/>
        <v>795.77470000000005</v>
      </c>
      <c r="H4820"/>
      <c r="I4820"/>
      <c r="J4820" s="34">
        <f t="shared" si="885"/>
        <v>3.1415926535897931E-4</v>
      </c>
      <c r="K4820" s="34">
        <f t="shared" si="889"/>
        <v>0.24999851859471495</v>
      </c>
      <c r="L4820" s="6">
        <f t="shared" si="886"/>
        <v>0.87390054800363282</v>
      </c>
      <c r="M4820" s="6">
        <f t="shared" si="890"/>
        <v>0.69542383908485095</v>
      </c>
      <c r="N4820" s="6">
        <f t="shared" si="887"/>
        <v>2.880149720803352</v>
      </c>
      <c r="O4820" s="6">
        <f t="shared" si="891"/>
        <v>2.2919367433236837</v>
      </c>
      <c r="P4820" s="6">
        <f t="shared" si="892"/>
        <v>2.9873605824085345</v>
      </c>
      <c r="Q4820" s="6">
        <f t="shared" si="893"/>
        <v>0.33380344276072843</v>
      </c>
      <c r="R4820" s="6">
        <f t="shared" si="894"/>
        <v>0.89385532989623662</v>
      </c>
      <c r="S4820" s="6">
        <f t="shared" si="895"/>
        <v>1.227658772656965</v>
      </c>
    </row>
    <row r="4821" spans="1:19" x14ac:dyDescent="0.25">
      <c r="A4821" s="64">
        <v>41961</v>
      </c>
      <c r="B4821" s="200" t="s">
        <v>864</v>
      </c>
      <c r="C4821" s="4">
        <v>5</v>
      </c>
      <c r="D4821" s="4">
        <v>12.2</v>
      </c>
      <c r="E4821" s="4"/>
      <c r="G4821" s="4">
        <f t="shared" si="888"/>
        <v>64.961200000000005</v>
      </c>
      <c r="H4821"/>
      <c r="I4821"/>
      <c r="J4821" s="34">
        <f t="shared" si="885"/>
        <v>1.168986626400762E-2</v>
      </c>
      <c r="K4821" s="34">
        <f t="shared" si="889"/>
        <v>0.75938775507868328</v>
      </c>
      <c r="L4821" s="6">
        <f t="shared" si="886"/>
        <v>55.838700462884191</v>
      </c>
      <c r="M4821" s="6">
        <f t="shared" si="890"/>
        <v>3.6273490588662751</v>
      </c>
      <c r="N4821" s="6">
        <f t="shared" si="887"/>
        <v>23.891915580068972</v>
      </c>
      <c r="O4821" s="6">
        <f t="shared" si="891"/>
        <v>1.55204753648379</v>
      </c>
      <c r="P4821" s="6">
        <f t="shared" si="892"/>
        <v>5.1793965953500649</v>
      </c>
      <c r="Q4821" s="6">
        <f t="shared" si="893"/>
        <v>1.741127548255812</v>
      </c>
      <c r="R4821" s="6">
        <f t="shared" si="894"/>
        <v>0.60529853922867816</v>
      </c>
      <c r="S4821" s="6">
        <f t="shared" si="895"/>
        <v>2.34642608748449</v>
      </c>
    </row>
    <row r="4822" spans="1:19" x14ac:dyDescent="0.25">
      <c r="A4822" s="64">
        <v>41961</v>
      </c>
      <c r="B4822" s="200" t="s">
        <v>864</v>
      </c>
      <c r="C4822" s="4">
        <v>5</v>
      </c>
      <c r="D4822" s="4">
        <v>3.1</v>
      </c>
      <c r="E4822" s="4"/>
      <c r="G4822" s="4">
        <f t="shared" si="888"/>
        <v>64.961200000000005</v>
      </c>
      <c r="H4822"/>
      <c r="I4822"/>
      <c r="J4822" s="34">
        <f t="shared" si="885"/>
        <v>7.5476763502494771E-4</v>
      </c>
      <c r="K4822" s="34">
        <f t="shared" si="889"/>
        <v>4.9030612243389851E-2</v>
      </c>
      <c r="L4822" s="6">
        <f t="shared" si="886"/>
        <v>2.3935063597525432</v>
      </c>
      <c r="M4822" s="6">
        <f t="shared" si="890"/>
        <v>0.15548504835297491</v>
      </c>
      <c r="N4822" s="6">
        <f t="shared" si="887"/>
        <v>4.8095356854949474</v>
      </c>
      <c r="O4822" s="6">
        <f t="shared" si="891"/>
        <v>0.31243321563258936</v>
      </c>
      <c r="P4822" s="6">
        <f t="shared" si="892"/>
        <v>0.46791826398556424</v>
      </c>
      <c r="Q4822" s="6">
        <f t="shared" si="893"/>
        <v>7.4632823209427962E-2</v>
      </c>
      <c r="R4822" s="6">
        <f t="shared" si="894"/>
        <v>0.12184895409670986</v>
      </c>
      <c r="S4822" s="6">
        <f t="shared" si="895"/>
        <v>0.19648177730613781</v>
      </c>
    </row>
    <row r="4823" spans="1:19" x14ac:dyDescent="0.25">
      <c r="A4823" s="64">
        <v>41961</v>
      </c>
      <c r="B4823" s="200" t="s">
        <v>864</v>
      </c>
      <c r="C4823" s="4">
        <v>5</v>
      </c>
      <c r="D4823" s="4">
        <v>9</v>
      </c>
      <c r="E4823" s="4"/>
      <c r="G4823" s="4">
        <f t="shared" si="888"/>
        <v>64.961200000000005</v>
      </c>
      <c r="H4823"/>
      <c r="I4823"/>
      <c r="J4823" s="34">
        <f t="shared" si="885"/>
        <v>6.3617251235193305E-3</v>
      </c>
      <c r="K4823" s="34">
        <f t="shared" si="889"/>
        <v>0.41326530610973755</v>
      </c>
      <c r="L4823" s="6">
        <f t="shared" si="886"/>
        <v>27.7458210460766</v>
      </c>
      <c r="M4823" s="6">
        <f t="shared" si="890"/>
        <v>1.8024018650981257</v>
      </c>
      <c r="N4823" s="6">
        <f t="shared" si="887"/>
        <v>16.73684929877896</v>
      </c>
      <c r="O4823" s="6">
        <f t="shared" si="891"/>
        <v>1.0872458357562698</v>
      </c>
      <c r="P4823" s="6">
        <f t="shared" si="892"/>
        <v>2.8896477008543955</v>
      </c>
      <c r="Q4823" s="6">
        <f t="shared" si="893"/>
        <v>0.86515289524710026</v>
      </c>
      <c r="R4823" s="6">
        <f t="shared" si="894"/>
        <v>0.42402587594494523</v>
      </c>
      <c r="S4823" s="6">
        <f t="shared" si="895"/>
        <v>1.2891787711920455</v>
      </c>
    </row>
    <row r="4824" spans="1:19" x14ac:dyDescent="0.25">
      <c r="A4824" s="64">
        <v>41961</v>
      </c>
      <c r="B4824" s="200" t="s">
        <v>864</v>
      </c>
      <c r="C4824" s="4">
        <v>5</v>
      </c>
      <c r="D4824" s="4">
        <v>5.5</v>
      </c>
      <c r="E4824" s="4"/>
      <c r="G4824" s="4">
        <f t="shared" si="888"/>
        <v>64.961200000000005</v>
      </c>
      <c r="H4824"/>
      <c r="I4824"/>
      <c r="J4824" s="34">
        <f t="shared" si="885"/>
        <v>2.3758294442772811E-3</v>
      </c>
      <c r="K4824" s="34">
        <f t="shared" si="889"/>
        <v>0.15433673468913039</v>
      </c>
      <c r="L4824" s="6">
        <f t="shared" si="886"/>
        <v>8.9430956308196485</v>
      </c>
      <c r="M4824" s="6">
        <f t="shared" si="890"/>
        <v>0.58095423516110178</v>
      </c>
      <c r="N4824" s="6">
        <f t="shared" si="887"/>
        <v>9.4066355127217793</v>
      </c>
      <c r="O4824" s="6">
        <f t="shared" si="891"/>
        <v>0.61106634272138272</v>
      </c>
      <c r="P4824" s="6">
        <f t="shared" si="892"/>
        <v>1.1920205778824844</v>
      </c>
      <c r="Q4824" s="6">
        <f t="shared" si="893"/>
        <v>0.27885803287732885</v>
      </c>
      <c r="R4824" s="6">
        <f t="shared" si="894"/>
        <v>0.23831587366133927</v>
      </c>
      <c r="S4824" s="6">
        <f t="shared" si="895"/>
        <v>0.51717390653866813</v>
      </c>
    </row>
    <row r="4825" spans="1:19" x14ac:dyDescent="0.25">
      <c r="A4825" s="64">
        <v>41961</v>
      </c>
      <c r="B4825" s="200" t="s">
        <v>864</v>
      </c>
      <c r="C4825" s="4">
        <v>5</v>
      </c>
      <c r="D4825" s="4">
        <v>6.8</v>
      </c>
      <c r="E4825" s="4"/>
      <c r="G4825" s="4">
        <f t="shared" si="888"/>
        <v>64.961200000000005</v>
      </c>
      <c r="H4825"/>
      <c r="I4825"/>
      <c r="J4825" s="34">
        <f t="shared" si="885"/>
        <v>3.6316811075498014E-3</v>
      </c>
      <c r="K4825" s="34">
        <f t="shared" si="889"/>
        <v>0.23591836733968233</v>
      </c>
      <c r="L4825" s="6">
        <f t="shared" si="886"/>
        <v>14.565722844180941</v>
      </c>
      <c r="M4825" s="6">
        <f t="shared" si="890"/>
        <v>0.94620685317821773</v>
      </c>
      <c r="N4825" s="6">
        <f t="shared" si="887"/>
        <v>12.057170367208817</v>
      </c>
      <c r="O4825" s="6">
        <f t="shared" si="891"/>
        <v>0.78324827085036008</v>
      </c>
      <c r="P4825" s="6">
        <f t="shared" si="892"/>
        <v>1.7294551240285778</v>
      </c>
      <c r="Q4825" s="6">
        <f t="shared" si="893"/>
        <v>0.45417928952554448</v>
      </c>
      <c r="R4825" s="6">
        <f t="shared" si="894"/>
        <v>0.30546682563164046</v>
      </c>
      <c r="S4825" s="6">
        <f t="shared" si="895"/>
        <v>0.75964611515718494</v>
      </c>
    </row>
    <row r="4826" spans="1:19" x14ac:dyDescent="0.25">
      <c r="A4826" s="64">
        <v>41961</v>
      </c>
      <c r="B4826" s="200" t="s">
        <v>864</v>
      </c>
      <c r="C4826" s="4">
        <v>5</v>
      </c>
      <c r="D4826" s="4">
        <v>4.9000000000000004</v>
      </c>
      <c r="E4826" s="4"/>
      <c r="G4826" s="4">
        <f t="shared" si="888"/>
        <v>64.961200000000005</v>
      </c>
      <c r="H4826"/>
      <c r="I4826"/>
      <c r="J4826" s="34">
        <f t="shared" si="885"/>
        <v>1.8857409903172736E-3</v>
      </c>
      <c r="K4826" s="34">
        <f t="shared" si="889"/>
        <v>0.12249999999623211</v>
      </c>
      <c r="L4826" s="6">
        <f t="shared" si="886"/>
        <v>6.8573266813152358</v>
      </c>
      <c r="M4826" s="6">
        <f t="shared" si="890"/>
        <v>0.44546017865048693</v>
      </c>
      <c r="N4826" s="6">
        <f t="shared" si="887"/>
        <v>8.2174937658920371</v>
      </c>
      <c r="O4826" s="6">
        <f t="shared" si="891"/>
        <v>0.53381826637890784</v>
      </c>
      <c r="P4826" s="6">
        <f t="shared" si="892"/>
        <v>0.97927844502939476</v>
      </c>
      <c r="Q4826" s="6">
        <f t="shared" si="893"/>
        <v>0.21382088575223371</v>
      </c>
      <c r="R4826" s="6">
        <f t="shared" si="894"/>
        <v>0.20818912388777405</v>
      </c>
      <c r="S4826" s="6">
        <f t="shared" si="895"/>
        <v>0.42201000964000779</v>
      </c>
    </row>
    <row r="4827" spans="1:19" x14ac:dyDescent="0.25">
      <c r="A4827" s="64">
        <v>41961</v>
      </c>
      <c r="B4827" s="200" t="s">
        <v>864</v>
      </c>
      <c r="C4827" s="4">
        <v>5</v>
      </c>
      <c r="D4827" s="4">
        <v>6</v>
      </c>
      <c r="E4827" s="4"/>
      <c r="G4827" s="4">
        <f t="shared" si="888"/>
        <v>64.961200000000005</v>
      </c>
      <c r="H4827"/>
      <c r="I4827"/>
      <c r="J4827" s="34">
        <f t="shared" si="885"/>
        <v>2.8274333882308137E-3</v>
      </c>
      <c r="K4827" s="34">
        <f t="shared" si="889"/>
        <v>0.1836734693821056</v>
      </c>
      <c r="L4827" s="6">
        <f t="shared" si="886"/>
        <v>10.923549380812876</v>
      </c>
      <c r="M4827" s="6">
        <f t="shared" si="890"/>
        <v>0.70960688980053355</v>
      </c>
      <c r="N4827" s="6">
        <f t="shared" si="887"/>
        <v>10.414704032978928</v>
      </c>
      <c r="O4827" s="6">
        <f t="shared" si="891"/>
        <v>0.67655168474967775</v>
      </c>
      <c r="P4827" s="6">
        <f t="shared" si="892"/>
        <v>1.3861585745502114</v>
      </c>
      <c r="Q4827" s="6">
        <f t="shared" si="893"/>
        <v>0.34061130710425608</v>
      </c>
      <c r="R4827" s="6">
        <f t="shared" si="894"/>
        <v>0.26385515705237433</v>
      </c>
      <c r="S4827" s="6">
        <f t="shared" si="895"/>
        <v>0.60446646415663041</v>
      </c>
    </row>
    <row r="4828" spans="1:19" x14ac:dyDescent="0.25">
      <c r="A4828" s="64">
        <v>41961</v>
      </c>
      <c r="B4828" s="200" t="s">
        <v>864</v>
      </c>
      <c r="C4828" s="4">
        <v>5</v>
      </c>
      <c r="D4828" s="4">
        <v>3.3</v>
      </c>
      <c r="E4828" s="4"/>
      <c r="G4828" s="4">
        <f t="shared" si="888"/>
        <v>64.961200000000005</v>
      </c>
      <c r="H4828"/>
      <c r="I4828"/>
      <c r="J4828" s="34">
        <f t="shared" si="885"/>
        <v>8.5529859993982123E-4</v>
      </c>
      <c r="K4828" s="34">
        <f t="shared" si="889"/>
        <v>5.5561224488086945E-2</v>
      </c>
      <c r="L4828" s="6">
        <f t="shared" si="886"/>
        <v>2.7634881041225379</v>
      </c>
      <c r="M4828" s="6">
        <f t="shared" si="890"/>
        <v>0.17951950691152002</v>
      </c>
      <c r="N4828" s="6">
        <f t="shared" si="887"/>
        <v>5.1745344101160526</v>
      </c>
      <c r="O4828" s="6">
        <f t="shared" si="891"/>
        <v>0.3361439712423443</v>
      </c>
      <c r="P4828" s="6">
        <f t="shared" si="892"/>
        <v>0.51566347815386426</v>
      </c>
      <c r="Q4828" s="6">
        <f t="shared" si="893"/>
        <v>8.6169363317529613E-2</v>
      </c>
      <c r="R4828" s="6">
        <f t="shared" si="894"/>
        <v>0.13109614878451428</v>
      </c>
      <c r="S4828" s="6">
        <f t="shared" si="895"/>
        <v>0.2172655121020439</v>
      </c>
    </row>
    <row r="4829" spans="1:19" x14ac:dyDescent="0.25">
      <c r="A4829" s="64">
        <v>41961</v>
      </c>
      <c r="B4829" s="200" t="s">
        <v>864</v>
      </c>
      <c r="C4829" s="4">
        <v>5</v>
      </c>
      <c r="D4829" s="4">
        <v>1.9</v>
      </c>
      <c r="E4829" s="4"/>
      <c r="G4829" s="4">
        <f t="shared" si="888"/>
        <v>795.77470000000005</v>
      </c>
      <c r="H4829"/>
      <c r="I4829"/>
      <c r="J4829" s="34">
        <f t="shared" si="885"/>
        <v>2.835287369864788E-4</v>
      </c>
      <c r="K4829" s="34">
        <f t="shared" si="889"/>
        <v>0.22562366303173023</v>
      </c>
      <c r="L4829" s="6">
        <f t="shared" si="886"/>
        <v>0.77669154992970613</v>
      </c>
      <c r="M4829" s="6">
        <f t="shared" si="890"/>
        <v>0.61806783468756221</v>
      </c>
      <c r="N4829" s="6">
        <f t="shared" si="887"/>
        <v>2.7123871783139122</v>
      </c>
      <c r="O4829" s="6">
        <f t="shared" si="891"/>
        <v>2.1584363448868618</v>
      </c>
      <c r="P4829" s="6">
        <f t="shared" si="892"/>
        <v>2.7765041795744239</v>
      </c>
      <c r="Q4829" s="6">
        <f t="shared" si="893"/>
        <v>0.29667256065002984</v>
      </c>
      <c r="R4829" s="6">
        <f t="shared" si="894"/>
        <v>0.84179017450587612</v>
      </c>
      <c r="S4829" s="6">
        <f t="shared" si="895"/>
        <v>1.138462735155906</v>
      </c>
    </row>
    <row r="4830" spans="1:19" x14ac:dyDescent="0.25">
      <c r="A4830" s="64">
        <v>41961</v>
      </c>
      <c r="B4830" s="200" t="s">
        <v>864</v>
      </c>
      <c r="C4830" s="4">
        <v>5</v>
      </c>
      <c r="D4830" s="4">
        <v>11.5</v>
      </c>
      <c r="E4830" s="4"/>
      <c r="G4830" s="4">
        <f t="shared" si="888"/>
        <v>64.961200000000005</v>
      </c>
      <c r="H4830"/>
      <c r="I4830"/>
      <c r="J4830" s="34">
        <f t="shared" si="885"/>
        <v>1.0386890710931254E-2</v>
      </c>
      <c r="K4830" s="34">
        <f t="shared" si="889"/>
        <v>0.67474489793842962</v>
      </c>
      <c r="L4830" s="6">
        <f t="shared" si="886"/>
        <v>48.745932932395526</v>
      </c>
      <c r="M4830" s="6">
        <f t="shared" si="890"/>
        <v>3.1665943598278079</v>
      </c>
      <c r="N4830" s="6">
        <f t="shared" si="887"/>
        <v>22.295973671423809</v>
      </c>
      <c r="O4830" s="6">
        <f t="shared" si="891"/>
        <v>1.4483732329570229</v>
      </c>
      <c r="P4830" s="6">
        <f t="shared" si="892"/>
        <v>4.614967592784831</v>
      </c>
      <c r="Q4830" s="6">
        <f t="shared" si="893"/>
        <v>1.5199652927173477</v>
      </c>
      <c r="R4830" s="6">
        <f t="shared" si="894"/>
        <v>0.56486556085323891</v>
      </c>
      <c r="S4830" s="6">
        <f t="shared" si="895"/>
        <v>2.0848308535705868</v>
      </c>
    </row>
    <row r="4831" spans="1:19" x14ac:dyDescent="0.25">
      <c r="A4831" s="64">
        <v>41961</v>
      </c>
      <c r="B4831" s="200" t="s">
        <v>864</v>
      </c>
      <c r="C4831" s="4">
        <v>5</v>
      </c>
      <c r="D4831" s="4">
        <v>3.1</v>
      </c>
      <c r="E4831" s="4"/>
      <c r="G4831" s="4">
        <f t="shared" si="888"/>
        <v>64.961200000000005</v>
      </c>
      <c r="H4831"/>
      <c r="I4831"/>
      <c r="J4831" s="34">
        <f t="shared" si="885"/>
        <v>7.5476763502494771E-4</v>
      </c>
      <c r="K4831" s="34">
        <f t="shared" si="889"/>
        <v>4.9030612243389851E-2</v>
      </c>
      <c r="L4831" s="6">
        <f t="shared" si="886"/>
        <v>2.3935063597525432</v>
      </c>
      <c r="M4831" s="6">
        <f t="shared" si="890"/>
        <v>0.15548504835297491</v>
      </c>
      <c r="N4831" s="6">
        <f t="shared" si="887"/>
        <v>4.8095356854949474</v>
      </c>
      <c r="O4831" s="6">
        <f t="shared" si="891"/>
        <v>0.31243321563258936</v>
      </c>
      <c r="P4831" s="6">
        <f t="shared" si="892"/>
        <v>0.46791826398556424</v>
      </c>
      <c r="Q4831" s="6">
        <f t="shared" si="893"/>
        <v>7.4632823209427962E-2</v>
      </c>
      <c r="R4831" s="6">
        <f t="shared" si="894"/>
        <v>0.12184895409670986</v>
      </c>
      <c r="S4831" s="6">
        <f t="shared" si="895"/>
        <v>0.19648177730613781</v>
      </c>
    </row>
    <row r="4832" spans="1:19" x14ac:dyDescent="0.25">
      <c r="A4832" s="64">
        <v>41961</v>
      </c>
      <c r="B4832" s="200" t="s">
        <v>864</v>
      </c>
      <c r="C4832" s="4">
        <v>5</v>
      </c>
      <c r="D4832" s="4">
        <v>5.8</v>
      </c>
      <c r="E4832" s="4"/>
      <c r="G4832" s="4">
        <f t="shared" si="888"/>
        <v>64.961200000000005</v>
      </c>
      <c r="H4832"/>
      <c r="I4832"/>
      <c r="J4832" s="34">
        <f t="shared" si="885"/>
        <v>2.6420794216690155E-3</v>
      </c>
      <c r="K4832" s="34">
        <f t="shared" si="889"/>
        <v>0.1716326530559453</v>
      </c>
      <c r="L4832" s="6">
        <f t="shared" si="886"/>
        <v>10.104504202450142</v>
      </c>
      <c r="M4832" s="6">
        <f t="shared" si="890"/>
        <v>0.65640073112787944</v>
      </c>
      <c r="N4832" s="6">
        <f t="shared" si="887"/>
        <v>10.009692178621206</v>
      </c>
      <c r="O4832" s="6">
        <f t="shared" si="891"/>
        <v>0.65024162816606002</v>
      </c>
      <c r="P4832" s="6">
        <f t="shared" si="892"/>
        <v>1.3066423592939396</v>
      </c>
      <c r="Q4832" s="6">
        <f t="shared" si="893"/>
        <v>0.31507235094138214</v>
      </c>
      <c r="R4832" s="6">
        <f t="shared" si="894"/>
        <v>0.25359423498476341</v>
      </c>
      <c r="S4832" s="6">
        <f t="shared" si="895"/>
        <v>0.5686665859261455</v>
      </c>
    </row>
    <row r="4833" spans="1:19" x14ac:dyDescent="0.25">
      <c r="A4833" s="64">
        <v>41961</v>
      </c>
      <c r="B4833" s="200" t="s">
        <v>864</v>
      </c>
      <c r="C4833" s="4">
        <v>5</v>
      </c>
      <c r="D4833" s="4">
        <v>5.3</v>
      </c>
      <c r="E4833" s="4"/>
      <c r="G4833" s="4">
        <f t="shared" si="888"/>
        <v>64.961200000000005</v>
      </c>
      <c r="H4833"/>
      <c r="I4833"/>
      <c r="J4833" s="34">
        <f t="shared" ref="J4833:J4896" si="896">((+D4833/200)^2)*PI()</f>
        <v>2.2061834409834321E-3</v>
      </c>
      <c r="K4833" s="34">
        <f t="shared" si="889"/>
        <v>0.14331632652620405</v>
      </c>
      <c r="L4833" s="6">
        <f t="shared" ref="L4833:L4896" si="897">0.17758*(D4833^2.299)</f>
        <v>8.213046389840704</v>
      </c>
      <c r="M4833" s="6">
        <f t="shared" si="890"/>
        <v>0.53352935948815838</v>
      </c>
      <c r="N4833" s="6">
        <f t="shared" ref="N4833:N4896" si="898">1.28*(D4833^1.17)</f>
        <v>9.0076755970184212</v>
      </c>
      <c r="O4833" s="6">
        <f t="shared" si="891"/>
        <v>0.58514942734270425</v>
      </c>
      <c r="P4833" s="6">
        <f t="shared" si="892"/>
        <v>1.1186787868308627</v>
      </c>
      <c r="Q4833" s="6">
        <f t="shared" si="893"/>
        <v>0.25609409255431603</v>
      </c>
      <c r="R4833" s="6">
        <f t="shared" si="894"/>
        <v>0.22820827666365467</v>
      </c>
      <c r="S4833" s="6">
        <f t="shared" si="895"/>
        <v>0.48430236921797071</v>
      </c>
    </row>
    <row r="4834" spans="1:19" x14ac:dyDescent="0.25">
      <c r="A4834" s="64">
        <v>41961</v>
      </c>
      <c r="B4834" s="200" t="s">
        <v>864</v>
      </c>
      <c r="C4834" s="4">
        <v>5</v>
      </c>
      <c r="D4834" s="4">
        <v>4.3</v>
      </c>
      <c r="E4834" s="4"/>
      <c r="G4834" s="4">
        <f t="shared" ref="G4834:G4897" si="899">IF($D4834&lt;3.01,795.7747,64.9612)</f>
        <v>64.961200000000005</v>
      </c>
      <c r="H4834"/>
      <c r="I4834"/>
      <c r="J4834" s="34">
        <f t="shared" si="896"/>
        <v>1.4522012041218817E-3</v>
      </c>
      <c r="K4834" s="34">
        <f t="shared" ref="K4834:K4897" si="900">+IF($D4834&gt;3.01,J4834*64.96120126,J4834*795.77)</f>
        <v>9.4336734690975893E-2</v>
      </c>
      <c r="L4834" s="6">
        <f t="shared" si="897"/>
        <v>5.0785301024450318</v>
      </c>
      <c r="M4834" s="6">
        <f t="shared" ref="M4834:M4897" si="901">+IF($D4834&gt;3.01,L4834*64.96120126*0.001,L4834*795.77*0.001)</f>
        <v>0.3299074160899001</v>
      </c>
      <c r="N4834" s="6">
        <f t="shared" si="898"/>
        <v>7.0529054640829827</v>
      </c>
      <c r="O4834" s="6">
        <f t="shared" ref="O4834:O4897" si="902">+IF($D4834&gt;3.01,N4834*64.96120126*0.001,N4834*795.77*0.001)</f>
        <v>0.45816521132004828</v>
      </c>
      <c r="P4834" s="6">
        <f t="shared" ref="P4834:P4897" si="903">+M4834+O4834</f>
        <v>0.78807262740994832</v>
      </c>
      <c r="Q4834" s="6">
        <f t="shared" si="893"/>
        <v>0.15835555972315205</v>
      </c>
      <c r="R4834" s="6">
        <f t="shared" si="894"/>
        <v>0.17868443241481885</v>
      </c>
      <c r="S4834" s="6">
        <f t="shared" si="895"/>
        <v>0.33703999213797087</v>
      </c>
    </row>
    <row r="4835" spans="1:19" x14ac:dyDescent="0.25">
      <c r="A4835" s="64">
        <v>41961</v>
      </c>
      <c r="B4835" s="200" t="s">
        <v>864</v>
      </c>
      <c r="C4835" s="4">
        <v>5</v>
      </c>
      <c r="D4835" s="4">
        <v>9</v>
      </c>
      <c r="E4835" s="4"/>
      <c r="G4835" s="4">
        <f t="shared" si="899"/>
        <v>64.961200000000005</v>
      </c>
      <c r="H4835"/>
      <c r="I4835"/>
      <c r="J4835" s="34">
        <f t="shared" si="896"/>
        <v>6.3617251235193305E-3</v>
      </c>
      <c r="K4835" s="34">
        <f t="shared" si="900"/>
        <v>0.41326530610973755</v>
      </c>
      <c r="L4835" s="6">
        <f t="shared" si="897"/>
        <v>27.7458210460766</v>
      </c>
      <c r="M4835" s="6">
        <f t="shared" si="901"/>
        <v>1.8024018650981257</v>
      </c>
      <c r="N4835" s="6">
        <f t="shared" si="898"/>
        <v>16.73684929877896</v>
      </c>
      <c r="O4835" s="6">
        <f t="shared" si="902"/>
        <v>1.0872458357562698</v>
      </c>
      <c r="P4835" s="6">
        <f t="shared" si="903"/>
        <v>2.8896477008543955</v>
      </c>
      <c r="Q4835" s="6">
        <f t="shared" si="893"/>
        <v>0.86515289524710026</v>
      </c>
      <c r="R4835" s="6">
        <f t="shared" si="894"/>
        <v>0.42402587594494523</v>
      </c>
      <c r="S4835" s="6">
        <f t="shared" si="895"/>
        <v>1.2891787711920455</v>
      </c>
    </row>
    <row r="4836" spans="1:19" x14ac:dyDescent="0.25">
      <c r="A4836" s="64">
        <v>41961</v>
      </c>
      <c r="B4836" s="200" t="s">
        <v>864</v>
      </c>
      <c r="C4836" s="4">
        <v>5</v>
      </c>
      <c r="D4836" s="4">
        <v>11</v>
      </c>
      <c r="E4836" s="4"/>
      <c r="G4836" s="4">
        <f t="shared" si="899"/>
        <v>64.961200000000005</v>
      </c>
      <c r="H4836"/>
      <c r="I4836"/>
      <c r="J4836" s="34">
        <f t="shared" si="896"/>
        <v>9.5033177771091243E-3</v>
      </c>
      <c r="K4836" s="34">
        <f t="shared" si="900"/>
        <v>0.61734693875652158</v>
      </c>
      <c r="L4836" s="6">
        <f t="shared" si="897"/>
        <v>44.010452599516775</v>
      </c>
      <c r="M4836" s="6">
        <f t="shared" si="901"/>
        <v>2.8589718688608992</v>
      </c>
      <c r="N4836" s="6">
        <f t="shared" si="898"/>
        <v>21.166030191925412</v>
      </c>
      <c r="O4836" s="6">
        <f t="shared" si="902"/>
        <v>1.3749707471729029</v>
      </c>
      <c r="P4836" s="6">
        <f t="shared" si="903"/>
        <v>4.2339426160338025</v>
      </c>
      <c r="Q4836" s="6">
        <f t="shared" si="893"/>
        <v>1.3723064970532315</v>
      </c>
      <c r="R4836" s="6">
        <f t="shared" si="894"/>
        <v>0.53623859139743213</v>
      </c>
      <c r="S4836" s="6">
        <f t="shared" si="895"/>
        <v>1.9085450884506636</v>
      </c>
    </row>
    <row r="4837" spans="1:19" x14ac:dyDescent="0.25">
      <c r="A4837" s="64">
        <v>41961</v>
      </c>
      <c r="B4837" s="200" t="s">
        <v>864</v>
      </c>
      <c r="C4837" s="4">
        <v>5</v>
      </c>
      <c r="D4837" s="4">
        <v>6.6</v>
      </c>
      <c r="E4837" s="4"/>
      <c r="G4837" s="4">
        <f t="shared" si="899"/>
        <v>64.961200000000005</v>
      </c>
      <c r="H4837"/>
      <c r="I4837"/>
      <c r="J4837" s="34">
        <f t="shared" si="896"/>
        <v>3.4211943997592849E-3</v>
      </c>
      <c r="K4837" s="34">
        <f t="shared" si="900"/>
        <v>0.22224489795234778</v>
      </c>
      <c r="L4837" s="6">
        <f t="shared" si="897"/>
        <v>13.599581983298828</v>
      </c>
      <c r="M4837" s="6">
        <f t="shared" si="901"/>
        <v>0.88344518226894508</v>
      </c>
      <c r="N4837" s="6">
        <f t="shared" si="898"/>
        <v>11.643307684830535</v>
      </c>
      <c r="O4837" s="6">
        <f t="shared" si="902"/>
        <v>0.75636325384638103</v>
      </c>
      <c r="P4837" s="6">
        <f t="shared" si="903"/>
        <v>1.639808436115326</v>
      </c>
      <c r="Q4837" s="6">
        <f t="shared" si="893"/>
        <v>0.42405368748909361</v>
      </c>
      <c r="R4837" s="6">
        <f t="shared" si="894"/>
        <v>0.2949816690000886</v>
      </c>
      <c r="S4837" s="6">
        <f t="shared" si="895"/>
        <v>0.71903535648918226</v>
      </c>
    </row>
    <row r="4838" spans="1:19" x14ac:dyDescent="0.25">
      <c r="A4838" s="64">
        <v>41961</v>
      </c>
      <c r="B4838" s="200" t="s">
        <v>864</v>
      </c>
      <c r="C4838" s="4">
        <v>5</v>
      </c>
      <c r="D4838" s="4">
        <v>2.6</v>
      </c>
      <c r="E4838" s="4"/>
      <c r="G4838" s="4">
        <f t="shared" si="899"/>
        <v>795.77470000000005</v>
      </c>
      <c r="H4838"/>
      <c r="I4838"/>
      <c r="J4838" s="34">
        <f t="shared" si="896"/>
        <v>5.3092915845667516E-4</v>
      </c>
      <c r="K4838" s="34">
        <f t="shared" si="900"/>
        <v>0.4224974964250684</v>
      </c>
      <c r="L4838" s="6">
        <f t="shared" si="897"/>
        <v>1.5974150751166611</v>
      </c>
      <c r="M4838" s="6">
        <f t="shared" si="901"/>
        <v>1.2711749943255855</v>
      </c>
      <c r="N4838" s="6">
        <f t="shared" si="898"/>
        <v>3.9149731399460577</v>
      </c>
      <c r="O4838" s="6">
        <f t="shared" si="902"/>
        <v>3.1154181755748742</v>
      </c>
      <c r="P4838" s="6">
        <f t="shared" si="903"/>
        <v>4.3865931699004594</v>
      </c>
      <c r="Q4838" s="6">
        <f t="shared" si="893"/>
        <v>0.61016399727628101</v>
      </c>
      <c r="R4838" s="6">
        <f t="shared" si="894"/>
        <v>1.215013088474201</v>
      </c>
      <c r="S4838" s="6">
        <f t="shared" si="895"/>
        <v>1.8251770857504819</v>
      </c>
    </row>
    <row r="4839" spans="1:19" x14ac:dyDescent="0.25">
      <c r="A4839" s="64">
        <v>41961</v>
      </c>
      <c r="B4839" s="200" t="s">
        <v>864</v>
      </c>
      <c r="C4839" s="4">
        <v>5</v>
      </c>
      <c r="D4839" s="4">
        <v>9.6999999999999993</v>
      </c>
      <c r="E4839" s="4"/>
      <c r="G4839" s="4">
        <f t="shared" si="899"/>
        <v>64.961200000000005</v>
      </c>
      <c r="H4839"/>
      <c r="I4839"/>
      <c r="J4839" s="34">
        <f t="shared" si="896"/>
        <v>7.3898113194065885E-3</v>
      </c>
      <c r="K4839" s="34">
        <f t="shared" si="900"/>
        <v>0.48005102039339753</v>
      </c>
      <c r="L4839" s="6">
        <f t="shared" si="897"/>
        <v>32.959625522695021</v>
      </c>
      <c r="M4839" s="6">
        <f t="shared" si="901"/>
        <v>2.1410968670340238</v>
      </c>
      <c r="N4839" s="6">
        <f t="shared" si="898"/>
        <v>18.26976237438959</v>
      </c>
      <c r="O4839" s="6">
        <f t="shared" si="902"/>
        <v>1.1868257105750974</v>
      </c>
      <c r="P4839" s="6">
        <f t="shared" si="903"/>
        <v>3.3279225776091215</v>
      </c>
      <c r="Q4839" s="6">
        <f t="shared" si="893"/>
        <v>1.0277264961763315</v>
      </c>
      <c r="R4839" s="6">
        <f t="shared" si="894"/>
        <v>0.46286202712428803</v>
      </c>
      <c r="S4839" s="6">
        <f t="shared" si="895"/>
        <v>1.4905885233006195</v>
      </c>
    </row>
    <row r="4840" spans="1:19" x14ac:dyDescent="0.25">
      <c r="A4840" s="64">
        <v>41961</v>
      </c>
      <c r="B4840" s="200" t="s">
        <v>864</v>
      </c>
      <c r="C4840" s="4">
        <v>5</v>
      </c>
      <c r="D4840" s="4">
        <v>1.8</v>
      </c>
      <c r="E4840" s="4"/>
      <c r="G4840" s="4">
        <f t="shared" si="899"/>
        <v>795.77470000000005</v>
      </c>
      <c r="H4840"/>
      <c r="I4840"/>
      <c r="J4840" s="34">
        <f t="shared" si="896"/>
        <v>2.5446900494077327E-4</v>
      </c>
      <c r="K4840" s="34">
        <f t="shared" si="900"/>
        <v>0.20249880006171914</v>
      </c>
      <c r="L4840" s="6">
        <f t="shared" si="897"/>
        <v>0.68590748301013704</v>
      </c>
      <c r="M4840" s="6">
        <f t="shared" si="901"/>
        <v>0.54582459775497671</v>
      </c>
      <c r="N4840" s="6">
        <f t="shared" si="898"/>
        <v>2.5461196030223361</v>
      </c>
      <c r="O4840" s="6">
        <f t="shared" si="902"/>
        <v>2.0261255964970846</v>
      </c>
      <c r="P4840" s="6">
        <f t="shared" si="903"/>
        <v>2.5719501942520613</v>
      </c>
      <c r="Q4840" s="6">
        <f t="shared" si="893"/>
        <v>0.26199580692238883</v>
      </c>
      <c r="R4840" s="6">
        <f t="shared" si="894"/>
        <v>0.79018898263386306</v>
      </c>
      <c r="S4840" s="6">
        <f t="shared" si="895"/>
        <v>1.0521847895562519</v>
      </c>
    </row>
    <row r="4841" spans="1:19" x14ac:dyDescent="0.25">
      <c r="A4841" s="64">
        <v>41961</v>
      </c>
      <c r="B4841" s="200" t="s">
        <v>864</v>
      </c>
      <c r="C4841" s="4">
        <v>5</v>
      </c>
      <c r="D4841" s="4">
        <v>1.4</v>
      </c>
      <c r="E4841" s="4"/>
      <c r="G4841" s="4">
        <f t="shared" si="899"/>
        <v>795.77470000000005</v>
      </c>
      <c r="H4841"/>
      <c r="I4841"/>
      <c r="J4841" s="34">
        <f t="shared" si="896"/>
        <v>1.5393804002589983E-4</v>
      </c>
      <c r="K4841" s="34">
        <f t="shared" si="900"/>
        <v>0.1224992741114103</v>
      </c>
      <c r="L4841" s="6">
        <f t="shared" si="897"/>
        <v>0.38489512077165539</v>
      </c>
      <c r="M4841" s="6">
        <f t="shared" si="901"/>
        <v>0.3062879902564602</v>
      </c>
      <c r="N4841" s="6">
        <f t="shared" si="898"/>
        <v>1.8974912041414842</v>
      </c>
      <c r="O4841" s="6">
        <f t="shared" si="902"/>
        <v>1.509966575519669</v>
      </c>
      <c r="P4841" s="6">
        <f t="shared" si="903"/>
        <v>1.8162545657761291</v>
      </c>
      <c r="Q4841" s="6">
        <f t="shared" si="893"/>
        <v>0.14701823532310088</v>
      </c>
      <c r="R4841" s="6">
        <f t="shared" si="894"/>
        <v>0.58888696445267086</v>
      </c>
      <c r="S4841" s="6">
        <f t="shared" si="895"/>
        <v>0.73590519977577173</v>
      </c>
    </row>
    <row r="4842" spans="1:19" x14ac:dyDescent="0.25">
      <c r="A4842" s="64">
        <v>41961</v>
      </c>
      <c r="B4842" s="200" t="s">
        <v>864</v>
      </c>
      <c r="C4842" s="4">
        <v>5</v>
      </c>
      <c r="D4842" s="4">
        <v>5.7</v>
      </c>
      <c r="E4842" s="4"/>
      <c r="G4842" s="4">
        <f t="shared" si="899"/>
        <v>64.961200000000005</v>
      </c>
      <c r="H4842"/>
      <c r="I4842"/>
      <c r="J4842" s="34">
        <f t="shared" si="896"/>
        <v>2.5517586328783095E-3</v>
      </c>
      <c r="K4842" s="34">
        <f t="shared" si="900"/>
        <v>0.1657653061173503</v>
      </c>
      <c r="L4842" s="6">
        <f t="shared" si="897"/>
        <v>9.7084599828880815</v>
      </c>
      <c r="M4842" s="6">
        <f t="shared" si="901"/>
        <v>0.63067322287304872</v>
      </c>
      <c r="N4842" s="6">
        <f t="shared" si="898"/>
        <v>9.8080698655856366</v>
      </c>
      <c r="O4842" s="6">
        <f t="shared" si="902"/>
        <v>0.63714400051044973</v>
      </c>
      <c r="P4842" s="6">
        <f t="shared" si="903"/>
        <v>1.2678172233834983</v>
      </c>
      <c r="Q4842" s="6">
        <f t="shared" si="893"/>
        <v>0.30272314697906338</v>
      </c>
      <c r="R4842" s="6">
        <f t="shared" si="894"/>
        <v>0.24848616019907541</v>
      </c>
      <c r="S4842" s="6">
        <f t="shared" si="895"/>
        <v>0.55120930717813876</v>
      </c>
    </row>
    <row r="4843" spans="1:19" x14ac:dyDescent="0.25">
      <c r="A4843" s="64">
        <v>41961</v>
      </c>
      <c r="B4843" s="200" t="s">
        <v>864</v>
      </c>
      <c r="C4843" s="4">
        <v>5</v>
      </c>
      <c r="D4843" s="4">
        <v>4.5999999999999996</v>
      </c>
      <c r="E4843" s="4"/>
      <c r="G4843" s="4">
        <f t="shared" si="899"/>
        <v>64.961200000000005</v>
      </c>
      <c r="H4843"/>
      <c r="I4843"/>
      <c r="J4843" s="34">
        <f t="shared" si="896"/>
        <v>1.6619025137490004E-3</v>
      </c>
      <c r="K4843" s="34">
        <f t="shared" si="900"/>
        <v>0.10795918367014873</v>
      </c>
      <c r="L4843" s="6">
        <f t="shared" si="897"/>
        <v>5.9302678128381849</v>
      </c>
      <c r="M4843" s="6">
        <f t="shared" si="901"/>
        <v>0.3852373209154813</v>
      </c>
      <c r="N4843" s="6">
        <f t="shared" si="898"/>
        <v>7.6319696161125572</v>
      </c>
      <c r="O4843" s="6">
        <f t="shared" si="902"/>
        <v>0.49578191424249274</v>
      </c>
      <c r="P4843" s="6">
        <f t="shared" si="903"/>
        <v>0.88101923515797398</v>
      </c>
      <c r="Q4843" s="6">
        <f t="shared" si="893"/>
        <v>0.18491391403943103</v>
      </c>
      <c r="R4843" s="6">
        <f t="shared" si="894"/>
        <v>0.19335494655457217</v>
      </c>
      <c r="S4843" s="6">
        <f t="shared" si="895"/>
        <v>0.37826886059400322</v>
      </c>
    </row>
    <row r="4844" spans="1:19" x14ac:dyDescent="0.25">
      <c r="A4844" s="64">
        <v>41961</v>
      </c>
      <c r="B4844" s="200" t="s">
        <v>864</v>
      </c>
      <c r="C4844" s="4">
        <v>5</v>
      </c>
      <c r="D4844" s="4">
        <v>3.3</v>
      </c>
      <c r="E4844" s="4"/>
      <c r="G4844" s="4">
        <f t="shared" si="899"/>
        <v>64.961200000000005</v>
      </c>
      <c r="H4844"/>
      <c r="I4844"/>
      <c r="J4844" s="34">
        <f t="shared" si="896"/>
        <v>8.5529859993982123E-4</v>
      </c>
      <c r="K4844" s="34">
        <f t="shared" si="900"/>
        <v>5.5561224488086945E-2</v>
      </c>
      <c r="L4844" s="6">
        <f t="shared" si="897"/>
        <v>2.7634881041225379</v>
      </c>
      <c r="M4844" s="6">
        <f t="shared" si="901"/>
        <v>0.17951950691152002</v>
      </c>
      <c r="N4844" s="6">
        <f t="shared" si="898"/>
        <v>5.1745344101160526</v>
      </c>
      <c r="O4844" s="6">
        <f t="shared" si="902"/>
        <v>0.3361439712423443</v>
      </c>
      <c r="P4844" s="6">
        <f t="shared" si="903"/>
        <v>0.51566347815386426</v>
      </c>
      <c r="Q4844" s="6">
        <f t="shared" si="893"/>
        <v>8.6169363317529613E-2</v>
      </c>
      <c r="R4844" s="6">
        <f t="shared" si="894"/>
        <v>0.13109614878451428</v>
      </c>
      <c r="S4844" s="6">
        <f t="shared" si="895"/>
        <v>0.2172655121020439</v>
      </c>
    </row>
    <row r="4845" spans="1:19" x14ac:dyDescent="0.25">
      <c r="A4845" s="64">
        <v>41961</v>
      </c>
      <c r="B4845" s="200" t="s">
        <v>864</v>
      </c>
      <c r="C4845" s="4">
        <v>5</v>
      </c>
      <c r="D4845" s="4">
        <v>5.6</v>
      </c>
      <c r="E4845" s="4"/>
      <c r="G4845" s="4">
        <f t="shared" si="899"/>
        <v>64.961200000000005</v>
      </c>
      <c r="H4845"/>
      <c r="I4845"/>
      <c r="J4845" s="34">
        <f t="shared" si="896"/>
        <v>2.4630086404143973E-3</v>
      </c>
      <c r="K4845" s="34">
        <f t="shared" si="900"/>
        <v>0.15999999999507863</v>
      </c>
      <c r="L4845" s="6">
        <f t="shared" si="897"/>
        <v>9.3213394933125091</v>
      </c>
      <c r="M4845" s="6">
        <f t="shared" si="901"/>
        <v>0.60552541083786027</v>
      </c>
      <c r="N4845" s="6">
        <f t="shared" si="898"/>
        <v>9.6070480145707613</v>
      </c>
      <c r="O4845" s="6">
        <f t="shared" si="902"/>
        <v>0.62408537958901456</v>
      </c>
      <c r="P4845" s="6">
        <f t="shared" si="903"/>
        <v>1.2296107904268747</v>
      </c>
      <c r="Q4845" s="6">
        <f t="shared" si="893"/>
        <v>0.29065219720217289</v>
      </c>
      <c r="R4845" s="6">
        <f t="shared" si="894"/>
        <v>0.24339329803971568</v>
      </c>
      <c r="S4845" s="6">
        <f t="shared" si="895"/>
        <v>0.5340454952418886</v>
      </c>
    </row>
    <row r="4846" spans="1:19" x14ac:dyDescent="0.25">
      <c r="A4846" s="64">
        <v>41961</v>
      </c>
      <c r="B4846" s="200" t="s">
        <v>864</v>
      </c>
      <c r="C4846" s="4">
        <v>5</v>
      </c>
      <c r="D4846" s="4">
        <v>2</v>
      </c>
      <c r="E4846" s="4"/>
      <c r="G4846" s="4">
        <f t="shared" si="899"/>
        <v>795.77470000000005</v>
      </c>
      <c r="H4846"/>
      <c r="I4846"/>
      <c r="J4846" s="34">
        <f t="shared" si="896"/>
        <v>3.1415926535897931E-4</v>
      </c>
      <c r="K4846" s="34">
        <f t="shared" si="900"/>
        <v>0.24999851859471495</v>
      </c>
      <c r="L4846" s="6">
        <f t="shared" si="897"/>
        <v>0.87390054800363282</v>
      </c>
      <c r="M4846" s="6">
        <f t="shared" si="901"/>
        <v>0.69542383908485095</v>
      </c>
      <c r="N4846" s="6">
        <f t="shared" si="898"/>
        <v>2.880149720803352</v>
      </c>
      <c r="O4846" s="6">
        <f t="shared" si="902"/>
        <v>2.2919367433236837</v>
      </c>
      <c r="P4846" s="6">
        <f t="shared" si="903"/>
        <v>2.9873605824085345</v>
      </c>
      <c r="Q4846" s="6">
        <f t="shared" si="893"/>
        <v>0.33380344276072843</v>
      </c>
      <c r="R4846" s="6">
        <f t="shared" si="894"/>
        <v>0.89385532989623662</v>
      </c>
      <c r="S4846" s="6">
        <f t="shared" si="895"/>
        <v>1.227658772656965</v>
      </c>
    </row>
    <row r="4847" spans="1:19" x14ac:dyDescent="0.25">
      <c r="A4847" s="64">
        <v>41961</v>
      </c>
      <c r="B4847" s="200" t="s">
        <v>864</v>
      </c>
      <c r="C4847" s="4">
        <v>5</v>
      </c>
      <c r="D4847" s="4">
        <v>3.1</v>
      </c>
      <c r="E4847" s="4"/>
      <c r="G4847" s="4">
        <f t="shared" si="899"/>
        <v>64.961200000000005</v>
      </c>
      <c r="H4847"/>
      <c r="I4847"/>
      <c r="J4847" s="34">
        <f t="shared" si="896"/>
        <v>7.5476763502494771E-4</v>
      </c>
      <c r="K4847" s="34">
        <f t="shared" si="900"/>
        <v>4.9030612243389851E-2</v>
      </c>
      <c r="L4847" s="6">
        <f t="shared" si="897"/>
        <v>2.3935063597525432</v>
      </c>
      <c r="M4847" s="6">
        <f t="shared" si="901"/>
        <v>0.15548504835297491</v>
      </c>
      <c r="N4847" s="6">
        <f t="shared" si="898"/>
        <v>4.8095356854949474</v>
      </c>
      <c r="O4847" s="6">
        <f t="shared" si="902"/>
        <v>0.31243321563258936</v>
      </c>
      <c r="P4847" s="6">
        <f t="shared" si="903"/>
        <v>0.46791826398556424</v>
      </c>
      <c r="Q4847" s="6">
        <f t="shared" si="893"/>
        <v>7.4632823209427962E-2</v>
      </c>
      <c r="R4847" s="6">
        <f t="shared" si="894"/>
        <v>0.12184895409670986</v>
      </c>
      <c r="S4847" s="6">
        <f t="shared" si="895"/>
        <v>0.19648177730613781</v>
      </c>
    </row>
    <row r="4848" spans="1:19" x14ac:dyDescent="0.25">
      <c r="A4848" s="64">
        <v>41961</v>
      </c>
      <c r="B4848" s="200" t="s">
        <v>864</v>
      </c>
      <c r="C4848" s="4">
        <v>5</v>
      </c>
      <c r="D4848" s="4">
        <v>4</v>
      </c>
      <c r="E4848" s="4"/>
      <c r="G4848" s="4">
        <f t="shared" si="899"/>
        <v>64.961200000000005</v>
      </c>
      <c r="H4848"/>
      <c r="I4848"/>
      <c r="J4848" s="34">
        <f t="shared" si="896"/>
        <v>1.2566370614359172E-3</v>
      </c>
      <c r="K4848" s="34">
        <f t="shared" si="900"/>
        <v>8.1632653058713603E-2</v>
      </c>
      <c r="L4848" s="6">
        <f t="shared" si="897"/>
        <v>4.3006091215286046</v>
      </c>
      <c r="M4848" s="6">
        <f t="shared" si="901"/>
        <v>0.27937273468421148</v>
      </c>
      <c r="N4848" s="6">
        <f t="shared" si="898"/>
        <v>6.4806737611278331</v>
      </c>
      <c r="O4848" s="6">
        <f t="shared" si="902"/>
        <v>0.42099235249702632</v>
      </c>
      <c r="P4848" s="6">
        <f t="shared" si="903"/>
        <v>0.7003650871812378</v>
      </c>
      <c r="Q4848" s="6">
        <f t="shared" si="893"/>
        <v>0.1340989126484215</v>
      </c>
      <c r="R4848" s="6">
        <f t="shared" si="894"/>
        <v>0.16418701747384026</v>
      </c>
      <c r="S4848" s="6">
        <f t="shared" si="895"/>
        <v>0.29828593012226179</v>
      </c>
    </row>
    <row r="4849" spans="1:19" x14ac:dyDescent="0.25">
      <c r="A4849" s="64">
        <v>41961</v>
      </c>
      <c r="B4849" s="200" t="s">
        <v>864</v>
      </c>
      <c r="C4849" s="4">
        <v>5</v>
      </c>
      <c r="D4849" s="4">
        <v>5.6</v>
      </c>
      <c r="E4849" s="4"/>
      <c r="G4849" s="4">
        <f t="shared" si="899"/>
        <v>64.961200000000005</v>
      </c>
      <c r="H4849"/>
      <c r="I4849"/>
      <c r="J4849" s="34">
        <f t="shared" si="896"/>
        <v>2.4630086404143973E-3</v>
      </c>
      <c r="K4849" s="34">
        <f t="shared" si="900"/>
        <v>0.15999999999507863</v>
      </c>
      <c r="L4849" s="6">
        <f t="shared" si="897"/>
        <v>9.3213394933125091</v>
      </c>
      <c r="M4849" s="6">
        <f t="shared" si="901"/>
        <v>0.60552541083786027</v>
      </c>
      <c r="N4849" s="6">
        <f t="shared" si="898"/>
        <v>9.6070480145707613</v>
      </c>
      <c r="O4849" s="6">
        <f t="shared" si="902"/>
        <v>0.62408537958901456</v>
      </c>
      <c r="P4849" s="6">
        <f t="shared" si="903"/>
        <v>1.2296107904268747</v>
      </c>
      <c r="Q4849" s="6">
        <f t="shared" si="893"/>
        <v>0.29065219720217289</v>
      </c>
      <c r="R4849" s="6">
        <f t="shared" si="894"/>
        <v>0.24339329803971568</v>
      </c>
      <c r="S4849" s="6">
        <f t="shared" si="895"/>
        <v>0.5340454952418886</v>
      </c>
    </row>
    <row r="4850" spans="1:19" x14ac:dyDescent="0.25">
      <c r="A4850" s="64">
        <v>41961</v>
      </c>
      <c r="B4850" s="200" t="s">
        <v>864</v>
      </c>
      <c r="C4850" s="4">
        <v>5</v>
      </c>
      <c r="D4850" s="4">
        <v>5.4</v>
      </c>
      <c r="E4850" s="4"/>
      <c r="G4850" s="4">
        <f t="shared" si="899"/>
        <v>64.961200000000005</v>
      </c>
      <c r="H4850"/>
      <c r="I4850"/>
      <c r="J4850" s="34">
        <f t="shared" si="896"/>
        <v>2.2902210444669595E-3</v>
      </c>
      <c r="K4850" s="34">
        <f t="shared" si="900"/>
        <v>0.14877551019950555</v>
      </c>
      <c r="L4850" s="6">
        <f t="shared" si="897"/>
        <v>8.5736806990755614</v>
      </c>
      <c r="M4850" s="6">
        <f t="shared" si="901"/>
        <v>0.55695659743162507</v>
      </c>
      <c r="N4850" s="6">
        <f t="shared" si="898"/>
        <v>9.2068415424761678</v>
      </c>
      <c r="O4850" s="6">
        <f t="shared" si="902"/>
        <v>0.5980874864097232</v>
      </c>
      <c r="P4850" s="6">
        <f t="shared" si="903"/>
        <v>1.1550440838413483</v>
      </c>
      <c r="Q4850" s="6">
        <f t="shared" si="893"/>
        <v>0.26733916676718</v>
      </c>
      <c r="R4850" s="6">
        <f t="shared" si="894"/>
        <v>0.23325411969979207</v>
      </c>
      <c r="S4850" s="6">
        <f t="shared" si="895"/>
        <v>0.5005932864669721</v>
      </c>
    </row>
    <row r="4851" spans="1:19" x14ac:dyDescent="0.25">
      <c r="A4851" s="64">
        <v>41961</v>
      </c>
      <c r="B4851" s="200" t="s">
        <v>864</v>
      </c>
      <c r="C4851" s="4">
        <v>5</v>
      </c>
      <c r="D4851" s="4">
        <v>3.8</v>
      </c>
      <c r="E4851" s="4"/>
      <c r="G4851" s="4">
        <f t="shared" si="899"/>
        <v>64.961200000000005</v>
      </c>
      <c r="H4851"/>
      <c r="I4851"/>
      <c r="J4851" s="34">
        <f t="shared" si="896"/>
        <v>1.1341149479459152E-3</v>
      </c>
      <c r="K4851" s="34">
        <f t="shared" si="900"/>
        <v>7.3673469385489021E-2</v>
      </c>
      <c r="L4851" s="6">
        <f t="shared" si="897"/>
        <v>3.8222275656794742</v>
      </c>
      <c r="M4851" s="6">
        <f t="shared" si="901"/>
        <v>0.24829649415562419</v>
      </c>
      <c r="N4851" s="6">
        <f t="shared" si="898"/>
        <v>6.1031884174464111</v>
      </c>
      <c r="O4851" s="6">
        <f t="shared" si="902"/>
        <v>0.39647045111343715</v>
      </c>
      <c r="P4851" s="6">
        <f t="shared" si="903"/>
        <v>0.64476694526906131</v>
      </c>
      <c r="Q4851" s="6">
        <f t="shared" si="893"/>
        <v>0.1191823171946996</v>
      </c>
      <c r="R4851" s="6">
        <f t="shared" si="894"/>
        <v>0.1546234759342405</v>
      </c>
      <c r="S4851" s="6">
        <f t="shared" si="895"/>
        <v>0.2738057931289401</v>
      </c>
    </row>
    <row r="4852" spans="1:19" x14ac:dyDescent="0.25">
      <c r="A4852" s="64">
        <v>41961</v>
      </c>
      <c r="B4852" s="200" t="s">
        <v>864</v>
      </c>
      <c r="C4852" s="4">
        <v>5</v>
      </c>
      <c r="D4852" s="4">
        <v>4.0999999999999996</v>
      </c>
      <c r="E4852" s="4"/>
      <c r="G4852" s="4">
        <f t="shared" si="899"/>
        <v>64.961200000000005</v>
      </c>
      <c r="H4852"/>
      <c r="I4852"/>
      <c r="J4852" s="34">
        <f t="shared" si="896"/>
        <v>1.3202543126711102E-3</v>
      </c>
      <c r="K4852" s="34">
        <f t="shared" si="900"/>
        <v>8.5765306119810952E-2</v>
      </c>
      <c r="L4852" s="6">
        <f t="shared" si="897"/>
        <v>4.5518101325650582</v>
      </c>
      <c r="M4852" s="6">
        <f t="shared" si="901"/>
        <v>0.29569105411886604</v>
      </c>
      <c r="N4852" s="6">
        <f t="shared" si="898"/>
        <v>6.670633528309061</v>
      </c>
      <c r="O4852" s="6">
        <f t="shared" si="902"/>
        <v>0.43333236716418877</v>
      </c>
      <c r="P4852" s="6">
        <f t="shared" si="903"/>
        <v>0.72902342128305486</v>
      </c>
      <c r="Q4852" s="6">
        <f t="shared" si="893"/>
        <v>0.14193170597705571</v>
      </c>
      <c r="R4852" s="6">
        <f t="shared" si="894"/>
        <v>0.16899962319403364</v>
      </c>
      <c r="S4852" s="6">
        <f t="shared" si="895"/>
        <v>0.31093132917108934</v>
      </c>
    </row>
    <row r="4853" spans="1:19" x14ac:dyDescent="0.25">
      <c r="A4853" s="64">
        <v>41961</v>
      </c>
      <c r="B4853" s="200" t="s">
        <v>864</v>
      </c>
      <c r="C4853" s="4">
        <v>5</v>
      </c>
      <c r="D4853" s="4">
        <v>3.2</v>
      </c>
      <c r="E4853" s="4"/>
      <c r="G4853" s="4">
        <f t="shared" si="899"/>
        <v>64.961200000000005</v>
      </c>
      <c r="H4853"/>
      <c r="I4853"/>
      <c r="J4853" s="34">
        <f t="shared" si="896"/>
        <v>8.0424771931898698E-4</v>
      </c>
      <c r="K4853" s="34">
        <f t="shared" si="900"/>
        <v>5.2244897957576697E-2</v>
      </c>
      <c r="L4853" s="6">
        <f t="shared" si="897"/>
        <v>2.57474279673893</v>
      </c>
      <c r="M4853" s="6">
        <f t="shared" si="901"/>
        <v>0.16725838501169291</v>
      </c>
      <c r="N4853" s="6">
        <f t="shared" si="898"/>
        <v>4.9915502127950244</v>
      </c>
      <c r="O4853" s="6">
        <f t="shared" si="902"/>
        <v>0.32425709797277341</v>
      </c>
      <c r="P4853" s="6">
        <f t="shared" si="903"/>
        <v>0.49151548298446635</v>
      </c>
      <c r="Q4853" s="6">
        <f t="shared" si="893"/>
        <v>8.0284024805612586E-2</v>
      </c>
      <c r="R4853" s="6">
        <f t="shared" si="894"/>
        <v>0.12646026820938164</v>
      </c>
      <c r="S4853" s="6">
        <f t="shared" si="895"/>
        <v>0.20674429301499422</v>
      </c>
    </row>
    <row r="4854" spans="1:19" x14ac:dyDescent="0.25">
      <c r="A4854" s="64">
        <v>41961</v>
      </c>
      <c r="B4854" s="200" t="s">
        <v>864</v>
      </c>
      <c r="C4854" s="4">
        <v>5</v>
      </c>
      <c r="D4854" s="4">
        <v>6.9</v>
      </c>
      <c r="E4854" s="4"/>
      <c r="G4854" s="4">
        <f t="shared" si="899"/>
        <v>64.961200000000005</v>
      </c>
      <c r="H4854"/>
      <c r="I4854"/>
      <c r="J4854" s="34">
        <f t="shared" si="896"/>
        <v>3.7392806559352516E-3</v>
      </c>
      <c r="K4854" s="34">
        <f t="shared" si="900"/>
        <v>0.24290816325783468</v>
      </c>
      <c r="L4854" s="6">
        <f t="shared" si="897"/>
        <v>15.062883294996576</v>
      </c>
      <c r="M4854" s="6">
        <f t="shared" si="901"/>
        <v>0.97850299328216439</v>
      </c>
      <c r="N4854" s="6">
        <f t="shared" si="898"/>
        <v>12.264882891847247</v>
      </c>
      <c r="O4854" s="6">
        <f t="shared" si="902"/>
        <v>0.79674152596761971</v>
      </c>
      <c r="P4854" s="6">
        <f t="shared" si="903"/>
        <v>1.7752445192497841</v>
      </c>
      <c r="Q4854" s="6">
        <f t="shared" si="893"/>
        <v>0.46968143677543889</v>
      </c>
      <c r="R4854" s="6">
        <f t="shared" si="894"/>
        <v>0.31072919512737168</v>
      </c>
      <c r="S4854" s="6">
        <f t="shared" si="895"/>
        <v>0.78041063190281057</v>
      </c>
    </row>
    <row r="4855" spans="1:19" x14ac:dyDescent="0.25">
      <c r="A4855" s="64">
        <v>41961</v>
      </c>
      <c r="B4855" s="200" t="s">
        <v>864</v>
      </c>
      <c r="C4855" s="4">
        <v>5</v>
      </c>
      <c r="D4855" s="4">
        <v>3.8</v>
      </c>
      <c r="E4855" s="4"/>
      <c r="G4855" s="4">
        <f t="shared" si="899"/>
        <v>64.961200000000005</v>
      </c>
      <c r="H4855"/>
      <c r="I4855"/>
      <c r="J4855" s="34">
        <f t="shared" si="896"/>
        <v>1.1341149479459152E-3</v>
      </c>
      <c r="K4855" s="34">
        <f t="shared" si="900"/>
        <v>7.3673469385489021E-2</v>
      </c>
      <c r="L4855" s="6">
        <f t="shared" si="897"/>
        <v>3.8222275656794742</v>
      </c>
      <c r="M4855" s="6">
        <f t="shared" si="901"/>
        <v>0.24829649415562419</v>
      </c>
      <c r="N4855" s="6">
        <f t="shared" si="898"/>
        <v>6.1031884174464111</v>
      </c>
      <c r="O4855" s="6">
        <f t="shared" si="902"/>
        <v>0.39647045111343715</v>
      </c>
      <c r="P4855" s="6">
        <f t="shared" si="903"/>
        <v>0.64476694526906131</v>
      </c>
      <c r="Q4855" s="6">
        <f t="shared" si="893"/>
        <v>0.1191823171946996</v>
      </c>
      <c r="R4855" s="6">
        <f t="shared" si="894"/>
        <v>0.1546234759342405</v>
      </c>
      <c r="S4855" s="6">
        <f t="shared" si="895"/>
        <v>0.2738057931289401</v>
      </c>
    </row>
    <row r="4856" spans="1:19" x14ac:dyDescent="0.25">
      <c r="A4856" s="64">
        <v>41961</v>
      </c>
      <c r="B4856" s="200" t="s">
        <v>864</v>
      </c>
      <c r="C4856" s="4">
        <v>5</v>
      </c>
      <c r="D4856" s="4">
        <v>5</v>
      </c>
      <c r="E4856" s="4"/>
      <c r="G4856" s="4">
        <f t="shared" si="899"/>
        <v>64.961200000000005</v>
      </c>
      <c r="H4856"/>
      <c r="I4856"/>
      <c r="J4856" s="34">
        <f t="shared" si="896"/>
        <v>1.9634954084936209E-3</v>
      </c>
      <c r="K4856" s="34">
        <f t="shared" si="900"/>
        <v>0.12755102040424002</v>
      </c>
      <c r="L4856" s="6">
        <f t="shared" si="897"/>
        <v>7.1833345216463531</v>
      </c>
      <c r="M4856" s="6">
        <f t="shared" si="901"/>
        <v>0.46663803957857453</v>
      </c>
      <c r="N4856" s="6">
        <f t="shared" si="898"/>
        <v>8.4140458590425169</v>
      </c>
      <c r="O4856" s="6">
        <f t="shared" si="902"/>
        <v>0.54658652646013051</v>
      </c>
      <c r="P4856" s="6">
        <f t="shared" si="903"/>
        <v>1.0132245660387049</v>
      </c>
      <c r="Q4856" s="6">
        <f t="shared" si="893"/>
        <v>0.22398625899771576</v>
      </c>
      <c r="R4856" s="6">
        <f t="shared" si="894"/>
        <v>0.2131687453194509</v>
      </c>
      <c r="S4856" s="6">
        <f t="shared" si="895"/>
        <v>0.4371550043171667</v>
      </c>
    </row>
    <row r="4857" spans="1:19" x14ac:dyDescent="0.25">
      <c r="A4857" s="64">
        <v>41961</v>
      </c>
      <c r="B4857" s="200" t="s">
        <v>864</v>
      </c>
      <c r="C4857" s="4">
        <v>5</v>
      </c>
      <c r="D4857" s="4">
        <v>3.6</v>
      </c>
      <c r="E4857" s="4"/>
      <c r="G4857" s="4">
        <f t="shared" si="899"/>
        <v>64.961200000000005</v>
      </c>
      <c r="H4857"/>
      <c r="I4857"/>
      <c r="J4857" s="34">
        <f t="shared" si="896"/>
        <v>1.0178760197630931E-3</v>
      </c>
      <c r="K4857" s="34">
        <f t="shared" si="900"/>
        <v>6.6122448977558021E-2</v>
      </c>
      <c r="L4857" s="6">
        <f t="shared" si="897"/>
        <v>3.375464158589657</v>
      </c>
      <c r="M4857" s="6">
        <f t="shared" si="901"/>
        <v>0.21927420655205926</v>
      </c>
      <c r="N4857" s="6">
        <f t="shared" si="898"/>
        <v>5.7290669248255632</v>
      </c>
      <c r="O4857" s="6">
        <f t="shared" si="902"/>
        <v>0.37216706953560269</v>
      </c>
      <c r="P4857" s="6">
        <f t="shared" si="903"/>
        <v>0.59144127608766195</v>
      </c>
      <c r="Q4857" s="6">
        <f t="shared" si="893"/>
        <v>0.10525161914498844</v>
      </c>
      <c r="R4857" s="6">
        <f t="shared" si="894"/>
        <v>0.14514515711888507</v>
      </c>
      <c r="S4857" s="6">
        <f t="shared" si="895"/>
        <v>0.25039677626387352</v>
      </c>
    </row>
    <row r="4858" spans="1:19" x14ac:dyDescent="0.25">
      <c r="A4858" s="64">
        <v>41961</v>
      </c>
      <c r="B4858" s="200" t="s">
        <v>864</v>
      </c>
      <c r="C4858" s="4">
        <v>5</v>
      </c>
      <c r="D4858" s="4">
        <v>5.0999999999999996</v>
      </c>
      <c r="E4858" s="4"/>
      <c r="G4858" s="4">
        <f t="shared" si="899"/>
        <v>64.961200000000005</v>
      </c>
      <c r="H4858"/>
      <c r="I4858"/>
      <c r="J4858" s="34">
        <f t="shared" si="896"/>
        <v>2.0428206229967626E-3</v>
      </c>
      <c r="K4858" s="34">
        <f t="shared" si="900"/>
        <v>0.13270408162857128</v>
      </c>
      <c r="L4858" s="6">
        <f t="shared" si="897"/>
        <v>7.5179232289815232</v>
      </c>
      <c r="M4858" s="6">
        <f t="shared" si="901"/>
        <v>0.48837332393509775</v>
      </c>
      <c r="N4858" s="6">
        <f t="shared" si="898"/>
        <v>8.6112674075792555</v>
      </c>
      <c r="O4858" s="6">
        <f t="shared" si="902"/>
        <v>0.55939827516743446</v>
      </c>
      <c r="P4858" s="6">
        <f t="shared" si="903"/>
        <v>1.0477715991025323</v>
      </c>
      <c r="Q4858" s="6">
        <f t="shared" si="893"/>
        <v>0.2344191954888469</v>
      </c>
      <c r="R4858" s="6">
        <f t="shared" si="894"/>
        <v>0.21816532731529945</v>
      </c>
      <c r="S4858" s="6">
        <f t="shared" si="895"/>
        <v>0.45258452280414635</v>
      </c>
    </row>
    <row r="4859" spans="1:19" x14ac:dyDescent="0.25">
      <c r="A4859" s="64">
        <v>41961</v>
      </c>
      <c r="B4859" s="200" t="s">
        <v>864</v>
      </c>
      <c r="C4859" s="4">
        <v>5</v>
      </c>
      <c r="D4859" s="4">
        <v>6.6</v>
      </c>
      <c r="E4859" s="4"/>
      <c r="G4859" s="4">
        <f t="shared" si="899"/>
        <v>64.961200000000005</v>
      </c>
      <c r="H4859"/>
      <c r="I4859"/>
      <c r="J4859" s="34">
        <f t="shared" si="896"/>
        <v>3.4211943997592849E-3</v>
      </c>
      <c r="K4859" s="34">
        <f t="shared" si="900"/>
        <v>0.22224489795234778</v>
      </c>
      <c r="L4859" s="6">
        <f t="shared" si="897"/>
        <v>13.599581983298828</v>
      </c>
      <c r="M4859" s="6">
        <f t="shared" si="901"/>
        <v>0.88344518226894508</v>
      </c>
      <c r="N4859" s="6">
        <f t="shared" si="898"/>
        <v>11.643307684830535</v>
      </c>
      <c r="O4859" s="6">
        <f t="shared" si="902"/>
        <v>0.75636325384638103</v>
      </c>
      <c r="P4859" s="6">
        <f t="shared" si="903"/>
        <v>1.639808436115326</v>
      </c>
      <c r="Q4859" s="6">
        <f t="shared" si="893"/>
        <v>0.42405368748909361</v>
      </c>
      <c r="R4859" s="6">
        <f t="shared" si="894"/>
        <v>0.2949816690000886</v>
      </c>
      <c r="S4859" s="6">
        <f t="shared" si="895"/>
        <v>0.71903535648918226</v>
      </c>
    </row>
    <row r="4860" spans="1:19" x14ac:dyDescent="0.25">
      <c r="A4860" s="64">
        <v>41961</v>
      </c>
      <c r="B4860" s="200" t="s">
        <v>864</v>
      </c>
      <c r="C4860" s="4">
        <v>5</v>
      </c>
      <c r="D4860" s="4">
        <v>5.2</v>
      </c>
      <c r="E4860" s="4"/>
      <c r="G4860" s="4">
        <f t="shared" si="899"/>
        <v>64.961200000000005</v>
      </c>
      <c r="H4860"/>
      <c r="I4860"/>
      <c r="J4860" s="34">
        <f t="shared" si="896"/>
        <v>2.1237166338267006E-3</v>
      </c>
      <c r="K4860" s="34">
        <f t="shared" si="900"/>
        <v>0.13795918366922602</v>
      </c>
      <c r="L4860" s="6">
        <f t="shared" si="897"/>
        <v>7.8611437635641082</v>
      </c>
      <c r="M4860" s="6">
        <f t="shared" si="901"/>
        <v>0.51066934215868187</v>
      </c>
      <c r="N4860" s="6">
        <f t="shared" si="898"/>
        <v>8.8091474968502013</v>
      </c>
      <c r="O4860" s="6">
        <f t="shared" si="902"/>
        <v>0.5722528034719111</v>
      </c>
      <c r="P4860" s="6">
        <f t="shared" si="903"/>
        <v>1.0829221456305929</v>
      </c>
      <c r="Q4860" s="6">
        <f t="shared" si="893"/>
        <v>0.2451212842361673</v>
      </c>
      <c r="R4860" s="6">
        <f t="shared" si="894"/>
        <v>0.22317859335404533</v>
      </c>
      <c r="S4860" s="6">
        <f t="shared" si="895"/>
        <v>0.46829987759021263</v>
      </c>
    </row>
    <row r="4861" spans="1:19" x14ac:dyDescent="0.25">
      <c r="A4861" s="64">
        <v>41961</v>
      </c>
      <c r="B4861" s="200" t="s">
        <v>864</v>
      </c>
      <c r="C4861" s="4">
        <v>5</v>
      </c>
      <c r="D4861" s="4">
        <v>4</v>
      </c>
      <c r="E4861" s="4"/>
      <c r="G4861" s="4">
        <f t="shared" si="899"/>
        <v>64.961200000000005</v>
      </c>
      <c r="H4861"/>
      <c r="I4861"/>
      <c r="J4861" s="34">
        <f t="shared" si="896"/>
        <v>1.2566370614359172E-3</v>
      </c>
      <c r="K4861" s="34">
        <f t="shared" si="900"/>
        <v>8.1632653058713603E-2</v>
      </c>
      <c r="L4861" s="6">
        <f t="shared" si="897"/>
        <v>4.3006091215286046</v>
      </c>
      <c r="M4861" s="6">
        <f t="shared" si="901"/>
        <v>0.27937273468421148</v>
      </c>
      <c r="N4861" s="6">
        <f t="shared" si="898"/>
        <v>6.4806737611278331</v>
      </c>
      <c r="O4861" s="6">
        <f t="shared" si="902"/>
        <v>0.42099235249702632</v>
      </c>
      <c r="P4861" s="6">
        <f t="shared" si="903"/>
        <v>0.7003650871812378</v>
      </c>
      <c r="Q4861" s="6">
        <f t="shared" si="893"/>
        <v>0.1340989126484215</v>
      </c>
      <c r="R4861" s="6">
        <f t="shared" si="894"/>
        <v>0.16418701747384026</v>
      </c>
      <c r="S4861" s="6">
        <f t="shared" si="895"/>
        <v>0.29828593012226179</v>
      </c>
    </row>
    <row r="4862" spans="1:19" x14ac:dyDescent="0.25">
      <c r="A4862" s="64">
        <v>41961</v>
      </c>
      <c r="B4862" s="200" t="s">
        <v>864</v>
      </c>
      <c r="C4862" s="4">
        <v>5</v>
      </c>
      <c r="D4862" s="4">
        <v>3.8</v>
      </c>
      <c r="E4862" s="4"/>
      <c r="G4862" s="4">
        <f t="shared" si="899"/>
        <v>64.961200000000005</v>
      </c>
      <c r="H4862"/>
      <c r="I4862"/>
      <c r="J4862" s="34">
        <f t="shared" si="896"/>
        <v>1.1341149479459152E-3</v>
      </c>
      <c r="K4862" s="34">
        <f t="shared" si="900"/>
        <v>7.3673469385489021E-2</v>
      </c>
      <c r="L4862" s="6">
        <f t="shared" si="897"/>
        <v>3.8222275656794742</v>
      </c>
      <c r="M4862" s="6">
        <f t="shared" si="901"/>
        <v>0.24829649415562419</v>
      </c>
      <c r="N4862" s="6">
        <f t="shared" si="898"/>
        <v>6.1031884174464111</v>
      </c>
      <c r="O4862" s="6">
        <f t="shared" si="902"/>
        <v>0.39647045111343715</v>
      </c>
      <c r="P4862" s="6">
        <f t="shared" si="903"/>
        <v>0.64476694526906131</v>
      </c>
      <c r="Q4862" s="6">
        <f t="shared" si="893"/>
        <v>0.1191823171946996</v>
      </c>
      <c r="R4862" s="6">
        <f t="shared" si="894"/>
        <v>0.1546234759342405</v>
      </c>
      <c r="S4862" s="6">
        <f t="shared" si="895"/>
        <v>0.2738057931289401</v>
      </c>
    </row>
    <row r="4863" spans="1:19" x14ac:dyDescent="0.25">
      <c r="A4863" s="64">
        <v>41961</v>
      </c>
      <c r="B4863" s="200" t="s">
        <v>864</v>
      </c>
      <c r="C4863" s="4">
        <v>5</v>
      </c>
      <c r="D4863" s="4">
        <v>4</v>
      </c>
      <c r="E4863" s="4"/>
      <c r="G4863" s="4">
        <f t="shared" si="899"/>
        <v>64.961200000000005</v>
      </c>
      <c r="H4863"/>
      <c r="I4863"/>
      <c r="J4863" s="34">
        <f t="shared" si="896"/>
        <v>1.2566370614359172E-3</v>
      </c>
      <c r="K4863" s="34">
        <f t="shared" si="900"/>
        <v>8.1632653058713603E-2</v>
      </c>
      <c r="L4863" s="6">
        <f t="shared" si="897"/>
        <v>4.3006091215286046</v>
      </c>
      <c r="M4863" s="6">
        <f t="shared" si="901"/>
        <v>0.27937273468421148</v>
      </c>
      <c r="N4863" s="6">
        <f t="shared" si="898"/>
        <v>6.4806737611278331</v>
      </c>
      <c r="O4863" s="6">
        <f t="shared" si="902"/>
        <v>0.42099235249702632</v>
      </c>
      <c r="P4863" s="6">
        <f t="shared" si="903"/>
        <v>0.7003650871812378</v>
      </c>
      <c r="Q4863" s="6">
        <f t="shared" si="893"/>
        <v>0.1340989126484215</v>
      </c>
      <c r="R4863" s="6">
        <f t="shared" si="894"/>
        <v>0.16418701747384026</v>
      </c>
      <c r="S4863" s="6">
        <f t="shared" si="895"/>
        <v>0.29828593012226179</v>
      </c>
    </row>
    <row r="4864" spans="1:19" x14ac:dyDescent="0.25">
      <c r="A4864" s="64">
        <v>41961</v>
      </c>
      <c r="B4864" s="200" t="s">
        <v>864</v>
      </c>
      <c r="C4864" s="4">
        <v>5</v>
      </c>
      <c r="D4864" s="4">
        <v>4</v>
      </c>
      <c r="E4864" s="4"/>
      <c r="G4864" s="4">
        <f t="shared" si="899"/>
        <v>64.961200000000005</v>
      </c>
      <c r="H4864"/>
      <c r="I4864"/>
      <c r="J4864" s="34">
        <f t="shared" si="896"/>
        <v>1.2566370614359172E-3</v>
      </c>
      <c r="K4864" s="34">
        <f t="shared" si="900"/>
        <v>8.1632653058713603E-2</v>
      </c>
      <c r="L4864" s="6">
        <f t="shared" si="897"/>
        <v>4.3006091215286046</v>
      </c>
      <c r="M4864" s="6">
        <f t="shared" si="901"/>
        <v>0.27937273468421148</v>
      </c>
      <c r="N4864" s="6">
        <f t="shared" si="898"/>
        <v>6.4806737611278331</v>
      </c>
      <c r="O4864" s="6">
        <f t="shared" si="902"/>
        <v>0.42099235249702632</v>
      </c>
      <c r="P4864" s="6">
        <f t="shared" si="903"/>
        <v>0.7003650871812378</v>
      </c>
      <c r="Q4864" s="6">
        <f t="shared" si="893"/>
        <v>0.1340989126484215</v>
      </c>
      <c r="R4864" s="6">
        <f t="shared" si="894"/>
        <v>0.16418701747384026</v>
      </c>
      <c r="S4864" s="6">
        <f t="shared" si="895"/>
        <v>0.29828593012226179</v>
      </c>
    </row>
    <row r="4865" spans="1:19" x14ac:dyDescent="0.25">
      <c r="A4865" s="64">
        <v>41961</v>
      </c>
      <c r="B4865" s="200" t="s">
        <v>864</v>
      </c>
      <c r="C4865" s="4">
        <v>5</v>
      </c>
      <c r="D4865" s="4">
        <v>3.2</v>
      </c>
      <c r="E4865" s="4"/>
      <c r="G4865" s="4">
        <f t="shared" si="899"/>
        <v>64.961200000000005</v>
      </c>
      <c r="H4865"/>
      <c r="I4865"/>
      <c r="J4865" s="34">
        <f t="shared" si="896"/>
        <v>8.0424771931898698E-4</v>
      </c>
      <c r="K4865" s="34">
        <f t="shared" si="900"/>
        <v>5.2244897957576697E-2</v>
      </c>
      <c r="L4865" s="6">
        <f t="shared" si="897"/>
        <v>2.57474279673893</v>
      </c>
      <c r="M4865" s="6">
        <f t="shared" si="901"/>
        <v>0.16725838501169291</v>
      </c>
      <c r="N4865" s="6">
        <f t="shared" si="898"/>
        <v>4.9915502127950244</v>
      </c>
      <c r="O4865" s="6">
        <f t="shared" si="902"/>
        <v>0.32425709797277341</v>
      </c>
      <c r="P4865" s="6">
        <f t="shared" si="903"/>
        <v>0.49151548298446635</v>
      </c>
      <c r="Q4865" s="6">
        <f t="shared" si="893"/>
        <v>8.0284024805612586E-2</v>
      </c>
      <c r="R4865" s="6">
        <f t="shared" si="894"/>
        <v>0.12646026820938164</v>
      </c>
      <c r="S4865" s="6">
        <f t="shared" si="895"/>
        <v>0.20674429301499422</v>
      </c>
    </row>
    <row r="4866" spans="1:19" x14ac:dyDescent="0.25">
      <c r="A4866" s="64">
        <v>41961</v>
      </c>
      <c r="B4866" s="200" t="s">
        <v>864</v>
      </c>
      <c r="C4866" s="4">
        <v>5</v>
      </c>
      <c r="D4866" s="4">
        <v>3.9</v>
      </c>
      <c r="E4866" s="4"/>
      <c r="G4866" s="4">
        <f t="shared" si="899"/>
        <v>64.961200000000005</v>
      </c>
      <c r="H4866"/>
      <c r="I4866"/>
      <c r="J4866" s="34">
        <f t="shared" si="896"/>
        <v>1.1945906065275189E-3</v>
      </c>
      <c r="K4866" s="34">
        <f t="shared" si="900"/>
        <v>7.7602040813939621E-2</v>
      </c>
      <c r="L4866" s="6">
        <f t="shared" si="897"/>
        <v>4.0574351124683323</v>
      </c>
      <c r="M4866" s="6">
        <f t="shared" si="901"/>
        <v>0.26357585894044605</v>
      </c>
      <c r="N4866" s="6">
        <f t="shared" si="898"/>
        <v>6.2915196864507177</v>
      </c>
      <c r="O4866" s="6">
        <f t="shared" si="902"/>
        <v>0.40870467658277715</v>
      </c>
      <c r="P4866" s="6">
        <f t="shared" si="903"/>
        <v>0.6722805355232232</v>
      </c>
      <c r="Q4866" s="6">
        <f t="shared" si="893"/>
        <v>0.12651641229141411</v>
      </c>
      <c r="R4866" s="6">
        <f t="shared" si="894"/>
        <v>0.1593948238672831</v>
      </c>
      <c r="S4866" s="6">
        <f t="shared" si="895"/>
        <v>0.28591123615869718</v>
      </c>
    </row>
    <row r="4867" spans="1:19" x14ac:dyDescent="0.25">
      <c r="A4867" s="64">
        <v>41961</v>
      </c>
      <c r="B4867" s="200" t="s">
        <v>864</v>
      </c>
      <c r="C4867" s="4">
        <v>5</v>
      </c>
      <c r="D4867" s="4">
        <v>3</v>
      </c>
      <c r="E4867" s="4"/>
      <c r="G4867" s="4">
        <f t="shared" si="899"/>
        <v>795.77470000000005</v>
      </c>
      <c r="H4867"/>
      <c r="I4867"/>
      <c r="J4867" s="34">
        <f t="shared" si="896"/>
        <v>7.0685834705770342E-4</v>
      </c>
      <c r="K4867" s="34">
        <f t="shared" si="900"/>
        <v>0.56249666683810862</v>
      </c>
      <c r="L4867" s="6">
        <f t="shared" si="897"/>
        <v>2.219707841442716</v>
      </c>
      <c r="M4867" s="6">
        <f t="shared" si="901"/>
        <v>1.7663769089848702</v>
      </c>
      <c r="N4867" s="6">
        <f t="shared" si="898"/>
        <v>4.6285167281146418</v>
      </c>
      <c r="O4867" s="6">
        <f t="shared" si="902"/>
        <v>3.6832347567317885</v>
      </c>
      <c r="P4867" s="6">
        <f t="shared" si="903"/>
        <v>5.4496116657166587</v>
      </c>
      <c r="Q4867" s="6">
        <f t="shared" ref="Q4867:Q4930" si="904">M4867*0.48</f>
        <v>0.84786091631273763</v>
      </c>
      <c r="R4867" s="6">
        <f t="shared" ref="R4867:R4930" si="905">O4867*0.39</f>
        <v>1.4364615551253976</v>
      </c>
      <c r="S4867" s="6">
        <f t="shared" ref="S4867:S4930" si="906">Q4867+R4867</f>
        <v>2.2843224714381352</v>
      </c>
    </row>
    <row r="4868" spans="1:19" x14ac:dyDescent="0.25">
      <c r="A4868" s="64">
        <v>41961</v>
      </c>
      <c r="B4868" s="200" t="s">
        <v>864</v>
      </c>
      <c r="C4868" s="4">
        <v>5</v>
      </c>
      <c r="D4868" s="4">
        <v>4.3</v>
      </c>
      <c r="E4868" s="4"/>
      <c r="G4868" s="4">
        <f t="shared" si="899"/>
        <v>64.961200000000005</v>
      </c>
      <c r="H4868"/>
      <c r="I4868"/>
      <c r="J4868" s="34">
        <f t="shared" si="896"/>
        <v>1.4522012041218817E-3</v>
      </c>
      <c r="K4868" s="34">
        <f t="shared" si="900"/>
        <v>9.4336734690975893E-2</v>
      </c>
      <c r="L4868" s="6">
        <f t="shared" si="897"/>
        <v>5.0785301024450318</v>
      </c>
      <c r="M4868" s="6">
        <f t="shared" si="901"/>
        <v>0.3299074160899001</v>
      </c>
      <c r="N4868" s="6">
        <f t="shared" si="898"/>
        <v>7.0529054640829827</v>
      </c>
      <c r="O4868" s="6">
        <f t="shared" si="902"/>
        <v>0.45816521132004828</v>
      </c>
      <c r="P4868" s="6">
        <f t="shared" si="903"/>
        <v>0.78807262740994832</v>
      </c>
      <c r="Q4868" s="6">
        <f t="shared" si="904"/>
        <v>0.15835555972315205</v>
      </c>
      <c r="R4868" s="6">
        <f t="shared" si="905"/>
        <v>0.17868443241481885</v>
      </c>
      <c r="S4868" s="6">
        <f t="shared" si="906"/>
        <v>0.33703999213797087</v>
      </c>
    </row>
    <row r="4869" spans="1:19" x14ac:dyDescent="0.25">
      <c r="A4869" s="64">
        <v>41961</v>
      </c>
      <c r="B4869" s="200" t="s">
        <v>864</v>
      </c>
      <c r="C4869" s="4">
        <v>5</v>
      </c>
      <c r="D4869" s="4">
        <v>4.2</v>
      </c>
      <c r="E4869" s="4"/>
      <c r="G4869" s="4">
        <f t="shared" si="899"/>
        <v>64.961200000000005</v>
      </c>
      <c r="H4869"/>
      <c r="I4869"/>
      <c r="J4869" s="34">
        <f t="shared" si="896"/>
        <v>1.385442360233099E-3</v>
      </c>
      <c r="K4869" s="34">
        <f t="shared" si="900"/>
        <v>8.9999999997231753E-2</v>
      </c>
      <c r="L4869" s="6">
        <f t="shared" si="897"/>
        <v>4.811097633235077</v>
      </c>
      <c r="M4869" s="6">
        <f t="shared" si="901"/>
        <v>0.31253468163409348</v>
      </c>
      <c r="N4869" s="6">
        <f t="shared" si="898"/>
        <v>6.861382640483793</v>
      </c>
      <c r="O4869" s="6">
        <f t="shared" si="902"/>
        <v>0.44572365863033786</v>
      </c>
      <c r="P4869" s="6">
        <f t="shared" si="903"/>
        <v>0.7582583402644314</v>
      </c>
      <c r="Q4869" s="6">
        <f t="shared" si="904"/>
        <v>0.15001664718436486</v>
      </c>
      <c r="R4869" s="6">
        <f t="shared" si="905"/>
        <v>0.17383222686583177</v>
      </c>
      <c r="S4869" s="6">
        <f t="shared" si="906"/>
        <v>0.32384887405019663</v>
      </c>
    </row>
    <row r="4870" spans="1:19" x14ac:dyDescent="0.25">
      <c r="A4870" s="64">
        <v>41961</v>
      </c>
      <c r="B4870" s="200" t="s">
        <v>864</v>
      </c>
      <c r="C4870" s="4">
        <v>5</v>
      </c>
      <c r="D4870" s="4">
        <v>3.4</v>
      </c>
      <c r="E4870" s="4"/>
      <c r="G4870" s="4">
        <f t="shared" si="899"/>
        <v>64.961200000000005</v>
      </c>
      <c r="H4870"/>
      <c r="I4870"/>
      <c r="J4870" s="34">
        <f t="shared" si="896"/>
        <v>9.0792027688745035E-4</v>
      </c>
      <c r="K4870" s="34">
        <f t="shared" si="900"/>
        <v>5.8979591834920582E-2</v>
      </c>
      <c r="L4870" s="6">
        <f t="shared" si="897"/>
        <v>2.9598116954824234</v>
      </c>
      <c r="M4870" s="6">
        <f t="shared" si="901"/>
        <v>0.19227292324193554</v>
      </c>
      <c r="N4870" s="6">
        <f t="shared" si="898"/>
        <v>5.3584638182360029</v>
      </c>
      <c r="O4870" s="6">
        <f t="shared" si="902"/>
        <v>0.34809224654085708</v>
      </c>
      <c r="P4870" s="6">
        <f t="shared" si="903"/>
        <v>0.54036516978279259</v>
      </c>
      <c r="Q4870" s="6">
        <f t="shared" si="904"/>
        <v>9.2291003156129051E-2</v>
      </c>
      <c r="R4870" s="6">
        <f t="shared" si="905"/>
        <v>0.13575597615093427</v>
      </c>
      <c r="S4870" s="6">
        <f t="shared" si="906"/>
        <v>0.2280469793070633</v>
      </c>
    </row>
    <row r="4871" spans="1:19" x14ac:dyDescent="0.25">
      <c r="A4871" s="64">
        <v>41961</v>
      </c>
      <c r="B4871" s="200" t="s">
        <v>864</v>
      </c>
      <c r="C4871" s="4">
        <v>5</v>
      </c>
      <c r="D4871" s="4">
        <v>3.3</v>
      </c>
      <c r="E4871" s="4"/>
      <c r="G4871" s="4">
        <f t="shared" si="899"/>
        <v>64.961200000000005</v>
      </c>
      <c r="H4871"/>
      <c r="I4871"/>
      <c r="J4871" s="34">
        <f t="shared" si="896"/>
        <v>8.5529859993982123E-4</v>
      </c>
      <c r="K4871" s="34">
        <f t="shared" si="900"/>
        <v>5.5561224488086945E-2</v>
      </c>
      <c r="L4871" s="6">
        <f t="shared" si="897"/>
        <v>2.7634881041225379</v>
      </c>
      <c r="M4871" s="6">
        <f t="shared" si="901"/>
        <v>0.17951950691152002</v>
      </c>
      <c r="N4871" s="6">
        <f t="shared" si="898"/>
        <v>5.1745344101160526</v>
      </c>
      <c r="O4871" s="6">
        <f t="shared" si="902"/>
        <v>0.3361439712423443</v>
      </c>
      <c r="P4871" s="6">
        <f t="shared" si="903"/>
        <v>0.51566347815386426</v>
      </c>
      <c r="Q4871" s="6">
        <f t="shared" si="904"/>
        <v>8.6169363317529613E-2</v>
      </c>
      <c r="R4871" s="6">
        <f t="shared" si="905"/>
        <v>0.13109614878451428</v>
      </c>
      <c r="S4871" s="6">
        <f t="shared" si="906"/>
        <v>0.2172655121020439</v>
      </c>
    </row>
    <row r="4872" spans="1:19" x14ac:dyDescent="0.25">
      <c r="A4872" s="64">
        <v>41961</v>
      </c>
      <c r="B4872" s="200" t="s">
        <v>864</v>
      </c>
      <c r="C4872" s="4">
        <v>5</v>
      </c>
      <c r="D4872" s="4">
        <v>4.2</v>
      </c>
      <c r="E4872" s="4"/>
      <c r="G4872" s="4">
        <f t="shared" si="899"/>
        <v>64.961200000000005</v>
      </c>
      <c r="H4872"/>
      <c r="I4872"/>
      <c r="J4872" s="34">
        <f t="shared" si="896"/>
        <v>1.385442360233099E-3</v>
      </c>
      <c r="K4872" s="34">
        <f t="shared" si="900"/>
        <v>8.9999999997231753E-2</v>
      </c>
      <c r="L4872" s="6">
        <f t="shared" si="897"/>
        <v>4.811097633235077</v>
      </c>
      <c r="M4872" s="6">
        <f t="shared" si="901"/>
        <v>0.31253468163409348</v>
      </c>
      <c r="N4872" s="6">
        <f t="shared" si="898"/>
        <v>6.861382640483793</v>
      </c>
      <c r="O4872" s="6">
        <f t="shared" si="902"/>
        <v>0.44572365863033786</v>
      </c>
      <c r="P4872" s="6">
        <f t="shared" si="903"/>
        <v>0.7582583402644314</v>
      </c>
      <c r="Q4872" s="6">
        <f t="shared" si="904"/>
        <v>0.15001664718436486</v>
      </c>
      <c r="R4872" s="6">
        <f t="shared" si="905"/>
        <v>0.17383222686583177</v>
      </c>
      <c r="S4872" s="6">
        <f t="shared" si="906"/>
        <v>0.32384887405019663</v>
      </c>
    </row>
    <row r="4873" spans="1:19" x14ac:dyDescent="0.25">
      <c r="A4873" s="64">
        <v>41961</v>
      </c>
      <c r="B4873" s="200" t="s">
        <v>864</v>
      </c>
      <c r="C4873" s="4">
        <v>5</v>
      </c>
      <c r="D4873" s="4">
        <v>4.2</v>
      </c>
      <c r="E4873" s="4"/>
      <c r="G4873" s="4">
        <f t="shared" si="899"/>
        <v>64.961200000000005</v>
      </c>
      <c r="H4873"/>
      <c r="I4873"/>
      <c r="J4873" s="34">
        <f t="shared" si="896"/>
        <v>1.385442360233099E-3</v>
      </c>
      <c r="K4873" s="34">
        <f t="shared" si="900"/>
        <v>8.9999999997231753E-2</v>
      </c>
      <c r="L4873" s="6">
        <f t="shared" si="897"/>
        <v>4.811097633235077</v>
      </c>
      <c r="M4873" s="6">
        <f t="shared" si="901"/>
        <v>0.31253468163409348</v>
      </c>
      <c r="N4873" s="6">
        <f t="shared" si="898"/>
        <v>6.861382640483793</v>
      </c>
      <c r="O4873" s="6">
        <f t="shared" si="902"/>
        <v>0.44572365863033786</v>
      </c>
      <c r="P4873" s="6">
        <f t="shared" si="903"/>
        <v>0.7582583402644314</v>
      </c>
      <c r="Q4873" s="6">
        <f t="shared" si="904"/>
        <v>0.15001664718436486</v>
      </c>
      <c r="R4873" s="6">
        <f t="shared" si="905"/>
        <v>0.17383222686583177</v>
      </c>
      <c r="S4873" s="6">
        <f t="shared" si="906"/>
        <v>0.32384887405019663</v>
      </c>
    </row>
    <row r="4874" spans="1:19" x14ac:dyDescent="0.25">
      <c r="A4874" s="64">
        <v>41961</v>
      </c>
      <c r="B4874" s="200" t="s">
        <v>864</v>
      </c>
      <c r="C4874" s="4">
        <v>5</v>
      </c>
      <c r="D4874" s="4">
        <v>3.5</v>
      </c>
      <c r="E4874" s="4"/>
      <c r="G4874" s="4">
        <f t="shared" si="899"/>
        <v>64.961200000000005</v>
      </c>
      <c r="H4874"/>
      <c r="I4874"/>
      <c r="J4874" s="34">
        <f t="shared" si="896"/>
        <v>9.6211275016187424E-4</v>
      </c>
      <c r="K4874" s="34">
        <f t="shared" si="900"/>
        <v>6.2499999998077607E-2</v>
      </c>
      <c r="L4874" s="6">
        <f t="shared" si="897"/>
        <v>3.1637815247608514</v>
      </c>
      <c r="M4874" s="6">
        <f t="shared" si="901"/>
        <v>0.20552304837265933</v>
      </c>
      <c r="N4874" s="6">
        <f t="shared" si="898"/>
        <v>5.5433152983182508</v>
      </c>
      <c r="O4874" s="6">
        <f t="shared" si="902"/>
        <v>0.36010042074168885</v>
      </c>
      <c r="P4874" s="6">
        <f t="shared" si="903"/>
        <v>0.56562346911434824</v>
      </c>
      <c r="Q4874" s="6">
        <f t="shared" si="904"/>
        <v>9.865106321887647E-2</v>
      </c>
      <c r="R4874" s="6">
        <f t="shared" si="905"/>
        <v>0.14043916408925866</v>
      </c>
      <c r="S4874" s="6">
        <f t="shared" si="906"/>
        <v>0.23909022730813512</v>
      </c>
    </row>
    <row r="4875" spans="1:19" x14ac:dyDescent="0.25">
      <c r="A4875" s="64">
        <v>41961</v>
      </c>
      <c r="B4875" s="200" t="s">
        <v>864</v>
      </c>
      <c r="C4875" s="4">
        <v>5</v>
      </c>
      <c r="D4875" s="4">
        <v>3.3</v>
      </c>
      <c r="E4875" s="4"/>
      <c r="G4875" s="4">
        <f t="shared" si="899"/>
        <v>64.961200000000005</v>
      </c>
      <c r="H4875"/>
      <c r="I4875"/>
      <c r="J4875" s="34">
        <f t="shared" si="896"/>
        <v>8.5529859993982123E-4</v>
      </c>
      <c r="K4875" s="34">
        <f t="shared" si="900"/>
        <v>5.5561224488086945E-2</v>
      </c>
      <c r="L4875" s="6">
        <f t="shared" si="897"/>
        <v>2.7634881041225379</v>
      </c>
      <c r="M4875" s="6">
        <f t="shared" si="901"/>
        <v>0.17951950691152002</v>
      </c>
      <c r="N4875" s="6">
        <f t="shared" si="898"/>
        <v>5.1745344101160526</v>
      </c>
      <c r="O4875" s="6">
        <f t="shared" si="902"/>
        <v>0.3361439712423443</v>
      </c>
      <c r="P4875" s="6">
        <f t="shared" si="903"/>
        <v>0.51566347815386426</v>
      </c>
      <c r="Q4875" s="6">
        <f t="shared" si="904"/>
        <v>8.6169363317529613E-2</v>
      </c>
      <c r="R4875" s="6">
        <f t="shared" si="905"/>
        <v>0.13109614878451428</v>
      </c>
      <c r="S4875" s="6">
        <f t="shared" si="906"/>
        <v>0.2172655121020439</v>
      </c>
    </row>
    <row r="4876" spans="1:19" x14ac:dyDescent="0.25">
      <c r="A4876" s="64">
        <v>41961</v>
      </c>
      <c r="B4876" s="200" t="s">
        <v>864</v>
      </c>
      <c r="C4876" s="4">
        <v>5</v>
      </c>
      <c r="D4876" s="4">
        <v>3.7</v>
      </c>
      <c r="E4876" s="4"/>
      <c r="G4876" s="4">
        <f t="shared" si="899"/>
        <v>64.961200000000005</v>
      </c>
      <c r="H4876"/>
      <c r="I4876"/>
      <c r="J4876" s="34">
        <f t="shared" si="896"/>
        <v>1.075210085691107E-3</v>
      </c>
      <c r="K4876" s="34">
        <f t="shared" si="900"/>
        <v>6.9846938773361844E-2</v>
      </c>
      <c r="L4876" s="6">
        <f t="shared" si="897"/>
        <v>3.5949248430857623</v>
      </c>
      <c r="M4876" s="6">
        <f t="shared" si="901"/>
        <v>0.2335306362462681</v>
      </c>
      <c r="N4876" s="6">
        <f t="shared" si="898"/>
        <v>5.9156978898620354</v>
      </c>
      <c r="O4876" s="6">
        <f t="shared" si="902"/>
        <v>0.38429084121668494</v>
      </c>
      <c r="P4876" s="6">
        <f t="shared" si="903"/>
        <v>0.61782147746295302</v>
      </c>
      <c r="Q4876" s="6">
        <f t="shared" si="904"/>
        <v>0.11209470539820869</v>
      </c>
      <c r="R4876" s="6">
        <f t="shared" si="905"/>
        <v>0.14987342807450713</v>
      </c>
      <c r="S4876" s="6">
        <f t="shared" si="906"/>
        <v>0.2619681334727158</v>
      </c>
    </row>
    <row r="4877" spans="1:19" x14ac:dyDescent="0.25">
      <c r="A4877" s="64">
        <v>41961</v>
      </c>
      <c r="B4877" s="200" t="s">
        <v>864</v>
      </c>
      <c r="C4877" s="4">
        <v>6</v>
      </c>
      <c r="D4877" s="4">
        <v>3.4</v>
      </c>
      <c r="E4877" s="4"/>
      <c r="G4877" s="4">
        <f t="shared" si="899"/>
        <v>64.961200000000005</v>
      </c>
      <c r="H4877"/>
      <c r="I4877"/>
      <c r="J4877" s="34">
        <f t="shared" si="896"/>
        <v>9.0792027688745035E-4</v>
      </c>
      <c r="K4877" s="34">
        <f t="shared" si="900"/>
        <v>5.8979591834920582E-2</v>
      </c>
      <c r="L4877" s="6">
        <f t="shared" si="897"/>
        <v>2.9598116954824234</v>
      </c>
      <c r="M4877" s="6">
        <f t="shared" si="901"/>
        <v>0.19227292324193554</v>
      </c>
      <c r="N4877" s="6">
        <f t="shared" si="898"/>
        <v>5.3584638182360029</v>
      </c>
      <c r="O4877" s="6">
        <f t="shared" si="902"/>
        <v>0.34809224654085708</v>
      </c>
      <c r="P4877" s="6">
        <f t="shared" si="903"/>
        <v>0.54036516978279259</v>
      </c>
      <c r="Q4877" s="6">
        <f t="shared" si="904"/>
        <v>9.2291003156129051E-2</v>
      </c>
      <c r="R4877" s="6">
        <f t="shared" si="905"/>
        <v>0.13575597615093427</v>
      </c>
      <c r="S4877" s="6">
        <f t="shared" si="906"/>
        <v>0.2280469793070633</v>
      </c>
    </row>
    <row r="4878" spans="1:19" x14ac:dyDescent="0.25">
      <c r="A4878" s="64">
        <v>41961</v>
      </c>
      <c r="B4878" s="200" t="s">
        <v>864</v>
      </c>
      <c r="C4878" s="4">
        <v>6</v>
      </c>
      <c r="D4878" s="4">
        <v>3.3</v>
      </c>
      <c r="E4878" s="4"/>
      <c r="G4878" s="4">
        <f t="shared" si="899"/>
        <v>64.961200000000005</v>
      </c>
      <c r="H4878"/>
      <c r="I4878"/>
      <c r="J4878" s="34">
        <f t="shared" si="896"/>
        <v>8.5529859993982123E-4</v>
      </c>
      <c r="K4878" s="34">
        <f t="shared" si="900"/>
        <v>5.5561224488086945E-2</v>
      </c>
      <c r="L4878" s="6">
        <f t="shared" si="897"/>
        <v>2.7634881041225379</v>
      </c>
      <c r="M4878" s="6">
        <f t="shared" si="901"/>
        <v>0.17951950691152002</v>
      </c>
      <c r="N4878" s="6">
        <f t="shared" si="898"/>
        <v>5.1745344101160526</v>
      </c>
      <c r="O4878" s="6">
        <f t="shared" si="902"/>
        <v>0.3361439712423443</v>
      </c>
      <c r="P4878" s="6">
        <f t="shared" si="903"/>
        <v>0.51566347815386426</v>
      </c>
      <c r="Q4878" s="6">
        <f t="shared" si="904"/>
        <v>8.6169363317529613E-2</v>
      </c>
      <c r="R4878" s="6">
        <f t="shared" si="905"/>
        <v>0.13109614878451428</v>
      </c>
      <c r="S4878" s="6">
        <f t="shared" si="906"/>
        <v>0.2172655121020439</v>
      </c>
    </row>
    <row r="4879" spans="1:19" x14ac:dyDescent="0.25">
      <c r="A4879" s="64">
        <v>41961</v>
      </c>
      <c r="B4879" s="200" t="s">
        <v>864</v>
      </c>
      <c r="C4879" s="4">
        <v>6</v>
      </c>
      <c r="D4879" s="4">
        <v>3</v>
      </c>
      <c r="E4879" s="4"/>
      <c r="G4879" s="4">
        <f t="shared" si="899"/>
        <v>795.77470000000005</v>
      </c>
      <c r="H4879"/>
      <c r="I4879"/>
      <c r="J4879" s="34">
        <f t="shared" si="896"/>
        <v>7.0685834705770342E-4</v>
      </c>
      <c r="K4879" s="34">
        <f t="shared" si="900"/>
        <v>0.56249666683810862</v>
      </c>
      <c r="L4879" s="6">
        <f t="shared" si="897"/>
        <v>2.219707841442716</v>
      </c>
      <c r="M4879" s="6">
        <f t="shared" si="901"/>
        <v>1.7663769089848702</v>
      </c>
      <c r="N4879" s="6">
        <f t="shared" si="898"/>
        <v>4.6285167281146418</v>
      </c>
      <c r="O4879" s="6">
        <f t="shared" si="902"/>
        <v>3.6832347567317885</v>
      </c>
      <c r="P4879" s="6">
        <f t="shared" si="903"/>
        <v>5.4496116657166587</v>
      </c>
      <c r="Q4879" s="6">
        <f t="shared" si="904"/>
        <v>0.84786091631273763</v>
      </c>
      <c r="R4879" s="6">
        <f t="shared" si="905"/>
        <v>1.4364615551253976</v>
      </c>
      <c r="S4879" s="6">
        <f t="shared" si="906"/>
        <v>2.2843224714381352</v>
      </c>
    </row>
    <row r="4880" spans="1:19" x14ac:dyDescent="0.25">
      <c r="A4880" s="64">
        <v>41961</v>
      </c>
      <c r="B4880" s="200" t="s">
        <v>864</v>
      </c>
      <c r="C4880" s="4">
        <v>6</v>
      </c>
      <c r="D4880" s="4">
        <v>3.2</v>
      </c>
      <c r="E4880" s="4"/>
      <c r="G4880" s="4">
        <f t="shared" si="899"/>
        <v>64.961200000000005</v>
      </c>
      <c r="H4880"/>
      <c r="I4880"/>
      <c r="J4880" s="34">
        <f t="shared" si="896"/>
        <v>8.0424771931898698E-4</v>
      </c>
      <c r="K4880" s="34">
        <f t="shared" si="900"/>
        <v>5.2244897957576697E-2</v>
      </c>
      <c r="L4880" s="6">
        <f t="shared" si="897"/>
        <v>2.57474279673893</v>
      </c>
      <c r="M4880" s="6">
        <f t="shared" si="901"/>
        <v>0.16725838501169291</v>
      </c>
      <c r="N4880" s="6">
        <f t="shared" si="898"/>
        <v>4.9915502127950244</v>
      </c>
      <c r="O4880" s="6">
        <f t="shared" si="902"/>
        <v>0.32425709797277341</v>
      </c>
      <c r="P4880" s="6">
        <f t="shared" si="903"/>
        <v>0.49151548298446635</v>
      </c>
      <c r="Q4880" s="6">
        <f t="shared" si="904"/>
        <v>8.0284024805612586E-2</v>
      </c>
      <c r="R4880" s="6">
        <f t="shared" si="905"/>
        <v>0.12646026820938164</v>
      </c>
      <c r="S4880" s="6">
        <f t="shared" si="906"/>
        <v>0.20674429301499422</v>
      </c>
    </row>
    <row r="4881" spans="1:19" x14ac:dyDescent="0.25">
      <c r="A4881" s="64">
        <v>41961</v>
      </c>
      <c r="B4881" s="200" t="s">
        <v>864</v>
      </c>
      <c r="C4881" s="4">
        <v>6</v>
      </c>
      <c r="D4881" s="4">
        <v>4.9000000000000004</v>
      </c>
      <c r="E4881" s="4"/>
      <c r="G4881" s="4">
        <f t="shared" si="899"/>
        <v>64.961200000000005</v>
      </c>
      <c r="H4881"/>
      <c r="I4881"/>
      <c r="J4881" s="34">
        <f t="shared" si="896"/>
        <v>1.8857409903172736E-3</v>
      </c>
      <c r="K4881" s="34">
        <f t="shared" si="900"/>
        <v>0.12249999999623211</v>
      </c>
      <c r="L4881" s="6">
        <f t="shared" si="897"/>
        <v>6.8573266813152358</v>
      </c>
      <c r="M4881" s="6">
        <f t="shared" si="901"/>
        <v>0.44546017865048693</v>
      </c>
      <c r="N4881" s="6">
        <f t="shared" si="898"/>
        <v>8.2174937658920371</v>
      </c>
      <c r="O4881" s="6">
        <f t="shared" si="902"/>
        <v>0.53381826637890784</v>
      </c>
      <c r="P4881" s="6">
        <f t="shared" si="903"/>
        <v>0.97927844502939476</v>
      </c>
      <c r="Q4881" s="6">
        <f t="shared" si="904"/>
        <v>0.21382088575223371</v>
      </c>
      <c r="R4881" s="6">
        <f t="shared" si="905"/>
        <v>0.20818912388777405</v>
      </c>
      <c r="S4881" s="6">
        <f t="shared" si="906"/>
        <v>0.42201000964000779</v>
      </c>
    </row>
    <row r="4882" spans="1:19" x14ac:dyDescent="0.25">
      <c r="A4882" s="64">
        <v>41961</v>
      </c>
      <c r="B4882" s="200" t="s">
        <v>864</v>
      </c>
      <c r="C4882" s="4">
        <v>6</v>
      </c>
      <c r="D4882" s="4">
        <v>4.2</v>
      </c>
      <c r="E4882" s="4"/>
      <c r="G4882" s="4">
        <f t="shared" si="899"/>
        <v>64.961200000000005</v>
      </c>
      <c r="H4882"/>
      <c r="I4882"/>
      <c r="J4882" s="34">
        <f t="shared" si="896"/>
        <v>1.385442360233099E-3</v>
      </c>
      <c r="K4882" s="34">
        <f t="shared" si="900"/>
        <v>8.9999999997231753E-2</v>
      </c>
      <c r="L4882" s="6">
        <f t="shared" si="897"/>
        <v>4.811097633235077</v>
      </c>
      <c r="M4882" s="6">
        <f t="shared" si="901"/>
        <v>0.31253468163409348</v>
      </c>
      <c r="N4882" s="6">
        <f t="shared" si="898"/>
        <v>6.861382640483793</v>
      </c>
      <c r="O4882" s="6">
        <f t="shared" si="902"/>
        <v>0.44572365863033786</v>
      </c>
      <c r="P4882" s="6">
        <f t="shared" si="903"/>
        <v>0.7582583402644314</v>
      </c>
      <c r="Q4882" s="6">
        <f t="shared" si="904"/>
        <v>0.15001664718436486</v>
      </c>
      <c r="R4882" s="6">
        <f t="shared" si="905"/>
        <v>0.17383222686583177</v>
      </c>
      <c r="S4882" s="6">
        <f t="shared" si="906"/>
        <v>0.32384887405019663</v>
      </c>
    </row>
    <row r="4883" spans="1:19" x14ac:dyDescent="0.25">
      <c r="A4883" s="64">
        <v>41961</v>
      </c>
      <c r="B4883" s="200" t="s">
        <v>864</v>
      </c>
      <c r="C4883" s="4">
        <v>6</v>
      </c>
      <c r="D4883" s="4">
        <v>7.9</v>
      </c>
      <c r="E4883" s="4"/>
      <c r="G4883" s="4">
        <f t="shared" si="899"/>
        <v>64.961200000000005</v>
      </c>
      <c r="H4883"/>
      <c r="I4883"/>
      <c r="J4883" s="34">
        <f t="shared" si="896"/>
        <v>4.9016699377634745E-3</v>
      </c>
      <c r="K4883" s="34">
        <f t="shared" si="900"/>
        <v>0.31841836733714474</v>
      </c>
      <c r="L4883" s="6">
        <f t="shared" si="897"/>
        <v>20.560739681169874</v>
      </c>
      <c r="M4883" s="6">
        <f t="shared" si="901"/>
        <v>1.3356503484829443</v>
      </c>
      <c r="N4883" s="6">
        <f t="shared" si="898"/>
        <v>14.369235628642512</v>
      </c>
      <c r="O4883" s="6">
        <f t="shared" si="902"/>
        <v>0.93344280762460885</v>
      </c>
      <c r="P4883" s="6">
        <f t="shared" si="903"/>
        <v>2.2690931561075534</v>
      </c>
      <c r="Q4883" s="6">
        <f t="shared" si="904"/>
        <v>0.64111216727181319</v>
      </c>
      <c r="R4883" s="6">
        <f t="shared" si="905"/>
        <v>0.36404269497359748</v>
      </c>
      <c r="S4883" s="6">
        <f t="shared" si="906"/>
        <v>1.0051548622454107</v>
      </c>
    </row>
    <row r="4884" spans="1:19" x14ac:dyDescent="0.25">
      <c r="A4884" s="64">
        <v>41961</v>
      </c>
      <c r="B4884" s="200" t="s">
        <v>864</v>
      </c>
      <c r="C4884" s="4">
        <v>6</v>
      </c>
      <c r="D4884" s="4">
        <v>4.7</v>
      </c>
      <c r="E4884" s="4"/>
      <c r="G4884" s="4">
        <f t="shared" si="899"/>
        <v>64.961200000000005</v>
      </c>
      <c r="H4884"/>
      <c r="I4884"/>
      <c r="J4884" s="34">
        <f t="shared" si="896"/>
        <v>1.7349445429449633E-3</v>
      </c>
      <c r="K4884" s="34">
        <f t="shared" si="900"/>
        <v>0.11270408162918646</v>
      </c>
      <c r="L4884" s="6">
        <f t="shared" si="897"/>
        <v>6.2308461373122945</v>
      </c>
      <c r="M4884" s="6">
        <f t="shared" si="901"/>
        <v>0.40476324994603757</v>
      </c>
      <c r="N4884" s="6">
        <f t="shared" si="898"/>
        <v>7.8264436633583525</v>
      </c>
      <c r="O4884" s="6">
        <f t="shared" si="902"/>
        <v>0.50841518196547364</v>
      </c>
      <c r="P4884" s="6">
        <f t="shared" si="903"/>
        <v>0.91317843191151127</v>
      </c>
      <c r="Q4884" s="6">
        <f t="shared" si="904"/>
        <v>0.19428635997409802</v>
      </c>
      <c r="R4884" s="6">
        <f t="shared" si="905"/>
        <v>0.19828192096653471</v>
      </c>
      <c r="S4884" s="6">
        <f t="shared" si="906"/>
        <v>0.39256828094063273</v>
      </c>
    </row>
    <row r="4885" spans="1:19" x14ac:dyDescent="0.25">
      <c r="A4885" s="64">
        <v>41961</v>
      </c>
      <c r="B4885" s="200" t="s">
        <v>864</v>
      </c>
      <c r="C4885" s="4">
        <v>6</v>
      </c>
      <c r="D4885" s="4">
        <v>3.2</v>
      </c>
      <c r="E4885" s="4"/>
      <c r="G4885" s="4">
        <f t="shared" si="899"/>
        <v>64.961200000000005</v>
      </c>
      <c r="H4885"/>
      <c r="I4885"/>
      <c r="J4885" s="34">
        <f t="shared" si="896"/>
        <v>8.0424771931898698E-4</v>
      </c>
      <c r="K4885" s="34">
        <f t="shared" si="900"/>
        <v>5.2244897957576697E-2</v>
      </c>
      <c r="L4885" s="6">
        <f t="shared" si="897"/>
        <v>2.57474279673893</v>
      </c>
      <c r="M4885" s="6">
        <f t="shared" si="901"/>
        <v>0.16725838501169291</v>
      </c>
      <c r="N4885" s="6">
        <f t="shared" si="898"/>
        <v>4.9915502127950244</v>
      </c>
      <c r="O4885" s="6">
        <f t="shared" si="902"/>
        <v>0.32425709797277341</v>
      </c>
      <c r="P4885" s="6">
        <f t="shared" si="903"/>
        <v>0.49151548298446635</v>
      </c>
      <c r="Q4885" s="6">
        <f t="shared" si="904"/>
        <v>8.0284024805612586E-2</v>
      </c>
      <c r="R4885" s="6">
        <f t="shared" si="905"/>
        <v>0.12646026820938164</v>
      </c>
      <c r="S4885" s="6">
        <f t="shared" si="906"/>
        <v>0.20674429301499422</v>
      </c>
    </row>
    <row r="4886" spans="1:19" x14ac:dyDescent="0.25">
      <c r="A4886" s="64">
        <v>41961</v>
      </c>
      <c r="B4886" s="200" t="s">
        <v>864</v>
      </c>
      <c r="C4886" s="4">
        <v>6</v>
      </c>
      <c r="D4886" s="4">
        <v>3.9</v>
      </c>
      <c r="E4886" s="4"/>
      <c r="G4886" s="4">
        <f t="shared" si="899"/>
        <v>64.961200000000005</v>
      </c>
      <c r="H4886"/>
      <c r="I4886"/>
      <c r="J4886" s="34">
        <f t="shared" si="896"/>
        <v>1.1945906065275189E-3</v>
      </c>
      <c r="K4886" s="34">
        <f t="shared" si="900"/>
        <v>7.7602040813939621E-2</v>
      </c>
      <c r="L4886" s="6">
        <f t="shared" si="897"/>
        <v>4.0574351124683323</v>
      </c>
      <c r="M4886" s="6">
        <f t="shared" si="901"/>
        <v>0.26357585894044605</v>
      </c>
      <c r="N4886" s="6">
        <f t="shared" si="898"/>
        <v>6.2915196864507177</v>
      </c>
      <c r="O4886" s="6">
        <f t="shared" si="902"/>
        <v>0.40870467658277715</v>
      </c>
      <c r="P4886" s="6">
        <f t="shared" si="903"/>
        <v>0.6722805355232232</v>
      </c>
      <c r="Q4886" s="6">
        <f t="shared" si="904"/>
        <v>0.12651641229141411</v>
      </c>
      <c r="R4886" s="6">
        <f t="shared" si="905"/>
        <v>0.1593948238672831</v>
      </c>
      <c r="S4886" s="6">
        <f t="shared" si="906"/>
        <v>0.28591123615869718</v>
      </c>
    </row>
    <row r="4887" spans="1:19" x14ac:dyDescent="0.25">
      <c r="A4887" s="64">
        <v>41961</v>
      </c>
      <c r="B4887" s="200" t="s">
        <v>864</v>
      </c>
      <c r="C4887" s="4">
        <v>6</v>
      </c>
      <c r="D4887" s="4">
        <v>2.1</v>
      </c>
      <c r="E4887" s="4"/>
      <c r="G4887" s="4">
        <f t="shared" si="899"/>
        <v>795.77470000000005</v>
      </c>
      <c r="H4887"/>
      <c r="I4887"/>
      <c r="J4887" s="34">
        <f t="shared" si="896"/>
        <v>3.4636059005827474E-4</v>
      </c>
      <c r="K4887" s="34">
        <f t="shared" si="900"/>
        <v>0.27562336675067328</v>
      </c>
      <c r="L4887" s="6">
        <f t="shared" si="897"/>
        <v>0.97763380474082628</v>
      </c>
      <c r="M4887" s="6">
        <f t="shared" si="901"/>
        <v>0.77797165279860736</v>
      </c>
      <c r="N4887" s="6">
        <f t="shared" si="898"/>
        <v>3.049344871338687</v>
      </c>
      <c r="O4887" s="6">
        <f t="shared" si="902"/>
        <v>2.4265771682651871</v>
      </c>
      <c r="P4887" s="6">
        <f t="shared" si="903"/>
        <v>3.2045488210637947</v>
      </c>
      <c r="Q4887" s="6">
        <f t="shared" si="904"/>
        <v>0.3734263933433315</v>
      </c>
      <c r="R4887" s="6">
        <f t="shared" si="905"/>
        <v>0.94636509562342297</v>
      </c>
      <c r="S4887" s="6">
        <f t="shared" si="906"/>
        <v>1.3197914889667546</v>
      </c>
    </row>
    <row r="4888" spans="1:19" x14ac:dyDescent="0.25">
      <c r="A4888" s="64">
        <v>41961</v>
      </c>
      <c r="B4888" s="200" t="s">
        <v>864</v>
      </c>
      <c r="C4888" s="4">
        <v>6</v>
      </c>
      <c r="D4888" s="4">
        <v>1.5</v>
      </c>
      <c r="E4888" s="4"/>
      <c r="G4888" s="4">
        <f t="shared" si="899"/>
        <v>795.77470000000005</v>
      </c>
      <c r="H4888"/>
      <c r="I4888"/>
      <c r="J4888" s="34">
        <f t="shared" si="896"/>
        <v>1.7671458676442585E-4</v>
      </c>
      <c r="K4888" s="34">
        <f t="shared" si="900"/>
        <v>0.14062416670952715</v>
      </c>
      <c r="L4888" s="6">
        <f t="shared" si="897"/>
        <v>0.45105329134289407</v>
      </c>
      <c r="M4888" s="6">
        <f t="shared" si="901"/>
        <v>0.35893467765193482</v>
      </c>
      <c r="N4888" s="6">
        <f t="shared" si="898"/>
        <v>2.0570116092208695</v>
      </c>
      <c r="O4888" s="6">
        <f t="shared" si="902"/>
        <v>1.6369081282696913</v>
      </c>
      <c r="P4888" s="6">
        <f t="shared" si="903"/>
        <v>1.9958428059216262</v>
      </c>
      <c r="Q4888" s="6">
        <f t="shared" si="904"/>
        <v>0.1722886452729287</v>
      </c>
      <c r="R4888" s="6">
        <f t="shared" si="905"/>
        <v>0.63839417002517962</v>
      </c>
      <c r="S4888" s="6">
        <f t="shared" si="906"/>
        <v>0.81068281529810826</v>
      </c>
    </row>
    <row r="4889" spans="1:19" x14ac:dyDescent="0.25">
      <c r="A4889" s="64">
        <v>41961</v>
      </c>
      <c r="B4889" s="200" t="s">
        <v>864</v>
      </c>
      <c r="C4889" s="4">
        <v>6</v>
      </c>
      <c r="D4889" s="4">
        <v>6</v>
      </c>
      <c r="E4889" s="4"/>
      <c r="G4889" s="4">
        <f t="shared" si="899"/>
        <v>64.961200000000005</v>
      </c>
      <c r="H4889"/>
      <c r="I4889"/>
      <c r="J4889" s="34">
        <f t="shared" si="896"/>
        <v>2.8274333882308137E-3</v>
      </c>
      <c r="K4889" s="34">
        <f t="shared" si="900"/>
        <v>0.1836734693821056</v>
      </c>
      <c r="L4889" s="6">
        <f t="shared" si="897"/>
        <v>10.923549380812876</v>
      </c>
      <c r="M4889" s="6">
        <f t="shared" si="901"/>
        <v>0.70960688980053355</v>
      </c>
      <c r="N4889" s="6">
        <f t="shared" si="898"/>
        <v>10.414704032978928</v>
      </c>
      <c r="O4889" s="6">
        <f t="shared" si="902"/>
        <v>0.67655168474967775</v>
      </c>
      <c r="P4889" s="6">
        <f t="shared" si="903"/>
        <v>1.3861585745502114</v>
      </c>
      <c r="Q4889" s="6">
        <f t="shared" si="904"/>
        <v>0.34061130710425608</v>
      </c>
      <c r="R4889" s="6">
        <f t="shared" si="905"/>
        <v>0.26385515705237433</v>
      </c>
      <c r="S4889" s="6">
        <f t="shared" si="906"/>
        <v>0.60446646415663041</v>
      </c>
    </row>
    <row r="4890" spans="1:19" x14ac:dyDescent="0.25">
      <c r="A4890" s="64">
        <v>41961</v>
      </c>
      <c r="B4890" s="200" t="s">
        <v>864</v>
      </c>
      <c r="C4890" s="4">
        <v>6</v>
      </c>
      <c r="D4890" s="4">
        <v>2</v>
      </c>
      <c r="E4890" s="4"/>
      <c r="G4890" s="4">
        <f t="shared" si="899"/>
        <v>795.77470000000005</v>
      </c>
      <c r="H4890"/>
      <c r="I4890"/>
      <c r="J4890" s="34">
        <f t="shared" si="896"/>
        <v>3.1415926535897931E-4</v>
      </c>
      <c r="K4890" s="34">
        <f t="shared" si="900"/>
        <v>0.24999851859471495</v>
      </c>
      <c r="L4890" s="6">
        <f t="shared" si="897"/>
        <v>0.87390054800363282</v>
      </c>
      <c r="M4890" s="6">
        <f t="shared" si="901"/>
        <v>0.69542383908485095</v>
      </c>
      <c r="N4890" s="6">
        <f t="shared" si="898"/>
        <v>2.880149720803352</v>
      </c>
      <c r="O4890" s="6">
        <f t="shared" si="902"/>
        <v>2.2919367433236837</v>
      </c>
      <c r="P4890" s="6">
        <f t="shared" si="903"/>
        <v>2.9873605824085345</v>
      </c>
      <c r="Q4890" s="6">
        <f t="shared" si="904"/>
        <v>0.33380344276072843</v>
      </c>
      <c r="R4890" s="6">
        <f t="shared" si="905"/>
        <v>0.89385532989623662</v>
      </c>
      <c r="S4890" s="6">
        <f t="shared" si="906"/>
        <v>1.227658772656965</v>
      </c>
    </row>
    <row r="4891" spans="1:19" x14ac:dyDescent="0.25">
      <c r="A4891" s="64">
        <v>41961</v>
      </c>
      <c r="B4891" s="200" t="s">
        <v>864</v>
      </c>
      <c r="C4891" s="4">
        <v>6</v>
      </c>
      <c r="D4891" s="4">
        <v>4.5</v>
      </c>
      <c r="E4891" s="4"/>
      <c r="G4891" s="4">
        <f t="shared" si="899"/>
        <v>64.961200000000005</v>
      </c>
      <c r="H4891"/>
      <c r="I4891"/>
      <c r="J4891" s="34">
        <f t="shared" si="896"/>
        <v>1.5904312808798326E-3</v>
      </c>
      <c r="K4891" s="34">
        <f t="shared" si="900"/>
        <v>0.10331632652743439</v>
      </c>
      <c r="L4891" s="6">
        <f t="shared" si="897"/>
        <v>5.6380590590289899</v>
      </c>
      <c r="M4891" s="6">
        <f t="shared" si="901"/>
        <v>0.36625508924934846</v>
      </c>
      <c r="N4891" s="6">
        <f t="shared" si="898"/>
        <v>7.4382130025037601</v>
      </c>
      <c r="O4891" s="6">
        <f t="shared" si="902"/>
        <v>0.48319525187039564</v>
      </c>
      <c r="P4891" s="6">
        <f t="shared" si="903"/>
        <v>0.84945034111974405</v>
      </c>
      <c r="Q4891" s="6">
        <f t="shared" si="904"/>
        <v>0.17580244283968727</v>
      </c>
      <c r="R4891" s="6">
        <f t="shared" si="905"/>
        <v>0.1884461482294543</v>
      </c>
      <c r="S4891" s="6">
        <f t="shared" si="906"/>
        <v>0.36424859106914154</v>
      </c>
    </row>
    <row r="4892" spans="1:19" x14ac:dyDescent="0.25">
      <c r="A4892" s="64">
        <v>41961</v>
      </c>
      <c r="B4892" s="200" t="s">
        <v>864</v>
      </c>
      <c r="C4892" s="4">
        <v>6</v>
      </c>
      <c r="D4892" s="4">
        <v>1.1000000000000001</v>
      </c>
      <c r="E4892" s="4"/>
      <c r="G4892" s="4">
        <f t="shared" si="899"/>
        <v>795.77470000000005</v>
      </c>
      <c r="H4892"/>
      <c r="I4892"/>
      <c r="J4892" s="34">
        <f t="shared" si="896"/>
        <v>9.503317777109126E-5</v>
      </c>
      <c r="K4892" s="34">
        <f t="shared" si="900"/>
        <v>7.5624551874901288E-2</v>
      </c>
      <c r="L4892" s="6">
        <f t="shared" si="897"/>
        <v>0.2210832472489353</v>
      </c>
      <c r="M4892" s="6">
        <f t="shared" si="901"/>
        <v>0.17593141566328524</v>
      </c>
      <c r="N4892" s="6">
        <f t="shared" si="898"/>
        <v>1.4309992669393452</v>
      </c>
      <c r="O4892" s="6">
        <f t="shared" si="902"/>
        <v>1.1387462866523226</v>
      </c>
      <c r="P4892" s="6">
        <f t="shared" si="903"/>
        <v>1.3146777023156078</v>
      </c>
      <c r="Q4892" s="6">
        <f t="shared" si="904"/>
        <v>8.4447079518376905E-2</v>
      </c>
      <c r="R4892" s="6">
        <f t="shared" si="905"/>
        <v>0.4441110517944058</v>
      </c>
      <c r="S4892" s="6">
        <f t="shared" si="906"/>
        <v>0.52855813131278273</v>
      </c>
    </row>
    <row r="4893" spans="1:19" x14ac:dyDescent="0.25">
      <c r="A4893" s="64">
        <v>41961</v>
      </c>
      <c r="B4893" s="200" t="s">
        <v>864</v>
      </c>
      <c r="C4893" s="4">
        <v>6</v>
      </c>
      <c r="D4893" s="4">
        <v>3.7</v>
      </c>
      <c r="E4893" s="4"/>
      <c r="G4893" s="4">
        <f t="shared" si="899"/>
        <v>64.961200000000005</v>
      </c>
      <c r="H4893"/>
      <c r="I4893"/>
      <c r="J4893" s="34">
        <f t="shared" si="896"/>
        <v>1.075210085691107E-3</v>
      </c>
      <c r="K4893" s="34">
        <f t="shared" si="900"/>
        <v>6.9846938773361844E-2</v>
      </c>
      <c r="L4893" s="6">
        <f t="shared" si="897"/>
        <v>3.5949248430857623</v>
      </c>
      <c r="M4893" s="6">
        <f t="shared" si="901"/>
        <v>0.2335306362462681</v>
      </c>
      <c r="N4893" s="6">
        <f t="shared" si="898"/>
        <v>5.9156978898620354</v>
      </c>
      <c r="O4893" s="6">
        <f t="shared" si="902"/>
        <v>0.38429084121668494</v>
      </c>
      <c r="P4893" s="6">
        <f t="shared" si="903"/>
        <v>0.61782147746295302</v>
      </c>
      <c r="Q4893" s="6">
        <f t="shared" si="904"/>
        <v>0.11209470539820869</v>
      </c>
      <c r="R4893" s="6">
        <f t="shared" si="905"/>
        <v>0.14987342807450713</v>
      </c>
      <c r="S4893" s="6">
        <f t="shared" si="906"/>
        <v>0.2619681334727158</v>
      </c>
    </row>
    <row r="4894" spans="1:19" x14ac:dyDescent="0.25">
      <c r="A4894" s="64">
        <v>41961</v>
      </c>
      <c r="B4894" s="200" t="s">
        <v>864</v>
      </c>
      <c r="C4894" s="4">
        <v>6</v>
      </c>
      <c r="D4894" s="4">
        <v>8.1</v>
      </c>
      <c r="E4894" s="4"/>
      <c r="G4894" s="4">
        <f t="shared" si="899"/>
        <v>64.961200000000005</v>
      </c>
      <c r="H4894"/>
      <c r="I4894"/>
      <c r="J4894" s="34">
        <f t="shared" si="896"/>
        <v>5.152997350050658E-3</v>
      </c>
      <c r="K4894" s="34">
        <f t="shared" si="900"/>
        <v>0.33474489794888745</v>
      </c>
      <c r="L4894" s="6">
        <f t="shared" si="897"/>
        <v>21.77715338574771</v>
      </c>
      <c r="M4894" s="6">
        <f t="shared" si="901"/>
        <v>1.4146700439614475</v>
      </c>
      <c r="N4894" s="6">
        <f t="shared" si="898"/>
        <v>14.795765575883163</v>
      </c>
      <c r="O4894" s="6">
        <f t="shared" si="902"/>
        <v>0.96115070537072589</v>
      </c>
      <c r="P4894" s="6">
        <f t="shared" si="903"/>
        <v>2.3758207493321732</v>
      </c>
      <c r="Q4894" s="6">
        <f t="shared" si="904"/>
        <v>0.6790416211014948</v>
      </c>
      <c r="R4894" s="6">
        <f t="shared" si="905"/>
        <v>0.37484877509458309</v>
      </c>
      <c r="S4894" s="6">
        <f t="shared" si="906"/>
        <v>1.0538903961960779</v>
      </c>
    </row>
    <row r="4895" spans="1:19" x14ac:dyDescent="0.25">
      <c r="A4895" s="64">
        <v>41961</v>
      </c>
      <c r="B4895" s="200" t="s">
        <v>864</v>
      </c>
      <c r="C4895" s="4">
        <v>6</v>
      </c>
      <c r="D4895" s="4">
        <v>1.2</v>
      </c>
      <c r="E4895" s="4"/>
      <c r="G4895" s="4">
        <f t="shared" si="899"/>
        <v>795.77470000000005</v>
      </c>
      <c r="H4895"/>
      <c r="I4895"/>
      <c r="J4895" s="34">
        <f t="shared" si="896"/>
        <v>1.1309733552923255E-4</v>
      </c>
      <c r="K4895" s="34">
        <f t="shared" si="900"/>
        <v>8.9999466694097391E-2</v>
      </c>
      <c r="L4895" s="6">
        <f t="shared" si="897"/>
        <v>0.27004226145939869</v>
      </c>
      <c r="M4895" s="6">
        <f t="shared" si="901"/>
        <v>0.21489153040154568</v>
      </c>
      <c r="N4895" s="6">
        <f t="shared" si="898"/>
        <v>1.5843532808757497</v>
      </c>
      <c r="O4895" s="6">
        <f t="shared" si="902"/>
        <v>1.2607808103224951</v>
      </c>
      <c r="P4895" s="6">
        <f t="shared" si="903"/>
        <v>1.4756723407240409</v>
      </c>
      <c r="Q4895" s="6">
        <f t="shared" si="904"/>
        <v>0.10314793459274192</v>
      </c>
      <c r="R4895" s="6">
        <f t="shared" si="905"/>
        <v>0.49170451602577309</v>
      </c>
      <c r="S4895" s="6">
        <f t="shared" si="906"/>
        <v>0.59485245061851499</v>
      </c>
    </row>
    <row r="4896" spans="1:19" x14ac:dyDescent="0.25">
      <c r="A4896" s="64">
        <v>41961</v>
      </c>
      <c r="B4896" s="200" t="s">
        <v>864</v>
      </c>
      <c r="C4896" s="4">
        <v>6</v>
      </c>
      <c r="D4896" s="4">
        <v>3.5</v>
      </c>
      <c r="E4896" s="4"/>
      <c r="G4896" s="4">
        <f t="shared" si="899"/>
        <v>64.961200000000005</v>
      </c>
      <c r="H4896"/>
      <c r="I4896"/>
      <c r="J4896" s="34">
        <f t="shared" si="896"/>
        <v>9.6211275016187424E-4</v>
      </c>
      <c r="K4896" s="34">
        <f t="shared" si="900"/>
        <v>6.2499999998077607E-2</v>
      </c>
      <c r="L4896" s="6">
        <f t="shared" si="897"/>
        <v>3.1637815247608514</v>
      </c>
      <c r="M4896" s="6">
        <f t="shared" si="901"/>
        <v>0.20552304837265933</v>
      </c>
      <c r="N4896" s="6">
        <f t="shared" si="898"/>
        <v>5.5433152983182508</v>
      </c>
      <c r="O4896" s="6">
        <f t="shared" si="902"/>
        <v>0.36010042074168885</v>
      </c>
      <c r="P4896" s="6">
        <f t="shared" si="903"/>
        <v>0.56562346911434824</v>
      </c>
      <c r="Q4896" s="6">
        <f t="shared" si="904"/>
        <v>9.865106321887647E-2</v>
      </c>
      <c r="R4896" s="6">
        <f t="shared" si="905"/>
        <v>0.14043916408925866</v>
      </c>
      <c r="S4896" s="6">
        <f t="shared" si="906"/>
        <v>0.23909022730813512</v>
      </c>
    </row>
    <row r="4897" spans="1:19" x14ac:dyDescent="0.25">
      <c r="A4897" s="64">
        <v>41961</v>
      </c>
      <c r="B4897" s="200" t="s">
        <v>864</v>
      </c>
      <c r="C4897" s="4">
        <v>6</v>
      </c>
      <c r="D4897" s="4">
        <v>8.1999999999999993</v>
      </c>
      <c r="E4897" s="4"/>
      <c r="G4897" s="4">
        <f t="shared" si="899"/>
        <v>64.961200000000005</v>
      </c>
      <c r="H4897"/>
      <c r="I4897"/>
      <c r="J4897" s="34">
        <f t="shared" ref="J4897:J4960" si="907">((+D4897/200)^2)*PI()</f>
        <v>5.2810172506844409E-3</v>
      </c>
      <c r="K4897" s="34">
        <f t="shared" si="900"/>
        <v>0.34306122447924381</v>
      </c>
      <c r="L4897" s="6">
        <f t="shared" ref="L4897:L4960" si="908">0.17758*(D4897^2.299)</f>
        <v>22.400210436181411</v>
      </c>
      <c r="M4897" s="6">
        <f t="shared" si="901"/>
        <v>1.455144578411133</v>
      </c>
      <c r="N4897" s="6">
        <f t="shared" ref="N4897:N4960" si="909">1.28*(D4897^1.17)</f>
        <v>15.009705698547517</v>
      </c>
      <c r="O4897" s="6">
        <f t="shared" si="902"/>
        <v>0.97504851273671411</v>
      </c>
      <c r="P4897" s="6">
        <f t="shared" si="903"/>
        <v>2.4301930911478471</v>
      </c>
      <c r="Q4897" s="6">
        <f t="shared" si="904"/>
        <v>0.69846939763734384</v>
      </c>
      <c r="R4897" s="6">
        <f t="shared" si="905"/>
        <v>0.38026891996731854</v>
      </c>
      <c r="S4897" s="6">
        <f t="shared" si="906"/>
        <v>1.0787383176046623</v>
      </c>
    </row>
    <row r="4898" spans="1:19" x14ac:dyDescent="0.25">
      <c r="A4898" s="64">
        <v>41961</v>
      </c>
      <c r="B4898" s="200" t="s">
        <v>864</v>
      </c>
      <c r="C4898" s="4">
        <v>6</v>
      </c>
      <c r="D4898" s="4">
        <v>3.2</v>
      </c>
      <c r="E4898" s="4"/>
      <c r="G4898" s="4">
        <f t="shared" ref="G4898:G4961" si="910">IF($D4898&lt;3.01,795.7747,64.9612)</f>
        <v>64.961200000000005</v>
      </c>
      <c r="H4898"/>
      <c r="I4898"/>
      <c r="J4898" s="34">
        <f t="shared" si="907"/>
        <v>8.0424771931898698E-4</v>
      </c>
      <c r="K4898" s="34">
        <f t="shared" ref="K4898:K4961" si="911">+IF($D4898&gt;3.01,J4898*64.96120126,J4898*795.77)</f>
        <v>5.2244897957576697E-2</v>
      </c>
      <c r="L4898" s="6">
        <f t="shared" si="908"/>
        <v>2.57474279673893</v>
      </c>
      <c r="M4898" s="6">
        <f t="shared" ref="M4898:M4961" si="912">+IF($D4898&gt;3.01,L4898*64.96120126*0.001,L4898*795.77*0.001)</f>
        <v>0.16725838501169291</v>
      </c>
      <c r="N4898" s="6">
        <f t="shared" si="909"/>
        <v>4.9915502127950244</v>
      </c>
      <c r="O4898" s="6">
        <f t="shared" ref="O4898:O4961" si="913">+IF($D4898&gt;3.01,N4898*64.96120126*0.001,N4898*795.77*0.001)</f>
        <v>0.32425709797277341</v>
      </c>
      <c r="P4898" s="6">
        <f t="shared" ref="P4898:P4961" si="914">+M4898+O4898</f>
        <v>0.49151548298446635</v>
      </c>
      <c r="Q4898" s="6">
        <f t="shared" si="904"/>
        <v>8.0284024805612586E-2</v>
      </c>
      <c r="R4898" s="6">
        <f t="shared" si="905"/>
        <v>0.12646026820938164</v>
      </c>
      <c r="S4898" s="6">
        <f t="shared" si="906"/>
        <v>0.20674429301499422</v>
      </c>
    </row>
    <row r="4899" spans="1:19" x14ac:dyDescent="0.25">
      <c r="A4899" s="64">
        <v>41961</v>
      </c>
      <c r="B4899" s="200" t="s">
        <v>864</v>
      </c>
      <c r="C4899" s="4">
        <v>6</v>
      </c>
      <c r="D4899" s="4">
        <v>1.5</v>
      </c>
      <c r="E4899" s="4"/>
      <c r="G4899" s="4">
        <f t="shared" si="910"/>
        <v>795.77470000000005</v>
      </c>
      <c r="H4899"/>
      <c r="I4899"/>
      <c r="J4899" s="34">
        <f t="shared" si="907"/>
        <v>1.7671458676442585E-4</v>
      </c>
      <c r="K4899" s="34">
        <f t="shared" si="911"/>
        <v>0.14062416670952715</v>
      </c>
      <c r="L4899" s="6">
        <f t="shared" si="908"/>
        <v>0.45105329134289407</v>
      </c>
      <c r="M4899" s="6">
        <f t="shared" si="912"/>
        <v>0.35893467765193482</v>
      </c>
      <c r="N4899" s="6">
        <f t="shared" si="909"/>
        <v>2.0570116092208695</v>
      </c>
      <c r="O4899" s="6">
        <f t="shared" si="913"/>
        <v>1.6369081282696913</v>
      </c>
      <c r="P4899" s="6">
        <f t="shared" si="914"/>
        <v>1.9958428059216262</v>
      </c>
      <c r="Q4899" s="6">
        <f t="shared" si="904"/>
        <v>0.1722886452729287</v>
      </c>
      <c r="R4899" s="6">
        <f t="shared" si="905"/>
        <v>0.63839417002517962</v>
      </c>
      <c r="S4899" s="6">
        <f t="shared" si="906"/>
        <v>0.81068281529810826</v>
      </c>
    </row>
    <row r="4900" spans="1:19" x14ac:dyDescent="0.25">
      <c r="A4900" s="64">
        <v>41961</v>
      </c>
      <c r="B4900" s="200" t="s">
        <v>864</v>
      </c>
      <c r="C4900" s="4">
        <v>6</v>
      </c>
      <c r="D4900" s="4">
        <v>1.7</v>
      </c>
      <c r="E4900" s="4"/>
      <c r="G4900" s="4">
        <f t="shared" si="910"/>
        <v>795.77470000000005</v>
      </c>
      <c r="H4900"/>
      <c r="I4900"/>
      <c r="J4900" s="34">
        <f t="shared" si="907"/>
        <v>2.2698006922186259E-4</v>
      </c>
      <c r="K4900" s="34">
        <f t="shared" si="911"/>
        <v>0.18062392968468158</v>
      </c>
      <c r="L4900" s="6">
        <f t="shared" si="908"/>
        <v>0.60144528125594432</v>
      </c>
      <c r="M4900" s="6">
        <f t="shared" si="912"/>
        <v>0.47861211146504279</v>
      </c>
      <c r="N4900" s="6">
        <f t="shared" si="909"/>
        <v>2.3814156735674734</v>
      </c>
      <c r="O4900" s="6">
        <f t="shared" si="913"/>
        <v>1.8950591505547882</v>
      </c>
      <c r="P4900" s="6">
        <f t="shared" si="914"/>
        <v>2.373671262019831</v>
      </c>
      <c r="Q4900" s="6">
        <f t="shared" si="904"/>
        <v>0.22973381350322053</v>
      </c>
      <c r="R4900" s="6">
        <f t="shared" si="905"/>
        <v>0.73907306871636747</v>
      </c>
      <c r="S4900" s="6">
        <f t="shared" si="906"/>
        <v>0.96880688221958799</v>
      </c>
    </row>
    <row r="4901" spans="1:19" x14ac:dyDescent="0.25">
      <c r="A4901" s="64">
        <v>41961</v>
      </c>
      <c r="B4901" s="200" t="s">
        <v>864</v>
      </c>
      <c r="C4901" s="4">
        <v>6</v>
      </c>
      <c r="D4901" s="4">
        <v>7.5</v>
      </c>
      <c r="E4901" s="4"/>
      <c r="G4901" s="4">
        <f t="shared" si="910"/>
        <v>64.961200000000005</v>
      </c>
      <c r="H4901"/>
      <c r="I4901"/>
      <c r="J4901" s="34">
        <f t="shared" si="907"/>
        <v>4.4178646691106467E-3</v>
      </c>
      <c r="K4901" s="34">
        <f t="shared" si="911"/>
        <v>0.28698979590953999</v>
      </c>
      <c r="L4901" s="6">
        <f t="shared" si="908"/>
        <v>18.245673379916788</v>
      </c>
      <c r="M4901" s="6">
        <f t="shared" si="912"/>
        <v>1.1852608605569988</v>
      </c>
      <c r="N4901" s="6">
        <f t="shared" si="909"/>
        <v>13.521710947318155</v>
      </c>
      <c r="O4901" s="6">
        <f t="shared" si="913"/>
        <v>0.87838658622827981</v>
      </c>
      <c r="P4901" s="6">
        <f t="shared" si="914"/>
        <v>2.0636474467852786</v>
      </c>
      <c r="Q4901" s="6">
        <f t="shared" si="904"/>
        <v>0.56892521306735933</v>
      </c>
      <c r="R4901" s="6">
        <f t="shared" si="905"/>
        <v>0.34257076862902913</v>
      </c>
      <c r="S4901" s="6">
        <f t="shared" si="906"/>
        <v>0.91149598169638846</v>
      </c>
    </row>
    <row r="4902" spans="1:19" x14ac:dyDescent="0.25">
      <c r="A4902" s="64">
        <v>41961</v>
      </c>
      <c r="B4902" s="200" t="s">
        <v>864</v>
      </c>
      <c r="C4902" s="4">
        <v>6</v>
      </c>
      <c r="D4902" s="4">
        <v>3.6</v>
      </c>
      <c r="E4902" s="4"/>
      <c r="G4902" s="4">
        <f t="shared" si="910"/>
        <v>64.961200000000005</v>
      </c>
      <c r="H4902"/>
      <c r="I4902"/>
      <c r="J4902" s="34">
        <f t="shared" si="907"/>
        <v>1.0178760197630931E-3</v>
      </c>
      <c r="K4902" s="34">
        <f t="shared" si="911"/>
        <v>6.6122448977558021E-2</v>
      </c>
      <c r="L4902" s="6">
        <f t="shared" si="908"/>
        <v>3.375464158589657</v>
      </c>
      <c r="M4902" s="6">
        <f t="shared" si="912"/>
        <v>0.21927420655205926</v>
      </c>
      <c r="N4902" s="6">
        <f t="shared" si="909"/>
        <v>5.7290669248255632</v>
      </c>
      <c r="O4902" s="6">
        <f t="shared" si="913"/>
        <v>0.37216706953560269</v>
      </c>
      <c r="P4902" s="6">
        <f t="shared" si="914"/>
        <v>0.59144127608766195</v>
      </c>
      <c r="Q4902" s="6">
        <f t="shared" si="904"/>
        <v>0.10525161914498844</v>
      </c>
      <c r="R4902" s="6">
        <f t="shared" si="905"/>
        <v>0.14514515711888507</v>
      </c>
      <c r="S4902" s="6">
        <f t="shared" si="906"/>
        <v>0.25039677626387352</v>
      </c>
    </row>
    <row r="4903" spans="1:19" x14ac:dyDescent="0.25">
      <c r="A4903" s="64">
        <v>41961</v>
      </c>
      <c r="B4903" s="200" t="s">
        <v>864</v>
      </c>
      <c r="C4903" s="4">
        <v>6</v>
      </c>
      <c r="D4903" s="4">
        <v>2.5</v>
      </c>
      <c r="E4903" s="4"/>
      <c r="G4903" s="4">
        <f t="shared" si="910"/>
        <v>795.77470000000005</v>
      </c>
      <c r="H4903"/>
      <c r="I4903"/>
      <c r="J4903" s="34">
        <f t="shared" si="907"/>
        <v>4.9087385212340522E-4</v>
      </c>
      <c r="K4903" s="34">
        <f t="shared" si="911"/>
        <v>0.39062268530424216</v>
      </c>
      <c r="L4903" s="6">
        <f t="shared" si="908"/>
        <v>1.4596815933666829</v>
      </c>
      <c r="M4903" s="6">
        <f t="shared" si="912"/>
        <v>1.1615708215534053</v>
      </c>
      <c r="N4903" s="6">
        <f t="shared" si="909"/>
        <v>3.7393815404049149</v>
      </c>
      <c r="O4903" s="6">
        <f t="shared" si="913"/>
        <v>2.975687648408019</v>
      </c>
      <c r="P4903" s="6">
        <f t="shared" si="914"/>
        <v>4.1372584699614245</v>
      </c>
      <c r="Q4903" s="6">
        <f t="shared" si="904"/>
        <v>0.55755399434563457</v>
      </c>
      <c r="R4903" s="6">
        <f t="shared" si="905"/>
        <v>1.1605181828791276</v>
      </c>
      <c r="S4903" s="6">
        <f t="shared" si="906"/>
        <v>1.7180721772247622</v>
      </c>
    </row>
    <row r="4904" spans="1:19" x14ac:dyDescent="0.25">
      <c r="A4904" s="64">
        <v>41961</v>
      </c>
      <c r="B4904" s="200" t="s">
        <v>864</v>
      </c>
      <c r="C4904" s="4">
        <v>6</v>
      </c>
      <c r="D4904" s="4">
        <v>1.2</v>
      </c>
      <c r="E4904" s="4"/>
      <c r="G4904" s="4">
        <f t="shared" si="910"/>
        <v>795.77470000000005</v>
      </c>
      <c r="H4904"/>
      <c r="I4904"/>
      <c r="J4904" s="34">
        <f t="shared" si="907"/>
        <v>1.1309733552923255E-4</v>
      </c>
      <c r="K4904" s="34">
        <f t="shared" si="911"/>
        <v>8.9999466694097391E-2</v>
      </c>
      <c r="L4904" s="6">
        <f t="shared" si="908"/>
        <v>0.27004226145939869</v>
      </c>
      <c r="M4904" s="6">
        <f t="shared" si="912"/>
        <v>0.21489153040154568</v>
      </c>
      <c r="N4904" s="6">
        <f t="shared" si="909"/>
        <v>1.5843532808757497</v>
      </c>
      <c r="O4904" s="6">
        <f t="shared" si="913"/>
        <v>1.2607808103224951</v>
      </c>
      <c r="P4904" s="6">
        <f t="shared" si="914"/>
        <v>1.4756723407240409</v>
      </c>
      <c r="Q4904" s="6">
        <f t="shared" si="904"/>
        <v>0.10314793459274192</v>
      </c>
      <c r="R4904" s="6">
        <f t="shared" si="905"/>
        <v>0.49170451602577309</v>
      </c>
      <c r="S4904" s="6">
        <f t="shared" si="906"/>
        <v>0.59485245061851499</v>
      </c>
    </row>
    <row r="4905" spans="1:19" x14ac:dyDescent="0.25">
      <c r="A4905" s="64">
        <v>41961</v>
      </c>
      <c r="B4905" s="200" t="s">
        <v>864</v>
      </c>
      <c r="C4905" s="4">
        <v>6</v>
      </c>
      <c r="D4905" s="4">
        <v>7</v>
      </c>
      <c r="E4905" s="4"/>
      <c r="G4905" s="4">
        <f t="shared" si="910"/>
        <v>64.961200000000005</v>
      </c>
      <c r="H4905"/>
      <c r="I4905"/>
      <c r="J4905" s="34">
        <f t="shared" si="907"/>
        <v>3.8484510006474969E-3</v>
      </c>
      <c r="K4905" s="34">
        <f t="shared" si="911"/>
        <v>0.24999999999231043</v>
      </c>
      <c r="L4905" s="6">
        <f t="shared" si="908"/>
        <v>15.569492106387406</v>
      </c>
      <c r="M4905" s="6">
        <f t="shared" si="912"/>
        <v>1.0114129102390135</v>
      </c>
      <c r="N4905" s="6">
        <f t="shared" si="909"/>
        <v>12.473107819356448</v>
      </c>
      <c r="O4905" s="6">
        <f t="shared" si="913"/>
        <v>0.81026806739089385</v>
      </c>
      <c r="P4905" s="6">
        <f t="shared" si="914"/>
        <v>1.8216809776299074</v>
      </c>
      <c r="Q4905" s="6">
        <f t="shared" si="904"/>
        <v>0.48547819691472643</v>
      </c>
      <c r="R4905" s="6">
        <f t="shared" si="905"/>
        <v>0.31600454628244862</v>
      </c>
      <c r="S4905" s="6">
        <f t="shared" si="906"/>
        <v>0.80148274319717505</v>
      </c>
    </row>
    <row r="4906" spans="1:19" x14ac:dyDescent="0.25">
      <c r="A4906" s="64">
        <v>41961</v>
      </c>
      <c r="B4906" s="200" t="s">
        <v>864</v>
      </c>
      <c r="C4906" s="4">
        <v>6</v>
      </c>
      <c r="D4906" s="4">
        <v>6.3</v>
      </c>
      <c r="E4906" s="4"/>
      <c r="G4906" s="4">
        <f t="shared" si="910"/>
        <v>64.961200000000005</v>
      </c>
      <c r="H4906"/>
      <c r="I4906"/>
      <c r="J4906" s="34">
        <f t="shared" si="907"/>
        <v>3.1172453105244723E-3</v>
      </c>
      <c r="K4906" s="34">
        <f t="shared" si="911"/>
        <v>0.20249999999377144</v>
      </c>
      <c r="L4906" s="6">
        <f t="shared" si="908"/>
        <v>12.220190463130352</v>
      </c>
      <c r="M4906" s="6">
        <f t="shared" si="912"/>
        <v>0.79383825211094339</v>
      </c>
      <c r="N4906" s="6">
        <f t="shared" si="909"/>
        <v>11.026518552173203</v>
      </c>
      <c r="O4906" s="6">
        <f t="shared" si="913"/>
        <v>0.71629589086484713</v>
      </c>
      <c r="P4906" s="6">
        <f t="shared" si="914"/>
        <v>1.5101341429757906</v>
      </c>
      <c r="Q4906" s="6">
        <f t="shared" si="904"/>
        <v>0.38104236101325284</v>
      </c>
      <c r="R4906" s="6">
        <f t="shared" si="905"/>
        <v>0.27935539743729038</v>
      </c>
      <c r="S4906" s="6">
        <f t="shared" si="906"/>
        <v>0.66039775845054316</v>
      </c>
    </row>
    <row r="4907" spans="1:19" x14ac:dyDescent="0.25">
      <c r="A4907" s="64">
        <v>41961</v>
      </c>
      <c r="B4907" s="200" t="s">
        <v>864</v>
      </c>
      <c r="C4907" s="4">
        <v>6</v>
      </c>
      <c r="D4907" s="4">
        <v>3.3</v>
      </c>
      <c r="E4907" s="4"/>
      <c r="G4907" s="4">
        <f t="shared" si="910"/>
        <v>64.961200000000005</v>
      </c>
      <c r="H4907"/>
      <c r="I4907"/>
      <c r="J4907" s="34">
        <f t="shared" si="907"/>
        <v>8.5529859993982123E-4</v>
      </c>
      <c r="K4907" s="34">
        <f t="shared" si="911"/>
        <v>5.5561224488086945E-2</v>
      </c>
      <c r="L4907" s="6">
        <f t="shared" si="908"/>
        <v>2.7634881041225379</v>
      </c>
      <c r="M4907" s="6">
        <f t="shared" si="912"/>
        <v>0.17951950691152002</v>
      </c>
      <c r="N4907" s="6">
        <f t="shared" si="909"/>
        <v>5.1745344101160526</v>
      </c>
      <c r="O4907" s="6">
        <f t="shared" si="913"/>
        <v>0.3361439712423443</v>
      </c>
      <c r="P4907" s="6">
        <f t="shared" si="914"/>
        <v>0.51566347815386426</v>
      </c>
      <c r="Q4907" s="6">
        <f t="shared" si="904"/>
        <v>8.6169363317529613E-2</v>
      </c>
      <c r="R4907" s="6">
        <f t="shared" si="905"/>
        <v>0.13109614878451428</v>
      </c>
      <c r="S4907" s="6">
        <f t="shared" si="906"/>
        <v>0.2172655121020439</v>
      </c>
    </row>
    <row r="4908" spans="1:19" x14ac:dyDescent="0.25">
      <c r="A4908" s="64">
        <v>41961</v>
      </c>
      <c r="B4908" s="200" t="s">
        <v>864</v>
      </c>
      <c r="C4908" s="4">
        <v>6</v>
      </c>
      <c r="D4908" s="4">
        <v>2.4</v>
      </c>
      <c r="E4908" s="4"/>
      <c r="G4908" s="4">
        <f t="shared" si="910"/>
        <v>795.77470000000005</v>
      </c>
      <c r="H4908"/>
      <c r="I4908"/>
      <c r="J4908" s="34">
        <f t="shared" si="907"/>
        <v>4.523893421169302E-4</v>
      </c>
      <c r="K4908" s="34">
        <f t="shared" si="911"/>
        <v>0.35999786677638956</v>
      </c>
      <c r="L4908" s="6">
        <f t="shared" si="908"/>
        <v>1.3289226279620943</v>
      </c>
      <c r="M4908" s="6">
        <f t="shared" si="912"/>
        <v>1.0575167596533956</v>
      </c>
      <c r="N4908" s="6">
        <f t="shared" si="909"/>
        <v>3.5649802027876287</v>
      </c>
      <c r="O4908" s="6">
        <f t="shared" si="913"/>
        <v>2.8369042959723112</v>
      </c>
      <c r="P4908" s="6">
        <f t="shared" si="914"/>
        <v>3.8944210556257071</v>
      </c>
      <c r="Q4908" s="6">
        <f t="shared" si="904"/>
        <v>0.50760804463362985</v>
      </c>
      <c r="R4908" s="6">
        <f t="shared" si="905"/>
        <v>1.1063926754292015</v>
      </c>
      <c r="S4908" s="6">
        <f t="shared" si="906"/>
        <v>1.6140007200628315</v>
      </c>
    </row>
    <row r="4909" spans="1:19" x14ac:dyDescent="0.25">
      <c r="A4909" s="64">
        <v>41961</v>
      </c>
      <c r="B4909" s="200" t="s">
        <v>864</v>
      </c>
      <c r="C4909" s="4">
        <v>6</v>
      </c>
      <c r="D4909" s="4">
        <v>7.4</v>
      </c>
      <c r="E4909" s="4"/>
      <c r="G4909" s="4">
        <f t="shared" si="910"/>
        <v>64.961200000000005</v>
      </c>
      <c r="H4909"/>
      <c r="I4909"/>
      <c r="J4909" s="34">
        <f t="shared" si="907"/>
        <v>4.3008403427644282E-3</v>
      </c>
      <c r="K4909" s="34">
        <f t="shared" si="911"/>
        <v>0.27938775509344738</v>
      </c>
      <c r="L4909" s="6">
        <f t="shared" si="908"/>
        <v>17.691219677917115</v>
      </c>
      <c r="M4909" s="6">
        <f t="shared" si="912"/>
        <v>1.1492428820320462</v>
      </c>
      <c r="N4909" s="6">
        <f t="shared" si="909"/>
        <v>13.311012207689938</v>
      </c>
      <c r="O4909" s="6">
        <f t="shared" si="913"/>
        <v>0.86469934299806295</v>
      </c>
      <c r="P4909" s="6">
        <f t="shared" si="914"/>
        <v>2.0139422250301093</v>
      </c>
      <c r="Q4909" s="6">
        <f t="shared" si="904"/>
        <v>0.55163658337538213</v>
      </c>
      <c r="R4909" s="6">
        <f t="shared" si="905"/>
        <v>0.33723274376924456</v>
      </c>
      <c r="S4909" s="6">
        <f t="shared" si="906"/>
        <v>0.88886932714462663</v>
      </c>
    </row>
    <row r="4910" spans="1:19" x14ac:dyDescent="0.25">
      <c r="A4910" s="64">
        <v>41961</v>
      </c>
      <c r="B4910" s="200" t="s">
        <v>864</v>
      </c>
      <c r="C4910" s="4">
        <v>6</v>
      </c>
      <c r="D4910" s="4">
        <v>2.4</v>
      </c>
      <c r="E4910" s="4"/>
      <c r="G4910" s="4">
        <f t="shared" si="910"/>
        <v>795.77470000000005</v>
      </c>
      <c r="H4910"/>
      <c r="I4910"/>
      <c r="J4910" s="34">
        <f t="shared" si="907"/>
        <v>4.523893421169302E-4</v>
      </c>
      <c r="K4910" s="34">
        <f t="shared" si="911"/>
        <v>0.35999786677638956</v>
      </c>
      <c r="L4910" s="6">
        <f t="shared" si="908"/>
        <v>1.3289226279620943</v>
      </c>
      <c r="M4910" s="6">
        <f t="shared" si="912"/>
        <v>1.0575167596533956</v>
      </c>
      <c r="N4910" s="6">
        <f t="shared" si="909"/>
        <v>3.5649802027876287</v>
      </c>
      <c r="O4910" s="6">
        <f t="shared" si="913"/>
        <v>2.8369042959723112</v>
      </c>
      <c r="P4910" s="6">
        <f t="shared" si="914"/>
        <v>3.8944210556257071</v>
      </c>
      <c r="Q4910" s="6">
        <f t="shared" si="904"/>
        <v>0.50760804463362985</v>
      </c>
      <c r="R4910" s="6">
        <f t="shared" si="905"/>
        <v>1.1063926754292015</v>
      </c>
      <c r="S4910" s="6">
        <f t="shared" si="906"/>
        <v>1.6140007200628315</v>
      </c>
    </row>
    <row r="4911" spans="1:19" x14ac:dyDescent="0.25">
      <c r="A4911" s="64">
        <v>41961</v>
      </c>
      <c r="B4911" s="200" t="s">
        <v>864</v>
      </c>
      <c r="C4911" s="4">
        <v>6</v>
      </c>
      <c r="D4911" s="4">
        <v>4.8</v>
      </c>
      <c r="E4911" s="4"/>
      <c r="G4911" s="4">
        <f t="shared" si="910"/>
        <v>64.961200000000005</v>
      </c>
      <c r="H4911"/>
      <c r="I4911"/>
      <c r="J4911" s="34">
        <f t="shared" si="907"/>
        <v>1.8095573684677208E-3</v>
      </c>
      <c r="K4911" s="34">
        <f t="shared" si="911"/>
        <v>0.11755102040454758</v>
      </c>
      <c r="L4911" s="6">
        <f t="shared" si="908"/>
        <v>6.5398480281028419</v>
      </c>
      <c r="M4911" s="6">
        <f t="shared" si="912"/>
        <v>0.42483638396340279</v>
      </c>
      <c r="N4911" s="6">
        <f t="shared" si="909"/>
        <v>8.0216224497877064</v>
      </c>
      <c r="O4911" s="6">
        <f t="shared" si="913"/>
        <v>0.52109423039239344</v>
      </c>
      <c r="P4911" s="6">
        <f t="shared" si="914"/>
        <v>0.94593061435579617</v>
      </c>
      <c r="Q4911" s="6">
        <f t="shared" si="904"/>
        <v>0.20392146430243333</v>
      </c>
      <c r="R4911" s="6">
        <f t="shared" si="905"/>
        <v>0.20322674985303346</v>
      </c>
      <c r="S4911" s="6">
        <f t="shared" si="906"/>
        <v>0.40714821415546676</v>
      </c>
    </row>
    <row r="4912" spans="1:19" x14ac:dyDescent="0.25">
      <c r="A4912" s="64">
        <v>41961</v>
      </c>
      <c r="B4912" s="200" t="s">
        <v>864</v>
      </c>
      <c r="C4912" s="4">
        <v>6</v>
      </c>
      <c r="D4912" s="4">
        <v>4.5999999999999996</v>
      </c>
      <c r="E4912" s="4"/>
      <c r="G4912" s="4">
        <f t="shared" si="910"/>
        <v>64.961200000000005</v>
      </c>
      <c r="H4912"/>
      <c r="I4912"/>
      <c r="J4912" s="34">
        <f t="shared" si="907"/>
        <v>1.6619025137490004E-3</v>
      </c>
      <c r="K4912" s="34">
        <f t="shared" si="911"/>
        <v>0.10795918367014873</v>
      </c>
      <c r="L4912" s="6">
        <f t="shared" si="908"/>
        <v>5.9302678128381849</v>
      </c>
      <c r="M4912" s="6">
        <f t="shared" si="912"/>
        <v>0.3852373209154813</v>
      </c>
      <c r="N4912" s="6">
        <f t="shared" si="909"/>
        <v>7.6319696161125572</v>
      </c>
      <c r="O4912" s="6">
        <f t="shared" si="913"/>
        <v>0.49578191424249274</v>
      </c>
      <c r="P4912" s="6">
        <f t="shared" si="914"/>
        <v>0.88101923515797398</v>
      </c>
      <c r="Q4912" s="6">
        <f t="shared" si="904"/>
        <v>0.18491391403943103</v>
      </c>
      <c r="R4912" s="6">
        <f t="shared" si="905"/>
        <v>0.19335494655457217</v>
      </c>
      <c r="S4912" s="6">
        <f t="shared" si="906"/>
        <v>0.37826886059400322</v>
      </c>
    </row>
    <row r="4913" spans="1:19" x14ac:dyDescent="0.25">
      <c r="A4913" s="64">
        <v>41961</v>
      </c>
      <c r="B4913" s="200" t="s">
        <v>864</v>
      </c>
      <c r="C4913" s="4">
        <v>6</v>
      </c>
      <c r="D4913" s="4">
        <v>8.6</v>
      </c>
      <c r="E4913" s="4"/>
      <c r="G4913" s="4">
        <f t="shared" si="910"/>
        <v>64.961200000000005</v>
      </c>
      <c r="H4913"/>
      <c r="I4913"/>
      <c r="J4913" s="34">
        <f t="shared" si="907"/>
        <v>5.8088048164875268E-3</v>
      </c>
      <c r="K4913" s="34">
        <f t="shared" si="911"/>
        <v>0.37734693876390357</v>
      </c>
      <c r="L4913" s="6">
        <f t="shared" si="908"/>
        <v>24.992286516385054</v>
      </c>
      <c r="M4913" s="6">
        <f t="shared" si="912"/>
        <v>1.6235289543384737</v>
      </c>
      <c r="N4913" s="6">
        <f t="shared" si="909"/>
        <v>15.869862268149246</v>
      </c>
      <c r="O4913" s="6">
        <f t="shared" si="913"/>
        <v>1.0309253167697232</v>
      </c>
      <c r="P4913" s="6">
        <f t="shared" si="914"/>
        <v>2.6544542711081967</v>
      </c>
      <c r="Q4913" s="6">
        <f t="shared" si="904"/>
        <v>0.7792938980824673</v>
      </c>
      <c r="R4913" s="6">
        <f t="shared" si="905"/>
        <v>0.40206087354019204</v>
      </c>
      <c r="S4913" s="6">
        <f t="shared" si="906"/>
        <v>1.1813547716226593</v>
      </c>
    </row>
    <row r="4914" spans="1:19" x14ac:dyDescent="0.25">
      <c r="A4914" s="64">
        <v>41961</v>
      </c>
      <c r="B4914" s="200" t="s">
        <v>864</v>
      </c>
      <c r="C4914" s="4">
        <v>6</v>
      </c>
      <c r="D4914" s="4">
        <v>1.8</v>
      </c>
      <c r="E4914" s="4"/>
      <c r="G4914" s="4">
        <f t="shared" si="910"/>
        <v>795.77470000000005</v>
      </c>
      <c r="H4914"/>
      <c r="I4914"/>
      <c r="J4914" s="34">
        <f t="shared" si="907"/>
        <v>2.5446900494077327E-4</v>
      </c>
      <c r="K4914" s="34">
        <f t="shared" si="911"/>
        <v>0.20249880006171914</v>
      </c>
      <c r="L4914" s="6">
        <f t="shared" si="908"/>
        <v>0.68590748301013704</v>
      </c>
      <c r="M4914" s="6">
        <f t="shared" si="912"/>
        <v>0.54582459775497671</v>
      </c>
      <c r="N4914" s="6">
        <f t="shared" si="909"/>
        <v>2.5461196030223361</v>
      </c>
      <c r="O4914" s="6">
        <f t="shared" si="913"/>
        <v>2.0261255964970846</v>
      </c>
      <c r="P4914" s="6">
        <f t="shared" si="914"/>
        <v>2.5719501942520613</v>
      </c>
      <c r="Q4914" s="6">
        <f t="shared" si="904"/>
        <v>0.26199580692238883</v>
      </c>
      <c r="R4914" s="6">
        <f t="shared" si="905"/>
        <v>0.79018898263386306</v>
      </c>
      <c r="S4914" s="6">
        <f t="shared" si="906"/>
        <v>1.0521847895562519</v>
      </c>
    </row>
    <row r="4915" spans="1:19" x14ac:dyDescent="0.25">
      <c r="A4915" s="64">
        <v>41961</v>
      </c>
      <c r="B4915" s="200" t="s">
        <v>864</v>
      </c>
      <c r="C4915" s="4">
        <v>6</v>
      </c>
      <c r="D4915" s="4">
        <v>4.4000000000000004</v>
      </c>
      <c r="E4915" s="4"/>
      <c r="G4915" s="4">
        <f t="shared" si="910"/>
        <v>64.961200000000005</v>
      </c>
      <c r="H4915"/>
      <c r="I4915"/>
      <c r="J4915" s="34">
        <f t="shared" si="907"/>
        <v>1.5205308443374602E-3</v>
      </c>
      <c r="K4915" s="34">
        <f t="shared" si="911"/>
        <v>9.877551020104347E-2</v>
      </c>
      <c r="L4915" s="6">
        <f t="shared" si="908"/>
        <v>5.3541650508837426</v>
      </c>
      <c r="M4915" s="6">
        <f t="shared" si="912"/>
        <v>0.34781299344971695</v>
      </c>
      <c r="N4915" s="6">
        <f t="shared" si="909"/>
        <v>7.2451870323804508</v>
      </c>
      <c r="O4915" s="6">
        <f t="shared" si="913"/>
        <v>0.47065605297680857</v>
      </c>
      <c r="P4915" s="6">
        <f t="shared" si="914"/>
        <v>0.81846904642652551</v>
      </c>
      <c r="Q4915" s="6">
        <f t="shared" si="904"/>
        <v>0.16695023685586413</v>
      </c>
      <c r="R4915" s="6">
        <f t="shared" si="905"/>
        <v>0.18355586066095536</v>
      </c>
      <c r="S4915" s="6">
        <f t="shared" si="906"/>
        <v>0.35050609751681949</v>
      </c>
    </row>
    <row r="4916" spans="1:19" x14ac:dyDescent="0.25">
      <c r="A4916" s="64">
        <v>41961</v>
      </c>
      <c r="B4916" s="200" t="s">
        <v>864</v>
      </c>
      <c r="C4916" s="4">
        <v>6</v>
      </c>
      <c r="D4916" s="4">
        <v>2.4</v>
      </c>
      <c r="E4916" s="4"/>
      <c r="G4916" s="4">
        <f t="shared" si="910"/>
        <v>795.77470000000005</v>
      </c>
      <c r="H4916"/>
      <c r="I4916"/>
      <c r="J4916" s="34">
        <f t="shared" si="907"/>
        <v>4.523893421169302E-4</v>
      </c>
      <c r="K4916" s="34">
        <f t="shared" si="911"/>
        <v>0.35999786677638956</v>
      </c>
      <c r="L4916" s="6">
        <f t="shared" si="908"/>
        <v>1.3289226279620943</v>
      </c>
      <c r="M4916" s="6">
        <f t="shared" si="912"/>
        <v>1.0575167596533956</v>
      </c>
      <c r="N4916" s="6">
        <f t="shared" si="909"/>
        <v>3.5649802027876287</v>
      </c>
      <c r="O4916" s="6">
        <f t="shared" si="913"/>
        <v>2.8369042959723112</v>
      </c>
      <c r="P4916" s="6">
        <f t="shared" si="914"/>
        <v>3.8944210556257071</v>
      </c>
      <c r="Q4916" s="6">
        <f t="shared" si="904"/>
        <v>0.50760804463362985</v>
      </c>
      <c r="R4916" s="6">
        <f t="shared" si="905"/>
        <v>1.1063926754292015</v>
      </c>
      <c r="S4916" s="6">
        <f t="shared" si="906"/>
        <v>1.6140007200628315</v>
      </c>
    </row>
    <row r="4917" spans="1:19" x14ac:dyDescent="0.25">
      <c r="A4917" s="64">
        <v>41961</v>
      </c>
      <c r="B4917" s="200" t="s">
        <v>864</v>
      </c>
      <c r="C4917" s="4">
        <v>6</v>
      </c>
      <c r="D4917" s="4">
        <v>2</v>
      </c>
      <c r="E4917" s="4"/>
      <c r="G4917" s="4">
        <f t="shared" si="910"/>
        <v>795.77470000000005</v>
      </c>
      <c r="H4917"/>
      <c r="I4917"/>
      <c r="J4917" s="34">
        <f t="shared" si="907"/>
        <v>3.1415926535897931E-4</v>
      </c>
      <c r="K4917" s="34">
        <f t="shared" si="911"/>
        <v>0.24999851859471495</v>
      </c>
      <c r="L4917" s="6">
        <f t="shared" si="908"/>
        <v>0.87390054800363282</v>
      </c>
      <c r="M4917" s="6">
        <f t="shared" si="912"/>
        <v>0.69542383908485095</v>
      </c>
      <c r="N4917" s="6">
        <f t="shared" si="909"/>
        <v>2.880149720803352</v>
      </c>
      <c r="O4917" s="6">
        <f t="shared" si="913"/>
        <v>2.2919367433236837</v>
      </c>
      <c r="P4917" s="6">
        <f t="shared" si="914"/>
        <v>2.9873605824085345</v>
      </c>
      <c r="Q4917" s="6">
        <f t="shared" si="904"/>
        <v>0.33380344276072843</v>
      </c>
      <c r="R4917" s="6">
        <f t="shared" si="905"/>
        <v>0.89385532989623662</v>
      </c>
      <c r="S4917" s="6">
        <f t="shared" si="906"/>
        <v>1.227658772656965</v>
      </c>
    </row>
    <row r="4918" spans="1:19" x14ac:dyDescent="0.25">
      <c r="A4918" s="64">
        <v>41961</v>
      </c>
      <c r="B4918" s="200" t="s">
        <v>864</v>
      </c>
      <c r="C4918" s="4">
        <v>6</v>
      </c>
      <c r="D4918" s="4">
        <v>10.4</v>
      </c>
      <c r="E4918" s="4"/>
      <c r="G4918" s="4">
        <f t="shared" si="910"/>
        <v>64.961200000000005</v>
      </c>
      <c r="H4918"/>
      <c r="I4918"/>
      <c r="J4918" s="34">
        <f t="shared" si="907"/>
        <v>8.4948665353068026E-3</v>
      </c>
      <c r="K4918" s="34">
        <f t="shared" si="911"/>
        <v>0.55183673467690408</v>
      </c>
      <c r="L4918" s="6">
        <f t="shared" si="908"/>
        <v>38.68598852862943</v>
      </c>
      <c r="M4918" s="6">
        <f t="shared" si="912"/>
        <v>2.5130882867503472</v>
      </c>
      <c r="N4918" s="6">
        <f t="shared" si="909"/>
        <v>19.821612268413016</v>
      </c>
      <c r="O4918" s="6">
        <f t="shared" si="913"/>
        <v>1.2876357438660631</v>
      </c>
      <c r="P4918" s="6">
        <f t="shared" si="914"/>
        <v>3.8007240306164105</v>
      </c>
      <c r="Q4918" s="6">
        <f t="shared" si="904"/>
        <v>1.2062823776401665</v>
      </c>
      <c r="R4918" s="6">
        <f t="shared" si="905"/>
        <v>0.50217794010776462</v>
      </c>
      <c r="S4918" s="6">
        <f t="shared" si="906"/>
        <v>1.7084603177479312</v>
      </c>
    </row>
    <row r="4919" spans="1:19" x14ac:dyDescent="0.25">
      <c r="A4919" s="64">
        <v>41961</v>
      </c>
      <c r="B4919" s="200" t="s">
        <v>864</v>
      </c>
      <c r="C4919" s="4">
        <v>6</v>
      </c>
      <c r="D4919" s="4">
        <v>7.2</v>
      </c>
      <c r="E4919" s="4"/>
      <c r="G4919" s="4">
        <f t="shared" si="910"/>
        <v>64.961200000000005</v>
      </c>
      <c r="H4919"/>
      <c r="I4919"/>
      <c r="J4919" s="34">
        <f t="shared" si="907"/>
        <v>4.0715040790523724E-3</v>
      </c>
      <c r="K4919" s="34">
        <f t="shared" si="911"/>
        <v>0.26448979591023208</v>
      </c>
      <c r="L4919" s="6">
        <f t="shared" si="908"/>
        <v>16.611217355322236</v>
      </c>
      <c r="M4919" s="6">
        <f t="shared" si="912"/>
        <v>1.0790846337926925</v>
      </c>
      <c r="N4919" s="6">
        <f t="shared" si="909"/>
        <v>12.891070706250053</v>
      </c>
      <c r="O4919" s="6">
        <f t="shared" si="913"/>
        <v>0.83741943860560009</v>
      </c>
      <c r="P4919" s="6">
        <f t="shared" si="914"/>
        <v>1.9165040723982925</v>
      </c>
      <c r="Q4919" s="6">
        <f t="shared" si="904"/>
        <v>0.51796062422049238</v>
      </c>
      <c r="R4919" s="6">
        <f t="shared" si="905"/>
        <v>0.32659358105618402</v>
      </c>
      <c r="S4919" s="6">
        <f t="shared" si="906"/>
        <v>0.84455420527667635</v>
      </c>
    </row>
    <row r="4920" spans="1:19" x14ac:dyDescent="0.25">
      <c r="A4920" s="64">
        <v>41961</v>
      </c>
      <c r="B4920" s="200" t="s">
        <v>864</v>
      </c>
      <c r="C4920" s="4">
        <v>6</v>
      </c>
      <c r="D4920" s="4">
        <v>1.5</v>
      </c>
      <c r="E4920" s="4"/>
      <c r="G4920" s="4">
        <f t="shared" si="910"/>
        <v>795.77470000000005</v>
      </c>
      <c r="H4920"/>
      <c r="I4920"/>
      <c r="J4920" s="34">
        <f t="shared" si="907"/>
        <v>1.7671458676442585E-4</v>
      </c>
      <c r="K4920" s="34">
        <f t="shared" si="911"/>
        <v>0.14062416670952715</v>
      </c>
      <c r="L4920" s="6">
        <f t="shared" si="908"/>
        <v>0.45105329134289407</v>
      </c>
      <c r="M4920" s="6">
        <f t="shared" si="912"/>
        <v>0.35893467765193482</v>
      </c>
      <c r="N4920" s="6">
        <f t="shared" si="909"/>
        <v>2.0570116092208695</v>
      </c>
      <c r="O4920" s="6">
        <f t="shared" si="913"/>
        <v>1.6369081282696913</v>
      </c>
      <c r="P4920" s="6">
        <f t="shared" si="914"/>
        <v>1.9958428059216262</v>
      </c>
      <c r="Q4920" s="6">
        <f t="shared" si="904"/>
        <v>0.1722886452729287</v>
      </c>
      <c r="R4920" s="6">
        <f t="shared" si="905"/>
        <v>0.63839417002517962</v>
      </c>
      <c r="S4920" s="6">
        <f t="shared" si="906"/>
        <v>0.81068281529810826</v>
      </c>
    </row>
    <row r="4921" spans="1:19" x14ac:dyDescent="0.25">
      <c r="A4921" s="64">
        <v>41961</v>
      </c>
      <c r="B4921" s="200" t="s">
        <v>864</v>
      </c>
      <c r="C4921" s="4">
        <v>6</v>
      </c>
      <c r="D4921" s="4">
        <v>9.1999999999999993</v>
      </c>
      <c r="E4921" s="4"/>
      <c r="G4921" s="4">
        <f t="shared" si="910"/>
        <v>64.961200000000005</v>
      </c>
      <c r="H4921"/>
      <c r="I4921"/>
      <c r="J4921" s="34">
        <f t="shared" si="907"/>
        <v>6.6476100549960017E-3</v>
      </c>
      <c r="K4921" s="34">
        <f t="shared" si="911"/>
        <v>0.43183673468059491</v>
      </c>
      <c r="L4921" s="6">
        <f t="shared" si="908"/>
        <v>29.183828648764486</v>
      </c>
      <c r="M4921" s="6">
        <f t="shared" si="912"/>
        <v>1.8958165663897435</v>
      </c>
      <c r="N4921" s="6">
        <f t="shared" si="909"/>
        <v>17.172824342989255</v>
      </c>
      <c r="O4921" s="6">
        <f t="shared" si="913"/>
        <v>1.1155672983475522</v>
      </c>
      <c r="P4921" s="6">
        <f t="shared" si="914"/>
        <v>3.0113838647372955</v>
      </c>
      <c r="Q4921" s="6">
        <f t="shared" si="904"/>
        <v>0.90999195186707682</v>
      </c>
      <c r="R4921" s="6">
        <f t="shared" si="905"/>
        <v>0.43507124635554539</v>
      </c>
      <c r="S4921" s="6">
        <f t="shared" si="906"/>
        <v>1.3450631982226222</v>
      </c>
    </row>
    <row r="4922" spans="1:19" x14ac:dyDescent="0.25">
      <c r="A4922" s="64">
        <v>41961</v>
      </c>
      <c r="B4922" s="200" t="s">
        <v>864</v>
      </c>
      <c r="C4922" s="4">
        <v>6</v>
      </c>
      <c r="D4922" s="4">
        <v>1.5</v>
      </c>
      <c r="E4922" s="4"/>
      <c r="G4922" s="4">
        <f t="shared" si="910"/>
        <v>795.77470000000005</v>
      </c>
      <c r="H4922"/>
      <c r="I4922"/>
      <c r="J4922" s="34">
        <f t="shared" si="907"/>
        <v>1.7671458676442585E-4</v>
      </c>
      <c r="K4922" s="34">
        <f t="shared" si="911"/>
        <v>0.14062416670952715</v>
      </c>
      <c r="L4922" s="6">
        <f t="shared" si="908"/>
        <v>0.45105329134289407</v>
      </c>
      <c r="M4922" s="6">
        <f t="shared" si="912"/>
        <v>0.35893467765193482</v>
      </c>
      <c r="N4922" s="6">
        <f t="shared" si="909"/>
        <v>2.0570116092208695</v>
      </c>
      <c r="O4922" s="6">
        <f t="shared" si="913"/>
        <v>1.6369081282696913</v>
      </c>
      <c r="P4922" s="6">
        <f t="shared" si="914"/>
        <v>1.9958428059216262</v>
      </c>
      <c r="Q4922" s="6">
        <f t="shared" si="904"/>
        <v>0.1722886452729287</v>
      </c>
      <c r="R4922" s="6">
        <f t="shared" si="905"/>
        <v>0.63839417002517962</v>
      </c>
      <c r="S4922" s="6">
        <f t="shared" si="906"/>
        <v>0.81068281529810826</v>
      </c>
    </row>
    <row r="4923" spans="1:19" x14ac:dyDescent="0.25">
      <c r="A4923" s="64">
        <v>41961</v>
      </c>
      <c r="B4923" s="200" t="s">
        <v>864</v>
      </c>
      <c r="C4923" s="4">
        <v>6</v>
      </c>
      <c r="D4923" s="4">
        <v>5.3</v>
      </c>
      <c r="E4923" s="4"/>
      <c r="G4923" s="4">
        <f t="shared" si="910"/>
        <v>64.961200000000005</v>
      </c>
      <c r="H4923"/>
      <c r="I4923"/>
      <c r="J4923" s="34">
        <f t="shared" si="907"/>
        <v>2.2061834409834321E-3</v>
      </c>
      <c r="K4923" s="34">
        <f t="shared" si="911"/>
        <v>0.14331632652620405</v>
      </c>
      <c r="L4923" s="6">
        <f t="shared" si="908"/>
        <v>8.213046389840704</v>
      </c>
      <c r="M4923" s="6">
        <f t="shared" si="912"/>
        <v>0.53352935948815838</v>
      </c>
      <c r="N4923" s="6">
        <f t="shared" si="909"/>
        <v>9.0076755970184212</v>
      </c>
      <c r="O4923" s="6">
        <f t="shared" si="913"/>
        <v>0.58514942734270425</v>
      </c>
      <c r="P4923" s="6">
        <f t="shared" si="914"/>
        <v>1.1186787868308627</v>
      </c>
      <c r="Q4923" s="6">
        <f t="shared" si="904"/>
        <v>0.25609409255431603</v>
      </c>
      <c r="R4923" s="6">
        <f t="shared" si="905"/>
        <v>0.22820827666365467</v>
      </c>
      <c r="S4923" s="6">
        <f t="shared" si="906"/>
        <v>0.48430236921797071</v>
      </c>
    </row>
    <row r="4924" spans="1:19" x14ac:dyDescent="0.25">
      <c r="A4924" s="64">
        <v>41961</v>
      </c>
      <c r="B4924" s="200" t="s">
        <v>864</v>
      </c>
      <c r="C4924" s="4">
        <v>6</v>
      </c>
      <c r="D4924" s="4">
        <v>3.4</v>
      </c>
      <c r="E4924" s="4"/>
      <c r="G4924" s="4">
        <f t="shared" si="910"/>
        <v>64.961200000000005</v>
      </c>
      <c r="H4924"/>
      <c r="I4924"/>
      <c r="J4924" s="34">
        <f t="shared" si="907"/>
        <v>9.0792027688745035E-4</v>
      </c>
      <c r="K4924" s="34">
        <f t="shared" si="911"/>
        <v>5.8979591834920582E-2</v>
      </c>
      <c r="L4924" s="6">
        <f t="shared" si="908"/>
        <v>2.9598116954824234</v>
      </c>
      <c r="M4924" s="6">
        <f t="shared" si="912"/>
        <v>0.19227292324193554</v>
      </c>
      <c r="N4924" s="6">
        <f t="shared" si="909"/>
        <v>5.3584638182360029</v>
      </c>
      <c r="O4924" s="6">
        <f t="shared" si="913"/>
        <v>0.34809224654085708</v>
      </c>
      <c r="P4924" s="6">
        <f t="shared" si="914"/>
        <v>0.54036516978279259</v>
      </c>
      <c r="Q4924" s="6">
        <f t="shared" si="904"/>
        <v>9.2291003156129051E-2</v>
      </c>
      <c r="R4924" s="6">
        <f t="shared" si="905"/>
        <v>0.13575597615093427</v>
      </c>
      <c r="S4924" s="6">
        <f t="shared" si="906"/>
        <v>0.2280469793070633</v>
      </c>
    </row>
    <row r="4925" spans="1:19" x14ac:dyDescent="0.25">
      <c r="A4925" s="64">
        <v>41961</v>
      </c>
      <c r="B4925" s="200" t="s">
        <v>864</v>
      </c>
      <c r="C4925" s="4">
        <v>6</v>
      </c>
      <c r="D4925" s="4">
        <v>7.8</v>
      </c>
      <c r="E4925" s="4"/>
      <c r="G4925" s="4">
        <f t="shared" si="910"/>
        <v>64.961200000000005</v>
      </c>
      <c r="H4925"/>
      <c r="I4925"/>
      <c r="J4925" s="34">
        <f t="shared" si="907"/>
        <v>4.7783624261100756E-3</v>
      </c>
      <c r="K4925" s="34">
        <f t="shared" si="911"/>
        <v>0.31040816325575848</v>
      </c>
      <c r="L4925" s="6">
        <f t="shared" si="908"/>
        <v>19.967309203036706</v>
      </c>
      <c r="M4925" s="6">
        <f t="shared" si="912"/>
        <v>1.2971003917591177</v>
      </c>
      <c r="N4925" s="6">
        <f t="shared" si="909"/>
        <v>14.156655209656122</v>
      </c>
      <c r="O4925" s="6">
        <f t="shared" si="913"/>
        <v>0.91963332824289878</v>
      </c>
      <c r="P4925" s="6">
        <f t="shared" si="914"/>
        <v>2.2167337200020167</v>
      </c>
      <c r="Q4925" s="6">
        <f t="shared" si="904"/>
        <v>0.62260818804437645</v>
      </c>
      <c r="R4925" s="6">
        <f t="shared" si="905"/>
        <v>0.35865699801473055</v>
      </c>
      <c r="S4925" s="6">
        <f t="shared" si="906"/>
        <v>0.98126518605910706</v>
      </c>
    </row>
    <row r="4926" spans="1:19" x14ac:dyDescent="0.25">
      <c r="A4926" s="64">
        <v>41961</v>
      </c>
      <c r="B4926" s="200" t="s">
        <v>864</v>
      </c>
      <c r="C4926" s="4">
        <v>6</v>
      </c>
      <c r="D4926" s="4">
        <v>2.5</v>
      </c>
      <c r="E4926" s="4"/>
      <c r="G4926" s="4">
        <f t="shared" si="910"/>
        <v>795.77470000000005</v>
      </c>
      <c r="H4926"/>
      <c r="I4926"/>
      <c r="J4926" s="34">
        <f t="shared" si="907"/>
        <v>4.9087385212340522E-4</v>
      </c>
      <c r="K4926" s="34">
        <f t="shared" si="911"/>
        <v>0.39062268530424216</v>
      </c>
      <c r="L4926" s="6">
        <f t="shared" si="908"/>
        <v>1.4596815933666829</v>
      </c>
      <c r="M4926" s="6">
        <f t="shared" si="912"/>
        <v>1.1615708215534053</v>
      </c>
      <c r="N4926" s="6">
        <f t="shared" si="909"/>
        <v>3.7393815404049149</v>
      </c>
      <c r="O4926" s="6">
        <f t="shared" si="913"/>
        <v>2.975687648408019</v>
      </c>
      <c r="P4926" s="6">
        <f t="shared" si="914"/>
        <v>4.1372584699614245</v>
      </c>
      <c r="Q4926" s="6">
        <f t="shared" si="904"/>
        <v>0.55755399434563457</v>
      </c>
      <c r="R4926" s="6">
        <f t="shared" si="905"/>
        <v>1.1605181828791276</v>
      </c>
      <c r="S4926" s="6">
        <f t="shared" si="906"/>
        <v>1.7180721772247622</v>
      </c>
    </row>
    <row r="4927" spans="1:19" x14ac:dyDescent="0.25">
      <c r="A4927" s="64">
        <v>41961</v>
      </c>
      <c r="B4927" s="200" t="s">
        <v>864</v>
      </c>
      <c r="C4927" s="4">
        <v>6</v>
      </c>
      <c r="D4927" s="4">
        <v>4.5</v>
      </c>
      <c r="E4927" s="4"/>
      <c r="G4927" s="4">
        <f t="shared" si="910"/>
        <v>64.961200000000005</v>
      </c>
      <c r="H4927"/>
      <c r="I4927"/>
      <c r="J4927" s="34">
        <f t="shared" si="907"/>
        <v>1.5904312808798326E-3</v>
      </c>
      <c r="K4927" s="34">
        <f t="shared" si="911"/>
        <v>0.10331632652743439</v>
      </c>
      <c r="L4927" s="6">
        <f t="shared" si="908"/>
        <v>5.6380590590289899</v>
      </c>
      <c r="M4927" s="6">
        <f t="shared" si="912"/>
        <v>0.36625508924934846</v>
      </c>
      <c r="N4927" s="6">
        <f t="shared" si="909"/>
        <v>7.4382130025037601</v>
      </c>
      <c r="O4927" s="6">
        <f t="shared" si="913"/>
        <v>0.48319525187039564</v>
      </c>
      <c r="P4927" s="6">
        <f t="shared" si="914"/>
        <v>0.84945034111974405</v>
      </c>
      <c r="Q4927" s="6">
        <f t="shared" si="904"/>
        <v>0.17580244283968727</v>
      </c>
      <c r="R4927" s="6">
        <f t="shared" si="905"/>
        <v>0.1884461482294543</v>
      </c>
      <c r="S4927" s="6">
        <f t="shared" si="906"/>
        <v>0.36424859106914154</v>
      </c>
    </row>
    <row r="4928" spans="1:19" x14ac:dyDescent="0.25">
      <c r="A4928" s="64">
        <v>41961</v>
      </c>
      <c r="B4928" s="200" t="s">
        <v>864</v>
      </c>
      <c r="C4928" s="4">
        <v>6</v>
      </c>
      <c r="D4928" s="4">
        <v>3.4</v>
      </c>
      <c r="E4928" s="4"/>
      <c r="G4928" s="4">
        <f t="shared" si="910"/>
        <v>64.961200000000005</v>
      </c>
      <c r="H4928"/>
      <c r="I4928"/>
      <c r="J4928" s="34">
        <f t="shared" si="907"/>
        <v>9.0792027688745035E-4</v>
      </c>
      <c r="K4928" s="34">
        <f t="shared" si="911"/>
        <v>5.8979591834920582E-2</v>
      </c>
      <c r="L4928" s="6">
        <f t="shared" si="908"/>
        <v>2.9598116954824234</v>
      </c>
      <c r="M4928" s="6">
        <f t="shared" si="912"/>
        <v>0.19227292324193554</v>
      </c>
      <c r="N4928" s="6">
        <f t="shared" si="909"/>
        <v>5.3584638182360029</v>
      </c>
      <c r="O4928" s="6">
        <f t="shared" si="913"/>
        <v>0.34809224654085708</v>
      </c>
      <c r="P4928" s="6">
        <f t="shared" si="914"/>
        <v>0.54036516978279259</v>
      </c>
      <c r="Q4928" s="6">
        <f t="shared" si="904"/>
        <v>9.2291003156129051E-2</v>
      </c>
      <c r="R4928" s="6">
        <f t="shared" si="905"/>
        <v>0.13575597615093427</v>
      </c>
      <c r="S4928" s="6">
        <f t="shared" si="906"/>
        <v>0.2280469793070633</v>
      </c>
    </row>
    <row r="4929" spans="1:19" x14ac:dyDescent="0.25">
      <c r="A4929" s="64">
        <v>41961</v>
      </c>
      <c r="B4929" s="200" t="s">
        <v>864</v>
      </c>
      <c r="C4929" s="4">
        <v>6</v>
      </c>
      <c r="D4929" s="4">
        <v>4</v>
      </c>
      <c r="E4929" s="4"/>
      <c r="G4929" s="4">
        <f t="shared" si="910"/>
        <v>64.961200000000005</v>
      </c>
      <c r="H4929"/>
      <c r="I4929"/>
      <c r="J4929" s="34">
        <f t="shared" si="907"/>
        <v>1.2566370614359172E-3</v>
      </c>
      <c r="K4929" s="34">
        <f t="shared" si="911"/>
        <v>8.1632653058713603E-2</v>
      </c>
      <c r="L4929" s="6">
        <f t="shared" si="908"/>
        <v>4.3006091215286046</v>
      </c>
      <c r="M4929" s="6">
        <f t="shared" si="912"/>
        <v>0.27937273468421148</v>
      </c>
      <c r="N4929" s="6">
        <f t="shared" si="909"/>
        <v>6.4806737611278331</v>
      </c>
      <c r="O4929" s="6">
        <f t="shared" si="913"/>
        <v>0.42099235249702632</v>
      </c>
      <c r="P4929" s="6">
        <f t="shared" si="914"/>
        <v>0.7003650871812378</v>
      </c>
      <c r="Q4929" s="6">
        <f t="shared" si="904"/>
        <v>0.1340989126484215</v>
      </c>
      <c r="R4929" s="6">
        <f t="shared" si="905"/>
        <v>0.16418701747384026</v>
      </c>
      <c r="S4929" s="6">
        <f t="shared" si="906"/>
        <v>0.29828593012226179</v>
      </c>
    </row>
    <row r="4930" spans="1:19" x14ac:dyDescent="0.25">
      <c r="A4930" s="64">
        <v>41961</v>
      </c>
      <c r="B4930" s="200" t="s">
        <v>864</v>
      </c>
      <c r="C4930" s="4">
        <v>6</v>
      </c>
      <c r="D4930" s="4">
        <v>4</v>
      </c>
      <c r="E4930" s="4"/>
      <c r="G4930" s="4">
        <f t="shared" si="910"/>
        <v>64.961200000000005</v>
      </c>
      <c r="H4930"/>
      <c r="I4930"/>
      <c r="J4930" s="34">
        <f t="shared" si="907"/>
        <v>1.2566370614359172E-3</v>
      </c>
      <c r="K4930" s="34">
        <f t="shared" si="911"/>
        <v>8.1632653058713603E-2</v>
      </c>
      <c r="L4930" s="6">
        <f t="shared" si="908"/>
        <v>4.3006091215286046</v>
      </c>
      <c r="M4930" s="6">
        <f t="shared" si="912"/>
        <v>0.27937273468421148</v>
      </c>
      <c r="N4930" s="6">
        <f t="shared" si="909"/>
        <v>6.4806737611278331</v>
      </c>
      <c r="O4930" s="6">
        <f t="shared" si="913"/>
        <v>0.42099235249702632</v>
      </c>
      <c r="P4930" s="6">
        <f t="shared" si="914"/>
        <v>0.7003650871812378</v>
      </c>
      <c r="Q4930" s="6">
        <f t="shared" si="904"/>
        <v>0.1340989126484215</v>
      </c>
      <c r="R4930" s="6">
        <f t="shared" si="905"/>
        <v>0.16418701747384026</v>
      </c>
      <c r="S4930" s="6">
        <f t="shared" si="906"/>
        <v>0.29828593012226179</v>
      </c>
    </row>
    <row r="4931" spans="1:19" x14ac:dyDescent="0.25">
      <c r="A4931" s="64">
        <v>41961</v>
      </c>
      <c r="B4931" s="200" t="s">
        <v>864</v>
      </c>
      <c r="C4931" s="4">
        <v>6</v>
      </c>
      <c r="D4931" s="4">
        <v>3.3</v>
      </c>
      <c r="E4931" s="4"/>
      <c r="G4931" s="4">
        <f t="shared" si="910"/>
        <v>64.961200000000005</v>
      </c>
      <c r="H4931"/>
      <c r="I4931"/>
      <c r="J4931" s="34">
        <f t="shared" si="907"/>
        <v>8.5529859993982123E-4</v>
      </c>
      <c r="K4931" s="34">
        <f t="shared" si="911"/>
        <v>5.5561224488086945E-2</v>
      </c>
      <c r="L4931" s="6">
        <f t="shared" si="908"/>
        <v>2.7634881041225379</v>
      </c>
      <c r="M4931" s="6">
        <f t="shared" si="912"/>
        <v>0.17951950691152002</v>
      </c>
      <c r="N4931" s="6">
        <f t="shared" si="909"/>
        <v>5.1745344101160526</v>
      </c>
      <c r="O4931" s="6">
        <f t="shared" si="913"/>
        <v>0.3361439712423443</v>
      </c>
      <c r="P4931" s="6">
        <f t="shared" si="914"/>
        <v>0.51566347815386426</v>
      </c>
      <c r="Q4931" s="6">
        <f t="shared" ref="Q4931:Q4994" si="915">M4931*0.48</f>
        <v>8.6169363317529613E-2</v>
      </c>
      <c r="R4931" s="6">
        <f t="shared" ref="R4931:R4994" si="916">O4931*0.39</f>
        <v>0.13109614878451428</v>
      </c>
      <c r="S4931" s="6">
        <f t="shared" ref="S4931:S4994" si="917">Q4931+R4931</f>
        <v>0.2172655121020439</v>
      </c>
    </row>
    <row r="4932" spans="1:19" x14ac:dyDescent="0.25">
      <c r="A4932" s="64">
        <v>41961</v>
      </c>
      <c r="B4932" s="200" t="s">
        <v>864</v>
      </c>
      <c r="C4932" s="4">
        <v>6</v>
      </c>
      <c r="D4932" s="4">
        <v>7.8</v>
      </c>
      <c r="E4932" s="4"/>
      <c r="G4932" s="4">
        <f t="shared" si="910"/>
        <v>64.961200000000005</v>
      </c>
      <c r="H4932"/>
      <c r="I4932"/>
      <c r="J4932" s="34">
        <f t="shared" si="907"/>
        <v>4.7783624261100756E-3</v>
      </c>
      <c r="K4932" s="34">
        <f t="shared" si="911"/>
        <v>0.31040816325575848</v>
      </c>
      <c r="L4932" s="6">
        <f t="shared" si="908"/>
        <v>19.967309203036706</v>
      </c>
      <c r="M4932" s="6">
        <f t="shared" si="912"/>
        <v>1.2971003917591177</v>
      </c>
      <c r="N4932" s="6">
        <f t="shared" si="909"/>
        <v>14.156655209656122</v>
      </c>
      <c r="O4932" s="6">
        <f t="shared" si="913"/>
        <v>0.91963332824289878</v>
      </c>
      <c r="P4932" s="6">
        <f t="shared" si="914"/>
        <v>2.2167337200020167</v>
      </c>
      <c r="Q4932" s="6">
        <f t="shared" si="915"/>
        <v>0.62260818804437645</v>
      </c>
      <c r="R4932" s="6">
        <f t="shared" si="916"/>
        <v>0.35865699801473055</v>
      </c>
      <c r="S4932" s="6">
        <f t="shared" si="917"/>
        <v>0.98126518605910706</v>
      </c>
    </row>
    <row r="4933" spans="1:19" x14ac:dyDescent="0.25">
      <c r="A4933" s="64">
        <v>41961</v>
      </c>
      <c r="B4933" s="200" t="s">
        <v>864</v>
      </c>
      <c r="C4933" s="4">
        <v>6</v>
      </c>
      <c r="D4933" s="4">
        <v>3.5</v>
      </c>
      <c r="E4933" s="4"/>
      <c r="G4933" s="4">
        <f t="shared" si="910"/>
        <v>64.961200000000005</v>
      </c>
      <c r="H4933"/>
      <c r="I4933"/>
      <c r="J4933" s="34">
        <f t="shared" si="907"/>
        <v>9.6211275016187424E-4</v>
      </c>
      <c r="K4933" s="34">
        <f t="shared" si="911"/>
        <v>6.2499999998077607E-2</v>
      </c>
      <c r="L4933" s="6">
        <f t="shared" si="908"/>
        <v>3.1637815247608514</v>
      </c>
      <c r="M4933" s="6">
        <f t="shared" si="912"/>
        <v>0.20552304837265933</v>
      </c>
      <c r="N4933" s="6">
        <f t="shared" si="909"/>
        <v>5.5433152983182508</v>
      </c>
      <c r="O4933" s="6">
        <f t="shared" si="913"/>
        <v>0.36010042074168885</v>
      </c>
      <c r="P4933" s="6">
        <f t="shared" si="914"/>
        <v>0.56562346911434824</v>
      </c>
      <c r="Q4933" s="6">
        <f t="shared" si="915"/>
        <v>9.865106321887647E-2</v>
      </c>
      <c r="R4933" s="6">
        <f t="shared" si="916"/>
        <v>0.14043916408925866</v>
      </c>
      <c r="S4933" s="6">
        <f t="shared" si="917"/>
        <v>0.23909022730813512</v>
      </c>
    </row>
    <row r="4934" spans="1:19" x14ac:dyDescent="0.25">
      <c r="A4934" s="64">
        <v>41961</v>
      </c>
      <c r="B4934" s="200" t="s">
        <v>864</v>
      </c>
      <c r="C4934" s="4">
        <v>6</v>
      </c>
      <c r="D4934" s="4">
        <v>3</v>
      </c>
      <c r="E4934" s="4"/>
      <c r="G4934" s="4">
        <f t="shared" si="910"/>
        <v>795.77470000000005</v>
      </c>
      <c r="H4934"/>
      <c r="I4934"/>
      <c r="J4934" s="34">
        <f t="shared" si="907"/>
        <v>7.0685834705770342E-4</v>
      </c>
      <c r="K4934" s="34">
        <f t="shared" si="911"/>
        <v>0.56249666683810862</v>
      </c>
      <c r="L4934" s="6">
        <f t="shared" si="908"/>
        <v>2.219707841442716</v>
      </c>
      <c r="M4934" s="6">
        <f t="shared" si="912"/>
        <v>1.7663769089848702</v>
      </c>
      <c r="N4934" s="6">
        <f t="shared" si="909"/>
        <v>4.6285167281146418</v>
      </c>
      <c r="O4934" s="6">
        <f t="shared" si="913"/>
        <v>3.6832347567317885</v>
      </c>
      <c r="P4934" s="6">
        <f t="shared" si="914"/>
        <v>5.4496116657166587</v>
      </c>
      <c r="Q4934" s="6">
        <f t="shared" si="915"/>
        <v>0.84786091631273763</v>
      </c>
      <c r="R4934" s="6">
        <f t="shared" si="916"/>
        <v>1.4364615551253976</v>
      </c>
      <c r="S4934" s="6">
        <f t="shared" si="917"/>
        <v>2.2843224714381352</v>
      </c>
    </row>
    <row r="4935" spans="1:19" x14ac:dyDescent="0.25">
      <c r="A4935" s="64">
        <v>41961</v>
      </c>
      <c r="B4935" s="200" t="s">
        <v>864</v>
      </c>
      <c r="C4935" s="4">
        <v>6</v>
      </c>
      <c r="D4935" s="4">
        <v>2.5</v>
      </c>
      <c r="E4935" s="4" t="s">
        <v>978</v>
      </c>
      <c r="G4935" s="4">
        <f t="shared" si="910"/>
        <v>795.77470000000005</v>
      </c>
      <c r="H4935"/>
      <c r="I4935"/>
      <c r="J4935" s="34">
        <f t="shared" si="907"/>
        <v>4.9087385212340522E-4</v>
      </c>
      <c r="K4935" s="34">
        <f t="shared" si="911"/>
        <v>0.39062268530424216</v>
      </c>
      <c r="L4935" s="6">
        <f t="shared" si="908"/>
        <v>1.4596815933666829</v>
      </c>
      <c r="M4935" s="6">
        <f t="shared" si="912"/>
        <v>1.1615708215534053</v>
      </c>
      <c r="N4935" s="6">
        <f t="shared" si="909"/>
        <v>3.7393815404049149</v>
      </c>
      <c r="O4935" s="6">
        <f t="shared" si="913"/>
        <v>2.975687648408019</v>
      </c>
      <c r="P4935" s="6">
        <f t="shared" si="914"/>
        <v>4.1372584699614245</v>
      </c>
      <c r="Q4935" s="6">
        <f t="shared" si="915"/>
        <v>0.55755399434563457</v>
      </c>
      <c r="R4935" s="6">
        <f t="shared" si="916"/>
        <v>1.1605181828791276</v>
      </c>
      <c r="S4935" s="6">
        <f t="shared" si="917"/>
        <v>1.7180721772247622</v>
      </c>
    </row>
    <row r="4936" spans="1:19" x14ac:dyDescent="0.25">
      <c r="A4936" s="64">
        <v>41961</v>
      </c>
      <c r="B4936" s="200" t="s">
        <v>864</v>
      </c>
      <c r="C4936" s="4">
        <v>6</v>
      </c>
      <c r="D4936" s="4">
        <v>16.399999999999999</v>
      </c>
      <c r="E4936" s="4"/>
      <c r="G4936" s="4">
        <f t="shared" si="910"/>
        <v>64.961200000000005</v>
      </c>
      <c r="H4936"/>
      <c r="I4936"/>
      <c r="J4936" s="34">
        <f t="shared" si="907"/>
        <v>2.1124069002737764E-2</v>
      </c>
      <c r="K4936" s="34">
        <f t="shared" si="911"/>
        <v>1.3722448979169752</v>
      </c>
      <c r="L4936" s="6">
        <f t="shared" si="908"/>
        <v>110.23514008095296</v>
      </c>
      <c r="M4936" s="6">
        <f t="shared" si="912"/>
        <v>7.1610071207230774</v>
      </c>
      <c r="N4936" s="6">
        <f t="shared" si="909"/>
        <v>33.773593497665715</v>
      </c>
      <c r="O4936" s="6">
        <f t="shared" si="913"/>
        <v>2.1939732044752898</v>
      </c>
      <c r="P4936" s="6">
        <f t="shared" si="914"/>
        <v>9.3549803251983672</v>
      </c>
      <c r="Q4936" s="6">
        <f t="shared" si="915"/>
        <v>3.4372834179470773</v>
      </c>
      <c r="R4936" s="6">
        <f t="shared" si="916"/>
        <v>0.855649549745363</v>
      </c>
      <c r="S4936" s="6">
        <f t="shared" si="917"/>
        <v>4.2929329676924404</v>
      </c>
    </row>
    <row r="4937" spans="1:19" x14ac:dyDescent="0.25">
      <c r="A4937" s="64">
        <v>41961</v>
      </c>
      <c r="B4937" s="200" t="s">
        <v>864</v>
      </c>
      <c r="C4937" s="4">
        <v>6</v>
      </c>
      <c r="D4937" s="4">
        <v>2.8</v>
      </c>
      <c r="E4937" s="4"/>
      <c r="G4937" s="4">
        <f t="shared" si="910"/>
        <v>795.77470000000005</v>
      </c>
      <c r="H4937"/>
      <c r="I4937"/>
      <c r="J4937" s="34">
        <f t="shared" si="907"/>
        <v>6.1575216010359933E-4</v>
      </c>
      <c r="K4937" s="34">
        <f t="shared" si="911"/>
        <v>0.48999709644564121</v>
      </c>
      <c r="L4937" s="6">
        <f t="shared" si="908"/>
        <v>1.8941325428892555</v>
      </c>
      <c r="M4937" s="6">
        <f t="shared" si="912"/>
        <v>1.5072938536549827</v>
      </c>
      <c r="N4937" s="6">
        <f t="shared" si="909"/>
        <v>4.269577157683524</v>
      </c>
      <c r="O4937" s="6">
        <f t="shared" si="913"/>
        <v>3.3976014147698179</v>
      </c>
      <c r="P4937" s="6">
        <f t="shared" si="914"/>
        <v>4.9048952684248004</v>
      </c>
      <c r="Q4937" s="6">
        <f t="shared" si="915"/>
        <v>0.72350104975439167</v>
      </c>
      <c r="R4937" s="6">
        <f t="shared" si="916"/>
        <v>1.3250645517602291</v>
      </c>
      <c r="S4937" s="6">
        <f t="shared" si="917"/>
        <v>2.0485656015146207</v>
      </c>
    </row>
    <row r="4938" spans="1:19" x14ac:dyDescent="0.25">
      <c r="A4938" s="64">
        <v>41961</v>
      </c>
      <c r="B4938" s="200" t="s">
        <v>864</v>
      </c>
      <c r="C4938" s="4">
        <v>6</v>
      </c>
      <c r="D4938" s="4">
        <v>3.5</v>
      </c>
      <c r="E4938" s="4"/>
      <c r="G4938" s="4">
        <f t="shared" si="910"/>
        <v>64.961200000000005</v>
      </c>
      <c r="H4938"/>
      <c r="I4938"/>
      <c r="J4938" s="34">
        <f t="shared" si="907"/>
        <v>9.6211275016187424E-4</v>
      </c>
      <c r="K4938" s="34">
        <f t="shared" si="911"/>
        <v>6.2499999998077607E-2</v>
      </c>
      <c r="L4938" s="6">
        <f t="shared" si="908"/>
        <v>3.1637815247608514</v>
      </c>
      <c r="M4938" s="6">
        <f t="shared" si="912"/>
        <v>0.20552304837265933</v>
      </c>
      <c r="N4938" s="6">
        <f t="shared" si="909"/>
        <v>5.5433152983182508</v>
      </c>
      <c r="O4938" s="6">
        <f t="shared" si="913"/>
        <v>0.36010042074168885</v>
      </c>
      <c r="P4938" s="6">
        <f t="shared" si="914"/>
        <v>0.56562346911434824</v>
      </c>
      <c r="Q4938" s="6">
        <f t="shared" si="915"/>
        <v>9.865106321887647E-2</v>
      </c>
      <c r="R4938" s="6">
        <f t="shared" si="916"/>
        <v>0.14043916408925866</v>
      </c>
      <c r="S4938" s="6">
        <f t="shared" si="917"/>
        <v>0.23909022730813512</v>
      </c>
    </row>
    <row r="4939" spans="1:19" x14ac:dyDescent="0.25">
      <c r="A4939" s="64">
        <v>41961</v>
      </c>
      <c r="B4939" s="200" t="s">
        <v>864</v>
      </c>
      <c r="C4939" s="4">
        <v>6</v>
      </c>
      <c r="D4939" s="4">
        <v>8.6</v>
      </c>
      <c r="E4939" s="4"/>
      <c r="G4939" s="4">
        <f t="shared" si="910"/>
        <v>64.961200000000005</v>
      </c>
      <c r="H4939"/>
      <c r="I4939"/>
      <c r="J4939" s="34">
        <f t="shared" si="907"/>
        <v>5.8088048164875268E-3</v>
      </c>
      <c r="K4939" s="34">
        <f t="shared" si="911"/>
        <v>0.37734693876390357</v>
      </c>
      <c r="L4939" s="6">
        <f t="shared" si="908"/>
        <v>24.992286516385054</v>
      </c>
      <c r="M4939" s="6">
        <f t="shared" si="912"/>
        <v>1.6235289543384737</v>
      </c>
      <c r="N4939" s="6">
        <f t="shared" si="909"/>
        <v>15.869862268149246</v>
      </c>
      <c r="O4939" s="6">
        <f t="shared" si="913"/>
        <v>1.0309253167697232</v>
      </c>
      <c r="P4939" s="6">
        <f t="shared" si="914"/>
        <v>2.6544542711081967</v>
      </c>
      <c r="Q4939" s="6">
        <f t="shared" si="915"/>
        <v>0.7792938980824673</v>
      </c>
      <c r="R4939" s="6">
        <f t="shared" si="916"/>
        <v>0.40206087354019204</v>
      </c>
      <c r="S4939" s="6">
        <f t="shared" si="917"/>
        <v>1.1813547716226593</v>
      </c>
    </row>
    <row r="4940" spans="1:19" x14ac:dyDescent="0.25">
      <c r="A4940" s="64">
        <v>41961</v>
      </c>
      <c r="B4940" s="200" t="s">
        <v>864</v>
      </c>
      <c r="C4940" s="4">
        <v>6</v>
      </c>
      <c r="D4940" s="4">
        <v>3.4</v>
      </c>
      <c r="E4940" s="4"/>
      <c r="G4940" s="4">
        <f t="shared" si="910"/>
        <v>64.961200000000005</v>
      </c>
      <c r="H4940"/>
      <c r="I4940"/>
      <c r="J4940" s="34">
        <f t="shared" si="907"/>
        <v>9.0792027688745035E-4</v>
      </c>
      <c r="K4940" s="34">
        <f t="shared" si="911"/>
        <v>5.8979591834920582E-2</v>
      </c>
      <c r="L4940" s="6">
        <f t="shared" si="908"/>
        <v>2.9598116954824234</v>
      </c>
      <c r="M4940" s="6">
        <f t="shared" si="912"/>
        <v>0.19227292324193554</v>
      </c>
      <c r="N4940" s="6">
        <f t="shared" si="909"/>
        <v>5.3584638182360029</v>
      </c>
      <c r="O4940" s="6">
        <f t="shared" si="913"/>
        <v>0.34809224654085708</v>
      </c>
      <c r="P4940" s="6">
        <f t="shared" si="914"/>
        <v>0.54036516978279259</v>
      </c>
      <c r="Q4940" s="6">
        <f t="shared" si="915"/>
        <v>9.2291003156129051E-2</v>
      </c>
      <c r="R4940" s="6">
        <f t="shared" si="916"/>
        <v>0.13575597615093427</v>
      </c>
      <c r="S4940" s="6">
        <f t="shared" si="917"/>
        <v>0.2280469793070633</v>
      </c>
    </row>
    <row r="4941" spans="1:19" x14ac:dyDescent="0.25">
      <c r="A4941" s="64">
        <v>41961</v>
      </c>
      <c r="B4941" s="200" t="s">
        <v>864</v>
      </c>
      <c r="C4941" s="4">
        <v>6</v>
      </c>
      <c r="D4941" s="4">
        <v>3.3</v>
      </c>
      <c r="E4941" s="4"/>
      <c r="G4941" s="4">
        <f t="shared" si="910"/>
        <v>64.961200000000005</v>
      </c>
      <c r="H4941"/>
      <c r="I4941"/>
      <c r="J4941" s="34">
        <f t="shared" si="907"/>
        <v>8.5529859993982123E-4</v>
      </c>
      <c r="K4941" s="34">
        <f t="shared" si="911"/>
        <v>5.5561224488086945E-2</v>
      </c>
      <c r="L4941" s="6">
        <f t="shared" si="908"/>
        <v>2.7634881041225379</v>
      </c>
      <c r="M4941" s="6">
        <f t="shared" si="912"/>
        <v>0.17951950691152002</v>
      </c>
      <c r="N4941" s="6">
        <f t="shared" si="909"/>
        <v>5.1745344101160526</v>
      </c>
      <c r="O4941" s="6">
        <f t="shared" si="913"/>
        <v>0.3361439712423443</v>
      </c>
      <c r="P4941" s="6">
        <f t="shared" si="914"/>
        <v>0.51566347815386426</v>
      </c>
      <c r="Q4941" s="6">
        <f t="shared" si="915"/>
        <v>8.6169363317529613E-2</v>
      </c>
      <c r="R4941" s="6">
        <f t="shared" si="916"/>
        <v>0.13109614878451428</v>
      </c>
      <c r="S4941" s="6">
        <f t="shared" si="917"/>
        <v>0.2172655121020439</v>
      </c>
    </row>
    <row r="4942" spans="1:19" x14ac:dyDescent="0.25">
      <c r="A4942" s="64">
        <v>41961</v>
      </c>
      <c r="B4942" s="200" t="s">
        <v>864</v>
      </c>
      <c r="C4942" s="4">
        <v>6</v>
      </c>
      <c r="D4942" s="4">
        <v>3.9</v>
      </c>
      <c r="E4942" s="4"/>
      <c r="G4942" s="4">
        <f t="shared" si="910"/>
        <v>64.961200000000005</v>
      </c>
      <c r="H4942"/>
      <c r="I4942"/>
      <c r="J4942" s="34">
        <f t="shared" si="907"/>
        <v>1.1945906065275189E-3</v>
      </c>
      <c r="K4942" s="34">
        <f t="shared" si="911"/>
        <v>7.7602040813939621E-2</v>
      </c>
      <c r="L4942" s="6">
        <f t="shared" si="908"/>
        <v>4.0574351124683323</v>
      </c>
      <c r="M4942" s="6">
        <f t="shared" si="912"/>
        <v>0.26357585894044605</v>
      </c>
      <c r="N4942" s="6">
        <f t="shared" si="909"/>
        <v>6.2915196864507177</v>
      </c>
      <c r="O4942" s="6">
        <f t="shared" si="913"/>
        <v>0.40870467658277715</v>
      </c>
      <c r="P4942" s="6">
        <f t="shared" si="914"/>
        <v>0.6722805355232232</v>
      </c>
      <c r="Q4942" s="6">
        <f t="shared" si="915"/>
        <v>0.12651641229141411</v>
      </c>
      <c r="R4942" s="6">
        <f t="shared" si="916"/>
        <v>0.1593948238672831</v>
      </c>
      <c r="S4942" s="6">
        <f t="shared" si="917"/>
        <v>0.28591123615869718</v>
      </c>
    </row>
    <row r="4943" spans="1:19" x14ac:dyDescent="0.25">
      <c r="A4943" s="64">
        <v>41961</v>
      </c>
      <c r="B4943" s="200" t="s">
        <v>864</v>
      </c>
      <c r="C4943" s="4">
        <v>6</v>
      </c>
      <c r="D4943" s="4">
        <v>4.8</v>
      </c>
      <c r="E4943" s="4"/>
      <c r="G4943" s="4">
        <f t="shared" si="910"/>
        <v>64.961200000000005</v>
      </c>
      <c r="H4943"/>
      <c r="I4943"/>
      <c r="J4943" s="34">
        <f t="shared" si="907"/>
        <v>1.8095573684677208E-3</v>
      </c>
      <c r="K4943" s="34">
        <f t="shared" si="911"/>
        <v>0.11755102040454758</v>
      </c>
      <c r="L4943" s="6">
        <f t="shared" si="908"/>
        <v>6.5398480281028419</v>
      </c>
      <c r="M4943" s="6">
        <f t="shared" si="912"/>
        <v>0.42483638396340279</v>
      </c>
      <c r="N4943" s="6">
        <f t="shared" si="909"/>
        <v>8.0216224497877064</v>
      </c>
      <c r="O4943" s="6">
        <f t="shared" si="913"/>
        <v>0.52109423039239344</v>
      </c>
      <c r="P4943" s="6">
        <f t="shared" si="914"/>
        <v>0.94593061435579617</v>
      </c>
      <c r="Q4943" s="6">
        <f t="shared" si="915"/>
        <v>0.20392146430243333</v>
      </c>
      <c r="R4943" s="6">
        <f t="shared" si="916"/>
        <v>0.20322674985303346</v>
      </c>
      <c r="S4943" s="6">
        <f t="shared" si="917"/>
        <v>0.40714821415546676</v>
      </c>
    </row>
    <row r="4944" spans="1:19" x14ac:dyDescent="0.25">
      <c r="A4944" s="64">
        <v>41961</v>
      </c>
      <c r="B4944" s="200" t="s">
        <v>864</v>
      </c>
      <c r="C4944" s="4">
        <v>6</v>
      </c>
      <c r="D4944" s="4">
        <v>6.4</v>
      </c>
      <c r="E4944" s="4"/>
      <c r="G4944" s="4">
        <f t="shared" si="910"/>
        <v>64.961200000000005</v>
      </c>
      <c r="H4944"/>
      <c r="I4944"/>
      <c r="J4944" s="34">
        <f t="shared" si="907"/>
        <v>3.2169908772759479E-3</v>
      </c>
      <c r="K4944" s="34">
        <f t="shared" si="911"/>
        <v>0.20897959183030679</v>
      </c>
      <c r="L4944" s="6">
        <f t="shared" si="908"/>
        <v>12.670735111153041</v>
      </c>
      <c r="M4944" s="6">
        <f t="shared" si="912"/>
        <v>0.82310617366776118</v>
      </c>
      <c r="N4944" s="6">
        <f t="shared" si="909"/>
        <v>11.231571837310549</v>
      </c>
      <c r="O4944" s="6">
        <f t="shared" si="913"/>
        <v>0.72961639858967853</v>
      </c>
      <c r="P4944" s="6">
        <f t="shared" si="914"/>
        <v>1.5527225722574398</v>
      </c>
      <c r="Q4944" s="6">
        <f t="shared" si="915"/>
        <v>0.39509096336052535</v>
      </c>
      <c r="R4944" s="6">
        <f t="shared" si="916"/>
        <v>0.28455039544997462</v>
      </c>
      <c r="S4944" s="6">
        <f t="shared" si="917"/>
        <v>0.67964135881049992</v>
      </c>
    </row>
    <row r="4945" spans="1:19" x14ac:dyDescent="0.25">
      <c r="A4945" s="64">
        <v>41961</v>
      </c>
      <c r="B4945" s="200" t="s">
        <v>864</v>
      </c>
      <c r="C4945" s="4">
        <v>6</v>
      </c>
      <c r="D4945" s="4">
        <v>5.4</v>
      </c>
      <c r="E4945" s="4"/>
      <c r="G4945" s="4">
        <f t="shared" si="910"/>
        <v>64.961200000000005</v>
      </c>
      <c r="H4945"/>
      <c r="I4945"/>
      <c r="J4945" s="34">
        <f t="shared" si="907"/>
        <v>2.2902210444669595E-3</v>
      </c>
      <c r="K4945" s="34">
        <f t="shared" si="911"/>
        <v>0.14877551019950555</v>
      </c>
      <c r="L4945" s="6">
        <f t="shared" si="908"/>
        <v>8.5736806990755614</v>
      </c>
      <c r="M4945" s="6">
        <f t="shared" si="912"/>
        <v>0.55695659743162507</v>
      </c>
      <c r="N4945" s="6">
        <f t="shared" si="909"/>
        <v>9.2068415424761678</v>
      </c>
      <c r="O4945" s="6">
        <f t="shared" si="913"/>
        <v>0.5980874864097232</v>
      </c>
      <c r="P4945" s="6">
        <f t="shared" si="914"/>
        <v>1.1550440838413483</v>
      </c>
      <c r="Q4945" s="6">
        <f t="shared" si="915"/>
        <v>0.26733916676718</v>
      </c>
      <c r="R4945" s="6">
        <f t="shared" si="916"/>
        <v>0.23325411969979207</v>
      </c>
      <c r="S4945" s="6">
        <f t="shared" si="917"/>
        <v>0.5005932864669721</v>
      </c>
    </row>
    <row r="4946" spans="1:19" x14ac:dyDescent="0.25">
      <c r="A4946" s="64">
        <v>41961</v>
      </c>
      <c r="B4946" s="200" t="s">
        <v>864</v>
      </c>
      <c r="C4946" s="4">
        <v>6</v>
      </c>
      <c r="D4946" s="4">
        <v>3.8</v>
      </c>
      <c r="E4946" s="4"/>
      <c r="G4946" s="4">
        <f t="shared" si="910"/>
        <v>64.961200000000005</v>
      </c>
      <c r="H4946"/>
      <c r="I4946"/>
      <c r="J4946" s="34">
        <f t="shared" si="907"/>
        <v>1.1341149479459152E-3</v>
      </c>
      <c r="K4946" s="34">
        <f t="shared" si="911"/>
        <v>7.3673469385489021E-2</v>
      </c>
      <c r="L4946" s="6">
        <f t="shared" si="908"/>
        <v>3.8222275656794742</v>
      </c>
      <c r="M4946" s="6">
        <f t="shared" si="912"/>
        <v>0.24829649415562419</v>
      </c>
      <c r="N4946" s="6">
        <f t="shared" si="909"/>
        <v>6.1031884174464111</v>
      </c>
      <c r="O4946" s="6">
        <f t="shared" si="913"/>
        <v>0.39647045111343715</v>
      </c>
      <c r="P4946" s="6">
        <f t="shared" si="914"/>
        <v>0.64476694526906131</v>
      </c>
      <c r="Q4946" s="6">
        <f t="shared" si="915"/>
        <v>0.1191823171946996</v>
      </c>
      <c r="R4946" s="6">
        <f t="shared" si="916"/>
        <v>0.1546234759342405</v>
      </c>
      <c r="S4946" s="6">
        <f t="shared" si="917"/>
        <v>0.2738057931289401</v>
      </c>
    </row>
    <row r="4947" spans="1:19" x14ac:dyDescent="0.25">
      <c r="A4947" s="64">
        <v>41961</v>
      </c>
      <c r="B4947" s="200" t="s">
        <v>864</v>
      </c>
      <c r="C4947" s="4">
        <v>6</v>
      </c>
      <c r="D4947" s="4">
        <v>6</v>
      </c>
      <c r="E4947" s="4"/>
      <c r="G4947" s="4">
        <f t="shared" si="910"/>
        <v>64.961200000000005</v>
      </c>
      <c r="H4947"/>
      <c r="I4947"/>
      <c r="J4947" s="34">
        <f t="shared" si="907"/>
        <v>2.8274333882308137E-3</v>
      </c>
      <c r="K4947" s="34">
        <f t="shared" si="911"/>
        <v>0.1836734693821056</v>
      </c>
      <c r="L4947" s="6">
        <f t="shared" si="908"/>
        <v>10.923549380812876</v>
      </c>
      <c r="M4947" s="6">
        <f t="shared" si="912"/>
        <v>0.70960688980053355</v>
      </c>
      <c r="N4947" s="6">
        <f t="shared" si="909"/>
        <v>10.414704032978928</v>
      </c>
      <c r="O4947" s="6">
        <f t="shared" si="913"/>
        <v>0.67655168474967775</v>
      </c>
      <c r="P4947" s="6">
        <f t="shared" si="914"/>
        <v>1.3861585745502114</v>
      </c>
      <c r="Q4947" s="6">
        <f t="shared" si="915"/>
        <v>0.34061130710425608</v>
      </c>
      <c r="R4947" s="6">
        <f t="shared" si="916"/>
        <v>0.26385515705237433</v>
      </c>
      <c r="S4947" s="6">
        <f t="shared" si="917"/>
        <v>0.60446646415663041</v>
      </c>
    </row>
    <row r="4948" spans="1:19" x14ac:dyDescent="0.25">
      <c r="A4948" s="64">
        <v>41961</v>
      </c>
      <c r="B4948" s="200" t="s">
        <v>864</v>
      </c>
      <c r="C4948" s="4">
        <v>6</v>
      </c>
      <c r="D4948" s="4">
        <v>3</v>
      </c>
      <c r="E4948" s="4"/>
      <c r="G4948" s="4">
        <f t="shared" si="910"/>
        <v>795.77470000000005</v>
      </c>
      <c r="H4948"/>
      <c r="I4948"/>
      <c r="J4948" s="34">
        <f t="shared" si="907"/>
        <v>7.0685834705770342E-4</v>
      </c>
      <c r="K4948" s="34">
        <f t="shared" si="911"/>
        <v>0.56249666683810862</v>
      </c>
      <c r="L4948" s="6">
        <f t="shared" si="908"/>
        <v>2.219707841442716</v>
      </c>
      <c r="M4948" s="6">
        <f t="shared" si="912"/>
        <v>1.7663769089848702</v>
      </c>
      <c r="N4948" s="6">
        <f t="shared" si="909"/>
        <v>4.6285167281146418</v>
      </c>
      <c r="O4948" s="6">
        <f t="shared" si="913"/>
        <v>3.6832347567317885</v>
      </c>
      <c r="P4948" s="6">
        <f t="shared" si="914"/>
        <v>5.4496116657166587</v>
      </c>
      <c r="Q4948" s="6">
        <f t="shared" si="915"/>
        <v>0.84786091631273763</v>
      </c>
      <c r="R4948" s="6">
        <f t="shared" si="916"/>
        <v>1.4364615551253976</v>
      </c>
      <c r="S4948" s="6">
        <f t="shared" si="917"/>
        <v>2.2843224714381352</v>
      </c>
    </row>
    <row r="4949" spans="1:19" x14ac:dyDescent="0.25">
      <c r="A4949" s="64">
        <v>41961</v>
      </c>
      <c r="B4949" s="200" t="s">
        <v>864</v>
      </c>
      <c r="C4949" s="4">
        <v>6</v>
      </c>
      <c r="D4949" s="4">
        <v>4.7</v>
      </c>
      <c r="E4949" s="4"/>
      <c r="G4949" s="4">
        <f t="shared" si="910"/>
        <v>64.961200000000005</v>
      </c>
      <c r="H4949"/>
      <c r="I4949"/>
      <c r="J4949" s="34">
        <f t="shared" si="907"/>
        <v>1.7349445429449633E-3</v>
      </c>
      <c r="K4949" s="34">
        <f t="shared" si="911"/>
        <v>0.11270408162918646</v>
      </c>
      <c r="L4949" s="6">
        <f t="shared" si="908"/>
        <v>6.2308461373122945</v>
      </c>
      <c r="M4949" s="6">
        <f t="shared" si="912"/>
        <v>0.40476324994603757</v>
      </c>
      <c r="N4949" s="6">
        <f t="shared" si="909"/>
        <v>7.8264436633583525</v>
      </c>
      <c r="O4949" s="6">
        <f t="shared" si="913"/>
        <v>0.50841518196547364</v>
      </c>
      <c r="P4949" s="6">
        <f t="shared" si="914"/>
        <v>0.91317843191151127</v>
      </c>
      <c r="Q4949" s="6">
        <f t="shared" si="915"/>
        <v>0.19428635997409802</v>
      </c>
      <c r="R4949" s="6">
        <f t="shared" si="916"/>
        <v>0.19828192096653471</v>
      </c>
      <c r="S4949" s="6">
        <f t="shared" si="917"/>
        <v>0.39256828094063273</v>
      </c>
    </row>
    <row r="4950" spans="1:19" x14ac:dyDescent="0.25">
      <c r="A4950" s="64">
        <v>41961</v>
      </c>
      <c r="B4950" s="200" t="s">
        <v>864</v>
      </c>
      <c r="C4950" s="4">
        <v>6</v>
      </c>
      <c r="D4950" s="4">
        <v>3.1</v>
      </c>
      <c r="E4950" s="4"/>
      <c r="G4950" s="4">
        <f t="shared" si="910"/>
        <v>64.961200000000005</v>
      </c>
      <c r="H4950"/>
      <c r="I4950"/>
      <c r="J4950" s="34">
        <f t="shared" si="907"/>
        <v>7.5476763502494771E-4</v>
      </c>
      <c r="K4950" s="34">
        <f t="shared" si="911"/>
        <v>4.9030612243389851E-2</v>
      </c>
      <c r="L4950" s="6">
        <f t="shared" si="908"/>
        <v>2.3935063597525432</v>
      </c>
      <c r="M4950" s="6">
        <f t="shared" si="912"/>
        <v>0.15548504835297491</v>
      </c>
      <c r="N4950" s="6">
        <f t="shared" si="909"/>
        <v>4.8095356854949474</v>
      </c>
      <c r="O4950" s="6">
        <f t="shared" si="913"/>
        <v>0.31243321563258936</v>
      </c>
      <c r="P4950" s="6">
        <f t="shared" si="914"/>
        <v>0.46791826398556424</v>
      </c>
      <c r="Q4950" s="6">
        <f t="shared" si="915"/>
        <v>7.4632823209427962E-2</v>
      </c>
      <c r="R4950" s="6">
        <f t="shared" si="916"/>
        <v>0.12184895409670986</v>
      </c>
      <c r="S4950" s="6">
        <f t="shared" si="917"/>
        <v>0.19648177730613781</v>
      </c>
    </row>
    <row r="4951" spans="1:19" x14ac:dyDescent="0.25">
      <c r="A4951" s="64">
        <v>41961</v>
      </c>
      <c r="B4951" s="200" t="s">
        <v>864</v>
      </c>
      <c r="C4951" s="4">
        <v>6</v>
      </c>
      <c r="D4951" s="4">
        <v>3.5</v>
      </c>
      <c r="E4951" s="4"/>
      <c r="G4951" s="4">
        <f t="shared" si="910"/>
        <v>64.961200000000005</v>
      </c>
      <c r="H4951"/>
      <c r="I4951"/>
      <c r="J4951" s="34">
        <f t="shared" si="907"/>
        <v>9.6211275016187424E-4</v>
      </c>
      <c r="K4951" s="34">
        <f t="shared" si="911"/>
        <v>6.2499999998077607E-2</v>
      </c>
      <c r="L4951" s="6">
        <f t="shared" si="908"/>
        <v>3.1637815247608514</v>
      </c>
      <c r="M4951" s="6">
        <f t="shared" si="912"/>
        <v>0.20552304837265933</v>
      </c>
      <c r="N4951" s="6">
        <f t="shared" si="909"/>
        <v>5.5433152983182508</v>
      </c>
      <c r="O4951" s="6">
        <f t="shared" si="913"/>
        <v>0.36010042074168885</v>
      </c>
      <c r="P4951" s="6">
        <f t="shared" si="914"/>
        <v>0.56562346911434824</v>
      </c>
      <c r="Q4951" s="6">
        <f t="shared" si="915"/>
        <v>9.865106321887647E-2</v>
      </c>
      <c r="R4951" s="6">
        <f t="shared" si="916"/>
        <v>0.14043916408925866</v>
      </c>
      <c r="S4951" s="6">
        <f t="shared" si="917"/>
        <v>0.23909022730813512</v>
      </c>
    </row>
    <row r="4952" spans="1:19" x14ac:dyDescent="0.25">
      <c r="A4952" s="64">
        <v>41961</v>
      </c>
      <c r="B4952" s="200" t="s">
        <v>864</v>
      </c>
      <c r="C4952" s="4">
        <v>6</v>
      </c>
      <c r="D4952" s="4">
        <v>4</v>
      </c>
      <c r="E4952" s="4"/>
      <c r="G4952" s="4">
        <f t="shared" si="910"/>
        <v>64.961200000000005</v>
      </c>
      <c r="H4952"/>
      <c r="I4952"/>
      <c r="J4952" s="34">
        <f t="shared" si="907"/>
        <v>1.2566370614359172E-3</v>
      </c>
      <c r="K4952" s="34">
        <f t="shared" si="911"/>
        <v>8.1632653058713603E-2</v>
      </c>
      <c r="L4952" s="6">
        <f t="shared" si="908"/>
        <v>4.3006091215286046</v>
      </c>
      <c r="M4952" s="6">
        <f t="shared" si="912"/>
        <v>0.27937273468421148</v>
      </c>
      <c r="N4952" s="6">
        <f t="shared" si="909"/>
        <v>6.4806737611278331</v>
      </c>
      <c r="O4952" s="6">
        <f t="shared" si="913"/>
        <v>0.42099235249702632</v>
      </c>
      <c r="P4952" s="6">
        <f t="shared" si="914"/>
        <v>0.7003650871812378</v>
      </c>
      <c r="Q4952" s="6">
        <f t="shared" si="915"/>
        <v>0.1340989126484215</v>
      </c>
      <c r="R4952" s="6">
        <f t="shared" si="916"/>
        <v>0.16418701747384026</v>
      </c>
      <c r="S4952" s="6">
        <f t="shared" si="917"/>
        <v>0.29828593012226179</v>
      </c>
    </row>
    <row r="4953" spans="1:19" x14ac:dyDescent="0.25">
      <c r="A4953" s="64">
        <v>41961</v>
      </c>
      <c r="B4953" s="200" t="s">
        <v>864</v>
      </c>
      <c r="C4953" s="4">
        <v>6</v>
      </c>
      <c r="D4953" s="4">
        <v>3.6</v>
      </c>
      <c r="E4953" s="4"/>
      <c r="G4953" s="4">
        <f t="shared" si="910"/>
        <v>64.961200000000005</v>
      </c>
      <c r="H4953"/>
      <c r="I4953"/>
      <c r="J4953" s="34">
        <f t="shared" si="907"/>
        <v>1.0178760197630931E-3</v>
      </c>
      <c r="K4953" s="34">
        <f t="shared" si="911"/>
        <v>6.6122448977558021E-2</v>
      </c>
      <c r="L4953" s="6">
        <f t="shared" si="908"/>
        <v>3.375464158589657</v>
      </c>
      <c r="M4953" s="6">
        <f t="shared" si="912"/>
        <v>0.21927420655205926</v>
      </c>
      <c r="N4953" s="6">
        <f t="shared" si="909"/>
        <v>5.7290669248255632</v>
      </c>
      <c r="O4953" s="6">
        <f t="shared" si="913"/>
        <v>0.37216706953560269</v>
      </c>
      <c r="P4953" s="6">
        <f t="shared" si="914"/>
        <v>0.59144127608766195</v>
      </c>
      <c r="Q4953" s="6">
        <f t="shared" si="915"/>
        <v>0.10525161914498844</v>
      </c>
      <c r="R4953" s="6">
        <f t="shared" si="916"/>
        <v>0.14514515711888507</v>
      </c>
      <c r="S4953" s="6">
        <f t="shared" si="917"/>
        <v>0.25039677626387352</v>
      </c>
    </row>
    <row r="4954" spans="1:19" x14ac:dyDescent="0.25">
      <c r="A4954" s="64">
        <v>41961</v>
      </c>
      <c r="B4954" s="200" t="s">
        <v>864</v>
      </c>
      <c r="C4954" s="4">
        <v>6</v>
      </c>
      <c r="D4954" s="4">
        <v>4</v>
      </c>
      <c r="E4954" s="4"/>
      <c r="G4954" s="4">
        <f t="shared" si="910"/>
        <v>64.961200000000005</v>
      </c>
      <c r="H4954"/>
      <c r="I4954"/>
      <c r="J4954" s="34">
        <f t="shared" si="907"/>
        <v>1.2566370614359172E-3</v>
      </c>
      <c r="K4954" s="34">
        <f t="shared" si="911"/>
        <v>8.1632653058713603E-2</v>
      </c>
      <c r="L4954" s="6">
        <f t="shared" si="908"/>
        <v>4.3006091215286046</v>
      </c>
      <c r="M4954" s="6">
        <f t="shared" si="912"/>
        <v>0.27937273468421148</v>
      </c>
      <c r="N4954" s="6">
        <f t="shared" si="909"/>
        <v>6.4806737611278331</v>
      </c>
      <c r="O4954" s="6">
        <f t="shared" si="913"/>
        <v>0.42099235249702632</v>
      </c>
      <c r="P4954" s="6">
        <f t="shared" si="914"/>
        <v>0.7003650871812378</v>
      </c>
      <c r="Q4954" s="6">
        <f t="shared" si="915"/>
        <v>0.1340989126484215</v>
      </c>
      <c r="R4954" s="6">
        <f t="shared" si="916"/>
        <v>0.16418701747384026</v>
      </c>
      <c r="S4954" s="6">
        <f t="shared" si="917"/>
        <v>0.29828593012226179</v>
      </c>
    </row>
    <row r="4955" spans="1:19" x14ac:dyDescent="0.25">
      <c r="A4955" s="64">
        <v>41961</v>
      </c>
      <c r="B4955" s="200" t="s">
        <v>864</v>
      </c>
      <c r="C4955" s="4">
        <v>6</v>
      </c>
      <c r="D4955" s="4">
        <v>4.8</v>
      </c>
      <c r="E4955" s="4"/>
      <c r="G4955" s="4">
        <f t="shared" si="910"/>
        <v>64.961200000000005</v>
      </c>
      <c r="H4955"/>
      <c r="I4955"/>
      <c r="J4955" s="34">
        <f t="shared" si="907"/>
        <v>1.8095573684677208E-3</v>
      </c>
      <c r="K4955" s="34">
        <f t="shared" si="911"/>
        <v>0.11755102040454758</v>
      </c>
      <c r="L4955" s="6">
        <f t="shared" si="908"/>
        <v>6.5398480281028419</v>
      </c>
      <c r="M4955" s="6">
        <f t="shared" si="912"/>
        <v>0.42483638396340279</v>
      </c>
      <c r="N4955" s="6">
        <f t="shared" si="909"/>
        <v>8.0216224497877064</v>
      </c>
      <c r="O4955" s="6">
        <f t="shared" si="913"/>
        <v>0.52109423039239344</v>
      </c>
      <c r="P4955" s="6">
        <f t="shared" si="914"/>
        <v>0.94593061435579617</v>
      </c>
      <c r="Q4955" s="6">
        <f t="shared" si="915"/>
        <v>0.20392146430243333</v>
      </c>
      <c r="R4955" s="6">
        <f t="shared" si="916"/>
        <v>0.20322674985303346</v>
      </c>
      <c r="S4955" s="6">
        <f t="shared" si="917"/>
        <v>0.40714821415546676</v>
      </c>
    </row>
    <row r="4956" spans="1:19" x14ac:dyDescent="0.25">
      <c r="A4956" s="64">
        <v>41961</v>
      </c>
      <c r="B4956" s="200" t="s">
        <v>864</v>
      </c>
      <c r="C4956" s="4">
        <v>6</v>
      </c>
      <c r="D4956" s="4">
        <v>4</v>
      </c>
      <c r="E4956" s="4"/>
      <c r="G4956" s="4">
        <f t="shared" si="910"/>
        <v>64.961200000000005</v>
      </c>
      <c r="H4956"/>
      <c r="I4956"/>
      <c r="J4956" s="34">
        <f t="shared" si="907"/>
        <v>1.2566370614359172E-3</v>
      </c>
      <c r="K4956" s="34">
        <f t="shared" si="911"/>
        <v>8.1632653058713603E-2</v>
      </c>
      <c r="L4956" s="6">
        <f t="shared" si="908"/>
        <v>4.3006091215286046</v>
      </c>
      <c r="M4956" s="6">
        <f t="shared" si="912"/>
        <v>0.27937273468421148</v>
      </c>
      <c r="N4956" s="6">
        <f t="shared" si="909"/>
        <v>6.4806737611278331</v>
      </c>
      <c r="O4956" s="6">
        <f t="shared" si="913"/>
        <v>0.42099235249702632</v>
      </c>
      <c r="P4956" s="6">
        <f t="shared" si="914"/>
        <v>0.7003650871812378</v>
      </c>
      <c r="Q4956" s="6">
        <f t="shared" si="915"/>
        <v>0.1340989126484215</v>
      </c>
      <c r="R4956" s="6">
        <f t="shared" si="916"/>
        <v>0.16418701747384026</v>
      </c>
      <c r="S4956" s="6">
        <f t="shared" si="917"/>
        <v>0.29828593012226179</v>
      </c>
    </row>
    <row r="4957" spans="1:19" x14ac:dyDescent="0.25">
      <c r="A4957" s="64">
        <v>41961</v>
      </c>
      <c r="B4957" s="200" t="s">
        <v>864</v>
      </c>
      <c r="C4957" s="4">
        <v>6</v>
      </c>
      <c r="D4957" s="4">
        <v>3.3</v>
      </c>
      <c r="E4957" s="4"/>
      <c r="G4957" s="4">
        <f t="shared" si="910"/>
        <v>64.961200000000005</v>
      </c>
      <c r="H4957"/>
      <c r="I4957"/>
      <c r="J4957" s="34">
        <f t="shared" si="907"/>
        <v>8.5529859993982123E-4</v>
      </c>
      <c r="K4957" s="34">
        <f t="shared" si="911"/>
        <v>5.5561224488086945E-2</v>
      </c>
      <c r="L4957" s="6">
        <f t="shared" si="908"/>
        <v>2.7634881041225379</v>
      </c>
      <c r="M4957" s="6">
        <f t="shared" si="912"/>
        <v>0.17951950691152002</v>
      </c>
      <c r="N4957" s="6">
        <f t="shared" si="909"/>
        <v>5.1745344101160526</v>
      </c>
      <c r="O4957" s="6">
        <f t="shared" si="913"/>
        <v>0.3361439712423443</v>
      </c>
      <c r="P4957" s="6">
        <f t="shared" si="914"/>
        <v>0.51566347815386426</v>
      </c>
      <c r="Q4957" s="6">
        <f t="shared" si="915"/>
        <v>8.6169363317529613E-2</v>
      </c>
      <c r="R4957" s="6">
        <f t="shared" si="916"/>
        <v>0.13109614878451428</v>
      </c>
      <c r="S4957" s="6">
        <f t="shared" si="917"/>
        <v>0.2172655121020439</v>
      </c>
    </row>
    <row r="4958" spans="1:19" x14ac:dyDescent="0.25">
      <c r="A4958" s="64">
        <v>41961</v>
      </c>
      <c r="B4958" s="200" t="s">
        <v>864</v>
      </c>
      <c r="C4958" s="4">
        <v>6</v>
      </c>
      <c r="D4958" s="4">
        <v>5.2</v>
      </c>
      <c r="E4958" s="4"/>
      <c r="G4958" s="4">
        <f t="shared" si="910"/>
        <v>64.961200000000005</v>
      </c>
      <c r="H4958"/>
      <c r="I4958"/>
      <c r="J4958" s="34">
        <f t="shared" si="907"/>
        <v>2.1237166338267006E-3</v>
      </c>
      <c r="K4958" s="34">
        <f t="shared" si="911"/>
        <v>0.13795918366922602</v>
      </c>
      <c r="L4958" s="6">
        <f t="shared" si="908"/>
        <v>7.8611437635641082</v>
      </c>
      <c r="M4958" s="6">
        <f t="shared" si="912"/>
        <v>0.51066934215868187</v>
      </c>
      <c r="N4958" s="6">
        <f t="shared" si="909"/>
        <v>8.8091474968502013</v>
      </c>
      <c r="O4958" s="6">
        <f t="shared" si="913"/>
        <v>0.5722528034719111</v>
      </c>
      <c r="P4958" s="6">
        <f t="shared" si="914"/>
        <v>1.0829221456305929</v>
      </c>
      <c r="Q4958" s="6">
        <f t="shared" si="915"/>
        <v>0.2451212842361673</v>
      </c>
      <c r="R4958" s="6">
        <f t="shared" si="916"/>
        <v>0.22317859335404533</v>
      </c>
      <c r="S4958" s="6">
        <f t="shared" si="917"/>
        <v>0.46829987759021263</v>
      </c>
    </row>
    <row r="4959" spans="1:19" x14ac:dyDescent="0.25">
      <c r="A4959" s="64">
        <v>41961</v>
      </c>
      <c r="B4959" s="200" t="s">
        <v>864</v>
      </c>
      <c r="C4959" s="4">
        <v>6</v>
      </c>
      <c r="D4959" s="4">
        <v>3</v>
      </c>
      <c r="E4959" s="4"/>
      <c r="G4959" s="4">
        <f t="shared" si="910"/>
        <v>795.77470000000005</v>
      </c>
      <c r="H4959"/>
      <c r="I4959"/>
      <c r="J4959" s="34">
        <f t="shared" si="907"/>
        <v>7.0685834705770342E-4</v>
      </c>
      <c r="K4959" s="34">
        <f t="shared" si="911"/>
        <v>0.56249666683810862</v>
      </c>
      <c r="L4959" s="6">
        <f t="shared" si="908"/>
        <v>2.219707841442716</v>
      </c>
      <c r="M4959" s="6">
        <f t="shared" si="912"/>
        <v>1.7663769089848702</v>
      </c>
      <c r="N4959" s="6">
        <f t="shared" si="909"/>
        <v>4.6285167281146418</v>
      </c>
      <c r="O4959" s="6">
        <f t="shared" si="913"/>
        <v>3.6832347567317885</v>
      </c>
      <c r="P4959" s="6">
        <f t="shared" si="914"/>
        <v>5.4496116657166587</v>
      </c>
      <c r="Q4959" s="6">
        <f t="shared" si="915"/>
        <v>0.84786091631273763</v>
      </c>
      <c r="R4959" s="6">
        <f t="shared" si="916"/>
        <v>1.4364615551253976</v>
      </c>
      <c r="S4959" s="6">
        <f t="shared" si="917"/>
        <v>2.2843224714381352</v>
      </c>
    </row>
    <row r="4960" spans="1:19" x14ac:dyDescent="0.25">
      <c r="A4960" s="64">
        <v>41961</v>
      </c>
      <c r="B4960" s="200" t="s">
        <v>864</v>
      </c>
      <c r="C4960" s="4">
        <v>6</v>
      </c>
      <c r="D4960" s="4">
        <v>5.5</v>
      </c>
      <c r="E4960" s="4"/>
      <c r="G4960" s="4">
        <f t="shared" si="910"/>
        <v>64.961200000000005</v>
      </c>
      <c r="H4960"/>
      <c r="I4960"/>
      <c r="J4960" s="34">
        <f t="shared" si="907"/>
        <v>2.3758294442772811E-3</v>
      </c>
      <c r="K4960" s="34">
        <f t="shared" si="911"/>
        <v>0.15433673468913039</v>
      </c>
      <c r="L4960" s="6">
        <f t="shared" si="908"/>
        <v>8.9430956308196485</v>
      </c>
      <c r="M4960" s="6">
        <f t="shared" si="912"/>
        <v>0.58095423516110178</v>
      </c>
      <c r="N4960" s="6">
        <f t="shared" si="909"/>
        <v>9.4066355127217793</v>
      </c>
      <c r="O4960" s="6">
        <f t="shared" si="913"/>
        <v>0.61106634272138272</v>
      </c>
      <c r="P4960" s="6">
        <f t="shared" si="914"/>
        <v>1.1920205778824844</v>
      </c>
      <c r="Q4960" s="6">
        <f t="shared" si="915"/>
        <v>0.27885803287732885</v>
      </c>
      <c r="R4960" s="6">
        <f t="shared" si="916"/>
        <v>0.23831587366133927</v>
      </c>
      <c r="S4960" s="6">
        <f t="shared" si="917"/>
        <v>0.51717390653866813</v>
      </c>
    </row>
    <row r="4961" spans="1:19" x14ac:dyDescent="0.25">
      <c r="A4961" s="64">
        <v>41961</v>
      </c>
      <c r="B4961" s="200" t="s">
        <v>864</v>
      </c>
      <c r="C4961" s="4">
        <v>6</v>
      </c>
      <c r="D4961" s="4">
        <v>4.5</v>
      </c>
      <c r="E4961" s="4"/>
      <c r="G4961" s="4">
        <f t="shared" si="910"/>
        <v>64.961200000000005</v>
      </c>
      <c r="H4961"/>
      <c r="I4961"/>
      <c r="J4961" s="34">
        <f t="shared" ref="J4961:J5024" si="918">((+D4961/200)^2)*PI()</f>
        <v>1.5904312808798326E-3</v>
      </c>
      <c r="K4961" s="34">
        <f t="shared" si="911"/>
        <v>0.10331632652743439</v>
      </c>
      <c r="L4961" s="6">
        <f t="shared" ref="L4961:L5024" si="919">0.17758*(D4961^2.299)</f>
        <v>5.6380590590289899</v>
      </c>
      <c r="M4961" s="6">
        <f t="shared" si="912"/>
        <v>0.36625508924934846</v>
      </c>
      <c r="N4961" s="6">
        <f t="shared" ref="N4961:N5024" si="920">1.28*(D4961^1.17)</f>
        <v>7.4382130025037601</v>
      </c>
      <c r="O4961" s="6">
        <f t="shared" si="913"/>
        <v>0.48319525187039564</v>
      </c>
      <c r="P4961" s="6">
        <f t="shared" si="914"/>
        <v>0.84945034111974405</v>
      </c>
      <c r="Q4961" s="6">
        <f t="shared" si="915"/>
        <v>0.17580244283968727</v>
      </c>
      <c r="R4961" s="6">
        <f t="shared" si="916"/>
        <v>0.1884461482294543</v>
      </c>
      <c r="S4961" s="6">
        <f t="shared" si="917"/>
        <v>0.36424859106914154</v>
      </c>
    </row>
    <row r="4962" spans="1:19" x14ac:dyDescent="0.25">
      <c r="A4962" s="64">
        <v>41961</v>
      </c>
      <c r="B4962" s="200" t="s">
        <v>864</v>
      </c>
      <c r="C4962" s="4">
        <v>6</v>
      </c>
      <c r="D4962" s="4">
        <v>6</v>
      </c>
      <c r="E4962" s="4"/>
      <c r="G4962" s="4">
        <f t="shared" ref="G4962:G5025" si="921">IF($D4962&lt;3.01,795.7747,64.9612)</f>
        <v>64.961200000000005</v>
      </c>
      <c r="H4962"/>
      <c r="I4962"/>
      <c r="J4962" s="34">
        <f t="shared" si="918"/>
        <v>2.8274333882308137E-3</v>
      </c>
      <c r="K4962" s="34">
        <f t="shared" ref="K4962:K4969" si="922">+IF($D4962&gt;3.01,J4962*64.96120126,J4962*795.77)</f>
        <v>0.1836734693821056</v>
      </c>
      <c r="L4962" s="6">
        <f t="shared" si="919"/>
        <v>10.923549380812876</v>
      </c>
      <c r="M4962" s="6">
        <f t="shared" ref="M4962:M4969" si="923">+IF($D4962&gt;3.01,L4962*64.96120126*0.001,L4962*795.77*0.001)</f>
        <v>0.70960688980053355</v>
      </c>
      <c r="N4962" s="6">
        <f t="shared" si="920"/>
        <v>10.414704032978928</v>
      </c>
      <c r="O4962" s="6">
        <f t="shared" ref="O4962:O4969" si="924">+IF($D4962&gt;3.01,N4962*64.96120126*0.001,N4962*795.77*0.001)</f>
        <v>0.67655168474967775</v>
      </c>
      <c r="P4962" s="6">
        <f t="shared" ref="P4962:P4969" si="925">+M4962+O4962</f>
        <v>1.3861585745502114</v>
      </c>
      <c r="Q4962" s="6">
        <f t="shared" si="915"/>
        <v>0.34061130710425608</v>
      </c>
      <c r="R4962" s="6">
        <f t="shared" si="916"/>
        <v>0.26385515705237433</v>
      </c>
      <c r="S4962" s="6">
        <f t="shared" si="917"/>
        <v>0.60446646415663041</v>
      </c>
    </row>
    <row r="4963" spans="1:19" x14ac:dyDescent="0.25">
      <c r="A4963" s="64">
        <v>41961</v>
      </c>
      <c r="B4963" s="200" t="s">
        <v>864</v>
      </c>
      <c r="C4963" s="4">
        <v>6</v>
      </c>
      <c r="D4963" s="4">
        <v>3.2</v>
      </c>
      <c r="E4963" s="4"/>
      <c r="G4963" s="4">
        <f t="shared" si="921"/>
        <v>64.961200000000005</v>
      </c>
      <c r="H4963"/>
      <c r="I4963"/>
      <c r="J4963" s="34">
        <f t="shared" si="918"/>
        <v>8.0424771931898698E-4</v>
      </c>
      <c r="K4963" s="34">
        <f t="shared" si="922"/>
        <v>5.2244897957576697E-2</v>
      </c>
      <c r="L4963" s="6">
        <f t="shared" si="919"/>
        <v>2.57474279673893</v>
      </c>
      <c r="M4963" s="6">
        <f t="shared" si="923"/>
        <v>0.16725838501169291</v>
      </c>
      <c r="N4963" s="6">
        <f t="shared" si="920"/>
        <v>4.9915502127950244</v>
      </c>
      <c r="O4963" s="6">
        <f t="shared" si="924"/>
        <v>0.32425709797277341</v>
      </c>
      <c r="P4963" s="6">
        <f t="shared" si="925"/>
        <v>0.49151548298446635</v>
      </c>
      <c r="Q4963" s="6">
        <f t="shared" si="915"/>
        <v>8.0284024805612586E-2</v>
      </c>
      <c r="R4963" s="6">
        <f t="shared" si="916"/>
        <v>0.12646026820938164</v>
      </c>
      <c r="S4963" s="6">
        <f t="shared" si="917"/>
        <v>0.20674429301499422</v>
      </c>
    </row>
    <row r="4964" spans="1:19" x14ac:dyDescent="0.25">
      <c r="A4964" s="64">
        <v>41961</v>
      </c>
      <c r="B4964" s="200" t="s">
        <v>864</v>
      </c>
      <c r="C4964" s="4">
        <v>6</v>
      </c>
      <c r="D4964" s="4">
        <v>6</v>
      </c>
      <c r="E4964" s="4"/>
      <c r="G4964" s="4">
        <f t="shared" si="921"/>
        <v>64.961200000000005</v>
      </c>
      <c r="H4964"/>
      <c r="I4964"/>
      <c r="J4964" s="34">
        <f t="shared" si="918"/>
        <v>2.8274333882308137E-3</v>
      </c>
      <c r="K4964" s="34">
        <f t="shared" si="922"/>
        <v>0.1836734693821056</v>
      </c>
      <c r="L4964" s="6">
        <f t="shared" si="919"/>
        <v>10.923549380812876</v>
      </c>
      <c r="M4964" s="6">
        <f t="shared" si="923"/>
        <v>0.70960688980053355</v>
      </c>
      <c r="N4964" s="6">
        <f t="shared" si="920"/>
        <v>10.414704032978928</v>
      </c>
      <c r="O4964" s="6">
        <f t="shared" si="924"/>
        <v>0.67655168474967775</v>
      </c>
      <c r="P4964" s="6">
        <f t="shared" si="925"/>
        <v>1.3861585745502114</v>
      </c>
      <c r="Q4964" s="6">
        <f t="shared" si="915"/>
        <v>0.34061130710425608</v>
      </c>
      <c r="R4964" s="6">
        <f t="shared" si="916"/>
        <v>0.26385515705237433</v>
      </c>
      <c r="S4964" s="6">
        <f t="shared" si="917"/>
        <v>0.60446646415663041</v>
      </c>
    </row>
    <row r="4965" spans="1:19" x14ac:dyDescent="0.25">
      <c r="A4965" s="64">
        <v>41961</v>
      </c>
      <c r="B4965" s="200" t="s">
        <v>864</v>
      </c>
      <c r="C4965" s="4">
        <v>6</v>
      </c>
      <c r="D4965" s="4">
        <v>8.1999999999999993</v>
      </c>
      <c r="E4965" s="4"/>
      <c r="G4965" s="4">
        <f t="shared" si="921"/>
        <v>64.961200000000005</v>
      </c>
      <c r="H4965"/>
      <c r="I4965"/>
      <c r="J4965" s="34">
        <f t="shared" si="918"/>
        <v>5.2810172506844409E-3</v>
      </c>
      <c r="K4965" s="34">
        <f t="shared" si="922"/>
        <v>0.34306122447924381</v>
      </c>
      <c r="L4965" s="6">
        <f t="shared" si="919"/>
        <v>22.400210436181411</v>
      </c>
      <c r="M4965" s="6">
        <f t="shared" si="923"/>
        <v>1.455144578411133</v>
      </c>
      <c r="N4965" s="6">
        <f t="shared" si="920"/>
        <v>15.009705698547517</v>
      </c>
      <c r="O4965" s="6">
        <f t="shared" si="924"/>
        <v>0.97504851273671411</v>
      </c>
      <c r="P4965" s="6">
        <f t="shared" si="925"/>
        <v>2.4301930911478471</v>
      </c>
      <c r="Q4965" s="6">
        <f t="shared" si="915"/>
        <v>0.69846939763734384</v>
      </c>
      <c r="R4965" s="6">
        <f t="shared" si="916"/>
        <v>0.38026891996731854</v>
      </c>
      <c r="S4965" s="6">
        <f t="shared" si="917"/>
        <v>1.0787383176046623</v>
      </c>
    </row>
    <row r="4966" spans="1:19" x14ac:dyDescent="0.25">
      <c r="A4966" s="64">
        <v>41961</v>
      </c>
      <c r="B4966" s="200" t="s">
        <v>864</v>
      </c>
      <c r="C4966" s="4">
        <v>6</v>
      </c>
      <c r="D4966" s="4">
        <v>3.5</v>
      </c>
      <c r="E4966" s="4"/>
      <c r="G4966" s="4">
        <f t="shared" si="921"/>
        <v>64.961200000000005</v>
      </c>
      <c r="H4966"/>
      <c r="I4966"/>
      <c r="J4966" s="34">
        <f t="shared" si="918"/>
        <v>9.6211275016187424E-4</v>
      </c>
      <c r="K4966" s="34">
        <f t="shared" si="922"/>
        <v>6.2499999998077607E-2</v>
      </c>
      <c r="L4966" s="6">
        <f t="shared" si="919"/>
        <v>3.1637815247608514</v>
      </c>
      <c r="M4966" s="6">
        <f t="shared" si="923"/>
        <v>0.20552304837265933</v>
      </c>
      <c r="N4966" s="6">
        <f t="shared" si="920"/>
        <v>5.5433152983182508</v>
      </c>
      <c r="O4966" s="6">
        <f t="shared" si="924"/>
        <v>0.36010042074168885</v>
      </c>
      <c r="P4966" s="6">
        <f t="shared" si="925"/>
        <v>0.56562346911434824</v>
      </c>
      <c r="Q4966" s="6">
        <f t="shared" si="915"/>
        <v>9.865106321887647E-2</v>
      </c>
      <c r="R4966" s="6">
        <f t="shared" si="916"/>
        <v>0.14043916408925866</v>
      </c>
      <c r="S4966" s="6">
        <f t="shared" si="917"/>
        <v>0.23909022730813512</v>
      </c>
    </row>
    <row r="4967" spans="1:19" x14ac:dyDescent="0.25">
      <c r="A4967" s="64">
        <v>41961</v>
      </c>
      <c r="B4967" s="200" t="s">
        <v>864</v>
      </c>
      <c r="C4967" s="4">
        <v>6</v>
      </c>
      <c r="D4967" s="4">
        <v>4.5</v>
      </c>
      <c r="E4967" s="4"/>
      <c r="G4967" s="4">
        <f t="shared" si="921"/>
        <v>64.961200000000005</v>
      </c>
      <c r="H4967"/>
      <c r="I4967"/>
      <c r="J4967" s="34">
        <f t="shared" si="918"/>
        <v>1.5904312808798326E-3</v>
      </c>
      <c r="K4967" s="34">
        <f t="shared" si="922"/>
        <v>0.10331632652743439</v>
      </c>
      <c r="L4967" s="6">
        <f t="shared" si="919"/>
        <v>5.6380590590289899</v>
      </c>
      <c r="M4967" s="6">
        <f t="shared" si="923"/>
        <v>0.36625508924934846</v>
      </c>
      <c r="N4967" s="6">
        <f t="shared" si="920"/>
        <v>7.4382130025037601</v>
      </c>
      <c r="O4967" s="6">
        <f t="shared" si="924"/>
        <v>0.48319525187039564</v>
      </c>
      <c r="P4967" s="6">
        <f t="shared" si="925"/>
        <v>0.84945034111974405</v>
      </c>
      <c r="Q4967" s="6">
        <f t="shared" si="915"/>
        <v>0.17580244283968727</v>
      </c>
      <c r="R4967" s="6">
        <f t="shared" si="916"/>
        <v>0.1884461482294543</v>
      </c>
      <c r="S4967" s="6">
        <f t="shared" si="917"/>
        <v>0.36424859106914154</v>
      </c>
    </row>
    <row r="4968" spans="1:19" x14ac:dyDescent="0.25">
      <c r="A4968" s="64">
        <v>41961</v>
      </c>
      <c r="B4968" s="200" t="s">
        <v>864</v>
      </c>
      <c r="C4968" s="4">
        <v>6</v>
      </c>
      <c r="D4968" s="4">
        <v>2.8</v>
      </c>
      <c r="E4968" s="4"/>
      <c r="G4968" s="4">
        <f t="shared" si="921"/>
        <v>795.77470000000005</v>
      </c>
      <c r="H4968"/>
      <c r="I4968"/>
      <c r="J4968" s="34">
        <f t="shared" si="918"/>
        <v>6.1575216010359933E-4</v>
      </c>
      <c r="K4968" s="34">
        <f t="shared" si="922"/>
        <v>0.48999709644564121</v>
      </c>
      <c r="L4968" s="6">
        <f t="shared" si="919"/>
        <v>1.8941325428892555</v>
      </c>
      <c r="M4968" s="6">
        <f t="shared" si="923"/>
        <v>1.5072938536549827</v>
      </c>
      <c r="N4968" s="6">
        <f t="shared" si="920"/>
        <v>4.269577157683524</v>
      </c>
      <c r="O4968" s="6">
        <f t="shared" si="924"/>
        <v>3.3976014147698179</v>
      </c>
      <c r="P4968" s="6">
        <f t="shared" si="925"/>
        <v>4.9048952684248004</v>
      </c>
      <c r="Q4968" s="6">
        <f t="shared" si="915"/>
        <v>0.72350104975439167</v>
      </c>
      <c r="R4968" s="6">
        <f t="shared" si="916"/>
        <v>1.3250645517602291</v>
      </c>
      <c r="S4968" s="6">
        <f t="shared" si="917"/>
        <v>2.0485656015146207</v>
      </c>
    </row>
    <row r="4969" spans="1:19" x14ac:dyDescent="0.25">
      <c r="A4969" s="64">
        <v>41961</v>
      </c>
      <c r="B4969" s="200" t="s">
        <v>864</v>
      </c>
      <c r="C4969" s="4">
        <v>6</v>
      </c>
      <c r="D4969" s="4">
        <v>3.6</v>
      </c>
      <c r="E4969" s="4"/>
      <c r="G4969" s="4">
        <f t="shared" si="921"/>
        <v>64.961200000000005</v>
      </c>
      <c r="H4969"/>
      <c r="I4969"/>
      <c r="J4969" s="34">
        <f t="shared" si="918"/>
        <v>1.0178760197630931E-3</v>
      </c>
      <c r="K4969" s="34">
        <f t="shared" si="922"/>
        <v>6.6122448977558021E-2</v>
      </c>
      <c r="L4969" s="6">
        <f t="shared" si="919"/>
        <v>3.375464158589657</v>
      </c>
      <c r="M4969" s="6">
        <f t="shared" si="923"/>
        <v>0.21927420655205926</v>
      </c>
      <c r="N4969" s="6">
        <f t="shared" si="920"/>
        <v>5.7290669248255632</v>
      </c>
      <c r="O4969" s="6">
        <f t="shared" si="924"/>
        <v>0.37216706953560269</v>
      </c>
      <c r="P4969" s="6">
        <f t="shared" si="925"/>
        <v>0.59144127608766195</v>
      </c>
      <c r="Q4969" s="6">
        <f t="shared" si="915"/>
        <v>0.10525161914498844</v>
      </c>
      <c r="R4969" s="6">
        <f t="shared" si="916"/>
        <v>0.14514515711888507</v>
      </c>
      <c r="S4969" s="6">
        <f t="shared" si="917"/>
        <v>0.25039677626387352</v>
      </c>
    </row>
    <row r="4970" spans="1:19" x14ac:dyDescent="0.25">
      <c r="B4970" s="200" t="s">
        <v>869</v>
      </c>
      <c r="C4970" s="114">
        <v>1</v>
      </c>
      <c r="D4970" s="1">
        <v>1.4</v>
      </c>
      <c r="E4970" s="1"/>
      <c r="F4970" s="1"/>
      <c r="G4970" s="4">
        <f t="shared" si="921"/>
        <v>795.77470000000005</v>
      </c>
      <c r="H4970" s="201"/>
      <c r="I4970" s="201"/>
      <c r="J4970" s="204">
        <f t="shared" si="918"/>
        <v>1.5393804002589983E-4</v>
      </c>
      <c r="K4970" s="204">
        <f>+IF($D4970&gt;3.01,J4970*198.9437,J4970*795.77)</f>
        <v>0.1224992741114103</v>
      </c>
      <c r="L4970" s="28">
        <f t="shared" si="919"/>
        <v>0.38489512077165539</v>
      </c>
      <c r="M4970" s="28">
        <f>+IF($D4970&gt;3.01,L4970*198.9437*0.001,L4970*795.77*0.001)</f>
        <v>0.3062879902564602</v>
      </c>
      <c r="N4970" s="28">
        <f t="shared" si="920"/>
        <v>1.8974912041414842</v>
      </c>
      <c r="O4970" s="28">
        <f>+IF($D4970&gt;3.01,N4970*198.9437*0.001,N4970*795.77*0.001)</f>
        <v>1.509966575519669</v>
      </c>
      <c r="P4970" s="28">
        <f>+M4970+O4970</f>
        <v>1.8162545657761291</v>
      </c>
      <c r="Q4970" s="6">
        <f t="shared" si="915"/>
        <v>0.14701823532310088</v>
      </c>
      <c r="R4970" s="6">
        <f t="shared" si="916"/>
        <v>0.58888696445267086</v>
      </c>
      <c r="S4970" s="6">
        <f t="shared" si="917"/>
        <v>0.73590519977577173</v>
      </c>
    </row>
    <row r="4971" spans="1:19" x14ac:dyDescent="0.25">
      <c r="B4971" s="200" t="s">
        <v>869</v>
      </c>
      <c r="C4971" s="114">
        <v>1</v>
      </c>
      <c r="D4971" s="1">
        <v>4.9000000000000004</v>
      </c>
      <c r="E4971" s="1"/>
      <c r="F4971" s="1"/>
      <c r="G4971" s="4">
        <f t="shared" si="921"/>
        <v>64.961200000000005</v>
      </c>
      <c r="H4971" s="201"/>
      <c r="I4971" s="201"/>
      <c r="J4971" s="204">
        <f t="shared" si="918"/>
        <v>1.8857409903172736E-3</v>
      </c>
      <c r="K4971" s="204">
        <f t="shared" ref="K4971:K5034" si="926">+IF($D4971&gt;3.01,J4971*198.9437,J4971*795.77)</f>
        <v>0.37515628985538257</v>
      </c>
      <c r="L4971" s="28">
        <f t="shared" si="919"/>
        <v>6.8573266813152358</v>
      </c>
      <c r="M4971" s="28">
        <f t="shared" ref="M4971:M5034" si="927">+IF($D4971&gt;3.01,L4971*198.9437*0.001,L4971*795.77*0.001)</f>
        <v>1.364221942089574</v>
      </c>
      <c r="N4971" s="28">
        <f t="shared" si="920"/>
        <v>8.2174937658920371</v>
      </c>
      <c r="O4971" s="28">
        <f t="shared" ref="O4971:O5034" si="928">+IF($D4971&gt;3.01,N4971*198.9437*0.001,N4971*795.77*0.001)</f>
        <v>1.6348186145134957</v>
      </c>
      <c r="P4971" s="28">
        <f t="shared" ref="P4971:P5034" si="929">+M4971+O4971</f>
        <v>2.9990405566030698</v>
      </c>
      <c r="Q4971" s="6">
        <f t="shared" si="915"/>
        <v>0.65482653220299547</v>
      </c>
      <c r="R4971" s="6">
        <f t="shared" si="916"/>
        <v>0.63757925966026341</v>
      </c>
      <c r="S4971" s="6">
        <f t="shared" si="917"/>
        <v>1.292405791863259</v>
      </c>
    </row>
    <row r="4972" spans="1:19" x14ac:dyDescent="0.25">
      <c r="B4972" s="200" t="s">
        <v>869</v>
      </c>
      <c r="C4972" s="114">
        <v>1</v>
      </c>
      <c r="D4972" s="1">
        <v>0.5</v>
      </c>
      <c r="E4972" s="1"/>
      <c r="F4972" s="1"/>
      <c r="G4972" s="4">
        <f t="shared" si="921"/>
        <v>795.77470000000005</v>
      </c>
      <c r="H4972" s="201"/>
      <c r="I4972" s="201"/>
      <c r="J4972" s="204">
        <f t="shared" si="918"/>
        <v>1.9634954084936207E-5</v>
      </c>
      <c r="K4972" s="204">
        <f t="shared" si="926"/>
        <v>1.5624907412169684E-2</v>
      </c>
      <c r="L4972" s="28">
        <f t="shared" si="919"/>
        <v>3.6084948650093887E-2</v>
      </c>
      <c r="M4972" s="28">
        <f t="shared" si="927"/>
        <v>2.8715319587285213E-2</v>
      </c>
      <c r="N4972" s="28">
        <f t="shared" si="920"/>
        <v>0.56885931594660488</v>
      </c>
      <c r="O4972" s="28">
        <f t="shared" si="928"/>
        <v>0.45268117785082979</v>
      </c>
      <c r="P4972" s="28">
        <f t="shared" si="929"/>
        <v>0.48139649743811502</v>
      </c>
      <c r="Q4972" s="6">
        <f t="shared" si="915"/>
        <v>1.3783353401896901E-2</v>
      </c>
      <c r="R4972" s="6">
        <f t="shared" si="916"/>
        <v>0.17654565936182362</v>
      </c>
      <c r="S4972" s="6">
        <f t="shared" si="917"/>
        <v>0.19032901276372052</v>
      </c>
    </row>
    <row r="4973" spans="1:19" x14ac:dyDescent="0.25">
      <c r="B4973" s="200" t="s">
        <v>869</v>
      </c>
      <c r="C4973" s="114">
        <v>1</v>
      </c>
      <c r="D4973" s="1">
        <v>4.8</v>
      </c>
      <c r="E4973" s="1"/>
      <c r="F4973" s="1"/>
      <c r="G4973" s="4">
        <f t="shared" si="921"/>
        <v>64.961200000000005</v>
      </c>
      <c r="H4973" s="201"/>
      <c r="I4973" s="201"/>
      <c r="J4973" s="204">
        <f t="shared" si="918"/>
        <v>1.8095573684677208E-3</v>
      </c>
      <c r="K4973" s="204">
        <f t="shared" si="926"/>
        <v>0.36000003824523169</v>
      </c>
      <c r="L4973" s="28">
        <f t="shared" si="919"/>
        <v>6.5398480281028419</v>
      </c>
      <c r="M4973" s="28">
        <f t="shared" si="927"/>
        <v>1.3010615641484835</v>
      </c>
      <c r="N4973" s="28">
        <f t="shared" si="920"/>
        <v>8.0216224497877064</v>
      </c>
      <c r="O4973" s="28">
        <f t="shared" si="928"/>
        <v>1.5958512501638307</v>
      </c>
      <c r="P4973" s="28">
        <f t="shared" si="929"/>
        <v>2.896912814312314</v>
      </c>
      <c r="Q4973" s="6">
        <f t="shared" si="915"/>
        <v>0.62450955079127202</v>
      </c>
      <c r="R4973" s="6">
        <f t="shared" si="916"/>
        <v>0.62238198756389396</v>
      </c>
      <c r="S4973" s="6">
        <f t="shared" si="917"/>
        <v>1.246891538355166</v>
      </c>
    </row>
    <row r="4974" spans="1:19" x14ac:dyDescent="0.25">
      <c r="B4974" s="200" t="s">
        <v>869</v>
      </c>
      <c r="C4974" s="114">
        <v>1</v>
      </c>
      <c r="D4974" s="1">
        <v>1.2</v>
      </c>
      <c r="E4974" s="1"/>
      <c r="F4974" s="1"/>
      <c r="G4974" s="4">
        <f t="shared" si="921"/>
        <v>795.77470000000005</v>
      </c>
      <c r="H4974" s="201"/>
      <c r="I4974" s="201"/>
      <c r="J4974" s="204">
        <f t="shared" si="918"/>
        <v>1.1309733552923255E-4</v>
      </c>
      <c r="K4974" s="204">
        <f t="shared" si="926"/>
        <v>8.9999466694097391E-2</v>
      </c>
      <c r="L4974" s="28">
        <f t="shared" si="919"/>
        <v>0.27004226145939869</v>
      </c>
      <c r="M4974" s="28">
        <f t="shared" si="927"/>
        <v>0.21489153040154568</v>
      </c>
      <c r="N4974" s="28">
        <f t="shared" si="920"/>
        <v>1.5843532808757497</v>
      </c>
      <c r="O4974" s="28">
        <f t="shared" si="928"/>
        <v>1.2607808103224951</v>
      </c>
      <c r="P4974" s="28">
        <f t="shared" si="929"/>
        <v>1.4756723407240409</v>
      </c>
      <c r="Q4974" s="6">
        <f t="shared" si="915"/>
        <v>0.10314793459274192</v>
      </c>
      <c r="R4974" s="6">
        <f t="shared" si="916"/>
        <v>0.49170451602577309</v>
      </c>
      <c r="S4974" s="6">
        <f t="shared" si="917"/>
        <v>0.59485245061851499</v>
      </c>
    </row>
    <row r="4975" spans="1:19" x14ac:dyDescent="0.25">
      <c r="B4975" s="200" t="s">
        <v>869</v>
      </c>
      <c r="C4975" s="114">
        <v>1</v>
      </c>
      <c r="D4975" s="1">
        <v>1.3</v>
      </c>
      <c r="E4975" s="1"/>
      <c r="F4975" s="1"/>
      <c r="G4975" s="4">
        <f t="shared" si="921"/>
        <v>795.77470000000005</v>
      </c>
      <c r="H4975" s="201"/>
      <c r="I4975" s="201"/>
      <c r="J4975" s="204">
        <f t="shared" si="918"/>
        <v>1.3273228961416879E-4</v>
      </c>
      <c r="K4975" s="204">
        <f t="shared" si="926"/>
        <v>0.1056243741062671</v>
      </c>
      <c r="L4975" s="28">
        <f t="shared" si="919"/>
        <v>0.32460097397494425</v>
      </c>
      <c r="M4975" s="28">
        <f t="shared" si="927"/>
        <v>0.25830771706004141</v>
      </c>
      <c r="N4975" s="28">
        <f t="shared" si="920"/>
        <v>1.7398976112023801</v>
      </c>
      <c r="O4975" s="28">
        <f t="shared" si="928"/>
        <v>1.3845583220665181</v>
      </c>
      <c r="P4975" s="28">
        <f t="shared" si="929"/>
        <v>1.6428660391265595</v>
      </c>
      <c r="Q4975" s="6">
        <f t="shared" si="915"/>
        <v>0.12398770418881987</v>
      </c>
      <c r="R4975" s="6">
        <f t="shared" si="916"/>
        <v>0.53997774560594203</v>
      </c>
      <c r="S4975" s="6">
        <f t="shared" si="917"/>
        <v>0.66396544979476191</v>
      </c>
    </row>
    <row r="4976" spans="1:19" x14ac:dyDescent="0.25">
      <c r="B4976" s="200" t="s">
        <v>869</v>
      </c>
      <c r="C4976" s="114">
        <v>1</v>
      </c>
      <c r="D4976" s="1">
        <v>1.4</v>
      </c>
      <c r="E4976" s="1"/>
      <c r="F4976" s="1"/>
      <c r="G4976" s="4">
        <f t="shared" si="921"/>
        <v>795.77470000000005</v>
      </c>
      <c r="H4976" s="201"/>
      <c r="I4976" s="201"/>
      <c r="J4976" s="204">
        <f t="shared" si="918"/>
        <v>1.5393804002589983E-4</v>
      </c>
      <c r="K4976" s="204">
        <f t="shared" si="926"/>
        <v>0.1224992741114103</v>
      </c>
      <c r="L4976" s="28">
        <f t="shared" si="919"/>
        <v>0.38489512077165539</v>
      </c>
      <c r="M4976" s="28">
        <f t="shared" si="927"/>
        <v>0.3062879902564602</v>
      </c>
      <c r="N4976" s="28">
        <f t="shared" si="920"/>
        <v>1.8974912041414842</v>
      </c>
      <c r="O4976" s="28">
        <f t="shared" si="928"/>
        <v>1.509966575519669</v>
      </c>
      <c r="P4976" s="28">
        <f t="shared" si="929"/>
        <v>1.8162545657761291</v>
      </c>
      <c r="Q4976" s="6">
        <f t="shared" si="915"/>
        <v>0.14701823532310088</v>
      </c>
      <c r="R4976" s="6">
        <f t="shared" si="916"/>
        <v>0.58888696445267086</v>
      </c>
      <c r="S4976" s="6">
        <f t="shared" si="917"/>
        <v>0.73590519977577173</v>
      </c>
    </row>
    <row r="4977" spans="2:19" customFormat="1" x14ac:dyDescent="0.25">
      <c r="B4977" s="200" t="s">
        <v>869</v>
      </c>
      <c r="C4977" s="114">
        <v>1</v>
      </c>
      <c r="D4977" s="1">
        <v>1.3</v>
      </c>
      <c r="E4977" s="1"/>
      <c r="F4977" s="1"/>
      <c r="G4977" s="4">
        <f t="shared" si="921"/>
        <v>795.77470000000005</v>
      </c>
      <c r="H4977" s="201"/>
      <c r="I4977" s="201"/>
      <c r="J4977" s="204">
        <f t="shared" si="918"/>
        <v>1.3273228961416879E-4</v>
      </c>
      <c r="K4977" s="204">
        <f t="shared" si="926"/>
        <v>0.1056243741062671</v>
      </c>
      <c r="L4977" s="28">
        <f t="shared" si="919"/>
        <v>0.32460097397494425</v>
      </c>
      <c r="M4977" s="28">
        <f t="shared" si="927"/>
        <v>0.25830771706004141</v>
      </c>
      <c r="N4977" s="28">
        <f t="shared" si="920"/>
        <v>1.7398976112023801</v>
      </c>
      <c r="O4977" s="28">
        <f t="shared" si="928"/>
        <v>1.3845583220665181</v>
      </c>
      <c r="P4977" s="28">
        <f t="shared" si="929"/>
        <v>1.6428660391265595</v>
      </c>
      <c r="Q4977" s="6">
        <f t="shared" si="915"/>
        <v>0.12398770418881987</v>
      </c>
      <c r="R4977" s="6">
        <f t="shared" si="916"/>
        <v>0.53997774560594203</v>
      </c>
      <c r="S4977" s="6">
        <f t="shared" si="917"/>
        <v>0.66396544979476191</v>
      </c>
    </row>
    <row r="4978" spans="2:19" customFormat="1" x14ac:dyDescent="0.25">
      <c r="B4978" s="200" t="s">
        <v>869</v>
      </c>
      <c r="C4978" s="114">
        <v>1</v>
      </c>
      <c r="D4978" s="1">
        <v>0.2</v>
      </c>
      <c r="E4978" s="1"/>
      <c r="F4978" s="1"/>
      <c r="G4978" s="4">
        <f t="shared" si="921"/>
        <v>795.77470000000005</v>
      </c>
      <c r="H4978" s="201"/>
      <c r="I4978" s="201"/>
      <c r="J4978" s="204">
        <f t="shared" si="918"/>
        <v>3.1415926535897929E-6</v>
      </c>
      <c r="K4978" s="204">
        <f t="shared" si="926"/>
        <v>2.4999851859471493E-3</v>
      </c>
      <c r="L4978" s="28">
        <f t="shared" si="919"/>
        <v>4.3899746426917822E-3</v>
      </c>
      <c r="M4978" s="28">
        <f t="shared" si="927"/>
        <v>3.4934101214148393E-3</v>
      </c>
      <c r="N4978" s="28">
        <f t="shared" si="920"/>
        <v>0.19472201928151164</v>
      </c>
      <c r="O4978" s="28">
        <f t="shared" si="928"/>
        <v>0.15495394128364851</v>
      </c>
      <c r="P4978" s="28">
        <f t="shared" si="929"/>
        <v>0.15844735140506336</v>
      </c>
      <c r="Q4978" s="6">
        <f t="shared" si="915"/>
        <v>1.6768368582791228E-3</v>
      </c>
      <c r="R4978" s="6">
        <f t="shared" si="916"/>
        <v>6.0432037100622921E-2</v>
      </c>
      <c r="S4978" s="6">
        <f t="shared" si="917"/>
        <v>6.2108873958902043E-2</v>
      </c>
    </row>
    <row r="4979" spans="2:19" customFormat="1" x14ac:dyDescent="0.25">
      <c r="B4979" s="200" t="s">
        <v>869</v>
      </c>
      <c r="C4979" s="114">
        <v>1</v>
      </c>
      <c r="D4979" s="1">
        <v>1.8</v>
      </c>
      <c r="E4979" s="1"/>
      <c r="F4979" s="1"/>
      <c r="G4979" s="4">
        <f t="shared" si="921"/>
        <v>795.77470000000005</v>
      </c>
      <c r="H4979" s="201"/>
      <c r="I4979" s="201"/>
      <c r="J4979" s="204">
        <f t="shared" si="918"/>
        <v>2.5446900494077327E-4</v>
      </c>
      <c r="K4979" s="204">
        <f t="shared" si="926"/>
        <v>0.20249880006171914</v>
      </c>
      <c r="L4979" s="28">
        <f t="shared" si="919"/>
        <v>0.68590748301013704</v>
      </c>
      <c r="M4979" s="28">
        <f t="shared" si="927"/>
        <v>0.54582459775497671</v>
      </c>
      <c r="N4979" s="28">
        <f t="shared" si="920"/>
        <v>2.5461196030223361</v>
      </c>
      <c r="O4979" s="28">
        <f t="shared" si="928"/>
        <v>2.0261255964970846</v>
      </c>
      <c r="P4979" s="28">
        <f t="shared" si="929"/>
        <v>2.5719501942520613</v>
      </c>
      <c r="Q4979" s="6">
        <f t="shared" si="915"/>
        <v>0.26199580692238883</v>
      </c>
      <c r="R4979" s="6">
        <f t="shared" si="916"/>
        <v>0.79018898263386306</v>
      </c>
      <c r="S4979" s="6">
        <f t="shared" si="917"/>
        <v>1.0521847895562519</v>
      </c>
    </row>
    <row r="4980" spans="2:19" customFormat="1" x14ac:dyDescent="0.25">
      <c r="B4980" s="200" t="s">
        <v>869</v>
      </c>
      <c r="C4980" s="114">
        <v>1</v>
      </c>
      <c r="D4980" s="1">
        <v>1.4</v>
      </c>
      <c r="E4980" s="1"/>
      <c r="F4980" s="1"/>
      <c r="G4980" s="4">
        <f t="shared" si="921"/>
        <v>795.77470000000005</v>
      </c>
      <c r="H4980" s="201"/>
      <c r="I4980" s="201"/>
      <c r="J4980" s="204">
        <f t="shared" si="918"/>
        <v>1.5393804002589983E-4</v>
      </c>
      <c r="K4980" s="204">
        <f t="shared" si="926"/>
        <v>0.1224992741114103</v>
      </c>
      <c r="L4980" s="28">
        <f t="shared" si="919"/>
        <v>0.38489512077165539</v>
      </c>
      <c r="M4980" s="28">
        <f t="shared" si="927"/>
        <v>0.3062879902564602</v>
      </c>
      <c r="N4980" s="28">
        <f t="shared" si="920"/>
        <v>1.8974912041414842</v>
      </c>
      <c r="O4980" s="28">
        <f t="shared" si="928"/>
        <v>1.509966575519669</v>
      </c>
      <c r="P4980" s="28">
        <f t="shared" si="929"/>
        <v>1.8162545657761291</v>
      </c>
      <c r="Q4980" s="6">
        <f t="shared" si="915"/>
        <v>0.14701823532310088</v>
      </c>
      <c r="R4980" s="6">
        <f t="shared" si="916"/>
        <v>0.58888696445267086</v>
      </c>
      <c r="S4980" s="6">
        <f t="shared" si="917"/>
        <v>0.73590519977577173</v>
      </c>
    </row>
    <row r="4981" spans="2:19" customFormat="1" x14ac:dyDescent="0.25">
      <c r="B4981" s="200" t="s">
        <v>869</v>
      </c>
      <c r="C4981" s="114">
        <v>1</v>
      </c>
      <c r="D4981" s="1">
        <v>0.4</v>
      </c>
      <c r="E4981" s="1"/>
      <c r="F4981" s="1"/>
      <c r="G4981" s="4">
        <f t="shared" si="921"/>
        <v>795.77470000000005</v>
      </c>
      <c r="H4981" s="201"/>
      <c r="I4981" s="201"/>
      <c r="J4981" s="204">
        <f t="shared" si="918"/>
        <v>1.2566370614359172E-5</v>
      </c>
      <c r="K4981" s="204">
        <f t="shared" si="926"/>
        <v>9.9999407437885972E-3</v>
      </c>
      <c r="L4981" s="28">
        <f t="shared" si="919"/>
        <v>2.1603791226322788E-2</v>
      </c>
      <c r="M4981" s="28">
        <f t="shared" si="927"/>
        <v>1.7191648944170884E-2</v>
      </c>
      <c r="N4981" s="28">
        <f t="shared" si="920"/>
        <v>0.43814731989680517</v>
      </c>
      <c r="O4981" s="28">
        <f t="shared" si="928"/>
        <v>0.34866449275428063</v>
      </c>
      <c r="P4981" s="28">
        <f t="shared" si="929"/>
        <v>0.36585614169845149</v>
      </c>
      <c r="Q4981" s="6">
        <f t="shared" si="915"/>
        <v>8.2519914932020245E-3</v>
      </c>
      <c r="R4981" s="6">
        <f t="shared" si="916"/>
        <v>0.13597915217416945</v>
      </c>
      <c r="S4981" s="6">
        <f t="shared" si="917"/>
        <v>0.14423114366737147</v>
      </c>
    </row>
    <row r="4982" spans="2:19" customFormat="1" x14ac:dyDescent="0.25">
      <c r="B4982" s="200" t="s">
        <v>869</v>
      </c>
      <c r="C4982" s="114">
        <v>1</v>
      </c>
      <c r="D4982" s="1">
        <v>1</v>
      </c>
      <c r="E4982" s="1"/>
      <c r="F4982" s="1"/>
      <c r="G4982" s="4">
        <f t="shared" si="921"/>
        <v>795.77470000000005</v>
      </c>
      <c r="H4982" s="201"/>
      <c r="I4982" s="201"/>
      <c r="J4982" s="204">
        <f t="shared" si="918"/>
        <v>7.8539816339744827E-5</v>
      </c>
      <c r="K4982" s="204">
        <f t="shared" si="926"/>
        <v>6.2499629648678737E-2</v>
      </c>
      <c r="L4982" s="28">
        <f t="shared" si="919"/>
        <v>0.17757999999999999</v>
      </c>
      <c r="M4982" s="28">
        <f t="shared" si="927"/>
        <v>0.14131283659999999</v>
      </c>
      <c r="N4982" s="28">
        <f t="shared" si="920"/>
        <v>1.28</v>
      </c>
      <c r="O4982" s="28">
        <f t="shared" si="928"/>
        <v>1.0185856</v>
      </c>
      <c r="P4982" s="28">
        <f t="shared" si="929"/>
        <v>1.1598984366</v>
      </c>
      <c r="Q4982" s="6">
        <f t="shared" si="915"/>
        <v>6.7830161567999994E-2</v>
      </c>
      <c r="R4982" s="6">
        <f t="shared" si="916"/>
        <v>0.39724838400000001</v>
      </c>
      <c r="S4982" s="6">
        <f t="shared" si="917"/>
        <v>0.46507854556799999</v>
      </c>
    </row>
    <row r="4983" spans="2:19" customFormat="1" x14ac:dyDescent="0.25">
      <c r="B4983" s="200" t="s">
        <v>869</v>
      </c>
      <c r="C4983" s="114">
        <v>1</v>
      </c>
      <c r="D4983" s="1">
        <v>0.8</v>
      </c>
      <c r="E4983" s="1"/>
      <c r="F4983" s="1"/>
      <c r="G4983" s="4">
        <f t="shared" si="921"/>
        <v>795.77470000000005</v>
      </c>
      <c r="H4983" s="201"/>
      <c r="I4983" s="201"/>
      <c r="J4983" s="204">
        <f t="shared" si="918"/>
        <v>5.0265482457436686E-5</v>
      </c>
      <c r="K4983" s="204">
        <f t="shared" si="926"/>
        <v>3.9999762975154389E-2</v>
      </c>
      <c r="L4983" s="28">
        <f t="shared" si="919"/>
        <v>0.10631582943822253</v>
      </c>
      <c r="M4983" s="28">
        <f t="shared" si="927"/>
        <v>8.4602947592054334E-2</v>
      </c>
      <c r="N4983" s="28">
        <f t="shared" si="920"/>
        <v>0.98588271958712526</v>
      </c>
      <c r="O4983" s="28">
        <f t="shared" si="928"/>
        <v>0.78453589176584659</v>
      </c>
      <c r="P4983" s="28">
        <f t="shared" si="929"/>
        <v>0.86913883935790093</v>
      </c>
      <c r="Q4983" s="6">
        <f t="shared" si="915"/>
        <v>4.0609414844186079E-2</v>
      </c>
      <c r="R4983" s="6">
        <f t="shared" si="916"/>
        <v>0.3059689977886802</v>
      </c>
      <c r="S4983" s="6">
        <f t="shared" si="917"/>
        <v>0.34657841263286626</v>
      </c>
    </row>
    <row r="4984" spans="2:19" customFormat="1" x14ac:dyDescent="0.25">
      <c r="B4984" s="200" t="s">
        <v>869</v>
      </c>
      <c r="C4984" s="114">
        <v>1</v>
      </c>
      <c r="D4984" s="1">
        <v>7</v>
      </c>
      <c r="E4984" s="1"/>
      <c r="F4984" s="1"/>
      <c r="G4984" s="4">
        <f t="shared" si="921"/>
        <v>64.961200000000005</v>
      </c>
      <c r="H4984" s="201"/>
      <c r="I4984" s="201"/>
      <c r="J4984" s="204">
        <f t="shared" si="918"/>
        <v>3.8484510006474969E-3</v>
      </c>
      <c r="K4984" s="204">
        <f t="shared" si="926"/>
        <v>0.7656250813375155</v>
      </c>
      <c r="L4984" s="28">
        <f t="shared" si="919"/>
        <v>15.569492106387406</v>
      </c>
      <c r="M4984" s="28">
        <f t="shared" si="927"/>
        <v>3.0974523667655043</v>
      </c>
      <c r="N4984" s="28">
        <f t="shared" si="920"/>
        <v>12.473107819356448</v>
      </c>
      <c r="O4984" s="28">
        <f t="shared" si="928"/>
        <v>2.4814462200817036</v>
      </c>
      <c r="P4984" s="28">
        <f t="shared" si="929"/>
        <v>5.5788985868472079</v>
      </c>
      <c r="Q4984" s="6">
        <f t="shared" si="915"/>
        <v>1.486777136047442</v>
      </c>
      <c r="R4984" s="6">
        <f t="shared" si="916"/>
        <v>0.96776402583186438</v>
      </c>
      <c r="S4984" s="6">
        <f t="shared" si="917"/>
        <v>2.4545411618793063</v>
      </c>
    </row>
    <row r="4985" spans="2:19" customFormat="1" x14ac:dyDescent="0.25">
      <c r="B4985" s="200" t="s">
        <v>869</v>
      </c>
      <c r="C4985" s="114">
        <v>1</v>
      </c>
      <c r="D4985" s="1">
        <v>0.7</v>
      </c>
      <c r="E4985" s="1"/>
      <c r="F4985" s="1"/>
      <c r="G4985" s="4">
        <f t="shared" si="921"/>
        <v>795.77470000000005</v>
      </c>
      <c r="H4985" s="201"/>
      <c r="I4985" s="201"/>
      <c r="J4985" s="204">
        <f t="shared" si="918"/>
        <v>3.8484510006474958E-5</v>
      </c>
      <c r="K4985" s="204">
        <f t="shared" si="926"/>
        <v>3.0624818527852576E-2</v>
      </c>
      <c r="L4985" s="28">
        <f t="shared" si="919"/>
        <v>7.8212189822710151E-2</v>
      </c>
      <c r="M4985" s="28">
        <f t="shared" si="927"/>
        <v>6.2238914295218058E-2</v>
      </c>
      <c r="N4985" s="28">
        <f t="shared" si="920"/>
        <v>0.84328558468955028</v>
      </c>
      <c r="O4985" s="28">
        <f t="shared" si="928"/>
        <v>0.67106136972840347</v>
      </c>
      <c r="P4985" s="28">
        <f t="shared" si="929"/>
        <v>0.73330028402362157</v>
      </c>
      <c r="Q4985" s="6">
        <f t="shared" si="915"/>
        <v>2.9874678861704668E-2</v>
      </c>
      <c r="R4985" s="6">
        <f t="shared" si="916"/>
        <v>0.26171393419407735</v>
      </c>
      <c r="S4985" s="6">
        <f t="shared" si="917"/>
        <v>0.29158861305578199</v>
      </c>
    </row>
    <row r="4986" spans="2:19" customFormat="1" x14ac:dyDescent="0.25">
      <c r="B4986" s="200" t="s">
        <v>869</v>
      </c>
      <c r="C4986" s="114">
        <v>1</v>
      </c>
      <c r="D4986" s="1">
        <v>4.5</v>
      </c>
      <c r="E4986" s="1"/>
      <c r="F4986" s="1"/>
      <c r="G4986" s="4">
        <f t="shared" si="921"/>
        <v>64.961200000000005</v>
      </c>
      <c r="H4986" s="201"/>
      <c r="I4986" s="201"/>
      <c r="J4986" s="204">
        <f t="shared" si="918"/>
        <v>1.5904312808798326E-3</v>
      </c>
      <c r="K4986" s="204">
        <f t="shared" si="926"/>
        <v>0.31640628361397316</v>
      </c>
      <c r="L4986" s="28">
        <f t="shared" si="919"/>
        <v>5.6380590590289899</v>
      </c>
      <c r="M4986" s="28">
        <f t="shared" si="927"/>
        <v>1.1216563300217457</v>
      </c>
      <c r="N4986" s="28">
        <f t="shared" si="920"/>
        <v>7.4382130025037601</v>
      </c>
      <c r="O4986" s="28">
        <f t="shared" si="928"/>
        <v>1.4797856161062073</v>
      </c>
      <c r="P4986" s="28">
        <f t="shared" si="929"/>
        <v>2.6014419461279532</v>
      </c>
      <c r="Q4986" s="6">
        <f t="shared" si="915"/>
        <v>0.5383950384104379</v>
      </c>
      <c r="R4986" s="6">
        <f t="shared" si="916"/>
        <v>0.57711639028142081</v>
      </c>
      <c r="S4986" s="6">
        <f t="shared" si="917"/>
        <v>1.1155114286918586</v>
      </c>
    </row>
    <row r="4987" spans="2:19" customFormat="1" x14ac:dyDescent="0.25">
      <c r="B4987" s="200" t="s">
        <v>869</v>
      </c>
      <c r="C4987" s="114">
        <v>1</v>
      </c>
      <c r="D4987" s="1">
        <v>0.5</v>
      </c>
      <c r="E4987" s="1"/>
      <c r="F4987" s="1"/>
      <c r="G4987" s="4">
        <f t="shared" si="921"/>
        <v>795.77470000000005</v>
      </c>
      <c r="H4987" s="201"/>
      <c r="I4987" s="201"/>
      <c r="J4987" s="204">
        <f t="shared" si="918"/>
        <v>1.9634954084936207E-5</v>
      </c>
      <c r="K4987" s="204">
        <f t="shared" si="926"/>
        <v>1.5624907412169684E-2</v>
      </c>
      <c r="L4987" s="28">
        <f t="shared" si="919"/>
        <v>3.6084948650093887E-2</v>
      </c>
      <c r="M4987" s="28">
        <f t="shared" si="927"/>
        <v>2.8715319587285213E-2</v>
      </c>
      <c r="N4987" s="28">
        <f t="shared" si="920"/>
        <v>0.56885931594660488</v>
      </c>
      <c r="O4987" s="28">
        <f t="shared" si="928"/>
        <v>0.45268117785082979</v>
      </c>
      <c r="P4987" s="28">
        <f t="shared" si="929"/>
        <v>0.48139649743811502</v>
      </c>
      <c r="Q4987" s="6">
        <f t="shared" si="915"/>
        <v>1.3783353401896901E-2</v>
      </c>
      <c r="R4987" s="6">
        <f t="shared" si="916"/>
        <v>0.17654565936182362</v>
      </c>
      <c r="S4987" s="6">
        <f t="shared" si="917"/>
        <v>0.19032901276372052</v>
      </c>
    </row>
    <row r="4988" spans="2:19" customFormat="1" x14ac:dyDescent="0.25">
      <c r="B4988" s="200" t="s">
        <v>869</v>
      </c>
      <c r="C4988" s="114">
        <v>1</v>
      </c>
      <c r="D4988" s="1">
        <v>5.2</v>
      </c>
      <c r="E4988" s="1"/>
      <c r="F4988" s="1"/>
      <c r="G4988" s="4">
        <f t="shared" si="921"/>
        <v>64.961200000000005</v>
      </c>
      <c r="H4988" s="201"/>
      <c r="I4988" s="201"/>
      <c r="J4988" s="204">
        <f t="shared" si="918"/>
        <v>2.1237166338267006E-3</v>
      </c>
      <c r="K4988" s="204">
        <f t="shared" si="926"/>
        <v>0.42250004488502901</v>
      </c>
      <c r="L4988" s="28">
        <f t="shared" si="919"/>
        <v>7.8611437635641082</v>
      </c>
      <c r="M4988" s="28">
        <f t="shared" si="927"/>
        <v>1.563925026555369</v>
      </c>
      <c r="N4988" s="28">
        <f t="shared" si="920"/>
        <v>8.8091474968502013</v>
      </c>
      <c r="O4988" s="28">
        <f t="shared" si="928"/>
        <v>1.7525243968691175</v>
      </c>
      <c r="P4988" s="28">
        <f t="shared" si="929"/>
        <v>3.3164494234244866</v>
      </c>
      <c r="Q4988" s="6">
        <f t="shared" si="915"/>
        <v>0.75068401274657715</v>
      </c>
      <c r="R4988" s="6">
        <f t="shared" si="916"/>
        <v>0.68348451477895589</v>
      </c>
      <c r="S4988" s="6">
        <f t="shared" si="917"/>
        <v>1.4341685275255331</v>
      </c>
    </row>
    <row r="4989" spans="2:19" customFormat="1" x14ac:dyDescent="0.25">
      <c r="B4989" s="200" t="s">
        <v>869</v>
      </c>
      <c r="C4989" s="114">
        <v>1</v>
      </c>
      <c r="D4989" s="1">
        <v>0.6</v>
      </c>
      <c r="E4989" s="1"/>
      <c r="F4989" s="1"/>
      <c r="G4989" s="4">
        <f t="shared" si="921"/>
        <v>795.77470000000005</v>
      </c>
      <c r="H4989" s="201"/>
      <c r="I4989" s="201"/>
      <c r="J4989" s="204">
        <f t="shared" si="918"/>
        <v>2.8274333882308137E-5</v>
      </c>
      <c r="K4989" s="204">
        <f t="shared" si="926"/>
        <v>2.2499866673524348E-2</v>
      </c>
      <c r="L4989" s="28">
        <f t="shared" si="919"/>
        <v>5.4873640827332065E-2</v>
      </c>
      <c r="M4989" s="28">
        <f t="shared" si="927"/>
        <v>4.3666797161166039E-2</v>
      </c>
      <c r="N4989" s="28">
        <f t="shared" si="920"/>
        <v>0.70412040904432671</v>
      </c>
      <c r="O4989" s="28">
        <f t="shared" si="928"/>
        <v>0.56031789790520381</v>
      </c>
      <c r="P4989" s="28">
        <f t="shared" si="929"/>
        <v>0.60398469506636987</v>
      </c>
      <c r="Q4989" s="6">
        <f t="shared" si="915"/>
        <v>2.0960062637359698E-2</v>
      </c>
      <c r="R4989" s="6">
        <f t="shared" si="916"/>
        <v>0.21852398018302949</v>
      </c>
      <c r="S4989" s="6">
        <f t="shared" si="917"/>
        <v>0.23948404282038918</v>
      </c>
    </row>
    <row r="4990" spans="2:19" customFormat="1" x14ac:dyDescent="0.25">
      <c r="B4990" s="200" t="s">
        <v>869</v>
      </c>
      <c r="C4990" s="114">
        <v>1</v>
      </c>
      <c r="D4990" s="1">
        <v>0.4</v>
      </c>
      <c r="E4990" s="1"/>
      <c r="F4990" s="1"/>
      <c r="G4990" s="4">
        <f t="shared" si="921"/>
        <v>795.77470000000005</v>
      </c>
      <c r="H4990" s="201"/>
      <c r="I4990" s="201"/>
      <c r="J4990" s="204">
        <f t="shared" si="918"/>
        <v>1.2566370614359172E-5</v>
      </c>
      <c r="K4990" s="204">
        <f t="shared" si="926"/>
        <v>9.9999407437885972E-3</v>
      </c>
      <c r="L4990" s="28">
        <f t="shared" si="919"/>
        <v>2.1603791226322788E-2</v>
      </c>
      <c r="M4990" s="28">
        <f t="shared" si="927"/>
        <v>1.7191648944170884E-2</v>
      </c>
      <c r="N4990" s="28">
        <f t="shared" si="920"/>
        <v>0.43814731989680517</v>
      </c>
      <c r="O4990" s="28">
        <f t="shared" si="928"/>
        <v>0.34866449275428063</v>
      </c>
      <c r="P4990" s="28">
        <f t="shared" si="929"/>
        <v>0.36585614169845149</v>
      </c>
      <c r="Q4990" s="6">
        <f t="shared" si="915"/>
        <v>8.2519914932020245E-3</v>
      </c>
      <c r="R4990" s="6">
        <f t="shared" si="916"/>
        <v>0.13597915217416945</v>
      </c>
      <c r="S4990" s="6">
        <f t="shared" si="917"/>
        <v>0.14423114366737147</v>
      </c>
    </row>
    <row r="4991" spans="2:19" customFormat="1" x14ac:dyDescent="0.25">
      <c r="B4991" s="200" t="s">
        <v>869</v>
      </c>
      <c r="C4991" s="114">
        <v>1</v>
      </c>
      <c r="D4991" s="1">
        <v>0.5</v>
      </c>
      <c r="E4991" s="1"/>
      <c r="F4991" s="1"/>
      <c r="G4991" s="4">
        <f t="shared" si="921"/>
        <v>795.77470000000005</v>
      </c>
      <c r="H4991" s="201"/>
      <c r="I4991" s="201"/>
      <c r="J4991" s="204">
        <f t="shared" si="918"/>
        <v>1.9634954084936207E-5</v>
      </c>
      <c r="K4991" s="204">
        <f t="shared" si="926"/>
        <v>1.5624907412169684E-2</v>
      </c>
      <c r="L4991" s="28">
        <f t="shared" si="919"/>
        <v>3.6084948650093887E-2</v>
      </c>
      <c r="M4991" s="28">
        <f t="shared" si="927"/>
        <v>2.8715319587285213E-2</v>
      </c>
      <c r="N4991" s="28">
        <f t="shared" si="920"/>
        <v>0.56885931594660488</v>
      </c>
      <c r="O4991" s="28">
        <f t="shared" si="928"/>
        <v>0.45268117785082979</v>
      </c>
      <c r="P4991" s="28">
        <f t="shared" si="929"/>
        <v>0.48139649743811502</v>
      </c>
      <c r="Q4991" s="6">
        <f t="shared" si="915"/>
        <v>1.3783353401896901E-2</v>
      </c>
      <c r="R4991" s="6">
        <f t="shared" si="916"/>
        <v>0.17654565936182362</v>
      </c>
      <c r="S4991" s="6">
        <f t="shared" si="917"/>
        <v>0.19032901276372052</v>
      </c>
    </row>
    <row r="4992" spans="2:19" customFormat="1" x14ac:dyDescent="0.25">
      <c r="B4992" s="200" t="s">
        <v>869</v>
      </c>
      <c r="C4992" s="114">
        <v>1</v>
      </c>
      <c r="D4992" s="1">
        <v>4.8</v>
      </c>
      <c r="E4992" s="1"/>
      <c r="F4992" s="1"/>
      <c r="G4992" s="4">
        <f t="shared" si="921"/>
        <v>64.961200000000005</v>
      </c>
      <c r="H4992" s="201"/>
      <c r="I4992" s="201"/>
      <c r="J4992" s="204">
        <f t="shared" si="918"/>
        <v>1.8095573684677208E-3</v>
      </c>
      <c r="K4992" s="204">
        <f t="shared" si="926"/>
        <v>0.36000003824523169</v>
      </c>
      <c r="L4992" s="28">
        <f t="shared" si="919"/>
        <v>6.5398480281028419</v>
      </c>
      <c r="M4992" s="28">
        <f t="shared" si="927"/>
        <v>1.3010615641484835</v>
      </c>
      <c r="N4992" s="28">
        <f t="shared" si="920"/>
        <v>8.0216224497877064</v>
      </c>
      <c r="O4992" s="28">
        <f t="shared" si="928"/>
        <v>1.5958512501638307</v>
      </c>
      <c r="P4992" s="28">
        <f t="shared" si="929"/>
        <v>2.896912814312314</v>
      </c>
      <c r="Q4992" s="6">
        <f t="shared" si="915"/>
        <v>0.62450955079127202</v>
      </c>
      <c r="R4992" s="6">
        <f t="shared" si="916"/>
        <v>0.62238198756389396</v>
      </c>
      <c r="S4992" s="6">
        <f t="shared" si="917"/>
        <v>1.246891538355166</v>
      </c>
    </row>
    <row r="4993" spans="2:19" customFormat="1" x14ac:dyDescent="0.25">
      <c r="B4993" s="200" t="s">
        <v>869</v>
      </c>
      <c r="C4993" s="114">
        <v>1</v>
      </c>
      <c r="D4993" s="1">
        <v>1.1000000000000001</v>
      </c>
      <c r="E4993" s="1"/>
      <c r="F4993" s="1"/>
      <c r="G4993" s="4">
        <f t="shared" si="921"/>
        <v>795.77470000000005</v>
      </c>
      <c r="H4993" s="201"/>
      <c r="I4993" s="201"/>
      <c r="J4993" s="204">
        <f t="shared" si="918"/>
        <v>9.503317777109126E-5</v>
      </c>
      <c r="K4993" s="204">
        <f t="shared" si="926"/>
        <v>7.5624551874901288E-2</v>
      </c>
      <c r="L4993" s="28">
        <f t="shared" si="919"/>
        <v>0.2210832472489353</v>
      </c>
      <c r="M4993" s="28">
        <f t="shared" si="927"/>
        <v>0.17593141566328524</v>
      </c>
      <c r="N4993" s="28">
        <f t="shared" si="920"/>
        <v>1.4309992669393452</v>
      </c>
      <c r="O4993" s="28">
        <f t="shared" si="928"/>
        <v>1.1387462866523226</v>
      </c>
      <c r="P4993" s="28">
        <f t="shared" si="929"/>
        <v>1.3146777023156078</v>
      </c>
      <c r="Q4993" s="6">
        <f t="shared" si="915"/>
        <v>8.4447079518376905E-2</v>
      </c>
      <c r="R4993" s="6">
        <f t="shared" si="916"/>
        <v>0.4441110517944058</v>
      </c>
      <c r="S4993" s="6">
        <f t="shared" si="917"/>
        <v>0.52855813131278273</v>
      </c>
    </row>
    <row r="4994" spans="2:19" customFormat="1" x14ac:dyDescent="0.25">
      <c r="B4994" s="200" t="s">
        <v>869</v>
      </c>
      <c r="C4994" s="114">
        <v>1</v>
      </c>
      <c r="D4994" s="1">
        <v>1.1000000000000001</v>
      </c>
      <c r="E4994" s="1"/>
      <c r="F4994" s="1"/>
      <c r="G4994" s="4">
        <f t="shared" si="921"/>
        <v>795.77470000000005</v>
      </c>
      <c r="H4994" s="201"/>
      <c r="I4994" s="201"/>
      <c r="J4994" s="204">
        <f t="shared" si="918"/>
        <v>9.503317777109126E-5</v>
      </c>
      <c r="K4994" s="204">
        <f t="shared" si="926"/>
        <v>7.5624551874901288E-2</v>
      </c>
      <c r="L4994" s="28">
        <f t="shared" si="919"/>
        <v>0.2210832472489353</v>
      </c>
      <c r="M4994" s="28">
        <f t="shared" si="927"/>
        <v>0.17593141566328524</v>
      </c>
      <c r="N4994" s="28">
        <f t="shared" si="920"/>
        <v>1.4309992669393452</v>
      </c>
      <c r="O4994" s="28">
        <f t="shared" si="928"/>
        <v>1.1387462866523226</v>
      </c>
      <c r="P4994" s="28">
        <f t="shared" si="929"/>
        <v>1.3146777023156078</v>
      </c>
      <c r="Q4994" s="6">
        <f t="shared" si="915"/>
        <v>8.4447079518376905E-2</v>
      </c>
      <c r="R4994" s="6">
        <f t="shared" si="916"/>
        <v>0.4441110517944058</v>
      </c>
      <c r="S4994" s="6">
        <f t="shared" si="917"/>
        <v>0.52855813131278273</v>
      </c>
    </row>
    <row r="4995" spans="2:19" customFormat="1" x14ac:dyDescent="0.25">
      <c r="B4995" s="200" t="s">
        <v>869</v>
      </c>
      <c r="C4995" s="114">
        <v>1</v>
      </c>
      <c r="D4995" s="1">
        <v>3.3</v>
      </c>
      <c r="E4995" s="1"/>
      <c r="F4995" s="1"/>
      <c r="G4995" s="4">
        <f t="shared" si="921"/>
        <v>64.961200000000005</v>
      </c>
      <c r="H4995" s="201"/>
      <c r="I4995" s="201"/>
      <c r="J4995" s="204">
        <f t="shared" si="918"/>
        <v>8.5529859993982123E-4</v>
      </c>
      <c r="K4995" s="204">
        <f t="shared" si="926"/>
        <v>0.17015626807684783</v>
      </c>
      <c r="L4995" s="28">
        <f t="shared" si="919"/>
        <v>2.7634881041225379</v>
      </c>
      <c r="M4995" s="28">
        <f t="shared" si="927"/>
        <v>0.54977854834012296</v>
      </c>
      <c r="N4995" s="28">
        <f t="shared" si="920"/>
        <v>5.1745344101160526</v>
      </c>
      <c r="O4995" s="28">
        <f t="shared" si="928"/>
        <v>1.029441021325805</v>
      </c>
      <c r="P4995" s="28">
        <f t="shared" si="929"/>
        <v>1.5792195696659279</v>
      </c>
      <c r="Q4995" s="6">
        <f t="shared" ref="Q4995:Q5058" si="930">M4995*0.48</f>
        <v>0.263893703203259</v>
      </c>
      <c r="R4995" s="6">
        <f t="shared" ref="R4995:R5058" si="931">O4995*0.39</f>
        <v>0.40148199831706394</v>
      </c>
      <c r="S4995" s="6">
        <f t="shared" ref="S4995:S5058" si="932">Q4995+R4995</f>
        <v>0.66537570152032299</v>
      </c>
    </row>
    <row r="4996" spans="2:19" customFormat="1" x14ac:dyDescent="0.25">
      <c r="B4996" s="200" t="s">
        <v>869</v>
      </c>
      <c r="C4996" s="114">
        <v>1</v>
      </c>
      <c r="D4996" s="1">
        <v>1.2</v>
      </c>
      <c r="E4996" s="1"/>
      <c r="F4996" s="1"/>
      <c r="G4996" s="4">
        <f t="shared" si="921"/>
        <v>795.77470000000005</v>
      </c>
      <c r="H4996" s="201"/>
      <c r="I4996" s="201"/>
      <c r="J4996" s="204">
        <f t="shared" si="918"/>
        <v>1.1309733552923255E-4</v>
      </c>
      <c r="K4996" s="204">
        <f t="shared" si="926"/>
        <v>8.9999466694097391E-2</v>
      </c>
      <c r="L4996" s="28">
        <f t="shared" si="919"/>
        <v>0.27004226145939869</v>
      </c>
      <c r="M4996" s="28">
        <f t="shared" si="927"/>
        <v>0.21489153040154568</v>
      </c>
      <c r="N4996" s="28">
        <f t="shared" si="920"/>
        <v>1.5843532808757497</v>
      </c>
      <c r="O4996" s="28">
        <f t="shared" si="928"/>
        <v>1.2607808103224951</v>
      </c>
      <c r="P4996" s="28">
        <f t="shared" si="929"/>
        <v>1.4756723407240409</v>
      </c>
      <c r="Q4996" s="6">
        <f t="shared" si="930"/>
        <v>0.10314793459274192</v>
      </c>
      <c r="R4996" s="6">
        <f t="shared" si="931"/>
        <v>0.49170451602577309</v>
      </c>
      <c r="S4996" s="6">
        <f t="shared" si="932"/>
        <v>0.59485245061851499</v>
      </c>
    </row>
    <row r="4997" spans="2:19" customFormat="1" x14ac:dyDescent="0.25">
      <c r="B4997" s="200" t="s">
        <v>869</v>
      </c>
      <c r="C4997" s="114">
        <v>1</v>
      </c>
      <c r="D4997" s="1">
        <v>3.3</v>
      </c>
      <c r="E4997" s="1"/>
      <c r="F4997" s="1"/>
      <c r="G4997" s="4">
        <f t="shared" si="921"/>
        <v>64.961200000000005</v>
      </c>
      <c r="H4997" s="201"/>
      <c r="I4997" s="201"/>
      <c r="J4997" s="204">
        <f t="shared" si="918"/>
        <v>8.5529859993982123E-4</v>
      </c>
      <c r="K4997" s="204">
        <f t="shared" si="926"/>
        <v>0.17015626807684783</v>
      </c>
      <c r="L4997" s="28">
        <f t="shared" si="919"/>
        <v>2.7634881041225379</v>
      </c>
      <c r="M4997" s="28">
        <f t="shared" si="927"/>
        <v>0.54977854834012296</v>
      </c>
      <c r="N4997" s="28">
        <f t="shared" si="920"/>
        <v>5.1745344101160526</v>
      </c>
      <c r="O4997" s="28">
        <f t="shared" si="928"/>
        <v>1.029441021325805</v>
      </c>
      <c r="P4997" s="28">
        <f t="shared" si="929"/>
        <v>1.5792195696659279</v>
      </c>
      <c r="Q4997" s="6">
        <f t="shared" si="930"/>
        <v>0.263893703203259</v>
      </c>
      <c r="R4997" s="6">
        <f t="shared" si="931"/>
        <v>0.40148199831706394</v>
      </c>
      <c r="S4997" s="6">
        <f t="shared" si="932"/>
        <v>0.66537570152032299</v>
      </c>
    </row>
    <row r="4998" spans="2:19" customFormat="1" x14ac:dyDescent="0.25">
      <c r="B4998" s="200" t="s">
        <v>869</v>
      </c>
      <c r="C4998" s="114">
        <v>1</v>
      </c>
      <c r="D4998" s="1">
        <v>3.3</v>
      </c>
      <c r="E4998" s="1"/>
      <c r="F4998" s="1"/>
      <c r="G4998" s="4">
        <f t="shared" si="921"/>
        <v>64.961200000000005</v>
      </c>
      <c r="H4998" s="201"/>
      <c r="I4998" s="201"/>
      <c r="J4998" s="204">
        <f t="shared" si="918"/>
        <v>8.5529859993982123E-4</v>
      </c>
      <c r="K4998" s="204">
        <f t="shared" si="926"/>
        <v>0.17015626807684783</v>
      </c>
      <c r="L4998" s="28">
        <f t="shared" si="919"/>
        <v>2.7634881041225379</v>
      </c>
      <c r="M4998" s="28">
        <f t="shared" si="927"/>
        <v>0.54977854834012296</v>
      </c>
      <c r="N4998" s="28">
        <f t="shared" si="920"/>
        <v>5.1745344101160526</v>
      </c>
      <c r="O4998" s="28">
        <f t="shared" si="928"/>
        <v>1.029441021325805</v>
      </c>
      <c r="P4998" s="28">
        <f t="shared" si="929"/>
        <v>1.5792195696659279</v>
      </c>
      <c r="Q4998" s="6">
        <f t="shared" si="930"/>
        <v>0.263893703203259</v>
      </c>
      <c r="R4998" s="6">
        <f t="shared" si="931"/>
        <v>0.40148199831706394</v>
      </c>
      <c r="S4998" s="6">
        <f t="shared" si="932"/>
        <v>0.66537570152032299</v>
      </c>
    </row>
    <row r="4999" spans="2:19" customFormat="1" x14ac:dyDescent="0.25">
      <c r="B4999" s="200" t="s">
        <v>869</v>
      </c>
      <c r="C4999" s="114">
        <v>1</v>
      </c>
      <c r="D4999" s="1">
        <v>6.6</v>
      </c>
      <c r="E4999" s="1"/>
      <c r="F4999" s="1"/>
      <c r="G4999" s="4">
        <f t="shared" si="921"/>
        <v>64.961200000000005</v>
      </c>
      <c r="H4999" s="201"/>
      <c r="I4999" s="201"/>
      <c r="J4999" s="204">
        <f t="shared" si="918"/>
        <v>3.4211943997592849E-3</v>
      </c>
      <c r="K4999" s="204">
        <f t="shared" si="926"/>
        <v>0.68062507230739133</v>
      </c>
      <c r="L4999" s="28">
        <f t="shared" si="919"/>
        <v>13.599581983298828</v>
      </c>
      <c r="M4999" s="28">
        <f t="shared" si="927"/>
        <v>2.7055511582108069</v>
      </c>
      <c r="N4999" s="28">
        <f t="shared" si="920"/>
        <v>11.643307684830535</v>
      </c>
      <c r="O4999" s="28">
        <f t="shared" si="928"/>
        <v>2.3163627110586207</v>
      </c>
      <c r="P4999" s="28">
        <f t="shared" si="929"/>
        <v>5.0219138692694276</v>
      </c>
      <c r="Q4999" s="6">
        <f t="shared" si="930"/>
        <v>1.2986645559411873</v>
      </c>
      <c r="R4999" s="6">
        <f t="shared" si="931"/>
        <v>0.90338145731286212</v>
      </c>
      <c r="S4999" s="6">
        <f t="shared" si="932"/>
        <v>2.2020460132540496</v>
      </c>
    </row>
    <row r="5000" spans="2:19" customFormat="1" x14ac:dyDescent="0.25">
      <c r="B5000" s="200" t="s">
        <v>869</v>
      </c>
      <c r="C5000" s="114">
        <v>1</v>
      </c>
      <c r="D5000" s="1">
        <v>4.0999999999999996</v>
      </c>
      <c r="E5000" s="1"/>
      <c r="F5000" s="1"/>
      <c r="G5000" s="4">
        <f t="shared" si="921"/>
        <v>64.961200000000005</v>
      </c>
      <c r="H5000" s="201"/>
      <c r="I5000" s="201"/>
      <c r="J5000" s="204">
        <f t="shared" si="918"/>
        <v>1.3202543126711102E-3</v>
      </c>
      <c r="K5000" s="204">
        <f t="shared" si="926"/>
        <v>0.26265627790374757</v>
      </c>
      <c r="L5000" s="28">
        <f t="shared" si="919"/>
        <v>4.5518101325650582</v>
      </c>
      <c r="M5000" s="28">
        <f t="shared" si="927"/>
        <v>0.90555394946998324</v>
      </c>
      <c r="N5000" s="28">
        <f t="shared" si="920"/>
        <v>6.670633528309061</v>
      </c>
      <c r="O5000" s="28">
        <f t="shared" si="928"/>
        <v>1.3270805154658594</v>
      </c>
      <c r="P5000" s="28">
        <f t="shared" si="929"/>
        <v>2.2326344649358427</v>
      </c>
      <c r="Q5000" s="6">
        <f t="shared" si="930"/>
        <v>0.43466589574559195</v>
      </c>
      <c r="R5000" s="6">
        <f t="shared" si="931"/>
        <v>0.51756140103168513</v>
      </c>
      <c r="S5000" s="6">
        <f t="shared" si="932"/>
        <v>0.95222729677727713</v>
      </c>
    </row>
    <row r="5001" spans="2:19" customFormat="1" x14ac:dyDescent="0.25">
      <c r="B5001" s="200" t="s">
        <v>869</v>
      </c>
      <c r="C5001" s="114">
        <v>1</v>
      </c>
      <c r="D5001" s="1">
        <v>3.2</v>
      </c>
      <c r="E5001" s="1"/>
      <c r="F5001" s="1"/>
      <c r="G5001" s="4">
        <f t="shared" si="921"/>
        <v>64.961200000000005</v>
      </c>
      <c r="H5001" s="201"/>
      <c r="I5001" s="201"/>
      <c r="J5001" s="204">
        <f t="shared" si="918"/>
        <v>8.0424771931898698E-4</v>
      </c>
      <c r="K5001" s="204">
        <f t="shared" si="926"/>
        <v>0.16000001699788075</v>
      </c>
      <c r="L5001" s="28">
        <f t="shared" si="919"/>
        <v>2.57474279673893</v>
      </c>
      <c r="M5001" s="28">
        <f t="shared" si="927"/>
        <v>0.51222885853159073</v>
      </c>
      <c r="N5001" s="28">
        <f t="shared" si="920"/>
        <v>4.9915502127950244</v>
      </c>
      <c r="O5001" s="28">
        <f t="shared" si="928"/>
        <v>0.99303746806922966</v>
      </c>
      <c r="P5001" s="28">
        <f t="shared" si="929"/>
        <v>1.5052663266008204</v>
      </c>
      <c r="Q5001" s="6">
        <f t="shared" si="930"/>
        <v>0.24586985209516354</v>
      </c>
      <c r="R5001" s="6">
        <f t="shared" si="931"/>
        <v>0.38728461254699958</v>
      </c>
      <c r="S5001" s="6">
        <f t="shared" si="932"/>
        <v>0.63315446464216318</v>
      </c>
    </row>
    <row r="5002" spans="2:19" customFormat="1" x14ac:dyDescent="0.25">
      <c r="B5002" s="200" t="s">
        <v>869</v>
      </c>
      <c r="C5002" s="114">
        <v>1</v>
      </c>
      <c r="D5002" s="1">
        <v>0.7</v>
      </c>
      <c r="E5002" s="1"/>
      <c r="F5002" s="1"/>
      <c r="G5002" s="4">
        <f t="shared" si="921"/>
        <v>795.77470000000005</v>
      </c>
      <c r="H5002" s="201"/>
      <c r="I5002" s="201"/>
      <c r="J5002" s="204">
        <f t="shared" si="918"/>
        <v>3.8484510006474958E-5</v>
      </c>
      <c r="K5002" s="204">
        <f t="shared" si="926"/>
        <v>3.0624818527852576E-2</v>
      </c>
      <c r="L5002" s="28">
        <f t="shared" si="919"/>
        <v>7.8212189822710151E-2</v>
      </c>
      <c r="M5002" s="28">
        <f t="shared" si="927"/>
        <v>6.2238914295218058E-2</v>
      </c>
      <c r="N5002" s="28">
        <f t="shared" si="920"/>
        <v>0.84328558468955028</v>
      </c>
      <c r="O5002" s="28">
        <f t="shared" si="928"/>
        <v>0.67106136972840347</v>
      </c>
      <c r="P5002" s="28">
        <f t="shared" si="929"/>
        <v>0.73330028402362157</v>
      </c>
      <c r="Q5002" s="6">
        <f t="shared" si="930"/>
        <v>2.9874678861704668E-2</v>
      </c>
      <c r="R5002" s="6">
        <f t="shared" si="931"/>
        <v>0.26171393419407735</v>
      </c>
      <c r="S5002" s="6">
        <f t="shared" si="932"/>
        <v>0.29158861305578199</v>
      </c>
    </row>
    <row r="5003" spans="2:19" customFormat="1" x14ac:dyDescent="0.25">
      <c r="B5003" s="200" t="s">
        <v>869</v>
      </c>
      <c r="C5003" s="114">
        <v>1</v>
      </c>
      <c r="D5003" s="1">
        <v>0.8</v>
      </c>
      <c r="E5003" s="1"/>
      <c r="F5003" s="1"/>
      <c r="G5003" s="4">
        <f t="shared" si="921"/>
        <v>795.77470000000005</v>
      </c>
      <c r="H5003" s="201"/>
      <c r="I5003" s="201"/>
      <c r="J5003" s="204">
        <f t="shared" si="918"/>
        <v>5.0265482457436686E-5</v>
      </c>
      <c r="K5003" s="204">
        <f t="shared" si="926"/>
        <v>3.9999762975154389E-2</v>
      </c>
      <c r="L5003" s="28">
        <f t="shared" si="919"/>
        <v>0.10631582943822253</v>
      </c>
      <c r="M5003" s="28">
        <f t="shared" si="927"/>
        <v>8.4602947592054334E-2</v>
      </c>
      <c r="N5003" s="28">
        <f t="shared" si="920"/>
        <v>0.98588271958712526</v>
      </c>
      <c r="O5003" s="28">
        <f t="shared" si="928"/>
        <v>0.78453589176584659</v>
      </c>
      <c r="P5003" s="28">
        <f t="shared" si="929"/>
        <v>0.86913883935790093</v>
      </c>
      <c r="Q5003" s="6">
        <f t="shared" si="930"/>
        <v>4.0609414844186079E-2</v>
      </c>
      <c r="R5003" s="6">
        <f t="shared" si="931"/>
        <v>0.3059689977886802</v>
      </c>
      <c r="S5003" s="6">
        <f t="shared" si="932"/>
        <v>0.34657841263286626</v>
      </c>
    </row>
    <row r="5004" spans="2:19" customFormat="1" x14ac:dyDescent="0.25">
      <c r="B5004" s="200" t="s">
        <v>869</v>
      </c>
      <c r="C5004" s="114">
        <v>1</v>
      </c>
      <c r="D5004" s="1">
        <v>0.8</v>
      </c>
      <c r="E5004" s="1"/>
      <c r="F5004" s="1"/>
      <c r="G5004" s="4">
        <f t="shared" si="921"/>
        <v>795.77470000000005</v>
      </c>
      <c r="H5004" s="201"/>
      <c r="I5004" s="201"/>
      <c r="J5004" s="204">
        <f t="shared" si="918"/>
        <v>5.0265482457436686E-5</v>
      </c>
      <c r="K5004" s="204">
        <f t="shared" si="926"/>
        <v>3.9999762975154389E-2</v>
      </c>
      <c r="L5004" s="28">
        <f t="shared" si="919"/>
        <v>0.10631582943822253</v>
      </c>
      <c r="M5004" s="28">
        <f t="shared" si="927"/>
        <v>8.4602947592054334E-2</v>
      </c>
      <c r="N5004" s="28">
        <f t="shared" si="920"/>
        <v>0.98588271958712526</v>
      </c>
      <c r="O5004" s="28">
        <f t="shared" si="928"/>
        <v>0.78453589176584659</v>
      </c>
      <c r="P5004" s="28">
        <f t="shared" si="929"/>
        <v>0.86913883935790093</v>
      </c>
      <c r="Q5004" s="6">
        <f t="shared" si="930"/>
        <v>4.0609414844186079E-2</v>
      </c>
      <c r="R5004" s="6">
        <f t="shared" si="931"/>
        <v>0.3059689977886802</v>
      </c>
      <c r="S5004" s="6">
        <f t="shared" si="932"/>
        <v>0.34657841263286626</v>
      </c>
    </row>
    <row r="5005" spans="2:19" customFormat="1" x14ac:dyDescent="0.25">
      <c r="B5005" s="200" t="s">
        <v>869</v>
      </c>
      <c r="C5005" s="114">
        <v>1</v>
      </c>
      <c r="D5005" s="1">
        <v>0.9</v>
      </c>
      <c r="E5005" s="1"/>
      <c r="F5005" s="1"/>
      <c r="G5005" s="4">
        <f t="shared" si="921"/>
        <v>795.77470000000005</v>
      </c>
      <c r="H5005" s="201"/>
      <c r="I5005" s="201"/>
      <c r="J5005" s="204">
        <f t="shared" si="918"/>
        <v>6.3617251235193318E-5</v>
      </c>
      <c r="K5005" s="204">
        <f t="shared" si="926"/>
        <v>5.0624700015429784E-2</v>
      </c>
      <c r="L5005" s="28">
        <f t="shared" si="919"/>
        <v>0.1393790759271086</v>
      </c>
      <c r="M5005" s="28">
        <f t="shared" si="927"/>
        <v>0.11091368725051522</v>
      </c>
      <c r="N5005" s="28">
        <f t="shared" si="920"/>
        <v>1.1315498872605683</v>
      </c>
      <c r="O5005" s="28">
        <f t="shared" si="928"/>
        <v>0.90045345378534236</v>
      </c>
      <c r="P5005" s="28">
        <f t="shared" si="929"/>
        <v>1.0113671410358576</v>
      </c>
      <c r="Q5005" s="6">
        <f t="shared" si="930"/>
        <v>5.3238569880247305E-2</v>
      </c>
      <c r="R5005" s="6">
        <f t="shared" si="931"/>
        <v>0.35117684697628354</v>
      </c>
      <c r="S5005" s="6">
        <f t="shared" si="932"/>
        <v>0.40441541685653082</v>
      </c>
    </row>
    <row r="5006" spans="2:19" customFormat="1" x14ac:dyDescent="0.25">
      <c r="B5006" s="200" t="s">
        <v>869</v>
      </c>
      <c r="C5006" s="114">
        <v>1</v>
      </c>
      <c r="D5006" s="1">
        <v>3.4</v>
      </c>
      <c r="E5006" s="1"/>
      <c r="F5006" s="1"/>
      <c r="G5006" s="4">
        <f t="shared" si="921"/>
        <v>64.961200000000005</v>
      </c>
      <c r="H5006" s="201"/>
      <c r="I5006" s="201"/>
      <c r="J5006" s="204">
        <f t="shared" si="918"/>
        <v>9.0792027688745035E-4</v>
      </c>
      <c r="K5006" s="204">
        <f t="shared" si="926"/>
        <v>0.18062501918901386</v>
      </c>
      <c r="L5006" s="28">
        <f t="shared" si="919"/>
        <v>2.9598116954824234</v>
      </c>
      <c r="M5006" s="28">
        <f t="shared" si="927"/>
        <v>0.58883589000254666</v>
      </c>
      <c r="N5006" s="28">
        <f t="shared" si="920"/>
        <v>5.3584638182360029</v>
      </c>
      <c r="O5006" s="28">
        <f t="shared" si="928"/>
        <v>1.066032618315998</v>
      </c>
      <c r="P5006" s="28">
        <f t="shared" si="929"/>
        <v>1.6548685083185446</v>
      </c>
      <c r="Q5006" s="6">
        <f t="shared" si="930"/>
        <v>0.28264122720122237</v>
      </c>
      <c r="R5006" s="6">
        <f t="shared" si="931"/>
        <v>0.41575272114323925</v>
      </c>
      <c r="S5006" s="6">
        <f t="shared" si="932"/>
        <v>0.69839394834446167</v>
      </c>
    </row>
    <row r="5007" spans="2:19" customFormat="1" x14ac:dyDescent="0.25">
      <c r="B5007" s="200" t="s">
        <v>869</v>
      </c>
      <c r="C5007" s="114">
        <v>1</v>
      </c>
      <c r="D5007" s="1">
        <v>1.1000000000000001</v>
      </c>
      <c r="E5007" s="1"/>
      <c r="F5007" s="1"/>
      <c r="G5007" s="4">
        <f t="shared" si="921"/>
        <v>795.77470000000005</v>
      </c>
      <c r="H5007" s="201"/>
      <c r="I5007" s="201"/>
      <c r="J5007" s="204">
        <f t="shared" si="918"/>
        <v>9.503317777109126E-5</v>
      </c>
      <c r="K5007" s="204">
        <f t="shared" si="926"/>
        <v>7.5624551874901288E-2</v>
      </c>
      <c r="L5007" s="28">
        <f t="shared" si="919"/>
        <v>0.2210832472489353</v>
      </c>
      <c r="M5007" s="28">
        <f t="shared" si="927"/>
        <v>0.17593141566328524</v>
      </c>
      <c r="N5007" s="28">
        <f t="shared" si="920"/>
        <v>1.4309992669393452</v>
      </c>
      <c r="O5007" s="28">
        <f t="shared" si="928"/>
        <v>1.1387462866523226</v>
      </c>
      <c r="P5007" s="28">
        <f t="shared" si="929"/>
        <v>1.3146777023156078</v>
      </c>
      <c r="Q5007" s="6">
        <f t="shared" si="930"/>
        <v>8.4447079518376905E-2</v>
      </c>
      <c r="R5007" s="6">
        <f t="shared" si="931"/>
        <v>0.4441110517944058</v>
      </c>
      <c r="S5007" s="6">
        <f t="shared" si="932"/>
        <v>0.52855813131278273</v>
      </c>
    </row>
    <row r="5008" spans="2:19" customFormat="1" x14ac:dyDescent="0.25">
      <c r="B5008" s="200" t="s">
        <v>869</v>
      </c>
      <c r="C5008" s="114">
        <v>1</v>
      </c>
      <c r="D5008" s="1">
        <v>1.2</v>
      </c>
      <c r="E5008" s="1"/>
      <c r="F5008" s="1"/>
      <c r="G5008" s="4">
        <f t="shared" si="921"/>
        <v>795.77470000000005</v>
      </c>
      <c r="H5008" s="201"/>
      <c r="I5008" s="201"/>
      <c r="J5008" s="204">
        <f t="shared" si="918"/>
        <v>1.1309733552923255E-4</v>
      </c>
      <c r="K5008" s="204">
        <f t="shared" si="926"/>
        <v>8.9999466694097391E-2</v>
      </c>
      <c r="L5008" s="28">
        <f t="shared" si="919"/>
        <v>0.27004226145939869</v>
      </c>
      <c r="M5008" s="28">
        <f t="shared" si="927"/>
        <v>0.21489153040154568</v>
      </c>
      <c r="N5008" s="28">
        <f t="shared" si="920"/>
        <v>1.5843532808757497</v>
      </c>
      <c r="O5008" s="28">
        <f t="shared" si="928"/>
        <v>1.2607808103224951</v>
      </c>
      <c r="P5008" s="28">
        <f t="shared" si="929"/>
        <v>1.4756723407240409</v>
      </c>
      <c r="Q5008" s="6">
        <f t="shared" si="930"/>
        <v>0.10314793459274192</v>
      </c>
      <c r="R5008" s="6">
        <f t="shared" si="931"/>
        <v>0.49170451602577309</v>
      </c>
      <c r="S5008" s="6">
        <f t="shared" si="932"/>
        <v>0.59485245061851499</v>
      </c>
    </row>
    <row r="5009" spans="2:19" customFormat="1" x14ac:dyDescent="0.25">
      <c r="B5009" s="200" t="s">
        <v>869</v>
      </c>
      <c r="C5009" s="114">
        <v>1</v>
      </c>
      <c r="D5009" s="1">
        <v>3.5</v>
      </c>
      <c r="E5009" s="1"/>
      <c r="F5009" s="1"/>
      <c r="G5009" s="4">
        <f t="shared" si="921"/>
        <v>64.961200000000005</v>
      </c>
      <c r="H5009" s="201"/>
      <c r="I5009" s="201"/>
      <c r="J5009" s="204">
        <f t="shared" si="918"/>
        <v>9.6211275016187424E-4</v>
      </c>
      <c r="K5009" s="204">
        <f t="shared" si="926"/>
        <v>0.19140627033437888</v>
      </c>
      <c r="L5009" s="28">
        <f t="shared" si="919"/>
        <v>3.1637815247608514</v>
      </c>
      <c r="M5009" s="28">
        <f t="shared" si="927"/>
        <v>0.62941440252756542</v>
      </c>
      <c r="N5009" s="28">
        <f t="shared" si="920"/>
        <v>5.5433152983182508</v>
      </c>
      <c r="O5009" s="28">
        <f t="shared" si="928"/>
        <v>1.1028076557140367</v>
      </c>
      <c r="P5009" s="28">
        <f t="shared" si="929"/>
        <v>1.7322220582416021</v>
      </c>
      <c r="Q5009" s="6">
        <f t="shared" si="930"/>
        <v>0.30211891321323137</v>
      </c>
      <c r="R5009" s="6">
        <f t="shared" si="931"/>
        <v>0.43009498572847432</v>
      </c>
      <c r="S5009" s="6">
        <f t="shared" si="932"/>
        <v>0.73221389894170574</v>
      </c>
    </row>
    <row r="5010" spans="2:19" customFormat="1" x14ac:dyDescent="0.25">
      <c r="B5010" s="200" t="s">
        <v>869</v>
      </c>
      <c r="C5010" s="114">
        <v>1</v>
      </c>
      <c r="D5010" s="1">
        <v>0.4</v>
      </c>
      <c r="E5010" s="1"/>
      <c r="F5010" s="1"/>
      <c r="G5010" s="4">
        <f t="shared" si="921"/>
        <v>795.77470000000005</v>
      </c>
      <c r="H5010" s="201"/>
      <c r="I5010" s="201"/>
      <c r="J5010" s="204">
        <f t="shared" si="918"/>
        <v>1.2566370614359172E-5</v>
      </c>
      <c r="K5010" s="204">
        <f t="shared" si="926"/>
        <v>9.9999407437885972E-3</v>
      </c>
      <c r="L5010" s="28">
        <f t="shared" si="919"/>
        <v>2.1603791226322788E-2</v>
      </c>
      <c r="M5010" s="28">
        <f t="shared" si="927"/>
        <v>1.7191648944170884E-2</v>
      </c>
      <c r="N5010" s="28">
        <f t="shared" si="920"/>
        <v>0.43814731989680517</v>
      </c>
      <c r="O5010" s="28">
        <f t="shared" si="928"/>
        <v>0.34866449275428063</v>
      </c>
      <c r="P5010" s="28">
        <f t="shared" si="929"/>
        <v>0.36585614169845149</v>
      </c>
      <c r="Q5010" s="6">
        <f t="shared" si="930"/>
        <v>8.2519914932020245E-3</v>
      </c>
      <c r="R5010" s="6">
        <f t="shared" si="931"/>
        <v>0.13597915217416945</v>
      </c>
      <c r="S5010" s="6">
        <f t="shared" si="932"/>
        <v>0.14423114366737147</v>
      </c>
    </row>
    <row r="5011" spans="2:19" customFormat="1" x14ac:dyDescent="0.25">
      <c r="B5011" s="200" t="s">
        <v>869</v>
      </c>
      <c r="C5011" s="114">
        <v>1</v>
      </c>
      <c r="D5011" s="1">
        <v>1</v>
      </c>
      <c r="E5011" s="1"/>
      <c r="F5011" s="1"/>
      <c r="G5011" s="4">
        <f t="shared" si="921"/>
        <v>795.77470000000005</v>
      </c>
      <c r="H5011" s="201"/>
      <c r="I5011" s="201"/>
      <c r="J5011" s="204">
        <f t="shared" si="918"/>
        <v>7.8539816339744827E-5</v>
      </c>
      <c r="K5011" s="204">
        <f t="shared" si="926"/>
        <v>6.2499629648678737E-2</v>
      </c>
      <c r="L5011" s="28">
        <f t="shared" si="919"/>
        <v>0.17757999999999999</v>
      </c>
      <c r="M5011" s="28">
        <f t="shared" si="927"/>
        <v>0.14131283659999999</v>
      </c>
      <c r="N5011" s="28">
        <f t="shared" si="920"/>
        <v>1.28</v>
      </c>
      <c r="O5011" s="28">
        <f t="shared" si="928"/>
        <v>1.0185856</v>
      </c>
      <c r="P5011" s="28">
        <f t="shared" si="929"/>
        <v>1.1598984366</v>
      </c>
      <c r="Q5011" s="6">
        <f t="shared" si="930"/>
        <v>6.7830161567999994E-2</v>
      </c>
      <c r="R5011" s="6">
        <f t="shared" si="931"/>
        <v>0.39724838400000001</v>
      </c>
      <c r="S5011" s="6">
        <f t="shared" si="932"/>
        <v>0.46507854556799999</v>
      </c>
    </row>
    <row r="5012" spans="2:19" customFormat="1" x14ac:dyDescent="0.25">
      <c r="B5012" s="200" t="s">
        <v>869</v>
      </c>
      <c r="C5012" s="114">
        <v>1</v>
      </c>
      <c r="D5012" s="1">
        <v>2.5</v>
      </c>
      <c r="E5012" s="1"/>
      <c r="F5012" s="1"/>
      <c r="G5012" s="4">
        <f t="shared" si="921"/>
        <v>795.77470000000005</v>
      </c>
      <c r="H5012" s="201"/>
      <c r="I5012" s="201"/>
      <c r="J5012" s="204">
        <f t="shared" si="918"/>
        <v>4.9087385212340522E-4</v>
      </c>
      <c r="K5012" s="204">
        <f t="shared" si="926"/>
        <v>0.39062268530424216</v>
      </c>
      <c r="L5012" s="28">
        <f t="shared" si="919"/>
        <v>1.4596815933666829</v>
      </c>
      <c r="M5012" s="28">
        <f t="shared" si="927"/>
        <v>1.1615708215534053</v>
      </c>
      <c r="N5012" s="28">
        <f t="shared" si="920"/>
        <v>3.7393815404049149</v>
      </c>
      <c r="O5012" s="28">
        <f t="shared" si="928"/>
        <v>2.975687648408019</v>
      </c>
      <c r="P5012" s="28">
        <f t="shared" si="929"/>
        <v>4.1372584699614245</v>
      </c>
      <c r="Q5012" s="6">
        <f t="shared" si="930"/>
        <v>0.55755399434563457</v>
      </c>
      <c r="R5012" s="6">
        <f t="shared" si="931"/>
        <v>1.1605181828791276</v>
      </c>
      <c r="S5012" s="6">
        <f t="shared" si="932"/>
        <v>1.7180721772247622</v>
      </c>
    </row>
    <row r="5013" spans="2:19" customFormat="1" x14ac:dyDescent="0.25">
      <c r="B5013" s="200" t="s">
        <v>869</v>
      </c>
      <c r="C5013" s="114">
        <v>1</v>
      </c>
      <c r="D5013" s="1">
        <v>1.1000000000000001</v>
      </c>
      <c r="E5013" s="1"/>
      <c r="F5013" s="1"/>
      <c r="G5013" s="4">
        <f t="shared" si="921"/>
        <v>795.77470000000005</v>
      </c>
      <c r="H5013" s="201"/>
      <c r="I5013" s="201"/>
      <c r="J5013" s="204">
        <f t="shared" si="918"/>
        <v>9.503317777109126E-5</v>
      </c>
      <c r="K5013" s="204">
        <f t="shared" si="926"/>
        <v>7.5624551874901288E-2</v>
      </c>
      <c r="L5013" s="28">
        <f t="shared" si="919"/>
        <v>0.2210832472489353</v>
      </c>
      <c r="M5013" s="28">
        <f t="shared" si="927"/>
        <v>0.17593141566328524</v>
      </c>
      <c r="N5013" s="28">
        <f t="shared" si="920"/>
        <v>1.4309992669393452</v>
      </c>
      <c r="O5013" s="28">
        <f t="shared" si="928"/>
        <v>1.1387462866523226</v>
      </c>
      <c r="P5013" s="28">
        <f t="shared" si="929"/>
        <v>1.3146777023156078</v>
      </c>
      <c r="Q5013" s="6">
        <f t="shared" si="930"/>
        <v>8.4447079518376905E-2</v>
      </c>
      <c r="R5013" s="6">
        <f t="shared" si="931"/>
        <v>0.4441110517944058</v>
      </c>
      <c r="S5013" s="6">
        <f t="shared" si="932"/>
        <v>0.52855813131278273</v>
      </c>
    </row>
    <row r="5014" spans="2:19" customFormat="1" x14ac:dyDescent="0.25">
      <c r="B5014" s="200" t="s">
        <v>869</v>
      </c>
      <c r="C5014" s="114">
        <v>1</v>
      </c>
      <c r="D5014" s="1">
        <v>0.9</v>
      </c>
      <c r="E5014" s="1"/>
      <c r="F5014" s="1"/>
      <c r="G5014" s="4">
        <f t="shared" si="921"/>
        <v>795.77470000000005</v>
      </c>
      <c r="H5014" s="201"/>
      <c r="I5014" s="201"/>
      <c r="J5014" s="204">
        <f t="shared" si="918"/>
        <v>6.3617251235193318E-5</v>
      </c>
      <c r="K5014" s="204">
        <f t="shared" si="926"/>
        <v>5.0624700015429784E-2</v>
      </c>
      <c r="L5014" s="28">
        <f t="shared" si="919"/>
        <v>0.1393790759271086</v>
      </c>
      <c r="M5014" s="28">
        <f t="shared" si="927"/>
        <v>0.11091368725051522</v>
      </c>
      <c r="N5014" s="28">
        <f t="shared" si="920"/>
        <v>1.1315498872605683</v>
      </c>
      <c r="O5014" s="28">
        <f t="shared" si="928"/>
        <v>0.90045345378534236</v>
      </c>
      <c r="P5014" s="28">
        <f t="shared" si="929"/>
        <v>1.0113671410358576</v>
      </c>
      <c r="Q5014" s="6">
        <f t="shared" si="930"/>
        <v>5.3238569880247305E-2</v>
      </c>
      <c r="R5014" s="6">
        <f t="shared" si="931"/>
        <v>0.35117684697628354</v>
      </c>
      <c r="S5014" s="6">
        <f t="shared" si="932"/>
        <v>0.40441541685653082</v>
      </c>
    </row>
    <row r="5015" spans="2:19" customFormat="1" x14ac:dyDescent="0.25">
      <c r="B5015" s="200" t="s">
        <v>869</v>
      </c>
      <c r="C5015" s="114">
        <v>1</v>
      </c>
      <c r="D5015" s="1">
        <v>1.3</v>
      </c>
      <c r="E5015" s="1"/>
      <c r="F5015" s="1"/>
      <c r="G5015" s="4">
        <f t="shared" si="921"/>
        <v>795.77470000000005</v>
      </c>
      <c r="H5015" s="201"/>
      <c r="I5015" s="201"/>
      <c r="J5015" s="204">
        <f t="shared" si="918"/>
        <v>1.3273228961416879E-4</v>
      </c>
      <c r="K5015" s="204">
        <f t="shared" si="926"/>
        <v>0.1056243741062671</v>
      </c>
      <c r="L5015" s="28">
        <f t="shared" si="919"/>
        <v>0.32460097397494425</v>
      </c>
      <c r="M5015" s="28">
        <f t="shared" si="927"/>
        <v>0.25830771706004141</v>
      </c>
      <c r="N5015" s="28">
        <f t="shared" si="920"/>
        <v>1.7398976112023801</v>
      </c>
      <c r="O5015" s="28">
        <f t="shared" si="928"/>
        <v>1.3845583220665181</v>
      </c>
      <c r="P5015" s="28">
        <f t="shared" si="929"/>
        <v>1.6428660391265595</v>
      </c>
      <c r="Q5015" s="6">
        <f t="shared" si="930"/>
        <v>0.12398770418881987</v>
      </c>
      <c r="R5015" s="6">
        <f t="shared" si="931"/>
        <v>0.53997774560594203</v>
      </c>
      <c r="S5015" s="6">
        <f t="shared" si="932"/>
        <v>0.66396544979476191</v>
      </c>
    </row>
    <row r="5016" spans="2:19" customFormat="1" x14ac:dyDescent="0.25">
      <c r="B5016" s="200" t="s">
        <v>869</v>
      </c>
      <c r="C5016" s="114">
        <v>1</v>
      </c>
      <c r="D5016" s="1">
        <v>2.2999999999999998</v>
      </c>
      <c r="E5016" s="1"/>
      <c r="F5016" s="1"/>
      <c r="G5016" s="4">
        <f t="shared" si="921"/>
        <v>795.77470000000005</v>
      </c>
      <c r="H5016" s="201"/>
      <c r="I5016" s="201"/>
      <c r="J5016" s="204">
        <f t="shared" si="918"/>
        <v>4.154756284372501E-4</v>
      </c>
      <c r="K5016" s="204">
        <f t="shared" si="926"/>
        <v>0.33062304084151051</v>
      </c>
      <c r="L5016" s="28">
        <f t="shared" si="919"/>
        <v>1.205053550555077</v>
      </c>
      <c r="M5016" s="28">
        <f t="shared" si="927"/>
        <v>0.95894546392521363</v>
      </c>
      <c r="N5016" s="28">
        <f t="shared" si="920"/>
        <v>3.3918101680836426</v>
      </c>
      <c r="O5016" s="28">
        <f t="shared" si="928"/>
        <v>2.6991007774559201</v>
      </c>
      <c r="P5016" s="28">
        <f t="shared" si="929"/>
        <v>3.6580462413811339</v>
      </c>
      <c r="Q5016" s="6">
        <f t="shared" si="930"/>
        <v>0.46029382268410252</v>
      </c>
      <c r="R5016" s="6">
        <f t="shared" si="931"/>
        <v>1.0526493032078088</v>
      </c>
      <c r="S5016" s="6">
        <f t="shared" si="932"/>
        <v>1.5129431258919113</v>
      </c>
    </row>
    <row r="5017" spans="2:19" customFormat="1" x14ac:dyDescent="0.25">
      <c r="B5017" s="200" t="s">
        <v>869</v>
      </c>
      <c r="C5017" s="114">
        <v>1</v>
      </c>
      <c r="D5017" s="1">
        <v>4</v>
      </c>
      <c r="E5017" s="1"/>
      <c r="F5017" s="1"/>
      <c r="G5017" s="4">
        <f t="shared" si="921"/>
        <v>64.961200000000005</v>
      </c>
      <c r="H5017" s="201"/>
      <c r="I5017" s="201"/>
      <c r="J5017" s="204">
        <f t="shared" si="918"/>
        <v>1.2566370614359172E-3</v>
      </c>
      <c r="K5017" s="204">
        <f t="shared" si="926"/>
        <v>0.25000002655918868</v>
      </c>
      <c r="L5017" s="28">
        <f t="shared" si="919"/>
        <v>4.3006091215286046</v>
      </c>
      <c r="M5017" s="28">
        <f t="shared" si="927"/>
        <v>0.85557909089065032</v>
      </c>
      <c r="N5017" s="28">
        <f t="shared" si="920"/>
        <v>6.4806737611278331</v>
      </c>
      <c r="O5017" s="28">
        <f t="shared" si="928"/>
        <v>1.2892892165316874</v>
      </c>
      <c r="P5017" s="28">
        <f t="shared" si="929"/>
        <v>2.1448683074223376</v>
      </c>
      <c r="Q5017" s="6">
        <f t="shared" si="930"/>
        <v>0.41067796362751213</v>
      </c>
      <c r="R5017" s="6">
        <f t="shared" si="931"/>
        <v>0.50282279444735811</v>
      </c>
      <c r="S5017" s="6">
        <f t="shared" si="932"/>
        <v>0.91350075807487019</v>
      </c>
    </row>
    <row r="5018" spans="2:19" customFormat="1" x14ac:dyDescent="0.25">
      <c r="B5018" s="200" t="s">
        <v>869</v>
      </c>
      <c r="C5018" s="114">
        <v>1</v>
      </c>
      <c r="D5018" s="1">
        <v>2</v>
      </c>
      <c r="E5018" s="1"/>
      <c r="F5018" s="1"/>
      <c r="G5018" s="4">
        <f t="shared" si="921"/>
        <v>795.77470000000005</v>
      </c>
      <c r="H5018" s="201"/>
      <c r="I5018" s="201"/>
      <c r="J5018" s="204">
        <f t="shared" si="918"/>
        <v>3.1415926535897931E-4</v>
      </c>
      <c r="K5018" s="204">
        <f t="shared" si="926"/>
        <v>0.24999851859471495</v>
      </c>
      <c r="L5018" s="28">
        <f t="shared" si="919"/>
        <v>0.87390054800363282</v>
      </c>
      <c r="M5018" s="28">
        <f t="shared" si="927"/>
        <v>0.69542383908485095</v>
      </c>
      <c r="N5018" s="28">
        <f t="shared" si="920"/>
        <v>2.880149720803352</v>
      </c>
      <c r="O5018" s="28">
        <f t="shared" si="928"/>
        <v>2.2919367433236837</v>
      </c>
      <c r="P5018" s="28">
        <f t="shared" si="929"/>
        <v>2.9873605824085345</v>
      </c>
      <c r="Q5018" s="6">
        <f t="shared" si="930"/>
        <v>0.33380344276072843</v>
      </c>
      <c r="R5018" s="6">
        <f t="shared" si="931"/>
        <v>0.89385532989623662</v>
      </c>
      <c r="S5018" s="6">
        <f t="shared" si="932"/>
        <v>1.227658772656965</v>
      </c>
    </row>
    <row r="5019" spans="2:19" customFormat="1" x14ac:dyDescent="0.25">
      <c r="B5019" s="200" t="s">
        <v>869</v>
      </c>
      <c r="C5019" s="114">
        <v>1</v>
      </c>
      <c r="D5019" s="1">
        <v>3.5</v>
      </c>
      <c r="E5019" s="1"/>
      <c r="F5019" s="1"/>
      <c r="G5019" s="4">
        <f t="shared" si="921"/>
        <v>64.961200000000005</v>
      </c>
      <c r="H5019" s="201"/>
      <c r="I5019" s="201"/>
      <c r="J5019" s="204">
        <f t="shared" si="918"/>
        <v>9.6211275016187424E-4</v>
      </c>
      <c r="K5019" s="204">
        <f t="shared" si="926"/>
        <v>0.19140627033437888</v>
      </c>
      <c r="L5019" s="28">
        <f t="shared" si="919"/>
        <v>3.1637815247608514</v>
      </c>
      <c r="M5019" s="28">
        <f t="shared" si="927"/>
        <v>0.62941440252756542</v>
      </c>
      <c r="N5019" s="28">
        <f t="shared" si="920"/>
        <v>5.5433152983182508</v>
      </c>
      <c r="O5019" s="28">
        <f t="shared" si="928"/>
        <v>1.1028076557140367</v>
      </c>
      <c r="P5019" s="28">
        <f t="shared" si="929"/>
        <v>1.7322220582416021</v>
      </c>
      <c r="Q5019" s="6">
        <f t="shared" si="930"/>
        <v>0.30211891321323137</v>
      </c>
      <c r="R5019" s="6">
        <f t="shared" si="931"/>
        <v>0.43009498572847432</v>
      </c>
      <c r="S5019" s="6">
        <f t="shared" si="932"/>
        <v>0.73221389894170574</v>
      </c>
    </row>
    <row r="5020" spans="2:19" customFormat="1" x14ac:dyDescent="0.25">
      <c r="B5020" s="200" t="s">
        <v>869</v>
      </c>
      <c r="C5020" s="114">
        <v>1</v>
      </c>
      <c r="D5020" s="1">
        <v>3.3</v>
      </c>
      <c r="E5020" s="1"/>
      <c r="F5020" s="1"/>
      <c r="G5020" s="4">
        <f t="shared" si="921"/>
        <v>64.961200000000005</v>
      </c>
      <c r="H5020" s="201"/>
      <c r="I5020" s="201"/>
      <c r="J5020" s="204">
        <f t="shared" si="918"/>
        <v>8.5529859993982123E-4</v>
      </c>
      <c r="K5020" s="204">
        <f t="shared" si="926"/>
        <v>0.17015626807684783</v>
      </c>
      <c r="L5020" s="28">
        <f t="shared" si="919"/>
        <v>2.7634881041225379</v>
      </c>
      <c r="M5020" s="28">
        <f t="shared" si="927"/>
        <v>0.54977854834012296</v>
      </c>
      <c r="N5020" s="28">
        <f t="shared" si="920"/>
        <v>5.1745344101160526</v>
      </c>
      <c r="O5020" s="28">
        <f t="shared" si="928"/>
        <v>1.029441021325805</v>
      </c>
      <c r="P5020" s="28">
        <f t="shared" si="929"/>
        <v>1.5792195696659279</v>
      </c>
      <c r="Q5020" s="6">
        <f t="shared" si="930"/>
        <v>0.263893703203259</v>
      </c>
      <c r="R5020" s="6">
        <f t="shared" si="931"/>
        <v>0.40148199831706394</v>
      </c>
      <c r="S5020" s="6">
        <f t="shared" si="932"/>
        <v>0.66537570152032299</v>
      </c>
    </row>
    <row r="5021" spans="2:19" customFormat="1" x14ac:dyDescent="0.25">
      <c r="B5021" s="200" t="s">
        <v>869</v>
      </c>
      <c r="C5021" s="114">
        <v>1</v>
      </c>
      <c r="D5021" s="1">
        <v>1.2</v>
      </c>
      <c r="E5021" s="1"/>
      <c r="F5021" s="1"/>
      <c r="G5021" s="4">
        <f t="shared" si="921"/>
        <v>795.77470000000005</v>
      </c>
      <c r="H5021" s="201"/>
      <c r="I5021" s="201"/>
      <c r="J5021" s="204">
        <f t="shared" si="918"/>
        <v>1.1309733552923255E-4</v>
      </c>
      <c r="K5021" s="204">
        <f t="shared" si="926"/>
        <v>8.9999466694097391E-2</v>
      </c>
      <c r="L5021" s="28">
        <f t="shared" si="919"/>
        <v>0.27004226145939869</v>
      </c>
      <c r="M5021" s="28">
        <f t="shared" si="927"/>
        <v>0.21489153040154568</v>
      </c>
      <c r="N5021" s="28">
        <f t="shared" si="920"/>
        <v>1.5843532808757497</v>
      </c>
      <c r="O5021" s="28">
        <f t="shared" si="928"/>
        <v>1.2607808103224951</v>
      </c>
      <c r="P5021" s="28">
        <f t="shared" si="929"/>
        <v>1.4756723407240409</v>
      </c>
      <c r="Q5021" s="6">
        <f t="shared" si="930"/>
        <v>0.10314793459274192</v>
      </c>
      <c r="R5021" s="6">
        <f t="shared" si="931"/>
        <v>0.49170451602577309</v>
      </c>
      <c r="S5021" s="6">
        <f t="shared" si="932"/>
        <v>0.59485245061851499</v>
      </c>
    </row>
    <row r="5022" spans="2:19" customFormat="1" x14ac:dyDescent="0.25">
      <c r="B5022" s="200" t="s">
        <v>869</v>
      </c>
      <c r="C5022" s="114">
        <v>1</v>
      </c>
      <c r="D5022" s="1">
        <v>1.1000000000000001</v>
      </c>
      <c r="E5022" s="1"/>
      <c r="F5022" s="1"/>
      <c r="G5022" s="4">
        <f t="shared" si="921"/>
        <v>795.77470000000005</v>
      </c>
      <c r="H5022" s="201"/>
      <c r="I5022" s="201"/>
      <c r="J5022" s="204">
        <f t="shared" si="918"/>
        <v>9.503317777109126E-5</v>
      </c>
      <c r="K5022" s="204">
        <f t="shared" si="926"/>
        <v>7.5624551874901288E-2</v>
      </c>
      <c r="L5022" s="28">
        <f t="shared" si="919"/>
        <v>0.2210832472489353</v>
      </c>
      <c r="M5022" s="28">
        <f t="shared" si="927"/>
        <v>0.17593141566328524</v>
      </c>
      <c r="N5022" s="28">
        <f t="shared" si="920"/>
        <v>1.4309992669393452</v>
      </c>
      <c r="O5022" s="28">
        <f t="shared" si="928"/>
        <v>1.1387462866523226</v>
      </c>
      <c r="P5022" s="28">
        <f t="shared" si="929"/>
        <v>1.3146777023156078</v>
      </c>
      <c r="Q5022" s="6">
        <f t="shared" si="930"/>
        <v>8.4447079518376905E-2</v>
      </c>
      <c r="R5022" s="6">
        <f t="shared" si="931"/>
        <v>0.4441110517944058</v>
      </c>
      <c r="S5022" s="6">
        <f t="shared" si="932"/>
        <v>0.52855813131278273</v>
      </c>
    </row>
    <row r="5023" spans="2:19" customFormat="1" x14ac:dyDescent="0.25">
      <c r="B5023" s="200" t="s">
        <v>869</v>
      </c>
      <c r="C5023" s="114">
        <v>1</v>
      </c>
      <c r="D5023" s="1">
        <v>0.9</v>
      </c>
      <c r="E5023" s="1"/>
      <c r="F5023" s="1"/>
      <c r="G5023" s="4">
        <f t="shared" si="921"/>
        <v>795.77470000000005</v>
      </c>
      <c r="H5023" s="201"/>
      <c r="I5023" s="201"/>
      <c r="J5023" s="204">
        <f t="shared" si="918"/>
        <v>6.3617251235193318E-5</v>
      </c>
      <c r="K5023" s="204">
        <f t="shared" si="926"/>
        <v>5.0624700015429784E-2</v>
      </c>
      <c r="L5023" s="28">
        <f t="shared" si="919"/>
        <v>0.1393790759271086</v>
      </c>
      <c r="M5023" s="28">
        <f t="shared" si="927"/>
        <v>0.11091368725051522</v>
      </c>
      <c r="N5023" s="28">
        <f t="shared" si="920"/>
        <v>1.1315498872605683</v>
      </c>
      <c r="O5023" s="28">
        <f t="shared" si="928"/>
        <v>0.90045345378534236</v>
      </c>
      <c r="P5023" s="28">
        <f t="shared" si="929"/>
        <v>1.0113671410358576</v>
      </c>
      <c r="Q5023" s="6">
        <f t="shared" si="930"/>
        <v>5.3238569880247305E-2</v>
      </c>
      <c r="R5023" s="6">
        <f t="shared" si="931"/>
        <v>0.35117684697628354</v>
      </c>
      <c r="S5023" s="6">
        <f t="shared" si="932"/>
        <v>0.40441541685653082</v>
      </c>
    </row>
    <row r="5024" spans="2:19" customFormat="1" x14ac:dyDescent="0.25">
      <c r="B5024" s="200" t="s">
        <v>869</v>
      </c>
      <c r="C5024" s="114">
        <v>1</v>
      </c>
      <c r="D5024" s="1">
        <v>1.3</v>
      </c>
      <c r="E5024" s="1"/>
      <c r="F5024" s="1"/>
      <c r="G5024" s="4">
        <f t="shared" si="921"/>
        <v>795.77470000000005</v>
      </c>
      <c r="H5024" s="201"/>
      <c r="I5024" s="201"/>
      <c r="J5024" s="204">
        <f t="shared" si="918"/>
        <v>1.3273228961416879E-4</v>
      </c>
      <c r="K5024" s="204">
        <f t="shared" si="926"/>
        <v>0.1056243741062671</v>
      </c>
      <c r="L5024" s="28">
        <f t="shared" si="919"/>
        <v>0.32460097397494425</v>
      </c>
      <c r="M5024" s="28">
        <f t="shared" si="927"/>
        <v>0.25830771706004141</v>
      </c>
      <c r="N5024" s="28">
        <f t="shared" si="920"/>
        <v>1.7398976112023801</v>
      </c>
      <c r="O5024" s="28">
        <f t="shared" si="928"/>
        <v>1.3845583220665181</v>
      </c>
      <c r="P5024" s="28">
        <f t="shared" si="929"/>
        <v>1.6428660391265595</v>
      </c>
      <c r="Q5024" s="6">
        <f t="shared" si="930"/>
        <v>0.12398770418881987</v>
      </c>
      <c r="R5024" s="6">
        <f t="shared" si="931"/>
        <v>0.53997774560594203</v>
      </c>
      <c r="S5024" s="6">
        <f t="shared" si="932"/>
        <v>0.66396544979476191</v>
      </c>
    </row>
    <row r="5025" spans="2:19" customFormat="1" x14ac:dyDescent="0.25">
      <c r="B5025" s="200" t="s">
        <v>869</v>
      </c>
      <c r="C5025" s="114">
        <v>1</v>
      </c>
      <c r="D5025" s="1">
        <v>2.2999999999999998</v>
      </c>
      <c r="E5025" s="1"/>
      <c r="F5025" s="1"/>
      <c r="G5025" s="4">
        <f t="shared" si="921"/>
        <v>795.77470000000005</v>
      </c>
      <c r="H5025" s="201"/>
      <c r="I5025" s="201"/>
      <c r="J5025" s="204">
        <f t="shared" ref="J5025:J5088" si="933">((+D5025/200)^2)*PI()</f>
        <v>4.154756284372501E-4</v>
      </c>
      <c r="K5025" s="204">
        <f t="shared" si="926"/>
        <v>0.33062304084151051</v>
      </c>
      <c r="L5025" s="28">
        <f t="shared" ref="L5025:L5088" si="934">0.17758*(D5025^2.299)</f>
        <v>1.205053550555077</v>
      </c>
      <c r="M5025" s="28">
        <f t="shared" si="927"/>
        <v>0.95894546392521363</v>
      </c>
      <c r="N5025" s="28">
        <f t="shared" ref="N5025:N5088" si="935">1.28*(D5025^1.17)</f>
        <v>3.3918101680836426</v>
      </c>
      <c r="O5025" s="28">
        <f t="shared" si="928"/>
        <v>2.6991007774559201</v>
      </c>
      <c r="P5025" s="28">
        <f t="shared" si="929"/>
        <v>3.6580462413811339</v>
      </c>
      <c r="Q5025" s="6">
        <f t="shared" si="930"/>
        <v>0.46029382268410252</v>
      </c>
      <c r="R5025" s="6">
        <f t="shared" si="931"/>
        <v>1.0526493032078088</v>
      </c>
      <c r="S5025" s="6">
        <f t="shared" si="932"/>
        <v>1.5129431258919113</v>
      </c>
    </row>
    <row r="5026" spans="2:19" customFormat="1" x14ac:dyDescent="0.25">
      <c r="B5026" s="200" t="s">
        <v>869</v>
      </c>
      <c r="C5026" s="114">
        <v>1</v>
      </c>
      <c r="D5026" s="1">
        <v>4</v>
      </c>
      <c r="E5026" s="1"/>
      <c r="F5026" s="1"/>
      <c r="G5026" s="4">
        <f t="shared" ref="G5026:G5089" si="936">IF($D5026&lt;3.01,795.7747,64.9612)</f>
        <v>64.961200000000005</v>
      </c>
      <c r="H5026" s="201"/>
      <c r="I5026" s="201"/>
      <c r="J5026" s="204">
        <f t="shared" si="933"/>
        <v>1.2566370614359172E-3</v>
      </c>
      <c r="K5026" s="204">
        <f t="shared" si="926"/>
        <v>0.25000002655918868</v>
      </c>
      <c r="L5026" s="28">
        <f t="shared" si="934"/>
        <v>4.3006091215286046</v>
      </c>
      <c r="M5026" s="28">
        <f t="shared" si="927"/>
        <v>0.85557909089065032</v>
      </c>
      <c r="N5026" s="28">
        <f t="shared" si="935"/>
        <v>6.4806737611278331</v>
      </c>
      <c r="O5026" s="28">
        <f t="shared" si="928"/>
        <v>1.2892892165316874</v>
      </c>
      <c r="P5026" s="28">
        <f t="shared" si="929"/>
        <v>2.1448683074223376</v>
      </c>
      <c r="Q5026" s="6">
        <f t="shared" si="930"/>
        <v>0.41067796362751213</v>
      </c>
      <c r="R5026" s="6">
        <f t="shared" si="931"/>
        <v>0.50282279444735811</v>
      </c>
      <c r="S5026" s="6">
        <f t="shared" si="932"/>
        <v>0.91350075807487019</v>
      </c>
    </row>
    <row r="5027" spans="2:19" customFormat="1" x14ac:dyDescent="0.25">
      <c r="B5027" s="200" t="s">
        <v>869</v>
      </c>
      <c r="C5027" s="114">
        <v>1</v>
      </c>
      <c r="D5027" s="1">
        <v>2</v>
      </c>
      <c r="E5027" s="1"/>
      <c r="F5027" s="1"/>
      <c r="G5027" s="4">
        <f t="shared" si="936"/>
        <v>795.77470000000005</v>
      </c>
      <c r="H5027" s="201"/>
      <c r="I5027" s="201"/>
      <c r="J5027" s="204">
        <f t="shared" si="933"/>
        <v>3.1415926535897931E-4</v>
      </c>
      <c r="K5027" s="204">
        <f t="shared" si="926"/>
        <v>0.24999851859471495</v>
      </c>
      <c r="L5027" s="28">
        <f t="shared" si="934"/>
        <v>0.87390054800363282</v>
      </c>
      <c r="M5027" s="28">
        <f t="shared" si="927"/>
        <v>0.69542383908485095</v>
      </c>
      <c r="N5027" s="28">
        <f t="shared" si="935"/>
        <v>2.880149720803352</v>
      </c>
      <c r="O5027" s="28">
        <f t="shared" si="928"/>
        <v>2.2919367433236837</v>
      </c>
      <c r="P5027" s="28">
        <f t="shared" si="929"/>
        <v>2.9873605824085345</v>
      </c>
      <c r="Q5027" s="6">
        <f t="shared" si="930"/>
        <v>0.33380344276072843</v>
      </c>
      <c r="R5027" s="6">
        <f t="shared" si="931"/>
        <v>0.89385532989623662</v>
      </c>
      <c r="S5027" s="6">
        <f t="shared" si="932"/>
        <v>1.227658772656965</v>
      </c>
    </row>
    <row r="5028" spans="2:19" customFormat="1" x14ac:dyDescent="0.25">
      <c r="B5028" s="200" t="s">
        <v>869</v>
      </c>
      <c r="C5028" s="114">
        <v>1</v>
      </c>
      <c r="D5028" s="1">
        <v>3.5</v>
      </c>
      <c r="E5028" s="1"/>
      <c r="F5028" s="1"/>
      <c r="G5028" s="4">
        <f t="shared" si="936"/>
        <v>64.961200000000005</v>
      </c>
      <c r="H5028" s="201"/>
      <c r="I5028" s="201"/>
      <c r="J5028" s="204">
        <f t="shared" si="933"/>
        <v>9.6211275016187424E-4</v>
      </c>
      <c r="K5028" s="204">
        <f t="shared" si="926"/>
        <v>0.19140627033437888</v>
      </c>
      <c r="L5028" s="28">
        <f t="shared" si="934"/>
        <v>3.1637815247608514</v>
      </c>
      <c r="M5028" s="28">
        <f t="shared" si="927"/>
        <v>0.62941440252756542</v>
      </c>
      <c r="N5028" s="28">
        <f t="shared" si="935"/>
        <v>5.5433152983182508</v>
      </c>
      <c r="O5028" s="28">
        <f t="shared" si="928"/>
        <v>1.1028076557140367</v>
      </c>
      <c r="P5028" s="28">
        <f t="shared" si="929"/>
        <v>1.7322220582416021</v>
      </c>
      <c r="Q5028" s="6">
        <f t="shared" si="930"/>
        <v>0.30211891321323137</v>
      </c>
      <c r="R5028" s="6">
        <f t="shared" si="931"/>
        <v>0.43009498572847432</v>
      </c>
      <c r="S5028" s="6">
        <f t="shared" si="932"/>
        <v>0.73221389894170574</v>
      </c>
    </row>
    <row r="5029" spans="2:19" customFormat="1" x14ac:dyDescent="0.25">
      <c r="B5029" s="200" t="s">
        <v>869</v>
      </c>
      <c r="C5029" s="114">
        <v>1</v>
      </c>
      <c r="D5029" s="1">
        <v>3.3</v>
      </c>
      <c r="E5029" s="1"/>
      <c r="F5029" s="1"/>
      <c r="G5029" s="4">
        <f t="shared" si="936"/>
        <v>64.961200000000005</v>
      </c>
      <c r="H5029" s="201"/>
      <c r="I5029" s="201"/>
      <c r="J5029" s="204">
        <f t="shared" si="933"/>
        <v>8.5529859993982123E-4</v>
      </c>
      <c r="K5029" s="204">
        <f t="shared" si="926"/>
        <v>0.17015626807684783</v>
      </c>
      <c r="L5029" s="28">
        <f t="shared" si="934"/>
        <v>2.7634881041225379</v>
      </c>
      <c r="M5029" s="28">
        <f t="shared" si="927"/>
        <v>0.54977854834012296</v>
      </c>
      <c r="N5029" s="28">
        <f t="shared" si="935"/>
        <v>5.1745344101160526</v>
      </c>
      <c r="O5029" s="28">
        <f t="shared" si="928"/>
        <v>1.029441021325805</v>
      </c>
      <c r="P5029" s="28">
        <f t="shared" si="929"/>
        <v>1.5792195696659279</v>
      </c>
      <c r="Q5029" s="6">
        <f t="shared" si="930"/>
        <v>0.263893703203259</v>
      </c>
      <c r="R5029" s="6">
        <f t="shared" si="931"/>
        <v>0.40148199831706394</v>
      </c>
      <c r="S5029" s="6">
        <f t="shared" si="932"/>
        <v>0.66537570152032299</v>
      </c>
    </row>
    <row r="5030" spans="2:19" customFormat="1" x14ac:dyDescent="0.25">
      <c r="B5030" s="200" t="s">
        <v>869</v>
      </c>
      <c r="C5030" s="114">
        <v>1</v>
      </c>
      <c r="D5030" s="1">
        <v>1.2</v>
      </c>
      <c r="E5030" s="1"/>
      <c r="F5030" s="1"/>
      <c r="G5030" s="4">
        <f t="shared" si="936"/>
        <v>795.77470000000005</v>
      </c>
      <c r="H5030" s="201"/>
      <c r="I5030" s="201"/>
      <c r="J5030" s="204">
        <f t="shared" si="933"/>
        <v>1.1309733552923255E-4</v>
      </c>
      <c r="K5030" s="204">
        <f t="shared" si="926"/>
        <v>8.9999466694097391E-2</v>
      </c>
      <c r="L5030" s="28">
        <f t="shared" si="934"/>
        <v>0.27004226145939869</v>
      </c>
      <c r="M5030" s="28">
        <f t="shared" si="927"/>
        <v>0.21489153040154568</v>
      </c>
      <c r="N5030" s="28">
        <f t="shared" si="935"/>
        <v>1.5843532808757497</v>
      </c>
      <c r="O5030" s="28">
        <f t="shared" si="928"/>
        <v>1.2607808103224951</v>
      </c>
      <c r="P5030" s="28">
        <f t="shared" si="929"/>
        <v>1.4756723407240409</v>
      </c>
      <c r="Q5030" s="6">
        <f t="shared" si="930"/>
        <v>0.10314793459274192</v>
      </c>
      <c r="R5030" s="6">
        <f t="shared" si="931"/>
        <v>0.49170451602577309</v>
      </c>
      <c r="S5030" s="6">
        <f t="shared" si="932"/>
        <v>0.59485245061851499</v>
      </c>
    </row>
    <row r="5031" spans="2:19" customFormat="1" x14ac:dyDescent="0.25">
      <c r="B5031" s="200" t="s">
        <v>869</v>
      </c>
      <c r="C5031" s="114">
        <v>1</v>
      </c>
      <c r="D5031" s="1">
        <v>3.5</v>
      </c>
      <c r="E5031" s="1"/>
      <c r="F5031" s="1"/>
      <c r="G5031" s="4">
        <f t="shared" si="936"/>
        <v>64.961200000000005</v>
      </c>
      <c r="H5031" s="201"/>
      <c r="I5031" s="201"/>
      <c r="J5031" s="204">
        <f t="shared" si="933"/>
        <v>9.6211275016187424E-4</v>
      </c>
      <c r="K5031" s="204">
        <f t="shared" si="926"/>
        <v>0.19140627033437888</v>
      </c>
      <c r="L5031" s="28">
        <f t="shared" si="934"/>
        <v>3.1637815247608514</v>
      </c>
      <c r="M5031" s="28">
        <f t="shared" si="927"/>
        <v>0.62941440252756542</v>
      </c>
      <c r="N5031" s="28">
        <f t="shared" si="935"/>
        <v>5.5433152983182508</v>
      </c>
      <c r="O5031" s="28">
        <f t="shared" si="928"/>
        <v>1.1028076557140367</v>
      </c>
      <c r="P5031" s="28">
        <f t="shared" si="929"/>
        <v>1.7322220582416021</v>
      </c>
      <c r="Q5031" s="6">
        <f t="shared" si="930"/>
        <v>0.30211891321323137</v>
      </c>
      <c r="R5031" s="6">
        <f t="shared" si="931"/>
        <v>0.43009498572847432</v>
      </c>
      <c r="S5031" s="6">
        <f t="shared" si="932"/>
        <v>0.73221389894170574</v>
      </c>
    </row>
    <row r="5032" spans="2:19" customFormat="1" x14ac:dyDescent="0.25">
      <c r="B5032" s="200" t="s">
        <v>869</v>
      </c>
      <c r="C5032" s="114">
        <v>1</v>
      </c>
      <c r="D5032" s="1">
        <v>3.3</v>
      </c>
      <c r="E5032" s="1"/>
      <c r="F5032" s="1"/>
      <c r="G5032" s="4">
        <f t="shared" si="936"/>
        <v>64.961200000000005</v>
      </c>
      <c r="H5032" s="201"/>
      <c r="I5032" s="201"/>
      <c r="J5032" s="204">
        <f t="shared" si="933"/>
        <v>8.5529859993982123E-4</v>
      </c>
      <c r="K5032" s="204">
        <f t="shared" si="926"/>
        <v>0.17015626807684783</v>
      </c>
      <c r="L5032" s="28">
        <f t="shared" si="934"/>
        <v>2.7634881041225379</v>
      </c>
      <c r="M5032" s="28">
        <f t="shared" si="927"/>
        <v>0.54977854834012296</v>
      </c>
      <c r="N5032" s="28">
        <f t="shared" si="935"/>
        <v>5.1745344101160526</v>
      </c>
      <c r="O5032" s="28">
        <f t="shared" si="928"/>
        <v>1.029441021325805</v>
      </c>
      <c r="P5032" s="28">
        <f t="shared" si="929"/>
        <v>1.5792195696659279</v>
      </c>
      <c r="Q5032" s="6">
        <f t="shared" si="930"/>
        <v>0.263893703203259</v>
      </c>
      <c r="R5032" s="6">
        <f t="shared" si="931"/>
        <v>0.40148199831706394</v>
      </c>
      <c r="S5032" s="6">
        <f t="shared" si="932"/>
        <v>0.66537570152032299</v>
      </c>
    </row>
    <row r="5033" spans="2:19" customFormat="1" x14ac:dyDescent="0.25">
      <c r="B5033" s="200" t="s">
        <v>869</v>
      </c>
      <c r="C5033" s="114">
        <v>1</v>
      </c>
      <c r="D5033" s="1">
        <v>1.2</v>
      </c>
      <c r="E5033" s="1"/>
      <c r="F5033" s="1"/>
      <c r="G5033" s="4">
        <f t="shared" si="936"/>
        <v>795.77470000000005</v>
      </c>
      <c r="H5033" s="201"/>
      <c r="I5033" s="201"/>
      <c r="J5033" s="204">
        <f t="shared" si="933"/>
        <v>1.1309733552923255E-4</v>
      </c>
      <c r="K5033" s="204">
        <f t="shared" si="926"/>
        <v>8.9999466694097391E-2</v>
      </c>
      <c r="L5033" s="28">
        <f t="shared" si="934"/>
        <v>0.27004226145939869</v>
      </c>
      <c r="M5033" s="28">
        <f t="shared" si="927"/>
        <v>0.21489153040154568</v>
      </c>
      <c r="N5033" s="28">
        <f t="shared" si="935"/>
        <v>1.5843532808757497</v>
      </c>
      <c r="O5033" s="28">
        <f t="shared" si="928"/>
        <v>1.2607808103224951</v>
      </c>
      <c r="P5033" s="28">
        <f t="shared" si="929"/>
        <v>1.4756723407240409</v>
      </c>
      <c r="Q5033" s="6">
        <f t="shared" si="930"/>
        <v>0.10314793459274192</v>
      </c>
      <c r="R5033" s="6">
        <f t="shared" si="931"/>
        <v>0.49170451602577309</v>
      </c>
      <c r="S5033" s="6">
        <f t="shared" si="932"/>
        <v>0.59485245061851499</v>
      </c>
    </row>
    <row r="5034" spans="2:19" customFormat="1" x14ac:dyDescent="0.25">
      <c r="B5034" s="200" t="s">
        <v>869</v>
      </c>
      <c r="C5034" s="114">
        <v>1</v>
      </c>
      <c r="D5034" s="1">
        <v>1.1000000000000001</v>
      </c>
      <c r="E5034" s="1"/>
      <c r="F5034" s="1"/>
      <c r="G5034" s="4">
        <f t="shared" si="936"/>
        <v>795.77470000000005</v>
      </c>
      <c r="H5034" s="201"/>
      <c r="I5034" s="201"/>
      <c r="J5034" s="204">
        <f t="shared" si="933"/>
        <v>9.503317777109126E-5</v>
      </c>
      <c r="K5034" s="204">
        <f t="shared" si="926"/>
        <v>7.5624551874901288E-2</v>
      </c>
      <c r="L5034" s="28">
        <f t="shared" si="934"/>
        <v>0.2210832472489353</v>
      </c>
      <c r="M5034" s="28">
        <f t="shared" si="927"/>
        <v>0.17593141566328524</v>
      </c>
      <c r="N5034" s="28">
        <f t="shared" si="935"/>
        <v>1.4309992669393452</v>
      </c>
      <c r="O5034" s="28">
        <f t="shared" si="928"/>
        <v>1.1387462866523226</v>
      </c>
      <c r="P5034" s="28">
        <f t="shared" si="929"/>
        <v>1.3146777023156078</v>
      </c>
      <c r="Q5034" s="6">
        <f t="shared" si="930"/>
        <v>8.4447079518376905E-2</v>
      </c>
      <c r="R5034" s="6">
        <f t="shared" si="931"/>
        <v>0.4441110517944058</v>
      </c>
      <c r="S5034" s="6">
        <f t="shared" si="932"/>
        <v>0.52855813131278273</v>
      </c>
    </row>
    <row r="5035" spans="2:19" customFormat="1" x14ac:dyDescent="0.25">
      <c r="B5035" s="200" t="s">
        <v>869</v>
      </c>
      <c r="C5035" s="114">
        <v>1</v>
      </c>
      <c r="D5035" s="1">
        <v>2</v>
      </c>
      <c r="E5035" s="1"/>
      <c r="F5035" s="1"/>
      <c r="G5035" s="4">
        <f t="shared" si="936"/>
        <v>795.77470000000005</v>
      </c>
      <c r="H5035" s="201"/>
      <c r="I5035" s="201"/>
      <c r="J5035" s="204">
        <f t="shared" si="933"/>
        <v>3.1415926535897931E-4</v>
      </c>
      <c r="K5035" s="204">
        <f t="shared" ref="K5035:K5098" si="937">+IF($D5035&gt;3.01,J5035*198.9437,J5035*795.77)</f>
        <v>0.24999851859471495</v>
      </c>
      <c r="L5035" s="28">
        <f t="shared" si="934"/>
        <v>0.87390054800363282</v>
      </c>
      <c r="M5035" s="28">
        <f t="shared" ref="M5035:M5098" si="938">+IF($D5035&gt;3.01,L5035*198.9437*0.001,L5035*795.77*0.001)</f>
        <v>0.69542383908485095</v>
      </c>
      <c r="N5035" s="28">
        <f t="shared" si="935"/>
        <v>2.880149720803352</v>
      </c>
      <c r="O5035" s="28">
        <f t="shared" ref="O5035:O5098" si="939">+IF($D5035&gt;3.01,N5035*198.9437*0.001,N5035*795.77*0.001)</f>
        <v>2.2919367433236837</v>
      </c>
      <c r="P5035" s="28">
        <f t="shared" ref="P5035:P5098" si="940">+M5035+O5035</f>
        <v>2.9873605824085345</v>
      </c>
      <c r="Q5035" s="6">
        <f t="shared" si="930"/>
        <v>0.33380344276072843</v>
      </c>
      <c r="R5035" s="6">
        <f t="shared" si="931"/>
        <v>0.89385532989623662</v>
      </c>
      <c r="S5035" s="6">
        <f t="shared" si="932"/>
        <v>1.227658772656965</v>
      </c>
    </row>
    <row r="5036" spans="2:19" customFormat="1" x14ac:dyDescent="0.25">
      <c r="B5036" s="200" t="s">
        <v>869</v>
      </c>
      <c r="C5036" s="114">
        <v>1</v>
      </c>
      <c r="D5036" s="1">
        <v>1.6</v>
      </c>
      <c r="E5036" s="1"/>
      <c r="F5036" s="1"/>
      <c r="G5036" s="4">
        <f t="shared" si="936"/>
        <v>795.77470000000005</v>
      </c>
      <c r="H5036" s="201"/>
      <c r="I5036" s="201"/>
      <c r="J5036" s="204">
        <f t="shared" si="933"/>
        <v>2.0106192982974675E-4</v>
      </c>
      <c r="K5036" s="204">
        <f t="shared" si="937"/>
        <v>0.15999905190061756</v>
      </c>
      <c r="L5036" s="28">
        <f t="shared" si="934"/>
        <v>0.52319777907153642</v>
      </c>
      <c r="M5036" s="28">
        <f t="shared" si="938"/>
        <v>0.41634509665175656</v>
      </c>
      <c r="N5036" s="28">
        <f t="shared" si="935"/>
        <v>2.2183514371591468</v>
      </c>
      <c r="O5036" s="28">
        <f t="shared" si="939"/>
        <v>1.7652975231481343</v>
      </c>
      <c r="P5036" s="28">
        <f t="shared" si="940"/>
        <v>2.1816426197998906</v>
      </c>
      <c r="Q5036" s="6">
        <f t="shared" si="930"/>
        <v>0.19984564639284313</v>
      </c>
      <c r="R5036" s="6">
        <f t="shared" si="931"/>
        <v>0.6884660340277724</v>
      </c>
      <c r="S5036" s="6">
        <f t="shared" si="932"/>
        <v>0.88831168042061548</v>
      </c>
    </row>
    <row r="5037" spans="2:19" customFormat="1" x14ac:dyDescent="0.25">
      <c r="B5037" s="200" t="s">
        <v>869</v>
      </c>
      <c r="C5037" s="114">
        <v>1</v>
      </c>
      <c r="D5037" s="1">
        <v>4.5</v>
      </c>
      <c r="E5037" s="1"/>
      <c r="F5037" s="1"/>
      <c r="G5037" s="4">
        <f t="shared" si="936"/>
        <v>64.961200000000005</v>
      </c>
      <c r="H5037" s="201"/>
      <c r="I5037" s="201"/>
      <c r="J5037" s="204">
        <f t="shared" si="933"/>
        <v>1.5904312808798326E-3</v>
      </c>
      <c r="K5037" s="204">
        <f t="shared" si="937"/>
        <v>0.31640628361397316</v>
      </c>
      <c r="L5037" s="28">
        <f t="shared" si="934"/>
        <v>5.6380590590289899</v>
      </c>
      <c r="M5037" s="28">
        <f t="shared" si="938"/>
        <v>1.1216563300217457</v>
      </c>
      <c r="N5037" s="28">
        <f t="shared" si="935"/>
        <v>7.4382130025037601</v>
      </c>
      <c r="O5037" s="28">
        <f t="shared" si="939"/>
        <v>1.4797856161062073</v>
      </c>
      <c r="P5037" s="28">
        <f t="shared" si="940"/>
        <v>2.6014419461279532</v>
      </c>
      <c r="Q5037" s="6">
        <f t="shared" si="930"/>
        <v>0.5383950384104379</v>
      </c>
      <c r="R5037" s="6">
        <f t="shared" si="931"/>
        <v>0.57711639028142081</v>
      </c>
      <c r="S5037" s="6">
        <f t="shared" si="932"/>
        <v>1.1155114286918586</v>
      </c>
    </row>
    <row r="5038" spans="2:19" customFormat="1" x14ac:dyDescent="0.25">
      <c r="B5038" s="200" t="s">
        <v>869</v>
      </c>
      <c r="C5038" s="114">
        <v>1</v>
      </c>
      <c r="D5038" s="1">
        <v>3</v>
      </c>
      <c r="E5038" s="1"/>
      <c r="F5038" s="1"/>
      <c r="G5038" s="4">
        <f t="shared" si="936"/>
        <v>795.77470000000005</v>
      </c>
      <c r="H5038" s="201"/>
      <c r="I5038" s="201"/>
      <c r="J5038" s="204">
        <f t="shared" si="933"/>
        <v>7.0685834705770342E-4</v>
      </c>
      <c r="K5038" s="204">
        <f t="shared" si="937"/>
        <v>0.56249666683810862</v>
      </c>
      <c r="L5038" s="28">
        <f t="shared" si="934"/>
        <v>2.219707841442716</v>
      </c>
      <c r="M5038" s="28">
        <f t="shared" si="938"/>
        <v>1.7663769089848702</v>
      </c>
      <c r="N5038" s="28">
        <f t="shared" si="935"/>
        <v>4.6285167281146418</v>
      </c>
      <c r="O5038" s="28">
        <f t="shared" si="939"/>
        <v>3.6832347567317885</v>
      </c>
      <c r="P5038" s="28">
        <f t="shared" si="940"/>
        <v>5.4496116657166587</v>
      </c>
      <c r="Q5038" s="6">
        <f t="shared" si="930"/>
        <v>0.84786091631273763</v>
      </c>
      <c r="R5038" s="6">
        <f t="shared" si="931"/>
        <v>1.4364615551253976</v>
      </c>
      <c r="S5038" s="6">
        <f t="shared" si="932"/>
        <v>2.2843224714381352</v>
      </c>
    </row>
    <row r="5039" spans="2:19" customFormat="1" x14ac:dyDescent="0.25">
      <c r="B5039" s="200" t="s">
        <v>869</v>
      </c>
      <c r="C5039" s="114">
        <v>1</v>
      </c>
      <c r="D5039" s="1">
        <v>1.8</v>
      </c>
      <c r="E5039" s="1"/>
      <c r="F5039" s="1"/>
      <c r="G5039" s="4">
        <f t="shared" si="936"/>
        <v>795.77470000000005</v>
      </c>
      <c r="H5039" s="201"/>
      <c r="I5039" s="201"/>
      <c r="J5039" s="204">
        <f t="shared" si="933"/>
        <v>2.5446900494077327E-4</v>
      </c>
      <c r="K5039" s="204">
        <f t="shared" si="937"/>
        <v>0.20249880006171914</v>
      </c>
      <c r="L5039" s="28">
        <f t="shared" si="934"/>
        <v>0.68590748301013704</v>
      </c>
      <c r="M5039" s="28">
        <f t="shared" si="938"/>
        <v>0.54582459775497671</v>
      </c>
      <c r="N5039" s="28">
        <f t="shared" si="935"/>
        <v>2.5461196030223361</v>
      </c>
      <c r="O5039" s="28">
        <f t="shared" si="939"/>
        <v>2.0261255964970846</v>
      </c>
      <c r="P5039" s="28">
        <f t="shared" si="940"/>
        <v>2.5719501942520613</v>
      </c>
      <c r="Q5039" s="6">
        <f t="shared" si="930"/>
        <v>0.26199580692238883</v>
      </c>
      <c r="R5039" s="6">
        <f t="shared" si="931"/>
        <v>0.79018898263386306</v>
      </c>
      <c r="S5039" s="6">
        <f t="shared" si="932"/>
        <v>1.0521847895562519</v>
      </c>
    </row>
    <row r="5040" spans="2:19" customFormat="1" x14ac:dyDescent="0.25">
      <c r="B5040" s="200" t="s">
        <v>869</v>
      </c>
      <c r="C5040" s="114">
        <v>1</v>
      </c>
      <c r="D5040" s="1">
        <v>2.1</v>
      </c>
      <c r="E5040" s="1"/>
      <c r="F5040" s="1"/>
      <c r="G5040" s="4">
        <f t="shared" si="936"/>
        <v>795.77470000000005</v>
      </c>
      <c r="H5040" s="201"/>
      <c r="I5040" s="201"/>
      <c r="J5040" s="204">
        <f t="shared" si="933"/>
        <v>3.4636059005827474E-4</v>
      </c>
      <c r="K5040" s="204">
        <f t="shared" si="937"/>
        <v>0.27562336675067328</v>
      </c>
      <c r="L5040" s="28">
        <f t="shared" si="934"/>
        <v>0.97763380474082628</v>
      </c>
      <c r="M5040" s="28">
        <f t="shared" si="938"/>
        <v>0.77797165279860736</v>
      </c>
      <c r="N5040" s="28">
        <f t="shared" si="935"/>
        <v>3.049344871338687</v>
      </c>
      <c r="O5040" s="28">
        <f t="shared" si="939"/>
        <v>2.4265771682651871</v>
      </c>
      <c r="P5040" s="28">
        <f t="shared" si="940"/>
        <v>3.2045488210637947</v>
      </c>
      <c r="Q5040" s="6">
        <f t="shared" si="930"/>
        <v>0.3734263933433315</v>
      </c>
      <c r="R5040" s="6">
        <f t="shared" si="931"/>
        <v>0.94636509562342297</v>
      </c>
      <c r="S5040" s="6">
        <f t="shared" si="932"/>
        <v>1.3197914889667546</v>
      </c>
    </row>
    <row r="5041" spans="2:19" customFormat="1" x14ac:dyDescent="0.25">
      <c r="B5041" s="200" t="s">
        <v>869</v>
      </c>
      <c r="C5041" s="114">
        <v>1</v>
      </c>
      <c r="D5041" s="1">
        <v>2.5</v>
      </c>
      <c r="E5041" s="1"/>
      <c r="F5041" s="1"/>
      <c r="G5041" s="4">
        <f t="shared" si="936"/>
        <v>795.77470000000005</v>
      </c>
      <c r="H5041" s="201"/>
      <c r="I5041" s="201"/>
      <c r="J5041" s="204">
        <f t="shared" si="933"/>
        <v>4.9087385212340522E-4</v>
      </c>
      <c r="K5041" s="204">
        <f t="shared" si="937"/>
        <v>0.39062268530424216</v>
      </c>
      <c r="L5041" s="28">
        <f t="shared" si="934"/>
        <v>1.4596815933666829</v>
      </c>
      <c r="M5041" s="28">
        <f t="shared" si="938"/>
        <v>1.1615708215534053</v>
      </c>
      <c r="N5041" s="28">
        <f t="shared" si="935"/>
        <v>3.7393815404049149</v>
      </c>
      <c r="O5041" s="28">
        <f t="shared" si="939"/>
        <v>2.975687648408019</v>
      </c>
      <c r="P5041" s="28">
        <f t="shared" si="940"/>
        <v>4.1372584699614245</v>
      </c>
      <c r="Q5041" s="6">
        <f t="shared" si="930"/>
        <v>0.55755399434563457</v>
      </c>
      <c r="R5041" s="6">
        <f t="shared" si="931"/>
        <v>1.1605181828791276</v>
      </c>
      <c r="S5041" s="6">
        <f t="shared" si="932"/>
        <v>1.7180721772247622</v>
      </c>
    </row>
    <row r="5042" spans="2:19" customFormat="1" x14ac:dyDescent="0.25">
      <c r="B5042" s="200" t="s">
        <v>869</v>
      </c>
      <c r="C5042" s="114">
        <v>1</v>
      </c>
      <c r="D5042" s="1">
        <v>2</v>
      </c>
      <c r="E5042" s="1"/>
      <c r="F5042" s="1"/>
      <c r="G5042" s="4">
        <f t="shared" si="936"/>
        <v>795.77470000000005</v>
      </c>
      <c r="H5042" s="201"/>
      <c r="I5042" s="201"/>
      <c r="J5042" s="204">
        <f t="shared" si="933"/>
        <v>3.1415926535897931E-4</v>
      </c>
      <c r="K5042" s="204">
        <f t="shared" si="937"/>
        <v>0.24999851859471495</v>
      </c>
      <c r="L5042" s="28">
        <f t="shared" si="934"/>
        <v>0.87390054800363282</v>
      </c>
      <c r="M5042" s="28">
        <f t="shared" si="938"/>
        <v>0.69542383908485095</v>
      </c>
      <c r="N5042" s="28">
        <f t="shared" si="935"/>
        <v>2.880149720803352</v>
      </c>
      <c r="O5042" s="28">
        <f t="shared" si="939"/>
        <v>2.2919367433236837</v>
      </c>
      <c r="P5042" s="28">
        <f t="shared" si="940"/>
        <v>2.9873605824085345</v>
      </c>
      <c r="Q5042" s="6">
        <f t="shared" si="930"/>
        <v>0.33380344276072843</v>
      </c>
      <c r="R5042" s="6">
        <f t="shared" si="931"/>
        <v>0.89385532989623662</v>
      </c>
      <c r="S5042" s="6">
        <f t="shared" si="932"/>
        <v>1.227658772656965</v>
      </c>
    </row>
    <row r="5043" spans="2:19" customFormat="1" x14ac:dyDescent="0.25">
      <c r="B5043" s="200" t="s">
        <v>869</v>
      </c>
      <c r="C5043" s="114">
        <v>1</v>
      </c>
      <c r="D5043" s="1">
        <v>2.9</v>
      </c>
      <c r="E5043" s="1"/>
      <c r="F5043" s="1"/>
      <c r="G5043" s="4">
        <f t="shared" si="936"/>
        <v>795.77470000000005</v>
      </c>
      <c r="H5043" s="201"/>
      <c r="I5043" s="201"/>
      <c r="J5043" s="204">
        <f t="shared" si="933"/>
        <v>6.6051985541725389E-4</v>
      </c>
      <c r="K5043" s="204">
        <f t="shared" si="937"/>
        <v>0.52562188534538812</v>
      </c>
      <c r="L5043" s="28">
        <f t="shared" si="934"/>
        <v>2.0532746665169008</v>
      </c>
      <c r="M5043" s="28">
        <f t="shared" si="938"/>
        <v>1.633934381374154</v>
      </c>
      <c r="N5043" s="28">
        <f t="shared" si="935"/>
        <v>4.4485208168488608</v>
      </c>
      <c r="O5043" s="28">
        <f t="shared" si="939"/>
        <v>3.5399994104238179</v>
      </c>
      <c r="P5043" s="28">
        <f t="shared" si="940"/>
        <v>5.173933791797972</v>
      </c>
      <c r="Q5043" s="6">
        <f t="shared" si="930"/>
        <v>0.78428850305959386</v>
      </c>
      <c r="R5043" s="6">
        <f t="shared" si="931"/>
        <v>1.380599770065289</v>
      </c>
      <c r="S5043" s="6">
        <f t="shared" si="932"/>
        <v>2.1648882731248831</v>
      </c>
    </row>
    <row r="5044" spans="2:19" customFormat="1" x14ac:dyDescent="0.25">
      <c r="B5044" s="200" t="s">
        <v>869</v>
      </c>
      <c r="C5044" s="114">
        <v>1</v>
      </c>
      <c r="D5044" s="1">
        <v>3.5</v>
      </c>
      <c r="E5044" s="1"/>
      <c r="F5044" s="1"/>
      <c r="G5044" s="4">
        <f t="shared" si="936"/>
        <v>64.961200000000005</v>
      </c>
      <c r="H5044" s="201"/>
      <c r="I5044" s="201"/>
      <c r="J5044" s="204">
        <f t="shared" si="933"/>
        <v>9.6211275016187424E-4</v>
      </c>
      <c r="K5044" s="204">
        <f t="shared" si="937"/>
        <v>0.19140627033437888</v>
      </c>
      <c r="L5044" s="28">
        <f t="shared" si="934"/>
        <v>3.1637815247608514</v>
      </c>
      <c r="M5044" s="28">
        <f t="shared" si="938"/>
        <v>0.62941440252756542</v>
      </c>
      <c r="N5044" s="28">
        <f t="shared" si="935"/>
        <v>5.5433152983182508</v>
      </c>
      <c r="O5044" s="28">
        <f t="shared" si="939"/>
        <v>1.1028076557140367</v>
      </c>
      <c r="P5044" s="28">
        <f t="shared" si="940"/>
        <v>1.7322220582416021</v>
      </c>
      <c r="Q5044" s="6">
        <f t="shared" si="930"/>
        <v>0.30211891321323137</v>
      </c>
      <c r="R5044" s="6">
        <f t="shared" si="931"/>
        <v>0.43009498572847432</v>
      </c>
      <c r="S5044" s="6">
        <f t="shared" si="932"/>
        <v>0.73221389894170574</v>
      </c>
    </row>
    <row r="5045" spans="2:19" customFormat="1" x14ac:dyDescent="0.25">
      <c r="B5045" s="200" t="s">
        <v>869</v>
      </c>
      <c r="C5045" s="114">
        <v>1</v>
      </c>
      <c r="D5045" s="1">
        <v>2</v>
      </c>
      <c r="E5045" s="1"/>
      <c r="F5045" s="1"/>
      <c r="G5045" s="4">
        <f t="shared" si="936"/>
        <v>795.77470000000005</v>
      </c>
      <c r="H5045" s="201"/>
      <c r="I5045" s="201"/>
      <c r="J5045" s="204">
        <f t="shared" si="933"/>
        <v>3.1415926535897931E-4</v>
      </c>
      <c r="K5045" s="204">
        <f t="shared" si="937"/>
        <v>0.24999851859471495</v>
      </c>
      <c r="L5045" s="28">
        <f t="shared" si="934"/>
        <v>0.87390054800363282</v>
      </c>
      <c r="M5045" s="28">
        <f t="shared" si="938"/>
        <v>0.69542383908485095</v>
      </c>
      <c r="N5045" s="28">
        <f t="shared" si="935"/>
        <v>2.880149720803352</v>
      </c>
      <c r="O5045" s="28">
        <f t="shared" si="939"/>
        <v>2.2919367433236837</v>
      </c>
      <c r="P5045" s="28">
        <f t="shared" si="940"/>
        <v>2.9873605824085345</v>
      </c>
      <c r="Q5045" s="6">
        <f t="shared" si="930"/>
        <v>0.33380344276072843</v>
      </c>
      <c r="R5045" s="6">
        <f t="shared" si="931"/>
        <v>0.89385532989623662</v>
      </c>
      <c r="S5045" s="6">
        <f t="shared" si="932"/>
        <v>1.227658772656965</v>
      </c>
    </row>
    <row r="5046" spans="2:19" customFormat="1" x14ac:dyDescent="0.25">
      <c r="B5046" s="200" t="s">
        <v>869</v>
      </c>
      <c r="C5046" s="114">
        <v>1</v>
      </c>
      <c r="D5046" s="1">
        <v>3.4</v>
      </c>
      <c r="E5046" s="1"/>
      <c r="F5046" s="1"/>
      <c r="G5046" s="4">
        <f t="shared" si="936"/>
        <v>64.961200000000005</v>
      </c>
      <c r="H5046" s="201"/>
      <c r="I5046" s="201"/>
      <c r="J5046" s="204">
        <f t="shared" si="933"/>
        <v>9.0792027688745035E-4</v>
      </c>
      <c r="K5046" s="204">
        <f t="shared" si="937"/>
        <v>0.18062501918901386</v>
      </c>
      <c r="L5046" s="28">
        <f t="shared" si="934"/>
        <v>2.9598116954824234</v>
      </c>
      <c r="M5046" s="28">
        <f t="shared" si="938"/>
        <v>0.58883589000254666</v>
      </c>
      <c r="N5046" s="28">
        <f t="shared" si="935"/>
        <v>5.3584638182360029</v>
      </c>
      <c r="O5046" s="28">
        <f t="shared" si="939"/>
        <v>1.066032618315998</v>
      </c>
      <c r="P5046" s="28">
        <f t="shared" si="940"/>
        <v>1.6548685083185446</v>
      </c>
      <c r="Q5046" s="6">
        <f t="shared" si="930"/>
        <v>0.28264122720122237</v>
      </c>
      <c r="R5046" s="6">
        <f t="shared" si="931"/>
        <v>0.41575272114323925</v>
      </c>
      <c r="S5046" s="6">
        <f t="shared" si="932"/>
        <v>0.69839394834446167</v>
      </c>
    </row>
    <row r="5047" spans="2:19" customFormat="1" x14ac:dyDescent="0.25">
      <c r="B5047" s="200" t="s">
        <v>869</v>
      </c>
      <c r="C5047" s="114">
        <v>1</v>
      </c>
      <c r="D5047" s="1">
        <v>1</v>
      </c>
      <c r="E5047" s="1"/>
      <c r="F5047" s="1"/>
      <c r="G5047" s="4">
        <f t="shared" si="936"/>
        <v>795.77470000000005</v>
      </c>
      <c r="H5047" s="201"/>
      <c r="I5047" s="201"/>
      <c r="J5047" s="204">
        <f t="shared" si="933"/>
        <v>7.8539816339744827E-5</v>
      </c>
      <c r="K5047" s="204">
        <f t="shared" si="937"/>
        <v>6.2499629648678737E-2</v>
      </c>
      <c r="L5047" s="28">
        <f t="shared" si="934"/>
        <v>0.17757999999999999</v>
      </c>
      <c r="M5047" s="28">
        <f t="shared" si="938"/>
        <v>0.14131283659999999</v>
      </c>
      <c r="N5047" s="28">
        <f t="shared" si="935"/>
        <v>1.28</v>
      </c>
      <c r="O5047" s="28">
        <f t="shared" si="939"/>
        <v>1.0185856</v>
      </c>
      <c r="P5047" s="28">
        <f t="shared" si="940"/>
        <v>1.1598984366</v>
      </c>
      <c r="Q5047" s="6">
        <f t="shared" si="930"/>
        <v>6.7830161567999994E-2</v>
      </c>
      <c r="R5047" s="6">
        <f t="shared" si="931"/>
        <v>0.39724838400000001</v>
      </c>
      <c r="S5047" s="6">
        <f t="shared" si="932"/>
        <v>0.46507854556799999</v>
      </c>
    </row>
    <row r="5048" spans="2:19" customFormat="1" x14ac:dyDescent="0.25">
      <c r="B5048" s="200" t="s">
        <v>869</v>
      </c>
      <c r="C5048" s="114">
        <v>1</v>
      </c>
      <c r="D5048" s="1">
        <v>2.7</v>
      </c>
      <c r="E5048" s="1"/>
      <c r="F5048" s="1"/>
      <c r="G5048" s="4">
        <f t="shared" si="936"/>
        <v>795.77470000000005</v>
      </c>
      <c r="H5048" s="201"/>
      <c r="I5048" s="201"/>
      <c r="J5048" s="204">
        <f t="shared" si="933"/>
        <v>5.7255526111673987E-4</v>
      </c>
      <c r="K5048" s="204">
        <f t="shared" si="937"/>
        <v>0.45562230013886806</v>
      </c>
      <c r="L5048" s="28">
        <f t="shared" si="934"/>
        <v>1.7422053596601113</v>
      </c>
      <c r="M5048" s="28">
        <f t="shared" si="938"/>
        <v>1.3863947590567269</v>
      </c>
      <c r="N5048" s="28">
        <f t="shared" si="935"/>
        <v>4.0917168608451373</v>
      </c>
      <c r="O5048" s="28">
        <f t="shared" si="939"/>
        <v>3.2560655263547349</v>
      </c>
      <c r="P5048" s="28">
        <f t="shared" si="940"/>
        <v>4.6424602854114614</v>
      </c>
      <c r="Q5048" s="6">
        <f t="shared" si="930"/>
        <v>0.66546948434722886</v>
      </c>
      <c r="R5048" s="6">
        <f t="shared" si="931"/>
        <v>1.2698655552783467</v>
      </c>
      <c r="S5048" s="6">
        <f t="shared" si="932"/>
        <v>1.9353350396255755</v>
      </c>
    </row>
    <row r="5049" spans="2:19" customFormat="1" x14ac:dyDescent="0.25">
      <c r="B5049" s="200" t="s">
        <v>869</v>
      </c>
      <c r="C5049" s="114">
        <v>1</v>
      </c>
      <c r="D5049" s="1">
        <v>4.2</v>
      </c>
      <c r="E5049" s="1"/>
      <c r="F5049" s="1"/>
      <c r="G5049" s="4">
        <f t="shared" si="936"/>
        <v>64.961200000000005</v>
      </c>
      <c r="H5049" s="201"/>
      <c r="I5049" s="201"/>
      <c r="J5049" s="204">
        <f t="shared" si="933"/>
        <v>1.385442360233099E-3</v>
      </c>
      <c r="K5049" s="204">
        <f t="shared" si="937"/>
        <v>0.27562502928150556</v>
      </c>
      <c r="L5049" s="28">
        <f t="shared" si="934"/>
        <v>4.811097633235077</v>
      </c>
      <c r="M5049" s="28">
        <f t="shared" si="938"/>
        <v>0.95713756421702922</v>
      </c>
      <c r="N5049" s="28">
        <f t="shared" si="935"/>
        <v>6.861382640483793</v>
      </c>
      <c r="O5049" s="28">
        <f t="shared" si="939"/>
        <v>1.3650288496136156</v>
      </c>
      <c r="P5049" s="28">
        <f t="shared" si="940"/>
        <v>2.3221664138306446</v>
      </c>
      <c r="Q5049" s="6">
        <f t="shared" si="930"/>
        <v>0.45942603082417399</v>
      </c>
      <c r="R5049" s="6">
        <f t="shared" si="931"/>
        <v>0.53236125134931012</v>
      </c>
      <c r="S5049" s="6">
        <f t="shared" si="932"/>
        <v>0.99178728217348411</v>
      </c>
    </row>
    <row r="5050" spans="2:19" customFormat="1" x14ac:dyDescent="0.25">
      <c r="B5050" s="200" t="s">
        <v>869</v>
      </c>
      <c r="C5050" s="114">
        <v>1</v>
      </c>
      <c r="D5050" s="1">
        <v>3</v>
      </c>
      <c r="E5050" s="1"/>
      <c r="F5050" s="1"/>
      <c r="G5050" s="4">
        <f t="shared" si="936"/>
        <v>795.77470000000005</v>
      </c>
      <c r="H5050" s="201"/>
      <c r="I5050" s="201"/>
      <c r="J5050" s="204">
        <f t="shared" si="933"/>
        <v>7.0685834705770342E-4</v>
      </c>
      <c r="K5050" s="204">
        <f t="shared" si="937"/>
        <v>0.56249666683810862</v>
      </c>
      <c r="L5050" s="28">
        <f t="shared" si="934"/>
        <v>2.219707841442716</v>
      </c>
      <c r="M5050" s="28">
        <f t="shared" si="938"/>
        <v>1.7663769089848702</v>
      </c>
      <c r="N5050" s="28">
        <f t="shared" si="935"/>
        <v>4.6285167281146418</v>
      </c>
      <c r="O5050" s="28">
        <f t="shared" si="939"/>
        <v>3.6832347567317885</v>
      </c>
      <c r="P5050" s="28">
        <f t="shared" si="940"/>
        <v>5.4496116657166587</v>
      </c>
      <c r="Q5050" s="6">
        <f t="shared" si="930"/>
        <v>0.84786091631273763</v>
      </c>
      <c r="R5050" s="6">
        <f t="shared" si="931"/>
        <v>1.4364615551253976</v>
      </c>
      <c r="S5050" s="6">
        <f t="shared" si="932"/>
        <v>2.2843224714381352</v>
      </c>
    </row>
    <row r="5051" spans="2:19" customFormat="1" x14ac:dyDescent="0.25">
      <c r="B5051" s="200" t="s">
        <v>869</v>
      </c>
      <c r="C5051" s="114">
        <v>1</v>
      </c>
      <c r="D5051" s="1">
        <v>3.3</v>
      </c>
      <c r="E5051" s="1"/>
      <c r="F5051" s="1"/>
      <c r="G5051" s="4">
        <f t="shared" si="936"/>
        <v>64.961200000000005</v>
      </c>
      <c r="H5051" s="201"/>
      <c r="I5051" s="201"/>
      <c r="J5051" s="204">
        <f t="shared" si="933"/>
        <v>8.5529859993982123E-4</v>
      </c>
      <c r="K5051" s="204">
        <f t="shared" si="937"/>
        <v>0.17015626807684783</v>
      </c>
      <c r="L5051" s="28">
        <f t="shared" si="934"/>
        <v>2.7634881041225379</v>
      </c>
      <c r="M5051" s="28">
        <f t="shared" si="938"/>
        <v>0.54977854834012296</v>
      </c>
      <c r="N5051" s="28">
        <f t="shared" si="935"/>
        <v>5.1745344101160526</v>
      </c>
      <c r="O5051" s="28">
        <f t="shared" si="939"/>
        <v>1.029441021325805</v>
      </c>
      <c r="P5051" s="28">
        <f t="shared" si="940"/>
        <v>1.5792195696659279</v>
      </c>
      <c r="Q5051" s="6">
        <f t="shared" si="930"/>
        <v>0.263893703203259</v>
      </c>
      <c r="R5051" s="6">
        <f t="shared" si="931"/>
        <v>0.40148199831706394</v>
      </c>
      <c r="S5051" s="6">
        <f t="shared" si="932"/>
        <v>0.66537570152032299</v>
      </c>
    </row>
    <row r="5052" spans="2:19" customFormat="1" x14ac:dyDescent="0.25">
      <c r="B5052" s="200" t="s">
        <v>869</v>
      </c>
      <c r="C5052" s="114">
        <v>1</v>
      </c>
      <c r="D5052" s="1">
        <v>4.5</v>
      </c>
      <c r="E5052" s="1"/>
      <c r="F5052" s="1"/>
      <c r="G5052" s="4">
        <f t="shared" si="936"/>
        <v>64.961200000000005</v>
      </c>
      <c r="H5052" s="201"/>
      <c r="I5052" s="201"/>
      <c r="J5052" s="204">
        <f t="shared" si="933"/>
        <v>1.5904312808798326E-3</v>
      </c>
      <c r="K5052" s="204">
        <f t="shared" si="937"/>
        <v>0.31640628361397316</v>
      </c>
      <c r="L5052" s="28">
        <f t="shared" si="934"/>
        <v>5.6380590590289899</v>
      </c>
      <c r="M5052" s="28">
        <f t="shared" si="938"/>
        <v>1.1216563300217457</v>
      </c>
      <c r="N5052" s="28">
        <f t="shared" si="935"/>
        <v>7.4382130025037601</v>
      </c>
      <c r="O5052" s="28">
        <f t="shared" si="939"/>
        <v>1.4797856161062073</v>
      </c>
      <c r="P5052" s="28">
        <f t="shared" si="940"/>
        <v>2.6014419461279532</v>
      </c>
      <c r="Q5052" s="6">
        <f t="shared" si="930"/>
        <v>0.5383950384104379</v>
      </c>
      <c r="R5052" s="6">
        <f t="shared" si="931"/>
        <v>0.57711639028142081</v>
      </c>
      <c r="S5052" s="6">
        <f t="shared" si="932"/>
        <v>1.1155114286918586</v>
      </c>
    </row>
    <row r="5053" spans="2:19" customFormat="1" x14ac:dyDescent="0.25">
      <c r="B5053" s="200" t="s">
        <v>869</v>
      </c>
      <c r="C5053" s="114">
        <v>1</v>
      </c>
      <c r="D5053" s="1">
        <v>3.5</v>
      </c>
      <c r="E5053" s="1"/>
      <c r="F5053" s="1"/>
      <c r="G5053" s="4">
        <f t="shared" si="936"/>
        <v>64.961200000000005</v>
      </c>
      <c r="H5053" s="201"/>
      <c r="I5053" s="201"/>
      <c r="J5053" s="204">
        <f t="shared" si="933"/>
        <v>9.6211275016187424E-4</v>
      </c>
      <c r="K5053" s="204">
        <f t="shared" si="937"/>
        <v>0.19140627033437888</v>
      </c>
      <c r="L5053" s="28">
        <f t="shared" si="934"/>
        <v>3.1637815247608514</v>
      </c>
      <c r="M5053" s="28">
        <f t="shared" si="938"/>
        <v>0.62941440252756542</v>
      </c>
      <c r="N5053" s="28">
        <f t="shared" si="935"/>
        <v>5.5433152983182508</v>
      </c>
      <c r="O5053" s="28">
        <f t="shared" si="939"/>
        <v>1.1028076557140367</v>
      </c>
      <c r="P5053" s="28">
        <f t="shared" si="940"/>
        <v>1.7322220582416021</v>
      </c>
      <c r="Q5053" s="6">
        <f t="shared" si="930"/>
        <v>0.30211891321323137</v>
      </c>
      <c r="R5053" s="6">
        <f t="shared" si="931"/>
        <v>0.43009498572847432</v>
      </c>
      <c r="S5053" s="6">
        <f t="shared" si="932"/>
        <v>0.73221389894170574</v>
      </c>
    </row>
    <row r="5054" spans="2:19" customFormat="1" x14ac:dyDescent="0.25">
      <c r="B5054" s="200" t="s">
        <v>869</v>
      </c>
      <c r="C5054" s="114">
        <v>1</v>
      </c>
      <c r="D5054" s="1">
        <v>1.6</v>
      </c>
      <c r="E5054" s="1"/>
      <c r="F5054" s="1"/>
      <c r="G5054" s="4">
        <f t="shared" si="936"/>
        <v>795.77470000000005</v>
      </c>
      <c r="H5054" s="201"/>
      <c r="I5054" s="201"/>
      <c r="J5054" s="204">
        <f t="shared" si="933"/>
        <v>2.0106192982974675E-4</v>
      </c>
      <c r="K5054" s="204">
        <f t="shared" si="937"/>
        <v>0.15999905190061756</v>
      </c>
      <c r="L5054" s="28">
        <f t="shared" si="934"/>
        <v>0.52319777907153642</v>
      </c>
      <c r="M5054" s="28">
        <f t="shared" si="938"/>
        <v>0.41634509665175656</v>
      </c>
      <c r="N5054" s="28">
        <f t="shared" si="935"/>
        <v>2.2183514371591468</v>
      </c>
      <c r="O5054" s="28">
        <f t="shared" si="939"/>
        <v>1.7652975231481343</v>
      </c>
      <c r="P5054" s="28">
        <f t="shared" si="940"/>
        <v>2.1816426197998906</v>
      </c>
      <c r="Q5054" s="6">
        <f t="shared" si="930"/>
        <v>0.19984564639284313</v>
      </c>
      <c r="R5054" s="6">
        <f t="shared" si="931"/>
        <v>0.6884660340277724</v>
      </c>
      <c r="S5054" s="6">
        <f t="shared" si="932"/>
        <v>0.88831168042061548</v>
      </c>
    </row>
    <row r="5055" spans="2:19" customFormat="1" x14ac:dyDescent="0.25">
      <c r="B5055" s="200" t="s">
        <v>869</v>
      </c>
      <c r="C5055" s="114">
        <v>1</v>
      </c>
      <c r="D5055" s="1">
        <v>4.3</v>
      </c>
      <c r="E5055" s="1"/>
      <c r="F5055" s="1"/>
      <c r="G5055" s="4">
        <f t="shared" si="936"/>
        <v>64.961200000000005</v>
      </c>
      <c r="H5055" s="201"/>
      <c r="I5055" s="201"/>
      <c r="J5055" s="204">
        <f t="shared" si="933"/>
        <v>1.4522012041218817E-3</v>
      </c>
      <c r="K5055" s="204">
        <f t="shared" si="937"/>
        <v>0.28890628069246238</v>
      </c>
      <c r="L5055" s="28">
        <f t="shared" si="934"/>
        <v>5.0785301024450318</v>
      </c>
      <c r="M5055" s="28">
        <f t="shared" si="938"/>
        <v>1.0103415691417936</v>
      </c>
      <c r="N5055" s="28">
        <f t="shared" si="935"/>
        <v>7.0529054640829827</v>
      </c>
      <c r="O5055" s="28">
        <f t="shared" si="939"/>
        <v>1.4031311087748857</v>
      </c>
      <c r="P5055" s="28">
        <f t="shared" si="940"/>
        <v>2.4134726779166793</v>
      </c>
      <c r="Q5055" s="6">
        <f t="shared" si="930"/>
        <v>0.4849639531880609</v>
      </c>
      <c r="R5055" s="6">
        <f t="shared" si="931"/>
        <v>0.54722113242220538</v>
      </c>
      <c r="S5055" s="6">
        <f t="shared" si="932"/>
        <v>1.0321850856102663</v>
      </c>
    </row>
    <row r="5056" spans="2:19" customFormat="1" x14ac:dyDescent="0.25">
      <c r="B5056" s="200" t="s">
        <v>869</v>
      </c>
      <c r="C5056" s="114">
        <v>1</v>
      </c>
      <c r="D5056" s="1">
        <v>3.8</v>
      </c>
      <c r="E5056" s="1"/>
      <c r="F5056" s="1"/>
      <c r="G5056" s="4">
        <f t="shared" si="936"/>
        <v>64.961200000000005</v>
      </c>
      <c r="H5056" s="201"/>
      <c r="I5056" s="201"/>
      <c r="J5056" s="204">
        <f t="shared" si="933"/>
        <v>1.1341149479459152E-3</v>
      </c>
      <c r="K5056" s="204">
        <f t="shared" si="937"/>
        <v>0.22562502396966777</v>
      </c>
      <c r="L5056" s="28">
        <f t="shared" si="934"/>
        <v>3.8222275656794742</v>
      </c>
      <c r="M5056" s="28">
        <f t="shared" si="938"/>
        <v>0.76040809415826771</v>
      </c>
      <c r="N5056" s="28">
        <f t="shared" si="935"/>
        <v>6.1031884174464111</v>
      </c>
      <c r="O5056" s="28">
        <f t="shared" si="939"/>
        <v>1.2141908855639336</v>
      </c>
      <c r="P5056" s="28">
        <f t="shared" si="940"/>
        <v>1.9745989797222014</v>
      </c>
      <c r="Q5056" s="6">
        <f t="shared" si="930"/>
        <v>0.36499588519596848</v>
      </c>
      <c r="R5056" s="6">
        <f t="shared" si="931"/>
        <v>0.47353444536993411</v>
      </c>
      <c r="S5056" s="6">
        <f t="shared" si="932"/>
        <v>0.83853033056590265</v>
      </c>
    </row>
    <row r="5057" spans="2:19" customFormat="1" x14ac:dyDescent="0.25">
      <c r="B5057" s="200" t="s">
        <v>869</v>
      </c>
      <c r="C5057" s="114">
        <v>1</v>
      </c>
      <c r="D5057" s="1">
        <v>1.5</v>
      </c>
      <c r="E5057" s="1"/>
      <c r="F5057" s="1"/>
      <c r="G5057" s="4">
        <f t="shared" si="936"/>
        <v>795.77470000000005</v>
      </c>
      <c r="H5057" s="201"/>
      <c r="I5057" s="201"/>
      <c r="J5057" s="204">
        <f t="shared" si="933"/>
        <v>1.7671458676442585E-4</v>
      </c>
      <c r="K5057" s="204">
        <f t="shared" si="937"/>
        <v>0.14062416670952715</v>
      </c>
      <c r="L5057" s="28">
        <f t="shared" si="934"/>
        <v>0.45105329134289407</v>
      </c>
      <c r="M5057" s="28">
        <f t="shared" si="938"/>
        <v>0.35893467765193482</v>
      </c>
      <c r="N5057" s="28">
        <f t="shared" si="935"/>
        <v>2.0570116092208695</v>
      </c>
      <c r="O5057" s="28">
        <f t="shared" si="939"/>
        <v>1.6369081282696913</v>
      </c>
      <c r="P5057" s="28">
        <f t="shared" si="940"/>
        <v>1.9958428059216262</v>
      </c>
      <c r="Q5057" s="6">
        <f t="shared" si="930"/>
        <v>0.1722886452729287</v>
      </c>
      <c r="R5057" s="6">
        <f t="shared" si="931"/>
        <v>0.63839417002517962</v>
      </c>
      <c r="S5057" s="6">
        <f t="shared" si="932"/>
        <v>0.81068281529810826</v>
      </c>
    </row>
    <row r="5058" spans="2:19" customFormat="1" x14ac:dyDescent="0.25">
      <c r="B5058" s="200" t="s">
        <v>869</v>
      </c>
      <c r="C5058" s="114">
        <v>1</v>
      </c>
      <c r="D5058" s="1">
        <v>3.1</v>
      </c>
      <c r="E5058" s="1"/>
      <c r="F5058" s="1"/>
      <c r="G5058" s="4">
        <f t="shared" si="936"/>
        <v>64.961200000000005</v>
      </c>
      <c r="H5058" s="201"/>
      <c r="I5058" s="201"/>
      <c r="J5058" s="204">
        <f t="shared" si="933"/>
        <v>7.5476763502494771E-4</v>
      </c>
      <c r="K5058" s="204">
        <f t="shared" si="937"/>
        <v>0.15015626595211271</v>
      </c>
      <c r="L5058" s="28">
        <f t="shared" si="934"/>
        <v>2.3935063597525432</v>
      </c>
      <c r="M5058" s="28">
        <f t="shared" si="938"/>
        <v>0.47617301118270206</v>
      </c>
      <c r="N5058" s="28">
        <f t="shared" si="935"/>
        <v>4.8095356854949474</v>
      </c>
      <c r="O5058" s="28">
        <f t="shared" si="939"/>
        <v>0.95682682455440127</v>
      </c>
      <c r="P5058" s="28">
        <f t="shared" si="940"/>
        <v>1.4329998357371032</v>
      </c>
      <c r="Q5058" s="6">
        <f t="shared" si="930"/>
        <v>0.22856304536769698</v>
      </c>
      <c r="R5058" s="6">
        <f t="shared" si="931"/>
        <v>0.37316246157621652</v>
      </c>
      <c r="S5058" s="6">
        <f t="shared" si="932"/>
        <v>0.60172550694391347</v>
      </c>
    </row>
    <row r="5059" spans="2:19" customFormat="1" x14ac:dyDescent="0.25">
      <c r="B5059" s="200" t="s">
        <v>869</v>
      </c>
      <c r="C5059" s="114">
        <v>1</v>
      </c>
      <c r="D5059" s="1">
        <v>3.3</v>
      </c>
      <c r="E5059" s="1"/>
      <c r="F5059" s="1"/>
      <c r="G5059" s="4">
        <f t="shared" si="936"/>
        <v>64.961200000000005</v>
      </c>
      <c r="H5059" s="201"/>
      <c r="I5059" s="201"/>
      <c r="J5059" s="204">
        <f t="shared" si="933"/>
        <v>8.5529859993982123E-4</v>
      </c>
      <c r="K5059" s="204">
        <f t="shared" si="937"/>
        <v>0.17015626807684783</v>
      </c>
      <c r="L5059" s="28">
        <f t="shared" si="934"/>
        <v>2.7634881041225379</v>
      </c>
      <c r="M5059" s="28">
        <f t="shared" si="938"/>
        <v>0.54977854834012296</v>
      </c>
      <c r="N5059" s="28">
        <f t="shared" si="935"/>
        <v>5.1745344101160526</v>
      </c>
      <c r="O5059" s="28">
        <f t="shared" si="939"/>
        <v>1.029441021325805</v>
      </c>
      <c r="P5059" s="28">
        <f t="shared" si="940"/>
        <v>1.5792195696659279</v>
      </c>
      <c r="Q5059" s="6">
        <f t="shared" ref="Q5059:Q5122" si="941">M5059*0.48</f>
        <v>0.263893703203259</v>
      </c>
      <c r="R5059" s="6">
        <f t="shared" ref="R5059:R5122" si="942">O5059*0.39</f>
        <v>0.40148199831706394</v>
      </c>
      <c r="S5059" s="6">
        <f t="shared" ref="S5059:S5122" si="943">Q5059+R5059</f>
        <v>0.66537570152032299</v>
      </c>
    </row>
    <row r="5060" spans="2:19" customFormat="1" x14ac:dyDescent="0.25">
      <c r="B5060" s="200" t="s">
        <v>869</v>
      </c>
      <c r="C5060" s="114">
        <v>1</v>
      </c>
      <c r="D5060" s="1">
        <v>1.1000000000000001</v>
      </c>
      <c r="E5060" s="1"/>
      <c r="F5060" s="1"/>
      <c r="G5060" s="4">
        <f t="shared" si="936"/>
        <v>795.77470000000005</v>
      </c>
      <c r="H5060" s="201"/>
      <c r="I5060" s="201"/>
      <c r="J5060" s="204">
        <f t="shared" si="933"/>
        <v>9.503317777109126E-5</v>
      </c>
      <c r="K5060" s="204">
        <f t="shared" si="937"/>
        <v>7.5624551874901288E-2</v>
      </c>
      <c r="L5060" s="28">
        <f t="shared" si="934"/>
        <v>0.2210832472489353</v>
      </c>
      <c r="M5060" s="28">
        <f t="shared" si="938"/>
        <v>0.17593141566328524</v>
      </c>
      <c r="N5060" s="28">
        <f t="shared" si="935"/>
        <v>1.4309992669393452</v>
      </c>
      <c r="O5060" s="28">
        <f t="shared" si="939"/>
        <v>1.1387462866523226</v>
      </c>
      <c r="P5060" s="28">
        <f t="shared" si="940"/>
        <v>1.3146777023156078</v>
      </c>
      <c r="Q5060" s="6">
        <f t="shared" si="941"/>
        <v>8.4447079518376905E-2</v>
      </c>
      <c r="R5060" s="6">
        <f t="shared" si="942"/>
        <v>0.4441110517944058</v>
      </c>
      <c r="S5060" s="6">
        <f t="shared" si="943"/>
        <v>0.52855813131278273</v>
      </c>
    </row>
    <row r="5061" spans="2:19" customFormat="1" x14ac:dyDescent="0.25">
      <c r="B5061" s="200" t="s">
        <v>869</v>
      </c>
      <c r="C5061" s="114">
        <v>1</v>
      </c>
      <c r="D5061" s="1">
        <v>3</v>
      </c>
      <c r="E5061" s="1"/>
      <c r="F5061" s="1"/>
      <c r="G5061" s="4">
        <f t="shared" si="936"/>
        <v>795.77470000000005</v>
      </c>
      <c r="H5061" s="201"/>
      <c r="I5061" s="201"/>
      <c r="J5061" s="204">
        <f t="shared" si="933"/>
        <v>7.0685834705770342E-4</v>
      </c>
      <c r="K5061" s="204">
        <f t="shared" si="937"/>
        <v>0.56249666683810862</v>
      </c>
      <c r="L5061" s="28">
        <f t="shared" si="934"/>
        <v>2.219707841442716</v>
      </c>
      <c r="M5061" s="28">
        <f t="shared" si="938"/>
        <v>1.7663769089848702</v>
      </c>
      <c r="N5061" s="28">
        <f t="shared" si="935"/>
        <v>4.6285167281146418</v>
      </c>
      <c r="O5061" s="28">
        <f t="shared" si="939"/>
        <v>3.6832347567317885</v>
      </c>
      <c r="P5061" s="28">
        <f t="shared" si="940"/>
        <v>5.4496116657166587</v>
      </c>
      <c r="Q5061" s="6">
        <f t="shared" si="941"/>
        <v>0.84786091631273763</v>
      </c>
      <c r="R5061" s="6">
        <f t="shared" si="942"/>
        <v>1.4364615551253976</v>
      </c>
      <c r="S5061" s="6">
        <f t="shared" si="943"/>
        <v>2.2843224714381352</v>
      </c>
    </row>
    <row r="5062" spans="2:19" customFormat="1" x14ac:dyDescent="0.25">
      <c r="B5062" s="200" t="s">
        <v>869</v>
      </c>
      <c r="C5062" s="114">
        <v>1</v>
      </c>
      <c r="D5062" s="1">
        <v>3.1</v>
      </c>
      <c r="E5062" s="1"/>
      <c r="F5062" s="1"/>
      <c r="G5062" s="4">
        <f t="shared" si="936"/>
        <v>64.961200000000005</v>
      </c>
      <c r="H5062" s="201"/>
      <c r="I5062" s="201"/>
      <c r="J5062" s="204">
        <f t="shared" si="933"/>
        <v>7.5476763502494771E-4</v>
      </c>
      <c r="K5062" s="204">
        <f t="shared" si="937"/>
        <v>0.15015626595211271</v>
      </c>
      <c r="L5062" s="28">
        <f t="shared" si="934"/>
        <v>2.3935063597525432</v>
      </c>
      <c r="M5062" s="28">
        <f t="shared" si="938"/>
        <v>0.47617301118270206</v>
      </c>
      <c r="N5062" s="28">
        <f t="shared" si="935"/>
        <v>4.8095356854949474</v>
      </c>
      <c r="O5062" s="28">
        <f t="shared" si="939"/>
        <v>0.95682682455440127</v>
      </c>
      <c r="P5062" s="28">
        <f t="shared" si="940"/>
        <v>1.4329998357371032</v>
      </c>
      <c r="Q5062" s="6">
        <f t="shared" si="941"/>
        <v>0.22856304536769698</v>
      </c>
      <c r="R5062" s="6">
        <f t="shared" si="942"/>
        <v>0.37316246157621652</v>
      </c>
      <c r="S5062" s="6">
        <f t="shared" si="943"/>
        <v>0.60172550694391347</v>
      </c>
    </row>
    <row r="5063" spans="2:19" customFormat="1" x14ac:dyDescent="0.25">
      <c r="B5063" s="200" t="s">
        <v>869</v>
      </c>
      <c r="C5063" s="114">
        <v>1</v>
      </c>
      <c r="D5063" s="1">
        <v>3.4</v>
      </c>
      <c r="E5063" s="1"/>
      <c r="F5063" s="1"/>
      <c r="G5063" s="4">
        <f t="shared" si="936"/>
        <v>64.961200000000005</v>
      </c>
      <c r="H5063" s="201"/>
      <c r="I5063" s="201"/>
      <c r="J5063" s="204">
        <f t="shared" si="933"/>
        <v>9.0792027688745035E-4</v>
      </c>
      <c r="K5063" s="204">
        <f t="shared" si="937"/>
        <v>0.18062501918901386</v>
      </c>
      <c r="L5063" s="28">
        <f t="shared" si="934"/>
        <v>2.9598116954824234</v>
      </c>
      <c r="M5063" s="28">
        <f t="shared" si="938"/>
        <v>0.58883589000254666</v>
      </c>
      <c r="N5063" s="28">
        <f t="shared" si="935"/>
        <v>5.3584638182360029</v>
      </c>
      <c r="O5063" s="28">
        <f t="shared" si="939"/>
        <v>1.066032618315998</v>
      </c>
      <c r="P5063" s="28">
        <f t="shared" si="940"/>
        <v>1.6548685083185446</v>
      </c>
      <c r="Q5063" s="6">
        <f t="shared" si="941"/>
        <v>0.28264122720122237</v>
      </c>
      <c r="R5063" s="6">
        <f t="shared" si="942"/>
        <v>0.41575272114323925</v>
      </c>
      <c r="S5063" s="6">
        <f t="shared" si="943"/>
        <v>0.69839394834446167</v>
      </c>
    </row>
    <row r="5064" spans="2:19" customFormat="1" x14ac:dyDescent="0.25">
      <c r="B5064" s="200" t="s">
        <v>869</v>
      </c>
      <c r="C5064" s="114">
        <v>1</v>
      </c>
      <c r="D5064" s="1">
        <v>3</v>
      </c>
      <c r="E5064" s="1"/>
      <c r="F5064" s="1"/>
      <c r="G5064" s="4">
        <f t="shared" si="936"/>
        <v>795.77470000000005</v>
      </c>
      <c r="H5064" s="201"/>
      <c r="I5064" s="201"/>
      <c r="J5064" s="204">
        <f t="shared" si="933"/>
        <v>7.0685834705770342E-4</v>
      </c>
      <c r="K5064" s="204">
        <f t="shared" si="937"/>
        <v>0.56249666683810862</v>
      </c>
      <c r="L5064" s="28">
        <f t="shared" si="934"/>
        <v>2.219707841442716</v>
      </c>
      <c r="M5064" s="28">
        <f t="shared" si="938"/>
        <v>1.7663769089848702</v>
      </c>
      <c r="N5064" s="28">
        <f t="shared" si="935"/>
        <v>4.6285167281146418</v>
      </c>
      <c r="O5064" s="28">
        <f t="shared" si="939"/>
        <v>3.6832347567317885</v>
      </c>
      <c r="P5064" s="28">
        <f t="shared" si="940"/>
        <v>5.4496116657166587</v>
      </c>
      <c r="Q5064" s="6">
        <f t="shared" si="941"/>
        <v>0.84786091631273763</v>
      </c>
      <c r="R5064" s="6">
        <f t="shared" si="942"/>
        <v>1.4364615551253976</v>
      </c>
      <c r="S5064" s="6">
        <f t="shared" si="943"/>
        <v>2.2843224714381352</v>
      </c>
    </row>
    <row r="5065" spans="2:19" customFormat="1" x14ac:dyDescent="0.25">
      <c r="B5065" s="200" t="s">
        <v>869</v>
      </c>
      <c r="C5065" s="114">
        <v>1</v>
      </c>
      <c r="D5065" s="1">
        <v>1.9</v>
      </c>
      <c r="E5065" s="1"/>
      <c r="F5065" s="1"/>
      <c r="G5065" s="4">
        <f t="shared" si="936"/>
        <v>795.77470000000005</v>
      </c>
      <c r="H5065" s="201"/>
      <c r="I5065" s="201"/>
      <c r="J5065" s="204">
        <f t="shared" si="933"/>
        <v>2.835287369864788E-4</v>
      </c>
      <c r="K5065" s="204">
        <f t="shared" si="937"/>
        <v>0.22562366303173023</v>
      </c>
      <c r="L5065" s="28">
        <f t="shared" si="934"/>
        <v>0.77669154992970613</v>
      </c>
      <c r="M5065" s="28">
        <f t="shared" si="938"/>
        <v>0.61806783468756221</v>
      </c>
      <c r="N5065" s="28">
        <f t="shared" si="935"/>
        <v>2.7123871783139122</v>
      </c>
      <c r="O5065" s="28">
        <f t="shared" si="939"/>
        <v>2.1584363448868618</v>
      </c>
      <c r="P5065" s="28">
        <f t="shared" si="940"/>
        <v>2.7765041795744239</v>
      </c>
      <c r="Q5065" s="6">
        <f t="shared" si="941"/>
        <v>0.29667256065002984</v>
      </c>
      <c r="R5065" s="6">
        <f t="shared" si="942"/>
        <v>0.84179017450587612</v>
      </c>
      <c r="S5065" s="6">
        <f t="shared" si="943"/>
        <v>1.138462735155906</v>
      </c>
    </row>
    <row r="5066" spans="2:19" customFormat="1" x14ac:dyDescent="0.25">
      <c r="B5066" s="200" t="s">
        <v>869</v>
      </c>
      <c r="C5066" s="114">
        <v>1</v>
      </c>
      <c r="D5066" s="1">
        <v>4.4000000000000004</v>
      </c>
      <c r="E5066" s="1"/>
      <c r="F5066" s="1"/>
      <c r="G5066" s="4">
        <f t="shared" si="936"/>
        <v>64.961200000000005</v>
      </c>
      <c r="H5066" s="201"/>
      <c r="I5066" s="201"/>
      <c r="J5066" s="204">
        <f t="shared" si="933"/>
        <v>1.5205308443374602E-3</v>
      </c>
      <c r="K5066" s="204">
        <f t="shared" si="937"/>
        <v>0.30250003213661836</v>
      </c>
      <c r="L5066" s="28">
        <f t="shared" si="934"/>
        <v>5.3541650508837426</v>
      </c>
      <c r="M5066" s="28">
        <f t="shared" si="938"/>
        <v>1.0651774056334999</v>
      </c>
      <c r="N5066" s="28">
        <f t="shared" si="935"/>
        <v>7.2451870323804508</v>
      </c>
      <c r="O5066" s="28">
        <f t="shared" si="939"/>
        <v>1.4413843154137866</v>
      </c>
      <c r="P5066" s="28">
        <f t="shared" si="940"/>
        <v>2.5065617210472864</v>
      </c>
      <c r="Q5066" s="6">
        <f t="shared" si="941"/>
        <v>0.51128515470407998</v>
      </c>
      <c r="R5066" s="6">
        <f t="shared" si="942"/>
        <v>0.56213988301137685</v>
      </c>
      <c r="S5066" s="6">
        <f t="shared" si="943"/>
        <v>1.0734250377154568</v>
      </c>
    </row>
    <row r="5067" spans="2:19" customFormat="1" x14ac:dyDescent="0.25">
      <c r="B5067" s="200" t="s">
        <v>869</v>
      </c>
      <c r="C5067" s="114">
        <v>1</v>
      </c>
      <c r="D5067" s="1">
        <v>2.2000000000000002</v>
      </c>
      <c r="E5067" s="1"/>
      <c r="F5067" s="1"/>
      <c r="G5067" s="4">
        <f t="shared" si="936"/>
        <v>795.77470000000005</v>
      </c>
      <c r="H5067" s="201"/>
      <c r="I5067" s="201"/>
      <c r="J5067" s="204">
        <f t="shared" si="933"/>
        <v>3.8013271108436504E-4</v>
      </c>
      <c r="K5067" s="204">
        <f t="shared" si="937"/>
        <v>0.30249820749960515</v>
      </c>
      <c r="L5067" s="28">
        <f t="shared" si="934"/>
        <v>1.0879872222393692</v>
      </c>
      <c r="M5067" s="28">
        <f t="shared" si="938"/>
        <v>0.86578759184142284</v>
      </c>
      <c r="N5067" s="28">
        <f t="shared" si="935"/>
        <v>3.2199157337071536</v>
      </c>
      <c r="O5067" s="28">
        <f t="shared" si="939"/>
        <v>2.5623123434121418</v>
      </c>
      <c r="P5067" s="28">
        <f t="shared" si="940"/>
        <v>3.4280999352535648</v>
      </c>
      <c r="Q5067" s="6">
        <f t="shared" si="941"/>
        <v>0.41557804408388294</v>
      </c>
      <c r="R5067" s="6">
        <f t="shared" si="942"/>
        <v>0.99930181393073536</v>
      </c>
      <c r="S5067" s="6">
        <f t="shared" si="943"/>
        <v>1.4148798580146182</v>
      </c>
    </row>
    <row r="5068" spans="2:19" customFormat="1" x14ac:dyDescent="0.25">
      <c r="B5068" s="200" t="s">
        <v>869</v>
      </c>
      <c r="C5068" s="114">
        <v>1</v>
      </c>
      <c r="D5068" s="1">
        <v>1.5</v>
      </c>
      <c r="E5068" s="1"/>
      <c r="F5068" s="1"/>
      <c r="G5068" s="4">
        <f t="shared" si="936"/>
        <v>795.77470000000005</v>
      </c>
      <c r="H5068" s="201"/>
      <c r="I5068" s="201"/>
      <c r="J5068" s="204">
        <f t="shared" si="933"/>
        <v>1.7671458676442585E-4</v>
      </c>
      <c r="K5068" s="204">
        <f t="shared" si="937"/>
        <v>0.14062416670952715</v>
      </c>
      <c r="L5068" s="28">
        <f t="shared" si="934"/>
        <v>0.45105329134289407</v>
      </c>
      <c r="M5068" s="28">
        <f t="shared" si="938"/>
        <v>0.35893467765193482</v>
      </c>
      <c r="N5068" s="28">
        <f t="shared" si="935"/>
        <v>2.0570116092208695</v>
      </c>
      <c r="O5068" s="28">
        <f t="shared" si="939"/>
        <v>1.6369081282696913</v>
      </c>
      <c r="P5068" s="28">
        <f t="shared" si="940"/>
        <v>1.9958428059216262</v>
      </c>
      <c r="Q5068" s="6">
        <f t="shared" si="941"/>
        <v>0.1722886452729287</v>
      </c>
      <c r="R5068" s="6">
        <f t="shared" si="942"/>
        <v>0.63839417002517962</v>
      </c>
      <c r="S5068" s="6">
        <f t="shared" si="943"/>
        <v>0.81068281529810826</v>
      </c>
    </row>
    <row r="5069" spans="2:19" customFormat="1" x14ac:dyDescent="0.25">
      <c r="B5069" s="200" t="s">
        <v>869</v>
      </c>
      <c r="C5069" s="114">
        <v>1</v>
      </c>
      <c r="D5069" s="1">
        <v>2.1</v>
      </c>
      <c r="E5069" s="1"/>
      <c r="F5069" s="1"/>
      <c r="G5069" s="4">
        <f t="shared" si="936"/>
        <v>795.77470000000005</v>
      </c>
      <c r="H5069" s="201"/>
      <c r="I5069" s="201"/>
      <c r="J5069" s="204">
        <f t="shared" si="933"/>
        <v>3.4636059005827474E-4</v>
      </c>
      <c r="K5069" s="204">
        <f t="shared" si="937"/>
        <v>0.27562336675067328</v>
      </c>
      <c r="L5069" s="28">
        <f t="shared" si="934"/>
        <v>0.97763380474082628</v>
      </c>
      <c r="M5069" s="28">
        <f t="shared" si="938"/>
        <v>0.77797165279860736</v>
      </c>
      <c r="N5069" s="28">
        <f t="shared" si="935"/>
        <v>3.049344871338687</v>
      </c>
      <c r="O5069" s="28">
        <f t="shared" si="939"/>
        <v>2.4265771682651871</v>
      </c>
      <c r="P5069" s="28">
        <f t="shared" si="940"/>
        <v>3.2045488210637947</v>
      </c>
      <c r="Q5069" s="6">
        <f t="shared" si="941"/>
        <v>0.3734263933433315</v>
      </c>
      <c r="R5069" s="6">
        <f t="shared" si="942"/>
        <v>0.94636509562342297</v>
      </c>
      <c r="S5069" s="6">
        <f t="shared" si="943"/>
        <v>1.3197914889667546</v>
      </c>
    </row>
    <row r="5070" spans="2:19" customFormat="1" x14ac:dyDescent="0.25">
      <c r="B5070" s="200" t="s">
        <v>869</v>
      </c>
      <c r="C5070" s="114">
        <v>1</v>
      </c>
      <c r="D5070" s="1">
        <v>4.8</v>
      </c>
      <c r="E5070" s="1"/>
      <c r="F5070" s="1"/>
      <c r="G5070" s="4">
        <f t="shared" si="936"/>
        <v>64.961200000000005</v>
      </c>
      <c r="H5070" s="201"/>
      <c r="I5070" s="201"/>
      <c r="J5070" s="204">
        <f t="shared" si="933"/>
        <v>1.8095573684677208E-3</v>
      </c>
      <c r="K5070" s="204">
        <f t="shared" si="937"/>
        <v>0.36000003824523169</v>
      </c>
      <c r="L5070" s="28">
        <f t="shared" si="934"/>
        <v>6.5398480281028419</v>
      </c>
      <c r="M5070" s="28">
        <f t="shared" si="938"/>
        <v>1.3010615641484835</v>
      </c>
      <c r="N5070" s="28">
        <f t="shared" si="935"/>
        <v>8.0216224497877064</v>
      </c>
      <c r="O5070" s="28">
        <f t="shared" si="939"/>
        <v>1.5958512501638307</v>
      </c>
      <c r="P5070" s="28">
        <f t="shared" si="940"/>
        <v>2.896912814312314</v>
      </c>
      <c r="Q5070" s="6">
        <f t="shared" si="941"/>
        <v>0.62450955079127202</v>
      </c>
      <c r="R5070" s="6">
        <f t="shared" si="942"/>
        <v>0.62238198756389396</v>
      </c>
      <c r="S5070" s="6">
        <f t="shared" si="943"/>
        <v>1.246891538355166</v>
      </c>
    </row>
    <row r="5071" spans="2:19" customFormat="1" x14ac:dyDescent="0.25">
      <c r="B5071" s="200" t="s">
        <v>869</v>
      </c>
      <c r="C5071" s="114">
        <v>1</v>
      </c>
      <c r="D5071" s="1">
        <v>1.1000000000000001</v>
      </c>
      <c r="E5071" s="1"/>
      <c r="F5071" s="1"/>
      <c r="G5071" s="4">
        <f t="shared" si="936"/>
        <v>795.77470000000005</v>
      </c>
      <c r="H5071" s="201"/>
      <c r="I5071" s="201"/>
      <c r="J5071" s="204">
        <f t="shared" si="933"/>
        <v>9.503317777109126E-5</v>
      </c>
      <c r="K5071" s="204">
        <f t="shared" si="937"/>
        <v>7.5624551874901288E-2</v>
      </c>
      <c r="L5071" s="28">
        <f t="shared" si="934"/>
        <v>0.2210832472489353</v>
      </c>
      <c r="M5071" s="28">
        <f t="shared" si="938"/>
        <v>0.17593141566328524</v>
      </c>
      <c r="N5071" s="28">
        <f t="shared" si="935"/>
        <v>1.4309992669393452</v>
      </c>
      <c r="O5071" s="28">
        <f t="shared" si="939"/>
        <v>1.1387462866523226</v>
      </c>
      <c r="P5071" s="28">
        <f t="shared" si="940"/>
        <v>1.3146777023156078</v>
      </c>
      <c r="Q5071" s="6">
        <f t="shared" si="941"/>
        <v>8.4447079518376905E-2</v>
      </c>
      <c r="R5071" s="6">
        <f t="shared" si="942"/>
        <v>0.4441110517944058</v>
      </c>
      <c r="S5071" s="6">
        <f t="shared" si="943"/>
        <v>0.52855813131278273</v>
      </c>
    </row>
    <row r="5072" spans="2:19" customFormat="1" x14ac:dyDescent="0.25">
      <c r="B5072" s="200" t="s">
        <v>869</v>
      </c>
      <c r="C5072" s="114">
        <v>1</v>
      </c>
      <c r="D5072" s="1">
        <v>5.7</v>
      </c>
      <c r="E5072" s="1"/>
      <c r="F5072" s="1"/>
      <c r="G5072" s="4">
        <f t="shared" si="936"/>
        <v>64.961200000000005</v>
      </c>
      <c r="H5072" s="201"/>
      <c r="I5072" s="201"/>
      <c r="J5072" s="204">
        <f t="shared" si="933"/>
        <v>2.5517586328783095E-3</v>
      </c>
      <c r="K5072" s="204">
        <f t="shared" si="937"/>
        <v>0.50765630393175254</v>
      </c>
      <c r="L5072" s="28">
        <f t="shared" si="934"/>
        <v>9.7084599828880815</v>
      </c>
      <c r="M5072" s="28">
        <f t="shared" si="938"/>
        <v>1.9314369502976918</v>
      </c>
      <c r="N5072" s="28">
        <f t="shared" si="935"/>
        <v>9.8080698655856366</v>
      </c>
      <c r="O5072" s="28">
        <f t="shared" si="939"/>
        <v>1.9512537089181095</v>
      </c>
      <c r="P5072" s="28">
        <f t="shared" si="940"/>
        <v>3.8826906592158013</v>
      </c>
      <c r="Q5072" s="6">
        <f t="shared" si="941"/>
        <v>0.92708973614289203</v>
      </c>
      <c r="R5072" s="6">
        <f t="shared" si="942"/>
        <v>0.7609889464780627</v>
      </c>
      <c r="S5072" s="6">
        <f t="shared" si="943"/>
        <v>1.6880786826209548</v>
      </c>
    </row>
    <row r="5073" spans="2:19" customFormat="1" x14ac:dyDescent="0.25">
      <c r="B5073" s="200" t="s">
        <v>869</v>
      </c>
      <c r="C5073" s="114">
        <v>1</v>
      </c>
      <c r="D5073" s="1">
        <v>3.1</v>
      </c>
      <c r="E5073" s="1"/>
      <c r="F5073" s="1"/>
      <c r="G5073" s="4">
        <f t="shared" si="936"/>
        <v>64.961200000000005</v>
      </c>
      <c r="H5073" s="201"/>
      <c r="I5073" s="201"/>
      <c r="J5073" s="204">
        <f t="shared" si="933"/>
        <v>7.5476763502494771E-4</v>
      </c>
      <c r="K5073" s="204">
        <f t="shared" si="937"/>
        <v>0.15015626595211271</v>
      </c>
      <c r="L5073" s="28">
        <f t="shared" si="934"/>
        <v>2.3935063597525432</v>
      </c>
      <c r="M5073" s="28">
        <f t="shared" si="938"/>
        <v>0.47617301118270206</v>
      </c>
      <c r="N5073" s="28">
        <f t="shared" si="935"/>
        <v>4.8095356854949474</v>
      </c>
      <c r="O5073" s="28">
        <f t="shared" si="939"/>
        <v>0.95682682455440127</v>
      </c>
      <c r="P5073" s="28">
        <f t="shared" si="940"/>
        <v>1.4329998357371032</v>
      </c>
      <c r="Q5073" s="6">
        <f t="shared" si="941"/>
        <v>0.22856304536769698</v>
      </c>
      <c r="R5073" s="6">
        <f t="shared" si="942"/>
        <v>0.37316246157621652</v>
      </c>
      <c r="S5073" s="6">
        <f t="shared" si="943"/>
        <v>0.60172550694391347</v>
      </c>
    </row>
    <row r="5074" spans="2:19" customFormat="1" x14ac:dyDescent="0.25">
      <c r="B5074" s="200" t="s">
        <v>869</v>
      </c>
      <c r="C5074" s="114">
        <v>1</v>
      </c>
      <c r="D5074" s="1">
        <v>4</v>
      </c>
      <c r="E5074" s="1"/>
      <c r="F5074" s="1"/>
      <c r="G5074" s="4">
        <f t="shared" si="936"/>
        <v>64.961200000000005</v>
      </c>
      <c r="H5074" s="201"/>
      <c r="I5074" s="201"/>
      <c r="J5074" s="204">
        <f t="shared" si="933"/>
        <v>1.2566370614359172E-3</v>
      </c>
      <c r="K5074" s="204">
        <f t="shared" si="937"/>
        <v>0.25000002655918868</v>
      </c>
      <c r="L5074" s="28">
        <f t="shared" si="934"/>
        <v>4.3006091215286046</v>
      </c>
      <c r="M5074" s="28">
        <f t="shared" si="938"/>
        <v>0.85557909089065032</v>
      </c>
      <c r="N5074" s="28">
        <f t="shared" si="935"/>
        <v>6.4806737611278331</v>
      </c>
      <c r="O5074" s="28">
        <f t="shared" si="939"/>
        <v>1.2892892165316874</v>
      </c>
      <c r="P5074" s="28">
        <f t="shared" si="940"/>
        <v>2.1448683074223376</v>
      </c>
      <c r="Q5074" s="6">
        <f t="shared" si="941"/>
        <v>0.41067796362751213</v>
      </c>
      <c r="R5074" s="6">
        <f t="shared" si="942"/>
        <v>0.50282279444735811</v>
      </c>
      <c r="S5074" s="6">
        <f t="shared" si="943"/>
        <v>0.91350075807487019</v>
      </c>
    </row>
    <row r="5075" spans="2:19" customFormat="1" x14ac:dyDescent="0.25">
      <c r="B5075" s="200" t="s">
        <v>869</v>
      </c>
      <c r="C5075" s="114">
        <v>1</v>
      </c>
      <c r="D5075" s="1">
        <v>2.8</v>
      </c>
      <c r="E5075" s="1"/>
      <c r="F5075" s="1"/>
      <c r="G5075" s="4">
        <f t="shared" si="936"/>
        <v>795.77470000000005</v>
      </c>
      <c r="H5075" s="201"/>
      <c r="I5075" s="201"/>
      <c r="J5075" s="204">
        <f t="shared" si="933"/>
        <v>6.1575216010359933E-4</v>
      </c>
      <c r="K5075" s="204">
        <f t="shared" si="937"/>
        <v>0.48999709644564121</v>
      </c>
      <c r="L5075" s="28">
        <f t="shared" si="934"/>
        <v>1.8941325428892555</v>
      </c>
      <c r="M5075" s="28">
        <f t="shared" si="938"/>
        <v>1.5072938536549827</v>
      </c>
      <c r="N5075" s="28">
        <f t="shared" si="935"/>
        <v>4.269577157683524</v>
      </c>
      <c r="O5075" s="28">
        <f t="shared" si="939"/>
        <v>3.3976014147698179</v>
      </c>
      <c r="P5075" s="28">
        <f t="shared" si="940"/>
        <v>4.9048952684248004</v>
      </c>
      <c r="Q5075" s="6">
        <f t="shared" si="941"/>
        <v>0.72350104975439167</v>
      </c>
      <c r="R5075" s="6">
        <f t="shared" si="942"/>
        <v>1.3250645517602291</v>
      </c>
      <c r="S5075" s="6">
        <f t="shared" si="943"/>
        <v>2.0485656015146207</v>
      </c>
    </row>
    <row r="5076" spans="2:19" customFormat="1" x14ac:dyDescent="0.25">
      <c r="B5076" s="200" t="s">
        <v>869</v>
      </c>
      <c r="C5076" s="114">
        <v>1</v>
      </c>
      <c r="D5076" s="1">
        <v>2.5</v>
      </c>
      <c r="E5076" s="1"/>
      <c r="F5076" s="1"/>
      <c r="G5076" s="4">
        <f t="shared" si="936"/>
        <v>795.77470000000005</v>
      </c>
      <c r="H5076" s="201"/>
      <c r="I5076" s="201"/>
      <c r="J5076" s="204">
        <f t="shared" si="933"/>
        <v>4.9087385212340522E-4</v>
      </c>
      <c r="K5076" s="204">
        <f t="shared" si="937"/>
        <v>0.39062268530424216</v>
      </c>
      <c r="L5076" s="28">
        <f t="shared" si="934"/>
        <v>1.4596815933666829</v>
      </c>
      <c r="M5076" s="28">
        <f t="shared" si="938"/>
        <v>1.1615708215534053</v>
      </c>
      <c r="N5076" s="28">
        <f t="shared" si="935"/>
        <v>3.7393815404049149</v>
      </c>
      <c r="O5076" s="28">
        <f t="shared" si="939"/>
        <v>2.975687648408019</v>
      </c>
      <c r="P5076" s="28">
        <f t="shared" si="940"/>
        <v>4.1372584699614245</v>
      </c>
      <c r="Q5076" s="6">
        <f t="shared" si="941"/>
        <v>0.55755399434563457</v>
      </c>
      <c r="R5076" s="6">
        <f t="shared" si="942"/>
        <v>1.1605181828791276</v>
      </c>
      <c r="S5076" s="6">
        <f t="shared" si="943"/>
        <v>1.7180721772247622</v>
      </c>
    </row>
    <row r="5077" spans="2:19" customFormat="1" x14ac:dyDescent="0.25">
      <c r="B5077" s="200" t="s">
        <v>869</v>
      </c>
      <c r="C5077" s="114">
        <v>1</v>
      </c>
      <c r="D5077" s="1">
        <v>2.6</v>
      </c>
      <c r="E5077" s="1"/>
      <c r="F5077" s="1"/>
      <c r="G5077" s="4">
        <f t="shared" si="936"/>
        <v>795.77470000000005</v>
      </c>
      <c r="H5077" s="201"/>
      <c r="I5077" s="201"/>
      <c r="J5077" s="204">
        <f t="shared" si="933"/>
        <v>5.3092915845667516E-4</v>
      </c>
      <c r="K5077" s="204">
        <f t="shared" si="937"/>
        <v>0.4224974964250684</v>
      </c>
      <c r="L5077" s="28">
        <f t="shared" si="934"/>
        <v>1.5974150751166611</v>
      </c>
      <c r="M5077" s="28">
        <f t="shared" si="938"/>
        <v>1.2711749943255855</v>
      </c>
      <c r="N5077" s="28">
        <f t="shared" si="935"/>
        <v>3.9149731399460577</v>
      </c>
      <c r="O5077" s="28">
        <f t="shared" si="939"/>
        <v>3.1154181755748742</v>
      </c>
      <c r="P5077" s="28">
        <f t="shared" si="940"/>
        <v>4.3865931699004594</v>
      </c>
      <c r="Q5077" s="6">
        <f t="shared" si="941"/>
        <v>0.61016399727628101</v>
      </c>
      <c r="R5077" s="6">
        <f t="shared" si="942"/>
        <v>1.215013088474201</v>
      </c>
      <c r="S5077" s="6">
        <f t="shared" si="943"/>
        <v>1.8251770857504819</v>
      </c>
    </row>
    <row r="5078" spans="2:19" customFormat="1" x14ac:dyDescent="0.25">
      <c r="B5078" s="200" t="s">
        <v>869</v>
      </c>
      <c r="C5078" s="114">
        <v>1</v>
      </c>
      <c r="D5078" s="1">
        <v>4.5999999999999996</v>
      </c>
      <c r="E5078" s="1"/>
      <c r="F5078" s="1"/>
      <c r="G5078" s="4">
        <f t="shared" si="936"/>
        <v>64.961200000000005</v>
      </c>
      <c r="H5078" s="201"/>
      <c r="I5078" s="201"/>
      <c r="J5078" s="204">
        <f t="shared" si="933"/>
        <v>1.6619025137490004E-3</v>
      </c>
      <c r="K5078" s="204">
        <f t="shared" si="937"/>
        <v>0.33062503512452701</v>
      </c>
      <c r="L5078" s="28">
        <f t="shared" si="934"/>
        <v>5.9302678128381849</v>
      </c>
      <c r="M5078" s="28">
        <f t="shared" si="938"/>
        <v>1.1797894206769362</v>
      </c>
      <c r="N5078" s="28">
        <f t="shared" si="935"/>
        <v>7.6319696161125572</v>
      </c>
      <c r="O5078" s="28">
        <f t="shared" si="939"/>
        <v>1.5183322737170117</v>
      </c>
      <c r="P5078" s="28">
        <f t="shared" si="940"/>
        <v>2.6981216943939481</v>
      </c>
      <c r="Q5078" s="6">
        <f t="shared" si="941"/>
        <v>0.56629892192492937</v>
      </c>
      <c r="R5078" s="6">
        <f t="shared" si="942"/>
        <v>0.59214958674963458</v>
      </c>
      <c r="S5078" s="6">
        <f t="shared" si="943"/>
        <v>1.1584485086745639</v>
      </c>
    </row>
    <row r="5079" spans="2:19" customFormat="1" x14ac:dyDescent="0.25">
      <c r="B5079" s="200" t="s">
        <v>869</v>
      </c>
      <c r="C5079" s="114">
        <v>1</v>
      </c>
      <c r="D5079" s="1">
        <v>4</v>
      </c>
      <c r="E5079" s="1"/>
      <c r="F5079" s="1"/>
      <c r="G5079" s="4">
        <f t="shared" si="936"/>
        <v>64.961200000000005</v>
      </c>
      <c r="H5079" s="201"/>
      <c r="I5079" s="201"/>
      <c r="J5079" s="204">
        <f t="shared" si="933"/>
        <v>1.2566370614359172E-3</v>
      </c>
      <c r="K5079" s="204">
        <f t="shared" si="937"/>
        <v>0.25000002655918868</v>
      </c>
      <c r="L5079" s="28">
        <f t="shared" si="934"/>
        <v>4.3006091215286046</v>
      </c>
      <c r="M5079" s="28">
        <f t="shared" si="938"/>
        <v>0.85557909089065032</v>
      </c>
      <c r="N5079" s="28">
        <f t="shared" si="935"/>
        <v>6.4806737611278331</v>
      </c>
      <c r="O5079" s="28">
        <f t="shared" si="939"/>
        <v>1.2892892165316874</v>
      </c>
      <c r="P5079" s="28">
        <f t="shared" si="940"/>
        <v>2.1448683074223376</v>
      </c>
      <c r="Q5079" s="6">
        <f t="shared" si="941"/>
        <v>0.41067796362751213</v>
      </c>
      <c r="R5079" s="6">
        <f t="shared" si="942"/>
        <v>0.50282279444735811</v>
      </c>
      <c r="S5079" s="6">
        <f t="shared" si="943"/>
        <v>0.91350075807487019</v>
      </c>
    </row>
    <row r="5080" spans="2:19" customFormat="1" x14ac:dyDescent="0.25">
      <c r="B5080" s="200" t="s">
        <v>869</v>
      </c>
      <c r="C5080" s="114">
        <v>1</v>
      </c>
      <c r="D5080" s="1">
        <v>3.8</v>
      </c>
      <c r="E5080" s="1"/>
      <c r="F5080" s="1"/>
      <c r="G5080" s="4">
        <f t="shared" si="936"/>
        <v>64.961200000000005</v>
      </c>
      <c r="H5080" s="201"/>
      <c r="I5080" s="201"/>
      <c r="J5080" s="204">
        <f t="shared" si="933"/>
        <v>1.1341149479459152E-3</v>
      </c>
      <c r="K5080" s="204">
        <f t="shared" si="937"/>
        <v>0.22562502396966777</v>
      </c>
      <c r="L5080" s="28">
        <f t="shared" si="934"/>
        <v>3.8222275656794742</v>
      </c>
      <c r="M5080" s="28">
        <f t="shared" si="938"/>
        <v>0.76040809415826771</v>
      </c>
      <c r="N5080" s="28">
        <f t="shared" si="935"/>
        <v>6.1031884174464111</v>
      </c>
      <c r="O5080" s="28">
        <f t="shared" si="939"/>
        <v>1.2141908855639336</v>
      </c>
      <c r="P5080" s="28">
        <f t="shared" si="940"/>
        <v>1.9745989797222014</v>
      </c>
      <c r="Q5080" s="6">
        <f t="shared" si="941"/>
        <v>0.36499588519596848</v>
      </c>
      <c r="R5080" s="6">
        <f t="shared" si="942"/>
        <v>0.47353444536993411</v>
      </c>
      <c r="S5080" s="6">
        <f t="shared" si="943"/>
        <v>0.83853033056590265</v>
      </c>
    </row>
    <row r="5081" spans="2:19" customFormat="1" x14ac:dyDescent="0.25">
      <c r="B5081" s="200" t="s">
        <v>869</v>
      </c>
      <c r="C5081" s="114">
        <v>1</v>
      </c>
      <c r="D5081" s="1">
        <v>4.5</v>
      </c>
      <c r="E5081" s="1"/>
      <c r="F5081" s="1"/>
      <c r="G5081" s="4">
        <f t="shared" si="936"/>
        <v>64.961200000000005</v>
      </c>
      <c r="H5081" s="201"/>
      <c r="I5081" s="201"/>
      <c r="J5081" s="204">
        <f t="shared" si="933"/>
        <v>1.5904312808798326E-3</v>
      </c>
      <c r="K5081" s="204">
        <f t="shared" si="937"/>
        <v>0.31640628361397316</v>
      </c>
      <c r="L5081" s="28">
        <f t="shared" si="934"/>
        <v>5.6380590590289899</v>
      </c>
      <c r="M5081" s="28">
        <f t="shared" si="938"/>
        <v>1.1216563300217457</v>
      </c>
      <c r="N5081" s="28">
        <f t="shared" si="935"/>
        <v>7.4382130025037601</v>
      </c>
      <c r="O5081" s="28">
        <f t="shared" si="939"/>
        <v>1.4797856161062073</v>
      </c>
      <c r="P5081" s="28">
        <f t="shared" si="940"/>
        <v>2.6014419461279532</v>
      </c>
      <c r="Q5081" s="6">
        <f t="shared" si="941"/>
        <v>0.5383950384104379</v>
      </c>
      <c r="R5081" s="6">
        <f t="shared" si="942"/>
        <v>0.57711639028142081</v>
      </c>
      <c r="S5081" s="6">
        <f t="shared" si="943"/>
        <v>1.1155114286918586</v>
      </c>
    </row>
    <row r="5082" spans="2:19" customFormat="1" x14ac:dyDescent="0.25">
      <c r="B5082" s="200" t="s">
        <v>869</v>
      </c>
      <c r="C5082" s="114">
        <v>1</v>
      </c>
      <c r="D5082" s="1">
        <v>3</v>
      </c>
      <c r="E5082" s="1"/>
      <c r="F5082" s="1"/>
      <c r="G5082" s="4">
        <f t="shared" si="936"/>
        <v>795.77470000000005</v>
      </c>
      <c r="H5082" s="201"/>
      <c r="I5082" s="201"/>
      <c r="J5082" s="204">
        <f t="shared" si="933"/>
        <v>7.0685834705770342E-4</v>
      </c>
      <c r="K5082" s="204">
        <f t="shared" si="937"/>
        <v>0.56249666683810862</v>
      </c>
      <c r="L5082" s="28">
        <f t="shared" si="934"/>
        <v>2.219707841442716</v>
      </c>
      <c r="M5082" s="28">
        <f t="shared" si="938"/>
        <v>1.7663769089848702</v>
      </c>
      <c r="N5082" s="28">
        <f t="shared" si="935"/>
        <v>4.6285167281146418</v>
      </c>
      <c r="O5082" s="28">
        <f t="shared" si="939"/>
        <v>3.6832347567317885</v>
      </c>
      <c r="P5082" s="28">
        <f t="shared" si="940"/>
        <v>5.4496116657166587</v>
      </c>
      <c r="Q5082" s="6">
        <f t="shared" si="941"/>
        <v>0.84786091631273763</v>
      </c>
      <c r="R5082" s="6">
        <f t="shared" si="942"/>
        <v>1.4364615551253976</v>
      </c>
      <c r="S5082" s="6">
        <f t="shared" si="943"/>
        <v>2.2843224714381352</v>
      </c>
    </row>
    <row r="5083" spans="2:19" customFormat="1" x14ac:dyDescent="0.25">
      <c r="B5083" s="200" t="s">
        <v>869</v>
      </c>
      <c r="C5083" s="114">
        <v>1</v>
      </c>
      <c r="D5083" s="1">
        <v>3.5</v>
      </c>
      <c r="E5083" s="1"/>
      <c r="F5083" s="1"/>
      <c r="G5083" s="4">
        <f t="shared" si="936"/>
        <v>64.961200000000005</v>
      </c>
      <c r="H5083" s="201"/>
      <c r="I5083" s="201"/>
      <c r="J5083" s="204">
        <f t="shared" si="933"/>
        <v>9.6211275016187424E-4</v>
      </c>
      <c r="K5083" s="204">
        <f t="shared" si="937"/>
        <v>0.19140627033437888</v>
      </c>
      <c r="L5083" s="28">
        <f t="shared" si="934"/>
        <v>3.1637815247608514</v>
      </c>
      <c r="M5083" s="28">
        <f t="shared" si="938"/>
        <v>0.62941440252756542</v>
      </c>
      <c r="N5083" s="28">
        <f t="shared" si="935"/>
        <v>5.5433152983182508</v>
      </c>
      <c r="O5083" s="28">
        <f t="shared" si="939"/>
        <v>1.1028076557140367</v>
      </c>
      <c r="P5083" s="28">
        <f t="shared" si="940"/>
        <v>1.7322220582416021</v>
      </c>
      <c r="Q5083" s="6">
        <f t="shared" si="941"/>
        <v>0.30211891321323137</v>
      </c>
      <c r="R5083" s="6">
        <f t="shared" si="942"/>
        <v>0.43009498572847432</v>
      </c>
      <c r="S5083" s="6">
        <f t="shared" si="943"/>
        <v>0.73221389894170574</v>
      </c>
    </row>
    <row r="5084" spans="2:19" customFormat="1" x14ac:dyDescent="0.25">
      <c r="B5084" s="200" t="s">
        <v>869</v>
      </c>
      <c r="C5084" s="114">
        <v>1</v>
      </c>
      <c r="D5084" s="1">
        <v>3.6</v>
      </c>
      <c r="E5084" s="1"/>
      <c r="F5084" s="1"/>
      <c r="G5084" s="4">
        <f t="shared" si="936"/>
        <v>64.961200000000005</v>
      </c>
      <c r="H5084" s="201"/>
      <c r="I5084" s="201"/>
      <c r="J5084" s="204">
        <f t="shared" si="933"/>
        <v>1.0178760197630931E-3</v>
      </c>
      <c r="K5084" s="204">
        <f t="shared" si="937"/>
        <v>0.20250002151294286</v>
      </c>
      <c r="L5084" s="28">
        <f t="shared" si="934"/>
        <v>3.375464158589657</v>
      </c>
      <c r="M5084" s="28">
        <f t="shared" si="938"/>
        <v>0.67152732892721312</v>
      </c>
      <c r="N5084" s="28">
        <f t="shared" si="935"/>
        <v>5.7290669248255632</v>
      </c>
      <c r="O5084" s="28">
        <f t="shared" si="939"/>
        <v>1.1397617715724195</v>
      </c>
      <c r="P5084" s="28">
        <f t="shared" si="940"/>
        <v>1.8112891004996325</v>
      </c>
      <c r="Q5084" s="6">
        <f t="shared" si="941"/>
        <v>0.3223331178850623</v>
      </c>
      <c r="R5084" s="6">
        <f t="shared" si="942"/>
        <v>0.44450709091324364</v>
      </c>
      <c r="S5084" s="6">
        <f t="shared" si="943"/>
        <v>0.76684020879830594</v>
      </c>
    </row>
    <row r="5085" spans="2:19" customFormat="1" x14ac:dyDescent="0.25">
      <c r="B5085" s="200" t="s">
        <v>869</v>
      </c>
      <c r="C5085" s="114">
        <v>2</v>
      </c>
      <c r="D5085" s="1">
        <v>2.2000000000000002</v>
      </c>
      <c r="E5085" s="1"/>
      <c r="F5085" s="1"/>
      <c r="G5085" s="4">
        <f t="shared" si="936"/>
        <v>795.77470000000005</v>
      </c>
      <c r="H5085" s="201"/>
      <c r="I5085" s="201"/>
      <c r="J5085" s="204">
        <f t="shared" si="933"/>
        <v>3.8013271108436504E-4</v>
      </c>
      <c r="K5085" s="204">
        <f t="shared" si="937"/>
        <v>0.30249820749960515</v>
      </c>
      <c r="L5085" s="28">
        <f t="shared" si="934"/>
        <v>1.0879872222393692</v>
      </c>
      <c r="M5085" s="28">
        <f t="shared" si="938"/>
        <v>0.86578759184142284</v>
      </c>
      <c r="N5085" s="28">
        <f t="shared" si="935"/>
        <v>3.2199157337071536</v>
      </c>
      <c r="O5085" s="28">
        <f t="shared" si="939"/>
        <v>2.5623123434121418</v>
      </c>
      <c r="P5085" s="28">
        <f t="shared" si="940"/>
        <v>3.4280999352535648</v>
      </c>
      <c r="Q5085" s="6">
        <f t="shared" si="941"/>
        <v>0.41557804408388294</v>
      </c>
      <c r="R5085" s="6">
        <f t="shared" si="942"/>
        <v>0.99930181393073536</v>
      </c>
      <c r="S5085" s="6">
        <f t="shared" si="943"/>
        <v>1.4148798580146182</v>
      </c>
    </row>
    <row r="5086" spans="2:19" customFormat="1" x14ac:dyDescent="0.25">
      <c r="B5086" s="200" t="s">
        <v>869</v>
      </c>
      <c r="C5086" s="114">
        <v>2</v>
      </c>
      <c r="D5086" s="1">
        <v>2.6</v>
      </c>
      <c r="E5086" s="1"/>
      <c r="F5086" s="1"/>
      <c r="G5086" s="4">
        <f t="shared" si="936"/>
        <v>795.77470000000005</v>
      </c>
      <c r="H5086" s="201"/>
      <c r="I5086" s="201"/>
      <c r="J5086" s="204">
        <f t="shared" si="933"/>
        <v>5.3092915845667516E-4</v>
      </c>
      <c r="K5086" s="204">
        <f t="shared" si="937"/>
        <v>0.4224974964250684</v>
      </c>
      <c r="L5086" s="28">
        <f t="shared" si="934"/>
        <v>1.5974150751166611</v>
      </c>
      <c r="M5086" s="28">
        <f t="shared" si="938"/>
        <v>1.2711749943255855</v>
      </c>
      <c r="N5086" s="28">
        <f t="shared" si="935"/>
        <v>3.9149731399460577</v>
      </c>
      <c r="O5086" s="28">
        <f t="shared" si="939"/>
        <v>3.1154181755748742</v>
      </c>
      <c r="P5086" s="28">
        <f t="shared" si="940"/>
        <v>4.3865931699004594</v>
      </c>
      <c r="Q5086" s="6">
        <f t="shared" si="941"/>
        <v>0.61016399727628101</v>
      </c>
      <c r="R5086" s="6">
        <f t="shared" si="942"/>
        <v>1.215013088474201</v>
      </c>
      <c r="S5086" s="6">
        <f t="shared" si="943"/>
        <v>1.8251770857504819</v>
      </c>
    </row>
    <row r="5087" spans="2:19" customFormat="1" x14ac:dyDescent="0.25">
      <c r="B5087" s="200" t="s">
        <v>869</v>
      </c>
      <c r="C5087" s="114">
        <v>2</v>
      </c>
      <c r="D5087" s="1">
        <v>1.2</v>
      </c>
      <c r="E5087" s="1"/>
      <c r="F5087" s="1"/>
      <c r="G5087" s="4">
        <f t="shared" si="936"/>
        <v>795.77470000000005</v>
      </c>
      <c r="H5087" s="201"/>
      <c r="I5087" s="201"/>
      <c r="J5087" s="204">
        <f t="shared" si="933"/>
        <v>1.1309733552923255E-4</v>
      </c>
      <c r="K5087" s="204">
        <f t="shared" si="937"/>
        <v>8.9999466694097391E-2</v>
      </c>
      <c r="L5087" s="28">
        <f t="shared" si="934"/>
        <v>0.27004226145939869</v>
      </c>
      <c r="M5087" s="28">
        <f t="shared" si="938"/>
        <v>0.21489153040154568</v>
      </c>
      <c r="N5087" s="28">
        <f t="shared" si="935"/>
        <v>1.5843532808757497</v>
      </c>
      <c r="O5087" s="28">
        <f t="shared" si="939"/>
        <v>1.2607808103224951</v>
      </c>
      <c r="P5087" s="28">
        <f t="shared" si="940"/>
        <v>1.4756723407240409</v>
      </c>
      <c r="Q5087" s="6">
        <f t="shared" si="941"/>
        <v>0.10314793459274192</v>
      </c>
      <c r="R5087" s="6">
        <f t="shared" si="942"/>
        <v>0.49170451602577309</v>
      </c>
      <c r="S5087" s="6">
        <f t="shared" si="943"/>
        <v>0.59485245061851499</v>
      </c>
    </row>
    <row r="5088" spans="2:19" customFormat="1" x14ac:dyDescent="0.25">
      <c r="B5088" s="200" t="s">
        <v>869</v>
      </c>
      <c r="C5088" s="114">
        <v>2</v>
      </c>
      <c r="D5088" s="1">
        <v>3.5</v>
      </c>
      <c r="E5088" s="1"/>
      <c r="F5088" s="1"/>
      <c r="G5088" s="4">
        <f t="shared" si="936"/>
        <v>64.961200000000005</v>
      </c>
      <c r="H5088" s="201"/>
      <c r="I5088" s="201"/>
      <c r="J5088" s="204">
        <f t="shared" si="933"/>
        <v>9.6211275016187424E-4</v>
      </c>
      <c r="K5088" s="204">
        <f t="shared" si="937"/>
        <v>0.19140627033437888</v>
      </c>
      <c r="L5088" s="28">
        <f t="shared" si="934"/>
        <v>3.1637815247608514</v>
      </c>
      <c r="M5088" s="28">
        <f t="shared" si="938"/>
        <v>0.62941440252756542</v>
      </c>
      <c r="N5088" s="28">
        <f t="shared" si="935"/>
        <v>5.5433152983182508</v>
      </c>
      <c r="O5088" s="28">
        <f t="shared" si="939"/>
        <v>1.1028076557140367</v>
      </c>
      <c r="P5088" s="28">
        <f t="shared" si="940"/>
        <v>1.7322220582416021</v>
      </c>
      <c r="Q5088" s="6">
        <f t="shared" si="941"/>
        <v>0.30211891321323137</v>
      </c>
      <c r="R5088" s="6">
        <f t="shared" si="942"/>
        <v>0.43009498572847432</v>
      </c>
      <c r="S5088" s="6">
        <f t="shared" si="943"/>
        <v>0.73221389894170574</v>
      </c>
    </row>
    <row r="5089" spans="2:19" customFormat="1" x14ac:dyDescent="0.25">
      <c r="B5089" s="200" t="s">
        <v>869</v>
      </c>
      <c r="C5089" s="114">
        <v>2</v>
      </c>
      <c r="D5089" s="1">
        <v>3.9</v>
      </c>
      <c r="E5089" s="1"/>
      <c r="F5089" s="1"/>
      <c r="G5089" s="4">
        <f t="shared" si="936"/>
        <v>64.961200000000005</v>
      </c>
      <c r="H5089" s="201"/>
      <c r="I5089" s="201"/>
      <c r="J5089" s="204">
        <f t="shared" ref="J5089:J5152" si="944">((+D5089/200)^2)*PI()</f>
        <v>1.1945906065275189E-3</v>
      </c>
      <c r="K5089" s="204">
        <f t="shared" si="937"/>
        <v>0.23765627524782876</v>
      </c>
      <c r="L5089" s="28">
        <f t="shared" ref="L5089:L5152" si="945">0.17758*(D5089^2.299)</f>
        <v>4.0574351124683323</v>
      </c>
      <c r="M5089" s="28">
        <f t="shared" si="938"/>
        <v>0.80720115378436619</v>
      </c>
      <c r="N5089" s="28">
        <f t="shared" ref="N5089:N5152" si="946">1.28*(D5089^1.17)</f>
        <v>6.2915196864507177</v>
      </c>
      <c r="O5089" s="28">
        <f t="shared" si="939"/>
        <v>1.2516582050453458</v>
      </c>
      <c r="P5089" s="28">
        <f t="shared" si="940"/>
        <v>2.0588593588297117</v>
      </c>
      <c r="Q5089" s="6">
        <f t="shared" si="941"/>
        <v>0.38745655381649574</v>
      </c>
      <c r="R5089" s="6">
        <f t="shared" si="942"/>
        <v>0.48814669996768484</v>
      </c>
      <c r="S5089" s="6">
        <f t="shared" si="943"/>
        <v>0.87560325378418058</v>
      </c>
    </row>
    <row r="5090" spans="2:19" customFormat="1" x14ac:dyDescent="0.25">
      <c r="B5090" s="200" t="s">
        <v>869</v>
      </c>
      <c r="C5090" s="114">
        <v>2</v>
      </c>
      <c r="D5090" s="1">
        <v>1.1000000000000001</v>
      </c>
      <c r="E5090" s="1"/>
      <c r="F5090" s="1"/>
      <c r="G5090" s="4">
        <f t="shared" ref="G5090:G5153" si="947">IF($D5090&lt;3.01,795.7747,64.9612)</f>
        <v>795.77470000000005</v>
      </c>
      <c r="H5090" s="201"/>
      <c r="I5090" s="201"/>
      <c r="J5090" s="204">
        <f t="shared" si="944"/>
        <v>9.503317777109126E-5</v>
      </c>
      <c r="K5090" s="204">
        <f t="shared" si="937"/>
        <v>7.5624551874901288E-2</v>
      </c>
      <c r="L5090" s="28">
        <f t="shared" si="945"/>
        <v>0.2210832472489353</v>
      </c>
      <c r="M5090" s="28">
        <f t="shared" si="938"/>
        <v>0.17593141566328524</v>
      </c>
      <c r="N5090" s="28">
        <f t="shared" si="946"/>
        <v>1.4309992669393452</v>
      </c>
      <c r="O5090" s="28">
        <f t="shared" si="939"/>
        <v>1.1387462866523226</v>
      </c>
      <c r="P5090" s="28">
        <f t="shared" si="940"/>
        <v>1.3146777023156078</v>
      </c>
      <c r="Q5090" s="6">
        <f t="shared" si="941"/>
        <v>8.4447079518376905E-2</v>
      </c>
      <c r="R5090" s="6">
        <f t="shared" si="942"/>
        <v>0.4441110517944058</v>
      </c>
      <c r="S5090" s="6">
        <f t="shared" si="943"/>
        <v>0.52855813131278273</v>
      </c>
    </row>
    <row r="5091" spans="2:19" customFormat="1" x14ac:dyDescent="0.25">
      <c r="B5091" s="200" t="s">
        <v>869</v>
      </c>
      <c r="C5091" s="114">
        <v>2</v>
      </c>
      <c r="D5091" s="1">
        <v>4.7</v>
      </c>
      <c r="E5091" s="1"/>
      <c r="F5091" s="1"/>
      <c r="G5091" s="4">
        <f t="shared" si="947"/>
        <v>64.961200000000005</v>
      </c>
      <c r="H5091" s="201"/>
      <c r="I5091" s="201"/>
      <c r="J5091" s="204">
        <f t="shared" si="944"/>
        <v>1.7349445429449633E-3</v>
      </c>
      <c r="K5091" s="204">
        <f t="shared" si="937"/>
        <v>0.34515628666827991</v>
      </c>
      <c r="L5091" s="28">
        <f t="shared" si="945"/>
        <v>6.2308461373122945</v>
      </c>
      <c r="M5091" s="28">
        <f t="shared" si="938"/>
        <v>1.2395875846876161</v>
      </c>
      <c r="N5091" s="28">
        <f t="shared" si="946"/>
        <v>7.8264436633583525</v>
      </c>
      <c r="O5091" s="28">
        <f t="shared" si="939"/>
        <v>1.5570216602300653</v>
      </c>
      <c r="P5091" s="28">
        <f t="shared" si="940"/>
        <v>2.7966092449176814</v>
      </c>
      <c r="Q5091" s="6">
        <f t="shared" si="941"/>
        <v>0.59500204065005569</v>
      </c>
      <c r="R5091" s="6">
        <f t="shared" si="942"/>
        <v>0.60723844748972544</v>
      </c>
      <c r="S5091" s="6">
        <f t="shared" si="943"/>
        <v>1.2022404881397812</v>
      </c>
    </row>
    <row r="5092" spans="2:19" customFormat="1" x14ac:dyDescent="0.25">
      <c r="B5092" s="200" t="s">
        <v>869</v>
      </c>
      <c r="C5092" s="114">
        <v>2</v>
      </c>
      <c r="D5092" s="1">
        <v>3.2</v>
      </c>
      <c r="E5092" s="1"/>
      <c r="F5092" s="1"/>
      <c r="G5092" s="4">
        <f t="shared" si="947"/>
        <v>64.961200000000005</v>
      </c>
      <c r="H5092" s="201"/>
      <c r="I5092" s="201"/>
      <c r="J5092" s="204">
        <f t="shared" si="944"/>
        <v>8.0424771931898698E-4</v>
      </c>
      <c r="K5092" s="204">
        <f t="shared" si="937"/>
        <v>0.16000001699788075</v>
      </c>
      <c r="L5092" s="28">
        <f t="shared" si="945"/>
        <v>2.57474279673893</v>
      </c>
      <c r="M5092" s="28">
        <f t="shared" si="938"/>
        <v>0.51222885853159073</v>
      </c>
      <c r="N5092" s="28">
        <f t="shared" si="946"/>
        <v>4.9915502127950244</v>
      </c>
      <c r="O5092" s="28">
        <f t="shared" si="939"/>
        <v>0.99303746806922966</v>
      </c>
      <c r="P5092" s="28">
        <f t="shared" si="940"/>
        <v>1.5052663266008204</v>
      </c>
      <c r="Q5092" s="6">
        <f t="shared" si="941"/>
        <v>0.24586985209516354</v>
      </c>
      <c r="R5092" s="6">
        <f t="shared" si="942"/>
        <v>0.38728461254699958</v>
      </c>
      <c r="S5092" s="6">
        <f t="shared" si="943"/>
        <v>0.63315446464216318</v>
      </c>
    </row>
    <row r="5093" spans="2:19" customFormat="1" x14ac:dyDescent="0.25">
      <c r="B5093" s="200" t="s">
        <v>869</v>
      </c>
      <c r="C5093" s="114">
        <v>2</v>
      </c>
      <c r="D5093" s="1">
        <v>3.7</v>
      </c>
      <c r="E5093" s="1"/>
      <c r="F5093" s="1"/>
      <c r="G5093" s="4">
        <f t="shared" si="947"/>
        <v>64.961200000000005</v>
      </c>
      <c r="H5093" s="201"/>
      <c r="I5093" s="201"/>
      <c r="J5093" s="204">
        <f t="shared" si="944"/>
        <v>1.075210085691107E-3</v>
      </c>
      <c r="K5093" s="204">
        <f t="shared" si="937"/>
        <v>0.21390627272470589</v>
      </c>
      <c r="L5093" s="28">
        <f t="shared" si="945"/>
        <v>3.5949248430857623</v>
      </c>
      <c r="M5093" s="28">
        <f t="shared" si="938"/>
        <v>0.71518764950540104</v>
      </c>
      <c r="N5093" s="28">
        <f t="shared" si="946"/>
        <v>5.9156978898620354</v>
      </c>
      <c r="O5093" s="28">
        <f t="shared" si="939"/>
        <v>1.1768908262913458</v>
      </c>
      <c r="P5093" s="28">
        <f t="shared" si="940"/>
        <v>1.8920784757967468</v>
      </c>
      <c r="Q5093" s="6">
        <f t="shared" si="941"/>
        <v>0.34329007176259246</v>
      </c>
      <c r="R5093" s="6">
        <f t="shared" si="942"/>
        <v>0.45898742225362488</v>
      </c>
      <c r="S5093" s="6">
        <f t="shared" si="943"/>
        <v>0.8022774940162174</v>
      </c>
    </row>
    <row r="5094" spans="2:19" customFormat="1" x14ac:dyDescent="0.25">
      <c r="B5094" s="200" t="s">
        <v>869</v>
      </c>
      <c r="C5094" s="114">
        <v>2</v>
      </c>
      <c r="D5094" s="1">
        <v>3.9</v>
      </c>
      <c r="E5094" s="1"/>
      <c r="F5094" s="1"/>
      <c r="G5094" s="4">
        <f t="shared" si="947"/>
        <v>64.961200000000005</v>
      </c>
      <c r="H5094" s="201"/>
      <c r="I5094" s="201"/>
      <c r="J5094" s="204">
        <f t="shared" si="944"/>
        <v>1.1945906065275189E-3</v>
      </c>
      <c r="K5094" s="204">
        <f t="shared" si="937"/>
        <v>0.23765627524782876</v>
      </c>
      <c r="L5094" s="28">
        <f t="shared" si="945"/>
        <v>4.0574351124683323</v>
      </c>
      <c r="M5094" s="28">
        <f t="shared" si="938"/>
        <v>0.80720115378436619</v>
      </c>
      <c r="N5094" s="28">
        <f t="shared" si="946"/>
        <v>6.2915196864507177</v>
      </c>
      <c r="O5094" s="28">
        <f t="shared" si="939"/>
        <v>1.2516582050453458</v>
      </c>
      <c r="P5094" s="28">
        <f t="shared" si="940"/>
        <v>2.0588593588297117</v>
      </c>
      <c r="Q5094" s="6">
        <f t="shared" si="941"/>
        <v>0.38745655381649574</v>
      </c>
      <c r="R5094" s="6">
        <f t="shared" si="942"/>
        <v>0.48814669996768484</v>
      </c>
      <c r="S5094" s="6">
        <f t="shared" si="943"/>
        <v>0.87560325378418058</v>
      </c>
    </row>
    <row r="5095" spans="2:19" customFormat="1" x14ac:dyDescent="0.25">
      <c r="B5095" s="200" t="s">
        <v>869</v>
      </c>
      <c r="C5095" s="114">
        <v>2</v>
      </c>
      <c r="D5095" s="1">
        <v>4.0999999999999996</v>
      </c>
      <c r="E5095" s="1"/>
      <c r="F5095" s="1"/>
      <c r="G5095" s="4">
        <f t="shared" si="947"/>
        <v>64.961200000000005</v>
      </c>
      <c r="H5095" s="201"/>
      <c r="I5095" s="201"/>
      <c r="J5095" s="204">
        <f t="shared" si="944"/>
        <v>1.3202543126711102E-3</v>
      </c>
      <c r="K5095" s="204">
        <f t="shared" si="937"/>
        <v>0.26265627790374757</v>
      </c>
      <c r="L5095" s="28">
        <f t="shared" si="945"/>
        <v>4.5518101325650582</v>
      </c>
      <c r="M5095" s="28">
        <f t="shared" si="938"/>
        <v>0.90555394946998324</v>
      </c>
      <c r="N5095" s="28">
        <f t="shared" si="946"/>
        <v>6.670633528309061</v>
      </c>
      <c r="O5095" s="28">
        <f t="shared" si="939"/>
        <v>1.3270805154658594</v>
      </c>
      <c r="P5095" s="28">
        <f t="shared" si="940"/>
        <v>2.2326344649358427</v>
      </c>
      <c r="Q5095" s="6">
        <f t="shared" si="941"/>
        <v>0.43466589574559195</v>
      </c>
      <c r="R5095" s="6">
        <f t="shared" si="942"/>
        <v>0.51756140103168513</v>
      </c>
      <c r="S5095" s="6">
        <f t="shared" si="943"/>
        <v>0.95222729677727713</v>
      </c>
    </row>
    <row r="5096" spans="2:19" customFormat="1" x14ac:dyDescent="0.25">
      <c r="B5096" s="200" t="s">
        <v>869</v>
      </c>
      <c r="C5096" s="114">
        <v>2</v>
      </c>
      <c r="D5096" s="1">
        <v>3.2</v>
      </c>
      <c r="E5096" s="1"/>
      <c r="F5096" s="1"/>
      <c r="G5096" s="4">
        <f t="shared" si="947"/>
        <v>64.961200000000005</v>
      </c>
      <c r="H5096" s="201"/>
      <c r="I5096" s="201"/>
      <c r="J5096" s="204">
        <f t="shared" si="944"/>
        <v>8.0424771931898698E-4</v>
      </c>
      <c r="K5096" s="204">
        <f t="shared" si="937"/>
        <v>0.16000001699788075</v>
      </c>
      <c r="L5096" s="28">
        <f t="shared" si="945"/>
        <v>2.57474279673893</v>
      </c>
      <c r="M5096" s="28">
        <f t="shared" si="938"/>
        <v>0.51222885853159073</v>
      </c>
      <c r="N5096" s="28">
        <f t="shared" si="946"/>
        <v>4.9915502127950244</v>
      </c>
      <c r="O5096" s="28">
        <f t="shared" si="939"/>
        <v>0.99303746806922966</v>
      </c>
      <c r="P5096" s="28">
        <f t="shared" si="940"/>
        <v>1.5052663266008204</v>
      </c>
      <c r="Q5096" s="6">
        <f t="shared" si="941"/>
        <v>0.24586985209516354</v>
      </c>
      <c r="R5096" s="6">
        <f t="shared" si="942"/>
        <v>0.38728461254699958</v>
      </c>
      <c r="S5096" s="6">
        <f t="shared" si="943"/>
        <v>0.63315446464216318</v>
      </c>
    </row>
    <row r="5097" spans="2:19" customFormat="1" x14ac:dyDescent="0.25">
      <c r="B5097" s="200" t="s">
        <v>869</v>
      </c>
      <c r="C5097" s="114">
        <v>2</v>
      </c>
      <c r="D5097" s="1">
        <v>3.8</v>
      </c>
      <c r="E5097" s="1"/>
      <c r="F5097" s="1"/>
      <c r="G5097" s="4">
        <f t="shared" si="947"/>
        <v>64.961200000000005</v>
      </c>
      <c r="H5097" s="201"/>
      <c r="I5097" s="201"/>
      <c r="J5097" s="204">
        <f t="shared" si="944"/>
        <v>1.1341149479459152E-3</v>
      </c>
      <c r="K5097" s="204">
        <f t="shared" si="937"/>
        <v>0.22562502396966777</v>
      </c>
      <c r="L5097" s="28">
        <f t="shared" si="945"/>
        <v>3.8222275656794742</v>
      </c>
      <c r="M5097" s="28">
        <f t="shared" si="938"/>
        <v>0.76040809415826771</v>
      </c>
      <c r="N5097" s="28">
        <f t="shared" si="946"/>
        <v>6.1031884174464111</v>
      </c>
      <c r="O5097" s="28">
        <f t="shared" si="939"/>
        <v>1.2141908855639336</v>
      </c>
      <c r="P5097" s="28">
        <f t="shared" si="940"/>
        <v>1.9745989797222014</v>
      </c>
      <c r="Q5097" s="6">
        <f t="shared" si="941"/>
        <v>0.36499588519596848</v>
      </c>
      <c r="R5097" s="6">
        <f t="shared" si="942"/>
        <v>0.47353444536993411</v>
      </c>
      <c r="S5097" s="6">
        <f t="shared" si="943"/>
        <v>0.83853033056590265</v>
      </c>
    </row>
    <row r="5098" spans="2:19" customFormat="1" x14ac:dyDescent="0.25">
      <c r="B5098" s="200" t="s">
        <v>869</v>
      </c>
      <c r="C5098" s="114">
        <v>2</v>
      </c>
      <c r="D5098" s="1">
        <v>3.1</v>
      </c>
      <c r="E5098" s="1"/>
      <c r="F5098" s="1"/>
      <c r="G5098" s="4">
        <f t="shared" si="947"/>
        <v>64.961200000000005</v>
      </c>
      <c r="H5098" s="201"/>
      <c r="I5098" s="201"/>
      <c r="J5098" s="204">
        <f t="shared" si="944"/>
        <v>7.5476763502494771E-4</v>
      </c>
      <c r="K5098" s="204">
        <f t="shared" si="937"/>
        <v>0.15015626595211271</v>
      </c>
      <c r="L5098" s="28">
        <f t="shared" si="945"/>
        <v>2.3935063597525432</v>
      </c>
      <c r="M5098" s="28">
        <f t="shared" si="938"/>
        <v>0.47617301118270206</v>
      </c>
      <c r="N5098" s="28">
        <f t="shared" si="946"/>
        <v>4.8095356854949474</v>
      </c>
      <c r="O5098" s="28">
        <f t="shared" si="939"/>
        <v>0.95682682455440127</v>
      </c>
      <c r="P5098" s="28">
        <f t="shared" si="940"/>
        <v>1.4329998357371032</v>
      </c>
      <c r="Q5098" s="6">
        <f t="shared" si="941"/>
        <v>0.22856304536769698</v>
      </c>
      <c r="R5098" s="6">
        <f t="shared" si="942"/>
        <v>0.37316246157621652</v>
      </c>
      <c r="S5098" s="6">
        <f t="shared" si="943"/>
        <v>0.60172550694391347</v>
      </c>
    </row>
    <row r="5099" spans="2:19" customFormat="1" x14ac:dyDescent="0.25">
      <c r="B5099" s="200" t="s">
        <v>869</v>
      </c>
      <c r="C5099" s="114">
        <v>2</v>
      </c>
      <c r="D5099" s="1">
        <v>2.4</v>
      </c>
      <c r="E5099" s="1"/>
      <c r="F5099" s="1"/>
      <c r="G5099" s="4">
        <f t="shared" si="947"/>
        <v>795.77470000000005</v>
      </c>
      <c r="H5099" s="201"/>
      <c r="I5099" s="201"/>
      <c r="J5099" s="204">
        <f t="shared" si="944"/>
        <v>4.523893421169302E-4</v>
      </c>
      <c r="K5099" s="204">
        <f t="shared" ref="K5099:K5162" si="948">+IF($D5099&gt;3.01,J5099*198.9437,J5099*795.77)</f>
        <v>0.35999786677638956</v>
      </c>
      <c r="L5099" s="28">
        <f t="shared" si="945"/>
        <v>1.3289226279620943</v>
      </c>
      <c r="M5099" s="28">
        <f t="shared" ref="M5099:M5162" si="949">+IF($D5099&gt;3.01,L5099*198.9437*0.001,L5099*795.77*0.001)</f>
        <v>1.0575167596533956</v>
      </c>
      <c r="N5099" s="28">
        <f t="shared" si="946"/>
        <v>3.5649802027876287</v>
      </c>
      <c r="O5099" s="28">
        <f t="shared" ref="O5099:O5162" si="950">+IF($D5099&gt;3.01,N5099*198.9437*0.001,N5099*795.77*0.001)</f>
        <v>2.8369042959723112</v>
      </c>
      <c r="P5099" s="28">
        <f t="shared" ref="P5099:P5162" si="951">+M5099+O5099</f>
        <v>3.8944210556257071</v>
      </c>
      <c r="Q5099" s="6">
        <f t="shared" si="941"/>
        <v>0.50760804463362985</v>
      </c>
      <c r="R5099" s="6">
        <f t="shared" si="942"/>
        <v>1.1063926754292015</v>
      </c>
      <c r="S5099" s="6">
        <f t="shared" si="943"/>
        <v>1.6140007200628315</v>
      </c>
    </row>
    <row r="5100" spans="2:19" customFormat="1" x14ac:dyDescent="0.25">
      <c r="B5100" s="200" t="s">
        <v>869</v>
      </c>
      <c r="C5100" s="114">
        <v>2</v>
      </c>
      <c r="D5100" s="1">
        <v>4.7</v>
      </c>
      <c r="E5100" s="1"/>
      <c r="F5100" s="1"/>
      <c r="G5100" s="4">
        <f t="shared" si="947"/>
        <v>64.961200000000005</v>
      </c>
      <c r="H5100" s="201"/>
      <c r="I5100" s="201"/>
      <c r="J5100" s="204">
        <f t="shared" si="944"/>
        <v>1.7349445429449633E-3</v>
      </c>
      <c r="K5100" s="204">
        <f t="shared" si="948"/>
        <v>0.34515628666827991</v>
      </c>
      <c r="L5100" s="28">
        <f t="shared" si="945"/>
        <v>6.2308461373122945</v>
      </c>
      <c r="M5100" s="28">
        <f t="shared" si="949"/>
        <v>1.2395875846876161</v>
      </c>
      <c r="N5100" s="28">
        <f t="shared" si="946"/>
        <v>7.8264436633583525</v>
      </c>
      <c r="O5100" s="28">
        <f t="shared" si="950"/>
        <v>1.5570216602300653</v>
      </c>
      <c r="P5100" s="28">
        <f t="shared" si="951"/>
        <v>2.7966092449176814</v>
      </c>
      <c r="Q5100" s="6">
        <f t="shared" si="941"/>
        <v>0.59500204065005569</v>
      </c>
      <c r="R5100" s="6">
        <f t="shared" si="942"/>
        <v>0.60723844748972544</v>
      </c>
      <c r="S5100" s="6">
        <f t="shared" si="943"/>
        <v>1.2022404881397812</v>
      </c>
    </row>
    <row r="5101" spans="2:19" customFormat="1" x14ac:dyDescent="0.25">
      <c r="B5101" s="200" t="s">
        <v>869</v>
      </c>
      <c r="C5101" s="114">
        <v>2</v>
      </c>
      <c r="D5101" s="1">
        <v>1.8</v>
      </c>
      <c r="E5101" s="1"/>
      <c r="F5101" s="1"/>
      <c r="G5101" s="4">
        <f t="shared" si="947"/>
        <v>795.77470000000005</v>
      </c>
      <c r="H5101" s="201"/>
      <c r="I5101" s="201"/>
      <c r="J5101" s="204">
        <f t="shared" si="944"/>
        <v>2.5446900494077327E-4</v>
      </c>
      <c r="K5101" s="204">
        <f t="shared" si="948"/>
        <v>0.20249880006171914</v>
      </c>
      <c r="L5101" s="28">
        <f t="shared" si="945"/>
        <v>0.68590748301013704</v>
      </c>
      <c r="M5101" s="28">
        <f t="shared" si="949"/>
        <v>0.54582459775497671</v>
      </c>
      <c r="N5101" s="28">
        <f t="shared" si="946"/>
        <v>2.5461196030223361</v>
      </c>
      <c r="O5101" s="28">
        <f t="shared" si="950"/>
        <v>2.0261255964970846</v>
      </c>
      <c r="P5101" s="28">
        <f t="shared" si="951"/>
        <v>2.5719501942520613</v>
      </c>
      <c r="Q5101" s="6">
        <f t="shared" si="941"/>
        <v>0.26199580692238883</v>
      </c>
      <c r="R5101" s="6">
        <f t="shared" si="942"/>
        <v>0.79018898263386306</v>
      </c>
      <c r="S5101" s="6">
        <f t="shared" si="943"/>
        <v>1.0521847895562519</v>
      </c>
    </row>
    <row r="5102" spans="2:19" customFormat="1" x14ac:dyDescent="0.25">
      <c r="B5102" s="200" t="s">
        <v>869</v>
      </c>
      <c r="C5102" s="114">
        <v>2</v>
      </c>
      <c r="D5102" s="1">
        <v>3.3</v>
      </c>
      <c r="E5102" s="1"/>
      <c r="F5102" s="1"/>
      <c r="G5102" s="4">
        <f t="shared" si="947"/>
        <v>64.961200000000005</v>
      </c>
      <c r="H5102" s="201"/>
      <c r="I5102" s="201"/>
      <c r="J5102" s="204">
        <f t="shared" si="944"/>
        <v>8.5529859993982123E-4</v>
      </c>
      <c r="K5102" s="204">
        <f t="shared" si="948"/>
        <v>0.17015626807684783</v>
      </c>
      <c r="L5102" s="28">
        <f t="shared" si="945"/>
        <v>2.7634881041225379</v>
      </c>
      <c r="M5102" s="28">
        <f t="shared" si="949"/>
        <v>0.54977854834012296</v>
      </c>
      <c r="N5102" s="28">
        <f t="shared" si="946"/>
        <v>5.1745344101160526</v>
      </c>
      <c r="O5102" s="28">
        <f t="shared" si="950"/>
        <v>1.029441021325805</v>
      </c>
      <c r="P5102" s="28">
        <f t="shared" si="951"/>
        <v>1.5792195696659279</v>
      </c>
      <c r="Q5102" s="6">
        <f t="shared" si="941"/>
        <v>0.263893703203259</v>
      </c>
      <c r="R5102" s="6">
        <f t="shared" si="942"/>
        <v>0.40148199831706394</v>
      </c>
      <c r="S5102" s="6">
        <f t="shared" si="943"/>
        <v>0.66537570152032299</v>
      </c>
    </row>
    <row r="5103" spans="2:19" customFormat="1" x14ac:dyDescent="0.25">
      <c r="B5103" s="200" t="s">
        <v>869</v>
      </c>
      <c r="C5103" s="114">
        <v>2</v>
      </c>
      <c r="D5103" s="1">
        <v>1.2</v>
      </c>
      <c r="E5103" s="1"/>
      <c r="F5103" s="1"/>
      <c r="G5103" s="4">
        <f t="shared" si="947"/>
        <v>795.77470000000005</v>
      </c>
      <c r="H5103" s="201"/>
      <c r="I5103" s="201"/>
      <c r="J5103" s="204">
        <f t="shared" si="944"/>
        <v>1.1309733552923255E-4</v>
      </c>
      <c r="K5103" s="204">
        <f t="shared" si="948"/>
        <v>8.9999466694097391E-2</v>
      </c>
      <c r="L5103" s="28">
        <f t="shared" si="945"/>
        <v>0.27004226145939869</v>
      </c>
      <c r="M5103" s="28">
        <f t="shared" si="949"/>
        <v>0.21489153040154568</v>
      </c>
      <c r="N5103" s="28">
        <f t="shared" si="946"/>
        <v>1.5843532808757497</v>
      </c>
      <c r="O5103" s="28">
        <f t="shared" si="950"/>
        <v>1.2607808103224951</v>
      </c>
      <c r="P5103" s="28">
        <f t="shared" si="951"/>
        <v>1.4756723407240409</v>
      </c>
      <c r="Q5103" s="6">
        <f t="shared" si="941"/>
        <v>0.10314793459274192</v>
      </c>
      <c r="R5103" s="6">
        <f t="shared" si="942"/>
        <v>0.49170451602577309</v>
      </c>
      <c r="S5103" s="6">
        <f t="shared" si="943"/>
        <v>0.59485245061851499</v>
      </c>
    </row>
    <row r="5104" spans="2:19" customFormat="1" x14ac:dyDescent="0.25">
      <c r="B5104" s="200" t="s">
        <v>869</v>
      </c>
      <c r="C5104" s="114">
        <v>2</v>
      </c>
      <c r="D5104" s="1">
        <v>3.7</v>
      </c>
      <c r="E5104" s="1"/>
      <c r="F5104" s="1"/>
      <c r="G5104" s="4">
        <f t="shared" si="947"/>
        <v>64.961200000000005</v>
      </c>
      <c r="H5104" s="201"/>
      <c r="I5104" s="201"/>
      <c r="J5104" s="204">
        <f t="shared" si="944"/>
        <v>1.075210085691107E-3</v>
      </c>
      <c r="K5104" s="204">
        <f t="shared" si="948"/>
        <v>0.21390627272470589</v>
      </c>
      <c r="L5104" s="28">
        <f t="shared" si="945"/>
        <v>3.5949248430857623</v>
      </c>
      <c r="M5104" s="28">
        <f t="shared" si="949"/>
        <v>0.71518764950540104</v>
      </c>
      <c r="N5104" s="28">
        <f t="shared" si="946"/>
        <v>5.9156978898620354</v>
      </c>
      <c r="O5104" s="28">
        <f t="shared" si="950"/>
        <v>1.1768908262913458</v>
      </c>
      <c r="P5104" s="28">
        <f t="shared" si="951"/>
        <v>1.8920784757967468</v>
      </c>
      <c r="Q5104" s="6">
        <f t="shared" si="941"/>
        <v>0.34329007176259246</v>
      </c>
      <c r="R5104" s="6">
        <f t="shared" si="942"/>
        <v>0.45898742225362488</v>
      </c>
      <c r="S5104" s="6">
        <f t="shared" si="943"/>
        <v>0.8022774940162174</v>
      </c>
    </row>
    <row r="5105" spans="2:19" customFormat="1" x14ac:dyDescent="0.25">
      <c r="B5105" s="200" t="s">
        <v>869</v>
      </c>
      <c r="C5105" s="114">
        <v>2</v>
      </c>
      <c r="D5105" s="1">
        <v>3.2</v>
      </c>
      <c r="E5105" s="1"/>
      <c r="F5105" s="1"/>
      <c r="G5105" s="4">
        <f t="shared" si="947"/>
        <v>64.961200000000005</v>
      </c>
      <c r="H5105" s="201"/>
      <c r="I5105" s="201"/>
      <c r="J5105" s="204">
        <f t="shared" si="944"/>
        <v>8.0424771931898698E-4</v>
      </c>
      <c r="K5105" s="204">
        <f t="shared" si="948"/>
        <v>0.16000001699788075</v>
      </c>
      <c r="L5105" s="28">
        <f t="shared" si="945"/>
        <v>2.57474279673893</v>
      </c>
      <c r="M5105" s="28">
        <f t="shared" si="949"/>
        <v>0.51222885853159073</v>
      </c>
      <c r="N5105" s="28">
        <f t="shared" si="946"/>
        <v>4.9915502127950244</v>
      </c>
      <c r="O5105" s="28">
        <f t="shared" si="950"/>
        <v>0.99303746806922966</v>
      </c>
      <c r="P5105" s="28">
        <f t="shared" si="951"/>
        <v>1.5052663266008204</v>
      </c>
      <c r="Q5105" s="6">
        <f t="shared" si="941"/>
        <v>0.24586985209516354</v>
      </c>
      <c r="R5105" s="6">
        <f t="shared" si="942"/>
        <v>0.38728461254699958</v>
      </c>
      <c r="S5105" s="6">
        <f t="shared" si="943"/>
        <v>0.63315446464216318</v>
      </c>
    </row>
    <row r="5106" spans="2:19" customFormat="1" x14ac:dyDescent="0.25">
      <c r="B5106" s="200" t="s">
        <v>869</v>
      </c>
      <c r="C5106" s="114">
        <v>2</v>
      </c>
      <c r="D5106" s="1">
        <v>2.1</v>
      </c>
      <c r="E5106" s="1"/>
      <c r="F5106" s="1"/>
      <c r="G5106" s="4">
        <f t="shared" si="947"/>
        <v>795.77470000000005</v>
      </c>
      <c r="H5106" s="201"/>
      <c r="I5106" s="201"/>
      <c r="J5106" s="204">
        <f t="shared" si="944"/>
        <v>3.4636059005827474E-4</v>
      </c>
      <c r="K5106" s="204">
        <f t="shared" si="948"/>
        <v>0.27562336675067328</v>
      </c>
      <c r="L5106" s="28">
        <f t="shared" si="945"/>
        <v>0.97763380474082628</v>
      </c>
      <c r="M5106" s="28">
        <f t="shared" si="949"/>
        <v>0.77797165279860736</v>
      </c>
      <c r="N5106" s="28">
        <f t="shared" si="946"/>
        <v>3.049344871338687</v>
      </c>
      <c r="O5106" s="28">
        <f t="shared" si="950"/>
        <v>2.4265771682651871</v>
      </c>
      <c r="P5106" s="28">
        <f t="shared" si="951"/>
        <v>3.2045488210637947</v>
      </c>
      <c r="Q5106" s="6">
        <f t="shared" si="941"/>
        <v>0.3734263933433315</v>
      </c>
      <c r="R5106" s="6">
        <f t="shared" si="942"/>
        <v>0.94636509562342297</v>
      </c>
      <c r="S5106" s="6">
        <f t="shared" si="943"/>
        <v>1.3197914889667546</v>
      </c>
    </row>
    <row r="5107" spans="2:19" customFormat="1" x14ac:dyDescent="0.25">
      <c r="B5107" s="200" t="s">
        <v>869</v>
      </c>
      <c r="C5107" s="114">
        <v>2</v>
      </c>
      <c r="D5107" s="1">
        <v>3</v>
      </c>
      <c r="E5107" s="1"/>
      <c r="F5107" s="1"/>
      <c r="G5107" s="4">
        <f t="shared" si="947"/>
        <v>795.77470000000005</v>
      </c>
      <c r="H5107" s="201"/>
      <c r="I5107" s="201"/>
      <c r="J5107" s="204">
        <f t="shared" si="944"/>
        <v>7.0685834705770342E-4</v>
      </c>
      <c r="K5107" s="204">
        <f t="shared" si="948"/>
        <v>0.56249666683810862</v>
      </c>
      <c r="L5107" s="28">
        <f t="shared" si="945"/>
        <v>2.219707841442716</v>
      </c>
      <c r="M5107" s="28">
        <f t="shared" si="949"/>
        <v>1.7663769089848702</v>
      </c>
      <c r="N5107" s="28">
        <f t="shared" si="946"/>
        <v>4.6285167281146418</v>
      </c>
      <c r="O5107" s="28">
        <f t="shared" si="950"/>
        <v>3.6832347567317885</v>
      </c>
      <c r="P5107" s="28">
        <f t="shared" si="951"/>
        <v>5.4496116657166587</v>
      </c>
      <c r="Q5107" s="6">
        <f t="shared" si="941"/>
        <v>0.84786091631273763</v>
      </c>
      <c r="R5107" s="6">
        <f t="shared" si="942"/>
        <v>1.4364615551253976</v>
      </c>
      <c r="S5107" s="6">
        <f t="shared" si="943"/>
        <v>2.2843224714381352</v>
      </c>
    </row>
    <row r="5108" spans="2:19" customFormat="1" x14ac:dyDescent="0.25">
      <c r="B5108" s="200" t="s">
        <v>869</v>
      </c>
      <c r="C5108" s="114">
        <v>2</v>
      </c>
      <c r="D5108" s="1">
        <v>4.2</v>
      </c>
      <c r="E5108" s="1"/>
      <c r="F5108" s="1"/>
      <c r="G5108" s="4">
        <f t="shared" si="947"/>
        <v>64.961200000000005</v>
      </c>
      <c r="H5108" s="201"/>
      <c r="I5108" s="201"/>
      <c r="J5108" s="204">
        <f t="shared" si="944"/>
        <v>1.385442360233099E-3</v>
      </c>
      <c r="K5108" s="204">
        <f t="shared" si="948"/>
        <v>0.27562502928150556</v>
      </c>
      <c r="L5108" s="28">
        <f t="shared" si="945"/>
        <v>4.811097633235077</v>
      </c>
      <c r="M5108" s="28">
        <f t="shared" si="949"/>
        <v>0.95713756421702922</v>
      </c>
      <c r="N5108" s="28">
        <f t="shared" si="946"/>
        <v>6.861382640483793</v>
      </c>
      <c r="O5108" s="28">
        <f t="shared" si="950"/>
        <v>1.3650288496136156</v>
      </c>
      <c r="P5108" s="28">
        <f t="shared" si="951"/>
        <v>2.3221664138306446</v>
      </c>
      <c r="Q5108" s="6">
        <f t="shared" si="941"/>
        <v>0.45942603082417399</v>
      </c>
      <c r="R5108" s="6">
        <f t="shared" si="942"/>
        <v>0.53236125134931012</v>
      </c>
      <c r="S5108" s="6">
        <f t="shared" si="943"/>
        <v>0.99178728217348411</v>
      </c>
    </row>
    <row r="5109" spans="2:19" customFormat="1" x14ac:dyDescent="0.25">
      <c r="B5109" s="200" t="s">
        <v>869</v>
      </c>
      <c r="C5109" s="114">
        <v>2</v>
      </c>
      <c r="D5109" s="1">
        <v>1.9</v>
      </c>
      <c r="E5109" s="1"/>
      <c r="F5109" s="1"/>
      <c r="G5109" s="4">
        <f t="shared" si="947"/>
        <v>795.77470000000005</v>
      </c>
      <c r="H5109" s="201"/>
      <c r="I5109" s="201"/>
      <c r="J5109" s="204">
        <f t="shared" si="944"/>
        <v>2.835287369864788E-4</v>
      </c>
      <c r="K5109" s="204">
        <f t="shared" si="948"/>
        <v>0.22562366303173023</v>
      </c>
      <c r="L5109" s="28">
        <f t="shared" si="945"/>
        <v>0.77669154992970613</v>
      </c>
      <c r="M5109" s="28">
        <f t="shared" si="949"/>
        <v>0.61806783468756221</v>
      </c>
      <c r="N5109" s="28">
        <f t="shared" si="946"/>
        <v>2.7123871783139122</v>
      </c>
      <c r="O5109" s="28">
        <f t="shared" si="950"/>
        <v>2.1584363448868618</v>
      </c>
      <c r="P5109" s="28">
        <f t="shared" si="951"/>
        <v>2.7765041795744239</v>
      </c>
      <c r="Q5109" s="6">
        <f t="shared" si="941"/>
        <v>0.29667256065002984</v>
      </c>
      <c r="R5109" s="6">
        <f t="shared" si="942"/>
        <v>0.84179017450587612</v>
      </c>
      <c r="S5109" s="6">
        <f t="shared" si="943"/>
        <v>1.138462735155906</v>
      </c>
    </row>
    <row r="5110" spans="2:19" customFormat="1" x14ac:dyDescent="0.25">
      <c r="B5110" s="200" t="s">
        <v>869</v>
      </c>
      <c r="C5110" s="114">
        <v>2</v>
      </c>
      <c r="D5110" s="1">
        <v>3.1</v>
      </c>
      <c r="E5110" s="1"/>
      <c r="F5110" s="1"/>
      <c r="G5110" s="4">
        <f t="shared" si="947"/>
        <v>64.961200000000005</v>
      </c>
      <c r="H5110" s="201"/>
      <c r="I5110" s="201"/>
      <c r="J5110" s="204">
        <f t="shared" si="944"/>
        <v>7.5476763502494771E-4</v>
      </c>
      <c r="K5110" s="204">
        <f t="shared" si="948"/>
        <v>0.15015626595211271</v>
      </c>
      <c r="L5110" s="28">
        <f t="shared" si="945"/>
        <v>2.3935063597525432</v>
      </c>
      <c r="M5110" s="28">
        <f t="shared" si="949"/>
        <v>0.47617301118270206</v>
      </c>
      <c r="N5110" s="28">
        <f t="shared" si="946"/>
        <v>4.8095356854949474</v>
      </c>
      <c r="O5110" s="28">
        <f t="shared" si="950"/>
        <v>0.95682682455440127</v>
      </c>
      <c r="P5110" s="28">
        <f t="shared" si="951"/>
        <v>1.4329998357371032</v>
      </c>
      <c r="Q5110" s="6">
        <f t="shared" si="941"/>
        <v>0.22856304536769698</v>
      </c>
      <c r="R5110" s="6">
        <f t="shared" si="942"/>
        <v>0.37316246157621652</v>
      </c>
      <c r="S5110" s="6">
        <f t="shared" si="943"/>
        <v>0.60172550694391347</v>
      </c>
    </row>
    <row r="5111" spans="2:19" customFormat="1" x14ac:dyDescent="0.25">
      <c r="B5111" s="200" t="s">
        <v>869</v>
      </c>
      <c r="C5111" s="114">
        <v>2</v>
      </c>
      <c r="D5111" s="1">
        <v>3.9</v>
      </c>
      <c r="E5111" s="1"/>
      <c r="F5111" s="1"/>
      <c r="G5111" s="4">
        <f t="shared" si="947"/>
        <v>64.961200000000005</v>
      </c>
      <c r="H5111" s="201"/>
      <c r="I5111" s="201"/>
      <c r="J5111" s="204">
        <f t="shared" si="944"/>
        <v>1.1945906065275189E-3</v>
      </c>
      <c r="K5111" s="204">
        <f t="shared" si="948"/>
        <v>0.23765627524782876</v>
      </c>
      <c r="L5111" s="28">
        <f t="shared" si="945"/>
        <v>4.0574351124683323</v>
      </c>
      <c r="M5111" s="28">
        <f t="shared" si="949"/>
        <v>0.80720115378436619</v>
      </c>
      <c r="N5111" s="28">
        <f t="shared" si="946"/>
        <v>6.2915196864507177</v>
      </c>
      <c r="O5111" s="28">
        <f t="shared" si="950"/>
        <v>1.2516582050453458</v>
      </c>
      <c r="P5111" s="28">
        <f t="shared" si="951"/>
        <v>2.0588593588297117</v>
      </c>
      <c r="Q5111" s="6">
        <f t="shared" si="941"/>
        <v>0.38745655381649574</v>
      </c>
      <c r="R5111" s="6">
        <f t="shared" si="942"/>
        <v>0.48814669996768484</v>
      </c>
      <c r="S5111" s="6">
        <f t="shared" si="943"/>
        <v>0.87560325378418058</v>
      </c>
    </row>
    <row r="5112" spans="2:19" customFormat="1" x14ac:dyDescent="0.25">
      <c r="B5112" s="200" t="s">
        <v>869</v>
      </c>
      <c r="C5112" s="114">
        <v>2</v>
      </c>
      <c r="D5112" s="1">
        <v>3.5</v>
      </c>
      <c r="E5112" s="1"/>
      <c r="F5112" s="1"/>
      <c r="G5112" s="4">
        <f t="shared" si="947"/>
        <v>64.961200000000005</v>
      </c>
      <c r="H5112" s="201"/>
      <c r="I5112" s="201"/>
      <c r="J5112" s="204">
        <f t="shared" si="944"/>
        <v>9.6211275016187424E-4</v>
      </c>
      <c r="K5112" s="204">
        <f t="shared" si="948"/>
        <v>0.19140627033437888</v>
      </c>
      <c r="L5112" s="28">
        <f t="shared" si="945"/>
        <v>3.1637815247608514</v>
      </c>
      <c r="M5112" s="28">
        <f t="shared" si="949"/>
        <v>0.62941440252756542</v>
      </c>
      <c r="N5112" s="28">
        <f t="shared" si="946"/>
        <v>5.5433152983182508</v>
      </c>
      <c r="O5112" s="28">
        <f t="shared" si="950"/>
        <v>1.1028076557140367</v>
      </c>
      <c r="P5112" s="28">
        <f t="shared" si="951"/>
        <v>1.7322220582416021</v>
      </c>
      <c r="Q5112" s="6">
        <f t="shared" si="941"/>
        <v>0.30211891321323137</v>
      </c>
      <c r="R5112" s="6">
        <f t="shared" si="942"/>
        <v>0.43009498572847432</v>
      </c>
      <c r="S5112" s="6">
        <f t="shared" si="943"/>
        <v>0.73221389894170574</v>
      </c>
    </row>
    <row r="5113" spans="2:19" customFormat="1" x14ac:dyDescent="0.25">
      <c r="B5113" s="200" t="s">
        <v>869</v>
      </c>
      <c r="C5113" s="114">
        <v>2</v>
      </c>
      <c r="D5113" s="1">
        <v>3.5</v>
      </c>
      <c r="E5113" s="1"/>
      <c r="F5113" s="1"/>
      <c r="G5113" s="4">
        <f t="shared" si="947"/>
        <v>64.961200000000005</v>
      </c>
      <c r="H5113" s="201"/>
      <c r="I5113" s="201"/>
      <c r="J5113" s="204">
        <f t="shared" si="944"/>
        <v>9.6211275016187424E-4</v>
      </c>
      <c r="K5113" s="204">
        <f t="shared" si="948"/>
        <v>0.19140627033437888</v>
      </c>
      <c r="L5113" s="28">
        <f t="shared" si="945"/>
        <v>3.1637815247608514</v>
      </c>
      <c r="M5113" s="28">
        <f t="shared" si="949"/>
        <v>0.62941440252756542</v>
      </c>
      <c r="N5113" s="28">
        <f t="shared" si="946"/>
        <v>5.5433152983182508</v>
      </c>
      <c r="O5113" s="28">
        <f t="shared" si="950"/>
        <v>1.1028076557140367</v>
      </c>
      <c r="P5113" s="28">
        <f t="shared" si="951"/>
        <v>1.7322220582416021</v>
      </c>
      <c r="Q5113" s="6">
        <f t="shared" si="941"/>
        <v>0.30211891321323137</v>
      </c>
      <c r="R5113" s="6">
        <f t="shared" si="942"/>
        <v>0.43009498572847432</v>
      </c>
      <c r="S5113" s="6">
        <f t="shared" si="943"/>
        <v>0.73221389894170574</v>
      </c>
    </row>
    <row r="5114" spans="2:19" customFormat="1" x14ac:dyDescent="0.25">
      <c r="B5114" s="200" t="s">
        <v>869</v>
      </c>
      <c r="C5114" s="114">
        <v>2</v>
      </c>
      <c r="D5114" s="1">
        <v>3.2</v>
      </c>
      <c r="E5114" s="1"/>
      <c r="F5114" s="1"/>
      <c r="G5114" s="4">
        <f t="shared" si="947"/>
        <v>64.961200000000005</v>
      </c>
      <c r="H5114" s="201"/>
      <c r="I5114" s="201"/>
      <c r="J5114" s="204">
        <f t="shared" si="944"/>
        <v>8.0424771931898698E-4</v>
      </c>
      <c r="K5114" s="204">
        <f t="shared" si="948"/>
        <v>0.16000001699788075</v>
      </c>
      <c r="L5114" s="28">
        <f t="shared" si="945"/>
        <v>2.57474279673893</v>
      </c>
      <c r="M5114" s="28">
        <f t="shared" si="949"/>
        <v>0.51222885853159073</v>
      </c>
      <c r="N5114" s="28">
        <f t="shared" si="946"/>
        <v>4.9915502127950244</v>
      </c>
      <c r="O5114" s="28">
        <f t="shared" si="950"/>
        <v>0.99303746806922966</v>
      </c>
      <c r="P5114" s="28">
        <f t="shared" si="951"/>
        <v>1.5052663266008204</v>
      </c>
      <c r="Q5114" s="6">
        <f t="shared" si="941"/>
        <v>0.24586985209516354</v>
      </c>
      <c r="R5114" s="6">
        <f t="shared" si="942"/>
        <v>0.38728461254699958</v>
      </c>
      <c r="S5114" s="6">
        <f t="shared" si="943"/>
        <v>0.63315446464216318</v>
      </c>
    </row>
    <row r="5115" spans="2:19" customFormat="1" x14ac:dyDescent="0.25">
      <c r="B5115" s="200" t="s">
        <v>869</v>
      </c>
      <c r="C5115" s="114">
        <v>2</v>
      </c>
      <c r="D5115" s="1">
        <v>3.3</v>
      </c>
      <c r="E5115" s="1"/>
      <c r="F5115" s="1"/>
      <c r="G5115" s="4">
        <f t="shared" si="947"/>
        <v>64.961200000000005</v>
      </c>
      <c r="H5115" s="201"/>
      <c r="I5115" s="201"/>
      <c r="J5115" s="204">
        <f t="shared" si="944"/>
        <v>8.5529859993982123E-4</v>
      </c>
      <c r="K5115" s="204">
        <f t="shared" si="948"/>
        <v>0.17015626807684783</v>
      </c>
      <c r="L5115" s="28">
        <f t="shared" si="945"/>
        <v>2.7634881041225379</v>
      </c>
      <c r="M5115" s="28">
        <f t="shared" si="949"/>
        <v>0.54977854834012296</v>
      </c>
      <c r="N5115" s="28">
        <f t="shared" si="946"/>
        <v>5.1745344101160526</v>
      </c>
      <c r="O5115" s="28">
        <f t="shared" si="950"/>
        <v>1.029441021325805</v>
      </c>
      <c r="P5115" s="28">
        <f t="shared" si="951"/>
        <v>1.5792195696659279</v>
      </c>
      <c r="Q5115" s="6">
        <f t="shared" si="941"/>
        <v>0.263893703203259</v>
      </c>
      <c r="R5115" s="6">
        <f t="shared" si="942"/>
        <v>0.40148199831706394</v>
      </c>
      <c r="S5115" s="6">
        <f t="shared" si="943"/>
        <v>0.66537570152032299</v>
      </c>
    </row>
    <row r="5116" spans="2:19" customFormat="1" x14ac:dyDescent="0.25">
      <c r="B5116" s="200" t="s">
        <v>869</v>
      </c>
      <c r="C5116" s="114">
        <v>2</v>
      </c>
      <c r="D5116" s="1">
        <v>2.2999999999999998</v>
      </c>
      <c r="E5116" s="1" t="s">
        <v>978</v>
      </c>
      <c r="F5116" s="1"/>
      <c r="G5116" s="4">
        <f t="shared" si="947"/>
        <v>795.77470000000005</v>
      </c>
      <c r="H5116" s="201"/>
      <c r="I5116" s="201"/>
      <c r="J5116" s="204">
        <f t="shared" si="944"/>
        <v>4.154756284372501E-4</v>
      </c>
      <c r="K5116" s="204">
        <f t="shared" si="948"/>
        <v>0.33062304084151051</v>
      </c>
      <c r="L5116" s="28">
        <f t="shared" si="945"/>
        <v>1.205053550555077</v>
      </c>
      <c r="M5116" s="28">
        <f t="shared" si="949"/>
        <v>0.95894546392521363</v>
      </c>
      <c r="N5116" s="28">
        <f t="shared" si="946"/>
        <v>3.3918101680836426</v>
      </c>
      <c r="O5116" s="28">
        <f t="shared" si="950"/>
        <v>2.6991007774559201</v>
      </c>
      <c r="P5116" s="28">
        <f t="shared" si="951"/>
        <v>3.6580462413811339</v>
      </c>
      <c r="Q5116" s="6">
        <f t="shared" si="941"/>
        <v>0.46029382268410252</v>
      </c>
      <c r="R5116" s="6">
        <f t="shared" si="942"/>
        <v>1.0526493032078088</v>
      </c>
      <c r="S5116" s="6">
        <f t="shared" si="943"/>
        <v>1.5129431258919113</v>
      </c>
    </row>
    <row r="5117" spans="2:19" customFormat="1" x14ac:dyDescent="0.25">
      <c r="B5117" s="200" t="s">
        <v>869</v>
      </c>
      <c r="C5117" s="114">
        <v>2</v>
      </c>
      <c r="D5117" s="1">
        <v>2.4</v>
      </c>
      <c r="E5117" s="1"/>
      <c r="F5117" s="1"/>
      <c r="G5117" s="4">
        <f t="shared" si="947"/>
        <v>795.77470000000005</v>
      </c>
      <c r="H5117" s="201"/>
      <c r="I5117" s="201"/>
      <c r="J5117" s="204">
        <f t="shared" si="944"/>
        <v>4.523893421169302E-4</v>
      </c>
      <c r="K5117" s="204">
        <f t="shared" si="948"/>
        <v>0.35999786677638956</v>
      </c>
      <c r="L5117" s="28">
        <f t="shared" si="945"/>
        <v>1.3289226279620943</v>
      </c>
      <c r="M5117" s="28">
        <f t="shared" si="949"/>
        <v>1.0575167596533956</v>
      </c>
      <c r="N5117" s="28">
        <f t="shared" si="946"/>
        <v>3.5649802027876287</v>
      </c>
      <c r="O5117" s="28">
        <f t="shared" si="950"/>
        <v>2.8369042959723112</v>
      </c>
      <c r="P5117" s="28">
        <f t="shared" si="951"/>
        <v>3.8944210556257071</v>
      </c>
      <c r="Q5117" s="6">
        <f t="shared" si="941"/>
        <v>0.50760804463362985</v>
      </c>
      <c r="R5117" s="6">
        <f t="shared" si="942"/>
        <v>1.1063926754292015</v>
      </c>
      <c r="S5117" s="6">
        <f t="shared" si="943"/>
        <v>1.6140007200628315</v>
      </c>
    </row>
    <row r="5118" spans="2:19" customFormat="1" x14ac:dyDescent="0.25">
      <c r="B5118" s="200" t="s">
        <v>869</v>
      </c>
      <c r="C5118" s="114">
        <v>2</v>
      </c>
      <c r="D5118" s="1">
        <v>4</v>
      </c>
      <c r="E5118" s="1"/>
      <c r="F5118" s="1"/>
      <c r="G5118" s="4">
        <f t="shared" si="947"/>
        <v>64.961200000000005</v>
      </c>
      <c r="H5118" s="201"/>
      <c r="I5118" s="201"/>
      <c r="J5118" s="204">
        <f t="shared" si="944"/>
        <v>1.2566370614359172E-3</v>
      </c>
      <c r="K5118" s="204">
        <f t="shared" si="948"/>
        <v>0.25000002655918868</v>
      </c>
      <c r="L5118" s="28">
        <f t="shared" si="945"/>
        <v>4.3006091215286046</v>
      </c>
      <c r="M5118" s="28">
        <f t="shared" si="949"/>
        <v>0.85557909089065032</v>
      </c>
      <c r="N5118" s="28">
        <f t="shared" si="946"/>
        <v>6.4806737611278331</v>
      </c>
      <c r="O5118" s="28">
        <f t="shared" si="950"/>
        <v>1.2892892165316874</v>
      </c>
      <c r="P5118" s="28">
        <f t="shared" si="951"/>
        <v>2.1448683074223376</v>
      </c>
      <c r="Q5118" s="6">
        <f t="shared" si="941"/>
        <v>0.41067796362751213</v>
      </c>
      <c r="R5118" s="6">
        <f t="shared" si="942"/>
        <v>0.50282279444735811</v>
      </c>
      <c r="S5118" s="6">
        <f t="shared" si="943"/>
        <v>0.91350075807487019</v>
      </c>
    </row>
    <row r="5119" spans="2:19" customFormat="1" x14ac:dyDescent="0.25">
      <c r="B5119" s="200" t="s">
        <v>869</v>
      </c>
      <c r="C5119" s="114">
        <v>2</v>
      </c>
      <c r="D5119" s="1">
        <v>4.0999999999999996</v>
      </c>
      <c r="E5119" s="1"/>
      <c r="F5119" s="1"/>
      <c r="G5119" s="4">
        <f t="shared" si="947"/>
        <v>64.961200000000005</v>
      </c>
      <c r="H5119" s="201"/>
      <c r="I5119" s="201"/>
      <c r="J5119" s="204">
        <f t="shared" si="944"/>
        <v>1.3202543126711102E-3</v>
      </c>
      <c r="K5119" s="204">
        <f t="shared" si="948"/>
        <v>0.26265627790374757</v>
      </c>
      <c r="L5119" s="28">
        <f t="shared" si="945"/>
        <v>4.5518101325650582</v>
      </c>
      <c r="M5119" s="28">
        <f t="shared" si="949"/>
        <v>0.90555394946998324</v>
      </c>
      <c r="N5119" s="28">
        <f t="shared" si="946"/>
        <v>6.670633528309061</v>
      </c>
      <c r="O5119" s="28">
        <f t="shared" si="950"/>
        <v>1.3270805154658594</v>
      </c>
      <c r="P5119" s="28">
        <f t="shared" si="951"/>
        <v>2.2326344649358427</v>
      </c>
      <c r="Q5119" s="6">
        <f t="shared" si="941"/>
        <v>0.43466589574559195</v>
      </c>
      <c r="R5119" s="6">
        <f t="shared" si="942"/>
        <v>0.51756140103168513</v>
      </c>
      <c r="S5119" s="6">
        <f t="shared" si="943"/>
        <v>0.95222729677727713</v>
      </c>
    </row>
    <row r="5120" spans="2:19" customFormat="1" x14ac:dyDescent="0.25">
      <c r="B5120" s="200" t="s">
        <v>869</v>
      </c>
      <c r="C5120" s="114">
        <v>2</v>
      </c>
      <c r="D5120" s="1">
        <v>3.2</v>
      </c>
      <c r="E5120" s="1"/>
      <c r="F5120" s="1"/>
      <c r="G5120" s="4">
        <f t="shared" si="947"/>
        <v>64.961200000000005</v>
      </c>
      <c r="H5120" s="201"/>
      <c r="I5120" s="201"/>
      <c r="J5120" s="204">
        <f t="shared" si="944"/>
        <v>8.0424771931898698E-4</v>
      </c>
      <c r="K5120" s="204">
        <f t="shared" si="948"/>
        <v>0.16000001699788075</v>
      </c>
      <c r="L5120" s="28">
        <f t="shared" si="945"/>
        <v>2.57474279673893</v>
      </c>
      <c r="M5120" s="28">
        <f t="shared" si="949"/>
        <v>0.51222885853159073</v>
      </c>
      <c r="N5120" s="28">
        <f t="shared" si="946"/>
        <v>4.9915502127950244</v>
      </c>
      <c r="O5120" s="28">
        <f t="shared" si="950"/>
        <v>0.99303746806922966</v>
      </c>
      <c r="P5120" s="28">
        <f t="shared" si="951"/>
        <v>1.5052663266008204</v>
      </c>
      <c r="Q5120" s="6">
        <f t="shared" si="941"/>
        <v>0.24586985209516354</v>
      </c>
      <c r="R5120" s="6">
        <f t="shared" si="942"/>
        <v>0.38728461254699958</v>
      </c>
      <c r="S5120" s="6">
        <f t="shared" si="943"/>
        <v>0.63315446464216318</v>
      </c>
    </row>
    <row r="5121" spans="2:19" customFormat="1" x14ac:dyDescent="0.25">
      <c r="B5121" s="200" t="s">
        <v>869</v>
      </c>
      <c r="C5121" s="114">
        <v>2</v>
      </c>
      <c r="D5121" s="1">
        <v>3</v>
      </c>
      <c r="E5121" s="1"/>
      <c r="F5121" s="1"/>
      <c r="G5121" s="4">
        <f t="shared" si="947"/>
        <v>795.77470000000005</v>
      </c>
      <c r="H5121" s="201"/>
      <c r="I5121" s="201"/>
      <c r="J5121" s="204">
        <f t="shared" si="944"/>
        <v>7.0685834705770342E-4</v>
      </c>
      <c r="K5121" s="204">
        <f t="shared" si="948"/>
        <v>0.56249666683810862</v>
      </c>
      <c r="L5121" s="28">
        <f t="shared" si="945"/>
        <v>2.219707841442716</v>
      </c>
      <c r="M5121" s="28">
        <f t="shared" si="949"/>
        <v>1.7663769089848702</v>
      </c>
      <c r="N5121" s="28">
        <f t="shared" si="946"/>
        <v>4.6285167281146418</v>
      </c>
      <c r="O5121" s="28">
        <f t="shared" si="950"/>
        <v>3.6832347567317885</v>
      </c>
      <c r="P5121" s="28">
        <f t="shared" si="951"/>
        <v>5.4496116657166587</v>
      </c>
      <c r="Q5121" s="6">
        <f t="shared" si="941"/>
        <v>0.84786091631273763</v>
      </c>
      <c r="R5121" s="6">
        <f t="shared" si="942"/>
        <v>1.4364615551253976</v>
      </c>
      <c r="S5121" s="6">
        <f t="shared" si="943"/>
        <v>2.2843224714381352</v>
      </c>
    </row>
    <row r="5122" spans="2:19" customFormat="1" x14ac:dyDescent="0.25">
      <c r="B5122" s="200" t="s">
        <v>869</v>
      </c>
      <c r="C5122" s="114">
        <v>2</v>
      </c>
      <c r="D5122" s="1">
        <v>1.7</v>
      </c>
      <c r="E5122" s="1"/>
      <c r="F5122" s="1"/>
      <c r="G5122" s="4">
        <f t="shared" si="947"/>
        <v>795.77470000000005</v>
      </c>
      <c r="H5122" s="201"/>
      <c r="I5122" s="201"/>
      <c r="J5122" s="204">
        <f t="shared" si="944"/>
        <v>2.2698006922186259E-4</v>
      </c>
      <c r="K5122" s="204">
        <f t="shared" si="948"/>
        <v>0.18062392968468158</v>
      </c>
      <c r="L5122" s="28">
        <f t="shared" si="945"/>
        <v>0.60144528125594432</v>
      </c>
      <c r="M5122" s="28">
        <f t="shared" si="949"/>
        <v>0.47861211146504279</v>
      </c>
      <c r="N5122" s="28">
        <f t="shared" si="946"/>
        <v>2.3814156735674734</v>
      </c>
      <c r="O5122" s="28">
        <f t="shared" si="950"/>
        <v>1.8950591505547882</v>
      </c>
      <c r="P5122" s="28">
        <f t="shared" si="951"/>
        <v>2.373671262019831</v>
      </c>
      <c r="Q5122" s="6">
        <f t="shared" si="941"/>
        <v>0.22973381350322053</v>
      </c>
      <c r="R5122" s="6">
        <f t="shared" si="942"/>
        <v>0.73907306871636747</v>
      </c>
      <c r="S5122" s="6">
        <f t="shared" si="943"/>
        <v>0.96880688221958799</v>
      </c>
    </row>
    <row r="5123" spans="2:19" customFormat="1" x14ac:dyDescent="0.25">
      <c r="B5123" s="200" t="s">
        <v>869</v>
      </c>
      <c r="C5123" s="114">
        <v>2</v>
      </c>
      <c r="D5123" s="1">
        <v>1.2</v>
      </c>
      <c r="E5123" s="1"/>
      <c r="F5123" s="1"/>
      <c r="G5123" s="4">
        <f t="shared" si="947"/>
        <v>795.77470000000005</v>
      </c>
      <c r="H5123" s="201"/>
      <c r="I5123" s="201"/>
      <c r="J5123" s="204">
        <f t="shared" si="944"/>
        <v>1.1309733552923255E-4</v>
      </c>
      <c r="K5123" s="204">
        <f t="shared" si="948"/>
        <v>8.9999466694097391E-2</v>
      </c>
      <c r="L5123" s="28">
        <f t="shared" si="945"/>
        <v>0.27004226145939869</v>
      </c>
      <c r="M5123" s="28">
        <f t="shared" si="949"/>
        <v>0.21489153040154568</v>
      </c>
      <c r="N5123" s="28">
        <f t="shared" si="946"/>
        <v>1.5843532808757497</v>
      </c>
      <c r="O5123" s="28">
        <f t="shared" si="950"/>
        <v>1.2607808103224951</v>
      </c>
      <c r="P5123" s="28">
        <f t="shared" si="951"/>
        <v>1.4756723407240409</v>
      </c>
      <c r="Q5123" s="6">
        <f t="shared" ref="Q5123:Q5186" si="952">M5123*0.48</f>
        <v>0.10314793459274192</v>
      </c>
      <c r="R5123" s="6">
        <f t="shared" ref="R5123:R5186" si="953">O5123*0.39</f>
        <v>0.49170451602577309</v>
      </c>
      <c r="S5123" s="6">
        <f t="shared" ref="S5123:S5186" si="954">Q5123+R5123</f>
        <v>0.59485245061851499</v>
      </c>
    </row>
    <row r="5124" spans="2:19" customFormat="1" x14ac:dyDescent="0.25">
      <c r="B5124" s="200" t="s">
        <v>869</v>
      </c>
      <c r="C5124" s="114">
        <v>2</v>
      </c>
      <c r="D5124" s="1">
        <v>3.9</v>
      </c>
      <c r="E5124" s="1"/>
      <c r="F5124" s="1"/>
      <c r="G5124" s="4">
        <f t="shared" si="947"/>
        <v>64.961200000000005</v>
      </c>
      <c r="H5124" s="201"/>
      <c r="I5124" s="201"/>
      <c r="J5124" s="204">
        <f t="shared" si="944"/>
        <v>1.1945906065275189E-3</v>
      </c>
      <c r="K5124" s="204">
        <f t="shared" si="948"/>
        <v>0.23765627524782876</v>
      </c>
      <c r="L5124" s="28">
        <f t="shared" si="945"/>
        <v>4.0574351124683323</v>
      </c>
      <c r="M5124" s="28">
        <f t="shared" si="949"/>
        <v>0.80720115378436619</v>
      </c>
      <c r="N5124" s="28">
        <f t="shared" si="946"/>
        <v>6.2915196864507177</v>
      </c>
      <c r="O5124" s="28">
        <f t="shared" si="950"/>
        <v>1.2516582050453458</v>
      </c>
      <c r="P5124" s="28">
        <f t="shared" si="951"/>
        <v>2.0588593588297117</v>
      </c>
      <c r="Q5124" s="6">
        <f t="shared" si="952"/>
        <v>0.38745655381649574</v>
      </c>
      <c r="R5124" s="6">
        <f t="shared" si="953"/>
        <v>0.48814669996768484</v>
      </c>
      <c r="S5124" s="6">
        <f t="shared" si="954"/>
        <v>0.87560325378418058</v>
      </c>
    </row>
    <row r="5125" spans="2:19" customFormat="1" x14ac:dyDescent="0.25">
      <c r="B5125" s="200" t="s">
        <v>869</v>
      </c>
      <c r="C5125" s="114">
        <v>2</v>
      </c>
      <c r="D5125" s="1">
        <v>3.8</v>
      </c>
      <c r="E5125" s="1"/>
      <c r="F5125" s="1"/>
      <c r="G5125" s="4">
        <f t="shared" si="947"/>
        <v>64.961200000000005</v>
      </c>
      <c r="H5125" s="201"/>
      <c r="I5125" s="201"/>
      <c r="J5125" s="204">
        <f t="shared" si="944"/>
        <v>1.1341149479459152E-3</v>
      </c>
      <c r="K5125" s="204">
        <f t="shared" si="948"/>
        <v>0.22562502396966777</v>
      </c>
      <c r="L5125" s="28">
        <f t="shared" si="945"/>
        <v>3.8222275656794742</v>
      </c>
      <c r="M5125" s="28">
        <f t="shared" si="949"/>
        <v>0.76040809415826771</v>
      </c>
      <c r="N5125" s="28">
        <f t="shared" si="946"/>
        <v>6.1031884174464111</v>
      </c>
      <c r="O5125" s="28">
        <f t="shared" si="950"/>
        <v>1.2141908855639336</v>
      </c>
      <c r="P5125" s="28">
        <f t="shared" si="951"/>
        <v>1.9745989797222014</v>
      </c>
      <c r="Q5125" s="6">
        <f t="shared" si="952"/>
        <v>0.36499588519596848</v>
      </c>
      <c r="R5125" s="6">
        <f t="shared" si="953"/>
        <v>0.47353444536993411</v>
      </c>
      <c r="S5125" s="6">
        <f t="shared" si="954"/>
        <v>0.83853033056590265</v>
      </c>
    </row>
    <row r="5126" spans="2:19" customFormat="1" x14ac:dyDescent="0.25">
      <c r="B5126" s="200" t="s">
        <v>869</v>
      </c>
      <c r="C5126" s="114">
        <v>2</v>
      </c>
      <c r="D5126" s="1">
        <v>2.7</v>
      </c>
      <c r="E5126" s="1"/>
      <c r="F5126" s="1"/>
      <c r="G5126" s="4">
        <f t="shared" si="947"/>
        <v>795.77470000000005</v>
      </c>
      <c r="H5126" s="201"/>
      <c r="I5126" s="201"/>
      <c r="J5126" s="204">
        <f t="shared" si="944"/>
        <v>5.7255526111673987E-4</v>
      </c>
      <c r="K5126" s="204">
        <f t="shared" si="948"/>
        <v>0.45562230013886806</v>
      </c>
      <c r="L5126" s="28">
        <f t="shared" si="945"/>
        <v>1.7422053596601113</v>
      </c>
      <c r="M5126" s="28">
        <f t="shared" si="949"/>
        <v>1.3863947590567269</v>
      </c>
      <c r="N5126" s="28">
        <f t="shared" si="946"/>
        <v>4.0917168608451373</v>
      </c>
      <c r="O5126" s="28">
        <f t="shared" si="950"/>
        <v>3.2560655263547349</v>
      </c>
      <c r="P5126" s="28">
        <f t="shared" si="951"/>
        <v>4.6424602854114614</v>
      </c>
      <c r="Q5126" s="6">
        <f t="shared" si="952"/>
        <v>0.66546948434722886</v>
      </c>
      <c r="R5126" s="6">
        <f t="shared" si="953"/>
        <v>1.2698655552783467</v>
      </c>
      <c r="S5126" s="6">
        <f t="shared" si="954"/>
        <v>1.9353350396255755</v>
      </c>
    </row>
    <row r="5127" spans="2:19" customFormat="1" x14ac:dyDescent="0.25">
      <c r="B5127" s="200" t="s">
        <v>869</v>
      </c>
      <c r="C5127" s="114">
        <v>2</v>
      </c>
      <c r="D5127" s="1">
        <v>3.6</v>
      </c>
      <c r="E5127" s="1"/>
      <c r="F5127" s="1"/>
      <c r="G5127" s="4">
        <f t="shared" si="947"/>
        <v>64.961200000000005</v>
      </c>
      <c r="H5127" s="201"/>
      <c r="I5127" s="201"/>
      <c r="J5127" s="204">
        <f t="shared" si="944"/>
        <v>1.0178760197630931E-3</v>
      </c>
      <c r="K5127" s="204">
        <f t="shared" si="948"/>
        <v>0.20250002151294286</v>
      </c>
      <c r="L5127" s="28">
        <f t="shared" si="945"/>
        <v>3.375464158589657</v>
      </c>
      <c r="M5127" s="28">
        <f t="shared" si="949"/>
        <v>0.67152732892721312</v>
      </c>
      <c r="N5127" s="28">
        <f t="shared" si="946"/>
        <v>5.7290669248255632</v>
      </c>
      <c r="O5127" s="28">
        <f t="shared" si="950"/>
        <v>1.1397617715724195</v>
      </c>
      <c r="P5127" s="28">
        <f t="shared" si="951"/>
        <v>1.8112891004996325</v>
      </c>
      <c r="Q5127" s="6">
        <f t="shared" si="952"/>
        <v>0.3223331178850623</v>
      </c>
      <c r="R5127" s="6">
        <f t="shared" si="953"/>
        <v>0.44450709091324364</v>
      </c>
      <c r="S5127" s="6">
        <f t="shared" si="954"/>
        <v>0.76684020879830594</v>
      </c>
    </row>
    <row r="5128" spans="2:19" customFormat="1" x14ac:dyDescent="0.25">
      <c r="B5128" s="200" t="s">
        <v>869</v>
      </c>
      <c r="C5128" s="114">
        <v>2</v>
      </c>
      <c r="D5128" s="1">
        <v>3.1</v>
      </c>
      <c r="E5128" s="1"/>
      <c r="F5128" s="1"/>
      <c r="G5128" s="4">
        <f t="shared" si="947"/>
        <v>64.961200000000005</v>
      </c>
      <c r="H5128" s="201"/>
      <c r="I5128" s="201"/>
      <c r="J5128" s="204">
        <f t="shared" si="944"/>
        <v>7.5476763502494771E-4</v>
      </c>
      <c r="K5128" s="204">
        <f t="shared" si="948"/>
        <v>0.15015626595211271</v>
      </c>
      <c r="L5128" s="28">
        <f t="shared" si="945"/>
        <v>2.3935063597525432</v>
      </c>
      <c r="M5128" s="28">
        <f t="shared" si="949"/>
        <v>0.47617301118270206</v>
      </c>
      <c r="N5128" s="28">
        <f t="shared" si="946"/>
        <v>4.8095356854949474</v>
      </c>
      <c r="O5128" s="28">
        <f t="shared" si="950"/>
        <v>0.95682682455440127</v>
      </c>
      <c r="P5128" s="28">
        <f t="shared" si="951"/>
        <v>1.4329998357371032</v>
      </c>
      <c r="Q5128" s="6">
        <f t="shared" si="952"/>
        <v>0.22856304536769698</v>
      </c>
      <c r="R5128" s="6">
        <f t="shared" si="953"/>
        <v>0.37316246157621652</v>
      </c>
      <c r="S5128" s="6">
        <f t="shared" si="954"/>
        <v>0.60172550694391347</v>
      </c>
    </row>
    <row r="5129" spans="2:19" customFormat="1" x14ac:dyDescent="0.25">
      <c r="B5129" s="200" t="s">
        <v>869</v>
      </c>
      <c r="C5129" s="114">
        <v>2</v>
      </c>
      <c r="D5129" s="1">
        <v>6.4</v>
      </c>
      <c r="E5129" s="1"/>
      <c r="F5129" s="1"/>
      <c r="G5129" s="4">
        <f t="shared" si="947"/>
        <v>64.961200000000005</v>
      </c>
      <c r="H5129" s="201"/>
      <c r="I5129" s="201"/>
      <c r="J5129" s="204">
        <f t="shared" si="944"/>
        <v>3.2169908772759479E-3</v>
      </c>
      <c r="K5129" s="204">
        <f t="shared" si="948"/>
        <v>0.64000006799152298</v>
      </c>
      <c r="L5129" s="28">
        <f t="shared" si="945"/>
        <v>12.670735111153041</v>
      </c>
      <c r="M5129" s="28">
        <f t="shared" si="949"/>
        <v>2.5207629247326975</v>
      </c>
      <c r="N5129" s="28">
        <f t="shared" si="946"/>
        <v>11.231571837310549</v>
      </c>
      <c r="O5129" s="28">
        <f t="shared" si="950"/>
        <v>2.2344504581303588</v>
      </c>
      <c r="P5129" s="28">
        <f t="shared" si="951"/>
        <v>4.7552133828630563</v>
      </c>
      <c r="Q5129" s="6">
        <f t="shared" si="952"/>
        <v>1.2099662038716947</v>
      </c>
      <c r="R5129" s="6">
        <f t="shared" si="953"/>
        <v>0.87143567867083993</v>
      </c>
      <c r="S5129" s="6">
        <f t="shared" si="954"/>
        <v>2.0814018825425347</v>
      </c>
    </row>
    <row r="5130" spans="2:19" customFormat="1" x14ac:dyDescent="0.25">
      <c r="B5130" s="200" t="s">
        <v>869</v>
      </c>
      <c r="C5130" s="114">
        <v>2</v>
      </c>
      <c r="D5130" s="1">
        <v>7.8</v>
      </c>
      <c r="E5130" s="1"/>
      <c r="F5130" s="1"/>
      <c r="G5130" s="4">
        <f t="shared" si="947"/>
        <v>64.961200000000005</v>
      </c>
      <c r="H5130" s="201"/>
      <c r="I5130" s="201"/>
      <c r="J5130" s="204">
        <f t="shared" si="944"/>
        <v>4.7783624261100756E-3</v>
      </c>
      <c r="K5130" s="204">
        <f t="shared" si="948"/>
        <v>0.95062510099131503</v>
      </c>
      <c r="L5130" s="28">
        <f t="shared" si="945"/>
        <v>19.967309203036706</v>
      </c>
      <c r="M5130" s="28">
        <f t="shared" si="949"/>
        <v>3.972370371896174</v>
      </c>
      <c r="N5130" s="28">
        <f t="shared" si="946"/>
        <v>14.156655209656122</v>
      </c>
      <c r="O5130" s="28">
        <f t="shared" si="950"/>
        <v>2.8163773670332648</v>
      </c>
      <c r="P5130" s="28">
        <f t="shared" si="951"/>
        <v>6.7887477389294393</v>
      </c>
      <c r="Q5130" s="6">
        <f t="shared" si="952"/>
        <v>1.9067377785101636</v>
      </c>
      <c r="R5130" s="6">
        <f t="shared" si="953"/>
        <v>1.0983871731429733</v>
      </c>
      <c r="S5130" s="6">
        <f t="shared" si="954"/>
        <v>3.0051249516531371</v>
      </c>
    </row>
    <row r="5131" spans="2:19" customFormat="1" x14ac:dyDescent="0.25">
      <c r="B5131" s="200" t="s">
        <v>869</v>
      </c>
      <c r="C5131" s="114">
        <v>2</v>
      </c>
      <c r="D5131" s="1">
        <v>7.2</v>
      </c>
      <c r="E5131" s="1"/>
      <c r="F5131" s="1"/>
      <c r="G5131" s="4">
        <f t="shared" si="947"/>
        <v>64.961200000000005</v>
      </c>
      <c r="H5131" s="201"/>
      <c r="I5131" s="201"/>
      <c r="J5131" s="204">
        <f t="shared" si="944"/>
        <v>4.0715040790523724E-3</v>
      </c>
      <c r="K5131" s="204">
        <f t="shared" si="948"/>
        <v>0.81000008605177143</v>
      </c>
      <c r="L5131" s="28">
        <f t="shared" si="945"/>
        <v>16.611217355322236</v>
      </c>
      <c r="M5131" s="28">
        <f t="shared" si="949"/>
        <v>3.3046970421720201</v>
      </c>
      <c r="N5131" s="28">
        <f t="shared" si="946"/>
        <v>12.891070706250053</v>
      </c>
      <c r="O5131" s="28">
        <f t="shared" si="950"/>
        <v>2.5645973032629987</v>
      </c>
      <c r="P5131" s="28">
        <f t="shared" si="951"/>
        <v>5.8692943454350193</v>
      </c>
      <c r="Q5131" s="6">
        <f t="shared" si="952"/>
        <v>1.5862545802425696</v>
      </c>
      <c r="R5131" s="6">
        <f t="shared" si="953"/>
        <v>1.0001929482725695</v>
      </c>
      <c r="S5131" s="6">
        <f t="shared" si="954"/>
        <v>2.5864475285151389</v>
      </c>
    </row>
    <row r="5132" spans="2:19" customFormat="1" x14ac:dyDescent="0.25">
      <c r="B5132" s="200" t="s">
        <v>869</v>
      </c>
      <c r="C5132" s="114">
        <v>2</v>
      </c>
      <c r="D5132" s="1">
        <v>1.1000000000000001</v>
      </c>
      <c r="E5132" s="1"/>
      <c r="F5132" s="1"/>
      <c r="G5132" s="4">
        <f t="shared" si="947"/>
        <v>795.77470000000005</v>
      </c>
      <c r="H5132" s="201"/>
      <c r="I5132" s="201"/>
      <c r="J5132" s="204">
        <f t="shared" si="944"/>
        <v>9.503317777109126E-5</v>
      </c>
      <c r="K5132" s="204">
        <f t="shared" si="948"/>
        <v>7.5624551874901288E-2</v>
      </c>
      <c r="L5132" s="28">
        <f t="shared" si="945"/>
        <v>0.2210832472489353</v>
      </c>
      <c r="M5132" s="28">
        <f t="shared" si="949"/>
        <v>0.17593141566328524</v>
      </c>
      <c r="N5132" s="28">
        <f t="shared" si="946"/>
        <v>1.4309992669393452</v>
      </c>
      <c r="O5132" s="28">
        <f t="shared" si="950"/>
        <v>1.1387462866523226</v>
      </c>
      <c r="P5132" s="28">
        <f t="shared" si="951"/>
        <v>1.3146777023156078</v>
      </c>
      <c r="Q5132" s="6">
        <f t="shared" si="952"/>
        <v>8.4447079518376905E-2</v>
      </c>
      <c r="R5132" s="6">
        <f t="shared" si="953"/>
        <v>0.4441110517944058</v>
      </c>
      <c r="S5132" s="6">
        <f t="shared" si="954"/>
        <v>0.52855813131278273</v>
      </c>
    </row>
    <row r="5133" spans="2:19" customFormat="1" x14ac:dyDescent="0.25">
      <c r="B5133" s="200" t="s">
        <v>869</v>
      </c>
      <c r="C5133" s="114">
        <v>2</v>
      </c>
      <c r="D5133" s="1">
        <v>3.1</v>
      </c>
      <c r="E5133" s="1"/>
      <c r="F5133" s="1"/>
      <c r="G5133" s="4">
        <f t="shared" si="947"/>
        <v>64.961200000000005</v>
      </c>
      <c r="H5133" s="201"/>
      <c r="I5133" s="201"/>
      <c r="J5133" s="204">
        <f t="shared" si="944"/>
        <v>7.5476763502494771E-4</v>
      </c>
      <c r="K5133" s="204">
        <f t="shared" si="948"/>
        <v>0.15015626595211271</v>
      </c>
      <c r="L5133" s="28">
        <f t="shared" si="945"/>
        <v>2.3935063597525432</v>
      </c>
      <c r="M5133" s="28">
        <f t="shared" si="949"/>
        <v>0.47617301118270206</v>
      </c>
      <c r="N5133" s="28">
        <f t="shared" si="946"/>
        <v>4.8095356854949474</v>
      </c>
      <c r="O5133" s="28">
        <f t="shared" si="950"/>
        <v>0.95682682455440127</v>
      </c>
      <c r="P5133" s="28">
        <f t="shared" si="951"/>
        <v>1.4329998357371032</v>
      </c>
      <c r="Q5133" s="6">
        <f t="shared" si="952"/>
        <v>0.22856304536769698</v>
      </c>
      <c r="R5133" s="6">
        <f t="shared" si="953"/>
        <v>0.37316246157621652</v>
      </c>
      <c r="S5133" s="6">
        <f t="shared" si="954"/>
        <v>0.60172550694391347</v>
      </c>
    </row>
    <row r="5134" spans="2:19" customFormat="1" x14ac:dyDescent="0.25">
      <c r="B5134" s="200" t="s">
        <v>869</v>
      </c>
      <c r="C5134" s="114">
        <v>2</v>
      </c>
      <c r="D5134" s="1">
        <v>4.4000000000000004</v>
      </c>
      <c r="E5134" s="1"/>
      <c r="F5134" s="1"/>
      <c r="G5134" s="4">
        <f t="shared" si="947"/>
        <v>64.961200000000005</v>
      </c>
      <c r="H5134" s="201"/>
      <c r="I5134" s="201"/>
      <c r="J5134" s="204">
        <f t="shared" si="944"/>
        <v>1.5205308443374602E-3</v>
      </c>
      <c r="K5134" s="204">
        <f t="shared" si="948"/>
        <v>0.30250003213661836</v>
      </c>
      <c r="L5134" s="28">
        <f t="shared" si="945"/>
        <v>5.3541650508837426</v>
      </c>
      <c r="M5134" s="28">
        <f t="shared" si="949"/>
        <v>1.0651774056334999</v>
      </c>
      <c r="N5134" s="28">
        <f t="shared" si="946"/>
        <v>7.2451870323804508</v>
      </c>
      <c r="O5134" s="28">
        <f t="shared" si="950"/>
        <v>1.4413843154137866</v>
      </c>
      <c r="P5134" s="28">
        <f t="shared" si="951"/>
        <v>2.5065617210472864</v>
      </c>
      <c r="Q5134" s="6">
        <f t="shared" si="952"/>
        <v>0.51128515470407998</v>
      </c>
      <c r="R5134" s="6">
        <f t="shared" si="953"/>
        <v>0.56213988301137685</v>
      </c>
      <c r="S5134" s="6">
        <f t="shared" si="954"/>
        <v>1.0734250377154568</v>
      </c>
    </row>
    <row r="5135" spans="2:19" customFormat="1" x14ac:dyDescent="0.25">
      <c r="B5135" s="200" t="s">
        <v>869</v>
      </c>
      <c r="C5135" s="114">
        <v>2</v>
      </c>
      <c r="D5135" s="1">
        <v>5.3</v>
      </c>
      <c r="E5135" s="1"/>
      <c r="F5135" s="1"/>
      <c r="G5135" s="4">
        <f t="shared" si="947"/>
        <v>64.961200000000005</v>
      </c>
      <c r="H5135" s="201"/>
      <c r="I5135" s="201"/>
      <c r="J5135" s="204">
        <f t="shared" si="944"/>
        <v>2.2061834409834321E-3</v>
      </c>
      <c r="K5135" s="204">
        <f t="shared" si="948"/>
        <v>0.43890629662797565</v>
      </c>
      <c r="L5135" s="28">
        <f t="shared" si="945"/>
        <v>8.213046389840704</v>
      </c>
      <c r="M5135" s="28">
        <f t="shared" si="949"/>
        <v>1.6339338370665522</v>
      </c>
      <c r="N5135" s="28">
        <f t="shared" si="946"/>
        <v>9.0076755970184212</v>
      </c>
      <c r="O5135" s="28">
        <f t="shared" si="950"/>
        <v>1.792020311670554</v>
      </c>
      <c r="P5135" s="28">
        <f t="shared" si="951"/>
        <v>3.4259541487371061</v>
      </c>
      <c r="Q5135" s="6">
        <f t="shared" si="952"/>
        <v>0.78428824179194501</v>
      </c>
      <c r="R5135" s="6">
        <f t="shared" si="953"/>
        <v>0.69888792155151602</v>
      </c>
      <c r="S5135" s="6">
        <f t="shared" si="954"/>
        <v>1.483176163343461</v>
      </c>
    </row>
    <row r="5136" spans="2:19" customFormat="1" x14ac:dyDescent="0.25">
      <c r="B5136" s="200" t="s">
        <v>869</v>
      </c>
      <c r="C5136" s="114">
        <v>2</v>
      </c>
      <c r="D5136" s="1">
        <v>3</v>
      </c>
      <c r="E5136" s="1"/>
      <c r="F5136" s="1"/>
      <c r="G5136" s="4">
        <f t="shared" si="947"/>
        <v>795.77470000000005</v>
      </c>
      <c r="H5136" s="201"/>
      <c r="I5136" s="201"/>
      <c r="J5136" s="204">
        <f t="shared" si="944"/>
        <v>7.0685834705770342E-4</v>
      </c>
      <c r="K5136" s="204">
        <f t="shared" si="948"/>
        <v>0.56249666683810862</v>
      </c>
      <c r="L5136" s="28">
        <f t="shared" si="945"/>
        <v>2.219707841442716</v>
      </c>
      <c r="M5136" s="28">
        <f t="shared" si="949"/>
        <v>1.7663769089848702</v>
      </c>
      <c r="N5136" s="28">
        <f t="shared" si="946"/>
        <v>4.6285167281146418</v>
      </c>
      <c r="O5136" s="28">
        <f t="shared" si="950"/>
        <v>3.6832347567317885</v>
      </c>
      <c r="P5136" s="28">
        <f t="shared" si="951"/>
        <v>5.4496116657166587</v>
      </c>
      <c r="Q5136" s="6">
        <f t="shared" si="952"/>
        <v>0.84786091631273763</v>
      </c>
      <c r="R5136" s="6">
        <f t="shared" si="953"/>
        <v>1.4364615551253976</v>
      </c>
      <c r="S5136" s="6">
        <f t="shared" si="954"/>
        <v>2.2843224714381352</v>
      </c>
    </row>
    <row r="5137" spans="2:19" customFormat="1" x14ac:dyDescent="0.25">
      <c r="B5137" s="200" t="s">
        <v>869</v>
      </c>
      <c r="C5137" s="114">
        <v>2</v>
      </c>
      <c r="D5137" s="1">
        <v>8</v>
      </c>
      <c r="E5137" s="1"/>
      <c r="F5137" s="1"/>
      <c r="G5137" s="4">
        <f t="shared" si="947"/>
        <v>64.961200000000005</v>
      </c>
      <c r="H5137" s="201"/>
      <c r="I5137" s="201"/>
      <c r="J5137" s="204">
        <f t="shared" si="944"/>
        <v>5.0265482457436689E-3</v>
      </c>
      <c r="K5137" s="204">
        <f t="shared" si="948"/>
        <v>1.0000001062367547</v>
      </c>
      <c r="L5137" s="28">
        <f t="shared" si="945"/>
        <v>21.164008717497858</v>
      </c>
      <c r="M5137" s="28">
        <f t="shared" si="949"/>
        <v>4.2104462010912789</v>
      </c>
      <c r="N5137" s="28">
        <f t="shared" si="946"/>
        <v>14.58227400291401</v>
      </c>
      <c r="O5137" s="28">
        <f t="shared" si="950"/>
        <v>2.9010515445535243</v>
      </c>
      <c r="P5137" s="28">
        <f t="shared" si="951"/>
        <v>7.1114977456448027</v>
      </c>
      <c r="Q5137" s="6">
        <f t="shared" si="952"/>
        <v>2.0210141765238139</v>
      </c>
      <c r="R5137" s="6">
        <f t="shared" si="953"/>
        <v>1.1314101023758745</v>
      </c>
      <c r="S5137" s="6">
        <f t="shared" si="954"/>
        <v>3.1524242788996881</v>
      </c>
    </row>
    <row r="5138" spans="2:19" customFormat="1" x14ac:dyDescent="0.25">
      <c r="B5138" s="200" t="s">
        <v>869</v>
      </c>
      <c r="C5138" s="114">
        <v>2</v>
      </c>
      <c r="D5138" s="1">
        <v>4.8</v>
      </c>
      <c r="E5138" s="1"/>
      <c r="F5138" s="1"/>
      <c r="G5138" s="4">
        <f t="shared" si="947"/>
        <v>64.961200000000005</v>
      </c>
      <c r="H5138" s="201"/>
      <c r="I5138" s="201"/>
      <c r="J5138" s="204">
        <f t="shared" si="944"/>
        <v>1.8095573684677208E-3</v>
      </c>
      <c r="K5138" s="204">
        <f t="shared" si="948"/>
        <v>0.36000003824523169</v>
      </c>
      <c r="L5138" s="28">
        <f t="shared" si="945"/>
        <v>6.5398480281028419</v>
      </c>
      <c r="M5138" s="28">
        <f t="shared" si="949"/>
        <v>1.3010615641484835</v>
      </c>
      <c r="N5138" s="28">
        <f t="shared" si="946"/>
        <v>8.0216224497877064</v>
      </c>
      <c r="O5138" s="28">
        <f t="shared" si="950"/>
        <v>1.5958512501638307</v>
      </c>
      <c r="P5138" s="28">
        <f t="shared" si="951"/>
        <v>2.896912814312314</v>
      </c>
      <c r="Q5138" s="6">
        <f t="shared" si="952"/>
        <v>0.62450955079127202</v>
      </c>
      <c r="R5138" s="6">
        <f t="shared" si="953"/>
        <v>0.62238198756389396</v>
      </c>
      <c r="S5138" s="6">
        <f t="shared" si="954"/>
        <v>1.246891538355166</v>
      </c>
    </row>
    <row r="5139" spans="2:19" customFormat="1" x14ac:dyDescent="0.25">
      <c r="B5139" s="200" t="s">
        <v>869</v>
      </c>
      <c r="C5139" s="114">
        <v>2</v>
      </c>
      <c r="D5139" s="1">
        <v>5</v>
      </c>
      <c r="E5139" s="1"/>
      <c r="F5139" s="1"/>
      <c r="G5139" s="4">
        <f t="shared" si="947"/>
        <v>64.961200000000005</v>
      </c>
      <c r="H5139" s="201"/>
      <c r="I5139" s="201"/>
      <c r="J5139" s="204">
        <f t="shared" si="944"/>
        <v>1.9634954084936209E-3</v>
      </c>
      <c r="K5139" s="204">
        <f t="shared" si="948"/>
        <v>0.39062504149873239</v>
      </c>
      <c r="L5139" s="28">
        <f t="shared" si="945"/>
        <v>7.1833345216463531</v>
      </c>
      <c r="M5139" s="28">
        <f t="shared" si="949"/>
        <v>1.4290791480740557</v>
      </c>
      <c r="N5139" s="28">
        <f t="shared" si="946"/>
        <v>8.4140458590425169</v>
      </c>
      <c r="O5139" s="28">
        <f t="shared" si="950"/>
        <v>1.673921415167597</v>
      </c>
      <c r="P5139" s="28">
        <f t="shared" si="951"/>
        <v>3.1030005632416526</v>
      </c>
      <c r="Q5139" s="6">
        <f t="shared" si="952"/>
        <v>0.68595799107554667</v>
      </c>
      <c r="R5139" s="6">
        <f t="shared" si="953"/>
        <v>0.65282935191536284</v>
      </c>
      <c r="S5139" s="6">
        <f t="shared" si="954"/>
        <v>1.3387873429909094</v>
      </c>
    </row>
    <row r="5140" spans="2:19" customFormat="1" x14ac:dyDescent="0.25">
      <c r="B5140" s="200" t="s">
        <v>869</v>
      </c>
      <c r="C5140" s="114">
        <v>2</v>
      </c>
      <c r="D5140" s="1">
        <v>3.9</v>
      </c>
      <c r="E5140" s="1"/>
      <c r="F5140" s="1"/>
      <c r="G5140" s="4">
        <f t="shared" si="947"/>
        <v>64.961200000000005</v>
      </c>
      <c r="H5140" s="201"/>
      <c r="I5140" s="201"/>
      <c r="J5140" s="204">
        <f t="shared" si="944"/>
        <v>1.1945906065275189E-3</v>
      </c>
      <c r="K5140" s="204">
        <f t="shared" si="948"/>
        <v>0.23765627524782876</v>
      </c>
      <c r="L5140" s="28">
        <f t="shared" si="945"/>
        <v>4.0574351124683323</v>
      </c>
      <c r="M5140" s="28">
        <f t="shared" si="949"/>
        <v>0.80720115378436619</v>
      </c>
      <c r="N5140" s="28">
        <f t="shared" si="946"/>
        <v>6.2915196864507177</v>
      </c>
      <c r="O5140" s="28">
        <f t="shared" si="950"/>
        <v>1.2516582050453458</v>
      </c>
      <c r="P5140" s="28">
        <f t="shared" si="951"/>
        <v>2.0588593588297117</v>
      </c>
      <c r="Q5140" s="6">
        <f t="shared" si="952"/>
        <v>0.38745655381649574</v>
      </c>
      <c r="R5140" s="6">
        <f t="shared" si="953"/>
        <v>0.48814669996768484</v>
      </c>
      <c r="S5140" s="6">
        <f t="shared" si="954"/>
        <v>0.87560325378418058</v>
      </c>
    </row>
    <row r="5141" spans="2:19" customFormat="1" x14ac:dyDescent="0.25">
      <c r="B5141" s="200" t="s">
        <v>869</v>
      </c>
      <c r="C5141" s="114">
        <v>2</v>
      </c>
      <c r="D5141" s="1">
        <v>3.2</v>
      </c>
      <c r="E5141" s="1"/>
      <c r="F5141" s="1"/>
      <c r="G5141" s="4">
        <f t="shared" si="947"/>
        <v>64.961200000000005</v>
      </c>
      <c r="H5141" s="201"/>
      <c r="I5141" s="201"/>
      <c r="J5141" s="204">
        <f t="shared" si="944"/>
        <v>8.0424771931898698E-4</v>
      </c>
      <c r="K5141" s="204">
        <f t="shared" si="948"/>
        <v>0.16000001699788075</v>
      </c>
      <c r="L5141" s="28">
        <f t="shared" si="945"/>
        <v>2.57474279673893</v>
      </c>
      <c r="M5141" s="28">
        <f t="shared" si="949"/>
        <v>0.51222885853159073</v>
      </c>
      <c r="N5141" s="28">
        <f t="shared" si="946"/>
        <v>4.9915502127950244</v>
      </c>
      <c r="O5141" s="28">
        <f t="shared" si="950"/>
        <v>0.99303746806922966</v>
      </c>
      <c r="P5141" s="28">
        <f t="shared" si="951"/>
        <v>1.5052663266008204</v>
      </c>
      <c r="Q5141" s="6">
        <f t="shared" si="952"/>
        <v>0.24586985209516354</v>
      </c>
      <c r="R5141" s="6">
        <f t="shared" si="953"/>
        <v>0.38728461254699958</v>
      </c>
      <c r="S5141" s="6">
        <f t="shared" si="954"/>
        <v>0.63315446464216318</v>
      </c>
    </row>
    <row r="5142" spans="2:19" customFormat="1" x14ac:dyDescent="0.25">
      <c r="B5142" s="200" t="s">
        <v>869</v>
      </c>
      <c r="C5142" s="114">
        <v>2</v>
      </c>
      <c r="D5142" s="1">
        <v>3.9</v>
      </c>
      <c r="E5142" s="1"/>
      <c r="F5142" s="1"/>
      <c r="G5142" s="4">
        <f t="shared" si="947"/>
        <v>64.961200000000005</v>
      </c>
      <c r="H5142" s="201"/>
      <c r="I5142" s="201"/>
      <c r="J5142" s="204">
        <f t="shared" si="944"/>
        <v>1.1945906065275189E-3</v>
      </c>
      <c r="K5142" s="204">
        <f t="shared" si="948"/>
        <v>0.23765627524782876</v>
      </c>
      <c r="L5142" s="28">
        <f t="shared" si="945"/>
        <v>4.0574351124683323</v>
      </c>
      <c r="M5142" s="28">
        <f t="shared" si="949"/>
        <v>0.80720115378436619</v>
      </c>
      <c r="N5142" s="28">
        <f t="shared" si="946"/>
        <v>6.2915196864507177</v>
      </c>
      <c r="O5142" s="28">
        <f t="shared" si="950"/>
        <v>1.2516582050453458</v>
      </c>
      <c r="P5142" s="28">
        <f t="shared" si="951"/>
        <v>2.0588593588297117</v>
      </c>
      <c r="Q5142" s="6">
        <f t="shared" si="952"/>
        <v>0.38745655381649574</v>
      </c>
      <c r="R5142" s="6">
        <f t="shared" si="953"/>
        <v>0.48814669996768484</v>
      </c>
      <c r="S5142" s="6">
        <f t="shared" si="954"/>
        <v>0.87560325378418058</v>
      </c>
    </row>
    <row r="5143" spans="2:19" customFormat="1" x14ac:dyDescent="0.25">
      <c r="B5143" s="200" t="s">
        <v>869</v>
      </c>
      <c r="C5143" s="114">
        <v>2</v>
      </c>
      <c r="D5143" s="1">
        <v>5</v>
      </c>
      <c r="E5143" s="1"/>
      <c r="F5143" s="1"/>
      <c r="G5143" s="4">
        <f t="shared" si="947"/>
        <v>64.961200000000005</v>
      </c>
      <c r="H5143" s="201"/>
      <c r="I5143" s="201"/>
      <c r="J5143" s="204">
        <f t="shared" si="944"/>
        <v>1.9634954084936209E-3</v>
      </c>
      <c r="K5143" s="204">
        <f t="shared" si="948"/>
        <v>0.39062504149873239</v>
      </c>
      <c r="L5143" s="28">
        <f t="shared" si="945"/>
        <v>7.1833345216463531</v>
      </c>
      <c r="M5143" s="28">
        <f t="shared" si="949"/>
        <v>1.4290791480740557</v>
      </c>
      <c r="N5143" s="28">
        <f t="shared" si="946"/>
        <v>8.4140458590425169</v>
      </c>
      <c r="O5143" s="28">
        <f t="shared" si="950"/>
        <v>1.673921415167597</v>
      </c>
      <c r="P5143" s="28">
        <f t="shared" si="951"/>
        <v>3.1030005632416526</v>
      </c>
      <c r="Q5143" s="6">
        <f t="shared" si="952"/>
        <v>0.68595799107554667</v>
      </c>
      <c r="R5143" s="6">
        <f t="shared" si="953"/>
        <v>0.65282935191536284</v>
      </c>
      <c r="S5143" s="6">
        <f t="shared" si="954"/>
        <v>1.3387873429909094</v>
      </c>
    </row>
    <row r="5144" spans="2:19" customFormat="1" x14ac:dyDescent="0.25">
      <c r="B5144" s="200" t="s">
        <v>869</v>
      </c>
      <c r="C5144" s="114">
        <v>2</v>
      </c>
      <c r="D5144" s="1">
        <v>3.7</v>
      </c>
      <c r="E5144" s="1"/>
      <c r="F5144" s="1"/>
      <c r="G5144" s="4">
        <f t="shared" si="947"/>
        <v>64.961200000000005</v>
      </c>
      <c r="H5144" s="201"/>
      <c r="I5144" s="201"/>
      <c r="J5144" s="204">
        <f t="shared" si="944"/>
        <v>1.075210085691107E-3</v>
      </c>
      <c r="K5144" s="204">
        <f t="shared" si="948"/>
        <v>0.21390627272470589</v>
      </c>
      <c r="L5144" s="28">
        <f t="shared" si="945"/>
        <v>3.5949248430857623</v>
      </c>
      <c r="M5144" s="28">
        <f t="shared" si="949"/>
        <v>0.71518764950540104</v>
      </c>
      <c r="N5144" s="28">
        <f t="shared" si="946"/>
        <v>5.9156978898620354</v>
      </c>
      <c r="O5144" s="28">
        <f t="shared" si="950"/>
        <v>1.1768908262913458</v>
      </c>
      <c r="P5144" s="28">
        <f t="shared" si="951"/>
        <v>1.8920784757967468</v>
      </c>
      <c r="Q5144" s="6">
        <f t="shared" si="952"/>
        <v>0.34329007176259246</v>
      </c>
      <c r="R5144" s="6">
        <f t="shared" si="953"/>
        <v>0.45898742225362488</v>
      </c>
      <c r="S5144" s="6">
        <f t="shared" si="954"/>
        <v>0.8022774940162174</v>
      </c>
    </row>
    <row r="5145" spans="2:19" customFormat="1" x14ac:dyDescent="0.25">
      <c r="B5145" s="200" t="s">
        <v>869</v>
      </c>
      <c r="C5145" s="114">
        <v>2</v>
      </c>
      <c r="D5145" s="1">
        <v>4.3</v>
      </c>
      <c r="E5145" s="1"/>
      <c r="F5145" s="1"/>
      <c r="G5145" s="4">
        <f t="shared" si="947"/>
        <v>64.961200000000005</v>
      </c>
      <c r="H5145" s="201"/>
      <c r="I5145" s="201"/>
      <c r="J5145" s="204">
        <f t="shared" si="944"/>
        <v>1.4522012041218817E-3</v>
      </c>
      <c r="K5145" s="204">
        <f t="shared" si="948"/>
        <v>0.28890628069246238</v>
      </c>
      <c r="L5145" s="28">
        <f t="shared" si="945"/>
        <v>5.0785301024450318</v>
      </c>
      <c r="M5145" s="28">
        <f t="shared" si="949"/>
        <v>1.0103415691417936</v>
      </c>
      <c r="N5145" s="28">
        <f t="shared" si="946"/>
        <v>7.0529054640829827</v>
      </c>
      <c r="O5145" s="28">
        <f t="shared" si="950"/>
        <v>1.4031311087748857</v>
      </c>
      <c r="P5145" s="28">
        <f t="shared" si="951"/>
        <v>2.4134726779166793</v>
      </c>
      <c r="Q5145" s="6">
        <f t="shared" si="952"/>
        <v>0.4849639531880609</v>
      </c>
      <c r="R5145" s="6">
        <f t="shared" si="953"/>
        <v>0.54722113242220538</v>
      </c>
      <c r="S5145" s="6">
        <f t="shared" si="954"/>
        <v>1.0321850856102663</v>
      </c>
    </row>
    <row r="5146" spans="2:19" customFormat="1" x14ac:dyDescent="0.25">
      <c r="B5146" s="200" t="s">
        <v>869</v>
      </c>
      <c r="C5146" s="114">
        <v>2</v>
      </c>
      <c r="D5146" s="1">
        <v>6.7</v>
      </c>
      <c r="E5146" s="1"/>
      <c r="F5146" s="1"/>
      <c r="G5146" s="4">
        <f t="shared" si="947"/>
        <v>64.961200000000005</v>
      </c>
      <c r="H5146" s="201"/>
      <c r="I5146" s="201"/>
      <c r="J5146" s="204">
        <f t="shared" si="944"/>
        <v>3.5256523554911458E-3</v>
      </c>
      <c r="K5146" s="204">
        <f t="shared" si="948"/>
        <v>0.70140632451512386</v>
      </c>
      <c r="L5146" s="28">
        <f t="shared" si="945"/>
        <v>14.077969600318117</v>
      </c>
      <c r="M5146" s="28">
        <f t="shared" si="949"/>
        <v>2.8007233607748074</v>
      </c>
      <c r="N5146" s="28">
        <f t="shared" si="946"/>
        <v>11.849976492405487</v>
      </c>
      <c r="O5146" s="28">
        <f t="shared" si="950"/>
        <v>2.3574781683121695</v>
      </c>
      <c r="P5146" s="28">
        <f t="shared" si="951"/>
        <v>5.1582015290869769</v>
      </c>
      <c r="Q5146" s="6">
        <f t="shared" si="952"/>
        <v>1.3443472131719074</v>
      </c>
      <c r="R5146" s="6">
        <f t="shared" si="953"/>
        <v>0.91941648564174616</v>
      </c>
      <c r="S5146" s="6">
        <f t="shared" si="954"/>
        <v>2.2637636988136536</v>
      </c>
    </row>
    <row r="5147" spans="2:19" customFormat="1" x14ac:dyDescent="0.25">
      <c r="B5147" s="200" t="s">
        <v>869</v>
      </c>
      <c r="C5147" s="114">
        <v>2</v>
      </c>
      <c r="D5147" s="1">
        <v>6.8</v>
      </c>
      <c r="E5147" s="1"/>
      <c r="F5147" s="1"/>
      <c r="G5147" s="4">
        <f t="shared" si="947"/>
        <v>64.961200000000005</v>
      </c>
      <c r="H5147" s="201"/>
      <c r="I5147" s="201"/>
      <c r="J5147" s="204">
        <f t="shared" si="944"/>
        <v>3.6316811075498014E-3</v>
      </c>
      <c r="K5147" s="204">
        <f t="shared" si="948"/>
        <v>0.72250007675605543</v>
      </c>
      <c r="L5147" s="28">
        <f t="shared" si="945"/>
        <v>14.565722844180941</v>
      </c>
      <c r="M5147" s="28">
        <f t="shared" si="949"/>
        <v>2.8977587957958799</v>
      </c>
      <c r="N5147" s="28">
        <f t="shared" si="946"/>
        <v>12.057170367208817</v>
      </c>
      <c r="O5147" s="28">
        <f t="shared" si="950"/>
        <v>2.3986980843828811</v>
      </c>
      <c r="P5147" s="28">
        <f t="shared" si="951"/>
        <v>5.296456880178761</v>
      </c>
      <c r="Q5147" s="6">
        <f t="shared" si="952"/>
        <v>1.3909242219820224</v>
      </c>
      <c r="R5147" s="6">
        <f t="shared" si="953"/>
        <v>0.9354922529093237</v>
      </c>
      <c r="S5147" s="6">
        <f t="shared" si="954"/>
        <v>2.3264164748913458</v>
      </c>
    </row>
    <row r="5148" spans="2:19" customFormat="1" x14ac:dyDescent="0.25">
      <c r="B5148" s="200" t="s">
        <v>869</v>
      </c>
      <c r="C5148" s="114">
        <v>2</v>
      </c>
      <c r="D5148" s="1">
        <v>5.5</v>
      </c>
      <c r="E5148" s="1"/>
      <c r="F5148" s="1"/>
      <c r="G5148" s="4">
        <f t="shared" si="947"/>
        <v>64.961200000000005</v>
      </c>
      <c r="H5148" s="201"/>
      <c r="I5148" s="201"/>
      <c r="J5148" s="204">
        <f t="shared" si="944"/>
        <v>2.3758294442772811E-3</v>
      </c>
      <c r="K5148" s="204">
        <f t="shared" si="948"/>
        <v>0.47265630021346616</v>
      </c>
      <c r="L5148" s="28">
        <f t="shared" si="945"/>
        <v>8.9430956308196485</v>
      </c>
      <c r="M5148" s="28">
        <f t="shared" si="949"/>
        <v>1.7791725342490949</v>
      </c>
      <c r="N5148" s="28">
        <f t="shared" si="946"/>
        <v>9.4066355127217793</v>
      </c>
      <c r="O5148" s="28">
        <f t="shared" si="950"/>
        <v>1.871390873452268</v>
      </c>
      <c r="P5148" s="28">
        <f t="shared" si="951"/>
        <v>3.6505634077013629</v>
      </c>
      <c r="Q5148" s="6">
        <f t="shared" si="952"/>
        <v>0.85400281643956555</v>
      </c>
      <c r="R5148" s="6">
        <f t="shared" si="953"/>
        <v>0.72984244064638448</v>
      </c>
      <c r="S5148" s="6">
        <f t="shared" si="954"/>
        <v>1.58384525708595</v>
      </c>
    </row>
    <row r="5149" spans="2:19" customFormat="1" x14ac:dyDescent="0.25">
      <c r="B5149" s="200" t="s">
        <v>869</v>
      </c>
      <c r="C5149" s="114">
        <v>2</v>
      </c>
      <c r="D5149" s="1">
        <v>2</v>
      </c>
      <c r="E5149" s="1"/>
      <c r="F5149" s="1"/>
      <c r="G5149" s="4">
        <f t="shared" si="947"/>
        <v>795.77470000000005</v>
      </c>
      <c r="H5149" s="201"/>
      <c r="I5149" s="201"/>
      <c r="J5149" s="204">
        <f t="shared" si="944"/>
        <v>3.1415926535897931E-4</v>
      </c>
      <c r="K5149" s="204">
        <f t="shared" si="948"/>
        <v>0.24999851859471495</v>
      </c>
      <c r="L5149" s="28">
        <f t="shared" si="945"/>
        <v>0.87390054800363282</v>
      </c>
      <c r="M5149" s="28">
        <f t="shared" si="949"/>
        <v>0.69542383908485095</v>
      </c>
      <c r="N5149" s="28">
        <f t="shared" si="946"/>
        <v>2.880149720803352</v>
      </c>
      <c r="O5149" s="28">
        <f t="shared" si="950"/>
        <v>2.2919367433236837</v>
      </c>
      <c r="P5149" s="28">
        <f t="shared" si="951"/>
        <v>2.9873605824085345</v>
      </c>
      <c r="Q5149" s="6">
        <f t="shared" si="952"/>
        <v>0.33380344276072843</v>
      </c>
      <c r="R5149" s="6">
        <f t="shared" si="953"/>
        <v>0.89385532989623662</v>
      </c>
      <c r="S5149" s="6">
        <f t="shared" si="954"/>
        <v>1.227658772656965</v>
      </c>
    </row>
    <row r="5150" spans="2:19" customFormat="1" x14ac:dyDescent="0.25">
      <c r="B5150" s="200" t="s">
        <v>869</v>
      </c>
      <c r="C5150" s="114">
        <v>2</v>
      </c>
      <c r="D5150" s="1">
        <v>1.2</v>
      </c>
      <c r="E5150" s="1"/>
      <c r="F5150" s="1"/>
      <c r="G5150" s="4">
        <f t="shared" si="947"/>
        <v>795.77470000000005</v>
      </c>
      <c r="H5150" s="201"/>
      <c r="I5150" s="201"/>
      <c r="J5150" s="204">
        <f t="shared" si="944"/>
        <v>1.1309733552923255E-4</v>
      </c>
      <c r="K5150" s="204">
        <f t="shared" si="948"/>
        <v>8.9999466694097391E-2</v>
      </c>
      <c r="L5150" s="28">
        <f t="shared" si="945"/>
        <v>0.27004226145939869</v>
      </c>
      <c r="M5150" s="28">
        <f t="shared" si="949"/>
        <v>0.21489153040154568</v>
      </c>
      <c r="N5150" s="28">
        <f t="shared" si="946"/>
        <v>1.5843532808757497</v>
      </c>
      <c r="O5150" s="28">
        <f t="shared" si="950"/>
        <v>1.2607808103224951</v>
      </c>
      <c r="P5150" s="28">
        <f t="shared" si="951"/>
        <v>1.4756723407240409</v>
      </c>
      <c r="Q5150" s="6">
        <f t="shared" si="952"/>
        <v>0.10314793459274192</v>
      </c>
      <c r="R5150" s="6">
        <f t="shared" si="953"/>
        <v>0.49170451602577309</v>
      </c>
      <c r="S5150" s="6">
        <f t="shared" si="954"/>
        <v>0.59485245061851499</v>
      </c>
    </row>
    <row r="5151" spans="2:19" customFormat="1" x14ac:dyDescent="0.25">
      <c r="B5151" s="200" t="s">
        <v>869</v>
      </c>
      <c r="C5151" s="114">
        <v>2</v>
      </c>
      <c r="D5151" s="1">
        <v>1.6</v>
      </c>
      <c r="E5151" s="1"/>
      <c r="F5151" s="1"/>
      <c r="G5151" s="4">
        <f t="shared" si="947"/>
        <v>795.77470000000005</v>
      </c>
      <c r="H5151" s="201"/>
      <c r="I5151" s="201"/>
      <c r="J5151" s="204">
        <f t="shared" si="944"/>
        <v>2.0106192982974675E-4</v>
      </c>
      <c r="K5151" s="204">
        <f t="shared" si="948"/>
        <v>0.15999905190061756</v>
      </c>
      <c r="L5151" s="28">
        <f t="shared" si="945"/>
        <v>0.52319777907153642</v>
      </c>
      <c r="M5151" s="28">
        <f t="shared" si="949"/>
        <v>0.41634509665175656</v>
      </c>
      <c r="N5151" s="28">
        <f t="shared" si="946"/>
        <v>2.2183514371591468</v>
      </c>
      <c r="O5151" s="28">
        <f t="shared" si="950"/>
        <v>1.7652975231481343</v>
      </c>
      <c r="P5151" s="28">
        <f t="shared" si="951"/>
        <v>2.1816426197998906</v>
      </c>
      <c r="Q5151" s="6">
        <f t="shared" si="952"/>
        <v>0.19984564639284313</v>
      </c>
      <c r="R5151" s="6">
        <f t="shared" si="953"/>
        <v>0.6884660340277724</v>
      </c>
      <c r="S5151" s="6">
        <f t="shared" si="954"/>
        <v>0.88831168042061548</v>
      </c>
    </row>
    <row r="5152" spans="2:19" customFormat="1" x14ac:dyDescent="0.25">
      <c r="B5152" s="200" t="s">
        <v>869</v>
      </c>
      <c r="C5152" s="114">
        <v>2</v>
      </c>
      <c r="D5152" s="1">
        <v>2.9</v>
      </c>
      <c r="E5152" s="1"/>
      <c r="F5152" s="1"/>
      <c r="G5152" s="4">
        <f t="shared" si="947"/>
        <v>795.77470000000005</v>
      </c>
      <c r="H5152" s="201"/>
      <c r="I5152" s="201"/>
      <c r="J5152" s="204">
        <f t="shared" si="944"/>
        <v>6.6051985541725389E-4</v>
      </c>
      <c r="K5152" s="204">
        <f t="shared" si="948"/>
        <v>0.52562188534538812</v>
      </c>
      <c r="L5152" s="28">
        <f t="shared" si="945"/>
        <v>2.0532746665169008</v>
      </c>
      <c r="M5152" s="28">
        <f t="shared" si="949"/>
        <v>1.633934381374154</v>
      </c>
      <c r="N5152" s="28">
        <f t="shared" si="946"/>
        <v>4.4485208168488608</v>
      </c>
      <c r="O5152" s="28">
        <f t="shared" si="950"/>
        <v>3.5399994104238179</v>
      </c>
      <c r="P5152" s="28">
        <f t="shared" si="951"/>
        <v>5.173933791797972</v>
      </c>
      <c r="Q5152" s="6">
        <f t="shared" si="952"/>
        <v>0.78428850305959386</v>
      </c>
      <c r="R5152" s="6">
        <f t="shared" si="953"/>
        <v>1.380599770065289</v>
      </c>
      <c r="S5152" s="6">
        <f t="shared" si="954"/>
        <v>2.1648882731248831</v>
      </c>
    </row>
    <row r="5153" spans="2:19" customFormat="1" x14ac:dyDescent="0.25">
      <c r="B5153" s="200" t="s">
        <v>869</v>
      </c>
      <c r="C5153" s="114">
        <v>2</v>
      </c>
      <c r="D5153" s="1">
        <v>1</v>
      </c>
      <c r="E5153" s="1"/>
      <c r="F5153" s="1"/>
      <c r="G5153" s="4">
        <f t="shared" si="947"/>
        <v>795.77470000000005</v>
      </c>
      <c r="H5153" s="201"/>
      <c r="I5153" s="201"/>
      <c r="J5153" s="204">
        <f t="shared" ref="J5153:J5216" si="955">((+D5153/200)^2)*PI()</f>
        <v>7.8539816339744827E-5</v>
      </c>
      <c r="K5153" s="204">
        <f t="shared" si="948"/>
        <v>6.2499629648678737E-2</v>
      </c>
      <c r="L5153" s="28">
        <f t="shared" ref="L5153:L5216" si="956">0.17758*(D5153^2.299)</f>
        <v>0.17757999999999999</v>
      </c>
      <c r="M5153" s="28">
        <f t="shared" si="949"/>
        <v>0.14131283659999999</v>
      </c>
      <c r="N5153" s="28">
        <f t="shared" ref="N5153:N5216" si="957">1.28*(D5153^1.17)</f>
        <v>1.28</v>
      </c>
      <c r="O5153" s="28">
        <f t="shared" si="950"/>
        <v>1.0185856</v>
      </c>
      <c r="P5153" s="28">
        <f t="shared" si="951"/>
        <v>1.1598984366</v>
      </c>
      <c r="Q5153" s="6">
        <f t="shared" si="952"/>
        <v>6.7830161567999994E-2</v>
      </c>
      <c r="R5153" s="6">
        <f t="shared" si="953"/>
        <v>0.39724838400000001</v>
      </c>
      <c r="S5153" s="6">
        <f t="shared" si="954"/>
        <v>0.46507854556799999</v>
      </c>
    </row>
    <row r="5154" spans="2:19" customFormat="1" x14ac:dyDescent="0.25">
      <c r="B5154" s="200" t="s">
        <v>869</v>
      </c>
      <c r="C5154" s="114">
        <v>2</v>
      </c>
      <c r="D5154" s="1">
        <v>3</v>
      </c>
      <c r="E5154" s="1"/>
      <c r="F5154" s="1"/>
      <c r="G5154" s="4">
        <f t="shared" ref="G5154:G5217" si="958">IF($D5154&lt;3.01,795.7747,64.9612)</f>
        <v>795.77470000000005</v>
      </c>
      <c r="H5154" s="201"/>
      <c r="I5154" s="201"/>
      <c r="J5154" s="204">
        <f t="shared" si="955"/>
        <v>7.0685834705770342E-4</v>
      </c>
      <c r="K5154" s="204">
        <f t="shared" si="948"/>
        <v>0.56249666683810862</v>
      </c>
      <c r="L5154" s="28">
        <f t="shared" si="956"/>
        <v>2.219707841442716</v>
      </c>
      <c r="M5154" s="28">
        <f t="shared" si="949"/>
        <v>1.7663769089848702</v>
      </c>
      <c r="N5154" s="28">
        <f t="shared" si="957"/>
        <v>4.6285167281146418</v>
      </c>
      <c r="O5154" s="28">
        <f t="shared" si="950"/>
        <v>3.6832347567317885</v>
      </c>
      <c r="P5154" s="28">
        <f t="shared" si="951"/>
        <v>5.4496116657166587</v>
      </c>
      <c r="Q5154" s="6">
        <f t="shared" si="952"/>
        <v>0.84786091631273763</v>
      </c>
      <c r="R5154" s="6">
        <f t="shared" si="953"/>
        <v>1.4364615551253976</v>
      </c>
      <c r="S5154" s="6">
        <f t="shared" si="954"/>
        <v>2.2843224714381352</v>
      </c>
    </row>
    <row r="5155" spans="2:19" customFormat="1" x14ac:dyDescent="0.25">
      <c r="B5155" s="200" t="s">
        <v>869</v>
      </c>
      <c r="C5155" s="114">
        <v>2</v>
      </c>
      <c r="D5155" s="1">
        <v>4</v>
      </c>
      <c r="E5155" s="1"/>
      <c r="F5155" s="1"/>
      <c r="G5155" s="4">
        <f t="shared" si="958"/>
        <v>64.961200000000005</v>
      </c>
      <c r="H5155" s="201"/>
      <c r="I5155" s="201"/>
      <c r="J5155" s="204">
        <f t="shared" si="955"/>
        <v>1.2566370614359172E-3</v>
      </c>
      <c r="K5155" s="204">
        <f t="shared" si="948"/>
        <v>0.25000002655918868</v>
      </c>
      <c r="L5155" s="28">
        <f t="shared" si="956"/>
        <v>4.3006091215286046</v>
      </c>
      <c r="M5155" s="28">
        <f t="shared" si="949"/>
        <v>0.85557909089065032</v>
      </c>
      <c r="N5155" s="28">
        <f t="shared" si="957"/>
        <v>6.4806737611278331</v>
      </c>
      <c r="O5155" s="28">
        <f t="shared" si="950"/>
        <v>1.2892892165316874</v>
      </c>
      <c r="P5155" s="28">
        <f t="shared" si="951"/>
        <v>2.1448683074223376</v>
      </c>
      <c r="Q5155" s="6">
        <f t="shared" si="952"/>
        <v>0.41067796362751213</v>
      </c>
      <c r="R5155" s="6">
        <f t="shared" si="953"/>
        <v>0.50282279444735811</v>
      </c>
      <c r="S5155" s="6">
        <f t="shared" si="954"/>
        <v>0.91350075807487019</v>
      </c>
    </row>
    <row r="5156" spans="2:19" customFormat="1" x14ac:dyDescent="0.25">
      <c r="B5156" s="200" t="s">
        <v>869</v>
      </c>
      <c r="C5156" s="114">
        <v>2</v>
      </c>
      <c r="D5156" s="1">
        <v>2.1</v>
      </c>
      <c r="E5156" s="1" t="s">
        <v>978</v>
      </c>
      <c r="F5156" s="1"/>
      <c r="G5156" s="4">
        <f t="shared" si="958"/>
        <v>795.77470000000005</v>
      </c>
      <c r="H5156" s="201"/>
      <c r="I5156" s="201"/>
      <c r="J5156" s="204">
        <f t="shared" si="955"/>
        <v>3.4636059005827474E-4</v>
      </c>
      <c r="K5156" s="204">
        <f t="shared" si="948"/>
        <v>0.27562336675067328</v>
      </c>
      <c r="L5156" s="28">
        <f t="shared" si="956"/>
        <v>0.97763380474082628</v>
      </c>
      <c r="M5156" s="28">
        <f t="shared" si="949"/>
        <v>0.77797165279860736</v>
      </c>
      <c r="N5156" s="28">
        <f t="shared" si="957"/>
        <v>3.049344871338687</v>
      </c>
      <c r="O5156" s="28">
        <f t="shared" si="950"/>
        <v>2.4265771682651871</v>
      </c>
      <c r="P5156" s="28">
        <f t="shared" si="951"/>
        <v>3.2045488210637947</v>
      </c>
      <c r="Q5156" s="6">
        <f t="shared" si="952"/>
        <v>0.3734263933433315</v>
      </c>
      <c r="R5156" s="6">
        <f t="shared" si="953"/>
        <v>0.94636509562342297</v>
      </c>
      <c r="S5156" s="6">
        <f t="shared" si="954"/>
        <v>1.3197914889667546</v>
      </c>
    </row>
    <row r="5157" spans="2:19" customFormat="1" x14ac:dyDescent="0.25">
      <c r="B5157" s="200" t="s">
        <v>869</v>
      </c>
      <c r="C5157" s="114">
        <v>2</v>
      </c>
      <c r="D5157" s="1">
        <v>2.2000000000000002</v>
      </c>
      <c r="E5157" s="1"/>
      <c r="F5157" s="1"/>
      <c r="G5157" s="4">
        <f t="shared" si="958"/>
        <v>795.77470000000005</v>
      </c>
      <c r="H5157" s="201"/>
      <c r="I5157" s="201"/>
      <c r="J5157" s="204">
        <f t="shared" si="955"/>
        <v>3.8013271108436504E-4</v>
      </c>
      <c r="K5157" s="204">
        <f t="shared" si="948"/>
        <v>0.30249820749960515</v>
      </c>
      <c r="L5157" s="28">
        <f t="shared" si="956"/>
        <v>1.0879872222393692</v>
      </c>
      <c r="M5157" s="28">
        <f t="shared" si="949"/>
        <v>0.86578759184142284</v>
      </c>
      <c r="N5157" s="28">
        <f t="shared" si="957"/>
        <v>3.2199157337071536</v>
      </c>
      <c r="O5157" s="28">
        <f t="shared" si="950"/>
        <v>2.5623123434121418</v>
      </c>
      <c r="P5157" s="28">
        <f t="shared" si="951"/>
        <v>3.4280999352535648</v>
      </c>
      <c r="Q5157" s="6">
        <f t="shared" si="952"/>
        <v>0.41557804408388294</v>
      </c>
      <c r="R5157" s="6">
        <f t="shared" si="953"/>
        <v>0.99930181393073536</v>
      </c>
      <c r="S5157" s="6">
        <f t="shared" si="954"/>
        <v>1.4148798580146182</v>
      </c>
    </row>
    <row r="5158" spans="2:19" customFormat="1" x14ac:dyDescent="0.25">
      <c r="B5158" s="200" t="s">
        <v>869</v>
      </c>
      <c r="C5158" s="114">
        <v>2</v>
      </c>
      <c r="D5158" s="1">
        <v>1.3</v>
      </c>
      <c r="E5158" s="1"/>
      <c r="F5158" s="1"/>
      <c r="G5158" s="4">
        <f t="shared" si="958"/>
        <v>795.77470000000005</v>
      </c>
      <c r="H5158" s="201"/>
      <c r="I5158" s="201"/>
      <c r="J5158" s="204">
        <f t="shared" si="955"/>
        <v>1.3273228961416879E-4</v>
      </c>
      <c r="K5158" s="204">
        <f t="shared" si="948"/>
        <v>0.1056243741062671</v>
      </c>
      <c r="L5158" s="28">
        <f t="shared" si="956"/>
        <v>0.32460097397494425</v>
      </c>
      <c r="M5158" s="28">
        <f t="shared" si="949"/>
        <v>0.25830771706004141</v>
      </c>
      <c r="N5158" s="28">
        <f t="shared" si="957"/>
        <v>1.7398976112023801</v>
      </c>
      <c r="O5158" s="28">
        <f t="shared" si="950"/>
        <v>1.3845583220665181</v>
      </c>
      <c r="P5158" s="28">
        <f t="shared" si="951"/>
        <v>1.6428660391265595</v>
      </c>
      <c r="Q5158" s="6">
        <f t="shared" si="952"/>
        <v>0.12398770418881987</v>
      </c>
      <c r="R5158" s="6">
        <f t="shared" si="953"/>
        <v>0.53997774560594203</v>
      </c>
      <c r="S5158" s="6">
        <f t="shared" si="954"/>
        <v>0.66396544979476191</v>
      </c>
    </row>
    <row r="5159" spans="2:19" customFormat="1" x14ac:dyDescent="0.25">
      <c r="B5159" s="200" t="s">
        <v>869</v>
      </c>
      <c r="C5159" s="114">
        <v>2</v>
      </c>
      <c r="D5159" s="1">
        <v>6.9</v>
      </c>
      <c r="E5159" s="1"/>
      <c r="F5159" s="1"/>
      <c r="G5159" s="4">
        <f t="shared" si="958"/>
        <v>64.961200000000005</v>
      </c>
      <c r="H5159" s="201"/>
      <c r="I5159" s="201"/>
      <c r="J5159" s="204">
        <f t="shared" si="955"/>
        <v>3.7392806559352516E-3</v>
      </c>
      <c r="K5159" s="204">
        <f t="shared" si="948"/>
        <v>0.74390632903018594</v>
      </c>
      <c r="L5159" s="28">
        <f t="shared" si="956"/>
        <v>15.062883294996576</v>
      </c>
      <c r="M5159" s="28">
        <f t="shared" si="949"/>
        <v>2.9966657353748105</v>
      </c>
      <c r="N5159" s="28">
        <f t="shared" si="957"/>
        <v>12.264882891847247</v>
      </c>
      <c r="O5159" s="28">
        <f t="shared" si="950"/>
        <v>2.4400211825707911</v>
      </c>
      <c r="P5159" s="28">
        <f t="shared" si="951"/>
        <v>5.4366869179456021</v>
      </c>
      <c r="Q5159" s="6">
        <f t="shared" si="952"/>
        <v>1.438399552979909</v>
      </c>
      <c r="R5159" s="6">
        <f t="shared" si="953"/>
        <v>0.95160826120260855</v>
      </c>
      <c r="S5159" s="6">
        <f t="shared" si="954"/>
        <v>2.3900078141825176</v>
      </c>
    </row>
    <row r="5160" spans="2:19" customFormat="1" x14ac:dyDescent="0.25">
      <c r="B5160" s="200" t="s">
        <v>869</v>
      </c>
      <c r="C5160" s="114">
        <v>2</v>
      </c>
      <c r="D5160" s="1">
        <v>3.7</v>
      </c>
      <c r="E5160" s="1"/>
      <c r="F5160" s="1"/>
      <c r="G5160" s="4">
        <f t="shared" si="958"/>
        <v>64.961200000000005</v>
      </c>
      <c r="H5160" s="201"/>
      <c r="I5160" s="201"/>
      <c r="J5160" s="204">
        <f t="shared" si="955"/>
        <v>1.075210085691107E-3</v>
      </c>
      <c r="K5160" s="204">
        <f t="shared" si="948"/>
        <v>0.21390627272470589</v>
      </c>
      <c r="L5160" s="28">
        <f t="shared" si="956"/>
        <v>3.5949248430857623</v>
      </c>
      <c r="M5160" s="28">
        <f t="shared" si="949"/>
        <v>0.71518764950540104</v>
      </c>
      <c r="N5160" s="28">
        <f t="shared" si="957"/>
        <v>5.9156978898620354</v>
      </c>
      <c r="O5160" s="28">
        <f t="shared" si="950"/>
        <v>1.1768908262913458</v>
      </c>
      <c r="P5160" s="28">
        <f t="shared" si="951"/>
        <v>1.8920784757967468</v>
      </c>
      <c r="Q5160" s="6">
        <f t="shared" si="952"/>
        <v>0.34329007176259246</v>
      </c>
      <c r="R5160" s="6">
        <f t="shared" si="953"/>
        <v>0.45898742225362488</v>
      </c>
      <c r="S5160" s="6">
        <f t="shared" si="954"/>
        <v>0.8022774940162174</v>
      </c>
    </row>
    <row r="5161" spans="2:19" customFormat="1" x14ac:dyDescent="0.25">
      <c r="B5161" s="200" t="s">
        <v>869</v>
      </c>
      <c r="C5161" s="114">
        <v>2</v>
      </c>
      <c r="D5161" s="1">
        <v>2.2000000000000002</v>
      </c>
      <c r="E5161" s="1"/>
      <c r="F5161" s="1"/>
      <c r="G5161" s="4">
        <f t="shared" si="958"/>
        <v>795.77470000000005</v>
      </c>
      <c r="H5161" s="201"/>
      <c r="I5161" s="201"/>
      <c r="J5161" s="204">
        <f t="shared" si="955"/>
        <v>3.8013271108436504E-4</v>
      </c>
      <c r="K5161" s="204">
        <f t="shared" si="948"/>
        <v>0.30249820749960515</v>
      </c>
      <c r="L5161" s="28">
        <f t="shared" si="956"/>
        <v>1.0879872222393692</v>
      </c>
      <c r="M5161" s="28">
        <f t="shared" si="949"/>
        <v>0.86578759184142284</v>
      </c>
      <c r="N5161" s="28">
        <f t="shared" si="957"/>
        <v>3.2199157337071536</v>
      </c>
      <c r="O5161" s="28">
        <f t="shared" si="950"/>
        <v>2.5623123434121418</v>
      </c>
      <c r="P5161" s="28">
        <f t="shared" si="951"/>
        <v>3.4280999352535648</v>
      </c>
      <c r="Q5161" s="6">
        <f t="shared" si="952"/>
        <v>0.41557804408388294</v>
      </c>
      <c r="R5161" s="6">
        <f t="shared" si="953"/>
        <v>0.99930181393073536</v>
      </c>
      <c r="S5161" s="6">
        <f t="shared" si="954"/>
        <v>1.4148798580146182</v>
      </c>
    </row>
    <row r="5162" spans="2:19" customFormat="1" x14ac:dyDescent="0.25">
      <c r="B5162" s="200" t="s">
        <v>869</v>
      </c>
      <c r="C5162" s="114">
        <v>2</v>
      </c>
      <c r="D5162" s="1">
        <v>3.5</v>
      </c>
      <c r="E5162" s="1"/>
      <c r="F5162" s="1"/>
      <c r="G5162" s="4">
        <f t="shared" si="958"/>
        <v>64.961200000000005</v>
      </c>
      <c r="H5162" s="201"/>
      <c r="I5162" s="201"/>
      <c r="J5162" s="204">
        <f t="shared" si="955"/>
        <v>9.6211275016187424E-4</v>
      </c>
      <c r="K5162" s="204">
        <f t="shared" si="948"/>
        <v>0.19140627033437888</v>
      </c>
      <c r="L5162" s="28">
        <f t="shared" si="956"/>
        <v>3.1637815247608514</v>
      </c>
      <c r="M5162" s="28">
        <f t="shared" si="949"/>
        <v>0.62941440252756542</v>
      </c>
      <c r="N5162" s="28">
        <f t="shared" si="957"/>
        <v>5.5433152983182508</v>
      </c>
      <c r="O5162" s="28">
        <f t="shared" si="950"/>
        <v>1.1028076557140367</v>
      </c>
      <c r="P5162" s="28">
        <f t="shared" si="951"/>
        <v>1.7322220582416021</v>
      </c>
      <c r="Q5162" s="6">
        <f t="shared" si="952"/>
        <v>0.30211891321323137</v>
      </c>
      <c r="R5162" s="6">
        <f t="shared" si="953"/>
        <v>0.43009498572847432</v>
      </c>
      <c r="S5162" s="6">
        <f t="shared" si="954"/>
        <v>0.73221389894170574</v>
      </c>
    </row>
    <row r="5163" spans="2:19" customFormat="1" x14ac:dyDescent="0.25">
      <c r="B5163" s="200" t="s">
        <v>869</v>
      </c>
      <c r="C5163" s="114">
        <v>2</v>
      </c>
      <c r="D5163" s="1">
        <v>3</v>
      </c>
      <c r="E5163" s="1"/>
      <c r="F5163" s="1"/>
      <c r="G5163" s="4">
        <f t="shared" si="958"/>
        <v>795.77470000000005</v>
      </c>
      <c r="H5163" s="201"/>
      <c r="I5163" s="201"/>
      <c r="J5163" s="204">
        <f t="shared" si="955"/>
        <v>7.0685834705770342E-4</v>
      </c>
      <c r="K5163" s="204">
        <f t="shared" ref="K5163:K5226" si="959">+IF($D5163&gt;3.01,J5163*198.9437,J5163*795.77)</f>
        <v>0.56249666683810862</v>
      </c>
      <c r="L5163" s="28">
        <f t="shared" si="956"/>
        <v>2.219707841442716</v>
      </c>
      <c r="M5163" s="28">
        <f t="shared" ref="M5163:M5226" si="960">+IF($D5163&gt;3.01,L5163*198.9437*0.001,L5163*795.77*0.001)</f>
        <v>1.7663769089848702</v>
      </c>
      <c r="N5163" s="28">
        <f t="shared" si="957"/>
        <v>4.6285167281146418</v>
      </c>
      <c r="O5163" s="28">
        <f t="shared" ref="O5163:O5226" si="961">+IF($D5163&gt;3.01,N5163*198.9437*0.001,N5163*795.77*0.001)</f>
        <v>3.6832347567317885</v>
      </c>
      <c r="P5163" s="28">
        <f t="shared" ref="P5163:P5226" si="962">+M5163+O5163</f>
        <v>5.4496116657166587</v>
      </c>
      <c r="Q5163" s="6">
        <f t="shared" si="952"/>
        <v>0.84786091631273763</v>
      </c>
      <c r="R5163" s="6">
        <f t="shared" si="953"/>
        <v>1.4364615551253976</v>
      </c>
      <c r="S5163" s="6">
        <f t="shared" si="954"/>
        <v>2.2843224714381352</v>
      </c>
    </row>
    <row r="5164" spans="2:19" customFormat="1" x14ac:dyDescent="0.25">
      <c r="B5164" s="200" t="s">
        <v>869</v>
      </c>
      <c r="C5164" s="114">
        <v>2</v>
      </c>
      <c r="D5164" s="1">
        <v>3.7</v>
      </c>
      <c r="E5164" s="1"/>
      <c r="F5164" s="1"/>
      <c r="G5164" s="4">
        <f t="shared" si="958"/>
        <v>64.961200000000005</v>
      </c>
      <c r="H5164" s="201"/>
      <c r="I5164" s="201"/>
      <c r="J5164" s="204">
        <f t="shared" si="955"/>
        <v>1.075210085691107E-3</v>
      </c>
      <c r="K5164" s="204">
        <f t="shared" si="959"/>
        <v>0.21390627272470589</v>
      </c>
      <c r="L5164" s="28">
        <f t="shared" si="956"/>
        <v>3.5949248430857623</v>
      </c>
      <c r="M5164" s="28">
        <f t="shared" si="960"/>
        <v>0.71518764950540104</v>
      </c>
      <c r="N5164" s="28">
        <f t="shared" si="957"/>
        <v>5.9156978898620354</v>
      </c>
      <c r="O5164" s="28">
        <f t="shared" si="961"/>
        <v>1.1768908262913458</v>
      </c>
      <c r="P5164" s="28">
        <f t="shared" si="962"/>
        <v>1.8920784757967468</v>
      </c>
      <c r="Q5164" s="6">
        <f t="shared" si="952"/>
        <v>0.34329007176259246</v>
      </c>
      <c r="R5164" s="6">
        <f t="shared" si="953"/>
        <v>0.45898742225362488</v>
      </c>
      <c r="S5164" s="6">
        <f t="shared" si="954"/>
        <v>0.8022774940162174</v>
      </c>
    </row>
    <row r="5165" spans="2:19" customFormat="1" x14ac:dyDescent="0.25">
      <c r="B5165" s="200" t="s">
        <v>869</v>
      </c>
      <c r="C5165" s="114">
        <v>2</v>
      </c>
      <c r="D5165" s="1">
        <v>1.6</v>
      </c>
      <c r="E5165" s="1"/>
      <c r="F5165" s="1"/>
      <c r="G5165" s="4">
        <f t="shared" si="958"/>
        <v>795.77470000000005</v>
      </c>
      <c r="H5165" s="201"/>
      <c r="I5165" s="201"/>
      <c r="J5165" s="204">
        <f t="shared" si="955"/>
        <v>2.0106192982974675E-4</v>
      </c>
      <c r="K5165" s="204">
        <f t="shared" si="959"/>
        <v>0.15999905190061756</v>
      </c>
      <c r="L5165" s="28">
        <f t="shared" si="956"/>
        <v>0.52319777907153642</v>
      </c>
      <c r="M5165" s="28">
        <f t="shared" si="960"/>
        <v>0.41634509665175656</v>
      </c>
      <c r="N5165" s="28">
        <f t="shared" si="957"/>
        <v>2.2183514371591468</v>
      </c>
      <c r="O5165" s="28">
        <f t="shared" si="961"/>
        <v>1.7652975231481343</v>
      </c>
      <c r="P5165" s="28">
        <f t="shared" si="962"/>
        <v>2.1816426197998906</v>
      </c>
      <c r="Q5165" s="6">
        <f t="shared" si="952"/>
        <v>0.19984564639284313</v>
      </c>
      <c r="R5165" s="6">
        <f t="shared" si="953"/>
        <v>0.6884660340277724</v>
      </c>
      <c r="S5165" s="6">
        <f t="shared" si="954"/>
        <v>0.88831168042061548</v>
      </c>
    </row>
    <row r="5166" spans="2:19" customFormat="1" x14ac:dyDescent="0.25">
      <c r="B5166" s="200" t="s">
        <v>869</v>
      </c>
      <c r="C5166" s="114">
        <v>2</v>
      </c>
      <c r="D5166" s="1">
        <v>4.0999999999999996</v>
      </c>
      <c r="E5166" s="1"/>
      <c r="F5166" s="1"/>
      <c r="G5166" s="4">
        <f t="shared" si="958"/>
        <v>64.961200000000005</v>
      </c>
      <c r="H5166" s="201"/>
      <c r="I5166" s="201"/>
      <c r="J5166" s="204">
        <f t="shared" si="955"/>
        <v>1.3202543126711102E-3</v>
      </c>
      <c r="K5166" s="204">
        <f t="shared" si="959"/>
        <v>0.26265627790374757</v>
      </c>
      <c r="L5166" s="28">
        <f t="shared" si="956"/>
        <v>4.5518101325650582</v>
      </c>
      <c r="M5166" s="28">
        <f t="shared" si="960"/>
        <v>0.90555394946998324</v>
      </c>
      <c r="N5166" s="28">
        <f t="shared" si="957"/>
        <v>6.670633528309061</v>
      </c>
      <c r="O5166" s="28">
        <f t="shared" si="961"/>
        <v>1.3270805154658594</v>
      </c>
      <c r="P5166" s="28">
        <f t="shared" si="962"/>
        <v>2.2326344649358427</v>
      </c>
      <c r="Q5166" s="6">
        <f t="shared" si="952"/>
        <v>0.43466589574559195</v>
      </c>
      <c r="R5166" s="6">
        <f t="shared" si="953"/>
        <v>0.51756140103168513</v>
      </c>
      <c r="S5166" s="6">
        <f t="shared" si="954"/>
        <v>0.95222729677727713</v>
      </c>
    </row>
    <row r="5167" spans="2:19" customFormat="1" x14ac:dyDescent="0.25">
      <c r="B5167" s="200" t="s">
        <v>869</v>
      </c>
      <c r="C5167" s="114">
        <v>2</v>
      </c>
      <c r="D5167" s="1">
        <v>1.7</v>
      </c>
      <c r="E5167" s="1"/>
      <c r="F5167" s="1"/>
      <c r="G5167" s="4">
        <f t="shared" si="958"/>
        <v>795.77470000000005</v>
      </c>
      <c r="H5167" s="201"/>
      <c r="I5167" s="201"/>
      <c r="J5167" s="204">
        <f t="shared" si="955"/>
        <v>2.2698006922186259E-4</v>
      </c>
      <c r="K5167" s="204">
        <f t="shared" si="959"/>
        <v>0.18062392968468158</v>
      </c>
      <c r="L5167" s="28">
        <f t="shared" si="956"/>
        <v>0.60144528125594432</v>
      </c>
      <c r="M5167" s="28">
        <f t="shared" si="960"/>
        <v>0.47861211146504279</v>
      </c>
      <c r="N5167" s="28">
        <f t="shared" si="957"/>
        <v>2.3814156735674734</v>
      </c>
      <c r="O5167" s="28">
        <f t="shared" si="961"/>
        <v>1.8950591505547882</v>
      </c>
      <c r="P5167" s="28">
        <f t="shared" si="962"/>
        <v>2.373671262019831</v>
      </c>
      <c r="Q5167" s="6">
        <f t="shared" si="952"/>
        <v>0.22973381350322053</v>
      </c>
      <c r="R5167" s="6">
        <f t="shared" si="953"/>
        <v>0.73907306871636747</v>
      </c>
      <c r="S5167" s="6">
        <f t="shared" si="954"/>
        <v>0.96880688221958799</v>
      </c>
    </row>
    <row r="5168" spans="2:19" customFormat="1" x14ac:dyDescent="0.25">
      <c r="B5168" s="200" t="s">
        <v>869</v>
      </c>
      <c r="C5168" s="114">
        <v>2</v>
      </c>
      <c r="D5168" s="1">
        <v>2.8</v>
      </c>
      <c r="E5168" s="1"/>
      <c r="F5168" s="1"/>
      <c r="G5168" s="4">
        <f t="shared" si="958"/>
        <v>795.77470000000005</v>
      </c>
      <c r="H5168" s="201"/>
      <c r="I5168" s="201"/>
      <c r="J5168" s="204">
        <f t="shared" si="955"/>
        <v>6.1575216010359933E-4</v>
      </c>
      <c r="K5168" s="204">
        <f t="shared" si="959"/>
        <v>0.48999709644564121</v>
      </c>
      <c r="L5168" s="28">
        <f t="shared" si="956"/>
        <v>1.8941325428892555</v>
      </c>
      <c r="M5168" s="28">
        <f t="shared" si="960"/>
        <v>1.5072938536549827</v>
      </c>
      <c r="N5168" s="28">
        <f t="shared" si="957"/>
        <v>4.269577157683524</v>
      </c>
      <c r="O5168" s="28">
        <f t="shared" si="961"/>
        <v>3.3976014147698179</v>
      </c>
      <c r="P5168" s="28">
        <f t="shared" si="962"/>
        <v>4.9048952684248004</v>
      </c>
      <c r="Q5168" s="6">
        <f t="shared" si="952"/>
        <v>0.72350104975439167</v>
      </c>
      <c r="R5168" s="6">
        <f t="shared" si="953"/>
        <v>1.3250645517602291</v>
      </c>
      <c r="S5168" s="6">
        <f t="shared" si="954"/>
        <v>2.0485656015146207</v>
      </c>
    </row>
    <row r="5169" spans="2:19" customFormat="1" x14ac:dyDescent="0.25">
      <c r="B5169" s="200" t="s">
        <v>869</v>
      </c>
      <c r="C5169" s="114">
        <v>2</v>
      </c>
      <c r="D5169" s="1">
        <v>1.5</v>
      </c>
      <c r="E5169" s="1"/>
      <c r="F5169" s="1"/>
      <c r="G5169" s="4">
        <f t="shared" si="958"/>
        <v>795.77470000000005</v>
      </c>
      <c r="H5169" s="201"/>
      <c r="I5169" s="201"/>
      <c r="J5169" s="204">
        <f t="shared" si="955"/>
        <v>1.7671458676442585E-4</v>
      </c>
      <c r="K5169" s="204">
        <f t="shared" si="959"/>
        <v>0.14062416670952715</v>
      </c>
      <c r="L5169" s="28">
        <f t="shared" si="956"/>
        <v>0.45105329134289407</v>
      </c>
      <c r="M5169" s="28">
        <f t="shared" si="960"/>
        <v>0.35893467765193482</v>
      </c>
      <c r="N5169" s="28">
        <f t="shared" si="957"/>
        <v>2.0570116092208695</v>
      </c>
      <c r="O5169" s="28">
        <f t="shared" si="961"/>
        <v>1.6369081282696913</v>
      </c>
      <c r="P5169" s="28">
        <f t="shared" si="962"/>
        <v>1.9958428059216262</v>
      </c>
      <c r="Q5169" s="6">
        <f t="shared" si="952"/>
        <v>0.1722886452729287</v>
      </c>
      <c r="R5169" s="6">
        <f t="shared" si="953"/>
        <v>0.63839417002517962</v>
      </c>
      <c r="S5169" s="6">
        <f t="shared" si="954"/>
        <v>0.81068281529810826</v>
      </c>
    </row>
    <row r="5170" spans="2:19" customFormat="1" x14ac:dyDescent="0.25">
      <c r="B5170" s="200" t="s">
        <v>869</v>
      </c>
      <c r="C5170" s="114">
        <v>2</v>
      </c>
      <c r="D5170" s="1">
        <v>2.7</v>
      </c>
      <c r="E5170" s="1"/>
      <c r="F5170" s="1"/>
      <c r="G5170" s="4">
        <f t="shared" si="958"/>
        <v>795.77470000000005</v>
      </c>
      <c r="H5170" s="201"/>
      <c r="I5170" s="201"/>
      <c r="J5170" s="204">
        <f t="shared" si="955"/>
        <v>5.7255526111673987E-4</v>
      </c>
      <c r="K5170" s="204">
        <f t="shared" si="959"/>
        <v>0.45562230013886806</v>
      </c>
      <c r="L5170" s="28">
        <f t="shared" si="956"/>
        <v>1.7422053596601113</v>
      </c>
      <c r="M5170" s="28">
        <f t="shared" si="960"/>
        <v>1.3863947590567269</v>
      </c>
      <c r="N5170" s="28">
        <f t="shared" si="957"/>
        <v>4.0917168608451373</v>
      </c>
      <c r="O5170" s="28">
        <f t="shared" si="961"/>
        <v>3.2560655263547349</v>
      </c>
      <c r="P5170" s="28">
        <f t="shared" si="962"/>
        <v>4.6424602854114614</v>
      </c>
      <c r="Q5170" s="6">
        <f t="shared" si="952"/>
        <v>0.66546948434722886</v>
      </c>
      <c r="R5170" s="6">
        <f t="shared" si="953"/>
        <v>1.2698655552783467</v>
      </c>
      <c r="S5170" s="6">
        <f t="shared" si="954"/>
        <v>1.9353350396255755</v>
      </c>
    </row>
    <row r="5171" spans="2:19" customFormat="1" x14ac:dyDescent="0.25">
      <c r="B5171" s="200" t="s">
        <v>869</v>
      </c>
      <c r="C5171" s="114">
        <v>2</v>
      </c>
      <c r="D5171" s="1">
        <v>3</v>
      </c>
      <c r="E5171" s="1"/>
      <c r="F5171" s="1"/>
      <c r="G5171" s="4">
        <f t="shared" si="958"/>
        <v>795.77470000000005</v>
      </c>
      <c r="H5171" s="201"/>
      <c r="I5171" s="201"/>
      <c r="J5171" s="204">
        <f t="shared" si="955"/>
        <v>7.0685834705770342E-4</v>
      </c>
      <c r="K5171" s="204">
        <f t="shared" si="959"/>
        <v>0.56249666683810862</v>
      </c>
      <c r="L5171" s="28">
        <f t="shared" si="956"/>
        <v>2.219707841442716</v>
      </c>
      <c r="M5171" s="28">
        <f t="shared" si="960"/>
        <v>1.7663769089848702</v>
      </c>
      <c r="N5171" s="28">
        <f t="shared" si="957"/>
        <v>4.6285167281146418</v>
      </c>
      <c r="O5171" s="28">
        <f t="shared" si="961"/>
        <v>3.6832347567317885</v>
      </c>
      <c r="P5171" s="28">
        <f t="shared" si="962"/>
        <v>5.4496116657166587</v>
      </c>
      <c r="Q5171" s="6">
        <f t="shared" si="952"/>
        <v>0.84786091631273763</v>
      </c>
      <c r="R5171" s="6">
        <f t="shared" si="953"/>
        <v>1.4364615551253976</v>
      </c>
      <c r="S5171" s="6">
        <f t="shared" si="954"/>
        <v>2.2843224714381352</v>
      </c>
    </row>
    <row r="5172" spans="2:19" customFormat="1" x14ac:dyDescent="0.25">
      <c r="B5172" s="200" t="s">
        <v>869</v>
      </c>
      <c r="C5172" s="114">
        <v>2</v>
      </c>
      <c r="D5172" s="1">
        <v>2.5</v>
      </c>
      <c r="E5172" s="1"/>
      <c r="F5172" s="1"/>
      <c r="G5172" s="4">
        <f t="shared" si="958"/>
        <v>795.77470000000005</v>
      </c>
      <c r="H5172" s="201"/>
      <c r="I5172" s="201"/>
      <c r="J5172" s="204">
        <f t="shared" si="955"/>
        <v>4.9087385212340522E-4</v>
      </c>
      <c r="K5172" s="204">
        <f t="shared" si="959"/>
        <v>0.39062268530424216</v>
      </c>
      <c r="L5172" s="28">
        <f t="shared" si="956"/>
        <v>1.4596815933666829</v>
      </c>
      <c r="M5172" s="28">
        <f t="shared" si="960"/>
        <v>1.1615708215534053</v>
      </c>
      <c r="N5172" s="28">
        <f t="shared" si="957"/>
        <v>3.7393815404049149</v>
      </c>
      <c r="O5172" s="28">
        <f t="shared" si="961"/>
        <v>2.975687648408019</v>
      </c>
      <c r="P5172" s="28">
        <f t="shared" si="962"/>
        <v>4.1372584699614245</v>
      </c>
      <c r="Q5172" s="6">
        <f t="shared" si="952"/>
        <v>0.55755399434563457</v>
      </c>
      <c r="R5172" s="6">
        <f t="shared" si="953"/>
        <v>1.1605181828791276</v>
      </c>
      <c r="S5172" s="6">
        <f t="shared" si="954"/>
        <v>1.7180721772247622</v>
      </c>
    </row>
    <row r="5173" spans="2:19" customFormat="1" x14ac:dyDescent="0.25">
      <c r="B5173" s="200" t="s">
        <v>869</v>
      </c>
      <c r="C5173" s="114">
        <v>2</v>
      </c>
      <c r="D5173" s="1">
        <v>2.5</v>
      </c>
      <c r="E5173" s="1"/>
      <c r="F5173" s="1"/>
      <c r="G5173" s="4">
        <f t="shared" si="958"/>
        <v>795.77470000000005</v>
      </c>
      <c r="H5173" s="201"/>
      <c r="I5173" s="201"/>
      <c r="J5173" s="204">
        <f t="shared" si="955"/>
        <v>4.9087385212340522E-4</v>
      </c>
      <c r="K5173" s="204">
        <f t="shared" si="959"/>
        <v>0.39062268530424216</v>
      </c>
      <c r="L5173" s="28">
        <f t="shared" si="956"/>
        <v>1.4596815933666829</v>
      </c>
      <c r="M5173" s="28">
        <f t="shared" si="960"/>
        <v>1.1615708215534053</v>
      </c>
      <c r="N5173" s="28">
        <f t="shared" si="957"/>
        <v>3.7393815404049149</v>
      </c>
      <c r="O5173" s="28">
        <f t="shared" si="961"/>
        <v>2.975687648408019</v>
      </c>
      <c r="P5173" s="28">
        <f t="shared" si="962"/>
        <v>4.1372584699614245</v>
      </c>
      <c r="Q5173" s="6">
        <f t="shared" si="952"/>
        <v>0.55755399434563457</v>
      </c>
      <c r="R5173" s="6">
        <f t="shared" si="953"/>
        <v>1.1605181828791276</v>
      </c>
      <c r="S5173" s="6">
        <f t="shared" si="954"/>
        <v>1.7180721772247622</v>
      </c>
    </row>
    <row r="5174" spans="2:19" customFormat="1" x14ac:dyDescent="0.25">
      <c r="B5174" s="200" t="s">
        <v>869</v>
      </c>
      <c r="C5174" s="114">
        <v>3</v>
      </c>
      <c r="D5174" s="1">
        <v>1.7</v>
      </c>
      <c r="E5174" s="1"/>
      <c r="F5174" s="1"/>
      <c r="G5174" s="4">
        <f t="shared" si="958"/>
        <v>795.77470000000005</v>
      </c>
      <c r="H5174" s="201"/>
      <c r="I5174" s="201"/>
      <c r="J5174" s="204">
        <f t="shared" si="955"/>
        <v>2.2698006922186259E-4</v>
      </c>
      <c r="K5174" s="204">
        <f t="shared" si="959"/>
        <v>0.18062392968468158</v>
      </c>
      <c r="L5174" s="28">
        <f t="shared" si="956"/>
        <v>0.60144528125594432</v>
      </c>
      <c r="M5174" s="28">
        <f t="shared" si="960"/>
        <v>0.47861211146504279</v>
      </c>
      <c r="N5174" s="28">
        <f t="shared" si="957"/>
        <v>2.3814156735674734</v>
      </c>
      <c r="O5174" s="28">
        <f t="shared" si="961"/>
        <v>1.8950591505547882</v>
      </c>
      <c r="P5174" s="28">
        <f t="shared" si="962"/>
        <v>2.373671262019831</v>
      </c>
      <c r="Q5174" s="6">
        <f t="shared" si="952"/>
        <v>0.22973381350322053</v>
      </c>
      <c r="R5174" s="6">
        <f t="shared" si="953"/>
        <v>0.73907306871636747</v>
      </c>
      <c r="S5174" s="6">
        <f t="shared" si="954"/>
        <v>0.96880688221958799</v>
      </c>
    </row>
    <row r="5175" spans="2:19" customFormat="1" x14ac:dyDescent="0.25">
      <c r="B5175" s="200" t="s">
        <v>869</v>
      </c>
      <c r="C5175" s="114">
        <v>3</v>
      </c>
      <c r="D5175" s="1">
        <v>2.2999999999999998</v>
      </c>
      <c r="E5175" s="1"/>
      <c r="F5175" s="1"/>
      <c r="G5175" s="4">
        <f t="shared" si="958"/>
        <v>795.77470000000005</v>
      </c>
      <c r="H5175" s="201"/>
      <c r="I5175" s="201"/>
      <c r="J5175" s="204">
        <f t="shared" si="955"/>
        <v>4.154756284372501E-4</v>
      </c>
      <c r="K5175" s="204">
        <f t="shared" si="959"/>
        <v>0.33062304084151051</v>
      </c>
      <c r="L5175" s="28">
        <f t="shared" si="956"/>
        <v>1.205053550555077</v>
      </c>
      <c r="M5175" s="28">
        <f t="shared" si="960"/>
        <v>0.95894546392521363</v>
      </c>
      <c r="N5175" s="28">
        <f t="shared" si="957"/>
        <v>3.3918101680836426</v>
      </c>
      <c r="O5175" s="28">
        <f t="shared" si="961"/>
        <v>2.6991007774559201</v>
      </c>
      <c r="P5175" s="28">
        <f t="shared" si="962"/>
        <v>3.6580462413811339</v>
      </c>
      <c r="Q5175" s="6">
        <f t="shared" si="952"/>
        <v>0.46029382268410252</v>
      </c>
      <c r="R5175" s="6">
        <f t="shared" si="953"/>
        <v>1.0526493032078088</v>
      </c>
      <c r="S5175" s="6">
        <f t="shared" si="954"/>
        <v>1.5129431258919113</v>
      </c>
    </row>
    <row r="5176" spans="2:19" customFormat="1" x14ac:dyDescent="0.25">
      <c r="B5176" s="200" t="s">
        <v>869</v>
      </c>
      <c r="C5176" s="114">
        <v>3</v>
      </c>
      <c r="D5176" s="1">
        <v>3.6</v>
      </c>
      <c r="E5176" s="1"/>
      <c r="F5176" s="1"/>
      <c r="G5176" s="4">
        <f t="shared" si="958"/>
        <v>64.961200000000005</v>
      </c>
      <c r="H5176" s="201"/>
      <c r="I5176" s="201"/>
      <c r="J5176" s="204">
        <f t="shared" si="955"/>
        <v>1.0178760197630931E-3</v>
      </c>
      <c r="K5176" s="204">
        <f t="shared" si="959"/>
        <v>0.20250002151294286</v>
      </c>
      <c r="L5176" s="28">
        <f t="shared" si="956"/>
        <v>3.375464158589657</v>
      </c>
      <c r="M5176" s="28">
        <f t="shared" si="960"/>
        <v>0.67152732892721312</v>
      </c>
      <c r="N5176" s="28">
        <f t="shared" si="957"/>
        <v>5.7290669248255632</v>
      </c>
      <c r="O5176" s="28">
        <f t="shared" si="961"/>
        <v>1.1397617715724195</v>
      </c>
      <c r="P5176" s="28">
        <f t="shared" si="962"/>
        <v>1.8112891004996325</v>
      </c>
      <c r="Q5176" s="6">
        <f t="shared" si="952"/>
        <v>0.3223331178850623</v>
      </c>
      <c r="R5176" s="6">
        <f t="shared" si="953"/>
        <v>0.44450709091324364</v>
      </c>
      <c r="S5176" s="6">
        <f t="shared" si="954"/>
        <v>0.76684020879830594</v>
      </c>
    </row>
    <row r="5177" spans="2:19" customFormat="1" x14ac:dyDescent="0.25">
      <c r="B5177" s="200" t="s">
        <v>869</v>
      </c>
      <c r="C5177" s="114">
        <v>3</v>
      </c>
      <c r="D5177" s="1">
        <v>2.1</v>
      </c>
      <c r="E5177" s="1"/>
      <c r="F5177" s="1"/>
      <c r="G5177" s="4">
        <f t="shared" si="958"/>
        <v>795.77470000000005</v>
      </c>
      <c r="H5177" s="201"/>
      <c r="I5177" s="201"/>
      <c r="J5177" s="204">
        <f t="shared" si="955"/>
        <v>3.4636059005827474E-4</v>
      </c>
      <c r="K5177" s="204">
        <f t="shared" si="959"/>
        <v>0.27562336675067328</v>
      </c>
      <c r="L5177" s="28">
        <f t="shared" si="956"/>
        <v>0.97763380474082628</v>
      </c>
      <c r="M5177" s="28">
        <f t="shared" si="960"/>
        <v>0.77797165279860736</v>
      </c>
      <c r="N5177" s="28">
        <f t="shared" si="957"/>
        <v>3.049344871338687</v>
      </c>
      <c r="O5177" s="28">
        <f t="shared" si="961"/>
        <v>2.4265771682651871</v>
      </c>
      <c r="P5177" s="28">
        <f t="shared" si="962"/>
        <v>3.2045488210637947</v>
      </c>
      <c r="Q5177" s="6">
        <f t="shared" si="952"/>
        <v>0.3734263933433315</v>
      </c>
      <c r="R5177" s="6">
        <f t="shared" si="953"/>
        <v>0.94636509562342297</v>
      </c>
      <c r="S5177" s="6">
        <f t="shared" si="954"/>
        <v>1.3197914889667546</v>
      </c>
    </row>
    <row r="5178" spans="2:19" customFormat="1" x14ac:dyDescent="0.25">
      <c r="B5178" s="200" t="s">
        <v>869</v>
      </c>
      <c r="C5178" s="114">
        <v>3</v>
      </c>
      <c r="D5178" s="1">
        <v>3.2</v>
      </c>
      <c r="E5178" s="1"/>
      <c r="F5178" s="1"/>
      <c r="G5178" s="4">
        <f t="shared" si="958"/>
        <v>64.961200000000005</v>
      </c>
      <c r="H5178" s="201"/>
      <c r="I5178" s="201"/>
      <c r="J5178" s="204">
        <f t="shared" si="955"/>
        <v>8.0424771931898698E-4</v>
      </c>
      <c r="K5178" s="204">
        <f t="shared" si="959"/>
        <v>0.16000001699788075</v>
      </c>
      <c r="L5178" s="28">
        <f t="shared" si="956"/>
        <v>2.57474279673893</v>
      </c>
      <c r="M5178" s="28">
        <f t="shared" si="960"/>
        <v>0.51222885853159073</v>
      </c>
      <c r="N5178" s="28">
        <f t="shared" si="957"/>
        <v>4.9915502127950244</v>
      </c>
      <c r="O5178" s="28">
        <f t="shared" si="961"/>
        <v>0.99303746806922966</v>
      </c>
      <c r="P5178" s="28">
        <f t="shared" si="962"/>
        <v>1.5052663266008204</v>
      </c>
      <c r="Q5178" s="6">
        <f t="shared" si="952"/>
        <v>0.24586985209516354</v>
      </c>
      <c r="R5178" s="6">
        <f t="shared" si="953"/>
        <v>0.38728461254699958</v>
      </c>
      <c r="S5178" s="6">
        <f t="shared" si="954"/>
        <v>0.63315446464216318</v>
      </c>
    </row>
    <row r="5179" spans="2:19" customFormat="1" x14ac:dyDescent="0.25">
      <c r="B5179" s="200" t="s">
        <v>869</v>
      </c>
      <c r="C5179" s="114">
        <v>3</v>
      </c>
      <c r="D5179" s="1">
        <v>1.8</v>
      </c>
      <c r="E5179" s="1"/>
      <c r="F5179" s="1"/>
      <c r="G5179" s="4">
        <f t="shared" si="958"/>
        <v>795.77470000000005</v>
      </c>
      <c r="H5179" s="201"/>
      <c r="I5179" s="201"/>
      <c r="J5179" s="204">
        <f t="shared" si="955"/>
        <v>2.5446900494077327E-4</v>
      </c>
      <c r="K5179" s="204">
        <f t="shared" si="959"/>
        <v>0.20249880006171914</v>
      </c>
      <c r="L5179" s="28">
        <f t="shared" si="956"/>
        <v>0.68590748301013704</v>
      </c>
      <c r="M5179" s="28">
        <f t="shared" si="960"/>
        <v>0.54582459775497671</v>
      </c>
      <c r="N5179" s="28">
        <f t="shared" si="957"/>
        <v>2.5461196030223361</v>
      </c>
      <c r="O5179" s="28">
        <f t="shared" si="961"/>
        <v>2.0261255964970846</v>
      </c>
      <c r="P5179" s="28">
        <f t="shared" si="962"/>
        <v>2.5719501942520613</v>
      </c>
      <c r="Q5179" s="6">
        <f t="shared" si="952"/>
        <v>0.26199580692238883</v>
      </c>
      <c r="R5179" s="6">
        <f t="shared" si="953"/>
        <v>0.79018898263386306</v>
      </c>
      <c r="S5179" s="6">
        <f t="shared" si="954"/>
        <v>1.0521847895562519</v>
      </c>
    </row>
    <row r="5180" spans="2:19" customFormat="1" x14ac:dyDescent="0.25">
      <c r="B5180" s="200" t="s">
        <v>869</v>
      </c>
      <c r="C5180" s="114">
        <v>3</v>
      </c>
      <c r="D5180" s="1">
        <v>3.5</v>
      </c>
      <c r="E5180" s="1"/>
      <c r="F5180" s="1"/>
      <c r="G5180" s="4">
        <f t="shared" si="958"/>
        <v>64.961200000000005</v>
      </c>
      <c r="H5180" s="201"/>
      <c r="I5180" s="201"/>
      <c r="J5180" s="204">
        <f t="shared" si="955"/>
        <v>9.6211275016187424E-4</v>
      </c>
      <c r="K5180" s="204">
        <f t="shared" si="959"/>
        <v>0.19140627033437888</v>
      </c>
      <c r="L5180" s="28">
        <f t="shared" si="956"/>
        <v>3.1637815247608514</v>
      </c>
      <c r="M5180" s="28">
        <f t="shared" si="960"/>
        <v>0.62941440252756542</v>
      </c>
      <c r="N5180" s="28">
        <f t="shared" si="957"/>
        <v>5.5433152983182508</v>
      </c>
      <c r="O5180" s="28">
        <f t="shared" si="961"/>
        <v>1.1028076557140367</v>
      </c>
      <c r="P5180" s="28">
        <f t="shared" si="962"/>
        <v>1.7322220582416021</v>
      </c>
      <c r="Q5180" s="6">
        <f t="shared" si="952"/>
        <v>0.30211891321323137</v>
      </c>
      <c r="R5180" s="6">
        <f t="shared" si="953"/>
        <v>0.43009498572847432</v>
      </c>
      <c r="S5180" s="6">
        <f t="shared" si="954"/>
        <v>0.73221389894170574</v>
      </c>
    </row>
    <row r="5181" spans="2:19" customFormat="1" x14ac:dyDescent="0.25">
      <c r="B5181" s="200" t="s">
        <v>869</v>
      </c>
      <c r="C5181" s="114">
        <v>3</v>
      </c>
      <c r="D5181" s="1">
        <v>3.6</v>
      </c>
      <c r="E5181" s="1"/>
      <c r="F5181" s="1"/>
      <c r="G5181" s="4">
        <f t="shared" si="958"/>
        <v>64.961200000000005</v>
      </c>
      <c r="H5181" s="201"/>
      <c r="I5181" s="201"/>
      <c r="J5181" s="204">
        <f t="shared" si="955"/>
        <v>1.0178760197630931E-3</v>
      </c>
      <c r="K5181" s="204">
        <f t="shared" si="959"/>
        <v>0.20250002151294286</v>
      </c>
      <c r="L5181" s="28">
        <f t="shared" si="956"/>
        <v>3.375464158589657</v>
      </c>
      <c r="M5181" s="28">
        <f t="shared" si="960"/>
        <v>0.67152732892721312</v>
      </c>
      <c r="N5181" s="28">
        <f t="shared" si="957"/>
        <v>5.7290669248255632</v>
      </c>
      <c r="O5181" s="28">
        <f t="shared" si="961"/>
        <v>1.1397617715724195</v>
      </c>
      <c r="P5181" s="28">
        <f t="shared" si="962"/>
        <v>1.8112891004996325</v>
      </c>
      <c r="Q5181" s="6">
        <f t="shared" si="952"/>
        <v>0.3223331178850623</v>
      </c>
      <c r="R5181" s="6">
        <f t="shared" si="953"/>
        <v>0.44450709091324364</v>
      </c>
      <c r="S5181" s="6">
        <f t="shared" si="954"/>
        <v>0.76684020879830594</v>
      </c>
    </row>
    <row r="5182" spans="2:19" customFormat="1" x14ac:dyDescent="0.25">
      <c r="B5182" s="200" t="s">
        <v>869</v>
      </c>
      <c r="C5182" s="114">
        <v>3</v>
      </c>
      <c r="D5182" s="1">
        <v>1.4</v>
      </c>
      <c r="E5182" s="1"/>
      <c r="F5182" s="1"/>
      <c r="G5182" s="4">
        <f t="shared" si="958"/>
        <v>795.77470000000005</v>
      </c>
      <c r="H5182" s="201"/>
      <c r="I5182" s="201"/>
      <c r="J5182" s="204">
        <f t="shared" si="955"/>
        <v>1.5393804002589983E-4</v>
      </c>
      <c r="K5182" s="204">
        <f t="shared" si="959"/>
        <v>0.1224992741114103</v>
      </c>
      <c r="L5182" s="28">
        <f t="shared" si="956"/>
        <v>0.38489512077165539</v>
      </c>
      <c r="M5182" s="28">
        <f t="shared" si="960"/>
        <v>0.3062879902564602</v>
      </c>
      <c r="N5182" s="28">
        <f t="shared" si="957"/>
        <v>1.8974912041414842</v>
      </c>
      <c r="O5182" s="28">
        <f t="shared" si="961"/>
        <v>1.509966575519669</v>
      </c>
      <c r="P5182" s="28">
        <f t="shared" si="962"/>
        <v>1.8162545657761291</v>
      </c>
      <c r="Q5182" s="6">
        <f t="shared" si="952"/>
        <v>0.14701823532310088</v>
      </c>
      <c r="R5182" s="6">
        <f t="shared" si="953"/>
        <v>0.58888696445267086</v>
      </c>
      <c r="S5182" s="6">
        <f t="shared" si="954"/>
        <v>0.73590519977577173</v>
      </c>
    </row>
    <row r="5183" spans="2:19" customFormat="1" x14ac:dyDescent="0.25">
      <c r="B5183" s="200" t="s">
        <v>869</v>
      </c>
      <c r="C5183" s="114">
        <v>3</v>
      </c>
      <c r="D5183" s="1">
        <v>1.5</v>
      </c>
      <c r="E5183" s="1"/>
      <c r="F5183" s="1"/>
      <c r="G5183" s="4">
        <f t="shared" si="958"/>
        <v>795.77470000000005</v>
      </c>
      <c r="H5183" s="201"/>
      <c r="I5183" s="201"/>
      <c r="J5183" s="204">
        <f t="shared" si="955"/>
        <v>1.7671458676442585E-4</v>
      </c>
      <c r="K5183" s="204">
        <f t="shared" si="959"/>
        <v>0.14062416670952715</v>
      </c>
      <c r="L5183" s="28">
        <f t="shared" si="956"/>
        <v>0.45105329134289407</v>
      </c>
      <c r="M5183" s="28">
        <f t="shared" si="960"/>
        <v>0.35893467765193482</v>
      </c>
      <c r="N5183" s="28">
        <f t="shared" si="957"/>
        <v>2.0570116092208695</v>
      </c>
      <c r="O5183" s="28">
        <f t="shared" si="961"/>
        <v>1.6369081282696913</v>
      </c>
      <c r="P5183" s="28">
        <f t="shared" si="962"/>
        <v>1.9958428059216262</v>
      </c>
      <c r="Q5183" s="6">
        <f t="shared" si="952"/>
        <v>0.1722886452729287</v>
      </c>
      <c r="R5183" s="6">
        <f t="shared" si="953"/>
        <v>0.63839417002517962</v>
      </c>
      <c r="S5183" s="6">
        <f t="shared" si="954"/>
        <v>0.81068281529810826</v>
      </c>
    </row>
    <row r="5184" spans="2:19" customFormat="1" x14ac:dyDescent="0.25">
      <c r="B5184" s="200" t="s">
        <v>869</v>
      </c>
      <c r="C5184" s="114">
        <v>3</v>
      </c>
      <c r="D5184" s="1">
        <v>1.1000000000000001</v>
      </c>
      <c r="E5184" s="1"/>
      <c r="F5184" s="1"/>
      <c r="G5184" s="4">
        <f t="shared" si="958"/>
        <v>795.77470000000005</v>
      </c>
      <c r="H5184" s="201"/>
      <c r="I5184" s="201"/>
      <c r="J5184" s="204">
        <f t="shared" si="955"/>
        <v>9.503317777109126E-5</v>
      </c>
      <c r="K5184" s="204">
        <f t="shared" si="959"/>
        <v>7.5624551874901288E-2</v>
      </c>
      <c r="L5184" s="28">
        <f t="shared" si="956"/>
        <v>0.2210832472489353</v>
      </c>
      <c r="M5184" s="28">
        <f t="shared" si="960"/>
        <v>0.17593141566328524</v>
      </c>
      <c r="N5184" s="28">
        <f t="shared" si="957"/>
        <v>1.4309992669393452</v>
      </c>
      <c r="O5184" s="28">
        <f t="shared" si="961"/>
        <v>1.1387462866523226</v>
      </c>
      <c r="P5184" s="28">
        <f t="shared" si="962"/>
        <v>1.3146777023156078</v>
      </c>
      <c r="Q5184" s="6">
        <f t="shared" si="952"/>
        <v>8.4447079518376905E-2</v>
      </c>
      <c r="R5184" s="6">
        <f t="shared" si="953"/>
        <v>0.4441110517944058</v>
      </c>
      <c r="S5184" s="6">
        <f t="shared" si="954"/>
        <v>0.52855813131278273</v>
      </c>
    </row>
    <row r="5185" spans="2:19" customFormat="1" x14ac:dyDescent="0.25">
      <c r="B5185" s="200" t="s">
        <v>869</v>
      </c>
      <c r="C5185" s="114">
        <v>3</v>
      </c>
      <c r="D5185" s="1">
        <v>3.2</v>
      </c>
      <c r="E5185" s="1"/>
      <c r="F5185" s="1"/>
      <c r="G5185" s="4">
        <f t="shared" si="958"/>
        <v>64.961200000000005</v>
      </c>
      <c r="H5185" s="201"/>
      <c r="I5185" s="201"/>
      <c r="J5185" s="204">
        <f t="shared" si="955"/>
        <v>8.0424771931898698E-4</v>
      </c>
      <c r="K5185" s="204">
        <f t="shared" si="959"/>
        <v>0.16000001699788075</v>
      </c>
      <c r="L5185" s="28">
        <f t="shared" si="956"/>
        <v>2.57474279673893</v>
      </c>
      <c r="M5185" s="28">
        <f t="shared" si="960"/>
        <v>0.51222885853159073</v>
      </c>
      <c r="N5185" s="28">
        <f t="shared" si="957"/>
        <v>4.9915502127950244</v>
      </c>
      <c r="O5185" s="28">
        <f t="shared" si="961"/>
        <v>0.99303746806922966</v>
      </c>
      <c r="P5185" s="28">
        <f t="shared" si="962"/>
        <v>1.5052663266008204</v>
      </c>
      <c r="Q5185" s="6">
        <f t="shared" si="952"/>
        <v>0.24586985209516354</v>
      </c>
      <c r="R5185" s="6">
        <f t="shared" si="953"/>
        <v>0.38728461254699958</v>
      </c>
      <c r="S5185" s="6">
        <f t="shared" si="954"/>
        <v>0.63315446464216318</v>
      </c>
    </row>
    <row r="5186" spans="2:19" customFormat="1" x14ac:dyDescent="0.25">
      <c r="B5186" s="200" t="s">
        <v>869</v>
      </c>
      <c r="C5186" s="114">
        <v>3</v>
      </c>
      <c r="D5186" s="1">
        <v>1</v>
      </c>
      <c r="E5186" s="1"/>
      <c r="F5186" s="1"/>
      <c r="G5186" s="4">
        <f t="shared" si="958"/>
        <v>795.77470000000005</v>
      </c>
      <c r="H5186" s="201"/>
      <c r="I5186" s="201"/>
      <c r="J5186" s="204">
        <f t="shared" si="955"/>
        <v>7.8539816339744827E-5</v>
      </c>
      <c r="K5186" s="204">
        <f t="shared" si="959"/>
        <v>6.2499629648678737E-2</v>
      </c>
      <c r="L5186" s="28">
        <f t="shared" si="956"/>
        <v>0.17757999999999999</v>
      </c>
      <c r="M5186" s="28">
        <f t="shared" si="960"/>
        <v>0.14131283659999999</v>
      </c>
      <c r="N5186" s="28">
        <f t="shared" si="957"/>
        <v>1.28</v>
      </c>
      <c r="O5186" s="28">
        <f t="shared" si="961"/>
        <v>1.0185856</v>
      </c>
      <c r="P5186" s="28">
        <f t="shared" si="962"/>
        <v>1.1598984366</v>
      </c>
      <c r="Q5186" s="6">
        <f t="shared" si="952"/>
        <v>6.7830161567999994E-2</v>
      </c>
      <c r="R5186" s="6">
        <f t="shared" si="953"/>
        <v>0.39724838400000001</v>
      </c>
      <c r="S5186" s="6">
        <f t="shared" si="954"/>
        <v>0.46507854556799999</v>
      </c>
    </row>
    <row r="5187" spans="2:19" customFormat="1" x14ac:dyDescent="0.25">
      <c r="B5187" s="200" t="s">
        <v>869</v>
      </c>
      <c r="C5187" s="114">
        <v>3</v>
      </c>
      <c r="D5187" s="1">
        <v>3</v>
      </c>
      <c r="E5187" s="1"/>
      <c r="F5187" s="1"/>
      <c r="G5187" s="4">
        <f t="shared" si="958"/>
        <v>795.77470000000005</v>
      </c>
      <c r="H5187" s="201"/>
      <c r="I5187" s="201"/>
      <c r="J5187" s="204">
        <f t="shared" si="955"/>
        <v>7.0685834705770342E-4</v>
      </c>
      <c r="K5187" s="204">
        <f t="shared" si="959"/>
        <v>0.56249666683810862</v>
      </c>
      <c r="L5187" s="28">
        <f t="shared" si="956"/>
        <v>2.219707841442716</v>
      </c>
      <c r="M5187" s="28">
        <f t="shared" si="960"/>
        <v>1.7663769089848702</v>
      </c>
      <c r="N5187" s="28">
        <f t="shared" si="957"/>
        <v>4.6285167281146418</v>
      </c>
      <c r="O5187" s="28">
        <f t="shared" si="961"/>
        <v>3.6832347567317885</v>
      </c>
      <c r="P5187" s="28">
        <f t="shared" si="962"/>
        <v>5.4496116657166587</v>
      </c>
      <c r="Q5187" s="6">
        <f t="shared" ref="Q5187:Q5250" si="963">M5187*0.48</f>
        <v>0.84786091631273763</v>
      </c>
      <c r="R5187" s="6">
        <f t="shared" ref="R5187:R5250" si="964">O5187*0.39</f>
        <v>1.4364615551253976</v>
      </c>
      <c r="S5187" s="6">
        <f t="shared" ref="S5187:S5250" si="965">Q5187+R5187</f>
        <v>2.2843224714381352</v>
      </c>
    </row>
    <row r="5188" spans="2:19" customFormat="1" x14ac:dyDescent="0.25">
      <c r="B5188" s="200" t="s">
        <v>869</v>
      </c>
      <c r="C5188" s="114">
        <v>3</v>
      </c>
      <c r="D5188" s="1">
        <v>3.1</v>
      </c>
      <c r="E5188" s="1"/>
      <c r="F5188" s="1"/>
      <c r="G5188" s="4">
        <f t="shared" si="958"/>
        <v>64.961200000000005</v>
      </c>
      <c r="H5188" s="201"/>
      <c r="I5188" s="201"/>
      <c r="J5188" s="204">
        <f t="shared" si="955"/>
        <v>7.5476763502494771E-4</v>
      </c>
      <c r="K5188" s="204">
        <f t="shared" si="959"/>
        <v>0.15015626595211271</v>
      </c>
      <c r="L5188" s="28">
        <f t="shared" si="956"/>
        <v>2.3935063597525432</v>
      </c>
      <c r="M5188" s="28">
        <f t="shared" si="960"/>
        <v>0.47617301118270206</v>
      </c>
      <c r="N5188" s="28">
        <f t="shared" si="957"/>
        <v>4.8095356854949474</v>
      </c>
      <c r="O5188" s="28">
        <f t="shared" si="961"/>
        <v>0.95682682455440127</v>
      </c>
      <c r="P5188" s="28">
        <f t="shared" si="962"/>
        <v>1.4329998357371032</v>
      </c>
      <c r="Q5188" s="6">
        <f t="shared" si="963"/>
        <v>0.22856304536769698</v>
      </c>
      <c r="R5188" s="6">
        <f t="shared" si="964"/>
        <v>0.37316246157621652</v>
      </c>
      <c r="S5188" s="6">
        <f t="shared" si="965"/>
        <v>0.60172550694391347</v>
      </c>
    </row>
    <row r="5189" spans="2:19" customFormat="1" x14ac:dyDescent="0.25">
      <c r="B5189" s="200" t="s">
        <v>869</v>
      </c>
      <c r="C5189" s="114">
        <v>3</v>
      </c>
      <c r="D5189" s="1">
        <v>4.0999999999999996</v>
      </c>
      <c r="E5189" s="1"/>
      <c r="F5189" s="1"/>
      <c r="G5189" s="4">
        <f t="shared" si="958"/>
        <v>64.961200000000005</v>
      </c>
      <c r="H5189" s="201"/>
      <c r="I5189" s="201"/>
      <c r="J5189" s="204">
        <f t="shared" si="955"/>
        <v>1.3202543126711102E-3</v>
      </c>
      <c r="K5189" s="204">
        <f t="shared" si="959"/>
        <v>0.26265627790374757</v>
      </c>
      <c r="L5189" s="28">
        <f t="shared" si="956"/>
        <v>4.5518101325650582</v>
      </c>
      <c r="M5189" s="28">
        <f t="shared" si="960"/>
        <v>0.90555394946998324</v>
      </c>
      <c r="N5189" s="28">
        <f t="shared" si="957"/>
        <v>6.670633528309061</v>
      </c>
      <c r="O5189" s="28">
        <f t="shared" si="961"/>
        <v>1.3270805154658594</v>
      </c>
      <c r="P5189" s="28">
        <f t="shared" si="962"/>
        <v>2.2326344649358427</v>
      </c>
      <c r="Q5189" s="6">
        <f t="shared" si="963"/>
        <v>0.43466589574559195</v>
      </c>
      <c r="R5189" s="6">
        <f t="shared" si="964"/>
        <v>0.51756140103168513</v>
      </c>
      <c r="S5189" s="6">
        <f t="shared" si="965"/>
        <v>0.95222729677727713</v>
      </c>
    </row>
    <row r="5190" spans="2:19" customFormat="1" x14ac:dyDescent="0.25">
      <c r="B5190" s="200" t="s">
        <v>869</v>
      </c>
      <c r="C5190" s="114">
        <v>3</v>
      </c>
      <c r="D5190" s="1">
        <v>3</v>
      </c>
      <c r="E5190" s="1"/>
      <c r="F5190" s="1"/>
      <c r="G5190" s="4">
        <f t="shared" si="958"/>
        <v>795.77470000000005</v>
      </c>
      <c r="H5190" s="201"/>
      <c r="I5190" s="201"/>
      <c r="J5190" s="204">
        <f t="shared" si="955"/>
        <v>7.0685834705770342E-4</v>
      </c>
      <c r="K5190" s="204">
        <f t="shared" si="959"/>
        <v>0.56249666683810862</v>
      </c>
      <c r="L5190" s="28">
        <f t="shared" si="956"/>
        <v>2.219707841442716</v>
      </c>
      <c r="M5190" s="28">
        <f t="shared" si="960"/>
        <v>1.7663769089848702</v>
      </c>
      <c r="N5190" s="28">
        <f t="shared" si="957"/>
        <v>4.6285167281146418</v>
      </c>
      <c r="O5190" s="28">
        <f t="shared" si="961"/>
        <v>3.6832347567317885</v>
      </c>
      <c r="P5190" s="28">
        <f t="shared" si="962"/>
        <v>5.4496116657166587</v>
      </c>
      <c r="Q5190" s="6">
        <f t="shared" si="963"/>
        <v>0.84786091631273763</v>
      </c>
      <c r="R5190" s="6">
        <f t="shared" si="964"/>
        <v>1.4364615551253976</v>
      </c>
      <c r="S5190" s="6">
        <f t="shared" si="965"/>
        <v>2.2843224714381352</v>
      </c>
    </row>
    <row r="5191" spans="2:19" customFormat="1" x14ac:dyDescent="0.25">
      <c r="B5191" s="200" t="s">
        <v>869</v>
      </c>
      <c r="C5191" s="114">
        <v>3</v>
      </c>
      <c r="D5191" s="1">
        <v>3.6</v>
      </c>
      <c r="E5191" s="1"/>
      <c r="F5191" s="1"/>
      <c r="G5191" s="4">
        <f t="shared" si="958"/>
        <v>64.961200000000005</v>
      </c>
      <c r="H5191" s="201"/>
      <c r="I5191" s="201"/>
      <c r="J5191" s="204">
        <f t="shared" si="955"/>
        <v>1.0178760197630931E-3</v>
      </c>
      <c r="K5191" s="204">
        <f t="shared" si="959"/>
        <v>0.20250002151294286</v>
      </c>
      <c r="L5191" s="28">
        <f t="shared" si="956"/>
        <v>3.375464158589657</v>
      </c>
      <c r="M5191" s="28">
        <f t="shared" si="960"/>
        <v>0.67152732892721312</v>
      </c>
      <c r="N5191" s="28">
        <f t="shared" si="957"/>
        <v>5.7290669248255632</v>
      </c>
      <c r="O5191" s="28">
        <f t="shared" si="961"/>
        <v>1.1397617715724195</v>
      </c>
      <c r="P5191" s="28">
        <f t="shared" si="962"/>
        <v>1.8112891004996325</v>
      </c>
      <c r="Q5191" s="6">
        <f t="shared" si="963"/>
        <v>0.3223331178850623</v>
      </c>
      <c r="R5191" s="6">
        <f t="shared" si="964"/>
        <v>0.44450709091324364</v>
      </c>
      <c r="S5191" s="6">
        <f t="shared" si="965"/>
        <v>0.76684020879830594</v>
      </c>
    </row>
    <row r="5192" spans="2:19" customFormat="1" x14ac:dyDescent="0.25">
      <c r="B5192" s="200" t="s">
        <v>869</v>
      </c>
      <c r="C5192" s="114">
        <v>3</v>
      </c>
      <c r="D5192" s="1">
        <v>4.7</v>
      </c>
      <c r="E5192" s="1"/>
      <c r="F5192" s="1"/>
      <c r="G5192" s="4">
        <f t="shared" si="958"/>
        <v>64.961200000000005</v>
      </c>
      <c r="H5192" s="201"/>
      <c r="I5192" s="201"/>
      <c r="J5192" s="204">
        <f t="shared" si="955"/>
        <v>1.7349445429449633E-3</v>
      </c>
      <c r="K5192" s="204">
        <f t="shared" si="959"/>
        <v>0.34515628666827991</v>
      </c>
      <c r="L5192" s="28">
        <f t="shared" si="956"/>
        <v>6.2308461373122945</v>
      </c>
      <c r="M5192" s="28">
        <f t="shared" si="960"/>
        <v>1.2395875846876161</v>
      </c>
      <c r="N5192" s="28">
        <f t="shared" si="957"/>
        <v>7.8264436633583525</v>
      </c>
      <c r="O5192" s="28">
        <f t="shared" si="961"/>
        <v>1.5570216602300653</v>
      </c>
      <c r="P5192" s="28">
        <f t="shared" si="962"/>
        <v>2.7966092449176814</v>
      </c>
      <c r="Q5192" s="6">
        <f t="shared" si="963"/>
        <v>0.59500204065005569</v>
      </c>
      <c r="R5192" s="6">
        <f t="shared" si="964"/>
        <v>0.60723844748972544</v>
      </c>
      <c r="S5192" s="6">
        <f t="shared" si="965"/>
        <v>1.2022404881397812</v>
      </c>
    </row>
    <row r="5193" spans="2:19" customFormat="1" x14ac:dyDescent="0.25">
      <c r="B5193" s="200" t="s">
        <v>869</v>
      </c>
      <c r="C5193" s="114">
        <v>3</v>
      </c>
      <c r="D5193" s="1">
        <v>7.3</v>
      </c>
      <c r="E5193" s="1"/>
      <c r="F5193" s="1"/>
      <c r="G5193" s="4">
        <f t="shared" si="958"/>
        <v>64.961200000000005</v>
      </c>
      <c r="H5193" s="201"/>
      <c r="I5193" s="201"/>
      <c r="J5193" s="204">
        <f t="shared" si="955"/>
        <v>4.1853868127450016E-3</v>
      </c>
      <c r="K5193" s="204">
        <f t="shared" si="959"/>
        <v>0.8326563384586978</v>
      </c>
      <c r="L5193" s="28">
        <f t="shared" si="956"/>
        <v>17.146414059849693</v>
      </c>
      <c r="M5193" s="28">
        <f t="shared" si="960"/>
        <v>3.4111710547985195</v>
      </c>
      <c r="N5193" s="28">
        <f t="shared" si="957"/>
        <v>13.10079696359297</v>
      </c>
      <c r="O5193" s="28">
        <f t="shared" si="961"/>
        <v>2.6063210208859511</v>
      </c>
      <c r="P5193" s="28">
        <f t="shared" si="962"/>
        <v>6.017492075684471</v>
      </c>
      <c r="Q5193" s="6">
        <f t="shared" si="963"/>
        <v>1.6373621063032893</v>
      </c>
      <c r="R5193" s="6">
        <f t="shared" si="964"/>
        <v>1.0164651981455211</v>
      </c>
      <c r="S5193" s="6">
        <f t="shared" si="965"/>
        <v>2.6538273044488103</v>
      </c>
    </row>
    <row r="5194" spans="2:19" customFormat="1" x14ac:dyDescent="0.25">
      <c r="B5194" s="200" t="s">
        <v>869</v>
      </c>
      <c r="C5194" s="114">
        <v>3</v>
      </c>
      <c r="D5194" s="1">
        <v>3.6</v>
      </c>
      <c r="E5194" s="1"/>
      <c r="F5194" s="1"/>
      <c r="G5194" s="4">
        <f t="shared" si="958"/>
        <v>64.961200000000005</v>
      </c>
      <c r="H5194" s="201"/>
      <c r="I5194" s="201"/>
      <c r="J5194" s="204">
        <f t="shared" si="955"/>
        <v>1.0178760197630931E-3</v>
      </c>
      <c r="K5194" s="204">
        <f t="shared" si="959"/>
        <v>0.20250002151294286</v>
      </c>
      <c r="L5194" s="28">
        <f t="shared" si="956"/>
        <v>3.375464158589657</v>
      </c>
      <c r="M5194" s="28">
        <f t="shared" si="960"/>
        <v>0.67152732892721312</v>
      </c>
      <c r="N5194" s="28">
        <f t="shared" si="957"/>
        <v>5.7290669248255632</v>
      </c>
      <c r="O5194" s="28">
        <f t="shared" si="961"/>
        <v>1.1397617715724195</v>
      </c>
      <c r="P5194" s="28">
        <f t="shared" si="962"/>
        <v>1.8112891004996325</v>
      </c>
      <c r="Q5194" s="6">
        <f t="shared" si="963"/>
        <v>0.3223331178850623</v>
      </c>
      <c r="R5194" s="6">
        <f t="shared" si="964"/>
        <v>0.44450709091324364</v>
      </c>
      <c r="S5194" s="6">
        <f t="shared" si="965"/>
        <v>0.76684020879830594</v>
      </c>
    </row>
    <row r="5195" spans="2:19" customFormat="1" x14ac:dyDescent="0.25">
      <c r="B5195" s="200" t="s">
        <v>869</v>
      </c>
      <c r="C5195" s="114">
        <v>3</v>
      </c>
      <c r="D5195" s="1">
        <v>7</v>
      </c>
      <c r="E5195" s="1"/>
      <c r="F5195" s="1"/>
      <c r="G5195" s="4">
        <f t="shared" si="958"/>
        <v>64.961200000000005</v>
      </c>
      <c r="H5195" s="201"/>
      <c r="I5195" s="201"/>
      <c r="J5195" s="204">
        <f t="shared" si="955"/>
        <v>3.8484510006474969E-3</v>
      </c>
      <c r="K5195" s="204">
        <f t="shared" si="959"/>
        <v>0.7656250813375155</v>
      </c>
      <c r="L5195" s="28">
        <f t="shared" si="956"/>
        <v>15.569492106387406</v>
      </c>
      <c r="M5195" s="28">
        <f t="shared" si="960"/>
        <v>3.0974523667655043</v>
      </c>
      <c r="N5195" s="28">
        <f t="shared" si="957"/>
        <v>12.473107819356448</v>
      </c>
      <c r="O5195" s="28">
        <f t="shared" si="961"/>
        <v>2.4814462200817036</v>
      </c>
      <c r="P5195" s="28">
        <f t="shared" si="962"/>
        <v>5.5788985868472079</v>
      </c>
      <c r="Q5195" s="6">
        <f t="shared" si="963"/>
        <v>1.486777136047442</v>
      </c>
      <c r="R5195" s="6">
        <f t="shared" si="964"/>
        <v>0.96776402583186438</v>
      </c>
      <c r="S5195" s="6">
        <f t="shared" si="965"/>
        <v>2.4545411618793063</v>
      </c>
    </row>
    <row r="5196" spans="2:19" customFormat="1" x14ac:dyDescent="0.25">
      <c r="B5196" s="200" t="s">
        <v>869</v>
      </c>
      <c r="C5196" s="114">
        <v>3</v>
      </c>
      <c r="D5196" s="1">
        <v>3.2</v>
      </c>
      <c r="E5196" s="1"/>
      <c r="F5196" s="1"/>
      <c r="G5196" s="4">
        <f t="shared" si="958"/>
        <v>64.961200000000005</v>
      </c>
      <c r="H5196" s="201"/>
      <c r="I5196" s="201"/>
      <c r="J5196" s="204">
        <f t="shared" si="955"/>
        <v>8.0424771931898698E-4</v>
      </c>
      <c r="K5196" s="204">
        <f t="shared" si="959"/>
        <v>0.16000001699788075</v>
      </c>
      <c r="L5196" s="28">
        <f t="shared" si="956"/>
        <v>2.57474279673893</v>
      </c>
      <c r="M5196" s="28">
        <f t="shared" si="960"/>
        <v>0.51222885853159073</v>
      </c>
      <c r="N5196" s="28">
        <f t="shared" si="957"/>
        <v>4.9915502127950244</v>
      </c>
      <c r="O5196" s="28">
        <f t="shared" si="961"/>
        <v>0.99303746806922966</v>
      </c>
      <c r="P5196" s="28">
        <f t="shared" si="962"/>
        <v>1.5052663266008204</v>
      </c>
      <c r="Q5196" s="6">
        <f t="shared" si="963"/>
        <v>0.24586985209516354</v>
      </c>
      <c r="R5196" s="6">
        <f t="shared" si="964"/>
        <v>0.38728461254699958</v>
      </c>
      <c r="S5196" s="6">
        <f t="shared" si="965"/>
        <v>0.63315446464216318</v>
      </c>
    </row>
    <row r="5197" spans="2:19" customFormat="1" x14ac:dyDescent="0.25">
      <c r="B5197" s="200" t="s">
        <v>869</v>
      </c>
      <c r="C5197" s="114">
        <v>3</v>
      </c>
      <c r="D5197" s="1">
        <v>6.1</v>
      </c>
      <c r="E5197" s="1"/>
      <c r="F5197" s="1"/>
      <c r="G5197" s="4">
        <f t="shared" si="958"/>
        <v>64.961200000000005</v>
      </c>
      <c r="H5197" s="201"/>
      <c r="I5197" s="201"/>
      <c r="J5197" s="204">
        <f t="shared" si="955"/>
        <v>2.9224665660019049E-3</v>
      </c>
      <c r="K5197" s="204">
        <f t="shared" si="959"/>
        <v>0.5814063117667132</v>
      </c>
      <c r="L5197" s="28">
        <f t="shared" si="956"/>
        <v>11.346641732690337</v>
      </c>
      <c r="M5197" s="28">
        <f t="shared" si="960"/>
        <v>2.2573428888758267</v>
      </c>
      <c r="N5197" s="28">
        <f t="shared" si="957"/>
        <v>10.618077151196925</v>
      </c>
      <c r="O5197" s="28">
        <f t="shared" si="961"/>
        <v>2.1123995553445756</v>
      </c>
      <c r="P5197" s="28">
        <f t="shared" si="962"/>
        <v>4.3697424442204023</v>
      </c>
      <c r="Q5197" s="6">
        <f t="shared" si="963"/>
        <v>1.0835245866603969</v>
      </c>
      <c r="R5197" s="6">
        <f t="shared" si="964"/>
        <v>0.82383582658438448</v>
      </c>
      <c r="S5197" s="6">
        <f t="shared" si="965"/>
        <v>1.9073604132447812</v>
      </c>
    </row>
    <row r="5198" spans="2:19" customFormat="1" x14ac:dyDescent="0.25">
      <c r="B5198" s="200" t="s">
        <v>869</v>
      </c>
      <c r="C5198" s="114">
        <v>3</v>
      </c>
      <c r="D5198" s="1">
        <v>6.3</v>
      </c>
      <c r="E5198" s="1"/>
      <c r="F5198" s="1"/>
      <c r="G5198" s="4">
        <f t="shared" si="958"/>
        <v>64.961200000000005</v>
      </c>
      <c r="H5198" s="201"/>
      <c r="I5198" s="201"/>
      <c r="J5198" s="204">
        <f t="shared" si="955"/>
        <v>3.1172453105244723E-3</v>
      </c>
      <c r="K5198" s="204">
        <f t="shared" si="959"/>
        <v>0.62015631588338749</v>
      </c>
      <c r="L5198" s="28">
        <f t="shared" si="956"/>
        <v>12.220190463130352</v>
      </c>
      <c r="M5198" s="28">
        <f t="shared" si="960"/>
        <v>2.4311299054398661</v>
      </c>
      <c r="N5198" s="28">
        <f t="shared" si="957"/>
        <v>11.026518552173203</v>
      </c>
      <c r="O5198" s="28">
        <f t="shared" si="961"/>
        <v>2.1936563988879803</v>
      </c>
      <c r="P5198" s="28">
        <f t="shared" si="962"/>
        <v>4.6247863043278468</v>
      </c>
      <c r="Q5198" s="6">
        <f t="shared" si="963"/>
        <v>1.1669423546111357</v>
      </c>
      <c r="R5198" s="6">
        <f t="shared" si="964"/>
        <v>0.85552599556631237</v>
      </c>
      <c r="S5198" s="6">
        <f t="shared" si="965"/>
        <v>2.0224683501774479</v>
      </c>
    </row>
    <row r="5199" spans="2:19" customFormat="1" x14ac:dyDescent="0.25">
      <c r="B5199" s="200" t="s">
        <v>869</v>
      </c>
      <c r="C5199" s="114">
        <v>3</v>
      </c>
      <c r="D5199" s="1">
        <v>3.6</v>
      </c>
      <c r="E5199" s="1"/>
      <c r="F5199" s="1"/>
      <c r="G5199" s="4">
        <f t="shared" si="958"/>
        <v>64.961200000000005</v>
      </c>
      <c r="H5199" s="201"/>
      <c r="I5199" s="201"/>
      <c r="J5199" s="204">
        <f t="shared" si="955"/>
        <v>1.0178760197630931E-3</v>
      </c>
      <c r="K5199" s="204">
        <f t="shared" si="959"/>
        <v>0.20250002151294286</v>
      </c>
      <c r="L5199" s="28">
        <f t="shared" si="956"/>
        <v>3.375464158589657</v>
      </c>
      <c r="M5199" s="28">
        <f t="shared" si="960"/>
        <v>0.67152732892721312</v>
      </c>
      <c r="N5199" s="28">
        <f t="shared" si="957"/>
        <v>5.7290669248255632</v>
      </c>
      <c r="O5199" s="28">
        <f t="shared" si="961"/>
        <v>1.1397617715724195</v>
      </c>
      <c r="P5199" s="28">
        <f t="shared" si="962"/>
        <v>1.8112891004996325</v>
      </c>
      <c r="Q5199" s="6">
        <f t="shared" si="963"/>
        <v>0.3223331178850623</v>
      </c>
      <c r="R5199" s="6">
        <f t="shared" si="964"/>
        <v>0.44450709091324364</v>
      </c>
      <c r="S5199" s="6">
        <f t="shared" si="965"/>
        <v>0.76684020879830594</v>
      </c>
    </row>
    <row r="5200" spans="2:19" customFormat="1" x14ac:dyDescent="0.25">
      <c r="B5200" s="200" t="s">
        <v>869</v>
      </c>
      <c r="C5200" s="114">
        <v>3</v>
      </c>
      <c r="D5200" s="1">
        <v>4.8</v>
      </c>
      <c r="E5200" s="1"/>
      <c r="F5200" s="1"/>
      <c r="G5200" s="4">
        <f t="shared" si="958"/>
        <v>64.961200000000005</v>
      </c>
      <c r="H5200" s="201"/>
      <c r="I5200" s="201"/>
      <c r="J5200" s="204">
        <f t="shared" si="955"/>
        <v>1.8095573684677208E-3</v>
      </c>
      <c r="K5200" s="204">
        <f t="shared" si="959"/>
        <v>0.36000003824523169</v>
      </c>
      <c r="L5200" s="28">
        <f t="shared" si="956"/>
        <v>6.5398480281028419</v>
      </c>
      <c r="M5200" s="28">
        <f t="shared" si="960"/>
        <v>1.3010615641484835</v>
      </c>
      <c r="N5200" s="28">
        <f t="shared" si="957"/>
        <v>8.0216224497877064</v>
      </c>
      <c r="O5200" s="28">
        <f t="shared" si="961"/>
        <v>1.5958512501638307</v>
      </c>
      <c r="P5200" s="28">
        <f t="shared" si="962"/>
        <v>2.896912814312314</v>
      </c>
      <c r="Q5200" s="6">
        <f t="shared" si="963"/>
        <v>0.62450955079127202</v>
      </c>
      <c r="R5200" s="6">
        <f t="shared" si="964"/>
        <v>0.62238198756389396</v>
      </c>
      <c r="S5200" s="6">
        <f t="shared" si="965"/>
        <v>1.246891538355166</v>
      </c>
    </row>
    <row r="5201" spans="2:19" customFormat="1" x14ac:dyDescent="0.25">
      <c r="B5201" s="200" t="s">
        <v>869</v>
      </c>
      <c r="C5201" s="114">
        <v>3</v>
      </c>
      <c r="D5201" s="1">
        <v>5.6</v>
      </c>
      <c r="E5201" s="1"/>
      <c r="F5201" s="1"/>
      <c r="G5201" s="4">
        <f t="shared" si="958"/>
        <v>64.961200000000005</v>
      </c>
      <c r="H5201" s="201"/>
      <c r="I5201" s="201"/>
      <c r="J5201" s="204">
        <f t="shared" si="955"/>
        <v>2.4630086404143973E-3</v>
      </c>
      <c r="K5201" s="204">
        <f t="shared" si="959"/>
        <v>0.49000005205600977</v>
      </c>
      <c r="L5201" s="28">
        <f t="shared" si="956"/>
        <v>9.3213394933125091</v>
      </c>
      <c r="M5201" s="28">
        <f t="shared" si="960"/>
        <v>1.8544217677557158</v>
      </c>
      <c r="N5201" s="28">
        <f t="shared" si="957"/>
        <v>9.6070480145707613</v>
      </c>
      <c r="O5201" s="28">
        <f t="shared" si="961"/>
        <v>1.9112616780963614</v>
      </c>
      <c r="P5201" s="28">
        <f t="shared" si="962"/>
        <v>3.7656834458520771</v>
      </c>
      <c r="Q5201" s="6">
        <f t="shared" si="963"/>
        <v>0.89012244852274358</v>
      </c>
      <c r="R5201" s="6">
        <f t="shared" si="964"/>
        <v>0.74539205445758094</v>
      </c>
      <c r="S5201" s="6">
        <f t="shared" si="965"/>
        <v>1.6355145029803246</v>
      </c>
    </row>
    <row r="5202" spans="2:19" customFormat="1" x14ac:dyDescent="0.25">
      <c r="B5202" s="200" t="s">
        <v>869</v>
      </c>
      <c r="C5202" s="114">
        <v>3</v>
      </c>
      <c r="D5202" s="1">
        <v>3.7</v>
      </c>
      <c r="E5202" s="1"/>
      <c r="F5202" s="1"/>
      <c r="G5202" s="4">
        <f t="shared" si="958"/>
        <v>64.961200000000005</v>
      </c>
      <c r="H5202" s="201"/>
      <c r="I5202" s="201"/>
      <c r="J5202" s="204">
        <f t="shared" si="955"/>
        <v>1.075210085691107E-3</v>
      </c>
      <c r="K5202" s="204">
        <f t="shared" si="959"/>
        <v>0.21390627272470589</v>
      </c>
      <c r="L5202" s="28">
        <f t="shared" si="956"/>
        <v>3.5949248430857623</v>
      </c>
      <c r="M5202" s="28">
        <f t="shared" si="960"/>
        <v>0.71518764950540104</v>
      </c>
      <c r="N5202" s="28">
        <f t="shared" si="957"/>
        <v>5.9156978898620354</v>
      </c>
      <c r="O5202" s="28">
        <f t="shared" si="961"/>
        <v>1.1768908262913458</v>
      </c>
      <c r="P5202" s="28">
        <f t="shared" si="962"/>
        <v>1.8920784757967468</v>
      </c>
      <c r="Q5202" s="6">
        <f t="shared" si="963"/>
        <v>0.34329007176259246</v>
      </c>
      <c r="R5202" s="6">
        <f t="shared" si="964"/>
        <v>0.45898742225362488</v>
      </c>
      <c r="S5202" s="6">
        <f t="shared" si="965"/>
        <v>0.8022774940162174</v>
      </c>
    </row>
    <row r="5203" spans="2:19" customFormat="1" x14ac:dyDescent="0.25">
      <c r="B5203" s="200" t="s">
        <v>869</v>
      </c>
      <c r="C5203" s="114">
        <v>3</v>
      </c>
      <c r="D5203" s="1">
        <v>3.4</v>
      </c>
      <c r="E5203" s="1"/>
      <c r="F5203" s="1"/>
      <c r="G5203" s="4">
        <f t="shared" si="958"/>
        <v>64.961200000000005</v>
      </c>
      <c r="H5203" s="201"/>
      <c r="I5203" s="201"/>
      <c r="J5203" s="204">
        <f t="shared" si="955"/>
        <v>9.0792027688745035E-4</v>
      </c>
      <c r="K5203" s="204">
        <f t="shared" si="959"/>
        <v>0.18062501918901386</v>
      </c>
      <c r="L5203" s="28">
        <f t="shared" si="956"/>
        <v>2.9598116954824234</v>
      </c>
      <c r="M5203" s="28">
        <f t="shared" si="960"/>
        <v>0.58883589000254666</v>
      </c>
      <c r="N5203" s="28">
        <f t="shared" si="957"/>
        <v>5.3584638182360029</v>
      </c>
      <c r="O5203" s="28">
        <f t="shared" si="961"/>
        <v>1.066032618315998</v>
      </c>
      <c r="P5203" s="28">
        <f t="shared" si="962"/>
        <v>1.6548685083185446</v>
      </c>
      <c r="Q5203" s="6">
        <f t="shared" si="963"/>
        <v>0.28264122720122237</v>
      </c>
      <c r="R5203" s="6">
        <f t="shared" si="964"/>
        <v>0.41575272114323925</v>
      </c>
      <c r="S5203" s="6">
        <f t="shared" si="965"/>
        <v>0.69839394834446167</v>
      </c>
    </row>
    <row r="5204" spans="2:19" customFormat="1" x14ac:dyDescent="0.25">
      <c r="B5204" s="200" t="s">
        <v>869</v>
      </c>
      <c r="C5204" s="114">
        <v>3</v>
      </c>
      <c r="D5204" s="1">
        <v>5.4</v>
      </c>
      <c r="E5204" s="1"/>
      <c r="F5204" s="1"/>
      <c r="G5204" s="4">
        <f t="shared" si="958"/>
        <v>64.961200000000005</v>
      </c>
      <c r="H5204" s="201"/>
      <c r="I5204" s="201"/>
      <c r="J5204" s="204">
        <f t="shared" si="955"/>
        <v>2.2902210444669595E-3</v>
      </c>
      <c r="K5204" s="204">
        <f t="shared" si="959"/>
        <v>0.45562504840412144</v>
      </c>
      <c r="L5204" s="28">
        <f t="shared" si="956"/>
        <v>8.5736806990755614</v>
      </c>
      <c r="M5204" s="28">
        <f t="shared" si="960"/>
        <v>1.7056797608926788</v>
      </c>
      <c r="N5204" s="28">
        <f t="shared" si="957"/>
        <v>9.2068415424761678</v>
      </c>
      <c r="O5204" s="28">
        <f t="shared" si="961"/>
        <v>1.8316431217739162</v>
      </c>
      <c r="P5204" s="28">
        <f t="shared" si="962"/>
        <v>3.537322882666595</v>
      </c>
      <c r="Q5204" s="6">
        <f t="shared" si="963"/>
        <v>0.81872628522848578</v>
      </c>
      <c r="R5204" s="6">
        <f t="shared" si="964"/>
        <v>0.71434081749182732</v>
      </c>
      <c r="S5204" s="6">
        <f t="shared" si="965"/>
        <v>1.5330671027203131</v>
      </c>
    </row>
    <row r="5205" spans="2:19" customFormat="1" x14ac:dyDescent="0.25">
      <c r="B5205" s="200" t="s">
        <v>869</v>
      </c>
      <c r="C5205" s="114">
        <v>3</v>
      </c>
      <c r="D5205" s="1">
        <v>4.8</v>
      </c>
      <c r="E5205" s="1"/>
      <c r="F5205" s="1"/>
      <c r="G5205" s="4">
        <f t="shared" si="958"/>
        <v>64.961200000000005</v>
      </c>
      <c r="H5205" s="201"/>
      <c r="I5205" s="201"/>
      <c r="J5205" s="204">
        <f t="shared" si="955"/>
        <v>1.8095573684677208E-3</v>
      </c>
      <c r="K5205" s="204">
        <f t="shared" si="959"/>
        <v>0.36000003824523169</v>
      </c>
      <c r="L5205" s="28">
        <f t="shared" si="956"/>
        <v>6.5398480281028419</v>
      </c>
      <c r="M5205" s="28">
        <f t="shared" si="960"/>
        <v>1.3010615641484835</v>
      </c>
      <c r="N5205" s="28">
        <f t="shared" si="957"/>
        <v>8.0216224497877064</v>
      </c>
      <c r="O5205" s="28">
        <f t="shared" si="961"/>
        <v>1.5958512501638307</v>
      </c>
      <c r="P5205" s="28">
        <f t="shared" si="962"/>
        <v>2.896912814312314</v>
      </c>
      <c r="Q5205" s="6">
        <f t="shared" si="963"/>
        <v>0.62450955079127202</v>
      </c>
      <c r="R5205" s="6">
        <f t="shared" si="964"/>
        <v>0.62238198756389396</v>
      </c>
      <c r="S5205" s="6">
        <f t="shared" si="965"/>
        <v>1.246891538355166</v>
      </c>
    </row>
    <row r="5206" spans="2:19" customFormat="1" x14ac:dyDescent="0.25">
      <c r="B5206" s="200" t="s">
        <v>869</v>
      </c>
      <c r="C5206" s="114">
        <v>3</v>
      </c>
      <c r="D5206" s="1">
        <v>3</v>
      </c>
      <c r="E5206" s="1"/>
      <c r="F5206" s="1"/>
      <c r="G5206" s="4">
        <f t="shared" si="958"/>
        <v>795.77470000000005</v>
      </c>
      <c r="H5206" s="201"/>
      <c r="I5206" s="201"/>
      <c r="J5206" s="204">
        <f t="shared" si="955"/>
        <v>7.0685834705770342E-4</v>
      </c>
      <c r="K5206" s="204">
        <f t="shared" si="959"/>
        <v>0.56249666683810862</v>
      </c>
      <c r="L5206" s="28">
        <f t="shared" si="956"/>
        <v>2.219707841442716</v>
      </c>
      <c r="M5206" s="28">
        <f t="shared" si="960"/>
        <v>1.7663769089848702</v>
      </c>
      <c r="N5206" s="28">
        <f t="shared" si="957"/>
        <v>4.6285167281146418</v>
      </c>
      <c r="O5206" s="28">
        <f t="shared" si="961"/>
        <v>3.6832347567317885</v>
      </c>
      <c r="P5206" s="28">
        <f t="shared" si="962"/>
        <v>5.4496116657166587</v>
      </c>
      <c r="Q5206" s="6">
        <f t="shared" si="963"/>
        <v>0.84786091631273763</v>
      </c>
      <c r="R5206" s="6">
        <f t="shared" si="964"/>
        <v>1.4364615551253976</v>
      </c>
      <c r="S5206" s="6">
        <f t="shared" si="965"/>
        <v>2.2843224714381352</v>
      </c>
    </row>
    <row r="5207" spans="2:19" customFormat="1" x14ac:dyDescent="0.25">
      <c r="B5207" s="200" t="s">
        <v>869</v>
      </c>
      <c r="C5207" s="114">
        <v>3</v>
      </c>
      <c r="D5207" s="1">
        <v>4.4000000000000004</v>
      </c>
      <c r="E5207" s="1"/>
      <c r="F5207" s="1"/>
      <c r="G5207" s="4">
        <f t="shared" si="958"/>
        <v>64.961200000000005</v>
      </c>
      <c r="H5207" s="201"/>
      <c r="I5207" s="201"/>
      <c r="J5207" s="204">
        <f t="shared" si="955"/>
        <v>1.5205308443374602E-3</v>
      </c>
      <c r="K5207" s="204">
        <f t="shared" si="959"/>
        <v>0.30250003213661836</v>
      </c>
      <c r="L5207" s="28">
        <f t="shared" si="956"/>
        <v>5.3541650508837426</v>
      </c>
      <c r="M5207" s="28">
        <f t="shared" si="960"/>
        <v>1.0651774056334999</v>
      </c>
      <c r="N5207" s="28">
        <f t="shared" si="957"/>
        <v>7.2451870323804508</v>
      </c>
      <c r="O5207" s="28">
        <f t="shared" si="961"/>
        <v>1.4413843154137866</v>
      </c>
      <c r="P5207" s="28">
        <f t="shared" si="962"/>
        <v>2.5065617210472864</v>
      </c>
      <c r="Q5207" s="6">
        <f t="shared" si="963"/>
        <v>0.51128515470407998</v>
      </c>
      <c r="R5207" s="6">
        <f t="shared" si="964"/>
        <v>0.56213988301137685</v>
      </c>
      <c r="S5207" s="6">
        <f t="shared" si="965"/>
        <v>1.0734250377154568</v>
      </c>
    </row>
    <row r="5208" spans="2:19" customFormat="1" x14ac:dyDescent="0.25">
      <c r="B5208" s="200" t="s">
        <v>869</v>
      </c>
      <c r="C5208" s="114">
        <v>3</v>
      </c>
      <c r="D5208" s="1">
        <v>5.0999999999999996</v>
      </c>
      <c r="E5208" s="1"/>
      <c r="F5208" s="1"/>
      <c r="G5208" s="4">
        <f t="shared" si="958"/>
        <v>64.961200000000005</v>
      </c>
      <c r="H5208" s="201"/>
      <c r="I5208" s="201"/>
      <c r="J5208" s="204">
        <f t="shared" si="955"/>
        <v>2.0428206229967626E-3</v>
      </c>
      <c r="K5208" s="204">
        <f t="shared" si="959"/>
        <v>0.40640629317528104</v>
      </c>
      <c r="L5208" s="28">
        <f t="shared" si="956"/>
        <v>7.5179232289815232</v>
      </c>
      <c r="M5208" s="28">
        <f t="shared" si="960"/>
        <v>1.4956434634895315</v>
      </c>
      <c r="N5208" s="28">
        <f t="shared" si="957"/>
        <v>8.6112674075792555</v>
      </c>
      <c r="O5208" s="28">
        <f t="shared" si="961"/>
        <v>1.7131573997532252</v>
      </c>
      <c r="P5208" s="28">
        <f t="shared" si="962"/>
        <v>3.2088008632427565</v>
      </c>
      <c r="Q5208" s="6">
        <f t="shared" si="963"/>
        <v>0.7179088624749751</v>
      </c>
      <c r="R5208" s="6">
        <f t="shared" si="964"/>
        <v>0.66813138590375787</v>
      </c>
      <c r="S5208" s="6">
        <f t="shared" si="965"/>
        <v>1.3860402483787331</v>
      </c>
    </row>
    <row r="5209" spans="2:19" customFormat="1" x14ac:dyDescent="0.25">
      <c r="B5209" s="200" t="s">
        <v>869</v>
      </c>
      <c r="C5209" s="114">
        <v>3</v>
      </c>
      <c r="D5209" s="1">
        <v>1.6</v>
      </c>
      <c r="E5209" s="1" t="s">
        <v>978</v>
      </c>
      <c r="F5209" s="1"/>
      <c r="G5209" s="4">
        <f t="shared" si="958"/>
        <v>795.77470000000005</v>
      </c>
      <c r="H5209" s="201"/>
      <c r="I5209" s="201"/>
      <c r="J5209" s="204">
        <f t="shared" si="955"/>
        <v>2.0106192982974675E-4</v>
      </c>
      <c r="K5209" s="204">
        <f t="shared" si="959"/>
        <v>0.15999905190061756</v>
      </c>
      <c r="L5209" s="28">
        <f t="shared" si="956"/>
        <v>0.52319777907153642</v>
      </c>
      <c r="M5209" s="28">
        <f t="shared" si="960"/>
        <v>0.41634509665175656</v>
      </c>
      <c r="N5209" s="28">
        <f t="shared" si="957"/>
        <v>2.2183514371591468</v>
      </c>
      <c r="O5209" s="28">
        <f t="shared" si="961"/>
        <v>1.7652975231481343</v>
      </c>
      <c r="P5209" s="28">
        <f t="shared" si="962"/>
        <v>2.1816426197998906</v>
      </c>
      <c r="Q5209" s="6">
        <f t="shared" si="963"/>
        <v>0.19984564639284313</v>
      </c>
      <c r="R5209" s="6">
        <f t="shared" si="964"/>
        <v>0.6884660340277724</v>
      </c>
      <c r="S5209" s="6">
        <f t="shared" si="965"/>
        <v>0.88831168042061548</v>
      </c>
    </row>
    <row r="5210" spans="2:19" customFormat="1" x14ac:dyDescent="0.25">
      <c r="B5210" s="200" t="s">
        <v>869</v>
      </c>
      <c r="C5210" s="114">
        <v>3</v>
      </c>
      <c r="D5210" s="1">
        <v>2</v>
      </c>
      <c r="E5210" s="1"/>
      <c r="F5210" s="1"/>
      <c r="G5210" s="4">
        <f t="shared" si="958"/>
        <v>795.77470000000005</v>
      </c>
      <c r="H5210" s="201"/>
      <c r="I5210" s="201"/>
      <c r="J5210" s="204">
        <f t="shared" si="955"/>
        <v>3.1415926535897931E-4</v>
      </c>
      <c r="K5210" s="204">
        <f t="shared" si="959"/>
        <v>0.24999851859471495</v>
      </c>
      <c r="L5210" s="28">
        <f t="shared" si="956"/>
        <v>0.87390054800363282</v>
      </c>
      <c r="M5210" s="28">
        <f t="shared" si="960"/>
        <v>0.69542383908485095</v>
      </c>
      <c r="N5210" s="28">
        <f t="shared" si="957"/>
        <v>2.880149720803352</v>
      </c>
      <c r="O5210" s="28">
        <f t="shared" si="961"/>
        <v>2.2919367433236837</v>
      </c>
      <c r="P5210" s="28">
        <f t="shared" si="962"/>
        <v>2.9873605824085345</v>
      </c>
      <c r="Q5210" s="6">
        <f t="shared" si="963"/>
        <v>0.33380344276072843</v>
      </c>
      <c r="R5210" s="6">
        <f t="shared" si="964"/>
        <v>0.89385532989623662</v>
      </c>
      <c r="S5210" s="6">
        <f t="shared" si="965"/>
        <v>1.227658772656965</v>
      </c>
    </row>
    <row r="5211" spans="2:19" customFormat="1" x14ac:dyDescent="0.25">
      <c r="B5211" s="200" t="s">
        <v>869</v>
      </c>
      <c r="C5211" s="114">
        <v>3</v>
      </c>
      <c r="D5211" s="1">
        <v>2.5</v>
      </c>
      <c r="E5211" s="1" t="s">
        <v>978</v>
      </c>
      <c r="F5211" s="1"/>
      <c r="G5211" s="4">
        <f t="shared" si="958"/>
        <v>795.77470000000005</v>
      </c>
      <c r="H5211" s="201"/>
      <c r="I5211" s="201"/>
      <c r="J5211" s="204">
        <f t="shared" si="955"/>
        <v>4.9087385212340522E-4</v>
      </c>
      <c r="K5211" s="204">
        <f t="shared" si="959"/>
        <v>0.39062268530424216</v>
      </c>
      <c r="L5211" s="28">
        <f t="shared" si="956"/>
        <v>1.4596815933666829</v>
      </c>
      <c r="M5211" s="28">
        <f t="shared" si="960"/>
        <v>1.1615708215534053</v>
      </c>
      <c r="N5211" s="28">
        <f t="shared" si="957"/>
        <v>3.7393815404049149</v>
      </c>
      <c r="O5211" s="28">
        <f t="shared" si="961"/>
        <v>2.975687648408019</v>
      </c>
      <c r="P5211" s="28">
        <f t="shared" si="962"/>
        <v>4.1372584699614245</v>
      </c>
      <c r="Q5211" s="6">
        <f t="shared" si="963"/>
        <v>0.55755399434563457</v>
      </c>
      <c r="R5211" s="6">
        <f t="shared" si="964"/>
        <v>1.1605181828791276</v>
      </c>
      <c r="S5211" s="6">
        <f t="shared" si="965"/>
        <v>1.7180721772247622</v>
      </c>
    </row>
    <row r="5212" spans="2:19" customFormat="1" x14ac:dyDescent="0.25">
      <c r="B5212" s="200" t="s">
        <v>869</v>
      </c>
      <c r="C5212" s="114">
        <v>3</v>
      </c>
      <c r="D5212" s="1">
        <v>2</v>
      </c>
      <c r="E5212" s="1"/>
      <c r="F5212" s="1"/>
      <c r="G5212" s="4">
        <f t="shared" si="958"/>
        <v>795.77470000000005</v>
      </c>
      <c r="H5212" s="201"/>
      <c r="I5212" s="201"/>
      <c r="J5212" s="204">
        <f t="shared" si="955"/>
        <v>3.1415926535897931E-4</v>
      </c>
      <c r="K5212" s="204">
        <f t="shared" si="959"/>
        <v>0.24999851859471495</v>
      </c>
      <c r="L5212" s="28">
        <f t="shared" si="956"/>
        <v>0.87390054800363282</v>
      </c>
      <c r="M5212" s="28">
        <f t="shared" si="960"/>
        <v>0.69542383908485095</v>
      </c>
      <c r="N5212" s="28">
        <f t="shared" si="957"/>
        <v>2.880149720803352</v>
      </c>
      <c r="O5212" s="28">
        <f t="shared" si="961"/>
        <v>2.2919367433236837</v>
      </c>
      <c r="P5212" s="28">
        <f t="shared" si="962"/>
        <v>2.9873605824085345</v>
      </c>
      <c r="Q5212" s="6">
        <f t="shared" si="963"/>
        <v>0.33380344276072843</v>
      </c>
      <c r="R5212" s="6">
        <f t="shared" si="964"/>
        <v>0.89385532989623662</v>
      </c>
      <c r="S5212" s="6">
        <f t="shared" si="965"/>
        <v>1.227658772656965</v>
      </c>
    </row>
    <row r="5213" spans="2:19" customFormat="1" x14ac:dyDescent="0.25">
      <c r="B5213" s="200" t="s">
        <v>869</v>
      </c>
      <c r="C5213" s="114">
        <v>3</v>
      </c>
      <c r="D5213" s="1">
        <v>3</v>
      </c>
      <c r="E5213" s="1"/>
      <c r="F5213" s="1"/>
      <c r="G5213" s="4">
        <f t="shared" si="958"/>
        <v>795.77470000000005</v>
      </c>
      <c r="H5213" s="201"/>
      <c r="I5213" s="201"/>
      <c r="J5213" s="204">
        <f t="shared" si="955"/>
        <v>7.0685834705770342E-4</v>
      </c>
      <c r="K5213" s="204">
        <f t="shared" si="959"/>
        <v>0.56249666683810862</v>
      </c>
      <c r="L5213" s="28">
        <f t="shared" si="956"/>
        <v>2.219707841442716</v>
      </c>
      <c r="M5213" s="28">
        <f t="shared" si="960"/>
        <v>1.7663769089848702</v>
      </c>
      <c r="N5213" s="28">
        <f t="shared" si="957"/>
        <v>4.6285167281146418</v>
      </c>
      <c r="O5213" s="28">
        <f t="shared" si="961"/>
        <v>3.6832347567317885</v>
      </c>
      <c r="P5213" s="28">
        <f t="shared" si="962"/>
        <v>5.4496116657166587</v>
      </c>
      <c r="Q5213" s="6">
        <f t="shared" si="963"/>
        <v>0.84786091631273763</v>
      </c>
      <c r="R5213" s="6">
        <f t="shared" si="964"/>
        <v>1.4364615551253976</v>
      </c>
      <c r="S5213" s="6">
        <f t="shared" si="965"/>
        <v>2.2843224714381352</v>
      </c>
    </row>
    <row r="5214" spans="2:19" customFormat="1" x14ac:dyDescent="0.25">
      <c r="B5214" s="200" t="s">
        <v>869</v>
      </c>
      <c r="C5214" s="114">
        <v>3</v>
      </c>
      <c r="D5214" s="1">
        <v>2.5</v>
      </c>
      <c r="E5214" s="1"/>
      <c r="F5214" s="1"/>
      <c r="G5214" s="4">
        <f t="shared" si="958"/>
        <v>795.77470000000005</v>
      </c>
      <c r="H5214" s="201"/>
      <c r="I5214" s="201"/>
      <c r="J5214" s="204">
        <f t="shared" si="955"/>
        <v>4.9087385212340522E-4</v>
      </c>
      <c r="K5214" s="204">
        <f t="shared" si="959"/>
        <v>0.39062268530424216</v>
      </c>
      <c r="L5214" s="28">
        <f t="shared" si="956"/>
        <v>1.4596815933666829</v>
      </c>
      <c r="M5214" s="28">
        <f t="shared" si="960"/>
        <v>1.1615708215534053</v>
      </c>
      <c r="N5214" s="28">
        <f t="shared" si="957"/>
        <v>3.7393815404049149</v>
      </c>
      <c r="O5214" s="28">
        <f t="shared" si="961"/>
        <v>2.975687648408019</v>
      </c>
      <c r="P5214" s="28">
        <f t="shared" si="962"/>
        <v>4.1372584699614245</v>
      </c>
      <c r="Q5214" s="6">
        <f t="shared" si="963"/>
        <v>0.55755399434563457</v>
      </c>
      <c r="R5214" s="6">
        <f t="shared" si="964"/>
        <v>1.1605181828791276</v>
      </c>
      <c r="S5214" s="6">
        <f t="shared" si="965"/>
        <v>1.7180721772247622</v>
      </c>
    </row>
    <row r="5215" spans="2:19" customFormat="1" x14ac:dyDescent="0.25">
      <c r="B5215" s="200" t="s">
        <v>869</v>
      </c>
      <c r="C5215" s="114">
        <v>3</v>
      </c>
      <c r="D5215" s="1">
        <v>2.2999999999999998</v>
      </c>
      <c r="E5215" s="1"/>
      <c r="F5215" s="1"/>
      <c r="G5215" s="4">
        <f t="shared" si="958"/>
        <v>795.77470000000005</v>
      </c>
      <c r="H5215" s="201"/>
      <c r="I5215" s="201"/>
      <c r="J5215" s="204">
        <f t="shared" si="955"/>
        <v>4.154756284372501E-4</v>
      </c>
      <c r="K5215" s="204">
        <f t="shared" si="959"/>
        <v>0.33062304084151051</v>
      </c>
      <c r="L5215" s="28">
        <f t="shared" si="956"/>
        <v>1.205053550555077</v>
      </c>
      <c r="M5215" s="28">
        <f t="shared" si="960"/>
        <v>0.95894546392521363</v>
      </c>
      <c r="N5215" s="28">
        <f t="shared" si="957"/>
        <v>3.3918101680836426</v>
      </c>
      <c r="O5215" s="28">
        <f t="shared" si="961"/>
        <v>2.6991007774559201</v>
      </c>
      <c r="P5215" s="28">
        <f t="shared" si="962"/>
        <v>3.6580462413811339</v>
      </c>
      <c r="Q5215" s="6">
        <f t="shared" si="963"/>
        <v>0.46029382268410252</v>
      </c>
      <c r="R5215" s="6">
        <f t="shared" si="964"/>
        <v>1.0526493032078088</v>
      </c>
      <c r="S5215" s="6">
        <f t="shared" si="965"/>
        <v>1.5129431258919113</v>
      </c>
    </row>
    <row r="5216" spans="2:19" customFormat="1" x14ac:dyDescent="0.25">
      <c r="B5216" s="200" t="s">
        <v>869</v>
      </c>
      <c r="C5216" s="114">
        <v>3</v>
      </c>
      <c r="D5216" s="1">
        <v>4.8</v>
      </c>
      <c r="E5216" s="1"/>
      <c r="F5216" s="1"/>
      <c r="G5216" s="4">
        <f t="shared" si="958"/>
        <v>64.961200000000005</v>
      </c>
      <c r="H5216" s="201"/>
      <c r="I5216" s="201"/>
      <c r="J5216" s="204">
        <f t="shared" si="955"/>
        <v>1.8095573684677208E-3</v>
      </c>
      <c r="K5216" s="204">
        <f t="shared" si="959"/>
        <v>0.36000003824523169</v>
      </c>
      <c r="L5216" s="28">
        <f t="shared" si="956"/>
        <v>6.5398480281028419</v>
      </c>
      <c r="M5216" s="28">
        <f t="shared" si="960"/>
        <v>1.3010615641484835</v>
      </c>
      <c r="N5216" s="28">
        <f t="shared" si="957"/>
        <v>8.0216224497877064</v>
      </c>
      <c r="O5216" s="28">
        <f t="shared" si="961"/>
        <v>1.5958512501638307</v>
      </c>
      <c r="P5216" s="28">
        <f t="shared" si="962"/>
        <v>2.896912814312314</v>
      </c>
      <c r="Q5216" s="6">
        <f t="shared" si="963"/>
        <v>0.62450955079127202</v>
      </c>
      <c r="R5216" s="6">
        <f t="shared" si="964"/>
        <v>0.62238198756389396</v>
      </c>
      <c r="S5216" s="6">
        <f t="shared" si="965"/>
        <v>1.246891538355166</v>
      </c>
    </row>
    <row r="5217" spans="2:19" customFormat="1" x14ac:dyDescent="0.25">
      <c r="B5217" s="200" t="s">
        <v>869</v>
      </c>
      <c r="C5217" s="114">
        <v>3</v>
      </c>
      <c r="D5217" s="1">
        <v>2.1</v>
      </c>
      <c r="E5217" s="1"/>
      <c r="F5217" s="1"/>
      <c r="G5217" s="4">
        <f t="shared" si="958"/>
        <v>795.77470000000005</v>
      </c>
      <c r="H5217" s="201"/>
      <c r="I5217" s="201"/>
      <c r="J5217" s="204">
        <f t="shared" ref="J5217:J5280" si="966">((+D5217/200)^2)*PI()</f>
        <v>3.4636059005827474E-4</v>
      </c>
      <c r="K5217" s="204">
        <f t="shared" si="959"/>
        <v>0.27562336675067328</v>
      </c>
      <c r="L5217" s="28">
        <f t="shared" ref="L5217:L5280" si="967">0.17758*(D5217^2.299)</f>
        <v>0.97763380474082628</v>
      </c>
      <c r="M5217" s="28">
        <f t="shared" si="960"/>
        <v>0.77797165279860736</v>
      </c>
      <c r="N5217" s="28">
        <f t="shared" ref="N5217:N5280" si="968">1.28*(D5217^1.17)</f>
        <v>3.049344871338687</v>
      </c>
      <c r="O5217" s="28">
        <f t="shared" si="961"/>
        <v>2.4265771682651871</v>
      </c>
      <c r="P5217" s="28">
        <f t="shared" si="962"/>
        <v>3.2045488210637947</v>
      </c>
      <c r="Q5217" s="6">
        <f t="shared" si="963"/>
        <v>0.3734263933433315</v>
      </c>
      <c r="R5217" s="6">
        <f t="shared" si="964"/>
        <v>0.94636509562342297</v>
      </c>
      <c r="S5217" s="6">
        <f t="shared" si="965"/>
        <v>1.3197914889667546</v>
      </c>
    </row>
    <row r="5218" spans="2:19" customFormat="1" x14ac:dyDescent="0.25">
      <c r="B5218" s="200" t="s">
        <v>869</v>
      </c>
      <c r="C5218" s="114">
        <v>3</v>
      </c>
      <c r="D5218" s="1">
        <v>3.5</v>
      </c>
      <c r="E5218" s="1"/>
      <c r="F5218" s="1"/>
      <c r="G5218" s="4">
        <f t="shared" ref="G5218:G5281" si="969">IF($D5218&lt;3.01,795.7747,64.9612)</f>
        <v>64.961200000000005</v>
      </c>
      <c r="H5218" s="201"/>
      <c r="I5218" s="201"/>
      <c r="J5218" s="204">
        <f t="shared" si="966"/>
        <v>9.6211275016187424E-4</v>
      </c>
      <c r="K5218" s="204">
        <f t="shared" si="959"/>
        <v>0.19140627033437888</v>
      </c>
      <c r="L5218" s="28">
        <f t="shared" si="967"/>
        <v>3.1637815247608514</v>
      </c>
      <c r="M5218" s="28">
        <f t="shared" si="960"/>
        <v>0.62941440252756542</v>
      </c>
      <c r="N5218" s="28">
        <f t="shared" si="968"/>
        <v>5.5433152983182508</v>
      </c>
      <c r="O5218" s="28">
        <f t="shared" si="961"/>
        <v>1.1028076557140367</v>
      </c>
      <c r="P5218" s="28">
        <f t="shared" si="962"/>
        <v>1.7322220582416021</v>
      </c>
      <c r="Q5218" s="6">
        <f t="shared" si="963"/>
        <v>0.30211891321323137</v>
      </c>
      <c r="R5218" s="6">
        <f t="shared" si="964"/>
        <v>0.43009498572847432</v>
      </c>
      <c r="S5218" s="6">
        <f t="shared" si="965"/>
        <v>0.73221389894170574</v>
      </c>
    </row>
    <row r="5219" spans="2:19" customFormat="1" x14ac:dyDescent="0.25">
      <c r="B5219" s="200" t="s">
        <v>869</v>
      </c>
      <c r="C5219" s="114">
        <v>3</v>
      </c>
      <c r="D5219" s="1">
        <v>4</v>
      </c>
      <c r="E5219" s="1"/>
      <c r="F5219" s="1"/>
      <c r="G5219" s="4">
        <f t="shared" si="969"/>
        <v>64.961200000000005</v>
      </c>
      <c r="H5219" s="201"/>
      <c r="I5219" s="201"/>
      <c r="J5219" s="204">
        <f t="shared" si="966"/>
        <v>1.2566370614359172E-3</v>
      </c>
      <c r="K5219" s="204">
        <f t="shared" si="959"/>
        <v>0.25000002655918868</v>
      </c>
      <c r="L5219" s="28">
        <f t="shared" si="967"/>
        <v>4.3006091215286046</v>
      </c>
      <c r="M5219" s="28">
        <f t="shared" si="960"/>
        <v>0.85557909089065032</v>
      </c>
      <c r="N5219" s="28">
        <f t="shared" si="968"/>
        <v>6.4806737611278331</v>
      </c>
      <c r="O5219" s="28">
        <f t="shared" si="961"/>
        <v>1.2892892165316874</v>
      </c>
      <c r="P5219" s="28">
        <f t="shared" si="962"/>
        <v>2.1448683074223376</v>
      </c>
      <c r="Q5219" s="6">
        <f t="shared" si="963"/>
        <v>0.41067796362751213</v>
      </c>
      <c r="R5219" s="6">
        <f t="shared" si="964"/>
        <v>0.50282279444735811</v>
      </c>
      <c r="S5219" s="6">
        <f t="shared" si="965"/>
        <v>0.91350075807487019</v>
      </c>
    </row>
    <row r="5220" spans="2:19" customFormat="1" x14ac:dyDescent="0.25">
      <c r="B5220" s="200" t="s">
        <v>869</v>
      </c>
      <c r="C5220" s="114">
        <v>3</v>
      </c>
      <c r="D5220" s="1">
        <v>2</v>
      </c>
      <c r="E5220" s="1" t="s">
        <v>978</v>
      </c>
      <c r="F5220" s="1"/>
      <c r="G5220" s="4">
        <f t="shared" si="969"/>
        <v>795.77470000000005</v>
      </c>
      <c r="H5220" s="201"/>
      <c r="I5220" s="201"/>
      <c r="J5220" s="204">
        <f t="shared" si="966"/>
        <v>3.1415926535897931E-4</v>
      </c>
      <c r="K5220" s="204">
        <f t="shared" si="959"/>
        <v>0.24999851859471495</v>
      </c>
      <c r="L5220" s="28">
        <f t="shared" si="967"/>
        <v>0.87390054800363282</v>
      </c>
      <c r="M5220" s="28">
        <f t="shared" si="960"/>
        <v>0.69542383908485095</v>
      </c>
      <c r="N5220" s="28">
        <f t="shared" si="968"/>
        <v>2.880149720803352</v>
      </c>
      <c r="O5220" s="28">
        <f t="shared" si="961"/>
        <v>2.2919367433236837</v>
      </c>
      <c r="P5220" s="28">
        <f t="shared" si="962"/>
        <v>2.9873605824085345</v>
      </c>
      <c r="Q5220" s="6">
        <f t="shared" si="963"/>
        <v>0.33380344276072843</v>
      </c>
      <c r="R5220" s="6">
        <f t="shared" si="964"/>
        <v>0.89385532989623662</v>
      </c>
      <c r="S5220" s="6">
        <f t="shared" si="965"/>
        <v>1.227658772656965</v>
      </c>
    </row>
    <row r="5221" spans="2:19" customFormat="1" x14ac:dyDescent="0.25">
      <c r="B5221" s="200" t="s">
        <v>869</v>
      </c>
      <c r="C5221" s="114">
        <v>3</v>
      </c>
      <c r="D5221" s="1">
        <v>1.9</v>
      </c>
      <c r="E5221" s="1"/>
      <c r="F5221" s="1"/>
      <c r="G5221" s="4">
        <f t="shared" si="969"/>
        <v>795.77470000000005</v>
      </c>
      <c r="H5221" s="201"/>
      <c r="I5221" s="201"/>
      <c r="J5221" s="204">
        <f t="shared" si="966"/>
        <v>2.835287369864788E-4</v>
      </c>
      <c r="K5221" s="204">
        <f t="shared" si="959"/>
        <v>0.22562366303173023</v>
      </c>
      <c r="L5221" s="28">
        <f t="shared" si="967"/>
        <v>0.77669154992970613</v>
      </c>
      <c r="M5221" s="28">
        <f t="shared" si="960"/>
        <v>0.61806783468756221</v>
      </c>
      <c r="N5221" s="28">
        <f t="shared" si="968"/>
        <v>2.7123871783139122</v>
      </c>
      <c r="O5221" s="28">
        <f t="shared" si="961"/>
        <v>2.1584363448868618</v>
      </c>
      <c r="P5221" s="28">
        <f t="shared" si="962"/>
        <v>2.7765041795744239</v>
      </c>
      <c r="Q5221" s="6">
        <f t="shared" si="963"/>
        <v>0.29667256065002984</v>
      </c>
      <c r="R5221" s="6">
        <f t="shared" si="964"/>
        <v>0.84179017450587612</v>
      </c>
      <c r="S5221" s="6">
        <f t="shared" si="965"/>
        <v>1.138462735155906</v>
      </c>
    </row>
    <row r="5222" spans="2:19" customFormat="1" x14ac:dyDescent="0.25">
      <c r="B5222" s="200" t="s">
        <v>869</v>
      </c>
      <c r="C5222" s="114">
        <v>3</v>
      </c>
      <c r="D5222" s="1">
        <v>3.1</v>
      </c>
      <c r="E5222" s="1"/>
      <c r="F5222" s="1"/>
      <c r="G5222" s="4">
        <f t="shared" si="969"/>
        <v>64.961200000000005</v>
      </c>
      <c r="H5222" s="201"/>
      <c r="I5222" s="201"/>
      <c r="J5222" s="204">
        <f t="shared" si="966"/>
        <v>7.5476763502494771E-4</v>
      </c>
      <c r="K5222" s="204">
        <f t="shared" si="959"/>
        <v>0.15015626595211271</v>
      </c>
      <c r="L5222" s="28">
        <f t="shared" si="967"/>
        <v>2.3935063597525432</v>
      </c>
      <c r="M5222" s="28">
        <f t="shared" si="960"/>
        <v>0.47617301118270206</v>
      </c>
      <c r="N5222" s="28">
        <f t="shared" si="968"/>
        <v>4.8095356854949474</v>
      </c>
      <c r="O5222" s="28">
        <f t="shared" si="961"/>
        <v>0.95682682455440127</v>
      </c>
      <c r="P5222" s="28">
        <f t="shared" si="962"/>
        <v>1.4329998357371032</v>
      </c>
      <c r="Q5222" s="6">
        <f t="shared" si="963"/>
        <v>0.22856304536769698</v>
      </c>
      <c r="R5222" s="6">
        <f t="shared" si="964"/>
        <v>0.37316246157621652</v>
      </c>
      <c r="S5222" s="6">
        <f t="shared" si="965"/>
        <v>0.60172550694391347</v>
      </c>
    </row>
    <row r="5223" spans="2:19" customFormat="1" x14ac:dyDescent="0.25">
      <c r="B5223" s="200" t="s">
        <v>869</v>
      </c>
      <c r="C5223" s="114">
        <v>3</v>
      </c>
      <c r="D5223" s="1">
        <v>1.1000000000000001</v>
      </c>
      <c r="E5223" s="1"/>
      <c r="F5223" s="1"/>
      <c r="G5223" s="4">
        <f t="shared" si="969"/>
        <v>795.77470000000005</v>
      </c>
      <c r="H5223" s="201"/>
      <c r="I5223" s="201"/>
      <c r="J5223" s="204">
        <f t="shared" si="966"/>
        <v>9.503317777109126E-5</v>
      </c>
      <c r="K5223" s="204">
        <f t="shared" si="959"/>
        <v>7.5624551874901288E-2</v>
      </c>
      <c r="L5223" s="28">
        <f t="shared" si="967"/>
        <v>0.2210832472489353</v>
      </c>
      <c r="M5223" s="28">
        <f t="shared" si="960"/>
        <v>0.17593141566328524</v>
      </c>
      <c r="N5223" s="28">
        <f t="shared" si="968"/>
        <v>1.4309992669393452</v>
      </c>
      <c r="O5223" s="28">
        <f t="shared" si="961"/>
        <v>1.1387462866523226</v>
      </c>
      <c r="P5223" s="28">
        <f t="shared" si="962"/>
        <v>1.3146777023156078</v>
      </c>
      <c r="Q5223" s="6">
        <f t="shared" si="963"/>
        <v>8.4447079518376905E-2</v>
      </c>
      <c r="R5223" s="6">
        <f t="shared" si="964"/>
        <v>0.4441110517944058</v>
      </c>
      <c r="S5223" s="6">
        <f t="shared" si="965"/>
        <v>0.52855813131278273</v>
      </c>
    </row>
    <row r="5224" spans="2:19" customFormat="1" x14ac:dyDescent="0.25">
      <c r="B5224" s="200" t="s">
        <v>869</v>
      </c>
      <c r="C5224" s="114">
        <v>3</v>
      </c>
      <c r="D5224" s="1">
        <v>1.6</v>
      </c>
      <c r="E5224" s="1"/>
      <c r="F5224" s="1"/>
      <c r="G5224" s="4">
        <f t="shared" si="969"/>
        <v>795.77470000000005</v>
      </c>
      <c r="H5224" s="201"/>
      <c r="I5224" s="201"/>
      <c r="J5224" s="204">
        <f t="shared" si="966"/>
        <v>2.0106192982974675E-4</v>
      </c>
      <c r="K5224" s="204">
        <f t="shared" si="959"/>
        <v>0.15999905190061756</v>
      </c>
      <c r="L5224" s="28">
        <f t="shared" si="967"/>
        <v>0.52319777907153642</v>
      </c>
      <c r="M5224" s="28">
        <f t="shared" si="960"/>
        <v>0.41634509665175656</v>
      </c>
      <c r="N5224" s="28">
        <f t="shared" si="968"/>
        <v>2.2183514371591468</v>
      </c>
      <c r="O5224" s="28">
        <f t="shared" si="961"/>
        <v>1.7652975231481343</v>
      </c>
      <c r="P5224" s="28">
        <f t="shared" si="962"/>
        <v>2.1816426197998906</v>
      </c>
      <c r="Q5224" s="6">
        <f t="shared" si="963"/>
        <v>0.19984564639284313</v>
      </c>
      <c r="R5224" s="6">
        <f t="shared" si="964"/>
        <v>0.6884660340277724</v>
      </c>
      <c r="S5224" s="6">
        <f t="shared" si="965"/>
        <v>0.88831168042061548</v>
      </c>
    </row>
    <row r="5225" spans="2:19" customFormat="1" x14ac:dyDescent="0.25">
      <c r="B5225" s="200" t="s">
        <v>869</v>
      </c>
      <c r="C5225" s="114">
        <v>3</v>
      </c>
      <c r="D5225" s="1">
        <v>7</v>
      </c>
      <c r="E5225" s="1"/>
      <c r="F5225" s="1"/>
      <c r="G5225" s="4">
        <f t="shared" si="969"/>
        <v>64.961200000000005</v>
      </c>
      <c r="H5225" s="201"/>
      <c r="I5225" s="201"/>
      <c r="J5225" s="204">
        <f t="shared" si="966"/>
        <v>3.8484510006474969E-3</v>
      </c>
      <c r="K5225" s="204">
        <f t="shared" si="959"/>
        <v>0.7656250813375155</v>
      </c>
      <c r="L5225" s="28">
        <f t="shared" si="967"/>
        <v>15.569492106387406</v>
      </c>
      <c r="M5225" s="28">
        <f t="shared" si="960"/>
        <v>3.0974523667655043</v>
      </c>
      <c r="N5225" s="28">
        <f t="shared" si="968"/>
        <v>12.473107819356448</v>
      </c>
      <c r="O5225" s="28">
        <f t="shared" si="961"/>
        <v>2.4814462200817036</v>
      </c>
      <c r="P5225" s="28">
        <f t="shared" si="962"/>
        <v>5.5788985868472079</v>
      </c>
      <c r="Q5225" s="6">
        <f t="shared" si="963"/>
        <v>1.486777136047442</v>
      </c>
      <c r="R5225" s="6">
        <f t="shared" si="964"/>
        <v>0.96776402583186438</v>
      </c>
      <c r="S5225" s="6">
        <f t="shared" si="965"/>
        <v>2.4545411618793063</v>
      </c>
    </row>
    <row r="5226" spans="2:19" customFormat="1" x14ac:dyDescent="0.25">
      <c r="B5226" s="200" t="s">
        <v>869</v>
      </c>
      <c r="C5226" s="114">
        <v>3</v>
      </c>
      <c r="D5226" s="1">
        <v>4.9000000000000004</v>
      </c>
      <c r="E5226" s="1"/>
      <c r="F5226" s="1"/>
      <c r="G5226" s="4">
        <f t="shared" si="969"/>
        <v>64.961200000000005</v>
      </c>
      <c r="H5226" s="201"/>
      <c r="I5226" s="201"/>
      <c r="J5226" s="204">
        <f t="shared" si="966"/>
        <v>1.8857409903172736E-3</v>
      </c>
      <c r="K5226" s="204">
        <f t="shared" si="959"/>
        <v>0.37515628985538257</v>
      </c>
      <c r="L5226" s="28">
        <f t="shared" si="967"/>
        <v>6.8573266813152358</v>
      </c>
      <c r="M5226" s="28">
        <f t="shared" si="960"/>
        <v>1.364221942089574</v>
      </c>
      <c r="N5226" s="28">
        <f t="shared" si="968"/>
        <v>8.2174937658920371</v>
      </c>
      <c r="O5226" s="28">
        <f t="shared" si="961"/>
        <v>1.6348186145134957</v>
      </c>
      <c r="P5226" s="28">
        <f t="shared" si="962"/>
        <v>2.9990405566030698</v>
      </c>
      <c r="Q5226" s="6">
        <f t="shared" si="963"/>
        <v>0.65482653220299547</v>
      </c>
      <c r="R5226" s="6">
        <f t="shared" si="964"/>
        <v>0.63757925966026341</v>
      </c>
      <c r="S5226" s="6">
        <f t="shared" si="965"/>
        <v>1.292405791863259</v>
      </c>
    </row>
    <row r="5227" spans="2:19" customFormat="1" x14ac:dyDescent="0.25">
      <c r="B5227" s="200" t="s">
        <v>869</v>
      </c>
      <c r="C5227" s="114">
        <v>3</v>
      </c>
      <c r="D5227" s="1">
        <v>3.4</v>
      </c>
      <c r="E5227" s="1"/>
      <c r="F5227" s="1"/>
      <c r="G5227" s="4">
        <f t="shared" si="969"/>
        <v>64.961200000000005</v>
      </c>
      <c r="H5227" s="201"/>
      <c r="I5227" s="201"/>
      <c r="J5227" s="204">
        <f t="shared" si="966"/>
        <v>9.0792027688745035E-4</v>
      </c>
      <c r="K5227" s="204">
        <f t="shared" ref="K5227:K5290" si="970">+IF($D5227&gt;3.01,J5227*198.9437,J5227*795.77)</f>
        <v>0.18062501918901386</v>
      </c>
      <c r="L5227" s="28">
        <f t="shared" si="967"/>
        <v>2.9598116954824234</v>
      </c>
      <c r="M5227" s="28">
        <f t="shared" ref="M5227:M5290" si="971">+IF($D5227&gt;3.01,L5227*198.9437*0.001,L5227*795.77*0.001)</f>
        <v>0.58883589000254666</v>
      </c>
      <c r="N5227" s="28">
        <f t="shared" si="968"/>
        <v>5.3584638182360029</v>
      </c>
      <c r="O5227" s="28">
        <f t="shared" ref="O5227:O5290" si="972">+IF($D5227&gt;3.01,N5227*198.9437*0.001,N5227*795.77*0.001)</f>
        <v>1.066032618315998</v>
      </c>
      <c r="P5227" s="28">
        <f t="shared" ref="P5227:P5290" si="973">+M5227+O5227</f>
        <v>1.6548685083185446</v>
      </c>
      <c r="Q5227" s="6">
        <f t="shared" si="963"/>
        <v>0.28264122720122237</v>
      </c>
      <c r="R5227" s="6">
        <f t="shared" si="964"/>
        <v>0.41575272114323925</v>
      </c>
      <c r="S5227" s="6">
        <f t="shared" si="965"/>
        <v>0.69839394834446167</v>
      </c>
    </row>
    <row r="5228" spans="2:19" customFormat="1" x14ac:dyDescent="0.25">
      <c r="B5228" s="200" t="s">
        <v>869</v>
      </c>
      <c r="C5228" s="114">
        <v>3</v>
      </c>
      <c r="D5228" s="1">
        <v>5.6</v>
      </c>
      <c r="E5228" s="1"/>
      <c r="F5228" s="1"/>
      <c r="G5228" s="4">
        <f t="shared" si="969"/>
        <v>64.961200000000005</v>
      </c>
      <c r="H5228" s="201"/>
      <c r="I5228" s="201"/>
      <c r="J5228" s="204">
        <f t="shared" si="966"/>
        <v>2.4630086404143973E-3</v>
      </c>
      <c r="K5228" s="204">
        <f t="shared" si="970"/>
        <v>0.49000005205600977</v>
      </c>
      <c r="L5228" s="28">
        <f t="shared" si="967"/>
        <v>9.3213394933125091</v>
      </c>
      <c r="M5228" s="28">
        <f t="shared" si="971"/>
        <v>1.8544217677557158</v>
      </c>
      <c r="N5228" s="28">
        <f t="shared" si="968"/>
        <v>9.6070480145707613</v>
      </c>
      <c r="O5228" s="28">
        <f t="shared" si="972"/>
        <v>1.9112616780963614</v>
      </c>
      <c r="P5228" s="28">
        <f t="shared" si="973"/>
        <v>3.7656834458520771</v>
      </c>
      <c r="Q5228" s="6">
        <f t="shared" si="963"/>
        <v>0.89012244852274358</v>
      </c>
      <c r="R5228" s="6">
        <f t="shared" si="964"/>
        <v>0.74539205445758094</v>
      </c>
      <c r="S5228" s="6">
        <f t="shared" si="965"/>
        <v>1.6355145029803246</v>
      </c>
    </row>
    <row r="5229" spans="2:19" customFormat="1" x14ac:dyDescent="0.25">
      <c r="B5229" s="200" t="s">
        <v>869</v>
      </c>
      <c r="C5229" s="114">
        <v>3</v>
      </c>
      <c r="D5229" s="1">
        <v>6.5</v>
      </c>
      <c r="E5229" s="1"/>
      <c r="F5229" s="1"/>
      <c r="G5229" s="4">
        <f t="shared" si="969"/>
        <v>64.961200000000005</v>
      </c>
      <c r="H5229" s="201"/>
      <c r="I5229" s="201"/>
      <c r="J5229" s="204">
        <f t="shared" si="966"/>
        <v>3.3183072403542195E-3</v>
      </c>
      <c r="K5229" s="204">
        <f t="shared" si="970"/>
        <v>0.66015632013285774</v>
      </c>
      <c r="L5229" s="28">
        <f t="shared" si="967"/>
        <v>13.130517975640537</v>
      </c>
      <c r="M5229" s="28">
        <f t="shared" si="971"/>
        <v>2.6122338289904383</v>
      </c>
      <c r="N5229" s="28">
        <f t="shared" si="968"/>
        <v>11.437170539605743</v>
      </c>
      <c r="O5229" s="28">
        <f t="shared" si="972"/>
        <v>2.2753530246801632</v>
      </c>
      <c r="P5229" s="28">
        <f t="shared" si="973"/>
        <v>4.8875868536706015</v>
      </c>
      <c r="Q5229" s="6">
        <f t="shared" si="963"/>
        <v>1.2538722379154104</v>
      </c>
      <c r="R5229" s="6">
        <f t="shared" si="964"/>
        <v>0.88738767962526366</v>
      </c>
      <c r="S5229" s="6">
        <f t="shared" si="965"/>
        <v>2.1412599175406739</v>
      </c>
    </row>
    <row r="5230" spans="2:19" customFormat="1" x14ac:dyDescent="0.25">
      <c r="B5230" s="200" t="s">
        <v>869</v>
      </c>
      <c r="C5230" s="114">
        <v>3</v>
      </c>
      <c r="D5230" s="1">
        <v>5.0999999999999996</v>
      </c>
      <c r="E5230" s="1"/>
      <c r="F5230" s="1"/>
      <c r="G5230" s="4">
        <f t="shared" si="969"/>
        <v>64.961200000000005</v>
      </c>
      <c r="H5230" s="201"/>
      <c r="I5230" s="201"/>
      <c r="J5230" s="204">
        <f t="shared" si="966"/>
        <v>2.0428206229967626E-3</v>
      </c>
      <c r="K5230" s="204">
        <f t="shared" si="970"/>
        <v>0.40640629317528104</v>
      </c>
      <c r="L5230" s="28">
        <f t="shared" si="967"/>
        <v>7.5179232289815232</v>
      </c>
      <c r="M5230" s="28">
        <f t="shared" si="971"/>
        <v>1.4956434634895315</v>
      </c>
      <c r="N5230" s="28">
        <f t="shared" si="968"/>
        <v>8.6112674075792555</v>
      </c>
      <c r="O5230" s="28">
        <f t="shared" si="972"/>
        <v>1.7131573997532252</v>
      </c>
      <c r="P5230" s="28">
        <f t="shared" si="973"/>
        <v>3.2088008632427565</v>
      </c>
      <c r="Q5230" s="6">
        <f t="shared" si="963"/>
        <v>0.7179088624749751</v>
      </c>
      <c r="R5230" s="6">
        <f t="shared" si="964"/>
        <v>0.66813138590375787</v>
      </c>
      <c r="S5230" s="6">
        <f t="shared" si="965"/>
        <v>1.3860402483787331</v>
      </c>
    </row>
    <row r="5231" spans="2:19" customFormat="1" x14ac:dyDescent="0.25">
      <c r="B5231" s="200" t="s">
        <v>869</v>
      </c>
      <c r="C5231" s="114">
        <v>3</v>
      </c>
      <c r="D5231" s="1">
        <v>5.8</v>
      </c>
      <c r="E5231" s="1"/>
      <c r="F5231" s="1"/>
      <c r="G5231" s="4">
        <f t="shared" si="969"/>
        <v>64.961200000000005</v>
      </c>
      <c r="H5231" s="201"/>
      <c r="I5231" s="201"/>
      <c r="J5231" s="204">
        <f t="shared" si="966"/>
        <v>2.6420794216690155E-3</v>
      </c>
      <c r="K5231" s="204">
        <f t="shared" si="970"/>
        <v>0.52562505584069419</v>
      </c>
      <c r="L5231" s="28">
        <f t="shared" si="967"/>
        <v>10.104504202450142</v>
      </c>
      <c r="M5231" s="28">
        <f t="shared" si="971"/>
        <v>2.0102274527009802</v>
      </c>
      <c r="N5231" s="28">
        <f t="shared" si="968"/>
        <v>10.009692178621206</v>
      </c>
      <c r="O5231" s="28">
        <f t="shared" si="972"/>
        <v>1.9913651978759639</v>
      </c>
      <c r="P5231" s="28">
        <f t="shared" si="973"/>
        <v>4.0015926505769439</v>
      </c>
      <c r="Q5231" s="6">
        <f t="shared" si="963"/>
        <v>0.96490917729647052</v>
      </c>
      <c r="R5231" s="6">
        <f t="shared" si="964"/>
        <v>0.77663242717162595</v>
      </c>
      <c r="S5231" s="6">
        <f t="shared" si="965"/>
        <v>1.7415416044680965</v>
      </c>
    </row>
    <row r="5232" spans="2:19" customFormat="1" x14ac:dyDescent="0.25">
      <c r="B5232" s="200" t="s">
        <v>869</v>
      </c>
      <c r="C5232" s="114">
        <v>3</v>
      </c>
      <c r="D5232" s="1">
        <v>4.3</v>
      </c>
      <c r="E5232" s="1"/>
      <c r="F5232" s="1"/>
      <c r="G5232" s="4">
        <f t="shared" si="969"/>
        <v>64.961200000000005</v>
      </c>
      <c r="H5232" s="201"/>
      <c r="I5232" s="201"/>
      <c r="J5232" s="204">
        <f t="shared" si="966"/>
        <v>1.4522012041218817E-3</v>
      </c>
      <c r="K5232" s="204">
        <f t="shared" si="970"/>
        <v>0.28890628069246238</v>
      </c>
      <c r="L5232" s="28">
        <f t="shared" si="967"/>
        <v>5.0785301024450318</v>
      </c>
      <c r="M5232" s="28">
        <f t="shared" si="971"/>
        <v>1.0103415691417936</v>
      </c>
      <c r="N5232" s="28">
        <f t="shared" si="968"/>
        <v>7.0529054640829827</v>
      </c>
      <c r="O5232" s="28">
        <f t="shared" si="972"/>
        <v>1.4031311087748857</v>
      </c>
      <c r="P5232" s="28">
        <f t="shared" si="973"/>
        <v>2.4134726779166793</v>
      </c>
      <c r="Q5232" s="6">
        <f t="shared" si="963"/>
        <v>0.4849639531880609</v>
      </c>
      <c r="R5232" s="6">
        <f t="shared" si="964"/>
        <v>0.54722113242220538</v>
      </c>
      <c r="S5232" s="6">
        <f t="shared" si="965"/>
        <v>1.0321850856102663</v>
      </c>
    </row>
    <row r="5233" spans="2:19" customFormat="1" x14ac:dyDescent="0.25">
      <c r="B5233" s="200" t="s">
        <v>869</v>
      </c>
      <c r="C5233" s="114">
        <v>3</v>
      </c>
      <c r="D5233" s="1">
        <v>2.6</v>
      </c>
      <c r="E5233" s="1"/>
      <c r="F5233" s="1"/>
      <c r="G5233" s="4">
        <f t="shared" si="969"/>
        <v>795.77470000000005</v>
      </c>
      <c r="H5233" s="201"/>
      <c r="I5233" s="201"/>
      <c r="J5233" s="204">
        <f t="shared" si="966"/>
        <v>5.3092915845667516E-4</v>
      </c>
      <c r="K5233" s="204">
        <f t="shared" si="970"/>
        <v>0.4224974964250684</v>
      </c>
      <c r="L5233" s="28">
        <f t="shared" si="967"/>
        <v>1.5974150751166611</v>
      </c>
      <c r="M5233" s="28">
        <f t="shared" si="971"/>
        <v>1.2711749943255855</v>
      </c>
      <c r="N5233" s="28">
        <f t="shared" si="968"/>
        <v>3.9149731399460577</v>
      </c>
      <c r="O5233" s="28">
        <f t="shared" si="972"/>
        <v>3.1154181755748742</v>
      </c>
      <c r="P5233" s="28">
        <f t="shared" si="973"/>
        <v>4.3865931699004594</v>
      </c>
      <c r="Q5233" s="6">
        <f t="shared" si="963"/>
        <v>0.61016399727628101</v>
      </c>
      <c r="R5233" s="6">
        <f t="shared" si="964"/>
        <v>1.215013088474201</v>
      </c>
      <c r="S5233" s="6">
        <f t="shared" si="965"/>
        <v>1.8251770857504819</v>
      </c>
    </row>
    <row r="5234" spans="2:19" customFormat="1" x14ac:dyDescent="0.25">
      <c r="B5234" s="200" t="s">
        <v>869</v>
      </c>
      <c r="C5234" s="114">
        <v>3</v>
      </c>
      <c r="D5234" s="1">
        <v>4.0999999999999996</v>
      </c>
      <c r="E5234" s="1"/>
      <c r="F5234" s="1"/>
      <c r="G5234" s="4">
        <f t="shared" si="969"/>
        <v>64.961200000000005</v>
      </c>
      <c r="H5234" s="201"/>
      <c r="I5234" s="201"/>
      <c r="J5234" s="204">
        <f t="shared" si="966"/>
        <v>1.3202543126711102E-3</v>
      </c>
      <c r="K5234" s="204">
        <f t="shared" si="970"/>
        <v>0.26265627790374757</v>
      </c>
      <c r="L5234" s="28">
        <f t="shared" si="967"/>
        <v>4.5518101325650582</v>
      </c>
      <c r="M5234" s="28">
        <f t="shared" si="971"/>
        <v>0.90555394946998324</v>
      </c>
      <c r="N5234" s="28">
        <f t="shared" si="968"/>
        <v>6.670633528309061</v>
      </c>
      <c r="O5234" s="28">
        <f t="shared" si="972"/>
        <v>1.3270805154658594</v>
      </c>
      <c r="P5234" s="28">
        <f t="shared" si="973"/>
        <v>2.2326344649358427</v>
      </c>
      <c r="Q5234" s="6">
        <f t="shared" si="963"/>
        <v>0.43466589574559195</v>
      </c>
      <c r="R5234" s="6">
        <f t="shared" si="964"/>
        <v>0.51756140103168513</v>
      </c>
      <c r="S5234" s="6">
        <f t="shared" si="965"/>
        <v>0.95222729677727713</v>
      </c>
    </row>
    <row r="5235" spans="2:19" customFormat="1" x14ac:dyDescent="0.25">
      <c r="B5235" s="200" t="s">
        <v>869</v>
      </c>
      <c r="C5235" s="114">
        <v>3</v>
      </c>
      <c r="D5235" s="1">
        <v>2.6</v>
      </c>
      <c r="E5235" s="1"/>
      <c r="F5235" s="1"/>
      <c r="G5235" s="4">
        <f t="shared" si="969"/>
        <v>795.77470000000005</v>
      </c>
      <c r="H5235" s="201"/>
      <c r="I5235" s="201"/>
      <c r="J5235" s="204">
        <f t="shared" si="966"/>
        <v>5.3092915845667516E-4</v>
      </c>
      <c r="K5235" s="204">
        <f t="shared" si="970"/>
        <v>0.4224974964250684</v>
      </c>
      <c r="L5235" s="28">
        <f t="shared" si="967"/>
        <v>1.5974150751166611</v>
      </c>
      <c r="M5235" s="28">
        <f t="shared" si="971"/>
        <v>1.2711749943255855</v>
      </c>
      <c r="N5235" s="28">
        <f t="shared" si="968"/>
        <v>3.9149731399460577</v>
      </c>
      <c r="O5235" s="28">
        <f t="shared" si="972"/>
        <v>3.1154181755748742</v>
      </c>
      <c r="P5235" s="28">
        <f t="shared" si="973"/>
        <v>4.3865931699004594</v>
      </c>
      <c r="Q5235" s="6">
        <f t="shared" si="963"/>
        <v>0.61016399727628101</v>
      </c>
      <c r="R5235" s="6">
        <f t="shared" si="964"/>
        <v>1.215013088474201</v>
      </c>
      <c r="S5235" s="6">
        <f t="shared" si="965"/>
        <v>1.8251770857504819</v>
      </c>
    </row>
    <row r="5236" spans="2:19" customFormat="1" x14ac:dyDescent="0.25">
      <c r="B5236" s="200" t="s">
        <v>869</v>
      </c>
      <c r="C5236" s="114">
        <v>3</v>
      </c>
      <c r="D5236" s="1">
        <v>3.8</v>
      </c>
      <c r="E5236" s="1"/>
      <c r="F5236" s="1"/>
      <c r="G5236" s="4">
        <f t="shared" si="969"/>
        <v>64.961200000000005</v>
      </c>
      <c r="H5236" s="201"/>
      <c r="I5236" s="201"/>
      <c r="J5236" s="204">
        <f t="shared" si="966"/>
        <v>1.1341149479459152E-3</v>
      </c>
      <c r="K5236" s="204">
        <f t="shared" si="970"/>
        <v>0.22562502396966777</v>
      </c>
      <c r="L5236" s="28">
        <f t="shared" si="967"/>
        <v>3.8222275656794742</v>
      </c>
      <c r="M5236" s="28">
        <f t="shared" si="971"/>
        <v>0.76040809415826771</v>
      </c>
      <c r="N5236" s="28">
        <f t="shared" si="968"/>
        <v>6.1031884174464111</v>
      </c>
      <c r="O5236" s="28">
        <f t="shared" si="972"/>
        <v>1.2141908855639336</v>
      </c>
      <c r="P5236" s="28">
        <f t="shared" si="973"/>
        <v>1.9745989797222014</v>
      </c>
      <c r="Q5236" s="6">
        <f t="shared" si="963"/>
        <v>0.36499588519596848</v>
      </c>
      <c r="R5236" s="6">
        <f t="shared" si="964"/>
        <v>0.47353444536993411</v>
      </c>
      <c r="S5236" s="6">
        <f t="shared" si="965"/>
        <v>0.83853033056590265</v>
      </c>
    </row>
    <row r="5237" spans="2:19" customFormat="1" x14ac:dyDescent="0.25">
      <c r="B5237" s="200" t="s">
        <v>869</v>
      </c>
      <c r="C5237" s="114">
        <v>3</v>
      </c>
      <c r="D5237" s="1">
        <v>3.3</v>
      </c>
      <c r="E5237" s="1"/>
      <c r="F5237" s="1"/>
      <c r="G5237" s="4">
        <f t="shared" si="969"/>
        <v>64.961200000000005</v>
      </c>
      <c r="H5237" s="201"/>
      <c r="I5237" s="201"/>
      <c r="J5237" s="204">
        <f t="shared" si="966"/>
        <v>8.5529859993982123E-4</v>
      </c>
      <c r="K5237" s="204">
        <f t="shared" si="970"/>
        <v>0.17015626807684783</v>
      </c>
      <c r="L5237" s="28">
        <f t="shared" si="967"/>
        <v>2.7634881041225379</v>
      </c>
      <c r="M5237" s="28">
        <f t="shared" si="971"/>
        <v>0.54977854834012296</v>
      </c>
      <c r="N5237" s="28">
        <f t="shared" si="968"/>
        <v>5.1745344101160526</v>
      </c>
      <c r="O5237" s="28">
        <f t="shared" si="972"/>
        <v>1.029441021325805</v>
      </c>
      <c r="P5237" s="28">
        <f t="shared" si="973"/>
        <v>1.5792195696659279</v>
      </c>
      <c r="Q5237" s="6">
        <f t="shared" si="963"/>
        <v>0.263893703203259</v>
      </c>
      <c r="R5237" s="6">
        <f t="shared" si="964"/>
        <v>0.40148199831706394</v>
      </c>
      <c r="S5237" s="6">
        <f t="shared" si="965"/>
        <v>0.66537570152032299</v>
      </c>
    </row>
    <row r="5238" spans="2:19" customFormat="1" x14ac:dyDescent="0.25">
      <c r="B5238" s="200" t="s">
        <v>869</v>
      </c>
      <c r="C5238" s="114">
        <v>3</v>
      </c>
      <c r="D5238" s="1">
        <v>3</v>
      </c>
      <c r="E5238" s="1"/>
      <c r="F5238" s="1"/>
      <c r="G5238" s="4">
        <f t="shared" si="969"/>
        <v>795.77470000000005</v>
      </c>
      <c r="H5238" s="201"/>
      <c r="I5238" s="201"/>
      <c r="J5238" s="204">
        <f t="shared" si="966"/>
        <v>7.0685834705770342E-4</v>
      </c>
      <c r="K5238" s="204">
        <f t="shared" si="970"/>
        <v>0.56249666683810862</v>
      </c>
      <c r="L5238" s="28">
        <f t="shared" si="967"/>
        <v>2.219707841442716</v>
      </c>
      <c r="M5238" s="28">
        <f t="shared" si="971"/>
        <v>1.7663769089848702</v>
      </c>
      <c r="N5238" s="28">
        <f t="shared" si="968"/>
        <v>4.6285167281146418</v>
      </c>
      <c r="O5238" s="28">
        <f t="shared" si="972"/>
        <v>3.6832347567317885</v>
      </c>
      <c r="P5238" s="28">
        <f t="shared" si="973"/>
        <v>5.4496116657166587</v>
      </c>
      <c r="Q5238" s="6">
        <f t="shared" si="963"/>
        <v>0.84786091631273763</v>
      </c>
      <c r="R5238" s="6">
        <f t="shared" si="964"/>
        <v>1.4364615551253976</v>
      </c>
      <c r="S5238" s="6">
        <f t="shared" si="965"/>
        <v>2.2843224714381352</v>
      </c>
    </row>
    <row r="5239" spans="2:19" customFormat="1" x14ac:dyDescent="0.25">
      <c r="B5239" s="200" t="s">
        <v>869</v>
      </c>
      <c r="C5239" s="114">
        <v>3</v>
      </c>
      <c r="D5239" s="1">
        <v>3.4</v>
      </c>
      <c r="E5239" s="1"/>
      <c r="F5239" s="1"/>
      <c r="G5239" s="4">
        <f t="shared" si="969"/>
        <v>64.961200000000005</v>
      </c>
      <c r="H5239" s="201"/>
      <c r="I5239" s="201"/>
      <c r="J5239" s="204">
        <f t="shared" si="966"/>
        <v>9.0792027688745035E-4</v>
      </c>
      <c r="K5239" s="204">
        <f t="shared" si="970"/>
        <v>0.18062501918901386</v>
      </c>
      <c r="L5239" s="28">
        <f t="shared" si="967"/>
        <v>2.9598116954824234</v>
      </c>
      <c r="M5239" s="28">
        <f t="shared" si="971"/>
        <v>0.58883589000254666</v>
      </c>
      <c r="N5239" s="28">
        <f t="shared" si="968"/>
        <v>5.3584638182360029</v>
      </c>
      <c r="O5239" s="28">
        <f t="shared" si="972"/>
        <v>1.066032618315998</v>
      </c>
      <c r="P5239" s="28">
        <f t="shared" si="973"/>
        <v>1.6548685083185446</v>
      </c>
      <c r="Q5239" s="6">
        <f t="shared" si="963"/>
        <v>0.28264122720122237</v>
      </c>
      <c r="R5239" s="6">
        <f t="shared" si="964"/>
        <v>0.41575272114323925</v>
      </c>
      <c r="S5239" s="6">
        <f t="shared" si="965"/>
        <v>0.69839394834446167</v>
      </c>
    </row>
    <row r="5240" spans="2:19" customFormat="1" x14ac:dyDescent="0.25">
      <c r="B5240" s="200" t="s">
        <v>869</v>
      </c>
      <c r="C5240" s="114">
        <v>3</v>
      </c>
      <c r="D5240" s="1">
        <v>4.2</v>
      </c>
      <c r="E5240" s="1"/>
      <c r="F5240" s="1"/>
      <c r="G5240" s="4">
        <f t="shared" si="969"/>
        <v>64.961200000000005</v>
      </c>
      <c r="H5240" s="201"/>
      <c r="I5240" s="201"/>
      <c r="J5240" s="204">
        <f t="shared" si="966"/>
        <v>1.385442360233099E-3</v>
      </c>
      <c r="K5240" s="204">
        <f t="shared" si="970"/>
        <v>0.27562502928150556</v>
      </c>
      <c r="L5240" s="28">
        <f t="shared" si="967"/>
        <v>4.811097633235077</v>
      </c>
      <c r="M5240" s="28">
        <f t="shared" si="971"/>
        <v>0.95713756421702922</v>
      </c>
      <c r="N5240" s="28">
        <f t="shared" si="968"/>
        <v>6.861382640483793</v>
      </c>
      <c r="O5240" s="28">
        <f t="shared" si="972"/>
        <v>1.3650288496136156</v>
      </c>
      <c r="P5240" s="28">
        <f t="shared" si="973"/>
        <v>2.3221664138306446</v>
      </c>
      <c r="Q5240" s="6">
        <f t="shared" si="963"/>
        <v>0.45942603082417399</v>
      </c>
      <c r="R5240" s="6">
        <f t="shared" si="964"/>
        <v>0.53236125134931012</v>
      </c>
      <c r="S5240" s="6">
        <f t="shared" si="965"/>
        <v>0.99178728217348411</v>
      </c>
    </row>
    <row r="5241" spans="2:19" customFormat="1" x14ac:dyDescent="0.25">
      <c r="B5241" s="200" t="s">
        <v>869</v>
      </c>
      <c r="C5241" s="114">
        <v>3</v>
      </c>
      <c r="D5241" s="1">
        <v>1.6</v>
      </c>
      <c r="E5241" s="1"/>
      <c r="F5241" s="1"/>
      <c r="G5241" s="4">
        <f t="shared" si="969"/>
        <v>795.77470000000005</v>
      </c>
      <c r="H5241" s="201"/>
      <c r="I5241" s="201"/>
      <c r="J5241" s="204">
        <f t="shared" si="966"/>
        <v>2.0106192982974675E-4</v>
      </c>
      <c r="K5241" s="204">
        <f t="shared" si="970"/>
        <v>0.15999905190061756</v>
      </c>
      <c r="L5241" s="28">
        <f t="shared" si="967"/>
        <v>0.52319777907153642</v>
      </c>
      <c r="M5241" s="28">
        <f t="shared" si="971"/>
        <v>0.41634509665175656</v>
      </c>
      <c r="N5241" s="28">
        <f t="shared" si="968"/>
        <v>2.2183514371591468</v>
      </c>
      <c r="O5241" s="28">
        <f t="shared" si="972"/>
        <v>1.7652975231481343</v>
      </c>
      <c r="P5241" s="28">
        <f t="shared" si="973"/>
        <v>2.1816426197998906</v>
      </c>
      <c r="Q5241" s="6">
        <f t="shared" si="963"/>
        <v>0.19984564639284313</v>
      </c>
      <c r="R5241" s="6">
        <f t="shared" si="964"/>
        <v>0.6884660340277724</v>
      </c>
      <c r="S5241" s="6">
        <f t="shared" si="965"/>
        <v>0.88831168042061548</v>
      </c>
    </row>
    <row r="5242" spans="2:19" customFormat="1" x14ac:dyDescent="0.25">
      <c r="B5242" s="200" t="s">
        <v>869</v>
      </c>
      <c r="C5242" s="114">
        <v>3</v>
      </c>
      <c r="D5242" s="1">
        <v>3.7</v>
      </c>
      <c r="E5242" s="1"/>
      <c r="F5242" s="1"/>
      <c r="G5242" s="4">
        <f t="shared" si="969"/>
        <v>64.961200000000005</v>
      </c>
      <c r="H5242" s="201"/>
      <c r="I5242" s="201"/>
      <c r="J5242" s="204">
        <f t="shared" si="966"/>
        <v>1.075210085691107E-3</v>
      </c>
      <c r="K5242" s="204">
        <f t="shared" si="970"/>
        <v>0.21390627272470589</v>
      </c>
      <c r="L5242" s="28">
        <f t="shared" si="967"/>
        <v>3.5949248430857623</v>
      </c>
      <c r="M5242" s="28">
        <f t="shared" si="971"/>
        <v>0.71518764950540104</v>
      </c>
      <c r="N5242" s="28">
        <f t="shared" si="968"/>
        <v>5.9156978898620354</v>
      </c>
      <c r="O5242" s="28">
        <f t="shared" si="972"/>
        <v>1.1768908262913458</v>
      </c>
      <c r="P5242" s="28">
        <f t="shared" si="973"/>
        <v>1.8920784757967468</v>
      </c>
      <c r="Q5242" s="6">
        <f t="shared" si="963"/>
        <v>0.34329007176259246</v>
      </c>
      <c r="R5242" s="6">
        <f t="shared" si="964"/>
        <v>0.45898742225362488</v>
      </c>
      <c r="S5242" s="6">
        <f t="shared" si="965"/>
        <v>0.8022774940162174</v>
      </c>
    </row>
    <row r="5243" spans="2:19" customFormat="1" x14ac:dyDescent="0.25">
      <c r="B5243" s="200" t="s">
        <v>869</v>
      </c>
      <c r="C5243" s="114">
        <v>3</v>
      </c>
      <c r="D5243" s="1">
        <v>3.9</v>
      </c>
      <c r="E5243" s="1"/>
      <c r="F5243" s="1"/>
      <c r="G5243" s="4">
        <f t="shared" si="969"/>
        <v>64.961200000000005</v>
      </c>
      <c r="H5243" s="201"/>
      <c r="I5243" s="201"/>
      <c r="J5243" s="204">
        <f t="shared" si="966"/>
        <v>1.1945906065275189E-3</v>
      </c>
      <c r="K5243" s="204">
        <f t="shared" si="970"/>
        <v>0.23765627524782876</v>
      </c>
      <c r="L5243" s="28">
        <f t="shared" si="967"/>
        <v>4.0574351124683323</v>
      </c>
      <c r="M5243" s="28">
        <f t="shared" si="971"/>
        <v>0.80720115378436619</v>
      </c>
      <c r="N5243" s="28">
        <f t="shared" si="968"/>
        <v>6.2915196864507177</v>
      </c>
      <c r="O5243" s="28">
        <f t="shared" si="972"/>
        <v>1.2516582050453458</v>
      </c>
      <c r="P5243" s="28">
        <f t="shared" si="973"/>
        <v>2.0588593588297117</v>
      </c>
      <c r="Q5243" s="6">
        <f t="shared" si="963"/>
        <v>0.38745655381649574</v>
      </c>
      <c r="R5243" s="6">
        <f t="shared" si="964"/>
        <v>0.48814669996768484</v>
      </c>
      <c r="S5243" s="6">
        <f t="shared" si="965"/>
        <v>0.87560325378418058</v>
      </c>
    </row>
    <row r="5244" spans="2:19" customFormat="1" x14ac:dyDescent="0.25">
      <c r="B5244" s="200" t="s">
        <v>869</v>
      </c>
      <c r="C5244" s="114">
        <v>3</v>
      </c>
      <c r="D5244" s="1">
        <v>1.4</v>
      </c>
      <c r="E5244" s="1"/>
      <c r="F5244" s="1"/>
      <c r="G5244" s="4">
        <f t="shared" si="969"/>
        <v>795.77470000000005</v>
      </c>
      <c r="H5244" s="201"/>
      <c r="I5244" s="201"/>
      <c r="J5244" s="204">
        <f t="shared" si="966"/>
        <v>1.5393804002589983E-4</v>
      </c>
      <c r="K5244" s="204">
        <f t="shared" si="970"/>
        <v>0.1224992741114103</v>
      </c>
      <c r="L5244" s="28">
        <f t="shared" si="967"/>
        <v>0.38489512077165539</v>
      </c>
      <c r="M5244" s="28">
        <f t="shared" si="971"/>
        <v>0.3062879902564602</v>
      </c>
      <c r="N5244" s="28">
        <f t="shared" si="968"/>
        <v>1.8974912041414842</v>
      </c>
      <c r="O5244" s="28">
        <f t="shared" si="972"/>
        <v>1.509966575519669</v>
      </c>
      <c r="P5244" s="28">
        <f t="shared" si="973"/>
        <v>1.8162545657761291</v>
      </c>
      <c r="Q5244" s="6">
        <f t="shared" si="963"/>
        <v>0.14701823532310088</v>
      </c>
      <c r="R5244" s="6">
        <f t="shared" si="964"/>
        <v>0.58888696445267086</v>
      </c>
      <c r="S5244" s="6">
        <f t="shared" si="965"/>
        <v>0.73590519977577173</v>
      </c>
    </row>
    <row r="5245" spans="2:19" customFormat="1" x14ac:dyDescent="0.25">
      <c r="B5245" s="200" t="s">
        <v>869</v>
      </c>
      <c r="C5245" s="114">
        <v>3</v>
      </c>
      <c r="D5245" s="1">
        <v>4.0999999999999996</v>
      </c>
      <c r="E5245" s="1"/>
      <c r="F5245" s="1"/>
      <c r="G5245" s="4">
        <f t="shared" si="969"/>
        <v>64.961200000000005</v>
      </c>
      <c r="H5245" s="201"/>
      <c r="I5245" s="201"/>
      <c r="J5245" s="204">
        <f t="shared" si="966"/>
        <v>1.3202543126711102E-3</v>
      </c>
      <c r="K5245" s="204">
        <f t="shared" si="970"/>
        <v>0.26265627790374757</v>
      </c>
      <c r="L5245" s="28">
        <f t="shared" si="967"/>
        <v>4.5518101325650582</v>
      </c>
      <c r="M5245" s="28">
        <f t="shared" si="971"/>
        <v>0.90555394946998324</v>
      </c>
      <c r="N5245" s="28">
        <f t="shared" si="968"/>
        <v>6.670633528309061</v>
      </c>
      <c r="O5245" s="28">
        <f t="shared" si="972"/>
        <v>1.3270805154658594</v>
      </c>
      <c r="P5245" s="28">
        <f t="shared" si="973"/>
        <v>2.2326344649358427</v>
      </c>
      <c r="Q5245" s="6">
        <f t="shared" si="963"/>
        <v>0.43466589574559195</v>
      </c>
      <c r="R5245" s="6">
        <f t="shared" si="964"/>
        <v>0.51756140103168513</v>
      </c>
      <c r="S5245" s="6">
        <f t="shared" si="965"/>
        <v>0.95222729677727713</v>
      </c>
    </row>
    <row r="5246" spans="2:19" customFormat="1" x14ac:dyDescent="0.25">
      <c r="B5246" s="200" t="s">
        <v>869</v>
      </c>
      <c r="C5246" s="114">
        <v>3</v>
      </c>
      <c r="D5246" s="1">
        <v>3.8</v>
      </c>
      <c r="E5246" s="1"/>
      <c r="F5246" s="1"/>
      <c r="G5246" s="4">
        <f t="shared" si="969"/>
        <v>64.961200000000005</v>
      </c>
      <c r="H5246" s="201"/>
      <c r="I5246" s="201"/>
      <c r="J5246" s="204">
        <f t="shared" si="966"/>
        <v>1.1341149479459152E-3</v>
      </c>
      <c r="K5246" s="204">
        <f t="shared" si="970"/>
        <v>0.22562502396966777</v>
      </c>
      <c r="L5246" s="28">
        <f t="shared" si="967"/>
        <v>3.8222275656794742</v>
      </c>
      <c r="M5246" s="28">
        <f t="shared" si="971"/>
        <v>0.76040809415826771</v>
      </c>
      <c r="N5246" s="28">
        <f t="shared" si="968"/>
        <v>6.1031884174464111</v>
      </c>
      <c r="O5246" s="28">
        <f t="shared" si="972"/>
        <v>1.2141908855639336</v>
      </c>
      <c r="P5246" s="28">
        <f t="shared" si="973"/>
        <v>1.9745989797222014</v>
      </c>
      <c r="Q5246" s="6">
        <f t="shared" si="963"/>
        <v>0.36499588519596848</v>
      </c>
      <c r="R5246" s="6">
        <f t="shared" si="964"/>
        <v>0.47353444536993411</v>
      </c>
      <c r="S5246" s="6">
        <f t="shared" si="965"/>
        <v>0.83853033056590265</v>
      </c>
    </row>
    <row r="5247" spans="2:19" customFormat="1" x14ac:dyDescent="0.25">
      <c r="B5247" s="200" t="s">
        <v>869</v>
      </c>
      <c r="C5247" s="114">
        <v>3</v>
      </c>
      <c r="D5247" s="1">
        <v>4</v>
      </c>
      <c r="E5247" s="1"/>
      <c r="F5247" s="1"/>
      <c r="G5247" s="4">
        <f t="shared" si="969"/>
        <v>64.961200000000005</v>
      </c>
      <c r="H5247" s="201"/>
      <c r="I5247" s="201"/>
      <c r="J5247" s="204">
        <f t="shared" si="966"/>
        <v>1.2566370614359172E-3</v>
      </c>
      <c r="K5247" s="204">
        <f t="shared" si="970"/>
        <v>0.25000002655918868</v>
      </c>
      <c r="L5247" s="28">
        <f t="shared" si="967"/>
        <v>4.3006091215286046</v>
      </c>
      <c r="M5247" s="28">
        <f t="shared" si="971"/>
        <v>0.85557909089065032</v>
      </c>
      <c r="N5247" s="28">
        <f t="shared" si="968"/>
        <v>6.4806737611278331</v>
      </c>
      <c r="O5247" s="28">
        <f t="shared" si="972"/>
        <v>1.2892892165316874</v>
      </c>
      <c r="P5247" s="28">
        <f t="shared" si="973"/>
        <v>2.1448683074223376</v>
      </c>
      <c r="Q5247" s="6">
        <f t="shared" si="963"/>
        <v>0.41067796362751213</v>
      </c>
      <c r="R5247" s="6">
        <f t="shared" si="964"/>
        <v>0.50282279444735811</v>
      </c>
      <c r="S5247" s="6">
        <f t="shared" si="965"/>
        <v>0.91350075807487019</v>
      </c>
    </row>
    <row r="5248" spans="2:19" customFormat="1" x14ac:dyDescent="0.25">
      <c r="B5248" s="200" t="s">
        <v>869</v>
      </c>
      <c r="C5248" s="114">
        <v>3</v>
      </c>
      <c r="D5248" s="1">
        <v>3.5</v>
      </c>
      <c r="E5248" s="1"/>
      <c r="F5248" s="1"/>
      <c r="G5248" s="4">
        <f t="shared" si="969"/>
        <v>64.961200000000005</v>
      </c>
      <c r="H5248" s="201"/>
      <c r="I5248" s="201"/>
      <c r="J5248" s="204">
        <f t="shared" si="966"/>
        <v>9.6211275016187424E-4</v>
      </c>
      <c r="K5248" s="204">
        <f t="shared" si="970"/>
        <v>0.19140627033437888</v>
      </c>
      <c r="L5248" s="28">
        <f t="shared" si="967"/>
        <v>3.1637815247608514</v>
      </c>
      <c r="M5248" s="28">
        <f t="shared" si="971"/>
        <v>0.62941440252756542</v>
      </c>
      <c r="N5248" s="28">
        <f t="shared" si="968"/>
        <v>5.5433152983182508</v>
      </c>
      <c r="O5248" s="28">
        <f t="shared" si="972"/>
        <v>1.1028076557140367</v>
      </c>
      <c r="P5248" s="28">
        <f t="shared" si="973"/>
        <v>1.7322220582416021</v>
      </c>
      <c r="Q5248" s="6">
        <f t="shared" si="963"/>
        <v>0.30211891321323137</v>
      </c>
      <c r="R5248" s="6">
        <f t="shared" si="964"/>
        <v>0.43009498572847432</v>
      </c>
      <c r="S5248" s="6">
        <f t="shared" si="965"/>
        <v>0.73221389894170574</v>
      </c>
    </row>
    <row r="5249" spans="2:19" customFormat="1" x14ac:dyDescent="0.25">
      <c r="B5249" s="200" t="s">
        <v>869</v>
      </c>
      <c r="C5249" s="114">
        <v>3</v>
      </c>
      <c r="D5249" s="1">
        <v>3.3</v>
      </c>
      <c r="E5249" s="1"/>
      <c r="F5249" s="1"/>
      <c r="G5249" s="4">
        <f t="shared" si="969"/>
        <v>64.961200000000005</v>
      </c>
      <c r="H5249" s="201"/>
      <c r="I5249" s="201"/>
      <c r="J5249" s="204">
        <f t="shared" si="966"/>
        <v>8.5529859993982123E-4</v>
      </c>
      <c r="K5249" s="204">
        <f t="shared" si="970"/>
        <v>0.17015626807684783</v>
      </c>
      <c r="L5249" s="28">
        <f t="shared" si="967"/>
        <v>2.7634881041225379</v>
      </c>
      <c r="M5249" s="28">
        <f t="shared" si="971"/>
        <v>0.54977854834012296</v>
      </c>
      <c r="N5249" s="28">
        <f t="shared" si="968"/>
        <v>5.1745344101160526</v>
      </c>
      <c r="O5249" s="28">
        <f t="shared" si="972"/>
        <v>1.029441021325805</v>
      </c>
      <c r="P5249" s="28">
        <f t="shared" si="973"/>
        <v>1.5792195696659279</v>
      </c>
      <c r="Q5249" s="6">
        <f t="shared" si="963"/>
        <v>0.263893703203259</v>
      </c>
      <c r="R5249" s="6">
        <f t="shared" si="964"/>
        <v>0.40148199831706394</v>
      </c>
      <c r="S5249" s="6">
        <f t="shared" si="965"/>
        <v>0.66537570152032299</v>
      </c>
    </row>
    <row r="5250" spans="2:19" customFormat="1" x14ac:dyDescent="0.25">
      <c r="B5250" s="200" t="s">
        <v>869</v>
      </c>
      <c r="C5250" s="114">
        <v>3</v>
      </c>
      <c r="D5250" s="1">
        <v>3</v>
      </c>
      <c r="E5250" s="1"/>
      <c r="F5250" s="1"/>
      <c r="G5250" s="4">
        <f t="shared" si="969"/>
        <v>795.77470000000005</v>
      </c>
      <c r="H5250" s="201"/>
      <c r="I5250" s="201"/>
      <c r="J5250" s="204">
        <f t="shared" si="966"/>
        <v>7.0685834705770342E-4</v>
      </c>
      <c r="K5250" s="204">
        <f t="shared" si="970"/>
        <v>0.56249666683810862</v>
      </c>
      <c r="L5250" s="28">
        <f t="shared" si="967"/>
        <v>2.219707841442716</v>
      </c>
      <c r="M5250" s="28">
        <f t="shared" si="971"/>
        <v>1.7663769089848702</v>
      </c>
      <c r="N5250" s="28">
        <f t="shared" si="968"/>
        <v>4.6285167281146418</v>
      </c>
      <c r="O5250" s="28">
        <f t="shared" si="972"/>
        <v>3.6832347567317885</v>
      </c>
      <c r="P5250" s="28">
        <f t="shared" si="973"/>
        <v>5.4496116657166587</v>
      </c>
      <c r="Q5250" s="6">
        <f t="shared" si="963"/>
        <v>0.84786091631273763</v>
      </c>
      <c r="R5250" s="6">
        <f t="shared" si="964"/>
        <v>1.4364615551253976</v>
      </c>
      <c r="S5250" s="6">
        <f t="shared" si="965"/>
        <v>2.2843224714381352</v>
      </c>
    </row>
    <row r="5251" spans="2:19" customFormat="1" x14ac:dyDescent="0.25">
      <c r="B5251" s="200" t="s">
        <v>869</v>
      </c>
      <c r="C5251" s="114">
        <v>3</v>
      </c>
      <c r="D5251" s="1">
        <v>3.3</v>
      </c>
      <c r="E5251" s="1"/>
      <c r="F5251" s="1"/>
      <c r="G5251" s="4">
        <f t="shared" si="969"/>
        <v>64.961200000000005</v>
      </c>
      <c r="H5251" s="201"/>
      <c r="I5251" s="201"/>
      <c r="J5251" s="204">
        <f t="shared" si="966"/>
        <v>8.5529859993982123E-4</v>
      </c>
      <c r="K5251" s="204">
        <f t="shared" si="970"/>
        <v>0.17015626807684783</v>
      </c>
      <c r="L5251" s="28">
        <f t="shared" si="967"/>
        <v>2.7634881041225379</v>
      </c>
      <c r="M5251" s="28">
        <f t="shared" si="971"/>
        <v>0.54977854834012296</v>
      </c>
      <c r="N5251" s="28">
        <f t="shared" si="968"/>
        <v>5.1745344101160526</v>
      </c>
      <c r="O5251" s="28">
        <f t="shared" si="972"/>
        <v>1.029441021325805</v>
      </c>
      <c r="P5251" s="28">
        <f t="shared" si="973"/>
        <v>1.5792195696659279</v>
      </c>
      <c r="Q5251" s="6">
        <f t="shared" ref="Q5251:Q5314" si="974">M5251*0.48</f>
        <v>0.263893703203259</v>
      </c>
      <c r="R5251" s="6">
        <f t="shared" ref="R5251:R5314" si="975">O5251*0.39</f>
        <v>0.40148199831706394</v>
      </c>
      <c r="S5251" s="6">
        <f t="shared" ref="S5251:S5314" si="976">Q5251+R5251</f>
        <v>0.66537570152032299</v>
      </c>
    </row>
    <row r="5252" spans="2:19" customFormat="1" x14ac:dyDescent="0.25">
      <c r="B5252" s="200" t="s">
        <v>869</v>
      </c>
      <c r="C5252" s="114">
        <v>3</v>
      </c>
      <c r="D5252" s="1">
        <v>3.9</v>
      </c>
      <c r="E5252" s="1"/>
      <c r="F5252" s="1"/>
      <c r="G5252" s="4">
        <f t="shared" si="969"/>
        <v>64.961200000000005</v>
      </c>
      <c r="H5252" s="201"/>
      <c r="I5252" s="201"/>
      <c r="J5252" s="204">
        <f t="shared" si="966"/>
        <v>1.1945906065275189E-3</v>
      </c>
      <c r="K5252" s="204">
        <f t="shared" si="970"/>
        <v>0.23765627524782876</v>
      </c>
      <c r="L5252" s="28">
        <f t="shared" si="967"/>
        <v>4.0574351124683323</v>
      </c>
      <c r="M5252" s="28">
        <f t="shared" si="971"/>
        <v>0.80720115378436619</v>
      </c>
      <c r="N5252" s="28">
        <f t="shared" si="968"/>
        <v>6.2915196864507177</v>
      </c>
      <c r="O5252" s="28">
        <f t="shared" si="972"/>
        <v>1.2516582050453458</v>
      </c>
      <c r="P5252" s="28">
        <f t="shared" si="973"/>
        <v>2.0588593588297117</v>
      </c>
      <c r="Q5252" s="6">
        <f t="shared" si="974"/>
        <v>0.38745655381649574</v>
      </c>
      <c r="R5252" s="6">
        <f t="shared" si="975"/>
        <v>0.48814669996768484</v>
      </c>
      <c r="S5252" s="6">
        <f t="shared" si="976"/>
        <v>0.87560325378418058</v>
      </c>
    </row>
    <row r="5253" spans="2:19" customFormat="1" x14ac:dyDescent="0.25">
      <c r="B5253" s="200" t="s">
        <v>869</v>
      </c>
      <c r="C5253" s="114">
        <v>3</v>
      </c>
      <c r="D5253" s="1">
        <v>3.8</v>
      </c>
      <c r="E5253" s="1"/>
      <c r="F5253" s="1"/>
      <c r="G5253" s="4">
        <f t="shared" si="969"/>
        <v>64.961200000000005</v>
      </c>
      <c r="H5253" s="201"/>
      <c r="I5253" s="201"/>
      <c r="J5253" s="204">
        <f t="shared" si="966"/>
        <v>1.1341149479459152E-3</v>
      </c>
      <c r="K5253" s="204">
        <f t="shared" si="970"/>
        <v>0.22562502396966777</v>
      </c>
      <c r="L5253" s="28">
        <f t="shared" si="967"/>
        <v>3.8222275656794742</v>
      </c>
      <c r="M5253" s="28">
        <f t="shared" si="971"/>
        <v>0.76040809415826771</v>
      </c>
      <c r="N5253" s="28">
        <f t="shared" si="968"/>
        <v>6.1031884174464111</v>
      </c>
      <c r="O5253" s="28">
        <f t="shared" si="972"/>
        <v>1.2141908855639336</v>
      </c>
      <c r="P5253" s="28">
        <f t="shared" si="973"/>
        <v>1.9745989797222014</v>
      </c>
      <c r="Q5253" s="6">
        <f t="shared" si="974"/>
        <v>0.36499588519596848</v>
      </c>
      <c r="R5253" s="6">
        <f t="shared" si="975"/>
        <v>0.47353444536993411</v>
      </c>
      <c r="S5253" s="6">
        <f t="shared" si="976"/>
        <v>0.83853033056590265</v>
      </c>
    </row>
    <row r="5254" spans="2:19" customFormat="1" x14ac:dyDescent="0.25">
      <c r="B5254" s="200" t="s">
        <v>869</v>
      </c>
      <c r="C5254" s="114">
        <v>3</v>
      </c>
      <c r="D5254" s="1">
        <v>4.2</v>
      </c>
      <c r="E5254" s="1"/>
      <c r="F5254" s="1"/>
      <c r="G5254" s="4">
        <f t="shared" si="969"/>
        <v>64.961200000000005</v>
      </c>
      <c r="H5254" s="201"/>
      <c r="I5254" s="201"/>
      <c r="J5254" s="204">
        <f t="shared" si="966"/>
        <v>1.385442360233099E-3</v>
      </c>
      <c r="K5254" s="204">
        <f t="shared" si="970"/>
        <v>0.27562502928150556</v>
      </c>
      <c r="L5254" s="28">
        <f t="shared" si="967"/>
        <v>4.811097633235077</v>
      </c>
      <c r="M5254" s="28">
        <f t="shared" si="971"/>
        <v>0.95713756421702922</v>
      </c>
      <c r="N5254" s="28">
        <f t="shared" si="968"/>
        <v>6.861382640483793</v>
      </c>
      <c r="O5254" s="28">
        <f t="shared" si="972"/>
        <v>1.3650288496136156</v>
      </c>
      <c r="P5254" s="28">
        <f t="shared" si="973"/>
        <v>2.3221664138306446</v>
      </c>
      <c r="Q5254" s="6">
        <f t="shared" si="974"/>
        <v>0.45942603082417399</v>
      </c>
      <c r="R5254" s="6">
        <f t="shared" si="975"/>
        <v>0.53236125134931012</v>
      </c>
      <c r="S5254" s="6">
        <f t="shared" si="976"/>
        <v>0.99178728217348411</v>
      </c>
    </row>
    <row r="5255" spans="2:19" customFormat="1" x14ac:dyDescent="0.25">
      <c r="B5255" s="200" t="s">
        <v>869</v>
      </c>
      <c r="C5255" s="114">
        <v>3</v>
      </c>
      <c r="D5255" s="1">
        <v>3.3</v>
      </c>
      <c r="E5255" s="1"/>
      <c r="F5255" s="1"/>
      <c r="G5255" s="4">
        <f t="shared" si="969"/>
        <v>64.961200000000005</v>
      </c>
      <c r="H5255" s="201"/>
      <c r="I5255" s="201"/>
      <c r="J5255" s="204">
        <f t="shared" si="966"/>
        <v>8.5529859993982123E-4</v>
      </c>
      <c r="K5255" s="204">
        <f t="shared" si="970"/>
        <v>0.17015626807684783</v>
      </c>
      <c r="L5255" s="28">
        <f t="shared" si="967"/>
        <v>2.7634881041225379</v>
      </c>
      <c r="M5255" s="28">
        <f t="shared" si="971"/>
        <v>0.54977854834012296</v>
      </c>
      <c r="N5255" s="28">
        <f t="shared" si="968"/>
        <v>5.1745344101160526</v>
      </c>
      <c r="O5255" s="28">
        <f t="shared" si="972"/>
        <v>1.029441021325805</v>
      </c>
      <c r="P5255" s="28">
        <f t="shared" si="973"/>
        <v>1.5792195696659279</v>
      </c>
      <c r="Q5255" s="6">
        <f t="shared" si="974"/>
        <v>0.263893703203259</v>
      </c>
      <c r="R5255" s="6">
        <f t="shared" si="975"/>
        <v>0.40148199831706394</v>
      </c>
      <c r="S5255" s="6">
        <f t="shared" si="976"/>
        <v>0.66537570152032299</v>
      </c>
    </row>
    <row r="5256" spans="2:19" customFormat="1" x14ac:dyDescent="0.25">
      <c r="B5256" s="200" t="s">
        <v>869</v>
      </c>
      <c r="C5256" s="114">
        <v>3</v>
      </c>
      <c r="D5256" s="1">
        <v>3.1</v>
      </c>
      <c r="E5256" s="1"/>
      <c r="F5256" s="1"/>
      <c r="G5256" s="4">
        <f t="shared" si="969"/>
        <v>64.961200000000005</v>
      </c>
      <c r="H5256" s="201"/>
      <c r="I5256" s="201"/>
      <c r="J5256" s="204">
        <f t="shared" si="966"/>
        <v>7.5476763502494771E-4</v>
      </c>
      <c r="K5256" s="204">
        <f t="shared" si="970"/>
        <v>0.15015626595211271</v>
      </c>
      <c r="L5256" s="28">
        <f t="shared" si="967"/>
        <v>2.3935063597525432</v>
      </c>
      <c r="M5256" s="28">
        <f t="shared" si="971"/>
        <v>0.47617301118270206</v>
      </c>
      <c r="N5256" s="28">
        <f t="shared" si="968"/>
        <v>4.8095356854949474</v>
      </c>
      <c r="O5256" s="28">
        <f t="shared" si="972"/>
        <v>0.95682682455440127</v>
      </c>
      <c r="P5256" s="28">
        <f t="shared" si="973"/>
        <v>1.4329998357371032</v>
      </c>
      <c r="Q5256" s="6">
        <f t="shared" si="974"/>
        <v>0.22856304536769698</v>
      </c>
      <c r="R5256" s="6">
        <f t="shared" si="975"/>
        <v>0.37316246157621652</v>
      </c>
      <c r="S5256" s="6">
        <f t="shared" si="976"/>
        <v>0.60172550694391347</v>
      </c>
    </row>
    <row r="5257" spans="2:19" customFormat="1" x14ac:dyDescent="0.25">
      <c r="B5257" s="200" t="s">
        <v>869</v>
      </c>
      <c r="C5257" s="114">
        <v>3</v>
      </c>
      <c r="D5257" s="1">
        <v>3.4</v>
      </c>
      <c r="E5257" s="1"/>
      <c r="F5257" s="1"/>
      <c r="G5257" s="4">
        <f t="shared" si="969"/>
        <v>64.961200000000005</v>
      </c>
      <c r="H5257" s="201"/>
      <c r="I5257" s="201"/>
      <c r="J5257" s="204">
        <f t="shared" si="966"/>
        <v>9.0792027688745035E-4</v>
      </c>
      <c r="K5257" s="204">
        <f t="shared" si="970"/>
        <v>0.18062501918901386</v>
      </c>
      <c r="L5257" s="28">
        <f t="shared" si="967"/>
        <v>2.9598116954824234</v>
      </c>
      <c r="M5257" s="28">
        <f t="shared" si="971"/>
        <v>0.58883589000254666</v>
      </c>
      <c r="N5257" s="28">
        <f t="shared" si="968"/>
        <v>5.3584638182360029</v>
      </c>
      <c r="O5257" s="28">
        <f t="shared" si="972"/>
        <v>1.066032618315998</v>
      </c>
      <c r="P5257" s="28">
        <f t="shared" si="973"/>
        <v>1.6548685083185446</v>
      </c>
      <c r="Q5257" s="6">
        <f t="shared" si="974"/>
        <v>0.28264122720122237</v>
      </c>
      <c r="R5257" s="6">
        <f t="shared" si="975"/>
        <v>0.41575272114323925</v>
      </c>
      <c r="S5257" s="6">
        <f t="shared" si="976"/>
        <v>0.69839394834446167</v>
      </c>
    </row>
    <row r="5258" spans="2:19" customFormat="1" x14ac:dyDescent="0.25">
      <c r="B5258" s="200" t="s">
        <v>869</v>
      </c>
      <c r="C5258" s="114">
        <v>3</v>
      </c>
      <c r="D5258" s="1">
        <v>3.2</v>
      </c>
      <c r="E5258" s="1"/>
      <c r="F5258" s="1"/>
      <c r="G5258" s="4">
        <f t="shared" si="969"/>
        <v>64.961200000000005</v>
      </c>
      <c r="H5258" s="201"/>
      <c r="I5258" s="201"/>
      <c r="J5258" s="204">
        <f t="shared" si="966"/>
        <v>8.0424771931898698E-4</v>
      </c>
      <c r="K5258" s="204">
        <f t="shared" si="970"/>
        <v>0.16000001699788075</v>
      </c>
      <c r="L5258" s="28">
        <f t="shared" si="967"/>
        <v>2.57474279673893</v>
      </c>
      <c r="M5258" s="28">
        <f t="shared" si="971"/>
        <v>0.51222885853159073</v>
      </c>
      <c r="N5258" s="28">
        <f t="shared" si="968"/>
        <v>4.9915502127950244</v>
      </c>
      <c r="O5258" s="28">
        <f t="shared" si="972"/>
        <v>0.99303746806922966</v>
      </c>
      <c r="P5258" s="28">
        <f t="shared" si="973"/>
        <v>1.5052663266008204</v>
      </c>
      <c r="Q5258" s="6">
        <f t="shared" si="974"/>
        <v>0.24586985209516354</v>
      </c>
      <c r="R5258" s="6">
        <f t="shared" si="975"/>
        <v>0.38728461254699958</v>
      </c>
      <c r="S5258" s="6">
        <f t="shared" si="976"/>
        <v>0.63315446464216318</v>
      </c>
    </row>
    <row r="5259" spans="2:19" customFormat="1" x14ac:dyDescent="0.25">
      <c r="B5259" s="200" t="s">
        <v>869</v>
      </c>
      <c r="C5259" s="114">
        <v>3</v>
      </c>
      <c r="D5259" s="1">
        <v>5</v>
      </c>
      <c r="E5259" s="1"/>
      <c r="F5259" s="1"/>
      <c r="G5259" s="4">
        <f t="shared" si="969"/>
        <v>64.961200000000005</v>
      </c>
      <c r="H5259" s="201"/>
      <c r="I5259" s="201"/>
      <c r="J5259" s="204">
        <f t="shared" si="966"/>
        <v>1.9634954084936209E-3</v>
      </c>
      <c r="K5259" s="204">
        <f t="shared" si="970"/>
        <v>0.39062504149873239</v>
      </c>
      <c r="L5259" s="28">
        <f t="shared" si="967"/>
        <v>7.1833345216463531</v>
      </c>
      <c r="M5259" s="28">
        <f t="shared" si="971"/>
        <v>1.4290791480740557</v>
      </c>
      <c r="N5259" s="28">
        <f t="shared" si="968"/>
        <v>8.4140458590425169</v>
      </c>
      <c r="O5259" s="28">
        <f t="shared" si="972"/>
        <v>1.673921415167597</v>
      </c>
      <c r="P5259" s="28">
        <f t="shared" si="973"/>
        <v>3.1030005632416526</v>
      </c>
      <c r="Q5259" s="6">
        <f t="shared" si="974"/>
        <v>0.68595799107554667</v>
      </c>
      <c r="R5259" s="6">
        <f t="shared" si="975"/>
        <v>0.65282935191536284</v>
      </c>
      <c r="S5259" s="6">
        <f t="shared" si="976"/>
        <v>1.3387873429909094</v>
      </c>
    </row>
    <row r="5260" spans="2:19" customFormat="1" x14ac:dyDescent="0.25">
      <c r="B5260" s="200" t="s">
        <v>869</v>
      </c>
      <c r="C5260" s="114">
        <v>3</v>
      </c>
      <c r="D5260" s="1">
        <v>3.9</v>
      </c>
      <c r="E5260" s="1"/>
      <c r="F5260" s="1"/>
      <c r="G5260" s="4">
        <f t="shared" si="969"/>
        <v>64.961200000000005</v>
      </c>
      <c r="H5260" s="201"/>
      <c r="I5260" s="201"/>
      <c r="J5260" s="204">
        <f t="shared" si="966"/>
        <v>1.1945906065275189E-3</v>
      </c>
      <c r="K5260" s="204">
        <f t="shared" si="970"/>
        <v>0.23765627524782876</v>
      </c>
      <c r="L5260" s="28">
        <f t="shared" si="967"/>
        <v>4.0574351124683323</v>
      </c>
      <c r="M5260" s="28">
        <f t="shared" si="971"/>
        <v>0.80720115378436619</v>
      </c>
      <c r="N5260" s="28">
        <f t="shared" si="968"/>
        <v>6.2915196864507177</v>
      </c>
      <c r="O5260" s="28">
        <f t="shared" si="972"/>
        <v>1.2516582050453458</v>
      </c>
      <c r="P5260" s="28">
        <f t="shared" si="973"/>
        <v>2.0588593588297117</v>
      </c>
      <c r="Q5260" s="6">
        <f t="shared" si="974"/>
        <v>0.38745655381649574</v>
      </c>
      <c r="R5260" s="6">
        <f t="shared" si="975"/>
        <v>0.48814669996768484</v>
      </c>
      <c r="S5260" s="6">
        <f t="shared" si="976"/>
        <v>0.87560325378418058</v>
      </c>
    </row>
    <row r="5261" spans="2:19" customFormat="1" x14ac:dyDescent="0.25">
      <c r="B5261" s="200" t="s">
        <v>869</v>
      </c>
      <c r="C5261" s="114">
        <v>3</v>
      </c>
      <c r="D5261" s="1">
        <v>3</v>
      </c>
      <c r="E5261" s="1"/>
      <c r="F5261" s="1"/>
      <c r="G5261" s="4">
        <f t="shared" si="969"/>
        <v>795.77470000000005</v>
      </c>
      <c r="H5261" s="201"/>
      <c r="I5261" s="201"/>
      <c r="J5261" s="204">
        <f t="shared" si="966"/>
        <v>7.0685834705770342E-4</v>
      </c>
      <c r="K5261" s="204">
        <f t="shared" si="970"/>
        <v>0.56249666683810862</v>
      </c>
      <c r="L5261" s="28">
        <f t="shared" si="967"/>
        <v>2.219707841442716</v>
      </c>
      <c r="M5261" s="28">
        <f t="shared" si="971"/>
        <v>1.7663769089848702</v>
      </c>
      <c r="N5261" s="28">
        <f t="shared" si="968"/>
        <v>4.6285167281146418</v>
      </c>
      <c r="O5261" s="28">
        <f t="shared" si="972"/>
        <v>3.6832347567317885</v>
      </c>
      <c r="P5261" s="28">
        <f t="shared" si="973"/>
        <v>5.4496116657166587</v>
      </c>
      <c r="Q5261" s="6">
        <f t="shared" si="974"/>
        <v>0.84786091631273763</v>
      </c>
      <c r="R5261" s="6">
        <f t="shared" si="975"/>
        <v>1.4364615551253976</v>
      </c>
      <c r="S5261" s="6">
        <f t="shared" si="976"/>
        <v>2.2843224714381352</v>
      </c>
    </row>
    <row r="5262" spans="2:19" customFormat="1" x14ac:dyDescent="0.25">
      <c r="B5262" s="200" t="s">
        <v>869</v>
      </c>
      <c r="C5262" s="114">
        <v>4</v>
      </c>
      <c r="D5262" s="1">
        <v>3.7</v>
      </c>
      <c r="E5262" s="1"/>
      <c r="F5262" s="1"/>
      <c r="G5262" s="4">
        <f t="shared" si="969"/>
        <v>64.961200000000005</v>
      </c>
      <c r="H5262" s="201"/>
      <c r="I5262" s="201"/>
      <c r="J5262" s="204">
        <f t="shared" si="966"/>
        <v>1.075210085691107E-3</v>
      </c>
      <c r="K5262" s="204">
        <f t="shared" si="970"/>
        <v>0.21390627272470589</v>
      </c>
      <c r="L5262" s="28">
        <f t="shared" si="967"/>
        <v>3.5949248430857623</v>
      </c>
      <c r="M5262" s="28">
        <f t="shared" si="971"/>
        <v>0.71518764950540104</v>
      </c>
      <c r="N5262" s="28">
        <f t="shared" si="968"/>
        <v>5.9156978898620354</v>
      </c>
      <c r="O5262" s="28">
        <f t="shared" si="972"/>
        <v>1.1768908262913458</v>
      </c>
      <c r="P5262" s="28">
        <f t="shared" si="973"/>
        <v>1.8920784757967468</v>
      </c>
      <c r="Q5262" s="6">
        <f t="shared" si="974"/>
        <v>0.34329007176259246</v>
      </c>
      <c r="R5262" s="6">
        <f t="shared" si="975"/>
        <v>0.45898742225362488</v>
      </c>
      <c r="S5262" s="6">
        <f t="shared" si="976"/>
        <v>0.8022774940162174</v>
      </c>
    </row>
    <row r="5263" spans="2:19" customFormat="1" x14ac:dyDescent="0.25">
      <c r="B5263" s="200" t="s">
        <v>869</v>
      </c>
      <c r="C5263" s="114">
        <v>4</v>
      </c>
      <c r="D5263" s="1">
        <v>1.4</v>
      </c>
      <c r="E5263" s="1"/>
      <c r="F5263" s="1"/>
      <c r="G5263" s="4">
        <f t="shared" si="969"/>
        <v>795.77470000000005</v>
      </c>
      <c r="H5263" s="201"/>
      <c r="I5263" s="201"/>
      <c r="J5263" s="204">
        <f t="shared" si="966"/>
        <v>1.5393804002589983E-4</v>
      </c>
      <c r="K5263" s="204">
        <f t="shared" si="970"/>
        <v>0.1224992741114103</v>
      </c>
      <c r="L5263" s="28">
        <f t="shared" si="967"/>
        <v>0.38489512077165539</v>
      </c>
      <c r="M5263" s="28">
        <f t="shared" si="971"/>
        <v>0.3062879902564602</v>
      </c>
      <c r="N5263" s="28">
        <f t="shared" si="968"/>
        <v>1.8974912041414842</v>
      </c>
      <c r="O5263" s="28">
        <f t="shared" si="972"/>
        <v>1.509966575519669</v>
      </c>
      <c r="P5263" s="28">
        <f t="shared" si="973"/>
        <v>1.8162545657761291</v>
      </c>
      <c r="Q5263" s="6">
        <f t="shared" si="974"/>
        <v>0.14701823532310088</v>
      </c>
      <c r="R5263" s="6">
        <f t="shared" si="975"/>
        <v>0.58888696445267086</v>
      </c>
      <c r="S5263" s="6">
        <f t="shared" si="976"/>
        <v>0.73590519977577173</v>
      </c>
    </row>
    <row r="5264" spans="2:19" customFormat="1" x14ac:dyDescent="0.25">
      <c r="B5264" s="200" t="s">
        <v>869</v>
      </c>
      <c r="C5264" s="114">
        <v>4</v>
      </c>
      <c r="D5264" s="1">
        <v>1.8</v>
      </c>
      <c r="E5264" s="1"/>
      <c r="F5264" s="1"/>
      <c r="G5264" s="4">
        <f t="shared" si="969"/>
        <v>795.77470000000005</v>
      </c>
      <c r="H5264" s="201"/>
      <c r="I5264" s="201"/>
      <c r="J5264" s="204">
        <f t="shared" si="966"/>
        <v>2.5446900494077327E-4</v>
      </c>
      <c r="K5264" s="204">
        <f t="shared" si="970"/>
        <v>0.20249880006171914</v>
      </c>
      <c r="L5264" s="28">
        <f t="shared" si="967"/>
        <v>0.68590748301013704</v>
      </c>
      <c r="M5264" s="28">
        <f t="shared" si="971"/>
        <v>0.54582459775497671</v>
      </c>
      <c r="N5264" s="28">
        <f t="shared" si="968"/>
        <v>2.5461196030223361</v>
      </c>
      <c r="O5264" s="28">
        <f t="shared" si="972"/>
        <v>2.0261255964970846</v>
      </c>
      <c r="P5264" s="28">
        <f t="shared" si="973"/>
        <v>2.5719501942520613</v>
      </c>
      <c r="Q5264" s="6">
        <f t="shared" si="974"/>
        <v>0.26199580692238883</v>
      </c>
      <c r="R5264" s="6">
        <f t="shared" si="975"/>
        <v>0.79018898263386306</v>
      </c>
      <c r="S5264" s="6">
        <f t="shared" si="976"/>
        <v>1.0521847895562519</v>
      </c>
    </row>
    <row r="5265" spans="2:19" customFormat="1" x14ac:dyDescent="0.25">
      <c r="B5265" s="200" t="s">
        <v>869</v>
      </c>
      <c r="C5265" s="114">
        <v>4</v>
      </c>
      <c r="D5265" s="1">
        <v>3</v>
      </c>
      <c r="E5265" s="1"/>
      <c r="F5265" s="1"/>
      <c r="G5265" s="4">
        <f t="shared" si="969"/>
        <v>795.77470000000005</v>
      </c>
      <c r="H5265" s="201"/>
      <c r="I5265" s="201"/>
      <c r="J5265" s="204">
        <f t="shared" si="966"/>
        <v>7.0685834705770342E-4</v>
      </c>
      <c r="K5265" s="204">
        <f t="shared" si="970"/>
        <v>0.56249666683810862</v>
      </c>
      <c r="L5265" s="28">
        <f t="shared" si="967"/>
        <v>2.219707841442716</v>
      </c>
      <c r="M5265" s="28">
        <f t="shared" si="971"/>
        <v>1.7663769089848702</v>
      </c>
      <c r="N5265" s="28">
        <f t="shared" si="968"/>
        <v>4.6285167281146418</v>
      </c>
      <c r="O5265" s="28">
        <f t="shared" si="972"/>
        <v>3.6832347567317885</v>
      </c>
      <c r="P5265" s="28">
        <f t="shared" si="973"/>
        <v>5.4496116657166587</v>
      </c>
      <c r="Q5265" s="6">
        <f t="shared" si="974"/>
        <v>0.84786091631273763</v>
      </c>
      <c r="R5265" s="6">
        <f t="shared" si="975"/>
        <v>1.4364615551253976</v>
      </c>
      <c r="S5265" s="6">
        <f t="shared" si="976"/>
        <v>2.2843224714381352</v>
      </c>
    </row>
    <row r="5266" spans="2:19" customFormat="1" x14ac:dyDescent="0.25">
      <c r="B5266" s="200" t="s">
        <v>869</v>
      </c>
      <c r="C5266" s="114">
        <v>4</v>
      </c>
      <c r="D5266" s="1">
        <v>2.5</v>
      </c>
      <c r="E5266" s="1"/>
      <c r="F5266" s="1"/>
      <c r="G5266" s="4">
        <f t="shared" si="969"/>
        <v>795.77470000000005</v>
      </c>
      <c r="H5266" s="201"/>
      <c r="I5266" s="201"/>
      <c r="J5266" s="204">
        <f t="shared" si="966"/>
        <v>4.9087385212340522E-4</v>
      </c>
      <c r="K5266" s="204">
        <f t="shared" si="970"/>
        <v>0.39062268530424216</v>
      </c>
      <c r="L5266" s="28">
        <f t="shared" si="967"/>
        <v>1.4596815933666829</v>
      </c>
      <c r="M5266" s="28">
        <f t="shared" si="971"/>
        <v>1.1615708215534053</v>
      </c>
      <c r="N5266" s="28">
        <f t="shared" si="968"/>
        <v>3.7393815404049149</v>
      </c>
      <c r="O5266" s="28">
        <f t="shared" si="972"/>
        <v>2.975687648408019</v>
      </c>
      <c r="P5266" s="28">
        <f t="shared" si="973"/>
        <v>4.1372584699614245</v>
      </c>
      <c r="Q5266" s="6">
        <f t="shared" si="974"/>
        <v>0.55755399434563457</v>
      </c>
      <c r="R5266" s="6">
        <f t="shared" si="975"/>
        <v>1.1605181828791276</v>
      </c>
      <c r="S5266" s="6">
        <f t="shared" si="976"/>
        <v>1.7180721772247622</v>
      </c>
    </row>
    <row r="5267" spans="2:19" customFormat="1" x14ac:dyDescent="0.25">
      <c r="B5267" s="200" t="s">
        <v>869</v>
      </c>
      <c r="C5267" s="114">
        <v>4</v>
      </c>
      <c r="D5267" s="1">
        <v>2.2999999999999998</v>
      </c>
      <c r="E5267" s="1"/>
      <c r="F5267" s="1"/>
      <c r="G5267" s="4">
        <f t="shared" si="969"/>
        <v>795.77470000000005</v>
      </c>
      <c r="H5267" s="201"/>
      <c r="I5267" s="201"/>
      <c r="J5267" s="204">
        <f t="shared" si="966"/>
        <v>4.154756284372501E-4</v>
      </c>
      <c r="K5267" s="204">
        <f t="shared" si="970"/>
        <v>0.33062304084151051</v>
      </c>
      <c r="L5267" s="28">
        <f t="shared" si="967"/>
        <v>1.205053550555077</v>
      </c>
      <c r="M5267" s="28">
        <f t="shared" si="971"/>
        <v>0.95894546392521363</v>
      </c>
      <c r="N5267" s="28">
        <f t="shared" si="968"/>
        <v>3.3918101680836426</v>
      </c>
      <c r="O5267" s="28">
        <f t="shared" si="972"/>
        <v>2.6991007774559201</v>
      </c>
      <c r="P5267" s="28">
        <f t="shared" si="973"/>
        <v>3.6580462413811339</v>
      </c>
      <c r="Q5267" s="6">
        <f t="shared" si="974"/>
        <v>0.46029382268410252</v>
      </c>
      <c r="R5267" s="6">
        <f t="shared" si="975"/>
        <v>1.0526493032078088</v>
      </c>
      <c r="S5267" s="6">
        <f t="shared" si="976"/>
        <v>1.5129431258919113</v>
      </c>
    </row>
    <row r="5268" spans="2:19" customFormat="1" x14ac:dyDescent="0.25">
      <c r="B5268" s="200" t="s">
        <v>869</v>
      </c>
      <c r="C5268" s="114">
        <v>4</v>
      </c>
      <c r="D5268" s="1">
        <v>2.6</v>
      </c>
      <c r="E5268" s="1"/>
      <c r="F5268" s="1"/>
      <c r="G5268" s="4">
        <f t="shared" si="969"/>
        <v>795.77470000000005</v>
      </c>
      <c r="H5268" s="201"/>
      <c r="I5268" s="201"/>
      <c r="J5268" s="204">
        <f t="shared" si="966"/>
        <v>5.3092915845667516E-4</v>
      </c>
      <c r="K5268" s="204">
        <f t="shared" si="970"/>
        <v>0.4224974964250684</v>
      </c>
      <c r="L5268" s="28">
        <f t="shared" si="967"/>
        <v>1.5974150751166611</v>
      </c>
      <c r="M5268" s="28">
        <f t="shared" si="971"/>
        <v>1.2711749943255855</v>
      </c>
      <c r="N5268" s="28">
        <f t="shared" si="968"/>
        <v>3.9149731399460577</v>
      </c>
      <c r="O5268" s="28">
        <f t="shared" si="972"/>
        <v>3.1154181755748742</v>
      </c>
      <c r="P5268" s="28">
        <f t="shared" si="973"/>
        <v>4.3865931699004594</v>
      </c>
      <c r="Q5268" s="6">
        <f t="shared" si="974"/>
        <v>0.61016399727628101</v>
      </c>
      <c r="R5268" s="6">
        <f t="shared" si="975"/>
        <v>1.215013088474201</v>
      </c>
      <c r="S5268" s="6">
        <f t="shared" si="976"/>
        <v>1.8251770857504819</v>
      </c>
    </row>
    <row r="5269" spans="2:19" customFormat="1" x14ac:dyDescent="0.25">
      <c r="B5269" s="200" t="s">
        <v>869</v>
      </c>
      <c r="C5269" s="114">
        <v>4</v>
      </c>
      <c r="D5269" s="1">
        <v>1.8</v>
      </c>
      <c r="E5269" s="1" t="s">
        <v>978</v>
      </c>
      <c r="F5269" s="1"/>
      <c r="G5269" s="4">
        <f t="shared" si="969"/>
        <v>795.77470000000005</v>
      </c>
      <c r="H5269" s="201"/>
      <c r="I5269" s="201"/>
      <c r="J5269" s="204">
        <f t="shared" si="966"/>
        <v>2.5446900494077327E-4</v>
      </c>
      <c r="K5269" s="204">
        <f t="shared" si="970"/>
        <v>0.20249880006171914</v>
      </c>
      <c r="L5269" s="28">
        <f t="shared" si="967"/>
        <v>0.68590748301013704</v>
      </c>
      <c r="M5269" s="28">
        <f t="shared" si="971"/>
        <v>0.54582459775497671</v>
      </c>
      <c r="N5269" s="28">
        <f t="shared" si="968"/>
        <v>2.5461196030223361</v>
      </c>
      <c r="O5269" s="28">
        <f t="shared" si="972"/>
        <v>2.0261255964970846</v>
      </c>
      <c r="P5269" s="28">
        <f t="shared" si="973"/>
        <v>2.5719501942520613</v>
      </c>
      <c r="Q5269" s="6">
        <f t="shared" si="974"/>
        <v>0.26199580692238883</v>
      </c>
      <c r="R5269" s="6">
        <f t="shared" si="975"/>
        <v>0.79018898263386306</v>
      </c>
      <c r="S5269" s="6">
        <f t="shared" si="976"/>
        <v>1.0521847895562519</v>
      </c>
    </row>
    <row r="5270" spans="2:19" customFormat="1" x14ac:dyDescent="0.25">
      <c r="B5270" s="200" t="s">
        <v>869</v>
      </c>
      <c r="C5270" s="114">
        <v>4</v>
      </c>
      <c r="D5270" s="1">
        <v>3.5</v>
      </c>
      <c r="E5270" s="1"/>
      <c r="F5270" s="1"/>
      <c r="G5270" s="4">
        <f t="shared" si="969"/>
        <v>64.961200000000005</v>
      </c>
      <c r="H5270" s="201"/>
      <c r="I5270" s="201"/>
      <c r="J5270" s="204">
        <f t="shared" si="966"/>
        <v>9.6211275016187424E-4</v>
      </c>
      <c r="K5270" s="204">
        <f t="shared" si="970"/>
        <v>0.19140627033437888</v>
      </c>
      <c r="L5270" s="28">
        <f t="shared" si="967"/>
        <v>3.1637815247608514</v>
      </c>
      <c r="M5270" s="28">
        <f t="shared" si="971"/>
        <v>0.62941440252756542</v>
      </c>
      <c r="N5270" s="28">
        <f t="shared" si="968"/>
        <v>5.5433152983182508</v>
      </c>
      <c r="O5270" s="28">
        <f t="shared" si="972"/>
        <v>1.1028076557140367</v>
      </c>
      <c r="P5270" s="28">
        <f t="shared" si="973"/>
        <v>1.7322220582416021</v>
      </c>
      <c r="Q5270" s="6">
        <f t="shared" si="974"/>
        <v>0.30211891321323137</v>
      </c>
      <c r="R5270" s="6">
        <f t="shared" si="975"/>
        <v>0.43009498572847432</v>
      </c>
      <c r="S5270" s="6">
        <f t="shared" si="976"/>
        <v>0.73221389894170574</v>
      </c>
    </row>
    <row r="5271" spans="2:19" customFormat="1" x14ac:dyDescent="0.25">
      <c r="B5271" s="200" t="s">
        <v>869</v>
      </c>
      <c r="C5271" s="114">
        <v>4</v>
      </c>
      <c r="D5271" s="1">
        <v>1.6</v>
      </c>
      <c r="E5271" s="1"/>
      <c r="F5271" s="1"/>
      <c r="G5271" s="4">
        <f t="shared" si="969"/>
        <v>795.77470000000005</v>
      </c>
      <c r="H5271" s="201"/>
      <c r="I5271" s="201"/>
      <c r="J5271" s="204">
        <f t="shared" si="966"/>
        <v>2.0106192982974675E-4</v>
      </c>
      <c r="K5271" s="204">
        <f t="shared" si="970"/>
        <v>0.15999905190061756</v>
      </c>
      <c r="L5271" s="28">
        <f t="shared" si="967"/>
        <v>0.52319777907153642</v>
      </c>
      <c r="M5271" s="28">
        <f t="shared" si="971"/>
        <v>0.41634509665175656</v>
      </c>
      <c r="N5271" s="28">
        <f t="shared" si="968"/>
        <v>2.2183514371591468</v>
      </c>
      <c r="O5271" s="28">
        <f t="shared" si="972"/>
        <v>1.7652975231481343</v>
      </c>
      <c r="P5271" s="28">
        <f t="shared" si="973"/>
        <v>2.1816426197998906</v>
      </c>
      <c r="Q5271" s="6">
        <f t="shared" si="974"/>
        <v>0.19984564639284313</v>
      </c>
      <c r="R5271" s="6">
        <f t="shared" si="975"/>
        <v>0.6884660340277724</v>
      </c>
      <c r="S5271" s="6">
        <f t="shared" si="976"/>
        <v>0.88831168042061548</v>
      </c>
    </row>
    <row r="5272" spans="2:19" customFormat="1" x14ac:dyDescent="0.25">
      <c r="B5272" s="200" t="s">
        <v>869</v>
      </c>
      <c r="C5272" s="114">
        <v>4</v>
      </c>
      <c r="D5272" s="1">
        <v>4.8</v>
      </c>
      <c r="E5272" s="1"/>
      <c r="F5272" s="1"/>
      <c r="G5272" s="4">
        <f t="shared" si="969"/>
        <v>64.961200000000005</v>
      </c>
      <c r="H5272" s="201"/>
      <c r="I5272" s="201"/>
      <c r="J5272" s="204">
        <f t="shared" si="966"/>
        <v>1.8095573684677208E-3</v>
      </c>
      <c r="K5272" s="204">
        <f t="shared" si="970"/>
        <v>0.36000003824523169</v>
      </c>
      <c r="L5272" s="28">
        <f t="shared" si="967"/>
        <v>6.5398480281028419</v>
      </c>
      <c r="M5272" s="28">
        <f t="shared" si="971"/>
        <v>1.3010615641484835</v>
      </c>
      <c r="N5272" s="28">
        <f t="shared" si="968"/>
        <v>8.0216224497877064</v>
      </c>
      <c r="O5272" s="28">
        <f t="shared" si="972"/>
        <v>1.5958512501638307</v>
      </c>
      <c r="P5272" s="28">
        <f t="shared" si="973"/>
        <v>2.896912814312314</v>
      </c>
      <c r="Q5272" s="6">
        <f t="shared" si="974"/>
        <v>0.62450955079127202</v>
      </c>
      <c r="R5272" s="6">
        <f t="shared" si="975"/>
        <v>0.62238198756389396</v>
      </c>
      <c r="S5272" s="6">
        <f t="shared" si="976"/>
        <v>1.246891538355166</v>
      </c>
    </row>
    <row r="5273" spans="2:19" customFormat="1" x14ac:dyDescent="0.25">
      <c r="B5273" s="200" t="s">
        <v>869</v>
      </c>
      <c r="C5273" s="114">
        <v>4</v>
      </c>
      <c r="D5273" s="1">
        <v>1.3</v>
      </c>
      <c r="E5273" s="1"/>
      <c r="F5273" s="1"/>
      <c r="G5273" s="4">
        <f t="shared" si="969"/>
        <v>795.77470000000005</v>
      </c>
      <c r="H5273" s="201"/>
      <c r="I5273" s="201"/>
      <c r="J5273" s="204">
        <f t="shared" si="966"/>
        <v>1.3273228961416879E-4</v>
      </c>
      <c r="K5273" s="204">
        <f t="shared" si="970"/>
        <v>0.1056243741062671</v>
      </c>
      <c r="L5273" s="28">
        <f t="shared" si="967"/>
        <v>0.32460097397494425</v>
      </c>
      <c r="M5273" s="28">
        <f t="shared" si="971"/>
        <v>0.25830771706004141</v>
      </c>
      <c r="N5273" s="28">
        <f t="shared" si="968"/>
        <v>1.7398976112023801</v>
      </c>
      <c r="O5273" s="28">
        <f t="shared" si="972"/>
        <v>1.3845583220665181</v>
      </c>
      <c r="P5273" s="28">
        <f t="shared" si="973"/>
        <v>1.6428660391265595</v>
      </c>
      <c r="Q5273" s="6">
        <f t="shared" si="974"/>
        <v>0.12398770418881987</v>
      </c>
      <c r="R5273" s="6">
        <f t="shared" si="975"/>
        <v>0.53997774560594203</v>
      </c>
      <c r="S5273" s="6">
        <f t="shared" si="976"/>
        <v>0.66396544979476191</v>
      </c>
    </row>
    <row r="5274" spans="2:19" customFormat="1" x14ac:dyDescent="0.25">
      <c r="B5274" s="200" t="s">
        <v>869</v>
      </c>
      <c r="C5274" s="114">
        <v>4</v>
      </c>
      <c r="D5274" s="1">
        <v>3.6</v>
      </c>
      <c r="E5274" s="1"/>
      <c r="F5274" s="1"/>
      <c r="G5274" s="4">
        <f t="shared" si="969"/>
        <v>64.961200000000005</v>
      </c>
      <c r="H5274" s="201"/>
      <c r="I5274" s="201"/>
      <c r="J5274" s="204">
        <f t="shared" si="966"/>
        <v>1.0178760197630931E-3</v>
      </c>
      <c r="K5274" s="204">
        <f t="shared" si="970"/>
        <v>0.20250002151294286</v>
      </c>
      <c r="L5274" s="28">
        <f t="shared" si="967"/>
        <v>3.375464158589657</v>
      </c>
      <c r="M5274" s="28">
        <f t="shared" si="971"/>
        <v>0.67152732892721312</v>
      </c>
      <c r="N5274" s="28">
        <f t="shared" si="968"/>
        <v>5.7290669248255632</v>
      </c>
      <c r="O5274" s="28">
        <f t="shared" si="972"/>
        <v>1.1397617715724195</v>
      </c>
      <c r="P5274" s="28">
        <f t="shared" si="973"/>
        <v>1.8112891004996325</v>
      </c>
      <c r="Q5274" s="6">
        <f t="shared" si="974"/>
        <v>0.3223331178850623</v>
      </c>
      <c r="R5274" s="6">
        <f t="shared" si="975"/>
        <v>0.44450709091324364</v>
      </c>
      <c r="S5274" s="6">
        <f t="shared" si="976"/>
        <v>0.76684020879830594</v>
      </c>
    </row>
    <row r="5275" spans="2:19" customFormat="1" x14ac:dyDescent="0.25">
      <c r="B5275" s="200" t="s">
        <v>869</v>
      </c>
      <c r="C5275" s="114">
        <v>4</v>
      </c>
      <c r="D5275" s="1">
        <v>5.5</v>
      </c>
      <c r="E5275" s="1"/>
      <c r="F5275" s="1"/>
      <c r="G5275" s="4">
        <f t="shared" si="969"/>
        <v>64.961200000000005</v>
      </c>
      <c r="H5275" s="201"/>
      <c r="I5275" s="201"/>
      <c r="J5275" s="204">
        <f t="shared" si="966"/>
        <v>2.3758294442772811E-3</v>
      </c>
      <c r="K5275" s="204">
        <f t="shared" si="970"/>
        <v>0.47265630021346616</v>
      </c>
      <c r="L5275" s="28">
        <f t="shared" si="967"/>
        <v>8.9430956308196485</v>
      </c>
      <c r="M5275" s="28">
        <f t="shared" si="971"/>
        <v>1.7791725342490949</v>
      </c>
      <c r="N5275" s="28">
        <f t="shared" si="968"/>
        <v>9.4066355127217793</v>
      </c>
      <c r="O5275" s="28">
        <f t="shared" si="972"/>
        <v>1.871390873452268</v>
      </c>
      <c r="P5275" s="28">
        <f t="shared" si="973"/>
        <v>3.6505634077013629</v>
      </c>
      <c r="Q5275" s="6">
        <f t="shared" si="974"/>
        <v>0.85400281643956555</v>
      </c>
      <c r="R5275" s="6">
        <f t="shared" si="975"/>
        <v>0.72984244064638448</v>
      </c>
      <c r="S5275" s="6">
        <f t="shared" si="976"/>
        <v>1.58384525708595</v>
      </c>
    </row>
    <row r="5276" spans="2:19" customFormat="1" x14ac:dyDescent="0.25">
      <c r="B5276" s="200" t="s">
        <v>869</v>
      </c>
      <c r="C5276" s="114">
        <v>4</v>
      </c>
      <c r="D5276" s="1">
        <v>3.3</v>
      </c>
      <c r="E5276" s="1"/>
      <c r="F5276" s="1"/>
      <c r="G5276" s="4">
        <f t="shared" si="969"/>
        <v>64.961200000000005</v>
      </c>
      <c r="H5276" s="201"/>
      <c r="I5276" s="201"/>
      <c r="J5276" s="204">
        <f t="shared" si="966"/>
        <v>8.5529859993982123E-4</v>
      </c>
      <c r="K5276" s="204">
        <f t="shared" si="970"/>
        <v>0.17015626807684783</v>
      </c>
      <c r="L5276" s="28">
        <f t="shared" si="967"/>
        <v>2.7634881041225379</v>
      </c>
      <c r="M5276" s="28">
        <f t="shared" si="971"/>
        <v>0.54977854834012296</v>
      </c>
      <c r="N5276" s="28">
        <f t="shared" si="968"/>
        <v>5.1745344101160526</v>
      </c>
      <c r="O5276" s="28">
        <f t="shared" si="972"/>
        <v>1.029441021325805</v>
      </c>
      <c r="P5276" s="28">
        <f t="shared" si="973"/>
        <v>1.5792195696659279</v>
      </c>
      <c r="Q5276" s="6">
        <f t="shared" si="974"/>
        <v>0.263893703203259</v>
      </c>
      <c r="R5276" s="6">
        <f t="shared" si="975"/>
        <v>0.40148199831706394</v>
      </c>
      <c r="S5276" s="6">
        <f t="shared" si="976"/>
        <v>0.66537570152032299</v>
      </c>
    </row>
    <row r="5277" spans="2:19" customFormat="1" x14ac:dyDescent="0.25">
      <c r="B5277" s="200" t="s">
        <v>869</v>
      </c>
      <c r="C5277" s="114">
        <v>4</v>
      </c>
      <c r="D5277" s="1">
        <v>3.4</v>
      </c>
      <c r="E5277" s="1"/>
      <c r="F5277" s="1"/>
      <c r="G5277" s="4">
        <f t="shared" si="969"/>
        <v>64.961200000000005</v>
      </c>
      <c r="H5277" s="201"/>
      <c r="I5277" s="201"/>
      <c r="J5277" s="204">
        <f t="shared" si="966"/>
        <v>9.0792027688745035E-4</v>
      </c>
      <c r="K5277" s="204">
        <f t="shared" si="970"/>
        <v>0.18062501918901386</v>
      </c>
      <c r="L5277" s="28">
        <f t="shared" si="967"/>
        <v>2.9598116954824234</v>
      </c>
      <c r="M5277" s="28">
        <f t="shared" si="971"/>
        <v>0.58883589000254666</v>
      </c>
      <c r="N5277" s="28">
        <f t="shared" si="968"/>
        <v>5.3584638182360029</v>
      </c>
      <c r="O5277" s="28">
        <f t="shared" si="972"/>
        <v>1.066032618315998</v>
      </c>
      <c r="P5277" s="28">
        <f t="shared" si="973"/>
        <v>1.6548685083185446</v>
      </c>
      <c r="Q5277" s="6">
        <f t="shared" si="974"/>
        <v>0.28264122720122237</v>
      </c>
      <c r="R5277" s="6">
        <f t="shared" si="975"/>
        <v>0.41575272114323925</v>
      </c>
      <c r="S5277" s="6">
        <f t="shared" si="976"/>
        <v>0.69839394834446167</v>
      </c>
    </row>
    <row r="5278" spans="2:19" customFormat="1" x14ac:dyDescent="0.25">
      <c r="B5278" s="200" t="s">
        <v>869</v>
      </c>
      <c r="C5278" s="114">
        <v>4</v>
      </c>
      <c r="D5278" s="1">
        <v>3</v>
      </c>
      <c r="E5278" s="1"/>
      <c r="F5278" s="1"/>
      <c r="G5278" s="4">
        <f t="shared" si="969"/>
        <v>795.77470000000005</v>
      </c>
      <c r="H5278" s="201"/>
      <c r="I5278" s="201"/>
      <c r="J5278" s="204">
        <f t="shared" si="966"/>
        <v>7.0685834705770342E-4</v>
      </c>
      <c r="K5278" s="204">
        <f t="shared" si="970"/>
        <v>0.56249666683810862</v>
      </c>
      <c r="L5278" s="28">
        <f t="shared" si="967"/>
        <v>2.219707841442716</v>
      </c>
      <c r="M5278" s="28">
        <f t="shared" si="971"/>
        <v>1.7663769089848702</v>
      </c>
      <c r="N5278" s="28">
        <f t="shared" si="968"/>
        <v>4.6285167281146418</v>
      </c>
      <c r="O5278" s="28">
        <f t="shared" si="972"/>
        <v>3.6832347567317885</v>
      </c>
      <c r="P5278" s="28">
        <f t="shared" si="973"/>
        <v>5.4496116657166587</v>
      </c>
      <c r="Q5278" s="6">
        <f t="shared" si="974"/>
        <v>0.84786091631273763</v>
      </c>
      <c r="R5278" s="6">
        <f t="shared" si="975"/>
        <v>1.4364615551253976</v>
      </c>
      <c r="S5278" s="6">
        <f t="shared" si="976"/>
        <v>2.2843224714381352</v>
      </c>
    </row>
    <row r="5279" spans="2:19" customFormat="1" x14ac:dyDescent="0.25">
      <c r="B5279" s="200" t="s">
        <v>869</v>
      </c>
      <c r="C5279" s="114">
        <v>4</v>
      </c>
      <c r="D5279" s="1">
        <v>3.3</v>
      </c>
      <c r="E5279" s="1"/>
      <c r="F5279" s="1"/>
      <c r="G5279" s="4">
        <f t="shared" si="969"/>
        <v>64.961200000000005</v>
      </c>
      <c r="H5279" s="201"/>
      <c r="I5279" s="201"/>
      <c r="J5279" s="204">
        <f t="shared" si="966"/>
        <v>8.5529859993982123E-4</v>
      </c>
      <c r="K5279" s="204">
        <f t="shared" si="970"/>
        <v>0.17015626807684783</v>
      </c>
      <c r="L5279" s="28">
        <f t="shared" si="967"/>
        <v>2.7634881041225379</v>
      </c>
      <c r="M5279" s="28">
        <f t="shared" si="971"/>
        <v>0.54977854834012296</v>
      </c>
      <c r="N5279" s="28">
        <f t="shared" si="968"/>
        <v>5.1745344101160526</v>
      </c>
      <c r="O5279" s="28">
        <f t="shared" si="972"/>
        <v>1.029441021325805</v>
      </c>
      <c r="P5279" s="28">
        <f t="shared" si="973"/>
        <v>1.5792195696659279</v>
      </c>
      <c r="Q5279" s="6">
        <f t="shared" si="974"/>
        <v>0.263893703203259</v>
      </c>
      <c r="R5279" s="6">
        <f t="shared" si="975"/>
        <v>0.40148199831706394</v>
      </c>
      <c r="S5279" s="6">
        <f t="shared" si="976"/>
        <v>0.66537570152032299</v>
      </c>
    </row>
    <row r="5280" spans="2:19" customFormat="1" x14ac:dyDescent="0.25">
      <c r="B5280" s="200" t="s">
        <v>869</v>
      </c>
      <c r="C5280" s="114">
        <v>4</v>
      </c>
      <c r="D5280" s="1">
        <v>3.4</v>
      </c>
      <c r="E5280" s="1"/>
      <c r="F5280" s="1"/>
      <c r="G5280" s="4">
        <f t="shared" si="969"/>
        <v>64.961200000000005</v>
      </c>
      <c r="H5280" s="201"/>
      <c r="I5280" s="201"/>
      <c r="J5280" s="204">
        <f t="shared" si="966"/>
        <v>9.0792027688745035E-4</v>
      </c>
      <c r="K5280" s="204">
        <f t="shared" si="970"/>
        <v>0.18062501918901386</v>
      </c>
      <c r="L5280" s="28">
        <f t="shared" si="967"/>
        <v>2.9598116954824234</v>
      </c>
      <c r="M5280" s="28">
        <f t="shared" si="971"/>
        <v>0.58883589000254666</v>
      </c>
      <c r="N5280" s="28">
        <f t="shared" si="968"/>
        <v>5.3584638182360029</v>
      </c>
      <c r="O5280" s="28">
        <f t="shared" si="972"/>
        <v>1.066032618315998</v>
      </c>
      <c r="P5280" s="28">
        <f t="shared" si="973"/>
        <v>1.6548685083185446</v>
      </c>
      <c r="Q5280" s="6">
        <f t="shared" si="974"/>
        <v>0.28264122720122237</v>
      </c>
      <c r="R5280" s="6">
        <f t="shared" si="975"/>
        <v>0.41575272114323925</v>
      </c>
      <c r="S5280" s="6">
        <f t="shared" si="976"/>
        <v>0.69839394834446167</v>
      </c>
    </row>
    <row r="5281" spans="2:19" customFormat="1" x14ac:dyDescent="0.25">
      <c r="B5281" s="200" t="s">
        <v>869</v>
      </c>
      <c r="C5281" s="114">
        <v>4</v>
      </c>
      <c r="D5281" s="1">
        <v>5.5</v>
      </c>
      <c r="E5281" s="1"/>
      <c r="F5281" s="1"/>
      <c r="G5281" s="4">
        <f t="shared" si="969"/>
        <v>64.961200000000005</v>
      </c>
      <c r="H5281" s="201"/>
      <c r="I5281" s="201"/>
      <c r="J5281" s="204">
        <f t="shared" ref="J5281:J5344" si="977">((+D5281/200)^2)*PI()</f>
        <v>2.3758294442772811E-3</v>
      </c>
      <c r="K5281" s="204">
        <f t="shared" si="970"/>
        <v>0.47265630021346616</v>
      </c>
      <c r="L5281" s="28">
        <f t="shared" ref="L5281:L5344" si="978">0.17758*(D5281^2.299)</f>
        <v>8.9430956308196485</v>
      </c>
      <c r="M5281" s="28">
        <f t="shared" si="971"/>
        <v>1.7791725342490949</v>
      </c>
      <c r="N5281" s="28">
        <f t="shared" ref="N5281:N5344" si="979">1.28*(D5281^1.17)</f>
        <v>9.4066355127217793</v>
      </c>
      <c r="O5281" s="28">
        <f t="shared" si="972"/>
        <v>1.871390873452268</v>
      </c>
      <c r="P5281" s="28">
        <f t="shared" si="973"/>
        <v>3.6505634077013629</v>
      </c>
      <c r="Q5281" s="6">
        <f t="shared" si="974"/>
        <v>0.85400281643956555</v>
      </c>
      <c r="R5281" s="6">
        <f t="shared" si="975"/>
        <v>0.72984244064638448</v>
      </c>
      <c r="S5281" s="6">
        <f t="shared" si="976"/>
        <v>1.58384525708595</v>
      </c>
    </row>
    <row r="5282" spans="2:19" customFormat="1" x14ac:dyDescent="0.25">
      <c r="B5282" s="200" t="s">
        <v>869</v>
      </c>
      <c r="C5282" s="114">
        <v>4</v>
      </c>
      <c r="D5282" s="1">
        <v>3.8</v>
      </c>
      <c r="E5282" s="1" t="s">
        <v>978</v>
      </c>
      <c r="F5282" s="1"/>
      <c r="G5282" s="4">
        <f t="shared" ref="G5282:G5345" si="980">IF($D5282&lt;3.01,795.7747,64.9612)</f>
        <v>64.961200000000005</v>
      </c>
      <c r="H5282" s="201"/>
      <c r="I5282" s="201"/>
      <c r="J5282" s="204">
        <f t="shared" si="977"/>
        <v>1.1341149479459152E-3</v>
      </c>
      <c r="K5282" s="204">
        <f t="shared" si="970"/>
        <v>0.22562502396966777</v>
      </c>
      <c r="L5282" s="28">
        <f t="shared" si="978"/>
        <v>3.8222275656794742</v>
      </c>
      <c r="M5282" s="28">
        <f t="shared" si="971"/>
        <v>0.76040809415826771</v>
      </c>
      <c r="N5282" s="28">
        <f t="shared" si="979"/>
        <v>6.1031884174464111</v>
      </c>
      <c r="O5282" s="28">
        <f t="shared" si="972"/>
        <v>1.2141908855639336</v>
      </c>
      <c r="P5282" s="28">
        <f t="shared" si="973"/>
        <v>1.9745989797222014</v>
      </c>
      <c r="Q5282" s="6">
        <f t="shared" si="974"/>
        <v>0.36499588519596848</v>
      </c>
      <c r="R5282" s="6">
        <f t="shared" si="975"/>
        <v>0.47353444536993411</v>
      </c>
      <c r="S5282" s="6">
        <f t="shared" si="976"/>
        <v>0.83853033056590265</v>
      </c>
    </row>
    <row r="5283" spans="2:19" customFormat="1" x14ac:dyDescent="0.25">
      <c r="B5283" s="200" t="s">
        <v>869</v>
      </c>
      <c r="C5283" s="114">
        <v>4</v>
      </c>
      <c r="D5283" s="1">
        <v>2.6</v>
      </c>
      <c r="E5283" s="1"/>
      <c r="F5283" s="1"/>
      <c r="G5283" s="4">
        <f t="shared" si="980"/>
        <v>795.77470000000005</v>
      </c>
      <c r="H5283" s="201"/>
      <c r="I5283" s="201"/>
      <c r="J5283" s="204">
        <f t="shared" si="977"/>
        <v>5.3092915845667516E-4</v>
      </c>
      <c r="K5283" s="204">
        <f t="shared" si="970"/>
        <v>0.4224974964250684</v>
      </c>
      <c r="L5283" s="28">
        <f t="shared" si="978"/>
        <v>1.5974150751166611</v>
      </c>
      <c r="M5283" s="28">
        <f t="shared" si="971"/>
        <v>1.2711749943255855</v>
      </c>
      <c r="N5283" s="28">
        <f t="shared" si="979"/>
        <v>3.9149731399460577</v>
      </c>
      <c r="O5283" s="28">
        <f t="shared" si="972"/>
        <v>3.1154181755748742</v>
      </c>
      <c r="P5283" s="28">
        <f t="shared" si="973"/>
        <v>4.3865931699004594</v>
      </c>
      <c r="Q5283" s="6">
        <f t="shared" si="974"/>
        <v>0.61016399727628101</v>
      </c>
      <c r="R5283" s="6">
        <f t="shared" si="975"/>
        <v>1.215013088474201</v>
      </c>
      <c r="S5283" s="6">
        <f t="shared" si="976"/>
        <v>1.8251770857504819</v>
      </c>
    </row>
    <row r="5284" spans="2:19" customFormat="1" x14ac:dyDescent="0.25">
      <c r="B5284" s="200" t="s">
        <v>869</v>
      </c>
      <c r="C5284" s="114">
        <v>4</v>
      </c>
      <c r="D5284" s="1">
        <v>4.4000000000000004</v>
      </c>
      <c r="E5284" s="1"/>
      <c r="F5284" s="1"/>
      <c r="G5284" s="4">
        <f t="shared" si="980"/>
        <v>64.961200000000005</v>
      </c>
      <c r="H5284" s="201"/>
      <c r="I5284" s="201"/>
      <c r="J5284" s="204">
        <f t="shared" si="977"/>
        <v>1.5205308443374602E-3</v>
      </c>
      <c r="K5284" s="204">
        <f t="shared" si="970"/>
        <v>0.30250003213661836</v>
      </c>
      <c r="L5284" s="28">
        <f t="shared" si="978"/>
        <v>5.3541650508837426</v>
      </c>
      <c r="M5284" s="28">
        <f t="shared" si="971"/>
        <v>1.0651774056334999</v>
      </c>
      <c r="N5284" s="28">
        <f t="shared" si="979"/>
        <v>7.2451870323804508</v>
      </c>
      <c r="O5284" s="28">
        <f t="shared" si="972"/>
        <v>1.4413843154137866</v>
      </c>
      <c r="P5284" s="28">
        <f t="shared" si="973"/>
        <v>2.5065617210472864</v>
      </c>
      <c r="Q5284" s="6">
        <f t="shared" si="974"/>
        <v>0.51128515470407998</v>
      </c>
      <c r="R5284" s="6">
        <f t="shared" si="975"/>
        <v>0.56213988301137685</v>
      </c>
      <c r="S5284" s="6">
        <f t="shared" si="976"/>
        <v>1.0734250377154568</v>
      </c>
    </row>
    <row r="5285" spans="2:19" customFormat="1" x14ac:dyDescent="0.25">
      <c r="B5285" s="200" t="s">
        <v>869</v>
      </c>
      <c r="C5285" s="114">
        <v>4</v>
      </c>
      <c r="D5285" s="1">
        <v>2.8</v>
      </c>
      <c r="E5285" s="1"/>
      <c r="F5285" s="1"/>
      <c r="G5285" s="4">
        <f t="shared" si="980"/>
        <v>795.77470000000005</v>
      </c>
      <c r="H5285" s="201"/>
      <c r="I5285" s="201"/>
      <c r="J5285" s="204">
        <f t="shared" si="977"/>
        <v>6.1575216010359933E-4</v>
      </c>
      <c r="K5285" s="204">
        <f t="shared" si="970"/>
        <v>0.48999709644564121</v>
      </c>
      <c r="L5285" s="28">
        <f t="shared" si="978"/>
        <v>1.8941325428892555</v>
      </c>
      <c r="M5285" s="28">
        <f t="shared" si="971"/>
        <v>1.5072938536549827</v>
      </c>
      <c r="N5285" s="28">
        <f t="shared" si="979"/>
        <v>4.269577157683524</v>
      </c>
      <c r="O5285" s="28">
        <f t="shared" si="972"/>
        <v>3.3976014147698179</v>
      </c>
      <c r="P5285" s="28">
        <f t="shared" si="973"/>
        <v>4.9048952684248004</v>
      </c>
      <c r="Q5285" s="6">
        <f t="shared" si="974"/>
        <v>0.72350104975439167</v>
      </c>
      <c r="R5285" s="6">
        <f t="shared" si="975"/>
        <v>1.3250645517602291</v>
      </c>
      <c r="S5285" s="6">
        <f t="shared" si="976"/>
        <v>2.0485656015146207</v>
      </c>
    </row>
    <row r="5286" spans="2:19" customFormat="1" x14ac:dyDescent="0.25">
      <c r="B5286" s="200" t="s">
        <v>869</v>
      </c>
      <c r="C5286" s="114">
        <v>4</v>
      </c>
      <c r="D5286" s="1">
        <v>10.199999999999999</v>
      </c>
      <c r="E5286" s="1"/>
      <c r="F5286" s="1"/>
      <c r="G5286" s="4">
        <f t="shared" si="980"/>
        <v>64.961200000000005</v>
      </c>
      <c r="H5286" s="201"/>
      <c r="I5286" s="201"/>
      <c r="J5286" s="204">
        <f t="shared" si="977"/>
        <v>8.1712824919870503E-3</v>
      </c>
      <c r="K5286" s="204">
        <f t="shared" si="970"/>
        <v>1.6256251727011242</v>
      </c>
      <c r="L5286" s="28">
        <f t="shared" si="978"/>
        <v>36.996943516478161</v>
      </c>
      <c r="M5286" s="28">
        <f t="shared" si="971"/>
        <v>7.3603088318591761</v>
      </c>
      <c r="N5286" s="28">
        <f t="shared" si="979"/>
        <v>19.376358921642492</v>
      </c>
      <c r="O5286" s="28">
        <f t="shared" si="972"/>
        <v>3.8548045363995675</v>
      </c>
      <c r="P5286" s="28">
        <f t="shared" si="973"/>
        <v>11.215113368258743</v>
      </c>
      <c r="Q5286" s="6">
        <f t="shared" si="974"/>
        <v>3.5329482392924043</v>
      </c>
      <c r="R5286" s="6">
        <f t="shared" si="975"/>
        <v>1.5033737691958313</v>
      </c>
      <c r="S5286" s="6">
        <f t="shared" si="976"/>
        <v>5.0363220084882361</v>
      </c>
    </row>
    <row r="5287" spans="2:19" customFormat="1" x14ac:dyDescent="0.25">
      <c r="B5287" s="200" t="s">
        <v>869</v>
      </c>
      <c r="C5287" s="114">
        <v>4</v>
      </c>
      <c r="D5287" s="1">
        <v>7.2</v>
      </c>
      <c r="E5287" s="1"/>
      <c r="F5287" s="1"/>
      <c r="G5287" s="4">
        <f t="shared" si="980"/>
        <v>64.961200000000005</v>
      </c>
      <c r="H5287" s="201"/>
      <c r="I5287" s="201"/>
      <c r="J5287" s="204">
        <f t="shared" si="977"/>
        <v>4.0715040790523724E-3</v>
      </c>
      <c r="K5287" s="204">
        <f t="shared" si="970"/>
        <v>0.81000008605177143</v>
      </c>
      <c r="L5287" s="28">
        <f t="shared" si="978"/>
        <v>16.611217355322236</v>
      </c>
      <c r="M5287" s="28">
        <f t="shared" si="971"/>
        <v>3.3046970421720201</v>
      </c>
      <c r="N5287" s="28">
        <f t="shared" si="979"/>
        <v>12.891070706250053</v>
      </c>
      <c r="O5287" s="28">
        <f t="shared" si="972"/>
        <v>2.5645973032629987</v>
      </c>
      <c r="P5287" s="28">
        <f t="shared" si="973"/>
        <v>5.8692943454350193</v>
      </c>
      <c r="Q5287" s="6">
        <f t="shared" si="974"/>
        <v>1.5862545802425696</v>
      </c>
      <c r="R5287" s="6">
        <f t="shared" si="975"/>
        <v>1.0001929482725695</v>
      </c>
      <c r="S5287" s="6">
        <f t="shared" si="976"/>
        <v>2.5864475285151389</v>
      </c>
    </row>
    <row r="5288" spans="2:19" customFormat="1" x14ac:dyDescent="0.25">
      <c r="B5288" s="200" t="s">
        <v>869</v>
      </c>
      <c r="C5288" s="114">
        <v>4</v>
      </c>
      <c r="D5288" s="1">
        <v>5</v>
      </c>
      <c r="E5288" s="1" t="s">
        <v>978</v>
      </c>
      <c r="F5288" s="1"/>
      <c r="G5288" s="4">
        <f t="shared" si="980"/>
        <v>64.961200000000005</v>
      </c>
      <c r="H5288" s="201"/>
      <c r="I5288" s="201"/>
      <c r="J5288" s="204">
        <f t="shared" si="977"/>
        <v>1.9634954084936209E-3</v>
      </c>
      <c r="K5288" s="204">
        <f t="shared" si="970"/>
        <v>0.39062504149873239</v>
      </c>
      <c r="L5288" s="28">
        <f t="shared" si="978"/>
        <v>7.1833345216463531</v>
      </c>
      <c r="M5288" s="28">
        <f t="shared" si="971"/>
        <v>1.4290791480740557</v>
      </c>
      <c r="N5288" s="28">
        <f t="shared" si="979"/>
        <v>8.4140458590425169</v>
      </c>
      <c r="O5288" s="28">
        <f t="shared" si="972"/>
        <v>1.673921415167597</v>
      </c>
      <c r="P5288" s="28">
        <f t="shared" si="973"/>
        <v>3.1030005632416526</v>
      </c>
      <c r="Q5288" s="6">
        <f t="shared" si="974"/>
        <v>0.68595799107554667</v>
      </c>
      <c r="R5288" s="6">
        <f t="shared" si="975"/>
        <v>0.65282935191536284</v>
      </c>
      <c r="S5288" s="6">
        <f t="shared" si="976"/>
        <v>1.3387873429909094</v>
      </c>
    </row>
    <row r="5289" spans="2:19" customFormat="1" x14ac:dyDescent="0.25">
      <c r="B5289" s="200" t="s">
        <v>869</v>
      </c>
      <c r="C5289" s="114">
        <v>4</v>
      </c>
      <c r="D5289" s="1">
        <v>6</v>
      </c>
      <c r="E5289" s="1"/>
      <c r="F5289" s="1"/>
      <c r="G5289" s="4">
        <f t="shared" si="980"/>
        <v>64.961200000000005</v>
      </c>
      <c r="H5289" s="201"/>
      <c r="I5289" s="201"/>
      <c r="J5289" s="204">
        <f t="shared" si="977"/>
        <v>2.8274333882308137E-3</v>
      </c>
      <c r="K5289" s="204">
        <f t="shared" si="970"/>
        <v>0.56250005975817452</v>
      </c>
      <c r="L5289" s="28">
        <f t="shared" si="978"/>
        <v>10.923549380812876</v>
      </c>
      <c r="M5289" s="28">
        <f t="shared" si="971"/>
        <v>2.1731713309516225</v>
      </c>
      <c r="N5289" s="28">
        <f t="shared" si="979"/>
        <v>10.414704032978928</v>
      </c>
      <c r="O5289" s="28">
        <f t="shared" si="972"/>
        <v>2.0719397547257499</v>
      </c>
      <c r="P5289" s="28">
        <f t="shared" si="973"/>
        <v>4.2451110856773724</v>
      </c>
      <c r="Q5289" s="6">
        <f t="shared" si="974"/>
        <v>1.0431222388567787</v>
      </c>
      <c r="R5289" s="6">
        <f t="shared" si="975"/>
        <v>0.80805650434304244</v>
      </c>
      <c r="S5289" s="6">
        <f t="shared" si="976"/>
        <v>1.8511787431998212</v>
      </c>
    </row>
    <row r="5290" spans="2:19" customFormat="1" x14ac:dyDescent="0.25">
      <c r="B5290" s="200" t="s">
        <v>869</v>
      </c>
      <c r="C5290" s="114">
        <v>4</v>
      </c>
      <c r="D5290" s="1">
        <v>3.4</v>
      </c>
      <c r="E5290" s="1"/>
      <c r="F5290" s="1"/>
      <c r="G5290" s="4">
        <f t="shared" si="980"/>
        <v>64.961200000000005</v>
      </c>
      <c r="H5290" s="201"/>
      <c r="I5290" s="201"/>
      <c r="J5290" s="204">
        <f t="shared" si="977"/>
        <v>9.0792027688745035E-4</v>
      </c>
      <c r="K5290" s="204">
        <f t="shared" si="970"/>
        <v>0.18062501918901386</v>
      </c>
      <c r="L5290" s="28">
        <f t="shared" si="978"/>
        <v>2.9598116954824234</v>
      </c>
      <c r="M5290" s="28">
        <f t="shared" si="971"/>
        <v>0.58883589000254666</v>
      </c>
      <c r="N5290" s="28">
        <f t="shared" si="979"/>
        <v>5.3584638182360029</v>
      </c>
      <c r="O5290" s="28">
        <f t="shared" si="972"/>
        <v>1.066032618315998</v>
      </c>
      <c r="P5290" s="28">
        <f t="shared" si="973"/>
        <v>1.6548685083185446</v>
      </c>
      <c r="Q5290" s="6">
        <f t="shared" si="974"/>
        <v>0.28264122720122237</v>
      </c>
      <c r="R5290" s="6">
        <f t="shared" si="975"/>
        <v>0.41575272114323925</v>
      </c>
      <c r="S5290" s="6">
        <f t="shared" si="976"/>
        <v>0.69839394834446167</v>
      </c>
    </row>
    <row r="5291" spans="2:19" customFormat="1" x14ac:dyDescent="0.25">
      <c r="B5291" s="200" t="s">
        <v>869</v>
      </c>
      <c r="C5291" s="114">
        <v>4</v>
      </c>
      <c r="D5291" s="1">
        <v>9.4</v>
      </c>
      <c r="E5291" s="1"/>
      <c r="F5291" s="1"/>
      <c r="G5291" s="4">
        <f t="shared" si="980"/>
        <v>64.961200000000005</v>
      </c>
      <c r="H5291" s="201"/>
      <c r="I5291" s="201"/>
      <c r="J5291" s="204">
        <f t="shared" si="977"/>
        <v>6.9397781717798531E-3</v>
      </c>
      <c r="K5291" s="204">
        <f t="shared" ref="K5291:K5354" si="981">+IF($D5291&gt;3.01,J5291*198.9437,J5291*795.77)</f>
        <v>1.3806251466731196</v>
      </c>
      <c r="L5291" s="28">
        <f t="shared" si="978"/>
        <v>30.663024292845677</v>
      </c>
      <c r="M5291" s="28">
        <f t="shared" ref="M5291:M5354" si="982">+IF($D5291&gt;3.01,L5291*198.9437*0.001,L5291*795.77*0.001)</f>
        <v>6.1002155060086025</v>
      </c>
      <c r="N5291" s="28">
        <f t="shared" si="979"/>
        <v>17.610413696800567</v>
      </c>
      <c r="O5291" s="28">
        <f t="shared" ref="O5291:O5354" si="983">+IF($D5291&gt;3.01,N5291*198.9437*0.001,N5291*795.77*0.001)</f>
        <v>3.5034808593721833</v>
      </c>
      <c r="P5291" s="28">
        <f t="shared" ref="P5291:P5354" si="984">+M5291+O5291</f>
        <v>9.6036963653807863</v>
      </c>
      <c r="Q5291" s="6">
        <f t="shared" si="974"/>
        <v>2.928103442884129</v>
      </c>
      <c r="R5291" s="6">
        <f t="shared" si="975"/>
        <v>1.3663575351551516</v>
      </c>
      <c r="S5291" s="6">
        <f t="shared" si="976"/>
        <v>4.2944609780392806</v>
      </c>
    </row>
    <row r="5292" spans="2:19" customFormat="1" x14ac:dyDescent="0.25">
      <c r="B5292" s="200" t="s">
        <v>869</v>
      </c>
      <c r="C5292" s="114">
        <v>4</v>
      </c>
      <c r="D5292" s="1">
        <v>3.4</v>
      </c>
      <c r="E5292" s="1"/>
      <c r="F5292" s="1"/>
      <c r="G5292" s="4">
        <f t="shared" si="980"/>
        <v>64.961200000000005</v>
      </c>
      <c r="H5292" s="201"/>
      <c r="I5292" s="201"/>
      <c r="J5292" s="204">
        <f t="shared" si="977"/>
        <v>9.0792027688745035E-4</v>
      </c>
      <c r="K5292" s="204">
        <f t="shared" si="981"/>
        <v>0.18062501918901386</v>
      </c>
      <c r="L5292" s="28">
        <f t="shared" si="978"/>
        <v>2.9598116954824234</v>
      </c>
      <c r="M5292" s="28">
        <f t="shared" si="982"/>
        <v>0.58883589000254666</v>
      </c>
      <c r="N5292" s="28">
        <f t="shared" si="979"/>
        <v>5.3584638182360029</v>
      </c>
      <c r="O5292" s="28">
        <f t="shared" si="983"/>
        <v>1.066032618315998</v>
      </c>
      <c r="P5292" s="28">
        <f t="shared" si="984"/>
        <v>1.6548685083185446</v>
      </c>
      <c r="Q5292" s="6">
        <f t="shared" si="974"/>
        <v>0.28264122720122237</v>
      </c>
      <c r="R5292" s="6">
        <f t="shared" si="975"/>
        <v>0.41575272114323925</v>
      </c>
      <c r="S5292" s="6">
        <f t="shared" si="976"/>
        <v>0.69839394834446167</v>
      </c>
    </row>
    <row r="5293" spans="2:19" customFormat="1" x14ac:dyDescent="0.25">
      <c r="B5293" s="200" t="s">
        <v>869</v>
      </c>
      <c r="C5293" s="114">
        <v>4</v>
      </c>
      <c r="D5293" s="1">
        <v>3</v>
      </c>
      <c r="E5293" s="1"/>
      <c r="F5293" s="1"/>
      <c r="G5293" s="4">
        <f t="shared" si="980"/>
        <v>795.77470000000005</v>
      </c>
      <c r="H5293" s="201"/>
      <c r="I5293" s="201"/>
      <c r="J5293" s="204">
        <f t="shared" si="977"/>
        <v>7.0685834705770342E-4</v>
      </c>
      <c r="K5293" s="204">
        <f t="shared" si="981"/>
        <v>0.56249666683810862</v>
      </c>
      <c r="L5293" s="28">
        <f t="shared" si="978"/>
        <v>2.219707841442716</v>
      </c>
      <c r="M5293" s="28">
        <f t="shared" si="982"/>
        <v>1.7663769089848702</v>
      </c>
      <c r="N5293" s="28">
        <f t="shared" si="979"/>
        <v>4.6285167281146418</v>
      </c>
      <c r="O5293" s="28">
        <f t="shared" si="983"/>
        <v>3.6832347567317885</v>
      </c>
      <c r="P5293" s="28">
        <f t="shared" si="984"/>
        <v>5.4496116657166587</v>
      </c>
      <c r="Q5293" s="6">
        <f t="shared" si="974"/>
        <v>0.84786091631273763</v>
      </c>
      <c r="R5293" s="6">
        <f t="shared" si="975"/>
        <v>1.4364615551253976</v>
      </c>
      <c r="S5293" s="6">
        <f t="shared" si="976"/>
        <v>2.2843224714381352</v>
      </c>
    </row>
    <row r="5294" spans="2:19" customFormat="1" x14ac:dyDescent="0.25">
      <c r="B5294" s="200" t="s">
        <v>869</v>
      </c>
      <c r="C5294" s="114">
        <v>4</v>
      </c>
      <c r="D5294" s="1">
        <v>3</v>
      </c>
      <c r="E5294" s="1"/>
      <c r="F5294" s="1"/>
      <c r="G5294" s="4">
        <f t="shared" si="980"/>
        <v>795.77470000000005</v>
      </c>
      <c r="H5294" s="201"/>
      <c r="I5294" s="201"/>
      <c r="J5294" s="204">
        <f t="shared" si="977"/>
        <v>7.0685834705770342E-4</v>
      </c>
      <c r="K5294" s="204">
        <f t="shared" si="981"/>
        <v>0.56249666683810862</v>
      </c>
      <c r="L5294" s="28">
        <f t="shared" si="978"/>
        <v>2.219707841442716</v>
      </c>
      <c r="M5294" s="28">
        <f t="shared" si="982"/>
        <v>1.7663769089848702</v>
      </c>
      <c r="N5294" s="28">
        <f t="shared" si="979"/>
        <v>4.6285167281146418</v>
      </c>
      <c r="O5294" s="28">
        <f t="shared" si="983"/>
        <v>3.6832347567317885</v>
      </c>
      <c r="P5294" s="28">
        <f t="shared" si="984"/>
        <v>5.4496116657166587</v>
      </c>
      <c r="Q5294" s="6">
        <f t="shared" si="974"/>
        <v>0.84786091631273763</v>
      </c>
      <c r="R5294" s="6">
        <f t="shared" si="975"/>
        <v>1.4364615551253976</v>
      </c>
      <c r="S5294" s="6">
        <f t="shared" si="976"/>
        <v>2.2843224714381352</v>
      </c>
    </row>
    <row r="5295" spans="2:19" customFormat="1" x14ac:dyDescent="0.25">
      <c r="B5295" s="200" t="s">
        <v>869</v>
      </c>
      <c r="C5295" s="114">
        <v>4</v>
      </c>
      <c r="D5295" s="1">
        <v>3.8</v>
      </c>
      <c r="E5295" s="1"/>
      <c r="F5295" s="1"/>
      <c r="G5295" s="4">
        <f t="shared" si="980"/>
        <v>64.961200000000005</v>
      </c>
      <c r="H5295" s="201"/>
      <c r="I5295" s="201"/>
      <c r="J5295" s="204">
        <f t="shared" si="977"/>
        <v>1.1341149479459152E-3</v>
      </c>
      <c r="K5295" s="204">
        <f t="shared" si="981"/>
        <v>0.22562502396966777</v>
      </c>
      <c r="L5295" s="28">
        <f t="shared" si="978"/>
        <v>3.8222275656794742</v>
      </c>
      <c r="M5295" s="28">
        <f t="shared" si="982"/>
        <v>0.76040809415826771</v>
      </c>
      <c r="N5295" s="28">
        <f t="shared" si="979"/>
        <v>6.1031884174464111</v>
      </c>
      <c r="O5295" s="28">
        <f t="shared" si="983"/>
        <v>1.2141908855639336</v>
      </c>
      <c r="P5295" s="28">
        <f t="shared" si="984"/>
        <v>1.9745989797222014</v>
      </c>
      <c r="Q5295" s="6">
        <f t="shared" si="974"/>
        <v>0.36499588519596848</v>
      </c>
      <c r="R5295" s="6">
        <f t="shared" si="975"/>
        <v>0.47353444536993411</v>
      </c>
      <c r="S5295" s="6">
        <f t="shared" si="976"/>
        <v>0.83853033056590265</v>
      </c>
    </row>
    <row r="5296" spans="2:19" customFormat="1" x14ac:dyDescent="0.25">
      <c r="B5296" s="200" t="s">
        <v>869</v>
      </c>
      <c r="C5296" s="114">
        <v>4</v>
      </c>
      <c r="D5296" s="1">
        <v>4</v>
      </c>
      <c r="E5296" s="1"/>
      <c r="F5296" s="1"/>
      <c r="G5296" s="4">
        <f t="shared" si="980"/>
        <v>64.961200000000005</v>
      </c>
      <c r="H5296" s="201"/>
      <c r="I5296" s="201"/>
      <c r="J5296" s="204">
        <f t="shared" si="977"/>
        <v>1.2566370614359172E-3</v>
      </c>
      <c r="K5296" s="204">
        <f t="shared" si="981"/>
        <v>0.25000002655918868</v>
      </c>
      <c r="L5296" s="28">
        <f t="shared" si="978"/>
        <v>4.3006091215286046</v>
      </c>
      <c r="M5296" s="28">
        <f t="shared" si="982"/>
        <v>0.85557909089065032</v>
      </c>
      <c r="N5296" s="28">
        <f t="shared" si="979"/>
        <v>6.4806737611278331</v>
      </c>
      <c r="O5296" s="28">
        <f t="shared" si="983"/>
        <v>1.2892892165316874</v>
      </c>
      <c r="P5296" s="28">
        <f t="shared" si="984"/>
        <v>2.1448683074223376</v>
      </c>
      <c r="Q5296" s="6">
        <f t="shared" si="974"/>
        <v>0.41067796362751213</v>
      </c>
      <c r="R5296" s="6">
        <f t="shared" si="975"/>
        <v>0.50282279444735811</v>
      </c>
      <c r="S5296" s="6">
        <f t="shared" si="976"/>
        <v>0.91350075807487019</v>
      </c>
    </row>
    <row r="5297" spans="2:19" customFormat="1" x14ac:dyDescent="0.25">
      <c r="B5297" s="200" t="s">
        <v>869</v>
      </c>
      <c r="C5297" s="114">
        <v>4</v>
      </c>
      <c r="D5297" s="1">
        <v>3.2</v>
      </c>
      <c r="E5297" s="1"/>
      <c r="F5297" s="1"/>
      <c r="G5297" s="4">
        <f t="shared" si="980"/>
        <v>64.961200000000005</v>
      </c>
      <c r="H5297" s="201"/>
      <c r="I5297" s="201"/>
      <c r="J5297" s="204">
        <f t="shared" si="977"/>
        <v>8.0424771931898698E-4</v>
      </c>
      <c r="K5297" s="204">
        <f t="shared" si="981"/>
        <v>0.16000001699788075</v>
      </c>
      <c r="L5297" s="28">
        <f t="shared" si="978"/>
        <v>2.57474279673893</v>
      </c>
      <c r="M5297" s="28">
        <f t="shared" si="982"/>
        <v>0.51222885853159073</v>
      </c>
      <c r="N5297" s="28">
        <f t="shared" si="979"/>
        <v>4.9915502127950244</v>
      </c>
      <c r="O5297" s="28">
        <f t="shared" si="983"/>
        <v>0.99303746806922966</v>
      </c>
      <c r="P5297" s="28">
        <f t="shared" si="984"/>
        <v>1.5052663266008204</v>
      </c>
      <c r="Q5297" s="6">
        <f t="shared" si="974"/>
        <v>0.24586985209516354</v>
      </c>
      <c r="R5297" s="6">
        <f t="shared" si="975"/>
        <v>0.38728461254699958</v>
      </c>
      <c r="S5297" s="6">
        <f t="shared" si="976"/>
        <v>0.63315446464216318</v>
      </c>
    </row>
    <row r="5298" spans="2:19" customFormat="1" x14ac:dyDescent="0.25">
      <c r="B5298" s="200" t="s">
        <v>869</v>
      </c>
      <c r="C5298" s="114">
        <v>4</v>
      </c>
      <c r="D5298" s="1">
        <v>8</v>
      </c>
      <c r="E5298" s="1"/>
      <c r="F5298" s="1"/>
      <c r="G5298" s="4">
        <f t="shared" si="980"/>
        <v>64.961200000000005</v>
      </c>
      <c r="H5298" s="201"/>
      <c r="I5298" s="201"/>
      <c r="J5298" s="204">
        <f t="shared" si="977"/>
        <v>5.0265482457436689E-3</v>
      </c>
      <c r="K5298" s="204">
        <f t="shared" si="981"/>
        <v>1.0000001062367547</v>
      </c>
      <c r="L5298" s="28">
        <f t="shared" si="978"/>
        <v>21.164008717497858</v>
      </c>
      <c r="M5298" s="28">
        <f t="shared" si="982"/>
        <v>4.2104462010912789</v>
      </c>
      <c r="N5298" s="28">
        <f t="shared" si="979"/>
        <v>14.58227400291401</v>
      </c>
      <c r="O5298" s="28">
        <f t="shared" si="983"/>
        <v>2.9010515445535243</v>
      </c>
      <c r="P5298" s="28">
        <f t="shared" si="984"/>
        <v>7.1114977456448027</v>
      </c>
      <c r="Q5298" s="6">
        <f t="shared" si="974"/>
        <v>2.0210141765238139</v>
      </c>
      <c r="R5298" s="6">
        <f t="shared" si="975"/>
        <v>1.1314101023758745</v>
      </c>
      <c r="S5298" s="6">
        <f t="shared" si="976"/>
        <v>3.1524242788996881</v>
      </c>
    </row>
    <row r="5299" spans="2:19" customFormat="1" x14ac:dyDescent="0.25">
      <c r="B5299" s="200" t="s">
        <v>869</v>
      </c>
      <c r="C5299" s="114">
        <v>4</v>
      </c>
      <c r="D5299" s="1">
        <v>4.3</v>
      </c>
      <c r="E5299" s="1"/>
      <c r="F5299" s="1"/>
      <c r="G5299" s="4">
        <f t="shared" si="980"/>
        <v>64.961200000000005</v>
      </c>
      <c r="H5299" s="201"/>
      <c r="I5299" s="201"/>
      <c r="J5299" s="204">
        <f t="shared" si="977"/>
        <v>1.4522012041218817E-3</v>
      </c>
      <c r="K5299" s="204">
        <f t="shared" si="981"/>
        <v>0.28890628069246238</v>
      </c>
      <c r="L5299" s="28">
        <f t="shared" si="978"/>
        <v>5.0785301024450318</v>
      </c>
      <c r="M5299" s="28">
        <f t="shared" si="982"/>
        <v>1.0103415691417936</v>
      </c>
      <c r="N5299" s="28">
        <f t="shared" si="979"/>
        <v>7.0529054640829827</v>
      </c>
      <c r="O5299" s="28">
        <f t="shared" si="983"/>
        <v>1.4031311087748857</v>
      </c>
      <c r="P5299" s="28">
        <f t="shared" si="984"/>
        <v>2.4134726779166793</v>
      </c>
      <c r="Q5299" s="6">
        <f t="shared" si="974"/>
        <v>0.4849639531880609</v>
      </c>
      <c r="R5299" s="6">
        <f t="shared" si="975"/>
        <v>0.54722113242220538</v>
      </c>
      <c r="S5299" s="6">
        <f t="shared" si="976"/>
        <v>1.0321850856102663</v>
      </c>
    </row>
    <row r="5300" spans="2:19" customFormat="1" x14ac:dyDescent="0.25">
      <c r="B5300" s="200" t="s">
        <v>869</v>
      </c>
      <c r="C5300" s="114">
        <v>4</v>
      </c>
      <c r="D5300" s="1">
        <v>5.3</v>
      </c>
      <c r="E5300" s="1"/>
      <c r="F5300" s="1"/>
      <c r="G5300" s="4">
        <f t="shared" si="980"/>
        <v>64.961200000000005</v>
      </c>
      <c r="H5300" s="201"/>
      <c r="I5300" s="201"/>
      <c r="J5300" s="204">
        <f t="shared" si="977"/>
        <v>2.2061834409834321E-3</v>
      </c>
      <c r="K5300" s="204">
        <f t="shared" si="981"/>
        <v>0.43890629662797565</v>
      </c>
      <c r="L5300" s="28">
        <f t="shared" si="978"/>
        <v>8.213046389840704</v>
      </c>
      <c r="M5300" s="28">
        <f t="shared" si="982"/>
        <v>1.6339338370665522</v>
      </c>
      <c r="N5300" s="28">
        <f t="shared" si="979"/>
        <v>9.0076755970184212</v>
      </c>
      <c r="O5300" s="28">
        <f t="shared" si="983"/>
        <v>1.792020311670554</v>
      </c>
      <c r="P5300" s="28">
        <f t="shared" si="984"/>
        <v>3.4259541487371061</v>
      </c>
      <c r="Q5300" s="6">
        <f t="shared" si="974"/>
        <v>0.78428824179194501</v>
      </c>
      <c r="R5300" s="6">
        <f t="shared" si="975"/>
        <v>0.69888792155151602</v>
      </c>
      <c r="S5300" s="6">
        <f t="shared" si="976"/>
        <v>1.483176163343461</v>
      </c>
    </row>
    <row r="5301" spans="2:19" customFormat="1" x14ac:dyDescent="0.25">
      <c r="B5301" s="200" t="s">
        <v>869</v>
      </c>
      <c r="C5301" s="114">
        <v>4</v>
      </c>
      <c r="D5301" s="1">
        <v>2.4</v>
      </c>
      <c r="E5301" s="1"/>
      <c r="F5301" s="1"/>
      <c r="G5301" s="4">
        <f t="shared" si="980"/>
        <v>795.77470000000005</v>
      </c>
      <c r="H5301" s="201"/>
      <c r="I5301" s="201"/>
      <c r="J5301" s="204">
        <f t="shared" si="977"/>
        <v>4.523893421169302E-4</v>
      </c>
      <c r="K5301" s="204">
        <f t="shared" si="981"/>
        <v>0.35999786677638956</v>
      </c>
      <c r="L5301" s="28">
        <f t="shared" si="978"/>
        <v>1.3289226279620943</v>
      </c>
      <c r="M5301" s="28">
        <f t="shared" si="982"/>
        <v>1.0575167596533956</v>
      </c>
      <c r="N5301" s="28">
        <f t="shared" si="979"/>
        <v>3.5649802027876287</v>
      </c>
      <c r="O5301" s="28">
        <f t="shared" si="983"/>
        <v>2.8369042959723112</v>
      </c>
      <c r="P5301" s="28">
        <f t="shared" si="984"/>
        <v>3.8944210556257071</v>
      </c>
      <c r="Q5301" s="6">
        <f t="shared" si="974"/>
        <v>0.50760804463362985</v>
      </c>
      <c r="R5301" s="6">
        <f t="shared" si="975"/>
        <v>1.1063926754292015</v>
      </c>
      <c r="S5301" s="6">
        <f t="shared" si="976"/>
        <v>1.6140007200628315</v>
      </c>
    </row>
    <row r="5302" spans="2:19" customFormat="1" x14ac:dyDescent="0.25">
      <c r="B5302" s="200" t="s">
        <v>869</v>
      </c>
      <c r="C5302" s="114">
        <v>4</v>
      </c>
      <c r="D5302" s="1">
        <v>8</v>
      </c>
      <c r="E5302" s="1"/>
      <c r="F5302" s="1"/>
      <c r="G5302" s="4">
        <f t="shared" si="980"/>
        <v>64.961200000000005</v>
      </c>
      <c r="H5302" s="201"/>
      <c r="I5302" s="201"/>
      <c r="J5302" s="204">
        <f t="shared" si="977"/>
        <v>5.0265482457436689E-3</v>
      </c>
      <c r="K5302" s="204">
        <f t="shared" si="981"/>
        <v>1.0000001062367547</v>
      </c>
      <c r="L5302" s="28">
        <f t="shared" si="978"/>
        <v>21.164008717497858</v>
      </c>
      <c r="M5302" s="28">
        <f t="shared" si="982"/>
        <v>4.2104462010912789</v>
      </c>
      <c r="N5302" s="28">
        <f t="shared" si="979"/>
        <v>14.58227400291401</v>
      </c>
      <c r="O5302" s="28">
        <f t="shared" si="983"/>
        <v>2.9010515445535243</v>
      </c>
      <c r="P5302" s="28">
        <f t="shared" si="984"/>
        <v>7.1114977456448027</v>
      </c>
      <c r="Q5302" s="6">
        <f t="shared" si="974"/>
        <v>2.0210141765238139</v>
      </c>
      <c r="R5302" s="6">
        <f t="shared" si="975"/>
        <v>1.1314101023758745</v>
      </c>
      <c r="S5302" s="6">
        <f t="shared" si="976"/>
        <v>3.1524242788996881</v>
      </c>
    </row>
    <row r="5303" spans="2:19" customFormat="1" x14ac:dyDescent="0.25">
      <c r="B5303" s="200" t="s">
        <v>869</v>
      </c>
      <c r="C5303" s="114">
        <v>4</v>
      </c>
      <c r="D5303" s="1">
        <v>4.3</v>
      </c>
      <c r="E5303" s="1"/>
      <c r="F5303" s="1"/>
      <c r="G5303" s="4">
        <f t="shared" si="980"/>
        <v>64.961200000000005</v>
      </c>
      <c r="H5303" s="201"/>
      <c r="I5303" s="201"/>
      <c r="J5303" s="204">
        <f t="shared" si="977"/>
        <v>1.4522012041218817E-3</v>
      </c>
      <c r="K5303" s="204">
        <f t="shared" si="981"/>
        <v>0.28890628069246238</v>
      </c>
      <c r="L5303" s="28">
        <f t="shared" si="978"/>
        <v>5.0785301024450318</v>
      </c>
      <c r="M5303" s="28">
        <f t="shared" si="982"/>
        <v>1.0103415691417936</v>
      </c>
      <c r="N5303" s="28">
        <f t="shared" si="979"/>
        <v>7.0529054640829827</v>
      </c>
      <c r="O5303" s="28">
        <f t="shared" si="983"/>
        <v>1.4031311087748857</v>
      </c>
      <c r="P5303" s="28">
        <f t="shared" si="984"/>
        <v>2.4134726779166793</v>
      </c>
      <c r="Q5303" s="6">
        <f t="shared" si="974"/>
        <v>0.4849639531880609</v>
      </c>
      <c r="R5303" s="6">
        <f t="shared" si="975"/>
        <v>0.54722113242220538</v>
      </c>
      <c r="S5303" s="6">
        <f t="shared" si="976"/>
        <v>1.0321850856102663</v>
      </c>
    </row>
    <row r="5304" spans="2:19" customFormat="1" x14ac:dyDescent="0.25">
      <c r="B5304" s="200" t="s">
        <v>869</v>
      </c>
      <c r="C5304" s="114">
        <v>4</v>
      </c>
      <c r="D5304" s="1">
        <v>0.8</v>
      </c>
      <c r="E5304" s="1"/>
      <c r="F5304" s="1"/>
      <c r="G5304" s="4">
        <f t="shared" si="980"/>
        <v>795.77470000000005</v>
      </c>
      <c r="H5304" s="201"/>
      <c r="I5304" s="201"/>
      <c r="J5304" s="204">
        <f t="shared" si="977"/>
        <v>5.0265482457436686E-5</v>
      </c>
      <c r="K5304" s="204">
        <f t="shared" si="981"/>
        <v>3.9999762975154389E-2</v>
      </c>
      <c r="L5304" s="28">
        <f t="shared" si="978"/>
        <v>0.10631582943822253</v>
      </c>
      <c r="M5304" s="28">
        <f t="shared" si="982"/>
        <v>8.4602947592054334E-2</v>
      </c>
      <c r="N5304" s="28">
        <f t="shared" si="979"/>
        <v>0.98588271958712526</v>
      </c>
      <c r="O5304" s="28">
        <f t="shared" si="983"/>
        <v>0.78453589176584659</v>
      </c>
      <c r="P5304" s="28">
        <f t="shared" si="984"/>
        <v>0.86913883935790093</v>
      </c>
      <c r="Q5304" s="6">
        <f t="shared" si="974"/>
        <v>4.0609414844186079E-2</v>
      </c>
      <c r="R5304" s="6">
        <f t="shared" si="975"/>
        <v>0.3059689977886802</v>
      </c>
      <c r="S5304" s="6">
        <f t="shared" si="976"/>
        <v>0.34657841263286626</v>
      </c>
    </row>
    <row r="5305" spans="2:19" customFormat="1" x14ac:dyDescent="0.25">
      <c r="B5305" s="200" t="s">
        <v>869</v>
      </c>
      <c r="C5305" s="114">
        <v>5</v>
      </c>
      <c r="D5305" s="1">
        <v>8.6</v>
      </c>
      <c r="E5305" s="1"/>
      <c r="F5305" s="1"/>
      <c r="G5305" s="4">
        <f t="shared" si="980"/>
        <v>64.961200000000005</v>
      </c>
      <c r="H5305" s="201"/>
      <c r="I5305" s="201"/>
      <c r="J5305" s="204">
        <f t="shared" si="977"/>
        <v>5.8088048164875268E-3</v>
      </c>
      <c r="K5305" s="204">
        <f t="shared" si="981"/>
        <v>1.1556251227698495</v>
      </c>
      <c r="L5305" s="28">
        <f t="shared" si="978"/>
        <v>24.992286516385054</v>
      </c>
      <c r="M5305" s="28">
        <f t="shared" si="982"/>
        <v>4.9720579510297531</v>
      </c>
      <c r="N5305" s="28">
        <f t="shared" si="979"/>
        <v>15.869862268149246</v>
      </c>
      <c r="O5305" s="28">
        <f t="shared" si="983"/>
        <v>3.1572091181160036</v>
      </c>
      <c r="P5305" s="28">
        <f t="shared" si="984"/>
        <v>8.1292670691457563</v>
      </c>
      <c r="Q5305" s="6">
        <f t="shared" si="974"/>
        <v>2.3865878164942815</v>
      </c>
      <c r="R5305" s="6">
        <f t="shared" si="975"/>
        <v>1.2313115560652415</v>
      </c>
      <c r="S5305" s="6">
        <f t="shared" si="976"/>
        <v>3.6178993725595232</v>
      </c>
    </row>
    <row r="5306" spans="2:19" customFormat="1" x14ac:dyDescent="0.25">
      <c r="B5306" s="200" t="s">
        <v>869</v>
      </c>
      <c r="C5306" s="114">
        <v>5</v>
      </c>
      <c r="D5306" s="1">
        <v>4.5</v>
      </c>
      <c r="E5306" s="1"/>
      <c r="F5306" s="1"/>
      <c r="G5306" s="4">
        <f t="shared" si="980"/>
        <v>64.961200000000005</v>
      </c>
      <c r="H5306" s="201"/>
      <c r="I5306" s="201"/>
      <c r="J5306" s="204">
        <f t="shared" si="977"/>
        <v>1.5904312808798326E-3</v>
      </c>
      <c r="K5306" s="204">
        <f t="shared" si="981"/>
        <v>0.31640628361397316</v>
      </c>
      <c r="L5306" s="28">
        <f t="shared" si="978"/>
        <v>5.6380590590289899</v>
      </c>
      <c r="M5306" s="28">
        <f t="shared" si="982"/>
        <v>1.1216563300217457</v>
      </c>
      <c r="N5306" s="28">
        <f t="shared" si="979"/>
        <v>7.4382130025037601</v>
      </c>
      <c r="O5306" s="28">
        <f t="shared" si="983"/>
        <v>1.4797856161062073</v>
      </c>
      <c r="P5306" s="28">
        <f t="shared" si="984"/>
        <v>2.6014419461279532</v>
      </c>
      <c r="Q5306" s="6">
        <f t="shared" si="974"/>
        <v>0.5383950384104379</v>
      </c>
      <c r="R5306" s="6">
        <f t="shared" si="975"/>
        <v>0.57711639028142081</v>
      </c>
      <c r="S5306" s="6">
        <f t="shared" si="976"/>
        <v>1.1155114286918586</v>
      </c>
    </row>
    <row r="5307" spans="2:19" customFormat="1" x14ac:dyDescent="0.25">
      <c r="B5307" s="200" t="s">
        <v>869</v>
      </c>
      <c r="C5307" s="114">
        <v>5</v>
      </c>
      <c r="D5307" s="1">
        <v>6.2</v>
      </c>
      <c r="E5307" s="1"/>
      <c r="F5307" s="1"/>
      <c r="G5307" s="4">
        <f t="shared" si="980"/>
        <v>64.961200000000005</v>
      </c>
      <c r="H5307" s="201"/>
      <c r="I5307" s="201"/>
      <c r="J5307" s="204">
        <f t="shared" si="977"/>
        <v>3.0190705400997908E-3</v>
      </c>
      <c r="K5307" s="204">
        <f t="shared" si="981"/>
        <v>0.60062506380845082</v>
      </c>
      <c r="L5307" s="28">
        <f t="shared" si="978"/>
        <v>11.778840632041497</v>
      </c>
      <c r="M5307" s="28">
        <f t="shared" si="982"/>
        <v>2.343326137048674</v>
      </c>
      <c r="N5307" s="28">
        <f t="shared" si="979"/>
        <v>10.8220178607594</v>
      </c>
      <c r="O5307" s="28">
        <f t="shared" si="983"/>
        <v>2.1529722746855602</v>
      </c>
      <c r="P5307" s="28">
        <f t="shared" si="984"/>
        <v>4.4962984117342337</v>
      </c>
      <c r="Q5307" s="6">
        <f t="shared" si="974"/>
        <v>1.1247965457833635</v>
      </c>
      <c r="R5307" s="6">
        <f t="shared" si="975"/>
        <v>0.83965918712736853</v>
      </c>
      <c r="S5307" s="6">
        <f t="shared" si="976"/>
        <v>1.9644557329107322</v>
      </c>
    </row>
    <row r="5308" spans="2:19" customFormat="1" x14ac:dyDescent="0.25">
      <c r="B5308" s="200" t="s">
        <v>869</v>
      </c>
      <c r="C5308" s="114">
        <v>5</v>
      </c>
      <c r="D5308" s="1">
        <v>7.5</v>
      </c>
      <c r="E5308" s="1"/>
      <c r="F5308" s="1"/>
      <c r="G5308" s="4">
        <f t="shared" si="980"/>
        <v>64.961200000000005</v>
      </c>
      <c r="H5308" s="201"/>
      <c r="I5308" s="201"/>
      <c r="J5308" s="204">
        <f t="shared" si="977"/>
        <v>4.4178646691106467E-3</v>
      </c>
      <c r="K5308" s="204">
        <f t="shared" si="981"/>
        <v>0.87890634337214779</v>
      </c>
      <c r="L5308" s="28">
        <f t="shared" si="978"/>
        <v>18.245673379916788</v>
      </c>
      <c r="M5308" s="28">
        <f t="shared" si="982"/>
        <v>3.6298617711921515</v>
      </c>
      <c r="N5308" s="28">
        <f t="shared" si="979"/>
        <v>13.521710947318155</v>
      </c>
      <c r="O5308" s="28">
        <f t="shared" si="983"/>
        <v>2.6900592061899791</v>
      </c>
      <c r="P5308" s="28">
        <f t="shared" si="984"/>
        <v>6.3199209773821305</v>
      </c>
      <c r="Q5308" s="6">
        <f t="shared" si="974"/>
        <v>1.7423336501722326</v>
      </c>
      <c r="R5308" s="6">
        <f t="shared" si="975"/>
        <v>1.0491230904140918</v>
      </c>
      <c r="S5308" s="6">
        <f t="shared" si="976"/>
        <v>2.7914567405863244</v>
      </c>
    </row>
    <row r="5309" spans="2:19" customFormat="1" x14ac:dyDescent="0.25">
      <c r="B5309" s="200" t="s">
        <v>869</v>
      </c>
      <c r="C5309" s="114">
        <v>5</v>
      </c>
      <c r="D5309" s="1">
        <v>11.5</v>
      </c>
      <c r="E5309" s="1"/>
      <c r="F5309" s="1"/>
      <c r="G5309" s="4">
        <f t="shared" si="980"/>
        <v>64.961200000000005</v>
      </c>
      <c r="H5309" s="201"/>
      <c r="I5309" s="201"/>
      <c r="J5309" s="204">
        <f t="shared" si="977"/>
        <v>1.0386890710931254E-2</v>
      </c>
      <c r="K5309" s="204">
        <f t="shared" si="981"/>
        <v>2.0664064695282942</v>
      </c>
      <c r="L5309" s="28">
        <f t="shared" si="978"/>
        <v>48.745932932395526</v>
      </c>
      <c r="M5309" s="28">
        <f t="shared" si="982"/>
        <v>9.6976962575226153</v>
      </c>
      <c r="N5309" s="28">
        <f t="shared" si="979"/>
        <v>22.295973671423809</v>
      </c>
      <c r="O5309" s="28">
        <f t="shared" si="983"/>
        <v>4.4356434972956365</v>
      </c>
      <c r="P5309" s="28">
        <f t="shared" si="984"/>
        <v>14.133339754818252</v>
      </c>
      <c r="Q5309" s="6">
        <f t="shared" si="974"/>
        <v>4.6548942036108549</v>
      </c>
      <c r="R5309" s="6">
        <f t="shared" si="975"/>
        <v>1.7299009639452982</v>
      </c>
      <c r="S5309" s="6">
        <f t="shared" si="976"/>
        <v>6.3847951675561534</v>
      </c>
    </row>
    <row r="5310" spans="2:19" customFormat="1" x14ac:dyDescent="0.25">
      <c r="B5310" s="200" t="s">
        <v>869</v>
      </c>
      <c r="C5310" s="114">
        <v>5</v>
      </c>
      <c r="D5310" s="1">
        <v>4.5999999999999996</v>
      </c>
      <c r="E5310" s="1"/>
      <c r="F5310" s="1"/>
      <c r="G5310" s="4">
        <f t="shared" si="980"/>
        <v>64.961200000000005</v>
      </c>
      <c r="H5310" s="201"/>
      <c r="I5310" s="201"/>
      <c r="J5310" s="204">
        <f t="shared" si="977"/>
        <v>1.6619025137490004E-3</v>
      </c>
      <c r="K5310" s="204">
        <f t="shared" si="981"/>
        <v>0.33062503512452701</v>
      </c>
      <c r="L5310" s="28">
        <f t="shared" si="978"/>
        <v>5.9302678128381849</v>
      </c>
      <c r="M5310" s="28">
        <f t="shared" si="982"/>
        <v>1.1797894206769362</v>
      </c>
      <c r="N5310" s="28">
        <f t="shared" si="979"/>
        <v>7.6319696161125572</v>
      </c>
      <c r="O5310" s="28">
        <f t="shared" si="983"/>
        <v>1.5183322737170117</v>
      </c>
      <c r="P5310" s="28">
        <f t="shared" si="984"/>
        <v>2.6981216943939481</v>
      </c>
      <c r="Q5310" s="6">
        <f t="shared" si="974"/>
        <v>0.56629892192492937</v>
      </c>
      <c r="R5310" s="6">
        <f t="shared" si="975"/>
        <v>0.59214958674963458</v>
      </c>
      <c r="S5310" s="6">
        <f t="shared" si="976"/>
        <v>1.1584485086745639</v>
      </c>
    </row>
    <row r="5311" spans="2:19" customFormat="1" x14ac:dyDescent="0.25">
      <c r="B5311" s="200" t="s">
        <v>869</v>
      </c>
      <c r="C5311" s="114">
        <v>5</v>
      </c>
      <c r="D5311" s="1">
        <v>4.3</v>
      </c>
      <c r="E5311" s="1"/>
      <c r="F5311" s="1"/>
      <c r="G5311" s="4">
        <f t="shared" si="980"/>
        <v>64.961200000000005</v>
      </c>
      <c r="H5311" s="201"/>
      <c r="I5311" s="201"/>
      <c r="J5311" s="204">
        <f t="shared" si="977"/>
        <v>1.4522012041218817E-3</v>
      </c>
      <c r="K5311" s="204">
        <f t="shared" si="981"/>
        <v>0.28890628069246238</v>
      </c>
      <c r="L5311" s="28">
        <f t="shared" si="978"/>
        <v>5.0785301024450318</v>
      </c>
      <c r="M5311" s="28">
        <f t="shared" si="982"/>
        <v>1.0103415691417936</v>
      </c>
      <c r="N5311" s="28">
        <f t="shared" si="979"/>
        <v>7.0529054640829827</v>
      </c>
      <c r="O5311" s="28">
        <f t="shared" si="983"/>
        <v>1.4031311087748857</v>
      </c>
      <c r="P5311" s="28">
        <f t="shared" si="984"/>
        <v>2.4134726779166793</v>
      </c>
      <c r="Q5311" s="6">
        <f t="shared" si="974"/>
        <v>0.4849639531880609</v>
      </c>
      <c r="R5311" s="6">
        <f t="shared" si="975"/>
        <v>0.54722113242220538</v>
      </c>
      <c r="S5311" s="6">
        <f t="shared" si="976"/>
        <v>1.0321850856102663</v>
      </c>
    </row>
    <row r="5312" spans="2:19" customFormat="1" x14ac:dyDescent="0.25">
      <c r="B5312" s="200" t="s">
        <v>869</v>
      </c>
      <c r="C5312" s="114">
        <v>5</v>
      </c>
      <c r="D5312" s="1">
        <v>3.4</v>
      </c>
      <c r="E5312" s="1"/>
      <c r="F5312" s="1"/>
      <c r="G5312" s="4">
        <f t="shared" si="980"/>
        <v>64.961200000000005</v>
      </c>
      <c r="H5312" s="201"/>
      <c r="I5312" s="201"/>
      <c r="J5312" s="204">
        <f t="shared" si="977"/>
        <v>9.0792027688745035E-4</v>
      </c>
      <c r="K5312" s="204">
        <f t="shared" si="981"/>
        <v>0.18062501918901386</v>
      </c>
      <c r="L5312" s="28">
        <f t="shared" si="978"/>
        <v>2.9598116954824234</v>
      </c>
      <c r="M5312" s="28">
        <f t="shared" si="982"/>
        <v>0.58883589000254666</v>
      </c>
      <c r="N5312" s="28">
        <f t="shared" si="979"/>
        <v>5.3584638182360029</v>
      </c>
      <c r="O5312" s="28">
        <f t="shared" si="983"/>
        <v>1.066032618315998</v>
      </c>
      <c r="P5312" s="28">
        <f t="shared" si="984"/>
        <v>1.6548685083185446</v>
      </c>
      <c r="Q5312" s="6">
        <f t="shared" si="974"/>
        <v>0.28264122720122237</v>
      </c>
      <c r="R5312" s="6">
        <f t="shared" si="975"/>
        <v>0.41575272114323925</v>
      </c>
      <c r="S5312" s="6">
        <f t="shared" si="976"/>
        <v>0.69839394834446167</v>
      </c>
    </row>
    <row r="5313" spans="2:19" customFormat="1" x14ac:dyDescent="0.25">
      <c r="B5313" s="200" t="s">
        <v>869</v>
      </c>
      <c r="C5313" s="114">
        <v>5</v>
      </c>
      <c r="D5313" s="1">
        <v>4.8</v>
      </c>
      <c r="E5313" s="1"/>
      <c r="F5313" s="1"/>
      <c r="G5313" s="4">
        <f t="shared" si="980"/>
        <v>64.961200000000005</v>
      </c>
      <c r="H5313" s="201"/>
      <c r="I5313" s="201"/>
      <c r="J5313" s="204">
        <f t="shared" si="977"/>
        <v>1.8095573684677208E-3</v>
      </c>
      <c r="K5313" s="204">
        <f t="shared" si="981"/>
        <v>0.36000003824523169</v>
      </c>
      <c r="L5313" s="28">
        <f t="shared" si="978"/>
        <v>6.5398480281028419</v>
      </c>
      <c r="M5313" s="28">
        <f t="shared" si="982"/>
        <v>1.3010615641484835</v>
      </c>
      <c r="N5313" s="28">
        <f t="shared" si="979"/>
        <v>8.0216224497877064</v>
      </c>
      <c r="O5313" s="28">
        <f t="shared" si="983"/>
        <v>1.5958512501638307</v>
      </c>
      <c r="P5313" s="28">
        <f t="shared" si="984"/>
        <v>2.896912814312314</v>
      </c>
      <c r="Q5313" s="6">
        <f t="shared" si="974"/>
        <v>0.62450955079127202</v>
      </c>
      <c r="R5313" s="6">
        <f t="shared" si="975"/>
        <v>0.62238198756389396</v>
      </c>
      <c r="S5313" s="6">
        <f t="shared" si="976"/>
        <v>1.246891538355166</v>
      </c>
    </row>
    <row r="5314" spans="2:19" customFormat="1" x14ac:dyDescent="0.25">
      <c r="B5314" s="200" t="s">
        <v>869</v>
      </c>
      <c r="C5314" s="114">
        <v>5</v>
      </c>
      <c r="D5314" s="1">
        <v>9.3000000000000007</v>
      </c>
      <c r="E5314" s="1"/>
      <c r="F5314" s="1"/>
      <c r="G5314" s="4">
        <f t="shared" si="980"/>
        <v>64.961200000000005</v>
      </c>
      <c r="H5314" s="201"/>
      <c r="I5314" s="201"/>
      <c r="J5314" s="204">
        <f t="shared" si="977"/>
        <v>6.7929087152245318E-3</v>
      </c>
      <c r="K5314" s="204">
        <f t="shared" si="981"/>
        <v>1.3514063935690148</v>
      </c>
      <c r="L5314" s="28">
        <f t="shared" si="978"/>
        <v>29.918261264138582</v>
      </c>
      <c r="M5314" s="28">
        <f t="shared" si="982"/>
        <v>5.9520495934544071</v>
      </c>
      <c r="N5314" s="28">
        <f t="shared" si="979"/>
        <v>17.391419042795064</v>
      </c>
      <c r="O5314" s="28">
        <f t="shared" si="983"/>
        <v>3.459913252624109</v>
      </c>
      <c r="P5314" s="28">
        <f t="shared" si="984"/>
        <v>9.4119628460785165</v>
      </c>
      <c r="Q5314" s="6">
        <f t="shared" si="974"/>
        <v>2.8569838048581153</v>
      </c>
      <c r="R5314" s="6">
        <f t="shared" si="975"/>
        <v>1.3493661685234026</v>
      </c>
      <c r="S5314" s="6">
        <f t="shared" si="976"/>
        <v>4.2063499733815179</v>
      </c>
    </row>
    <row r="5315" spans="2:19" customFormat="1" x14ac:dyDescent="0.25">
      <c r="B5315" s="200" t="s">
        <v>869</v>
      </c>
      <c r="C5315" s="114">
        <v>5</v>
      </c>
      <c r="D5315" s="1">
        <v>3.9</v>
      </c>
      <c r="E5315" s="1"/>
      <c r="F5315" s="1"/>
      <c r="G5315" s="4">
        <f t="shared" si="980"/>
        <v>64.961200000000005</v>
      </c>
      <c r="H5315" s="201"/>
      <c r="I5315" s="201"/>
      <c r="J5315" s="204">
        <f t="shared" si="977"/>
        <v>1.1945906065275189E-3</v>
      </c>
      <c r="K5315" s="204">
        <f t="shared" si="981"/>
        <v>0.23765627524782876</v>
      </c>
      <c r="L5315" s="28">
        <f t="shared" si="978"/>
        <v>4.0574351124683323</v>
      </c>
      <c r="M5315" s="28">
        <f t="shared" si="982"/>
        <v>0.80720115378436619</v>
      </c>
      <c r="N5315" s="28">
        <f t="shared" si="979"/>
        <v>6.2915196864507177</v>
      </c>
      <c r="O5315" s="28">
        <f t="shared" si="983"/>
        <v>1.2516582050453458</v>
      </c>
      <c r="P5315" s="28">
        <f t="shared" si="984"/>
        <v>2.0588593588297117</v>
      </c>
      <c r="Q5315" s="6">
        <f t="shared" ref="Q5315:Q5378" si="985">M5315*0.48</f>
        <v>0.38745655381649574</v>
      </c>
      <c r="R5315" s="6">
        <f t="shared" ref="R5315:R5378" si="986">O5315*0.39</f>
        <v>0.48814669996768484</v>
      </c>
      <c r="S5315" s="6">
        <f t="shared" ref="S5315:S5378" si="987">Q5315+R5315</f>
        <v>0.87560325378418058</v>
      </c>
    </row>
    <row r="5316" spans="2:19" customFormat="1" x14ac:dyDescent="0.25">
      <c r="B5316" s="200" t="s">
        <v>869</v>
      </c>
      <c r="C5316" s="114">
        <v>5</v>
      </c>
      <c r="D5316" s="1">
        <v>3</v>
      </c>
      <c r="E5316" s="1"/>
      <c r="F5316" s="1"/>
      <c r="G5316" s="4">
        <f t="shared" si="980"/>
        <v>795.77470000000005</v>
      </c>
      <c r="H5316" s="201"/>
      <c r="I5316" s="201"/>
      <c r="J5316" s="204">
        <f t="shared" si="977"/>
        <v>7.0685834705770342E-4</v>
      </c>
      <c r="K5316" s="204">
        <f t="shared" si="981"/>
        <v>0.56249666683810862</v>
      </c>
      <c r="L5316" s="28">
        <f t="shared" si="978"/>
        <v>2.219707841442716</v>
      </c>
      <c r="M5316" s="28">
        <f t="shared" si="982"/>
        <v>1.7663769089848702</v>
      </c>
      <c r="N5316" s="28">
        <f t="shared" si="979"/>
        <v>4.6285167281146418</v>
      </c>
      <c r="O5316" s="28">
        <f t="shared" si="983"/>
        <v>3.6832347567317885</v>
      </c>
      <c r="P5316" s="28">
        <f t="shared" si="984"/>
        <v>5.4496116657166587</v>
      </c>
      <c r="Q5316" s="6">
        <f t="shared" si="985"/>
        <v>0.84786091631273763</v>
      </c>
      <c r="R5316" s="6">
        <f t="shared" si="986"/>
        <v>1.4364615551253976</v>
      </c>
      <c r="S5316" s="6">
        <f t="shared" si="987"/>
        <v>2.2843224714381352</v>
      </c>
    </row>
    <row r="5317" spans="2:19" customFormat="1" x14ac:dyDescent="0.25">
      <c r="B5317" s="200" t="s">
        <v>869</v>
      </c>
      <c r="C5317" s="114">
        <v>5</v>
      </c>
      <c r="D5317" s="1">
        <v>6</v>
      </c>
      <c r="E5317" s="1"/>
      <c r="F5317" s="1"/>
      <c r="G5317" s="4">
        <f t="shared" si="980"/>
        <v>64.961200000000005</v>
      </c>
      <c r="H5317" s="201"/>
      <c r="I5317" s="201"/>
      <c r="J5317" s="204">
        <f t="shared" si="977"/>
        <v>2.8274333882308137E-3</v>
      </c>
      <c r="K5317" s="204">
        <f t="shared" si="981"/>
        <v>0.56250005975817452</v>
      </c>
      <c r="L5317" s="28">
        <f t="shared" si="978"/>
        <v>10.923549380812876</v>
      </c>
      <c r="M5317" s="28">
        <f t="shared" si="982"/>
        <v>2.1731713309516225</v>
      </c>
      <c r="N5317" s="28">
        <f t="shared" si="979"/>
        <v>10.414704032978928</v>
      </c>
      <c r="O5317" s="28">
        <f t="shared" si="983"/>
        <v>2.0719397547257499</v>
      </c>
      <c r="P5317" s="28">
        <f t="shared" si="984"/>
        <v>4.2451110856773724</v>
      </c>
      <c r="Q5317" s="6">
        <f t="shared" si="985"/>
        <v>1.0431222388567787</v>
      </c>
      <c r="R5317" s="6">
        <f t="shared" si="986"/>
        <v>0.80805650434304244</v>
      </c>
      <c r="S5317" s="6">
        <f t="shared" si="987"/>
        <v>1.8511787431998212</v>
      </c>
    </row>
    <row r="5318" spans="2:19" customFormat="1" x14ac:dyDescent="0.25">
      <c r="B5318" s="200" t="s">
        <v>869</v>
      </c>
      <c r="C5318" s="114">
        <v>5</v>
      </c>
      <c r="D5318" s="1">
        <v>3.8</v>
      </c>
      <c r="E5318" s="1"/>
      <c r="F5318" s="1"/>
      <c r="G5318" s="4">
        <f t="shared" si="980"/>
        <v>64.961200000000005</v>
      </c>
      <c r="H5318" s="201"/>
      <c r="I5318" s="201"/>
      <c r="J5318" s="204">
        <f t="shared" si="977"/>
        <v>1.1341149479459152E-3</v>
      </c>
      <c r="K5318" s="204">
        <f t="shared" si="981"/>
        <v>0.22562502396966777</v>
      </c>
      <c r="L5318" s="28">
        <f t="shared" si="978"/>
        <v>3.8222275656794742</v>
      </c>
      <c r="M5318" s="28">
        <f t="shared" si="982"/>
        <v>0.76040809415826771</v>
      </c>
      <c r="N5318" s="28">
        <f t="shared" si="979"/>
        <v>6.1031884174464111</v>
      </c>
      <c r="O5318" s="28">
        <f t="shared" si="983"/>
        <v>1.2141908855639336</v>
      </c>
      <c r="P5318" s="28">
        <f t="shared" si="984"/>
        <v>1.9745989797222014</v>
      </c>
      <c r="Q5318" s="6">
        <f t="shared" si="985"/>
        <v>0.36499588519596848</v>
      </c>
      <c r="R5318" s="6">
        <f t="shared" si="986"/>
        <v>0.47353444536993411</v>
      </c>
      <c r="S5318" s="6">
        <f t="shared" si="987"/>
        <v>0.83853033056590265</v>
      </c>
    </row>
    <row r="5319" spans="2:19" customFormat="1" x14ac:dyDescent="0.25">
      <c r="B5319" s="200" t="s">
        <v>869</v>
      </c>
      <c r="C5319" s="114">
        <v>5</v>
      </c>
      <c r="D5319" s="1">
        <v>4.8</v>
      </c>
      <c r="E5319" s="1"/>
      <c r="F5319" s="1"/>
      <c r="G5319" s="4">
        <f t="shared" si="980"/>
        <v>64.961200000000005</v>
      </c>
      <c r="H5319" s="201"/>
      <c r="I5319" s="201"/>
      <c r="J5319" s="204">
        <f t="shared" si="977"/>
        <v>1.8095573684677208E-3</v>
      </c>
      <c r="K5319" s="204">
        <f t="shared" si="981"/>
        <v>0.36000003824523169</v>
      </c>
      <c r="L5319" s="28">
        <f t="shared" si="978"/>
        <v>6.5398480281028419</v>
      </c>
      <c r="M5319" s="28">
        <f t="shared" si="982"/>
        <v>1.3010615641484835</v>
      </c>
      <c r="N5319" s="28">
        <f t="shared" si="979"/>
        <v>8.0216224497877064</v>
      </c>
      <c r="O5319" s="28">
        <f t="shared" si="983"/>
        <v>1.5958512501638307</v>
      </c>
      <c r="P5319" s="28">
        <f t="shared" si="984"/>
        <v>2.896912814312314</v>
      </c>
      <c r="Q5319" s="6">
        <f t="shared" si="985"/>
        <v>0.62450955079127202</v>
      </c>
      <c r="R5319" s="6">
        <f t="shared" si="986"/>
        <v>0.62238198756389396</v>
      </c>
      <c r="S5319" s="6">
        <f t="shared" si="987"/>
        <v>1.246891538355166</v>
      </c>
    </row>
    <row r="5320" spans="2:19" customFormat="1" x14ac:dyDescent="0.25">
      <c r="B5320" s="200" t="s">
        <v>869</v>
      </c>
      <c r="C5320" s="114">
        <v>5</v>
      </c>
      <c r="D5320" s="1">
        <v>3.5</v>
      </c>
      <c r="E5320" s="1"/>
      <c r="F5320" s="1"/>
      <c r="G5320" s="4">
        <f t="shared" si="980"/>
        <v>64.961200000000005</v>
      </c>
      <c r="H5320" s="201"/>
      <c r="I5320" s="201"/>
      <c r="J5320" s="204">
        <f t="shared" si="977"/>
        <v>9.6211275016187424E-4</v>
      </c>
      <c r="K5320" s="204">
        <f t="shared" si="981"/>
        <v>0.19140627033437888</v>
      </c>
      <c r="L5320" s="28">
        <f t="shared" si="978"/>
        <v>3.1637815247608514</v>
      </c>
      <c r="M5320" s="28">
        <f t="shared" si="982"/>
        <v>0.62941440252756542</v>
      </c>
      <c r="N5320" s="28">
        <f t="shared" si="979"/>
        <v>5.5433152983182508</v>
      </c>
      <c r="O5320" s="28">
        <f t="shared" si="983"/>
        <v>1.1028076557140367</v>
      </c>
      <c r="P5320" s="28">
        <f t="shared" si="984"/>
        <v>1.7322220582416021</v>
      </c>
      <c r="Q5320" s="6">
        <f t="shared" si="985"/>
        <v>0.30211891321323137</v>
      </c>
      <c r="R5320" s="6">
        <f t="shared" si="986"/>
        <v>0.43009498572847432</v>
      </c>
      <c r="S5320" s="6">
        <f t="shared" si="987"/>
        <v>0.73221389894170574</v>
      </c>
    </row>
    <row r="5321" spans="2:19" customFormat="1" x14ac:dyDescent="0.25">
      <c r="B5321" s="200" t="s">
        <v>869</v>
      </c>
      <c r="C5321" s="114">
        <v>5</v>
      </c>
      <c r="D5321" s="1">
        <v>3.3</v>
      </c>
      <c r="E5321" s="1"/>
      <c r="F5321" s="1"/>
      <c r="G5321" s="4">
        <f t="shared" si="980"/>
        <v>64.961200000000005</v>
      </c>
      <c r="H5321" s="201"/>
      <c r="I5321" s="201"/>
      <c r="J5321" s="204">
        <f t="shared" si="977"/>
        <v>8.5529859993982123E-4</v>
      </c>
      <c r="K5321" s="204">
        <f t="shared" si="981"/>
        <v>0.17015626807684783</v>
      </c>
      <c r="L5321" s="28">
        <f t="shared" si="978"/>
        <v>2.7634881041225379</v>
      </c>
      <c r="M5321" s="28">
        <f t="shared" si="982"/>
        <v>0.54977854834012296</v>
      </c>
      <c r="N5321" s="28">
        <f t="shared" si="979"/>
        <v>5.1745344101160526</v>
      </c>
      <c r="O5321" s="28">
        <f t="shared" si="983"/>
        <v>1.029441021325805</v>
      </c>
      <c r="P5321" s="28">
        <f t="shared" si="984"/>
        <v>1.5792195696659279</v>
      </c>
      <c r="Q5321" s="6">
        <f t="shared" si="985"/>
        <v>0.263893703203259</v>
      </c>
      <c r="R5321" s="6">
        <f t="shared" si="986"/>
        <v>0.40148199831706394</v>
      </c>
      <c r="S5321" s="6">
        <f t="shared" si="987"/>
        <v>0.66537570152032299</v>
      </c>
    </row>
    <row r="5322" spans="2:19" customFormat="1" x14ac:dyDescent="0.25">
      <c r="B5322" s="200" t="s">
        <v>869</v>
      </c>
      <c r="C5322" s="114">
        <v>5</v>
      </c>
      <c r="D5322" s="1">
        <v>6.4</v>
      </c>
      <c r="E5322" s="1"/>
      <c r="F5322" s="1"/>
      <c r="G5322" s="4">
        <f t="shared" si="980"/>
        <v>64.961200000000005</v>
      </c>
      <c r="H5322" s="201"/>
      <c r="I5322" s="201"/>
      <c r="J5322" s="204">
        <f t="shared" si="977"/>
        <v>3.2169908772759479E-3</v>
      </c>
      <c r="K5322" s="204">
        <f t="shared" si="981"/>
        <v>0.64000006799152298</v>
      </c>
      <c r="L5322" s="28">
        <f t="shared" si="978"/>
        <v>12.670735111153041</v>
      </c>
      <c r="M5322" s="28">
        <f t="shared" si="982"/>
        <v>2.5207629247326975</v>
      </c>
      <c r="N5322" s="28">
        <f t="shared" si="979"/>
        <v>11.231571837310549</v>
      </c>
      <c r="O5322" s="28">
        <f t="shared" si="983"/>
        <v>2.2344504581303588</v>
      </c>
      <c r="P5322" s="28">
        <f t="shared" si="984"/>
        <v>4.7552133828630563</v>
      </c>
      <c r="Q5322" s="6">
        <f t="shared" si="985"/>
        <v>1.2099662038716947</v>
      </c>
      <c r="R5322" s="6">
        <f t="shared" si="986"/>
        <v>0.87143567867083993</v>
      </c>
      <c r="S5322" s="6">
        <f t="shared" si="987"/>
        <v>2.0814018825425347</v>
      </c>
    </row>
    <row r="5323" spans="2:19" customFormat="1" x14ac:dyDescent="0.25">
      <c r="B5323" s="200" t="s">
        <v>869</v>
      </c>
      <c r="C5323" s="114">
        <v>5</v>
      </c>
      <c r="D5323" s="1">
        <v>9.6</v>
      </c>
      <c r="E5323" s="1"/>
      <c r="F5323" s="1"/>
      <c r="G5323" s="4">
        <f t="shared" si="980"/>
        <v>64.961200000000005</v>
      </c>
      <c r="H5323" s="201"/>
      <c r="I5323" s="201"/>
      <c r="J5323" s="204">
        <f t="shared" si="977"/>
        <v>7.2382294738708832E-3</v>
      </c>
      <c r="K5323" s="204">
        <f t="shared" si="981"/>
        <v>1.4400001529809268</v>
      </c>
      <c r="L5323" s="28">
        <f t="shared" si="978"/>
        <v>32.18367369985107</v>
      </c>
      <c r="M5323" s="28">
        <f t="shared" si="982"/>
        <v>6.4027391254410615</v>
      </c>
      <c r="N5323" s="28">
        <f t="shared" si="979"/>
        <v>18.049588796207782</v>
      </c>
      <c r="O5323" s="28">
        <f t="shared" si="983"/>
        <v>3.5908519785961226</v>
      </c>
      <c r="P5323" s="28">
        <f t="shared" si="984"/>
        <v>9.9935911040371845</v>
      </c>
      <c r="Q5323" s="6">
        <f t="shared" si="985"/>
        <v>3.0733147802117093</v>
      </c>
      <c r="R5323" s="6">
        <f t="shared" si="986"/>
        <v>1.400432271652488</v>
      </c>
      <c r="S5323" s="6">
        <f t="shared" si="987"/>
        <v>4.4737470518641977</v>
      </c>
    </row>
    <row r="5324" spans="2:19" customFormat="1" x14ac:dyDescent="0.25">
      <c r="B5324" s="200" t="s">
        <v>869</v>
      </c>
      <c r="C5324" s="114">
        <v>5</v>
      </c>
      <c r="D5324" s="1">
        <v>9.8000000000000007</v>
      </c>
      <c r="E5324" s="1"/>
      <c r="F5324" s="1"/>
      <c r="G5324" s="4">
        <f t="shared" si="980"/>
        <v>64.961200000000005</v>
      </c>
      <c r="H5324" s="201"/>
      <c r="I5324" s="201"/>
      <c r="J5324" s="204">
        <f t="shared" si="977"/>
        <v>7.5429639612690945E-3</v>
      </c>
      <c r="K5324" s="204">
        <f t="shared" si="981"/>
        <v>1.5006251594215303</v>
      </c>
      <c r="L5324" s="28">
        <f t="shared" si="978"/>
        <v>33.746038656612889</v>
      </c>
      <c r="M5324" s="28">
        <f t="shared" si="982"/>
        <v>6.7135617906895977</v>
      </c>
      <c r="N5324" s="28">
        <f t="shared" si="979"/>
        <v>18.49032216838847</v>
      </c>
      <c r="O5324" s="28">
        <f t="shared" si="983"/>
        <v>3.6785331063712259</v>
      </c>
      <c r="P5324" s="28">
        <f t="shared" si="984"/>
        <v>10.392094897060824</v>
      </c>
      <c r="Q5324" s="6">
        <f t="shared" si="985"/>
        <v>3.2225096595310068</v>
      </c>
      <c r="R5324" s="6">
        <f t="shared" si="986"/>
        <v>1.4346279114847782</v>
      </c>
      <c r="S5324" s="6">
        <f t="shared" si="987"/>
        <v>4.6571375710157845</v>
      </c>
    </row>
    <row r="5325" spans="2:19" customFormat="1" x14ac:dyDescent="0.25">
      <c r="B5325" s="200" t="s">
        <v>869</v>
      </c>
      <c r="C5325" s="114">
        <v>5</v>
      </c>
      <c r="D5325" s="1">
        <v>6.5</v>
      </c>
      <c r="E5325" s="1"/>
      <c r="F5325" s="1"/>
      <c r="G5325" s="4">
        <f t="shared" si="980"/>
        <v>64.961200000000005</v>
      </c>
      <c r="H5325" s="201"/>
      <c r="I5325" s="201"/>
      <c r="J5325" s="204">
        <f t="shared" si="977"/>
        <v>3.3183072403542195E-3</v>
      </c>
      <c r="K5325" s="204">
        <f t="shared" si="981"/>
        <v>0.66015632013285774</v>
      </c>
      <c r="L5325" s="28">
        <f t="shared" si="978"/>
        <v>13.130517975640537</v>
      </c>
      <c r="M5325" s="28">
        <f t="shared" si="982"/>
        <v>2.6122338289904383</v>
      </c>
      <c r="N5325" s="28">
        <f t="shared" si="979"/>
        <v>11.437170539605743</v>
      </c>
      <c r="O5325" s="28">
        <f t="shared" si="983"/>
        <v>2.2753530246801632</v>
      </c>
      <c r="P5325" s="28">
        <f t="shared" si="984"/>
        <v>4.8875868536706015</v>
      </c>
      <c r="Q5325" s="6">
        <f t="shared" si="985"/>
        <v>1.2538722379154104</v>
      </c>
      <c r="R5325" s="6">
        <f t="shared" si="986"/>
        <v>0.88738767962526366</v>
      </c>
      <c r="S5325" s="6">
        <f t="shared" si="987"/>
        <v>2.1412599175406739</v>
      </c>
    </row>
    <row r="5326" spans="2:19" customFormat="1" x14ac:dyDescent="0.25">
      <c r="B5326" s="200" t="s">
        <v>869</v>
      </c>
      <c r="C5326" s="114">
        <v>5</v>
      </c>
      <c r="D5326" s="1">
        <v>13.5</v>
      </c>
      <c r="E5326" s="1"/>
      <c r="F5326" s="1"/>
      <c r="G5326" s="4">
        <f t="shared" si="980"/>
        <v>64.961200000000005</v>
      </c>
      <c r="H5326" s="201"/>
      <c r="I5326" s="201"/>
      <c r="J5326" s="204">
        <f t="shared" si="977"/>
        <v>1.4313881527918496E-2</v>
      </c>
      <c r="K5326" s="204">
        <f t="shared" si="981"/>
        <v>2.8476565525257591</v>
      </c>
      <c r="L5326" s="28">
        <f t="shared" si="978"/>
        <v>70.474399728819606</v>
      </c>
      <c r="M5326" s="28">
        <f t="shared" si="982"/>
        <v>14.02043783733037</v>
      </c>
      <c r="N5326" s="28">
        <f t="shared" si="979"/>
        <v>26.89679164794412</v>
      </c>
      <c r="O5326" s="28">
        <f t="shared" si="983"/>
        <v>5.3509472485711012</v>
      </c>
      <c r="P5326" s="28">
        <f t="shared" si="984"/>
        <v>19.371385085901473</v>
      </c>
      <c r="Q5326" s="6">
        <f t="shared" si="985"/>
        <v>6.7298101619185768</v>
      </c>
      <c r="R5326" s="6">
        <f t="shared" si="986"/>
        <v>2.0868694269427297</v>
      </c>
      <c r="S5326" s="6">
        <f t="shared" si="987"/>
        <v>8.816679588861307</v>
      </c>
    </row>
    <row r="5327" spans="2:19" customFormat="1" x14ac:dyDescent="0.25">
      <c r="B5327" s="200" t="s">
        <v>869</v>
      </c>
      <c r="C5327" s="114">
        <v>5</v>
      </c>
      <c r="D5327" s="1">
        <v>15</v>
      </c>
      <c r="E5327" s="1"/>
      <c r="F5327" s="1"/>
      <c r="G5327" s="4">
        <f t="shared" si="980"/>
        <v>64.961200000000005</v>
      </c>
      <c r="H5327" s="201"/>
      <c r="I5327" s="201"/>
      <c r="J5327" s="204">
        <f t="shared" si="977"/>
        <v>1.7671458676442587E-2</v>
      </c>
      <c r="K5327" s="204">
        <f t="shared" si="981"/>
        <v>3.5156253734885912</v>
      </c>
      <c r="L5327" s="28">
        <f t="shared" si="978"/>
        <v>89.789976153871919</v>
      </c>
      <c r="M5327" s="28">
        <f t="shared" si="982"/>
        <v>17.863150078963049</v>
      </c>
      <c r="N5327" s="28">
        <f t="shared" si="979"/>
        <v>30.425431257579703</v>
      </c>
      <c r="O5327" s="28">
        <f t="shared" si="983"/>
        <v>6.0529478684785589</v>
      </c>
      <c r="P5327" s="28">
        <f t="shared" si="984"/>
        <v>23.916097947441607</v>
      </c>
      <c r="Q5327" s="6">
        <f t="shared" si="985"/>
        <v>8.5743120379022635</v>
      </c>
      <c r="R5327" s="6">
        <f t="shared" si="986"/>
        <v>2.3606496687066381</v>
      </c>
      <c r="S5327" s="6">
        <f t="shared" si="987"/>
        <v>10.934961706608902</v>
      </c>
    </row>
    <row r="5328" spans="2:19" customFormat="1" x14ac:dyDescent="0.25">
      <c r="B5328" s="200" t="s">
        <v>869</v>
      </c>
      <c r="C5328" s="114">
        <v>5</v>
      </c>
      <c r="D5328" s="1">
        <v>5</v>
      </c>
      <c r="E5328" s="1" t="s">
        <v>978</v>
      </c>
      <c r="F5328" s="1"/>
      <c r="G5328" s="4">
        <f t="shared" si="980"/>
        <v>64.961200000000005</v>
      </c>
      <c r="H5328" s="201"/>
      <c r="I5328" s="201"/>
      <c r="J5328" s="204">
        <f t="shared" si="977"/>
        <v>1.9634954084936209E-3</v>
      </c>
      <c r="K5328" s="204">
        <f t="shared" si="981"/>
        <v>0.39062504149873239</v>
      </c>
      <c r="L5328" s="28">
        <f t="shared" si="978"/>
        <v>7.1833345216463531</v>
      </c>
      <c r="M5328" s="28">
        <f t="shared" si="982"/>
        <v>1.4290791480740557</v>
      </c>
      <c r="N5328" s="28">
        <f t="shared" si="979"/>
        <v>8.4140458590425169</v>
      </c>
      <c r="O5328" s="28">
        <f t="shared" si="983"/>
        <v>1.673921415167597</v>
      </c>
      <c r="P5328" s="28">
        <f t="shared" si="984"/>
        <v>3.1030005632416526</v>
      </c>
      <c r="Q5328" s="6">
        <f t="shared" si="985"/>
        <v>0.68595799107554667</v>
      </c>
      <c r="R5328" s="6">
        <f t="shared" si="986"/>
        <v>0.65282935191536284</v>
      </c>
      <c r="S5328" s="6">
        <f t="shared" si="987"/>
        <v>1.3387873429909094</v>
      </c>
    </row>
    <row r="5329" spans="2:19" customFormat="1" x14ac:dyDescent="0.25">
      <c r="B5329" s="200" t="s">
        <v>869</v>
      </c>
      <c r="C5329" s="114">
        <v>5</v>
      </c>
      <c r="D5329" s="1">
        <v>11.8</v>
      </c>
      <c r="E5329" s="1"/>
      <c r="F5329" s="1"/>
      <c r="G5329" s="4">
        <f t="shared" si="980"/>
        <v>64.961200000000005</v>
      </c>
      <c r="H5329" s="201"/>
      <c r="I5329" s="201"/>
      <c r="J5329" s="204">
        <f t="shared" si="977"/>
        <v>1.0935884027146072E-2</v>
      </c>
      <c r="K5329" s="204">
        <f t="shared" si="981"/>
        <v>2.17562523113134</v>
      </c>
      <c r="L5329" s="28">
        <f t="shared" si="978"/>
        <v>51.719079473477194</v>
      </c>
      <c r="M5329" s="28">
        <f t="shared" si="982"/>
        <v>10.289185031047605</v>
      </c>
      <c r="N5329" s="28">
        <f t="shared" si="979"/>
        <v>22.97798376196203</v>
      </c>
      <c r="O5329" s="28">
        <f t="shared" si="983"/>
        <v>4.5713251081446451</v>
      </c>
      <c r="P5329" s="28">
        <f t="shared" si="984"/>
        <v>14.86051013919225</v>
      </c>
      <c r="Q5329" s="6">
        <f t="shared" si="985"/>
        <v>4.93880881490285</v>
      </c>
      <c r="R5329" s="6">
        <f t="shared" si="986"/>
        <v>1.7828167921764118</v>
      </c>
      <c r="S5329" s="6">
        <f t="shared" si="987"/>
        <v>6.7216256070792619</v>
      </c>
    </row>
    <row r="5330" spans="2:19" customFormat="1" x14ac:dyDescent="0.25">
      <c r="B5330" s="200" t="s">
        <v>869</v>
      </c>
      <c r="C5330" s="114">
        <v>5</v>
      </c>
      <c r="D5330" s="1">
        <v>12</v>
      </c>
      <c r="E5330" s="1"/>
      <c r="F5330" s="1"/>
      <c r="G5330" s="4">
        <f t="shared" si="980"/>
        <v>64.961200000000005</v>
      </c>
      <c r="H5330" s="201"/>
      <c r="I5330" s="201"/>
      <c r="J5330" s="204">
        <f t="shared" si="977"/>
        <v>1.1309733552923255E-2</v>
      </c>
      <c r="K5330" s="204">
        <f t="shared" si="981"/>
        <v>2.2500002390326981</v>
      </c>
      <c r="L5330" s="28">
        <f t="shared" si="978"/>
        <v>53.756593028703207</v>
      </c>
      <c r="M5330" s="28">
        <f t="shared" si="982"/>
        <v>10.694535516524422</v>
      </c>
      <c r="N5330" s="28">
        <f t="shared" si="979"/>
        <v>23.434302275651412</v>
      </c>
      <c r="O5330" s="28">
        <f t="shared" si="983"/>
        <v>4.6621068016365115</v>
      </c>
      <c r="P5330" s="28">
        <f t="shared" si="984"/>
        <v>15.356642318160933</v>
      </c>
      <c r="Q5330" s="6">
        <f t="shared" si="985"/>
        <v>5.133377047931722</v>
      </c>
      <c r="R5330" s="6">
        <f t="shared" si="986"/>
        <v>1.8182216526382395</v>
      </c>
      <c r="S5330" s="6">
        <f t="shared" si="987"/>
        <v>6.9515987005699618</v>
      </c>
    </row>
    <row r="5331" spans="2:19" customFormat="1" x14ac:dyDescent="0.25">
      <c r="B5331" s="200" t="s">
        <v>869</v>
      </c>
      <c r="C5331" s="114">
        <v>5</v>
      </c>
      <c r="D5331" s="1">
        <v>9.5</v>
      </c>
      <c r="E5331" s="1"/>
      <c r="F5331" s="1"/>
      <c r="G5331" s="4">
        <f t="shared" si="980"/>
        <v>64.961200000000005</v>
      </c>
      <c r="H5331" s="201"/>
      <c r="I5331" s="201"/>
      <c r="J5331" s="204">
        <f t="shared" si="977"/>
        <v>7.0882184246619708E-3</v>
      </c>
      <c r="K5331" s="204">
        <f t="shared" si="981"/>
        <v>1.4101563998104238</v>
      </c>
      <c r="L5331" s="28">
        <f t="shared" si="978"/>
        <v>31.418150823747471</v>
      </c>
      <c r="M5331" s="28">
        <f t="shared" si="982"/>
        <v>6.2504431720343705</v>
      </c>
      <c r="N5331" s="28">
        <f t="shared" si="979"/>
        <v>17.829804770165779</v>
      </c>
      <c r="O5331" s="28">
        <f t="shared" si="983"/>
        <v>3.5471273312544298</v>
      </c>
      <c r="P5331" s="28">
        <f t="shared" si="984"/>
        <v>9.7975705032887994</v>
      </c>
      <c r="Q5331" s="6">
        <f t="shared" si="985"/>
        <v>3.0002127225764976</v>
      </c>
      <c r="R5331" s="6">
        <f t="shared" si="986"/>
        <v>1.3833796591892276</v>
      </c>
      <c r="S5331" s="6">
        <f t="shared" si="987"/>
        <v>4.383592381765725</v>
      </c>
    </row>
    <row r="5332" spans="2:19" customFormat="1" x14ac:dyDescent="0.25">
      <c r="B5332" s="200" t="s">
        <v>869</v>
      </c>
      <c r="C5332" s="114">
        <v>5</v>
      </c>
      <c r="D5332" s="1">
        <v>8.8000000000000007</v>
      </c>
      <c r="E5332" s="1"/>
      <c r="F5332" s="1"/>
      <c r="G5332" s="4">
        <f t="shared" si="980"/>
        <v>64.961200000000005</v>
      </c>
      <c r="H5332" s="201"/>
      <c r="I5332" s="201"/>
      <c r="J5332" s="204">
        <f t="shared" si="977"/>
        <v>6.0821233773498407E-3</v>
      </c>
      <c r="K5332" s="204">
        <f t="shared" si="981"/>
        <v>1.2100001285464734</v>
      </c>
      <c r="L5332" s="28">
        <f t="shared" si="978"/>
        <v>26.348731681885365</v>
      </c>
      <c r="M5332" s="28">
        <f t="shared" si="982"/>
        <v>5.2419141711014969</v>
      </c>
      <c r="N5332" s="28">
        <f t="shared" si="979"/>
        <v>16.302518287873927</v>
      </c>
      <c r="O5332" s="28">
        <f t="shared" si="983"/>
        <v>3.243283307507304</v>
      </c>
      <c r="P5332" s="28">
        <f t="shared" si="984"/>
        <v>8.4851974786088</v>
      </c>
      <c r="Q5332" s="6">
        <f t="shared" si="985"/>
        <v>2.5161188021287186</v>
      </c>
      <c r="R5332" s="6">
        <f t="shared" si="986"/>
        <v>1.2648804899278485</v>
      </c>
      <c r="S5332" s="6">
        <f t="shared" si="987"/>
        <v>3.7809992920565669</v>
      </c>
    </row>
    <row r="5333" spans="2:19" customFormat="1" x14ac:dyDescent="0.25">
      <c r="B5333" s="200" t="s">
        <v>869</v>
      </c>
      <c r="C5333" s="114">
        <v>5</v>
      </c>
      <c r="D5333" s="1">
        <v>11.9</v>
      </c>
      <c r="E5333" s="1"/>
      <c r="F5333" s="1"/>
      <c r="G5333" s="4">
        <f t="shared" si="980"/>
        <v>64.961200000000005</v>
      </c>
      <c r="H5333" s="201"/>
      <c r="I5333" s="201"/>
      <c r="J5333" s="204">
        <f t="shared" si="977"/>
        <v>1.1122023391871266E-2</v>
      </c>
      <c r="K5333" s="204">
        <f t="shared" si="981"/>
        <v>2.2126564850654198</v>
      </c>
      <c r="L5333" s="28">
        <f t="shared" si="978"/>
        <v>52.732275925996056</v>
      </c>
      <c r="M5333" s="28">
        <f t="shared" si="982"/>
        <v>10.490754082138583</v>
      </c>
      <c r="N5333" s="28">
        <f t="shared" si="979"/>
        <v>23.205980046181612</v>
      </c>
      <c r="O5333" s="28">
        <f t="shared" si="983"/>
        <v>4.6166835325135409</v>
      </c>
      <c r="P5333" s="28">
        <f t="shared" si="984"/>
        <v>15.107437614652124</v>
      </c>
      <c r="Q5333" s="6">
        <f t="shared" si="985"/>
        <v>5.03556195942652</v>
      </c>
      <c r="R5333" s="6">
        <f t="shared" si="986"/>
        <v>1.8005065776802811</v>
      </c>
      <c r="S5333" s="6">
        <f t="shared" si="987"/>
        <v>6.8360685371068008</v>
      </c>
    </row>
    <row r="5334" spans="2:19" customFormat="1" x14ac:dyDescent="0.25">
      <c r="B5334" s="200" t="s">
        <v>869</v>
      </c>
      <c r="C5334" s="114">
        <v>5</v>
      </c>
      <c r="D5334" s="1">
        <v>3.8</v>
      </c>
      <c r="E5334" s="1" t="s">
        <v>978</v>
      </c>
      <c r="F5334" s="1"/>
      <c r="G5334" s="4">
        <f t="shared" si="980"/>
        <v>64.961200000000005</v>
      </c>
      <c r="H5334" s="201"/>
      <c r="I5334" s="201"/>
      <c r="J5334" s="204">
        <f t="shared" si="977"/>
        <v>1.1341149479459152E-3</v>
      </c>
      <c r="K5334" s="204">
        <f t="shared" si="981"/>
        <v>0.22562502396966777</v>
      </c>
      <c r="L5334" s="28">
        <f t="shared" si="978"/>
        <v>3.8222275656794742</v>
      </c>
      <c r="M5334" s="28">
        <f t="shared" si="982"/>
        <v>0.76040809415826771</v>
      </c>
      <c r="N5334" s="28">
        <f t="shared" si="979"/>
        <v>6.1031884174464111</v>
      </c>
      <c r="O5334" s="28">
        <f t="shared" si="983"/>
        <v>1.2141908855639336</v>
      </c>
      <c r="P5334" s="28">
        <f t="shared" si="984"/>
        <v>1.9745989797222014</v>
      </c>
      <c r="Q5334" s="6">
        <f t="shared" si="985"/>
        <v>0.36499588519596848</v>
      </c>
      <c r="R5334" s="6">
        <f t="shared" si="986"/>
        <v>0.47353444536993411</v>
      </c>
      <c r="S5334" s="6">
        <f t="shared" si="987"/>
        <v>0.83853033056590265</v>
      </c>
    </row>
    <row r="5335" spans="2:19" customFormat="1" x14ac:dyDescent="0.25">
      <c r="B5335" s="200" t="s">
        <v>869</v>
      </c>
      <c r="C5335" s="114">
        <v>5</v>
      </c>
      <c r="D5335" s="1">
        <v>12.3</v>
      </c>
      <c r="E5335" s="1"/>
      <c r="F5335" s="1"/>
      <c r="G5335" s="4">
        <f t="shared" si="980"/>
        <v>64.961200000000005</v>
      </c>
      <c r="H5335" s="201"/>
      <c r="I5335" s="201"/>
      <c r="J5335" s="204">
        <f t="shared" si="977"/>
        <v>1.1882288814039998E-2</v>
      </c>
      <c r="K5335" s="204">
        <f t="shared" si="981"/>
        <v>2.3639065011337292</v>
      </c>
      <c r="L5335" s="28">
        <f t="shared" si="978"/>
        <v>56.896546030031956</v>
      </c>
      <c r="M5335" s="28">
        <f t="shared" si="982"/>
        <v>11.319209384434869</v>
      </c>
      <c r="N5335" s="28">
        <f t="shared" si="979"/>
        <v>24.121202244453823</v>
      </c>
      <c r="O5335" s="28">
        <f t="shared" si="983"/>
        <v>4.7987612229599481</v>
      </c>
      <c r="P5335" s="28">
        <f t="shared" si="984"/>
        <v>16.117970607394817</v>
      </c>
      <c r="Q5335" s="6">
        <f t="shared" si="985"/>
        <v>5.4332205045287365</v>
      </c>
      <c r="R5335" s="6">
        <f t="shared" si="986"/>
        <v>1.8715168769543797</v>
      </c>
      <c r="S5335" s="6">
        <f t="shared" si="987"/>
        <v>7.3047373814831165</v>
      </c>
    </row>
    <row r="5336" spans="2:19" customFormat="1" x14ac:dyDescent="0.25">
      <c r="B5336" s="200" t="s">
        <v>869</v>
      </c>
      <c r="C5336" s="114">
        <v>5</v>
      </c>
      <c r="D5336" s="1">
        <v>2.6</v>
      </c>
      <c r="E5336" s="1"/>
      <c r="F5336" s="1"/>
      <c r="G5336" s="4">
        <f t="shared" si="980"/>
        <v>795.77470000000005</v>
      </c>
      <c r="H5336" s="201"/>
      <c r="I5336" s="201"/>
      <c r="J5336" s="204">
        <f t="shared" si="977"/>
        <v>5.3092915845667516E-4</v>
      </c>
      <c r="K5336" s="204">
        <f t="shared" si="981"/>
        <v>0.4224974964250684</v>
      </c>
      <c r="L5336" s="28">
        <f t="shared" si="978"/>
        <v>1.5974150751166611</v>
      </c>
      <c r="M5336" s="28">
        <f t="shared" si="982"/>
        <v>1.2711749943255855</v>
      </c>
      <c r="N5336" s="28">
        <f t="shared" si="979"/>
        <v>3.9149731399460577</v>
      </c>
      <c r="O5336" s="28">
        <f t="shared" si="983"/>
        <v>3.1154181755748742</v>
      </c>
      <c r="P5336" s="28">
        <f t="shared" si="984"/>
        <v>4.3865931699004594</v>
      </c>
      <c r="Q5336" s="6">
        <f t="shared" si="985"/>
        <v>0.61016399727628101</v>
      </c>
      <c r="R5336" s="6">
        <f t="shared" si="986"/>
        <v>1.215013088474201</v>
      </c>
      <c r="S5336" s="6">
        <f t="shared" si="987"/>
        <v>1.8251770857504819</v>
      </c>
    </row>
    <row r="5337" spans="2:19" customFormat="1" x14ac:dyDescent="0.25">
      <c r="B5337" s="200" t="s">
        <v>869</v>
      </c>
      <c r="C5337" s="114">
        <v>5</v>
      </c>
      <c r="D5337" s="1">
        <v>5.7</v>
      </c>
      <c r="E5337" s="1" t="s">
        <v>978</v>
      </c>
      <c r="F5337" s="1"/>
      <c r="G5337" s="4">
        <f t="shared" si="980"/>
        <v>64.961200000000005</v>
      </c>
      <c r="H5337" s="201"/>
      <c r="I5337" s="201"/>
      <c r="J5337" s="204">
        <f t="shared" si="977"/>
        <v>2.5517586328783095E-3</v>
      </c>
      <c r="K5337" s="204">
        <f t="shared" si="981"/>
        <v>0.50765630393175254</v>
      </c>
      <c r="L5337" s="28">
        <f t="shared" si="978"/>
        <v>9.7084599828880815</v>
      </c>
      <c r="M5337" s="28">
        <f t="shared" si="982"/>
        <v>1.9314369502976918</v>
      </c>
      <c r="N5337" s="28">
        <f t="shared" si="979"/>
        <v>9.8080698655856366</v>
      </c>
      <c r="O5337" s="28">
        <f t="shared" si="983"/>
        <v>1.9512537089181095</v>
      </c>
      <c r="P5337" s="28">
        <f t="shared" si="984"/>
        <v>3.8826906592158013</v>
      </c>
      <c r="Q5337" s="6">
        <f t="shared" si="985"/>
        <v>0.92708973614289203</v>
      </c>
      <c r="R5337" s="6">
        <f t="shared" si="986"/>
        <v>0.7609889464780627</v>
      </c>
      <c r="S5337" s="6">
        <f t="shared" si="987"/>
        <v>1.6880786826209548</v>
      </c>
    </row>
    <row r="5338" spans="2:19" customFormat="1" x14ac:dyDescent="0.25">
      <c r="B5338" s="200" t="s">
        <v>869</v>
      </c>
      <c r="C5338" s="114">
        <v>5</v>
      </c>
      <c r="D5338" s="1">
        <v>2</v>
      </c>
      <c r="E5338" s="1"/>
      <c r="F5338" s="1"/>
      <c r="G5338" s="4">
        <f t="shared" si="980"/>
        <v>795.77470000000005</v>
      </c>
      <c r="H5338" s="201"/>
      <c r="I5338" s="201"/>
      <c r="J5338" s="204">
        <f t="shared" si="977"/>
        <v>3.1415926535897931E-4</v>
      </c>
      <c r="K5338" s="204">
        <f t="shared" si="981"/>
        <v>0.24999851859471495</v>
      </c>
      <c r="L5338" s="28">
        <f t="shared" si="978"/>
        <v>0.87390054800363282</v>
      </c>
      <c r="M5338" s="28">
        <f t="shared" si="982"/>
        <v>0.69542383908485095</v>
      </c>
      <c r="N5338" s="28">
        <f t="shared" si="979"/>
        <v>2.880149720803352</v>
      </c>
      <c r="O5338" s="28">
        <f t="shared" si="983"/>
        <v>2.2919367433236837</v>
      </c>
      <c r="P5338" s="28">
        <f t="shared" si="984"/>
        <v>2.9873605824085345</v>
      </c>
      <c r="Q5338" s="6">
        <f t="shared" si="985"/>
        <v>0.33380344276072843</v>
      </c>
      <c r="R5338" s="6">
        <f t="shared" si="986"/>
        <v>0.89385532989623662</v>
      </c>
      <c r="S5338" s="6">
        <f t="shared" si="987"/>
        <v>1.227658772656965</v>
      </c>
    </row>
    <row r="5339" spans="2:19" customFormat="1" x14ac:dyDescent="0.25">
      <c r="B5339" s="200" t="s">
        <v>869</v>
      </c>
      <c r="C5339" s="114">
        <v>5</v>
      </c>
      <c r="D5339" s="1">
        <v>6.6</v>
      </c>
      <c r="E5339" s="1" t="s">
        <v>978</v>
      </c>
      <c r="F5339" s="1"/>
      <c r="G5339" s="4">
        <f t="shared" si="980"/>
        <v>64.961200000000005</v>
      </c>
      <c r="H5339" s="201"/>
      <c r="I5339" s="201"/>
      <c r="J5339" s="204">
        <f t="shared" si="977"/>
        <v>3.4211943997592849E-3</v>
      </c>
      <c r="K5339" s="204">
        <f t="shared" si="981"/>
        <v>0.68062507230739133</v>
      </c>
      <c r="L5339" s="28">
        <f t="shared" si="978"/>
        <v>13.599581983298828</v>
      </c>
      <c r="M5339" s="28">
        <f t="shared" si="982"/>
        <v>2.7055511582108069</v>
      </c>
      <c r="N5339" s="28">
        <f t="shared" si="979"/>
        <v>11.643307684830535</v>
      </c>
      <c r="O5339" s="28">
        <f t="shared" si="983"/>
        <v>2.3163627110586207</v>
      </c>
      <c r="P5339" s="28">
        <f t="shared" si="984"/>
        <v>5.0219138692694276</v>
      </c>
      <c r="Q5339" s="6">
        <f t="shared" si="985"/>
        <v>1.2986645559411873</v>
      </c>
      <c r="R5339" s="6">
        <f t="shared" si="986"/>
        <v>0.90338145731286212</v>
      </c>
      <c r="S5339" s="6">
        <f t="shared" si="987"/>
        <v>2.2020460132540496</v>
      </c>
    </row>
    <row r="5340" spans="2:19" customFormat="1" x14ac:dyDescent="0.25">
      <c r="B5340" s="200" t="s">
        <v>869</v>
      </c>
      <c r="C5340" s="114">
        <v>5</v>
      </c>
      <c r="D5340" s="1">
        <v>4.5</v>
      </c>
      <c r="E5340" s="1"/>
      <c r="F5340" s="1"/>
      <c r="G5340" s="4">
        <f t="shared" si="980"/>
        <v>64.961200000000005</v>
      </c>
      <c r="H5340" s="201"/>
      <c r="I5340" s="201"/>
      <c r="J5340" s="204">
        <f t="shared" si="977"/>
        <v>1.5904312808798326E-3</v>
      </c>
      <c r="K5340" s="204">
        <f t="shared" si="981"/>
        <v>0.31640628361397316</v>
      </c>
      <c r="L5340" s="28">
        <f t="shared" si="978"/>
        <v>5.6380590590289899</v>
      </c>
      <c r="M5340" s="28">
        <f t="shared" si="982"/>
        <v>1.1216563300217457</v>
      </c>
      <c r="N5340" s="28">
        <f t="shared" si="979"/>
        <v>7.4382130025037601</v>
      </c>
      <c r="O5340" s="28">
        <f t="shared" si="983"/>
        <v>1.4797856161062073</v>
      </c>
      <c r="P5340" s="28">
        <f t="shared" si="984"/>
        <v>2.6014419461279532</v>
      </c>
      <c r="Q5340" s="6">
        <f t="shared" si="985"/>
        <v>0.5383950384104379</v>
      </c>
      <c r="R5340" s="6">
        <f t="shared" si="986"/>
        <v>0.57711639028142081</v>
      </c>
      <c r="S5340" s="6">
        <f t="shared" si="987"/>
        <v>1.1155114286918586</v>
      </c>
    </row>
    <row r="5341" spans="2:19" customFormat="1" x14ac:dyDescent="0.25">
      <c r="B5341" s="200" t="s">
        <v>869</v>
      </c>
      <c r="C5341" s="114">
        <v>6</v>
      </c>
      <c r="D5341" s="1">
        <v>5.3</v>
      </c>
      <c r="E5341" s="1"/>
      <c r="F5341" s="1"/>
      <c r="G5341" s="4">
        <f t="shared" si="980"/>
        <v>64.961200000000005</v>
      </c>
      <c r="H5341" s="201"/>
      <c r="I5341" s="201"/>
      <c r="J5341" s="204">
        <f t="shared" si="977"/>
        <v>2.2061834409834321E-3</v>
      </c>
      <c r="K5341" s="204">
        <f t="shared" si="981"/>
        <v>0.43890629662797565</v>
      </c>
      <c r="L5341" s="28">
        <f t="shared" si="978"/>
        <v>8.213046389840704</v>
      </c>
      <c r="M5341" s="28">
        <f t="shared" si="982"/>
        <v>1.6339338370665522</v>
      </c>
      <c r="N5341" s="28">
        <f t="shared" si="979"/>
        <v>9.0076755970184212</v>
      </c>
      <c r="O5341" s="28">
        <f t="shared" si="983"/>
        <v>1.792020311670554</v>
      </c>
      <c r="P5341" s="28">
        <f t="shared" si="984"/>
        <v>3.4259541487371061</v>
      </c>
      <c r="Q5341" s="6">
        <f t="shared" si="985"/>
        <v>0.78428824179194501</v>
      </c>
      <c r="R5341" s="6">
        <f t="shared" si="986"/>
        <v>0.69888792155151602</v>
      </c>
      <c r="S5341" s="6">
        <f t="shared" si="987"/>
        <v>1.483176163343461</v>
      </c>
    </row>
    <row r="5342" spans="2:19" customFormat="1" x14ac:dyDescent="0.25">
      <c r="B5342" s="200" t="s">
        <v>869</v>
      </c>
      <c r="C5342" s="114">
        <v>6</v>
      </c>
      <c r="D5342" s="1">
        <v>3.2</v>
      </c>
      <c r="E5342" s="1"/>
      <c r="F5342" s="1"/>
      <c r="G5342" s="4">
        <f t="shared" si="980"/>
        <v>64.961200000000005</v>
      </c>
      <c r="H5342" s="201"/>
      <c r="I5342" s="201"/>
      <c r="J5342" s="204">
        <f t="shared" si="977"/>
        <v>8.0424771931898698E-4</v>
      </c>
      <c r="K5342" s="204">
        <f t="shared" si="981"/>
        <v>0.16000001699788075</v>
      </c>
      <c r="L5342" s="28">
        <f t="shared" si="978"/>
        <v>2.57474279673893</v>
      </c>
      <c r="M5342" s="28">
        <f t="shared" si="982"/>
        <v>0.51222885853159073</v>
      </c>
      <c r="N5342" s="28">
        <f t="shared" si="979"/>
        <v>4.9915502127950244</v>
      </c>
      <c r="O5342" s="28">
        <f t="shared" si="983"/>
        <v>0.99303746806922966</v>
      </c>
      <c r="P5342" s="28">
        <f t="shared" si="984"/>
        <v>1.5052663266008204</v>
      </c>
      <c r="Q5342" s="6">
        <f t="shared" si="985"/>
        <v>0.24586985209516354</v>
      </c>
      <c r="R5342" s="6">
        <f t="shared" si="986"/>
        <v>0.38728461254699958</v>
      </c>
      <c r="S5342" s="6">
        <f t="shared" si="987"/>
        <v>0.63315446464216318</v>
      </c>
    </row>
    <row r="5343" spans="2:19" customFormat="1" x14ac:dyDescent="0.25">
      <c r="B5343" s="200" t="s">
        <v>869</v>
      </c>
      <c r="C5343" s="114">
        <v>6</v>
      </c>
      <c r="D5343" s="1">
        <v>3.9</v>
      </c>
      <c r="E5343" s="1"/>
      <c r="F5343" s="1"/>
      <c r="G5343" s="4">
        <f t="shared" si="980"/>
        <v>64.961200000000005</v>
      </c>
      <c r="H5343" s="201"/>
      <c r="I5343" s="201"/>
      <c r="J5343" s="204">
        <f t="shared" si="977"/>
        <v>1.1945906065275189E-3</v>
      </c>
      <c r="K5343" s="204">
        <f t="shared" si="981"/>
        <v>0.23765627524782876</v>
      </c>
      <c r="L5343" s="28">
        <f t="shared" si="978"/>
        <v>4.0574351124683323</v>
      </c>
      <c r="M5343" s="28">
        <f t="shared" si="982"/>
        <v>0.80720115378436619</v>
      </c>
      <c r="N5343" s="28">
        <f t="shared" si="979"/>
        <v>6.2915196864507177</v>
      </c>
      <c r="O5343" s="28">
        <f t="shared" si="983"/>
        <v>1.2516582050453458</v>
      </c>
      <c r="P5343" s="28">
        <f t="shared" si="984"/>
        <v>2.0588593588297117</v>
      </c>
      <c r="Q5343" s="6">
        <f t="shared" si="985"/>
        <v>0.38745655381649574</v>
      </c>
      <c r="R5343" s="6">
        <f t="shared" si="986"/>
        <v>0.48814669996768484</v>
      </c>
      <c r="S5343" s="6">
        <f t="shared" si="987"/>
        <v>0.87560325378418058</v>
      </c>
    </row>
    <row r="5344" spans="2:19" customFormat="1" x14ac:dyDescent="0.25">
      <c r="B5344" s="200" t="s">
        <v>869</v>
      </c>
      <c r="C5344" s="114">
        <v>6</v>
      </c>
      <c r="D5344" s="1">
        <v>4.5</v>
      </c>
      <c r="E5344" s="1"/>
      <c r="F5344" s="1"/>
      <c r="G5344" s="4">
        <f t="shared" si="980"/>
        <v>64.961200000000005</v>
      </c>
      <c r="H5344" s="201"/>
      <c r="I5344" s="201"/>
      <c r="J5344" s="204">
        <f t="shared" si="977"/>
        <v>1.5904312808798326E-3</v>
      </c>
      <c r="K5344" s="204">
        <f t="shared" si="981"/>
        <v>0.31640628361397316</v>
      </c>
      <c r="L5344" s="28">
        <f t="shared" si="978"/>
        <v>5.6380590590289899</v>
      </c>
      <c r="M5344" s="28">
        <f t="shared" si="982"/>
        <v>1.1216563300217457</v>
      </c>
      <c r="N5344" s="28">
        <f t="shared" si="979"/>
        <v>7.4382130025037601</v>
      </c>
      <c r="O5344" s="28">
        <f t="shared" si="983"/>
        <v>1.4797856161062073</v>
      </c>
      <c r="P5344" s="28">
        <f t="shared" si="984"/>
        <v>2.6014419461279532</v>
      </c>
      <c r="Q5344" s="6">
        <f t="shared" si="985"/>
        <v>0.5383950384104379</v>
      </c>
      <c r="R5344" s="6">
        <f t="shared" si="986"/>
        <v>0.57711639028142081</v>
      </c>
      <c r="S5344" s="6">
        <f t="shared" si="987"/>
        <v>1.1155114286918586</v>
      </c>
    </row>
    <row r="5345" spans="2:19" customFormat="1" x14ac:dyDescent="0.25">
      <c r="B5345" s="200" t="s">
        <v>869</v>
      </c>
      <c r="C5345" s="114">
        <v>6</v>
      </c>
      <c r="D5345" s="1">
        <v>5.8</v>
      </c>
      <c r="E5345" s="1"/>
      <c r="F5345" s="1"/>
      <c r="G5345" s="4">
        <f t="shared" si="980"/>
        <v>64.961200000000005</v>
      </c>
      <c r="H5345" s="201"/>
      <c r="I5345" s="201"/>
      <c r="J5345" s="204">
        <f t="shared" ref="J5345:J5408" si="988">((+D5345/200)^2)*PI()</f>
        <v>2.6420794216690155E-3</v>
      </c>
      <c r="K5345" s="204">
        <f t="shared" si="981"/>
        <v>0.52562505584069419</v>
      </c>
      <c r="L5345" s="28">
        <f t="shared" ref="L5345:L5392" si="989">0.17758*(D5345^2.299)</f>
        <v>10.104504202450142</v>
      </c>
      <c r="M5345" s="28">
        <f t="shared" si="982"/>
        <v>2.0102274527009802</v>
      </c>
      <c r="N5345" s="28">
        <f t="shared" ref="N5345:N5408" si="990">1.28*(D5345^1.17)</f>
        <v>10.009692178621206</v>
      </c>
      <c r="O5345" s="28">
        <f t="shared" si="983"/>
        <v>1.9913651978759639</v>
      </c>
      <c r="P5345" s="28">
        <f t="shared" si="984"/>
        <v>4.0015926505769439</v>
      </c>
      <c r="Q5345" s="6">
        <f t="shared" si="985"/>
        <v>0.96490917729647052</v>
      </c>
      <c r="R5345" s="6">
        <f t="shared" si="986"/>
        <v>0.77663242717162595</v>
      </c>
      <c r="S5345" s="6">
        <f t="shared" si="987"/>
        <v>1.7415416044680965</v>
      </c>
    </row>
    <row r="5346" spans="2:19" customFormat="1" x14ac:dyDescent="0.25">
      <c r="B5346" s="200" t="s">
        <v>869</v>
      </c>
      <c r="C5346" s="114">
        <v>6</v>
      </c>
      <c r="D5346" s="1">
        <v>5.3</v>
      </c>
      <c r="E5346" s="1"/>
      <c r="F5346" s="1"/>
      <c r="G5346" s="4">
        <f t="shared" ref="G5346:G5409" si="991">IF($D5346&lt;3.01,795.7747,64.9612)</f>
        <v>64.961200000000005</v>
      </c>
      <c r="H5346" s="201"/>
      <c r="I5346" s="201"/>
      <c r="J5346" s="204">
        <f t="shared" si="988"/>
        <v>2.2061834409834321E-3</v>
      </c>
      <c r="K5346" s="204">
        <f t="shared" si="981"/>
        <v>0.43890629662797565</v>
      </c>
      <c r="L5346" s="28">
        <f t="shared" si="989"/>
        <v>8.213046389840704</v>
      </c>
      <c r="M5346" s="28">
        <f t="shared" si="982"/>
        <v>1.6339338370665522</v>
      </c>
      <c r="N5346" s="28">
        <f t="shared" si="990"/>
        <v>9.0076755970184212</v>
      </c>
      <c r="O5346" s="28">
        <f t="shared" si="983"/>
        <v>1.792020311670554</v>
      </c>
      <c r="P5346" s="28">
        <f t="shared" si="984"/>
        <v>3.4259541487371061</v>
      </c>
      <c r="Q5346" s="6">
        <f t="shared" si="985"/>
        <v>0.78428824179194501</v>
      </c>
      <c r="R5346" s="6">
        <f t="shared" si="986"/>
        <v>0.69888792155151602</v>
      </c>
      <c r="S5346" s="6">
        <f t="shared" si="987"/>
        <v>1.483176163343461</v>
      </c>
    </row>
    <row r="5347" spans="2:19" customFormat="1" x14ac:dyDescent="0.25">
      <c r="B5347" s="200" t="s">
        <v>869</v>
      </c>
      <c r="C5347" s="114">
        <v>6</v>
      </c>
      <c r="D5347" s="1">
        <v>3.9</v>
      </c>
      <c r="E5347" s="1"/>
      <c r="F5347" s="1"/>
      <c r="G5347" s="4">
        <f t="shared" si="991"/>
        <v>64.961200000000005</v>
      </c>
      <c r="H5347" s="201"/>
      <c r="I5347" s="201"/>
      <c r="J5347" s="204">
        <f t="shared" si="988"/>
        <v>1.1945906065275189E-3</v>
      </c>
      <c r="K5347" s="204">
        <f t="shared" si="981"/>
        <v>0.23765627524782876</v>
      </c>
      <c r="L5347" s="28">
        <f t="shared" si="989"/>
        <v>4.0574351124683323</v>
      </c>
      <c r="M5347" s="28">
        <f t="shared" si="982"/>
        <v>0.80720115378436619</v>
      </c>
      <c r="N5347" s="28">
        <f t="shared" si="990"/>
        <v>6.2915196864507177</v>
      </c>
      <c r="O5347" s="28">
        <f t="shared" si="983"/>
        <v>1.2516582050453458</v>
      </c>
      <c r="P5347" s="28">
        <f t="shared" si="984"/>
        <v>2.0588593588297117</v>
      </c>
      <c r="Q5347" s="6">
        <f t="shared" si="985"/>
        <v>0.38745655381649574</v>
      </c>
      <c r="R5347" s="6">
        <f t="shared" si="986"/>
        <v>0.48814669996768484</v>
      </c>
      <c r="S5347" s="6">
        <f t="shared" si="987"/>
        <v>0.87560325378418058</v>
      </c>
    </row>
    <row r="5348" spans="2:19" customFormat="1" x14ac:dyDescent="0.25">
      <c r="B5348" s="200" t="s">
        <v>869</v>
      </c>
      <c r="C5348" s="114">
        <v>6</v>
      </c>
      <c r="D5348" s="1">
        <v>4.0999999999999996</v>
      </c>
      <c r="E5348" s="1"/>
      <c r="F5348" s="1"/>
      <c r="G5348" s="4">
        <f t="shared" si="991"/>
        <v>64.961200000000005</v>
      </c>
      <c r="H5348" s="201"/>
      <c r="I5348" s="201"/>
      <c r="J5348" s="204">
        <f t="shared" si="988"/>
        <v>1.3202543126711102E-3</v>
      </c>
      <c r="K5348" s="204">
        <f t="shared" si="981"/>
        <v>0.26265627790374757</v>
      </c>
      <c r="L5348" s="28">
        <f t="shared" si="989"/>
        <v>4.5518101325650582</v>
      </c>
      <c r="M5348" s="28">
        <f t="shared" si="982"/>
        <v>0.90555394946998324</v>
      </c>
      <c r="N5348" s="28">
        <f t="shared" si="990"/>
        <v>6.670633528309061</v>
      </c>
      <c r="O5348" s="28">
        <f t="shared" si="983"/>
        <v>1.3270805154658594</v>
      </c>
      <c r="P5348" s="28">
        <f t="shared" si="984"/>
        <v>2.2326344649358427</v>
      </c>
      <c r="Q5348" s="6">
        <f t="shared" si="985"/>
        <v>0.43466589574559195</v>
      </c>
      <c r="R5348" s="6">
        <f t="shared" si="986"/>
        <v>0.51756140103168513</v>
      </c>
      <c r="S5348" s="6">
        <f t="shared" si="987"/>
        <v>0.95222729677727713</v>
      </c>
    </row>
    <row r="5349" spans="2:19" customFormat="1" x14ac:dyDescent="0.25">
      <c r="B5349" s="200" t="s">
        <v>869</v>
      </c>
      <c r="C5349" s="114">
        <v>6</v>
      </c>
      <c r="D5349" s="1">
        <v>3.5</v>
      </c>
      <c r="E5349" s="1"/>
      <c r="F5349" s="1"/>
      <c r="G5349" s="4">
        <f t="shared" si="991"/>
        <v>64.961200000000005</v>
      </c>
      <c r="H5349" s="201"/>
      <c r="I5349" s="201"/>
      <c r="J5349" s="204">
        <f t="shared" si="988"/>
        <v>9.6211275016187424E-4</v>
      </c>
      <c r="K5349" s="204">
        <f t="shared" si="981"/>
        <v>0.19140627033437888</v>
      </c>
      <c r="L5349" s="28">
        <f t="shared" si="989"/>
        <v>3.1637815247608514</v>
      </c>
      <c r="M5349" s="28">
        <f t="shared" si="982"/>
        <v>0.62941440252756542</v>
      </c>
      <c r="N5349" s="28">
        <f t="shared" si="990"/>
        <v>5.5433152983182508</v>
      </c>
      <c r="O5349" s="28">
        <f t="shared" si="983"/>
        <v>1.1028076557140367</v>
      </c>
      <c r="P5349" s="28">
        <f t="shared" si="984"/>
        <v>1.7322220582416021</v>
      </c>
      <c r="Q5349" s="6">
        <f t="shared" si="985"/>
        <v>0.30211891321323137</v>
      </c>
      <c r="R5349" s="6">
        <f t="shared" si="986"/>
        <v>0.43009498572847432</v>
      </c>
      <c r="S5349" s="6">
        <f t="shared" si="987"/>
        <v>0.73221389894170574</v>
      </c>
    </row>
    <row r="5350" spans="2:19" customFormat="1" x14ac:dyDescent="0.25">
      <c r="B5350" s="200" t="s">
        <v>869</v>
      </c>
      <c r="C5350" s="114">
        <v>6</v>
      </c>
      <c r="D5350" s="1">
        <v>3.9</v>
      </c>
      <c r="E5350" s="1"/>
      <c r="F5350" s="1"/>
      <c r="G5350" s="4">
        <f t="shared" si="991"/>
        <v>64.961200000000005</v>
      </c>
      <c r="H5350" s="201"/>
      <c r="I5350" s="201"/>
      <c r="J5350" s="204">
        <f t="shared" si="988"/>
        <v>1.1945906065275189E-3</v>
      </c>
      <c r="K5350" s="204">
        <f t="shared" si="981"/>
        <v>0.23765627524782876</v>
      </c>
      <c r="L5350" s="28">
        <f t="shared" si="989"/>
        <v>4.0574351124683323</v>
      </c>
      <c r="M5350" s="28">
        <f t="shared" si="982"/>
        <v>0.80720115378436619</v>
      </c>
      <c r="N5350" s="28">
        <f t="shared" si="990"/>
        <v>6.2915196864507177</v>
      </c>
      <c r="O5350" s="28">
        <f t="shared" si="983"/>
        <v>1.2516582050453458</v>
      </c>
      <c r="P5350" s="28">
        <f t="shared" si="984"/>
        <v>2.0588593588297117</v>
      </c>
      <c r="Q5350" s="6">
        <f t="shared" si="985"/>
        <v>0.38745655381649574</v>
      </c>
      <c r="R5350" s="6">
        <f t="shared" si="986"/>
        <v>0.48814669996768484</v>
      </c>
      <c r="S5350" s="6">
        <f t="shared" si="987"/>
        <v>0.87560325378418058</v>
      </c>
    </row>
    <row r="5351" spans="2:19" customFormat="1" x14ac:dyDescent="0.25">
      <c r="B5351" s="200" t="s">
        <v>869</v>
      </c>
      <c r="C5351" s="114">
        <v>6</v>
      </c>
      <c r="D5351" s="1">
        <v>5.5</v>
      </c>
      <c r="E5351" s="1"/>
      <c r="F5351" s="1"/>
      <c r="G5351" s="4">
        <f t="shared" si="991"/>
        <v>64.961200000000005</v>
      </c>
      <c r="H5351" s="201"/>
      <c r="I5351" s="201"/>
      <c r="J5351" s="204">
        <f t="shared" si="988"/>
        <v>2.3758294442772811E-3</v>
      </c>
      <c r="K5351" s="204">
        <f t="shared" si="981"/>
        <v>0.47265630021346616</v>
      </c>
      <c r="L5351" s="28">
        <f t="shared" si="989"/>
        <v>8.9430956308196485</v>
      </c>
      <c r="M5351" s="28">
        <f t="shared" si="982"/>
        <v>1.7791725342490949</v>
      </c>
      <c r="N5351" s="28">
        <f t="shared" si="990"/>
        <v>9.4066355127217793</v>
      </c>
      <c r="O5351" s="28">
        <f t="shared" si="983"/>
        <v>1.871390873452268</v>
      </c>
      <c r="P5351" s="28">
        <f t="shared" si="984"/>
        <v>3.6505634077013629</v>
      </c>
      <c r="Q5351" s="6">
        <f t="shared" si="985"/>
        <v>0.85400281643956555</v>
      </c>
      <c r="R5351" s="6">
        <f t="shared" si="986"/>
        <v>0.72984244064638448</v>
      </c>
      <c r="S5351" s="6">
        <f t="shared" si="987"/>
        <v>1.58384525708595</v>
      </c>
    </row>
    <row r="5352" spans="2:19" customFormat="1" x14ac:dyDescent="0.25">
      <c r="B5352" s="200" t="s">
        <v>869</v>
      </c>
      <c r="C5352" s="114">
        <v>6</v>
      </c>
      <c r="D5352" s="1">
        <v>3.9</v>
      </c>
      <c r="E5352" s="1"/>
      <c r="F5352" s="1"/>
      <c r="G5352" s="4">
        <f t="shared" si="991"/>
        <v>64.961200000000005</v>
      </c>
      <c r="H5352" s="201"/>
      <c r="I5352" s="201"/>
      <c r="J5352" s="204">
        <f t="shared" si="988"/>
        <v>1.1945906065275189E-3</v>
      </c>
      <c r="K5352" s="204">
        <f t="shared" si="981"/>
        <v>0.23765627524782876</v>
      </c>
      <c r="L5352" s="28">
        <f t="shared" si="989"/>
        <v>4.0574351124683323</v>
      </c>
      <c r="M5352" s="28">
        <f t="shared" si="982"/>
        <v>0.80720115378436619</v>
      </c>
      <c r="N5352" s="28">
        <f t="shared" si="990"/>
        <v>6.2915196864507177</v>
      </c>
      <c r="O5352" s="28">
        <f t="shared" si="983"/>
        <v>1.2516582050453458</v>
      </c>
      <c r="P5352" s="28">
        <f t="shared" si="984"/>
        <v>2.0588593588297117</v>
      </c>
      <c r="Q5352" s="6">
        <f t="shared" si="985"/>
        <v>0.38745655381649574</v>
      </c>
      <c r="R5352" s="6">
        <f t="shared" si="986"/>
        <v>0.48814669996768484</v>
      </c>
      <c r="S5352" s="6">
        <f t="shared" si="987"/>
        <v>0.87560325378418058</v>
      </c>
    </row>
    <row r="5353" spans="2:19" customFormat="1" x14ac:dyDescent="0.25">
      <c r="B5353" s="200" t="s">
        <v>869</v>
      </c>
      <c r="C5353" s="114">
        <v>6</v>
      </c>
      <c r="D5353" s="1">
        <v>6.2</v>
      </c>
      <c r="E5353" s="1"/>
      <c r="F5353" s="1"/>
      <c r="G5353" s="4">
        <f t="shared" si="991"/>
        <v>64.961200000000005</v>
      </c>
      <c r="H5353" s="201"/>
      <c r="I5353" s="201"/>
      <c r="J5353" s="204">
        <f t="shared" si="988"/>
        <v>3.0190705400997908E-3</v>
      </c>
      <c r="K5353" s="204">
        <f t="shared" si="981"/>
        <v>0.60062506380845082</v>
      </c>
      <c r="L5353" s="28">
        <f t="shared" si="989"/>
        <v>11.778840632041497</v>
      </c>
      <c r="M5353" s="28">
        <f t="shared" si="982"/>
        <v>2.343326137048674</v>
      </c>
      <c r="N5353" s="28">
        <f t="shared" si="990"/>
        <v>10.8220178607594</v>
      </c>
      <c r="O5353" s="28">
        <f t="shared" si="983"/>
        <v>2.1529722746855602</v>
      </c>
      <c r="P5353" s="28">
        <f t="shared" si="984"/>
        <v>4.4962984117342337</v>
      </c>
      <c r="Q5353" s="6">
        <f t="shared" si="985"/>
        <v>1.1247965457833635</v>
      </c>
      <c r="R5353" s="6">
        <f t="shared" si="986"/>
        <v>0.83965918712736853</v>
      </c>
      <c r="S5353" s="6">
        <f t="shared" si="987"/>
        <v>1.9644557329107322</v>
      </c>
    </row>
    <row r="5354" spans="2:19" customFormat="1" x14ac:dyDescent="0.25">
      <c r="B5354" s="200" t="s">
        <v>869</v>
      </c>
      <c r="C5354" s="114">
        <v>6</v>
      </c>
      <c r="D5354" s="1">
        <v>3.4</v>
      </c>
      <c r="E5354" s="1"/>
      <c r="F5354" s="1"/>
      <c r="G5354" s="4">
        <f t="shared" si="991"/>
        <v>64.961200000000005</v>
      </c>
      <c r="H5354" s="201"/>
      <c r="I5354" s="201"/>
      <c r="J5354" s="204">
        <f t="shared" si="988"/>
        <v>9.0792027688745035E-4</v>
      </c>
      <c r="K5354" s="204">
        <f t="shared" si="981"/>
        <v>0.18062501918901386</v>
      </c>
      <c r="L5354" s="28">
        <f t="shared" si="989"/>
        <v>2.9598116954824234</v>
      </c>
      <c r="M5354" s="28">
        <f t="shared" si="982"/>
        <v>0.58883589000254666</v>
      </c>
      <c r="N5354" s="28">
        <f t="shared" si="990"/>
        <v>5.3584638182360029</v>
      </c>
      <c r="O5354" s="28">
        <f t="shared" si="983"/>
        <v>1.066032618315998</v>
      </c>
      <c r="P5354" s="28">
        <f t="shared" si="984"/>
        <v>1.6548685083185446</v>
      </c>
      <c r="Q5354" s="6">
        <f t="shared" si="985"/>
        <v>0.28264122720122237</v>
      </c>
      <c r="R5354" s="6">
        <f t="shared" si="986"/>
        <v>0.41575272114323925</v>
      </c>
      <c r="S5354" s="6">
        <f t="shared" si="987"/>
        <v>0.69839394834446167</v>
      </c>
    </row>
    <row r="5355" spans="2:19" customFormat="1" x14ac:dyDescent="0.25">
      <c r="B5355" s="200" t="s">
        <v>869</v>
      </c>
      <c r="C5355" s="114">
        <v>6</v>
      </c>
      <c r="D5355" s="1">
        <v>2.7</v>
      </c>
      <c r="E5355" s="1" t="s">
        <v>978</v>
      </c>
      <c r="F5355" s="1"/>
      <c r="G5355" s="4">
        <f t="shared" si="991"/>
        <v>795.77470000000005</v>
      </c>
      <c r="H5355" s="201"/>
      <c r="I5355" s="201"/>
      <c r="J5355" s="204">
        <f t="shared" si="988"/>
        <v>5.7255526111673987E-4</v>
      </c>
      <c r="K5355" s="204">
        <f t="shared" ref="K5355:K5392" si="992">+IF($D5355&gt;3.01,J5355*198.9437,J5355*795.77)</f>
        <v>0.45562230013886806</v>
      </c>
      <c r="L5355" s="28">
        <f t="shared" si="989"/>
        <v>1.7422053596601113</v>
      </c>
      <c r="M5355" s="28">
        <f t="shared" ref="M5355:M5392" si="993">+IF($D5355&gt;3.01,L5355*198.9437*0.001,L5355*795.77*0.001)</f>
        <v>1.3863947590567269</v>
      </c>
      <c r="N5355" s="28">
        <f t="shared" si="990"/>
        <v>4.0917168608451373</v>
      </c>
      <c r="O5355" s="28">
        <f t="shared" ref="O5355:O5392" si="994">+IF($D5355&gt;3.01,N5355*198.9437*0.001,N5355*795.77*0.001)</f>
        <v>3.2560655263547349</v>
      </c>
      <c r="P5355" s="28">
        <f t="shared" ref="P5355:P5392" si="995">+M5355+O5355</f>
        <v>4.6424602854114614</v>
      </c>
      <c r="Q5355" s="6">
        <f t="shared" si="985"/>
        <v>0.66546948434722886</v>
      </c>
      <c r="R5355" s="6">
        <f t="shared" si="986"/>
        <v>1.2698655552783467</v>
      </c>
      <c r="S5355" s="6">
        <f t="shared" si="987"/>
        <v>1.9353350396255755</v>
      </c>
    </row>
    <row r="5356" spans="2:19" customFormat="1" x14ac:dyDescent="0.25">
      <c r="B5356" s="200" t="s">
        <v>869</v>
      </c>
      <c r="C5356" s="114">
        <v>6</v>
      </c>
      <c r="D5356" s="1">
        <v>4.8</v>
      </c>
      <c r="E5356" s="1"/>
      <c r="F5356" s="1"/>
      <c r="G5356" s="4">
        <f t="shared" si="991"/>
        <v>64.961200000000005</v>
      </c>
      <c r="H5356" s="201"/>
      <c r="I5356" s="201"/>
      <c r="J5356" s="204">
        <f t="shared" si="988"/>
        <v>1.8095573684677208E-3</v>
      </c>
      <c r="K5356" s="204">
        <f t="shared" si="992"/>
        <v>0.36000003824523169</v>
      </c>
      <c r="L5356" s="28">
        <f t="shared" si="989"/>
        <v>6.5398480281028419</v>
      </c>
      <c r="M5356" s="28">
        <f t="shared" si="993"/>
        <v>1.3010615641484835</v>
      </c>
      <c r="N5356" s="28">
        <f t="shared" si="990"/>
        <v>8.0216224497877064</v>
      </c>
      <c r="O5356" s="28">
        <f t="shared" si="994"/>
        <v>1.5958512501638307</v>
      </c>
      <c r="P5356" s="28">
        <f t="shared" si="995"/>
        <v>2.896912814312314</v>
      </c>
      <c r="Q5356" s="6">
        <f t="shared" si="985"/>
        <v>0.62450955079127202</v>
      </c>
      <c r="R5356" s="6">
        <f t="shared" si="986"/>
        <v>0.62238198756389396</v>
      </c>
      <c r="S5356" s="6">
        <f t="shared" si="987"/>
        <v>1.246891538355166</v>
      </c>
    </row>
    <row r="5357" spans="2:19" customFormat="1" x14ac:dyDescent="0.25">
      <c r="B5357" s="200" t="s">
        <v>869</v>
      </c>
      <c r="C5357" s="114">
        <v>6</v>
      </c>
      <c r="D5357" s="1">
        <v>7</v>
      </c>
      <c r="E5357" s="1"/>
      <c r="F5357" s="1"/>
      <c r="G5357" s="4">
        <f t="shared" si="991"/>
        <v>64.961200000000005</v>
      </c>
      <c r="H5357" s="201"/>
      <c r="I5357" s="201"/>
      <c r="J5357" s="204">
        <f t="shared" si="988"/>
        <v>3.8484510006474969E-3</v>
      </c>
      <c r="K5357" s="204">
        <f t="shared" si="992"/>
        <v>0.7656250813375155</v>
      </c>
      <c r="L5357" s="28">
        <f t="shared" si="989"/>
        <v>15.569492106387406</v>
      </c>
      <c r="M5357" s="28">
        <f t="shared" si="993"/>
        <v>3.0974523667655043</v>
      </c>
      <c r="N5357" s="28">
        <f t="shared" si="990"/>
        <v>12.473107819356448</v>
      </c>
      <c r="O5357" s="28">
        <f t="shared" si="994"/>
        <v>2.4814462200817036</v>
      </c>
      <c r="P5357" s="28">
        <f t="shared" si="995"/>
        <v>5.5788985868472079</v>
      </c>
      <c r="Q5357" s="6">
        <f t="shared" si="985"/>
        <v>1.486777136047442</v>
      </c>
      <c r="R5357" s="6">
        <f t="shared" si="986"/>
        <v>0.96776402583186438</v>
      </c>
      <c r="S5357" s="6">
        <f t="shared" si="987"/>
        <v>2.4545411618793063</v>
      </c>
    </row>
    <row r="5358" spans="2:19" customFormat="1" x14ac:dyDescent="0.25">
      <c r="B5358" s="200" t="s">
        <v>869</v>
      </c>
      <c r="C5358" s="114">
        <v>6</v>
      </c>
      <c r="D5358" s="1">
        <v>5.8</v>
      </c>
      <c r="E5358" s="1"/>
      <c r="F5358" s="1"/>
      <c r="G5358" s="4">
        <f t="shared" si="991"/>
        <v>64.961200000000005</v>
      </c>
      <c r="H5358" s="201"/>
      <c r="I5358" s="201"/>
      <c r="J5358" s="204">
        <f t="shared" si="988"/>
        <v>2.6420794216690155E-3</v>
      </c>
      <c r="K5358" s="204">
        <f t="shared" si="992"/>
        <v>0.52562505584069419</v>
      </c>
      <c r="L5358" s="28">
        <f t="shared" si="989"/>
        <v>10.104504202450142</v>
      </c>
      <c r="M5358" s="28">
        <f t="shared" si="993"/>
        <v>2.0102274527009802</v>
      </c>
      <c r="N5358" s="28">
        <f t="shared" si="990"/>
        <v>10.009692178621206</v>
      </c>
      <c r="O5358" s="28">
        <f t="shared" si="994"/>
        <v>1.9913651978759639</v>
      </c>
      <c r="P5358" s="28">
        <f t="shared" si="995"/>
        <v>4.0015926505769439</v>
      </c>
      <c r="Q5358" s="6">
        <f t="shared" si="985"/>
        <v>0.96490917729647052</v>
      </c>
      <c r="R5358" s="6">
        <f t="shared" si="986"/>
        <v>0.77663242717162595</v>
      </c>
      <c r="S5358" s="6">
        <f t="shared" si="987"/>
        <v>1.7415416044680965</v>
      </c>
    </row>
    <row r="5359" spans="2:19" customFormat="1" x14ac:dyDescent="0.25">
      <c r="B5359" s="200" t="s">
        <v>869</v>
      </c>
      <c r="C5359" s="114">
        <v>6</v>
      </c>
      <c r="D5359" s="1">
        <v>8.1</v>
      </c>
      <c r="E5359" s="1"/>
      <c r="F5359" s="1"/>
      <c r="G5359" s="4">
        <f t="shared" si="991"/>
        <v>64.961200000000005</v>
      </c>
      <c r="H5359" s="201"/>
      <c r="I5359" s="201"/>
      <c r="J5359" s="204">
        <f t="shared" si="988"/>
        <v>5.152997350050658E-3</v>
      </c>
      <c r="K5359" s="204">
        <f t="shared" si="992"/>
        <v>1.0251563589092731</v>
      </c>
      <c r="L5359" s="28">
        <f t="shared" si="989"/>
        <v>21.77715338574771</v>
      </c>
      <c r="M5359" s="28">
        <f t="shared" si="993"/>
        <v>4.3324274700281764</v>
      </c>
      <c r="N5359" s="28">
        <f t="shared" si="990"/>
        <v>14.795765575883163</v>
      </c>
      <c r="O5359" s="28">
        <f t="shared" si="994"/>
        <v>2.9435243479988271</v>
      </c>
      <c r="P5359" s="28">
        <f t="shared" si="995"/>
        <v>7.2759518180270035</v>
      </c>
      <c r="Q5359" s="6">
        <f t="shared" si="985"/>
        <v>2.0795651856135247</v>
      </c>
      <c r="R5359" s="6">
        <f t="shared" si="986"/>
        <v>1.1479744957195426</v>
      </c>
      <c r="S5359" s="6">
        <f t="shared" si="987"/>
        <v>3.2275396813330675</v>
      </c>
    </row>
    <row r="5360" spans="2:19" customFormat="1" x14ac:dyDescent="0.25">
      <c r="B5360" s="200" t="s">
        <v>869</v>
      </c>
      <c r="C5360" s="114">
        <v>6</v>
      </c>
      <c r="D5360" s="1">
        <v>5.8</v>
      </c>
      <c r="E5360" s="1"/>
      <c r="F5360" s="1"/>
      <c r="G5360" s="4">
        <f t="shared" si="991"/>
        <v>64.961200000000005</v>
      </c>
      <c r="H5360" s="201"/>
      <c r="I5360" s="201"/>
      <c r="J5360" s="204">
        <f t="shared" si="988"/>
        <v>2.6420794216690155E-3</v>
      </c>
      <c r="K5360" s="204">
        <f t="shared" si="992"/>
        <v>0.52562505584069419</v>
      </c>
      <c r="L5360" s="28">
        <f t="shared" si="989"/>
        <v>10.104504202450142</v>
      </c>
      <c r="M5360" s="28">
        <f t="shared" si="993"/>
        <v>2.0102274527009802</v>
      </c>
      <c r="N5360" s="28">
        <f t="shared" si="990"/>
        <v>10.009692178621206</v>
      </c>
      <c r="O5360" s="28">
        <f t="shared" si="994"/>
        <v>1.9913651978759639</v>
      </c>
      <c r="P5360" s="28">
        <f t="shared" si="995"/>
        <v>4.0015926505769439</v>
      </c>
      <c r="Q5360" s="6">
        <f t="shared" si="985"/>
        <v>0.96490917729647052</v>
      </c>
      <c r="R5360" s="6">
        <f t="shared" si="986"/>
        <v>0.77663242717162595</v>
      </c>
      <c r="S5360" s="6">
        <f t="shared" si="987"/>
        <v>1.7415416044680965</v>
      </c>
    </row>
    <row r="5361" spans="2:19" customFormat="1" x14ac:dyDescent="0.25">
      <c r="B5361" s="200" t="s">
        <v>869</v>
      </c>
      <c r="C5361" s="114">
        <v>6</v>
      </c>
      <c r="D5361" s="1">
        <v>5.4</v>
      </c>
      <c r="E5361" s="1"/>
      <c r="F5361" s="1"/>
      <c r="G5361" s="4">
        <f t="shared" si="991"/>
        <v>64.961200000000005</v>
      </c>
      <c r="H5361" s="201"/>
      <c r="I5361" s="201"/>
      <c r="J5361" s="204">
        <f t="shared" si="988"/>
        <v>2.2902210444669595E-3</v>
      </c>
      <c r="K5361" s="204">
        <f t="shared" si="992"/>
        <v>0.45562504840412144</v>
      </c>
      <c r="L5361" s="28">
        <f t="shared" si="989"/>
        <v>8.5736806990755614</v>
      </c>
      <c r="M5361" s="28">
        <f t="shared" si="993"/>
        <v>1.7056797608926788</v>
      </c>
      <c r="N5361" s="28">
        <f t="shared" si="990"/>
        <v>9.2068415424761678</v>
      </c>
      <c r="O5361" s="28">
        <f t="shared" si="994"/>
        <v>1.8316431217739162</v>
      </c>
      <c r="P5361" s="28">
        <f t="shared" si="995"/>
        <v>3.537322882666595</v>
      </c>
      <c r="Q5361" s="6">
        <f t="shared" si="985"/>
        <v>0.81872628522848578</v>
      </c>
      <c r="R5361" s="6">
        <f t="shared" si="986"/>
        <v>0.71434081749182732</v>
      </c>
      <c r="S5361" s="6">
        <f t="shared" si="987"/>
        <v>1.5330671027203131</v>
      </c>
    </row>
    <row r="5362" spans="2:19" customFormat="1" x14ac:dyDescent="0.25">
      <c r="B5362" s="200" t="s">
        <v>869</v>
      </c>
      <c r="C5362" s="114">
        <v>6</v>
      </c>
      <c r="D5362" s="1">
        <v>4.4000000000000004</v>
      </c>
      <c r="E5362" s="1"/>
      <c r="F5362" s="1"/>
      <c r="G5362" s="4">
        <f t="shared" si="991"/>
        <v>64.961200000000005</v>
      </c>
      <c r="H5362" s="201"/>
      <c r="I5362" s="201"/>
      <c r="J5362" s="204">
        <f t="shared" si="988"/>
        <v>1.5205308443374602E-3</v>
      </c>
      <c r="K5362" s="204">
        <f t="shared" si="992"/>
        <v>0.30250003213661836</v>
      </c>
      <c r="L5362" s="28">
        <f t="shared" si="989"/>
        <v>5.3541650508837426</v>
      </c>
      <c r="M5362" s="28">
        <f t="shared" si="993"/>
        <v>1.0651774056334999</v>
      </c>
      <c r="N5362" s="28">
        <f t="shared" si="990"/>
        <v>7.2451870323804508</v>
      </c>
      <c r="O5362" s="28">
        <f t="shared" si="994"/>
        <v>1.4413843154137866</v>
      </c>
      <c r="P5362" s="28">
        <f t="shared" si="995"/>
        <v>2.5065617210472864</v>
      </c>
      <c r="Q5362" s="6">
        <f t="shared" si="985"/>
        <v>0.51128515470407998</v>
      </c>
      <c r="R5362" s="6">
        <f t="shared" si="986"/>
        <v>0.56213988301137685</v>
      </c>
      <c r="S5362" s="6">
        <f t="shared" si="987"/>
        <v>1.0734250377154568</v>
      </c>
    </row>
    <row r="5363" spans="2:19" customFormat="1" x14ac:dyDescent="0.25">
      <c r="B5363" s="200" t="s">
        <v>869</v>
      </c>
      <c r="C5363" s="114">
        <v>6</v>
      </c>
      <c r="D5363" s="1">
        <v>5.2</v>
      </c>
      <c r="E5363" s="1"/>
      <c r="F5363" s="1"/>
      <c r="G5363" s="4">
        <f t="shared" si="991"/>
        <v>64.961200000000005</v>
      </c>
      <c r="H5363" s="201"/>
      <c r="I5363" s="201"/>
      <c r="J5363" s="204">
        <f t="shared" si="988"/>
        <v>2.1237166338267006E-3</v>
      </c>
      <c r="K5363" s="204">
        <f t="shared" si="992"/>
        <v>0.42250004488502901</v>
      </c>
      <c r="L5363" s="28">
        <f t="shared" si="989"/>
        <v>7.8611437635641082</v>
      </c>
      <c r="M5363" s="28">
        <f t="shared" si="993"/>
        <v>1.563925026555369</v>
      </c>
      <c r="N5363" s="28">
        <f t="shared" si="990"/>
        <v>8.8091474968502013</v>
      </c>
      <c r="O5363" s="28">
        <f t="shared" si="994"/>
        <v>1.7525243968691175</v>
      </c>
      <c r="P5363" s="28">
        <f t="shared" si="995"/>
        <v>3.3164494234244866</v>
      </c>
      <c r="Q5363" s="6">
        <f t="shared" si="985"/>
        <v>0.75068401274657715</v>
      </c>
      <c r="R5363" s="6">
        <f t="shared" si="986"/>
        <v>0.68348451477895589</v>
      </c>
      <c r="S5363" s="6">
        <f t="shared" si="987"/>
        <v>1.4341685275255331</v>
      </c>
    </row>
    <row r="5364" spans="2:19" customFormat="1" x14ac:dyDescent="0.25">
      <c r="B5364" s="200" t="s">
        <v>869</v>
      </c>
      <c r="C5364" s="114">
        <v>6</v>
      </c>
      <c r="D5364" s="1">
        <v>5.2</v>
      </c>
      <c r="E5364" s="1"/>
      <c r="F5364" s="1"/>
      <c r="G5364" s="4">
        <f t="shared" si="991"/>
        <v>64.961200000000005</v>
      </c>
      <c r="H5364" s="201"/>
      <c r="I5364" s="201"/>
      <c r="J5364" s="204">
        <f t="shared" si="988"/>
        <v>2.1237166338267006E-3</v>
      </c>
      <c r="K5364" s="204">
        <f t="shared" si="992"/>
        <v>0.42250004488502901</v>
      </c>
      <c r="L5364" s="28">
        <f t="shared" si="989"/>
        <v>7.8611437635641082</v>
      </c>
      <c r="M5364" s="28">
        <f t="shared" si="993"/>
        <v>1.563925026555369</v>
      </c>
      <c r="N5364" s="28">
        <f t="shared" si="990"/>
        <v>8.8091474968502013</v>
      </c>
      <c r="O5364" s="28">
        <f t="shared" si="994"/>
        <v>1.7525243968691175</v>
      </c>
      <c r="P5364" s="28">
        <f t="shared" si="995"/>
        <v>3.3164494234244866</v>
      </c>
      <c r="Q5364" s="6">
        <f t="shared" si="985"/>
        <v>0.75068401274657715</v>
      </c>
      <c r="R5364" s="6">
        <f t="shared" si="986"/>
        <v>0.68348451477895589</v>
      </c>
      <c r="S5364" s="6">
        <f t="shared" si="987"/>
        <v>1.4341685275255331</v>
      </c>
    </row>
    <row r="5365" spans="2:19" customFormat="1" x14ac:dyDescent="0.25">
      <c r="B5365" s="200" t="s">
        <v>869</v>
      </c>
      <c r="C5365" s="114">
        <v>6</v>
      </c>
      <c r="D5365" s="1">
        <v>4.3</v>
      </c>
      <c r="E5365" s="1"/>
      <c r="F5365" s="1"/>
      <c r="G5365" s="4">
        <f t="shared" si="991"/>
        <v>64.961200000000005</v>
      </c>
      <c r="H5365" s="201"/>
      <c r="I5365" s="201"/>
      <c r="J5365" s="204">
        <f t="shared" si="988"/>
        <v>1.4522012041218817E-3</v>
      </c>
      <c r="K5365" s="204">
        <f t="shared" si="992"/>
        <v>0.28890628069246238</v>
      </c>
      <c r="L5365" s="28">
        <f t="shared" si="989"/>
        <v>5.0785301024450318</v>
      </c>
      <c r="M5365" s="28">
        <f t="shared" si="993"/>
        <v>1.0103415691417936</v>
      </c>
      <c r="N5365" s="28">
        <f t="shared" si="990"/>
        <v>7.0529054640829827</v>
      </c>
      <c r="O5365" s="28">
        <f t="shared" si="994"/>
        <v>1.4031311087748857</v>
      </c>
      <c r="P5365" s="28">
        <f t="shared" si="995"/>
        <v>2.4134726779166793</v>
      </c>
      <c r="Q5365" s="6">
        <f t="shared" si="985"/>
        <v>0.4849639531880609</v>
      </c>
      <c r="R5365" s="6">
        <f t="shared" si="986"/>
        <v>0.54722113242220538</v>
      </c>
      <c r="S5365" s="6">
        <f t="shared" si="987"/>
        <v>1.0321850856102663</v>
      </c>
    </row>
    <row r="5366" spans="2:19" customFormat="1" x14ac:dyDescent="0.25">
      <c r="B5366" s="200" t="s">
        <v>869</v>
      </c>
      <c r="C5366" s="114">
        <v>6</v>
      </c>
      <c r="D5366" s="1">
        <v>4.5999999999999996</v>
      </c>
      <c r="E5366" s="1"/>
      <c r="F5366" s="1"/>
      <c r="G5366" s="4">
        <f t="shared" si="991"/>
        <v>64.961200000000005</v>
      </c>
      <c r="H5366" s="201"/>
      <c r="I5366" s="201"/>
      <c r="J5366" s="204">
        <f t="shared" si="988"/>
        <v>1.6619025137490004E-3</v>
      </c>
      <c r="K5366" s="204">
        <f t="shared" si="992"/>
        <v>0.33062503512452701</v>
      </c>
      <c r="L5366" s="28">
        <f t="shared" si="989"/>
        <v>5.9302678128381849</v>
      </c>
      <c r="M5366" s="28">
        <f t="shared" si="993"/>
        <v>1.1797894206769362</v>
      </c>
      <c r="N5366" s="28">
        <f t="shared" si="990"/>
        <v>7.6319696161125572</v>
      </c>
      <c r="O5366" s="28">
        <f t="shared" si="994"/>
        <v>1.5183322737170117</v>
      </c>
      <c r="P5366" s="28">
        <f t="shared" si="995"/>
        <v>2.6981216943939481</v>
      </c>
      <c r="Q5366" s="6">
        <f t="shared" si="985"/>
        <v>0.56629892192492937</v>
      </c>
      <c r="R5366" s="6">
        <f t="shared" si="986"/>
        <v>0.59214958674963458</v>
      </c>
      <c r="S5366" s="6">
        <f t="shared" si="987"/>
        <v>1.1584485086745639</v>
      </c>
    </row>
    <row r="5367" spans="2:19" customFormat="1" x14ac:dyDescent="0.25">
      <c r="B5367" s="200" t="s">
        <v>869</v>
      </c>
      <c r="C5367" s="114">
        <v>6</v>
      </c>
      <c r="D5367" s="1">
        <v>4.0999999999999996</v>
      </c>
      <c r="E5367" s="1"/>
      <c r="F5367" s="1"/>
      <c r="G5367" s="4">
        <f t="shared" si="991"/>
        <v>64.961200000000005</v>
      </c>
      <c r="H5367" s="201"/>
      <c r="I5367" s="201"/>
      <c r="J5367" s="204">
        <f t="shared" si="988"/>
        <v>1.3202543126711102E-3</v>
      </c>
      <c r="K5367" s="204">
        <f t="shared" si="992"/>
        <v>0.26265627790374757</v>
      </c>
      <c r="L5367" s="28">
        <f t="shared" si="989"/>
        <v>4.5518101325650582</v>
      </c>
      <c r="M5367" s="28">
        <f t="shared" si="993"/>
        <v>0.90555394946998324</v>
      </c>
      <c r="N5367" s="28">
        <f t="shared" si="990"/>
        <v>6.670633528309061</v>
      </c>
      <c r="O5367" s="28">
        <f t="shared" si="994"/>
        <v>1.3270805154658594</v>
      </c>
      <c r="P5367" s="28">
        <f t="shared" si="995"/>
        <v>2.2326344649358427</v>
      </c>
      <c r="Q5367" s="6">
        <f t="shared" si="985"/>
        <v>0.43466589574559195</v>
      </c>
      <c r="R5367" s="6">
        <f t="shared" si="986"/>
        <v>0.51756140103168513</v>
      </c>
      <c r="S5367" s="6">
        <f t="shared" si="987"/>
        <v>0.95222729677727713</v>
      </c>
    </row>
    <row r="5368" spans="2:19" customFormat="1" x14ac:dyDescent="0.25">
      <c r="B5368" s="200" t="s">
        <v>869</v>
      </c>
      <c r="C5368" s="114">
        <v>6</v>
      </c>
      <c r="D5368" s="1">
        <v>3.1</v>
      </c>
      <c r="E5368" s="1"/>
      <c r="F5368" s="1"/>
      <c r="G5368" s="4">
        <f t="shared" si="991"/>
        <v>64.961200000000005</v>
      </c>
      <c r="H5368" s="201"/>
      <c r="I5368" s="201"/>
      <c r="J5368" s="204">
        <f t="shared" si="988"/>
        <v>7.5476763502494771E-4</v>
      </c>
      <c r="K5368" s="204">
        <f t="shared" si="992"/>
        <v>0.15015626595211271</v>
      </c>
      <c r="L5368" s="28">
        <f t="shared" si="989"/>
        <v>2.3935063597525432</v>
      </c>
      <c r="M5368" s="28">
        <f t="shared" si="993"/>
        <v>0.47617301118270206</v>
      </c>
      <c r="N5368" s="28">
        <f t="shared" si="990"/>
        <v>4.8095356854949474</v>
      </c>
      <c r="O5368" s="28">
        <f t="shared" si="994"/>
        <v>0.95682682455440127</v>
      </c>
      <c r="P5368" s="28">
        <f t="shared" si="995"/>
        <v>1.4329998357371032</v>
      </c>
      <c r="Q5368" s="6">
        <f t="shared" si="985"/>
        <v>0.22856304536769698</v>
      </c>
      <c r="R5368" s="6">
        <f t="shared" si="986"/>
        <v>0.37316246157621652</v>
      </c>
      <c r="S5368" s="6">
        <f t="shared" si="987"/>
        <v>0.60172550694391347</v>
      </c>
    </row>
    <row r="5369" spans="2:19" customFormat="1" x14ac:dyDescent="0.25">
      <c r="B5369" s="200" t="s">
        <v>869</v>
      </c>
      <c r="C5369" s="114">
        <v>6</v>
      </c>
      <c r="D5369" s="1">
        <v>3.7</v>
      </c>
      <c r="E5369" s="1"/>
      <c r="F5369" s="1"/>
      <c r="G5369" s="4">
        <f t="shared" si="991"/>
        <v>64.961200000000005</v>
      </c>
      <c r="H5369" s="201"/>
      <c r="I5369" s="201"/>
      <c r="J5369" s="204">
        <f t="shared" si="988"/>
        <v>1.075210085691107E-3</v>
      </c>
      <c r="K5369" s="204">
        <f t="shared" si="992"/>
        <v>0.21390627272470589</v>
      </c>
      <c r="L5369" s="28">
        <f t="shared" si="989"/>
        <v>3.5949248430857623</v>
      </c>
      <c r="M5369" s="28">
        <f t="shared" si="993"/>
        <v>0.71518764950540104</v>
      </c>
      <c r="N5369" s="28">
        <f t="shared" si="990"/>
        <v>5.9156978898620354</v>
      </c>
      <c r="O5369" s="28">
        <f t="shared" si="994"/>
        <v>1.1768908262913458</v>
      </c>
      <c r="P5369" s="28">
        <f t="shared" si="995"/>
        <v>1.8920784757967468</v>
      </c>
      <c r="Q5369" s="6">
        <f t="shared" si="985"/>
        <v>0.34329007176259246</v>
      </c>
      <c r="R5369" s="6">
        <f t="shared" si="986"/>
        <v>0.45898742225362488</v>
      </c>
      <c r="S5369" s="6">
        <f t="shared" si="987"/>
        <v>0.8022774940162174</v>
      </c>
    </row>
    <row r="5370" spans="2:19" customFormat="1" x14ac:dyDescent="0.25">
      <c r="B5370" s="200" t="s">
        <v>869</v>
      </c>
      <c r="C5370" s="114">
        <v>6</v>
      </c>
      <c r="D5370" s="1">
        <v>6.4</v>
      </c>
      <c r="E5370" s="1"/>
      <c r="F5370" s="1"/>
      <c r="G5370" s="4">
        <f t="shared" si="991"/>
        <v>64.961200000000005</v>
      </c>
      <c r="H5370" s="201"/>
      <c r="I5370" s="201"/>
      <c r="J5370" s="204">
        <f t="shared" si="988"/>
        <v>3.2169908772759479E-3</v>
      </c>
      <c r="K5370" s="204">
        <f t="shared" si="992"/>
        <v>0.64000006799152298</v>
      </c>
      <c r="L5370" s="28">
        <f t="shared" si="989"/>
        <v>12.670735111153041</v>
      </c>
      <c r="M5370" s="28">
        <f t="shared" si="993"/>
        <v>2.5207629247326975</v>
      </c>
      <c r="N5370" s="28">
        <f t="shared" si="990"/>
        <v>11.231571837310549</v>
      </c>
      <c r="O5370" s="28">
        <f t="shared" si="994"/>
        <v>2.2344504581303588</v>
      </c>
      <c r="P5370" s="28">
        <f t="shared" si="995"/>
        <v>4.7552133828630563</v>
      </c>
      <c r="Q5370" s="6">
        <f t="shared" si="985"/>
        <v>1.2099662038716947</v>
      </c>
      <c r="R5370" s="6">
        <f t="shared" si="986"/>
        <v>0.87143567867083993</v>
      </c>
      <c r="S5370" s="6">
        <f t="shared" si="987"/>
        <v>2.0814018825425347</v>
      </c>
    </row>
    <row r="5371" spans="2:19" customFormat="1" x14ac:dyDescent="0.25">
      <c r="B5371" s="200" t="s">
        <v>869</v>
      </c>
      <c r="C5371" s="114">
        <v>6</v>
      </c>
      <c r="D5371" s="1">
        <v>3.3</v>
      </c>
      <c r="E5371" s="1"/>
      <c r="F5371" s="1"/>
      <c r="G5371" s="4">
        <f t="shared" si="991"/>
        <v>64.961200000000005</v>
      </c>
      <c r="H5371" s="201"/>
      <c r="I5371" s="201"/>
      <c r="J5371" s="204">
        <f t="shared" si="988"/>
        <v>8.5529859993982123E-4</v>
      </c>
      <c r="K5371" s="204">
        <f t="shared" si="992"/>
        <v>0.17015626807684783</v>
      </c>
      <c r="L5371" s="28">
        <f t="shared" si="989"/>
        <v>2.7634881041225379</v>
      </c>
      <c r="M5371" s="28">
        <f t="shared" si="993"/>
        <v>0.54977854834012296</v>
      </c>
      <c r="N5371" s="28">
        <f t="shared" si="990"/>
        <v>5.1745344101160526</v>
      </c>
      <c r="O5371" s="28">
        <f t="shared" si="994"/>
        <v>1.029441021325805</v>
      </c>
      <c r="P5371" s="28">
        <f t="shared" si="995"/>
        <v>1.5792195696659279</v>
      </c>
      <c r="Q5371" s="6">
        <f t="shared" si="985"/>
        <v>0.263893703203259</v>
      </c>
      <c r="R5371" s="6">
        <f t="shared" si="986"/>
        <v>0.40148199831706394</v>
      </c>
      <c r="S5371" s="6">
        <f t="shared" si="987"/>
        <v>0.66537570152032299</v>
      </c>
    </row>
    <row r="5372" spans="2:19" customFormat="1" x14ac:dyDescent="0.25">
      <c r="B5372" s="200" t="s">
        <v>869</v>
      </c>
      <c r="C5372" s="114">
        <v>6</v>
      </c>
      <c r="D5372" s="1">
        <v>6.5</v>
      </c>
      <c r="E5372" s="1"/>
      <c r="F5372" s="1"/>
      <c r="G5372" s="4">
        <f t="shared" si="991"/>
        <v>64.961200000000005</v>
      </c>
      <c r="H5372" s="201"/>
      <c r="I5372" s="201"/>
      <c r="J5372" s="204">
        <f t="shared" si="988"/>
        <v>3.3183072403542195E-3</v>
      </c>
      <c r="K5372" s="204">
        <f t="shared" si="992"/>
        <v>0.66015632013285774</v>
      </c>
      <c r="L5372" s="28">
        <f t="shared" si="989"/>
        <v>13.130517975640537</v>
      </c>
      <c r="M5372" s="28">
        <f t="shared" si="993"/>
        <v>2.6122338289904383</v>
      </c>
      <c r="N5372" s="28">
        <f t="shared" si="990"/>
        <v>11.437170539605743</v>
      </c>
      <c r="O5372" s="28">
        <f t="shared" si="994"/>
        <v>2.2753530246801632</v>
      </c>
      <c r="P5372" s="28">
        <f t="shared" si="995"/>
        <v>4.8875868536706015</v>
      </c>
      <c r="Q5372" s="6">
        <f t="shared" si="985"/>
        <v>1.2538722379154104</v>
      </c>
      <c r="R5372" s="6">
        <f t="shared" si="986"/>
        <v>0.88738767962526366</v>
      </c>
      <c r="S5372" s="6">
        <f t="shared" si="987"/>
        <v>2.1412599175406739</v>
      </c>
    </row>
    <row r="5373" spans="2:19" customFormat="1" x14ac:dyDescent="0.25">
      <c r="B5373" s="200" t="s">
        <v>869</v>
      </c>
      <c r="C5373" s="114">
        <v>6</v>
      </c>
      <c r="D5373" s="1">
        <v>4.5999999999999996</v>
      </c>
      <c r="E5373" s="1"/>
      <c r="F5373" s="1"/>
      <c r="G5373" s="4">
        <f t="shared" si="991"/>
        <v>64.961200000000005</v>
      </c>
      <c r="H5373" s="201"/>
      <c r="I5373" s="201"/>
      <c r="J5373" s="204">
        <f t="shared" si="988"/>
        <v>1.6619025137490004E-3</v>
      </c>
      <c r="K5373" s="204">
        <f t="shared" si="992"/>
        <v>0.33062503512452701</v>
      </c>
      <c r="L5373" s="28">
        <f t="shared" si="989"/>
        <v>5.9302678128381849</v>
      </c>
      <c r="M5373" s="28">
        <f t="shared" si="993"/>
        <v>1.1797894206769362</v>
      </c>
      <c r="N5373" s="28">
        <f t="shared" si="990"/>
        <v>7.6319696161125572</v>
      </c>
      <c r="O5373" s="28">
        <f t="shared" si="994"/>
        <v>1.5183322737170117</v>
      </c>
      <c r="P5373" s="28">
        <f t="shared" si="995"/>
        <v>2.6981216943939481</v>
      </c>
      <c r="Q5373" s="6">
        <f t="shared" si="985"/>
        <v>0.56629892192492937</v>
      </c>
      <c r="R5373" s="6">
        <f t="shared" si="986"/>
        <v>0.59214958674963458</v>
      </c>
      <c r="S5373" s="6">
        <f t="shared" si="987"/>
        <v>1.1584485086745639</v>
      </c>
    </row>
    <row r="5374" spans="2:19" customFormat="1" x14ac:dyDescent="0.25">
      <c r="B5374" s="200" t="s">
        <v>869</v>
      </c>
      <c r="C5374" s="114">
        <v>6</v>
      </c>
      <c r="D5374" s="1">
        <v>6.3</v>
      </c>
      <c r="E5374" s="1"/>
      <c r="F5374" s="1"/>
      <c r="G5374" s="4">
        <f t="shared" si="991"/>
        <v>64.961200000000005</v>
      </c>
      <c r="H5374" s="201"/>
      <c r="I5374" s="201"/>
      <c r="J5374" s="204">
        <f t="shared" si="988"/>
        <v>3.1172453105244723E-3</v>
      </c>
      <c r="K5374" s="204">
        <f t="shared" si="992"/>
        <v>0.62015631588338749</v>
      </c>
      <c r="L5374" s="28">
        <f t="shared" si="989"/>
        <v>12.220190463130352</v>
      </c>
      <c r="M5374" s="28">
        <f t="shared" si="993"/>
        <v>2.4311299054398661</v>
      </c>
      <c r="N5374" s="28">
        <f t="shared" si="990"/>
        <v>11.026518552173203</v>
      </c>
      <c r="O5374" s="28">
        <f t="shared" si="994"/>
        <v>2.1936563988879803</v>
      </c>
      <c r="P5374" s="28">
        <f t="shared" si="995"/>
        <v>4.6247863043278468</v>
      </c>
      <c r="Q5374" s="6">
        <f t="shared" si="985"/>
        <v>1.1669423546111357</v>
      </c>
      <c r="R5374" s="6">
        <f t="shared" si="986"/>
        <v>0.85552599556631237</v>
      </c>
      <c r="S5374" s="6">
        <f t="shared" si="987"/>
        <v>2.0224683501774479</v>
      </c>
    </row>
    <row r="5375" spans="2:19" customFormat="1" x14ac:dyDescent="0.25">
      <c r="B5375" s="200" t="s">
        <v>869</v>
      </c>
      <c r="C5375" s="114">
        <v>6</v>
      </c>
      <c r="D5375" s="1">
        <v>5.2</v>
      </c>
      <c r="E5375" s="1"/>
      <c r="F5375" s="1"/>
      <c r="G5375" s="4">
        <f t="shared" si="991"/>
        <v>64.961200000000005</v>
      </c>
      <c r="H5375" s="201"/>
      <c r="I5375" s="201"/>
      <c r="J5375" s="204">
        <f t="shared" si="988"/>
        <v>2.1237166338267006E-3</v>
      </c>
      <c r="K5375" s="204">
        <f t="shared" si="992"/>
        <v>0.42250004488502901</v>
      </c>
      <c r="L5375" s="28">
        <f t="shared" si="989"/>
        <v>7.8611437635641082</v>
      </c>
      <c r="M5375" s="28">
        <f t="shared" si="993"/>
        <v>1.563925026555369</v>
      </c>
      <c r="N5375" s="28">
        <f t="shared" si="990"/>
        <v>8.8091474968502013</v>
      </c>
      <c r="O5375" s="28">
        <f t="shared" si="994"/>
        <v>1.7525243968691175</v>
      </c>
      <c r="P5375" s="28">
        <f t="shared" si="995"/>
        <v>3.3164494234244866</v>
      </c>
      <c r="Q5375" s="6">
        <f t="shared" si="985"/>
        <v>0.75068401274657715</v>
      </c>
      <c r="R5375" s="6">
        <f t="shared" si="986"/>
        <v>0.68348451477895589</v>
      </c>
      <c r="S5375" s="6">
        <f t="shared" si="987"/>
        <v>1.4341685275255331</v>
      </c>
    </row>
    <row r="5376" spans="2:19" customFormat="1" x14ac:dyDescent="0.25">
      <c r="B5376" s="200" t="s">
        <v>869</v>
      </c>
      <c r="C5376" s="114">
        <v>6</v>
      </c>
      <c r="D5376" s="1">
        <v>4.2</v>
      </c>
      <c r="E5376" s="1"/>
      <c r="F5376" s="1"/>
      <c r="G5376" s="4">
        <f t="shared" si="991"/>
        <v>64.961200000000005</v>
      </c>
      <c r="H5376" s="201"/>
      <c r="I5376" s="201"/>
      <c r="J5376" s="204">
        <f t="shared" si="988"/>
        <v>1.385442360233099E-3</v>
      </c>
      <c r="K5376" s="204">
        <f t="shared" si="992"/>
        <v>0.27562502928150556</v>
      </c>
      <c r="L5376" s="28">
        <f t="shared" si="989"/>
        <v>4.811097633235077</v>
      </c>
      <c r="M5376" s="28">
        <f t="shared" si="993"/>
        <v>0.95713756421702922</v>
      </c>
      <c r="N5376" s="28">
        <f t="shared" si="990"/>
        <v>6.861382640483793</v>
      </c>
      <c r="O5376" s="28">
        <f t="shared" si="994"/>
        <v>1.3650288496136156</v>
      </c>
      <c r="P5376" s="28">
        <f t="shared" si="995"/>
        <v>2.3221664138306446</v>
      </c>
      <c r="Q5376" s="6">
        <f t="shared" si="985"/>
        <v>0.45942603082417399</v>
      </c>
      <c r="R5376" s="6">
        <f t="shared" si="986"/>
        <v>0.53236125134931012</v>
      </c>
      <c r="S5376" s="6">
        <f t="shared" si="987"/>
        <v>0.99178728217348411</v>
      </c>
    </row>
    <row r="5377" spans="2:19" customFormat="1" x14ac:dyDescent="0.25">
      <c r="B5377" s="200" t="s">
        <v>869</v>
      </c>
      <c r="C5377" s="114">
        <v>6</v>
      </c>
      <c r="D5377" s="1">
        <v>2.6</v>
      </c>
      <c r="E5377" s="1" t="s">
        <v>978</v>
      </c>
      <c r="F5377" s="1"/>
      <c r="G5377" s="4">
        <f t="shared" si="991"/>
        <v>795.77470000000005</v>
      </c>
      <c r="H5377" s="201"/>
      <c r="I5377" s="201"/>
      <c r="J5377" s="204">
        <f t="shared" si="988"/>
        <v>5.3092915845667516E-4</v>
      </c>
      <c r="K5377" s="204">
        <f t="shared" si="992"/>
        <v>0.4224974964250684</v>
      </c>
      <c r="L5377" s="28">
        <f t="shared" si="989"/>
        <v>1.5974150751166611</v>
      </c>
      <c r="M5377" s="28">
        <f t="shared" si="993"/>
        <v>1.2711749943255855</v>
      </c>
      <c r="N5377" s="28">
        <f t="shared" si="990"/>
        <v>3.9149731399460577</v>
      </c>
      <c r="O5377" s="28">
        <f t="shared" si="994"/>
        <v>3.1154181755748742</v>
      </c>
      <c r="P5377" s="28">
        <f t="shared" si="995"/>
        <v>4.3865931699004594</v>
      </c>
      <c r="Q5377" s="6">
        <f t="shared" si="985"/>
        <v>0.61016399727628101</v>
      </c>
      <c r="R5377" s="6">
        <f t="shared" si="986"/>
        <v>1.215013088474201</v>
      </c>
      <c r="S5377" s="6">
        <f t="shared" si="987"/>
        <v>1.8251770857504819</v>
      </c>
    </row>
    <row r="5378" spans="2:19" customFormat="1" x14ac:dyDescent="0.25">
      <c r="B5378" s="200" t="s">
        <v>869</v>
      </c>
      <c r="C5378" s="114">
        <v>6</v>
      </c>
      <c r="D5378" s="1">
        <v>5</v>
      </c>
      <c r="E5378" s="1"/>
      <c r="F5378" s="1"/>
      <c r="G5378" s="4">
        <f t="shared" si="991"/>
        <v>64.961200000000005</v>
      </c>
      <c r="H5378" s="201"/>
      <c r="I5378" s="201"/>
      <c r="J5378" s="204">
        <f t="shared" si="988"/>
        <v>1.9634954084936209E-3</v>
      </c>
      <c r="K5378" s="204">
        <f t="shared" si="992"/>
        <v>0.39062504149873239</v>
      </c>
      <c r="L5378" s="28">
        <f t="shared" si="989"/>
        <v>7.1833345216463531</v>
      </c>
      <c r="M5378" s="28">
        <f t="shared" si="993"/>
        <v>1.4290791480740557</v>
      </c>
      <c r="N5378" s="28">
        <f t="shared" si="990"/>
        <v>8.4140458590425169</v>
      </c>
      <c r="O5378" s="28">
        <f t="shared" si="994"/>
        <v>1.673921415167597</v>
      </c>
      <c r="P5378" s="28">
        <f t="shared" si="995"/>
        <v>3.1030005632416526</v>
      </c>
      <c r="Q5378" s="6">
        <f t="shared" si="985"/>
        <v>0.68595799107554667</v>
      </c>
      <c r="R5378" s="6">
        <f t="shared" si="986"/>
        <v>0.65282935191536284</v>
      </c>
      <c r="S5378" s="6">
        <f t="shared" si="987"/>
        <v>1.3387873429909094</v>
      </c>
    </row>
    <row r="5379" spans="2:19" customFormat="1" x14ac:dyDescent="0.25">
      <c r="B5379" s="200" t="s">
        <v>869</v>
      </c>
      <c r="C5379" s="114">
        <v>6</v>
      </c>
      <c r="D5379" s="1">
        <v>5.7</v>
      </c>
      <c r="E5379" s="1"/>
      <c r="F5379" s="1"/>
      <c r="G5379" s="4">
        <f t="shared" si="991"/>
        <v>64.961200000000005</v>
      </c>
      <c r="H5379" s="201"/>
      <c r="I5379" s="201"/>
      <c r="J5379" s="204">
        <f t="shared" si="988"/>
        <v>2.5517586328783095E-3</v>
      </c>
      <c r="K5379" s="204">
        <f t="shared" si="992"/>
        <v>0.50765630393175254</v>
      </c>
      <c r="L5379" s="28">
        <f t="shared" si="989"/>
        <v>9.7084599828880815</v>
      </c>
      <c r="M5379" s="28">
        <f t="shared" si="993"/>
        <v>1.9314369502976918</v>
      </c>
      <c r="N5379" s="28">
        <f t="shared" si="990"/>
        <v>9.8080698655856366</v>
      </c>
      <c r="O5379" s="28">
        <f t="shared" si="994"/>
        <v>1.9512537089181095</v>
      </c>
      <c r="P5379" s="28">
        <f t="shared" si="995"/>
        <v>3.8826906592158013</v>
      </c>
      <c r="Q5379" s="6">
        <f t="shared" ref="Q5379:Q5442" si="996">M5379*0.48</f>
        <v>0.92708973614289203</v>
      </c>
      <c r="R5379" s="6">
        <f t="shared" ref="R5379:R5442" si="997">O5379*0.39</f>
        <v>0.7609889464780627</v>
      </c>
      <c r="S5379" s="6">
        <f t="shared" ref="S5379:S5442" si="998">Q5379+R5379</f>
        <v>1.6880786826209548</v>
      </c>
    </row>
    <row r="5380" spans="2:19" customFormat="1" x14ac:dyDescent="0.25">
      <c r="B5380" s="200" t="s">
        <v>869</v>
      </c>
      <c r="C5380" s="114">
        <v>6</v>
      </c>
      <c r="D5380" s="1">
        <v>2.5</v>
      </c>
      <c r="E5380" s="1" t="s">
        <v>978</v>
      </c>
      <c r="F5380" s="1"/>
      <c r="G5380" s="4">
        <f t="shared" si="991"/>
        <v>795.77470000000005</v>
      </c>
      <c r="H5380" s="201"/>
      <c r="I5380" s="201"/>
      <c r="J5380" s="204">
        <f t="shared" si="988"/>
        <v>4.9087385212340522E-4</v>
      </c>
      <c r="K5380" s="204">
        <f t="shared" si="992"/>
        <v>0.39062268530424216</v>
      </c>
      <c r="L5380" s="28">
        <f t="shared" si="989"/>
        <v>1.4596815933666829</v>
      </c>
      <c r="M5380" s="28">
        <f t="shared" si="993"/>
        <v>1.1615708215534053</v>
      </c>
      <c r="N5380" s="28">
        <f t="shared" si="990"/>
        <v>3.7393815404049149</v>
      </c>
      <c r="O5380" s="28">
        <f t="shared" si="994"/>
        <v>2.975687648408019</v>
      </c>
      <c r="P5380" s="28">
        <f t="shared" si="995"/>
        <v>4.1372584699614245</v>
      </c>
      <c r="Q5380" s="6">
        <f t="shared" si="996"/>
        <v>0.55755399434563457</v>
      </c>
      <c r="R5380" s="6">
        <f t="shared" si="997"/>
        <v>1.1605181828791276</v>
      </c>
      <c r="S5380" s="6">
        <f t="shared" si="998"/>
        <v>1.7180721772247622</v>
      </c>
    </row>
    <row r="5381" spans="2:19" customFormat="1" x14ac:dyDescent="0.25">
      <c r="B5381" s="200" t="s">
        <v>869</v>
      </c>
      <c r="C5381" s="114">
        <v>6</v>
      </c>
      <c r="D5381" s="1">
        <v>4.5999999999999996</v>
      </c>
      <c r="E5381" s="1"/>
      <c r="F5381" s="1"/>
      <c r="G5381" s="4">
        <f t="shared" si="991"/>
        <v>64.961200000000005</v>
      </c>
      <c r="H5381" s="201"/>
      <c r="I5381" s="201"/>
      <c r="J5381" s="204">
        <f t="shared" si="988"/>
        <v>1.6619025137490004E-3</v>
      </c>
      <c r="K5381" s="204">
        <f t="shared" si="992"/>
        <v>0.33062503512452701</v>
      </c>
      <c r="L5381" s="28">
        <f t="shared" si="989"/>
        <v>5.9302678128381849</v>
      </c>
      <c r="M5381" s="28">
        <f t="shared" si="993"/>
        <v>1.1797894206769362</v>
      </c>
      <c r="N5381" s="28">
        <f t="shared" si="990"/>
        <v>7.6319696161125572</v>
      </c>
      <c r="O5381" s="28">
        <f t="shared" si="994"/>
        <v>1.5183322737170117</v>
      </c>
      <c r="P5381" s="28">
        <f t="shared" si="995"/>
        <v>2.6981216943939481</v>
      </c>
      <c r="Q5381" s="6">
        <f t="shared" si="996"/>
        <v>0.56629892192492937</v>
      </c>
      <c r="R5381" s="6">
        <f t="shared" si="997"/>
        <v>0.59214958674963458</v>
      </c>
      <c r="S5381" s="6">
        <f t="shared" si="998"/>
        <v>1.1584485086745639</v>
      </c>
    </row>
    <row r="5382" spans="2:19" customFormat="1" x14ac:dyDescent="0.25">
      <c r="B5382" s="200" t="s">
        <v>869</v>
      </c>
      <c r="C5382" s="114">
        <v>6</v>
      </c>
      <c r="D5382" s="1">
        <v>3.4</v>
      </c>
      <c r="E5382" s="1"/>
      <c r="F5382" s="1"/>
      <c r="G5382" s="4">
        <f t="shared" si="991"/>
        <v>64.961200000000005</v>
      </c>
      <c r="H5382" s="201"/>
      <c r="I5382" s="201"/>
      <c r="J5382" s="204">
        <f t="shared" si="988"/>
        <v>9.0792027688745035E-4</v>
      </c>
      <c r="K5382" s="204">
        <f t="shared" si="992"/>
        <v>0.18062501918901386</v>
      </c>
      <c r="L5382" s="28">
        <f t="shared" si="989"/>
        <v>2.9598116954824234</v>
      </c>
      <c r="M5382" s="28">
        <f t="shared" si="993"/>
        <v>0.58883589000254666</v>
      </c>
      <c r="N5382" s="28">
        <f t="shared" si="990"/>
        <v>5.3584638182360029</v>
      </c>
      <c r="O5382" s="28">
        <f t="shared" si="994"/>
        <v>1.066032618315998</v>
      </c>
      <c r="P5382" s="28">
        <f t="shared" si="995"/>
        <v>1.6548685083185446</v>
      </c>
      <c r="Q5382" s="6">
        <f t="shared" si="996"/>
        <v>0.28264122720122237</v>
      </c>
      <c r="R5382" s="6">
        <f t="shared" si="997"/>
        <v>0.41575272114323925</v>
      </c>
      <c r="S5382" s="6">
        <f t="shared" si="998"/>
        <v>0.69839394834446167</v>
      </c>
    </row>
    <row r="5383" spans="2:19" customFormat="1" x14ac:dyDescent="0.25">
      <c r="B5383" s="200" t="s">
        <v>869</v>
      </c>
      <c r="C5383" s="114">
        <v>6</v>
      </c>
      <c r="D5383" s="1">
        <v>2</v>
      </c>
      <c r="E5383" s="1" t="s">
        <v>978</v>
      </c>
      <c r="F5383" s="1"/>
      <c r="G5383" s="4">
        <f t="shared" si="991"/>
        <v>795.77470000000005</v>
      </c>
      <c r="H5383" s="201"/>
      <c r="I5383" s="201"/>
      <c r="J5383" s="204">
        <f t="shared" si="988"/>
        <v>3.1415926535897931E-4</v>
      </c>
      <c r="K5383" s="204">
        <f t="shared" si="992"/>
        <v>0.24999851859471495</v>
      </c>
      <c r="L5383" s="28">
        <f t="shared" si="989"/>
        <v>0.87390054800363282</v>
      </c>
      <c r="M5383" s="28">
        <f t="shared" si="993"/>
        <v>0.69542383908485095</v>
      </c>
      <c r="N5383" s="28">
        <f t="shared" si="990"/>
        <v>2.880149720803352</v>
      </c>
      <c r="O5383" s="28">
        <f t="shared" si="994"/>
        <v>2.2919367433236837</v>
      </c>
      <c r="P5383" s="28">
        <f t="shared" si="995"/>
        <v>2.9873605824085345</v>
      </c>
      <c r="Q5383" s="6">
        <f t="shared" si="996"/>
        <v>0.33380344276072843</v>
      </c>
      <c r="R5383" s="6">
        <f t="shared" si="997"/>
        <v>0.89385532989623662</v>
      </c>
      <c r="S5383" s="6">
        <f t="shared" si="998"/>
        <v>1.227658772656965</v>
      </c>
    </row>
    <row r="5384" spans="2:19" customFormat="1" x14ac:dyDescent="0.25">
      <c r="B5384" s="200" t="s">
        <v>869</v>
      </c>
      <c r="C5384" s="114">
        <v>6</v>
      </c>
      <c r="D5384" s="1">
        <v>6</v>
      </c>
      <c r="E5384" s="1"/>
      <c r="F5384" s="1"/>
      <c r="G5384" s="4">
        <f t="shared" si="991"/>
        <v>64.961200000000005</v>
      </c>
      <c r="H5384" s="201"/>
      <c r="I5384" s="201"/>
      <c r="J5384" s="204">
        <f t="shared" si="988"/>
        <v>2.8274333882308137E-3</v>
      </c>
      <c r="K5384" s="204">
        <f t="shared" si="992"/>
        <v>0.56250005975817452</v>
      </c>
      <c r="L5384" s="28">
        <f t="shared" si="989"/>
        <v>10.923549380812876</v>
      </c>
      <c r="M5384" s="28">
        <f t="shared" si="993"/>
        <v>2.1731713309516225</v>
      </c>
      <c r="N5384" s="28">
        <f t="shared" si="990"/>
        <v>10.414704032978928</v>
      </c>
      <c r="O5384" s="28">
        <f t="shared" si="994"/>
        <v>2.0719397547257499</v>
      </c>
      <c r="P5384" s="28">
        <f t="shared" si="995"/>
        <v>4.2451110856773724</v>
      </c>
      <c r="Q5384" s="6">
        <f t="shared" si="996"/>
        <v>1.0431222388567787</v>
      </c>
      <c r="R5384" s="6">
        <f t="shared" si="997"/>
        <v>0.80805650434304244</v>
      </c>
      <c r="S5384" s="6">
        <f t="shared" si="998"/>
        <v>1.8511787431998212</v>
      </c>
    </row>
    <row r="5385" spans="2:19" customFormat="1" x14ac:dyDescent="0.25">
      <c r="B5385" s="200" t="s">
        <v>869</v>
      </c>
      <c r="C5385" s="114">
        <v>6</v>
      </c>
      <c r="D5385" s="1">
        <v>4.5999999999999996</v>
      </c>
      <c r="E5385" s="1"/>
      <c r="F5385" s="1"/>
      <c r="G5385" s="4">
        <f t="shared" si="991"/>
        <v>64.961200000000005</v>
      </c>
      <c r="H5385" s="201"/>
      <c r="I5385" s="201"/>
      <c r="J5385" s="204">
        <f t="shared" si="988"/>
        <v>1.6619025137490004E-3</v>
      </c>
      <c r="K5385" s="204">
        <f t="shared" si="992"/>
        <v>0.33062503512452701</v>
      </c>
      <c r="L5385" s="28">
        <f t="shared" si="989"/>
        <v>5.9302678128381849</v>
      </c>
      <c r="M5385" s="28">
        <f t="shared" si="993"/>
        <v>1.1797894206769362</v>
      </c>
      <c r="N5385" s="28">
        <f t="shared" si="990"/>
        <v>7.6319696161125572</v>
      </c>
      <c r="O5385" s="28">
        <f t="shared" si="994"/>
        <v>1.5183322737170117</v>
      </c>
      <c r="P5385" s="28">
        <f t="shared" si="995"/>
        <v>2.6981216943939481</v>
      </c>
      <c r="Q5385" s="6">
        <f t="shared" si="996"/>
        <v>0.56629892192492937</v>
      </c>
      <c r="R5385" s="6">
        <f t="shared" si="997"/>
        <v>0.59214958674963458</v>
      </c>
      <c r="S5385" s="6">
        <f t="shared" si="998"/>
        <v>1.1584485086745639</v>
      </c>
    </row>
    <row r="5386" spans="2:19" customFormat="1" x14ac:dyDescent="0.25">
      <c r="B5386" s="200" t="s">
        <v>869</v>
      </c>
      <c r="C5386" s="114">
        <v>6</v>
      </c>
      <c r="D5386" s="1">
        <v>4</v>
      </c>
      <c r="E5386" s="1"/>
      <c r="F5386" s="1"/>
      <c r="G5386" s="4">
        <f t="shared" si="991"/>
        <v>64.961200000000005</v>
      </c>
      <c r="H5386" s="201"/>
      <c r="I5386" s="201"/>
      <c r="J5386" s="204">
        <f t="shared" si="988"/>
        <v>1.2566370614359172E-3</v>
      </c>
      <c r="K5386" s="204">
        <f t="shared" si="992"/>
        <v>0.25000002655918868</v>
      </c>
      <c r="L5386" s="28">
        <f t="shared" si="989"/>
        <v>4.3006091215286046</v>
      </c>
      <c r="M5386" s="28">
        <f t="shared" si="993"/>
        <v>0.85557909089065032</v>
      </c>
      <c r="N5386" s="28">
        <f t="shared" si="990"/>
        <v>6.4806737611278331</v>
      </c>
      <c r="O5386" s="28">
        <f t="shared" si="994"/>
        <v>1.2892892165316874</v>
      </c>
      <c r="P5386" s="28">
        <f t="shared" si="995"/>
        <v>2.1448683074223376</v>
      </c>
      <c r="Q5386" s="6">
        <f t="shared" si="996"/>
        <v>0.41067796362751213</v>
      </c>
      <c r="R5386" s="6">
        <f t="shared" si="997"/>
        <v>0.50282279444735811</v>
      </c>
      <c r="S5386" s="6">
        <f t="shared" si="998"/>
        <v>0.91350075807487019</v>
      </c>
    </row>
    <row r="5387" spans="2:19" customFormat="1" x14ac:dyDescent="0.25">
      <c r="B5387" s="200" t="s">
        <v>869</v>
      </c>
      <c r="C5387" s="114">
        <v>6</v>
      </c>
      <c r="D5387" s="1">
        <v>5.4</v>
      </c>
      <c r="E5387" s="1"/>
      <c r="F5387" s="1"/>
      <c r="G5387" s="4">
        <f t="shared" si="991"/>
        <v>64.961200000000005</v>
      </c>
      <c r="H5387" s="201"/>
      <c r="I5387" s="201"/>
      <c r="J5387" s="204">
        <f t="shared" si="988"/>
        <v>2.2902210444669595E-3</v>
      </c>
      <c r="K5387" s="204">
        <f t="shared" si="992"/>
        <v>0.45562504840412144</v>
      </c>
      <c r="L5387" s="28">
        <f t="shared" si="989"/>
        <v>8.5736806990755614</v>
      </c>
      <c r="M5387" s="28">
        <f t="shared" si="993"/>
        <v>1.7056797608926788</v>
      </c>
      <c r="N5387" s="28">
        <f t="shared" si="990"/>
        <v>9.2068415424761678</v>
      </c>
      <c r="O5387" s="28">
        <f t="shared" si="994"/>
        <v>1.8316431217739162</v>
      </c>
      <c r="P5387" s="28">
        <f t="shared" si="995"/>
        <v>3.537322882666595</v>
      </c>
      <c r="Q5387" s="6">
        <f t="shared" si="996"/>
        <v>0.81872628522848578</v>
      </c>
      <c r="R5387" s="6">
        <f t="shared" si="997"/>
        <v>0.71434081749182732</v>
      </c>
      <c r="S5387" s="6">
        <f t="shared" si="998"/>
        <v>1.5330671027203131</v>
      </c>
    </row>
    <row r="5388" spans="2:19" customFormat="1" x14ac:dyDescent="0.25">
      <c r="B5388" s="200" t="s">
        <v>869</v>
      </c>
      <c r="C5388" s="114">
        <v>6</v>
      </c>
      <c r="D5388" s="1">
        <v>6.5</v>
      </c>
      <c r="E5388" s="1"/>
      <c r="F5388" s="1"/>
      <c r="G5388" s="4">
        <f t="shared" si="991"/>
        <v>64.961200000000005</v>
      </c>
      <c r="H5388" s="201"/>
      <c r="I5388" s="201"/>
      <c r="J5388" s="204">
        <f t="shared" si="988"/>
        <v>3.3183072403542195E-3</v>
      </c>
      <c r="K5388" s="204">
        <f t="shared" si="992"/>
        <v>0.66015632013285774</v>
      </c>
      <c r="L5388" s="28">
        <f t="shared" si="989"/>
        <v>13.130517975640537</v>
      </c>
      <c r="M5388" s="28">
        <f t="shared" si="993"/>
        <v>2.6122338289904383</v>
      </c>
      <c r="N5388" s="28">
        <f t="shared" si="990"/>
        <v>11.437170539605743</v>
      </c>
      <c r="O5388" s="28">
        <f t="shared" si="994"/>
        <v>2.2753530246801632</v>
      </c>
      <c r="P5388" s="28">
        <f t="shared" si="995"/>
        <v>4.8875868536706015</v>
      </c>
      <c r="Q5388" s="6">
        <f t="shared" si="996"/>
        <v>1.2538722379154104</v>
      </c>
      <c r="R5388" s="6">
        <f t="shared" si="997"/>
        <v>0.88738767962526366</v>
      </c>
      <c r="S5388" s="6">
        <f t="shared" si="998"/>
        <v>2.1412599175406739</v>
      </c>
    </row>
    <row r="5389" spans="2:19" customFormat="1" x14ac:dyDescent="0.25">
      <c r="B5389" s="200" t="s">
        <v>869</v>
      </c>
      <c r="C5389" s="114">
        <v>6</v>
      </c>
      <c r="D5389" s="1">
        <v>4</v>
      </c>
      <c r="E5389" s="1"/>
      <c r="F5389" s="1"/>
      <c r="G5389" s="4">
        <f t="shared" si="991"/>
        <v>64.961200000000005</v>
      </c>
      <c r="H5389" s="201"/>
      <c r="I5389" s="201"/>
      <c r="J5389" s="204">
        <f t="shared" si="988"/>
        <v>1.2566370614359172E-3</v>
      </c>
      <c r="K5389" s="204">
        <f t="shared" si="992"/>
        <v>0.25000002655918868</v>
      </c>
      <c r="L5389" s="28">
        <f t="shared" si="989"/>
        <v>4.3006091215286046</v>
      </c>
      <c r="M5389" s="28">
        <f t="shared" si="993"/>
        <v>0.85557909089065032</v>
      </c>
      <c r="N5389" s="28">
        <f t="shared" si="990"/>
        <v>6.4806737611278331</v>
      </c>
      <c r="O5389" s="28">
        <f t="shared" si="994"/>
        <v>1.2892892165316874</v>
      </c>
      <c r="P5389" s="28">
        <f t="shared" si="995"/>
        <v>2.1448683074223376</v>
      </c>
      <c r="Q5389" s="6">
        <f t="shared" si="996"/>
        <v>0.41067796362751213</v>
      </c>
      <c r="R5389" s="6">
        <f t="shared" si="997"/>
        <v>0.50282279444735811</v>
      </c>
      <c r="S5389" s="6">
        <f t="shared" si="998"/>
        <v>0.91350075807487019</v>
      </c>
    </row>
    <row r="5390" spans="2:19" customFormat="1" x14ac:dyDescent="0.25">
      <c r="B5390" s="200" t="s">
        <v>869</v>
      </c>
      <c r="C5390" s="114">
        <v>6</v>
      </c>
      <c r="D5390" s="1">
        <v>4</v>
      </c>
      <c r="E5390" s="1"/>
      <c r="F5390" s="1"/>
      <c r="G5390" s="4">
        <f t="shared" si="991"/>
        <v>64.961200000000005</v>
      </c>
      <c r="H5390" s="201"/>
      <c r="I5390" s="201"/>
      <c r="J5390" s="204">
        <f t="shared" si="988"/>
        <v>1.2566370614359172E-3</v>
      </c>
      <c r="K5390" s="204">
        <f t="shared" si="992"/>
        <v>0.25000002655918868</v>
      </c>
      <c r="L5390" s="28">
        <f t="shared" si="989"/>
        <v>4.3006091215286046</v>
      </c>
      <c r="M5390" s="28">
        <f t="shared" si="993"/>
        <v>0.85557909089065032</v>
      </c>
      <c r="N5390" s="28">
        <f t="shared" si="990"/>
        <v>6.4806737611278331</v>
      </c>
      <c r="O5390" s="28">
        <f t="shared" si="994"/>
        <v>1.2892892165316874</v>
      </c>
      <c r="P5390" s="28">
        <f t="shared" si="995"/>
        <v>2.1448683074223376</v>
      </c>
      <c r="Q5390" s="6">
        <f t="shared" si="996"/>
        <v>0.41067796362751213</v>
      </c>
      <c r="R5390" s="6">
        <f t="shared" si="997"/>
        <v>0.50282279444735811</v>
      </c>
      <c r="S5390" s="6">
        <f t="shared" si="998"/>
        <v>0.91350075807487019</v>
      </c>
    </row>
    <row r="5391" spans="2:19" customFormat="1" x14ac:dyDescent="0.25">
      <c r="B5391" s="200" t="s">
        <v>869</v>
      </c>
      <c r="C5391" s="114">
        <v>6</v>
      </c>
      <c r="D5391" s="1">
        <v>6.9</v>
      </c>
      <c r="E5391" s="1"/>
      <c r="F5391" s="1"/>
      <c r="G5391" s="4">
        <f t="shared" si="991"/>
        <v>64.961200000000005</v>
      </c>
      <c r="H5391" s="201"/>
      <c r="I5391" s="201"/>
      <c r="J5391" s="204">
        <f t="shared" si="988"/>
        <v>3.7392806559352516E-3</v>
      </c>
      <c r="K5391" s="204">
        <f t="shared" si="992"/>
        <v>0.74390632903018594</v>
      </c>
      <c r="L5391" s="28">
        <f t="shared" si="989"/>
        <v>15.062883294996576</v>
      </c>
      <c r="M5391" s="28">
        <f t="shared" si="993"/>
        <v>2.9966657353748105</v>
      </c>
      <c r="N5391" s="28">
        <f t="shared" si="990"/>
        <v>12.264882891847247</v>
      </c>
      <c r="O5391" s="28">
        <f t="shared" si="994"/>
        <v>2.4400211825707911</v>
      </c>
      <c r="P5391" s="28">
        <f t="shared" si="995"/>
        <v>5.4366869179456021</v>
      </c>
      <c r="Q5391" s="6">
        <f t="shared" si="996"/>
        <v>1.438399552979909</v>
      </c>
      <c r="R5391" s="6">
        <f t="shared" si="997"/>
        <v>0.95160826120260855</v>
      </c>
      <c r="S5391" s="6">
        <f t="shared" si="998"/>
        <v>2.3900078141825176</v>
      </c>
    </row>
    <row r="5392" spans="2:19" customFormat="1" x14ac:dyDescent="0.25">
      <c r="B5392" s="200" t="s">
        <v>869</v>
      </c>
      <c r="C5392" s="114">
        <v>6</v>
      </c>
      <c r="D5392" s="1">
        <v>5.0999999999999996</v>
      </c>
      <c r="E5392" s="1"/>
      <c r="F5392" s="1"/>
      <c r="G5392" s="4">
        <f t="shared" si="991"/>
        <v>64.961200000000005</v>
      </c>
      <c r="H5392" s="201"/>
      <c r="I5392" s="201"/>
      <c r="J5392" s="204">
        <f t="shared" si="988"/>
        <v>2.0428206229967626E-3</v>
      </c>
      <c r="K5392" s="204">
        <f t="shared" si="992"/>
        <v>0.40640629317528104</v>
      </c>
      <c r="L5392" s="28">
        <f t="shared" si="989"/>
        <v>7.5179232289815232</v>
      </c>
      <c r="M5392" s="28">
        <f t="shared" si="993"/>
        <v>1.4956434634895315</v>
      </c>
      <c r="N5392" s="28">
        <f t="shared" si="990"/>
        <v>8.6112674075792555</v>
      </c>
      <c r="O5392" s="28">
        <f t="shared" si="994"/>
        <v>1.7131573997532252</v>
      </c>
      <c r="P5392" s="28">
        <f t="shared" si="995"/>
        <v>3.2088008632427565</v>
      </c>
      <c r="Q5392" s="6">
        <f t="shared" si="996"/>
        <v>0.7179088624749751</v>
      </c>
      <c r="R5392" s="6">
        <f t="shared" si="997"/>
        <v>0.66813138590375787</v>
      </c>
      <c r="S5392" s="6">
        <f t="shared" si="998"/>
        <v>1.3860402483787331</v>
      </c>
    </row>
    <row r="5393" spans="2:19" customFormat="1" x14ac:dyDescent="0.25">
      <c r="B5393" s="200" t="s">
        <v>973</v>
      </c>
      <c r="C5393" s="114">
        <v>1</v>
      </c>
      <c r="D5393" s="1">
        <v>6.8</v>
      </c>
      <c r="E5393" s="1"/>
      <c r="F5393" s="1"/>
      <c r="G5393" s="4">
        <f t="shared" si="991"/>
        <v>64.961200000000005</v>
      </c>
      <c r="H5393" s="201"/>
      <c r="I5393" s="201"/>
      <c r="J5393" s="204">
        <f t="shared" si="988"/>
        <v>3.6316811075498014E-3</v>
      </c>
      <c r="K5393" s="204">
        <f>+IF($D5393&gt;3.01,J5393*64.96120126,J5393*795.77)</f>
        <v>0.23591836733968233</v>
      </c>
      <c r="L5393" s="28">
        <f t="shared" ref="L5393:L5456" si="999">IF(E5393=1, 0.2004*(D5393^1.171), 0.17758*(D5393^2.299))</f>
        <v>14.565722844180941</v>
      </c>
      <c r="M5393" s="28">
        <f>+IF($D5393&gt;3.01,L5393*64.96120126*0.001,L5393*795.77*0.001)</f>
        <v>0.94620685317821773</v>
      </c>
      <c r="N5393" s="28">
        <f t="shared" si="990"/>
        <v>12.057170367208817</v>
      </c>
      <c r="O5393" s="28">
        <f>+IF($D5393&gt;3.01,N5393*64.96120126*0.001,N5393*795.77*0.001)</f>
        <v>0.78324827085036008</v>
      </c>
      <c r="P5393" s="28">
        <f>+M5393+O5393</f>
        <v>1.7294551240285778</v>
      </c>
      <c r="Q5393" s="6">
        <f t="shared" si="996"/>
        <v>0.45417928952554448</v>
      </c>
      <c r="R5393" s="6">
        <f t="shared" si="997"/>
        <v>0.30546682563164046</v>
      </c>
      <c r="S5393" s="6">
        <f t="shared" si="998"/>
        <v>0.75964611515718494</v>
      </c>
    </row>
    <row r="5394" spans="2:19" customFormat="1" x14ac:dyDescent="0.25">
      <c r="B5394" s="200" t="s">
        <v>973</v>
      </c>
      <c r="C5394" s="114">
        <v>1</v>
      </c>
      <c r="D5394" s="1">
        <v>1</v>
      </c>
      <c r="E5394" s="1">
        <v>1</v>
      </c>
      <c r="F5394" s="1"/>
      <c r="G5394" s="4">
        <f t="shared" si="991"/>
        <v>795.77470000000005</v>
      </c>
      <c r="H5394" s="201"/>
      <c r="I5394" s="201"/>
      <c r="J5394" s="204">
        <f t="shared" si="988"/>
        <v>7.8539816339744827E-5</v>
      </c>
      <c r="K5394" s="204">
        <f t="shared" ref="K5394:K5457" si="1000">+IF($D5394&gt;3.01,J5394*64.96120126,J5394*795.77)</f>
        <v>6.2499629648678737E-2</v>
      </c>
      <c r="L5394" s="28">
        <f t="shared" si="999"/>
        <v>0.20039999999999999</v>
      </c>
      <c r="M5394" s="28">
        <f t="shared" ref="M5394:M5457" si="1001">+IF($D5394&gt;3.01,L5394*64.96120126*0.001,L5394*795.77*0.001)</f>
        <v>0.15947230800000001</v>
      </c>
      <c r="N5394" s="28">
        <f t="shared" si="990"/>
        <v>1.28</v>
      </c>
      <c r="O5394" s="28">
        <f t="shared" ref="O5394:O5457" si="1002">+IF($D5394&gt;3.01,N5394*64.96120126*0.001,N5394*795.77*0.001)</f>
        <v>1.0185856</v>
      </c>
      <c r="P5394" s="28">
        <f t="shared" ref="P5394:P5457" si="1003">+M5394+O5394</f>
        <v>1.178057908</v>
      </c>
      <c r="Q5394" s="6">
        <f t="shared" si="996"/>
        <v>7.6546707840000006E-2</v>
      </c>
      <c r="R5394" s="6">
        <f t="shared" si="997"/>
        <v>0.39724838400000001</v>
      </c>
      <c r="S5394" s="6">
        <f t="shared" si="998"/>
        <v>0.47379509184000002</v>
      </c>
    </row>
    <row r="5395" spans="2:19" customFormat="1" x14ac:dyDescent="0.25">
      <c r="B5395" s="200" t="s">
        <v>973</v>
      </c>
      <c r="C5395" s="114">
        <v>1</v>
      </c>
      <c r="D5395" s="1">
        <v>5.6</v>
      </c>
      <c r="E5395" s="1"/>
      <c r="F5395" s="1"/>
      <c r="G5395" s="4">
        <f t="shared" si="991"/>
        <v>64.961200000000005</v>
      </c>
      <c r="H5395" s="201"/>
      <c r="I5395" s="201"/>
      <c r="J5395" s="204">
        <f t="shared" si="988"/>
        <v>2.4630086404143973E-3</v>
      </c>
      <c r="K5395" s="204">
        <f t="shared" si="1000"/>
        <v>0.15999999999507863</v>
      </c>
      <c r="L5395" s="28">
        <f t="shared" si="999"/>
        <v>9.3213394933125091</v>
      </c>
      <c r="M5395" s="28">
        <f t="shared" si="1001"/>
        <v>0.60552541083786027</v>
      </c>
      <c r="N5395" s="28">
        <f t="shared" si="990"/>
        <v>9.6070480145707613</v>
      </c>
      <c r="O5395" s="28">
        <f t="shared" si="1002"/>
        <v>0.62408537958901456</v>
      </c>
      <c r="P5395" s="28">
        <f t="shared" si="1003"/>
        <v>1.2296107904268747</v>
      </c>
      <c r="Q5395" s="6">
        <f t="shared" si="996"/>
        <v>0.29065219720217289</v>
      </c>
      <c r="R5395" s="6">
        <f t="shared" si="997"/>
        <v>0.24339329803971568</v>
      </c>
      <c r="S5395" s="6">
        <f t="shared" si="998"/>
        <v>0.5340454952418886</v>
      </c>
    </row>
    <row r="5396" spans="2:19" customFormat="1" x14ac:dyDescent="0.25">
      <c r="B5396" s="200" t="s">
        <v>973</v>
      </c>
      <c r="C5396" s="114">
        <v>1</v>
      </c>
      <c r="D5396" s="1">
        <v>7</v>
      </c>
      <c r="E5396" s="1"/>
      <c r="F5396" s="1"/>
      <c r="G5396" s="4">
        <f t="shared" si="991"/>
        <v>64.961200000000005</v>
      </c>
      <c r="H5396" s="201"/>
      <c r="I5396" s="201"/>
      <c r="J5396" s="204">
        <f t="shared" si="988"/>
        <v>3.8484510006474969E-3</v>
      </c>
      <c r="K5396" s="204">
        <f t="shared" si="1000"/>
        <v>0.24999999999231043</v>
      </c>
      <c r="L5396" s="28">
        <f t="shared" si="999"/>
        <v>15.569492106387406</v>
      </c>
      <c r="M5396" s="28">
        <f t="shared" si="1001"/>
        <v>1.0114129102390135</v>
      </c>
      <c r="N5396" s="28">
        <f t="shared" si="990"/>
        <v>12.473107819356448</v>
      </c>
      <c r="O5396" s="28">
        <f t="shared" si="1002"/>
        <v>0.81026806739089385</v>
      </c>
      <c r="P5396" s="28">
        <f t="shared" si="1003"/>
        <v>1.8216809776299074</v>
      </c>
      <c r="Q5396" s="6">
        <f t="shared" si="996"/>
        <v>0.48547819691472643</v>
      </c>
      <c r="R5396" s="6">
        <f t="shared" si="997"/>
        <v>0.31600454628244862</v>
      </c>
      <c r="S5396" s="6">
        <f t="shared" si="998"/>
        <v>0.80148274319717505</v>
      </c>
    </row>
    <row r="5397" spans="2:19" customFormat="1" x14ac:dyDescent="0.25">
      <c r="B5397" s="200" t="s">
        <v>973</v>
      </c>
      <c r="C5397" s="114">
        <v>1</v>
      </c>
      <c r="D5397" s="1">
        <v>1</v>
      </c>
      <c r="E5397" s="1">
        <v>1</v>
      </c>
      <c r="F5397" s="1"/>
      <c r="G5397" s="4">
        <f t="shared" si="991"/>
        <v>795.77470000000005</v>
      </c>
      <c r="H5397" s="201"/>
      <c r="I5397" s="201"/>
      <c r="J5397" s="204">
        <f t="shared" si="988"/>
        <v>7.8539816339744827E-5</v>
      </c>
      <c r="K5397" s="204">
        <f t="shared" si="1000"/>
        <v>6.2499629648678737E-2</v>
      </c>
      <c r="L5397" s="28">
        <f t="shared" si="999"/>
        <v>0.20039999999999999</v>
      </c>
      <c r="M5397" s="28">
        <f t="shared" si="1001"/>
        <v>0.15947230800000001</v>
      </c>
      <c r="N5397" s="28">
        <f t="shared" si="990"/>
        <v>1.28</v>
      </c>
      <c r="O5397" s="28">
        <f t="shared" si="1002"/>
        <v>1.0185856</v>
      </c>
      <c r="P5397" s="28">
        <f t="shared" si="1003"/>
        <v>1.178057908</v>
      </c>
      <c r="Q5397" s="6">
        <f t="shared" si="996"/>
        <v>7.6546707840000006E-2</v>
      </c>
      <c r="R5397" s="6">
        <f t="shared" si="997"/>
        <v>0.39724838400000001</v>
      </c>
      <c r="S5397" s="6">
        <f t="shared" si="998"/>
        <v>0.47379509184000002</v>
      </c>
    </row>
    <row r="5398" spans="2:19" customFormat="1" x14ac:dyDescent="0.25">
      <c r="B5398" s="200" t="s">
        <v>973</v>
      </c>
      <c r="C5398" s="114">
        <v>1</v>
      </c>
      <c r="D5398" s="1">
        <v>3.5</v>
      </c>
      <c r="E5398" s="1"/>
      <c r="F5398" s="1"/>
      <c r="G5398" s="4">
        <f t="shared" si="991"/>
        <v>64.961200000000005</v>
      </c>
      <c r="H5398" s="201"/>
      <c r="I5398" s="201"/>
      <c r="J5398" s="204">
        <f t="shared" si="988"/>
        <v>9.6211275016187424E-4</v>
      </c>
      <c r="K5398" s="204">
        <f t="shared" si="1000"/>
        <v>6.2499999998077607E-2</v>
      </c>
      <c r="L5398" s="28">
        <f t="shared" si="999"/>
        <v>3.1637815247608514</v>
      </c>
      <c r="M5398" s="28">
        <f t="shared" si="1001"/>
        <v>0.20552304837265933</v>
      </c>
      <c r="N5398" s="28">
        <f t="shared" si="990"/>
        <v>5.5433152983182508</v>
      </c>
      <c r="O5398" s="28">
        <f t="shared" si="1002"/>
        <v>0.36010042074168885</v>
      </c>
      <c r="P5398" s="28">
        <f t="shared" si="1003"/>
        <v>0.56562346911434824</v>
      </c>
      <c r="Q5398" s="6">
        <f t="shared" si="996"/>
        <v>9.865106321887647E-2</v>
      </c>
      <c r="R5398" s="6">
        <f t="shared" si="997"/>
        <v>0.14043916408925866</v>
      </c>
      <c r="S5398" s="6">
        <f t="shared" si="998"/>
        <v>0.23909022730813512</v>
      </c>
    </row>
    <row r="5399" spans="2:19" customFormat="1" x14ac:dyDescent="0.25">
      <c r="B5399" s="200" t="s">
        <v>973</v>
      </c>
      <c r="C5399" s="114">
        <v>1</v>
      </c>
      <c r="D5399" s="1">
        <v>1</v>
      </c>
      <c r="E5399" s="1">
        <v>1</v>
      </c>
      <c r="F5399" s="1"/>
      <c r="G5399" s="4">
        <f t="shared" si="991"/>
        <v>795.77470000000005</v>
      </c>
      <c r="H5399" s="201"/>
      <c r="I5399" s="201"/>
      <c r="J5399" s="204">
        <f t="shared" si="988"/>
        <v>7.8539816339744827E-5</v>
      </c>
      <c r="K5399" s="204">
        <f t="shared" si="1000"/>
        <v>6.2499629648678737E-2</v>
      </c>
      <c r="L5399" s="28">
        <f t="shared" si="999"/>
        <v>0.20039999999999999</v>
      </c>
      <c r="M5399" s="28">
        <f t="shared" si="1001"/>
        <v>0.15947230800000001</v>
      </c>
      <c r="N5399" s="28">
        <f t="shared" si="990"/>
        <v>1.28</v>
      </c>
      <c r="O5399" s="28">
        <f t="shared" si="1002"/>
        <v>1.0185856</v>
      </c>
      <c r="P5399" s="28">
        <f t="shared" si="1003"/>
        <v>1.178057908</v>
      </c>
      <c r="Q5399" s="6">
        <f t="shared" si="996"/>
        <v>7.6546707840000006E-2</v>
      </c>
      <c r="R5399" s="6">
        <f t="shared" si="997"/>
        <v>0.39724838400000001</v>
      </c>
      <c r="S5399" s="6">
        <f t="shared" si="998"/>
        <v>0.47379509184000002</v>
      </c>
    </row>
    <row r="5400" spans="2:19" customFormat="1" x14ac:dyDescent="0.25">
      <c r="B5400" s="200" t="s">
        <v>973</v>
      </c>
      <c r="C5400" s="114">
        <v>1</v>
      </c>
      <c r="D5400" s="1">
        <v>4</v>
      </c>
      <c r="E5400" s="1"/>
      <c r="F5400" s="1"/>
      <c r="G5400" s="4">
        <f t="shared" si="991"/>
        <v>64.961200000000005</v>
      </c>
      <c r="H5400" s="201"/>
      <c r="I5400" s="201"/>
      <c r="J5400" s="204">
        <f t="shared" si="988"/>
        <v>1.2566370614359172E-3</v>
      </c>
      <c r="K5400" s="204">
        <f t="shared" si="1000"/>
        <v>8.1632653058713603E-2</v>
      </c>
      <c r="L5400" s="28">
        <f t="shared" si="999"/>
        <v>4.3006091215286046</v>
      </c>
      <c r="M5400" s="28">
        <f t="shared" si="1001"/>
        <v>0.27937273468421148</v>
      </c>
      <c r="N5400" s="28">
        <f t="shared" si="990"/>
        <v>6.4806737611278331</v>
      </c>
      <c r="O5400" s="28">
        <f t="shared" si="1002"/>
        <v>0.42099235249702632</v>
      </c>
      <c r="P5400" s="28">
        <f t="shared" si="1003"/>
        <v>0.7003650871812378</v>
      </c>
      <c r="Q5400" s="6">
        <f t="shared" si="996"/>
        <v>0.1340989126484215</v>
      </c>
      <c r="R5400" s="6">
        <f t="shared" si="997"/>
        <v>0.16418701747384026</v>
      </c>
      <c r="S5400" s="6">
        <f t="shared" si="998"/>
        <v>0.29828593012226179</v>
      </c>
    </row>
    <row r="5401" spans="2:19" customFormat="1" x14ac:dyDescent="0.25">
      <c r="B5401" s="200" t="s">
        <v>973</v>
      </c>
      <c r="C5401" s="114">
        <v>1</v>
      </c>
      <c r="D5401" s="1">
        <v>4.3</v>
      </c>
      <c r="E5401" s="1"/>
      <c r="F5401" s="1"/>
      <c r="G5401" s="4">
        <f t="shared" si="991"/>
        <v>64.961200000000005</v>
      </c>
      <c r="H5401" s="201"/>
      <c r="I5401" s="201"/>
      <c r="J5401" s="204">
        <f t="shared" si="988"/>
        <v>1.4522012041218817E-3</v>
      </c>
      <c r="K5401" s="204">
        <f t="shared" si="1000"/>
        <v>9.4336734690975893E-2</v>
      </c>
      <c r="L5401" s="28">
        <f t="shared" si="999"/>
        <v>5.0785301024450318</v>
      </c>
      <c r="M5401" s="28">
        <f t="shared" si="1001"/>
        <v>0.3299074160899001</v>
      </c>
      <c r="N5401" s="28">
        <f t="shared" si="990"/>
        <v>7.0529054640829827</v>
      </c>
      <c r="O5401" s="28">
        <f t="shared" si="1002"/>
        <v>0.45816521132004828</v>
      </c>
      <c r="P5401" s="28">
        <f t="shared" si="1003"/>
        <v>0.78807262740994832</v>
      </c>
      <c r="Q5401" s="6">
        <f t="shared" si="996"/>
        <v>0.15835555972315205</v>
      </c>
      <c r="R5401" s="6">
        <f t="shared" si="997"/>
        <v>0.17868443241481885</v>
      </c>
      <c r="S5401" s="6">
        <f t="shared" si="998"/>
        <v>0.33703999213797087</v>
      </c>
    </row>
    <row r="5402" spans="2:19" customFormat="1" x14ac:dyDescent="0.25">
      <c r="B5402" s="200" t="s">
        <v>973</v>
      </c>
      <c r="C5402" s="114">
        <v>1</v>
      </c>
      <c r="D5402" s="1">
        <v>1.9</v>
      </c>
      <c r="E5402" s="1">
        <v>1</v>
      </c>
      <c r="F5402" s="1"/>
      <c r="G5402" s="4">
        <f t="shared" si="991"/>
        <v>795.77470000000005</v>
      </c>
      <c r="H5402" s="201"/>
      <c r="I5402" s="201"/>
      <c r="J5402" s="204">
        <f t="shared" si="988"/>
        <v>2.835287369864788E-4</v>
      </c>
      <c r="K5402" s="204">
        <f t="shared" si="1000"/>
        <v>0.22562366303173023</v>
      </c>
      <c r="L5402" s="28">
        <f t="shared" si="999"/>
        <v>0.42493077356113312</v>
      </c>
      <c r="M5402" s="28">
        <f t="shared" si="1001"/>
        <v>0.33814716167674291</v>
      </c>
      <c r="N5402" s="28">
        <f t="shared" si="990"/>
        <v>2.7123871783139122</v>
      </c>
      <c r="O5402" s="28">
        <f t="shared" si="1002"/>
        <v>2.1584363448868618</v>
      </c>
      <c r="P5402" s="28">
        <f t="shared" si="1003"/>
        <v>2.4965835065636046</v>
      </c>
      <c r="Q5402" s="6">
        <f t="shared" si="996"/>
        <v>0.16231063760483661</v>
      </c>
      <c r="R5402" s="6">
        <f t="shared" si="997"/>
        <v>0.84179017450587612</v>
      </c>
      <c r="S5402" s="6">
        <f t="shared" si="998"/>
        <v>1.0041008121107127</v>
      </c>
    </row>
    <row r="5403" spans="2:19" customFormat="1" x14ac:dyDescent="0.25">
      <c r="B5403" s="200" t="s">
        <v>973</v>
      </c>
      <c r="C5403" s="114">
        <v>1</v>
      </c>
      <c r="D5403" s="1">
        <v>1</v>
      </c>
      <c r="E5403" s="1">
        <v>1</v>
      </c>
      <c r="F5403" s="1"/>
      <c r="G5403" s="4">
        <f t="shared" si="991"/>
        <v>795.77470000000005</v>
      </c>
      <c r="H5403" s="201"/>
      <c r="I5403" s="201"/>
      <c r="J5403" s="204">
        <f t="shared" si="988"/>
        <v>7.8539816339744827E-5</v>
      </c>
      <c r="K5403" s="204">
        <f t="shared" si="1000"/>
        <v>6.2499629648678737E-2</v>
      </c>
      <c r="L5403" s="28">
        <f t="shared" si="999"/>
        <v>0.20039999999999999</v>
      </c>
      <c r="M5403" s="28">
        <f t="shared" si="1001"/>
        <v>0.15947230800000001</v>
      </c>
      <c r="N5403" s="28">
        <f t="shared" si="990"/>
        <v>1.28</v>
      </c>
      <c r="O5403" s="28">
        <f t="shared" si="1002"/>
        <v>1.0185856</v>
      </c>
      <c r="P5403" s="28">
        <f t="shared" si="1003"/>
        <v>1.178057908</v>
      </c>
      <c r="Q5403" s="6">
        <f t="shared" si="996"/>
        <v>7.6546707840000006E-2</v>
      </c>
      <c r="R5403" s="6">
        <f t="shared" si="997"/>
        <v>0.39724838400000001</v>
      </c>
      <c r="S5403" s="6">
        <f t="shared" si="998"/>
        <v>0.47379509184000002</v>
      </c>
    </row>
    <row r="5404" spans="2:19" customFormat="1" x14ac:dyDescent="0.25">
      <c r="B5404" s="200" t="s">
        <v>973</v>
      </c>
      <c r="C5404" s="114">
        <v>1</v>
      </c>
      <c r="D5404" s="1">
        <v>4.5</v>
      </c>
      <c r="E5404" s="1"/>
      <c r="F5404" s="1"/>
      <c r="G5404" s="4">
        <f t="shared" si="991"/>
        <v>64.961200000000005</v>
      </c>
      <c r="H5404" s="201"/>
      <c r="I5404" s="201"/>
      <c r="J5404" s="204">
        <f t="shared" si="988"/>
        <v>1.5904312808798326E-3</v>
      </c>
      <c r="K5404" s="204">
        <f t="shared" si="1000"/>
        <v>0.10331632652743439</v>
      </c>
      <c r="L5404" s="28">
        <f t="shared" si="999"/>
        <v>5.6380590590289899</v>
      </c>
      <c r="M5404" s="28">
        <f t="shared" si="1001"/>
        <v>0.36625508924934846</v>
      </c>
      <c r="N5404" s="28">
        <f t="shared" si="990"/>
        <v>7.4382130025037601</v>
      </c>
      <c r="O5404" s="28">
        <f t="shared" si="1002"/>
        <v>0.48319525187039564</v>
      </c>
      <c r="P5404" s="28">
        <f t="shared" si="1003"/>
        <v>0.84945034111974405</v>
      </c>
      <c r="Q5404" s="6">
        <f t="shared" si="996"/>
        <v>0.17580244283968727</v>
      </c>
      <c r="R5404" s="6">
        <f t="shared" si="997"/>
        <v>0.1884461482294543</v>
      </c>
      <c r="S5404" s="6">
        <f t="shared" si="998"/>
        <v>0.36424859106914154</v>
      </c>
    </row>
    <row r="5405" spans="2:19" customFormat="1" x14ac:dyDescent="0.25">
      <c r="B5405" s="200" t="s">
        <v>973</v>
      </c>
      <c r="C5405" s="114">
        <v>1</v>
      </c>
      <c r="D5405" s="1">
        <v>1.3</v>
      </c>
      <c r="E5405" s="1">
        <v>1</v>
      </c>
      <c r="F5405" s="1"/>
      <c r="G5405" s="4">
        <f t="shared" si="991"/>
        <v>795.77470000000005</v>
      </c>
      <c r="H5405" s="201"/>
      <c r="I5405" s="201"/>
      <c r="J5405" s="204">
        <f t="shared" si="988"/>
        <v>1.3273228961416879E-4</v>
      </c>
      <c r="K5405" s="204">
        <f t="shared" si="1000"/>
        <v>0.1056243741062671</v>
      </c>
      <c r="L5405" s="28">
        <f t="shared" si="999"/>
        <v>0.27247419786932137</v>
      </c>
      <c r="M5405" s="28">
        <f t="shared" si="1001"/>
        <v>0.21682679243846986</v>
      </c>
      <c r="N5405" s="28">
        <f t="shared" si="990"/>
        <v>1.7398976112023801</v>
      </c>
      <c r="O5405" s="28">
        <f t="shared" si="1002"/>
        <v>1.3845583220665181</v>
      </c>
      <c r="P5405" s="28">
        <f t="shared" si="1003"/>
        <v>1.601385114504988</v>
      </c>
      <c r="Q5405" s="6">
        <f t="shared" si="996"/>
        <v>0.10407686037046553</v>
      </c>
      <c r="R5405" s="6">
        <f t="shared" si="997"/>
        <v>0.53997774560594203</v>
      </c>
      <c r="S5405" s="6">
        <f t="shared" si="998"/>
        <v>0.64405460597640751</v>
      </c>
    </row>
    <row r="5406" spans="2:19" customFormat="1" x14ac:dyDescent="0.25">
      <c r="B5406" s="200" t="s">
        <v>973</v>
      </c>
      <c r="C5406" s="114">
        <v>1</v>
      </c>
      <c r="D5406" s="1">
        <v>3.6</v>
      </c>
      <c r="E5406" s="1"/>
      <c r="F5406" s="1"/>
      <c r="G5406" s="4">
        <f t="shared" si="991"/>
        <v>64.961200000000005</v>
      </c>
      <c r="H5406" s="201"/>
      <c r="I5406" s="201"/>
      <c r="J5406" s="204">
        <f t="shared" si="988"/>
        <v>1.0178760197630931E-3</v>
      </c>
      <c r="K5406" s="204">
        <f t="shared" si="1000"/>
        <v>6.6122448977558021E-2</v>
      </c>
      <c r="L5406" s="28">
        <f t="shared" si="999"/>
        <v>3.375464158589657</v>
      </c>
      <c r="M5406" s="28">
        <f t="shared" si="1001"/>
        <v>0.21927420655205926</v>
      </c>
      <c r="N5406" s="28">
        <f t="shared" si="990"/>
        <v>5.7290669248255632</v>
      </c>
      <c r="O5406" s="28">
        <f t="shared" si="1002"/>
        <v>0.37216706953560269</v>
      </c>
      <c r="P5406" s="28">
        <f t="shared" si="1003"/>
        <v>0.59144127608766195</v>
      </c>
      <c r="Q5406" s="6">
        <f t="shared" si="996"/>
        <v>0.10525161914498844</v>
      </c>
      <c r="R5406" s="6">
        <f t="shared" si="997"/>
        <v>0.14514515711888507</v>
      </c>
      <c r="S5406" s="6">
        <f t="shared" si="998"/>
        <v>0.25039677626387352</v>
      </c>
    </row>
    <row r="5407" spans="2:19" customFormat="1" x14ac:dyDescent="0.25">
      <c r="B5407" s="200" t="s">
        <v>973</v>
      </c>
      <c r="C5407" s="114">
        <v>1</v>
      </c>
      <c r="D5407" s="1">
        <v>4</v>
      </c>
      <c r="E5407" s="1">
        <v>1</v>
      </c>
      <c r="F5407" s="1"/>
      <c r="G5407" s="4">
        <f t="shared" si="991"/>
        <v>64.961200000000005</v>
      </c>
      <c r="H5407" s="201"/>
      <c r="I5407" s="201"/>
      <c r="J5407" s="204">
        <f t="shared" si="988"/>
        <v>1.2566370614359172E-3</v>
      </c>
      <c r="K5407" s="204">
        <f t="shared" si="1000"/>
        <v>8.1632653058713603E-2</v>
      </c>
      <c r="L5407" s="28">
        <f t="shared" si="999"/>
        <v>1.0160380376627949</v>
      </c>
      <c r="M5407" s="28">
        <f t="shared" si="1001"/>
        <v>6.6003051452428282E-2</v>
      </c>
      <c r="N5407" s="28">
        <f t="shared" si="990"/>
        <v>6.4806737611278331</v>
      </c>
      <c r="O5407" s="28">
        <f t="shared" si="1002"/>
        <v>0.42099235249702632</v>
      </c>
      <c r="P5407" s="28">
        <f t="shared" si="1003"/>
        <v>0.48699540394945462</v>
      </c>
      <c r="Q5407" s="6">
        <f t="shared" si="996"/>
        <v>3.1681464697165575E-2</v>
      </c>
      <c r="R5407" s="6">
        <f t="shared" si="997"/>
        <v>0.16418701747384026</v>
      </c>
      <c r="S5407" s="6">
        <f t="shared" si="998"/>
        <v>0.19586848217100583</v>
      </c>
    </row>
    <row r="5408" spans="2:19" customFormat="1" x14ac:dyDescent="0.25">
      <c r="B5408" s="200" t="s">
        <v>973</v>
      </c>
      <c r="C5408" s="114">
        <v>1</v>
      </c>
      <c r="D5408" s="1">
        <v>1.7</v>
      </c>
      <c r="E5408" s="1">
        <v>1</v>
      </c>
      <c r="F5408" s="1"/>
      <c r="G5408" s="4">
        <f t="shared" si="991"/>
        <v>795.77470000000005</v>
      </c>
      <c r="H5408" s="201"/>
      <c r="I5408" s="201"/>
      <c r="J5408" s="204">
        <f t="shared" si="988"/>
        <v>2.2698006922186259E-4</v>
      </c>
      <c r="K5408" s="204">
        <f t="shared" si="1000"/>
        <v>0.18062392968468158</v>
      </c>
      <c r="L5408" s="28">
        <f t="shared" si="999"/>
        <v>0.37303828353665541</v>
      </c>
      <c r="M5408" s="28">
        <f t="shared" si="1001"/>
        <v>0.29685267488996425</v>
      </c>
      <c r="N5408" s="28">
        <f t="shared" si="990"/>
        <v>2.3814156735674734</v>
      </c>
      <c r="O5408" s="28">
        <f t="shared" si="1002"/>
        <v>1.8950591505547882</v>
      </c>
      <c r="P5408" s="28">
        <f t="shared" si="1003"/>
        <v>2.1919118254447527</v>
      </c>
      <c r="Q5408" s="6">
        <f t="shared" si="996"/>
        <v>0.14248928394718283</v>
      </c>
      <c r="R5408" s="6">
        <f t="shared" si="997"/>
        <v>0.73907306871636747</v>
      </c>
      <c r="S5408" s="6">
        <f t="shared" si="998"/>
        <v>0.88156235266355032</v>
      </c>
    </row>
    <row r="5409" spans="2:19" customFormat="1" x14ac:dyDescent="0.25">
      <c r="B5409" s="200" t="s">
        <v>973</v>
      </c>
      <c r="C5409" s="114">
        <v>1</v>
      </c>
      <c r="D5409" s="1">
        <v>2.5</v>
      </c>
      <c r="E5409" s="1">
        <v>1</v>
      </c>
      <c r="F5409" s="1"/>
      <c r="G5409" s="4">
        <f t="shared" si="991"/>
        <v>795.77470000000005</v>
      </c>
      <c r="H5409" s="201"/>
      <c r="I5409" s="201"/>
      <c r="J5409" s="204">
        <f t="shared" ref="J5409:J5472" si="1004">((+D5409/200)^2)*PI()</f>
        <v>4.9087385212340522E-4</v>
      </c>
      <c r="K5409" s="204">
        <f t="shared" si="1000"/>
        <v>0.39062268530424216</v>
      </c>
      <c r="L5409" s="28">
        <f t="shared" si="999"/>
        <v>0.58598360785105563</v>
      </c>
      <c r="M5409" s="28">
        <f t="shared" si="1001"/>
        <v>0.46630817561963456</v>
      </c>
      <c r="N5409" s="28">
        <f t="shared" ref="N5409:N5472" si="1005">1.28*(D5409^1.17)</f>
        <v>3.7393815404049149</v>
      </c>
      <c r="O5409" s="28">
        <f t="shared" si="1002"/>
        <v>2.975687648408019</v>
      </c>
      <c r="P5409" s="28">
        <f t="shared" si="1003"/>
        <v>3.4419958240276536</v>
      </c>
      <c r="Q5409" s="6">
        <f t="shared" si="996"/>
        <v>0.22382792429742457</v>
      </c>
      <c r="R5409" s="6">
        <f t="shared" si="997"/>
        <v>1.1605181828791276</v>
      </c>
      <c r="S5409" s="6">
        <f t="shared" si="998"/>
        <v>1.3843461071765522</v>
      </c>
    </row>
    <row r="5410" spans="2:19" customFormat="1" x14ac:dyDescent="0.25">
      <c r="B5410" s="200" t="s">
        <v>973</v>
      </c>
      <c r="C5410" s="114">
        <v>1</v>
      </c>
      <c r="D5410" s="1">
        <v>3.9</v>
      </c>
      <c r="E5410" s="1"/>
      <c r="F5410" s="1"/>
      <c r="G5410" s="4">
        <f t="shared" ref="G5410:G5473" si="1006">IF($D5410&lt;3.01,795.7747,64.9612)</f>
        <v>64.961200000000005</v>
      </c>
      <c r="H5410" s="201"/>
      <c r="I5410" s="201"/>
      <c r="J5410" s="204">
        <f t="shared" si="1004"/>
        <v>1.1945906065275189E-3</v>
      </c>
      <c r="K5410" s="204">
        <f t="shared" si="1000"/>
        <v>7.7602040813939621E-2</v>
      </c>
      <c r="L5410" s="28">
        <f t="shared" si="999"/>
        <v>4.0574351124683323</v>
      </c>
      <c r="M5410" s="28">
        <f t="shared" si="1001"/>
        <v>0.26357585894044605</v>
      </c>
      <c r="N5410" s="28">
        <f t="shared" si="1005"/>
        <v>6.2915196864507177</v>
      </c>
      <c r="O5410" s="28">
        <f t="shared" si="1002"/>
        <v>0.40870467658277715</v>
      </c>
      <c r="P5410" s="28">
        <f t="shared" si="1003"/>
        <v>0.6722805355232232</v>
      </c>
      <c r="Q5410" s="6">
        <f t="shared" si="996"/>
        <v>0.12651641229141411</v>
      </c>
      <c r="R5410" s="6">
        <f t="shared" si="997"/>
        <v>0.1593948238672831</v>
      </c>
      <c r="S5410" s="6">
        <f t="shared" si="998"/>
        <v>0.28591123615869718</v>
      </c>
    </row>
    <row r="5411" spans="2:19" customFormat="1" x14ac:dyDescent="0.25">
      <c r="B5411" s="200" t="s">
        <v>973</v>
      </c>
      <c r="C5411" s="114">
        <v>1</v>
      </c>
      <c r="D5411" s="1">
        <v>4.3</v>
      </c>
      <c r="E5411" s="1"/>
      <c r="F5411" s="1"/>
      <c r="G5411" s="4">
        <f t="shared" si="1006"/>
        <v>64.961200000000005</v>
      </c>
      <c r="H5411" s="201"/>
      <c r="I5411" s="201"/>
      <c r="J5411" s="204">
        <f t="shared" si="1004"/>
        <v>1.4522012041218817E-3</v>
      </c>
      <c r="K5411" s="204">
        <f t="shared" si="1000"/>
        <v>9.4336734690975893E-2</v>
      </c>
      <c r="L5411" s="28">
        <f t="shared" si="999"/>
        <v>5.0785301024450318</v>
      </c>
      <c r="M5411" s="28">
        <f t="shared" si="1001"/>
        <v>0.3299074160899001</v>
      </c>
      <c r="N5411" s="28">
        <f t="shared" si="1005"/>
        <v>7.0529054640829827</v>
      </c>
      <c r="O5411" s="28">
        <f t="shared" si="1002"/>
        <v>0.45816521132004828</v>
      </c>
      <c r="P5411" s="28">
        <f t="shared" si="1003"/>
        <v>0.78807262740994832</v>
      </c>
      <c r="Q5411" s="6">
        <f t="shared" si="996"/>
        <v>0.15835555972315205</v>
      </c>
      <c r="R5411" s="6">
        <f t="shared" si="997"/>
        <v>0.17868443241481885</v>
      </c>
      <c r="S5411" s="6">
        <f t="shared" si="998"/>
        <v>0.33703999213797087</v>
      </c>
    </row>
    <row r="5412" spans="2:19" customFormat="1" x14ac:dyDescent="0.25">
      <c r="B5412" s="200" t="s">
        <v>973</v>
      </c>
      <c r="C5412" s="114">
        <v>1</v>
      </c>
      <c r="D5412" s="1">
        <v>3.7</v>
      </c>
      <c r="E5412" s="1"/>
      <c r="F5412" s="1"/>
      <c r="G5412" s="4">
        <f t="shared" si="1006"/>
        <v>64.961200000000005</v>
      </c>
      <c r="H5412" s="201"/>
      <c r="I5412" s="201"/>
      <c r="J5412" s="204">
        <f t="shared" si="1004"/>
        <v>1.075210085691107E-3</v>
      </c>
      <c r="K5412" s="204">
        <f t="shared" si="1000"/>
        <v>6.9846938773361844E-2</v>
      </c>
      <c r="L5412" s="28">
        <f t="shared" si="999"/>
        <v>3.5949248430857623</v>
      </c>
      <c r="M5412" s="28">
        <f t="shared" si="1001"/>
        <v>0.2335306362462681</v>
      </c>
      <c r="N5412" s="28">
        <f t="shared" si="1005"/>
        <v>5.9156978898620354</v>
      </c>
      <c r="O5412" s="28">
        <f t="shared" si="1002"/>
        <v>0.38429084121668494</v>
      </c>
      <c r="P5412" s="28">
        <f t="shared" si="1003"/>
        <v>0.61782147746295302</v>
      </c>
      <c r="Q5412" s="6">
        <f t="shared" si="996"/>
        <v>0.11209470539820869</v>
      </c>
      <c r="R5412" s="6">
        <f t="shared" si="997"/>
        <v>0.14987342807450713</v>
      </c>
      <c r="S5412" s="6">
        <f t="shared" si="998"/>
        <v>0.2619681334727158</v>
      </c>
    </row>
    <row r="5413" spans="2:19" customFormat="1" x14ac:dyDescent="0.25">
      <c r="B5413" s="200" t="s">
        <v>973</v>
      </c>
      <c r="C5413" s="114">
        <v>1</v>
      </c>
      <c r="D5413" s="1">
        <v>4</v>
      </c>
      <c r="E5413" s="1"/>
      <c r="F5413" s="1"/>
      <c r="G5413" s="4">
        <f t="shared" si="1006"/>
        <v>64.961200000000005</v>
      </c>
      <c r="H5413" s="201"/>
      <c r="I5413" s="201"/>
      <c r="J5413" s="204">
        <f t="shared" si="1004"/>
        <v>1.2566370614359172E-3</v>
      </c>
      <c r="K5413" s="204">
        <f t="shared" si="1000"/>
        <v>8.1632653058713603E-2</v>
      </c>
      <c r="L5413" s="28">
        <f t="shared" si="999"/>
        <v>4.3006091215286046</v>
      </c>
      <c r="M5413" s="28">
        <f t="shared" si="1001"/>
        <v>0.27937273468421148</v>
      </c>
      <c r="N5413" s="28">
        <f t="shared" si="1005"/>
        <v>6.4806737611278331</v>
      </c>
      <c r="O5413" s="28">
        <f t="shared" si="1002"/>
        <v>0.42099235249702632</v>
      </c>
      <c r="P5413" s="28">
        <f t="shared" si="1003"/>
        <v>0.7003650871812378</v>
      </c>
      <c r="Q5413" s="6">
        <f t="shared" si="996"/>
        <v>0.1340989126484215</v>
      </c>
      <c r="R5413" s="6">
        <f t="shared" si="997"/>
        <v>0.16418701747384026</v>
      </c>
      <c r="S5413" s="6">
        <f t="shared" si="998"/>
        <v>0.29828593012226179</v>
      </c>
    </row>
    <row r="5414" spans="2:19" customFormat="1" x14ac:dyDescent="0.25">
      <c r="B5414" s="200" t="s">
        <v>973</v>
      </c>
      <c r="C5414" s="114">
        <v>1</v>
      </c>
      <c r="D5414" s="1">
        <v>5</v>
      </c>
      <c r="E5414" s="1"/>
      <c r="F5414" s="1"/>
      <c r="G5414" s="4">
        <f t="shared" si="1006"/>
        <v>64.961200000000005</v>
      </c>
      <c r="H5414" s="201"/>
      <c r="I5414" s="201"/>
      <c r="J5414" s="204">
        <f t="shared" si="1004"/>
        <v>1.9634954084936209E-3</v>
      </c>
      <c r="K5414" s="204">
        <f t="shared" si="1000"/>
        <v>0.12755102040424002</v>
      </c>
      <c r="L5414" s="28">
        <f t="shared" si="999"/>
        <v>7.1833345216463531</v>
      </c>
      <c r="M5414" s="28">
        <f t="shared" si="1001"/>
        <v>0.46663803957857453</v>
      </c>
      <c r="N5414" s="28">
        <f t="shared" si="1005"/>
        <v>8.4140458590425169</v>
      </c>
      <c r="O5414" s="28">
        <f t="shared" si="1002"/>
        <v>0.54658652646013051</v>
      </c>
      <c r="P5414" s="28">
        <f t="shared" si="1003"/>
        <v>1.0132245660387049</v>
      </c>
      <c r="Q5414" s="6">
        <f t="shared" si="996"/>
        <v>0.22398625899771576</v>
      </c>
      <c r="R5414" s="6">
        <f t="shared" si="997"/>
        <v>0.2131687453194509</v>
      </c>
      <c r="S5414" s="6">
        <f t="shared" si="998"/>
        <v>0.4371550043171667</v>
      </c>
    </row>
    <row r="5415" spans="2:19" customFormat="1" x14ac:dyDescent="0.25">
      <c r="B5415" s="200" t="s">
        <v>973</v>
      </c>
      <c r="C5415" s="114">
        <v>1</v>
      </c>
      <c r="D5415" s="1">
        <v>4.8</v>
      </c>
      <c r="E5415" s="1"/>
      <c r="F5415" s="1"/>
      <c r="G5415" s="4">
        <f t="shared" si="1006"/>
        <v>64.961200000000005</v>
      </c>
      <c r="H5415" s="201"/>
      <c r="I5415" s="201"/>
      <c r="J5415" s="204">
        <f t="shared" si="1004"/>
        <v>1.8095573684677208E-3</v>
      </c>
      <c r="K5415" s="204">
        <f t="shared" si="1000"/>
        <v>0.11755102040454758</v>
      </c>
      <c r="L5415" s="28">
        <f t="shared" si="999"/>
        <v>6.5398480281028419</v>
      </c>
      <c r="M5415" s="28">
        <f t="shared" si="1001"/>
        <v>0.42483638396340279</v>
      </c>
      <c r="N5415" s="28">
        <f t="shared" si="1005"/>
        <v>8.0216224497877064</v>
      </c>
      <c r="O5415" s="28">
        <f t="shared" si="1002"/>
        <v>0.52109423039239344</v>
      </c>
      <c r="P5415" s="28">
        <f t="shared" si="1003"/>
        <v>0.94593061435579617</v>
      </c>
      <c r="Q5415" s="6">
        <f t="shared" si="996"/>
        <v>0.20392146430243333</v>
      </c>
      <c r="R5415" s="6">
        <f t="shared" si="997"/>
        <v>0.20322674985303346</v>
      </c>
      <c r="S5415" s="6">
        <f t="shared" si="998"/>
        <v>0.40714821415546676</v>
      </c>
    </row>
    <row r="5416" spans="2:19" customFormat="1" x14ac:dyDescent="0.25">
      <c r="B5416" s="200" t="s">
        <v>973</v>
      </c>
      <c r="C5416" s="114">
        <v>1</v>
      </c>
      <c r="D5416" s="1">
        <v>0.8</v>
      </c>
      <c r="E5416" s="1">
        <v>1</v>
      </c>
      <c r="F5416" s="1"/>
      <c r="G5416" s="4">
        <f t="shared" si="1006"/>
        <v>795.77470000000005</v>
      </c>
      <c r="H5416" s="201"/>
      <c r="I5416" s="201"/>
      <c r="J5416" s="204">
        <f t="shared" si="1004"/>
        <v>5.0265482457436686E-5</v>
      </c>
      <c r="K5416" s="204">
        <f t="shared" si="1000"/>
        <v>3.9999762975154389E-2</v>
      </c>
      <c r="L5416" s="28">
        <f t="shared" si="999"/>
        <v>0.15431782441572514</v>
      </c>
      <c r="M5416" s="28">
        <f t="shared" si="1001"/>
        <v>0.1228014951353016</v>
      </c>
      <c r="N5416" s="28">
        <f t="shared" si="1005"/>
        <v>0.98588271958712526</v>
      </c>
      <c r="O5416" s="28">
        <f t="shared" si="1002"/>
        <v>0.78453589176584659</v>
      </c>
      <c r="P5416" s="28">
        <f t="shared" si="1003"/>
        <v>0.90733738690114818</v>
      </c>
      <c r="Q5416" s="6">
        <f t="shared" si="996"/>
        <v>5.8944717664944767E-2</v>
      </c>
      <c r="R5416" s="6">
        <f t="shared" si="997"/>
        <v>0.3059689977886802</v>
      </c>
      <c r="S5416" s="6">
        <f t="shared" si="998"/>
        <v>0.36491371545362494</v>
      </c>
    </row>
    <row r="5417" spans="2:19" customFormat="1" x14ac:dyDescent="0.25">
      <c r="B5417" s="200" t="s">
        <v>973</v>
      </c>
      <c r="C5417" s="114">
        <v>1</v>
      </c>
      <c r="D5417" s="1">
        <v>4</v>
      </c>
      <c r="E5417" s="1"/>
      <c r="F5417" s="1"/>
      <c r="G5417" s="4">
        <f t="shared" si="1006"/>
        <v>64.961200000000005</v>
      </c>
      <c r="H5417" s="201"/>
      <c r="I5417" s="201"/>
      <c r="J5417" s="204">
        <f t="shared" si="1004"/>
        <v>1.2566370614359172E-3</v>
      </c>
      <c r="K5417" s="204">
        <f t="shared" si="1000"/>
        <v>8.1632653058713603E-2</v>
      </c>
      <c r="L5417" s="28">
        <f t="shared" si="999"/>
        <v>4.3006091215286046</v>
      </c>
      <c r="M5417" s="28">
        <f t="shared" si="1001"/>
        <v>0.27937273468421148</v>
      </c>
      <c r="N5417" s="28">
        <f t="shared" si="1005"/>
        <v>6.4806737611278331</v>
      </c>
      <c r="O5417" s="28">
        <f t="shared" si="1002"/>
        <v>0.42099235249702632</v>
      </c>
      <c r="P5417" s="28">
        <f t="shared" si="1003"/>
        <v>0.7003650871812378</v>
      </c>
      <c r="Q5417" s="6">
        <f t="shared" si="996"/>
        <v>0.1340989126484215</v>
      </c>
      <c r="R5417" s="6">
        <f t="shared" si="997"/>
        <v>0.16418701747384026</v>
      </c>
      <c r="S5417" s="6">
        <f t="shared" si="998"/>
        <v>0.29828593012226179</v>
      </c>
    </row>
    <row r="5418" spans="2:19" customFormat="1" x14ac:dyDescent="0.25">
      <c r="B5418" s="200" t="s">
        <v>973</v>
      </c>
      <c r="C5418" s="114">
        <v>1</v>
      </c>
      <c r="D5418" s="1">
        <v>4.2</v>
      </c>
      <c r="E5418" s="1"/>
      <c r="F5418" s="1"/>
      <c r="G5418" s="4">
        <f t="shared" si="1006"/>
        <v>64.961200000000005</v>
      </c>
      <c r="H5418" s="201"/>
      <c r="I5418" s="201"/>
      <c r="J5418" s="204">
        <f t="shared" si="1004"/>
        <v>1.385442360233099E-3</v>
      </c>
      <c r="K5418" s="204">
        <f t="shared" si="1000"/>
        <v>8.9999999997231753E-2</v>
      </c>
      <c r="L5418" s="28">
        <f t="shared" si="999"/>
        <v>4.811097633235077</v>
      </c>
      <c r="M5418" s="28">
        <f t="shared" si="1001"/>
        <v>0.31253468163409348</v>
      </c>
      <c r="N5418" s="28">
        <f t="shared" si="1005"/>
        <v>6.861382640483793</v>
      </c>
      <c r="O5418" s="28">
        <f t="shared" si="1002"/>
        <v>0.44572365863033786</v>
      </c>
      <c r="P5418" s="28">
        <f t="shared" si="1003"/>
        <v>0.7582583402644314</v>
      </c>
      <c r="Q5418" s="6">
        <f t="shared" si="996"/>
        <v>0.15001664718436486</v>
      </c>
      <c r="R5418" s="6">
        <f t="shared" si="997"/>
        <v>0.17383222686583177</v>
      </c>
      <c r="S5418" s="6">
        <f t="shared" si="998"/>
        <v>0.32384887405019663</v>
      </c>
    </row>
    <row r="5419" spans="2:19" customFormat="1" x14ac:dyDescent="0.25">
      <c r="B5419" s="200" t="s">
        <v>973</v>
      </c>
      <c r="C5419" s="114">
        <v>1</v>
      </c>
      <c r="D5419" s="1">
        <v>0.9</v>
      </c>
      <c r="E5419" s="1">
        <v>1</v>
      </c>
      <c r="F5419" s="1"/>
      <c r="G5419" s="4">
        <f t="shared" si="1006"/>
        <v>795.77470000000005</v>
      </c>
      <c r="H5419" s="201"/>
      <c r="I5419" s="201"/>
      <c r="J5419" s="204">
        <f t="shared" si="1004"/>
        <v>6.3617251235193318E-5</v>
      </c>
      <c r="K5419" s="204">
        <f t="shared" si="1000"/>
        <v>5.0624700015429784E-2</v>
      </c>
      <c r="L5419" s="28">
        <f t="shared" si="999"/>
        <v>0.17713961471984876</v>
      </c>
      <c r="M5419" s="28">
        <f t="shared" si="1001"/>
        <v>0.14096239120561405</v>
      </c>
      <c r="N5419" s="28">
        <f t="shared" si="1005"/>
        <v>1.1315498872605683</v>
      </c>
      <c r="O5419" s="28">
        <f t="shared" si="1002"/>
        <v>0.90045345378534236</v>
      </c>
      <c r="P5419" s="28">
        <f t="shared" si="1003"/>
        <v>1.0414158449909565</v>
      </c>
      <c r="Q5419" s="6">
        <f t="shared" si="996"/>
        <v>6.7661947778694734E-2</v>
      </c>
      <c r="R5419" s="6">
        <f t="shared" si="997"/>
        <v>0.35117684697628354</v>
      </c>
      <c r="S5419" s="6">
        <f t="shared" si="998"/>
        <v>0.41883879475497826</v>
      </c>
    </row>
    <row r="5420" spans="2:19" customFormat="1" x14ac:dyDescent="0.25">
      <c r="B5420" s="200" t="s">
        <v>973</v>
      </c>
      <c r="C5420" s="114">
        <v>1</v>
      </c>
      <c r="D5420" s="1">
        <v>4.3</v>
      </c>
      <c r="E5420" s="1"/>
      <c r="F5420" s="1"/>
      <c r="G5420" s="4">
        <f t="shared" si="1006"/>
        <v>64.961200000000005</v>
      </c>
      <c r="H5420" s="201"/>
      <c r="I5420" s="201"/>
      <c r="J5420" s="204">
        <f t="shared" si="1004"/>
        <v>1.4522012041218817E-3</v>
      </c>
      <c r="K5420" s="204">
        <f t="shared" si="1000"/>
        <v>9.4336734690975893E-2</v>
      </c>
      <c r="L5420" s="28">
        <f t="shared" si="999"/>
        <v>5.0785301024450318</v>
      </c>
      <c r="M5420" s="28">
        <f t="shared" si="1001"/>
        <v>0.3299074160899001</v>
      </c>
      <c r="N5420" s="28">
        <f t="shared" si="1005"/>
        <v>7.0529054640829827</v>
      </c>
      <c r="O5420" s="28">
        <f t="shared" si="1002"/>
        <v>0.45816521132004828</v>
      </c>
      <c r="P5420" s="28">
        <f t="shared" si="1003"/>
        <v>0.78807262740994832</v>
      </c>
      <c r="Q5420" s="6">
        <f t="shared" si="996"/>
        <v>0.15835555972315205</v>
      </c>
      <c r="R5420" s="6">
        <f t="shared" si="997"/>
        <v>0.17868443241481885</v>
      </c>
      <c r="S5420" s="6">
        <f t="shared" si="998"/>
        <v>0.33703999213797087</v>
      </c>
    </row>
    <row r="5421" spans="2:19" customFormat="1" x14ac:dyDescent="0.25">
      <c r="B5421" s="200" t="s">
        <v>973</v>
      </c>
      <c r="C5421" s="114">
        <v>1</v>
      </c>
      <c r="D5421" s="1">
        <v>1</v>
      </c>
      <c r="E5421" s="1"/>
      <c r="F5421" s="1"/>
      <c r="G5421" s="4">
        <f t="shared" si="1006"/>
        <v>795.77470000000005</v>
      </c>
      <c r="H5421" s="201"/>
      <c r="I5421" s="201"/>
      <c r="J5421" s="204">
        <f t="shared" si="1004"/>
        <v>7.8539816339744827E-5</v>
      </c>
      <c r="K5421" s="204">
        <f t="shared" si="1000"/>
        <v>6.2499629648678737E-2</v>
      </c>
      <c r="L5421" s="28">
        <f t="shared" si="999"/>
        <v>0.17757999999999999</v>
      </c>
      <c r="M5421" s="28">
        <f t="shared" si="1001"/>
        <v>0.14131283659999999</v>
      </c>
      <c r="N5421" s="28">
        <f t="shared" si="1005"/>
        <v>1.28</v>
      </c>
      <c r="O5421" s="28">
        <f t="shared" si="1002"/>
        <v>1.0185856</v>
      </c>
      <c r="P5421" s="28">
        <f t="shared" si="1003"/>
        <v>1.1598984366</v>
      </c>
      <c r="Q5421" s="6">
        <f t="shared" si="996"/>
        <v>6.7830161567999994E-2</v>
      </c>
      <c r="R5421" s="6">
        <f t="shared" si="997"/>
        <v>0.39724838400000001</v>
      </c>
      <c r="S5421" s="6">
        <f t="shared" si="998"/>
        <v>0.46507854556799999</v>
      </c>
    </row>
    <row r="5422" spans="2:19" customFormat="1" x14ac:dyDescent="0.25">
      <c r="B5422" s="200" t="s">
        <v>973</v>
      </c>
      <c r="C5422" s="114">
        <v>1</v>
      </c>
      <c r="D5422" s="1">
        <v>3.5</v>
      </c>
      <c r="E5422" s="1"/>
      <c r="F5422" s="1"/>
      <c r="G5422" s="4">
        <f t="shared" si="1006"/>
        <v>64.961200000000005</v>
      </c>
      <c r="H5422" s="201"/>
      <c r="I5422" s="201"/>
      <c r="J5422" s="204">
        <f t="shared" si="1004"/>
        <v>9.6211275016187424E-4</v>
      </c>
      <c r="K5422" s="204">
        <f t="shared" si="1000"/>
        <v>6.2499999998077607E-2</v>
      </c>
      <c r="L5422" s="28">
        <f t="shared" si="999"/>
        <v>3.1637815247608514</v>
      </c>
      <c r="M5422" s="28">
        <f t="shared" si="1001"/>
        <v>0.20552304837265933</v>
      </c>
      <c r="N5422" s="28">
        <f t="shared" si="1005"/>
        <v>5.5433152983182508</v>
      </c>
      <c r="O5422" s="28">
        <f t="shared" si="1002"/>
        <v>0.36010042074168885</v>
      </c>
      <c r="P5422" s="28">
        <f t="shared" si="1003"/>
        <v>0.56562346911434824</v>
      </c>
      <c r="Q5422" s="6">
        <f t="shared" si="996"/>
        <v>9.865106321887647E-2</v>
      </c>
      <c r="R5422" s="6">
        <f t="shared" si="997"/>
        <v>0.14043916408925866</v>
      </c>
      <c r="S5422" s="6">
        <f t="shared" si="998"/>
        <v>0.23909022730813512</v>
      </c>
    </row>
    <row r="5423" spans="2:19" customFormat="1" x14ac:dyDescent="0.25">
      <c r="B5423" s="200" t="s">
        <v>973</v>
      </c>
      <c r="C5423" s="114">
        <v>1</v>
      </c>
      <c r="D5423" s="1">
        <v>5.6</v>
      </c>
      <c r="E5423" s="1"/>
      <c r="F5423" s="1"/>
      <c r="G5423" s="4">
        <f t="shared" si="1006"/>
        <v>64.961200000000005</v>
      </c>
      <c r="H5423" s="201"/>
      <c r="I5423" s="201"/>
      <c r="J5423" s="204">
        <f t="shared" si="1004"/>
        <v>2.4630086404143973E-3</v>
      </c>
      <c r="K5423" s="204">
        <f t="shared" si="1000"/>
        <v>0.15999999999507863</v>
      </c>
      <c r="L5423" s="28">
        <f t="shared" si="999"/>
        <v>9.3213394933125091</v>
      </c>
      <c r="M5423" s="28">
        <f t="shared" si="1001"/>
        <v>0.60552541083786027</v>
      </c>
      <c r="N5423" s="28">
        <f t="shared" si="1005"/>
        <v>9.6070480145707613</v>
      </c>
      <c r="O5423" s="28">
        <f t="shared" si="1002"/>
        <v>0.62408537958901456</v>
      </c>
      <c r="P5423" s="28">
        <f t="shared" si="1003"/>
        <v>1.2296107904268747</v>
      </c>
      <c r="Q5423" s="6">
        <f t="shared" si="996"/>
        <v>0.29065219720217289</v>
      </c>
      <c r="R5423" s="6">
        <f t="shared" si="997"/>
        <v>0.24339329803971568</v>
      </c>
      <c r="S5423" s="6">
        <f t="shared" si="998"/>
        <v>0.5340454952418886</v>
      </c>
    </row>
    <row r="5424" spans="2:19" customFormat="1" x14ac:dyDescent="0.25">
      <c r="B5424" s="200" t="s">
        <v>973</v>
      </c>
      <c r="C5424" s="114">
        <v>1</v>
      </c>
      <c r="D5424" s="1">
        <v>1</v>
      </c>
      <c r="E5424" s="1">
        <v>1</v>
      </c>
      <c r="F5424" s="1"/>
      <c r="G5424" s="4">
        <f t="shared" si="1006"/>
        <v>795.77470000000005</v>
      </c>
      <c r="H5424" s="201"/>
      <c r="I5424" s="201"/>
      <c r="J5424" s="204">
        <f t="shared" si="1004"/>
        <v>7.8539816339744827E-5</v>
      </c>
      <c r="K5424" s="204">
        <f t="shared" si="1000"/>
        <v>6.2499629648678737E-2</v>
      </c>
      <c r="L5424" s="28">
        <f t="shared" si="999"/>
        <v>0.20039999999999999</v>
      </c>
      <c r="M5424" s="28">
        <f t="shared" si="1001"/>
        <v>0.15947230800000001</v>
      </c>
      <c r="N5424" s="28">
        <f t="shared" si="1005"/>
        <v>1.28</v>
      </c>
      <c r="O5424" s="28">
        <f t="shared" si="1002"/>
        <v>1.0185856</v>
      </c>
      <c r="P5424" s="28">
        <f t="shared" si="1003"/>
        <v>1.178057908</v>
      </c>
      <c r="Q5424" s="6">
        <f t="shared" si="996"/>
        <v>7.6546707840000006E-2</v>
      </c>
      <c r="R5424" s="6">
        <f t="shared" si="997"/>
        <v>0.39724838400000001</v>
      </c>
      <c r="S5424" s="6">
        <f t="shared" si="998"/>
        <v>0.47379509184000002</v>
      </c>
    </row>
    <row r="5425" spans="2:19" customFormat="1" x14ac:dyDescent="0.25">
      <c r="B5425" s="200" t="s">
        <v>973</v>
      </c>
      <c r="C5425" s="114">
        <v>1</v>
      </c>
      <c r="D5425" s="1">
        <v>1</v>
      </c>
      <c r="E5425" s="1">
        <v>1</v>
      </c>
      <c r="F5425" s="1"/>
      <c r="G5425" s="4">
        <f t="shared" si="1006"/>
        <v>795.77470000000005</v>
      </c>
      <c r="H5425" s="201"/>
      <c r="I5425" s="201"/>
      <c r="J5425" s="204">
        <f t="shared" si="1004"/>
        <v>7.8539816339744827E-5</v>
      </c>
      <c r="K5425" s="204">
        <f t="shared" si="1000"/>
        <v>6.2499629648678737E-2</v>
      </c>
      <c r="L5425" s="28">
        <f t="shared" si="999"/>
        <v>0.20039999999999999</v>
      </c>
      <c r="M5425" s="28">
        <f t="shared" si="1001"/>
        <v>0.15947230800000001</v>
      </c>
      <c r="N5425" s="28">
        <f t="shared" si="1005"/>
        <v>1.28</v>
      </c>
      <c r="O5425" s="28">
        <f t="shared" si="1002"/>
        <v>1.0185856</v>
      </c>
      <c r="P5425" s="28">
        <f t="shared" si="1003"/>
        <v>1.178057908</v>
      </c>
      <c r="Q5425" s="6">
        <f t="shared" si="996"/>
        <v>7.6546707840000006E-2</v>
      </c>
      <c r="R5425" s="6">
        <f t="shared" si="997"/>
        <v>0.39724838400000001</v>
      </c>
      <c r="S5425" s="6">
        <f t="shared" si="998"/>
        <v>0.47379509184000002</v>
      </c>
    </row>
    <row r="5426" spans="2:19" customFormat="1" x14ac:dyDescent="0.25">
      <c r="B5426" s="200" t="s">
        <v>973</v>
      </c>
      <c r="C5426" s="114">
        <v>1</v>
      </c>
      <c r="D5426" s="1">
        <v>6.4</v>
      </c>
      <c r="E5426" s="1"/>
      <c r="F5426" s="1"/>
      <c r="G5426" s="4">
        <f t="shared" si="1006"/>
        <v>64.961200000000005</v>
      </c>
      <c r="H5426" s="201"/>
      <c r="I5426" s="201"/>
      <c r="J5426" s="204">
        <f t="shared" si="1004"/>
        <v>3.2169908772759479E-3</v>
      </c>
      <c r="K5426" s="204">
        <f t="shared" si="1000"/>
        <v>0.20897959183030679</v>
      </c>
      <c r="L5426" s="28">
        <f t="shared" si="999"/>
        <v>12.670735111153041</v>
      </c>
      <c r="M5426" s="28">
        <f t="shared" si="1001"/>
        <v>0.82310617366776118</v>
      </c>
      <c r="N5426" s="28">
        <f t="shared" si="1005"/>
        <v>11.231571837310549</v>
      </c>
      <c r="O5426" s="28">
        <f t="shared" si="1002"/>
        <v>0.72961639858967853</v>
      </c>
      <c r="P5426" s="28">
        <f t="shared" si="1003"/>
        <v>1.5527225722574398</v>
      </c>
      <c r="Q5426" s="6">
        <f t="shared" si="996"/>
        <v>0.39509096336052535</v>
      </c>
      <c r="R5426" s="6">
        <f t="shared" si="997"/>
        <v>0.28455039544997462</v>
      </c>
      <c r="S5426" s="6">
        <f t="shared" si="998"/>
        <v>0.67964135881049992</v>
      </c>
    </row>
    <row r="5427" spans="2:19" customFormat="1" x14ac:dyDescent="0.25">
      <c r="B5427" s="200" t="s">
        <v>973</v>
      </c>
      <c r="C5427" s="114">
        <v>1</v>
      </c>
      <c r="D5427" s="1">
        <v>3.5</v>
      </c>
      <c r="E5427" s="1">
        <v>1</v>
      </c>
      <c r="F5427" s="1"/>
      <c r="G5427" s="4">
        <f t="shared" si="1006"/>
        <v>64.961200000000005</v>
      </c>
      <c r="H5427" s="201"/>
      <c r="I5427" s="201"/>
      <c r="J5427" s="204">
        <f t="shared" si="1004"/>
        <v>9.6211275016187424E-4</v>
      </c>
      <c r="K5427" s="204">
        <f t="shared" si="1000"/>
        <v>6.2499999998077607E-2</v>
      </c>
      <c r="L5427" s="28">
        <f t="shared" si="999"/>
        <v>0.868963224744568</v>
      </c>
      <c r="M5427" s="28">
        <f t="shared" si="1001"/>
        <v>5.6448894930170489E-2</v>
      </c>
      <c r="N5427" s="28">
        <f t="shared" si="1005"/>
        <v>5.5433152983182508</v>
      </c>
      <c r="O5427" s="28">
        <f t="shared" si="1002"/>
        <v>0.36010042074168885</v>
      </c>
      <c r="P5427" s="28">
        <f t="shared" si="1003"/>
        <v>0.41654931567185932</v>
      </c>
      <c r="Q5427" s="6">
        <f t="shared" si="996"/>
        <v>2.7095469566481834E-2</v>
      </c>
      <c r="R5427" s="6">
        <f t="shared" si="997"/>
        <v>0.14043916408925866</v>
      </c>
      <c r="S5427" s="6">
        <f t="shared" si="998"/>
        <v>0.16753463365574051</v>
      </c>
    </row>
    <row r="5428" spans="2:19" customFormat="1" x14ac:dyDescent="0.25">
      <c r="B5428" s="200" t="s">
        <v>973</v>
      </c>
      <c r="C5428" s="114">
        <v>1</v>
      </c>
      <c r="D5428" s="1">
        <v>4.5</v>
      </c>
      <c r="E5428" s="1"/>
      <c r="F5428" s="1"/>
      <c r="G5428" s="4">
        <f t="shared" si="1006"/>
        <v>64.961200000000005</v>
      </c>
      <c r="H5428" s="201"/>
      <c r="I5428" s="201"/>
      <c r="J5428" s="204">
        <f t="shared" si="1004"/>
        <v>1.5904312808798326E-3</v>
      </c>
      <c r="K5428" s="204">
        <f t="shared" si="1000"/>
        <v>0.10331632652743439</v>
      </c>
      <c r="L5428" s="28">
        <f t="shared" si="999"/>
        <v>5.6380590590289899</v>
      </c>
      <c r="M5428" s="28">
        <f t="shared" si="1001"/>
        <v>0.36625508924934846</v>
      </c>
      <c r="N5428" s="28">
        <f t="shared" si="1005"/>
        <v>7.4382130025037601</v>
      </c>
      <c r="O5428" s="28">
        <f t="shared" si="1002"/>
        <v>0.48319525187039564</v>
      </c>
      <c r="P5428" s="28">
        <f t="shared" si="1003"/>
        <v>0.84945034111974405</v>
      </c>
      <c r="Q5428" s="6">
        <f t="shared" si="996"/>
        <v>0.17580244283968727</v>
      </c>
      <c r="R5428" s="6">
        <f t="shared" si="997"/>
        <v>0.1884461482294543</v>
      </c>
      <c r="S5428" s="6">
        <f t="shared" si="998"/>
        <v>0.36424859106914154</v>
      </c>
    </row>
    <row r="5429" spans="2:19" customFormat="1" x14ac:dyDescent="0.25">
      <c r="B5429" s="200" t="s">
        <v>973</v>
      </c>
      <c r="C5429" s="114">
        <v>1</v>
      </c>
      <c r="D5429" s="1">
        <v>4.3</v>
      </c>
      <c r="E5429" s="1">
        <v>1</v>
      </c>
      <c r="F5429" s="1"/>
      <c r="G5429" s="4">
        <f t="shared" si="1006"/>
        <v>64.961200000000005</v>
      </c>
      <c r="H5429" s="201"/>
      <c r="I5429" s="201"/>
      <c r="J5429" s="204">
        <f t="shared" si="1004"/>
        <v>1.4522012041218817E-3</v>
      </c>
      <c r="K5429" s="204">
        <f t="shared" si="1000"/>
        <v>9.4336734690975893E-2</v>
      </c>
      <c r="L5429" s="28">
        <f t="shared" si="999"/>
        <v>1.1058323195650606</v>
      </c>
      <c r="M5429" s="28">
        <f t="shared" si="1001"/>
        <v>7.1836195871078534E-2</v>
      </c>
      <c r="N5429" s="28">
        <f t="shared" si="1005"/>
        <v>7.0529054640829827</v>
      </c>
      <c r="O5429" s="28">
        <f t="shared" si="1002"/>
        <v>0.45816521132004828</v>
      </c>
      <c r="P5429" s="28">
        <f t="shared" si="1003"/>
        <v>0.53000140719112676</v>
      </c>
      <c r="Q5429" s="6">
        <f t="shared" si="996"/>
        <v>3.4481374018117697E-2</v>
      </c>
      <c r="R5429" s="6">
        <f t="shared" si="997"/>
        <v>0.17868443241481885</v>
      </c>
      <c r="S5429" s="6">
        <f t="shared" si="998"/>
        <v>0.21316580643293653</v>
      </c>
    </row>
    <row r="5430" spans="2:19" customFormat="1" x14ac:dyDescent="0.25">
      <c r="B5430" s="200" t="s">
        <v>973</v>
      </c>
      <c r="C5430" s="114">
        <v>1</v>
      </c>
      <c r="D5430" s="1">
        <v>6</v>
      </c>
      <c r="E5430" s="1"/>
      <c r="F5430" s="1"/>
      <c r="G5430" s="4">
        <f t="shared" si="1006"/>
        <v>64.961200000000005</v>
      </c>
      <c r="H5430" s="201"/>
      <c r="I5430" s="201"/>
      <c r="J5430" s="204">
        <f t="shared" si="1004"/>
        <v>2.8274333882308137E-3</v>
      </c>
      <c r="K5430" s="204">
        <f t="shared" si="1000"/>
        <v>0.1836734693821056</v>
      </c>
      <c r="L5430" s="28">
        <f t="shared" si="999"/>
        <v>10.923549380812876</v>
      </c>
      <c r="M5430" s="28">
        <f t="shared" si="1001"/>
        <v>0.70960688980053355</v>
      </c>
      <c r="N5430" s="28">
        <f t="shared" si="1005"/>
        <v>10.414704032978928</v>
      </c>
      <c r="O5430" s="28">
        <f t="shared" si="1002"/>
        <v>0.67655168474967775</v>
      </c>
      <c r="P5430" s="28">
        <f t="shared" si="1003"/>
        <v>1.3861585745502114</v>
      </c>
      <c r="Q5430" s="6">
        <f t="shared" si="996"/>
        <v>0.34061130710425608</v>
      </c>
      <c r="R5430" s="6">
        <f t="shared" si="997"/>
        <v>0.26385515705237433</v>
      </c>
      <c r="S5430" s="6">
        <f t="shared" si="998"/>
        <v>0.60446646415663041</v>
      </c>
    </row>
    <row r="5431" spans="2:19" customFormat="1" x14ac:dyDescent="0.25">
      <c r="B5431" s="200" t="s">
        <v>973</v>
      </c>
      <c r="C5431" s="114">
        <v>1</v>
      </c>
      <c r="D5431" s="1">
        <v>3.5</v>
      </c>
      <c r="E5431" s="1">
        <v>1</v>
      </c>
      <c r="F5431" s="1"/>
      <c r="G5431" s="4">
        <f t="shared" si="1006"/>
        <v>64.961200000000005</v>
      </c>
      <c r="H5431" s="201"/>
      <c r="I5431" s="201"/>
      <c r="J5431" s="204">
        <f t="shared" si="1004"/>
        <v>9.6211275016187424E-4</v>
      </c>
      <c r="K5431" s="204">
        <f t="shared" si="1000"/>
        <v>6.2499999998077607E-2</v>
      </c>
      <c r="L5431" s="28">
        <f t="shared" si="999"/>
        <v>0.868963224744568</v>
      </c>
      <c r="M5431" s="28">
        <f t="shared" si="1001"/>
        <v>5.6448894930170489E-2</v>
      </c>
      <c r="N5431" s="28">
        <f t="shared" si="1005"/>
        <v>5.5433152983182508</v>
      </c>
      <c r="O5431" s="28">
        <f t="shared" si="1002"/>
        <v>0.36010042074168885</v>
      </c>
      <c r="P5431" s="28">
        <f t="shared" si="1003"/>
        <v>0.41654931567185932</v>
      </c>
      <c r="Q5431" s="6">
        <f t="shared" si="996"/>
        <v>2.7095469566481834E-2</v>
      </c>
      <c r="R5431" s="6">
        <f t="shared" si="997"/>
        <v>0.14043916408925866</v>
      </c>
      <c r="S5431" s="6">
        <f t="shared" si="998"/>
        <v>0.16753463365574051</v>
      </c>
    </row>
    <row r="5432" spans="2:19" customFormat="1" x14ac:dyDescent="0.25">
      <c r="B5432" s="200" t="s">
        <v>973</v>
      </c>
      <c r="C5432" s="114">
        <v>2</v>
      </c>
      <c r="D5432" s="1">
        <v>1</v>
      </c>
      <c r="E5432" s="1">
        <v>1</v>
      </c>
      <c r="F5432" s="1"/>
      <c r="G5432" s="4">
        <f t="shared" si="1006"/>
        <v>795.77470000000005</v>
      </c>
      <c r="H5432" s="201"/>
      <c r="I5432" s="201"/>
      <c r="J5432" s="204">
        <f t="shared" si="1004"/>
        <v>7.8539816339744827E-5</v>
      </c>
      <c r="K5432" s="204">
        <f t="shared" si="1000"/>
        <v>6.2499629648678737E-2</v>
      </c>
      <c r="L5432" s="28">
        <f t="shared" si="999"/>
        <v>0.20039999999999999</v>
      </c>
      <c r="M5432" s="28">
        <f t="shared" si="1001"/>
        <v>0.15947230800000001</v>
      </c>
      <c r="N5432" s="28">
        <f t="shared" si="1005"/>
        <v>1.28</v>
      </c>
      <c r="O5432" s="28">
        <f t="shared" si="1002"/>
        <v>1.0185856</v>
      </c>
      <c r="P5432" s="28">
        <f t="shared" si="1003"/>
        <v>1.178057908</v>
      </c>
      <c r="Q5432" s="6">
        <f t="shared" si="996"/>
        <v>7.6546707840000006E-2</v>
      </c>
      <c r="R5432" s="6">
        <f t="shared" si="997"/>
        <v>0.39724838400000001</v>
      </c>
      <c r="S5432" s="6">
        <f t="shared" si="998"/>
        <v>0.47379509184000002</v>
      </c>
    </row>
    <row r="5433" spans="2:19" customFormat="1" x14ac:dyDescent="0.25">
      <c r="B5433" s="200" t="s">
        <v>973</v>
      </c>
      <c r="C5433" s="114">
        <v>2</v>
      </c>
      <c r="D5433" s="1">
        <v>3.5</v>
      </c>
      <c r="E5433" s="1"/>
      <c r="F5433" s="1"/>
      <c r="G5433" s="4">
        <f t="shared" si="1006"/>
        <v>64.961200000000005</v>
      </c>
      <c r="H5433" s="201"/>
      <c r="I5433" s="201"/>
      <c r="J5433" s="204">
        <f t="shared" si="1004"/>
        <v>9.6211275016187424E-4</v>
      </c>
      <c r="K5433" s="204">
        <f t="shared" si="1000"/>
        <v>6.2499999998077607E-2</v>
      </c>
      <c r="L5433" s="28">
        <f t="shared" si="999"/>
        <v>3.1637815247608514</v>
      </c>
      <c r="M5433" s="28">
        <f t="shared" si="1001"/>
        <v>0.20552304837265933</v>
      </c>
      <c r="N5433" s="28">
        <f t="shared" si="1005"/>
        <v>5.5433152983182508</v>
      </c>
      <c r="O5433" s="28">
        <f t="shared" si="1002"/>
        <v>0.36010042074168885</v>
      </c>
      <c r="P5433" s="28">
        <f t="shared" si="1003"/>
        <v>0.56562346911434824</v>
      </c>
      <c r="Q5433" s="6">
        <f t="shared" si="996"/>
        <v>9.865106321887647E-2</v>
      </c>
      <c r="R5433" s="6">
        <f t="shared" si="997"/>
        <v>0.14043916408925866</v>
      </c>
      <c r="S5433" s="6">
        <f t="shared" si="998"/>
        <v>0.23909022730813512</v>
      </c>
    </row>
    <row r="5434" spans="2:19" customFormat="1" x14ac:dyDescent="0.25">
      <c r="B5434" s="200" t="s">
        <v>973</v>
      </c>
      <c r="C5434" s="114">
        <v>2</v>
      </c>
      <c r="D5434" s="1">
        <v>3.5</v>
      </c>
      <c r="E5434" s="1"/>
      <c r="F5434" s="1"/>
      <c r="G5434" s="4">
        <f t="shared" si="1006"/>
        <v>64.961200000000005</v>
      </c>
      <c r="H5434" s="201"/>
      <c r="I5434" s="201"/>
      <c r="J5434" s="204">
        <f t="shared" si="1004"/>
        <v>9.6211275016187424E-4</v>
      </c>
      <c r="K5434" s="204">
        <f t="shared" si="1000"/>
        <v>6.2499999998077607E-2</v>
      </c>
      <c r="L5434" s="28">
        <f t="shared" si="999"/>
        <v>3.1637815247608514</v>
      </c>
      <c r="M5434" s="28">
        <f t="shared" si="1001"/>
        <v>0.20552304837265933</v>
      </c>
      <c r="N5434" s="28">
        <f t="shared" si="1005"/>
        <v>5.5433152983182508</v>
      </c>
      <c r="O5434" s="28">
        <f t="shared" si="1002"/>
        <v>0.36010042074168885</v>
      </c>
      <c r="P5434" s="28">
        <f t="shared" si="1003"/>
        <v>0.56562346911434824</v>
      </c>
      <c r="Q5434" s="6">
        <f t="shared" si="996"/>
        <v>9.865106321887647E-2</v>
      </c>
      <c r="R5434" s="6">
        <f t="shared" si="997"/>
        <v>0.14043916408925866</v>
      </c>
      <c r="S5434" s="6">
        <f t="shared" si="998"/>
        <v>0.23909022730813512</v>
      </c>
    </row>
    <row r="5435" spans="2:19" customFormat="1" x14ac:dyDescent="0.25">
      <c r="B5435" s="200" t="s">
        <v>973</v>
      </c>
      <c r="C5435" s="114">
        <v>2</v>
      </c>
      <c r="D5435" s="1">
        <v>3.8</v>
      </c>
      <c r="E5435" s="1"/>
      <c r="F5435" s="1"/>
      <c r="G5435" s="4">
        <f t="shared" si="1006"/>
        <v>64.961200000000005</v>
      </c>
      <c r="H5435" s="201"/>
      <c r="I5435" s="201"/>
      <c r="J5435" s="204">
        <f t="shared" si="1004"/>
        <v>1.1341149479459152E-3</v>
      </c>
      <c r="K5435" s="204">
        <f t="shared" si="1000"/>
        <v>7.3673469385489021E-2</v>
      </c>
      <c r="L5435" s="28">
        <f t="shared" si="999"/>
        <v>3.8222275656794742</v>
      </c>
      <c r="M5435" s="28">
        <f t="shared" si="1001"/>
        <v>0.24829649415562419</v>
      </c>
      <c r="N5435" s="28">
        <f t="shared" si="1005"/>
        <v>6.1031884174464111</v>
      </c>
      <c r="O5435" s="28">
        <f t="shared" si="1002"/>
        <v>0.39647045111343715</v>
      </c>
      <c r="P5435" s="28">
        <f t="shared" si="1003"/>
        <v>0.64476694526906131</v>
      </c>
      <c r="Q5435" s="6">
        <f t="shared" si="996"/>
        <v>0.1191823171946996</v>
      </c>
      <c r="R5435" s="6">
        <f t="shared" si="997"/>
        <v>0.1546234759342405</v>
      </c>
      <c r="S5435" s="6">
        <f t="shared" si="998"/>
        <v>0.2738057931289401</v>
      </c>
    </row>
    <row r="5436" spans="2:19" customFormat="1" x14ac:dyDescent="0.25">
      <c r="B5436" s="200" t="s">
        <v>973</v>
      </c>
      <c r="C5436" s="114">
        <v>2</v>
      </c>
      <c r="D5436" s="1">
        <v>5.0999999999999996</v>
      </c>
      <c r="E5436" s="1"/>
      <c r="F5436" s="1"/>
      <c r="G5436" s="4">
        <f t="shared" si="1006"/>
        <v>64.961200000000005</v>
      </c>
      <c r="H5436" s="201"/>
      <c r="I5436" s="201"/>
      <c r="J5436" s="204">
        <f t="shared" si="1004"/>
        <v>2.0428206229967626E-3</v>
      </c>
      <c r="K5436" s="204">
        <f t="shared" si="1000"/>
        <v>0.13270408162857128</v>
      </c>
      <c r="L5436" s="28">
        <f t="shared" si="999"/>
        <v>7.5179232289815232</v>
      </c>
      <c r="M5436" s="28">
        <f t="shared" si="1001"/>
        <v>0.48837332393509775</v>
      </c>
      <c r="N5436" s="28">
        <f t="shared" si="1005"/>
        <v>8.6112674075792555</v>
      </c>
      <c r="O5436" s="28">
        <f t="shared" si="1002"/>
        <v>0.55939827516743446</v>
      </c>
      <c r="P5436" s="28">
        <f t="shared" si="1003"/>
        <v>1.0477715991025323</v>
      </c>
      <c r="Q5436" s="6">
        <f t="shared" si="996"/>
        <v>0.2344191954888469</v>
      </c>
      <c r="R5436" s="6">
        <f t="shared" si="997"/>
        <v>0.21816532731529945</v>
      </c>
      <c r="S5436" s="6">
        <f t="shared" si="998"/>
        <v>0.45258452280414635</v>
      </c>
    </row>
    <row r="5437" spans="2:19" customFormat="1" x14ac:dyDescent="0.25">
      <c r="B5437" s="200" t="s">
        <v>973</v>
      </c>
      <c r="C5437" s="114">
        <v>2</v>
      </c>
      <c r="D5437" s="1">
        <v>3.8</v>
      </c>
      <c r="E5437" s="1"/>
      <c r="F5437" s="1"/>
      <c r="G5437" s="4">
        <f t="shared" si="1006"/>
        <v>64.961200000000005</v>
      </c>
      <c r="H5437" s="201"/>
      <c r="I5437" s="201"/>
      <c r="J5437" s="204">
        <f t="shared" si="1004"/>
        <v>1.1341149479459152E-3</v>
      </c>
      <c r="K5437" s="204">
        <f t="shared" si="1000"/>
        <v>7.3673469385489021E-2</v>
      </c>
      <c r="L5437" s="28">
        <f t="shared" si="999"/>
        <v>3.8222275656794742</v>
      </c>
      <c r="M5437" s="28">
        <f t="shared" si="1001"/>
        <v>0.24829649415562419</v>
      </c>
      <c r="N5437" s="28">
        <f t="shared" si="1005"/>
        <v>6.1031884174464111</v>
      </c>
      <c r="O5437" s="28">
        <f t="shared" si="1002"/>
        <v>0.39647045111343715</v>
      </c>
      <c r="P5437" s="28">
        <f t="shared" si="1003"/>
        <v>0.64476694526906131</v>
      </c>
      <c r="Q5437" s="6">
        <f t="shared" si="996"/>
        <v>0.1191823171946996</v>
      </c>
      <c r="R5437" s="6">
        <f t="shared" si="997"/>
        <v>0.1546234759342405</v>
      </c>
      <c r="S5437" s="6">
        <f t="shared" si="998"/>
        <v>0.2738057931289401</v>
      </c>
    </row>
    <row r="5438" spans="2:19" customFormat="1" x14ac:dyDescent="0.25">
      <c r="B5438" s="200" t="s">
        <v>973</v>
      </c>
      <c r="C5438" s="114">
        <v>2</v>
      </c>
      <c r="D5438" s="1">
        <v>0.6</v>
      </c>
      <c r="E5438" s="1">
        <v>1</v>
      </c>
      <c r="F5438" s="1"/>
      <c r="G5438" s="4">
        <f t="shared" si="1006"/>
        <v>795.77470000000005</v>
      </c>
      <c r="H5438" s="201"/>
      <c r="I5438" s="201"/>
      <c r="J5438" s="204">
        <f t="shared" si="1004"/>
        <v>2.8274333882308137E-5</v>
      </c>
      <c r="K5438" s="204">
        <f t="shared" si="1000"/>
        <v>2.2499866673524348E-2</v>
      </c>
      <c r="L5438" s="28">
        <f t="shared" si="999"/>
        <v>0.11018255309147021</v>
      </c>
      <c r="M5438" s="28">
        <f t="shared" si="1001"/>
        <v>8.767997027359925E-2</v>
      </c>
      <c r="N5438" s="28">
        <f t="shared" si="1005"/>
        <v>0.70412040904432671</v>
      </c>
      <c r="O5438" s="28">
        <f t="shared" si="1002"/>
        <v>0.56031789790520381</v>
      </c>
      <c r="P5438" s="28">
        <f t="shared" si="1003"/>
        <v>0.647997868178803</v>
      </c>
      <c r="Q5438" s="6">
        <f t="shared" si="996"/>
        <v>4.2086385731327641E-2</v>
      </c>
      <c r="R5438" s="6">
        <f t="shared" si="997"/>
        <v>0.21852398018302949</v>
      </c>
      <c r="S5438" s="6">
        <f t="shared" si="998"/>
        <v>0.26061036591435716</v>
      </c>
    </row>
    <row r="5439" spans="2:19" customFormat="1" x14ac:dyDescent="0.25">
      <c r="B5439" s="200" t="s">
        <v>973</v>
      </c>
      <c r="C5439" s="114">
        <v>2</v>
      </c>
      <c r="D5439" s="1">
        <v>3.7</v>
      </c>
      <c r="E5439" s="1"/>
      <c r="F5439" s="1"/>
      <c r="G5439" s="4">
        <f t="shared" si="1006"/>
        <v>64.961200000000005</v>
      </c>
      <c r="H5439" s="201"/>
      <c r="I5439" s="201"/>
      <c r="J5439" s="204">
        <f t="shared" si="1004"/>
        <v>1.075210085691107E-3</v>
      </c>
      <c r="K5439" s="204">
        <f t="shared" si="1000"/>
        <v>6.9846938773361844E-2</v>
      </c>
      <c r="L5439" s="28">
        <f t="shared" si="999"/>
        <v>3.5949248430857623</v>
      </c>
      <c r="M5439" s="28">
        <f t="shared" si="1001"/>
        <v>0.2335306362462681</v>
      </c>
      <c r="N5439" s="28">
        <f t="shared" si="1005"/>
        <v>5.9156978898620354</v>
      </c>
      <c r="O5439" s="28">
        <f t="shared" si="1002"/>
        <v>0.38429084121668494</v>
      </c>
      <c r="P5439" s="28">
        <f t="shared" si="1003"/>
        <v>0.61782147746295302</v>
      </c>
      <c r="Q5439" s="6">
        <f t="shared" si="996"/>
        <v>0.11209470539820869</v>
      </c>
      <c r="R5439" s="6">
        <f t="shared" si="997"/>
        <v>0.14987342807450713</v>
      </c>
      <c r="S5439" s="6">
        <f t="shared" si="998"/>
        <v>0.2619681334727158</v>
      </c>
    </row>
    <row r="5440" spans="2:19" customFormat="1" x14ac:dyDescent="0.25">
      <c r="B5440" s="200" t="s">
        <v>973</v>
      </c>
      <c r="C5440" s="114">
        <v>2</v>
      </c>
      <c r="D5440" s="1">
        <v>4.3</v>
      </c>
      <c r="E5440" s="1"/>
      <c r="F5440" s="1"/>
      <c r="G5440" s="4">
        <f t="shared" si="1006"/>
        <v>64.961200000000005</v>
      </c>
      <c r="H5440" s="201"/>
      <c r="I5440" s="201"/>
      <c r="J5440" s="204">
        <f t="shared" si="1004"/>
        <v>1.4522012041218817E-3</v>
      </c>
      <c r="K5440" s="204">
        <f t="shared" si="1000"/>
        <v>9.4336734690975893E-2</v>
      </c>
      <c r="L5440" s="28">
        <f t="shared" si="999"/>
        <v>5.0785301024450318</v>
      </c>
      <c r="M5440" s="28">
        <f t="shared" si="1001"/>
        <v>0.3299074160899001</v>
      </c>
      <c r="N5440" s="28">
        <f t="shared" si="1005"/>
        <v>7.0529054640829827</v>
      </c>
      <c r="O5440" s="28">
        <f t="shared" si="1002"/>
        <v>0.45816521132004828</v>
      </c>
      <c r="P5440" s="28">
        <f t="shared" si="1003"/>
        <v>0.78807262740994832</v>
      </c>
      <c r="Q5440" s="6">
        <f t="shared" si="996"/>
        <v>0.15835555972315205</v>
      </c>
      <c r="R5440" s="6">
        <f t="shared" si="997"/>
        <v>0.17868443241481885</v>
      </c>
      <c r="S5440" s="6">
        <f t="shared" si="998"/>
        <v>0.33703999213797087</v>
      </c>
    </row>
    <row r="5441" spans="2:19" customFormat="1" x14ac:dyDescent="0.25">
      <c r="B5441" s="200" t="s">
        <v>973</v>
      </c>
      <c r="C5441" s="114">
        <v>2</v>
      </c>
      <c r="D5441" s="1">
        <v>4.5999999999999996</v>
      </c>
      <c r="E5441" s="1"/>
      <c r="F5441" s="1"/>
      <c r="G5441" s="4">
        <f t="shared" si="1006"/>
        <v>64.961200000000005</v>
      </c>
      <c r="H5441" s="201"/>
      <c r="I5441" s="201"/>
      <c r="J5441" s="204">
        <f t="shared" si="1004"/>
        <v>1.6619025137490004E-3</v>
      </c>
      <c r="K5441" s="204">
        <f t="shared" si="1000"/>
        <v>0.10795918367014873</v>
      </c>
      <c r="L5441" s="28">
        <f t="shared" si="999"/>
        <v>5.9302678128381849</v>
      </c>
      <c r="M5441" s="28">
        <f t="shared" si="1001"/>
        <v>0.3852373209154813</v>
      </c>
      <c r="N5441" s="28">
        <f t="shared" si="1005"/>
        <v>7.6319696161125572</v>
      </c>
      <c r="O5441" s="28">
        <f t="shared" si="1002"/>
        <v>0.49578191424249274</v>
      </c>
      <c r="P5441" s="28">
        <f t="shared" si="1003"/>
        <v>0.88101923515797398</v>
      </c>
      <c r="Q5441" s="6">
        <f t="shared" si="996"/>
        <v>0.18491391403943103</v>
      </c>
      <c r="R5441" s="6">
        <f t="shared" si="997"/>
        <v>0.19335494655457217</v>
      </c>
      <c r="S5441" s="6">
        <f t="shared" si="998"/>
        <v>0.37826886059400322</v>
      </c>
    </row>
    <row r="5442" spans="2:19" customFormat="1" x14ac:dyDescent="0.25">
      <c r="B5442" s="200" t="s">
        <v>973</v>
      </c>
      <c r="C5442" s="114">
        <v>2</v>
      </c>
      <c r="D5442" s="1">
        <v>4</v>
      </c>
      <c r="E5442" s="1"/>
      <c r="F5442" s="1"/>
      <c r="G5442" s="4">
        <f t="shared" si="1006"/>
        <v>64.961200000000005</v>
      </c>
      <c r="H5442" s="201"/>
      <c r="I5442" s="201"/>
      <c r="J5442" s="204">
        <f t="shared" si="1004"/>
        <v>1.2566370614359172E-3</v>
      </c>
      <c r="K5442" s="204">
        <f t="shared" si="1000"/>
        <v>8.1632653058713603E-2</v>
      </c>
      <c r="L5442" s="28">
        <f t="shared" si="999"/>
        <v>4.3006091215286046</v>
      </c>
      <c r="M5442" s="28">
        <f t="shared" si="1001"/>
        <v>0.27937273468421148</v>
      </c>
      <c r="N5442" s="28">
        <f t="shared" si="1005"/>
        <v>6.4806737611278331</v>
      </c>
      <c r="O5442" s="28">
        <f t="shared" si="1002"/>
        <v>0.42099235249702632</v>
      </c>
      <c r="P5442" s="28">
        <f t="shared" si="1003"/>
        <v>0.7003650871812378</v>
      </c>
      <c r="Q5442" s="6">
        <f t="shared" si="996"/>
        <v>0.1340989126484215</v>
      </c>
      <c r="R5442" s="6">
        <f t="shared" si="997"/>
        <v>0.16418701747384026</v>
      </c>
      <c r="S5442" s="6">
        <f t="shared" si="998"/>
        <v>0.29828593012226179</v>
      </c>
    </row>
    <row r="5443" spans="2:19" customFormat="1" x14ac:dyDescent="0.25">
      <c r="B5443" s="200" t="s">
        <v>973</v>
      </c>
      <c r="C5443" s="114">
        <v>2</v>
      </c>
      <c r="D5443" s="1">
        <v>3.9</v>
      </c>
      <c r="E5443" s="1"/>
      <c r="F5443" s="1"/>
      <c r="G5443" s="4">
        <f t="shared" si="1006"/>
        <v>64.961200000000005</v>
      </c>
      <c r="H5443" s="201"/>
      <c r="I5443" s="201"/>
      <c r="J5443" s="204">
        <f t="shared" si="1004"/>
        <v>1.1945906065275189E-3</v>
      </c>
      <c r="K5443" s="204">
        <f t="shared" si="1000"/>
        <v>7.7602040813939621E-2</v>
      </c>
      <c r="L5443" s="28">
        <f t="shared" si="999"/>
        <v>4.0574351124683323</v>
      </c>
      <c r="M5443" s="28">
        <f t="shared" si="1001"/>
        <v>0.26357585894044605</v>
      </c>
      <c r="N5443" s="28">
        <f t="shared" si="1005"/>
        <v>6.2915196864507177</v>
      </c>
      <c r="O5443" s="28">
        <f t="shared" si="1002"/>
        <v>0.40870467658277715</v>
      </c>
      <c r="P5443" s="28">
        <f t="shared" si="1003"/>
        <v>0.6722805355232232</v>
      </c>
      <c r="Q5443" s="6">
        <f t="shared" ref="Q5443:Q5506" si="1007">M5443*0.48</f>
        <v>0.12651641229141411</v>
      </c>
      <c r="R5443" s="6">
        <f t="shared" ref="R5443:R5506" si="1008">O5443*0.39</f>
        <v>0.1593948238672831</v>
      </c>
      <c r="S5443" s="6">
        <f t="shared" ref="S5443:S5506" si="1009">Q5443+R5443</f>
        <v>0.28591123615869718</v>
      </c>
    </row>
    <row r="5444" spans="2:19" customFormat="1" x14ac:dyDescent="0.25">
      <c r="B5444" s="200" t="s">
        <v>973</v>
      </c>
      <c r="C5444" s="114">
        <v>2</v>
      </c>
      <c r="D5444" s="1">
        <v>4.4000000000000004</v>
      </c>
      <c r="E5444" s="1"/>
      <c r="F5444" s="1"/>
      <c r="G5444" s="4">
        <f t="shared" si="1006"/>
        <v>64.961200000000005</v>
      </c>
      <c r="H5444" s="201"/>
      <c r="I5444" s="201"/>
      <c r="J5444" s="204">
        <f t="shared" si="1004"/>
        <v>1.5205308443374602E-3</v>
      </c>
      <c r="K5444" s="204">
        <f t="shared" si="1000"/>
        <v>9.877551020104347E-2</v>
      </c>
      <c r="L5444" s="28">
        <f t="shared" si="999"/>
        <v>5.3541650508837426</v>
      </c>
      <c r="M5444" s="28">
        <f t="shared" si="1001"/>
        <v>0.34781299344971695</v>
      </c>
      <c r="N5444" s="28">
        <f t="shared" si="1005"/>
        <v>7.2451870323804508</v>
      </c>
      <c r="O5444" s="28">
        <f t="shared" si="1002"/>
        <v>0.47065605297680857</v>
      </c>
      <c r="P5444" s="28">
        <f t="shared" si="1003"/>
        <v>0.81846904642652551</v>
      </c>
      <c r="Q5444" s="6">
        <f t="shared" si="1007"/>
        <v>0.16695023685586413</v>
      </c>
      <c r="R5444" s="6">
        <f t="shared" si="1008"/>
        <v>0.18355586066095536</v>
      </c>
      <c r="S5444" s="6">
        <f t="shared" si="1009"/>
        <v>0.35050609751681949</v>
      </c>
    </row>
    <row r="5445" spans="2:19" customFormat="1" x14ac:dyDescent="0.25">
      <c r="B5445" s="200" t="s">
        <v>973</v>
      </c>
      <c r="C5445" s="114">
        <v>2</v>
      </c>
      <c r="D5445" s="1">
        <v>5.7</v>
      </c>
      <c r="E5445" s="1"/>
      <c r="F5445" s="1"/>
      <c r="G5445" s="4">
        <f t="shared" si="1006"/>
        <v>64.961200000000005</v>
      </c>
      <c r="H5445" s="201"/>
      <c r="I5445" s="201"/>
      <c r="J5445" s="204">
        <f t="shared" si="1004"/>
        <v>2.5517586328783095E-3</v>
      </c>
      <c r="K5445" s="204">
        <f t="shared" si="1000"/>
        <v>0.1657653061173503</v>
      </c>
      <c r="L5445" s="28">
        <f t="shared" si="999"/>
        <v>9.7084599828880815</v>
      </c>
      <c r="M5445" s="28">
        <f t="shared" si="1001"/>
        <v>0.63067322287304872</v>
      </c>
      <c r="N5445" s="28">
        <f t="shared" si="1005"/>
        <v>9.8080698655856366</v>
      </c>
      <c r="O5445" s="28">
        <f t="shared" si="1002"/>
        <v>0.63714400051044973</v>
      </c>
      <c r="P5445" s="28">
        <f t="shared" si="1003"/>
        <v>1.2678172233834983</v>
      </c>
      <c r="Q5445" s="6">
        <f t="shared" si="1007"/>
        <v>0.30272314697906338</v>
      </c>
      <c r="R5445" s="6">
        <f t="shared" si="1008"/>
        <v>0.24848616019907541</v>
      </c>
      <c r="S5445" s="6">
        <f t="shared" si="1009"/>
        <v>0.55120930717813876</v>
      </c>
    </row>
    <row r="5446" spans="2:19" customFormat="1" x14ac:dyDescent="0.25">
      <c r="B5446" s="200" t="s">
        <v>973</v>
      </c>
      <c r="C5446" s="114">
        <v>2</v>
      </c>
      <c r="D5446" s="1">
        <v>3.3</v>
      </c>
      <c r="E5446" s="1"/>
      <c r="F5446" s="1"/>
      <c r="G5446" s="4">
        <f t="shared" si="1006"/>
        <v>64.961200000000005</v>
      </c>
      <c r="H5446" s="201"/>
      <c r="I5446" s="201"/>
      <c r="J5446" s="204">
        <f t="shared" si="1004"/>
        <v>8.5529859993982123E-4</v>
      </c>
      <c r="K5446" s="204">
        <f t="shared" si="1000"/>
        <v>5.5561224488086945E-2</v>
      </c>
      <c r="L5446" s="28">
        <f t="shared" si="999"/>
        <v>2.7634881041225379</v>
      </c>
      <c r="M5446" s="28">
        <f t="shared" si="1001"/>
        <v>0.17951950691152002</v>
      </c>
      <c r="N5446" s="28">
        <f t="shared" si="1005"/>
        <v>5.1745344101160526</v>
      </c>
      <c r="O5446" s="28">
        <f t="shared" si="1002"/>
        <v>0.3361439712423443</v>
      </c>
      <c r="P5446" s="28">
        <f t="shared" si="1003"/>
        <v>0.51566347815386426</v>
      </c>
      <c r="Q5446" s="6">
        <f t="shared" si="1007"/>
        <v>8.6169363317529613E-2</v>
      </c>
      <c r="R5446" s="6">
        <f t="shared" si="1008"/>
        <v>0.13109614878451428</v>
      </c>
      <c r="S5446" s="6">
        <f t="shared" si="1009"/>
        <v>0.2172655121020439</v>
      </c>
    </row>
    <row r="5447" spans="2:19" customFormat="1" x14ac:dyDescent="0.25">
      <c r="B5447" s="200" t="s">
        <v>973</v>
      </c>
      <c r="C5447" s="114">
        <v>2</v>
      </c>
      <c r="D5447" s="1">
        <v>4</v>
      </c>
      <c r="E5447" s="1"/>
      <c r="F5447" s="1"/>
      <c r="G5447" s="4">
        <f t="shared" si="1006"/>
        <v>64.961200000000005</v>
      </c>
      <c r="H5447" s="201"/>
      <c r="I5447" s="201"/>
      <c r="J5447" s="204">
        <f t="shared" si="1004"/>
        <v>1.2566370614359172E-3</v>
      </c>
      <c r="K5447" s="204">
        <f t="shared" si="1000"/>
        <v>8.1632653058713603E-2</v>
      </c>
      <c r="L5447" s="28">
        <f t="shared" si="999"/>
        <v>4.3006091215286046</v>
      </c>
      <c r="M5447" s="28">
        <f t="shared" si="1001"/>
        <v>0.27937273468421148</v>
      </c>
      <c r="N5447" s="28">
        <f t="shared" si="1005"/>
        <v>6.4806737611278331</v>
      </c>
      <c r="O5447" s="28">
        <f t="shared" si="1002"/>
        <v>0.42099235249702632</v>
      </c>
      <c r="P5447" s="28">
        <f t="shared" si="1003"/>
        <v>0.7003650871812378</v>
      </c>
      <c r="Q5447" s="6">
        <f t="shared" si="1007"/>
        <v>0.1340989126484215</v>
      </c>
      <c r="R5447" s="6">
        <f t="shared" si="1008"/>
        <v>0.16418701747384026</v>
      </c>
      <c r="S5447" s="6">
        <f t="shared" si="1009"/>
        <v>0.29828593012226179</v>
      </c>
    </row>
    <row r="5448" spans="2:19" customFormat="1" x14ac:dyDescent="0.25">
      <c r="B5448" s="200" t="s">
        <v>973</v>
      </c>
      <c r="C5448" s="114">
        <v>2</v>
      </c>
      <c r="D5448" s="1">
        <v>7.3</v>
      </c>
      <c r="E5448" s="1"/>
      <c r="F5448" s="1"/>
      <c r="G5448" s="4">
        <f t="shared" si="1006"/>
        <v>64.961200000000005</v>
      </c>
      <c r="H5448" s="201"/>
      <c r="I5448" s="201"/>
      <c r="J5448" s="204">
        <f t="shared" si="1004"/>
        <v>4.1853868127450016E-3</v>
      </c>
      <c r="K5448" s="204">
        <f t="shared" si="1000"/>
        <v>0.27188775509367796</v>
      </c>
      <c r="L5448" s="28">
        <f t="shared" si="999"/>
        <v>17.146414059849693</v>
      </c>
      <c r="M5448" s="28">
        <f t="shared" si="1001"/>
        <v>1.1138516546291897</v>
      </c>
      <c r="N5448" s="28">
        <f t="shared" si="1005"/>
        <v>13.10079696359297</v>
      </c>
      <c r="O5448" s="28">
        <f t="shared" si="1002"/>
        <v>0.85104350821835983</v>
      </c>
      <c r="P5448" s="28">
        <f t="shared" si="1003"/>
        <v>1.9648951628475495</v>
      </c>
      <c r="Q5448" s="6">
        <f t="shared" si="1007"/>
        <v>0.53464879422201106</v>
      </c>
      <c r="R5448" s="6">
        <f t="shared" si="1008"/>
        <v>0.33190696820516036</v>
      </c>
      <c r="S5448" s="6">
        <f t="shared" si="1009"/>
        <v>0.86655576242717136</v>
      </c>
    </row>
    <row r="5449" spans="2:19" customFormat="1" x14ac:dyDescent="0.25">
      <c r="B5449" s="200" t="s">
        <v>973</v>
      </c>
      <c r="C5449" s="114">
        <v>2</v>
      </c>
      <c r="D5449" s="1">
        <v>5.3</v>
      </c>
      <c r="E5449" s="1"/>
      <c r="F5449" s="1"/>
      <c r="G5449" s="4">
        <f t="shared" si="1006"/>
        <v>64.961200000000005</v>
      </c>
      <c r="H5449" s="201"/>
      <c r="I5449" s="201"/>
      <c r="J5449" s="204">
        <f t="shared" si="1004"/>
        <v>2.2061834409834321E-3</v>
      </c>
      <c r="K5449" s="204">
        <f t="shared" si="1000"/>
        <v>0.14331632652620405</v>
      </c>
      <c r="L5449" s="28">
        <f t="shared" si="999"/>
        <v>8.213046389840704</v>
      </c>
      <c r="M5449" s="28">
        <f t="shared" si="1001"/>
        <v>0.53352935948815838</v>
      </c>
      <c r="N5449" s="28">
        <f t="shared" si="1005"/>
        <v>9.0076755970184212</v>
      </c>
      <c r="O5449" s="28">
        <f t="shared" si="1002"/>
        <v>0.58514942734270425</v>
      </c>
      <c r="P5449" s="28">
        <f t="shared" si="1003"/>
        <v>1.1186787868308627</v>
      </c>
      <c r="Q5449" s="6">
        <f t="shared" si="1007"/>
        <v>0.25609409255431603</v>
      </c>
      <c r="R5449" s="6">
        <f t="shared" si="1008"/>
        <v>0.22820827666365467</v>
      </c>
      <c r="S5449" s="6">
        <f t="shared" si="1009"/>
        <v>0.48430236921797071</v>
      </c>
    </row>
    <row r="5450" spans="2:19" customFormat="1" x14ac:dyDescent="0.25">
      <c r="B5450" s="200" t="s">
        <v>973</v>
      </c>
      <c r="C5450" s="114">
        <v>2</v>
      </c>
      <c r="D5450" s="1">
        <v>7.5</v>
      </c>
      <c r="E5450" s="1"/>
      <c r="F5450" s="1"/>
      <c r="G5450" s="4">
        <f t="shared" si="1006"/>
        <v>64.961200000000005</v>
      </c>
      <c r="H5450" s="201"/>
      <c r="I5450" s="201"/>
      <c r="J5450" s="204">
        <f t="shared" si="1004"/>
        <v>4.4178646691106467E-3</v>
      </c>
      <c r="K5450" s="204">
        <f t="shared" si="1000"/>
        <v>0.28698979590953999</v>
      </c>
      <c r="L5450" s="28">
        <f t="shared" si="999"/>
        <v>18.245673379916788</v>
      </c>
      <c r="M5450" s="28">
        <f t="shared" si="1001"/>
        <v>1.1852608605569988</v>
      </c>
      <c r="N5450" s="28">
        <f t="shared" si="1005"/>
        <v>13.521710947318155</v>
      </c>
      <c r="O5450" s="28">
        <f t="shared" si="1002"/>
        <v>0.87838658622827981</v>
      </c>
      <c r="P5450" s="28">
        <f t="shared" si="1003"/>
        <v>2.0636474467852786</v>
      </c>
      <c r="Q5450" s="6">
        <f t="shared" si="1007"/>
        <v>0.56892521306735933</v>
      </c>
      <c r="R5450" s="6">
        <f t="shared" si="1008"/>
        <v>0.34257076862902913</v>
      </c>
      <c r="S5450" s="6">
        <f t="shared" si="1009"/>
        <v>0.91149598169638846</v>
      </c>
    </row>
    <row r="5451" spans="2:19" customFormat="1" x14ac:dyDescent="0.25">
      <c r="B5451" s="200" t="s">
        <v>973</v>
      </c>
      <c r="C5451" s="114">
        <v>2</v>
      </c>
      <c r="D5451" s="1">
        <v>5</v>
      </c>
      <c r="E5451" s="1"/>
      <c r="F5451" s="1"/>
      <c r="G5451" s="4">
        <f t="shared" si="1006"/>
        <v>64.961200000000005</v>
      </c>
      <c r="H5451" s="201"/>
      <c r="I5451" s="201"/>
      <c r="J5451" s="204">
        <f t="shared" si="1004"/>
        <v>1.9634954084936209E-3</v>
      </c>
      <c r="K5451" s="204">
        <f t="shared" si="1000"/>
        <v>0.12755102040424002</v>
      </c>
      <c r="L5451" s="28">
        <f t="shared" si="999"/>
        <v>7.1833345216463531</v>
      </c>
      <c r="M5451" s="28">
        <f t="shared" si="1001"/>
        <v>0.46663803957857453</v>
      </c>
      <c r="N5451" s="28">
        <f t="shared" si="1005"/>
        <v>8.4140458590425169</v>
      </c>
      <c r="O5451" s="28">
        <f t="shared" si="1002"/>
        <v>0.54658652646013051</v>
      </c>
      <c r="P5451" s="28">
        <f t="shared" si="1003"/>
        <v>1.0132245660387049</v>
      </c>
      <c r="Q5451" s="6">
        <f t="shared" si="1007"/>
        <v>0.22398625899771576</v>
      </c>
      <c r="R5451" s="6">
        <f t="shared" si="1008"/>
        <v>0.2131687453194509</v>
      </c>
      <c r="S5451" s="6">
        <f t="shared" si="1009"/>
        <v>0.4371550043171667</v>
      </c>
    </row>
    <row r="5452" spans="2:19" customFormat="1" x14ac:dyDescent="0.25">
      <c r="B5452" s="200" t="s">
        <v>973</v>
      </c>
      <c r="C5452" s="114">
        <v>2</v>
      </c>
      <c r="D5452" s="1">
        <v>5.2</v>
      </c>
      <c r="E5452" s="1"/>
      <c r="F5452" s="1"/>
      <c r="G5452" s="4">
        <f t="shared" si="1006"/>
        <v>64.961200000000005</v>
      </c>
      <c r="H5452" s="201"/>
      <c r="I5452" s="201"/>
      <c r="J5452" s="204">
        <f t="shared" si="1004"/>
        <v>2.1237166338267006E-3</v>
      </c>
      <c r="K5452" s="204">
        <f t="shared" si="1000"/>
        <v>0.13795918366922602</v>
      </c>
      <c r="L5452" s="28">
        <f t="shared" si="999"/>
        <v>7.8611437635641082</v>
      </c>
      <c r="M5452" s="28">
        <f t="shared" si="1001"/>
        <v>0.51066934215868187</v>
      </c>
      <c r="N5452" s="28">
        <f t="shared" si="1005"/>
        <v>8.8091474968502013</v>
      </c>
      <c r="O5452" s="28">
        <f t="shared" si="1002"/>
        <v>0.5722528034719111</v>
      </c>
      <c r="P5452" s="28">
        <f t="shared" si="1003"/>
        <v>1.0829221456305929</v>
      </c>
      <c r="Q5452" s="6">
        <f t="shared" si="1007"/>
        <v>0.2451212842361673</v>
      </c>
      <c r="R5452" s="6">
        <f t="shared" si="1008"/>
        <v>0.22317859335404533</v>
      </c>
      <c r="S5452" s="6">
        <f t="shared" si="1009"/>
        <v>0.46829987759021263</v>
      </c>
    </row>
    <row r="5453" spans="2:19" customFormat="1" x14ac:dyDescent="0.25">
      <c r="B5453" s="200" t="s">
        <v>973</v>
      </c>
      <c r="C5453" s="114">
        <v>2</v>
      </c>
      <c r="D5453" s="1">
        <v>6.9</v>
      </c>
      <c r="E5453" s="1"/>
      <c r="F5453" s="1"/>
      <c r="G5453" s="4">
        <f t="shared" si="1006"/>
        <v>64.961200000000005</v>
      </c>
      <c r="H5453" s="201"/>
      <c r="I5453" s="201"/>
      <c r="J5453" s="204">
        <f t="shared" si="1004"/>
        <v>3.7392806559352516E-3</v>
      </c>
      <c r="K5453" s="204">
        <f t="shared" si="1000"/>
        <v>0.24290816325783468</v>
      </c>
      <c r="L5453" s="28">
        <f t="shared" si="999"/>
        <v>15.062883294996576</v>
      </c>
      <c r="M5453" s="28">
        <f t="shared" si="1001"/>
        <v>0.97850299328216439</v>
      </c>
      <c r="N5453" s="28">
        <f t="shared" si="1005"/>
        <v>12.264882891847247</v>
      </c>
      <c r="O5453" s="28">
        <f t="shared" si="1002"/>
        <v>0.79674152596761971</v>
      </c>
      <c r="P5453" s="28">
        <f t="shared" si="1003"/>
        <v>1.7752445192497841</v>
      </c>
      <c r="Q5453" s="6">
        <f t="shared" si="1007"/>
        <v>0.46968143677543889</v>
      </c>
      <c r="R5453" s="6">
        <f t="shared" si="1008"/>
        <v>0.31072919512737168</v>
      </c>
      <c r="S5453" s="6">
        <f t="shared" si="1009"/>
        <v>0.78041063190281057</v>
      </c>
    </row>
    <row r="5454" spans="2:19" customFormat="1" x14ac:dyDescent="0.25">
      <c r="B5454" s="200" t="s">
        <v>973</v>
      </c>
      <c r="C5454" s="114">
        <v>2</v>
      </c>
      <c r="D5454" s="1">
        <v>6.2</v>
      </c>
      <c r="E5454" s="1"/>
      <c r="F5454" s="1"/>
      <c r="G5454" s="4">
        <f t="shared" si="1006"/>
        <v>64.961200000000005</v>
      </c>
      <c r="H5454" s="201"/>
      <c r="I5454" s="201"/>
      <c r="J5454" s="204">
        <f t="shared" si="1004"/>
        <v>3.0190705400997908E-3</v>
      </c>
      <c r="K5454" s="204">
        <f t="shared" si="1000"/>
        <v>0.1961224489735594</v>
      </c>
      <c r="L5454" s="28">
        <f t="shared" si="999"/>
        <v>11.778840632041497</v>
      </c>
      <c r="M5454" s="28">
        <f t="shared" si="1001"/>
        <v>0.76516763690751333</v>
      </c>
      <c r="N5454" s="28">
        <f t="shared" si="1005"/>
        <v>10.8220178607594</v>
      </c>
      <c r="O5454" s="28">
        <f t="shared" si="1002"/>
        <v>0.70301128029210602</v>
      </c>
      <c r="P5454" s="28">
        <f t="shared" si="1003"/>
        <v>1.4681789171996193</v>
      </c>
      <c r="Q5454" s="6">
        <f t="shared" si="1007"/>
        <v>0.36728046571560641</v>
      </c>
      <c r="R5454" s="6">
        <f t="shared" si="1008"/>
        <v>0.27417439931392135</v>
      </c>
      <c r="S5454" s="6">
        <f t="shared" si="1009"/>
        <v>0.64145486502952775</v>
      </c>
    </row>
    <row r="5455" spans="2:19" customFormat="1" x14ac:dyDescent="0.25">
      <c r="B5455" s="200" t="s">
        <v>973</v>
      </c>
      <c r="C5455" s="114">
        <v>2</v>
      </c>
      <c r="D5455" s="1">
        <v>0.7</v>
      </c>
      <c r="E5455" s="1">
        <v>1</v>
      </c>
      <c r="F5455" s="1"/>
      <c r="G5455" s="4">
        <f t="shared" si="1006"/>
        <v>795.77470000000005</v>
      </c>
      <c r="H5455" s="201"/>
      <c r="I5455" s="201"/>
      <c r="J5455" s="204">
        <f t="shared" si="1004"/>
        <v>3.8484510006474958E-5</v>
      </c>
      <c r="K5455" s="204">
        <f t="shared" si="1000"/>
        <v>3.0624818527852576E-2</v>
      </c>
      <c r="L5455" s="28">
        <f t="shared" si="999"/>
        <v>0.13197981706306827</v>
      </c>
      <c r="M5455" s="28">
        <f t="shared" si="1001"/>
        <v>0.10502557902427784</v>
      </c>
      <c r="N5455" s="28">
        <f t="shared" si="1005"/>
        <v>0.84328558468955028</v>
      </c>
      <c r="O5455" s="28">
        <f t="shared" si="1002"/>
        <v>0.67106136972840347</v>
      </c>
      <c r="P5455" s="28">
        <f t="shared" si="1003"/>
        <v>0.77608694875268136</v>
      </c>
      <c r="Q5455" s="6">
        <f t="shared" si="1007"/>
        <v>5.0412277931653357E-2</v>
      </c>
      <c r="R5455" s="6">
        <f t="shared" si="1008"/>
        <v>0.26171393419407735</v>
      </c>
      <c r="S5455" s="6">
        <f t="shared" si="1009"/>
        <v>0.31212621212573072</v>
      </c>
    </row>
    <row r="5456" spans="2:19" customFormat="1" x14ac:dyDescent="0.25">
      <c r="B5456" s="200" t="s">
        <v>973</v>
      </c>
      <c r="C5456" s="114">
        <v>2</v>
      </c>
      <c r="D5456" s="1">
        <v>4.2</v>
      </c>
      <c r="E5456" s="1"/>
      <c r="F5456" s="1"/>
      <c r="G5456" s="4">
        <f t="shared" si="1006"/>
        <v>64.961200000000005</v>
      </c>
      <c r="H5456" s="201"/>
      <c r="I5456" s="201"/>
      <c r="J5456" s="204">
        <f t="shared" si="1004"/>
        <v>1.385442360233099E-3</v>
      </c>
      <c r="K5456" s="204">
        <f t="shared" si="1000"/>
        <v>8.9999999997231753E-2</v>
      </c>
      <c r="L5456" s="28">
        <f t="shared" si="999"/>
        <v>4.811097633235077</v>
      </c>
      <c r="M5456" s="28">
        <f t="shared" si="1001"/>
        <v>0.31253468163409348</v>
      </c>
      <c r="N5456" s="28">
        <f t="shared" si="1005"/>
        <v>6.861382640483793</v>
      </c>
      <c r="O5456" s="28">
        <f t="shared" si="1002"/>
        <v>0.44572365863033786</v>
      </c>
      <c r="P5456" s="28">
        <f t="shared" si="1003"/>
        <v>0.7582583402644314</v>
      </c>
      <c r="Q5456" s="6">
        <f t="shared" si="1007"/>
        <v>0.15001664718436486</v>
      </c>
      <c r="R5456" s="6">
        <f t="shared" si="1008"/>
        <v>0.17383222686583177</v>
      </c>
      <c r="S5456" s="6">
        <f t="shared" si="1009"/>
        <v>0.32384887405019663</v>
      </c>
    </row>
    <row r="5457" spans="2:19" customFormat="1" x14ac:dyDescent="0.25">
      <c r="B5457" s="200" t="s">
        <v>973</v>
      </c>
      <c r="C5457" s="114">
        <v>2</v>
      </c>
      <c r="D5457" s="1">
        <v>6</v>
      </c>
      <c r="E5457" s="1"/>
      <c r="F5457" s="1"/>
      <c r="G5457" s="4">
        <f t="shared" si="1006"/>
        <v>64.961200000000005</v>
      </c>
      <c r="H5457" s="201"/>
      <c r="I5457" s="201"/>
      <c r="J5457" s="204">
        <f t="shared" si="1004"/>
        <v>2.8274333882308137E-3</v>
      </c>
      <c r="K5457" s="204">
        <f t="shared" si="1000"/>
        <v>0.1836734693821056</v>
      </c>
      <c r="L5457" s="28">
        <f t="shared" ref="L5457:L5520" si="1010">IF(E5457=1, 0.2004*(D5457^1.171), 0.17758*(D5457^2.299))</f>
        <v>10.923549380812876</v>
      </c>
      <c r="M5457" s="28">
        <f t="shared" si="1001"/>
        <v>0.70960688980053355</v>
      </c>
      <c r="N5457" s="28">
        <f t="shared" si="1005"/>
        <v>10.414704032978928</v>
      </c>
      <c r="O5457" s="28">
        <f t="shared" si="1002"/>
        <v>0.67655168474967775</v>
      </c>
      <c r="P5457" s="28">
        <f t="shared" si="1003"/>
        <v>1.3861585745502114</v>
      </c>
      <c r="Q5457" s="6">
        <f t="shared" si="1007"/>
        <v>0.34061130710425608</v>
      </c>
      <c r="R5457" s="6">
        <f t="shared" si="1008"/>
        <v>0.26385515705237433</v>
      </c>
      <c r="S5457" s="6">
        <f t="shared" si="1009"/>
        <v>0.60446646415663041</v>
      </c>
    </row>
    <row r="5458" spans="2:19" customFormat="1" x14ac:dyDescent="0.25">
      <c r="B5458" s="200" t="s">
        <v>973</v>
      </c>
      <c r="C5458" s="114">
        <v>2</v>
      </c>
      <c r="D5458" s="1">
        <v>9.4</v>
      </c>
      <c r="E5458" s="1"/>
      <c r="F5458" s="1"/>
      <c r="G5458" s="4">
        <f t="shared" si="1006"/>
        <v>64.961200000000005</v>
      </c>
      <c r="H5458" s="201"/>
      <c r="I5458" s="201"/>
      <c r="J5458" s="204">
        <f t="shared" si="1004"/>
        <v>6.9397781717798531E-3</v>
      </c>
      <c r="K5458" s="204">
        <f t="shared" ref="K5458:K5521" si="1011">+IF($D5458&gt;3.01,J5458*64.96120126,J5458*795.77)</f>
        <v>0.45081632651674586</v>
      </c>
      <c r="L5458" s="28">
        <f t="shared" si="1010"/>
        <v>30.663024292845677</v>
      </c>
      <c r="M5458" s="28">
        <f t="shared" ref="M5458:M5521" si="1012">+IF($D5458&gt;3.01,L5458*64.96120126*0.001,L5458*795.77*0.001)</f>
        <v>1.9919068923278171</v>
      </c>
      <c r="N5458" s="28">
        <f t="shared" si="1005"/>
        <v>17.610413696800567</v>
      </c>
      <c r="O5458" s="28">
        <f t="shared" ref="O5458:O5521" si="1013">+IF($D5458&gt;3.01,N5458*64.96120126*0.001,N5458*795.77*0.001)</f>
        <v>1.1439936284297221</v>
      </c>
      <c r="P5458" s="28">
        <f t="shared" ref="P5458:P5521" si="1014">+M5458+O5458</f>
        <v>3.1359005207575392</v>
      </c>
      <c r="Q5458" s="6">
        <f t="shared" si="1007"/>
        <v>0.95611530831735214</v>
      </c>
      <c r="R5458" s="6">
        <f t="shared" si="1008"/>
        <v>0.44615751508759161</v>
      </c>
      <c r="S5458" s="6">
        <f t="shared" si="1009"/>
        <v>1.4022728234049437</v>
      </c>
    </row>
    <row r="5459" spans="2:19" customFormat="1" x14ac:dyDescent="0.25">
      <c r="B5459" s="200" t="s">
        <v>973</v>
      </c>
      <c r="C5459" s="114">
        <v>2</v>
      </c>
      <c r="D5459" s="1">
        <v>5.6</v>
      </c>
      <c r="E5459" s="1"/>
      <c r="F5459" s="1"/>
      <c r="G5459" s="4">
        <f t="shared" si="1006"/>
        <v>64.961200000000005</v>
      </c>
      <c r="H5459" s="201"/>
      <c r="I5459" s="201"/>
      <c r="J5459" s="204">
        <f t="shared" si="1004"/>
        <v>2.4630086404143973E-3</v>
      </c>
      <c r="K5459" s="204">
        <f t="shared" si="1011"/>
        <v>0.15999999999507863</v>
      </c>
      <c r="L5459" s="28">
        <f t="shared" si="1010"/>
        <v>9.3213394933125091</v>
      </c>
      <c r="M5459" s="28">
        <f t="shared" si="1012"/>
        <v>0.60552541083786027</v>
      </c>
      <c r="N5459" s="28">
        <f t="shared" si="1005"/>
        <v>9.6070480145707613</v>
      </c>
      <c r="O5459" s="28">
        <f t="shared" si="1013"/>
        <v>0.62408537958901456</v>
      </c>
      <c r="P5459" s="28">
        <f t="shared" si="1014"/>
        <v>1.2296107904268747</v>
      </c>
      <c r="Q5459" s="6">
        <f t="shared" si="1007"/>
        <v>0.29065219720217289</v>
      </c>
      <c r="R5459" s="6">
        <f t="shared" si="1008"/>
        <v>0.24339329803971568</v>
      </c>
      <c r="S5459" s="6">
        <f t="shared" si="1009"/>
        <v>0.5340454952418886</v>
      </c>
    </row>
    <row r="5460" spans="2:19" customFormat="1" x14ac:dyDescent="0.25">
      <c r="B5460" s="200" t="s">
        <v>973</v>
      </c>
      <c r="C5460" s="114">
        <v>2</v>
      </c>
      <c r="D5460" s="1">
        <v>5</v>
      </c>
      <c r="E5460" s="1"/>
      <c r="F5460" s="1"/>
      <c r="G5460" s="4">
        <f t="shared" si="1006"/>
        <v>64.961200000000005</v>
      </c>
      <c r="H5460" s="201"/>
      <c r="I5460" s="201"/>
      <c r="J5460" s="204">
        <f t="shared" si="1004"/>
        <v>1.9634954084936209E-3</v>
      </c>
      <c r="K5460" s="204">
        <f t="shared" si="1011"/>
        <v>0.12755102040424002</v>
      </c>
      <c r="L5460" s="28">
        <f t="shared" si="1010"/>
        <v>7.1833345216463531</v>
      </c>
      <c r="M5460" s="28">
        <f t="shared" si="1012"/>
        <v>0.46663803957857453</v>
      </c>
      <c r="N5460" s="28">
        <f t="shared" si="1005"/>
        <v>8.4140458590425169</v>
      </c>
      <c r="O5460" s="28">
        <f t="shared" si="1013"/>
        <v>0.54658652646013051</v>
      </c>
      <c r="P5460" s="28">
        <f t="shared" si="1014"/>
        <v>1.0132245660387049</v>
      </c>
      <c r="Q5460" s="6">
        <f t="shared" si="1007"/>
        <v>0.22398625899771576</v>
      </c>
      <c r="R5460" s="6">
        <f t="shared" si="1008"/>
        <v>0.2131687453194509</v>
      </c>
      <c r="S5460" s="6">
        <f t="shared" si="1009"/>
        <v>0.4371550043171667</v>
      </c>
    </row>
    <row r="5461" spans="2:19" customFormat="1" x14ac:dyDescent="0.25">
      <c r="B5461" s="200" t="s">
        <v>973</v>
      </c>
      <c r="C5461" s="114">
        <v>2</v>
      </c>
      <c r="D5461" s="1">
        <v>6.5</v>
      </c>
      <c r="E5461" s="1"/>
      <c r="F5461" s="1"/>
      <c r="G5461" s="4">
        <f t="shared" si="1006"/>
        <v>64.961200000000005</v>
      </c>
      <c r="H5461" s="201"/>
      <c r="I5461" s="201"/>
      <c r="J5461" s="204">
        <f t="shared" si="1004"/>
        <v>3.3183072403542195E-3</v>
      </c>
      <c r="K5461" s="204">
        <f t="shared" si="1011"/>
        <v>0.21556122448316564</v>
      </c>
      <c r="L5461" s="28">
        <f t="shared" si="1010"/>
        <v>13.130517975640537</v>
      </c>
      <c r="M5461" s="28">
        <f t="shared" si="1012"/>
        <v>0.85297422086363262</v>
      </c>
      <c r="N5461" s="28">
        <f t="shared" si="1005"/>
        <v>11.437170539605743</v>
      </c>
      <c r="O5461" s="28">
        <f t="shared" si="1013"/>
        <v>0.74297233726827139</v>
      </c>
      <c r="P5461" s="28">
        <f t="shared" si="1014"/>
        <v>1.5959465581319039</v>
      </c>
      <c r="Q5461" s="6">
        <f t="shared" si="1007"/>
        <v>0.40942762601454363</v>
      </c>
      <c r="R5461" s="6">
        <f t="shared" si="1008"/>
        <v>0.28975921153462586</v>
      </c>
      <c r="S5461" s="6">
        <f t="shared" si="1009"/>
        <v>0.69918683754916944</v>
      </c>
    </row>
    <row r="5462" spans="2:19" customFormat="1" x14ac:dyDescent="0.25">
      <c r="B5462" s="200" t="s">
        <v>973</v>
      </c>
      <c r="C5462" s="114">
        <v>2</v>
      </c>
      <c r="D5462" s="1">
        <v>5.5</v>
      </c>
      <c r="E5462" s="1"/>
      <c r="F5462" s="1"/>
      <c r="G5462" s="4">
        <f t="shared" si="1006"/>
        <v>64.961200000000005</v>
      </c>
      <c r="H5462" s="201"/>
      <c r="I5462" s="201"/>
      <c r="J5462" s="204">
        <f t="shared" si="1004"/>
        <v>2.3758294442772811E-3</v>
      </c>
      <c r="K5462" s="204">
        <f t="shared" si="1011"/>
        <v>0.15433673468913039</v>
      </c>
      <c r="L5462" s="28">
        <f t="shared" si="1010"/>
        <v>8.9430956308196485</v>
      </c>
      <c r="M5462" s="28">
        <f t="shared" si="1012"/>
        <v>0.58095423516110178</v>
      </c>
      <c r="N5462" s="28">
        <f t="shared" si="1005"/>
        <v>9.4066355127217793</v>
      </c>
      <c r="O5462" s="28">
        <f t="shared" si="1013"/>
        <v>0.61106634272138272</v>
      </c>
      <c r="P5462" s="28">
        <f t="shared" si="1014"/>
        <v>1.1920205778824844</v>
      </c>
      <c r="Q5462" s="6">
        <f t="shared" si="1007"/>
        <v>0.27885803287732885</v>
      </c>
      <c r="R5462" s="6">
        <f t="shared" si="1008"/>
        <v>0.23831587366133927</v>
      </c>
      <c r="S5462" s="6">
        <f t="shared" si="1009"/>
        <v>0.51717390653866813</v>
      </c>
    </row>
    <row r="5463" spans="2:19" customFormat="1" x14ac:dyDescent="0.25">
      <c r="B5463" s="200" t="s">
        <v>973</v>
      </c>
      <c r="C5463" s="114">
        <v>2</v>
      </c>
      <c r="D5463" s="1">
        <v>7.3</v>
      </c>
      <c r="E5463" s="1"/>
      <c r="F5463" s="1"/>
      <c r="G5463" s="4">
        <f t="shared" si="1006"/>
        <v>64.961200000000005</v>
      </c>
      <c r="H5463" s="201"/>
      <c r="I5463" s="201"/>
      <c r="J5463" s="204">
        <f t="shared" si="1004"/>
        <v>4.1853868127450016E-3</v>
      </c>
      <c r="K5463" s="204">
        <f t="shared" si="1011"/>
        <v>0.27188775509367796</v>
      </c>
      <c r="L5463" s="28">
        <f t="shared" si="1010"/>
        <v>17.146414059849693</v>
      </c>
      <c r="M5463" s="28">
        <f t="shared" si="1012"/>
        <v>1.1138516546291897</v>
      </c>
      <c r="N5463" s="28">
        <f t="shared" si="1005"/>
        <v>13.10079696359297</v>
      </c>
      <c r="O5463" s="28">
        <f t="shared" si="1013"/>
        <v>0.85104350821835983</v>
      </c>
      <c r="P5463" s="28">
        <f t="shared" si="1014"/>
        <v>1.9648951628475495</v>
      </c>
      <c r="Q5463" s="6">
        <f t="shared" si="1007"/>
        <v>0.53464879422201106</v>
      </c>
      <c r="R5463" s="6">
        <f t="shared" si="1008"/>
        <v>0.33190696820516036</v>
      </c>
      <c r="S5463" s="6">
        <f t="shared" si="1009"/>
        <v>0.86655576242717136</v>
      </c>
    </row>
    <row r="5464" spans="2:19" customFormat="1" x14ac:dyDescent="0.25">
      <c r="B5464" s="200" t="s">
        <v>973</v>
      </c>
      <c r="C5464" s="114">
        <v>2</v>
      </c>
      <c r="D5464" s="1">
        <v>7.8</v>
      </c>
      <c r="E5464" s="1"/>
      <c r="F5464" s="1"/>
      <c r="G5464" s="4">
        <f t="shared" si="1006"/>
        <v>64.961200000000005</v>
      </c>
      <c r="H5464" s="201"/>
      <c r="I5464" s="201"/>
      <c r="J5464" s="204">
        <f t="shared" si="1004"/>
        <v>4.7783624261100756E-3</v>
      </c>
      <c r="K5464" s="204">
        <f t="shared" si="1011"/>
        <v>0.31040816325575848</v>
      </c>
      <c r="L5464" s="28">
        <f t="shared" si="1010"/>
        <v>19.967309203036706</v>
      </c>
      <c r="M5464" s="28">
        <f t="shared" si="1012"/>
        <v>1.2971003917591177</v>
      </c>
      <c r="N5464" s="28">
        <f t="shared" si="1005"/>
        <v>14.156655209656122</v>
      </c>
      <c r="O5464" s="28">
        <f t="shared" si="1013"/>
        <v>0.91963332824289878</v>
      </c>
      <c r="P5464" s="28">
        <f t="shared" si="1014"/>
        <v>2.2167337200020167</v>
      </c>
      <c r="Q5464" s="6">
        <f t="shared" si="1007"/>
        <v>0.62260818804437645</v>
      </c>
      <c r="R5464" s="6">
        <f t="shared" si="1008"/>
        <v>0.35865699801473055</v>
      </c>
      <c r="S5464" s="6">
        <f t="shared" si="1009"/>
        <v>0.98126518605910706</v>
      </c>
    </row>
    <row r="5465" spans="2:19" customFormat="1" x14ac:dyDescent="0.25">
      <c r="B5465" s="200" t="s">
        <v>973</v>
      </c>
      <c r="C5465" s="114">
        <v>2</v>
      </c>
      <c r="D5465" s="1">
        <v>7</v>
      </c>
      <c r="E5465" s="1"/>
      <c r="F5465" s="1"/>
      <c r="G5465" s="4">
        <f t="shared" si="1006"/>
        <v>64.961200000000005</v>
      </c>
      <c r="H5465" s="201"/>
      <c r="I5465" s="201"/>
      <c r="J5465" s="204">
        <f t="shared" si="1004"/>
        <v>3.8484510006474969E-3</v>
      </c>
      <c r="K5465" s="204">
        <f t="shared" si="1011"/>
        <v>0.24999999999231043</v>
      </c>
      <c r="L5465" s="28">
        <f t="shared" si="1010"/>
        <v>15.569492106387406</v>
      </c>
      <c r="M5465" s="28">
        <f t="shared" si="1012"/>
        <v>1.0114129102390135</v>
      </c>
      <c r="N5465" s="28">
        <f t="shared" si="1005"/>
        <v>12.473107819356448</v>
      </c>
      <c r="O5465" s="28">
        <f t="shared" si="1013"/>
        <v>0.81026806739089385</v>
      </c>
      <c r="P5465" s="28">
        <f t="shared" si="1014"/>
        <v>1.8216809776299074</v>
      </c>
      <c r="Q5465" s="6">
        <f t="shared" si="1007"/>
        <v>0.48547819691472643</v>
      </c>
      <c r="R5465" s="6">
        <f t="shared" si="1008"/>
        <v>0.31600454628244862</v>
      </c>
      <c r="S5465" s="6">
        <f t="shared" si="1009"/>
        <v>0.80148274319717505</v>
      </c>
    </row>
    <row r="5466" spans="2:19" customFormat="1" x14ac:dyDescent="0.25">
      <c r="B5466" s="200" t="s">
        <v>973</v>
      </c>
      <c r="C5466" s="114">
        <v>2</v>
      </c>
      <c r="D5466" s="1">
        <v>8</v>
      </c>
      <c r="E5466" s="1"/>
      <c r="F5466" s="1"/>
      <c r="G5466" s="4">
        <f t="shared" si="1006"/>
        <v>64.961200000000005</v>
      </c>
      <c r="H5466" s="201"/>
      <c r="I5466" s="201"/>
      <c r="J5466" s="204">
        <f t="shared" si="1004"/>
        <v>5.0265482457436689E-3</v>
      </c>
      <c r="K5466" s="204">
        <f t="shared" si="1011"/>
        <v>0.32653061223485441</v>
      </c>
      <c r="L5466" s="28">
        <f t="shared" si="1010"/>
        <v>21.164008717497858</v>
      </c>
      <c r="M5466" s="28">
        <f t="shared" si="1012"/>
        <v>1.3748394297657729</v>
      </c>
      <c r="N5466" s="28">
        <f t="shared" si="1005"/>
        <v>14.58227400291401</v>
      </c>
      <c r="O5466" s="28">
        <f t="shared" si="1013"/>
        <v>0.94728203633176278</v>
      </c>
      <c r="P5466" s="28">
        <f t="shared" si="1014"/>
        <v>2.3221214660975358</v>
      </c>
      <c r="Q5466" s="6">
        <f t="shared" si="1007"/>
        <v>0.65992292628757099</v>
      </c>
      <c r="R5466" s="6">
        <f t="shared" si="1008"/>
        <v>0.3694399941693875</v>
      </c>
      <c r="S5466" s="6">
        <f t="shared" si="1009"/>
        <v>1.0293629204569585</v>
      </c>
    </row>
    <row r="5467" spans="2:19" customFormat="1" x14ac:dyDescent="0.25">
      <c r="B5467" s="200" t="s">
        <v>973</v>
      </c>
      <c r="C5467" s="114">
        <v>2</v>
      </c>
      <c r="D5467" s="1">
        <v>4.5</v>
      </c>
      <c r="E5467" s="1"/>
      <c r="F5467" s="1"/>
      <c r="G5467" s="4">
        <f t="shared" si="1006"/>
        <v>64.961200000000005</v>
      </c>
      <c r="H5467" s="201"/>
      <c r="I5467" s="201"/>
      <c r="J5467" s="204">
        <f t="shared" si="1004"/>
        <v>1.5904312808798326E-3</v>
      </c>
      <c r="K5467" s="204">
        <f t="shared" si="1011"/>
        <v>0.10331632652743439</v>
      </c>
      <c r="L5467" s="28">
        <f t="shared" si="1010"/>
        <v>5.6380590590289899</v>
      </c>
      <c r="M5467" s="28">
        <f t="shared" si="1012"/>
        <v>0.36625508924934846</v>
      </c>
      <c r="N5467" s="28">
        <f t="shared" si="1005"/>
        <v>7.4382130025037601</v>
      </c>
      <c r="O5467" s="28">
        <f t="shared" si="1013"/>
        <v>0.48319525187039564</v>
      </c>
      <c r="P5467" s="28">
        <f t="shared" si="1014"/>
        <v>0.84945034111974405</v>
      </c>
      <c r="Q5467" s="6">
        <f t="shared" si="1007"/>
        <v>0.17580244283968727</v>
      </c>
      <c r="R5467" s="6">
        <f t="shared" si="1008"/>
        <v>0.1884461482294543</v>
      </c>
      <c r="S5467" s="6">
        <f t="shared" si="1009"/>
        <v>0.36424859106914154</v>
      </c>
    </row>
    <row r="5468" spans="2:19" customFormat="1" x14ac:dyDescent="0.25">
      <c r="B5468" s="200" t="s">
        <v>973</v>
      </c>
      <c r="C5468" s="114">
        <v>2</v>
      </c>
      <c r="D5468" s="1">
        <v>4.5</v>
      </c>
      <c r="E5468" s="1"/>
      <c r="F5468" s="1"/>
      <c r="G5468" s="4">
        <f t="shared" si="1006"/>
        <v>64.961200000000005</v>
      </c>
      <c r="H5468" s="201"/>
      <c r="I5468" s="201"/>
      <c r="J5468" s="204">
        <f t="shared" si="1004"/>
        <v>1.5904312808798326E-3</v>
      </c>
      <c r="K5468" s="204">
        <f t="shared" si="1011"/>
        <v>0.10331632652743439</v>
      </c>
      <c r="L5468" s="28">
        <f t="shared" si="1010"/>
        <v>5.6380590590289899</v>
      </c>
      <c r="M5468" s="28">
        <f t="shared" si="1012"/>
        <v>0.36625508924934846</v>
      </c>
      <c r="N5468" s="28">
        <f t="shared" si="1005"/>
        <v>7.4382130025037601</v>
      </c>
      <c r="O5468" s="28">
        <f t="shared" si="1013"/>
        <v>0.48319525187039564</v>
      </c>
      <c r="P5468" s="28">
        <f t="shared" si="1014"/>
        <v>0.84945034111974405</v>
      </c>
      <c r="Q5468" s="6">
        <f t="shared" si="1007"/>
        <v>0.17580244283968727</v>
      </c>
      <c r="R5468" s="6">
        <f t="shared" si="1008"/>
        <v>0.1884461482294543</v>
      </c>
      <c r="S5468" s="6">
        <f t="shared" si="1009"/>
        <v>0.36424859106914154</v>
      </c>
    </row>
    <row r="5469" spans="2:19" customFormat="1" x14ac:dyDescent="0.25">
      <c r="B5469" s="200" t="s">
        <v>973</v>
      </c>
      <c r="C5469" s="114">
        <v>2</v>
      </c>
      <c r="D5469" s="1">
        <v>0.5</v>
      </c>
      <c r="E5469" s="1">
        <v>1</v>
      </c>
      <c r="F5469" s="1"/>
      <c r="G5469" s="4">
        <f t="shared" si="1006"/>
        <v>795.77470000000005</v>
      </c>
      <c r="H5469" s="201"/>
      <c r="I5469" s="201"/>
      <c r="J5469" s="204">
        <f t="shared" si="1004"/>
        <v>1.9634954084936207E-5</v>
      </c>
      <c r="K5469" s="204">
        <f t="shared" si="1011"/>
        <v>1.5624907412169684E-2</v>
      </c>
      <c r="L5469" s="28">
        <f t="shared" si="1010"/>
        <v>8.9000324943408968E-2</v>
      </c>
      <c r="M5469" s="28">
        <f t="shared" si="1012"/>
        <v>7.0823788580216554E-2</v>
      </c>
      <c r="N5469" s="28">
        <f t="shared" si="1005"/>
        <v>0.56885931594660488</v>
      </c>
      <c r="O5469" s="28">
        <f t="shared" si="1013"/>
        <v>0.45268117785082979</v>
      </c>
      <c r="P5469" s="28">
        <f t="shared" si="1014"/>
        <v>0.52350496643104638</v>
      </c>
      <c r="Q5469" s="6">
        <f t="shared" si="1007"/>
        <v>3.3995418518503948E-2</v>
      </c>
      <c r="R5469" s="6">
        <f t="shared" si="1008"/>
        <v>0.17654565936182362</v>
      </c>
      <c r="S5469" s="6">
        <f t="shared" si="1009"/>
        <v>0.21054107788032755</v>
      </c>
    </row>
    <row r="5470" spans="2:19" customFormat="1" x14ac:dyDescent="0.25">
      <c r="B5470" s="200" t="s">
        <v>973</v>
      </c>
      <c r="C5470" s="114">
        <v>2</v>
      </c>
      <c r="D5470" s="1">
        <v>4</v>
      </c>
      <c r="E5470" s="1"/>
      <c r="F5470" s="1"/>
      <c r="G5470" s="4">
        <f t="shared" si="1006"/>
        <v>64.961200000000005</v>
      </c>
      <c r="H5470" s="201"/>
      <c r="I5470" s="201"/>
      <c r="J5470" s="204">
        <f t="shared" si="1004"/>
        <v>1.2566370614359172E-3</v>
      </c>
      <c r="K5470" s="204">
        <f t="shared" si="1011"/>
        <v>8.1632653058713603E-2</v>
      </c>
      <c r="L5470" s="28">
        <f t="shared" si="1010"/>
        <v>4.3006091215286046</v>
      </c>
      <c r="M5470" s="28">
        <f t="shared" si="1012"/>
        <v>0.27937273468421148</v>
      </c>
      <c r="N5470" s="28">
        <f t="shared" si="1005"/>
        <v>6.4806737611278331</v>
      </c>
      <c r="O5470" s="28">
        <f t="shared" si="1013"/>
        <v>0.42099235249702632</v>
      </c>
      <c r="P5470" s="28">
        <f t="shared" si="1014"/>
        <v>0.7003650871812378</v>
      </c>
      <c r="Q5470" s="6">
        <f t="shared" si="1007"/>
        <v>0.1340989126484215</v>
      </c>
      <c r="R5470" s="6">
        <f t="shared" si="1008"/>
        <v>0.16418701747384026</v>
      </c>
      <c r="S5470" s="6">
        <f t="shared" si="1009"/>
        <v>0.29828593012226179</v>
      </c>
    </row>
    <row r="5471" spans="2:19" customFormat="1" x14ac:dyDescent="0.25">
      <c r="B5471" s="200" t="s">
        <v>973</v>
      </c>
      <c r="C5471" s="114">
        <v>2</v>
      </c>
      <c r="D5471" s="1">
        <v>5</v>
      </c>
      <c r="E5471" s="1"/>
      <c r="F5471" s="1"/>
      <c r="G5471" s="4">
        <f t="shared" si="1006"/>
        <v>64.961200000000005</v>
      </c>
      <c r="H5471" s="201"/>
      <c r="I5471" s="201"/>
      <c r="J5471" s="204">
        <f t="shared" si="1004"/>
        <v>1.9634954084936209E-3</v>
      </c>
      <c r="K5471" s="204">
        <f t="shared" si="1011"/>
        <v>0.12755102040424002</v>
      </c>
      <c r="L5471" s="28">
        <f t="shared" si="1010"/>
        <v>7.1833345216463531</v>
      </c>
      <c r="M5471" s="28">
        <f t="shared" si="1012"/>
        <v>0.46663803957857453</v>
      </c>
      <c r="N5471" s="28">
        <f t="shared" si="1005"/>
        <v>8.4140458590425169</v>
      </c>
      <c r="O5471" s="28">
        <f t="shared" si="1013"/>
        <v>0.54658652646013051</v>
      </c>
      <c r="P5471" s="28">
        <f t="shared" si="1014"/>
        <v>1.0132245660387049</v>
      </c>
      <c r="Q5471" s="6">
        <f t="shared" si="1007"/>
        <v>0.22398625899771576</v>
      </c>
      <c r="R5471" s="6">
        <f t="shared" si="1008"/>
        <v>0.2131687453194509</v>
      </c>
      <c r="S5471" s="6">
        <f t="shared" si="1009"/>
        <v>0.4371550043171667</v>
      </c>
    </row>
    <row r="5472" spans="2:19" customFormat="1" x14ac:dyDescent="0.25">
      <c r="B5472" s="200" t="s">
        <v>973</v>
      </c>
      <c r="C5472" s="114">
        <v>2</v>
      </c>
      <c r="D5472" s="1">
        <v>4.5</v>
      </c>
      <c r="E5472" s="1"/>
      <c r="F5472" s="1"/>
      <c r="G5472" s="4">
        <f t="shared" si="1006"/>
        <v>64.961200000000005</v>
      </c>
      <c r="H5472" s="201"/>
      <c r="I5472" s="201"/>
      <c r="J5472" s="204">
        <f t="shared" si="1004"/>
        <v>1.5904312808798326E-3</v>
      </c>
      <c r="K5472" s="204">
        <f t="shared" si="1011"/>
        <v>0.10331632652743439</v>
      </c>
      <c r="L5472" s="28">
        <f t="shared" si="1010"/>
        <v>5.6380590590289899</v>
      </c>
      <c r="M5472" s="28">
        <f t="shared" si="1012"/>
        <v>0.36625508924934846</v>
      </c>
      <c r="N5472" s="28">
        <f t="shared" si="1005"/>
        <v>7.4382130025037601</v>
      </c>
      <c r="O5472" s="28">
        <f t="shared" si="1013"/>
        <v>0.48319525187039564</v>
      </c>
      <c r="P5472" s="28">
        <f t="shared" si="1014"/>
        <v>0.84945034111974405</v>
      </c>
      <c r="Q5472" s="6">
        <f t="shared" si="1007"/>
        <v>0.17580244283968727</v>
      </c>
      <c r="R5472" s="6">
        <f t="shared" si="1008"/>
        <v>0.1884461482294543</v>
      </c>
      <c r="S5472" s="6">
        <f t="shared" si="1009"/>
        <v>0.36424859106914154</v>
      </c>
    </row>
    <row r="5473" spans="2:19" customFormat="1" x14ac:dyDescent="0.25">
      <c r="B5473" s="200" t="s">
        <v>973</v>
      </c>
      <c r="C5473" s="114">
        <v>2</v>
      </c>
      <c r="D5473" s="1">
        <v>0.6</v>
      </c>
      <c r="E5473" s="1">
        <v>1</v>
      </c>
      <c r="F5473" s="1"/>
      <c r="G5473" s="4">
        <f t="shared" si="1006"/>
        <v>795.77470000000005</v>
      </c>
      <c r="H5473" s="201"/>
      <c r="I5473" s="201"/>
      <c r="J5473" s="204">
        <f t="shared" ref="J5473:J5536" si="1015">((+D5473/200)^2)*PI()</f>
        <v>2.8274333882308137E-5</v>
      </c>
      <c r="K5473" s="204">
        <f t="shared" si="1011"/>
        <v>2.2499866673524348E-2</v>
      </c>
      <c r="L5473" s="28">
        <f t="shared" si="1010"/>
        <v>0.11018255309147021</v>
      </c>
      <c r="M5473" s="28">
        <f t="shared" si="1012"/>
        <v>8.767997027359925E-2</v>
      </c>
      <c r="N5473" s="28">
        <f t="shared" ref="N5473:N5536" si="1016">1.28*(D5473^1.17)</f>
        <v>0.70412040904432671</v>
      </c>
      <c r="O5473" s="28">
        <f t="shared" si="1013"/>
        <v>0.56031789790520381</v>
      </c>
      <c r="P5473" s="28">
        <f t="shared" si="1014"/>
        <v>0.647997868178803</v>
      </c>
      <c r="Q5473" s="6">
        <f t="shared" si="1007"/>
        <v>4.2086385731327641E-2</v>
      </c>
      <c r="R5473" s="6">
        <f t="shared" si="1008"/>
        <v>0.21852398018302949</v>
      </c>
      <c r="S5473" s="6">
        <f t="shared" si="1009"/>
        <v>0.26061036591435716</v>
      </c>
    </row>
    <row r="5474" spans="2:19" customFormat="1" x14ac:dyDescent="0.25">
      <c r="B5474" s="200" t="s">
        <v>973</v>
      </c>
      <c r="C5474" s="114">
        <v>2</v>
      </c>
      <c r="D5474" s="1">
        <v>3.1</v>
      </c>
      <c r="E5474" s="1"/>
      <c r="F5474" s="1"/>
      <c r="G5474" s="4">
        <f t="shared" ref="G5474:G5537" si="1017">IF($D5474&lt;3.01,795.7747,64.9612)</f>
        <v>64.961200000000005</v>
      </c>
      <c r="H5474" s="201"/>
      <c r="I5474" s="201"/>
      <c r="J5474" s="204">
        <f t="shared" si="1015"/>
        <v>7.5476763502494771E-4</v>
      </c>
      <c r="K5474" s="204">
        <f t="shared" si="1011"/>
        <v>4.9030612243389851E-2</v>
      </c>
      <c r="L5474" s="28">
        <f t="shared" si="1010"/>
        <v>2.3935063597525432</v>
      </c>
      <c r="M5474" s="28">
        <f t="shared" si="1012"/>
        <v>0.15548504835297491</v>
      </c>
      <c r="N5474" s="28">
        <f t="shared" si="1016"/>
        <v>4.8095356854949474</v>
      </c>
      <c r="O5474" s="28">
        <f t="shared" si="1013"/>
        <v>0.31243321563258936</v>
      </c>
      <c r="P5474" s="28">
        <f t="shared" si="1014"/>
        <v>0.46791826398556424</v>
      </c>
      <c r="Q5474" s="6">
        <f t="shared" si="1007"/>
        <v>7.4632823209427962E-2</v>
      </c>
      <c r="R5474" s="6">
        <f t="shared" si="1008"/>
        <v>0.12184895409670986</v>
      </c>
      <c r="S5474" s="6">
        <f t="shared" si="1009"/>
        <v>0.19648177730613781</v>
      </c>
    </row>
    <row r="5475" spans="2:19" customFormat="1" x14ac:dyDescent="0.25">
      <c r="B5475" s="200" t="s">
        <v>973</v>
      </c>
      <c r="C5475" s="114">
        <v>2</v>
      </c>
      <c r="D5475" s="1">
        <v>3</v>
      </c>
      <c r="E5475" s="1"/>
      <c r="F5475" s="1"/>
      <c r="G5475" s="4">
        <f t="shared" si="1017"/>
        <v>795.77470000000005</v>
      </c>
      <c r="H5475" s="201"/>
      <c r="I5475" s="201"/>
      <c r="J5475" s="204">
        <f t="shared" si="1015"/>
        <v>7.0685834705770342E-4</v>
      </c>
      <c r="K5475" s="204">
        <f t="shared" si="1011"/>
        <v>0.56249666683810862</v>
      </c>
      <c r="L5475" s="28">
        <f t="shared" si="1010"/>
        <v>2.219707841442716</v>
      </c>
      <c r="M5475" s="28">
        <f t="shared" si="1012"/>
        <v>1.7663769089848702</v>
      </c>
      <c r="N5475" s="28">
        <f t="shared" si="1016"/>
        <v>4.6285167281146418</v>
      </c>
      <c r="O5475" s="28">
        <f t="shared" si="1013"/>
        <v>3.6832347567317885</v>
      </c>
      <c r="P5475" s="28">
        <f t="shared" si="1014"/>
        <v>5.4496116657166587</v>
      </c>
      <c r="Q5475" s="6">
        <f t="shared" si="1007"/>
        <v>0.84786091631273763</v>
      </c>
      <c r="R5475" s="6">
        <f t="shared" si="1008"/>
        <v>1.4364615551253976</v>
      </c>
      <c r="S5475" s="6">
        <f t="shared" si="1009"/>
        <v>2.2843224714381352</v>
      </c>
    </row>
    <row r="5476" spans="2:19" customFormat="1" x14ac:dyDescent="0.25">
      <c r="B5476" s="200" t="s">
        <v>973</v>
      </c>
      <c r="C5476" s="114">
        <v>2</v>
      </c>
      <c r="D5476" s="1">
        <v>4.4000000000000004</v>
      </c>
      <c r="E5476" s="1"/>
      <c r="F5476" s="1"/>
      <c r="G5476" s="4">
        <f t="shared" si="1017"/>
        <v>64.961200000000005</v>
      </c>
      <c r="H5476" s="201"/>
      <c r="I5476" s="201"/>
      <c r="J5476" s="204">
        <f t="shared" si="1015"/>
        <v>1.5205308443374602E-3</v>
      </c>
      <c r="K5476" s="204">
        <f t="shared" si="1011"/>
        <v>9.877551020104347E-2</v>
      </c>
      <c r="L5476" s="28">
        <f t="shared" si="1010"/>
        <v>5.3541650508837426</v>
      </c>
      <c r="M5476" s="28">
        <f t="shared" si="1012"/>
        <v>0.34781299344971695</v>
      </c>
      <c r="N5476" s="28">
        <f t="shared" si="1016"/>
        <v>7.2451870323804508</v>
      </c>
      <c r="O5476" s="28">
        <f t="shared" si="1013"/>
        <v>0.47065605297680857</v>
      </c>
      <c r="P5476" s="28">
        <f t="shared" si="1014"/>
        <v>0.81846904642652551</v>
      </c>
      <c r="Q5476" s="6">
        <f t="shared" si="1007"/>
        <v>0.16695023685586413</v>
      </c>
      <c r="R5476" s="6">
        <f t="shared" si="1008"/>
        <v>0.18355586066095536</v>
      </c>
      <c r="S5476" s="6">
        <f t="shared" si="1009"/>
        <v>0.35050609751681949</v>
      </c>
    </row>
    <row r="5477" spans="2:19" customFormat="1" x14ac:dyDescent="0.25">
      <c r="B5477" s="200" t="s">
        <v>973</v>
      </c>
      <c r="C5477" s="114">
        <v>2</v>
      </c>
      <c r="D5477" s="1">
        <v>4</v>
      </c>
      <c r="E5477" s="1"/>
      <c r="F5477" s="1"/>
      <c r="G5477" s="4">
        <f t="shared" si="1017"/>
        <v>64.961200000000005</v>
      </c>
      <c r="H5477" s="201"/>
      <c r="I5477" s="201"/>
      <c r="J5477" s="204">
        <f t="shared" si="1015"/>
        <v>1.2566370614359172E-3</v>
      </c>
      <c r="K5477" s="204">
        <f t="shared" si="1011"/>
        <v>8.1632653058713603E-2</v>
      </c>
      <c r="L5477" s="28">
        <f t="shared" si="1010"/>
        <v>4.3006091215286046</v>
      </c>
      <c r="M5477" s="28">
        <f t="shared" si="1012"/>
        <v>0.27937273468421148</v>
      </c>
      <c r="N5477" s="28">
        <f t="shared" si="1016"/>
        <v>6.4806737611278331</v>
      </c>
      <c r="O5477" s="28">
        <f t="shared" si="1013"/>
        <v>0.42099235249702632</v>
      </c>
      <c r="P5477" s="28">
        <f t="shared" si="1014"/>
        <v>0.7003650871812378</v>
      </c>
      <c r="Q5477" s="6">
        <f t="shared" si="1007"/>
        <v>0.1340989126484215</v>
      </c>
      <c r="R5477" s="6">
        <f t="shared" si="1008"/>
        <v>0.16418701747384026</v>
      </c>
      <c r="S5477" s="6">
        <f t="shared" si="1009"/>
        <v>0.29828593012226179</v>
      </c>
    </row>
    <row r="5478" spans="2:19" customFormat="1" x14ac:dyDescent="0.25">
      <c r="B5478" s="200" t="s">
        <v>973</v>
      </c>
      <c r="C5478" s="114">
        <v>2</v>
      </c>
      <c r="D5478" s="1">
        <v>4.4000000000000004</v>
      </c>
      <c r="E5478" s="1"/>
      <c r="F5478" s="1"/>
      <c r="G5478" s="4">
        <f t="shared" si="1017"/>
        <v>64.961200000000005</v>
      </c>
      <c r="H5478" s="201"/>
      <c r="I5478" s="201"/>
      <c r="J5478" s="204">
        <f t="shared" si="1015"/>
        <v>1.5205308443374602E-3</v>
      </c>
      <c r="K5478" s="204">
        <f t="shared" si="1011"/>
        <v>9.877551020104347E-2</v>
      </c>
      <c r="L5478" s="28">
        <f t="shared" si="1010"/>
        <v>5.3541650508837426</v>
      </c>
      <c r="M5478" s="28">
        <f t="shared" si="1012"/>
        <v>0.34781299344971695</v>
      </c>
      <c r="N5478" s="28">
        <f t="shared" si="1016"/>
        <v>7.2451870323804508</v>
      </c>
      <c r="O5478" s="28">
        <f t="shared" si="1013"/>
        <v>0.47065605297680857</v>
      </c>
      <c r="P5478" s="28">
        <f t="shared" si="1014"/>
        <v>0.81846904642652551</v>
      </c>
      <c r="Q5478" s="6">
        <f t="shared" si="1007"/>
        <v>0.16695023685586413</v>
      </c>
      <c r="R5478" s="6">
        <f t="shared" si="1008"/>
        <v>0.18355586066095536</v>
      </c>
      <c r="S5478" s="6">
        <f t="shared" si="1009"/>
        <v>0.35050609751681949</v>
      </c>
    </row>
    <row r="5479" spans="2:19" customFormat="1" x14ac:dyDescent="0.25">
      <c r="B5479" s="200" t="s">
        <v>973</v>
      </c>
      <c r="C5479" s="114">
        <v>2</v>
      </c>
      <c r="D5479" s="1">
        <v>4.7</v>
      </c>
      <c r="E5479" s="1"/>
      <c r="F5479" s="1"/>
      <c r="G5479" s="4">
        <f t="shared" si="1017"/>
        <v>64.961200000000005</v>
      </c>
      <c r="H5479" s="201"/>
      <c r="I5479" s="201"/>
      <c r="J5479" s="204">
        <f t="shared" si="1015"/>
        <v>1.7349445429449633E-3</v>
      </c>
      <c r="K5479" s="204">
        <f t="shared" si="1011"/>
        <v>0.11270408162918646</v>
      </c>
      <c r="L5479" s="28">
        <f t="shared" si="1010"/>
        <v>6.2308461373122945</v>
      </c>
      <c r="M5479" s="28">
        <f t="shared" si="1012"/>
        <v>0.40476324994603757</v>
      </c>
      <c r="N5479" s="28">
        <f t="shared" si="1016"/>
        <v>7.8264436633583525</v>
      </c>
      <c r="O5479" s="28">
        <f t="shared" si="1013"/>
        <v>0.50841518196547364</v>
      </c>
      <c r="P5479" s="28">
        <f t="shared" si="1014"/>
        <v>0.91317843191151127</v>
      </c>
      <c r="Q5479" s="6">
        <f t="shared" si="1007"/>
        <v>0.19428635997409802</v>
      </c>
      <c r="R5479" s="6">
        <f t="shared" si="1008"/>
        <v>0.19828192096653471</v>
      </c>
      <c r="S5479" s="6">
        <f t="shared" si="1009"/>
        <v>0.39256828094063273</v>
      </c>
    </row>
    <row r="5480" spans="2:19" customFormat="1" x14ac:dyDescent="0.25">
      <c r="B5480" s="200" t="s">
        <v>973</v>
      </c>
      <c r="C5480" s="114">
        <v>2</v>
      </c>
      <c r="D5480" s="1">
        <v>4.8</v>
      </c>
      <c r="E5480" s="1"/>
      <c r="F5480" s="1"/>
      <c r="G5480" s="4">
        <f t="shared" si="1017"/>
        <v>64.961200000000005</v>
      </c>
      <c r="H5480" s="201"/>
      <c r="I5480" s="201"/>
      <c r="J5480" s="204">
        <f t="shared" si="1015"/>
        <v>1.8095573684677208E-3</v>
      </c>
      <c r="K5480" s="204">
        <f t="shared" si="1011"/>
        <v>0.11755102040454758</v>
      </c>
      <c r="L5480" s="28">
        <f t="shared" si="1010"/>
        <v>6.5398480281028419</v>
      </c>
      <c r="M5480" s="28">
        <f t="shared" si="1012"/>
        <v>0.42483638396340279</v>
      </c>
      <c r="N5480" s="28">
        <f t="shared" si="1016"/>
        <v>8.0216224497877064</v>
      </c>
      <c r="O5480" s="28">
        <f t="shared" si="1013"/>
        <v>0.52109423039239344</v>
      </c>
      <c r="P5480" s="28">
        <f t="shared" si="1014"/>
        <v>0.94593061435579617</v>
      </c>
      <c r="Q5480" s="6">
        <f t="shared" si="1007"/>
        <v>0.20392146430243333</v>
      </c>
      <c r="R5480" s="6">
        <f t="shared" si="1008"/>
        <v>0.20322674985303346</v>
      </c>
      <c r="S5480" s="6">
        <f t="shared" si="1009"/>
        <v>0.40714821415546676</v>
      </c>
    </row>
    <row r="5481" spans="2:19" customFormat="1" x14ac:dyDescent="0.25">
      <c r="B5481" s="200" t="s">
        <v>973</v>
      </c>
      <c r="C5481" s="114">
        <v>2</v>
      </c>
      <c r="D5481" s="1">
        <v>5</v>
      </c>
      <c r="E5481" s="1"/>
      <c r="F5481" s="1"/>
      <c r="G5481" s="4">
        <f t="shared" si="1017"/>
        <v>64.961200000000005</v>
      </c>
      <c r="H5481" s="201"/>
      <c r="I5481" s="201"/>
      <c r="J5481" s="204">
        <f t="shared" si="1015"/>
        <v>1.9634954084936209E-3</v>
      </c>
      <c r="K5481" s="204">
        <f t="shared" si="1011"/>
        <v>0.12755102040424002</v>
      </c>
      <c r="L5481" s="28">
        <f t="shared" si="1010"/>
        <v>7.1833345216463531</v>
      </c>
      <c r="M5481" s="28">
        <f t="shared" si="1012"/>
        <v>0.46663803957857453</v>
      </c>
      <c r="N5481" s="28">
        <f t="shared" si="1016"/>
        <v>8.4140458590425169</v>
      </c>
      <c r="O5481" s="28">
        <f t="shared" si="1013"/>
        <v>0.54658652646013051</v>
      </c>
      <c r="P5481" s="28">
        <f t="shared" si="1014"/>
        <v>1.0132245660387049</v>
      </c>
      <c r="Q5481" s="6">
        <f t="shared" si="1007"/>
        <v>0.22398625899771576</v>
      </c>
      <c r="R5481" s="6">
        <f t="shared" si="1008"/>
        <v>0.2131687453194509</v>
      </c>
      <c r="S5481" s="6">
        <f t="shared" si="1009"/>
        <v>0.4371550043171667</v>
      </c>
    </row>
    <row r="5482" spans="2:19" customFormat="1" x14ac:dyDescent="0.25">
      <c r="B5482" s="200" t="s">
        <v>973</v>
      </c>
      <c r="C5482" s="114">
        <v>2</v>
      </c>
      <c r="D5482" s="1">
        <v>3.7</v>
      </c>
      <c r="E5482" s="1"/>
      <c r="F5482" s="1"/>
      <c r="G5482" s="4">
        <f t="shared" si="1017"/>
        <v>64.961200000000005</v>
      </c>
      <c r="H5482" s="201"/>
      <c r="I5482" s="201"/>
      <c r="J5482" s="204">
        <f t="shared" si="1015"/>
        <v>1.075210085691107E-3</v>
      </c>
      <c r="K5482" s="204">
        <f t="shared" si="1011"/>
        <v>6.9846938773361844E-2</v>
      </c>
      <c r="L5482" s="28">
        <f t="shared" si="1010"/>
        <v>3.5949248430857623</v>
      </c>
      <c r="M5482" s="28">
        <f t="shared" si="1012"/>
        <v>0.2335306362462681</v>
      </c>
      <c r="N5482" s="28">
        <f t="shared" si="1016"/>
        <v>5.9156978898620354</v>
      </c>
      <c r="O5482" s="28">
        <f t="shared" si="1013"/>
        <v>0.38429084121668494</v>
      </c>
      <c r="P5482" s="28">
        <f t="shared" si="1014"/>
        <v>0.61782147746295302</v>
      </c>
      <c r="Q5482" s="6">
        <f t="shared" si="1007"/>
        <v>0.11209470539820869</v>
      </c>
      <c r="R5482" s="6">
        <f t="shared" si="1008"/>
        <v>0.14987342807450713</v>
      </c>
      <c r="S5482" s="6">
        <f t="shared" si="1009"/>
        <v>0.2619681334727158</v>
      </c>
    </row>
    <row r="5483" spans="2:19" customFormat="1" x14ac:dyDescent="0.25">
      <c r="B5483" s="200" t="s">
        <v>973</v>
      </c>
      <c r="C5483" s="114">
        <v>2</v>
      </c>
      <c r="D5483" s="1">
        <v>3.5</v>
      </c>
      <c r="E5483" s="1"/>
      <c r="F5483" s="1"/>
      <c r="G5483" s="4">
        <f t="shared" si="1017"/>
        <v>64.961200000000005</v>
      </c>
      <c r="H5483" s="201"/>
      <c r="I5483" s="201"/>
      <c r="J5483" s="204">
        <f t="shared" si="1015"/>
        <v>9.6211275016187424E-4</v>
      </c>
      <c r="K5483" s="204">
        <f t="shared" si="1011"/>
        <v>6.2499999998077607E-2</v>
      </c>
      <c r="L5483" s="28">
        <f t="shared" si="1010"/>
        <v>3.1637815247608514</v>
      </c>
      <c r="M5483" s="28">
        <f t="shared" si="1012"/>
        <v>0.20552304837265933</v>
      </c>
      <c r="N5483" s="28">
        <f t="shared" si="1016"/>
        <v>5.5433152983182508</v>
      </c>
      <c r="O5483" s="28">
        <f t="shared" si="1013"/>
        <v>0.36010042074168885</v>
      </c>
      <c r="P5483" s="28">
        <f t="shared" si="1014"/>
        <v>0.56562346911434824</v>
      </c>
      <c r="Q5483" s="6">
        <f t="shared" si="1007"/>
        <v>9.865106321887647E-2</v>
      </c>
      <c r="R5483" s="6">
        <f t="shared" si="1008"/>
        <v>0.14043916408925866</v>
      </c>
      <c r="S5483" s="6">
        <f t="shared" si="1009"/>
        <v>0.23909022730813512</v>
      </c>
    </row>
    <row r="5484" spans="2:19" customFormat="1" x14ac:dyDescent="0.25">
      <c r="B5484" s="200" t="s">
        <v>973</v>
      </c>
      <c r="C5484" s="114">
        <v>2</v>
      </c>
      <c r="D5484" s="1">
        <v>4</v>
      </c>
      <c r="E5484" s="1"/>
      <c r="F5484" s="1"/>
      <c r="G5484" s="4">
        <f t="shared" si="1017"/>
        <v>64.961200000000005</v>
      </c>
      <c r="H5484" s="201"/>
      <c r="I5484" s="201"/>
      <c r="J5484" s="204">
        <f t="shared" si="1015"/>
        <v>1.2566370614359172E-3</v>
      </c>
      <c r="K5484" s="204">
        <f t="shared" si="1011"/>
        <v>8.1632653058713603E-2</v>
      </c>
      <c r="L5484" s="28">
        <f t="shared" si="1010"/>
        <v>4.3006091215286046</v>
      </c>
      <c r="M5484" s="28">
        <f t="shared" si="1012"/>
        <v>0.27937273468421148</v>
      </c>
      <c r="N5484" s="28">
        <f t="shared" si="1016"/>
        <v>6.4806737611278331</v>
      </c>
      <c r="O5484" s="28">
        <f t="shared" si="1013"/>
        <v>0.42099235249702632</v>
      </c>
      <c r="P5484" s="28">
        <f t="shared" si="1014"/>
        <v>0.7003650871812378</v>
      </c>
      <c r="Q5484" s="6">
        <f t="shared" si="1007"/>
        <v>0.1340989126484215</v>
      </c>
      <c r="R5484" s="6">
        <f t="shared" si="1008"/>
        <v>0.16418701747384026</v>
      </c>
      <c r="S5484" s="6">
        <f t="shared" si="1009"/>
        <v>0.29828593012226179</v>
      </c>
    </row>
    <row r="5485" spans="2:19" customFormat="1" x14ac:dyDescent="0.25">
      <c r="B5485" s="200" t="s">
        <v>973</v>
      </c>
      <c r="C5485" s="114">
        <v>2</v>
      </c>
      <c r="D5485" s="1">
        <v>5.4</v>
      </c>
      <c r="E5485" s="1"/>
      <c r="F5485" s="1"/>
      <c r="G5485" s="4">
        <f t="shared" si="1017"/>
        <v>64.961200000000005</v>
      </c>
      <c r="H5485" s="201"/>
      <c r="I5485" s="201"/>
      <c r="J5485" s="204">
        <f t="shared" si="1015"/>
        <v>2.2902210444669595E-3</v>
      </c>
      <c r="K5485" s="204">
        <f t="shared" si="1011"/>
        <v>0.14877551019950555</v>
      </c>
      <c r="L5485" s="28">
        <f t="shared" si="1010"/>
        <v>8.5736806990755614</v>
      </c>
      <c r="M5485" s="28">
        <f t="shared" si="1012"/>
        <v>0.55695659743162507</v>
      </c>
      <c r="N5485" s="28">
        <f t="shared" si="1016"/>
        <v>9.2068415424761678</v>
      </c>
      <c r="O5485" s="28">
        <f t="shared" si="1013"/>
        <v>0.5980874864097232</v>
      </c>
      <c r="P5485" s="28">
        <f t="shared" si="1014"/>
        <v>1.1550440838413483</v>
      </c>
      <c r="Q5485" s="6">
        <f t="shared" si="1007"/>
        <v>0.26733916676718</v>
      </c>
      <c r="R5485" s="6">
        <f t="shared" si="1008"/>
        <v>0.23325411969979207</v>
      </c>
      <c r="S5485" s="6">
        <f t="shared" si="1009"/>
        <v>0.5005932864669721</v>
      </c>
    </row>
    <row r="5486" spans="2:19" customFormat="1" x14ac:dyDescent="0.25">
      <c r="B5486" s="200" t="s">
        <v>973</v>
      </c>
      <c r="C5486" s="114">
        <v>3</v>
      </c>
      <c r="D5486" s="1">
        <v>4.8</v>
      </c>
      <c r="E5486" s="1"/>
      <c r="F5486" s="1"/>
      <c r="G5486" s="4">
        <f t="shared" si="1017"/>
        <v>64.961200000000005</v>
      </c>
      <c r="H5486" s="201"/>
      <c r="I5486" s="201"/>
      <c r="J5486" s="204">
        <f t="shared" si="1015"/>
        <v>1.8095573684677208E-3</v>
      </c>
      <c r="K5486" s="204">
        <f t="shared" si="1011"/>
        <v>0.11755102040454758</v>
      </c>
      <c r="L5486" s="28">
        <f t="shared" si="1010"/>
        <v>6.5398480281028419</v>
      </c>
      <c r="M5486" s="28">
        <f t="shared" si="1012"/>
        <v>0.42483638396340279</v>
      </c>
      <c r="N5486" s="28">
        <f t="shared" si="1016"/>
        <v>8.0216224497877064</v>
      </c>
      <c r="O5486" s="28">
        <f t="shared" si="1013"/>
        <v>0.52109423039239344</v>
      </c>
      <c r="P5486" s="28">
        <f t="shared" si="1014"/>
        <v>0.94593061435579617</v>
      </c>
      <c r="Q5486" s="6">
        <f t="shared" si="1007"/>
        <v>0.20392146430243333</v>
      </c>
      <c r="R5486" s="6">
        <f t="shared" si="1008"/>
        <v>0.20322674985303346</v>
      </c>
      <c r="S5486" s="6">
        <f t="shared" si="1009"/>
        <v>0.40714821415546676</v>
      </c>
    </row>
    <row r="5487" spans="2:19" customFormat="1" x14ac:dyDescent="0.25">
      <c r="B5487" s="200" t="s">
        <v>973</v>
      </c>
      <c r="C5487" s="114">
        <v>3</v>
      </c>
      <c r="D5487" s="1">
        <v>5.5</v>
      </c>
      <c r="E5487" s="1"/>
      <c r="F5487" s="1"/>
      <c r="G5487" s="4">
        <f t="shared" si="1017"/>
        <v>64.961200000000005</v>
      </c>
      <c r="H5487" s="201"/>
      <c r="I5487" s="201"/>
      <c r="J5487" s="204">
        <f t="shared" si="1015"/>
        <v>2.3758294442772811E-3</v>
      </c>
      <c r="K5487" s="204">
        <f t="shared" si="1011"/>
        <v>0.15433673468913039</v>
      </c>
      <c r="L5487" s="28">
        <f t="shared" si="1010"/>
        <v>8.9430956308196485</v>
      </c>
      <c r="M5487" s="28">
        <f t="shared" si="1012"/>
        <v>0.58095423516110178</v>
      </c>
      <c r="N5487" s="28">
        <f t="shared" si="1016"/>
        <v>9.4066355127217793</v>
      </c>
      <c r="O5487" s="28">
        <f t="shared" si="1013"/>
        <v>0.61106634272138272</v>
      </c>
      <c r="P5487" s="28">
        <f t="shared" si="1014"/>
        <v>1.1920205778824844</v>
      </c>
      <c r="Q5487" s="6">
        <f t="shared" si="1007"/>
        <v>0.27885803287732885</v>
      </c>
      <c r="R5487" s="6">
        <f t="shared" si="1008"/>
        <v>0.23831587366133927</v>
      </c>
      <c r="S5487" s="6">
        <f t="shared" si="1009"/>
        <v>0.51717390653866813</v>
      </c>
    </row>
    <row r="5488" spans="2:19" customFormat="1" x14ac:dyDescent="0.25">
      <c r="B5488" s="200" t="s">
        <v>973</v>
      </c>
      <c r="C5488" s="114">
        <v>3</v>
      </c>
      <c r="D5488" s="1">
        <v>4.4000000000000004</v>
      </c>
      <c r="E5488" s="1"/>
      <c r="F5488" s="1"/>
      <c r="G5488" s="4">
        <f t="shared" si="1017"/>
        <v>64.961200000000005</v>
      </c>
      <c r="H5488" s="201"/>
      <c r="I5488" s="201"/>
      <c r="J5488" s="204">
        <f t="shared" si="1015"/>
        <v>1.5205308443374602E-3</v>
      </c>
      <c r="K5488" s="204">
        <f t="shared" si="1011"/>
        <v>9.877551020104347E-2</v>
      </c>
      <c r="L5488" s="28">
        <f t="shared" si="1010"/>
        <v>5.3541650508837426</v>
      </c>
      <c r="M5488" s="28">
        <f t="shared" si="1012"/>
        <v>0.34781299344971695</v>
      </c>
      <c r="N5488" s="28">
        <f t="shared" si="1016"/>
        <v>7.2451870323804508</v>
      </c>
      <c r="O5488" s="28">
        <f t="shared" si="1013"/>
        <v>0.47065605297680857</v>
      </c>
      <c r="P5488" s="28">
        <f t="shared" si="1014"/>
        <v>0.81846904642652551</v>
      </c>
      <c r="Q5488" s="6">
        <f t="shared" si="1007"/>
        <v>0.16695023685586413</v>
      </c>
      <c r="R5488" s="6">
        <f t="shared" si="1008"/>
        <v>0.18355586066095536</v>
      </c>
      <c r="S5488" s="6">
        <f t="shared" si="1009"/>
        <v>0.35050609751681949</v>
      </c>
    </row>
    <row r="5489" spans="2:19" customFormat="1" x14ac:dyDescent="0.25">
      <c r="B5489" s="200" t="s">
        <v>973</v>
      </c>
      <c r="C5489" s="114">
        <v>3</v>
      </c>
      <c r="D5489" s="1">
        <v>5.4</v>
      </c>
      <c r="E5489" s="1"/>
      <c r="F5489" s="1"/>
      <c r="G5489" s="4">
        <f t="shared" si="1017"/>
        <v>64.961200000000005</v>
      </c>
      <c r="H5489" s="201"/>
      <c r="I5489" s="201"/>
      <c r="J5489" s="204">
        <f t="shared" si="1015"/>
        <v>2.2902210444669595E-3</v>
      </c>
      <c r="K5489" s="204">
        <f t="shared" si="1011"/>
        <v>0.14877551019950555</v>
      </c>
      <c r="L5489" s="28">
        <f t="shared" si="1010"/>
        <v>8.5736806990755614</v>
      </c>
      <c r="M5489" s="28">
        <f t="shared" si="1012"/>
        <v>0.55695659743162507</v>
      </c>
      <c r="N5489" s="28">
        <f t="shared" si="1016"/>
        <v>9.2068415424761678</v>
      </c>
      <c r="O5489" s="28">
        <f t="shared" si="1013"/>
        <v>0.5980874864097232</v>
      </c>
      <c r="P5489" s="28">
        <f t="shared" si="1014"/>
        <v>1.1550440838413483</v>
      </c>
      <c r="Q5489" s="6">
        <f t="shared" si="1007"/>
        <v>0.26733916676718</v>
      </c>
      <c r="R5489" s="6">
        <f t="shared" si="1008"/>
        <v>0.23325411969979207</v>
      </c>
      <c r="S5489" s="6">
        <f t="shared" si="1009"/>
        <v>0.5005932864669721</v>
      </c>
    </row>
    <row r="5490" spans="2:19" customFormat="1" x14ac:dyDescent="0.25">
      <c r="B5490" s="200" t="s">
        <v>973</v>
      </c>
      <c r="C5490" s="114">
        <v>3</v>
      </c>
      <c r="D5490" s="1">
        <v>7.1</v>
      </c>
      <c r="E5490" s="1"/>
      <c r="F5490" s="1"/>
      <c r="G5490" s="4">
        <f t="shared" si="1017"/>
        <v>64.961200000000005</v>
      </c>
      <c r="H5490" s="201"/>
      <c r="I5490" s="201"/>
      <c r="J5490" s="204">
        <f t="shared" si="1015"/>
        <v>3.959192141686536E-3</v>
      </c>
      <c r="K5490" s="204">
        <f t="shared" si="1011"/>
        <v>0.25719387754310946</v>
      </c>
      <c r="L5490" s="28">
        <f t="shared" si="1010"/>
        <v>16.085590015951329</v>
      </c>
      <c r="M5490" s="28">
        <f t="shared" si="1012"/>
        <v>1.0449392504120609</v>
      </c>
      <c r="N5490" s="28">
        <f t="shared" si="1016"/>
        <v>12.681839066301519</v>
      </c>
      <c r="O5490" s="28">
        <f t="shared" si="1013"/>
        <v>0.82382749993294346</v>
      </c>
      <c r="P5490" s="28">
        <f t="shared" si="1014"/>
        <v>1.8687667503450043</v>
      </c>
      <c r="Q5490" s="6">
        <f t="shared" si="1007"/>
        <v>0.50157084019778919</v>
      </c>
      <c r="R5490" s="6">
        <f t="shared" si="1008"/>
        <v>0.32129272497384798</v>
      </c>
      <c r="S5490" s="6">
        <f t="shared" si="1009"/>
        <v>0.82286356517163717</v>
      </c>
    </row>
    <row r="5491" spans="2:19" customFormat="1" x14ac:dyDescent="0.25">
      <c r="B5491" s="200" t="s">
        <v>973</v>
      </c>
      <c r="C5491" s="114">
        <v>3</v>
      </c>
      <c r="D5491" s="1">
        <v>9</v>
      </c>
      <c r="E5491" s="1"/>
      <c r="F5491" s="1"/>
      <c r="G5491" s="4">
        <f t="shared" si="1017"/>
        <v>64.961200000000005</v>
      </c>
      <c r="H5491" s="201"/>
      <c r="I5491" s="201"/>
      <c r="J5491" s="204">
        <f t="shared" si="1015"/>
        <v>6.3617251235193305E-3</v>
      </c>
      <c r="K5491" s="204">
        <f t="shared" si="1011"/>
        <v>0.41326530610973755</v>
      </c>
      <c r="L5491" s="28">
        <f t="shared" si="1010"/>
        <v>27.7458210460766</v>
      </c>
      <c r="M5491" s="28">
        <f t="shared" si="1012"/>
        <v>1.8024018650981257</v>
      </c>
      <c r="N5491" s="28">
        <f t="shared" si="1016"/>
        <v>16.73684929877896</v>
      </c>
      <c r="O5491" s="28">
        <f t="shared" si="1013"/>
        <v>1.0872458357562698</v>
      </c>
      <c r="P5491" s="28">
        <f t="shared" si="1014"/>
        <v>2.8896477008543955</v>
      </c>
      <c r="Q5491" s="6">
        <f t="shared" si="1007"/>
        <v>0.86515289524710026</v>
      </c>
      <c r="R5491" s="6">
        <f t="shared" si="1008"/>
        <v>0.42402587594494523</v>
      </c>
      <c r="S5491" s="6">
        <f t="shared" si="1009"/>
        <v>1.2891787711920455</v>
      </c>
    </row>
    <row r="5492" spans="2:19" customFormat="1" x14ac:dyDescent="0.25">
      <c r="B5492" s="200" t="s">
        <v>973</v>
      </c>
      <c r="C5492" s="114">
        <v>3</v>
      </c>
      <c r="D5492" s="1">
        <v>4.5</v>
      </c>
      <c r="E5492" s="1"/>
      <c r="F5492" s="1"/>
      <c r="G5492" s="4">
        <f t="shared" si="1017"/>
        <v>64.961200000000005</v>
      </c>
      <c r="H5492" s="201"/>
      <c r="I5492" s="201"/>
      <c r="J5492" s="204">
        <f t="shared" si="1015"/>
        <v>1.5904312808798326E-3</v>
      </c>
      <c r="K5492" s="204">
        <f t="shared" si="1011"/>
        <v>0.10331632652743439</v>
      </c>
      <c r="L5492" s="28">
        <f t="shared" si="1010"/>
        <v>5.6380590590289899</v>
      </c>
      <c r="M5492" s="28">
        <f t="shared" si="1012"/>
        <v>0.36625508924934846</v>
      </c>
      <c r="N5492" s="28">
        <f t="shared" si="1016"/>
        <v>7.4382130025037601</v>
      </c>
      <c r="O5492" s="28">
        <f t="shared" si="1013"/>
        <v>0.48319525187039564</v>
      </c>
      <c r="P5492" s="28">
        <f t="shared" si="1014"/>
        <v>0.84945034111974405</v>
      </c>
      <c r="Q5492" s="6">
        <f t="shared" si="1007"/>
        <v>0.17580244283968727</v>
      </c>
      <c r="R5492" s="6">
        <f t="shared" si="1008"/>
        <v>0.1884461482294543</v>
      </c>
      <c r="S5492" s="6">
        <f t="shared" si="1009"/>
        <v>0.36424859106914154</v>
      </c>
    </row>
    <row r="5493" spans="2:19" customFormat="1" x14ac:dyDescent="0.25">
      <c r="B5493" s="200" t="s">
        <v>973</v>
      </c>
      <c r="C5493" s="114">
        <v>3</v>
      </c>
      <c r="D5493" s="1">
        <v>5.7</v>
      </c>
      <c r="E5493" s="1"/>
      <c r="F5493" s="1"/>
      <c r="G5493" s="4">
        <f t="shared" si="1017"/>
        <v>64.961200000000005</v>
      </c>
      <c r="H5493" s="201"/>
      <c r="I5493" s="201"/>
      <c r="J5493" s="204">
        <f t="shared" si="1015"/>
        <v>2.5517586328783095E-3</v>
      </c>
      <c r="K5493" s="204">
        <f t="shared" si="1011"/>
        <v>0.1657653061173503</v>
      </c>
      <c r="L5493" s="28">
        <f t="shared" si="1010"/>
        <v>9.7084599828880815</v>
      </c>
      <c r="M5493" s="28">
        <f t="shared" si="1012"/>
        <v>0.63067322287304872</v>
      </c>
      <c r="N5493" s="28">
        <f t="shared" si="1016"/>
        <v>9.8080698655856366</v>
      </c>
      <c r="O5493" s="28">
        <f t="shared" si="1013"/>
        <v>0.63714400051044973</v>
      </c>
      <c r="P5493" s="28">
        <f t="shared" si="1014"/>
        <v>1.2678172233834983</v>
      </c>
      <c r="Q5493" s="6">
        <f t="shared" si="1007"/>
        <v>0.30272314697906338</v>
      </c>
      <c r="R5493" s="6">
        <f t="shared" si="1008"/>
        <v>0.24848616019907541</v>
      </c>
      <c r="S5493" s="6">
        <f t="shared" si="1009"/>
        <v>0.55120930717813876</v>
      </c>
    </row>
    <row r="5494" spans="2:19" customFormat="1" x14ac:dyDescent="0.25">
      <c r="B5494" s="200" t="s">
        <v>973</v>
      </c>
      <c r="C5494" s="114">
        <v>3</v>
      </c>
      <c r="D5494" s="1">
        <v>7.6</v>
      </c>
      <c r="E5494" s="1"/>
      <c r="F5494" s="1"/>
      <c r="G5494" s="4">
        <f t="shared" si="1017"/>
        <v>64.961200000000005</v>
      </c>
      <c r="H5494" s="201"/>
      <c r="I5494" s="201"/>
      <c r="J5494" s="204">
        <f t="shared" si="1015"/>
        <v>4.5364597917836608E-3</v>
      </c>
      <c r="K5494" s="204">
        <f t="shared" si="1011"/>
        <v>0.29469387754195608</v>
      </c>
      <c r="L5494" s="28">
        <f t="shared" si="1010"/>
        <v>18.809813966898769</v>
      </c>
      <c r="M5494" s="28">
        <f t="shared" si="1012"/>
        <v>1.2219081107668699</v>
      </c>
      <c r="N5494" s="28">
        <f t="shared" si="1016"/>
        <v>13.732887825405102</v>
      </c>
      <c r="O5494" s="28">
        <f t="shared" si="1013"/>
        <v>0.89210488990714454</v>
      </c>
      <c r="P5494" s="28">
        <f t="shared" si="1014"/>
        <v>2.1140130006740145</v>
      </c>
      <c r="Q5494" s="6">
        <f t="shared" si="1007"/>
        <v>0.58651589316809749</v>
      </c>
      <c r="R5494" s="6">
        <f t="shared" si="1008"/>
        <v>0.34792090706378637</v>
      </c>
      <c r="S5494" s="6">
        <f t="shared" si="1009"/>
        <v>0.93443680023188391</v>
      </c>
    </row>
    <row r="5495" spans="2:19" customFormat="1" x14ac:dyDescent="0.25">
      <c r="B5495" s="200" t="s">
        <v>973</v>
      </c>
      <c r="C5495" s="114">
        <v>3</v>
      </c>
      <c r="D5495" s="1">
        <v>6.5</v>
      </c>
      <c r="E5495" s="1"/>
      <c r="F5495" s="1"/>
      <c r="G5495" s="4">
        <f t="shared" si="1017"/>
        <v>64.961200000000005</v>
      </c>
      <c r="H5495" s="201"/>
      <c r="I5495" s="201"/>
      <c r="J5495" s="204">
        <f t="shared" si="1015"/>
        <v>3.3183072403542195E-3</v>
      </c>
      <c r="K5495" s="204">
        <f t="shared" si="1011"/>
        <v>0.21556122448316564</v>
      </c>
      <c r="L5495" s="28">
        <f t="shared" si="1010"/>
        <v>13.130517975640537</v>
      </c>
      <c r="M5495" s="28">
        <f t="shared" si="1012"/>
        <v>0.85297422086363262</v>
      </c>
      <c r="N5495" s="28">
        <f t="shared" si="1016"/>
        <v>11.437170539605743</v>
      </c>
      <c r="O5495" s="28">
        <f t="shared" si="1013"/>
        <v>0.74297233726827139</v>
      </c>
      <c r="P5495" s="28">
        <f t="shared" si="1014"/>
        <v>1.5959465581319039</v>
      </c>
      <c r="Q5495" s="6">
        <f t="shared" si="1007"/>
        <v>0.40942762601454363</v>
      </c>
      <c r="R5495" s="6">
        <f t="shared" si="1008"/>
        <v>0.28975921153462586</v>
      </c>
      <c r="S5495" s="6">
        <f t="shared" si="1009"/>
        <v>0.69918683754916944</v>
      </c>
    </row>
    <row r="5496" spans="2:19" customFormat="1" x14ac:dyDescent="0.25">
      <c r="B5496" s="200" t="s">
        <v>973</v>
      </c>
      <c r="C5496" s="114">
        <v>3</v>
      </c>
      <c r="D5496" s="1">
        <v>4</v>
      </c>
      <c r="E5496" s="1"/>
      <c r="F5496" s="1"/>
      <c r="G5496" s="4">
        <f t="shared" si="1017"/>
        <v>64.961200000000005</v>
      </c>
      <c r="H5496" s="201"/>
      <c r="I5496" s="201"/>
      <c r="J5496" s="204">
        <f t="shared" si="1015"/>
        <v>1.2566370614359172E-3</v>
      </c>
      <c r="K5496" s="204">
        <f t="shared" si="1011"/>
        <v>8.1632653058713603E-2</v>
      </c>
      <c r="L5496" s="28">
        <f t="shared" si="1010"/>
        <v>4.3006091215286046</v>
      </c>
      <c r="M5496" s="28">
        <f t="shared" si="1012"/>
        <v>0.27937273468421148</v>
      </c>
      <c r="N5496" s="28">
        <f t="shared" si="1016"/>
        <v>6.4806737611278331</v>
      </c>
      <c r="O5496" s="28">
        <f t="shared" si="1013"/>
        <v>0.42099235249702632</v>
      </c>
      <c r="P5496" s="28">
        <f t="shared" si="1014"/>
        <v>0.7003650871812378</v>
      </c>
      <c r="Q5496" s="6">
        <f t="shared" si="1007"/>
        <v>0.1340989126484215</v>
      </c>
      <c r="R5496" s="6">
        <f t="shared" si="1008"/>
        <v>0.16418701747384026</v>
      </c>
      <c r="S5496" s="6">
        <f t="shared" si="1009"/>
        <v>0.29828593012226179</v>
      </c>
    </row>
    <row r="5497" spans="2:19" customFormat="1" x14ac:dyDescent="0.25">
      <c r="B5497" s="200" t="s">
        <v>973</v>
      </c>
      <c r="C5497" s="114">
        <v>3</v>
      </c>
      <c r="D5497" s="1">
        <v>3.9</v>
      </c>
      <c r="E5497" s="1"/>
      <c r="F5497" s="1"/>
      <c r="G5497" s="4">
        <f t="shared" si="1017"/>
        <v>64.961200000000005</v>
      </c>
      <c r="H5497" s="201"/>
      <c r="I5497" s="201"/>
      <c r="J5497" s="204">
        <f t="shared" si="1015"/>
        <v>1.1945906065275189E-3</v>
      </c>
      <c r="K5497" s="204">
        <f t="shared" si="1011"/>
        <v>7.7602040813939621E-2</v>
      </c>
      <c r="L5497" s="28">
        <f t="shared" si="1010"/>
        <v>4.0574351124683323</v>
      </c>
      <c r="M5497" s="28">
        <f t="shared" si="1012"/>
        <v>0.26357585894044605</v>
      </c>
      <c r="N5497" s="28">
        <f t="shared" si="1016"/>
        <v>6.2915196864507177</v>
      </c>
      <c r="O5497" s="28">
        <f t="shared" si="1013"/>
        <v>0.40870467658277715</v>
      </c>
      <c r="P5497" s="28">
        <f t="shared" si="1014"/>
        <v>0.6722805355232232</v>
      </c>
      <c r="Q5497" s="6">
        <f t="shared" si="1007"/>
        <v>0.12651641229141411</v>
      </c>
      <c r="R5497" s="6">
        <f t="shared" si="1008"/>
        <v>0.1593948238672831</v>
      </c>
      <c r="S5497" s="6">
        <f t="shared" si="1009"/>
        <v>0.28591123615869718</v>
      </c>
    </row>
    <row r="5498" spans="2:19" customFormat="1" x14ac:dyDescent="0.25">
      <c r="B5498" s="200" t="s">
        <v>973</v>
      </c>
      <c r="C5498" s="114">
        <v>3</v>
      </c>
      <c r="D5498" s="1">
        <v>4.3</v>
      </c>
      <c r="E5498" s="1"/>
      <c r="F5498" s="1"/>
      <c r="G5498" s="4">
        <f t="shared" si="1017"/>
        <v>64.961200000000005</v>
      </c>
      <c r="H5498" s="201"/>
      <c r="I5498" s="201"/>
      <c r="J5498" s="204">
        <f t="shared" si="1015"/>
        <v>1.4522012041218817E-3</v>
      </c>
      <c r="K5498" s="204">
        <f t="shared" si="1011"/>
        <v>9.4336734690975893E-2</v>
      </c>
      <c r="L5498" s="28">
        <f t="shared" si="1010"/>
        <v>5.0785301024450318</v>
      </c>
      <c r="M5498" s="28">
        <f t="shared" si="1012"/>
        <v>0.3299074160899001</v>
      </c>
      <c r="N5498" s="28">
        <f t="shared" si="1016"/>
        <v>7.0529054640829827</v>
      </c>
      <c r="O5498" s="28">
        <f t="shared" si="1013"/>
        <v>0.45816521132004828</v>
      </c>
      <c r="P5498" s="28">
        <f t="shared" si="1014"/>
        <v>0.78807262740994832</v>
      </c>
      <c r="Q5498" s="6">
        <f t="shared" si="1007"/>
        <v>0.15835555972315205</v>
      </c>
      <c r="R5498" s="6">
        <f t="shared" si="1008"/>
        <v>0.17868443241481885</v>
      </c>
      <c r="S5498" s="6">
        <f t="shared" si="1009"/>
        <v>0.33703999213797087</v>
      </c>
    </row>
    <row r="5499" spans="2:19" customFormat="1" x14ac:dyDescent="0.25">
      <c r="B5499" s="200" t="s">
        <v>973</v>
      </c>
      <c r="C5499" s="114">
        <v>3</v>
      </c>
      <c r="D5499" s="1">
        <v>4</v>
      </c>
      <c r="E5499" s="1"/>
      <c r="F5499" s="1"/>
      <c r="G5499" s="4">
        <f t="shared" si="1017"/>
        <v>64.961200000000005</v>
      </c>
      <c r="H5499" s="201"/>
      <c r="I5499" s="201"/>
      <c r="J5499" s="204">
        <f t="shared" si="1015"/>
        <v>1.2566370614359172E-3</v>
      </c>
      <c r="K5499" s="204">
        <f t="shared" si="1011"/>
        <v>8.1632653058713603E-2</v>
      </c>
      <c r="L5499" s="28">
        <f t="shared" si="1010"/>
        <v>4.3006091215286046</v>
      </c>
      <c r="M5499" s="28">
        <f t="shared" si="1012"/>
        <v>0.27937273468421148</v>
      </c>
      <c r="N5499" s="28">
        <f t="shared" si="1016"/>
        <v>6.4806737611278331</v>
      </c>
      <c r="O5499" s="28">
        <f t="shared" si="1013"/>
        <v>0.42099235249702632</v>
      </c>
      <c r="P5499" s="28">
        <f t="shared" si="1014"/>
        <v>0.7003650871812378</v>
      </c>
      <c r="Q5499" s="6">
        <f t="shared" si="1007"/>
        <v>0.1340989126484215</v>
      </c>
      <c r="R5499" s="6">
        <f t="shared" si="1008"/>
        <v>0.16418701747384026</v>
      </c>
      <c r="S5499" s="6">
        <f t="shared" si="1009"/>
        <v>0.29828593012226179</v>
      </c>
    </row>
    <row r="5500" spans="2:19" customFormat="1" x14ac:dyDescent="0.25">
      <c r="B5500" s="200" t="s">
        <v>973</v>
      </c>
      <c r="C5500" s="114">
        <v>3</v>
      </c>
      <c r="D5500" s="1">
        <v>3.5</v>
      </c>
      <c r="E5500" s="1"/>
      <c r="F5500" s="1"/>
      <c r="G5500" s="4">
        <f t="shared" si="1017"/>
        <v>64.961200000000005</v>
      </c>
      <c r="H5500" s="201"/>
      <c r="I5500" s="201"/>
      <c r="J5500" s="204">
        <f t="shared" si="1015"/>
        <v>9.6211275016187424E-4</v>
      </c>
      <c r="K5500" s="204">
        <f t="shared" si="1011"/>
        <v>6.2499999998077607E-2</v>
      </c>
      <c r="L5500" s="28">
        <f t="shared" si="1010"/>
        <v>3.1637815247608514</v>
      </c>
      <c r="M5500" s="28">
        <f t="shared" si="1012"/>
        <v>0.20552304837265933</v>
      </c>
      <c r="N5500" s="28">
        <f t="shared" si="1016"/>
        <v>5.5433152983182508</v>
      </c>
      <c r="O5500" s="28">
        <f t="shared" si="1013"/>
        <v>0.36010042074168885</v>
      </c>
      <c r="P5500" s="28">
        <f t="shared" si="1014"/>
        <v>0.56562346911434824</v>
      </c>
      <c r="Q5500" s="6">
        <f t="shared" si="1007"/>
        <v>9.865106321887647E-2</v>
      </c>
      <c r="R5500" s="6">
        <f t="shared" si="1008"/>
        <v>0.14043916408925866</v>
      </c>
      <c r="S5500" s="6">
        <f t="shared" si="1009"/>
        <v>0.23909022730813512</v>
      </c>
    </row>
    <row r="5501" spans="2:19" customFormat="1" x14ac:dyDescent="0.25">
      <c r="B5501" s="200" t="s">
        <v>973</v>
      </c>
      <c r="C5501" s="114">
        <v>3</v>
      </c>
      <c r="D5501" s="1">
        <v>4.0999999999999996</v>
      </c>
      <c r="E5501" s="1"/>
      <c r="F5501" s="1"/>
      <c r="G5501" s="4">
        <f t="shared" si="1017"/>
        <v>64.961200000000005</v>
      </c>
      <c r="H5501" s="201"/>
      <c r="I5501" s="201"/>
      <c r="J5501" s="204">
        <f t="shared" si="1015"/>
        <v>1.3202543126711102E-3</v>
      </c>
      <c r="K5501" s="204">
        <f t="shared" si="1011"/>
        <v>8.5765306119810952E-2</v>
      </c>
      <c r="L5501" s="28">
        <f t="shared" si="1010"/>
        <v>4.5518101325650582</v>
      </c>
      <c r="M5501" s="28">
        <f t="shared" si="1012"/>
        <v>0.29569105411886604</v>
      </c>
      <c r="N5501" s="28">
        <f t="shared" si="1016"/>
        <v>6.670633528309061</v>
      </c>
      <c r="O5501" s="28">
        <f t="shared" si="1013"/>
        <v>0.43333236716418877</v>
      </c>
      <c r="P5501" s="28">
        <f t="shared" si="1014"/>
        <v>0.72902342128305486</v>
      </c>
      <c r="Q5501" s="6">
        <f t="shared" si="1007"/>
        <v>0.14193170597705571</v>
      </c>
      <c r="R5501" s="6">
        <f t="shared" si="1008"/>
        <v>0.16899962319403364</v>
      </c>
      <c r="S5501" s="6">
        <f t="shared" si="1009"/>
        <v>0.31093132917108934</v>
      </c>
    </row>
    <row r="5502" spans="2:19" customFormat="1" x14ac:dyDescent="0.25">
      <c r="B5502" s="200" t="s">
        <v>973</v>
      </c>
      <c r="C5502" s="114">
        <v>3</v>
      </c>
      <c r="D5502" s="1">
        <v>4</v>
      </c>
      <c r="E5502" s="1"/>
      <c r="F5502" s="1"/>
      <c r="G5502" s="4">
        <f t="shared" si="1017"/>
        <v>64.961200000000005</v>
      </c>
      <c r="H5502" s="201"/>
      <c r="I5502" s="201"/>
      <c r="J5502" s="204">
        <f t="shared" si="1015"/>
        <v>1.2566370614359172E-3</v>
      </c>
      <c r="K5502" s="204">
        <f t="shared" si="1011"/>
        <v>8.1632653058713603E-2</v>
      </c>
      <c r="L5502" s="28">
        <f t="shared" si="1010"/>
        <v>4.3006091215286046</v>
      </c>
      <c r="M5502" s="28">
        <f t="shared" si="1012"/>
        <v>0.27937273468421148</v>
      </c>
      <c r="N5502" s="28">
        <f t="shared" si="1016"/>
        <v>6.4806737611278331</v>
      </c>
      <c r="O5502" s="28">
        <f t="shared" si="1013"/>
        <v>0.42099235249702632</v>
      </c>
      <c r="P5502" s="28">
        <f t="shared" si="1014"/>
        <v>0.7003650871812378</v>
      </c>
      <c r="Q5502" s="6">
        <f t="shared" si="1007"/>
        <v>0.1340989126484215</v>
      </c>
      <c r="R5502" s="6">
        <f t="shared" si="1008"/>
        <v>0.16418701747384026</v>
      </c>
      <c r="S5502" s="6">
        <f t="shared" si="1009"/>
        <v>0.29828593012226179</v>
      </c>
    </row>
    <row r="5503" spans="2:19" customFormat="1" x14ac:dyDescent="0.25">
      <c r="B5503" s="200" t="s">
        <v>973</v>
      </c>
      <c r="C5503" s="114">
        <v>3</v>
      </c>
      <c r="D5503" s="1">
        <v>6.9</v>
      </c>
      <c r="E5503" s="1"/>
      <c r="F5503" s="1"/>
      <c r="G5503" s="4">
        <f t="shared" si="1017"/>
        <v>64.961200000000005</v>
      </c>
      <c r="H5503" s="201"/>
      <c r="I5503" s="201"/>
      <c r="J5503" s="204">
        <f t="shared" si="1015"/>
        <v>3.7392806559352516E-3</v>
      </c>
      <c r="K5503" s="204">
        <f t="shared" si="1011"/>
        <v>0.24290816325783468</v>
      </c>
      <c r="L5503" s="28">
        <f t="shared" si="1010"/>
        <v>15.062883294996576</v>
      </c>
      <c r="M5503" s="28">
        <f t="shared" si="1012"/>
        <v>0.97850299328216439</v>
      </c>
      <c r="N5503" s="28">
        <f t="shared" si="1016"/>
        <v>12.264882891847247</v>
      </c>
      <c r="O5503" s="28">
        <f t="shared" si="1013"/>
        <v>0.79674152596761971</v>
      </c>
      <c r="P5503" s="28">
        <f t="shared" si="1014"/>
        <v>1.7752445192497841</v>
      </c>
      <c r="Q5503" s="6">
        <f t="shared" si="1007"/>
        <v>0.46968143677543889</v>
      </c>
      <c r="R5503" s="6">
        <f t="shared" si="1008"/>
        <v>0.31072919512737168</v>
      </c>
      <c r="S5503" s="6">
        <f t="shared" si="1009"/>
        <v>0.78041063190281057</v>
      </c>
    </row>
    <row r="5504" spans="2:19" customFormat="1" x14ac:dyDescent="0.25">
      <c r="B5504" s="200" t="s">
        <v>973</v>
      </c>
      <c r="C5504" s="114">
        <v>3</v>
      </c>
      <c r="D5504" s="1">
        <v>7.2</v>
      </c>
      <c r="E5504" s="1"/>
      <c r="F5504" s="1"/>
      <c r="G5504" s="4">
        <f t="shared" si="1017"/>
        <v>64.961200000000005</v>
      </c>
      <c r="H5504" s="201"/>
      <c r="I5504" s="201"/>
      <c r="J5504" s="204">
        <f t="shared" si="1015"/>
        <v>4.0715040790523724E-3</v>
      </c>
      <c r="K5504" s="204">
        <f t="shared" si="1011"/>
        <v>0.26448979591023208</v>
      </c>
      <c r="L5504" s="28">
        <f t="shared" si="1010"/>
        <v>16.611217355322236</v>
      </c>
      <c r="M5504" s="28">
        <f t="shared" si="1012"/>
        <v>1.0790846337926925</v>
      </c>
      <c r="N5504" s="28">
        <f t="shared" si="1016"/>
        <v>12.891070706250053</v>
      </c>
      <c r="O5504" s="28">
        <f t="shared" si="1013"/>
        <v>0.83741943860560009</v>
      </c>
      <c r="P5504" s="28">
        <f t="shared" si="1014"/>
        <v>1.9165040723982925</v>
      </c>
      <c r="Q5504" s="6">
        <f t="shared" si="1007"/>
        <v>0.51796062422049238</v>
      </c>
      <c r="R5504" s="6">
        <f t="shared" si="1008"/>
        <v>0.32659358105618402</v>
      </c>
      <c r="S5504" s="6">
        <f t="shared" si="1009"/>
        <v>0.84455420527667635</v>
      </c>
    </row>
    <row r="5505" spans="2:19" customFormat="1" x14ac:dyDescent="0.25">
      <c r="B5505" s="200" t="s">
        <v>973</v>
      </c>
      <c r="C5505" s="114">
        <v>3</v>
      </c>
      <c r="D5505" s="1">
        <v>8</v>
      </c>
      <c r="E5505" s="1"/>
      <c r="F5505" s="1"/>
      <c r="G5505" s="4">
        <f t="shared" si="1017"/>
        <v>64.961200000000005</v>
      </c>
      <c r="H5505" s="201"/>
      <c r="I5505" s="201"/>
      <c r="J5505" s="204">
        <f t="shared" si="1015"/>
        <v>5.0265482457436689E-3</v>
      </c>
      <c r="K5505" s="204">
        <f t="shared" si="1011"/>
        <v>0.32653061223485441</v>
      </c>
      <c r="L5505" s="28">
        <f t="shared" si="1010"/>
        <v>21.164008717497858</v>
      </c>
      <c r="M5505" s="28">
        <f t="shared" si="1012"/>
        <v>1.3748394297657729</v>
      </c>
      <c r="N5505" s="28">
        <f t="shared" si="1016"/>
        <v>14.58227400291401</v>
      </c>
      <c r="O5505" s="28">
        <f t="shared" si="1013"/>
        <v>0.94728203633176278</v>
      </c>
      <c r="P5505" s="28">
        <f t="shared" si="1014"/>
        <v>2.3221214660975358</v>
      </c>
      <c r="Q5505" s="6">
        <f t="shared" si="1007"/>
        <v>0.65992292628757099</v>
      </c>
      <c r="R5505" s="6">
        <f t="shared" si="1008"/>
        <v>0.3694399941693875</v>
      </c>
      <c r="S5505" s="6">
        <f t="shared" si="1009"/>
        <v>1.0293629204569585</v>
      </c>
    </row>
    <row r="5506" spans="2:19" customFormat="1" x14ac:dyDescent="0.25">
      <c r="B5506" s="200" t="s">
        <v>973</v>
      </c>
      <c r="C5506" s="114">
        <v>3</v>
      </c>
      <c r="D5506" s="1">
        <v>9.5</v>
      </c>
      <c r="E5506" s="1"/>
      <c r="F5506" s="1"/>
      <c r="G5506" s="4">
        <f t="shared" si="1017"/>
        <v>64.961200000000005</v>
      </c>
      <c r="H5506" s="201"/>
      <c r="I5506" s="201"/>
      <c r="J5506" s="204">
        <f t="shared" si="1015"/>
        <v>7.0882184246619708E-3</v>
      </c>
      <c r="K5506" s="204">
        <f t="shared" si="1011"/>
        <v>0.46045918365930638</v>
      </c>
      <c r="L5506" s="28">
        <f t="shared" si="1010"/>
        <v>31.418150823747471</v>
      </c>
      <c r="M5506" s="28">
        <f t="shared" si="1012"/>
        <v>2.040960818878494</v>
      </c>
      <c r="N5506" s="28">
        <f t="shared" si="1016"/>
        <v>17.829804770165779</v>
      </c>
      <c r="O5506" s="28">
        <f t="shared" si="1013"/>
        <v>1.1582455361012471</v>
      </c>
      <c r="P5506" s="28">
        <f t="shared" si="1014"/>
        <v>3.1992063549797409</v>
      </c>
      <c r="Q5506" s="6">
        <f t="shared" si="1007"/>
        <v>0.97966119306167709</v>
      </c>
      <c r="R5506" s="6">
        <f t="shared" si="1008"/>
        <v>0.45171575907948641</v>
      </c>
      <c r="S5506" s="6">
        <f t="shared" si="1009"/>
        <v>1.4313769521411634</v>
      </c>
    </row>
    <row r="5507" spans="2:19" customFormat="1" x14ac:dyDescent="0.25">
      <c r="B5507" s="200" t="s">
        <v>973</v>
      </c>
      <c r="C5507" s="114">
        <v>3</v>
      </c>
      <c r="D5507" s="1">
        <v>6.4</v>
      </c>
      <c r="E5507" s="1"/>
      <c r="F5507" s="1"/>
      <c r="G5507" s="4">
        <f t="shared" si="1017"/>
        <v>64.961200000000005</v>
      </c>
      <c r="H5507" s="201"/>
      <c r="I5507" s="201"/>
      <c r="J5507" s="204">
        <f t="shared" si="1015"/>
        <v>3.2169908772759479E-3</v>
      </c>
      <c r="K5507" s="204">
        <f t="shared" si="1011"/>
        <v>0.20897959183030679</v>
      </c>
      <c r="L5507" s="28">
        <f t="shared" si="1010"/>
        <v>12.670735111153041</v>
      </c>
      <c r="M5507" s="28">
        <f t="shared" si="1012"/>
        <v>0.82310617366776118</v>
      </c>
      <c r="N5507" s="28">
        <f t="shared" si="1016"/>
        <v>11.231571837310549</v>
      </c>
      <c r="O5507" s="28">
        <f t="shared" si="1013"/>
        <v>0.72961639858967853</v>
      </c>
      <c r="P5507" s="28">
        <f t="shared" si="1014"/>
        <v>1.5527225722574398</v>
      </c>
      <c r="Q5507" s="6">
        <f t="shared" ref="Q5507:Q5570" si="1018">M5507*0.48</f>
        <v>0.39509096336052535</v>
      </c>
      <c r="R5507" s="6">
        <f t="shared" ref="R5507:R5570" si="1019">O5507*0.39</f>
        <v>0.28455039544997462</v>
      </c>
      <c r="S5507" s="6">
        <f t="shared" ref="S5507:S5570" si="1020">Q5507+R5507</f>
        <v>0.67964135881049992</v>
      </c>
    </row>
    <row r="5508" spans="2:19" customFormat="1" x14ac:dyDescent="0.25">
      <c r="B5508" s="200" t="s">
        <v>973</v>
      </c>
      <c r="C5508" s="114">
        <v>3</v>
      </c>
      <c r="D5508" s="1">
        <v>4.5</v>
      </c>
      <c r="E5508" s="1"/>
      <c r="F5508" s="1"/>
      <c r="G5508" s="4">
        <f t="shared" si="1017"/>
        <v>64.961200000000005</v>
      </c>
      <c r="H5508" s="201"/>
      <c r="I5508" s="201"/>
      <c r="J5508" s="204">
        <f t="shared" si="1015"/>
        <v>1.5904312808798326E-3</v>
      </c>
      <c r="K5508" s="204">
        <f t="shared" si="1011"/>
        <v>0.10331632652743439</v>
      </c>
      <c r="L5508" s="28">
        <f t="shared" si="1010"/>
        <v>5.6380590590289899</v>
      </c>
      <c r="M5508" s="28">
        <f t="shared" si="1012"/>
        <v>0.36625508924934846</v>
      </c>
      <c r="N5508" s="28">
        <f t="shared" si="1016"/>
        <v>7.4382130025037601</v>
      </c>
      <c r="O5508" s="28">
        <f t="shared" si="1013"/>
        <v>0.48319525187039564</v>
      </c>
      <c r="P5508" s="28">
        <f t="shared" si="1014"/>
        <v>0.84945034111974405</v>
      </c>
      <c r="Q5508" s="6">
        <f t="shared" si="1018"/>
        <v>0.17580244283968727</v>
      </c>
      <c r="R5508" s="6">
        <f t="shared" si="1019"/>
        <v>0.1884461482294543</v>
      </c>
      <c r="S5508" s="6">
        <f t="shared" si="1020"/>
        <v>0.36424859106914154</v>
      </c>
    </row>
    <row r="5509" spans="2:19" customFormat="1" x14ac:dyDescent="0.25">
      <c r="B5509" s="200" t="s">
        <v>973</v>
      </c>
      <c r="C5509" s="114">
        <v>3</v>
      </c>
      <c r="D5509" s="1">
        <v>4.5</v>
      </c>
      <c r="E5509" s="1"/>
      <c r="F5509" s="1"/>
      <c r="G5509" s="4">
        <f t="shared" si="1017"/>
        <v>64.961200000000005</v>
      </c>
      <c r="H5509" s="201"/>
      <c r="I5509" s="201"/>
      <c r="J5509" s="204">
        <f t="shared" si="1015"/>
        <v>1.5904312808798326E-3</v>
      </c>
      <c r="K5509" s="204">
        <f t="shared" si="1011"/>
        <v>0.10331632652743439</v>
      </c>
      <c r="L5509" s="28">
        <f t="shared" si="1010"/>
        <v>5.6380590590289899</v>
      </c>
      <c r="M5509" s="28">
        <f t="shared" si="1012"/>
        <v>0.36625508924934846</v>
      </c>
      <c r="N5509" s="28">
        <f t="shared" si="1016"/>
        <v>7.4382130025037601</v>
      </c>
      <c r="O5509" s="28">
        <f t="shared" si="1013"/>
        <v>0.48319525187039564</v>
      </c>
      <c r="P5509" s="28">
        <f t="shared" si="1014"/>
        <v>0.84945034111974405</v>
      </c>
      <c r="Q5509" s="6">
        <f t="shared" si="1018"/>
        <v>0.17580244283968727</v>
      </c>
      <c r="R5509" s="6">
        <f t="shared" si="1019"/>
        <v>0.1884461482294543</v>
      </c>
      <c r="S5509" s="6">
        <f t="shared" si="1020"/>
        <v>0.36424859106914154</v>
      </c>
    </row>
    <row r="5510" spans="2:19" customFormat="1" x14ac:dyDescent="0.25">
      <c r="B5510" s="200" t="s">
        <v>973</v>
      </c>
      <c r="C5510" s="114">
        <v>3</v>
      </c>
      <c r="D5510" s="1">
        <v>7.5</v>
      </c>
      <c r="E5510" s="1"/>
      <c r="F5510" s="1"/>
      <c r="G5510" s="4">
        <f t="shared" si="1017"/>
        <v>64.961200000000005</v>
      </c>
      <c r="H5510" s="201"/>
      <c r="I5510" s="201"/>
      <c r="J5510" s="204">
        <f t="shared" si="1015"/>
        <v>4.4178646691106467E-3</v>
      </c>
      <c r="K5510" s="204">
        <f t="shared" si="1011"/>
        <v>0.28698979590953999</v>
      </c>
      <c r="L5510" s="28">
        <f t="shared" si="1010"/>
        <v>18.245673379916788</v>
      </c>
      <c r="M5510" s="28">
        <f t="shared" si="1012"/>
        <v>1.1852608605569988</v>
      </c>
      <c r="N5510" s="28">
        <f t="shared" si="1016"/>
        <v>13.521710947318155</v>
      </c>
      <c r="O5510" s="28">
        <f t="shared" si="1013"/>
        <v>0.87838658622827981</v>
      </c>
      <c r="P5510" s="28">
        <f t="shared" si="1014"/>
        <v>2.0636474467852786</v>
      </c>
      <c r="Q5510" s="6">
        <f t="shared" si="1018"/>
        <v>0.56892521306735933</v>
      </c>
      <c r="R5510" s="6">
        <f t="shared" si="1019"/>
        <v>0.34257076862902913</v>
      </c>
      <c r="S5510" s="6">
        <f t="shared" si="1020"/>
        <v>0.91149598169638846</v>
      </c>
    </row>
    <row r="5511" spans="2:19" customFormat="1" x14ac:dyDescent="0.25">
      <c r="B5511" s="200" t="s">
        <v>973</v>
      </c>
      <c r="C5511" s="114">
        <v>3</v>
      </c>
      <c r="D5511" s="1">
        <v>4.7</v>
      </c>
      <c r="E5511" s="1"/>
      <c r="F5511" s="1"/>
      <c r="G5511" s="4">
        <f t="shared" si="1017"/>
        <v>64.961200000000005</v>
      </c>
      <c r="H5511" s="201"/>
      <c r="I5511" s="201"/>
      <c r="J5511" s="204">
        <f t="shared" si="1015"/>
        <v>1.7349445429449633E-3</v>
      </c>
      <c r="K5511" s="204">
        <f t="shared" si="1011"/>
        <v>0.11270408162918646</v>
      </c>
      <c r="L5511" s="28">
        <f t="shared" si="1010"/>
        <v>6.2308461373122945</v>
      </c>
      <c r="M5511" s="28">
        <f t="shared" si="1012"/>
        <v>0.40476324994603757</v>
      </c>
      <c r="N5511" s="28">
        <f t="shared" si="1016"/>
        <v>7.8264436633583525</v>
      </c>
      <c r="O5511" s="28">
        <f t="shared" si="1013"/>
        <v>0.50841518196547364</v>
      </c>
      <c r="P5511" s="28">
        <f t="shared" si="1014"/>
        <v>0.91317843191151127</v>
      </c>
      <c r="Q5511" s="6">
        <f t="shared" si="1018"/>
        <v>0.19428635997409802</v>
      </c>
      <c r="R5511" s="6">
        <f t="shared" si="1019"/>
        <v>0.19828192096653471</v>
      </c>
      <c r="S5511" s="6">
        <f t="shared" si="1020"/>
        <v>0.39256828094063273</v>
      </c>
    </row>
    <row r="5512" spans="2:19" customFormat="1" x14ac:dyDescent="0.25">
      <c r="B5512" s="200" t="s">
        <v>973</v>
      </c>
      <c r="C5512" s="114">
        <v>3</v>
      </c>
      <c r="D5512" s="1">
        <v>4.4000000000000004</v>
      </c>
      <c r="E5512" s="1"/>
      <c r="F5512" s="1"/>
      <c r="G5512" s="4">
        <f t="shared" si="1017"/>
        <v>64.961200000000005</v>
      </c>
      <c r="H5512" s="201"/>
      <c r="I5512" s="201"/>
      <c r="J5512" s="204">
        <f t="shared" si="1015"/>
        <v>1.5205308443374602E-3</v>
      </c>
      <c r="K5512" s="204">
        <f t="shared" si="1011"/>
        <v>9.877551020104347E-2</v>
      </c>
      <c r="L5512" s="28">
        <f t="shared" si="1010"/>
        <v>5.3541650508837426</v>
      </c>
      <c r="M5512" s="28">
        <f t="shared" si="1012"/>
        <v>0.34781299344971695</v>
      </c>
      <c r="N5512" s="28">
        <f t="shared" si="1016"/>
        <v>7.2451870323804508</v>
      </c>
      <c r="O5512" s="28">
        <f t="shared" si="1013"/>
        <v>0.47065605297680857</v>
      </c>
      <c r="P5512" s="28">
        <f t="shared" si="1014"/>
        <v>0.81846904642652551</v>
      </c>
      <c r="Q5512" s="6">
        <f t="shared" si="1018"/>
        <v>0.16695023685586413</v>
      </c>
      <c r="R5512" s="6">
        <f t="shared" si="1019"/>
        <v>0.18355586066095536</v>
      </c>
      <c r="S5512" s="6">
        <f t="shared" si="1020"/>
        <v>0.35050609751681949</v>
      </c>
    </row>
    <row r="5513" spans="2:19" customFormat="1" x14ac:dyDescent="0.25">
      <c r="B5513" s="200" t="s">
        <v>973</v>
      </c>
      <c r="C5513" s="114">
        <v>3</v>
      </c>
      <c r="D5513" s="1">
        <v>3.3</v>
      </c>
      <c r="E5513" s="1"/>
      <c r="F5513" s="1"/>
      <c r="G5513" s="4">
        <f t="shared" si="1017"/>
        <v>64.961200000000005</v>
      </c>
      <c r="H5513" s="201"/>
      <c r="I5513" s="201"/>
      <c r="J5513" s="204">
        <f t="shared" si="1015"/>
        <v>8.5529859993982123E-4</v>
      </c>
      <c r="K5513" s="204">
        <f t="shared" si="1011"/>
        <v>5.5561224488086945E-2</v>
      </c>
      <c r="L5513" s="28">
        <f t="shared" si="1010"/>
        <v>2.7634881041225379</v>
      </c>
      <c r="M5513" s="28">
        <f t="shared" si="1012"/>
        <v>0.17951950691152002</v>
      </c>
      <c r="N5513" s="28">
        <f t="shared" si="1016"/>
        <v>5.1745344101160526</v>
      </c>
      <c r="O5513" s="28">
        <f t="shared" si="1013"/>
        <v>0.3361439712423443</v>
      </c>
      <c r="P5513" s="28">
        <f t="shared" si="1014"/>
        <v>0.51566347815386426</v>
      </c>
      <c r="Q5513" s="6">
        <f t="shared" si="1018"/>
        <v>8.6169363317529613E-2</v>
      </c>
      <c r="R5513" s="6">
        <f t="shared" si="1019"/>
        <v>0.13109614878451428</v>
      </c>
      <c r="S5513" s="6">
        <f t="shared" si="1020"/>
        <v>0.2172655121020439</v>
      </c>
    </row>
    <row r="5514" spans="2:19" customFormat="1" x14ac:dyDescent="0.25">
      <c r="B5514" s="200" t="s">
        <v>973</v>
      </c>
      <c r="C5514" s="114">
        <v>3</v>
      </c>
      <c r="D5514" s="1">
        <v>5.9</v>
      </c>
      <c r="E5514" s="1"/>
      <c r="F5514" s="1"/>
      <c r="G5514" s="4">
        <f t="shared" si="1017"/>
        <v>64.961200000000005</v>
      </c>
      <c r="H5514" s="201"/>
      <c r="I5514" s="201"/>
      <c r="J5514" s="204">
        <f t="shared" si="1015"/>
        <v>2.7339710067865179E-3</v>
      </c>
      <c r="K5514" s="204">
        <f t="shared" si="1011"/>
        <v>0.17760204081086381</v>
      </c>
      <c r="L5514" s="28">
        <f t="shared" si="1010"/>
        <v>10.509518679077305</v>
      </c>
      <c r="M5514" s="28">
        <f t="shared" si="1012"/>
        <v>0.68271095805727011</v>
      </c>
      <c r="N5514" s="28">
        <f t="shared" si="1016"/>
        <v>10.211906347392123</v>
      </c>
      <c r="O5514" s="28">
        <f t="shared" si="1013"/>
        <v>0.66337770348121117</v>
      </c>
      <c r="P5514" s="28">
        <f t="shared" si="1014"/>
        <v>1.3460886615384813</v>
      </c>
      <c r="Q5514" s="6">
        <f t="shared" si="1018"/>
        <v>0.32770125986748966</v>
      </c>
      <c r="R5514" s="6">
        <f t="shared" si="1019"/>
        <v>0.25871730435767237</v>
      </c>
      <c r="S5514" s="6">
        <f t="shared" si="1020"/>
        <v>0.58641856422516203</v>
      </c>
    </row>
    <row r="5515" spans="2:19" customFormat="1" x14ac:dyDescent="0.25">
      <c r="B5515" s="200" t="s">
        <v>973</v>
      </c>
      <c r="C5515" s="114">
        <v>3</v>
      </c>
      <c r="D5515" s="1">
        <v>3.6</v>
      </c>
      <c r="E5515" s="1"/>
      <c r="F5515" s="1"/>
      <c r="G5515" s="4">
        <f t="shared" si="1017"/>
        <v>64.961200000000005</v>
      </c>
      <c r="H5515" s="201"/>
      <c r="I5515" s="201"/>
      <c r="J5515" s="204">
        <f t="shared" si="1015"/>
        <v>1.0178760197630931E-3</v>
      </c>
      <c r="K5515" s="204">
        <f t="shared" si="1011"/>
        <v>6.6122448977558021E-2</v>
      </c>
      <c r="L5515" s="28">
        <f t="shared" si="1010"/>
        <v>3.375464158589657</v>
      </c>
      <c r="M5515" s="28">
        <f t="shared" si="1012"/>
        <v>0.21927420655205926</v>
      </c>
      <c r="N5515" s="28">
        <f t="shared" si="1016"/>
        <v>5.7290669248255632</v>
      </c>
      <c r="O5515" s="28">
        <f t="shared" si="1013"/>
        <v>0.37216706953560269</v>
      </c>
      <c r="P5515" s="28">
        <f t="shared" si="1014"/>
        <v>0.59144127608766195</v>
      </c>
      <c r="Q5515" s="6">
        <f t="shared" si="1018"/>
        <v>0.10525161914498844</v>
      </c>
      <c r="R5515" s="6">
        <f t="shared" si="1019"/>
        <v>0.14514515711888507</v>
      </c>
      <c r="S5515" s="6">
        <f t="shared" si="1020"/>
        <v>0.25039677626387352</v>
      </c>
    </row>
    <row r="5516" spans="2:19" customFormat="1" x14ac:dyDescent="0.25">
      <c r="B5516" s="200" t="s">
        <v>973</v>
      </c>
      <c r="C5516" s="114">
        <v>3</v>
      </c>
      <c r="D5516" s="1">
        <v>6.6</v>
      </c>
      <c r="E5516" s="1"/>
      <c r="F5516" s="1"/>
      <c r="G5516" s="4">
        <f t="shared" si="1017"/>
        <v>64.961200000000005</v>
      </c>
      <c r="H5516" s="201"/>
      <c r="I5516" s="201"/>
      <c r="J5516" s="204">
        <f t="shared" si="1015"/>
        <v>3.4211943997592849E-3</v>
      </c>
      <c r="K5516" s="204">
        <f t="shared" si="1011"/>
        <v>0.22224489795234778</v>
      </c>
      <c r="L5516" s="28">
        <f t="shared" si="1010"/>
        <v>13.599581983298828</v>
      </c>
      <c r="M5516" s="28">
        <f t="shared" si="1012"/>
        <v>0.88344518226894508</v>
      </c>
      <c r="N5516" s="28">
        <f t="shared" si="1016"/>
        <v>11.643307684830535</v>
      </c>
      <c r="O5516" s="28">
        <f t="shared" si="1013"/>
        <v>0.75636325384638103</v>
      </c>
      <c r="P5516" s="28">
        <f t="shared" si="1014"/>
        <v>1.639808436115326</v>
      </c>
      <c r="Q5516" s="6">
        <f t="shared" si="1018"/>
        <v>0.42405368748909361</v>
      </c>
      <c r="R5516" s="6">
        <f t="shared" si="1019"/>
        <v>0.2949816690000886</v>
      </c>
      <c r="S5516" s="6">
        <f t="shared" si="1020"/>
        <v>0.71903535648918226</v>
      </c>
    </row>
    <row r="5517" spans="2:19" customFormat="1" x14ac:dyDescent="0.25">
      <c r="B5517" s="200" t="s">
        <v>973</v>
      </c>
      <c r="C5517" s="114">
        <v>3</v>
      </c>
      <c r="D5517" s="1">
        <v>4.8</v>
      </c>
      <c r="E5517" s="1"/>
      <c r="F5517" s="1"/>
      <c r="G5517" s="4">
        <f t="shared" si="1017"/>
        <v>64.961200000000005</v>
      </c>
      <c r="H5517" s="201"/>
      <c r="I5517" s="201"/>
      <c r="J5517" s="204">
        <f t="shared" si="1015"/>
        <v>1.8095573684677208E-3</v>
      </c>
      <c r="K5517" s="204">
        <f t="shared" si="1011"/>
        <v>0.11755102040454758</v>
      </c>
      <c r="L5517" s="28">
        <f t="shared" si="1010"/>
        <v>6.5398480281028419</v>
      </c>
      <c r="M5517" s="28">
        <f t="shared" si="1012"/>
        <v>0.42483638396340279</v>
      </c>
      <c r="N5517" s="28">
        <f t="shared" si="1016"/>
        <v>8.0216224497877064</v>
      </c>
      <c r="O5517" s="28">
        <f t="shared" si="1013"/>
        <v>0.52109423039239344</v>
      </c>
      <c r="P5517" s="28">
        <f t="shared" si="1014"/>
        <v>0.94593061435579617</v>
      </c>
      <c r="Q5517" s="6">
        <f t="shared" si="1018"/>
        <v>0.20392146430243333</v>
      </c>
      <c r="R5517" s="6">
        <f t="shared" si="1019"/>
        <v>0.20322674985303346</v>
      </c>
      <c r="S5517" s="6">
        <f t="shared" si="1020"/>
        <v>0.40714821415546676</v>
      </c>
    </row>
    <row r="5518" spans="2:19" customFormat="1" x14ac:dyDescent="0.25">
      <c r="B5518" s="200" t="s">
        <v>973</v>
      </c>
      <c r="C5518" s="114">
        <v>3</v>
      </c>
      <c r="D5518" s="1">
        <v>4.3</v>
      </c>
      <c r="E5518" s="1"/>
      <c r="F5518" s="1"/>
      <c r="G5518" s="4">
        <f t="shared" si="1017"/>
        <v>64.961200000000005</v>
      </c>
      <c r="H5518" s="201"/>
      <c r="I5518" s="201"/>
      <c r="J5518" s="204">
        <f t="shared" si="1015"/>
        <v>1.4522012041218817E-3</v>
      </c>
      <c r="K5518" s="204">
        <f t="shared" si="1011"/>
        <v>9.4336734690975893E-2</v>
      </c>
      <c r="L5518" s="28">
        <f t="shared" si="1010"/>
        <v>5.0785301024450318</v>
      </c>
      <c r="M5518" s="28">
        <f t="shared" si="1012"/>
        <v>0.3299074160899001</v>
      </c>
      <c r="N5518" s="28">
        <f t="shared" si="1016"/>
        <v>7.0529054640829827</v>
      </c>
      <c r="O5518" s="28">
        <f t="shared" si="1013"/>
        <v>0.45816521132004828</v>
      </c>
      <c r="P5518" s="28">
        <f t="shared" si="1014"/>
        <v>0.78807262740994832</v>
      </c>
      <c r="Q5518" s="6">
        <f t="shared" si="1018"/>
        <v>0.15835555972315205</v>
      </c>
      <c r="R5518" s="6">
        <f t="shared" si="1019"/>
        <v>0.17868443241481885</v>
      </c>
      <c r="S5518" s="6">
        <f t="shared" si="1020"/>
        <v>0.33703999213797087</v>
      </c>
    </row>
    <row r="5519" spans="2:19" customFormat="1" x14ac:dyDescent="0.25">
      <c r="B5519" s="200" t="s">
        <v>973</v>
      </c>
      <c r="C5519" s="114">
        <v>3</v>
      </c>
      <c r="D5519" s="1">
        <v>4</v>
      </c>
      <c r="E5519" s="1"/>
      <c r="F5519" s="1"/>
      <c r="G5519" s="4">
        <f t="shared" si="1017"/>
        <v>64.961200000000005</v>
      </c>
      <c r="H5519" s="201"/>
      <c r="I5519" s="201"/>
      <c r="J5519" s="204">
        <f t="shared" si="1015"/>
        <v>1.2566370614359172E-3</v>
      </c>
      <c r="K5519" s="204">
        <f t="shared" si="1011"/>
        <v>8.1632653058713603E-2</v>
      </c>
      <c r="L5519" s="28">
        <f t="shared" si="1010"/>
        <v>4.3006091215286046</v>
      </c>
      <c r="M5519" s="28">
        <f t="shared" si="1012"/>
        <v>0.27937273468421148</v>
      </c>
      <c r="N5519" s="28">
        <f t="shared" si="1016"/>
        <v>6.4806737611278331</v>
      </c>
      <c r="O5519" s="28">
        <f t="shared" si="1013"/>
        <v>0.42099235249702632</v>
      </c>
      <c r="P5519" s="28">
        <f t="shared" si="1014"/>
        <v>0.7003650871812378</v>
      </c>
      <c r="Q5519" s="6">
        <f t="shared" si="1018"/>
        <v>0.1340989126484215</v>
      </c>
      <c r="R5519" s="6">
        <f t="shared" si="1019"/>
        <v>0.16418701747384026</v>
      </c>
      <c r="S5519" s="6">
        <f t="shared" si="1020"/>
        <v>0.29828593012226179</v>
      </c>
    </row>
    <row r="5520" spans="2:19" customFormat="1" x14ac:dyDescent="0.25">
      <c r="B5520" s="200" t="s">
        <v>973</v>
      </c>
      <c r="C5520" s="114">
        <v>3</v>
      </c>
      <c r="D5520" s="1">
        <v>3</v>
      </c>
      <c r="E5520" s="1"/>
      <c r="F5520" s="1"/>
      <c r="G5520" s="4">
        <f t="shared" si="1017"/>
        <v>795.77470000000005</v>
      </c>
      <c r="H5520" s="201"/>
      <c r="I5520" s="201"/>
      <c r="J5520" s="204">
        <f t="shared" si="1015"/>
        <v>7.0685834705770342E-4</v>
      </c>
      <c r="K5520" s="204">
        <f t="shared" si="1011"/>
        <v>0.56249666683810862</v>
      </c>
      <c r="L5520" s="28">
        <f t="shared" si="1010"/>
        <v>2.219707841442716</v>
      </c>
      <c r="M5520" s="28">
        <f t="shared" si="1012"/>
        <v>1.7663769089848702</v>
      </c>
      <c r="N5520" s="28">
        <f t="shared" si="1016"/>
        <v>4.6285167281146418</v>
      </c>
      <c r="O5520" s="28">
        <f t="shared" si="1013"/>
        <v>3.6832347567317885</v>
      </c>
      <c r="P5520" s="28">
        <f t="shared" si="1014"/>
        <v>5.4496116657166587</v>
      </c>
      <c r="Q5520" s="6">
        <f t="shared" si="1018"/>
        <v>0.84786091631273763</v>
      </c>
      <c r="R5520" s="6">
        <f t="shared" si="1019"/>
        <v>1.4364615551253976</v>
      </c>
      <c r="S5520" s="6">
        <f t="shared" si="1020"/>
        <v>2.2843224714381352</v>
      </c>
    </row>
    <row r="5521" spans="2:19" customFormat="1" x14ac:dyDescent="0.25">
      <c r="B5521" s="200" t="s">
        <v>973</v>
      </c>
      <c r="C5521" s="114">
        <v>3</v>
      </c>
      <c r="D5521" s="1">
        <v>4.4000000000000004</v>
      </c>
      <c r="E5521" s="1"/>
      <c r="F5521" s="1"/>
      <c r="G5521" s="4">
        <f t="shared" si="1017"/>
        <v>64.961200000000005</v>
      </c>
      <c r="H5521" s="201"/>
      <c r="I5521" s="201"/>
      <c r="J5521" s="204">
        <f t="shared" si="1015"/>
        <v>1.5205308443374602E-3</v>
      </c>
      <c r="K5521" s="204">
        <f t="shared" si="1011"/>
        <v>9.877551020104347E-2</v>
      </c>
      <c r="L5521" s="28">
        <f t="shared" ref="L5521:L5584" si="1021">IF(E5521=1, 0.2004*(D5521^1.171), 0.17758*(D5521^2.299))</f>
        <v>5.3541650508837426</v>
      </c>
      <c r="M5521" s="28">
        <f t="shared" si="1012"/>
        <v>0.34781299344971695</v>
      </c>
      <c r="N5521" s="28">
        <f t="shared" si="1016"/>
        <v>7.2451870323804508</v>
      </c>
      <c r="O5521" s="28">
        <f t="shared" si="1013"/>
        <v>0.47065605297680857</v>
      </c>
      <c r="P5521" s="28">
        <f t="shared" si="1014"/>
        <v>0.81846904642652551</v>
      </c>
      <c r="Q5521" s="6">
        <f t="shared" si="1018"/>
        <v>0.16695023685586413</v>
      </c>
      <c r="R5521" s="6">
        <f t="shared" si="1019"/>
        <v>0.18355586066095536</v>
      </c>
      <c r="S5521" s="6">
        <f t="shared" si="1020"/>
        <v>0.35050609751681949</v>
      </c>
    </row>
    <row r="5522" spans="2:19" customFormat="1" x14ac:dyDescent="0.25">
      <c r="B5522" s="200" t="s">
        <v>973</v>
      </c>
      <c r="C5522" s="114">
        <v>3</v>
      </c>
      <c r="D5522" s="1">
        <v>7.3</v>
      </c>
      <c r="E5522" s="1"/>
      <c r="F5522" s="1"/>
      <c r="G5522" s="4">
        <f t="shared" si="1017"/>
        <v>64.961200000000005</v>
      </c>
      <c r="H5522" s="201"/>
      <c r="I5522" s="201"/>
      <c r="J5522" s="204">
        <f t="shared" si="1015"/>
        <v>4.1853868127450016E-3</v>
      </c>
      <c r="K5522" s="204">
        <f t="shared" ref="K5522:K5585" si="1022">+IF($D5522&gt;3.01,J5522*64.96120126,J5522*795.77)</f>
        <v>0.27188775509367796</v>
      </c>
      <c r="L5522" s="28">
        <f t="shared" si="1021"/>
        <v>17.146414059849693</v>
      </c>
      <c r="M5522" s="28">
        <f t="shared" ref="M5522:M5585" si="1023">+IF($D5522&gt;3.01,L5522*64.96120126*0.001,L5522*795.77*0.001)</f>
        <v>1.1138516546291897</v>
      </c>
      <c r="N5522" s="28">
        <f t="shared" si="1016"/>
        <v>13.10079696359297</v>
      </c>
      <c r="O5522" s="28">
        <f t="shared" ref="O5522:O5585" si="1024">+IF($D5522&gt;3.01,N5522*64.96120126*0.001,N5522*795.77*0.001)</f>
        <v>0.85104350821835983</v>
      </c>
      <c r="P5522" s="28">
        <f t="shared" ref="P5522:P5585" si="1025">+M5522+O5522</f>
        <v>1.9648951628475495</v>
      </c>
      <c r="Q5522" s="6">
        <f t="shared" si="1018"/>
        <v>0.53464879422201106</v>
      </c>
      <c r="R5522" s="6">
        <f t="shared" si="1019"/>
        <v>0.33190696820516036</v>
      </c>
      <c r="S5522" s="6">
        <f t="shared" si="1020"/>
        <v>0.86655576242717136</v>
      </c>
    </row>
    <row r="5523" spans="2:19" customFormat="1" x14ac:dyDescent="0.25">
      <c r="B5523" s="200" t="s">
        <v>973</v>
      </c>
      <c r="C5523" s="114">
        <v>3</v>
      </c>
      <c r="D5523" s="1">
        <v>3</v>
      </c>
      <c r="E5523" s="1"/>
      <c r="F5523" s="1"/>
      <c r="G5523" s="4">
        <f t="shared" si="1017"/>
        <v>795.77470000000005</v>
      </c>
      <c r="H5523" s="201"/>
      <c r="I5523" s="201"/>
      <c r="J5523" s="204">
        <f t="shared" si="1015"/>
        <v>7.0685834705770342E-4</v>
      </c>
      <c r="K5523" s="204">
        <f t="shared" si="1022"/>
        <v>0.56249666683810862</v>
      </c>
      <c r="L5523" s="28">
        <f t="shared" si="1021"/>
        <v>2.219707841442716</v>
      </c>
      <c r="M5523" s="28">
        <f t="shared" si="1023"/>
        <v>1.7663769089848702</v>
      </c>
      <c r="N5523" s="28">
        <f t="shared" si="1016"/>
        <v>4.6285167281146418</v>
      </c>
      <c r="O5523" s="28">
        <f t="shared" si="1024"/>
        <v>3.6832347567317885</v>
      </c>
      <c r="P5523" s="28">
        <f t="shared" si="1025"/>
        <v>5.4496116657166587</v>
      </c>
      <c r="Q5523" s="6">
        <f t="shared" si="1018"/>
        <v>0.84786091631273763</v>
      </c>
      <c r="R5523" s="6">
        <f t="shared" si="1019"/>
        <v>1.4364615551253976</v>
      </c>
      <c r="S5523" s="6">
        <f t="shared" si="1020"/>
        <v>2.2843224714381352</v>
      </c>
    </row>
    <row r="5524" spans="2:19" customFormat="1" x14ac:dyDescent="0.25">
      <c r="B5524" s="200" t="s">
        <v>973</v>
      </c>
      <c r="C5524" s="114">
        <v>3</v>
      </c>
      <c r="D5524" s="1">
        <v>3.7</v>
      </c>
      <c r="E5524" s="1"/>
      <c r="F5524" s="1"/>
      <c r="G5524" s="4">
        <f t="shared" si="1017"/>
        <v>64.961200000000005</v>
      </c>
      <c r="H5524" s="201"/>
      <c r="I5524" s="201"/>
      <c r="J5524" s="204">
        <f t="shared" si="1015"/>
        <v>1.075210085691107E-3</v>
      </c>
      <c r="K5524" s="204">
        <f t="shared" si="1022"/>
        <v>6.9846938773361844E-2</v>
      </c>
      <c r="L5524" s="28">
        <f t="shared" si="1021"/>
        <v>3.5949248430857623</v>
      </c>
      <c r="M5524" s="28">
        <f t="shared" si="1023"/>
        <v>0.2335306362462681</v>
      </c>
      <c r="N5524" s="28">
        <f t="shared" si="1016"/>
        <v>5.9156978898620354</v>
      </c>
      <c r="O5524" s="28">
        <f t="shared" si="1024"/>
        <v>0.38429084121668494</v>
      </c>
      <c r="P5524" s="28">
        <f t="shared" si="1025"/>
        <v>0.61782147746295302</v>
      </c>
      <c r="Q5524" s="6">
        <f t="shared" si="1018"/>
        <v>0.11209470539820869</v>
      </c>
      <c r="R5524" s="6">
        <f t="shared" si="1019"/>
        <v>0.14987342807450713</v>
      </c>
      <c r="S5524" s="6">
        <f t="shared" si="1020"/>
        <v>0.2619681334727158</v>
      </c>
    </row>
    <row r="5525" spans="2:19" customFormat="1" x14ac:dyDescent="0.25">
      <c r="B5525" s="200" t="s">
        <v>973</v>
      </c>
      <c r="C5525" s="114">
        <v>3</v>
      </c>
      <c r="D5525" s="1">
        <v>5</v>
      </c>
      <c r="E5525" s="1"/>
      <c r="F5525" s="1"/>
      <c r="G5525" s="4">
        <f t="shared" si="1017"/>
        <v>64.961200000000005</v>
      </c>
      <c r="H5525" s="201"/>
      <c r="I5525" s="201"/>
      <c r="J5525" s="204">
        <f t="shared" si="1015"/>
        <v>1.9634954084936209E-3</v>
      </c>
      <c r="K5525" s="204">
        <f t="shared" si="1022"/>
        <v>0.12755102040424002</v>
      </c>
      <c r="L5525" s="28">
        <f t="shared" si="1021"/>
        <v>7.1833345216463531</v>
      </c>
      <c r="M5525" s="28">
        <f t="shared" si="1023"/>
        <v>0.46663803957857453</v>
      </c>
      <c r="N5525" s="28">
        <f t="shared" si="1016"/>
        <v>8.4140458590425169</v>
      </c>
      <c r="O5525" s="28">
        <f t="shared" si="1024"/>
        <v>0.54658652646013051</v>
      </c>
      <c r="P5525" s="28">
        <f t="shared" si="1025"/>
        <v>1.0132245660387049</v>
      </c>
      <c r="Q5525" s="6">
        <f t="shared" si="1018"/>
        <v>0.22398625899771576</v>
      </c>
      <c r="R5525" s="6">
        <f t="shared" si="1019"/>
        <v>0.2131687453194509</v>
      </c>
      <c r="S5525" s="6">
        <f t="shared" si="1020"/>
        <v>0.4371550043171667</v>
      </c>
    </row>
    <row r="5526" spans="2:19" customFormat="1" x14ac:dyDescent="0.25">
      <c r="B5526" s="200" t="s">
        <v>973</v>
      </c>
      <c r="C5526" s="114">
        <v>3</v>
      </c>
      <c r="D5526" s="1">
        <v>6.9</v>
      </c>
      <c r="E5526" s="1"/>
      <c r="F5526" s="1"/>
      <c r="G5526" s="4">
        <f t="shared" si="1017"/>
        <v>64.961200000000005</v>
      </c>
      <c r="H5526" s="201"/>
      <c r="I5526" s="201"/>
      <c r="J5526" s="204">
        <f t="shared" si="1015"/>
        <v>3.7392806559352516E-3</v>
      </c>
      <c r="K5526" s="204">
        <f t="shared" si="1022"/>
        <v>0.24290816325783468</v>
      </c>
      <c r="L5526" s="28">
        <f t="shared" si="1021"/>
        <v>15.062883294996576</v>
      </c>
      <c r="M5526" s="28">
        <f t="shared" si="1023"/>
        <v>0.97850299328216439</v>
      </c>
      <c r="N5526" s="28">
        <f t="shared" si="1016"/>
        <v>12.264882891847247</v>
      </c>
      <c r="O5526" s="28">
        <f t="shared" si="1024"/>
        <v>0.79674152596761971</v>
      </c>
      <c r="P5526" s="28">
        <f t="shared" si="1025"/>
        <v>1.7752445192497841</v>
      </c>
      <c r="Q5526" s="6">
        <f t="shared" si="1018"/>
        <v>0.46968143677543889</v>
      </c>
      <c r="R5526" s="6">
        <f t="shared" si="1019"/>
        <v>0.31072919512737168</v>
      </c>
      <c r="S5526" s="6">
        <f t="shared" si="1020"/>
        <v>0.78041063190281057</v>
      </c>
    </row>
    <row r="5527" spans="2:19" customFormat="1" x14ac:dyDescent="0.25">
      <c r="B5527" s="200" t="s">
        <v>973</v>
      </c>
      <c r="C5527" s="114">
        <v>3</v>
      </c>
      <c r="D5527" s="1">
        <v>3.8</v>
      </c>
      <c r="E5527" s="1"/>
      <c r="F5527" s="1"/>
      <c r="G5527" s="4">
        <f t="shared" si="1017"/>
        <v>64.961200000000005</v>
      </c>
      <c r="H5527" s="201"/>
      <c r="I5527" s="201"/>
      <c r="J5527" s="204">
        <f t="shared" si="1015"/>
        <v>1.1341149479459152E-3</v>
      </c>
      <c r="K5527" s="204">
        <f t="shared" si="1022"/>
        <v>7.3673469385489021E-2</v>
      </c>
      <c r="L5527" s="28">
        <f t="shared" si="1021"/>
        <v>3.8222275656794742</v>
      </c>
      <c r="M5527" s="28">
        <f t="shared" si="1023"/>
        <v>0.24829649415562419</v>
      </c>
      <c r="N5527" s="28">
        <f t="shared" si="1016"/>
        <v>6.1031884174464111</v>
      </c>
      <c r="O5527" s="28">
        <f t="shared" si="1024"/>
        <v>0.39647045111343715</v>
      </c>
      <c r="P5527" s="28">
        <f t="shared" si="1025"/>
        <v>0.64476694526906131</v>
      </c>
      <c r="Q5527" s="6">
        <f t="shared" si="1018"/>
        <v>0.1191823171946996</v>
      </c>
      <c r="R5527" s="6">
        <f t="shared" si="1019"/>
        <v>0.1546234759342405</v>
      </c>
      <c r="S5527" s="6">
        <f t="shared" si="1020"/>
        <v>0.2738057931289401</v>
      </c>
    </row>
    <row r="5528" spans="2:19" customFormat="1" x14ac:dyDescent="0.25">
      <c r="B5528" s="200" t="s">
        <v>973</v>
      </c>
      <c r="C5528" s="114">
        <v>3</v>
      </c>
      <c r="D5528" s="1">
        <v>5</v>
      </c>
      <c r="E5528" s="1"/>
      <c r="F5528" s="1"/>
      <c r="G5528" s="4">
        <f t="shared" si="1017"/>
        <v>64.961200000000005</v>
      </c>
      <c r="H5528" s="201"/>
      <c r="I5528" s="201"/>
      <c r="J5528" s="204">
        <f t="shared" si="1015"/>
        <v>1.9634954084936209E-3</v>
      </c>
      <c r="K5528" s="204">
        <f t="shared" si="1022"/>
        <v>0.12755102040424002</v>
      </c>
      <c r="L5528" s="28">
        <f t="shared" si="1021"/>
        <v>7.1833345216463531</v>
      </c>
      <c r="M5528" s="28">
        <f t="shared" si="1023"/>
        <v>0.46663803957857453</v>
      </c>
      <c r="N5528" s="28">
        <f t="shared" si="1016"/>
        <v>8.4140458590425169</v>
      </c>
      <c r="O5528" s="28">
        <f t="shared" si="1024"/>
        <v>0.54658652646013051</v>
      </c>
      <c r="P5528" s="28">
        <f t="shared" si="1025"/>
        <v>1.0132245660387049</v>
      </c>
      <c r="Q5528" s="6">
        <f t="shared" si="1018"/>
        <v>0.22398625899771576</v>
      </c>
      <c r="R5528" s="6">
        <f t="shared" si="1019"/>
        <v>0.2131687453194509</v>
      </c>
      <c r="S5528" s="6">
        <f t="shared" si="1020"/>
        <v>0.4371550043171667</v>
      </c>
    </row>
    <row r="5529" spans="2:19" customFormat="1" x14ac:dyDescent="0.25">
      <c r="B5529" s="200" t="s">
        <v>973</v>
      </c>
      <c r="C5529" s="114">
        <v>3</v>
      </c>
      <c r="D5529" s="1">
        <v>3.9</v>
      </c>
      <c r="E5529" s="1"/>
      <c r="F5529" s="1"/>
      <c r="G5529" s="4">
        <f t="shared" si="1017"/>
        <v>64.961200000000005</v>
      </c>
      <c r="H5529" s="201"/>
      <c r="I5529" s="201"/>
      <c r="J5529" s="204">
        <f t="shared" si="1015"/>
        <v>1.1945906065275189E-3</v>
      </c>
      <c r="K5529" s="204">
        <f t="shared" si="1022"/>
        <v>7.7602040813939621E-2</v>
      </c>
      <c r="L5529" s="28">
        <f t="shared" si="1021"/>
        <v>4.0574351124683323</v>
      </c>
      <c r="M5529" s="28">
        <f t="shared" si="1023"/>
        <v>0.26357585894044605</v>
      </c>
      <c r="N5529" s="28">
        <f t="shared" si="1016"/>
        <v>6.2915196864507177</v>
      </c>
      <c r="O5529" s="28">
        <f t="shared" si="1024"/>
        <v>0.40870467658277715</v>
      </c>
      <c r="P5529" s="28">
        <f t="shared" si="1025"/>
        <v>0.6722805355232232</v>
      </c>
      <c r="Q5529" s="6">
        <f t="shared" si="1018"/>
        <v>0.12651641229141411</v>
      </c>
      <c r="R5529" s="6">
        <f t="shared" si="1019"/>
        <v>0.1593948238672831</v>
      </c>
      <c r="S5529" s="6">
        <f t="shared" si="1020"/>
        <v>0.28591123615869718</v>
      </c>
    </row>
    <row r="5530" spans="2:19" customFormat="1" x14ac:dyDescent="0.25">
      <c r="B5530" s="200" t="s">
        <v>973</v>
      </c>
      <c r="C5530" s="114">
        <v>3</v>
      </c>
      <c r="D5530" s="1">
        <v>3.2</v>
      </c>
      <c r="E5530" s="1"/>
      <c r="F5530" s="1"/>
      <c r="G5530" s="4">
        <f t="shared" si="1017"/>
        <v>64.961200000000005</v>
      </c>
      <c r="H5530" s="201"/>
      <c r="I5530" s="201"/>
      <c r="J5530" s="204">
        <f t="shared" si="1015"/>
        <v>8.0424771931898698E-4</v>
      </c>
      <c r="K5530" s="204">
        <f t="shared" si="1022"/>
        <v>5.2244897957576697E-2</v>
      </c>
      <c r="L5530" s="28">
        <f t="shared" si="1021"/>
        <v>2.57474279673893</v>
      </c>
      <c r="M5530" s="28">
        <f t="shared" si="1023"/>
        <v>0.16725838501169291</v>
      </c>
      <c r="N5530" s="28">
        <f t="shared" si="1016"/>
        <v>4.9915502127950244</v>
      </c>
      <c r="O5530" s="28">
        <f t="shared" si="1024"/>
        <v>0.32425709797277341</v>
      </c>
      <c r="P5530" s="28">
        <f t="shared" si="1025"/>
        <v>0.49151548298446635</v>
      </c>
      <c r="Q5530" s="6">
        <f t="shared" si="1018"/>
        <v>8.0284024805612586E-2</v>
      </c>
      <c r="R5530" s="6">
        <f t="shared" si="1019"/>
        <v>0.12646026820938164</v>
      </c>
      <c r="S5530" s="6">
        <f t="shared" si="1020"/>
        <v>0.20674429301499422</v>
      </c>
    </row>
    <row r="5531" spans="2:19" customFormat="1" x14ac:dyDescent="0.25">
      <c r="B5531" s="200" t="s">
        <v>973</v>
      </c>
      <c r="C5531" s="114">
        <v>3</v>
      </c>
      <c r="D5531" s="1">
        <v>3.7</v>
      </c>
      <c r="E5531" s="1"/>
      <c r="F5531" s="1"/>
      <c r="G5531" s="4">
        <f t="shared" si="1017"/>
        <v>64.961200000000005</v>
      </c>
      <c r="H5531" s="201"/>
      <c r="I5531" s="201"/>
      <c r="J5531" s="204">
        <f t="shared" si="1015"/>
        <v>1.075210085691107E-3</v>
      </c>
      <c r="K5531" s="204">
        <f t="shared" si="1022"/>
        <v>6.9846938773361844E-2</v>
      </c>
      <c r="L5531" s="28">
        <f t="shared" si="1021"/>
        <v>3.5949248430857623</v>
      </c>
      <c r="M5531" s="28">
        <f t="shared" si="1023"/>
        <v>0.2335306362462681</v>
      </c>
      <c r="N5531" s="28">
        <f t="shared" si="1016"/>
        <v>5.9156978898620354</v>
      </c>
      <c r="O5531" s="28">
        <f t="shared" si="1024"/>
        <v>0.38429084121668494</v>
      </c>
      <c r="P5531" s="28">
        <f t="shared" si="1025"/>
        <v>0.61782147746295302</v>
      </c>
      <c r="Q5531" s="6">
        <f t="shared" si="1018"/>
        <v>0.11209470539820869</v>
      </c>
      <c r="R5531" s="6">
        <f t="shared" si="1019"/>
        <v>0.14987342807450713</v>
      </c>
      <c r="S5531" s="6">
        <f t="shared" si="1020"/>
        <v>0.2619681334727158</v>
      </c>
    </row>
    <row r="5532" spans="2:19" customFormat="1" x14ac:dyDescent="0.25">
      <c r="B5532" s="200" t="s">
        <v>973</v>
      </c>
      <c r="C5532" s="114">
        <v>3</v>
      </c>
      <c r="D5532" s="1">
        <v>3</v>
      </c>
      <c r="E5532" s="1"/>
      <c r="F5532" s="1"/>
      <c r="G5532" s="4">
        <f t="shared" si="1017"/>
        <v>795.77470000000005</v>
      </c>
      <c r="H5532" s="201"/>
      <c r="I5532" s="201"/>
      <c r="J5532" s="204">
        <f t="shared" si="1015"/>
        <v>7.0685834705770342E-4</v>
      </c>
      <c r="K5532" s="204">
        <f t="shared" si="1022"/>
        <v>0.56249666683810862</v>
      </c>
      <c r="L5532" s="28">
        <f t="shared" si="1021"/>
        <v>2.219707841442716</v>
      </c>
      <c r="M5532" s="28">
        <f t="shared" si="1023"/>
        <v>1.7663769089848702</v>
      </c>
      <c r="N5532" s="28">
        <f t="shared" si="1016"/>
        <v>4.6285167281146418</v>
      </c>
      <c r="O5532" s="28">
        <f t="shared" si="1024"/>
        <v>3.6832347567317885</v>
      </c>
      <c r="P5532" s="28">
        <f t="shared" si="1025"/>
        <v>5.4496116657166587</v>
      </c>
      <c r="Q5532" s="6">
        <f t="shared" si="1018"/>
        <v>0.84786091631273763</v>
      </c>
      <c r="R5532" s="6">
        <f t="shared" si="1019"/>
        <v>1.4364615551253976</v>
      </c>
      <c r="S5532" s="6">
        <f t="shared" si="1020"/>
        <v>2.2843224714381352</v>
      </c>
    </row>
    <row r="5533" spans="2:19" customFormat="1" x14ac:dyDescent="0.25">
      <c r="B5533" s="200" t="s">
        <v>973</v>
      </c>
      <c r="C5533" s="114">
        <v>3</v>
      </c>
      <c r="D5533" s="1">
        <v>6</v>
      </c>
      <c r="E5533" s="1"/>
      <c r="F5533" s="1"/>
      <c r="G5533" s="4">
        <f t="shared" si="1017"/>
        <v>64.961200000000005</v>
      </c>
      <c r="H5533" s="201"/>
      <c r="I5533" s="201"/>
      <c r="J5533" s="204">
        <f t="shared" si="1015"/>
        <v>2.8274333882308137E-3</v>
      </c>
      <c r="K5533" s="204">
        <f t="shared" si="1022"/>
        <v>0.1836734693821056</v>
      </c>
      <c r="L5533" s="28">
        <f t="shared" si="1021"/>
        <v>10.923549380812876</v>
      </c>
      <c r="M5533" s="28">
        <f t="shared" si="1023"/>
        <v>0.70960688980053355</v>
      </c>
      <c r="N5533" s="28">
        <f t="shared" si="1016"/>
        <v>10.414704032978928</v>
      </c>
      <c r="O5533" s="28">
        <f t="shared" si="1024"/>
        <v>0.67655168474967775</v>
      </c>
      <c r="P5533" s="28">
        <f t="shared" si="1025"/>
        <v>1.3861585745502114</v>
      </c>
      <c r="Q5533" s="6">
        <f t="shared" si="1018"/>
        <v>0.34061130710425608</v>
      </c>
      <c r="R5533" s="6">
        <f t="shared" si="1019"/>
        <v>0.26385515705237433</v>
      </c>
      <c r="S5533" s="6">
        <f t="shared" si="1020"/>
        <v>0.60446646415663041</v>
      </c>
    </row>
    <row r="5534" spans="2:19" customFormat="1" x14ac:dyDescent="0.25">
      <c r="B5534" s="200" t="s">
        <v>973</v>
      </c>
      <c r="C5534" s="114">
        <v>3</v>
      </c>
      <c r="D5534" s="1">
        <v>7</v>
      </c>
      <c r="E5534" s="1"/>
      <c r="F5534" s="1"/>
      <c r="G5534" s="4">
        <f t="shared" si="1017"/>
        <v>64.961200000000005</v>
      </c>
      <c r="H5534" s="201"/>
      <c r="I5534" s="201"/>
      <c r="J5534" s="204">
        <f t="shared" si="1015"/>
        <v>3.8484510006474969E-3</v>
      </c>
      <c r="K5534" s="204">
        <f t="shared" si="1022"/>
        <v>0.24999999999231043</v>
      </c>
      <c r="L5534" s="28">
        <f t="shared" si="1021"/>
        <v>15.569492106387406</v>
      </c>
      <c r="M5534" s="28">
        <f t="shared" si="1023"/>
        <v>1.0114129102390135</v>
      </c>
      <c r="N5534" s="28">
        <f t="shared" si="1016"/>
        <v>12.473107819356448</v>
      </c>
      <c r="O5534" s="28">
        <f t="shared" si="1024"/>
        <v>0.81026806739089385</v>
      </c>
      <c r="P5534" s="28">
        <f t="shared" si="1025"/>
        <v>1.8216809776299074</v>
      </c>
      <c r="Q5534" s="6">
        <f t="shared" si="1018"/>
        <v>0.48547819691472643</v>
      </c>
      <c r="R5534" s="6">
        <f t="shared" si="1019"/>
        <v>0.31600454628244862</v>
      </c>
      <c r="S5534" s="6">
        <f t="shared" si="1020"/>
        <v>0.80148274319717505</v>
      </c>
    </row>
    <row r="5535" spans="2:19" customFormat="1" x14ac:dyDescent="0.25">
      <c r="B5535" s="200" t="s">
        <v>973</v>
      </c>
      <c r="C5535" s="114">
        <v>3</v>
      </c>
      <c r="D5535" s="1">
        <v>5</v>
      </c>
      <c r="E5535" s="1"/>
      <c r="F5535" s="1"/>
      <c r="G5535" s="4">
        <f t="shared" si="1017"/>
        <v>64.961200000000005</v>
      </c>
      <c r="H5535" s="201"/>
      <c r="I5535" s="201"/>
      <c r="J5535" s="204">
        <f t="shared" si="1015"/>
        <v>1.9634954084936209E-3</v>
      </c>
      <c r="K5535" s="204">
        <f t="shared" si="1022"/>
        <v>0.12755102040424002</v>
      </c>
      <c r="L5535" s="28">
        <f t="shared" si="1021"/>
        <v>7.1833345216463531</v>
      </c>
      <c r="M5535" s="28">
        <f t="shared" si="1023"/>
        <v>0.46663803957857453</v>
      </c>
      <c r="N5535" s="28">
        <f t="shared" si="1016"/>
        <v>8.4140458590425169</v>
      </c>
      <c r="O5535" s="28">
        <f t="shared" si="1024"/>
        <v>0.54658652646013051</v>
      </c>
      <c r="P5535" s="28">
        <f t="shared" si="1025"/>
        <v>1.0132245660387049</v>
      </c>
      <c r="Q5535" s="6">
        <f t="shared" si="1018"/>
        <v>0.22398625899771576</v>
      </c>
      <c r="R5535" s="6">
        <f t="shared" si="1019"/>
        <v>0.2131687453194509</v>
      </c>
      <c r="S5535" s="6">
        <f t="shared" si="1020"/>
        <v>0.4371550043171667</v>
      </c>
    </row>
    <row r="5536" spans="2:19" customFormat="1" x14ac:dyDescent="0.25">
      <c r="B5536" s="200" t="s">
        <v>973</v>
      </c>
      <c r="C5536" s="114">
        <v>3</v>
      </c>
      <c r="D5536" s="1">
        <v>4.8</v>
      </c>
      <c r="E5536" s="1"/>
      <c r="F5536" s="1"/>
      <c r="G5536" s="4">
        <f t="shared" si="1017"/>
        <v>64.961200000000005</v>
      </c>
      <c r="H5536" s="201"/>
      <c r="I5536" s="201"/>
      <c r="J5536" s="204">
        <f t="shared" si="1015"/>
        <v>1.8095573684677208E-3</v>
      </c>
      <c r="K5536" s="204">
        <f t="shared" si="1022"/>
        <v>0.11755102040454758</v>
      </c>
      <c r="L5536" s="28">
        <f t="shared" si="1021"/>
        <v>6.5398480281028419</v>
      </c>
      <c r="M5536" s="28">
        <f t="shared" si="1023"/>
        <v>0.42483638396340279</v>
      </c>
      <c r="N5536" s="28">
        <f t="shared" si="1016"/>
        <v>8.0216224497877064</v>
      </c>
      <c r="O5536" s="28">
        <f t="shared" si="1024"/>
        <v>0.52109423039239344</v>
      </c>
      <c r="P5536" s="28">
        <f t="shared" si="1025"/>
        <v>0.94593061435579617</v>
      </c>
      <c r="Q5536" s="6">
        <f t="shared" si="1018"/>
        <v>0.20392146430243333</v>
      </c>
      <c r="R5536" s="6">
        <f t="shared" si="1019"/>
        <v>0.20322674985303346</v>
      </c>
      <c r="S5536" s="6">
        <f t="shared" si="1020"/>
        <v>0.40714821415546676</v>
      </c>
    </row>
    <row r="5537" spans="2:19" customFormat="1" x14ac:dyDescent="0.25">
      <c r="B5537" s="200" t="s">
        <v>973</v>
      </c>
      <c r="C5537" s="114">
        <v>4</v>
      </c>
      <c r="D5537" s="1">
        <v>0.6</v>
      </c>
      <c r="E5537" s="1">
        <v>1</v>
      </c>
      <c r="F5537" s="1"/>
      <c r="G5537" s="4">
        <f t="shared" si="1017"/>
        <v>795.77470000000005</v>
      </c>
      <c r="H5537" s="201"/>
      <c r="I5537" s="201"/>
      <c r="J5537" s="204">
        <f t="shared" ref="J5537:J5600" si="1026">((+D5537/200)^2)*PI()</f>
        <v>2.8274333882308137E-5</v>
      </c>
      <c r="K5537" s="204">
        <f t="shared" si="1022"/>
        <v>2.2499866673524348E-2</v>
      </c>
      <c r="L5537" s="28">
        <f t="shared" si="1021"/>
        <v>0.11018255309147021</v>
      </c>
      <c r="M5537" s="28">
        <f t="shared" si="1023"/>
        <v>8.767997027359925E-2</v>
      </c>
      <c r="N5537" s="28">
        <f t="shared" ref="N5537:N5600" si="1027">1.28*(D5537^1.17)</f>
        <v>0.70412040904432671</v>
      </c>
      <c r="O5537" s="28">
        <f t="shared" si="1024"/>
        <v>0.56031789790520381</v>
      </c>
      <c r="P5537" s="28">
        <f t="shared" si="1025"/>
        <v>0.647997868178803</v>
      </c>
      <c r="Q5537" s="6">
        <f t="shared" si="1018"/>
        <v>4.2086385731327641E-2</v>
      </c>
      <c r="R5537" s="6">
        <f t="shared" si="1019"/>
        <v>0.21852398018302949</v>
      </c>
      <c r="S5537" s="6">
        <f t="shared" si="1020"/>
        <v>0.26061036591435716</v>
      </c>
    </row>
    <row r="5538" spans="2:19" customFormat="1" x14ac:dyDescent="0.25">
      <c r="B5538" s="200" t="s">
        <v>973</v>
      </c>
      <c r="C5538" s="114">
        <v>4</v>
      </c>
      <c r="D5538" s="1">
        <v>0.7</v>
      </c>
      <c r="E5538" s="1">
        <v>1</v>
      </c>
      <c r="F5538" s="1"/>
      <c r="G5538" s="4">
        <f t="shared" ref="G5538:G5601" si="1028">IF($D5538&lt;3.01,795.7747,64.9612)</f>
        <v>795.77470000000005</v>
      </c>
      <c r="H5538" s="201"/>
      <c r="I5538" s="201"/>
      <c r="J5538" s="204">
        <f t="shared" si="1026"/>
        <v>3.8484510006474958E-5</v>
      </c>
      <c r="K5538" s="204">
        <f t="shared" si="1022"/>
        <v>3.0624818527852576E-2</v>
      </c>
      <c r="L5538" s="28">
        <f t="shared" si="1021"/>
        <v>0.13197981706306827</v>
      </c>
      <c r="M5538" s="28">
        <f t="shared" si="1023"/>
        <v>0.10502557902427784</v>
      </c>
      <c r="N5538" s="28">
        <f t="shared" si="1027"/>
        <v>0.84328558468955028</v>
      </c>
      <c r="O5538" s="28">
        <f t="shared" si="1024"/>
        <v>0.67106136972840347</v>
      </c>
      <c r="P5538" s="28">
        <f t="shared" si="1025"/>
        <v>0.77608694875268136</v>
      </c>
      <c r="Q5538" s="6">
        <f t="shared" si="1018"/>
        <v>5.0412277931653357E-2</v>
      </c>
      <c r="R5538" s="6">
        <f t="shared" si="1019"/>
        <v>0.26171393419407735</v>
      </c>
      <c r="S5538" s="6">
        <f t="shared" si="1020"/>
        <v>0.31212621212573072</v>
      </c>
    </row>
    <row r="5539" spans="2:19" customFormat="1" x14ac:dyDescent="0.25">
      <c r="B5539" s="200" t="s">
        <v>973</v>
      </c>
      <c r="C5539" s="114">
        <v>4</v>
      </c>
      <c r="D5539" s="1">
        <v>0.9</v>
      </c>
      <c r="E5539" s="1">
        <v>1</v>
      </c>
      <c r="F5539" s="1"/>
      <c r="G5539" s="4">
        <f t="shared" si="1028"/>
        <v>795.77470000000005</v>
      </c>
      <c r="H5539" s="201"/>
      <c r="I5539" s="201"/>
      <c r="J5539" s="204">
        <f t="shared" si="1026"/>
        <v>6.3617251235193318E-5</v>
      </c>
      <c r="K5539" s="204">
        <f t="shared" si="1022"/>
        <v>5.0624700015429784E-2</v>
      </c>
      <c r="L5539" s="28">
        <f t="shared" si="1021"/>
        <v>0.17713961471984876</v>
      </c>
      <c r="M5539" s="28">
        <f t="shared" si="1023"/>
        <v>0.14096239120561405</v>
      </c>
      <c r="N5539" s="28">
        <f t="shared" si="1027"/>
        <v>1.1315498872605683</v>
      </c>
      <c r="O5539" s="28">
        <f t="shared" si="1024"/>
        <v>0.90045345378534236</v>
      </c>
      <c r="P5539" s="28">
        <f t="shared" si="1025"/>
        <v>1.0414158449909565</v>
      </c>
      <c r="Q5539" s="6">
        <f t="shared" si="1018"/>
        <v>6.7661947778694734E-2</v>
      </c>
      <c r="R5539" s="6">
        <f t="shared" si="1019"/>
        <v>0.35117684697628354</v>
      </c>
      <c r="S5539" s="6">
        <f t="shared" si="1020"/>
        <v>0.41883879475497826</v>
      </c>
    </row>
    <row r="5540" spans="2:19" customFormat="1" x14ac:dyDescent="0.25">
      <c r="B5540" s="200" t="s">
        <v>973</v>
      </c>
      <c r="C5540" s="114">
        <v>4</v>
      </c>
      <c r="D5540" s="1">
        <v>0.4</v>
      </c>
      <c r="E5540" s="1">
        <v>1</v>
      </c>
      <c r="F5540" s="1"/>
      <c r="G5540" s="4">
        <f t="shared" si="1028"/>
        <v>795.77470000000005</v>
      </c>
      <c r="H5540" s="201"/>
      <c r="I5540" s="201"/>
      <c r="J5540" s="204">
        <f t="shared" si="1026"/>
        <v>1.2566370614359172E-5</v>
      </c>
      <c r="K5540" s="204">
        <f t="shared" si="1022"/>
        <v>9.9999407437885972E-3</v>
      </c>
      <c r="L5540" s="28">
        <f t="shared" si="1021"/>
        <v>6.8534613361075192E-2</v>
      </c>
      <c r="M5540" s="28">
        <f t="shared" si="1023"/>
        <v>5.4537789274342809E-2</v>
      </c>
      <c r="N5540" s="28">
        <f t="shared" si="1027"/>
        <v>0.43814731989680517</v>
      </c>
      <c r="O5540" s="28">
        <f t="shared" si="1024"/>
        <v>0.34866449275428063</v>
      </c>
      <c r="P5540" s="28">
        <f t="shared" si="1025"/>
        <v>0.40320228202862346</v>
      </c>
      <c r="Q5540" s="6">
        <f t="shared" si="1018"/>
        <v>2.6178138851684546E-2</v>
      </c>
      <c r="R5540" s="6">
        <f t="shared" si="1019"/>
        <v>0.13597915217416945</v>
      </c>
      <c r="S5540" s="6">
        <f t="shared" si="1020"/>
        <v>0.16215729102585399</v>
      </c>
    </row>
    <row r="5541" spans="2:19" customFormat="1" x14ac:dyDescent="0.25">
      <c r="B5541" s="200" t="s">
        <v>973</v>
      </c>
      <c r="C5541" s="114">
        <v>4</v>
      </c>
      <c r="D5541" s="1">
        <v>1</v>
      </c>
      <c r="E5541" s="1">
        <v>1</v>
      </c>
      <c r="F5541" s="1"/>
      <c r="G5541" s="4">
        <f t="shared" si="1028"/>
        <v>795.77470000000005</v>
      </c>
      <c r="H5541" s="201"/>
      <c r="I5541" s="201"/>
      <c r="J5541" s="204">
        <f t="shared" si="1026"/>
        <v>7.8539816339744827E-5</v>
      </c>
      <c r="K5541" s="204">
        <f t="shared" si="1022"/>
        <v>6.2499629648678737E-2</v>
      </c>
      <c r="L5541" s="28">
        <f t="shared" si="1021"/>
        <v>0.20039999999999999</v>
      </c>
      <c r="M5541" s="28">
        <f t="shared" si="1023"/>
        <v>0.15947230800000001</v>
      </c>
      <c r="N5541" s="28">
        <f t="shared" si="1027"/>
        <v>1.28</v>
      </c>
      <c r="O5541" s="28">
        <f t="shared" si="1024"/>
        <v>1.0185856</v>
      </c>
      <c r="P5541" s="28">
        <f t="shared" si="1025"/>
        <v>1.178057908</v>
      </c>
      <c r="Q5541" s="6">
        <f t="shared" si="1018"/>
        <v>7.6546707840000006E-2</v>
      </c>
      <c r="R5541" s="6">
        <f t="shared" si="1019"/>
        <v>0.39724838400000001</v>
      </c>
      <c r="S5541" s="6">
        <f t="shared" si="1020"/>
        <v>0.47379509184000002</v>
      </c>
    </row>
    <row r="5542" spans="2:19" customFormat="1" x14ac:dyDescent="0.25">
      <c r="B5542" s="200" t="s">
        <v>973</v>
      </c>
      <c r="C5542" s="114">
        <v>4</v>
      </c>
      <c r="D5542" s="1">
        <v>0.3</v>
      </c>
      <c r="E5542" s="1">
        <v>1</v>
      </c>
      <c r="F5542" s="1"/>
      <c r="G5542" s="4">
        <f t="shared" si="1028"/>
        <v>795.77470000000005</v>
      </c>
      <c r="H5542" s="201"/>
      <c r="I5542" s="201"/>
      <c r="J5542" s="204">
        <f t="shared" si="1026"/>
        <v>7.0685834705770344E-6</v>
      </c>
      <c r="K5542" s="204">
        <f t="shared" si="1022"/>
        <v>5.6249666683810869E-3</v>
      </c>
      <c r="L5542" s="28">
        <f t="shared" si="1021"/>
        <v>4.8933548045086123E-2</v>
      </c>
      <c r="M5542" s="28">
        <f t="shared" si="1023"/>
        <v>3.8939849527838188E-2</v>
      </c>
      <c r="N5542" s="28">
        <f t="shared" si="1027"/>
        <v>0.31292613611953068</v>
      </c>
      <c r="O5542" s="28">
        <f t="shared" si="1024"/>
        <v>0.24901723133983894</v>
      </c>
      <c r="P5542" s="28">
        <f t="shared" si="1025"/>
        <v>0.28795708086767713</v>
      </c>
      <c r="Q5542" s="6">
        <f t="shared" si="1018"/>
        <v>1.8691127773362331E-2</v>
      </c>
      <c r="R5542" s="6">
        <f t="shared" si="1019"/>
        <v>9.7116720222537187E-2</v>
      </c>
      <c r="S5542" s="6">
        <f t="shared" si="1020"/>
        <v>0.11580784799589952</v>
      </c>
    </row>
    <row r="5543" spans="2:19" customFormat="1" x14ac:dyDescent="0.25">
      <c r="B5543" s="200" t="s">
        <v>973</v>
      </c>
      <c r="C5543" s="114">
        <v>4</v>
      </c>
      <c r="D5543" s="1">
        <v>0.6</v>
      </c>
      <c r="E5543" s="1">
        <v>1</v>
      </c>
      <c r="F5543" s="1"/>
      <c r="G5543" s="4">
        <f t="shared" si="1028"/>
        <v>795.77470000000005</v>
      </c>
      <c r="H5543" s="201"/>
      <c r="I5543" s="201"/>
      <c r="J5543" s="204">
        <f t="shared" si="1026"/>
        <v>2.8274333882308137E-5</v>
      </c>
      <c r="K5543" s="204">
        <f t="shared" si="1022"/>
        <v>2.2499866673524348E-2</v>
      </c>
      <c r="L5543" s="28">
        <f t="shared" si="1021"/>
        <v>0.11018255309147021</v>
      </c>
      <c r="M5543" s="28">
        <f t="shared" si="1023"/>
        <v>8.767997027359925E-2</v>
      </c>
      <c r="N5543" s="28">
        <f t="shared" si="1027"/>
        <v>0.70412040904432671</v>
      </c>
      <c r="O5543" s="28">
        <f t="shared" si="1024"/>
        <v>0.56031789790520381</v>
      </c>
      <c r="P5543" s="28">
        <f t="shared" si="1025"/>
        <v>0.647997868178803</v>
      </c>
      <c r="Q5543" s="6">
        <f t="shared" si="1018"/>
        <v>4.2086385731327641E-2</v>
      </c>
      <c r="R5543" s="6">
        <f t="shared" si="1019"/>
        <v>0.21852398018302949</v>
      </c>
      <c r="S5543" s="6">
        <f t="shared" si="1020"/>
        <v>0.26061036591435716</v>
      </c>
    </row>
    <row r="5544" spans="2:19" customFormat="1" x14ac:dyDescent="0.25">
      <c r="B5544" s="200" t="s">
        <v>973</v>
      </c>
      <c r="C5544" s="114">
        <v>4</v>
      </c>
      <c r="D5544" s="1">
        <v>0.7</v>
      </c>
      <c r="E5544" s="1">
        <v>1</v>
      </c>
      <c r="F5544" s="1"/>
      <c r="G5544" s="4">
        <f t="shared" si="1028"/>
        <v>795.77470000000005</v>
      </c>
      <c r="H5544" s="201"/>
      <c r="I5544" s="201"/>
      <c r="J5544" s="204">
        <f t="shared" si="1026"/>
        <v>3.8484510006474958E-5</v>
      </c>
      <c r="K5544" s="204">
        <f t="shared" si="1022"/>
        <v>3.0624818527852576E-2</v>
      </c>
      <c r="L5544" s="28">
        <f t="shared" si="1021"/>
        <v>0.13197981706306827</v>
      </c>
      <c r="M5544" s="28">
        <f t="shared" si="1023"/>
        <v>0.10502557902427784</v>
      </c>
      <c r="N5544" s="28">
        <f t="shared" si="1027"/>
        <v>0.84328558468955028</v>
      </c>
      <c r="O5544" s="28">
        <f t="shared" si="1024"/>
        <v>0.67106136972840347</v>
      </c>
      <c r="P5544" s="28">
        <f t="shared" si="1025"/>
        <v>0.77608694875268136</v>
      </c>
      <c r="Q5544" s="6">
        <f t="shared" si="1018"/>
        <v>5.0412277931653357E-2</v>
      </c>
      <c r="R5544" s="6">
        <f t="shared" si="1019"/>
        <v>0.26171393419407735</v>
      </c>
      <c r="S5544" s="6">
        <f t="shared" si="1020"/>
        <v>0.31212621212573072</v>
      </c>
    </row>
    <row r="5545" spans="2:19" customFormat="1" x14ac:dyDescent="0.25">
      <c r="B5545" s="200" t="s">
        <v>973</v>
      </c>
      <c r="C5545" s="114">
        <v>4</v>
      </c>
      <c r="D5545" s="1">
        <v>0.4</v>
      </c>
      <c r="E5545" s="1">
        <v>1</v>
      </c>
      <c r="F5545" s="1"/>
      <c r="G5545" s="4">
        <f t="shared" si="1028"/>
        <v>795.77470000000005</v>
      </c>
      <c r="H5545" s="201"/>
      <c r="I5545" s="201"/>
      <c r="J5545" s="204">
        <f t="shared" si="1026"/>
        <v>1.2566370614359172E-5</v>
      </c>
      <c r="K5545" s="204">
        <f t="shared" si="1022"/>
        <v>9.9999407437885972E-3</v>
      </c>
      <c r="L5545" s="28">
        <f t="shared" si="1021"/>
        <v>6.8534613361075192E-2</v>
      </c>
      <c r="M5545" s="28">
        <f t="shared" si="1023"/>
        <v>5.4537789274342809E-2</v>
      </c>
      <c r="N5545" s="28">
        <f t="shared" si="1027"/>
        <v>0.43814731989680517</v>
      </c>
      <c r="O5545" s="28">
        <f t="shared" si="1024"/>
        <v>0.34866449275428063</v>
      </c>
      <c r="P5545" s="28">
        <f t="shared" si="1025"/>
        <v>0.40320228202862346</v>
      </c>
      <c r="Q5545" s="6">
        <f t="shared" si="1018"/>
        <v>2.6178138851684546E-2</v>
      </c>
      <c r="R5545" s="6">
        <f t="shared" si="1019"/>
        <v>0.13597915217416945</v>
      </c>
      <c r="S5545" s="6">
        <f t="shared" si="1020"/>
        <v>0.16215729102585399</v>
      </c>
    </row>
    <row r="5546" spans="2:19" customFormat="1" x14ac:dyDescent="0.25">
      <c r="B5546" s="200" t="s">
        <v>973</v>
      </c>
      <c r="C5546" s="114">
        <v>4</v>
      </c>
      <c r="D5546" s="1">
        <v>0.6</v>
      </c>
      <c r="E5546" s="1">
        <v>1</v>
      </c>
      <c r="F5546" s="1"/>
      <c r="G5546" s="4">
        <f t="shared" si="1028"/>
        <v>795.77470000000005</v>
      </c>
      <c r="H5546" s="201"/>
      <c r="I5546" s="201"/>
      <c r="J5546" s="204">
        <f t="shared" si="1026"/>
        <v>2.8274333882308137E-5</v>
      </c>
      <c r="K5546" s="204">
        <f t="shared" si="1022"/>
        <v>2.2499866673524348E-2</v>
      </c>
      <c r="L5546" s="28">
        <f t="shared" si="1021"/>
        <v>0.11018255309147021</v>
      </c>
      <c r="M5546" s="28">
        <f t="shared" si="1023"/>
        <v>8.767997027359925E-2</v>
      </c>
      <c r="N5546" s="28">
        <f t="shared" si="1027"/>
        <v>0.70412040904432671</v>
      </c>
      <c r="O5546" s="28">
        <f t="shared" si="1024"/>
        <v>0.56031789790520381</v>
      </c>
      <c r="P5546" s="28">
        <f t="shared" si="1025"/>
        <v>0.647997868178803</v>
      </c>
      <c r="Q5546" s="6">
        <f t="shared" si="1018"/>
        <v>4.2086385731327641E-2</v>
      </c>
      <c r="R5546" s="6">
        <f t="shared" si="1019"/>
        <v>0.21852398018302949</v>
      </c>
      <c r="S5546" s="6">
        <f t="shared" si="1020"/>
        <v>0.26061036591435716</v>
      </c>
    </row>
    <row r="5547" spans="2:19" customFormat="1" x14ac:dyDescent="0.25">
      <c r="B5547" s="200" t="s">
        <v>973</v>
      </c>
      <c r="C5547" s="114">
        <v>4</v>
      </c>
      <c r="D5547" s="1">
        <v>3.3</v>
      </c>
      <c r="E5547" s="1"/>
      <c r="F5547" s="1"/>
      <c r="G5547" s="4">
        <f t="shared" si="1028"/>
        <v>64.961200000000005</v>
      </c>
      <c r="H5547" s="201"/>
      <c r="I5547" s="201"/>
      <c r="J5547" s="204">
        <f t="shared" si="1026"/>
        <v>8.5529859993982123E-4</v>
      </c>
      <c r="K5547" s="204">
        <f t="shared" si="1022"/>
        <v>5.5561224488086945E-2</v>
      </c>
      <c r="L5547" s="28">
        <f t="shared" si="1021"/>
        <v>2.7634881041225379</v>
      </c>
      <c r="M5547" s="28">
        <f t="shared" si="1023"/>
        <v>0.17951950691152002</v>
      </c>
      <c r="N5547" s="28">
        <f t="shared" si="1027"/>
        <v>5.1745344101160526</v>
      </c>
      <c r="O5547" s="28">
        <f t="shared" si="1024"/>
        <v>0.3361439712423443</v>
      </c>
      <c r="P5547" s="28">
        <f t="shared" si="1025"/>
        <v>0.51566347815386426</v>
      </c>
      <c r="Q5547" s="6">
        <f t="shared" si="1018"/>
        <v>8.6169363317529613E-2</v>
      </c>
      <c r="R5547" s="6">
        <f t="shared" si="1019"/>
        <v>0.13109614878451428</v>
      </c>
      <c r="S5547" s="6">
        <f t="shared" si="1020"/>
        <v>0.2172655121020439</v>
      </c>
    </row>
    <row r="5548" spans="2:19" customFormat="1" x14ac:dyDescent="0.25">
      <c r="B5548" s="200" t="s">
        <v>973</v>
      </c>
      <c r="C5548" s="114">
        <v>4</v>
      </c>
      <c r="D5548" s="1">
        <v>5.0999999999999996</v>
      </c>
      <c r="E5548" s="1"/>
      <c r="F5548" s="1"/>
      <c r="G5548" s="4">
        <f t="shared" si="1028"/>
        <v>64.961200000000005</v>
      </c>
      <c r="H5548" s="201"/>
      <c r="I5548" s="201"/>
      <c r="J5548" s="204">
        <f t="shared" si="1026"/>
        <v>2.0428206229967626E-3</v>
      </c>
      <c r="K5548" s="204">
        <f t="shared" si="1022"/>
        <v>0.13270408162857128</v>
      </c>
      <c r="L5548" s="28">
        <f t="shared" si="1021"/>
        <v>7.5179232289815232</v>
      </c>
      <c r="M5548" s="28">
        <f t="shared" si="1023"/>
        <v>0.48837332393509775</v>
      </c>
      <c r="N5548" s="28">
        <f t="shared" si="1027"/>
        <v>8.6112674075792555</v>
      </c>
      <c r="O5548" s="28">
        <f t="shared" si="1024"/>
        <v>0.55939827516743446</v>
      </c>
      <c r="P5548" s="28">
        <f t="shared" si="1025"/>
        <v>1.0477715991025323</v>
      </c>
      <c r="Q5548" s="6">
        <f t="shared" si="1018"/>
        <v>0.2344191954888469</v>
      </c>
      <c r="R5548" s="6">
        <f t="shared" si="1019"/>
        <v>0.21816532731529945</v>
      </c>
      <c r="S5548" s="6">
        <f t="shared" si="1020"/>
        <v>0.45258452280414635</v>
      </c>
    </row>
    <row r="5549" spans="2:19" customFormat="1" x14ac:dyDescent="0.25">
      <c r="B5549" s="200" t="s">
        <v>973</v>
      </c>
      <c r="C5549" s="114">
        <v>4</v>
      </c>
      <c r="D5549" s="1">
        <v>5</v>
      </c>
      <c r="E5549" s="1"/>
      <c r="F5549" s="1"/>
      <c r="G5549" s="4">
        <f t="shared" si="1028"/>
        <v>64.961200000000005</v>
      </c>
      <c r="H5549" s="201"/>
      <c r="I5549" s="201"/>
      <c r="J5549" s="204">
        <f t="shared" si="1026"/>
        <v>1.9634954084936209E-3</v>
      </c>
      <c r="K5549" s="204">
        <f t="shared" si="1022"/>
        <v>0.12755102040424002</v>
      </c>
      <c r="L5549" s="28">
        <f t="shared" si="1021"/>
        <v>7.1833345216463531</v>
      </c>
      <c r="M5549" s="28">
        <f t="shared" si="1023"/>
        <v>0.46663803957857453</v>
      </c>
      <c r="N5549" s="28">
        <f t="shared" si="1027"/>
        <v>8.4140458590425169</v>
      </c>
      <c r="O5549" s="28">
        <f t="shared" si="1024"/>
        <v>0.54658652646013051</v>
      </c>
      <c r="P5549" s="28">
        <f t="shared" si="1025"/>
        <v>1.0132245660387049</v>
      </c>
      <c r="Q5549" s="6">
        <f t="shared" si="1018"/>
        <v>0.22398625899771576</v>
      </c>
      <c r="R5549" s="6">
        <f t="shared" si="1019"/>
        <v>0.2131687453194509</v>
      </c>
      <c r="S5549" s="6">
        <f t="shared" si="1020"/>
        <v>0.4371550043171667</v>
      </c>
    </row>
    <row r="5550" spans="2:19" customFormat="1" x14ac:dyDescent="0.25">
      <c r="B5550" s="200" t="s">
        <v>973</v>
      </c>
      <c r="C5550" s="114">
        <v>4</v>
      </c>
      <c r="D5550" s="1">
        <v>4.9000000000000004</v>
      </c>
      <c r="E5550" s="1"/>
      <c r="F5550" s="1"/>
      <c r="G5550" s="4">
        <f t="shared" si="1028"/>
        <v>64.961200000000005</v>
      </c>
      <c r="H5550" s="201"/>
      <c r="I5550" s="201"/>
      <c r="J5550" s="204">
        <f t="shared" si="1026"/>
        <v>1.8857409903172736E-3</v>
      </c>
      <c r="K5550" s="204">
        <f t="shared" si="1022"/>
        <v>0.12249999999623211</v>
      </c>
      <c r="L5550" s="28">
        <f t="shared" si="1021"/>
        <v>6.8573266813152358</v>
      </c>
      <c r="M5550" s="28">
        <f t="shared" si="1023"/>
        <v>0.44546017865048693</v>
      </c>
      <c r="N5550" s="28">
        <f t="shared" si="1027"/>
        <v>8.2174937658920371</v>
      </c>
      <c r="O5550" s="28">
        <f t="shared" si="1024"/>
        <v>0.53381826637890784</v>
      </c>
      <c r="P5550" s="28">
        <f t="shared" si="1025"/>
        <v>0.97927844502939476</v>
      </c>
      <c r="Q5550" s="6">
        <f t="shared" si="1018"/>
        <v>0.21382088575223371</v>
      </c>
      <c r="R5550" s="6">
        <f t="shared" si="1019"/>
        <v>0.20818912388777405</v>
      </c>
      <c r="S5550" s="6">
        <f t="shared" si="1020"/>
        <v>0.42201000964000779</v>
      </c>
    </row>
    <row r="5551" spans="2:19" customFormat="1" x14ac:dyDescent="0.25">
      <c r="B5551" s="200" t="s">
        <v>973</v>
      </c>
      <c r="C5551" s="114">
        <v>4</v>
      </c>
      <c r="D5551" s="1">
        <v>3.3</v>
      </c>
      <c r="E5551" s="1"/>
      <c r="F5551" s="1"/>
      <c r="G5551" s="4">
        <f t="shared" si="1028"/>
        <v>64.961200000000005</v>
      </c>
      <c r="H5551" s="201"/>
      <c r="I5551" s="201"/>
      <c r="J5551" s="204">
        <f t="shared" si="1026"/>
        <v>8.5529859993982123E-4</v>
      </c>
      <c r="K5551" s="204">
        <f t="shared" si="1022"/>
        <v>5.5561224488086945E-2</v>
      </c>
      <c r="L5551" s="28">
        <f t="shared" si="1021"/>
        <v>2.7634881041225379</v>
      </c>
      <c r="M5551" s="28">
        <f t="shared" si="1023"/>
        <v>0.17951950691152002</v>
      </c>
      <c r="N5551" s="28">
        <f t="shared" si="1027"/>
        <v>5.1745344101160526</v>
      </c>
      <c r="O5551" s="28">
        <f t="shared" si="1024"/>
        <v>0.3361439712423443</v>
      </c>
      <c r="P5551" s="28">
        <f t="shared" si="1025"/>
        <v>0.51566347815386426</v>
      </c>
      <c r="Q5551" s="6">
        <f t="shared" si="1018"/>
        <v>8.6169363317529613E-2</v>
      </c>
      <c r="R5551" s="6">
        <f t="shared" si="1019"/>
        <v>0.13109614878451428</v>
      </c>
      <c r="S5551" s="6">
        <f t="shared" si="1020"/>
        <v>0.2172655121020439</v>
      </c>
    </row>
    <row r="5552" spans="2:19" customFormat="1" x14ac:dyDescent="0.25">
      <c r="B5552" s="200" t="s">
        <v>973</v>
      </c>
      <c r="C5552" s="114">
        <v>4</v>
      </c>
      <c r="D5552" s="1">
        <v>3.8</v>
      </c>
      <c r="E5552" s="1"/>
      <c r="F5552" s="1"/>
      <c r="G5552" s="4">
        <f t="shared" si="1028"/>
        <v>64.961200000000005</v>
      </c>
      <c r="H5552" s="201"/>
      <c r="I5552" s="201"/>
      <c r="J5552" s="204">
        <f t="shared" si="1026"/>
        <v>1.1341149479459152E-3</v>
      </c>
      <c r="K5552" s="204">
        <f t="shared" si="1022"/>
        <v>7.3673469385489021E-2</v>
      </c>
      <c r="L5552" s="28">
        <f t="shared" si="1021"/>
        <v>3.8222275656794742</v>
      </c>
      <c r="M5552" s="28">
        <f t="shared" si="1023"/>
        <v>0.24829649415562419</v>
      </c>
      <c r="N5552" s="28">
        <f t="shared" si="1027"/>
        <v>6.1031884174464111</v>
      </c>
      <c r="O5552" s="28">
        <f t="shared" si="1024"/>
        <v>0.39647045111343715</v>
      </c>
      <c r="P5552" s="28">
        <f t="shared" si="1025"/>
        <v>0.64476694526906131</v>
      </c>
      <c r="Q5552" s="6">
        <f t="shared" si="1018"/>
        <v>0.1191823171946996</v>
      </c>
      <c r="R5552" s="6">
        <f t="shared" si="1019"/>
        <v>0.1546234759342405</v>
      </c>
      <c r="S5552" s="6">
        <f t="shared" si="1020"/>
        <v>0.2738057931289401</v>
      </c>
    </row>
    <row r="5553" spans="2:19" customFormat="1" x14ac:dyDescent="0.25">
      <c r="B5553" s="200" t="s">
        <v>973</v>
      </c>
      <c r="C5553" s="114">
        <v>4</v>
      </c>
      <c r="D5553" s="1">
        <v>5.6</v>
      </c>
      <c r="E5553" s="1"/>
      <c r="F5553" s="1"/>
      <c r="G5553" s="4">
        <f t="shared" si="1028"/>
        <v>64.961200000000005</v>
      </c>
      <c r="H5553" s="201"/>
      <c r="I5553" s="201"/>
      <c r="J5553" s="204">
        <f t="shared" si="1026"/>
        <v>2.4630086404143973E-3</v>
      </c>
      <c r="K5553" s="204">
        <f t="shared" si="1022"/>
        <v>0.15999999999507863</v>
      </c>
      <c r="L5553" s="28">
        <f t="shared" si="1021"/>
        <v>9.3213394933125091</v>
      </c>
      <c r="M5553" s="28">
        <f t="shared" si="1023"/>
        <v>0.60552541083786027</v>
      </c>
      <c r="N5553" s="28">
        <f t="shared" si="1027"/>
        <v>9.6070480145707613</v>
      </c>
      <c r="O5553" s="28">
        <f t="shared" si="1024"/>
        <v>0.62408537958901456</v>
      </c>
      <c r="P5553" s="28">
        <f t="shared" si="1025"/>
        <v>1.2296107904268747</v>
      </c>
      <c r="Q5553" s="6">
        <f t="shared" si="1018"/>
        <v>0.29065219720217289</v>
      </c>
      <c r="R5553" s="6">
        <f t="shared" si="1019"/>
        <v>0.24339329803971568</v>
      </c>
      <c r="S5553" s="6">
        <f t="shared" si="1020"/>
        <v>0.5340454952418886</v>
      </c>
    </row>
    <row r="5554" spans="2:19" customFormat="1" x14ac:dyDescent="0.25">
      <c r="B5554" s="200" t="s">
        <v>973</v>
      </c>
      <c r="C5554" s="114">
        <v>4</v>
      </c>
      <c r="D5554" s="1">
        <v>4.2</v>
      </c>
      <c r="E5554" s="1"/>
      <c r="F5554" s="1"/>
      <c r="G5554" s="4">
        <f t="shared" si="1028"/>
        <v>64.961200000000005</v>
      </c>
      <c r="H5554" s="201"/>
      <c r="I5554" s="201"/>
      <c r="J5554" s="204">
        <f t="shared" si="1026"/>
        <v>1.385442360233099E-3</v>
      </c>
      <c r="K5554" s="204">
        <f t="shared" si="1022"/>
        <v>8.9999999997231753E-2</v>
      </c>
      <c r="L5554" s="28">
        <f t="shared" si="1021"/>
        <v>4.811097633235077</v>
      </c>
      <c r="M5554" s="28">
        <f t="shared" si="1023"/>
        <v>0.31253468163409348</v>
      </c>
      <c r="N5554" s="28">
        <f t="shared" si="1027"/>
        <v>6.861382640483793</v>
      </c>
      <c r="O5554" s="28">
        <f t="shared" si="1024"/>
        <v>0.44572365863033786</v>
      </c>
      <c r="P5554" s="28">
        <f t="shared" si="1025"/>
        <v>0.7582583402644314</v>
      </c>
      <c r="Q5554" s="6">
        <f t="shared" si="1018"/>
        <v>0.15001664718436486</v>
      </c>
      <c r="R5554" s="6">
        <f t="shared" si="1019"/>
        <v>0.17383222686583177</v>
      </c>
      <c r="S5554" s="6">
        <f t="shared" si="1020"/>
        <v>0.32384887405019663</v>
      </c>
    </row>
    <row r="5555" spans="2:19" customFormat="1" x14ac:dyDescent="0.25">
      <c r="B5555" s="200" t="s">
        <v>973</v>
      </c>
      <c r="C5555" s="114">
        <v>4</v>
      </c>
      <c r="D5555" s="1">
        <v>3.4</v>
      </c>
      <c r="E5555" s="1"/>
      <c r="F5555" s="1"/>
      <c r="G5555" s="4">
        <f t="shared" si="1028"/>
        <v>64.961200000000005</v>
      </c>
      <c r="H5555" s="201"/>
      <c r="I5555" s="201"/>
      <c r="J5555" s="204">
        <f t="shared" si="1026"/>
        <v>9.0792027688745035E-4</v>
      </c>
      <c r="K5555" s="204">
        <f t="shared" si="1022"/>
        <v>5.8979591834920582E-2</v>
      </c>
      <c r="L5555" s="28">
        <f t="shared" si="1021"/>
        <v>2.9598116954824234</v>
      </c>
      <c r="M5555" s="28">
        <f t="shared" si="1023"/>
        <v>0.19227292324193554</v>
      </c>
      <c r="N5555" s="28">
        <f t="shared" si="1027"/>
        <v>5.3584638182360029</v>
      </c>
      <c r="O5555" s="28">
        <f t="shared" si="1024"/>
        <v>0.34809224654085708</v>
      </c>
      <c r="P5555" s="28">
        <f t="shared" si="1025"/>
        <v>0.54036516978279259</v>
      </c>
      <c r="Q5555" s="6">
        <f t="shared" si="1018"/>
        <v>9.2291003156129051E-2</v>
      </c>
      <c r="R5555" s="6">
        <f t="shared" si="1019"/>
        <v>0.13575597615093427</v>
      </c>
      <c r="S5555" s="6">
        <f t="shared" si="1020"/>
        <v>0.2280469793070633</v>
      </c>
    </row>
    <row r="5556" spans="2:19" customFormat="1" x14ac:dyDescent="0.25">
      <c r="B5556" s="200" t="s">
        <v>973</v>
      </c>
      <c r="C5556" s="114">
        <v>4</v>
      </c>
      <c r="D5556" s="1">
        <v>4.0999999999999996</v>
      </c>
      <c r="E5556" s="1"/>
      <c r="F5556" s="1"/>
      <c r="G5556" s="4">
        <f t="shared" si="1028"/>
        <v>64.961200000000005</v>
      </c>
      <c r="H5556" s="201"/>
      <c r="I5556" s="201"/>
      <c r="J5556" s="204">
        <f t="shared" si="1026"/>
        <v>1.3202543126711102E-3</v>
      </c>
      <c r="K5556" s="204">
        <f t="shared" si="1022"/>
        <v>8.5765306119810952E-2</v>
      </c>
      <c r="L5556" s="28">
        <f t="shared" si="1021"/>
        <v>4.5518101325650582</v>
      </c>
      <c r="M5556" s="28">
        <f t="shared" si="1023"/>
        <v>0.29569105411886604</v>
      </c>
      <c r="N5556" s="28">
        <f t="shared" si="1027"/>
        <v>6.670633528309061</v>
      </c>
      <c r="O5556" s="28">
        <f t="shared" si="1024"/>
        <v>0.43333236716418877</v>
      </c>
      <c r="P5556" s="28">
        <f t="shared" si="1025"/>
        <v>0.72902342128305486</v>
      </c>
      <c r="Q5556" s="6">
        <f t="shared" si="1018"/>
        <v>0.14193170597705571</v>
      </c>
      <c r="R5556" s="6">
        <f t="shared" si="1019"/>
        <v>0.16899962319403364</v>
      </c>
      <c r="S5556" s="6">
        <f t="shared" si="1020"/>
        <v>0.31093132917108934</v>
      </c>
    </row>
    <row r="5557" spans="2:19" customFormat="1" x14ac:dyDescent="0.25">
      <c r="B5557" s="200" t="s">
        <v>973</v>
      </c>
      <c r="C5557" s="114">
        <v>4</v>
      </c>
      <c r="D5557" s="1">
        <v>3.6</v>
      </c>
      <c r="E5557" s="1"/>
      <c r="F5557" s="1"/>
      <c r="G5557" s="4">
        <f t="shared" si="1028"/>
        <v>64.961200000000005</v>
      </c>
      <c r="H5557" s="201"/>
      <c r="I5557" s="201"/>
      <c r="J5557" s="204">
        <f t="shared" si="1026"/>
        <v>1.0178760197630931E-3</v>
      </c>
      <c r="K5557" s="204">
        <f t="shared" si="1022"/>
        <v>6.6122448977558021E-2</v>
      </c>
      <c r="L5557" s="28">
        <f t="shared" si="1021"/>
        <v>3.375464158589657</v>
      </c>
      <c r="M5557" s="28">
        <f t="shared" si="1023"/>
        <v>0.21927420655205926</v>
      </c>
      <c r="N5557" s="28">
        <f t="shared" si="1027"/>
        <v>5.7290669248255632</v>
      </c>
      <c r="O5557" s="28">
        <f t="shared" si="1024"/>
        <v>0.37216706953560269</v>
      </c>
      <c r="P5557" s="28">
        <f t="shared" si="1025"/>
        <v>0.59144127608766195</v>
      </c>
      <c r="Q5557" s="6">
        <f t="shared" si="1018"/>
        <v>0.10525161914498844</v>
      </c>
      <c r="R5557" s="6">
        <f t="shared" si="1019"/>
        <v>0.14514515711888507</v>
      </c>
      <c r="S5557" s="6">
        <f t="shared" si="1020"/>
        <v>0.25039677626387352</v>
      </c>
    </row>
    <row r="5558" spans="2:19" customFormat="1" x14ac:dyDescent="0.25">
      <c r="B5558" s="200" t="s">
        <v>973</v>
      </c>
      <c r="C5558" s="114">
        <v>4</v>
      </c>
      <c r="D5558" s="1">
        <v>3.7</v>
      </c>
      <c r="E5558" s="1"/>
      <c r="F5558" s="1"/>
      <c r="G5558" s="4">
        <f t="shared" si="1028"/>
        <v>64.961200000000005</v>
      </c>
      <c r="H5558" s="201"/>
      <c r="I5558" s="201"/>
      <c r="J5558" s="204">
        <f t="shared" si="1026"/>
        <v>1.075210085691107E-3</v>
      </c>
      <c r="K5558" s="204">
        <f t="shared" si="1022"/>
        <v>6.9846938773361844E-2</v>
      </c>
      <c r="L5558" s="28">
        <f t="shared" si="1021"/>
        <v>3.5949248430857623</v>
      </c>
      <c r="M5558" s="28">
        <f t="shared" si="1023"/>
        <v>0.2335306362462681</v>
      </c>
      <c r="N5558" s="28">
        <f t="shared" si="1027"/>
        <v>5.9156978898620354</v>
      </c>
      <c r="O5558" s="28">
        <f t="shared" si="1024"/>
        <v>0.38429084121668494</v>
      </c>
      <c r="P5558" s="28">
        <f t="shared" si="1025"/>
        <v>0.61782147746295302</v>
      </c>
      <c r="Q5558" s="6">
        <f t="shared" si="1018"/>
        <v>0.11209470539820869</v>
      </c>
      <c r="R5558" s="6">
        <f t="shared" si="1019"/>
        <v>0.14987342807450713</v>
      </c>
      <c r="S5558" s="6">
        <f t="shared" si="1020"/>
        <v>0.2619681334727158</v>
      </c>
    </row>
    <row r="5559" spans="2:19" customFormat="1" x14ac:dyDescent="0.25">
      <c r="B5559" s="200" t="s">
        <v>973</v>
      </c>
      <c r="C5559" s="114">
        <v>4</v>
      </c>
      <c r="D5559" s="1">
        <v>4.2</v>
      </c>
      <c r="E5559" s="1"/>
      <c r="F5559" s="1"/>
      <c r="G5559" s="4">
        <f t="shared" si="1028"/>
        <v>64.961200000000005</v>
      </c>
      <c r="H5559" s="201"/>
      <c r="I5559" s="201"/>
      <c r="J5559" s="204">
        <f t="shared" si="1026"/>
        <v>1.385442360233099E-3</v>
      </c>
      <c r="K5559" s="204">
        <f t="shared" si="1022"/>
        <v>8.9999999997231753E-2</v>
      </c>
      <c r="L5559" s="28">
        <f t="shared" si="1021"/>
        <v>4.811097633235077</v>
      </c>
      <c r="M5559" s="28">
        <f t="shared" si="1023"/>
        <v>0.31253468163409348</v>
      </c>
      <c r="N5559" s="28">
        <f t="shared" si="1027"/>
        <v>6.861382640483793</v>
      </c>
      <c r="O5559" s="28">
        <f t="shared" si="1024"/>
        <v>0.44572365863033786</v>
      </c>
      <c r="P5559" s="28">
        <f t="shared" si="1025"/>
        <v>0.7582583402644314</v>
      </c>
      <c r="Q5559" s="6">
        <f t="shared" si="1018"/>
        <v>0.15001664718436486</v>
      </c>
      <c r="R5559" s="6">
        <f t="shared" si="1019"/>
        <v>0.17383222686583177</v>
      </c>
      <c r="S5559" s="6">
        <f t="shared" si="1020"/>
        <v>0.32384887405019663</v>
      </c>
    </row>
    <row r="5560" spans="2:19" customFormat="1" x14ac:dyDescent="0.25">
      <c r="B5560" s="200" t="s">
        <v>973</v>
      </c>
      <c r="C5560" s="114">
        <v>4</v>
      </c>
      <c r="D5560" s="1">
        <v>4.5</v>
      </c>
      <c r="E5560" s="1"/>
      <c r="F5560" s="1"/>
      <c r="G5560" s="4">
        <f t="shared" si="1028"/>
        <v>64.961200000000005</v>
      </c>
      <c r="H5560" s="201"/>
      <c r="I5560" s="201"/>
      <c r="J5560" s="204">
        <f t="shared" si="1026"/>
        <v>1.5904312808798326E-3</v>
      </c>
      <c r="K5560" s="204">
        <f t="shared" si="1022"/>
        <v>0.10331632652743439</v>
      </c>
      <c r="L5560" s="28">
        <f t="shared" si="1021"/>
        <v>5.6380590590289899</v>
      </c>
      <c r="M5560" s="28">
        <f t="shared" si="1023"/>
        <v>0.36625508924934846</v>
      </c>
      <c r="N5560" s="28">
        <f t="shared" si="1027"/>
        <v>7.4382130025037601</v>
      </c>
      <c r="O5560" s="28">
        <f t="shared" si="1024"/>
        <v>0.48319525187039564</v>
      </c>
      <c r="P5560" s="28">
        <f t="shared" si="1025"/>
        <v>0.84945034111974405</v>
      </c>
      <c r="Q5560" s="6">
        <f t="shared" si="1018"/>
        <v>0.17580244283968727</v>
      </c>
      <c r="R5560" s="6">
        <f t="shared" si="1019"/>
        <v>0.1884461482294543</v>
      </c>
      <c r="S5560" s="6">
        <f t="shared" si="1020"/>
        <v>0.36424859106914154</v>
      </c>
    </row>
    <row r="5561" spans="2:19" customFormat="1" x14ac:dyDescent="0.25">
      <c r="B5561" s="200" t="s">
        <v>973</v>
      </c>
      <c r="C5561" s="114">
        <v>4</v>
      </c>
      <c r="D5561" s="1">
        <v>3.1</v>
      </c>
      <c r="E5561" s="1"/>
      <c r="F5561" s="1"/>
      <c r="G5561" s="4">
        <f t="shared" si="1028"/>
        <v>64.961200000000005</v>
      </c>
      <c r="H5561" s="201"/>
      <c r="I5561" s="201"/>
      <c r="J5561" s="204">
        <f t="shared" si="1026"/>
        <v>7.5476763502494771E-4</v>
      </c>
      <c r="K5561" s="204">
        <f t="shared" si="1022"/>
        <v>4.9030612243389851E-2</v>
      </c>
      <c r="L5561" s="28">
        <f t="shared" si="1021"/>
        <v>2.3935063597525432</v>
      </c>
      <c r="M5561" s="28">
        <f t="shared" si="1023"/>
        <v>0.15548504835297491</v>
      </c>
      <c r="N5561" s="28">
        <f t="shared" si="1027"/>
        <v>4.8095356854949474</v>
      </c>
      <c r="O5561" s="28">
        <f t="shared" si="1024"/>
        <v>0.31243321563258936</v>
      </c>
      <c r="P5561" s="28">
        <f t="shared" si="1025"/>
        <v>0.46791826398556424</v>
      </c>
      <c r="Q5561" s="6">
        <f t="shared" si="1018"/>
        <v>7.4632823209427962E-2</v>
      </c>
      <c r="R5561" s="6">
        <f t="shared" si="1019"/>
        <v>0.12184895409670986</v>
      </c>
      <c r="S5561" s="6">
        <f t="shared" si="1020"/>
        <v>0.19648177730613781</v>
      </c>
    </row>
    <row r="5562" spans="2:19" customFormat="1" x14ac:dyDescent="0.25">
      <c r="B5562" s="200" t="s">
        <v>973</v>
      </c>
      <c r="C5562" s="114">
        <v>4</v>
      </c>
      <c r="D5562" s="1">
        <v>4.5</v>
      </c>
      <c r="E5562" s="1"/>
      <c r="F5562" s="1"/>
      <c r="G5562" s="4">
        <f t="shared" si="1028"/>
        <v>64.961200000000005</v>
      </c>
      <c r="H5562" s="201"/>
      <c r="I5562" s="201"/>
      <c r="J5562" s="204">
        <f t="shared" si="1026"/>
        <v>1.5904312808798326E-3</v>
      </c>
      <c r="K5562" s="204">
        <f t="shared" si="1022"/>
        <v>0.10331632652743439</v>
      </c>
      <c r="L5562" s="28">
        <f t="shared" si="1021"/>
        <v>5.6380590590289899</v>
      </c>
      <c r="M5562" s="28">
        <f t="shared" si="1023"/>
        <v>0.36625508924934846</v>
      </c>
      <c r="N5562" s="28">
        <f t="shared" si="1027"/>
        <v>7.4382130025037601</v>
      </c>
      <c r="O5562" s="28">
        <f t="shared" si="1024"/>
        <v>0.48319525187039564</v>
      </c>
      <c r="P5562" s="28">
        <f t="shared" si="1025"/>
        <v>0.84945034111974405</v>
      </c>
      <c r="Q5562" s="6">
        <f t="shared" si="1018"/>
        <v>0.17580244283968727</v>
      </c>
      <c r="R5562" s="6">
        <f t="shared" si="1019"/>
        <v>0.1884461482294543</v>
      </c>
      <c r="S5562" s="6">
        <f t="shared" si="1020"/>
        <v>0.36424859106914154</v>
      </c>
    </row>
    <row r="5563" spans="2:19" customFormat="1" x14ac:dyDescent="0.25">
      <c r="B5563" s="200" t="s">
        <v>973</v>
      </c>
      <c r="C5563" s="114">
        <v>4</v>
      </c>
      <c r="D5563" s="1">
        <v>3.8</v>
      </c>
      <c r="E5563" s="1"/>
      <c r="F5563" s="1"/>
      <c r="G5563" s="4">
        <f t="shared" si="1028"/>
        <v>64.961200000000005</v>
      </c>
      <c r="H5563" s="201"/>
      <c r="I5563" s="201"/>
      <c r="J5563" s="204">
        <f t="shared" si="1026"/>
        <v>1.1341149479459152E-3</v>
      </c>
      <c r="K5563" s="204">
        <f t="shared" si="1022"/>
        <v>7.3673469385489021E-2</v>
      </c>
      <c r="L5563" s="28">
        <f t="shared" si="1021"/>
        <v>3.8222275656794742</v>
      </c>
      <c r="M5563" s="28">
        <f t="shared" si="1023"/>
        <v>0.24829649415562419</v>
      </c>
      <c r="N5563" s="28">
        <f t="shared" si="1027"/>
        <v>6.1031884174464111</v>
      </c>
      <c r="O5563" s="28">
        <f t="shared" si="1024"/>
        <v>0.39647045111343715</v>
      </c>
      <c r="P5563" s="28">
        <f t="shared" si="1025"/>
        <v>0.64476694526906131</v>
      </c>
      <c r="Q5563" s="6">
        <f t="shared" si="1018"/>
        <v>0.1191823171946996</v>
      </c>
      <c r="R5563" s="6">
        <f t="shared" si="1019"/>
        <v>0.1546234759342405</v>
      </c>
      <c r="S5563" s="6">
        <f t="shared" si="1020"/>
        <v>0.2738057931289401</v>
      </c>
    </row>
    <row r="5564" spans="2:19" customFormat="1" x14ac:dyDescent="0.25">
      <c r="B5564" s="200" t="s">
        <v>973</v>
      </c>
      <c r="C5564" s="114">
        <v>4</v>
      </c>
      <c r="D5564" s="1">
        <v>3.7</v>
      </c>
      <c r="E5564" s="1"/>
      <c r="F5564" s="1"/>
      <c r="G5564" s="4">
        <f t="shared" si="1028"/>
        <v>64.961200000000005</v>
      </c>
      <c r="H5564" s="201"/>
      <c r="I5564" s="201"/>
      <c r="J5564" s="204">
        <f t="shared" si="1026"/>
        <v>1.075210085691107E-3</v>
      </c>
      <c r="K5564" s="204">
        <f t="shared" si="1022"/>
        <v>6.9846938773361844E-2</v>
      </c>
      <c r="L5564" s="28">
        <f t="shared" si="1021"/>
        <v>3.5949248430857623</v>
      </c>
      <c r="M5564" s="28">
        <f t="shared" si="1023"/>
        <v>0.2335306362462681</v>
      </c>
      <c r="N5564" s="28">
        <f t="shared" si="1027"/>
        <v>5.9156978898620354</v>
      </c>
      <c r="O5564" s="28">
        <f t="shared" si="1024"/>
        <v>0.38429084121668494</v>
      </c>
      <c r="P5564" s="28">
        <f t="shared" si="1025"/>
        <v>0.61782147746295302</v>
      </c>
      <c r="Q5564" s="6">
        <f t="shared" si="1018"/>
        <v>0.11209470539820869</v>
      </c>
      <c r="R5564" s="6">
        <f t="shared" si="1019"/>
        <v>0.14987342807450713</v>
      </c>
      <c r="S5564" s="6">
        <f t="shared" si="1020"/>
        <v>0.2619681334727158</v>
      </c>
    </row>
    <row r="5565" spans="2:19" customFormat="1" x14ac:dyDescent="0.25">
      <c r="B5565" s="200" t="s">
        <v>973</v>
      </c>
      <c r="C5565" s="114">
        <v>4</v>
      </c>
      <c r="D5565" s="1">
        <v>5</v>
      </c>
      <c r="E5565" s="1"/>
      <c r="F5565" s="1"/>
      <c r="G5565" s="4">
        <f t="shared" si="1028"/>
        <v>64.961200000000005</v>
      </c>
      <c r="H5565" s="201"/>
      <c r="I5565" s="201"/>
      <c r="J5565" s="204">
        <f t="shared" si="1026"/>
        <v>1.9634954084936209E-3</v>
      </c>
      <c r="K5565" s="204">
        <f t="shared" si="1022"/>
        <v>0.12755102040424002</v>
      </c>
      <c r="L5565" s="28">
        <f t="shared" si="1021"/>
        <v>7.1833345216463531</v>
      </c>
      <c r="M5565" s="28">
        <f t="shared" si="1023"/>
        <v>0.46663803957857453</v>
      </c>
      <c r="N5565" s="28">
        <f t="shared" si="1027"/>
        <v>8.4140458590425169</v>
      </c>
      <c r="O5565" s="28">
        <f t="shared" si="1024"/>
        <v>0.54658652646013051</v>
      </c>
      <c r="P5565" s="28">
        <f t="shared" si="1025"/>
        <v>1.0132245660387049</v>
      </c>
      <c r="Q5565" s="6">
        <f t="shared" si="1018"/>
        <v>0.22398625899771576</v>
      </c>
      <c r="R5565" s="6">
        <f t="shared" si="1019"/>
        <v>0.2131687453194509</v>
      </c>
      <c r="S5565" s="6">
        <f t="shared" si="1020"/>
        <v>0.4371550043171667</v>
      </c>
    </row>
    <row r="5566" spans="2:19" customFormat="1" x14ac:dyDescent="0.25">
      <c r="B5566" s="200" t="s">
        <v>973</v>
      </c>
      <c r="C5566" s="114">
        <v>4</v>
      </c>
      <c r="D5566" s="1">
        <v>4.7</v>
      </c>
      <c r="E5566" s="1"/>
      <c r="F5566" s="1"/>
      <c r="G5566" s="4">
        <f t="shared" si="1028"/>
        <v>64.961200000000005</v>
      </c>
      <c r="H5566" s="201"/>
      <c r="I5566" s="201"/>
      <c r="J5566" s="204">
        <f t="shared" si="1026"/>
        <v>1.7349445429449633E-3</v>
      </c>
      <c r="K5566" s="204">
        <f t="shared" si="1022"/>
        <v>0.11270408162918646</v>
      </c>
      <c r="L5566" s="28">
        <f t="shared" si="1021"/>
        <v>6.2308461373122945</v>
      </c>
      <c r="M5566" s="28">
        <f t="shared" si="1023"/>
        <v>0.40476324994603757</v>
      </c>
      <c r="N5566" s="28">
        <f t="shared" si="1027"/>
        <v>7.8264436633583525</v>
      </c>
      <c r="O5566" s="28">
        <f t="shared" si="1024"/>
        <v>0.50841518196547364</v>
      </c>
      <c r="P5566" s="28">
        <f t="shared" si="1025"/>
        <v>0.91317843191151127</v>
      </c>
      <c r="Q5566" s="6">
        <f t="shared" si="1018"/>
        <v>0.19428635997409802</v>
      </c>
      <c r="R5566" s="6">
        <f t="shared" si="1019"/>
        <v>0.19828192096653471</v>
      </c>
      <c r="S5566" s="6">
        <f t="shared" si="1020"/>
        <v>0.39256828094063273</v>
      </c>
    </row>
    <row r="5567" spans="2:19" customFormat="1" x14ac:dyDescent="0.25">
      <c r="B5567" s="200" t="s">
        <v>973</v>
      </c>
      <c r="C5567" s="114">
        <v>4</v>
      </c>
      <c r="D5567" s="1">
        <v>3.3</v>
      </c>
      <c r="E5567" s="1"/>
      <c r="F5567" s="1"/>
      <c r="G5567" s="4">
        <f t="shared" si="1028"/>
        <v>64.961200000000005</v>
      </c>
      <c r="H5567" s="201"/>
      <c r="I5567" s="201"/>
      <c r="J5567" s="204">
        <f t="shared" si="1026"/>
        <v>8.5529859993982123E-4</v>
      </c>
      <c r="K5567" s="204">
        <f t="shared" si="1022"/>
        <v>5.5561224488086945E-2</v>
      </c>
      <c r="L5567" s="28">
        <f t="shared" si="1021"/>
        <v>2.7634881041225379</v>
      </c>
      <c r="M5567" s="28">
        <f t="shared" si="1023"/>
        <v>0.17951950691152002</v>
      </c>
      <c r="N5567" s="28">
        <f t="shared" si="1027"/>
        <v>5.1745344101160526</v>
      </c>
      <c r="O5567" s="28">
        <f t="shared" si="1024"/>
        <v>0.3361439712423443</v>
      </c>
      <c r="P5567" s="28">
        <f t="shared" si="1025"/>
        <v>0.51566347815386426</v>
      </c>
      <c r="Q5567" s="6">
        <f t="shared" si="1018"/>
        <v>8.6169363317529613E-2</v>
      </c>
      <c r="R5567" s="6">
        <f t="shared" si="1019"/>
        <v>0.13109614878451428</v>
      </c>
      <c r="S5567" s="6">
        <f t="shared" si="1020"/>
        <v>0.2172655121020439</v>
      </c>
    </row>
    <row r="5568" spans="2:19" customFormat="1" x14ac:dyDescent="0.25">
      <c r="B5568" s="200" t="s">
        <v>973</v>
      </c>
      <c r="C5568" s="114">
        <v>4</v>
      </c>
      <c r="D5568" s="1">
        <v>4.2</v>
      </c>
      <c r="E5568" s="1"/>
      <c r="F5568" s="1"/>
      <c r="G5568" s="4">
        <f t="shared" si="1028"/>
        <v>64.961200000000005</v>
      </c>
      <c r="H5568" s="201"/>
      <c r="I5568" s="201"/>
      <c r="J5568" s="204">
        <f t="shared" si="1026"/>
        <v>1.385442360233099E-3</v>
      </c>
      <c r="K5568" s="204">
        <f t="shared" si="1022"/>
        <v>8.9999999997231753E-2</v>
      </c>
      <c r="L5568" s="28">
        <f t="shared" si="1021"/>
        <v>4.811097633235077</v>
      </c>
      <c r="M5568" s="28">
        <f t="shared" si="1023"/>
        <v>0.31253468163409348</v>
      </c>
      <c r="N5568" s="28">
        <f t="shared" si="1027"/>
        <v>6.861382640483793</v>
      </c>
      <c r="O5568" s="28">
        <f t="shared" si="1024"/>
        <v>0.44572365863033786</v>
      </c>
      <c r="P5568" s="28">
        <f t="shared" si="1025"/>
        <v>0.7582583402644314</v>
      </c>
      <c r="Q5568" s="6">
        <f t="shared" si="1018"/>
        <v>0.15001664718436486</v>
      </c>
      <c r="R5568" s="6">
        <f t="shared" si="1019"/>
        <v>0.17383222686583177</v>
      </c>
      <c r="S5568" s="6">
        <f t="shared" si="1020"/>
        <v>0.32384887405019663</v>
      </c>
    </row>
    <row r="5569" spans="2:19" customFormat="1" x14ac:dyDescent="0.25">
      <c r="B5569" s="200" t="s">
        <v>973</v>
      </c>
      <c r="C5569" s="114">
        <v>4</v>
      </c>
      <c r="D5569" s="1">
        <v>3.5</v>
      </c>
      <c r="E5569" s="1"/>
      <c r="F5569" s="1"/>
      <c r="G5569" s="4">
        <f t="shared" si="1028"/>
        <v>64.961200000000005</v>
      </c>
      <c r="H5569" s="201"/>
      <c r="I5569" s="201"/>
      <c r="J5569" s="204">
        <f t="shared" si="1026"/>
        <v>9.6211275016187424E-4</v>
      </c>
      <c r="K5569" s="204">
        <f t="shared" si="1022"/>
        <v>6.2499999998077607E-2</v>
      </c>
      <c r="L5569" s="28">
        <f t="shared" si="1021"/>
        <v>3.1637815247608514</v>
      </c>
      <c r="M5569" s="28">
        <f t="shared" si="1023"/>
        <v>0.20552304837265933</v>
      </c>
      <c r="N5569" s="28">
        <f t="shared" si="1027"/>
        <v>5.5433152983182508</v>
      </c>
      <c r="O5569" s="28">
        <f t="shared" si="1024"/>
        <v>0.36010042074168885</v>
      </c>
      <c r="P5569" s="28">
        <f t="shared" si="1025"/>
        <v>0.56562346911434824</v>
      </c>
      <c r="Q5569" s="6">
        <f t="shared" si="1018"/>
        <v>9.865106321887647E-2</v>
      </c>
      <c r="R5569" s="6">
        <f t="shared" si="1019"/>
        <v>0.14043916408925866</v>
      </c>
      <c r="S5569" s="6">
        <f t="shared" si="1020"/>
        <v>0.23909022730813512</v>
      </c>
    </row>
    <row r="5570" spans="2:19" customFormat="1" x14ac:dyDescent="0.25">
      <c r="B5570" s="200" t="s">
        <v>973</v>
      </c>
      <c r="C5570" s="114">
        <v>4</v>
      </c>
      <c r="D5570" s="1">
        <v>3.9</v>
      </c>
      <c r="E5570" s="1"/>
      <c r="F5570" s="1"/>
      <c r="G5570" s="4">
        <f t="shared" si="1028"/>
        <v>64.961200000000005</v>
      </c>
      <c r="H5570" s="201"/>
      <c r="I5570" s="201"/>
      <c r="J5570" s="204">
        <f t="shared" si="1026"/>
        <v>1.1945906065275189E-3</v>
      </c>
      <c r="K5570" s="204">
        <f t="shared" si="1022"/>
        <v>7.7602040813939621E-2</v>
      </c>
      <c r="L5570" s="28">
        <f t="shared" si="1021"/>
        <v>4.0574351124683323</v>
      </c>
      <c r="M5570" s="28">
        <f t="shared" si="1023"/>
        <v>0.26357585894044605</v>
      </c>
      <c r="N5570" s="28">
        <f t="shared" si="1027"/>
        <v>6.2915196864507177</v>
      </c>
      <c r="O5570" s="28">
        <f t="shared" si="1024"/>
        <v>0.40870467658277715</v>
      </c>
      <c r="P5570" s="28">
        <f t="shared" si="1025"/>
        <v>0.6722805355232232</v>
      </c>
      <c r="Q5570" s="6">
        <f t="shared" si="1018"/>
        <v>0.12651641229141411</v>
      </c>
      <c r="R5570" s="6">
        <f t="shared" si="1019"/>
        <v>0.1593948238672831</v>
      </c>
      <c r="S5570" s="6">
        <f t="shared" si="1020"/>
        <v>0.28591123615869718</v>
      </c>
    </row>
    <row r="5571" spans="2:19" customFormat="1" x14ac:dyDescent="0.25">
      <c r="B5571" s="200" t="s">
        <v>973</v>
      </c>
      <c r="C5571" s="114">
        <v>4</v>
      </c>
      <c r="D5571" s="1">
        <v>4.8</v>
      </c>
      <c r="E5571" s="1"/>
      <c r="F5571" s="1"/>
      <c r="G5571" s="4">
        <f t="shared" si="1028"/>
        <v>64.961200000000005</v>
      </c>
      <c r="H5571" s="201"/>
      <c r="I5571" s="201"/>
      <c r="J5571" s="204">
        <f t="shared" si="1026"/>
        <v>1.8095573684677208E-3</v>
      </c>
      <c r="K5571" s="204">
        <f t="shared" si="1022"/>
        <v>0.11755102040454758</v>
      </c>
      <c r="L5571" s="28">
        <f t="shared" si="1021"/>
        <v>6.5398480281028419</v>
      </c>
      <c r="M5571" s="28">
        <f t="shared" si="1023"/>
        <v>0.42483638396340279</v>
      </c>
      <c r="N5571" s="28">
        <f t="shared" si="1027"/>
        <v>8.0216224497877064</v>
      </c>
      <c r="O5571" s="28">
        <f t="shared" si="1024"/>
        <v>0.52109423039239344</v>
      </c>
      <c r="P5571" s="28">
        <f t="shared" si="1025"/>
        <v>0.94593061435579617</v>
      </c>
      <c r="Q5571" s="6">
        <f t="shared" ref="Q5571:Q5634" si="1029">M5571*0.48</f>
        <v>0.20392146430243333</v>
      </c>
      <c r="R5571" s="6">
        <f t="shared" ref="R5571:R5634" si="1030">O5571*0.39</f>
        <v>0.20322674985303346</v>
      </c>
      <c r="S5571" s="6">
        <f t="shared" ref="S5571:S5634" si="1031">Q5571+R5571</f>
        <v>0.40714821415546676</v>
      </c>
    </row>
    <row r="5572" spans="2:19" customFormat="1" x14ac:dyDescent="0.25">
      <c r="B5572" s="200" t="s">
        <v>973</v>
      </c>
      <c r="C5572" s="114">
        <v>4</v>
      </c>
      <c r="D5572" s="1">
        <v>3.3</v>
      </c>
      <c r="E5572" s="1"/>
      <c r="F5572" s="1"/>
      <c r="G5572" s="4">
        <f t="shared" si="1028"/>
        <v>64.961200000000005</v>
      </c>
      <c r="H5572" s="201"/>
      <c r="I5572" s="201"/>
      <c r="J5572" s="204">
        <f t="shared" si="1026"/>
        <v>8.5529859993982123E-4</v>
      </c>
      <c r="K5572" s="204">
        <f t="shared" si="1022"/>
        <v>5.5561224488086945E-2</v>
      </c>
      <c r="L5572" s="28">
        <f t="shared" si="1021"/>
        <v>2.7634881041225379</v>
      </c>
      <c r="M5572" s="28">
        <f t="shared" si="1023"/>
        <v>0.17951950691152002</v>
      </c>
      <c r="N5572" s="28">
        <f t="shared" si="1027"/>
        <v>5.1745344101160526</v>
      </c>
      <c r="O5572" s="28">
        <f t="shared" si="1024"/>
        <v>0.3361439712423443</v>
      </c>
      <c r="P5572" s="28">
        <f t="shared" si="1025"/>
        <v>0.51566347815386426</v>
      </c>
      <c r="Q5572" s="6">
        <f t="shared" si="1029"/>
        <v>8.6169363317529613E-2</v>
      </c>
      <c r="R5572" s="6">
        <f t="shared" si="1030"/>
        <v>0.13109614878451428</v>
      </c>
      <c r="S5572" s="6">
        <f t="shared" si="1031"/>
        <v>0.2172655121020439</v>
      </c>
    </row>
    <row r="5573" spans="2:19" customFormat="1" x14ac:dyDescent="0.25">
      <c r="B5573" s="200" t="s">
        <v>973</v>
      </c>
      <c r="C5573" s="114">
        <v>4</v>
      </c>
      <c r="D5573" s="1">
        <v>4.4000000000000004</v>
      </c>
      <c r="E5573" s="1"/>
      <c r="F5573" s="1"/>
      <c r="G5573" s="4">
        <f t="shared" si="1028"/>
        <v>64.961200000000005</v>
      </c>
      <c r="H5573" s="201"/>
      <c r="I5573" s="201"/>
      <c r="J5573" s="204">
        <f t="shared" si="1026"/>
        <v>1.5205308443374602E-3</v>
      </c>
      <c r="K5573" s="204">
        <f t="shared" si="1022"/>
        <v>9.877551020104347E-2</v>
      </c>
      <c r="L5573" s="28">
        <f t="shared" si="1021"/>
        <v>5.3541650508837426</v>
      </c>
      <c r="M5573" s="28">
        <f t="shared" si="1023"/>
        <v>0.34781299344971695</v>
      </c>
      <c r="N5573" s="28">
        <f t="shared" si="1027"/>
        <v>7.2451870323804508</v>
      </c>
      <c r="O5573" s="28">
        <f t="shared" si="1024"/>
        <v>0.47065605297680857</v>
      </c>
      <c r="P5573" s="28">
        <f t="shared" si="1025"/>
        <v>0.81846904642652551</v>
      </c>
      <c r="Q5573" s="6">
        <f t="shared" si="1029"/>
        <v>0.16695023685586413</v>
      </c>
      <c r="R5573" s="6">
        <f t="shared" si="1030"/>
        <v>0.18355586066095536</v>
      </c>
      <c r="S5573" s="6">
        <f t="shared" si="1031"/>
        <v>0.35050609751681949</v>
      </c>
    </row>
    <row r="5574" spans="2:19" customFormat="1" x14ac:dyDescent="0.25">
      <c r="B5574" s="200" t="s">
        <v>973</v>
      </c>
      <c r="C5574" s="114">
        <v>4</v>
      </c>
      <c r="D5574" s="1">
        <v>3</v>
      </c>
      <c r="E5574" s="1"/>
      <c r="F5574" s="1"/>
      <c r="G5574" s="4">
        <f t="shared" si="1028"/>
        <v>795.77470000000005</v>
      </c>
      <c r="H5574" s="201"/>
      <c r="I5574" s="201"/>
      <c r="J5574" s="204">
        <f t="shared" si="1026"/>
        <v>7.0685834705770342E-4</v>
      </c>
      <c r="K5574" s="204">
        <f t="shared" si="1022"/>
        <v>0.56249666683810862</v>
      </c>
      <c r="L5574" s="28">
        <f t="shared" si="1021"/>
        <v>2.219707841442716</v>
      </c>
      <c r="M5574" s="28">
        <f t="shared" si="1023"/>
        <v>1.7663769089848702</v>
      </c>
      <c r="N5574" s="28">
        <f t="shared" si="1027"/>
        <v>4.6285167281146418</v>
      </c>
      <c r="O5574" s="28">
        <f t="shared" si="1024"/>
        <v>3.6832347567317885</v>
      </c>
      <c r="P5574" s="28">
        <f t="shared" si="1025"/>
        <v>5.4496116657166587</v>
      </c>
      <c r="Q5574" s="6">
        <f t="shared" si="1029"/>
        <v>0.84786091631273763</v>
      </c>
      <c r="R5574" s="6">
        <f t="shared" si="1030"/>
        <v>1.4364615551253976</v>
      </c>
      <c r="S5574" s="6">
        <f t="shared" si="1031"/>
        <v>2.2843224714381352</v>
      </c>
    </row>
    <row r="5575" spans="2:19" customFormat="1" x14ac:dyDescent="0.25">
      <c r="B5575" s="200" t="s">
        <v>973</v>
      </c>
      <c r="C5575" s="114">
        <v>4</v>
      </c>
      <c r="D5575" s="1">
        <v>4</v>
      </c>
      <c r="E5575" s="1"/>
      <c r="F5575" s="1"/>
      <c r="G5575" s="4">
        <f t="shared" si="1028"/>
        <v>64.961200000000005</v>
      </c>
      <c r="H5575" s="201"/>
      <c r="I5575" s="201"/>
      <c r="J5575" s="204">
        <f t="shared" si="1026"/>
        <v>1.2566370614359172E-3</v>
      </c>
      <c r="K5575" s="204">
        <f t="shared" si="1022"/>
        <v>8.1632653058713603E-2</v>
      </c>
      <c r="L5575" s="28">
        <f t="shared" si="1021"/>
        <v>4.3006091215286046</v>
      </c>
      <c r="M5575" s="28">
        <f t="shared" si="1023"/>
        <v>0.27937273468421148</v>
      </c>
      <c r="N5575" s="28">
        <f t="shared" si="1027"/>
        <v>6.4806737611278331</v>
      </c>
      <c r="O5575" s="28">
        <f t="shared" si="1024"/>
        <v>0.42099235249702632</v>
      </c>
      <c r="P5575" s="28">
        <f t="shared" si="1025"/>
        <v>0.7003650871812378</v>
      </c>
      <c r="Q5575" s="6">
        <f t="shared" si="1029"/>
        <v>0.1340989126484215</v>
      </c>
      <c r="R5575" s="6">
        <f t="shared" si="1030"/>
        <v>0.16418701747384026</v>
      </c>
      <c r="S5575" s="6">
        <f t="shared" si="1031"/>
        <v>0.29828593012226179</v>
      </c>
    </row>
    <row r="5576" spans="2:19" customFormat="1" x14ac:dyDescent="0.25">
      <c r="B5576" s="200" t="s">
        <v>973</v>
      </c>
      <c r="C5576" s="114">
        <v>4</v>
      </c>
      <c r="D5576" s="1">
        <v>3.2</v>
      </c>
      <c r="E5576" s="1"/>
      <c r="F5576" s="1"/>
      <c r="G5576" s="4">
        <f t="shared" si="1028"/>
        <v>64.961200000000005</v>
      </c>
      <c r="H5576" s="201"/>
      <c r="I5576" s="201"/>
      <c r="J5576" s="204">
        <f t="shared" si="1026"/>
        <v>8.0424771931898698E-4</v>
      </c>
      <c r="K5576" s="204">
        <f t="shared" si="1022"/>
        <v>5.2244897957576697E-2</v>
      </c>
      <c r="L5576" s="28">
        <f t="shared" si="1021"/>
        <v>2.57474279673893</v>
      </c>
      <c r="M5576" s="28">
        <f t="shared" si="1023"/>
        <v>0.16725838501169291</v>
      </c>
      <c r="N5576" s="28">
        <f t="shared" si="1027"/>
        <v>4.9915502127950244</v>
      </c>
      <c r="O5576" s="28">
        <f t="shared" si="1024"/>
        <v>0.32425709797277341</v>
      </c>
      <c r="P5576" s="28">
        <f t="shared" si="1025"/>
        <v>0.49151548298446635</v>
      </c>
      <c r="Q5576" s="6">
        <f t="shared" si="1029"/>
        <v>8.0284024805612586E-2</v>
      </c>
      <c r="R5576" s="6">
        <f t="shared" si="1030"/>
        <v>0.12646026820938164</v>
      </c>
      <c r="S5576" s="6">
        <f t="shared" si="1031"/>
        <v>0.20674429301499422</v>
      </c>
    </row>
    <row r="5577" spans="2:19" customFormat="1" x14ac:dyDescent="0.25">
      <c r="B5577" s="200" t="s">
        <v>973</v>
      </c>
      <c r="C5577" s="114">
        <v>4</v>
      </c>
      <c r="D5577" s="1">
        <v>4.0999999999999996</v>
      </c>
      <c r="E5577" s="1"/>
      <c r="F5577" s="1"/>
      <c r="G5577" s="4">
        <f t="shared" si="1028"/>
        <v>64.961200000000005</v>
      </c>
      <c r="H5577" s="201"/>
      <c r="I5577" s="201"/>
      <c r="J5577" s="204">
        <f t="shared" si="1026"/>
        <v>1.3202543126711102E-3</v>
      </c>
      <c r="K5577" s="204">
        <f t="shared" si="1022"/>
        <v>8.5765306119810952E-2</v>
      </c>
      <c r="L5577" s="28">
        <f t="shared" si="1021"/>
        <v>4.5518101325650582</v>
      </c>
      <c r="M5577" s="28">
        <f t="shared" si="1023"/>
        <v>0.29569105411886604</v>
      </c>
      <c r="N5577" s="28">
        <f t="shared" si="1027"/>
        <v>6.670633528309061</v>
      </c>
      <c r="O5577" s="28">
        <f t="shared" si="1024"/>
        <v>0.43333236716418877</v>
      </c>
      <c r="P5577" s="28">
        <f t="shared" si="1025"/>
        <v>0.72902342128305486</v>
      </c>
      <c r="Q5577" s="6">
        <f t="shared" si="1029"/>
        <v>0.14193170597705571</v>
      </c>
      <c r="R5577" s="6">
        <f t="shared" si="1030"/>
        <v>0.16899962319403364</v>
      </c>
      <c r="S5577" s="6">
        <f t="shared" si="1031"/>
        <v>0.31093132917108934</v>
      </c>
    </row>
    <row r="5578" spans="2:19" customFormat="1" x14ac:dyDescent="0.25">
      <c r="B5578" s="200" t="s">
        <v>973</v>
      </c>
      <c r="C5578" s="114">
        <v>4</v>
      </c>
      <c r="D5578" s="1">
        <v>5.2</v>
      </c>
      <c r="E5578" s="1"/>
      <c r="F5578" s="1"/>
      <c r="G5578" s="4">
        <f t="shared" si="1028"/>
        <v>64.961200000000005</v>
      </c>
      <c r="H5578" s="201"/>
      <c r="I5578" s="201"/>
      <c r="J5578" s="204">
        <f t="shared" si="1026"/>
        <v>2.1237166338267006E-3</v>
      </c>
      <c r="K5578" s="204">
        <f t="shared" si="1022"/>
        <v>0.13795918366922602</v>
      </c>
      <c r="L5578" s="28">
        <f t="shared" si="1021"/>
        <v>7.8611437635641082</v>
      </c>
      <c r="M5578" s="28">
        <f t="shared" si="1023"/>
        <v>0.51066934215868187</v>
      </c>
      <c r="N5578" s="28">
        <f t="shared" si="1027"/>
        <v>8.8091474968502013</v>
      </c>
      <c r="O5578" s="28">
        <f t="shared" si="1024"/>
        <v>0.5722528034719111</v>
      </c>
      <c r="P5578" s="28">
        <f t="shared" si="1025"/>
        <v>1.0829221456305929</v>
      </c>
      <c r="Q5578" s="6">
        <f t="shared" si="1029"/>
        <v>0.2451212842361673</v>
      </c>
      <c r="R5578" s="6">
        <f t="shared" si="1030"/>
        <v>0.22317859335404533</v>
      </c>
      <c r="S5578" s="6">
        <f t="shared" si="1031"/>
        <v>0.46829987759021263</v>
      </c>
    </row>
    <row r="5579" spans="2:19" customFormat="1" x14ac:dyDescent="0.25">
      <c r="B5579" s="200" t="s">
        <v>973</v>
      </c>
      <c r="C5579" s="114">
        <v>4</v>
      </c>
      <c r="D5579" s="1">
        <v>6.1</v>
      </c>
      <c r="E5579" s="1"/>
      <c r="F5579" s="1"/>
      <c r="G5579" s="4">
        <f t="shared" si="1028"/>
        <v>64.961200000000005</v>
      </c>
      <c r="H5579" s="201"/>
      <c r="I5579" s="201"/>
      <c r="J5579" s="204">
        <f t="shared" si="1026"/>
        <v>2.9224665660019049E-3</v>
      </c>
      <c r="K5579" s="204">
        <f t="shared" si="1022"/>
        <v>0.18984693876967082</v>
      </c>
      <c r="L5579" s="28">
        <f t="shared" si="1021"/>
        <v>11.346641732690337</v>
      </c>
      <c r="M5579" s="28">
        <f t="shared" si="1023"/>
        <v>0.73709147722241208</v>
      </c>
      <c r="N5579" s="28">
        <f t="shared" si="1027"/>
        <v>10.618077151196925</v>
      </c>
      <c r="O5579" s="28">
        <f t="shared" si="1024"/>
        <v>0.68976304681311085</v>
      </c>
      <c r="P5579" s="28">
        <f t="shared" si="1025"/>
        <v>1.426854524035523</v>
      </c>
      <c r="Q5579" s="6">
        <f t="shared" si="1029"/>
        <v>0.35380390906675779</v>
      </c>
      <c r="R5579" s="6">
        <f t="shared" si="1030"/>
        <v>0.26900758825711324</v>
      </c>
      <c r="S5579" s="6">
        <f t="shared" si="1031"/>
        <v>0.62281149732387098</v>
      </c>
    </row>
    <row r="5580" spans="2:19" customFormat="1" x14ac:dyDescent="0.25">
      <c r="B5580" s="200" t="s">
        <v>973</v>
      </c>
      <c r="C5580" s="114">
        <v>4</v>
      </c>
      <c r="D5580" s="1">
        <v>6</v>
      </c>
      <c r="E5580" s="1"/>
      <c r="F5580" s="1"/>
      <c r="G5580" s="4">
        <f t="shared" si="1028"/>
        <v>64.961200000000005</v>
      </c>
      <c r="H5580" s="201"/>
      <c r="I5580" s="201"/>
      <c r="J5580" s="204">
        <f t="shared" si="1026"/>
        <v>2.8274333882308137E-3</v>
      </c>
      <c r="K5580" s="204">
        <f t="shared" si="1022"/>
        <v>0.1836734693821056</v>
      </c>
      <c r="L5580" s="28">
        <f t="shared" si="1021"/>
        <v>10.923549380812876</v>
      </c>
      <c r="M5580" s="28">
        <f t="shared" si="1023"/>
        <v>0.70960688980053355</v>
      </c>
      <c r="N5580" s="28">
        <f t="shared" si="1027"/>
        <v>10.414704032978928</v>
      </c>
      <c r="O5580" s="28">
        <f t="shared" si="1024"/>
        <v>0.67655168474967775</v>
      </c>
      <c r="P5580" s="28">
        <f t="shared" si="1025"/>
        <v>1.3861585745502114</v>
      </c>
      <c r="Q5580" s="6">
        <f t="shared" si="1029"/>
        <v>0.34061130710425608</v>
      </c>
      <c r="R5580" s="6">
        <f t="shared" si="1030"/>
        <v>0.26385515705237433</v>
      </c>
      <c r="S5580" s="6">
        <f t="shared" si="1031"/>
        <v>0.60446646415663041</v>
      </c>
    </row>
    <row r="5581" spans="2:19" customFormat="1" x14ac:dyDescent="0.25">
      <c r="B5581" s="200" t="s">
        <v>973</v>
      </c>
      <c r="C5581" s="114">
        <v>4</v>
      </c>
      <c r="D5581" s="1">
        <v>3.2</v>
      </c>
      <c r="E5581" s="1"/>
      <c r="F5581" s="1"/>
      <c r="G5581" s="4">
        <f t="shared" si="1028"/>
        <v>64.961200000000005</v>
      </c>
      <c r="H5581" s="201"/>
      <c r="I5581" s="201"/>
      <c r="J5581" s="204">
        <f t="shared" si="1026"/>
        <v>8.0424771931898698E-4</v>
      </c>
      <c r="K5581" s="204">
        <f t="shared" si="1022"/>
        <v>5.2244897957576697E-2</v>
      </c>
      <c r="L5581" s="28">
        <f t="shared" si="1021"/>
        <v>2.57474279673893</v>
      </c>
      <c r="M5581" s="28">
        <f t="shared" si="1023"/>
        <v>0.16725838501169291</v>
      </c>
      <c r="N5581" s="28">
        <f t="shared" si="1027"/>
        <v>4.9915502127950244</v>
      </c>
      <c r="O5581" s="28">
        <f t="shared" si="1024"/>
        <v>0.32425709797277341</v>
      </c>
      <c r="P5581" s="28">
        <f t="shared" si="1025"/>
        <v>0.49151548298446635</v>
      </c>
      <c r="Q5581" s="6">
        <f t="shared" si="1029"/>
        <v>8.0284024805612586E-2</v>
      </c>
      <c r="R5581" s="6">
        <f t="shared" si="1030"/>
        <v>0.12646026820938164</v>
      </c>
      <c r="S5581" s="6">
        <f t="shared" si="1031"/>
        <v>0.20674429301499422</v>
      </c>
    </row>
    <row r="5582" spans="2:19" customFormat="1" x14ac:dyDescent="0.25">
      <c r="B5582" s="200" t="s">
        <v>973</v>
      </c>
      <c r="C5582" s="114">
        <v>4</v>
      </c>
      <c r="D5582" s="1">
        <v>3.4</v>
      </c>
      <c r="E5582" s="1"/>
      <c r="F5582" s="1"/>
      <c r="G5582" s="4">
        <f t="shared" si="1028"/>
        <v>64.961200000000005</v>
      </c>
      <c r="H5582" s="201"/>
      <c r="I5582" s="201"/>
      <c r="J5582" s="204">
        <f t="shared" si="1026"/>
        <v>9.0792027688745035E-4</v>
      </c>
      <c r="K5582" s="204">
        <f t="shared" si="1022"/>
        <v>5.8979591834920582E-2</v>
      </c>
      <c r="L5582" s="28">
        <f t="shared" si="1021"/>
        <v>2.9598116954824234</v>
      </c>
      <c r="M5582" s="28">
        <f t="shared" si="1023"/>
        <v>0.19227292324193554</v>
      </c>
      <c r="N5582" s="28">
        <f t="shared" si="1027"/>
        <v>5.3584638182360029</v>
      </c>
      <c r="O5582" s="28">
        <f t="shared" si="1024"/>
        <v>0.34809224654085708</v>
      </c>
      <c r="P5582" s="28">
        <f t="shared" si="1025"/>
        <v>0.54036516978279259</v>
      </c>
      <c r="Q5582" s="6">
        <f t="shared" si="1029"/>
        <v>9.2291003156129051E-2</v>
      </c>
      <c r="R5582" s="6">
        <f t="shared" si="1030"/>
        <v>0.13575597615093427</v>
      </c>
      <c r="S5582" s="6">
        <f t="shared" si="1031"/>
        <v>0.2280469793070633</v>
      </c>
    </row>
    <row r="5583" spans="2:19" customFormat="1" x14ac:dyDescent="0.25">
      <c r="B5583" s="200" t="s">
        <v>973</v>
      </c>
      <c r="C5583" s="114">
        <v>4</v>
      </c>
      <c r="D5583" s="1">
        <v>4.4000000000000004</v>
      </c>
      <c r="E5583" s="1"/>
      <c r="F5583" s="1"/>
      <c r="G5583" s="4">
        <f t="shared" si="1028"/>
        <v>64.961200000000005</v>
      </c>
      <c r="H5583" s="201"/>
      <c r="I5583" s="201"/>
      <c r="J5583" s="204">
        <f t="shared" si="1026"/>
        <v>1.5205308443374602E-3</v>
      </c>
      <c r="K5583" s="204">
        <f t="shared" si="1022"/>
        <v>9.877551020104347E-2</v>
      </c>
      <c r="L5583" s="28">
        <f t="shared" si="1021"/>
        <v>5.3541650508837426</v>
      </c>
      <c r="M5583" s="28">
        <f t="shared" si="1023"/>
        <v>0.34781299344971695</v>
      </c>
      <c r="N5583" s="28">
        <f t="shared" si="1027"/>
        <v>7.2451870323804508</v>
      </c>
      <c r="O5583" s="28">
        <f t="shared" si="1024"/>
        <v>0.47065605297680857</v>
      </c>
      <c r="P5583" s="28">
        <f t="shared" si="1025"/>
        <v>0.81846904642652551</v>
      </c>
      <c r="Q5583" s="6">
        <f t="shared" si="1029"/>
        <v>0.16695023685586413</v>
      </c>
      <c r="R5583" s="6">
        <f t="shared" si="1030"/>
        <v>0.18355586066095536</v>
      </c>
      <c r="S5583" s="6">
        <f t="shared" si="1031"/>
        <v>0.35050609751681949</v>
      </c>
    </row>
    <row r="5584" spans="2:19" customFormat="1" x14ac:dyDescent="0.25">
      <c r="B5584" s="200" t="s">
        <v>973</v>
      </c>
      <c r="C5584" s="114">
        <v>4</v>
      </c>
      <c r="D5584" s="1">
        <v>5</v>
      </c>
      <c r="E5584" s="1"/>
      <c r="F5584" s="1"/>
      <c r="G5584" s="4">
        <f t="shared" si="1028"/>
        <v>64.961200000000005</v>
      </c>
      <c r="H5584" s="201"/>
      <c r="I5584" s="201"/>
      <c r="J5584" s="204">
        <f t="shared" si="1026"/>
        <v>1.9634954084936209E-3</v>
      </c>
      <c r="K5584" s="204">
        <f t="shared" si="1022"/>
        <v>0.12755102040424002</v>
      </c>
      <c r="L5584" s="28">
        <f t="shared" si="1021"/>
        <v>7.1833345216463531</v>
      </c>
      <c r="M5584" s="28">
        <f t="shared" si="1023"/>
        <v>0.46663803957857453</v>
      </c>
      <c r="N5584" s="28">
        <f t="shared" si="1027"/>
        <v>8.4140458590425169</v>
      </c>
      <c r="O5584" s="28">
        <f t="shared" si="1024"/>
        <v>0.54658652646013051</v>
      </c>
      <c r="P5584" s="28">
        <f t="shared" si="1025"/>
        <v>1.0132245660387049</v>
      </c>
      <c r="Q5584" s="6">
        <f t="shared" si="1029"/>
        <v>0.22398625899771576</v>
      </c>
      <c r="R5584" s="6">
        <f t="shared" si="1030"/>
        <v>0.2131687453194509</v>
      </c>
      <c r="S5584" s="6">
        <f t="shared" si="1031"/>
        <v>0.4371550043171667</v>
      </c>
    </row>
    <row r="5585" spans="2:19" customFormat="1" x14ac:dyDescent="0.25">
      <c r="B5585" s="200" t="s">
        <v>973</v>
      </c>
      <c r="C5585" s="114">
        <v>4</v>
      </c>
      <c r="D5585" s="1">
        <v>5.4</v>
      </c>
      <c r="E5585" s="1"/>
      <c r="F5585" s="1"/>
      <c r="G5585" s="4">
        <f t="shared" si="1028"/>
        <v>64.961200000000005</v>
      </c>
      <c r="H5585" s="201"/>
      <c r="I5585" s="201"/>
      <c r="J5585" s="204">
        <f t="shared" si="1026"/>
        <v>2.2902210444669595E-3</v>
      </c>
      <c r="K5585" s="204">
        <f t="shared" si="1022"/>
        <v>0.14877551019950555</v>
      </c>
      <c r="L5585" s="28">
        <f t="shared" ref="L5585:L5648" si="1032">IF(E5585=1, 0.2004*(D5585^1.171), 0.17758*(D5585^2.299))</f>
        <v>8.5736806990755614</v>
      </c>
      <c r="M5585" s="28">
        <f t="shared" si="1023"/>
        <v>0.55695659743162507</v>
      </c>
      <c r="N5585" s="28">
        <f t="shared" si="1027"/>
        <v>9.2068415424761678</v>
      </c>
      <c r="O5585" s="28">
        <f t="shared" si="1024"/>
        <v>0.5980874864097232</v>
      </c>
      <c r="P5585" s="28">
        <f t="shared" si="1025"/>
        <v>1.1550440838413483</v>
      </c>
      <c r="Q5585" s="6">
        <f t="shared" si="1029"/>
        <v>0.26733916676718</v>
      </c>
      <c r="R5585" s="6">
        <f t="shared" si="1030"/>
        <v>0.23325411969979207</v>
      </c>
      <c r="S5585" s="6">
        <f t="shared" si="1031"/>
        <v>0.5005932864669721</v>
      </c>
    </row>
    <row r="5586" spans="2:19" customFormat="1" x14ac:dyDescent="0.25">
      <c r="B5586" s="200" t="s">
        <v>973</v>
      </c>
      <c r="C5586" s="114">
        <v>4</v>
      </c>
      <c r="D5586" s="1">
        <v>3.3</v>
      </c>
      <c r="E5586" s="1"/>
      <c r="F5586" s="1"/>
      <c r="G5586" s="4">
        <f t="shared" si="1028"/>
        <v>64.961200000000005</v>
      </c>
      <c r="H5586" s="201"/>
      <c r="I5586" s="201"/>
      <c r="J5586" s="204">
        <f t="shared" si="1026"/>
        <v>8.5529859993982123E-4</v>
      </c>
      <c r="K5586" s="204">
        <f t="shared" ref="K5586:K5649" si="1033">+IF($D5586&gt;3.01,J5586*64.96120126,J5586*795.77)</f>
        <v>5.5561224488086945E-2</v>
      </c>
      <c r="L5586" s="28">
        <f t="shared" si="1032"/>
        <v>2.7634881041225379</v>
      </c>
      <c r="M5586" s="28">
        <f t="shared" ref="M5586:M5649" si="1034">+IF($D5586&gt;3.01,L5586*64.96120126*0.001,L5586*795.77*0.001)</f>
        <v>0.17951950691152002</v>
      </c>
      <c r="N5586" s="28">
        <f t="shared" si="1027"/>
        <v>5.1745344101160526</v>
      </c>
      <c r="O5586" s="28">
        <f t="shared" ref="O5586:O5649" si="1035">+IF($D5586&gt;3.01,N5586*64.96120126*0.001,N5586*795.77*0.001)</f>
        <v>0.3361439712423443</v>
      </c>
      <c r="P5586" s="28">
        <f t="shared" ref="P5586:P5649" si="1036">+M5586+O5586</f>
        <v>0.51566347815386426</v>
      </c>
      <c r="Q5586" s="6">
        <f t="shared" si="1029"/>
        <v>8.6169363317529613E-2</v>
      </c>
      <c r="R5586" s="6">
        <f t="shared" si="1030"/>
        <v>0.13109614878451428</v>
      </c>
      <c r="S5586" s="6">
        <f t="shared" si="1031"/>
        <v>0.2172655121020439</v>
      </c>
    </row>
    <row r="5587" spans="2:19" customFormat="1" x14ac:dyDescent="0.25">
      <c r="B5587" s="200" t="s">
        <v>973</v>
      </c>
      <c r="C5587" s="114">
        <v>4</v>
      </c>
      <c r="D5587" s="1">
        <v>6.8</v>
      </c>
      <c r="E5587" s="1"/>
      <c r="F5587" s="1"/>
      <c r="G5587" s="4">
        <f t="shared" si="1028"/>
        <v>64.961200000000005</v>
      </c>
      <c r="H5587" s="201"/>
      <c r="I5587" s="201"/>
      <c r="J5587" s="204">
        <f t="shared" si="1026"/>
        <v>3.6316811075498014E-3</v>
      </c>
      <c r="K5587" s="204">
        <f t="shared" si="1033"/>
        <v>0.23591836733968233</v>
      </c>
      <c r="L5587" s="28">
        <f t="shared" si="1032"/>
        <v>14.565722844180941</v>
      </c>
      <c r="M5587" s="28">
        <f t="shared" si="1034"/>
        <v>0.94620685317821773</v>
      </c>
      <c r="N5587" s="28">
        <f t="shared" si="1027"/>
        <v>12.057170367208817</v>
      </c>
      <c r="O5587" s="28">
        <f t="shared" si="1035"/>
        <v>0.78324827085036008</v>
      </c>
      <c r="P5587" s="28">
        <f t="shared" si="1036"/>
        <v>1.7294551240285778</v>
      </c>
      <c r="Q5587" s="6">
        <f t="shared" si="1029"/>
        <v>0.45417928952554448</v>
      </c>
      <c r="R5587" s="6">
        <f t="shared" si="1030"/>
        <v>0.30546682563164046</v>
      </c>
      <c r="S5587" s="6">
        <f t="shared" si="1031"/>
        <v>0.75964611515718494</v>
      </c>
    </row>
    <row r="5588" spans="2:19" customFormat="1" x14ac:dyDescent="0.25">
      <c r="B5588" s="200" t="s">
        <v>973</v>
      </c>
      <c r="C5588" s="114">
        <v>4</v>
      </c>
      <c r="D5588" s="1">
        <v>4.5</v>
      </c>
      <c r="E5588" s="1"/>
      <c r="F5588" s="1"/>
      <c r="G5588" s="4">
        <f t="shared" si="1028"/>
        <v>64.961200000000005</v>
      </c>
      <c r="H5588" s="201"/>
      <c r="I5588" s="201"/>
      <c r="J5588" s="204">
        <f t="shared" si="1026"/>
        <v>1.5904312808798326E-3</v>
      </c>
      <c r="K5588" s="204">
        <f t="shared" si="1033"/>
        <v>0.10331632652743439</v>
      </c>
      <c r="L5588" s="28">
        <f t="shared" si="1032"/>
        <v>5.6380590590289899</v>
      </c>
      <c r="M5588" s="28">
        <f t="shared" si="1034"/>
        <v>0.36625508924934846</v>
      </c>
      <c r="N5588" s="28">
        <f t="shared" si="1027"/>
        <v>7.4382130025037601</v>
      </c>
      <c r="O5588" s="28">
        <f t="shared" si="1035"/>
        <v>0.48319525187039564</v>
      </c>
      <c r="P5588" s="28">
        <f t="shared" si="1036"/>
        <v>0.84945034111974405</v>
      </c>
      <c r="Q5588" s="6">
        <f t="shared" si="1029"/>
        <v>0.17580244283968727</v>
      </c>
      <c r="R5588" s="6">
        <f t="shared" si="1030"/>
        <v>0.1884461482294543</v>
      </c>
      <c r="S5588" s="6">
        <f t="shared" si="1031"/>
        <v>0.36424859106914154</v>
      </c>
    </row>
    <row r="5589" spans="2:19" customFormat="1" x14ac:dyDescent="0.25">
      <c r="B5589" s="200" t="s">
        <v>973</v>
      </c>
      <c r="C5589" s="114">
        <v>4</v>
      </c>
      <c r="D5589" s="1">
        <v>5.3</v>
      </c>
      <c r="E5589" s="1"/>
      <c r="F5589" s="1"/>
      <c r="G5589" s="4">
        <f t="shared" si="1028"/>
        <v>64.961200000000005</v>
      </c>
      <c r="H5589" s="201"/>
      <c r="I5589" s="201"/>
      <c r="J5589" s="204">
        <f t="shared" si="1026"/>
        <v>2.2061834409834321E-3</v>
      </c>
      <c r="K5589" s="204">
        <f t="shared" si="1033"/>
        <v>0.14331632652620405</v>
      </c>
      <c r="L5589" s="28">
        <f t="shared" si="1032"/>
        <v>8.213046389840704</v>
      </c>
      <c r="M5589" s="28">
        <f t="shared" si="1034"/>
        <v>0.53352935948815838</v>
      </c>
      <c r="N5589" s="28">
        <f t="shared" si="1027"/>
        <v>9.0076755970184212</v>
      </c>
      <c r="O5589" s="28">
        <f t="shared" si="1035"/>
        <v>0.58514942734270425</v>
      </c>
      <c r="P5589" s="28">
        <f t="shared" si="1036"/>
        <v>1.1186787868308627</v>
      </c>
      <c r="Q5589" s="6">
        <f t="shared" si="1029"/>
        <v>0.25609409255431603</v>
      </c>
      <c r="R5589" s="6">
        <f t="shared" si="1030"/>
        <v>0.22820827666365467</v>
      </c>
      <c r="S5589" s="6">
        <f t="shared" si="1031"/>
        <v>0.48430236921797071</v>
      </c>
    </row>
    <row r="5590" spans="2:19" customFormat="1" x14ac:dyDescent="0.25">
      <c r="B5590" s="200" t="s">
        <v>973</v>
      </c>
      <c r="C5590" s="114">
        <v>4</v>
      </c>
      <c r="D5590" s="1">
        <v>5.0999999999999996</v>
      </c>
      <c r="E5590" s="1"/>
      <c r="F5590" s="1"/>
      <c r="G5590" s="4">
        <f t="shared" si="1028"/>
        <v>64.961200000000005</v>
      </c>
      <c r="H5590" s="201"/>
      <c r="I5590" s="201"/>
      <c r="J5590" s="204">
        <f t="shared" si="1026"/>
        <v>2.0428206229967626E-3</v>
      </c>
      <c r="K5590" s="204">
        <f t="shared" si="1033"/>
        <v>0.13270408162857128</v>
      </c>
      <c r="L5590" s="28">
        <f t="shared" si="1032"/>
        <v>7.5179232289815232</v>
      </c>
      <c r="M5590" s="28">
        <f t="shared" si="1034"/>
        <v>0.48837332393509775</v>
      </c>
      <c r="N5590" s="28">
        <f t="shared" si="1027"/>
        <v>8.6112674075792555</v>
      </c>
      <c r="O5590" s="28">
        <f t="shared" si="1035"/>
        <v>0.55939827516743446</v>
      </c>
      <c r="P5590" s="28">
        <f t="shared" si="1036"/>
        <v>1.0477715991025323</v>
      </c>
      <c r="Q5590" s="6">
        <f t="shared" si="1029"/>
        <v>0.2344191954888469</v>
      </c>
      <c r="R5590" s="6">
        <f t="shared" si="1030"/>
        <v>0.21816532731529945</v>
      </c>
      <c r="S5590" s="6">
        <f t="shared" si="1031"/>
        <v>0.45258452280414635</v>
      </c>
    </row>
    <row r="5591" spans="2:19" customFormat="1" x14ac:dyDescent="0.25">
      <c r="B5591" s="200" t="s">
        <v>973</v>
      </c>
      <c r="C5591" s="114">
        <v>4</v>
      </c>
      <c r="D5591" s="1">
        <v>3.1</v>
      </c>
      <c r="E5591" s="1"/>
      <c r="F5591" s="1"/>
      <c r="G5591" s="4">
        <f t="shared" si="1028"/>
        <v>64.961200000000005</v>
      </c>
      <c r="H5591" s="201"/>
      <c r="I5591" s="201"/>
      <c r="J5591" s="204">
        <f t="shared" si="1026"/>
        <v>7.5476763502494771E-4</v>
      </c>
      <c r="K5591" s="204">
        <f t="shared" si="1033"/>
        <v>4.9030612243389851E-2</v>
      </c>
      <c r="L5591" s="28">
        <f t="shared" si="1032"/>
        <v>2.3935063597525432</v>
      </c>
      <c r="M5591" s="28">
        <f t="shared" si="1034"/>
        <v>0.15548504835297491</v>
      </c>
      <c r="N5591" s="28">
        <f t="shared" si="1027"/>
        <v>4.8095356854949474</v>
      </c>
      <c r="O5591" s="28">
        <f t="shared" si="1035"/>
        <v>0.31243321563258936</v>
      </c>
      <c r="P5591" s="28">
        <f t="shared" si="1036"/>
        <v>0.46791826398556424</v>
      </c>
      <c r="Q5591" s="6">
        <f t="shared" si="1029"/>
        <v>7.4632823209427962E-2</v>
      </c>
      <c r="R5591" s="6">
        <f t="shared" si="1030"/>
        <v>0.12184895409670986</v>
      </c>
      <c r="S5591" s="6">
        <f t="shared" si="1031"/>
        <v>0.19648177730613781</v>
      </c>
    </row>
    <row r="5592" spans="2:19" customFormat="1" x14ac:dyDescent="0.25">
      <c r="B5592" s="200" t="s">
        <v>973</v>
      </c>
      <c r="C5592" s="114">
        <v>4</v>
      </c>
      <c r="D5592" s="1">
        <v>3.8</v>
      </c>
      <c r="E5592" s="1"/>
      <c r="F5592" s="1"/>
      <c r="G5592" s="4">
        <f t="shared" si="1028"/>
        <v>64.961200000000005</v>
      </c>
      <c r="H5592" s="201"/>
      <c r="I5592" s="201"/>
      <c r="J5592" s="204">
        <f t="shared" si="1026"/>
        <v>1.1341149479459152E-3</v>
      </c>
      <c r="K5592" s="204">
        <f t="shared" si="1033"/>
        <v>7.3673469385489021E-2</v>
      </c>
      <c r="L5592" s="28">
        <f t="shared" si="1032"/>
        <v>3.8222275656794742</v>
      </c>
      <c r="M5592" s="28">
        <f t="shared" si="1034"/>
        <v>0.24829649415562419</v>
      </c>
      <c r="N5592" s="28">
        <f t="shared" si="1027"/>
        <v>6.1031884174464111</v>
      </c>
      <c r="O5592" s="28">
        <f t="shared" si="1035"/>
        <v>0.39647045111343715</v>
      </c>
      <c r="P5592" s="28">
        <f t="shared" si="1036"/>
        <v>0.64476694526906131</v>
      </c>
      <c r="Q5592" s="6">
        <f t="shared" si="1029"/>
        <v>0.1191823171946996</v>
      </c>
      <c r="R5592" s="6">
        <f t="shared" si="1030"/>
        <v>0.1546234759342405</v>
      </c>
      <c r="S5592" s="6">
        <f t="shared" si="1031"/>
        <v>0.2738057931289401</v>
      </c>
    </row>
    <row r="5593" spans="2:19" customFormat="1" x14ac:dyDescent="0.25">
      <c r="B5593" s="200" t="s">
        <v>973</v>
      </c>
      <c r="C5593" s="114">
        <v>4</v>
      </c>
      <c r="D5593" s="1">
        <v>4.9000000000000004</v>
      </c>
      <c r="E5593" s="1"/>
      <c r="F5593" s="1"/>
      <c r="G5593" s="4">
        <f t="shared" si="1028"/>
        <v>64.961200000000005</v>
      </c>
      <c r="H5593" s="201"/>
      <c r="I5593" s="201"/>
      <c r="J5593" s="204">
        <f t="shared" si="1026"/>
        <v>1.8857409903172736E-3</v>
      </c>
      <c r="K5593" s="204">
        <f t="shared" si="1033"/>
        <v>0.12249999999623211</v>
      </c>
      <c r="L5593" s="28">
        <f t="shared" si="1032"/>
        <v>6.8573266813152358</v>
      </c>
      <c r="M5593" s="28">
        <f t="shared" si="1034"/>
        <v>0.44546017865048693</v>
      </c>
      <c r="N5593" s="28">
        <f t="shared" si="1027"/>
        <v>8.2174937658920371</v>
      </c>
      <c r="O5593" s="28">
        <f t="shared" si="1035"/>
        <v>0.53381826637890784</v>
      </c>
      <c r="P5593" s="28">
        <f t="shared" si="1036"/>
        <v>0.97927844502939476</v>
      </c>
      <c r="Q5593" s="6">
        <f t="shared" si="1029"/>
        <v>0.21382088575223371</v>
      </c>
      <c r="R5593" s="6">
        <f t="shared" si="1030"/>
        <v>0.20818912388777405</v>
      </c>
      <c r="S5593" s="6">
        <f t="shared" si="1031"/>
        <v>0.42201000964000779</v>
      </c>
    </row>
    <row r="5594" spans="2:19" customFormat="1" x14ac:dyDescent="0.25">
      <c r="B5594" s="200" t="s">
        <v>973</v>
      </c>
      <c r="C5594" s="114">
        <v>4</v>
      </c>
      <c r="D5594" s="1">
        <v>6</v>
      </c>
      <c r="E5594" s="1"/>
      <c r="F5594" s="1"/>
      <c r="G5594" s="4">
        <f t="shared" si="1028"/>
        <v>64.961200000000005</v>
      </c>
      <c r="H5594" s="201"/>
      <c r="I5594" s="201"/>
      <c r="J5594" s="204">
        <f t="shared" si="1026"/>
        <v>2.8274333882308137E-3</v>
      </c>
      <c r="K5594" s="204">
        <f t="shared" si="1033"/>
        <v>0.1836734693821056</v>
      </c>
      <c r="L5594" s="28">
        <f t="shared" si="1032"/>
        <v>10.923549380812876</v>
      </c>
      <c r="M5594" s="28">
        <f t="shared" si="1034"/>
        <v>0.70960688980053355</v>
      </c>
      <c r="N5594" s="28">
        <f t="shared" si="1027"/>
        <v>10.414704032978928</v>
      </c>
      <c r="O5594" s="28">
        <f t="shared" si="1035"/>
        <v>0.67655168474967775</v>
      </c>
      <c r="P5594" s="28">
        <f t="shared" si="1036"/>
        <v>1.3861585745502114</v>
      </c>
      <c r="Q5594" s="6">
        <f t="shared" si="1029"/>
        <v>0.34061130710425608</v>
      </c>
      <c r="R5594" s="6">
        <f t="shared" si="1030"/>
        <v>0.26385515705237433</v>
      </c>
      <c r="S5594" s="6">
        <f t="shared" si="1031"/>
        <v>0.60446646415663041</v>
      </c>
    </row>
    <row r="5595" spans="2:19" customFormat="1" x14ac:dyDescent="0.25">
      <c r="B5595" s="200" t="s">
        <v>973</v>
      </c>
      <c r="C5595" s="114">
        <v>4</v>
      </c>
      <c r="D5595" s="1">
        <v>4.4000000000000004</v>
      </c>
      <c r="E5595" s="1"/>
      <c r="F5595" s="1"/>
      <c r="G5595" s="4">
        <f t="shared" si="1028"/>
        <v>64.961200000000005</v>
      </c>
      <c r="H5595" s="201"/>
      <c r="I5595" s="201"/>
      <c r="J5595" s="204">
        <f t="shared" si="1026"/>
        <v>1.5205308443374602E-3</v>
      </c>
      <c r="K5595" s="204">
        <f t="shared" si="1033"/>
        <v>9.877551020104347E-2</v>
      </c>
      <c r="L5595" s="28">
        <f t="shared" si="1032"/>
        <v>5.3541650508837426</v>
      </c>
      <c r="M5595" s="28">
        <f t="shared" si="1034"/>
        <v>0.34781299344971695</v>
      </c>
      <c r="N5595" s="28">
        <f t="shared" si="1027"/>
        <v>7.2451870323804508</v>
      </c>
      <c r="O5595" s="28">
        <f t="shared" si="1035"/>
        <v>0.47065605297680857</v>
      </c>
      <c r="P5595" s="28">
        <f t="shared" si="1036"/>
        <v>0.81846904642652551</v>
      </c>
      <c r="Q5595" s="6">
        <f t="shared" si="1029"/>
        <v>0.16695023685586413</v>
      </c>
      <c r="R5595" s="6">
        <f t="shared" si="1030"/>
        <v>0.18355586066095536</v>
      </c>
      <c r="S5595" s="6">
        <f t="shared" si="1031"/>
        <v>0.35050609751681949</v>
      </c>
    </row>
    <row r="5596" spans="2:19" customFormat="1" x14ac:dyDescent="0.25">
      <c r="B5596" s="200" t="s">
        <v>973</v>
      </c>
      <c r="C5596" s="114">
        <v>4</v>
      </c>
      <c r="D5596" s="1">
        <v>4</v>
      </c>
      <c r="E5596" s="1"/>
      <c r="F5596" s="1"/>
      <c r="G5596" s="4">
        <f t="shared" si="1028"/>
        <v>64.961200000000005</v>
      </c>
      <c r="H5596" s="201"/>
      <c r="I5596" s="201"/>
      <c r="J5596" s="204">
        <f t="shared" si="1026"/>
        <v>1.2566370614359172E-3</v>
      </c>
      <c r="K5596" s="204">
        <f t="shared" si="1033"/>
        <v>8.1632653058713603E-2</v>
      </c>
      <c r="L5596" s="28">
        <f t="shared" si="1032"/>
        <v>4.3006091215286046</v>
      </c>
      <c r="M5596" s="28">
        <f t="shared" si="1034"/>
        <v>0.27937273468421148</v>
      </c>
      <c r="N5596" s="28">
        <f t="shared" si="1027"/>
        <v>6.4806737611278331</v>
      </c>
      <c r="O5596" s="28">
        <f t="shared" si="1035"/>
        <v>0.42099235249702632</v>
      </c>
      <c r="P5596" s="28">
        <f t="shared" si="1036"/>
        <v>0.7003650871812378</v>
      </c>
      <c r="Q5596" s="6">
        <f t="shared" si="1029"/>
        <v>0.1340989126484215</v>
      </c>
      <c r="R5596" s="6">
        <f t="shared" si="1030"/>
        <v>0.16418701747384026</v>
      </c>
      <c r="S5596" s="6">
        <f t="shared" si="1031"/>
        <v>0.29828593012226179</v>
      </c>
    </row>
    <row r="5597" spans="2:19" customFormat="1" x14ac:dyDescent="0.25">
      <c r="B5597" s="200" t="s">
        <v>973</v>
      </c>
      <c r="C5597" s="114">
        <v>4</v>
      </c>
      <c r="D5597" s="1">
        <v>4.4000000000000004</v>
      </c>
      <c r="E5597" s="1"/>
      <c r="F5597" s="1"/>
      <c r="G5597" s="4">
        <f t="shared" si="1028"/>
        <v>64.961200000000005</v>
      </c>
      <c r="H5597" s="201"/>
      <c r="I5597" s="201"/>
      <c r="J5597" s="204">
        <f t="shared" si="1026"/>
        <v>1.5205308443374602E-3</v>
      </c>
      <c r="K5597" s="204">
        <f t="shared" si="1033"/>
        <v>9.877551020104347E-2</v>
      </c>
      <c r="L5597" s="28">
        <f t="shared" si="1032"/>
        <v>5.3541650508837426</v>
      </c>
      <c r="M5597" s="28">
        <f t="shared" si="1034"/>
        <v>0.34781299344971695</v>
      </c>
      <c r="N5597" s="28">
        <f t="shared" si="1027"/>
        <v>7.2451870323804508</v>
      </c>
      <c r="O5597" s="28">
        <f t="shared" si="1035"/>
        <v>0.47065605297680857</v>
      </c>
      <c r="P5597" s="28">
        <f t="shared" si="1036"/>
        <v>0.81846904642652551</v>
      </c>
      <c r="Q5597" s="6">
        <f t="shared" si="1029"/>
        <v>0.16695023685586413</v>
      </c>
      <c r="R5597" s="6">
        <f t="shared" si="1030"/>
        <v>0.18355586066095536</v>
      </c>
      <c r="S5597" s="6">
        <f t="shared" si="1031"/>
        <v>0.35050609751681949</v>
      </c>
    </row>
    <row r="5598" spans="2:19" customFormat="1" x14ac:dyDescent="0.25">
      <c r="B5598" s="200" t="s">
        <v>973</v>
      </c>
      <c r="C5598" s="114">
        <v>4</v>
      </c>
      <c r="D5598" s="1">
        <v>3.2</v>
      </c>
      <c r="E5598" s="1"/>
      <c r="F5598" s="1"/>
      <c r="G5598" s="4">
        <f t="shared" si="1028"/>
        <v>64.961200000000005</v>
      </c>
      <c r="H5598" s="201"/>
      <c r="I5598" s="201"/>
      <c r="J5598" s="204">
        <f t="shared" si="1026"/>
        <v>8.0424771931898698E-4</v>
      </c>
      <c r="K5598" s="204">
        <f t="shared" si="1033"/>
        <v>5.2244897957576697E-2</v>
      </c>
      <c r="L5598" s="28">
        <f t="shared" si="1032"/>
        <v>2.57474279673893</v>
      </c>
      <c r="M5598" s="28">
        <f t="shared" si="1034"/>
        <v>0.16725838501169291</v>
      </c>
      <c r="N5598" s="28">
        <f t="shared" si="1027"/>
        <v>4.9915502127950244</v>
      </c>
      <c r="O5598" s="28">
        <f t="shared" si="1035"/>
        <v>0.32425709797277341</v>
      </c>
      <c r="P5598" s="28">
        <f t="shared" si="1036"/>
        <v>0.49151548298446635</v>
      </c>
      <c r="Q5598" s="6">
        <f t="shared" si="1029"/>
        <v>8.0284024805612586E-2</v>
      </c>
      <c r="R5598" s="6">
        <f t="shared" si="1030"/>
        <v>0.12646026820938164</v>
      </c>
      <c r="S5598" s="6">
        <f t="shared" si="1031"/>
        <v>0.20674429301499422</v>
      </c>
    </row>
    <row r="5599" spans="2:19" customFormat="1" x14ac:dyDescent="0.25">
      <c r="B5599" s="200" t="s">
        <v>973</v>
      </c>
      <c r="C5599" s="114">
        <v>4</v>
      </c>
      <c r="D5599" s="1">
        <v>4.7</v>
      </c>
      <c r="E5599" s="1"/>
      <c r="F5599" s="1"/>
      <c r="G5599" s="4">
        <f t="shared" si="1028"/>
        <v>64.961200000000005</v>
      </c>
      <c r="H5599" s="201"/>
      <c r="I5599" s="201"/>
      <c r="J5599" s="204">
        <f t="shared" si="1026"/>
        <v>1.7349445429449633E-3</v>
      </c>
      <c r="K5599" s="204">
        <f t="shared" si="1033"/>
        <v>0.11270408162918646</v>
      </c>
      <c r="L5599" s="28">
        <f t="shared" si="1032"/>
        <v>6.2308461373122945</v>
      </c>
      <c r="M5599" s="28">
        <f t="shared" si="1034"/>
        <v>0.40476324994603757</v>
      </c>
      <c r="N5599" s="28">
        <f t="shared" si="1027"/>
        <v>7.8264436633583525</v>
      </c>
      <c r="O5599" s="28">
        <f t="shared" si="1035"/>
        <v>0.50841518196547364</v>
      </c>
      <c r="P5599" s="28">
        <f t="shared" si="1036"/>
        <v>0.91317843191151127</v>
      </c>
      <c r="Q5599" s="6">
        <f t="shared" si="1029"/>
        <v>0.19428635997409802</v>
      </c>
      <c r="R5599" s="6">
        <f t="shared" si="1030"/>
        <v>0.19828192096653471</v>
      </c>
      <c r="S5599" s="6">
        <f t="shared" si="1031"/>
        <v>0.39256828094063273</v>
      </c>
    </row>
    <row r="5600" spans="2:19" customFormat="1" x14ac:dyDescent="0.25">
      <c r="B5600" s="200" t="s">
        <v>973</v>
      </c>
      <c r="C5600" s="114">
        <v>4</v>
      </c>
      <c r="D5600" s="1">
        <v>4.4000000000000004</v>
      </c>
      <c r="E5600" s="1"/>
      <c r="F5600" s="1"/>
      <c r="G5600" s="4">
        <f t="shared" si="1028"/>
        <v>64.961200000000005</v>
      </c>
      <c r="H5600" s="201"/>
      <c r="I5600" s="201"/>
      <c r="J5600" s="204">
        <f t="shared" si="1026"/>
        <v>1.5205308443374602E-3</v>
      </c>
      <c r="K5600" s="204">
        <f t="shared" si="1033"/>
        <v>9.877551020104347E-2</v>
      </c>
      <c r="L5600" s="28">
        <f t="shared" si="1032"/>
        <v>5.3541650508837426</v>
      </c>
      <c r="M5600" s="28">
        <f t="shared" si="1034"/>
        <v>0.34781299344971695</v>
      </c>
      <c r="N5600" s="28">
        <f t="shared" si="1027"/>
        <v>7.2451870323804508</v>
      </c>
      <c r="O5600" s="28">
        <f t="shared" si="1035"/>
        <v>0.47065605297680857</v>
      </c>
      <c r="P5600" s="28">
        <f t="shared" si="1036"/>
        <v>0.81846904642652551</v>
      </c>
      <c r="Q5600" s="6">
        <f t="shared" si="1029"/>
        <v>0.16695023685586413</v>
      </c>
      <c r="R5600" s="6">
        <f t="shared" si="1030"/>
        <v>0.18355586066095536</v>
      </c>
      <c r="S5600" s="6">
        <f t="shared" si="1031"/>
        <v>0.35050609751681949</v>
      </c>
    </row>
    <row r="5601" spans="2:19" customFormat="1" x14ac:dyDescent="0.25">
      <c r="B5601" s="200" t="s">
        <v>973</v>
      </c>
      <c r="C5601" s="114">
        <v>4</v>
      </c>
      <c r="D5601" s="1">
        <v>4.8</v>
      </c>
      <c r="E5601" s="1"/>
      <c r="F5601" s="1"/>
      <c r="G5601" s="4">
        <f t="shared" si="1028"/>
        <v>64.961200000000005</v>
      </c>
      <c r="H5601" s="201"/>
      <c r="I5601" s="201"/>
      <c r="J5601" s="204">
        <f t="shared" ref="J5601:J5664" si="1037">((+D5601/200)^2)*PI()</f>
        <v>1.8095573684677208E-3</v>
      </c>
      <c r="K5601" s="204">
        <f t="shared" si="1033"/>
        <v>0.11755102040454758</v>
      </c>
      <c r="L5601" s="28">
        <f t="shared" si="1032"/>
        <v>6.5398480281028419</v>
      </c>
      <c r="M5601" s="28">
        <f t="shared" si="1034"/>
        <v>0.42483638396340279</v>
      </c>
      <c r="N5601" s="28">
        <f t="shared" ref="N5601:N5664" si="1038">1.28*(D5601^1.17)</f>
        <v>8.0216224497877064</v>
      </c>
      <c r="O5601" s="28">
        <f t="shared" si="1035"/>
        <v>0.52109423039239344</v>
      </c>
      <c r="P5601" s="28">
        <f t="shared" si="1036"/>
        <v>0.94593061435579617</v>
      </c>
      <c r="Q5601" s="6">
        <f t="shared" si="1029"/>
        <v>0.20392146430243333</v>
      </c>
      <c r="R5601" s="6">
        <f t="shared" si="1030"/>
        <v>0.20322674985303346</v>
      </c>
      <c r="S5601" s="6">
        <f t="shared" si="1031"/>
        <v>0.40714821415546676</v>
      </c>
    </row>
    <row r="5602" spans="2:19" customFormat="1" x14ac:dyDescent="0.25">
      <c r="B5602" s="200" t="s">
        <v>973</v>
      </c>
      <c r="C5602" s="114">
        <v>4</v>
      </c>
      <c r="D5602" s="1">
        <v>4.2</v>
      </c>
      <c r="E5602" s="1"/>
      <c r="F5602" s="1"/>
      <c r="G5602" s="4">
        <f t="shared" ref="G5602:G5665" si="1039">IF($D5602&lt;3.01,795.7747,64.9612)</f>
        <v>64.961200000000005</v>
      </c>
      <c r="H5602" s="201"/>
      <c r="I5602" s="201"/>
      <c r="J5602" s="204">
        <f t="shared" si="1037"/>
        <v>1.385442360233099E-3</v>
      </c>
      <c r="K5602" s="204">
        <f t="shared" si="1033"/>
        <v>8.9999999997231753E-2</v>
      </c>
      <c r="L5602" s="28">
        <f t="shared" si="1032"/>
        <v>4.811097633235077</v>
      </c>
      <c r="M5602" s="28">
        <f t="shared" si="1034"/>
        <v>0.31253468163409348</v>
      </c>
      <c r="N5602" s="28">
        <f t="shared" si="1038"/>
        <v>6.861382640483793</v>
      </c>
      <c r="O5602" s="28">
        <f t="shared" si="1035"/>
        <v>0.44572365863033786</v>
      </c>
      <c r="P5602" s="28">
        <f t="shared" si="1036"/>
        <v>0.7582583402644314</v>
      </c>
      <c r="Q5602" s="6">
        <f t="shared" si="1029"/>
        <v>0.15001664718436486</v>
      </c>
      <c r="R5602" s="6">
        <f t="shared" si="1030"/>
        <v>0.17383222686583177</v>
      </c>
      <c r="S5602" s="6">
        <f t="shared" si="1031"/>
        <v>0.32384887405019663</v>
      </c>
    </row>
    <row r="5603" spans="2:19" customFormat="1" x14ac:dyDescent="0.25">
      <c r="B5603" s="200" t="s">
        <v>973</v>
      </c>
      <c r="C5603" s="114">
        <v>4</v>
      </c>
      <c r="D5603" s="1">
        <v>4.0999999999999996</v>
      </c>
      <c r="E5603" s="1"/>
      <c r="F5603" s="1"/>
      <c r="G5603" s="4">
        <f t="shared" si="1039"/>
        <v>64.961200000000005</v>
      </c>
      <c r="H5603" s="201"/>
      <c r="I5603" s="201"/>
      <c r="J5603" s="204">
        <f t="shared" si="1037"/>
        <v>1.3202543126711102E-3</v>
      </c>
      <c r="K5603" s="204">
        <f t="shared" si="1033"/>
        <v>8.5765306119810952E-2</v>
      </c>
      <c r="L5603" s="28">
        <f t="shared" si="1032"/>
        <v>4.5518101325650582</v>
      </c>
      <c r="M5603" s="28">
        <f t="shared" si="1034"/>
        <v>0.29569105411886604</v>
      </c>
      <c r="N5603" s="28">
        <f t="shared" si="1038"/>
        <v>6.670633528309061</v>
      </c>
      <c r="O5603" s="28">
        <f t="shared" si="1035"/>
        <v>0.43333236716418877</v>
      </c>
      <c r="P5603" s="28">
        <f t="shared" si="1036"/>
        <v>0.72902342128305486</v>
      </c>
      <c r="Q5603" s="6">
        <f t="shared" si="1029"/>
        <v>0.14193170597705571</v>
      </c>
      <c r="R5603" s="6">
        <f t="shared" si="1030"/>
        <v>0.16899962319403364</v>
      </c>
      <c r="S5603" s="6">
        <f t="shared" si="1031"/>
        <v>0.31093132917108934</v>
      </c>
    </row>
    <row r="5604" spans="2:19" customFormat="1" x14ac:dyDescent="0.25">
      <c r="B5604" s="200" t="s">
        <v>973</v>
      </c>
      <c r="C5604" s="114">
        <v>4</v>
      </c>
      <c r="D5604" s="1">
        <v>5.4</v>
      </c>
      <c r="E5604" s="1"/>
      <c r="F5604" s="1"/>
      <c r="G5604" s="4">
        <f t="shared" si="1039"/>
        <v>64.961200000000005</v>
      </c>
      <c r="H5604" s="201"/>
      <c r="I5604" s="201"/>
      <c r="J5604" s="204">
        <f t="shared" si="1037"/>
        <v>2.2902210444669595E-3</v>
      </c>
      <c r="K5604" s="204">
        <f t="shared" si="1033"/>
        <v>0.14877551019950555</v>
      </c>
      <c r="L5604" s="28">
        <f t="shared" si="1032"/>
        <v>8.5736806990755614</v>
      </c>
      <c r="M5604" s="28">
        <f t="shared" si="1034"/>
        <v>0.55695659743162507</v>
      </c>
      <c r="N5604" s="28">
        <f t="shared" si="1038"/>
        <v>9.2068415424761678</v>
      </c>
      <c r="O5604" s="28">
        <f t="shared" si="1035"/>
        <v>0.5980874864097232</v>
      </c>
      <c r="P5604" s="28">
        <f t="shared" si="1036"/>
        <v>1.1550440838413483</v>
      </c>
      <c r="Q5604" s="6">
        <f t="shared" si="1029"/>
        <v>0.26733916676718</v>
      </c>
      <c r="R5604" s="6">
        <f t="shared" si="1030"/>
        <v>0.23325411969979207</v>
      </c>
      <c r="S5604" s="6">
        <f t="shared" si="1031"/>
        <v>0.5005932864669721</v>
      </c>
    </row>
    <row r="5605" spans="2:19" customFormat="1" x14ac:dyDescent="0.25">
      <c r="B5605" s="200" t="s">
        <v>973</v>
      </c>
      <c r="C5605" s="114">
        <v>4</v>
      </c>
      <c r="D5605" s="1">
        <v>3.5</v>
      </c>
      <c r="E5605" s="1"/>
      <c r="F5605" s="1"/>
      <c r="G5605" s="4">
        <f t="shared" si="1039"/>
        <v>64.961200000000005</v>
      </c>
      <c r="H5605" s="201"/>
      <c r="I5605" s="201"/>
      <c r="J5605" s="204">
        <f t="shared" si="1037"/>
        <v>9.6211275016187424E-4</v>
      </c>
      <c r="K5605" s="204">
        <f t="shared" si="1033"/>
        <v>6.2499999998077607E-2</v>
      </c>
      <c r="L5605" s="28">
        <f t="shared" si="1032"/>
        <v>3.1637815247608514</v>
      </c>
      <c r="M5605" s="28">
        <f t="shared" si="1034"/>
        <v>0.20552304837265933</v>
      </c>
      <c r="N5605" s="28">
        <f t="shared" si="1038"/>
        <v>5.5433152983182508</v>
      </c>
      <c r="O5605" s="28">
        <f t="shared" si="1035"/>
        <v>0.36010042074168885</v>
      </c>
      <c r="P5605" s="28">
        <f t="shared" si="1036"/>
        <v>0.56562346911434824</v>
      </c>
      <c r="Q5605" s="6">
        <f t="shared" si="1029"/>
        <v>9.865106321887647E-2</v>
      </c>
      <c r="R5605" s="6">
        <f t="shared" si="1030"/>
        <v>0.14043916408925866</v>
      </c>
      <c r="S5605" s="6">
        <f t="shared" si="1031"/>
        <v>0.23909022730813512</v>
      </c>
    </row>
    <row r="5606" spans="2:19" customFormat="1" x14ac:dyDescent="0.25">
      <c r="B5606" s="200" t="s">
        <v>973</v>
      </c>
      <c r="C5606" s="114">
        <v>4</v>
      </c>
      <c r="D5606" s="1">
        <v>5.6</v>
      </c>
      <c r="E5606" s="1"/>
      <c r="F5606" s="1"/>
      <c r="G5606" s="4">
        <f t="shared" si="1039"/>
        <v>64.961200000000005</v>
      </c>
      <c r="H5606" s="201"/>
      <c r="I5606" s="201"/>
      <c r="J5606" s="204">
        <f t="shared" si="1037"/>
        <v>2.4630086404143973E-3</v>
      </c>
      <c r="K5606" s="204">
        <f t="shared" si="1033"/>
        <v>0.15999999999507863</v>
      </c>
      <c r="L5606" s="28">
        <f t="shared" si="1032"/>
        <v>9.3213394933125091</v>
      </c>
      <c r="M5606" s="28">
        <f t="shared" si="1034"/>
        <v>0.60552541083786027</v>
      </c>
      <c r="N5606" s="28">
        <f t="shared" si="1038"/>
        <v>9.6070480145707613</v>
      </c>
      <c r="O5606" s="28">
        <f t="shared" si="1035"/>
        <v>0.62408537958901456</v>
      </c>
      <c r="P5606" s="28">
        <f t="shared" si="1036"/>
        <v>1.2296107904268747</v>
      </c>
      <c r="Q5606" s="6">
        <f t="shared" si="1029"/>
        <v>0.29065219720217289</v>
      </c>
      <c r="R5606" s="6">
        <f t="shared" si="1030"/>
        <v>0.24339329803971568</v>
      </c>
      <c r="S5606" s="6">
        <f t="shared" si="1031"/>
        <v>0.5340454952418886</v>
      </c>
    </row>
    <row r="5607" spans="2:19" customFormat="1" x14ac:dyDescent="0.25">
      <c r="B5607" s="200" t="s">
        <v>973</v>
      </c>
      <c r="C5607" s="114">
        <v>4</v>
      </c>
      <c r="D5607" s="1">
        <v>3.7</v>
      </c>
      <c r="E5607" s="1"/>
      <c r="F5607" s="1"/>
      <c r="G5607" s="4">
        <f t="shared" si="1039"/>
        <v>64.961200000000005</v>
      </c>
      <c r="H5607" s="201"/>
      <c r="I5607" s="201"/>
      <c r="J5607" s="204">
        <f t="shared" si="1037"/>
        <v>1.075210085691107E-3</v>
      </c>
      <c r="K5607" s="204">
        <f t="shared" si="1033"/>
        <v>6.9846938773361844E-2</v>
      </c>
      <c r="L5607" s="28">
        <f t="shared" si="1032"/>
        <v>3.5949248430857623</v>
      </c>
      <c r="M5607" s="28">
        <f t="shared" si="1034"/>
        <v>0.2335306362462681</v>
      </c>
      <c r="N5607" s="28">
        <f t="shared" si="1038"/>
        <v>5.9156978898620354</v>
      </c>
      <c r="O5607" s="28">
        <f t="shared" si="1035"/>
        <v>0.38429084121668494</v>
      </c>
      <c r="P5607" s="28">
        <f t="shared" si="1036"/>
        <v>0.61782147746295302</v>
      </c>
      <c r="Q5607" s="6">
        <f t="shared" si="1029"/>
        <v>0.11209470539820869</v>
      </c>
      <c r="R5607" s="6">
        <f t="shared" si="1030"/>
        <v>0.14987342807450713</v>
      </c>
      <c r="S5607" s="6">
        <f t="shared" si="1031"/>
        <v>0.2619681334727158</v>
      </c>
    </row>
    <row r="5608" spans="2:19" customFormat="1" x14ac:dyDescent="0.25">
      <c r="B5608" s="200" t="s">
        <v>973</v>
      </c>
      <c r="C5608" s="114">
        <v>4</v>
      </c>
      <c r="D5608" s="1">
        <v>3.9</v>
      </c>
      <c r="E5608" s="1"/>
      <c r="F5608" s="1"/>
      <c r="G5608" s="4">
        <f t="shared" si="1039"/>
        <v>64.961200000000005</v>
      </c>
      <c r="H5608" s="201"/>
      <c r="I5608" s="201"/>
      <c r="J5608" s="204">
        <f t="shared" si="1037"/>
        <v>1.1945906065275189E-3</v>
      </c>
      <c r="K5608" s="204">
        <f t="shared" si="1033"/>
        <v>7.7602040813939621E-2</v>
      </c>
      <c r="L5608" s="28">
        <f t="shared" si="1032"/>
        <v>4.0574351124683323</v>
      </c>
      <c r="M5608" s="28">
        <f t="shared" si="1034"/>
        <v>0.26357585894044605</v>
      </c>
      <c r="N5608" s="28">
        <f t="shared" si="1038"/>
        <v>6.2915196864507177</v>
      </c>
      <c r="O5608" s="28">
        <f t="shared" si="1035"/>
        <v>0.40870467658277715</v>
      </c>
      <c r="P5608" s="28">
        <f t="shared" si="1036"/>
        <v>0.6722805355232232</v>
      </c>
      <c r="Q5608" s="6">
        <f t="shared" si="1029"/>
        <v>0.12651641229141411</v>
      </c>
      <c r="R5608" s="6">
        <f t="shared" si="1030"/>
        <v>0.1593948238672831</v>
      </c>
      <c r="S5608" s="6">
        <f t="shared" si="1031"/>
        <v>0.28591123615869718</v>
      </c>
    </row>
    <row r="5609" spans="2:19" customFormat="1" x14ac:dyDescent="0.25">
      <c r="B5609" s="200" t="s">
        <v>973</v>
      </c>
      <c r="C5609" s="114">
        <v>4</v>
      </c>
      <c r="D5609" s="1">
        <v>3.7</v>
      </c>
      <c r="E5609" s="1"/>
      <c r="F5609" s="1"/>
      <c r="G5609" s="4">
        <f t="shared" si="1039"/>
        <v>64.961200000000005</v>
      </c>
      <c r="H5609" s="201"/>
      <c r="I5609" s="201"/>
      <c r="J5609" s="204">
        <f t="shared" si="1037"/>
        <v>1.075210085691107E-3</v>
      </c>
      <c r="K5609" s="204">
        <f t="shared" si="1033"/>
        <v>6.9846938773361844E-2</v>
      </c>
      <c r="L5609" s="28">
        <f t="shared" si="1032"/>
        <v>3.5949248430857623</v>
      </c>
      <c r="M5609" s="28">
        <f t="shared" si="1034"/>
        <v>0.2335306362462681</v>
      </c>
      <c r="N5609" s="28">
        <f t="shared" si="1038"/>
        <v>5.9156978898620354</v>
      </c>
      <c r="O5609" s="28">
        <f t="shared" si="1035"/>
        <v>0.38429084121668494</v>
      </c>
      <c r="P5609" s="28">
        <f t="shared" si="1036"/>
        <v>0.61782147746295302</v>
      </c>
      <c r="Q5609" s="6">
        <f t="shared" si="1029"/>
        <v>0.11209470539820869</v>
      </c>
      <c r="R5609" s="6">
        <f t="shared" si="1030"/>
        <v>0.14987342807450713</v>
      </c>
      <c r="S5609" s="6">
        <f t="shared" si="1031"/>
        <v>0.2619681334727158</v>
      </c>
    </row>
    <row r="5610" spans="2:19" customFormat="1" x14ac:dyDescent="0.25">
      <c r="B5610" s="200" t="s">
        <v>973</v>
      </c>
      <c r="C5610" s="114">
        <v>4</v>
      </c>
      <c r="D5610" s="1">
        <v>5.5</v>
      </c>
      <c r="E5610" s="1"/>
      <c r="F5610" s="1"/>
      <c r="G5610" s="4">
        <f t="shared" si="1039"/>
        <v>64.961200000000005</v>
      </c>
      <c r="H5610" s="201"/>
      <c r="I5610" s="201"/>
      <c r="J5610" s="204">
        <f t="shared" si="1037"/>
        <v>2.3758294442772811E-3</v>
      </c>
      <c r="K5610" s="204">
        <f t="shared" si="1033"/>
        <v>0.15433673468913039</v>
      </c>
      <c r="L5610" s="28">
        <f t="shared" si="1032"/>
        <v>8.9430956308196485</v>
      </c>
      <c r="M5610" s="28">
        <f t="shared" si="1034"/>
        <v>0.58095423516110178</v>
      </c>
      <c r="N5610" s="28">
        <f t="shared" si="1038"/>
        <v>9.4066355127217793</v>
      </c>
      <c r="O5610" s="28">
        <f t="shared" si="1035"/>
        <v>0.61106634272138272</v>
      </c>
      <c r="P5610" s="28">
        <f t="shared" si="1036"/>
        <v>1.1920205778824844</v>
      </c>
      <c r="Q5610" s="6">
        <f t="shared" si="1029"/>
        <v>0.27885803287732885</v>
      </c>
      <c r="R5610" s="6">
        <f t="shared" si="1030"/>
        <v>0.23831587366133927</v>
      </c>
      <c r="S5610" s="6">
        <f t="shared" si="1031"/>
        <v>0.51717390653866813</v>
      </c>
    </row>
    <row r="5611" spans="2:19" customFormat="1" x14ac:dyDescent="0.25">
      <c r="B5611" s="200" t="s">
        <v>973</v>
      </c>
      <c r="C5611" s="114">
        <v>4</v>
      </c>
      <c r="D5611" s="1">
        <v>3.5</v>
      </c>
      <c r="E5611" s="1"/>
      <c r="F5611" s="1"/>
      <c r="G5611" s="4">
        <f t="shared" si="1039"/>
        <v>64.961200000000005</v>
      </c>
      <c r="H5611" s="201"/>
      <c r="I5611" s="201"/>
      <c r="J5611" s="204">
        <f t="shared" si="1037"/>
        <v>9.6211275016187424E-4</v>
      </c>
      <c r="K5611" s="204">
        <f t="shared" si="1033"/>
        <v>6.2499999998077607E-2</v>
      </c>
      <c r="L5611" s="28">
        <f t="shared" si="1032"/>
        <v>3.1637815247608514</v>
      </c>
      <c r="M5611" s="28">
        <f t="shared" si="1034"/>
        <v>0.20552304837265933</v>
      </c>
      <c r="N5611" s="28">
        <f t="shared" si="1038"/>
        <v>5.5433152983182508</v>
      </c>
      <c r="O5611" s="28">
        <f t="shared" si="1035"/>
        <v>0.36010042074168885</v>
      </c>
      <c r="P5611" s="28">
        <f t="shared" si="1036"/>
        <v>0.56562346911434824</v>
      </c>
      <c r="Q5611" s="6">
        <f t="shared" si="1029"/>
        <v>9.865106321887647E-2</v>
      </c>
      <c r="R5611" s="6">
        <f t="shared" si="1030"/>
        <v>0.14043916408925866</v>
      </c>
      <c r="S5611" s="6">
        <f t="shared" si="1031"/>
        <v>0.23909022730813512</v>
      </c>
    </row>
    <row r="5612" spans="2:19" customFormat="1" x14ac:dyDescent="0.25">
      <c r="B5612" s="200" t="s">
        <v>973</v>
      </c>
      <c r="C5612" s="114">
        <v>4</v>
      </c>
      <c r="D5612" s="1">
        <v>3.9</v>
      </c>
      <c r="E5612" s="1"/>
      <c r="F5612" s="1"/>
      <c r="G5612" s="4">
        <f t="shared" si="1039"/>
        <v>64.961200000000005</v>
      </c>
      <c r="H5612" s="201"/>
      <c r="I5612" s="201"/>
      <c r="J5612" s="204">
        <f t="shared" si="1037"/>
        <v>1.1945906065275189E-3</v>
      </c>
      <c r="K5612" s="204">
        <f t="shared" si="1033"/>
        <v>7.7602040813939621E-2</v>
      </c>
      <c r="L5612" s="28">
        <f t="shared" si="1032"/>
        <v>4.0574351124683323</v>
      </c>
      <c r="M5612" s="28">
        <f t="shared" si="1034"/>
        <v>0.26357585894044605</v>
      </c>
      <c r="N5612" s="28">
        <f t="shared" si="1038"/>
        <v>6.2915196864507177</v>
      </c>
      <c r="O5612" s="28">
        <f t="shared" si="1035"/>
        <v>0.40870467658277715</v>
      </c>
      <c r="P5612" s="28">
        <f t="shared" si="1036"/>
        <v>0.6722805355232232</v>
      </c>
      <c r="Q5612" s="6">
        <f t="shared" si="1029"/>
        <v>0.12651641229141411</v>
      </c>
      <c r="R5612" s="6">
        <f t="shared" si="1030"/>
        <v>0.1593948238672831</v>
      </c>
      <c r="S5612" s="6">
        <f t="shared" si="1031"/>
        <v>0.28591123615869718</v>
      </c>
    </row>
    <row r="5613" spans="2:19" customFormat="1" x14ac:dyDescent="0.25">
      <c r="B5613" s="200" t="s">
        <v>973</v>
      </c>
      <c r="C5613" s="114">
        <v>4</v>
      </c>
      <c r="D5613" s="1">
        <v>3.9</v>
      </c>
      <c r="E5613" s="1"/>
      <c r="F5613" s="1"/>
      <c r="G5613" s="4">
        <f t="shared" si="1039"/>
        <v>64.961200000000005</v>
      </c>
      <c r="H5613" s="201"/>
      <c r="I5613" s="201"/>
      <c r="J5613" s="204">
        <f t="shared" si="1037"/>
        <v>1.1945906065275189E-3</v>
      </c>
      <c r="K5613" s="204">
        <f t="shared" si="1033"/>
        <v>7.7602040813939621E-2</v>
      </c>
      <c r="L5613" s="28">
        <f t="shared" si="1032"/>
        <v>4.0574351124683323</v>
      </c>
      <c r="M5613" s="28">
        <f t="shared" si="1034"/>
        <v>0.26357585894044605</v>
      </c>
      <c r="N5613" s="28">
        <f t="shared" si="1038"/>
        <v>6.2915196864507177</v>
      </c>
      <c r="O5613" s="28">
        <f t="shared" si="1035"/>
        <v>0.40870467658277715</v>
      </c>
      <c r="P5613" s="28">
        <f t="shared" si="1036"/>
        <v>0.6722805355232232</v>
      </c>
      <c r="Q5613" s="6">
        <f t="shared" si="1029"/>
        <v>0.12651641229141411</v>
      </c>
      <c r="R5613" s="6">
        <f t="shared" si="1030"/>
        <v>0.1593948238672831</v>
      </c>
      <c r="S5613" s="6">
        <f t="shared" si="1031"/>
        <v>0.28591123615869718</v>
      </c>
    </row>
    <row r="5614" spans="2:19" customFormat="1" x14ac:dyDescent="0.25">
      <c r="B5614" s="200" t="s">
        <v>973</v>
      </c>
      <c r="C5614" s="114">
        <v>4</v>
      </c>
      <c r="D5614" s="1">
        <v>4.4000000000000004</v>
      </c>
      <c r="E5614" s="1"/>
      <c r="F5614" s="1"/>
      <c r="G5614" s="4">
        <f t="shared" si="1039"/>
        <v>64.961200000000005</v>
      </c>
      <c r="H5614" s="201"/>
      <c r="I5614" s="201"/>
      <c r="J5614" s="204">
        <f t="shared" si="1037"/>
        <v>1.5205308443374602E-3</v>
      </c>
      <c r="K5614" s="204">
        <f t="shared" si="1033"/>
        <v>9.877551020104347E-2</v>
      </c>
      <c r="L5614" s="28">
        <f t="shared" si="1032"/>
        <v>5.3541650508837426</v>
      </c>
      <c r="M5614" s="28">
        <f t="shared" si="1034"/>
        <v>0.34781299344971695</v>
      </c>
      <c r="N5614" s="28">
        <f t="shared" si="1038"/>
        <v>7.2451870323804508</v>
      </c>
      <c r="O5614" s="28">
        <f t="shared" si="1035"/>
        <v>0.47065605297680857</v>
      </c>
      <c r="P5614" s="28">
        <f t="shared" si="1036"/>
        <v>0.81846904642652551</v>
      </c>
      <c r="Q5614" s="6">
        <f t="shared" si="1029"/>
        <v>0.16695023685586413</v>
      </c>
      <c r="R5614" s="6">
        <f t="shared" si="1030"/>
        <v>0.18355586066095536</v>
      </c>
      <c r="S5614" s="6">
        <f t="shared" si="1031"/>
        <v>0.35050609751681949</v>
      </c>
    </row>
    <row r="5615" spans="2:19" customFormat="1" x14ac:dyDescent="0.25">
      <c r="B5615" s="200" t="s">
        <v>973</v>
      </c>
      <c r="C5615" s="114">
        <v>4</v>
      </c>
      <c r="D5615" s="1">
        <v>3.5</v>
      </c>
      <c r="E5615" s="1"/>
      <c r="F5615" s="1"/>
      <c r="G5615" s="4">
        <f t="shared" si="1039"/>
        <v>64.961200000000005</v>
      </c>
      <c r="H5615" s="201"/>
      <c r="I5615" s="201"/>
      <c r="J5615" s="204">
        <f t="shared" si="1037"/>
        <v>9.6211275016187424E-4</v>
      </c>
      <c r="K5615" s="204">
        <f t="shared" si="1033"/>
        <v>6.2499999998077607E-2</v>
      </c>
      <c r="L5615" s="28">
        <f t="shared" si="1032"/>
        <v>3.1637815247608514</v>
      </c>
      <c r="M5615" s="28">
        <f t="shared" si="1034"/>
        <v>0.20552304837265933</v>
      </c>
      <c r="N5615" s="28">
        <f t="shared" si="1038"/>
        <v>5.5433152983182508</v>
      </c>
      <c r="O5615" s="28">
        <f t="shared" si="1035"/>
        <v>0.36010042074168885</v>
      </c>
      <c r="P5615" s="28">
        <f t="shared" si="1036"/>
        <v>0.56562346911434824</v>
      </c>
      <c r="Q5615" s="6">
        <f t="shared" si="1029"/>
        <v>9.865106321887647E-2</v>
      </c>
      <c r="R5615" s="6">
        <f t="shared" si="1030"/>
        <v>0.14043916408925866</v>
      </c>
      <c r="S5615" s="6">
        <f t="shared" si="1031"/>
        <v>0.23909022730813512</v>
      </c>
    </row>
    <row r="5616" spans="2:19" customFormat="1" x14ac:dyDescent="0.25">
      <c r="B5616" s="200" t="s">
        <v>973</v>
      </c>
      <c r="C5616" s="114">
        <v>4</v>
      </c>
      <c r="D5616" s="1">
        <v>6.5</v>
      </c>
      <c r="E5616" s="1"/>
      <c r="F5616" s="1"/>
      <c r="G5616" s="4">
        <f t="shared" si="1039"/>
        <v>64.961200000000005</v>
      </c>
      <c r="H5616" s="201"/>
      <c r="I5616" s="201"/>
      <c r="J5616" s="204">
        <f t="shared" si="1037"/>
        <v>3.3183072403542195E-3</v>
      </c>
      <c r="K5616" s="204">
        <f t="shared" si="1033"/>
        <v>0.21556122448316564</v>
      </c>
      <c r="L5616" s="28">
        <f t="shared" si="1032"/>
        <v>13.130517975640537</v>
      </c>
      <c r="M5616" s="28">
        <f t="shared" si="1034"/>
        <v>0.85297422086363262</v>
      </c>
      <c r="N5616" s="28">
        <f t="shared" si="1038"/>
        <v>11.437170539605743</v>
      </c>
      <c r="O5616" s="28">
        <f t="shared" si="1035"/>
        <v>0.74297233726827139</v>
      </c>
      <c r="P5616" s="28">
        <f t="shared" si="1036"/>
        <v>1.5959465581319039</v>
      </c>
      <c r="Q5616" s="6">
        <f t="shared" si="1029"/>
        <v>0.40942762601454363</v>
      </c>
      <c r="R5616" s="6">
        <f t="shared" si="1030"/>
        <v>0.28975921153462586</v>
      </c>
      <c r="S5616" s="6">
        <f t="shared" si="1031"/>
        <v>0.69918683754916944</v>
      </c>
    </row>
    <row r="5617" spans="2:19" customFormat="1" x14ac:dyDescent="0.25">
      <c r="B5617" s="200" t="s">
        <v>973</v>
      </c>
      <c r="C5617" s="114">
        <v>4</v>
      </c>
      <c r="D5617" s="1">
        <v>5.2</v>
      </c>
      <c r="E5617" s="1"/>
      <c r="F5617" s="1"/>
      <c r="G5617" s="4">
        <f t="shared" si="1039"/>
        <v>64.961200000000005</v>
      </c>
      <c r="H5617" s="201"/>
      <c r="I5617" s="201"/>
      <c r="J5617" s="204">
        <f t="shared" si="1037"/>
        <v>2.1237166338267006E-3</v>
      </c>
      <c r="K5617" s="204">
        <f t="shared" si="1033"/>
        <v>0.13795918366922602</v>
      </c>
      <c r="L5617" s="28">
        <f t="shared" si="1032"/>
        <v>7.8611437635641082</v>
      </c>
      <c r="M5617" s="28">
        <f t="shared" si="1034"/>
        <v>0.51066934215868187</v>
      </c>
      <c r="N5617" s="28">
        <f t="shared" si="1038"/>
        <v>8.8091474968502013</v>
      </c>
      <c r="O5617" s="28">
        <f t="shared" si="1035"/>
        <v>0.5722528034719111</v>
      </c>
      <c r="P5617" s="28">
        <f t="shared" si="1036"/>
        <v>1.0829221456305929</v>
      </c>
      <c r="Q5617" s="6">
        <f t="shared" si="1029"/>
        <v>0.2451212842361673</v>
      </c>
      <c r="R5617" s="6">
        <f t="shared" si="1030"/>
        <v>0.22317859335404533</v>
      </c>
      <c r="S5617" s="6">
        <f t="shared" si="1031"/>
        <v>0.46829987759021263</v>
      </c>
    </row>
    <row r="5618" spans="2:19" customFormat="1" x14ac:dyDescent="0.25">
      <c r="B5618" s="200" t="s">
        <v>973</v>
      </c>
      <c r="C5618" s="114">
        <v>4</v>
      </c>
      <c r="D5618" s="1">
        <v>3.6</v>
      </c>
      <c r="E5618" s="1"/>
      <c r="F5618" s="1"/>
      <c r="G5618" s="4">
        <f t="shared" si="1039"/>
        <v>64.961200000000005</v>
      </c>
      <c r="H5618" s="201"/>
      <c r="I5618" s="201"/>
      <c r="J5618" s="204">
        <f t="shared" si="1037"/>
        <v>1.0178760197630931E-3</v>
      </c>
      <c r="K5618" s="204">
        <f t="shared" si="1033"/>
        <v>6.6122448977558021E-2</v>
      </c>
      <c r="L5618" s="28">
        <f t="shared" si="1032"/>
        <v>3.375464158589657</v>
      </c>
      <c r="M5618" s="28">
        <f t="shared" si="1034"/>
        <v>0.21927420655205926</v>
      </c>
      <c r="N5618" s="28">
        <f t="shared" si="1038"/>
        <v>5.7290669248255632</v>
      </c>
      <c r="O5618" s="28">
        <f t="shared" si="1035"/>
        <v>0.37216706953560269</v>
      </c>
      <c r="P5618" s="28">
        <f t="shared" si="1036"/>
        <v>0.59144127608766195</v>
      </c>
      <c r="Q5618" s="6">
        <f t="shared" si="1029"/>
        <v>0.10525161914498844</v>
      </c>
      <c r="R5618" s="6">
        <f t="shared" si="1030"/>
        <v>0.14514515711888507</v>
      </c>
      <c r="S5618" s="6">
        <f t="shared" si="1031"/>
        <v>0.25039677626387352</v>
      </c>
    </row>
    <row r="5619" spans="2:19" customFormat="1" x14ac:dyDescent="0.25">
      <c r="B5619" s="200" t="s">
        <v>973</v>
      </c>
      <c r="C5619" s="114">
        <v>4</v>
      </c>
      <c r="D5619" s="1">
        <v>3.5</v>
      </c>
      <c r="E5619" s="1"/>
      <c r="F5619" s="1"/>
      <c r="G5619" s="4">
        <f t="shared" si="1039"/>
        <v>64.961200000000005</v>
      </c>
      <c r="H5619" s="201"/>
      <c r="I5619" s="201"/>
      <c r="J5619" s="204">
        <f t="shared" si="1037"/>
        <v>9.6211275016187424E-4</v>
      </c>
      <c r="K5619" s="204">
        <f t="shared" si="1033"/>
        <v>6.2499999998077607E-2</v>
      </c>
      <c r="L5619" s="28">
        <f t="shared" si="1032"/>
        <v>3.1637815247608514</v>
      </c>
      <c r="M5619" s="28">
        <f t="shared" si="1034"/>
        <v>0.20552304837265933</v>
      </c>
      <c r="N5619" s="28">
        <f t="shared" si="1038"/>
        <v>5.5433152983182508</v>
      </c>
      <c r="O5619" s="28">
        <f t="shared" si="1035"/>
        <v>0.36010042074168885</v>
      </c>
      <c r="P5619" s="28">
        <f t="shared" si="1036"/>
        <v>0.56562346911434824</v>
      </c>
      <c r="Q5619" s="6">
        <f t="shared" si="1029"/>
        <v>9.865106321887647E-2</v>
      </c>
      <c r="R5619" s="6">
        <f t="shared" si="1030"/>
        <v>0.14043916408925866</v>
      </c>
      <c r="S5619" s="6">
        <f t="shared" si="1031"/>
        <v>0.23909022730813512</v>
      </c>
    </row>
    <row r="5620" spans="2:19" customFormat="1" x14ac:dyDescent="0.25">
      <c r="B5620" s="200" t="s">
        <v>973</v>
      </c>
      <c r="C5620" s="114">
        <v>4</v>
      </c>
      <c r="D5620" s="1">
        <v>4.7</v>
      </c>
      <c r="E5620" s="1"/>
      <c r="F5620" s="1"/>
      <c r="G5620" s="4">
        <f t="shared" si="1039"/>
        <v>64.961200000000005</v>
      </c>
      <c r="H5620" s="201"/>
      <c r="I5620" s="201"/>
      <c r="J5620" s="204">
        <f t="shared" si="1037"/>
        <v>1.7349445429449633E-3</v>
      </c>
      <c r="K5620" s="204">
        <f t="shared" si="1033"/>
        <v>0.11270408162918646</v>
      </c>
      <c r="L5620" s="28">
        <f t="shared" si="1032"/>
        <v>6.2308461373122945</v>
      </c>
      <c r="M5620" s="28">
        <f t="shared" si="1034"/>
        <v>0.40476324994603757</v>
      </c>
      <c r="N5620" s="28">
        <f t="shared" si="1038"/>
        <v>7.8264436633583525</v>
      </c>
      <c r="O5620" s="28">
        <f t="shared" si="1035"/>
        <v>0.50841518196547364</v>
      </c>
      <c r="P5620" s="28">
        <f t="shared" si="1036"/>
        <v>0.91317843191151127</v>
      </c>
      <c r="Q5620" s="6">
        <f t="shared" si="1029"/>
        <v>0.19428635997409802</v>
      </c>
      <c r="R5620" s="6">
        <f t="shared" si="1030"/>
        <v>0.19828192096653471</v>
      </c>
      <c r="S5620" s="6">
        <f t="shared" si="1031"/>
        <v>0.39256828094063273</v>
      </c>
    </row>
    <row r="5621" spans="2:19" customFormat="1" x14ac:dyDescent="0.25">
      <c r="B5621" s="200" t="s">
        <v>973</v>
      </c>
      <c r="C5621" s="114">
        <v>4</v>
      </c>
      <c r="D5621" s="1">
        <v>4</v>
      </c>
      <c r="E5621" s="1"/>
      <c r="F5621" s="1"/>
      <c r="G5621" s="4">
        <f t="shared" si="1039"/>
        <v>64.961200000000005</v>
      </c>
      <c r="H5621" s="201"/>
      <c r="I5621" s="201"/>
      <c r="J5621" s="204">
        <f t="shared" si="1037"/>
        <v>1.2566370614359172E-3</v>
      </c>
      <c r="K5621" s="204">
        <f t="shared" si="1033"/>
        <v>8.1632653058713603E-2</v>
      </c>
      <c r="L5621" s="28">
        <f t="shared" si="1032"/>
        <v>4.3006091215286046</v>
      </c>
      <c r="M5621" s="28">
        <f t="shared" si="1034"/>
        <v>0.27937273468421148</v>
      </c>
      <c r="N5621" s="28">
        <f t="shared" si="1038"/>
        <v>6.4806737611278331</v>
      </c>
      <c r="O5621" s="28">
        <f t="shared" si="1035"/>
        <v>0.42099235249702632</v>
      </c>
      <c r="P5621" s="28">
        <f t="shared" si="1036"/>
        <v>0.7003650871812378</v>
      </c>
      <c r="Q5621" s="6">
        <f t="shared" si="1029"/>
        <v>0.1340989126484215</v>
      </c>
      <c r="R5621" s="6">
        <f t="shared" si="1030"/>
        <v>0.16418701747384026</v>
      </c>
      <c r="S5621" s="6">
        <f t="shared" si="1031"/>
        <v>0.29828593012226179</v>
      </c>
    </row>
    <row r="5622" spans="2:19" customFormat="1" x14ac:dyDescent="0.25">
      <c r="B5622" s="200" t="s">
        <v>973</v>
      </c>
      <c r="C5622" s="114">
        <v>4</v>
      </c>
      <c r="D5622" s="1">
        <v>3.4</v>
      </c>
      <c r="E5622" s="1"/>
      <c r="F5622" s="1"/>
      <c r="G5622" s="4">
        <f t="shared" si="1039"/>
        <v>64.961200000000005</v>
      </c>
      <c r="H5622" s="201"/>
      <c r="I5622" s="201"/>
      <c r="J5622" s="204">
        <f t="shared" si="1037"/>
        <v>9.0792027688745035E-4</v>
      </c>
      <c r="K5622" s="204">
        <f t="shared" si="1033"/>
        <v>5.8979591834920582E-2</v>
      </c>
      <c r="L5622" s="28">
        <f t="shared" si="1032"/>
        <v>2.9598116954824234</v>
      </c>
      <c r="M5622" s="28">
        <f t="shared" si="1034"/>
        <v>0.19227292324193554</v>
      </c>
      <c r="N5622" s="28">
        <f t="shared" si="1038"/>
        <v>5.3584638182360029</v>
      </c>
      <c r="O5622" s="28">
        <f t="shared" si="1035"/>
        <v>0.34809224654085708</v>
      </c>
      <c r="P5622" s="28">
        <f t="shared" si="1036"/>
        <v>0.54036516978279259</v>
      </c>
      <c r="Q5622" s="6">
        <f t="shared" si="1029"/>
        <v>9.2291003156129051E-2</v>
      </c>
      <c r="R5622" s="6">
        <f t="shared" si="1030"/>
        <v>0.13575597615093427</v>
      </c>
      <c r="S5622" s="6">
        <f t="shared" si="1031"/>
        <v>0.2280469793070633</v>
      </c>
    </row>
    <row r="5623" spans="2:19" customFormat="1" x14ac:dyDescent="0.25">
      <c r="B5623" s="200" t="s">
        <v>973</v>
      </c>
      <c r="C5623" s="114">
        <v>4</v>
      </c>
      <c r="D5623" s="1">
        <v>4.8</v>
      </c>
      <c r="E5623" s="1"/>
      <c r="F5623" s="1"/>
      <c r="G5623" s="4">
        <f t="shared" si="1039"/>
        <v>64.961200000000005</v>
      </c>
      <c r="H5623" s="201"/>
      <c r="I5623" s="201"/>
      <c r="J5623" s="204">
        <f t="shared" si="1037"/>
        <v>1.8095573684677208E-3</v>
      </c>
      <c r="K5623" s="204">
        <f t="shared" si="1033"/>
        <v>0.11755102040454758</v>
      </c>
      <c r="L5623" s="28">
        <f t="shared" si="1032"/>
        <v>6.5398480281028419</v>
      </c>
      <c r="M5623" s="28">
        <f t="shared" si="1034"/>
        <v>0.42483638396340279</v>
      </c>
      <c r="N5623" s="28">
        <f t="shared" si="1038"/>
        <v>8.0216224497877064</v>
      </c>
      <c r="O5623" s="28">
        <f t="shared" si="1035"/>
        <v>0.52109423039239344</v>
      </c>
      <c r="P5623" s="28">
        <f t="shared" si="1036"/>
        <v>0.94593061435579617</v>
      </c>
      <c r="Q5623" s="6">
        <f t="shared" si="1029"/>
        <v>0.20392146430243333</v>
      </c>
      <c r="R5623" s="6">
        <f t="shared" si="1030"/>
        <v>0.20322674985303346</v>
      </c>
      <c r="S5623" s="6">
        <f t="shared" si="1031"/>
        <v>0.40714821415546676</v>
      </c>
    </row>
    <row r="5624" spans="2:19" customFormat="1" x14ac:dyDescent="0.25">
      <c r="B5624" s="200" t="s">
        <v>973</v>
      </c>
      <c r="C5624" s="114">
        <v>4</v>
      </c>
      <c r="D5624" s="1">
        <v>3.3</v>
      </c>
      <c r="E5624" s="1"/>
      <c r="F5624" s="1"/>
      <c r="G5624" s="4">
        <f t="shared" si="1039"/>
        <v>64.961200000000005</v>
      </c>
      <c r="H5624" s="201"/>
      <c r="I5624" s="201"/>
      <c r="J5624" s="204">
        <f t="shared" si="1037"/>
        <v>8.5529859993982123E-4</v>
      </c>
      <c r="K5624" s="204">
        <f t="shared" si="1033"/>
        <v>5.5561224488086945E-2</v>
      </c>
      <c r="L5624" s="28">
        <f t="shared" si="1032"/>
        <v>2.7634881041225379</v>
      </c>
      <c r="M5624" s="28">
        <f t="shared" si="1034"/>
        <v>0.17951950691152002</v>
      </c>
      <c r="N5624" s="28">
        <f t="shared" si="1038"/>
        <v>5.1745344101160526</v>
      </c>
      <c r="O5624" s="28">
        <f t="shared" si="1035"/>
        <v>0.3361439712423443</v>
      </c>
      <c r="P5624" s="28">
        <f t="shared" si="1036"/>
        <v>0.51566347815386426</v>
      </c>
      <c r="Q5624" s="6">
        <f t="shared" si="1029"/>
        <v>8.6169363317529613E-2</v>
      </c>
      <c r="R5624" s="6">
        <f t="shared" si="1030"/>
        <v>0.13109614878451428</v>
      </c>
      <c r="S5624" s="6">
        <f t="shared" si="1031"/>
        <v>0.2172655121020439</v>
      </c>
    </row>
    <row r="5625" spans="2:19" customFormat="1" x14ac:dyDescent="0.25">
      <c r="B5625" s="200" t="s">
        <v>973</v>
      </c>
      <c r="C5625" s="114">
        <v>4</v>
      </c>
      <c r="D5625" s="1">
        <v>4.9000000000000004</v>
      </c>
      <c r="E5625" s="1"/>
      <c r="F5625" s="1"/>
      <c r="G5625" s="4">
        <f t="shared" si="1039"/>
        <v>64.961200000000005</v>
      </c>
      <c r="H5625" s="201"/>
      <c r="I5625" s="201"/>
      <c r="J5625" s="204">
        <f t="shared" si="1037"/>
        <v>1.8857409903172736E-3</v>
      </c>
      <c r="K5625" s="204">
        <f t="shared" si="1033"/>
        <v>0.12249999999623211</v>
      </c>
      <c r="L5625" s="28">
        <f t="shared" si="1032"/>
        <v>6.8573266813152358</v>
      </c>
      <c r="M5625" s="28">
        <f t="shared" si="1034"/>
        <v>0.44546017865048693</v>
      </c>
      <c r="N5625" s="28">
        <f t="shared" si="1038"/>
        <v>8.2174937658920371</v>
      </c>
      <c r="O5625" s="28">
        <f t="shared" si="1035"/>
        <v>0.53381826637890784</v>
      </c>
      <c r="P5625" s="28">
        <f t="shared" si="1036"/>
        <v>0.97927844502939476</v>
      </c>
      <c r="Q5625" s="6">
        <f t="shared" si="1029"/>
        <v>0.21382088575223371</v>
      </c>
      <c r="R5625" s="6">
        <f t="shared" si="1030"/>
        <v>0.20818912388777405</v>
      </c>
      <c r="S5625" s="6">
        <f t="shared" si="1031"/>
        <v>0.42201000964000779</v>
      </c>
    </row>
    <row r="5626" spans="2:19" customFormat="1" x14ac:dyDescent="0.25">
      <c r="B5626" s="200" t="s">
        <v>973</v>
      </c>
      <c r="C5626" s="114">
        <v>4</v>
      </c>
      <c r="D5626" s="1">
        <v>3.1</v>
      </c>
      <c r="E5626" s="1"/>
      <c r="F5626" s="1"/>
      <c r="G5626" s="4">
        <f t="shared" si="1039"/>
        <v>64.961200000000005</v>
      </c>
      <c r="H5626" s="201"/>
      <c r="I5626" s="201"/>
      <c r="J5626" s="204">
        <f t="shared" si="1037"/>
        <v>7.5476763502494771E-4</v>
      </c>
      <c r="K5626" s="204">
        <f t="shared" si="1033"/>
        <v>4.9030612243389851E-2</v>
      </c>
      <c r="L5626" s="28">
        <f t="shared" si="1032"/>
        <v>2.3935063597525432</v>
      </c>
      <c r="M5626" s="28">
        <f t="shared" si="1034"/>
        <v>0.15548504835297491</v>
      </c>
      <c r="N5626" s="28">
        <f t="shared" si="1038"/>
        <v>4.8095356854949474</v>
      </c>
      <c r="O5626" s="28">
        <f t="shared" si="1035"/>
        <v>0.31243321563258936</v>
      </c>
      <c r="P5626" s="28">
        <f t="shared" si="1036"/>
        <v>0.46791826398556424</v>
      </c>
      <c r="Q5626" s="6">
        <f t="shared" si="1029"/>
        <v>7.4632823209427962E-2</v>
      </c>
      <c r="R5626" s="6">
        <f t="shared" si="1030"/>
        <v>0.12184895409670986</v>
      </c>
      <c r="S5626" s="6">
        <f t="shared" si="1031"/>
        <v>0.19648177730613781</v>
      </c>
    </row>
    <row r="5627" spans="2:19" customFormat="1" x14ac:dyDescent="0.25">
      <c r="B5627" s="200" t="s">
        <v>973</v>
      </c>
      <c r="C5627" s="114">
        <v>5</v>
      </c>
      <c r="D5627" s="1">
        <v>3.3</v>
      </c>
      <c r="E5627" s="1"/>
      <c r="F5627" s="1"/>
      <c r="G5627" s="4">
        <f t="shared" si="1039"/>
        <v>64.961200000000005</v>
      </c>
      <c r="H5627" s="201"/>
      <c r="I5627" s="201"/>
      <c r="J5627" s="204">
        <f t="shared" si="1037"/>
        <v>8.5529859993982123E-4</v>
      </c>
      <c r="K5627" s="204">
        <f t="shared" si="1033"/>
        <v>5.5561224488086945E-2</v>
      </c>
      <c r="L5627" s="28">
        <f t="shared" si="1032"/>
        <v>2.7634881041225379</v>
      </c>
      <c r="M5627" s="28">
        <f t="shared" si="1034"/>
        <v>0.17951950691152002</v>
      </c>
      <c r="N5627" s="28">
        <f t="shared" si="1038"/>
        <v>5.1745344101160526</v>
      </c>
      <c r="O5627" s="28">
        <f t="shared" si="1035"/>
        <v>0.3361439712423443</v>
      </c>
      <c r="P5627" s="28">
        <f t="shared" si="1036"/>
        <v>0.51566347815386426</v>
      </c>
      <c r="Q5627" s="6">
        <f t="shared" si="1029"/>
        <v>8.6169363317529613E-2</v>
      </c>
      <c r="R5627" s="6">
        <f t="shared" si="1030"/>
        <v>0.13109614878451428</v>
      </c>
      <c r="S5627" s="6">
        <f t="shared" si="1031"/>
        <v>0.2172655121020439</v>
      </c>
    </row>
    <row r="5628" spans="2:19" customFormat="1" x14ac:dyDescent="0.25">
      <c r="B5628" s="200" t="s">
        <v>973</v>
      </c>
      <c r="C5628" s="114">
        <v>5</v>
      </c>
      <c r="D5628" s="1">
        <v>4.8</v>
      </c>
      <c r="E5628" s="1"/>
      <c r="F5628" s="1"/>
      <c r="G5628" s="4">
        <f t="shared" si="1039"/>
        <v>64.961200000000005</v>
      </c>
      <c r="H5628" s="201"/>
      <c r="I5628" s="201"/>
      <c r="J5628" s="204">
        <f t="shared" si="1037"/>
        <v>1.8095573684677208E-3</v>
      </c>
      <c r="K5628" s="204">
        <f t="shared" si="1033"/>
        <v>0.11755102040454758</v>
      </c>
      <c r="L5628" s="28">
        <f t="shared" si="1032"/>
        <v>6.5398480281028419</v>
      </c>
      <c r="M5628" s="28">
        <f t="shared" si="1034"/>
        <v>0.42483638396340279</v>
      </c>
      <c r="N5628" s="28">
        <f t="shared" si="1038"/>
        <v>8.0216224497877064</v>
      </c>
      <c r="O5628" s="28">
        <f t="shared" si="1035"/>
        <v>0.52109423039239344</v>
      </c>
      <c r="P5628" s="28">
        <f t="shared" si="1036"/>
        <v>0.94593061435579617</v>
      </c>
      <c r="Q5628" s="6">
        <f t="shared" si="1029"/>
        <v>0.20392146430243333</v>
      </c>
      <c r="R5628" s="6">
        <f t="shared" si="1030"/>
        <v>0.20322674985303346</v>
      </c>
      <c r="S5628" s="6">
        <f t="shared" si="1031"/>
        <v>0.40714821415546676</v>
      </c>
    </row>
    <row r="5629" spans="2:19" customFormat="1" x14ac:dyDescent="0.25">
      <c r="B5629" s="200" t="s">
        <v>973</v>
      </c>
      <c r="C5629" s="114">
        <v>5</v>
      </c>
      <c r="D5629" s="1">
        <v>3.4</v>
      </c>
      <c r="E5629" s="1"/>
      <c r="F5629" s="1"/>
      <c r="G5629" s="4">
        <f t="shared" si="1039"/>
        <v>64.961200000000005</v>
      </c>
      <c r="H5629" s="201"/>
      <c r="I5629" s="201"/>
      <c r="J5629" s="204">
        <f t="shared" si="1037"/>
        <v>9.0792027688745035E-4</v>
      </c>
      <c r="K5629" s="204">
        <f t="shared" si="1033"/>
        <v>5.8979591834920582E-2</v>
      </c>
      <c r="L5629" s="28">
        <f t="shared" si="1032"/>
        <v>2.9598116954824234</v>
      </c>
      <c r="M5629" s="28">
        <f t="shared" si="1034"/>
        <v>0.19227292324193554</v>
      </c>
      <c r="N5629" s="28">
        <f t="shared" si="1038"/>
        <v>5.3584638182360029</v>
      </c>
      <c r="O5629" s="28">
        <f t="shared" si="1035"/>
        <v>0.34809224654085708</v>
      </c>
      <c r="P5629" s="28">
        <f t="shared" si="1036"/>
        <v>0.54036516978279259</v>
      </c>
      <c r="Q5629" s="6">
        <f t="shared" si="1029"/>
        <v>9.2291003156129051E-2</v>
      </c>
      <c r="R5629" s="6">
        <f t="shared" si="1030"/>
        <v>0.13575597615093427</v>
      </c>
      <c r="S5629" s="6">
        <f t="shared" si="1031"/>
        <v>0.2280469793070633</v>
      </c>
    </row>
    <row r="5630" spans="2:19" customFormat="1" x14ac:dyDescent="0.25">
      <c r="B5630" s="200" t="s">
        <v>973</v>
      </c>
      <c r="C5630" s="114">
        <v>5</v>
      </c>
      <c r="D5630" s="1">
        <v>3.8</v>
      </c>
      <c r="E5630" s="1"/>
      <c r="F5630" s="1"/>
      <c r="G5630" s="4">
        <f t="shared" si="1039"/>
        <v>64.961200000000005</v>
      </c>
      <c r="H5630" s="201"/>
      <c r="I5630" s="201"/>
      <c r="J5630" s="204">
        <f t="shared" si="1037"/>
        <v>1.1341149479459152E-3</v>
      </c>
      <c r="K5630" s="204">
        <f t="shared" si="1033"/>
        <v>7.3673469385489021E-2</v>
      </c>
      <c r="L5630" s="28">
        <f t="shared" si="1032"/>
        <v>3.8222275656794742</v>
      </c>
      <c r="M5630" s="28">
        <f t="shared" si="1034"/>
        <v>0.24829649415562419</v>
      </c>
      <c r="N5630" s="28">
        <f t="shared" si="1038"/>
        <v>6.1031884174464111</v>
      </c>
      <c r="O5630" s="28">
        <f t="shared" si="1035"/>
        <v>0.39647045111343715</v>
      </c>
      <c r="P5630" s="28">
        <f t="shared" si="1036"/>
        <v>0.64476694526906131</v>
      </c>
      <c r="Q5630" s="6">
        <f t="shared" si="1029"/>
        <v>0.1191823171946996</v>
      </c>
      <c r="R5630" s="6">
        <f t="shared" si="1030"/>
        <v>0.1546234759342405</v>
      </c>
      <c r="S5630" s="6">
        <f t="shared" si="1031"/>
        <v>0.2738057931289401</v>
      </c>
    </row>
    <row r="5631" spans="2:19" customFormat="1" x14ac:dyDescent="0.25">
      <c r="B5631" s="200" t="s">
        <v>973</v>
      </c>
      <c r="C5631" s="114">
        <v>5</v>
      </c>
      <c r="D5631" s="1">
        <v>3</v>
      </c>
      <c r="E5631" s="1"/>
      <c r="F5631" s="1"/>
      <c r="G5631" s="4">
        <f t="shared" si="1039"/>
        <v>795.77470000000005</v>
      </c>
      <c r="H5631" s="201"/>
      <c r="I5631" s="201"/>
      <c r="J5631" s="204">
        <f t="shared" si="1037"/>
        <v>7.0685834705770342E-4</v>
      </c>
      <c r="K5631" s="204">
        <f t="shared" si="1033"/>
        <v>0.56249666683810862</v>
      </c>
      <c r="L5631" s="28">
        <f t="shared" si="1032"/>
        <v>2.219707841442716</v>
      </c>
      <c r="M5631" s="28">
        <f t="shared" si="1034"/>
        <v>1.7663769089848702</v>
      </c>
      <c r="N5631" s="28">
        <f t="shared" si="1038"/>
        <v>4.6285167281146418</v>
      </c>
      <c r="O5631" s="28">
        <f t="shared" si="1035"/>
        <v>3.6832347567317885</v>
      </c>
      <c r="P5631" s="28">
        <f t="shared" si="1036"/>
        <v>5.4496116657166587</v>
      </c>
      <c r="Q5631" s="6">
        <f t="shared" si="1029"/>
        <v>0.84786091631273763</v>
      </c>
      <c r="R5631" s="6">
        <f t="shared" si="1030"/>
        <v>1.4364615551253976</v>
      </c>
      <c r="S5631" s="6">
        <f t="shared" si="1031"/>
        <v>2.2843224714381352</v>
      </c>
    </row>
    <row r="5632" spans="2:19" customFormat="1" x14ac:dyDescent="0.25">
      <c r="B5632" s="200" t="s">
        <v>973</v>
      </c>
      <c r="C5632" s="114">
        <v>5</v>
      </c>
      <c r="D5632" s="1">
        <v>4.8</v>
      </c>
      <c r="E5632" s="1"/>
      <c r="F5632" s="1"/>
      <c r="G5632" s="4">
        <f t="shared" si="1039"/>
        <v>64.961200000000005</v>
      </c>
      <c r="H5632" s="201"/>
      <c r="I5632" s="201"/>
      <c r="J5632" s="204">
        <f t="shared" si="1037"/>
        <v>1.8095573684677208E-3</v>
      </c>
      <c r="K5632" s="204">
        <f t="shared" si="1033"/>
        <v>0.11755102040454758</v>
      </c>
      <c r="L5632" s="28">
        <f t="shared" si="1032"/>
        <v>6.5398480281028419</v>
      </c>
      <c r="M5632" s="28">
        <f t="shared" si="1034"/>
        <v>0.42483638396340279</v>
      </c>
      <c r="N5632" s="28">
        <f t="shared" si="1038"/>
        <v>8.0216224497877064</v>
      </c>
      <c r="O5632" s="28">
        <f t="shared" si="1035"/>
        <v>0.52109423039239344</v>
      </c>
      <c r="P5632" s="28">
        <f t="shared" si="1036"/>
        <v>0.94593061435579617</v>
      </c>
      <c r="Q5632" s="6">
        <f t="shared" si="1029"/>
        <v>0.20392146430243333</v>
      </c>
      <c r="R5632" s="6">
        <f t="shared" si="1030"/>
        <v>0.20322674985303346</v>
      </c>
      <c r="S5632" s="6">
        <f t="shared" si="1031"/>
        <v>0.40714821415546676</v>
      </c>
    </row>
    <row r="5633" spans="2:19" customFormat="1" x14ac:dyDescent="0.25">
      <c r="B5633" s="200" t="s">
        <v>973</v>
      </c>
      <c r="C5633" s="114">
        <v>5</v>
      </c>
      <c r="D5633" s="1">
        <v>3.2</v>
      </c>
      <c r="E5633" s="1"/>
      <c r="F5633" s="1"/>
      <c r="G5633" s="4">
        <f t="shared" si="1039"/>
        <v>64.961200000000005</v>
      </c>
      <c r="H5633" s="201"/>
      <c r="I5633" s="201"/>
      <c r="J5633" s="204">
        <f t="shared" si="1037"/>
        <v>8.0424771931898698E-4</v>
      </c>
      <c r="K5633" s="204">
        <f t="shared" si="1033"/>
        <v>5.2244897957576697E-2</v>
      </c>
      <c r="L5633" s="28">
        <f t="shared" si="1032"/>
        <v>2.57474279673893</v>
      </c>
      <c r="M5633" s="28">
        <f t="shared" si="1034"/>
        <v>0.16725838501169291</v>
      </c>
      <c r="N5633" s="28">
        <f t="shared" si="1038"/>
        <v>4.9915502127950244</v>
      </c>
      <c r="O5633" s="28">
        <f t="shared" si="1035"/>
        <v>0.32425709797277341</v>
      </c>
      <c r="P5633" s="28">
        <f t="shared" si="1036"/>
        <v>0.49151548298446635</v>
      </c>
      <c r="Q5633" s="6">
        <f t="shared" si="1029"/>
        <v>8.0284024805612586E-2</v>
      </c>
      <c r="R5633" s="6">
        <f t="shared" si="1030"/>
        <v>0.12646026820938164</v>
      </c>
      <c r="S5633" s="6">
        <f t="shared" si="1031"/>
        <v>0.20674429301499422</v>
      </c>
    </row>
    <row r="5634" spans="2:19" customFormat="1" x14ac:dyDescent="0.25">
      <c r="B5634" s="200" t="s">
        <v>973</v>
      </c>
      <c r="C5634" s="114">
        <v>5</v>
      </c>
      <c r="D5634" s="1">
        <v>3.6</v>
      </c>
      <c r="E5634" s="1"/>
      <c r="F5634" s="1"/>
      <c r="G5634" s="4">
        <f t="shared" si="1039"/>
        <v>64.961200000000005</v>
      </c>
      <c r="H5634" s="201"/>
      <c r="I5634" s="201"/>
      <c r="J5634" s="204">
        <f t="shared" si="1037"/>
        <v>1.0178760197630931E-3</v>
      </c>
      <c r="K5634" s="204">
        <f t="shared" si="1033"/>
        <v>6.6122448977558021E-2</v>
      </c>
      <c r="L5634" s="28">
        <f t="shared" si="1032"/>
        <v>3.375464158589657</v>
      </c>
      <c r="M5634" s="28">
        <f t="shared" si="1034"/>
        <v>0.21927420655205926</v>
      </c>
      <c r="N5634" s="28">
        <f t="shared" si="1038"/>
        <v>5.7290669248255632</v>
      </c>
      <c r="O5634" s="28">
        <f t="shared" si="1035"/>
        <v>0.37216706953560269</v>
      </c>
      <c r="P5634" s="28">
        <f t="shared" si="1036"/>
        <v>0.59144127608766195</v>
      </c>
      <c r="Q5634" s="6">
        <f t="shared" si="1029"/>
        <v>0.10525161914498844</v>
      </c>
      <c r="R5634" s="6">
        <f t="shared" si="1030"/>
        <v>0.14514515711888507</v>
      </c>
      <c r="S5634" s="6">
        <f t="shared" si="1031"/>
        <v>0.25039677626387352</v>
      </c>
    </row>
    <row r="5635" spans="2:19" customFormat="1" x14ac:dyDescent="0.25">
      <c r="B5635" s="200" t="s">
        <v>973</v>
      </c>
      <c r="C5635" s="114">
        <v>5</v>
      </c>
      <c r="D5635" s="1">
        <v>3.6</v>
      </c>
      <c r="E5635" s="1"/>
      <c r="F5635" s="1"/>
      <c r="G5635" s="4">
        <f t="shared" si="1039"/>
        <v>64.961200000000005</v>
      </c>
      <c r="H5635" s="201"/>
      <c r="I5635" s="201"/>
      <c r="J5635" s="204">
        <f t="shared" si="1037"/>
        <v>1.0178760197630931E-3</v>
      </c>
      <c r="K5635" s="204">
        <f t="shared" si="1033"/>
        <v>6.6122448977558021E-2</v>
      </c>
      <c r="L5635" s="28">
        <f t="shared" si="1032"/>
        <v>3.375464158589657</v>
      </c>
      <c r="M5635" s="28">
        <f t="shared" si="1034"/>
        <v>0.21927420655205926</v>
      </c>
      <c r="N5635" s="28">
        <f t="shared" si="1038"/>
        <v>5.7290669248255632</v>
      </c>
      <c r="O5635" s="28">
        <f t="shared" si="1035"/>
        <v>0.37216706953560269</v>
      </c>
      <c r="P5635" s="28">
        <f t="shared" si="1036"/>
        <v>0.59144127608766195</v>
      </c>
      <c r="Q5635" s="6">
        <f t="shared" ref="Q5635:Q5698" si="1040">M5635*0.48</f>
        <v>0.10525161914498844</v>
      </c>
      <c r="R5635" s="6">
        <f t="shared" ref="R5635:R5698" si="1041">O5635*0.39</f>
        <v>0.14514515711888507</v>
      </c>
      <c r="S5635" s="6">
        <f t="shared" ref="S5635:S5698" si="1042">Q5635+R5635</f>
        <v>0.25039677626387352</v>
      </c>
    </row>
    <row r="5636" spans="2:19" customFormat="1" x14ac:dyDescent="0.25">
      <c r="B5636" s="200" t="s">
        <v>973</v>
      </c>
      <c r="C5636" s="114">
        <v>5</v>
      </c>
      <c r="D5636" s="1">
        <v>3.1</v>
      </c>
      <c r="E5636" s="1"/>
      <c r="F5636" s="1"/>
      <c r="G5636" s="4">
        <f t="shared" si="1039"/>
        <v>64.961200000000005</v>
      </c>
      <c r="H5636" s="201"/>
      <c r="I5636" s="201"/>
      <c r="J5636" s="204">
        <f t="shared" si="1037"/>
        <v>7.5476763502494771E-4</v>
      </c>
      <c r="K5636" s="204">
        <f t="shared" si="1033"/>
        <v>4.9030612243389851E-2</v>
      </c>
      <c r="L5636" s="28">
        <f t="shared" si="1032"/>
        <v>2.3935063597525432</v>
      </c>
      <c r="M5636" s="28">
        <f t="shared" si="1034"/>
        <v>0.15548504835297491</v>
      </c>
      <c r="N5636" s="28">
        <f t="shared" si="1038"/>
        <v>4.8095356854949474</v>
      </c>
      <c r="O5636" s="28">
        <f t="shared" si="1035"/>
        <v>0.31243321563258936</v>
      </c>
      <c r="P5636" s="28">
        <f t="shared" si="1036"/>
        <v>0.46791826398556424</v>
      </c>
      <c r="Q5636" s="6">
        <f t="shared" si="1040"/>
        <v>7.4632823209427962E-2</v>
      </c>
      <c r="R5636" s="6">
        <f t="shared" si="1041"/>
        <v>0.12184895409670986</v>
      </c>
      <c r="S5636" s="6">
        <f t="shared" si="1042"/>
        <v>0.19648177730613781</v>
      </c>
    </row>
    <row r="5637" spans="2:19" customFormat="1" x14ac:dyDescent="0.25">
      <c r="B5637" s="200" t="s">
        <v>973</v>
      </c>
      <c r="C5637" s="114">
        <v>5</v>
      </c>
      <c r="D5637" s="1">
        <v>3</v>
      </c>
      <c r="E5637" s="1"/>
      <c r="F5637" s="1"/>
      <c r="G5637" s="4">
        <f t="shared" si="1039"/>
        <v>795.77470000000005</v>
      </c>
      <c r="H5637" s="201"/>
      <c r="I5637" s="201"/>
      <c r="J5637" s="204">
        <f t="shared" si="1037"/>
        <v>7.0685834705770342E-4</v>
      </c>
      <c r="K5637" s="204">
        <f t="shared" si="1033"/>
        <v>0.56249666683810862</v>
      </c>
      <c r="L5637" s="28">
        <f t="shared" si="1032"/>
        <v>2.219707841442716</v>
      </c>
      <c r="M5637" s="28">
        <f t="shared" si="1034"/>
        <v>1.7663769089848702</v>
      </c>
      <c r="N5637" s="28">
        <f t="shared" si="1038"/>
        <v>4.6285167281146418</v>
      </c>
      <c r="O5637" s="28">
        <f t="shared" si="1035"/>
        <v>3.6832347567317885</v>
      </c>
      <c r="P5637" s="28">
        <f t="shared" si="1036"/>
        <v>5.4496116657166587</v>
      </c>
      <c r="Q5637" s="6">
        <f t="shared" si="1040"/>
        <v>0.84786091631273763</v>
      </c>
      <c r="R5637" s="6">
        <f t="shared" si="1041"/>
        <v>1.4364615551253976</v>
      </c>
      <c r="S5637" s="6">
        <f t="shared" si="1042"/>
        <v>2.2843224714381352</v>
      </c>
    </row>
    <row r="5638" spans="2:19" customFormat="1" x14ac:dyDescent="0.25">
      <c r="B5638" s="200" t="s">
        <v>973</v>
      </c>
      <c r="C5638" s="114">
        <v>5</v>
      </c>
      <c r="D5638" s="1">
        <v>5.2</v>
      </c>
      <c r="E5638" s="1"/>
      <c r="F5638" s="1"/>
      <c r="G5638" s="4">
        <f t="shared" si="1039"/>
        <v>64.961200000000005</v>
      </c>
      <c r="H5638" s="201"/>
      <c r="I5638" s="201"/>
      <c r="J5638" s="204">
        <f t="shared" si="1037"/>
        <v>2.1237166338267006E-3</v>
      </c>
      <c r="K5638" s="204">
        <f t="shared" si="1033"/>
        <v>0.13795918366922602</v>
      </c>
      <c r="L5638" s="28">
        <f t="shared" si="1032"/>
        <v>7.8611437635641082</v>
      </c>
      <c r="M5638" s="28">
        <f t="shared" si="1034"/>
        <v>0.51066934215868187</v>
      </c>
      <c r="N5638" s="28">
        <f t="shared" si="1038"/>
        <v>8.8091474968502013</v>
      </c>
      <c r="O5638" s="28">
        <f t="shared" si="1035"/>
        <v>0.5722528034719111</v>
      </c>
      <c r="P5638" s="28">
        <f t="shared" si="1036"/>
        <v>1.0829221456305929</v>
      </c>
      <c r="Q5638" s="6">
        <f t="shared" si="1040"/>
        <v>0.2451212842361673</v>
      </c>
      <c r="R5638" s="6">
        <f t="shared" si="1041"/>
        <v>0.22317859335404533</v>
      </c>
      <c r="S5638" s="6">
        <f t="shared" si="1042"/>
        <v>0.46829987759021263</v>
      </c>
    </row>
    <row r="5639" spans="2:19" customFormat="1" x14ac:dyDescent="0.25">
      <c r="B5639" s="200" t="s">
        <v>973</v>
      </c>
      <c r="C5639" s="114">
        <v>5</v>
      </c>
      <c r="D5639" s="1">
        <v>4.4000000000000004</v>
      </c>
      <c r="E5639" s="1"/>
      <c r="F5639" s="1"/>
      <c r="G5639" s="4">
        <f t="shared" si="1039"/>
        <v>64.961200000000005</v>
      </c>
      <c r="H5639" s="201"/>
      <c r="I5639" s="201"/>
      <c r="J5639" s="204">
        <f t="shared" si="1037"/>
        <v>1.5205308443374602E-3</v>
      </c>
      <c r="K5639" s="204">
        <f t="shared" si="1033"/>
        <v>9.877551020104347E-2</v>
      </c>
      <c r="L5639" s="28">
        <f t="shared" si="1032"/>
        <v>5.3541650508837426</v>
      </c>
      <c r="M5639" s="28">
        <f t="shared" si="1034"/>
        <v>0.34781299344971695</v>
      </c>
      <c r="N5639" s="28">
        <f t="shared" si="1038"/>
        <v>7.2451870323804508</v>
      </c>
      <c r="O5639" s="28">
        <f t="shared" si="1035"/>
        <v>0.47065605297680857</v>
      </c>
      <c r="P5639" s="28">
        <f t="shared" si="1036"/>
        <v>0.81846904642652551</v>
      </c>
      <c r="Q5639" s="6">
        <f t="shared" si="1040"/>
        <v>0.16695023685586413</v>
      </c>
      <c r="R5639" s="6">
        <f t="shared" si="1041"/>
        <v>0.18355586066095536</v>
      </c>
      <c r="S5639" s="6">
        <f t="shared" si="1042"/>
        <v>0.35050609751681949</v>
      </c>
    </row>
    <row r="5640" spans="2:19" customFormat="1" x14ac:dyDescent="0.25">
      <c r="B5640" s="200" t="s">
        <v>973</v>
      </c>
      <c r="C5640" s="114">
        <v>5</v>
      </c>
      <c r="D5640" s="1">
        <v>3.9</v>
      </c>
      <c r="E5640" s="1"/>
      <c r="F5640" s="1"/>
      <c r="G5640" s="4">
        <f t="shared" si="1039"/>
        <v>64.961200000000005</v>
      </c>
      <c r="H5640" s="201"/>
      <c r="I5640" s="201"/>
      <c r="J5640" s="204">
        <f t="shared" si="1037"/>
        <v>1.1945906065275189E-3</v>
      </c>
      <c r="K5640" s="204">
        <f t="shared" si="1033"/>
        <v>7.7602040813939621E-2</v>
      </c>
      <c r="L5640" s="28">
        <f t="shared" si="1032"/>
        <v>4.0574351124683323</v>
      </c>
      <c r="M5640" s="28">
        <f t="shared" si="1034"/>
        <v>0.26357585894044605</v>
      </c>
      <c r="N5640" s="28">
        <f t="shared" si="1038"/>
        <v>6.2915196864507177</v>
      </c>
      <c r="O5640" s="28">
        <f t="shared" si="1035"/>
        <v>0.40870467658277715</v>
      </c>
      <c r="P5640" s="28">
        <f t="shared" si="1036"/>
        <v>0.6722805355232232</v>
      </c>
      <c r="Q5640" s="6">
        <f t="shared" si="1040"/>
        <v>0.12651641229141411</v>
      </c>
      <c r="R5640" s="6">
        <f t="shared" si="1041"/>
        <v>0.1593948238672831</v>
      </c>
      <c r="S5640" s="6">
        <f t="shared" si="1042"/>
        <v>0.28591123615869718</v>
      </c>
    </row>
    <row r="5641" spans="2:19" customFormat="1" x14ac:dyDescent="0.25">
      <c r="B5641" s="200" t="s">
        <v>973</v>
      </c>
      <c r="C5641" s="114">
        <v>5</v>
      </c>
      <c r="D5641" s="1">
        <v>3.1</v>
      </c>
      <c r="E5641" s="1"/>
      <c r="F5641" s="1"/>
      <c r="G5641" s="4">
        <f t="shared" si="1039"/>
        <v>64.961200000000005</v>
      </c>
      <c r="H5641" s="201"/>
      <c r="I5641" s="201"/>
      <c r="J5641" s="204">
        <f t="shared" si="1037"/>
        <v>7.5476763502494771E-4</v>
      </c>
      <c r="K5641" s="204">
        <f t="shared" si="1033"/>
        <v>4.9030612243389851E-2</v>
      </c>
      <c r="L5641" s="28">
        <f t="shared" si="1032"/>
        <v>2.3935063597525432</v>
      </c>
      <c r="M5641" s="28">
        <f t="shared" si="1034"/>
        <v>0.15548504835297491</v>
      </c>
      <c r="N5641" s="28">
        <f t="shared" si="1038"/>
        <v>4.8095356854949474</v>
      </c>
      <c r="O5641" s="28">
        <f t="shared" si="1035"/>
        <v>0.31243321563258936</v>
      </c>
      <c r="P5641" s="28">
        <f t="shared" si="1036"/>
        <v>0.46791826398556424</v>
      </c>
      <c r="Q5641" s="6">
        <f t="shared" si="1040"/>
        <v>7.4632823209427962E-2</v>
      </c>
      <c r="R5641" s="6">
        <f t="shared" si="1041"/>
        <v>0.12184895409670986</v>
      </c>
      <c r="S5641" s="6">
        <f t="shared" si="1042"/>
        <v>0.19648177730613781</v>
      </c>
    </row>
    <row r="5642" spans="2:19" customFormat="1" x14ac:dyDescent="0.25">
      <c r="B5642" s="200" t="s">
        <v>973</v>
      </c>
      <c r="C5642" s="114">
        <v>5</v>
      </c>
      <c r="D5642" s="1">
        <v>7.3</v>
      </c>
      <c r="E5642" s="1"/>
      <c r="F5642" s="1"/>
      <c r="G5642" s="4">
        <f t="shared" si="1039"/>
        <v>64.961200000000005</v>
      </c>
      <c r="H5642" s="201"/>
      <c r="I5642" s="201"/>
      <c r="J5642" s="204">
        <f t="shared" si="1037"/>
        <v>4.1853868127450016E-3</v>
      </c>
      <c r="K5642" s="204">
        <f t="shared" si="1033"/>
        <v>0.27188775509367796</v>
      </c>
      <c r="L5642" s="28">
        <f t="shared" si="1032"/>
        <v>17.146414059849693</v>
      </c>
      <c r="M5642" s="28">
        <f t="shared" si="1034"/>
        <v>1.1138516546291897</v>
      </c>
      <c r="N5642" s="28">
        <f t="shared" si="1038"/>
        <v>13.10079696359297</v>
      </c>
      <c r="O5642" s="28">
        <f t="shared" si="1035"/>
        <v>0.85104350821835983</v>
      </c>
      <c r="P5642" s="28">
        <f t="shared" si="1036"/>
        <v>1.9648951628475495</v>
      </c>
      <c r="Q5642" s="6">
        <f t="shared" si="1040"/>
        <v>0.53464879422201106</v>
      </c>
      <c r="R5642" s="6">
        <f t="shared" si="1041"/>
        <v>0.33190696820516036</v>
      </c>
      <c r="S5642" s="6">
        <f t="shared" si="1042"/>
        <v>0.86655576242717136</v>
      </c>
    </row>
    <row r="5643" spans="2:19" customFormat="1" x14ac:dyDescent="0.25">
      <c r="B5643" s="200" t="s">
        <v>973</v>
      </c>
      <c r="C5643" s="114">
        <v>5</v>
      </c>
      <c r="D5643" s="1">
        <v>4.3</v>
      </c>
      <c r="E5643" s="1"/>
      <c r="F5643" s="1"/>
      <c r="G5643" s="4">
        <f t="shared" si="1039"/>
        <v>64.961200000000005</v>
      </c>
      <c r="H5643" s="201"/>
      <c r="I5643" s="201"/>
      <c r="J5643" s="204">
        <f t="shared" si="1037"/>
        <v>1.4522012041218817E-3</v>
      </c>
      <c r="K5643" s="204">
        <f t="shared" si="1033"/>
        <v>9.4336734690975893E-2</v>
      </c>
      <c r="L5643" s="28">
        <f t="shared" si="1032"/>
        <v>5.0785301024450318</v>
      </c>
      <c r="M5643" s="28">
        <f t="shared" si="1034"/>
        <v>0.3299074160899001</v>
      </c>
      <c r="N5643" s="28">
        <f t="shared" si="1038"/>
        <v>7.0529054640829827</v>
      </c>
      <c r="O5643" s="28">
        <f t="shared" si="1035"/>
        <v>0.45816521132004828</v>
      </c>
      <c r="P5643" s="28">
        <f t="shared" si="1036"/>
        <v>0.78807262740994832</v>
      </c>
      <c r="Q5643" s="6">
        <f t="shared" si="1040"/>
        <v>0.15835555972315205</v>
      </c>
      <c r="R5643" s="6">
        <f t="shared" si="1041"/>
        <v>0.17868443241481885</v>
      </c>
      <c r="S5643" s="6">
        <f t="shared" si="1042"/>
        <v>0.33703999213797087</v>
      </c>
    </row>
    <row r="5644" spans="2:19" customFormat="1" x14ac:dyDescent="0.25">
      <c r="B5644" s="200" t="s">
        <v>973</v>
      </c>
      <c r="C5644" s="114">
        <v>5</v>
      </c>
      <c r="D5644" s="1">
        <v>3.5</v>
      </c>
      <c r="E5644" s="1"/>
      <c r="F5644" s="1"/>
      <c r="G5644" s="4">
        <f t="shared" si="1039"/>
        <v>64.961200000000005</v>
      </c>
      <c r="H5644" s="201"/>
      <c r="I5644" s="201"/>
      <c r="J5644" s="204">
        <f t="shared" si="1037"/>
        <v>9.6211275016187424E-4</v>
      </c>
      <c r="K5644" s="204">
        <f t="shared" si="1033"/>
        <v>6.2499999998077607E-2</v>
      </c>
      <c r="L5644" s="28">
        <f t="shared" si="1032"/>
        <v>3.1637815247608514</v>
      </c>
      <c r="M5644" s="28">
        <f t="shared" si="1034"/>
        <v>0.20552304837265933</v>
      </c>
      <c r="N5644" s="28">
        <f t="shared" si="1038"/>
        <v>5.5433152983182508</v>
      </c>
      <c r="O5644" s="28">
        <f t="shared" si="1035"/>
        <v>0.36010042074168885</v>
      </c>
      <c r="P5644" s="28">
        <f t="shared" si="1036"/>
        <v>0.56562346911434824</v>
      </c>
      <c r="Q5644" s="6">
        <f t="shared" si="1040"/>
        <v>9.865106321887647E-2</v>
      </c>
      <c r="R5644" s="6">
        <f t="shared" si="1041"/>
        <v>0.14043916408925866</v>
      </c>
      <c r="S5644" s="6">
        <f t="shared" si="1042"/>
        <v>0.23909022730813512</v>
      </c>
    </row>
    <row r="5645" spans="2:19" customFormat="1" x14ac:dyDescent="0.25">
      <c r="B5645" s="200" t="s">
        <v>973</v>
      </c>
      <c r="C5645" s="114">
        <v>5</v>
      </c>
      <c r="D5645" s="1">
        <v>4.5</v>
      </c>
      <c r="E5645" s="1"/>
      <c r="F5645" s="1"/>
      <c r="G5645" s="4">
        <f t="shared" si="1039"/>
        <v>64.961200000000005</v>
      </c>
      <c r="H5645" s="201"/>
      <c r="I5645" s="201"/>
      <c r="J5645" s="204">
        <f t="shared" si="1037"/>
        <v>1.5904312808798326E-3</v>
      </c>
      <c r="K5645" s="204">
        <f t="shared" si="1033"/>
        <v>0.10331632652743439</v>
      </c>
      <c r="L5645" s="28">
        <f t="shared" si="1032"/>
        <v>5.6380590590289899</v>
      </c>
      <c r="M5645" s="28">
        <f t="shared" si="1034"/>
        <v>0.36625508924934846</v>
      </c>
      <c r="N5645" s="28">
        <f t="shared" si="1038"/>
        <v>7.4382130025037601</v>
      </c>
      <c r="O5645" s="28">
        <f t="shared" si="1035"/>
        <v>0.48319525187039564</v>
      </c>
      <c r="P5645" s="28">
        <f t="shared" si="1036"/>
        <v>0.84945034111974405</v>
      </c>
      <c r="Q5645" s="6">
        <f t="shared" si="1040"/>
        <v>0.17580244283968727</v>
      </c>
      <c r="R5645" s="6">
        <f t="shared" si="1041"/>
        <v>0.1884461482294543</v>
      </c>
      <c r="S5645" s="6">
        <f t="shared" si="1042"/>
        <v>0.36424859106914154</v>
      </c>
    </row>
    <row r="5646" spans="2:19" customFormat="1" x14ac:dyDescent="0.25">
      <c r="B5646" s="200" t="s">
        <v>973</v>
      </c>
      <c r="C5646" s="114">
        <v>5</v>
      </c>
      <c r="D5646" s="1">
        <v>3.7</v>
      </c>
      <c r="E5646" s="1"/>
      <c r="F5646" s="1"/>
      <c r="G5646" s="4">
        <f t="shared" si="1039"/>
        <v>64.961200000000005</v>
      </c>
      <c r="H5646" s="201"/>
      <c r="I5646" s="201"/>
      <c r="J5646" s="204">
        <f t="shared" si="1037"/>
        <v>1.075210085691107E-3</v>
      </c>
      <c r="K5646" s="204">
        <f t="shared" si="1033"/>
        <v>6.9846938773361844E-2</v>
      </c>
      <c r="L5646" s="28">
        <f t="shared" si="1032"/>
        <v>3.5949248430857623</v>
      </c>
      <c r="M5646" s="28">
        <f t="shared" si="1034"/>
        <v>0.2335306362462681</v>
      </c>
      <c r="N5646" s="28">
        <f t="shared" si="1038"/>
        <v>5.9156978898620354</v>
      </c>
      <c r="O5646" s="28">
        <f t="shared" si="1035"/>
        <v>0.38429084121668494</v>
      </c>
      <c r="P5646" s="28">
        <f t="shared" si="1036"/>
        <v>0.61782147746295302</v>
      </c>
      <c r="Q5646" s="6">
        <f t="shared" si="1040"/>
        <v>0.11209470539820869</v>
      </c>
      <c r="R5646" s="6">
        <f t="shared" si="1041"/>
        <v>0.14987342807450713</v>
      </c>
      <c r="S5646" s="6">
        <f t="shared" si="1042"/>
        <v>0.2619681334727158</v>
      </c>
    </row>
    <row r="5647" spans="2:19" customFormat="1" x14ac:dyDescent="0.25">
      <c r="B5647" s="200" t="s">
        <v>973</v>
      </c>
      <c r="C5647" s="114">
        <v>5</v>
      </c>
      <c r="D5647" s="1">
        <v>3.6</v>
      </c>
      <c r="E5647" s="1"/>
      <c r="F5647" s="1"/>
      <c r="G5647" s="4">
        <f t="shared" si="1039"/>
        <v>64.961200000000005</v>
      </c>
      <c r="H5647" s="201"/>
      <c r="I5647" s="201"/>
      <c r="J5647" s="204">
        <f t="shared" si="1037"/>
        <v>1.0178760197630931E-3</v>
      </c>
      <c r="K5647" s="204">
        <f t="shared" si="1033"/>
        <v>6.6122448977558021E-2</v>
      </c>
      <c r="L5647" s="28">
        <f t="shared" si="1032"/>
        <v>3.375464158589657</v>
      </c>
      <c r="M5647" s="28">
        <f t="shared" si="1034"/>
        <v>0.21927420655205926</v>
      </c>
      <c r="N5647" s="28">
        <f t="shared" si="1038"/>
        <v>5.7290669248255632</v>
      </c>
      <c r="O5647" s="28">
        <f t="shared" si="1035"/>
        <v>0.37216706953560269</v>
      </c>
      <c r="P5647" s="28">
        <f t="shared" si="1036"/>
        <v>0.59144127608766195</v>
      </c>
      <c r="Q5647" s="6">
        <f t="shared" si="1040"/>
        <v>0.10525161914498844</v>
      </c>
      <c r="R5647" s="6">
        <f t="shared" si="1041"/>
        <v>0.14514515711888507</v>
      </c>
      <c r="S5647" s="6">
        <f t="shared" si="1042"/>
        <v>0.25039677626387352</v>
      </c>
    </row>
    <row r="5648" spans="2:19" customFormat="1" x14ac:dyDescent="0.25">
      <c r="B5648" s="200" t="s">
        <v>973</v>
      </c>
      <c r="C5648" s="114">
        <v>5</v>
      </c>
      <c r="D5648" s="1">
        <v>5.2</v>
      </c>
      <c r="E5648" s="1"/>
      <c r="F5648" s="1"/>
      <c r="G5648" s="4">
        <f t="shared" si="1039"/>
        <v>64.961200000000005</v>
      </c>
      <c r="H5648" s="201"/>
      <c r="I5648" s="201"/>
      <c r="J5648" s="204">
        <f t="shared" si="1037"/>
        <v>2.1237166338267006E-3</v>
      </c>
      <c r="K5648" s="204">
        <f t="shared" si="1033"/>
        <v>0.13795918366922602</v>
      </c>
      <c r="L5648" s="28">
        <f t="shared" si="1032"/>
        <v>7.8611437635641082</v>
      </c>
      <c r="M5648" s="28">
        <f t="shared" si="1034"/>
        <v>0.51066934215868187</v>
      </c>
      <c r="N5648" s="28">
        <f t="shared" si="1038"/>
        <v>8.8091474968502013</v>
      </c>
      <c r="O5648" s="28">
        <f t="shared" si="1035"/>
        <v>0.5722528034719111</v>
      </c>
      <c r="P5648" s="28">
        <f t="shared" si="1036"/>
        <v>1.0829221456305929</v>
      </c>
      <c r="Q5648" s="6">
        <f t="shared" si="1040"/>
        <v>0.2451212842361673</v>
      </c>
      <c r="R5648" s="6">
        <f t="shared" si="1041"/>
        <v>0.22317859335404533</v>
      </c>
      <c r="S5648" s="6">
        <f t="shared" si="1042"/>
        <v>0.46829987759021263</v>
      </c>
    </row>
    <row r="5649" spans="2:19" customFormat="1" x14ac:dyDescent="0.25">
      <c r="B5649" s="200" t="s">
        <v>973</v>
      </c>
      <c r="C5649" s="114">
        <v>5</v>
      </c>
      <c r="D5649" s="1">
        <v>4.5</v>
      </c>
      <c r="E5649" s="1"/>
      <c r="F5649" s="1"/>
      <c r="G5649" s="4">
        <f t="shared" si="1039"/>
        <v>64.961200000000005</v>
      </c>
      <c r="H5649" s="201"/>
      <c r="I5649" s="201"/>
      <c r="J5649" s="204">
        <f t="shared" si="1037"/>
        <v>1.5904312808798326E-3</v>
      </c>
      <c r="K5649" s="204">
        <f t="shared" si="1033"/>
        <v>0.10331632652743439</v>
      </c>
      <c r="L5649" s="28">
        <f t="shared" ref="L5649:L5712" si="1043">IF(E5649=1, 0.2004*(D5649^1.171), 0.17758*(D5649^2.299))</f>
        <v>5.6380590590289899</v>
      </c>
      <c r="M5649" s="28">
        <f t="shared" si="1034"/>
        <v>0.36625508924934846</v>
      </c>
      <c r="N5649" s="28">
        <f t="shared" si="1038"/>
        <v>7.4382130025037601</v>
      </c>
      <c r="O5649" s="28">
        <f t="shared" si="1035"/>
        <v>0.48319525187039564</v>
      </c>
      <c r="P5649" s="28">
        <f t="shared" si="1036"/>
        <v>0.84945034111974405</v>
      </c>
      <c r="Q5649" s="6">
        <f t="shared" si="1040"/>
        <v>0.17580244283968727</v>
      </c>
      <c r="R5649" s="6">
        <f t="shared" si="1041"/>
        <v>0.1884461482294543</v>
      </c>
      <c r="S5649" s="6">
        <f t="shared" si="1042"/>
        <v>0.36424859106914154</v>
      </c>
    </row>
    <row r="5650" spans="2:19" customFormat="1" x14ac:dyDescent="0.25">
      <c r="B5650" s="200" t="s">
        <v>973</v>
      </c>
      <c r="C5650" s="114">
        <v>5</v>
      </c>
      <c r="D5650" s="1">
        <v>6.1</v>
      </c>
      <c r="E5650" s="1"/>
      <c r="F5650" s="1"/>
      <c r="G5650" s="4">
        <f t="shared" si="1039"/>
        <v>64.961200000000005</v>
      </c>
      <c r="H5650" s="201"/>
      <c r="I5650" s="201"/>
      <c r="J5650" s="204">
        <f t="shared" si="1037"/>
        <v>2.9224665660019049E-3</v>
      </c>
      <c r="K5650" s="204">
        <f t="shared" ref="K5650:K5713" si="1044">+IF($D5650&gt;3.01,J5650*64.96120126,J5650*795.77)</f>
        <v>0.18984693876967082</v>
      </c>
      <c r="L5650" s="28">
        <f t="shared" si="1043"/>
        <v>11.346641732690337</v>
      </c>
      <c r="M5650" s="28">
        <f t="shared" ref="M5650:M5713" si="1045">+IF($D5650&gt;3.01,L5650*64.96120126*0.001,L5650*795.77*0.001)</f>
        <v>0.73709147722241208</v>
      </c>
      <c r="N5650" s="28">
        <f t="shared" si="1038"/>
        <v>10.618077151196925</v>
      </c>
      <c r="O5650" s="28">
        <f t="shared" ref="O5650:O5713" si="1046">+IF($D5650&gt;3.01,N5650*64.96120126*0.001,N5650*795.77*0.001)</f>
        <v>0.68976304681311085</v>
      </c>
      <c r="P5650" s="28">
        <f t="shared" ref="P5650:P5713" si="1047">+M5650+O5650</f>
        <v>1.426854524035523</v>
      </c>
      <c r="Q5650" s="6">
        <f t="shared" si="1040"/>
        <v>0.35380390906675779</v>
      </c>
      <c r="R5650" s="6">
        <f t="shared" si="1041"/>
        <v>0.26900758825711324</v>
      </c>
      <c r="S5650" s="6">
        <f t="shared" si="1042"/>
        <v>0.62281149732387098</v>
      </c>
    </row>
    <row r="5651" spans="2:19" customFormat="1" x14ac:dyDescent="0.25">
      <c r="B5651" s="200" t="s">
        <v>973</v>
      </c>
      <c r="C5651" s="114">
        <v>5</v>
      </c>
      <c r="D5651" s="1">
        <v>1.9</v>
      </c>
      <c r="E5651" s="1">
        <v>1</v>
      </c>
      <c r="F5651" s="1"/>
      <c r="G5651" s="4">
        <f t="shared" si="1039"/>
        <v>795.77470000000005</v>
      </c>
      <c r="H5651" s="201"/>
      <c r="I5651" s="201"/>
      <c r="J5651" s="204">
        <f t="shared" si="1037"/>
        <v>2.835287369864788E-4</v>
      </c>
      <c r="K5651" s="204">
        <f t="shared" si="1044"/>
        <v>0.22562366303173023</v>
      </c>
      <c r="L5651" s="28">
        <f t="shared" si="1043"/>
        <v>0.42493077356113312</v>
      </c>
      <c r="M5651" s="28">
        <f t="shared" si="1045"/>
        <v>0.33814716167674291</v>
      </c>
      <c r="N5651" s="28">
        <f t="shared" si="1038"/>
        <v>2.7123871783139122</v>
      </c>
      <c r="O5651" s="28">
        <f t="shared" si="1046"/>
        <v>2.1584363448868618</v>
      </c>
      <c r="P5651" s="28">
        <f t="shared" si="1047"/>
        <v>2.4965835065636046</v>
      </c>
      <c r="Q5651" s="6">
        <f t="shared" si="1040"/>
        <v>0.16231063760483661</v>
      </c>
      <c r="R5651" s="6">
        <f t="shared" si="1041"/>
        <v>0.84179017450587612</v>
      </c>
      <c r="S5651" s="6">
        <f t="shared" si="1042"/>
        <v>1.0041008121107127</v>
      </c>
    </row>
    <row r="5652" spans="2:19" customFormat="1" x14ac:dyDescent="0.25">
      <c r="B5652" s="200" t="s">
        <v>973</v>
      </c>
      <c r="C5652" s="114">
        <v>5</v>
      </c>
      <c r="D5652" s="1">
        <v>3.5</v>
      </c>
      <c r="E5652" s="1"/>
      <c r="F5652" s="1"/>
      <c r="G5652" s="4">
        <f t="shared" si="1039"/>
        <v>64.961200000000005</v>
      </c>
      <c r="H5652" s="201"/>
      <c r="I5652" s="201"/>
      <c r="J5652" s="204">
        <f t="shared" si="1037"/>
        <v>9.6211275016187424E-4</v>
      </c>
      <c r="K5652" s="204">
        <f t="shared" si="1044"/>
        <v>6.2499999998077607E-2</v>
      </c>
      <c r="L5652" s="28">
        <f t="shared" si="1043"/>
        <v>3.1637815247608514</v>
      </c>
      <c r="M5652" s="28">
        <f t="shared" si="1045"/>
        <v>0.20552304837265933</v>
      </c>
      <c r="N5652" s="28">
        <f t="shared" si="1038"/>
        <v>5.5433152983182508</v>
      </c>
      <c r="O5652" s="28">
        <f t="shared" si="1046"/>
        <v>0.36010042074168885</v>
      </c>
      <c r="P5652" s="28">
        <f t="shared" si="1047"/>
        <v>0.56562346911434824</v>
      </c>
      <c r="Q5652" s="6">
        <f t="shared" si="1040"/>
        <v>9.865106321887647E-2</v>
      </c>
      <c r="R5652" s="6">
        <f t="shared" si="1041"/>
        <v>0.14043916408925866</v>
      </c>
      <c r="S5652" s="6">
        <f t="shared" si="1042"/>
        <v>0.23909022730813512</v>
      </c>
    </row>
    <row r="5653" spans="2:19" customFormat="1" x14ac:dyDescent="0.25">
      <c r="B5653" s="200" t="s">
        <v>973</v>
      </c>
      <c r="C5653" s="114">
        <v>5</v>
      </c>
      <c r="D5653" s="1">
        <v>1</v>
      </c>
      <c r="E5653" s="1">
        <v>1</v>
      </c>
      <c r="F5653" s="1"/>
      <c r="G5653" s="4">
        <f t="shared" si="1039"/>
        <v>795.77470000000005</v>
      </c>
      <c r="H5653" s="201"/>
      <c r="I5653" s="201"/>
      <c r="J5653" s="204">
        <f t="shared" si="1037"/>
        <v>7.8539816339744827E-5</v>
      </c>
      <c r="K5653" s="204">
        <f t="shared" si="1044"/>
        <v>6.2499629648678737E-2</v>
      </c>
      <c r="L5653" s="28">
        <f t="shared" si="1043"/>
        <v>0.20039999999999999</v>
      </c>
      <c r="M5653" s="28">
        <f t="shared" si="1045"/>
        <v>0.15947230800000001</v>
      </c>
      <c r="N5653" s="28">
        <f t="shared" si="1038"/>
        <v>1.28</v>
      </c>
      <c r="O5653" s="28">
        <f t="shared" si="1046"/>
        <v>1.0185856</v>
      </c>
      <c r="P5653" s="28">
        <f t="shared" si="1047"/>
        <v>1.178057908</v>
      </c>
      <c r="Q5653" s="6">
        <f t="shared" si="1040"/>
        <v>7.6546707840000006E-2</v>
      </c>
      <c r="R5653" s="6">
        <f t="shared" si="1041"/>
        <v>0.39724838400000001</v>
      </c>
      <c r="S5653" s="6">
        <f t="shared" si="1042"/>
        <v>0.47379509184000002</v>
      </c>
    </row>
    <row r="5654" spans="2:19" customFormat="1" x14ac:dyDescent="0.25">
      <c r="B5654" s="200" t="s">
        <v>973</v>
      </c>
      <c r="C5654" s="114">
        <v>5</v>
      </c>
      <c r="D5654" s="1">
        <v>3.5</v>
      </c>
      <c r="E5654" s="1"/>
      <c r="F5654" s="1"/>
      <c r="G5654" s="4">
        <f t="shared" si="1039"/>
        <v>64.961200000000005</v>
      </c>
      <c r="H5654" s="201"/>
      <c r="I5654" s="201"/>
      <c r="J5654" s="204">
        <f t="shared" si="1037"/>
        <v>9.6211275016187424E-4</v>
      </c>
      <c r="K5654" s="204">
        <f t="shared" si="1044"/>
        <v>6.2499999998077607E-2</v>
      </c>
      <c r="L5654" s="28">
        <f t="shared" si="1043"/>
        <v>3.1637815247608514</v>
      </c>
      <c r="M5654" s="28">
        <f t="shared" si="1045"/>
        <v>0.20552304837265933</v>
      </c>
      <c r="N5654" s="28">
        <f t="shared" si="1038"/>
        <v>5.5433152983182508</v>
      </c>
      <c r="O5654" s="28">
        <f t="shared" si="1046"/>
        <v>0.36010042074168885</v>
      </c>
      <c r="P5654" s="28">
        <f t="shared" si="1047"/>
        <v>0.56562346911434824</v>
      </c>
      <c r="Q5654" s="6">
        <f t="shared" si="1040"/>
        <v>9.865106321887647E-2</v>
      </c>
      <c r="R5654" s="6">
        <f t="shared" si="1041"/>
        <v>0.14043916408925866</v>
      </c>
      <c r="S5654" s="6">
        <f t="shared" si="1042"/>
        <v>0.23909022730813512</v>
      </c>
    </row>
    <row r="5655" spans="2:19" customFormat="1" x14ac:dyDescent="0.25">
      <c r="B5655" s="200" t="s">
        <v>973</v>
      </c>
      <c r="C5655" s="114">
        <v>5</v>
      </c>
      <c r="D5655" s="1">
        <v>6.2</v>
      </c>
      <c r="E5655" s="1"/>
      <c r="F5655" s="1"/>
      <c r="G5655" s="4">
        <f t="shared" si="1039"/>
        <v>64.961200000000005</v>
      </c>
      <c r="H5655" s="201"/>
      <c r="I5655" s="201"/>
      <c r="J5655" s="204">
        <f t="shared" si="1037"/>
        <v>3.0190705400997908E-3</v>
      </c>
      <c r="K5655" s="204">
        <f t="shared" si="1044"/>
        <v>0.1961224489735594</v>
      </c>
      <c r="L5655" s="28">
        <f t="shared" si="1043"/>
        <v>11.778840632041497</v>
      </c>
      <c r="M5655" s="28">
        <f t="shared" si="1045"/>
        <v>0.76516763690751333</v>
      </c>
      <c r="N5655" s="28">
        <f t="shared" si="1038"/>
        <v>10.8220178607594</v>
      </c>
      <c r="O5655" s="28">
        <f t="shared" si="1046"/>
        <v>0.70301128029210602</v>
      </c>
      <c r="P5655" s="28">
        <f t="shared" si="1047"/>
        <v>1.4681789171996193</v>
      </c>
      <c r="Q5655" s="6">
        <f t="shared" si="1040"/>
        <v>0.36728046571560641</v>
      </c>
      <c r="R5655" s="6">
        <f t="shared" si="1041"/>
        <v>0.27417439931392135</v>
      </c>
      <c r="S5655" s="6">
        <f t="shared" si="1042"/>
        <v>0.64145486502952775</v>
      </c>
    </row>
    <row r="5656" spans="2:19" customFormat="1" x14ac:dyDescent="0.25">
      <c r="B5656" s="200" t="s">
        <v>973</v>
      </c>
      <c r="C5656" s="114">
        <v>5</v>
      </c>
      <c r="D5656" s="1">
        <v>1.2</v>
      </c>
      <c r="E5656" s="1">
        <v>1</v>
      </c>
      <c r="F5656" s="1"/>
      <c r="G5656" s="4">
        <f t="shared" si="1039"/>
        <v>795.77470000000005</v>
      </c>
      <c r="H5656" s="201"/>
      <c r="I5656" s="201"/>
      <c r="J5656" s="204">
        <f t="shared" si="1037"/>
        <v>1.1309733552923255E-4</v>
      </c>
      <c r="K5656" s="204">
        <f t="shared" si="1044"/>
        <v>8.9999466694097391E-2</v>
      </c>
      <c r="L5656" s="28">
        <f t="shared" si="1043"/>
        <v>0.24809553957887925</v>
      </c>
      <c r="M5656" s="28">
        <f t="shared" si="1045"/>
        <v>0.19742698753068474</v>
      </c>
      <c r="N5656" s="28">
        <f t="shared" si="1038"/>
        <v>1.5843532808757497</v>
      </c>
      <c r="O5656" s="28">
        <f t="shared" si="1046"/>
        <v>1.2607808103224951</v>
      </c>
      <c r="P5656" s="28">
        <f t="shared" si="1047"/>
        <v>1.4582077978531798</v>
      </c>
      <c r="Q5656" s="6">
        <f t="shared" si="1040"/>
        <v>9.4764954014728675E-2</v>
      </c>
      <c r="R5656" s="6">
        <f t="shared" si="1041"/>
        <v>0.49170451602577309</v>
      </c>
      <c r="S5656" s="6">
        <f t="shared" si="1042"/>
        <v>0.58646947004050176</v>
      </c>
    </row>
    <row r="5657" spans="2:19" customFormat="1" x14ac:dyDescent="0.25">
      <c r="B5657" s="200" t="s">
        <v>973</v>
      </c>
      <c r="C5657" s="114">
        <v>5</v>
      </c>
      <c r="D5657" s="1">
        <v>5</v>
      </c>
      <c r="E5657" s="1"/>
      <c r="F5657" s="1"/>
      <c r="G5657" s="4">
        <f t="shared" si="1039"/>
        <v>64.961200000000005</v>
      </c>
      <c r="H5657" s="201"/>
      <c r="I5657" s="201"/>
      <c r="J5657" s="204">
        <f t="shared" si="1037"/>
        <v>1.9634954084936209E-3</v>
      </c>
      <c r="K5657" s="204">
        <f t="shared" si="1044"/>
        <v>0.12755102040424002</v>
      </c>
      <c r="L5657" s="28">
        <f t="shared" si="1043"/>
        <v>7.1833345216463531</v>
      </c>
      <c r="M5657" s="28">
        <f t="shared" si="1045"/>
        <v>0.46663803957857453</v>
      </c>
      <c r="N5657" s="28">
        <f t="shared" si="1038"/>
        <v>8.4140458590425169</v>
      </c>
      <c r="O5657" s="28">
        <f t="shared" si="1046"/>
        <v>0.54658652646013051</v>
      </c>
      <c r="P5657" s="28">
        <f t="shared" si="1047"/>
        <v>1.0132245660387049</v>
      </c>
      <c r="Q5657" s="6">
        <f t="shared" si="1040"/>
        <v>0.22398625899771576</v>
      </c>
      <c r="R5657" s="6">
        <f t="shared" si="1041"/>
        <v>0.2131687453194509</v>
      </c>
      <c r="S5657" s="6">
        <f t="shared" si="1042"/>
        <v>0.4371550043171667</v>
      </c>
    </row>
    <row r="5658" spans="2:19" customFormat="1" x14ac:dyDescent="0.25">
      <c r="B5658" s="200" t="s">
        <v>973</v>
      </c>
      <c r="C5658" s="114">
        <v>5</v>
      </c>
      <c r="D5658" s="1">
        <v>4</v>
      </c>
      <c r="E5658" s="1"/>
      <c r="F5658" s="1"/>
      <c r="G5658" s="4">
        <f t="shared" si="1039"/>
        <v>64.961200000000005</v>
      </c>
      <c r="H5658" s="201"/>
      <c r="I5658" s="201"/>
      <c r="J5658" s="204">
        <f t="shared" si="1037"/>
        <v>1.2566370614359172E-3</v>
      </c>
      <c r="K5658" s="204">
        <f t="shared" si="1044"/>
        <v>8.1632653058713603E-2</v>
      </c>
      <c r="L5658" s="28">
        <f t="shared" si="1043"/>
        <v>4.3006091215286046</v>
      </c>
      <c r="M5658" s="28">
        <f t="shared" si="1045"/>
        <v>0.27937273468421148</v>
      </c>
      <c r="N5658" s="28">
        <f t="shared" si="1038"/>
        <v>6.4806737611278331</v>
      </c>
      <c r="O5658" s="28">
        <f t="shared" si="1046"/>
        <v>0.42099235249702632</v>
      </c>
      <c r="P5658" s="28">
        <f t="shared" si="1047"/>
        <v>0.7003650871812378</v>
      </c>
      <c r="Q5658" s="6">
        <f t="shared" si="1040"/>
        <v>0.1340989126484215</v>
      </c>
      <c r="R5658" s="6">
        <f t="shared" si="1041"/>
        <v>0.16418701747384026</v>
      </c>
      <c r="S5658" s="6">
        <f t="shared" si="1042"/>
        <v>0.29828593012226179</v>
      </c>
    </row>
    <row r="5659" spans="2:19" customFormat="1" x14ac:dyDescent="0.25">
      <c r="B5659" s="200" t="s">
        <v>973</v>
      </c>
      <c r="C5659" s="114">
        <v>5</v>
      </c>
      <c r="D5659" s="1">
        <v>0.8</v>
      </c>
      <c r="E5659" s="1">
        <v>1</v>
      </c>
      <c r="F5659" s="1"/>
      <c r="G5659" s="4">
        <f t="shared" si="1039"/>
        <v>795.77470000000005</v>
      </c>
      <c r="H5659" s="201"/>
      <c r="I5659" s="201"/>
      <c r="J5659" s="204">
        <f t="shared" si="1037"/>
        <v>5.0265482457436686E-5</v>
      </c>
      <c r="K5659" s="204">
        <f t="shared" si="1044"/>
        <v>3.9999762975154389E-2</v>
      </c>
      <c r="L5659" s="28">
        <f t="shared" si="1043"/>
        <v>0.15431782441572514</v>
      </c>
      <c r="M5659" s="28">
        <f t="shared" si="1045"/>
        <v>0.1228014951353016</v>
      </c>
      <c r="N5659" s="28">
        <f t="shared" si="1038"/>
        <v>0.98588271958712526</v>
      </c>
      <c r="O5659" s="28">
        <f t="shared" si="1046"/>
        <v>0.78453589176584659</v>
      </c>
      <c r="P5659" s="28">
        <f t="shared" si="1047"/>
        <v>0.90733738690114818</v>
      </c>
      <c r="Q5659" s="6">
        <f t="shared" si="1040"/>
        <v>5.8944717664944767E-2</v>
      </c>
      <c r="R5659" s="6">
        <f t="shared" si="1041"/>
        <v>0.3059689977886802</v>
      </c>
      <c r="S5659" s="6">
        <f t="shared" si="1042"/>
        <v>0.36491371545362494</v>
      </c>
    </row>
    <row r="5660" spans="2:19" customFormat="1" x14ac:dyDescent="0.25">
      <c r="B5660" s="200" t="s">
        <v>973</v>
      </c>
      <c r="C5660" s="114">
        <v>5</v>
      </c>
      <c r="D5660" s="1">
        <v>6.3</v>
      </c>
      <c r="E5660" s="1"/>
      <c r="F5660" s="1"/>
      <c r="G5660" s="4">
        <f t="shared" si="1039"/>
        <v>64.961200000000005</v>
      </c>
      <c r="H5660" s="201"/>
      <c r="I5660" s="201"/>
      <c r="J5660" s="204">
        <f t="shared" si="1037"/>
        <v>3.1172453105244723E-3</v>
      </c>
      <c r="K5660" s="204">
        <f t="shared" si="1044"/>
        <v>0.20249999999377144</v>
      </c>
      <c r="L5660" s="28">
        <f t="shared" si="1043"/>
        <v>12.220190463130352</v>
      </c>
      <c r="M5660" s="28">
        <f t="shared" si="1045"/>
        <v>0.79383825211094339</v>
      </c>
      <c r="N5660" s="28">
        <f t="shared" si="1038"/>
        <v>11.026518552173203</v>
      </c>
      <c r="O5660" s="28">
        <f t="shared" si="1046"/>
        <v>0.71629589086484713</v>
      </c>
      <c r="P5660" s="28">
        <f t="shared" si="1047"/>
        <v>1.5101341429757906</v>
      </c>
      <c r="Q5660" s="6">
        <f t="shared" si="1040"/>
        <v>0.38104236101325284</v>
      </c>
      <c r="R5660" s="6">
        <f t="shared" si="1041"/>
        <v>0.27935539743729038</v>
      </c>
      <c r="S5660" s="6">
        <f t="shared" si="1042"/>
        <v>0.66039775845054316</v>
      </c>
    </row>
    <row r="5661" spans="2:19" customFormat="1" x14ac:dyDescent="0.25">
      <c r="B5661" s="200" t="s">
        <v>973</v>
      </c>
      <c r="C5661" s="114">
        <v>5</v>
      </c>
      <c r="D5661" s="1">
        <v>4.2</v>
      </c>
      <c r="E5661" s="1"/>
      <c r="F5661" s="1"/>
      <c r="G5661" s="4">
        <f t="shared" si="1039"/>
        <v>64.961200000000005</v>
      </c>
      <c r="H5661" s="201"/>
      <c r="I5661" s="201"/>
      <c r="J5661" s="204">
        <f t="shared" si="1037"/>
        <v>1.385442360233099E-3</v>
      </c>
      <c r="K5661" s="204">
        <f t="shared" si="1044"/>
        <v>8.9999999997231753E-2</v>
      </c>
      <c r="L5661" s="28">
        <f t="shared" si="1043"/>
        <v>4.811097633235077</v>
      </c>
      <c r="M5661" s="28">
        <f t="shared" si="1045"/>
        <v>0.31253468163409348</v>
      </c>
      <c r="N5661" s="28">
        <f t="shared" si="1038"/>
        <v>6.861382640483793</v>
      </c>
      <c r="O5661" s="28">
        <f t="shared" si="1046"/>
        <v>0.44572365863033786</v>
      </c>
      <c r="P5661" s="28">
        <f t="shared" si="1047"/>
        <v>0.7582583402644314</v>
      </c>
      <c r="Q5661" s="6">
        <f t="shared" si="1040"/>
        <v>0.15001664718436486</v>
      </c>
      <c r="R5661" s="6">
        <f t="shared" si="1041"/>
        <v>0.17383222686583177</v>
      </c>
      <c r="S5661" s="6">
        <f t="shared" si="1042"/>
        <v>0.32384887405019663</v>
      </c>
    </row>
    <row r="5662" spans="2:19" customFormat="1" x14ac:dyDescent="0.25">
      <c r="B5662" s="200" t="s">
        <v>973</v>
      </c>
      <c r="C5662" s="114">
        <v>5</v>
      </c>
      <c r="D5662" s="1">
        <v>4.2</v>
      </c>
      <c r="E5662" s="1"/>
      <c r="F5662" s="1"/>
      <c r="G5662" s="4">
        <f t="shared" si="1039"/>
        <v>64.961200000000005</v>
      </c>
      <c r="H5662" s="201"/>
      <c r="I5662" s="201"/>
      <c r="J5662" s="204">
        <f t="shared" si="1037"/>
        <v>1.385442360233099E-3</v>
      </c>
      <c r="K5662" s="204">
        <f t="shared" si="1044"/>
        <v>8.9999999997231753E-2</v>
      </c>
      <c r="L5662" s="28">
        <f t="shared" si="1043"/>
        <v>4.811097633235077</v>
      </c>
      <c r="M5662" s="28">
        <f t="shared" si="1045"/>
        <v>0.31253468163409348</v>
      </c>
      <c r="N5662" s="28">
        <f t="shared" si="1038"/>
        <v>6.861382640483793</v>
      </c>
      <c r="O5662" s="28">
        <f t="shared" si="1046"/>
        <v>0.44572365863033786</v>
      </c>
      <c r="P5662" s="28">
        <f t="shared" si="1047"/>
        <v>0.7582583402644314</v>
      </c>
      <c r="Q5662" s="6">
        <f t="shared" si="1040"/>
        <v>0.15001664718436486</v>
      </c>
      <c r="R5662" s="6">
        <f t="shared" si="1041"/>
        <v>0.17383222686583177</v>
      </c>
      <c r="S5662" s="6">
        <f t="shared" si="1042"/>
        <v>0.32384887405019663</v>
      </c>
    </row>
    <row r="5663" spans="2:19" customFormat="1" x14ac:dyDescent="0.25">
      <c r="B5663" s="200" t="s">
        <v>973</v>
      </c>
      <c r="C5663" s="114">
        <v>5</v>
      </c>
      <c r="D5663" s="1">
        <v>4.3</v>
      </c>
      <c r="E5663" s="1"/>
      <c r="F5663" s="1"/>
      <c r="G5663" s="4">
        <f t="shared" si="1039"/>
        <v>64.961200000000005</v>
      </c>
      <c r="H5663" s="201"/>
      <c r="I5663" s="201"/>
      <c r="J5663" s="204">
        <f t="shared" si="1037"/>
        <v>1.4522012041218817E-3</v>
      </c>
      <c r="K5663" s="204">
        <f t="shared" si="1044"/>
        <v>9.4336734690975893E-2</v>
      </c>
      <c r="L5663" s="28">
        <f t="shared" si="1043"/>
        <v>5.0785301024450318</v>
      </c>
      <c r="M5663" s="28">
        <f t="shared" si="1045"/>
        <v>0.3299074160899001</v>
      </c>
      <c r="N5663" s="28">
        <f t="shared" si="1038"/>
        <v>7.0529054640829827</v>
      </c>
      <c r="O5663" s="28">
        <f t="shared" si="1046"/>
        <v>0.45816521132004828</v>
      </c>
      <c r="P5663" s="28">
        <f t="shared" si="1047"/>
        <v>0.78807262740994832</v>
      </c>
      <c r="Q5663" s="6">
        <f t="shared" si="1040"/>
        <v>0.15835555972315205</v>
      </c>
      <c r="R5663" s="6">
        <f t="shared" si="1041"/>
        <v>0.17868443241481885</v>
      </c>
      <c r="S5663" s="6">
        <f t="shared" si="1042"/>
        <v>0.33703999213797087</v>
      </c>
    </row>
    <row r="5664" spans="2:19" customFormat="1" x14ac:dyDescent="0.25">
      <c r="B5664" s="200" t="s">
        <v>973</v>
      </c>
      <c r="C5664" s="114">
        <v>5</v>
      </c>
      <c r="D5664" s="1">
        <v>8.9</v>
      </c>
      <c r="E5664" s="1"/>
      <c r="F5664" s="1"/>
      <c r="G5664" s="4">
        <f t="shared" si="1039"/>
        <v>64.961200000000005</v>
      </c>
      <c r="H5664" s="201"/>
      <c r="I5664" s="201"/>
      <c r="J5664" s="204">
        <f t="shared" si="1037"/>
        <v>6.2211388522711887E-3</v>
      </c>
      <c r="K5664" s="204">
        <f t="shared" si="1044"/>
        <v>0.40413265304879409</v>
      </c>
      <c r="L5664" s="28">
        <f t="shared" si="1043"/>
        <v>27.04217861046752</v>
      </c>
      <c r="M5664" s="28">
        <f t="shared" si="1045"/>
        <v>1.7566924072234475</v>
      </c>
      <c r="N5664" s="28">
        <f t="shared" si="1038"/>
        <v>16.519476384138205</v>
      </c>
      <c r="O5664" s="28">
        <f t="shared" si="1046"/>
        <v>1.073125030099819</v>
      </c>
      <c r="P5664" s="28">
        <f t="shared" si="1047"/>
        <v>2.8298174373232667</v>
      </c>
      <c r="Q5664" s="6">
        <f t="shared" si="1040"/>
        <v>0.84321235546725481</v>
      </c>
      <c r="R5664" s="6">
        <f t="shared" si="1041"/>
        <v>0.41851876173892943</v>
      </c>
      <c r="S5664" s="6">
        <f t="shared" si="1042"/>
        <v>1.2617311172061842</v>
      </c>
    </row>
    <row r="5665" spans="2:19" customFormat="1" x14ac:dyDescent="0.25">
      <c r="B5665" s="200" t="s">
        <v>973</v>
      </c>
      <c r="C5665" s="114">
        <v>5</v>
      </c>
      <c r="D5665" s="1">
        <v>3.8</v>
      </c>
      <c r="E5665" s="1"/>
      <c r="F5665" s="1"/>
      <c r="G5665" s="4">
        <f t="shared" si="1039"/>
        <v>64.961200000000005</v>
      </c>
      <c r="H5665" s="201"/>
      <c r="I5665" s="201"/>
      <c r="J5665" s="204">
        <f t="shared" ref="J5665:J5728" si="1048">((+D5665/200)^2)*PI()</f>
        <v>1.1341149479459152E-3</v>
      </c>
      <c r="K5665" s="204">
        <f t="shared" si="1044"/>
        <v>7.3673469385489021E-2</v>
      </c>
      <c r="L5665" s="28">
        <f t="shared" si="1043"/>
        <v>3.8222275656794742</v>
      </c>
      <c r="M5665" s="28">
        <f t="shared" si="1045"/>
        <v>0.24829649415562419</v>
      </c>
      <c r="N5665" s="28">
        <f t="shared" ref="N5665:N5728" si="1049">1.28*(D5665^1.17)</f>
        <v>6.1031884174464111</v>
      </c>
      <c r="O5665" s="28">
        <f t="shared" si="1046"/>
        <v>0.39647045111343715</v>
      </c>
      <c r="P5665" s="28">
        <f t="shared" si="1047"/>
        <v>0.64476694526906131</v>
      </c>
      <c r="Q5665" s="6">
        <f t="shared" si="1040"/>
        <v>0.1191823171946996</v>
      </c>
      <c r="R5665" s="6">
        <f t="shared" si="1041"/>
        <v>0.1546234759342405</v>
      </c>
      <c r="S5665" s="6">
        <f t="shared" si="1042"/>
        <v>0.2738057931289401</v>
      </c>
    </row>
    <row r="5666" spans="2:19" customFormat="1" x14ac:dyDescent="0.25">
      <c r="B5666" s="200" t="s">
        <v>973</v>
      </c>
      <c r="C5666" s="114">
        <v>5</v>
      </c>
      <c r="D5666" s="1">
        <v>1.5</v>
      </c>
      <c r="E5666" s="1">
        <v>1</v>
      </c>
      <c r="F5666" s="1"/>
      <c r="G5666" s="4">
        <f t="shared" ref="G5666:G5729" si="1050">IF($D5666&lt;3.01,795.7747,64.9612)</f>
        <v>795.77470000000005</v>
      </c>
      <c r="H5666" s="201"/>
      <c r="I5666" s="201"/>
      <c r="J5666" s="204">
        <f t="shared" si="1048"/>
        <v>1.7671458676442585E-4</v>
      </c>
      <c r="K5666" s="204">
        <f t="shared" si="1044"/>
        <v>0.14062416670952715</v>
      </c>
      <c r="L5666" s="28">
        <f t="shared" si="1043"/>
        <v>0.32218148694002102</v>
      </c>
      <c r="M5666" s="28">
        <f t="shared" si="1045"/>
        <v>0.25638236186226049</v>
      </c>
      <c r="N5666" s="28">
        <f t="shared" si="1049"/>
        <v>2.0570116092208695</v>
      </c>
      <c r="O5666" s="28">
        <f t="shared" si="1046"/>
        <v>1.6369081282696913</v>
      </c>
      <c r="P5666" s="28">
        <f t="shared" si="1047"/>
        <v>1.8932904901319518</v>
      </c>
      <c r="Q5666" s="6">
        <f t="shared" si="1040"/>
        <v>0.12306353369388504</v>
      </c>
      <c r="R5666" s="6">
        <f t="shared" si="1041"/>
        <v>0.63839417002517962</v>
      </c>
      <c r="S5666" s="6">
        <f t="shared" si="1042"/>
        <v>0.76145770371906463</v>
      </c>
    </row>
    <row r="5667" spans="2:19" customFormat="1" x14ac:dyDescent="0.25">
      <c r="B5667" s="200" t="s">
        <v>973</v>
      </c>
      <c r="C5667" s="114">
        <v>5</v>
      </c>
      <c r="D5667" s="1">
        <v>7.5</v>
      </c>
      <c r="E5667" s="1"/>
      <c r="F5667" s="1"/>
      <c r="G5667" s="4">
        <f t="shared" si="1050"/>
        <v>64.961200000000005</v>
      </c>
      <c r="H5667" s="201"/>
      <c r="I5667" s="201"/>
      <c r="J5667" s="204">
        <f t="shared" si="1048"/>
        <v>4.4178646691106467E-3</v>
      </c>
      <c r="K5667" s="204">
        <f t="shared" si="1044"/>
        <v>0.28698979590953999</v>
      </c>
      <c r="L5667" s="28">
        <f t="shared" si="1043"/>
        <v>18.245673379916788</v>
      </c>
      <c r="M5667" s="28">
        <f t="shared" si="1045"/>
        <v>1.1852608605569988</v>
      </c>
      <c r="N5667" s="28">
        <f t="shared" si="1049"/>
        <v>13.521710947318155</v>
      </c>
      <c r="O5667" s="28">
        <f t="shared" si="1046"/>
        <v>0.87838658622827981</v>
      </c>
      <c r="P5667" s="28">
        <f t="shared" si="1047"/>
        <v>2.0636474467852786</v>
      </c>
      <c r="Q5667" s="6">
        <f t="shared" si="1040"/>
        <v>0.56892521306735933</v>
      </c>
      <c r="R5667" s="6">
        <f t="shared" si="1041"/>
        <v>0.34257076862902913</v>
      </c>
      <c r="S5667" s="6">
        <f t="shared" si="1042"/>
        <v>0.91149598169638846</v>
      </c>
    </row>
    <row r="5668" spans="2:19" customFormat="1" x14ac:dyDescent="0.25">
      <c r="B5668" s="200" t="s">
        <v>973</v>
      </c>
      <c r="C5668" s="114">
        <v>5</v>
      </c>
      <c r="D5668" s="1">
        <v>0.8</v>
      </c>
      <c r="E5668" s="1">
        <v>1</v>
      </c>
      <c r="F5668" s="1"/>
      <c r="G5668" s="4">
        <f t="shared" si="1050"/>
        <v>795.77470000000005</v>
      </c>
      <c r="H5668" s="201"/>
      <c r="I5668" s="201"/>
      <c r="J5668" s="204">
        <f t="shared" si="1048"/>
        <v>5.0265482457436686E-5</v>
      </c>
      <c r="K5668" s="204">
        <f t="shared" si="1044"/>
        <v>3.9999762975154389E-2</v>
      </c>
      <c r="L5668" s="28">
        <f t="shared" si="1043"/>
        <v>0.15431782441572514</v>
      </c>
      <c r="M5668" s="28">
        <f t="shared" si="1045"/>
        <v>0.1228014951353016</v>
      </c>
      <c r="N5668" s="28">
        <f t="shared" si="1049"/>
        <v>0.98588271958712526</v>
      </c>
      <c r="O5668" s="28">
        <f t="shared" si="1046"/>
        <v>0.78453589176584659</v>
      </c>
      <c r="P5668" s="28">
        <f t="shared" si="1047"/>
        <v>0.90733738690114818</v>
      </c>
      <c r="Q5668" s="6">
        <f t="shared" si="1040"/>
        <v>5.8944717664944767E-2</v>
      </c>
      <c r="R5668" s="6">
        <f t="shared" si="1041"/>
        <v>0.3059689977886802</v>
      </c>
      <c r="S5668" s="6">
        <f t="shared" si="1042"/>
        <v>0.36491371545362494</v>
      </c>
    </row>
    <row r="5669" spans="2:19" customFormat="1" x14ac:dyDescent="0.25">
      <c r="B5669" s="200" t="s">
        <v>973</v>
      </c>
      <c r="C5669" s="114">
        <v>5</v>
      </c>
      <c r="D5669" s="1">
        <v>6.3</v>
      </c>
      <c r="E5669" s="1"/>
      <c r="F5669" s="1"/>
      <c r="G5669" s="4">
        <f t="shared" si="1050"/>
        <v>64.961200000000005</v>
      </c>
      <c r="H5669" s="201"/>
      <c r="I5669" s="201"/>
      <c r="J5669" s="204">
        <f t="shared" si="1048"/>
        <v>3.1172453105244723E-3</v>
      </c>
      <c r="K5669" s="204">
        <f t="shared" si="1044"/>
        <v>0.20249999999377144</v>
      </c>
      <c r="L5669" s="28">
        <f t="shared" si="1043"/>
        <v>12.220190463130352</v>
      </c>
      <c r="M5669" s="28">
        <f t="shared" si="1045"/>
        <v>0.79383825211094339</v>
      </c>
      <c r="N5669" s="28">
        <f t="shared" si="1049"/>
        <v>11.026518552173203</v>
      </c>
      <c r="O5669" s="28">
        <f t="shared" si="1046"/>
        <v>0.71629589086484713</v>
      </c>
      <c r="P5669" s="28">
        <f t="shared" si="1047"/>
        <v>1.5101341429757906</v>
      </c>
      <c r="Q5669" s="6">
        <f t="shared" si="1040"/>
        <v>0.38104236101325284</v>
      </c>
      <c r="R5669" s="6">
        <f t="shared" si="1041"/>
        <v>0.27935539743729038</v>
      </c>
      <c r="S5669" s="6">
        <f t="shared" si="1042"/>
        <v>0.66039775845054316</v>
      </c>
    </row>
    <row r="5670" spans="2:19" customFormat="1" x14ac:dyDescent="0.25">
      <c r="B5670" s="200" t="s">
        <v>973</v>
      </c>
      <c r="C5670" s="114">
        <v>5</v>
      </c>
      <c r="D5670" s="1">
        <v>4.2</v>
      </c>
      <c r="E5670" s="1"/>
      <c r="F5670" s="1"/>
      <c r="G5670" s="4">
        <f t="shared" si="1050"/>
        <v>64.961200000000005</v>
      </c>
      <c r="H5670" s="201"/>
      <c r="I5670" s="201"/>
      <c r="J5670" s="204">
        <f t="shared" si="1048"/>
        <v>1.385442360233099E-3</v>
      </c>
      <c r="K5670" s="204">
        <f t="shared" si="1044"/>
        <v>8.9999999997231753E-2</v>
      </c>
      <c r="L5670" s="28">
        <f t="shared" si="1043"/>
        <v>4.811097633235077</v>
      </c>
      <c r="M5670" s="28">
        <f t="shared" si="1045"/>
        <v>0.31253468163409348</v>
      </c>
      <c r="N5670" s="28">
        <f t="shared" si="1049"/>
        <v>6.861382640483793</v>
      </c>
      <c r="O5670" s="28">
        <f t="shared" si="1046"/>
        <v>0.44572365863033786</v>
      </c>
      <c r="P5670" s="28">
        <f t="shared" si="1047"/>
        <v>0.7582583402644314</v>
      </c>
      <c r="Q5670" s="6">
        <f t="shared" si="1040"/>
        <v>0.15001664718436486</v>
      </c>
      <c r="R5670" s="6">
        <f t="shared" si="1041"/>
        <v>0.17383222686583177</v>
      </c>
      <c r="S5670" s="6">
        <f t="shared" si="1042"/>
        <v>0.32384887405019663</v>
      </c>
    </row>
    <row r="5671" spans="2:19" customFormat="1" x14ac:dyDescent="0.25">
      <c r="B5671" s="200" t="s">
        <v>973</v>
      </c>
      <c r="C5671" s="114">
        <v>5</v>
      </c>
      <c r="D5671" s="1">
        <v>4.2</v>
      </c>
      <c r="E5671" s="1"/>
      <c r="F5671" s="1"/>
      <c r="G5671" s="4">
        <f t="shared" si="1050"/>
        <v>64.961200000000005</v>
      </c>
      <c r="H5671" s="201"/>
      <c r="I5671" s="201"/>
      <c r="J5671" s="204">
        <f t="shared" si="1048"/>
        <v>1.385442360233099E-3</v>
      </c>
      <c r="K5671" s="204">
        <f t="shared" si="1044"/>
        <v>8.9999999997231753E-2</v>
      </c>
      <c r="L5671" s="28">
        <f t="shared" si="1043"/>
        <v>4.811097633235077</v>
      </c>
      <c r="M5671" s="28">
        <f t="shared" si="1045"/>
        <v>0.31253468163409348</v>
      </c>
      <c r="N5671" s="28">
        <f t="shared" si="1049"/>
        <v>6.861382640483793</v>
      </c>
      <c r="O5671" s="28">
        <f t="shared" si="1046"/>
        <v>0.44572365863033786</v>
      </c>
      <c r="P5671" s="28">
        <f t="shared" si="1047"/>
        <v>0.7582583402644314</v>
      </c>
      <c r="Q5671" s="6">
        <f t="shared" si="1040"/>
        <v>0.15001664718436486</v>
      </c>
      <c r="R5671" s="6">
        <f t="shared" si="1041"/>
        <v>0.17383222686583177</v>
      </c>
      <c r="S5671" s="6">
        <f t="shared" si="1042"/>
        <v>0.32384887405019663</v>
      </c>
    </row>
    <row r="5672" spans="2:19" customFormat="1" x14ac:dyDescent="0.25">
      <c r="B5672" s="200" t="s">
        <v>973</v>
      </c>
      <c r="C5672" s="114">
        <v>5</v>
      </c>
      <c r="D5672" s="1">
        <v>4.2</v>
      </c>
      <c r="E5672" s="1"/>
      <c r="F5672" s="1"/>
      <c r="G5672" s="4">
        <f t="shared" si="1050"/>
        <v>64.961200000000005</v>
      </c>
      <c r="H5672" s="201"/>
      <c r="I5672" s="201"/>
      <c r="J5672" s="204">
        <f t="shared" si="1048"/>
        <v>1.385442360233099E-3</v>
      </c>
      <c r="K5672" s="204">
        <f t="shared" si="1044"/>
        <v>8.9999999997231753E-2</v>
      </c>
      <c r="L5672" s="28">
        <f t="shared" si="1043"/>
        <v>4.811097633235077</v>
      </c>
      <c r="M5672" s="28">
        <f t="shared" si="1045"/>
        <v>0.31253468163409348</v>
      </c>
      <c r="N5672" s="28">
        <f t="shared" si="1049"/>
        <v>6.861382640483793</v>
      </c>
      <c r="O5672" s="28">
        <f t="shared" si="1046"/>
        <v>0.44572365863033786</v>
      </c>
      <c r="P5672" s="28">
        <f t="shared" si="1047"/>
        <v>0.7582583402644314</v>
      </c>
      <c r="Q5672" s="6">
        <f t="shared" si="1040"/>
        <v>0.15001664718436486</v>
      </c>
      <c r="R5672" s="6">
        <f t="shared" si="1041"/>
        <v>0.17383222686583177</v>
      </c>
      <c r="S5672" s="6">
        <f t="shared" si="1042"/>
        <v>0.32384887405019663</v>
      </c>
    </row>
    <row r="5673" spans="2:19" customFormat="1" x14ac:dyDescent="0.25">
      <c r="B5673" s="200" t="s">
        <v>973</v>
      </c>
      <c r="C5673" s="114">
        <v>5</v>
      </c>
      <c r="D5673" s="1">
        <v>8.9</v>
      </c>
      <c r="E5673" s="1"/>
      <c r="F5673" s="1"/>
      <c r="G5673" s="4">
        <f t="shared" si="1050"/>
        <v>64.961200000000005</v>
      </c>
      <c r="H5673" s="201"/>
      <c r="I5673" s="201"/>
      <c r="J5673" s="204">
        <f t="shared" si="1048"/>
        <v>6.2211388522711887E-3</v>
      </c>
      <c r="K5673" s="204">
        <f t="shared" si="1044"/>
        <v>0.40413265304879409</v>
      </c>
      <c r="L5673" s="28">
        <f t="shared" si="1043"/>
        <v>27.04217861046752</v>
      </c>
      <c r="M5673" s="28">
        <f t="shared" si="1045"/>
        <v>1.7566924072234475</v>
      </c>
      <c r="N5673" s="28">
        <f t="shared" si="1049"/>
        <v>16.519476384138205</v>
      </c>
      <c r="O5673" s="28">
        <f t="shared" si="1046"/>
        <v>1.073125030099819</v>
      </c>
      <c r="P5673" s="28">
        <f t="shared" si="1047"/>
        <v>2.8298174373232667</v>
      </c>
      <c r="Q5673" s="6">
        <f t="shared" si="1040"/>
        <v>0.84321235546725481</v>
      </c>
      <c r="R5673" s="6">
        <f t="shared" si="1041"/>
        <v>0.41851876173892943</v>
      </c>
      <c r="S5673" s="6">
        <f t="shared" si="1042"/>
        <v>1.2617311172061842</v>
      </c>
    </row>
    <row r="5674" spans="2:19" customFormat="1" x14ac:dyDescent="0.25">
      <c r="B5674" s="200" t="s">
        <v>973</v>
      </c>
      <c r="C5674" s="114">
        <v>5</v>
      </c>
      <c r="D5674" s="1">
        <v>3.8</v>
      </c>
      <c r="E5674" s="1"/>
      <c r="F5674" s="1"/>
      <c r="G5674" s="4">
        <f t="shared" si="1050"/>
        <v>64.961200000000005</v>
      </c>
      <c r="H5674" s="201"/>
      <c r="I5674" s="201"/>
      <c r="J5674" s="204">
        <f t="shared" si="1048"/>
        <v>1.1341149479459152E-3</v>
      </c>
      <c r="K5674" s="204">
        <f t="shared" si="1044"/>
        <v>7.3673469385489021E-2</v>
      </c>
      <c r="L5674" s="28">
        <f t="shared" si="1043"/>
        <v>3.8222275656794742</v>
      </c>
      <c r="M5674" s="28">
        <f t="shared" si="1045"/>
        <v>0.24829649415562419</v>
      </c>
      <c r="N5674" s="28">
        <f t="shared" si="1049"/>
        <v>6.1031884174464111</v>
      </c>
      <c r="O5674" s="28">
        <f t="shared" si="1046"/>
        <v>0.39647045111343715</v>
      </c>
      <c r="P5674" s="28">
        <f t="shared" si="1047"/>
        <v>0.64476694526906131</v>
      </c>
      <c r="Q5674" s="6">
        <f t="shared" si="1040"/>
        <v>0.1191823171946996</v>
      </c>
      <c r="R5674" s="6">
        <f t="shared" si="1041"/>
        <v>0.1546234759342405</v>
      </c>
      <c r="S5674" s="6">
        <f t="shared" si="1042"/>
        <v>0.2738057931289401</v>
      </c>
    </row>
    <row r="5675" spans="2:19" customFormat="1" x14ac:dyDescent="0.25">
      <c r="B5675" s="200" t="s">
        <v>973</v>
      </c>
      <c r="C5675" s="114">
        <v>5</v>
      </c>
      <c r="D5675" s="1">
        <v>1.5</v>
      </c>
      <c r="E5675" s="1">
        <v>1</v>
      </c>
      <c r="F5675" s="1"/>
      <c r="G5675" s="4">
        <f t="shared" si="1050"/>
        <v>795.77470000000005</v>
      </c>
      <c r="H5675" s="201"/>
      <c r="I5675" s="201"/>
      <c r="J5675" s="204">
        <f t="shared" si="1048"/>
        <v>1.7671458676442585E-4</v>
      </c>
      <c r="K5675" s="204">
        <f t="shared" si="1044"/>
        <v>0.14062416670952715</v>
      </c>
      <c r="L5675" s="28">
        <f t="shared" si="1043"/>
        <v>0.32218148694002102</v>
      </c>
      <c r="M5675" s="28">
        <f t="shared" si="1045"/>
        <v>0.25638236186226049</v>
      </c>
      <c r="N5675" s="28">
        <f t="shared" si="1049"/>
        <v>2.0570116092208695</v>
      </c>
      <c r="O5675" s="28">
        <f t="shared" si="1046"/>
        <v>1.6369081282696913</v>
      </c>
      <c r="P5675" s="28">
        <f t="shared" si="1047"/>
        <v>1.8932904901319518</v>
      </c>
      <c r="Q5675" s="6">
        <f t="shared" si="1040"/>
        <v>0.12306353369388504</v>
      </c>
      <c r="R5675" s="6">
        <f t="shared" si="1041"/>
        <v>0.63839417002517962</v>
      </c>
      <c r="S5675" s="6">
        <f t="shared" si="1042"/>
        <v>0.76145770371906463</v>
      </c>
    </row>
    <row r="5676" spans="2:19" customFormat="1" x14ac:dyDescent="0.25">
      <c r="B5676" s="200" t="s">
        <v>973</v>
      </c>
      <c r="C5676" s="114">
        <v>5</v>
      </c>
      <c r="D5676" s="1">
        <v>7.5</v>
      </c>
      <c r="E5676" s="1"/>
      <c r="F5676" s="1"/>
      <c r="G5676" s="4">
        <f t="shared" si="1050"/>
        <v>64.961200000000005</v>
      </c>
      <c r="H5676" s="201"/>
      <c r="I5676" s="201"/>
      <c r="J5676" s="204">
        <f t="shared" si="1048"/>
        <v>4.4178646691106467E-3</v>
      </c>
      <c r="K5676" s="204">
        <f t="shared" si="1044"/>
        <v>0.28698979590953999</v>
      </c>
      <c r="L5676" s="28">
        <f t="shared" si="1043"/>
        <v>18.245673379916788</v>
      </c>
      <c r="M5676" s="28">
        <f t="shared" si="1045"/>
        <v>1.1852608605569988</v>
      </c>
      <c r="N5676" s="28">
        <f t="shared" si="1049"/>
        <v>13.521710947318155</v>
      </c>
      <c r="O5676" s="28">
        <f t="shared" si="1046"/>
        <v>0.87838658622827981</v>
      </c>
      <c r="P5676" s="28">
        <f t="shared" si="1047"/>
        <v>2.0636474467852786</v>
      </c>
      <c r="Q5676" s="6">
        <f t="shared" si="1040"/>
        <v>0.56892521306735933</v>
      </c>
      <c r="R5676" s="6">
        <f t="shared" si="1041"/>
        <v>0.34257076862902913</v>
      </c>
      <c r="S5676" s="6">
        <f t="shared" si="1042"/>
        <v>0.91149598169638846</v>
      </c>
    </row>
    <row r="5677" spans="2:19" customFormat="1" x14ac:dyDescent="0.25">
      <c r="B5677" s="200" t="s">
        <v>973</v>
      </c>
      <c r="C5677" s="114">
        <v>5</v>
      </c>
      <c r="D5677" s="1">
        <v>0.8</v>
      </c>
      <c r="E5677" s="1">
        <v>1</v>
      </c>
      <c r="F5677" s="1"/>
      <c r="G5677" s="4">
        <f t="shared" si="1050"/>
        <v>795.77470000000005</v>
      </c>
      <c r="H5677" s="201"/>
      <c r="I5677" s="201"/>
      <c r="J5677" s="204">
        <f t="shared" si="1048"/>
        <v>5.0265482457436686E-5</v>
      </c>
      <c r="K5677" s="204">
        <f t="shared" si="1044"/>
        <v>3.9999762975154389E-2</v>
      </c>
      <c r="L5677" s="28">
        <f t="shared" si="1043"/>
        <v>0.15431782441572514</v>
      </c>
      <c r="M5677" s="28">
        <f t="shared" si="1045"/>
        <v>0.1228014951353016</v>
      </c>
      <c r="N5677" s="28">
        <f t="shared" si="1049"/>
        <v>0.98588271958712526</v>
      </c>
      <c r="O5677" s="28">
        <f t="shared" si="1046"/>
        <v>0.78453589176584659</v>
      </c>
      <c r="P5677" s="28">
        <f t="shared" si="1047"/>
        <v>0.90733738690114818</v>
      </c>
      <c r="Q5677" s="6">
        <f t="shared" si="1040"/>
        <v>5.8944717664944767E-2</v>
      </c>
      <c r="R5677" s="6">
        <f t="shared" si="1041"/>
        <v>0.3059689977886802</v>
      </c>
      <c r="S5677" s="6">
        <f t="shared" si="1042"/>
        <v>0.36491371545362494</v>
      </c>
    </row>
    <row r="5678" spans="2:19" customFormat="1" x14ac:dyDescent="0.25">
      <c r="B5678" s="200" t="s">
        <v>973</v>
      </c>
      <c r="C5678" s="114">
        <v>5</v>
      </c>
      <c r="D5678" s="1">
        <v>3</v>
      </c>
      <c r="E5678" s="1"/>
      <c r="F5678" s="1"/>
      <c r="G5678" s="4">
        <f t="shared" si="1050"/>
        <v>795.77470000000005</v>
      </c>
      <c r="H5678" s="201"/>
      <c r="I5678" s="201"/>
      <c r="J5678" s="204">
        <f t="shared" si="1048"/>
        <v>7.0685834705770342E-4</v>
      </c>
      <c r="K5678" s="204">
        <f t="shared" si="1044"/>
        <v>0.56249666683810862</v>
      </c>
      <c r="L5678" s="28">
        <f t="shared" si="1043"/>
        <v>2.219707841442716</v>
      </c>
      <c r="M5678" s="28">
        <f t="shared" si="1045"/>
        <v>1.7663769089848702</v>
      </c>
      <c r="N5678" s="28">
        <f t="shared" si="1049"/>
        <v>4.6285167281146418</v>
      </c>
      <c r="O5678" s="28">
        <f t="shared" si="1046"/>
        <v>3.6832347567317885</v>
      </c>
      <c r="P5678" s="28">
        <f t="shared" si="1047"/>
        <v>5.4496116657166587</v>
      </c>
      <c r="Q5678" s="6">
        <f t="shared" si="1040"/>
        <v>0.84786091631273763</v>
      </c>
      <c r="R5678" s="6">
        <f t="shared" si="1041"/>
        <v>1.4364615551253976</v>
      </c>
      <c r="S5678" s="6">
        <f t="shared" si="1042"/>
        <v>2.2843224714381352</v>
      </c>
    </row>
    <row r="5679" spans="2:19" customFormat="1" x14ac:dyDescent="0.25">
      <c r="B5679" s="200" t="s">
        <v>973</v>
      </c>
      <c r="C5679" s="114">
        <v>5</v>
      </c>
      <c r="D5679" s="1">
        <v>7.1</v>
      </c>
      <c r="E5679" s="1"/>
      <c r="F5679" s="1"/>
      <c r="G5679" s="4">
        <f t="shared" si="1050"/>
        <v>64.961200000000005</v>
      </c>
      <c r="H5679" s="201"/>
      <c r="I5679" s="201"/>
      <c r="J5679" s="204">
        <f t="shared" si="1048"/>
        <v>3.959192141686536E-3</v>
      </c>
      <c r="K5679" s="204">
        <f t="shared" si="1044"/>
        <v>0.25719387754310946</v>
      </c>
      <c r="L5679" s="28">
        <f t="shared" si="1043"/>
        <v>16.085590015951329</v>
      </c>
      <c r="M5679" s="28">
        <f t="shared" si="1045"/>
        <v>1.0449392504120609</v>
      </c>
      <c r="N5679" s="28">
        <f t="shared" si="1049"/>
        <v>12.681839066301519</v>
      </c>
      <c r="O5679" s="28">
        <f t="shared" si="1046"/>
        <v>0.82382749993294346</v>
      </c>
      <c r="P5679" s="28">
        <f t="shared" si="1047"/>
        <v>1.8687667503450043</v>
      </c>
      <c r="Q5679" s="6">
        <f t="shared" si="1040"/>
        <v>0.50157084019778919</v>
      </c>
      <c r="R5679" s="6">
        <f t="shared" si="1041"/>
        <v>0.32129272497384798</v>
      </c>
      <c r="S5679" s="6">
        <f t="shared" si="1042"/>
        <v>0.82286356517163717</v>
      </c>
    </row>
    <row r="5680" spans="2:19" customFormat="1" x14ac:dyDescent="0.25">
      <c r="B5680" s="200" t="s">
        <v>973</v>
      </c>
      <c r="C5680" s="114">
        <v>5</v>
      </c>
      <c r="D5680" s="1">
        <v>3.1</v>
      </c>
      <c r="E5680" s="1"/>
      <c r="F5680" s="1"/>
      <c r="G5680" s="4">
        <f t="shared" si="1050"/>
        <v>64.961200000000005</v>
      </c>
      <c r="H5680" s="201"/>
      <c r="I5680" s="201"/>
      <c r="J5680" s="204">
        <f t="shared" si="1048"/>
        <v>7.5476763502494771E-4</v>
      </c>
      <c r="K5680" s="204">
        <f t="shared" si="1044"/>
        <v>4.9030612243389851E-2</v>
      </c>
      <c r="L5680" s="28">
        <f t="shared" si="1043"/>
        <v>2.3935063597525432</v>
      </c>
      <c r="M5680" s="28">
        <f t="shared" si="1045"/>
        <v>0.15548504835297491</v>
      </c>
      <c r="N5680" s="28">
        <f t="shared" si="1049"/>
        <v>4.8095356854949474</v>
      </c>
      <c r="O5680" s="28">
        <f t="shared" si="1046"/>
        <v>0.31243321563258936</v>
      </c>
      <c r="P5680" s="28">
        <f t="shared" si="1047"/>
        <v>0.46791826398556424</v>
      </c>
      <c r="Q5680" s="6">
        <f t="shared" si="1040"/>
        <v>7.4632823209427962E-2</v>
      </c>
      <c r="R5680" s="6">
        <f t="shared" si="1041"/>
        <v>0.12184895409670986</v>
      </c>
      <c r="S5680" s="6">
        <f t="shared" si="1042"/>
        <v>0.19648177730613781</v>
      </c>
    </row>
    <row r="5681" spans="2:19" customFormat="1" x14ac:dyDescent="0.25">
      <c r="B5681" s="200" t="s">
        <v>973</v>
      </c>
      <c r="C5681" s="114">
        <v>5</v>
      </c>
      <c r="D5681" s="1">
        <v>6.1</v>
      </c>
      <c r="E5681" s="1"/>
      <c r="F5681" s="1"/>
      <c r="G5681" s="4">
        <f t="shared" si="1050"/>
        <v>64.961200000000005</v>
      </c>
      <c r="H5681" s="201"/>
      <c r="I5681" s="201"/>
      <c r="J5681" s="204">
        <f t="shared" si="1048"/>
        <v>2.9224665660019049E-3</v>
      </c>
      <c r="K5681" s="204">
        <f t="shared" si="1044"/>
        <v>0.18984693876967082</v>
      </c>
      <c r="L5681" s="28">
        <f t="shared" si="1043"/>
        <v>11.346641732690337</v>
      </c>
      <c r="M5681" s="28">
        <f t="shared" si="1045"/>
        <v>0.73709147722241208</v>
      </c>
      <c r="N5681" s="28">
        <f t="shared" si="1049"/>
        <v>10.618077151196925</v>
      </c>
      <c r="O5681" s="28">
        <f t="shared" si="1046"/>
        <v>0.68976304681311085</v>
      </c>
      <c r="P5681" s="28">
        <f t="shared" si="1047"/>
        <v>1.426854524035523</v>
      </c>
      <c r="Q5681" s="6">
        <f t="shared" si="1040"/>
        <v>0.35380390906675779</v>
      </c>
      <c r="R5681" s="6">
        <f t="shared" si="1041"/>
        <v>0.26900758825711324</v>
      </c>
      <c r="S5681" s="6">
        <f t="shared" si="1042"/>
        <v>0.62281149732387098</v>
      </c>
    </row>
    <row r="5682" spans="2:19" customFormat="1" x14ac:dyDescent="0.25">
      <c r="B5682" s="200" t="s">
        <v>973</v>
      </c>
      <c r="C5682" s="114">
        <v>5</v>
      </c>
      <c r="D5682" s="1">
        <v>3</v>
      </c>
      <c r="E5682" s="1"/>
      <c r="F5682" s="1"/>
      <c r="G5682" s="4">
        <f t="shared" si="1050"/>
        <v>795.77470000000005</v>
      </c>
      <c r="H5682" s="201"/>
      <c r="I5682" s="201"/>
      <c r="J5682" s="204">
        <f t="shared" si="1048"/>
        <v>7.0685834705770342E-4</v>
      </c>
      <c r="K5682" s="204">
        <f t="shared" si="1044"/>
        <v>0.56249666683810862</v>
      </c>
      <c r="L5682" s="28">
        <f t="shared" si="1043"/>
        <v>2.219707841442716</v>
      </c>
      <c r="M5682" s="28">
        <f t="shared" si="1045"/>
        <v>1.7663769089848702</v>
      </c>
      <c r="N5682" s="28">
        <f t="shared" si="1049"/>
        <v>4.6285167281146418</v>
      </c>
      <c r="O5682" s="28">
        <f t="shared" si="1046"/>
        <v>3.6832347567317885</v>
      </c>
      <c r="P5682" s="28">
        <f t="shared" si="1047"/>
        <v>5.4496116657166587</v>
      </c>
      <c r="Q5682" s="6">
        <f t="shared" si="1040"/>
        <v>0.84786091631273763</v>
      </c>
      <c r="R5682" s="6">
        <f t="shared" si="1041"/>
        <v>1.4364615551253976</v>
      </c>
      <c r="S5682" s="6">
        <f t="shared" si="1042"/>
        <v>2.2843224714381352</v>
      </c>
    </row>
    <row r="5683" spans="2:19" customFormat="1" x14ac:dyDescent="0.25">
      <c r="B5683" s="200" t="s">
        <v>973</v>
      </c>
      <c r="C5683" s="114">
        <v>5</v>
      </c>
      <c r="D5683" s="1">
        <v>2.1</v>
      </c>
      <c r="E5683" s="1">
        <v>1</v>
      </c>
      <c r="F5683" s="1"/>
      <c r="G5683" s="4">
        <f t="shared" si="1050"/>
        <v>795.77470000000005</v>
      </c>
      <c r="H5683" s="201"/>
      <c r="I5683" s="201"/>
      <c r="J5683" s="204">
        <f t="shared" si="1048"/>
        <v>3.4636059005827474E-4</v>
      </c>
      <c r="K5683" s="204">
        <f t="shared" si="1044"/>
        <v>0.27562336675067328</v>
      </c>
      <c r="L5683" s="28">
        <f t="shared" si="1043"/>
        <v>0.47776739842791194</v>
      </c>
      <c r="M5683" s="28">
        <f t="shared" si="1045"/>
        <v>0.38019296264697949</v>
      </c>
      <c r="N5683" s="28">
        <f t="shared" si="1049"/>
        <v>3.049344871338687</v>
      </c>
      <c r="O5683" s="28">
        <f t="shared" si="1046"/>
        <v>2.4265771682651871</v>
      </c>
      <c r="P5683" s="28">
        <f t="shared" si="1047"/>
        <v>2.8067701309121666</v>
      </c>
      <c r="Q5683" s="6">
        <f t="shared" si="1040"/>
        <v>0.18249262207055014</v>
      </c>
      <c r="R5683" s="6">
        <f t="shared" si="1041"/>
        <v>0.94636509562342297</v>
      </c>
      <c r="S5683" s="6">
        <f t="shared" si="1042"/>
        <v>1.1288577176939731</v>
      </c>
    </row>
    <row r="5684" spans="2:19" customFormat="1" x14ac:dyDescent="0.25">
      <c r="B5684" s="200" t="s">
        <v>973</v>
      </c>
      <c r="C5684" s="114">
        <v>5</v>
      </c>
      <c r="D5684" s="1">
        <v>6.3</v>
      </c>
      <c r="E5684" s="1"/>
      <c r="F5684" s="1"/>
      <c r="G5684" s="4">
        <f t="shared" si="1050"/>
        <v>64.961200000000005</v>
      </c>
      <c r="H5684" s="201"/>
      <c r="I5684" s="201"/>
      <c r="J5684" s="204">
        <f t="shared" si="1048"/>
        <v>3.1172453105244723E-3</v>
      </c>
      <c r="K5684" s="204">
        <f t="shared" si="1044"/>
        <v>0.20249999999377144</v>
      </c>
      <c r="L5684" s="28">
        <f t="shared" si="1043"/>
        <v>12.220190463130352</v>
      </c>
      <c r="M5684" s="28">
        <f t="shared" si="1045"/>
        <v>0.79383825211094339</v>
      </c>
      <c r="N5684" s="28">
        <f t="shared" si="1049"/>
        <v>11.026518552173203</v>
      </c>
      <c r="O5684" s="28">
        <f t="shared" si="1046"/>
        <v>0.71629589086484713</v>
      </c>
      <c r="P5684" s="28">
        <f t="shared" si="1047"/>
        <v>1.5101341429757906</v>
      </c>
      <c r="Q5684" s="6">
        <f t="shared" si="1040"/>
        <v>0.38104236101325284</v>
      </c>
      <c r="R5684" s="6">
        <f t="shared" si="1041"/>
        <v>0.27935539743729038</v>
      </c>
      <c r="S5684" s="6">
        <f t="shared" si="1042"/>
        <v>0.66039775845054316</v>
      </c>
    </row>
    <row r="5685" spans="2:19" customFormat="1" x14ac:dyDescent="0.25">
      <c r="B5685" s="200" t="s">
        <v>973</v>
      </c>
      <c r="C5685" s="114">
        <v>5</v>
      </c>
      <c r="D5685" s="1">
        <v>8.1999999999999993</v>
      </c>
      <c r="E5685" s="1"/>
      <c r="F5685" s="1"/>
      <c r="G5685" s="4">
        <f t="shared" si="1050"/>
        <v>64.961200000000005</v>
      </c>
      <c r="H5685" s="201"/>
      <c r="I5685" s="201"/>
      <c r="J5685" s="204">
        <f t="shared" si="1048"/>
        <v>5.2810172506844409E-3</v>
      </c>
      <c r="K5685" s="204">
        <f t="shared" si="1044"/>
        <v>0.34306122447924381</v>
      </c>
      <c r="L5685" s="28">
        <f t="shared" si="1043"/>
        <v>22.400210436181411</v>
      </c>
      <c r="M5685" s="28">
        <f t="shared" si="1045"/>
        <v>1.455144578411133</v>
      </c>
      <c r="N5685" s="28">
        <f t="shared" si="1049"/>
        <v>15.009705698547517</v>
      </c>
      <c r="O5685" s="28">
        <f t="shared" si="1046"/>
        <v>0.97504851273671411</v>
      </c>
      <c r="P5685" s="28">
        <f t="shared" si="1047"/>
        <v>2.4301930911478471</v>
      </c>
      <c r="Q5685" s="6">
        <f t="shared" si="1040"/>
        <v>0.69846939763734384</v>
      </c>
      <c r="R5685" s="6">
        <f t="shared" si="1041"/>
        <v>0.38026891996731854</v>
      </c>
      <c r="S5685" s="6">
        <f t="shared" si="1042"/>
        <v>1.0787383176046623</v>
      </c>
    </row>
    <row r="5686" spans="2:19" customFormat="1" x14ac:dyDescent="0.25">
      <c r="B5686" s="200" t="s">
        <v>973</v>
      </c>
      <c r="C5686" s="114">
        <v>5</v>
      </c>
      <c r="D5686" s="1">
        <v>0.9</v>
      </c>
      <c r="E5686" s="1">
        <v>1</v>
      </c>
      <c r="F5686" s="1"/>
      <c r="G5686" s="4">
        <f t="shared" si="1050"/>
        <v>795.77470000000005</v>
      </c>
      <c r="H5686" s="201"/>
      <c r="I5686" s="201"/>
      <c r="J5686" s="204">
        <f t="shared" si="1048"/>
        <v>6.3617251235193318E-5</v>
      </c>
      <c r="K5686" s="204">
        <f t="shared" si="1044"/>
        <v>5.0624700015429784E-2</v>
      </c>
      <c r="L5686" s="28">
        <f t="shared" si="1043"/>
        <v>0.17713961471984876</v>
      </c>
      <c r="M5686" s="28">
        <f t="shared" si="1045"/>
        <v>0.14096239120561405</v>
      </c>
      <c r="N5686" s="28">
        <f t="shared" si="1049"/>
        <v>1.1315498872605683</v>
      </c>
      <c r="O5686" s="28">
        <f t="shared" si="1046"/>
        <v>0.90045345378534236</v>
      </c>
      <c r="P5686" s="28">
        <f t="shared" si="1047"/>
        <v>1.0414158449909565</v>
      </c>
      <c r="Q5686" s="6">
        <f t="shared" si="1040"/>
        <v>6.7661947778694734E-2</v>
      </c>
      <c r="R5686" s="6">
        <f t="shared" si="1041"/>
        <v>0.35117684697628354</v>
      </c>
      <c r="S5686" s="6">
        <f t="shared" si="1042"/>
        <v>0.41883879475497826</v>
      </c>
    </row>
    <row r="5687" spans="2:19" customFormat="1" x14ac:dyDescent="0.25">
      <c r="B5687" s="200" t="s">
        <v>973</v>
      </c>
      <c r="C5687" s="114">
        <v>5</v>
      </c>
      <c r="D5687" s="1">
        <v>7.6</v>
      </c>
      <c r="E5687" s="1"/>
      <c r="F5687" s="1"/>
      <c r="G5687" s="4">
        <f t="shared" si="1050"/>
        <v>64.961200000000005</v>
      </c>
      <c r="H5687" s="201"/>
      <c r="I5687" s="201"/>
      <c r="J5687" s="204">
        <f t="shared" si="1048"/>
        <v>4.5364597917836608E-3</v>
      </c>
      <c r="K5687" s="204">
        <f t="shared" si="1044"/>
        <v>0.29469387754195608</v>
      </c>
      <c r="L5687" s="28">
        <f t="shared" si="1043"/>
        <v>18.809813966898769</v>
      </c>
      <c r="M5687" s="28">
        <f t="shared" si="1045"/>
        <v>1.2219081107668699</v>
      </c>
      <c r="N5687" s="28">
        <f t="shared" si="1049"/>
        <v>13.732887825405102</v>
      </c>
      <c r="O5687" s="28">
        <f t="shared" si="1046"/>
        <v>0.89210488990714454</v>
      </c>
      <c r="P5687" s="28">
        <f t="shared" si="1047"/>
        <v>2.1140130006740145</v>
      </c>
      <c r="Q5687" s="6">
        <f t="shared" si="1040"/>
        <v>0.58651589316809749</v>
      </c>
      <c r="R5687" s="6">
        <f t="shared" si="1041"/>
        <v>0.34792090706378637</v>
      </c>
      <c r="S5687" s="6">
        <f t="shared" si="1042"/>
        <v>0.93443680023188391</v>
      </c>
    </row>
    <row r="5688" spans="2:19" customFormat="1" x14ac:dyDescent="0.25">
      <c r="B5688" s="200" t="s">
        <v>973</v>
      </c>
      <c r="C5688" s="114">
        <v>5</v>
      </c>
      <c r="D5688" s="1">
        <v>7.7</v>
      </c>
      <c r="E5688" s="1"/>
      <c r="F5688" s="1"/>
      <c r="G5688" s="4">
        <f t="shared" si="1050"/>
        <v>64.961200000000005</v>
      </c>
      <c r="H5688" s="201"/>
      <c r="I5688" s="201"/>
      <c r="J5688" s="204">
        <f t="shared" si="1048"/>
        <v>4.6566257107834713E-3</v>
      </c>
      <c r="K5688" s="204">
        <f t="shared" si="1044"/>
        <v>0.3024999999906956</v>
      </c>
      <c r="L5688" s="28">
        <f t="shared" si="1043"/>
        <v>19.383679878909756</v>
      </c>
      <c r="M5688" s="28">
        <f t="shared" si="1045"/>
        <v>1.2591871297732691</v>
      </c>
      <c r="N5688" s="28">
        <f t="shared" si="1049"/>
        <v>13.944537614026947</v>
      </c>
      <c r="O5688" s="28">
        <f t="shared" si="1046"/>
        <v>0.90585391442244467</v>
      </c>
      <c r="P5688" s="28">
        <f t="shared" si="1047"/>
        <v>2.1650410441957137</v>
      </c>
      <c r="Q5688" s="6">
        <f t="shared" si="1040"/>
        <v>0.60440982229116913</v>
      </c>
      <c r="R5688" s="6">
        <f t="shared" si="1041"/>
        <v>0.35328302662475342</v>
      </c>
      <c r="S5688" s="6">
        <f t="shared" si="1042"/>
        <v>0.95769284891592255</v>
      </c>
    </row>
    <row r="5689" spans="2:19" customFormat="1" x14ac:dyDescent="0.25">
      <c r="B5689" s="200" t="s">
        <v>973</v>
      </c>
      <c r="C5689" s="114">
        <v>5</v>
      </c>
      <c r="D5689" s="1">
        <v>1.6</v>
      </c>
      <c r="E5689" s="1">
        <v>1</v>
      </c>
      <c r="F5689" s="1"/>
      <c r="G5689" s="4">
        <f t="shared" si="1050"/>
        <v>795.77470000000005</v>
      </c>
      <c r="H5689" s="201"/>
      <c r="I5689" s="201"/>
      <c r="J5689" s="204">
        <f t="shared" si="1048"/>
        <v>2.0106192982974675E-4</v>
      </c>
      <c r="K5689" s="204">
        <f t="shared" si="1044"/>
        <v>0.15999905190061756</v>
      </c>
      <c r="L5689" s="28">
        <f t="shared" si="1043"/>
        <v>0.34747392251180237</v>
      </c>
      <c r="M5689" s="28">
        <f t="shared" si="1045"/>
        <v>0.27650932331721695</v>
      </c>
      <c r="N5689" s="28">
        <f t="shared" si="1049"/>
        <v>2.2183514371591468</v>
      </c>
      <c r="O5689" s="28">
        <f t="shared" si="1046"/>
        <v>1.7652975231481343</v>
      </c>
      <c r="P5689" s="28">
        <f t="shared" si="1047"/>
        <v>2.0418068464653514</v>
      </c>
      <c r="Q5689" s="6">
        <f t="shared" si="1040"/>
        <v>0.13272447519226413</v>
      </c>
      <c r="R5689" s="6">
        <f t="shared" si="1041"/>
        <v>0.6884660340277724</v>
      </c>
      <c r="S5689" s="6">
        <f t="shared" si="1042"/>
        <v>0.82119050922003656</v>
      </c>
    </row>
    <row r="5690" spans="2:19" customFormat="1" x14ac:dyDescent="0.25">
      <c r="B5690" s="200" t="s">
        <v>973</v>
      </c>
      <c r="C5690" s="114">
        <v>5</v>
      </c>
      <c r="D5690" s="1">
        <v>6.7</v>
      </c>
      <c r="E5690" s="1"/>
      <c r="F5690" s="1"/>
      <c r="G5690" s="4">
        <f t="shared" si="1050"/>
        <v>64.961200000000005</v>
      </c>
      <c r="H5690" s="201"/>
      <c r="I5690" s="201"/>
      <c r="J5690" s="204">
        <f t="shared" si="1048"/>
        <v>3.5256523554911458E-3</v>
      </c>
      <c r="K5690" s="204">
        <f t="shared" si="1044"/>
        <v>0.22903061223785337</v>
      </c>
      <c r="L5690" s="28">
        <f t="shared" si="1043"/>
        <v>14.077969600318117</v>
      </c>
      <c r="M5690" s="28">
        <f t="shared" si="1045"/>
        <v>0.9145218165384269</v>
      </c>
      <c r="N5690" s="28">
        <f t="shared" si="1049"/>
        <v>11.849976492405487</v>
      </c>
      <c r="O5690" s="28">
        <f t="shared" si="1046"/>
        <v>0.76978870784942166</v>
      </c>
      <c r="P5690" s="28">
        <f t="shared" si="1047"/>
        <v>1.6843105243878487</v>
      </c>
      <c r="Q5690" s="6">
        <f t="shared" si="1040"/>
        <v>0.43897047193844491</v>
      </c>
      <c r="R5690" s="6">
        <f t="shared" si="1041"/>
        <v>0.30021759606127446</v>
      </c>
      <c r="S5690" s="6">
        <f t="shared" si="1042"/>
        <v>0.73918806799971937</v>
      </c>
    </row>
    <row r="5691" spans="2:19" customFormat="1" x14ac:dyDescent="0.25">
      <c r="B5691" s="200" t="s">
        <v>973</v>
      </c>
      <c r="C5691" s="114">
        <v>5</v>
      </c>
      <c r="D5691" s="1">
        <v>5.6</v>
      </c>
      <c r="E5691" s="1"/>
      <c r="F5691" s="1"/>
      <c r="G5691" s="4">
        <f t="shared" si="1050"/>
        <v>64.961200000000005</v>
      </c>
      <c r="H5691" s="201"/>
      <c r="I5691" s="201"/>
      <c r="J5691" s="204">
        <f t="shared" si="1048"/>
        <v>2.4630086404143973E-3</v>
      </c>
      <c r="K5691" s="204">
        <f t="shared" si="1044"/>
        <v>0.15999999999507863</v>
      </c>
      <c r="L5691" s="28">
        <f t="shared" si="1043"/>
        <v>9.3213394933125091</v>
      </c>
      <c r="M5691" s="28">
        <f t="shared" si="1045"/>
        <v>0.60552541083786027</v>
      </c>
      <c r="N5691" s="28">
        <f t="shared" si="1049"/>
        <v>9.6070480145707613</v>
      </c>
      <c r="O5691" s="28">
        <f t="shared" si="1046"/>
        <v>0.62408537958901456</v>
      </c>
      <c r="P5691" s="28">
        <f t="shared" si="1047"/>
        <v>1.2296107904268747</v>
      </c>
      <c r="Q5691" s="6">
        <f t="shared" si="1040"/>
        <v>0.29065219720217289</v>
      </c>
      <c r="R5691" s="6">
        <f t="shared" si="1041"/>
        <v>0.24339329803971568</v>
      </c>
      <c r="S5691" s="6">
        <f t="shared" si="1042"/>
        <v>0.5340454952418886</v>
      </c>
    </row>
    <row r="5692" spans="2:19" customFormat="1" x14ac:dyDescent="0.25">
      <c r="B5692" s="200" t="s">
        <v>973</v>
      </c>
      <c r="C5692" s="114">
        <v>5</v>
      </c>
      <c r="D5692" s="1">
        <v>6.2</v>
      </c>
      <c r="E5692" s="1"/>
      <c r="F5692" s="1"/>
      <c r="G5692" s="4">
        <f t="shared" si="1050"/>
        <v>64.961200000000005</v>
      </c>
      <c r="H5692" s="201"/>
      <c r="I5692" s="201"/>
      <c r="J5692" s="204">
        <f t="shared" si="1048"/>
        <v>3.0190705400997908E-3</v>
      </c>
      <c r="K5692" s="204">
        <f t="shared" si="1044"/>
        <v>0.1961224489735594</v>
      </c>
      <c r="L5692" s="28">
        <f t="shared" si="1043"/>
        <v>11.778840632041497</v>
      </c>
      <c r="M5692" s="28">
        <f t="shared" si="1045"/>
        <v>0.76516763690751333</v>
      </c>
      <c r="N5692" s="28">
        <f t="shared" si="1049"/>
        <v>10.8220178607594</v>
      </c>
      <c r="O5692" s="28">
        <f t="shared" si="1046"/>
        <v>0.70301128029210602</v>
      </c>
      <c r="P5692" s="28">
        <f t="shared" si="1047"/>
        <v>1.4681789171996193</v>
      </c>
      <c r="Q5692" s="6">
        <f t="shared" si="1040"/>
        <v>0.36728046571560641</v>
      </c>
      <c r="R5692" s="6">
        <f t="shared" si="1041"/>
        <v>0.27417439931392135</v>
      </c>
      <c r="S5692" s="6">
        <f t="shared" si="1042"/>
        <v>0.64145486502952775</v>
      </c>
    </row>
    <row r="5693" spans="2:19" customFormat="1" x14ac:dyDescent="0.25">
      <c r="B5693" s="200" t="s">
        <v>973</v>
      </c>
      <c r="C5693" s="114">
        <v>5</v>
      </c>
      <c r="D5693" s="1">
        <v>6.1</v>
      </c>
      <c r="E5693" s="1"/>
      <c r="F5693" s="1"/>
      <c r="G5693" s="4">
        <f t="shared" si="1050"/>
        <v>64.961200000000005</v>
      </c>
      <c r="H5693" s="201"/>
      <c r="I5693" s="201"/>
      <c r="J5693" s="204">
        <f t="shared" si="1048"/>
        <v>2.9224665660019049E-3</v>
      </c>
      <c r="K5693" s="204">
        <f t="shared" si="1044"/>
        <v>0.18984693876967082</v>
      </c>
      <c r="L5693" s="28">
        <f t="shared" si="1043"/>
        <v>11.346641732690337</v>
      </c>
      <c r="M5693" s="28">
        <f t="shared" si="1045"/>
        <v>0.73709147722241208</v>
      </c>
      <c r="N5693" s="28">
        <f t="shared" si="1049"/>
        <v>10.618077151196925</v>
      </c>
      <c r="O5693" s="28">
        <f t="shared" si="1046"/>
        <v>0.68976304681311085</v>
      </c>
      <c r="P5693" s="28">
        <f t="shared" si="1047"/>
        <v>1.426854524035523</v>
      </c>
      <c r="Q5693" s="6">
        <f t="shared" si="1040"/>
        <v>0.35380390906675779</v>
      </c>
      <c r="R5693" s="6">
        <f t="shared" si="1041"/>
        <v>0.26900758825711324</v>
      </c>
      <c r="S5693" s="6">
        <f t="shared" si="1042"/>
        <v>0.62281149732387098</v>
      </c>
    </row>
    <row r="5694" spans="2:19" customFormat="1" x14ac:dyDescent="0.25">
      <c r="B5694" s="200" t="s">
        <v>973</v>
      </c>
      <c r="C5694" s="114">
        <v>5</v>
      </c>
      <c r="D5694" s="1">
        <v>9</v>
      </c>
      <c r="E5694" s="1"/>
      <c r="F5694" s="1"/>
      <c r="G5694" s="4">
        <f t="shared" si="1050"/>
        <v>64.961200000000005</v>
      </c>
      <c r="H5694" s="201"/>
      <c r="I5694" s="201"/>
      <c r="J5694" s="204">
        <f t="shared" si="1048"/>
        <v>6.3617251235193305E-3</v>
      </c>
      <c r="K5694" s="204">
        <f t="shared" si="1044"/>
        <v>0.41326530610973755</v>
      </c>
      <c r="L5694" s="28">
        <f t="shared" si="1043"/>
        <v>27.7458210460766</v>
      </c>
      <c r="M5694" s="28">
        <f t="shared" si="1045"/>
        <v>1.8024018650981257</v>
      </c>
      <c r="N5694" s="28">
        <f t="shared" si="1049"/>
        <v>16.73684929877896</v>
      </c>
      <c r="O5694" s="28">
        <f t="shared" si="1046"/>
        <v>1.0872458357562698</v>
      </c>
      <c r="P5694" s="28">
        <f t="shared" si="1047"/>
        <v>2.8896477008543955</v>
      </c>
      <c r="Q5694" s="6">
        <f t="shared" si="1040"/>
        <v>0.86515289524710026</v>
      </c>
      <c r="R5694" s="6">
        <f t="shared" si="1041"/>
        <v>0.42402587594494523</v>
      </c>
      <c r="S5694" s="6">
        <f t="shared" si="1042"/>
        <v>1.2891787711920455</v>
      </c>
    </row>
    <row r="5695" spans="2:19" customFormat="1" x14ac:dyDescent="0.25">
      <c r="B5695" s="200" t="s">
        <v>973</v>
      </c>
      <c r="C5695" s="114">
        <v>5</v>
      </c>
      <c r="D5695" s="1">
        <v>5.7</v>
      </c>
      <c r="E5695" s="1"/>
      <c r="F5695" s="1"/>
      <c r="G5695" s="4">
        <f t="shared" si="1050"/>
        <v>64.961200000000005</v>
      </c>
      <c r="H5695" s="201"/>
      <c r="I5695" s="201"/>
      <c r="J5695" s="204">
        <f t="shared" si="1048"/>
        <v>2.5517586328783095E-3</v>
      </c>
      <c r="K5695" s="204">
        <f t="shared" si="1044"/>
        <v>0.1657653061173503</v>
      </c>
      <c r="L5695" s="28">
        <f t="shared" si="1043"/>
        <v>9.7084599828880815</v>
      </c>
      <c r="M5695" s="28">
        <f t="shared" si="1045"/>
        <v>0.63067322287304872</v>
      </c>
      <c r="N5695" s="28">
        <f t="shared" si="1049"/>
        <v>9.8080698655856366</v>
      </c>
      <c r="O5695" s="28">
        <f t="shared" si="1046"/>
        <v>0.63714400051044973</v>
      </c>
      <c r="P5695" s="28">
        <f t="shared" si="1047"/>
        <v>1.2678172233834983</v>
      </c>
      <c r="Q5695" s="6">
        <f t="shared" si="1040"/>
        <v>0.30272314697906338</v>
      </c>
      <c r="R5695" s="6">
        <f t="shared" si="1041"/>
        <v>0.24848616019907541</v>
      </c>
      <c r="S5695" s="6">
        <f t="shared" si="1042"/>
        <v>0.55120930717813876</v>
      </c>
    </row>
    <row r="5696" spans="2:19" customFormat="1" x14ac:dyDescent="0.25">
      <c r="B5696" s="200" t="s">
        <v>973</v>
      </c>
      <c r="C5696" s="114">
        <v>5</v>
      </c>
      <c r="D5696" s="1">
        <v>1.1000000000000001</v>
      </c>
      <c r="E5696" s="1">
        <v>1</v>
      </c>
      <c r="F5696" s="1"/>
      <c r="G5696" s="4">
        <f t="shared" si="1050"/>
        <v>795.77470000000005</v>
      </c>
      <c r="H5696" s="201"/>
      <c r="I5696" s="201"/>
      <c r="J5696" s="204">
        <f t="shared" si="1048"/>
        <v>9.503317777109126E-5</v>
      </c>
      <c r="K5696" s="204">
        <f t="shared" si="1044"/>
        <v>7.5624551874901288E-2</v>
      </c>
      <c r="L5696" s="28">
        <f t="shared" si="1043"/>
        <v>0.22406217711891829</v>
      </c>
      <c r="M5696" s="28">
        <f t="shared" si="1045"/>
        <v>0.17830195868592164</v>
      </c>
      <c r="N5696" s="28">
        <f t="shared" si="1049"/>
        <v>1.4309992669393452</v>
      </c>
      <c r="O5696" s="28">
        <f t="shared" si="1046"/>
        <v>1.1387462866523226</v>
      </c>
      <c r="P5696" s="28">
        <f t="shared" si="1047"/>
        <v>1.3170482453382442</v>
      </c>
      <c r="Q5696" s="6">
        <f t="shared" si="1040"/>
        <v>8.5584940169242382E-2</v>
      </c>
      <c r="R5696" s="6">
        <f t="shared" si="1041"/>
        <v>0.4441110517944058</v>
      </c>
      <c r="S5696" s="6">
        <f t="shared" si="1042"/>
        <v>0.52969599196364814</v>
      </c>
    </row>
    <row r="5697" spans="2:19" customFormat="1" x14ac:dyDescent="0.25">
      <c r="B5697" s="200" t="s">
        <v>973</v>
      </c>
      <c r="C5697" s="114">
        <v>5</v>
      </c>
      <c r="D5697" s="1">
        <v>1.3</v>
      </c>
      <c r="E5697" s="1">
        <v>1</v>
      </c>
      <c r="F5697" s="1"/>
      <c r="G5697" s="4">
        <f t="shared" si="1050"/>
        <v>795.77470000000005</v>
      </c>
      <c r="H5697" s="201"/>
      <c r="I5697" s="201"/>
      <c r="J5697" s="204">
        <f t="shared" si="1048"/>
        <v>1.3273228961416879E-4</v>
      </c>
      <c r="K5697" s="204">
        <f t="shared" si="1044"/>
        <v>0.1056243741062671</v>
      </c>
      <c r="L5697" s="28">
        <f t="shared" si="1043"/>
        <v>0.27247419786932137</v>
      </c>
      <c r="M5697" s="28">
        <f t="shared" si="1045"/>
        <v>0.21682679243846986</v>
      </c>
      <c r="N5697" s="28">
        <f t="shared" si="1049"/>
        <v>1.7398976112023801</v>
      </c>
      <c r="O5697" s="28">
        <f t="shared" si="1046"/>
        <v>1.3845583220665181</v>
      </c>
      <c r="P5697" s="28">
        <f t="shared" si="1047"/>
        <v>1.601385114504988</v>
      </c>
      <c r="Q5697" s="6">
        <f t="shared" si="1040"/>
        <v>0.10407686037046553</v>
      </c>
      <c r="R5697" s="6">
        <f t="shared" si="1041"/>
        <v>0.53997774560594203</v>
      </c>
      <c r="S5697" s="6">
        <f t="shared" si="1042"/>
        <v>0.64405460597640751</v>
      </c>
    </row>
    <row r="5698" spans="2:19" customFormat="1" x14ac:dyDescent="0.25">
      <c r="B5698" s="200" t="s">
        <v>973</v>
      </c>
      <c r="C5698" s="114">
        <v>5</v>
      </c>
      <c r="D5698" s="1">
        <v>4.8</v>
      </c>
      <c r="E5698" s="1"/>
      <c r="F5698" s="1"/>
      <c r="G5698" s="4">
        <f t="shared" si="1050"/>
        <v>64.961200000000005</v>
      </c>
      <c r="H5698" s="201"/>
      <c r="I5698" s="201"/>
      <c r="J5698" s="204">
        <f t="shared" si="1048"/>
        <v>1.8095573684677208E-3</v>
      </c>
      <c r="K5698" s="204">
        <f t="shared" si="1044"/>
        <v>0.11755102040454758</v>
      </c>
      <c r="L5698" s="28">
        <f t="shared" si="1043"/>
        <v>6.5398480281028419</v>
      </c>
      <c r="M5698" s="28">
        <f t="shared" si="1045"/>
        <v>0.42483638396340279</v>
      </c>
      <c r="N5698" s="28">
        <f t="shared" si="1049"/>
        <v>8.0216224497877064</v>
      </c>
      <c r="O5698" s="28">
        <f t="shared" si="1046"/>
        <v>0.52109423039239344</v>
      </c>
      <c r="P5698" s="28">
        <f t="shared" si="1047"/>
        <v>0.94593061435579617</v>
      </c>
      <c r="Q5698" s="6">
        <f t="shared" si="1040"/>
        <v>0.20392146430243333</v>
      </c>
      <c r="R5698" s="6">
        <f t="shared" si="1041"/>
        <v>0.20322674985303346</v>
      </c>
      <c r="S5698" s="6">
        <f t="shared" si="1042"/>
        <v>0.40714821415546676</v>
      </c>
    </row>
    <row r="5699" spans="2:19" customFormat="1" x14ac:dyDescent="0.25">
      <c r="B5699" s="200" t="s">
        <v>973</v>
      </c>
      <c r="C5699" s="114">
        <v>5</v>
      </c>
      <c r="D5699" s="1">
        <v>0.7</v>
      </c>
      <c r="E5699" s="1">
        <v>1</v>
      </c>
      <c r="F5699" s="1"/>
      <c r="G5699" s="4">
        <f t="shared" si="1050"/>
        <v>795.77470000000005</v>
      </c>
      <c r="H5699" s="201"/>
      <c r="I5699" s="201"/>
      <c r="J5699" s="204">
        <f t="shared" si="1048"/>
        <v>3.8484510006474958E-5</v>
      </c>
      <c r="K5699" s="204">
        <f t="shared" si="1044"/>
        <v>3.0624818527852576E-2</v>
      </c>
      <c r="L5699" s="28">
        <f t="shared" si="1043"/>
        <v>0.13197981706306827</v>
      </c>
      <c r="M5699" s="28">
        <f t="shared" si="1045"/>
        <v>0.10502557902427784</v>
      </c>
      <c r="N5699" s="28">
        <f t="shared" si="1049"/>
        <v>0.84328558468955028</v>
      </c>
      <c r="O5699" s="28">
        <f t="shared" si="1046"/>
        <v>0.67106136972840347</v>
      </c>
      <c r="P5699" s="28">
        <f t="shared" si="1047"/>
        <v>0.77608694875268136</v>
      </c>
      <c r="Q5699" s="6">
        <f t="shared" ref="Q5699:Q5762" si="1051">M5699*0.48</f>
        <v>5.0412277931653357E-2</v>
      </c>
      <c r="R5699" s="6">
        <f t="shared" ref="R5699:R5762" si="1052">O5699*0.39</f>
        <v>0.26171393419407735</v>
      </c>
      <c r="S5699" s="6">
        <f t="shared" ref="S5699:S5762" si="1053">Q5699+R5699</f>
        <v>0.31212621212573072</v>
      </c>
    </row>
    <row r="5700" spans="2:19" customFormat="1" x14ac:dyDescent="0.25">
      <c r="B5700" s="200" t="s">
        <v>973</v>
      </c>
      <c r="C5700" s="114">
        <v>5</v>
      </c>
      <c r="D5700" s="1">
        <v>3.4</v>
      </c>
      <c r="E5700" s="1"/>
      <c r="F5700" s="1"/>
      <c r="G5700" s="4">
        <f t="shared" si="1050"/>
        <v>64.961200000000005</v>
      </c>
      <c r="H5700" s="201"/>
      <c r="I5700" s="201"/>
      <c r="J5700" s="204">
        <f t="shared" si="1048"/>
        <v>9.0792027688745035E-4</v>
      </c>
      <c r="K5700" s="204">
        <f t="shared" si="1044"/>
        <v>5.8979591834920582E-2</v>
      </c>
      <c r="L5700" s="28">
        <f t="shared" si="1043"/>
        <v>2.9598116954824234</v>
      </c>
      <c r="M5700" s="28">
        <f t="shared" si="1045"/>
        <v>0.19227292324193554</v>
      </c>
      <c r="N5700" s="28">
        <f t="shared" si="1049"/>
        <v>5.3584638182360029</v>
      </c>
      <c r="O5700" s="28">
        <f t="shared" si="1046"/>
        <v>0.34809224654085708</v>
      </c>
      <c r="P5700" s="28">
        <f t="shared" si="1047"/>
        <v>0.54036516978279259</v>
      </c>
      <c r="Q5700" s="6">
        <f t="shared" si="1051"/>
        <v>9.2291003156129051E-2</v>
      </c>
      <c r="R5700" s="6">
        <f t="shared" si="1052"/>
        <v>0.13575597615093427</v>
      </c>
      <c r="S5700" s="6">
        <f t="shared" si="1053"/>
        <v>0.2280469793070633</v>
      </c>
    </row>
    <row r="5701" spans="2:19" customFormat="1" x14ac:dyDescent="0.25">
      <c r="B5701" s="200" t="s">
        <v>973</v>
      </c>
      <c r="C5701" s="114">
        <v>5</v>
      </c>
      <c r="D5701" s="1">
        <v>5</v>
      </c>
      <c r="E5701" s="1"/>
      <c r="F5701" s="1"/>
      <c r="G5701" s="4">
        <f t="shared" si="1050"/>
        <v>64.961200000000005</v>
      </c>
      <c r="H5701" s="201"/>
      <c r="I5701" s="201"/>
      <c r="J5701" s="204">
        <f t="shared" si="1048"/>
        <v>1.9634954084936209E-3</v>
      </c>
      <c r="K5701" s="204">
        <f t="shared" si="1044"/>
        <v>0.12755102040424002</v>
      </c>
      <c r="L5701" s="28">
        <f t="shared" si="1043"/>
        <v>7.1833345216463531</v>
      </c>
      <c r="M5701" s="28">
        <f t="shared" si="1045"/>
        <v>0.46663803957857453</v>
      </c>
      <c r="N5701" s="28">
        <f t="shared" si="1049"/>
        <v>8.4140458590425169</v>
      </c>
      <c r="O5701" s="28">
        <f t="shared" si="1046"/>
        <v>0.54658652646013051</v>
      </c>
      <c r="P5701" s="28">
        <f t="shared" si="1047"/>
        <v>1.0132245660387049</v>
      </c>
      <c r="Q5701" s="6">
        <f t="shared" si="1051"/>
        <v>0.22398625899771576</v>
      </c>
      <c r="R5701" s="6">
        <f t="shared" si="1052"/>
        <v>0.2131687453194509</v>
      </c>
      <c r="S5701" s="6">
        <f t="shared" si="1053"/>
        <v>0.4371550043171667</v>
      </c>
    </row>
    <row r="5702" spans="2:19" customFormat="1" x14ac:dyDescent="0.25">
      <c r="B5702" s="200" t="s">
        <v>973</v>
      </c>
      <c r="C5702" s="114">
        <v>5</v>
      </c>
      <c r="D5702" s="1">
        <v>5.2</v>
      </c>
      <c r="E5702" s="1"/>
      <c r="F5702" s="1"/>
      <c r="G5702" s="4">
        <f t="shared" si="1050"/>
        <v>64.961200000000005</v>
      </c>
      <c r="H5702" s="201"/>
      <c r="I5702" s="201"/>
      <c r="J5702" s="204">
        <f t="shared" si="1048"/>
        <v>2.1237166338267006E-3</v>
      </c>
      <c r="K5702" s="204">
        <f t="shared" si="1044"/>
        <v>0.13795918366922602</v>
      </c>
      <c r="L5702" s="28">
        <f t="shared" si="1043"/>
        <v>7.8611437635641082</v>
      </c>
      <c r="M5702" s="28">
        <f t="shared" si="1045"/>
        <v>0.51066934215868187</v>
      </c>
      <c r="N5702" s="28">
        <f t="shared" si="1049"/>
        <v>8.8091474968502013</v>
      </c>
      <c r="O5702" s="28">
        <f t="shared" si="1046"/>
        <v>0.5722528034719111</v>
      </c>
      <c r="P5702" s="28">
        <f t="shared" si="1047"/>
        <v>1.0829221456305929</v>
      </c>
      <c r="Q5702" s="6">
        <f t="shared" si="1051"/>
        <v>0.2451212842361673</v>
      </c>
      <c r="R5702" s="6">
        <f t="shared" si="1052"/>
        <v>0.22317859335404533</v>
      </c>
      <c r="S5702" s="6">
        <f t="shared" si="1053"/>
        <v>0.46829987759021263</v>
      </c>
    </row>
    <row r="5703" spans="2:19" customFormat="1" x14ac:dyDescent="0.25">
      <c r="B5703" s="200" t="s">
        <v>973</v>
      </c>
      <c r="C5703" s="114">
        <v>5</v>
      </c>
      <c r="D5703" s="1">
        <v>4.0999999999999996</v>
      </c>
      <c r="E5703" s="1"/>
      <c r="F5703" s="1"/>
      <c r="G5703" s="4">
        <f t="shared" si="1050"/>
        <v>64.961200000000005</v>
      </c>
      <c r="H5703" s="201"/>
      <c r="I5703" s="201"/>
      <c r="J5703" s="204">
        <f t="shared" si="1048"/>
        <v>1.3202543126711102E-3</v>
      </c>
      <c r="K5703" s="204">
        <f t="shared" si="1044"/>
        <v>8.5765306119810952E-2</v>
      </c>
      <c r="L5703" s="28">
        <f t="shared" si="1043"/>
        <v>4.5518101325650582</v>
      </c>
      <c r="M5703" s="28">
        <f t="shared" si="1045"/>
        <v>0.29569105411886604</v>
      </c>
      <c r="N5703" s="28">
        <f t="shared" si="1049"/>
        <v>6.670633528309061</v>
      </c>
      <c r="O5703" s="28">
        <f t="shared" si="1046"/>
        <v>0.43333236716418877</v>
      </c>
      <c r="P5703" s="28">
        <f t="shared" si="1047"/>
        <v>0.72902342128305486</v>
      </c>
      <c r="Q5703" s="6">
        <f t="shared" si="1051"/>
        <v>0.14193170597705571</v>
      </c>
      <c r="R5703" s="6">
        <f t="shared" si="1052"/>
        <v>0.16899962319403364</v>
      </c>
      <c r="S5703" s="6">
        <f t="shared" si="1053"/>
        <v>0.31093132917108934</v>
      </c>
    </row>
    <row r="5704" spans="2:19" customFormat="1" x14ac:dyDescent="0.25">
      <c r="B5704" s="200" t="s">
        <v>973</v>
      </c>
      <c r="C5704" s="114">
        <v>5</v>
      </c>
      <c r="D5704" s="1">
        <v>6.6</v>
      </c>
      <c r="E5704" s="1"/>
      <c r="F5704" s="1"/>
      <c r="G5704" s="4">
        <f t="shared" si="1050"/>
        <v>64.961200000000005</v>
      </c>
      <c r="H5704" s="201"/>
      <c r="I5704" s="201"/>
      <c r="J5704" s="204">
        <f t="shared" si="1048"/>
        <v>3.4211943997592849E-3</v>
      </c>
      <c r="K5704" s="204">
        <f t="shared" si="1044"/>
        <v>0.22224489795234778</v>
      </c>
      <c r="L5704" s="28">
        <f t="shared" si="1043"/>
        <v>13.599581983298828</v>
      </c>
      <c r="M5704" s="28">
        <f t="shared" si="1045"/>
        <v>0.88344518226894508</v>
      </c>
      <c r="N5704" s="28">
        <f t="shared" si="1049"/>
        <v>11.643307684830535</v>
      </c>
      <c r="O5704" s="28">
        <f t="shared" si="1046"/>
        <v>0.75636325384638103</v>
      </c>
      <c r="P5704" s="28">
        <f t="shared" si="1047"/>
        <v>1.639808436115326</v>
      </c>
      <c r="Q5704" s="6">
        <f t="shared" si="1051"/>
        <v>0.42405368748909361</v>
      </c>
      <c r="R5704" s="6">
        <f t="shared" si="1052"/>
        <v>0.2949816690000886</v>
      </c>
      <c r="S5704" s="6">
        <f t="shared" si="1053"/>
        <v>0.71903535648918226</v>
      </c>
    </row>
    <row r="5705" spans="2:19" customFormat="1" x14ac:dyDescent="0.25">
      <c r="B5705" s="200" t="s">
        <v>973</v>
      </c>
      <c r="C5705" s="114">
        <v>5</v>
      </c>
      <c r="D5705" s="1">
        <v>1</v>
      </c>
      <c r="E5705" s="1">
        <v>1</v>
      </c>
      <c r="F5705" s="1"/>
      <c r="G5705" s="4">
        <f t="shared" si="1050"/>
        <v>795.77470000000005</v>
      </c>
      <c r="H5705" s="201"/>
      <c r="I5705" s="201"/>
      <c r="J5705" s="204">
        <f t="shared" si="1048"/>
        <v>7.8539816339744827E-5</v>
      </c>
      <c r="K5705" s="204">
        <f t="shared" si="1044"/>
        <v>6.2499629648678737E-2</v>
      </c>
      <c r="L5705" s="28">
        <f t="shared" si="1043"/>
        <v>0.20039999999999999</v>
      </c>
      <c r="M5705" s="28">
        <f t="shared" si="1045"/>
        <v>0.15947230800000001</v>
      </c>
      <c r="N5705" s="28">
        <f t="shared" si="1049"/>
        <v>1.28</v>
      </c>
      <c r="O5705" s="28">
        <f t="shared" si="1046"/>
        <v>1.0185856</v>
      </c>
      <c r="P5705" s="28">
        <f t="shared" si="1047"/>
        <v>1.178057908</v>
      </c>
      <c r="Q5705" s="6">
        <f t="shared" si="1051"/>
        <v>7.6546707840000006E-2</v>
      </c>
      <c r="R5705" s="6">
        <f t="shared" si="1052"/>
        <v>0.39724838400000001</v>
      </c>
      <c r="S5705" s="6">
        <f t="shared" si="1053"/>
        <v>0.47379509184000002</v>
      </c>
    </row>
    <row r="5706" spans="2:19" customFormat="1" x14ac:dyDescent="0.25">
      <c r="B5706" s="200" t="s">
        <v>973</v>
      </c>
      <c r="C5706" s="114">
        <v>5</v>
      </c>
      <c r="D5706" s="1">
        <v>3.1</v>
      </c>
      <c r="E5706" s="1"/>
      <c r="F5706" s="1"/>
      <c r="G5706" s="4">
        <f t="shared" si="1050"/>
        <v>64.961200000000005</v>
      </c>
      <c r="H5706" s="201"/>
      <c r="I5706" s="201"/>
      <c r="J5706" s="204">
        <f t="shared" si="1048"/>
        <v>7.5476763502494771E-4</v>
      </c>
      <c r="K5706" s="204">
        <f t="shared" si="1044"/>
        <v>4.9030612243389851E-2</v>
      </c>
      <c r="L5706" s="28">
        <f t="shared" si="1043"/>
        <v>2.3935063597525432</v>
      </c>
      <c r="M5706" s="28">
        <f t="shared" si="1045"/>
        <v>0.15548504835297491</v>
      </c>
      <c r="N5706" s="28">
        <f t="shared" si="1049"/>
        <v>4.8095356854949474</v>
      </c>
      <c r="O5706" s="28">
        <f t="shared" si="1046"/>
        <v>0.31243321563258936</v>
      </c>
      <c r="P5706" s="28">
        <f t="shared" si="1047"/>
        <v>0.46791826398556424</v>
      </c>
      <c r="Q5706" s="6">
        <f t="shared" si="1051"/>
        <v>7.4632823209427962E-2</v>
      </c>
      <c r="R5706" s="6">
        <f t="shared" si="1052"/>
        <v>0.12184895409670986</v>
      </c>
      <c r="S5706" s="6">
        <f t="shared" si="1053"/>
        <v>0.19648177730613781</v>
      </c>
    </row>
    <row r="5707" spans="2:19" customFormat="1" x14ac:dyDescent="0.25">
      <c r="B5707" s="200" t="s">
        <v>973</v>
      </c>
      <c r="C5707" s="114">
        <v>5</v>
      </c>
      <c r="D5707" s="1">
        <v>5.2</v>
      </c>
      <c r="E5707" s="1"/>
      <c r="F5707" s="1"/>
      <c r="G5707" s="4">
        <f t="shared" si="1050"/>
        <v>64.961200000000005</v>
      </c>
      <c r="H5707" s="201"/>
      <c r="I5707" s="201"/>
      <c r="J5707" s="204">
        <f t="shared" si="1048"/>
        <v>2.1237166338267006E-3</v>
      </c>
      <c r="K5707" s="204">
        <f t="shared" si="1044"/>
        <v>0.13795918366922602</v>
      </c>
      <c r="L5707" s="28">
        <f t="shared" si="1043"/>
        <v>7.8611437635641082</v>
      </c>
      <c r="M5707" s="28">
        <f t="shared" si="1045"/>
        <v>0.51066934215868187</v>
      </c>
      <c r="N5707" s="28">
        <f t="shared" si="1049"/>
        <v>8.8091474968502013</v>
      </c>
      <c r="O5707" s="28">
        <f t="shared" si="1046"/>
        <v>0.5722528034719111</v>
      </c>
      <c r="P5707" s="28">
        <f t="shared" si="1047"/>
        <v>1.0829221456305929</v>
      </c>
      <c r="Q5707" s="6">
        <f t="shared" si="1051"/>
        <v>0.2451212842361673</v>
      </c>
      <c r="R5707" s="6">
        <f t="shared" si="1052"/>
        <v>0.22317859335404533</v>
      </c>
      <c r="S5707" s="6">
        <f t="shared" si="1053"/>
        <v>0.46829987759021263</v>
      </c>
    </row>
    <row r="5708" spans="2:19" customFormat="1" x14ac:dyDescent="0.25">
      <c r="B5708" s="200" t="s">
        <v>973</v>
      </c>
      <c r="C5708" s="114">
        <v>5</v>
      </c>
      <c r="D5708" s="1">
        <v>3.9</v>
      </c>
      <c r="E5708" s="1"/>
      <c r="F5708" s="1"/>
      <c r="G5708" s="4">
        <f t="shared" si="1050"/>
        <v>64.961200000000005</v>
      </c>
      <c r="H5708" s="201"/>
      <c r="I5708" s="201"/>
      <c r="J5708" s="204">
        <f t="shared" si="1048"/>
        <v>1.1945906065275189E-3</v>
      </c>
      <c r="K5708" s="204">
        <f t="shared" si="1044"/>
        <v>7.7602040813939621E-2</v>
      </c>
      <c r="L5708" s="28">
        <f t="shared" si="1043"/>
        <v>4.0574351124683323</v>
      </c>
      <c r="M5708" s="28">
        <f t="shared" si="1045"/>
        <v>0.26357585894044605</v>
      </c>
      <c r="N5708" s="28">
        <f t="shared" si="1049"/>
        <v>6.2915196864507177</v>
      </c>
      <c r="O5708" s="28">
        <f t="shared" si="1046"/>
        <v>0.40870467658277715</v>
      </c>
      <c r="P5708" s="28">
        <f t="shared" si="1047"/>
        <v>0.6722805355232232</v>
      </c>
      <c r="Q5708" s="6">
        <f t="shared" si="1051"/>
        <v>0.12651641229141411</v>
      </c>
      <c r="R5708" s="6">
        <f t="shared" si="1052"/>
        <v>0.1593948238672831</v>
      </c>
      <c r="S5708" s="6">
        <f t="shared" si="1053"/>
        <v>0.28591123615869718</v>
      </c>
    </row>
    <row r="5709" spans="2:19" customFormat="1" x14ac:dyDescent="0.25">
      <c r="B5709" s="200" t="s">
        <v>973</v>
      </c>
      <c r="C5709" s="114">
        <v>5</v>
      </c>
      <c r="D5709" s="1">
        <v>2.1</v>
      </c>
      <c r="E5709" s="1">
        <v>1</v>
      </c>
      <c r="F5709" s="1"/>
      <c r="G5709" s="4">
        <f t="shared" si="1050"/>
        <v>795.77470000000005</v>
      </c>
      <c r="H5709" s="201"/>
      <c r="I5709" s="201"/>
      <c r="J5709" s="204">
        <f t="shared" si="1048"/>
        <v>3.4636059005827474E-4</v>
      </c>
      <c r="K5709" s="204">
        <f t="shared" si="1044"/>
        <v>0.27562336675067328</v>
      </c>
      <c r="L5709" s="28">
        <f t="shared" si="1043"/>
        <v>0.47776739842791194</v>
      </c>
      <c r="M5709" s="28">
        <f t="shared" si="1045"/>
        <v>0.38019296264697949</v>
      </c>
      <c r="N5709" s="28">
        <f t="shared" si="1049"/>
        <v>3.049344871338687</v>
      </c>
      <c r="O5709" s="28">
        <f t="shared" si="1046"/>
        <v>2.4265771682651871</v>
      </c>
      <c r="P5709" s="28">
        <f t="shared" si="1047"/>
        <v>2.8067701309121666</v>
      </c>
      <c r="Q5709" s="6">
        <f t="shared" si="1051"/>
        <v>0.18249262207055014</v>
      </c>
      <c r="R5709" s="6">
        <f t="shared" si="1052"/>
        <v>0.94636509562342297</v>
      </c>
      <c r="S5709" s="6">
        <f t="shared" si="1053"/>
        <v>1.1288577176939731</v>
      </c>
    </row>
    <row r="5710" spans="2:19" customFormat="1" x14ac:dyDescent="0.25">
      <c r="B5710" s="200" t="s">
        <v>973</v>
      </c>
      <c r="C5710" s="114">
        <v>5</v>
      </c>
      <c r="D5710" s="1">
        <v>4.8</v>
      </c>
      <c r="E5710" s="1"/>
      <c r="F5710" s="1"/>
      <c r="G5710" s="4">
        <f t="shared" si="1050"/>
        <v>64.961200000000005</v>
      </c>
      <c r="H5710" s="201"/>
      <c r="I5710" s="201"/>
      <c r="J5710" s="204">
        <f t="shared" si="1048"/>
        <v>1.8095573684677208E-3</v>
      </c>
      <c r="K5710" s="204">
        <f t="shared" si="1044"/>
        <v>0.11755102040454758</v>
      </c>
      <c r="L5710" s="28">
        <f t="shared" si="1043"/>
        <v>6.5398480281028419</v>
      </c>
      <c r="M5710" s="28">
        <f t="shared" si="1045"/>
        <v>0.42483638396340279</v>
      </c>
      <c r="N5710" s="28">
        <f t="shared" si="1049"/>
        <v>8.0216224497877064</v>
      </c>
      <c r="O5710" s="28">
        <f t="shared" si="1046"/>
        <v>0.52109423039239344</v>
      </c>
      <c r="P5710" s="28">
        <f t="shared" si="1047"/>
        <v>0.94593061435579617</v>
      </c>
      <c r="Q5710" s="6">
        <f t="shared" si="1051"/>
        <v>0.20392146430243333</v>
      </c>
      <c r="R5710" s="6">
        <f t="shared" si="1052"/>
        <v>0.20322674985303346</v>
      </c>
      <c r="S5710" s="6">
        <f t="shared" si="1053"/>
        <v>0.40714821415546676</v>
      </c>
    </row>
    <row r="5711" spans="2:19" customFormat="1" x14ac:dyDescent="0.25">
      <c r="B5711" s="200" t="s">
        <v>973</v>
      </c>
      <c r="C5711" s="114">
        <v>5</v>
      </c>
      <c r="D5711" s="1">
        <v>0.7</v>
      </c>
      <c r="E5711" s="1">
        <v>1</v>
      </c>
      <c r="F5711" s="1"/>
      <c r="G5711" s="4">
        <f t="shared" si="1050"/>
        <v>795.77470000000005</v>
      </c>
      <c r="H5711" s="201"/>
      <c r="I5711" s="201"/>
      <c r="J5711" s="204">
        <f t="shared" si="1048"/>
        <v>3.8484510006474958E-5</v>
      </c>
      <c r="K5711" s="204">
        <f t="shared" si="1044"/>
        <v>3.0624818527852576E-2</v>
      </c>
      <c r="L5711" s="28">
        <f t="shared" si="1043"/>
        <v>0.13197981706306827</v>
      </c>
      <c r="M5711" s="28">
        <f t="shared" si="1045"/>
        <v>0.10502557902427784</v>
      </c>
      <c r="N5711" s="28">
        <f t="shared" si="1049"/>
        <v>0.84328558468955028</v>
      </c>
      <c r="O5711" s="28">
        <f t="shared" si="1046"/>
        <v>0.67106136972840347</v>
      </c>
      <c r="P5711" s="28">
        <f t="shared" si="1047"/>
        <v>0.77608694875268136</v>
      </c>
      <c r="Q5711" s="6">
        <f t="shared" si="1051"/>
        <v>5.0412277931653357E-2</v>
      </c>
      <c r="R5711" s="6">
        <f t="shared" si="1052"/>
        <v>0.26171393419407735</v>
      </c>
      <c r="S5711" s="6">
        <f t="shared" si="1053"/>
        <v>0.31212621212573072</v>
      </c>
    </row>
    <row r="5712" spans="2:19" customFormat="1" x14ac:dyDescent="0.25">
      <c r="B5712" s="200" t="s">
        <v>973</v>
      </c>
      <c r="C5712" s="114">
        <v>5</v>
      </c>
      <c r="D5712" s="1">
        <v>5.2</v>
      </c>
      <c r="E5712" s="1"/>
      <c r="F5712" s="1"/>
      <c r="G5712" s="4">
        <f t="shared" si="1050"/>
        <v>64.961200000000005</v>
      </c>
      <c r="H5712" s="201"/>
      <c r="I5712" s="201"/>
      <c r="J5712" s="204">
        <f t="shared" si="1048"/>
        <v>2.1237166338267006E-3</v>
      </c>
      <c r="K5712" s="204">
        <f t="shared" si="1044"/>
        <v>0.13795918366922602</v>
      </c>
      <c r="L5712" s="28">
        <f t="shared" si="1043"/>
        <v>7.8611437635641082</v>
      </c>
      <c r="M5712" s="28">
        <f t="shared" si="1045"/>
        <v>0.51066934215868187</v>
      </c>
      <c r="N5712" s="28">
        <f t="shared" si="1049"/>
        <v>8.8091474968502013</v>
      </c>
      <c r="O5712" s="28">
        <f t="shared" si="1046"/>
        <v>0.5722528034719111</v>
      </c>
      <c r="P5712" s="28">
        <f t="shared" si="1047"/>
        <v>1.0829221456305929</v>
      </c>
      <c r="Q5712" s="6">
        <f t="shared" si="1051"/>
        <v>0.2451212842361673</v>
      </c>
      <c r="R5712" s="6">
        <f t="shared" si="1052"/>
        <v>0.22317859335404533</v>
      </c>
      <c r="S5712" s="6">
        <f t="shared" si="1053"/>
        <v>0.46829987759021263</v>
      </c>
    </row>
    <row r="5713" spans="2:19" customFormat="1" x14ac:dyDescent="0.25">
      <c r="B5713" s="200" t="s">
        <v>973</v>
      </c>
      <c r="C5713" s="114">
        <v>5</v>
      </c>
      <c r="D5713" s="1">
        <v>3.7</v>
      </c>
      <c r="E5713" s="1"/>
      <c r="F5713" s="1"/>
      <c r="G5713" s="4">
        <f t="shared" si="1050"/>
        <v>64.961200000000005</v>
      </c>
      <c r="H5713" s="201"/>
      <c r="I5713" s="201"/>
      <c r="J5713" s="204">
        <f t="shared" si="1048"/>
        <v>1.075210085691107E-3</v>
      </c>
      <c r="K5713" s="204">
        <f t="shared" si="1044"/>
        <v>6.9846938773361844E-2</v>
      </c>
      <c r="L5713" s="28">
        <f t="shared" ref="L5713:L5776" si="1054">IF(E5713=1, 0.2004*(D5713^1.171), 0.17758*(D5713^2.299))</f>
        <v>3.5949248430857623</v>
      </c>
      <c r="M5713" s="28">
        <f t="shared" si="1045"/>
        <v>0.2335306362462681</v>
      </c>
      <c r="N5713" s="28">
        <f t="shared" si="1049"/>
        <v>5.9156978898620354</v>
      </c>
      <c r="O5713" s="28">
        <f t="shared" si="1046"/>
        <v>0.38429084121668494</v>
      </c>
      <c r="P5713" s="28">
        <f t="shared" si="1047"/>
        <v>0.61782147746295302</v>
      </c>
      <c r="Q5713" s="6">
        <f t="shared" si="1051"/>
        <v>0.11209470539820869</v>
      </c>
      <c r="R5713" s="6">
        <f t="shared" si="1052"/>
        <v>0.14987342807450713</v>
      </c>
      <c r="S5713" s="6">
        <f t="shared" si="1053"/>
        <v>0.2619681334727158</v>
      </c>
    </row>
    <row r="5714" spans="2:19" customFormat="1" x14ac:dyDescent="0.25">
      <c r="B5714" s="200" t="s">
        <v>973</v>
      </c>
      <c r="C5714" s="114">
        <v>5</v>
      </c>
      <c r="D5714" s="1">
        <v>5.0999999999999996</v>
      </c>
      <c r="E5714" s="1"/>
      <c r="F5714" s="1"/>
      <c r="G5714" s="4">
        <f t="shared" si="1050"/>
        <v>64.961200000000005</v>
      </c>
      <c r="H5714" s="201"/>
      <c r="I5714" s="201"/>
      <c r="J5714" s="204">
        <f t="shared" si="1048"/>
        <v>2.0428206229967626E-3</v>
      </c>
      <c r="K5714" s="204">
        <f t="shared" ref="K5714:K5777" si="1055">+IF($D5714&gt;3.01,J5714*64.96120126,J5714*795.77)</f>
        <v>0.13270408162857128</v>
      </c>
      <c r="L5714" s="28">
        <f t="shared" si="1054"/>
        <v>7.5179232289815232</v>
      </c>
      <c r="M5714" s="28">
        <f t="shared" ref="M5714:M5777" si="1056">+IF($D5714&gt;3.01,L5714*64.96120126*0.001,L5714*795.77*0.001)</f>
        <v>0.48837332393509775</v>
      </c>
      <c r="N5714" s="28">
        <f t="shared" si="1049"/>
        <v>8.6112674075792555</v>
      </c>
      <c r="O5714" s="28">
        <f t="shared" ref="O5714:O5777" si="1057">+IF($D5714&gt;3.01,N5714*64.96120126*0.001,N5714*795.77*0.001)</f>
        <v>0.55939827516743446</v>
      </c>
      <c r="P5714" s="28">
        <f t="shared" ref="P5714:P5777" si="1058">+M5714+O5714</f>
        <v>1.0477715991025323</v>
      </c>
      <c r="Q5714" s="6">
        <f t="shared" si="1051"/>
        <v>0.2344191954888469</v>
      </c>
      <c r="R5714" s="6">
        <f t="shared" si="1052"/>
        <v>0.21816532731529945</v>
      </c>
      <c r="S5714" s="6">
        <f t="shared" si="1053"/>
        <v>0.45258452280414635</v>
      </c>
    </row>
    <row r="5715" spans="2:19" customFormat="1" x14ac:dyDescent="0.25">
      <c r="B5715" s="200" t="s">
        <v>973</v>
      </c>
      <c r="C5715" s="114">
        <v>5</v>
      </c>
      <c r="D5715" s="1">
        <v>9.1</v>
      </c>
      <c r="E5715" s="1"/>
      <c r="F5715" s="1"/>
      <c r="G5715" s="4">
        <f t="shared" si="1050"/>
        <v>64.961200000000005</v>
      </c>
      <c r="H5715" s="201"/>
      <c r="I5715" s="201"/>
      <c r="J5715" s="204">
        <f t="shared" si="1048"/>
        <v>6.5038821910942696E-3</v>
      </c>
      <c r="K5715" s="204">
        <f t="shared" si="1055"/>
        <v>0.4224999999870046</v>
      </c>
      <c r="L5715" s="28">
        <f t="shared" si="1054"/>
        <v>28.459693107492722</v>
      </c>
      <c r="M5715" s="28">
        <f t="shared" si="1056"/>
        <v>1.8487758517536694</v>
      </c>
      <c r="N5715" s="28">
        <f t="shared" si="1049"/>
        <v>16.954633202475005</v>
      </c>
      <c r="O5715" s="28">
        <f t="shared" si="1057"/>
        <v>1.1013933397554569</v>
      </c>
      <c r="P5715" s="28">
        <f t="shared" si="1058"/>
        <v>2.9501691915091266</v>
      </c>
      <c r="Q5715" s="6">
        <f t="shared" si="1051"/>
        <v>0.88741240884176131</v>
      </c>
      <c r="R5715" s="6">
        <f t="shared" si="1052"/>
        <v>0.42954340250462825</v>
      </c>
      <c r="S5715" s="6">
        <f t="shared" si="1053"/>
        <v>1.3169558113463895</v>
      </c>
    </row>
    <row r="5716" spans="2:19" customFormat="1" x14ac:dyDescent="0.25">
      <c r="B5716" s="200" t="s">
        <v>973</v>
      </c>
      <c r="C5716" s="114">
        <v>5</v>
      </c>
      <c r="D5716" s="1">
        <v>1.1000000000000001</v>
      </c>
      <c r="E5716" s="1"/>
      <c r="F5716" s="1"/>
      <c r="G5716" s="4">
        <f t="shared" si="1050"/>
        <v>795.77470000000005</v>
      </c>
      <c r="H5716" s="201"/>
      <c r="I5716" s="201"/>
      <c r="J5716" s="204">
        <f t="shared" si="1048"/>
        <v>9.503317777109126E-5</v>
      </c>
      <c r="K5716" s="204">
        <f t="shared" si="1055"/>
        <v>7.5624551874901288E-2</v>
      </c>
      <c r="L5716" s="28">
        <f t="shared" si="1054"/>
        <v>0.2210832472489353</v>
      </c>
      <c r="M5716" s="28">
        <f t="shared" si="1056"/>
        <v>0.17593141566328524</v>
      </c>
      <c r="N5716" s="28">
        <f t="shared" si="1049"/>
        <v>1.4309992669393452</v>
      </c>
      <c r="O5716" s="28">
        <f t="shared" si="1057"/>
        <v>1.1387462866523226</v>
      </c>
      <c r="P5716" s="28">
        <f t="shared" si="1058"/>
        <v>1.3146777023156078</v>
      </c>
      <c r="Q5716" s="6">
        <f t="shared" si="1051"/>
        <v>8.4447079518376905E-2</v>
      </c>
      <c r="R5716" s="6">
        <f t="shared" si="1052"/>
        <v>0.4441110517944058</v>
      </c>
      <c r="S5716" s="6">
        <f t="shared" si="1053"/>
        <v>0.52855813131278273</v>
      </c>
    </row>
    <row r="5717" spans="2:19" customFormat="1" x14ac:dyDescent="0.25">
      <c r="B5717" s="200" t="s">
        <v>973</v>
      </c>
      <c r="C5717" s="114">
        <v>5</v>
      </c>
      <c r="D5717" s="1">
        <v>5.9</v>
      </c>
      <c r="E5717" s="1"/>
      <c r="F5717" s="1"/>
      <c r="G5717" s="4">
        <f t="shared" si="1050"/>
        <v>64.961200000000005</v>
      </c>
      <c r="H5717" s="201"/>
      <c r="I5717" s="201"/>
      <c r="J5717" s="204">
        <f t="shared" si="1048"/>
        <v>2.7339710067865179E-3</v>
      </c>
      <c r="K5717" s="204">
        <f t="shared" si="1055"/>
        <v>0.17760204081086381</v>
      </c>
      <c r="L5717" s="28">
        <f t="shared" si="1054"/>
        <v>10.509518679077305</v>
      </c>
      <c r="M5717" s="28">
        <f t="shared" si="1056"/>
        <v>0.68271095805727011</v>
      </c>
      <c r="N5717" s="28">
        <f t="shared" si="1049"/>
        <v>10.211906347392123</v>
      </c>
      <c r="O5717" s="28">
        <f t="shared" si="1057"/>
        <v>0.66337770348121117</v>
      </c>
      <c r="P5717" s="28">
        <f t="shared" si="1058"/>
        <v>1.3460886615384813</v>
      </c>
      <c r="Q5717" s="6">
        <f t="shared" si="1051"/>
        <v>0.32770125986748966</v>
      </c>
      <c r="R5717" s="6">
        <f t="shared" si="1052"/>
        <v>0.25871730435767237</v>
      </c>
      <c r="S5717" s="6">
        <f t="shared" si="1053"/>
        <v>0.58641856422516203</v>
      </c>
    </row>
    <row r="5718" spans="2:19" customFormat="1" x14ac:dyDescent="0.25">
      <c r="B5718" s="200" t="s">
        <v>973</v>
      </c>
      <c r="C5718" s="114">
        <v>5</v>
      </c>
      <c r="D5718" s="1">
        <v>5.0999999999999996</v>
      </c>
      <c r="E5718" s="1"/>
      <c r="F5718" s="1"/>
      <c r="G5718" s="4">
        <f t="shared" si="1050"/>
        <v>64.961200000000005</v>
      </c>
      <c r="H5718" s="201"/>
      <c r="I5718" s="201"/>
      <c r="J5718" s="204">
        <f t="shared" si="1048"/>
        <v>2.0428206229967626E-3</v>
      </c>
      <c r="K5718" s="204">
        <f t="shared" si="1055"/>
        <v>0.13270408162857128</v>
      </c>
      <c r="L5718" s="28">
        <f t="shared" si="1054"/>
        <v>7.5179232289815232</v>
      </c>
      <c r="M5718" s="28">
        <f t="shared" si="1056"/>
        <v>0.48837332393509775</v>
      </c>
      <c r="N5718" s="28">
        <f t="shared" si="1049"/>
        <v>8.6112674075792555</v>
      </c>
      <c r="O5718" s="28">
        <f t="shared" si="1057"/>
        <v>0.55939827516743446</v>
      </c>
      <c r="P5718" s="28">
        <f t="shared" si="1058"/>
        <v>1.0477715991025323</v>
      </c>
      <c r="Q5718" s="6">
        <f t="shared" si="1051"/>
        <v>0.2344191954888469</v>
      </c>
      <c r="R5718" s="6">
        <f t="shared" si="1052"/>
        <v>0.21816532731529945</v>
      </c>
      <c r="S5718" s="6">
        <f t="shared" si="1053"/>
        <v>0.45258452280414635</v>
      </c>
    </row>
    <row r="5719" spans="2:19" customFormat="1" x14ac:dyDescent="0.25">
      <c r="B5719" s="200" t="s">
        <v>973</v>
      </c>
      <c r="C5719" s="114">
        <v>5</v>
      </c>
      <c r="D5719" s="1">
        <v>0.9</v>
      </c>
      <c r="E5719" s="1">
        <v>1</v>
      </c>
      <c r="F5719" s="1"/>
      <c r="G5719" s="4">
        <f t="shared" si="1050"/>
        <v>795.77470000000005</v>
      </c>
      <c r="H5719" s="201"/>
      <c r="I5719" s="201"/>
      <c r="J5719" s="204">
        <f t="shared" si="1048"/>
        <v>6.3617251235193318E-5</v>
      </c>
      <c r="K5719" s="204">
        <f t="shared" si="1055"/>
        <v>5.0624700015429784E-2</v>
      </c>
      <c r="L5719" s="28">
        <f t="shared" si="1054"/>
        <v>0.17713961471984876</v>
      </c>
      <c r="M5719" s="28">
        <f t="shared" si="1056"/>
        <v>0.14096239120561405</v>
      </c>
      <c r="N5719" s="28">
        <f t="shared" si="1049"/>
        <v>1.1315498872605683</v>
      </c>
      <c r="O5719" s="28">
        <f t="shared" si="1057"/>
        <v>0.90045345378534236</v>
      </c>
      <c r="P5719" s="28">
        <f t="shared" si="1058"/>
        <v>1.0414158449909565</v>
      </c>
      <c r="Q5719" s="6">
        <f t="shared" si="1051"/>
        <v>6.7661947778694734E-2</v>
      </c>
      <c r="R5719" s="6">
        <f t="shared" si="1052"/>
        <v>0.35117684697628354</v>
      </c>
      <c r="S5719" s="6">
        <f t="shared" si="1053"/>
        <v>0.41883879475497826</v>
      </c>
    </row>
    <row r="5720" spans="2:19" customFormat="1" x14ac:dyDescent="0.25">
      <c r="B5720" s="200" t="s">
        <v>973</v>
      </c>
      <c r="C5720" s="114">
        <v>5</v>
      </c>
      <c r="D5720" s="1">
        <v>5.2</v>
      </c>
      <c r="E5720" s="1"/>
      <c r="F5720" s="1"/>
      <c r="G5720" s="4">
        <f t="shared" si="1050"/>
        <v>64.961200000000005</v>
      </c>
      <c r="H5720" s="201"/>
      <c r="I5720" s="201"/>
      <c r="J5720" s="204">
        <f t="shared" si="1048"/>
        <v>2.1237166338267006E-3</v>
      </c>
      <c r="K5720" s="204">
        <f t="shared" si="1055"/>
        <v>0.13795918366922602</v>
      </c>
      <c r="L5720" s="28">
        <f t="shared" si="1054"/>
        <v>7.8611437635641082</v>
      </c>
      <c r="M5720" s="28">
        <f t="shared" si="1056"/>
        <v>0.51066934215868187</v>
      </c>
      <c r="N5720" s="28">
        <f t="shared" si="1049"/>
        <v>8.8091474968502013</v>
      </c>
      <c r="O5720" s="28">
        <f t="shared" si="1057"/>
        <v>0.5722528034719111</v>
      </c>
      <c r="P5720" s="28">
        <f t="shared" si="1058"/>
        <v>1.0829221456305929</v>
      </c>
      <c r="Q5720" s="6">
        <f t="shared" si="1051"/>
        <v>0.2451212842361673</v>
      </c>
      <c r="R5720" s="6">
        <f t="shared" si="1052"/>
        <v>0.22317859335404533</v>
      </c>
      <c r="S5720" s="6">
        <f t="shared" si="1053"/>
        <v>0.46829987759021263</v>
      </c>
    </row>
    <row r="5721" spans="2:19" customFormat="1" x14ac:dyDescent="0.25">
      <c r="B5721" s="200" t="s">
        <v>973</v>
      </c>
      <c r="C5721" s="114">
        <v>5</v>
      </c>
      <c r="D5721" s="1">
        <v>0.8</v>
      </c>
      <c r="E5721" s="1">
        <v>1</v>
      </c>
      <c r="F5721" s="1"/>
      <c r="G5721" s="4">
        <f t="shared" si="1050"/>
        <v>795.77470000000005</v>
      </c>
      <c r="H5721" s="201"/>
      <c r="I5721" s="201"/>
      <c r="J5721" s="204">
        <f t="shared" si="1048"/>
        <v>5.0265482457436686E-5</v>
      </c>
      <c r="K5721" s="204">
        <f t="shared" si="1055"/>
        <v>3.9999762975154389E-2</v>
      </c>
      <c r="L5721" s="28">
        <f t="shared" si="1054"/>
        <v>0.15431782441572514</v>
      </c>
      <c r="M5721" s="28">
        <f t="shared" si="1056"/>
        <v>0.1228014951353016</v>
      </c>
      <c r="N5721" s="28">
        <f t="shared" si="1049"/>
        <v>0.98588271958712526</v>
      </c>
      <c r="O5721" s="28">
        <f t="shared" si="1057"/>
        <v>0.78453589176584659</v>
      </c>
      <c r="P5721" s="28">
        <f t="shared" si="1058"/>
        <v>0.90733738690114818</v>
      </c>
      <c r="Q5721" s="6">
        <f t="shared" si="1051"/>
        <v>5.8944717664944767E-2</v>
      </c>
      <c r="R5721" s="6">
        <f t="shared" si="1052"/>
        <v>0.3059689977886802</v>
      </c>
      <c r="S5721" s="6">
        <f t="shared" si="1053"/>
        <v>0.36491371545362494</v>
      </c>
    </row>
    <row r="5722" spans="2:19" customFormat="1" x14ac:dyDescent="0.25">
      <c r="B5722" s="200" t="s">
        <v>973</v>
      </c>
      <c r="C5722" s="114">
        <v>5</v>
      </c>
      <c r="D5722" s="1">
        <v>1.1000000000000001</v>
      </c>
      <c r="E5722" s="1">
        <v>1</v>
      </c>
      <c r="F5722" s="1"/>
      <c r="G5722" s="4">
        <f t="shared" si="1050"/>
        <v>795.77470000000005</v>
      </c>
      <c r="H5722" s="201"/>
      <c r="I5722" s="201"/>
      <c r="J5722" s="204">
        <f t="shared" si="1048"/>
        <v>9.503317777109126E-5</v>
      </c>
      <c r="K5722" s="204">
        <f t="shared" si="1055"/>
        <v>7.5624551874901288E-2</v>
      </c>
      <c r="L5722" s="28">
        <f t="shared" si="1054"/>
        <v>0.22406217711891829</v>
      </c>
      <c r="M5722" s="28">
        <f t="shared" si="1056"/>
        <v>0.17830195868592164</v>
      </c>
      <c r="N5722" s="28">
        <f t="shared" si="1049"/>
        <v>1.4309992669393452</v>
      </c>
      <c r="O5722" s="28">
        <f t="shared" si="1057"/>
        <v>1.1387462866523226</v>
      </c>
      <c r="P5722" s="28">
        <f t="shared" si="1058"/>
        <v>1.3170482453382442</v>
      </c>
      <c r="Q5722" s="6">
        <f t="shared" si="1051"/>
        <v>8.5584940169242382E-2</v>
      </c>
      <c r="R5722" s="6">
        <f t="shared" si="1052"/>
        <v>0.4441110517944058</v>
      </c>
      <c r="S5722" s="6">
        <f t="shared" si="1053"/>
        <v>0.52969599196364814</v>
      </c>
    </row>
    <row r="5723" spans="2:19" customFormat="1" x14ac:dyDescent="0.25">
      <c r="B5723" s="200" t="s">
        <v>973</v>
      </c>
      <c r="C5723" s="114">
        <v>5</v>
      </c>
      <c r="D5723" s="1">
        <v>6.7</v>
      </c>
      <c r="E5723" s="1"/>
      <c r="F5723" s="1"/>
      <c r="G5723" s="4">
        <f t="shared" si="1050"/>
        <v>64.961200000000005</v>
      </c>
      <c r="H5723" s="201"/>
      <c r="I5723" s="201"/>
      <c r="J5723" s="204">
        <f t="shared" si="1048"/>
        <v>3.5256523554911458E-3</v>
      </c>
      <c r="K5723" s="204">
        <f t="shared" si="1055"/>
        <v>0.22903061223785337</v>
      </c>
      <c r="L5723" s="28">
        <f t="shared" si="1054"/>
        <v>14.077969600318117</v>
      </c>
      <c r="M5723" s="28">
        <f t="shared" si="1056"/>
        <v>0.9145218165384269</v>
      </c>
      <c r="N5723" s="28">
        <f t="shared" si="1049"/>
        <v>11.849976492405487</v>
      </c>
      <c r="O5723" s="28">
        <f t="shared" si="1057"/>
        <v>0.76978870784942166</v>
      </c>
      <c r="P5723" s="28">
        <f t="shared" si="1058"/>
        <v>1.6843105243878487</v>
      </c>
      <c r="Q5723" s="6">
        <f t="shared" si="1051"/>
        <v>0.43897047193844491</v>
      </c>
      <c r="R5723" s="6">
        <f t="shared" si="1052"/>
        <v>0.30021759606127446</v>
      </c>
      <c r="S5723" s="6">
        <f t="shared" si="1053"/>
        <v>0.73918806799971937</v>
      </c>
    </row>
    <row r="5724" spans="2:19" customFormat="1" x14ac:dyDescent="0.25">
      <c r="B5724" s="200" t="s">
        <v>973</v>
      </c>
      <c r="C5724" s="114">
        <v>5</v>
      </c>
      <c r="D5724" s="1">
        <v>0.8</v>
      </c>
      <c r="E5724" s="1">
        <v>1</v>
      </c>
      <c r="F5724" s="1"/>
      <c r="G5724" s="4">
        <f t="shared" si="1050"/>
        <v>795.77470000000005</v>
      </c>
      <c r="H5724" s="201"/>
      <c r="I5724" s="201"/>
      <c r="J5724" s="204">
        <f t="shared" si="1048"/>
        <v>5.0265482457436686E-5</v>
      </c>
      <c r="K5724" s="204">
        <f t="shared" si="1055"/>
        <v>3.9999762975154389E-2</v>
      </c>
      <c r="L5724" s="28">
        <f t="shared" si="1054"/>
        <v>0.15431782441572514</v>
      </c>
      <c r="M5724" s="28">
        <f t="shared" si="1056"/>
        <v>0.1228014951353016</v>
      </c>
      <c r="N5724" s="28">
        <f t="shared" si="1049"/>
        <v>0.98588271958712526</v>
      </c>
      <c r="O5724" s="28">
        <f t="shared" si="1057"/>
        <v>0.78453589176584659</v>
      </c>
      <c r="P5724" s="28">
        <f t="shared" si="1058"/>
        <v>0.90733738690114818</v>
      </c>
      <c r="Q5724" s="6">
        <f t="shared" si="1051"/>
        <v>5.8944717664944767E-2</v>
      </c>
      <c r="R5724" s="6">
        <f t="shared" si="1052"/>
        <v>0.3059689977886802</v>
      </c>
      <c r="S5724" s="6">
        <f t="shared" si="1053"/>
        <v>0.36491371545362494</v>
      </c>
    </row>
    <row r="5725" spans="2:19" customFormat="1" x14ac:dyDescent="0.25">
      <c r="B5725" s="200" t="s">
        <v>973</v>
      </c>
      <c r="C5725" s="114">
        <v>5</v>
      </c>
      <c r="D5725" s="1">
        <v>0.6</v>
      </c>
      <c r="E5725" s="1">
        <v>1</v>
      </c>
      <c r="F5725" s="1"/>
      <c r="G5725" s="4">
        <f t="shared" si="1050"/>
        <v>795.77470000000005</v>
      </c>
      <c r="H5725" s="201"/>
      <c r="I5725" s="201"/>
      <c r="J5725" s="204">
        <f t="shared" si="1048"/>
        <v>2.8274333882308137E-5</v>
      </c>
      <c r="K5725" s="204">
        <f t="shared" si="1055"/>
        <v>2.2499866673524348E-2</v>
      </c>
      <c r="L5725" s="28">
        <f t="shared" si="1054"/>
        <v>0.11018255309147021</v>
      </c>
      <c r="M5725" s="28">
        <f t="shared" si="1056"/>
        <v>8.767997027359925E-2</v>
      </c>
      <c r="N5725" s="28">
        <f t="shared" si="1049"/>
        <v>0.70412040904432671</v>
      </c>
      <c r="O5725" s="28">
        <f t="shared" si="1057"/>
        <v>0.56031789790520381</v>
      </c>
      <c r="P5725" s="28">
        <f t="shared" si="1058"/>
        <v>0.647997868178803</v>
      </c>
      <c r="Q5725" s="6">
        <f t="shared" si="1051"/>
        <v>4.2086385731327641E-2</v>
      </c>
      <c r="R5725" s="6">
        <f t="shared" si="1052"/>
        <v>0.21852398018302949</v>
      </c>
      <c r="S5725" s="6">
        <f t="shared" si="1053"/>
        <v>0.26061036591435716</v>
      </c>
    </row>
    <row r="5726" spans="2:19" customFormat="1" x14ac:dyDescent="0.25">
      <c r="B5726" s="200" t="s">
        <v>973</v>
      </c>
      <c r="C5726" s="114">
        <v>5</v>
      </c>
      <c r="D5726" s="1">
        <v>1.1000000000000001</v>
      </c>
      <c r="E5726" s="1">
        <v>1</v>
      </c>
      <c r="F5726" s="1"/>
      <c r="G5726" s="4">
        <f t="shared" si="1050"/>
        <v>795.77470000000005</v>
      </c>
      <c r="H5726" s="201"/>
      <c r="I5726" s="201"/>
      <c r="J5726" s="204">
        <f t="shared" si="1048"/>
        <v>9.503317777109126E-5</v>
      </c>
      <c r="K5726" s="204">
        <f t="shared" si="1055"/>
        <v>7.5624551874901288E-2</v>
      </c>
      <c r="L5726" s="28">
        <f t="shared" si="1054"/>
        <v>0.22406217711891829</v>
      </c>
      <c r="M5726" s="28">
        <f t="shared" si="1056"/>
        <v>0.17830195868592164</v>
      </c>
      <c r="N5726" s="28">
        <f t="shared" si="1049"/>
        <v>1.4309992669393452</v>
      </c>
      <c r="O5726" s="28">
        <f t="shared" si="1057"/>
        <v>1.1387462866523226</v>
      </c>
      <c r="P5726" s="28">
        <f t="shared" si="1058"/>
        <v>1.3170482453382442</v>
      </c>
      <c r="Q5726" s="6">
        <f t="shared" si="1051"/>
        <v>8.5584940169242382E-2</v>
      </c>
      <c r="R5726" s="6">
        <f t="shared" si="1052"/>
        <v>0.4441110517944058</v>
      </c>
      <c r="S5726" s="6">
        <f t="shared" si="1053"/>
        <v>0.52969599196364814</v>
      </c>
    </row>
    <row r="5727" spans="2:19" customFormat="1" x14ac:dyDescent="0.25">
      <c r="B5727" s="200" t="s">
        <v>973</v>
      </c>
      <c r="C5727" s="114">
        <v>5</v>
      </c>
      <c r="D5727" s="1">
        <v>0.4</v>
      </c>
      <c r="E5727" s="1">
        <v>1</v>
      </c>
      <c r="F5727" s="1"/>
      <c r="G5727" s="4">
        <f t="shared" si="1050"/>
        <v>795.77470000000005</v>
      </c>
      <c r="H5727" s="201"/>
      <c r="I5727" s="201"/>
      <c r="J5727" s="204">
        <f t="shared" si="1048"/>
        <v>1.2566370614359172E-5</v>
      </c>
      <c r="K5727" s="204">
        <f t="shared" si="1055"/>
        <v>9.9999407437885972E-3</v>
      </c>
      <c r="L5727" s="28">
        <f t="shared" si="1054"/>
        <v>6.8534613361075192E-2</v>
      </c>
      <c r="M5727" s="28">
        <f t="shared" si="1056"/>
        <v>5.4537789274342809E-2</v>
      </c>
      <c r="N5727" s="28">
        <f t="shared" si="1049"/>
        <v>0.43814731989680517</v>
      </c>
      <c r="O5727" s="28">
        <f t="shared" si="1057"/>
        <v>0.34866449275428063</v>
      </c>
      <c r="P5727" s="28">
        <f t="shared" si="1058"/>
        <v>0.40320228202862346</v>
      </c>
      <c r="Q5727" s="6">
        <f t="shared" si="1051"/>
        <v>2.6178138851684546E-2</v>
      </c>
      <c r="R5727" s="6">
        <f t="shared" si="1052"/>
        <v>0.13597915217416945</v>
      </c>
      <c r="S5727" s="6">
        <f t="shared" si="1053"/>
        <v>0.16215729102585399</v>
      </c>
    </row>
    <row r="5728" spans="2:19" customFormat="1" x14ac:dyDescent="0.25">
      <c r="B5728" s="200" t="s">
        <v>973</v>
      </c>
      <c r="C5728" s="114">
        <v>6</v>
      </c>
      <c r="D5728" s="1">
        <v>6.4</v>
      </c>
      <c r="E5728" s="1"/>
      <c r="F5728" s="1"/>
      <c r="G5728" s="4">
        <f t="shared" si="1050"/>
        <v>64.961200000000005</v>
      </c>
      <c r="H5728" s="201"/>
      <c r="I5728" s="201"/>
      <c r="J5728" s="204">
        <f t="shared" si="1048"/>
        <v>3.2169908772759479E-3</v>
      </c>
      <c r="K5728" s="204">
        <f t="shared" si="1055"/>
        <v>0.20897959183030679</v>
      </c>
      <c r="L5728" s="28">
        <f t="shared" si="1054"/>
        <v>12.670735111153041</v>
      </c>
      <c r="M5728" s="28">
        <f t="shared" si="1056"/>
        <v>0.82310617366776118</v>
      </c>
      <c r="N5728" s="28">
        <f t="shared" si="1049"/>
        <v>11.231571837310549</v>
      </c>
      <c r="O5728" s="28">
        <f t="shared" si="1057"/>
        <v>0.72961639858967853</v>
      </c>
      <c r="P5728" s="28">
        <f t="shared" si="1058"/>
        <v>1.5527225722574398</v>
      </c>
      <c r="Q5728" s="6">
        <f t="shared" si="1051"/>
        <v>0.39509096336052535</v>
      </c>
      <c r="R5728" s="6">
        <f t="shared" si="1052"/>
        <v>0.28455039544997462</v>
      </c>
      <c r="S5728" s="6">
        <f t="shared" si="1053"/>
        <v>0.67964135881049992</v>
      </c>
    </row>
    <row r="5729" spans="2:19" customFormat="1" x14ac:dyDescent="0.25">
      <c r="B5729" s="200" t="s">
        <v>973</v>
      </c>
      <c r="C5729" s="114">
        <v>6</v>
      </c>
      <c r="D5729" s="1">
        <v>4.5</v>
      </c>
      <c r="E5729" s="1"/>
      <c r="F5729" s="1"/>
      <c r="G5729" s="4">
        <f t="shared" si="1050"/>
        <v>64.961200000000005</v>
      </c>
      <c r="H5729" s="201"/>
      <c r="I5729" s="201"/>
      <c r="J5729" s="204">
        <f t="shared" ref="J5729:J5792" si="1059">((+D5729/200)^2)*PI()</f>
        <v>1.5904312808798326E-3</v>
      </c>
      <c r="K5729" s="204">
        <f t="shared" si="1055"/>
        <v>0.10331632652743439</v>
      </c>
      <c r="L5729" s="28">
        <f t="shared" si="1054"/>
        <v>5.6380590590289899</v>
      </c>
      <c r="M5729" s="28">
        <f t="shared" si="1056"/>
        <v>0.36625508924934846</v>
      </c>
      <c r="N5729" s="28">
        <f t="shared" ref="N5729:N5792" si="1060">1.28*(D5729^1.17)</f>
        <v>7.4382130025037601</v>
      </c>
      <c r="O5729" s="28">
        <f t="shared" si="1057"/>
        <v>0.48319525187039564</v>
      </c>
      <c r="P5729" s="28">
        <f t="shared" si="1058"/>
        <v>0.84945034111974405</v>
      </c>
      <c r="Q5729" s="6">
        <f t="shared" si="1051"/>
        <v>0.17580244283968727</v>
      </c>
      <c r="R5729" s="6">
        <f t="shared" si="1052"/>
        <v>0.1884461482294543</v>
      </c>
      <c r="S5729" s="6">
        <f t="shared" si="1053"/>
        <v>0.36424859106914154</v>
      </c>
    </row>
    <row r="5730" spans="2:19" customFormat="1" x14ac:dyDescent="0.25">
      <c r="B5730" s="200" t="s">
        <v>973</v>
      </c>
      <c r="C5730" s="114">
        <v>6</v>
      </c>
      <c r="D5730" s="1">
        <v>3.2</v>
      </c>
      <c r="E5730" s="1"/>
      <c r="F5730" s="1"/>
      <c r="G5730" s="4">
        <f t="shared" ref="G5730:G5793" si="1061">IF($D5730&lt;3.01,795.7747,64.9612)</f>
        <v>64.961200000000005</v>
      </c>
      <c r="H5730" s="201"/>
      <c r="I5730" s="201"/>
      <c r="J5730" s="204">
        <f t="shared" si="1059"/>
        <v>8.0424771931898698E-4</v>
      </c>
      <c r="K5730" s="204">
        <f t="shared" si="1055"/>
        <v>5.2244897957576697E-2</v>
      </c>
      <c r="L5730" s="28">
        <f t="shared" si="1054"/>
        <v>2.57474279673893</v>
      </c>
      <c r="M5730" s="28">
        <f t="shared" si="1056"/>
        <v>0.16725838501169291</v>
      </c>
      <c r="N5730" s="28">
        <f t="shared" si="1060"/>
        <v>4.9915502127950244</v>
      </c>
      <c r="O5730" s="28">
        <f t="shared" si="1057"/>
        <v>0.32425709797277341</v>
      </c>
      <c r="P5730" s="28">
        <f t="shared" si="1058"/>
        <v>0.49151548298446635</v>
      </c>
      <c r="Q5730" s="6">
        <f t="shared" si="1051"/>
        <v>8.0284024805612586E-2</v>
      </c>
      <c r="R5730" s="6">
        <f t="shared" si="1052"/>
        <v>0.12646026820938164</v>
      </c>
      <c r="S5730" s="6">
        <f t="shared" si="1053"/>
        <v>0.20674429301499422</v>
      </c>
    </row>
    <row r="5731" spans="2:19" customFormat="1" x14ac:dyDescent="0.25">
      <c r="B5731" s="200" t="s">
        <v>973</v>
      </c>
      <c r="C5731" s="114">
        <v>6</v>
      </c>
      <c r="D5731" s="1">
        <v>3.6</v>
      </c>
      <c r="E5731" s="1"/>
      <c r="F5731" s="1"/>
      <c r="G5731" s="4">
        <f t="shared" si="1061"/>
        <v>64.961200000000005</v>
      </c>
      <c r="H5731" s="201"/>
      <c r="I5731" s="201"/>
      <c r="J5731" s="204">
        <f t="shared" si="1059"/>
        <v>1.0178760197630931E-3</v>
      </c>
      <c r="K5731" s="204">
        <f t="shared" si="1055"/>
        <v>6.6122448977558021E-2</v>
      </c>
      <c r="L5731" s="28">
        <f t="shared" si="1054"/>
        <v>3.375464158589657</v>
      </c>
      <c r="M5731" s="28">
        <f t="shared" si="1056"/>
        <v>0.21927420655205926</v>
      </c>
      <c r="N5731" s="28">
        <f t="shared" si="1060"/>
        <v>5.7290669248255632</v>
      </c>
      <c r="O5731" s="28">
        <f t="shared" si="1057"/>
        <v>0.37216706953560269</v>
      </c>
      <c r="P5731" s="28">
        <f t="shared" si="1058"/>
        <v>0.59144127608766195</v>
      </c>
      <c r="Q5731" s="6">
        <f t="shared" si="1051"/>
        <v>0.10525161914498844</v>
      </c>
      <c r="R5731" s="6">
        <f t="shared" si="1052"/>
        <v>0.14514515711888507</v>
      </c>
      <c r="S5731" s="6">
        <f t="shared" si="1053"/>
        <v>0.25039677626387352</v>
      </c>
    </row>
    <row r="5732" spans="2:19" customFormat="1" x14ac:dyDescent="0.25">
      <c r="B5732" s="200" t="s">
        <v>973</v>
      </c>
      <c r="C5732" s="114">
        <v>6</v>
      </c>
      <c r="D5732" s="1">
        <v>5.5</v>
      </c>
      <c r="E5732" s="1"/>
      <c r="F5732" s="1"/>
      <c r="G5732" s="4">
        <f t="shared" si="1061"/>
        <v>64.961200000000005</v>
      </c>
      <c r="H5732" s="201"/>
      <c r="I5732" s="201"/>
      <c r="J5732" s="204">
        <f t="shared" si="1059"/>
        <v>2.3758294442772811E-3</v>
      </c>
      <c r="K5732" s="204">
        <f t="shared" si="1055"/>
        <v>0.15433673468913039</v>
      </c>
      <c r="L5732" s="28">
        <f t="shared" si="1054"/>
        <v>8.9430956308196485</v>
      </c>
      <c r="M5732" s="28">
        <f t="shared" si="1056"/>
        <v>0.58095423516110178</v>
      </c>
      <c r="N5732" s="28">
        <f t="shared" si="1060"/>
        <v>9.4066355127217793</v>
      </c>
      <c r="O5732" s="28">
        <f t="shared" si="1057"/>
        <v>0.61106634272138272</v>
      </c>
      <c r="P5732" s="28">
        <f t="shared" si="1058"/>
        <v>1.1920205778824844</v>
      </c>
      <c r="Q5732" s="6">
        <f t="shared" si="1051"/>
        <v>0.27885803287732885</v>
      </c>
      <c r="R5732" s="6">
        <f t="shared" si="1052"/>
        <v>0.23831587366133927</v>
      </c>
      <c r="S5732" s="6">
        <f t="shared" si="1053"/>
        <v>0.51717390653866813</v>
      </c>
    </row>
    <row r="5733" spans="2:19" customFormat="1" x14ac:dyDescent="0.25">
      <c r="B5733" s="200" t="s">
        <v>973</v>
      </c>
      <c r="C5733" s="114">
        <v>6</v>
      </c>
      <c r="D5733" s="1">
        <v>5.2</v>
      </c>
      <c r="E5733" s="1"/>
      <c r="F5733" s="1"/>
      <c r="G5733" s="4">
        <f t="shared" si="1061"/>
        <v>64.961200000000005</v>
      </c>
      <c r="H5733" s="201"/>
      <c r="I5733" s="201"/>
      <c r="J5733" s="204">
        <f t="shared" si="1059"/>
        <v>2.1237166338267006E-3</v>
      </c>
      <c r="K5733" s="204">
        <f t="shared" si="1055"/>
        <v>0.13795918366922602</v>
      </c>
      <c r="L5733" s="28">
        <f t="shared" si="1054"/>
        <v>7.8611437635641082</v>
      </c>
      <c r="M5733" s="28">
        <f t="shared" si="1056"/>
        <v>0.51066934215868187</v>
      </c>
      <c r="N5733" s="28">
        <f t="shared" si="1060"/>
        <v>8.8091474968502013</v>
      </c>
      <c r="O5733" s="28">
        <f t="shared" si="1057"/>
        <v>0.5722528034719111</v>
      </c>
      <c r="P5733" s="28">
        <f t="shared" si="1058"/>
        <v>1.0829221456305929</v>
      </c>
      <c r="Q5733" s="6">
        <f t="shared" si="1051"/>
        <v>0.2451212842361673</v>
      </c>
      <c r="R5733" s="6">
        <f t="shared" si="1052"/>
        <v>0.22317859335404533</v>
      </c>
      <c r="S5733" s="6">
        <f t="shared" si="1053"/>
        <v>0.46829987759021263</v>
      </c>
    </row>
    <row r="5734" spans="2:19" customFormat="1" x14ac:dyDescent="0.25">
      <c r="B5734" s="200" t="s">
        <v>973</v>
      </c>
      <c r="C5734" s="114">
        <v>6</v>
      </c>
      <c r="D5734" s="1">
        <v>5.9</v>
      </c>
      <c r="E5734" s="1"/>
      <c r="F5734" s="1"/>
      <c r="G5734" s="4">
        <f t="shared" si="1061"/>
        <v>64.961200000000005</v>
      </c>
      <c r="H5734" s="201"/>
      <c r="I5734" s="201"/>
      <c r="J5734" s="204">
        <f t="shared" si="1059"/>
        <v>2.7339710067865179E-3</v>
      </c>
      <c r="K5734" s="204">
        <f t="shared" si="1055"/>
        <v>0.17760204081086381</v>
      </c>
      <c r="L5734" s="28">
        <f t="shared" si="1054"/>
        <v>10.509518679077305</v>
      </c>
      <c r="M5734" s="28">
        <f t="shared" si="1056"/>
        <v>0.68271095805727011</v>
      </c>
      <c r="N5734" s="28">
        <f t="shared" si="1060"/>
        <v>10.211906347392123</v>
      </c>
      <c r="O5734" s="28">
        <f t="shared" si="1057"/>
        <v>0.66337770348121117</v>
      </c>
      <c r="P5734" s="28">
        <f t="shared" si="1058"/>
        <v>1.3460886615384813</v>
      </c>
      <c r="Q5734" s="6">
        <f t="shared" si="1051"/>
        <v>0.32770125986748966</v>
      </c>
      <c r="R5734" s="6">
        <f t="shared" si="1052"/>
        <v>0.25871730435767237</v>
      </c>
      <c r="S5734" s="6">
        <f t="shared" si="1053"/>
        <v>0.58641856422516203</v>
      </c>
    </row>
    <row r="5735" spans="2:19" customFormat="1" x14ac:dyDescent="0.25">
      <c r="B5735" s="200" t="s">
        <v>973</v>
      </c>
      <c r="C5735" s="114">
        <v>6</v>
      </c>
      <c r="D5735" s="1">
        <v>4.5</v>
      </c>
      <c r="E5735" s="1"/>
      <c r="F5735" s="1"/>
      <c r="G5735" s="4">
        <f t="shared" si="1061"/>
        <v>64.961200000000005</v>
      </c>
      <c r="H5735" s="201"/>
      <c r="I5735" s="201"/>
      <c r="J5735" s="204">
        <f t="shared" si="1059"/>
        <v>1.5904312808798326E-3</v>
      </c>
      <c r="K5735" s="204">
        <f t="shared" si="1055"/>
        <v>0.10331632652743439</v>
      </c>
      <c r="L5735" s="28">
        <f t="shared" si="1054"/>
        <v>5.6380590590289899</v>
      </c>
      <c r="M5735" s="28">
        <f t="shared" si="1056"/>
        <v>0.36625508924934846</v>
      </c>
      <c r="N5735" s="28">
        <f t="shared" si="1060"/>
        <v>7.4382130025037601</v>
      </c>
      <c r="O5735" s="28">
        <f t="shared" si="1057"/>
        <v>0.48319525187039564</v>
      </c>
      <c r="P5735" s="28">
        <f t="shared" si="1058"/>
        <v>0.84945034111974405</v>
      </c>
      <c r="Q5735" s="6">
        <f t="shared" si="1051"/>
        <v>0.17580244283968727</v>
      </c>
      <c r="R5735" s="6">
        <f t="shared" si="1052"/>
        <v>0.1884461482294543</v>
      </c>
      <c r="S5735" s="6">
        <f t="shared" si="1053"/>
        <v>0.36424859106914154</v>
      </c>
    </row>
    <row r="5736" spans="2:19" customFormat="1" x14ac:dyDescent="0.25">
      <c r="B5736" s="200" t="s">
        <v>973</v>
      </c>
      <c r="C5736" s="114">
        <v>6</v>
      </c>
      <c r="D5736" s="1">
        <v>4.2</v>
      </c>
      <c r="E5736" s="1"/>
      <c r="F5736" s="1"/>
      <c r="G5736" s="4">
        <f t="shared" si="1061"/>
        <v>64.961200000000005</v>
      </c>
      <c r="H5736" s="201"/>
      <c r="I5736" s="201"/>
      <c r="J5736" s="204">
        <f t="shared" si="1059"/>
        <v>1.385442360233099E-3</v>
      </c>
      <c r="K5736" s="204">
        <f t="shared" si="1055"/>
        <v>8.9999999997231753E-2</v>
      </c>
      <c r="L5736" s="28">
        <f t="shared" si="1054"/>
        <v>4.811097633235077</v>
      </c>
      <c r="M5736" s="28">
        <f t="shared" si="1056"/>
        <v>0.31253468163409348</v>
      </c>
      <c r="N5736" s="28">
        <f t="shared" si="1060"/>
        <v>6.861382640483793</v>
      </c>
      <c r="O5736" s="28">
        <f t="shared" si="1057"/>
        <v>0.44572365863033786</v>
      </c>
      <c r="P5736" s="28">
        <f t="shared" si="1058"/>
        <v>0.7582583402644314</v>
      </c>
      <c r="Q5736" s="6">
        <f t="shared" si="1051"/>
        <v>0.15001664718436486</v>
      </c>
      <c r="R5736" s="6">
        <f t="shared" si="1052"/>
        <v>0.17383222686583177</v>
      </c>
      <c r="S5736" s="6">
        <f t="shared" si="1053"/>
        <v>0.32384887405019663</v>
      </c>
    </row>
    <row r="5737" spans="2:19" customFormat="1" x14ac:dyDescent="0.25">
      <c r="B5737" s="200" t="s">
        <v>973</v>
      </c>
      <c r="C5737" s="114">
        <v>6</v>
      </c>
      <c r="D5737" s="1">
        <v>4.7</v>
      </c>
      <c r="E5737" s="1"/>
      <c r="F5737" s="1"/>
      <c r="G5737" s="4">
        <f t="shared" si="1061"/>
        <v>64.961200000000005</v>
      </c>
      <c r="H5737" s="201"/>
      <c r="I5737" s="201"/>
      <c r="J5737" s="204">
        <f t="shared" si="1059"/>
        <v>1.7349445429449633E-3</v>
      </c>
      <c r="K5737" s="204">
        <f t="shared" si="1055"/>
        <v>0.11270408162918646</v>
      </c>
      <c r="L5737" s="28">
        <f t="shared" si="1054"/>
        <v>6.2308461373122945</v>
      </c>
      <c r="M5737" s="28">
        <f t="shared" si="1056"/>
        <v>0.40476324994603757</v>
      </c>
      <c r="N5737" s="28">
        <f t="shared" si="1060"/>
        <v>7.8264436633583525</v>
      </c>
      <c r="O5737" s="28">
        <f t="shared" si="1057"/>
        <v>0.50841518196547364</v>
      </c>
      <c r="P5737" s="28">
        <f t="shared" si="1058"/>
        <v>0.91317843191151127</v>
      </c>
      <c r="Q5737" s="6">
        <f t="shared" si="1051"/>
        <v>0.19428635997409802</v>
      </c>
      <c r="R5737" s="6">
        <f t="shared" si="1052"/>
        <v>0.19828192096653471</v>
      </c>
      <c r="S5737" s="6">
        <f t="shared" si="1053"/>
        <v>0.39256828094063273</v>
      </c>
    </row>
    <row r="5738" spans="2:19" customFormat="1" x14ac:dyDescent="0.25">
      <c r="B5738" s="200" t="s">
        <v>973</v>
      </c>
      <c r="C5738" s="114">
        <v>6</v>
      </c>
      <c r="D5738" s="1">
        <v>4.0999999999999996</v>
      </c>
      <c r="E5738" s="1"/>
      <c r="F5738" s="1"/>
      <c r="G5738" s="4">
        <f t="shared" si="1061"/>
        <v>64.961200000000005</v>
      </c>
      <c r="H5738" s="201"/>
      <c r="I5738" s="201"/>
      <c r="J5738" s="204">
        <f t="shared" si="1059"/>
        <v>1.3202543126711102E-3</v>
      </c>
      <c r="K5738" s="204">
        <f t="shared" si="1055"/>
        <v>8.5765306119810952E-2</v>
      </c>
      <c r="L5738" s="28">
        <f t="shared" si="1054"/>
        <v>4.5518101325650582</v>
      </c>
      <c r="M5738" s="28">
        <f t="shared" si="1056"/>
        <v>0.29569105411886604</v>
      </c>
      <c r="N5738" s="28">
        <f t="shared" si="1060"/>
        <v>6.670633528309061</v>
      </c>
      <c r="O5738" s="28">
        <f t="shared" si="1057"/>
        <v>0.43333236716418877</v>
      </c>
      <c r="P5738" s="28">
        <f t="shared" si="1058"/>
        <v>0.72902342128305486</v>
      </c>
      <c r="Q5738" s="6">
        <f t="shared" si="1051"/>
        <v>0.14193170597705571</v>
      </c>
      <c r="R5738" s="6">
        <f t="shared" si="1052"/>
        <v>0.16899962319403364</v>
      </c>
      <c r="S5738" s="6">
        <f t="shared" si="1053"/>
        <v>0.31093132917108934</v>
      </c>
    </row>
    <row r="5739" spans="2:19" customFormat="1" x14ac:dyDescent="0.25">
      <c r="B5739" s="200" t="s">
        <v>973</v>
      </c>
      <c r="C5739" s="114">
        <v>6</v>
      </c>
      <c r="D5739" s="1">
        <v>4.0999999999999996</v>
      </c>
      <c r="E5739" s="1"/>
      <c r="F5739" s="1"/>
      <c r="G5739" s="4">
        <f t="shared" si="1061"/>
        <v>64.961200000000005</v>
      </c>
      <c r="H5739" s="201"/>
      <c r="I5739" s="201"/>
      <c r="J5739" s="204">
        <f t="shared" si="1059"/>
        <v>1.3202543126711102E-3</v>
      </c>
      <c r="K5739" s="204">
        <f t="shared" si="1055"/>
        <v>8.5765306119810952E-2</v>
      </c>
      <c r="L5739" s="28">
        <f t="shared" si="1054"/>
        <v>4.5518101325650582</v>
      </c>
      <c r="M5739" s="28">
        <f t="shared" si="1056"/>
        <v>0.29569105411886604</v>
      </c>
      <c r="N5739" s="28">
        <f t="shared" si="1060"/>
        <v>6.670633528309061</v>
      </c>
      <c r="O5739" s="28">
        <f t="shared" si="1057"/>
        <v>0.43333236716418877</v>
      </c>
      <c r="P5739" s="28">
        <f t="shared" si="1058"/>
        <v>0.72902342128305486</v>
      </c>
      <c r="Q5739" s="6">
        <f t="shared" si="1051"/>
        <v>0.14193170597705571</v>
      </c>
      <c r="R5739" s="6">
        <f t="shared" si="1052"/>
        <v>0.16899962319403364</v>
      </c>
      <c r="S5739" s="6">
        <f t="shared" si="1053"/>
        <v>0.31093132917108934</v>
      </c>
    </row>
    <row r="5740" spans="2:19" customFormat="1" x14ac:dyDescent="0.25">
      <c r="B5740" s="200" t="s">
        <v>973</v>
      </c>
      <c r="C5740" s="114">
        <v>6</v>
      </c>
      <c r="D5740" s="1">
        <v>4.4000000000000004</v>
      </c>
      <c r="E5740" s="1"/>
      <c r="F5740" s="1"/>
      <c r="G5740" s="4">
        <f t="shared" si="1061"/>
        <v>64.961200000000005</v>
      </c>
      <c r="H5740" s="201"/>
      <c r="I5740" s="201"/>
      <c r="J5740" s="204">
        <f t="shared" si="1059"/>
        <v>1.5205308443374602E-3</v>
      </c>
      <c r="K5740" s="204">
        <f t="shared" si="1055"/>
        <v>9.877551020104347E-2</v>
      </c>
      <c r="L5740" s="28">
        <f t="shared" si="1054"/>
        <v>5.3541650508837426</v>
      </c>
      <c r="M5740" s="28">
        <f t="shared" si="1056"/>
        <v>0.34781299344971695</v>
      </c>
      <c r="N5740" s="28">
        <f t="shared" si="1060"/>
        <v>7.2451870323804508</v>
      </c>
      <c r="O5740" s="28">
        <f t="shared" si="1057"/>
        <v>0.47065605297680857</v>
      </c>
      <c r="P5740" s="28">
        <f t="shared" si="1058"/>
        <v>0.81846904642652551</v>
      </c>
      <c r="Q5740" s="6">
        <f t="shared" si="1051"/>
        <v>0.16695023685586413</v>
      </c>
      <c r="R5740" s="6">
        <f t="shared" si="1052"/>
        <v>0.18355586066095536</v>
      </c>
      <c r="S5740" s="6">
        <f t="shared" si="1053"/>
        <v>0.35050609751681949</v>
      </c>
    </row>
    <row r="5741" spans="2:19" customFormat="1" x14ac:dyDescent="0.25">
      <c r="B5741" s="200" t="s">
        <v>973</v>
      </c>
      <c r="C5741" s="114">
        <v>6</v>
      </c>
      <c r="D5741" s="1">
        <v>4.2</v>
      </c>
      <c r="E5741" s="1"/>
      <c r="F5741" s="1"/>
      <c r="G5741" s="4">
        <f t="shared" si="1061"/>
        <v>64.961200000000005</v>
      </c>
      <c r="H5741" s="201"/>
      <c r="I5741" s="201"/>
      <c r="J5741" s="204">
        <f t="shared" si="1059"/>
        <v>1.385442360233099E-3</v>
      </c>
      <c r="K5741" s="204">
        <f t="shared" si="1055"/>
        <v>8.9999999997231753E-2</v>
      </c>
      <c r="L5741" s="28">
        <f t="shared" si="1054"/>
        <v>4.811097633235077</v>
      </c>
      <c r="M5741" s="28">
        <f t="shared" si="1056"/>
        <v>0.31253468163409348</v>
      </c>
      <c r="N5741" s="28">
        <f t="shared" si="1060"/>
        <v>6.861382640483793</v>
      </c>
      <c r="O5741" s="28">
        <f t="shared" si="1057"/>
        <v>0.44572365863033786</v>
      </c>
      <c r="P5741" s="28">
        <f t="shared" si="1058"/>
        <v>0.7582583402644314</v>
      </c>
      <c r="Q5741" s="6">
        <f t="shared" si="1051"/>
        <v>0.15001664718436486</v>
      </c>
      <c r="R5741" s="6">
        <f t="shared" si="1052"/>
        <v>0.17383222686583177</v>
      </c>
      <c r="S5741" s="6">
        <f t="shared" si="1053"/>
        <v>0.32384887405019663</v>
      </c>
    </row>
    <row r="5742" spans="2:19" customFormat="1" x14ac:dyDescent="0.25">
      <c r="B5742" s="200" t="s">
        <v>973</v>
      </c>
      <c r="C5742" s="114">
        <v>6</v>
      </c>
      <c r="D5742" s="1">
        <v>4</v>
      </c>
      <c r="E5742" s="1"/>
      <c r="F5742" s="1"/>
      <c r="G5742" s="4">
        <f t="shared" si="1061"/>
        <v>64.961200000000005</v>
      </c>
      <c r="H5742" s="201"/>
      <c r="I5742" s="201"/>
      <c r="J5742" s="204">
        <f t="shared" si="1059"/>
        <v>1.2566370614359172E-3</v>
      </c>
      <c r="K5742" s="204">
        <f t="shared" si="1055"/>
        <v>8.1632653058713603E-2</v>
      </c>
      <c r="L5742" s="28">
        <f t="shared" si="1054"/>
        <v>4.3006091215286046</v>
      </c>
      <c r="M5742" s="28">
        <f t="shared" si="1056"/>
        <v>0.27937273468421148</v>
      </c>
      <c r="N5742" s="28">
        <f t="shared" si="1060"/>
        <v>6.4806737611278331</v>
      </c>
      <c r="O5742" s="28">
        <f t="shared" si="1057"/>
        <v>0.42099235249702632</v>
      </c>
      <c r="P5742" s="28">
        <f t="shared" si="1058"/>
        <v>0.7003650871812378</v>
      </c>
      <c r="Q5742" s="6">
        <f t="shared" si="1051"/>
        <v>0.1340989126484215</v>
      </c>
      <c r="R5742" s="6">
        <f t="shared" si="1052"/>
        <v>0.16418701747384026</v>
      </c>
      <c r="S5742" s="6">
        <f t="shared" si="1053"/>
        <v>0.29828593012226179</v>
      </c>
    </row>
    <row r="5743" spans="2:19" customFormat="1" x14ac:dyDescent="0.25">
      <c r="B5743" s="200" t="s">
        <v>973</v>
      </c>
      <c r="C5743" s="114">
        <v>6</v>
      </c>
      <c r="D5743" s="1">
        <v>4.4000000000000004</v>
      </c>
      <c r="E5743" s="1"/>
      <c r="F5743" s="1"/>
      <c r="G5743" s="4">
        <f t="shared" si="1061"/>
        <v>64.961200000000005</v>
      </c>
      <c r="H5743" s="201"/>
      <c r="I5743" s="201"/>
      <c r="J5743" s="204">
        <f t="shared" si="1059"/>
        <v>1.5205308443374602E-3</v>
      </c>
      <c r="K5743" s="204">
        <f t="shared" si="1055"/>
        <v>9.877551020104347E-2</v>
      </c>
      <c r="L5743" s="28">
        <f t="shared" si="1054"/>
        <v>5.3541650508837426</v>
      </c>
      <c r="M5743" s="28">
        <f t="shared" si="1056"/>
        <v>0.34781299344971695</v>
      </c>
      <c r="N5743" s="28">
        <f t="shared" si="1060"/>
        <v>7.2451870323804508</v>
      </c>
      <c r="O5743" s="28">
        <f t="shared" si="1057"/>
        <v>0.47065605297680857</v>
      </c>
      <c r="P5743" s="28">
        <f t="shared" si="1058"/>
        <v>0.81846904642652551</v>
      </c>
      <c r="Q5743" s="6">
        <f t="shared" si="1051"/>
        <v>0.16695023685586413</v>
      </c>
      <c r="R5743" s="6">
        <f t="shared" si="1052"/>
        <v>0.18355586066095536</v>
      </c>
      <c r="S5743" s="6">
        <f t="shared" si="1053"/>
        <v>0.35050609751681949</v>
      </c>
    </row>
    <row r="5744" spans="2:19" customFormat="1" x14ac:dyDescent="0.25">
      <c r="B5744" s="200" t="s">
        <v>973</v>
      </c>
      <c r="C5744" s="114">
        <v>6</v>
      </c>
      <c r="D5744" s="1">
        <v>5.3</v>
      </c>
      <c r="E5744" s="1"/>
      <c r="F5744" s="1"/>
      <c r="G5744" s="4">
        <f t="shared" si="1061"/>
        <v>64.961200000000005</v>
      </c>
      <c r="H5744" s="201"/>
      <c r="I5744" s="201"/>
      <c r="J5744" s="204">
        <f t="shared" si="1059"/>
        <v>2.2061834409834321E-3</v>
      </c>
      <c r="K5744" s="204">
        <f t="shared" si="1055"/>
        <v>0.14331632652620405</v>
      </c>
      <c r="L5744" s="28">
        <f t="shared" si="1054"/>
        <v>8.213046389840704</v>
      </c>
      <c r="M5744" s="28">
        <f t="shared" si="1056"/>
        <v>0.53352935948815838</v>
      </c>
      <c r="N5744" s="28">
        <f t="shared" si="1060"/>
        <v>9.0076755970184212</v>
      </c>
      <c r="O5744" s="28">
        <f t="shared" si="1057"/>
        <v>0.58514942734270425</v>
      </c>
      <c r="P5744" s="28">
        <f t="shared" si="1058"/>
        <v>1.1186787868308627</v>
      </c>
      <c r="Q5744" s="6">
        <f t="shared" si="1051"/>
        <v>0.25609409255431603</v>
      </c>
      <c r="R5744" s="6">
        <f t="shared" si="1052"/>
        <v>0.22820827666365467</v>
      </c>
      <c r="S5744" s="6">
        <f t="shared" si="1053"/>
        <v>0.48430236921797071</v>
      </c>
    </row>
    <row r="5745" spans="2:19" customFormat="1" x14ac:dyDescent="0.25">
      <c r="B5745" s="200" t="s">
        <v>973</v>
      </c>
      <c r="C5745" s="114">
        <v>6</v>
      </c>
      <c r="D5745" s="1">
        <v>5.2</v>
      </c>
      <c r="E5745" s="1"/>
      <c r="F5745" s="1"/>
      <c r="G5745" s="4">
        <f t="shared" si="1061"/>
        <v>64.961200000000005</v>
      </c>
      <c r="H5745" s="201"/>
      <c r="I5745" s="201"/>
      <c r="J5745" s="204">
        <f t="shared" si="1059"/>
        <v>2.1237166338267006E-3</v>
      </c>
      <c r="K5745" s="204">
        <f t="shared" si="1055"/>
        <v>0.13795918366922602</v>
      </c>
      <c r="L5745" s="28">
        <f t="shared" si="1054"/>
        <v>7.8611437635641082</v>
      </c>
      <c r="M5745" s="28">
        <f t="shared" si="1056"/>
        <v>0.51066934215868187</v>
      </c>
      <c r="N5745" s="28">
        <f t="shared" si="1060"/>
        <v>8.8091474968502013</v>
      </c>
      <c r="O5745" s="28">
        <f t="shared" si="1057"/>
        <v>0.5722528034719111</v>
      </c>
      <c r="P5745" s="28">
        <f t="shared" si="1058"/>
        <v>1.0829221456305929</v>
      </c>
      <c r="Q5745" s="6">
        <f t="shared" si="1051"/>
        <v>0.2451212842361673</v>
      </c>
      <c r="R5745" s="6">
        <f t="shared" si="1052"/>
        <v>0.22317859335404533</v>
      </c>
      <c r="S5745" s="6">
        <f t="shared" si="1053"/>
        <v>0.46829987759021263</v>
      </c>
    </row>
    <row r="5746" spans="2:19" customFormat="1" x14ac:dyDescent="0.25">
      <c r="B5746" s="200" t="s">
        <v>973</v>
      </c>
      <c r="C5746" s="114">
        <v>6</v>
      </c>
      <c r="D5746" s="1">
        <v>3.2</v>
      </c>
      <c r="E5746" s="1"/>
      <c r="F5746" s="1"/>
      <c r="G5746" s="4">
        <f t="shared" si="1061"/>
        <v>64.961200000000005</v>
      </c>
      <c r="H5746" s="201"/>
      <c r="I5746" s="201"/>
      <c r="J5746" s="204">
        <f t="shared" si="1059"/>
        <v>8.0424771931898698E-4</v>
      </c>
      <c r="K5746" s="204">
        <f t="shared" si="1055"/>
        <v>5.2244897957576697E-2</v>
      </c>
      <c r="L5746" s="28">
        <f t="shared" si="1054"/>
        <v>2.57474279673893</v>
      </c>
      <c r="M5746" s="28">
        <f t="shared" si="1056"/>
        <v>0.16725838501169291</v>
      </c>
      <c r="N5746" s="28">
        <f t="shared" si="1060"/>
        <v>4.9915502127950244</v>
      </c>
      <c r="O5746" s="28">
        <f t="shared" si="1057"/>
        <v>0.32425709797277341</v>
      </c>
      <c r="P5746" s="28">
        <f t="shared" si="1058"/>
        <v>0.49151548298446635</v>
      </c>
      <c r="Q5746" s="6">
        <f t="shared" si="1051"/>
        <v>8.0284024805612586E-2</v>
      </c>
      <c r="R5746" s="6">
        <f t="shared" si="1052"/>
        <v>0.12646026820938164</v>
      </c>
      <c r="S5746" s="6">
        <f t="shared" si="1053"/>
        <v>0.20674429301499422</v>
      </c>
    </row>
    <row r="5747" spans="2:19" customFormat="1" x14ac:dyDescent="0.25">
      <c r="B5747" s="200" t="s">
        <v>973</v>
      </c>
      <c r="C5747" s="114">
        <v>6</v>
      </c>
      <c r="D5747" s="1">
        <v>6</v>
      </c>
      <c r="E5747" s="1"/>
      <c r="F5747" s="1"/>
      <c r="G5747" s="4">
        <f t="shared" si="1061"/>
        <v>64.961200000000005</v>
      </c>
      <c r="H5747" s="201"/>
      <c r="I5747" s="201"/>
      <c r="J5747" s="204">
        <f t="shared" si="1059"/>
        <v>2.8274333882308137E-3</v>
      </c>
      <c r="K5747" s="204">
        <f t="shared" si="1055"/>
        <v>0.1836734693821056</v>
      </c>
      <c r="L5747" s="28">
        <f t="shared" si="1054"/>
        <v>10.923549380812876</v>
      </c>
      <c r="M5747" s="28">
        <f t="shared" si="1056"/>
        <v>0.70960688980053355</v>
      </c>
      <c r="N5747" s="28">
        <f t="shared" si="1060"/>
        <v>10.414704032978928</v>
      </c>
      <c r="O5747" s="28">
        <f t="shared" si="1057"/>
        <v>0.67655168474967775</v>
      </c>
      <c r="P5747" s="28">
        <f t="shared" si="1058"/>
        <v>1.3861585745502114</v>
      </c>
      <c r="Q5747" s="6">
        <f t="shared" si="1051"/>
        <v>0.34061130710425608</v>
      </c>
      <c r="R5747" s="6">
        <f t="shared" si="1052"/>
        <v>0.26385515705237433</v>
      </c>
      <c r="S5747" s="6">
        <f t="shared" si="1053"/>
        <v>0.60446646415663041</v>
      </c>
    </row>
    <row r="5748" spans="2:19" customFormat="1" x14ac:dyDescent="0.25">
      <c r="B5748" s="200" t="s">
        <v>973</v>
      </c>
      <c r="C5748" s="114">
        <v>6</v>
      </c>
      <c r="D5748" s="1">
        <v>4.2</v>
      </c>
      <c r="E5748" s="1"/>
      <c r="F5748" s="1"/>
      <c r="G5748" s="4">
        <f t="shared" si="1061"/>
        <v>64.961200000000005</v>
      </c>
      <c r="H5748" s="201"/>
      <c r="I5748" s="201"/>
      <c r="J5748" s="204">
        <f t="shared" si="1059"/>
        <v>1.385442360233099E-3</v>
      </c>
      <c r="K5748" s="204">
        <f t="shared" si="1055"/>
        <v>8.9999999997231753E-2</v>
      </c>
      <c r="L5748" s="28">
        <f t="shared" si="1054"/>
        <v>4.811097633235077</v>
      </c>
      <c r="M5748" s="28">
        <f t="shared" si="1056"/>
        <v>0.31253468163409348</v>
      </c>
      <c r="N5748" s="28">
        <f t="shared" si="1060"/>
        <v>6.861382640483793</v>
      </c>
      <c r="O5748" s="28">
        <f t="shared" si="1057"/>
        <v>0.44572365863033786</v>
      </c>
      <c r="P5748" s="28">
        <f t="shared" si="1058"/>
        <v>0.7582583402644314</v>
      </c>
      <c r="Q5748" s="6">
        <f t="shared" si="1051"/>
        <v>0.15001664718436486</v>
      </c>
      <c r="R5748" s="6">
        <f t="shared" si="1052"/>
        <v>0.17383222686583177</v>
      </c>
      <c r="S5748" s="6">
        <f t="shared" si="1053"/>
        <v>0.32384887405019663</v>
      </c>
    </row>
    <row r="5749" spans="2:19" customFormat="1" x14ac:dyDescent="0.25">
      <c r="B5749" s="200" t="s">
        <v>973</v>
      </c>
      <c r="C5749" s="114">
        <v>6</v>
      </c>
      <c r="D5749" s="1">
        <v>5.9</v>
      </c>
      <c r="E5749" s="1"/>
      <c r="F5749" s="1"/>
      <c r="G5749" s="4">
        <f t="shared" si="1061"/>
        <v>64.961200000000005</v>
      </c>
      <c r="H5749" s="201"/>
      <c r="I5749" s="201"/>
      <c r="J5749" s="204">
        <f t="shared" si="1059"/>
        <v>2.7339710067865179E-3</v>
      </c>
      <c r="K5749" s="204">
        <f t="shared" si="1055"/>
        <v>0.17760204081086381</v>
      </c>
      <c r="L5749" s="28">
        <f t="shared" si="1054"/>
        <v>10.509518679077305</v>
      </c>
      <c r="M5749" s="28">
        <f t="shared" si="1056"/>
        <v>0.68271095805727011</v>
      </c>
      <c r="N5749" s="28">
        <f t="shared" si="1060"/>
        <v>10.211906347392123</v>
      </c>
      <c r="O5749" s="28">
        <f t="shared" si="1057"/>
        <v>0.66337770348121117</v>
      </c>
      <c r="P5749" s="28">
        <f t="shared" si="1058"/>
        <v>1.3460886615384813</v>
      </c>
      <c r="Q5749" s="6">
        <f t="shared" si="1051"/>
        <v>0.32770125986748966</v>
      </c>
      <c r="R5749" s="6">
        <f t="shared" si="1052"/>
        <v>0.25871730435767237</v>
      </c>
      <c r="S5749" s="6">
        <f t="shared" si="1053"/>
        <v>0.58641856422516203</v>
      </c>
    </row>
    <row r="5750" spans="2:19" customFormat="1" x14ac:dyDescent="0.25">
      <c r="B5750" s="200" t="s">
        <v>973</v>
      </c>
      <c r="C5750" s="114">
        <v>6</v>
      </c>
      <c r="D5750" s="1">
        <v>4.9000000000000004</v>
      </c>
      <c r="E5750" s="1"/>
      <c r="F5750" s="1"/>
      <c r="G5750" s="4">
        <f t="shared" si="1061"/>
        <v>64.961200000000005</v>
      </c>
      <c r="H5750" s="201"/>
      <c r="I5750" s="201"/>
      <c r="J5750" s="204">
        <f t="shared" si="1059"/>
        <v>1.8857409903172736E-3</v>
      </c>
      <c r="K5750" s="204">
        <f t="shared" si="1055"/>
        <v>0.12249999999623211</v>
      </c>
      <c r="L5750" s="28">
        <f t="shared" si="1054"/>
        <v>6.8573266813152358</v>
      </c>
      <c r="M5750" s="28">
        <f t="shared" si="1056"/>
        <v>0.44546017865048693</v>
      </c>
      <c r="N5750" s="28">
        <f t="shared" si="1060"/>
        <v>8.2174937658920371</v>
      </c>
      <c r="O5750" s="28">
        <f t="shared" si="1057"/>
        <v>0.53381826637890784</v>
      </c>
      <c r="P5750" s="28">
        <f t="shared" si="1058"/>
        <v>0.97927844502939476</v>
      </c>
      <c r="Q5750" s="6">
        <f t="shared" si="1051"/>
        <v>0.21382088575223371</v>
      </c>
      <c r="R5750" s="6">
        <f t="shared" si="1052"/>
        <v>0.20818912388777405</v>
      </c>
      <c r="S5750" s="6">
        <f t="shared" si="1053"/>
        <v>0.42201000964000779</v>
      </c>
    </row>
    <row r="5751" spans="2:19" customFormat="1" x14ac:dyDescent="0.25">
      <c r="B5751" s="200" t="s">
        <v>973</v>
      </c>
      <c r="C5751" s="114">
        <v>6</v>
      </c>
      <c r="D5751" s="1">
        <v>3.1</v>
      </c>
      <c r="E5751" s="1"/>
      <c r="F5751" s="1"/>
      <c r="G5751" s="4">
        <f t="shared" si="1061"/>
        <v>64.961200000000005</v>
      </c>
      <c r="H5751" s="201"/>
      <c r="I5751" s="201"/>
      <c r="J5751" s="204">
        <f t="shared" si="1059"/>
        <v>7.5476763502494771E-4</v>
      </c>
      <c r="K5751" s="204">
        <f t="shared" si="1055"/>
        <v>4.9030612243389851E-2</v>
      </c>
      <c r="L5751" s="28">
        <f t="shared" si="1054"/>
        <v>2.3935063597525432</v>
      </c>
      <c r="M5751" s="28">
        <f t="shared" si="1056"/>
        <v>0.15548504835297491</v>
      </c>
      <c r="N5751" s="28">
        <f t="shared" si="1060"/>
        <v>4.8095356854949474</v>
      </c>
      <c r="O5751" s="28">
        <f t="shared" si="1057"/>
        <v>0.31243321563258936</v>
      </c>
      <c r="P5751" s="28">
        <f t="shared" si="1058"/>
        <v>0.46791826398556424</v>
      </c>
      <c r="Q5751" s="6">
        <f t="shared" si="1051"/>
        <v>7.4632823209427962E-2</v>
      </c>
      <c r="R5751" s="6">
        <f t="shared" si="1052"/>
        <v>0.12184895409670986</v>
      </c>
      <c r="S5751" s="6">
        <f t="shared" si="1053"/>
        <v>0.19648177730613781</v>
      </c>
    </row>
    <row r="5752" spans="2:19" customFormat="1" x14ac:dyDescent="0.25">
      <c r="B5752" s="200" t="s">
        <v>973</v>
      </c>
      <c r="C5752" s="114">
        <v>6</v>
      </c>
      <c r="D5752" s="1">
        <v>4.3</v>
      </c>
      <c r="E5752" s="1"/>
      <c r="F5752" s="1"/>
      <c r="G5752" s="4">
        <f t="shared" si="1061"/>
        <v>64.961200000000005</v>
      </c>
      <c r="H5752" s="201"/>
      <c r="I5752" s="201"/>
      <c r="J5752" s="204">
        <f t="shared" si="1059"/>
        <v>1.4522012041218817E-3</v>
      </c>
      <c r="K5752" s="204">
        <f t="shared" si="1055"/>
        <v>9.4336734690975893E-2</v>
      </c>
      <c r="L5752" s="28">
        <f t="shared" si="1054"/>
        <v>5.0785301024450318</v>
      </c>
      <c r="M5752" s="28">
        <f t="shared" si="1056"/>
        <v>0.3299074160899001</v>
      </c>
      <c r="N5752" s="28">
        <f t="shared" si="1060"/>
        <v>7.0529054640829827</v>
      </c>
      <c r="O5752" s="28">
        <f t="shared" si="1057"/>
        <v>0.45816521132004828</v>
      </c>
      <c r="P5752" s="28">
        <f t="shared" si="1058"/>
        <v>0.78807262740994832</v>
      </c>
      <c r="Q5752" s="6">
        <f t="shared" si="1051"/>
        <v>0.15835555972315205</v>
      </c>
      <c r="R5752" s="6">
        <f t="shared" si="1052"/>
        <v>0.17868443241481885</v>
      </c>
      <c r="S5752" s="6">
        <f t="shared" si="1053"/>
        <v>0.33703999213797087</v>
      </c>
    </row>
    <row r="5753" spans="2:19" customFormat="1" x14ac:dyDescent="0.25">
      <c r="B5753" s="200" t="s">
        <v>973</v>
      </c>
      <c r="C5753" s="114">
        <v>6</v>
      </c>
      <c r="D5753" s="1">
        <v>3.3</v>
      </c>
      <c r="E5753" s="1"/>
      <c r="F5753" s="1"/>
      <c r="G5753" s="4">
        <f t="shared" si="1061"/>
        <v>64.961200000000005</v>
      </c>
      <c r="H5753" s="201"/>
      <c r="I5753" s="201"/>
      <c r="J5753" s="204">
        <f t="shared" si="1059"/>
        <v>8.5529859993982123E-4</v>
      </c>
      <c r="K5753" s="204">
        <f t="shared" si="1055"/>
        <v>5.5561224488086945E-2</v>
      </c>
      <c r="L5753" s="28">
        <f t="shared" si="1054"/>
        <v>2.7634881041225379</v>
      </c>
      <c r="M5753" s="28">
        <f t="shared" si="1056"/>
        <v>0.17951950691152002</v>
      </c>
      <c r="N5753" s="28">
        <f t="shared" si="1060"/>
        <v>5.1745344101160526</v>
      </c>
      <c r="O5753" s="28">
        <f t="shared" si="1057"/>
        <v>0.3361439712423443</v>
      </c>
      <c r="P5753" s="28">
        <f t="shared" si="1058"/>
        <v>0.51566347815386426</v>
      </c>
      <c r="Q5753" s="6">
        <f t="shared" si="1051"/>
        <v>8.6169363317529613E-2</v>
      </c>
      <c r="R5753" s="6">
        <f t="shared" si="1052"/>
        <v>0.13109614878451428</v>
      </c>
      <c r="S5753" s="6">
        <f t="shared" si="1053"/>
        <v>0.2172655121020439</v>
      </c>
    </row>
    <row r="5754" spans="2:19" customFormat="1" x14ac:dyDescent="0.25">
      <c r="B5754" s="200" t="s">
        <v>973</v>
      </c>
      <c r="C5754" s="114">
        <v>6</v>
      </c>
      <c r="D5754" s="1">
        <v>2.1</v>
      </c>
      <c r="E5754" s="1">
        <v>1</v>
      </c>
      <c r="F5754" s="1"/>
      <c r="G5754" s="4">
        <f t="shared" si="1061"/>
        <v>795.77470000000005</v>
      </c>
      <c r="H5754" s="201"/>
      <c r="I5754" s="201"/>
      <c r="J5754" s="204">
        <f t="shared" si="1059"/>
        <v>3.4636059005827474E-4</v>
      </c>
      <c r="K5754" s="204">
        <f t="shared" si="1055"/>
        <v>0.27562336675067328</v>
      </c>
      <c r="L5754" s="28">
        <f t="shared" si="1054"/>
        <v>0.47776739842791194</v>
      </c>
      <c r="M5754" s="28">
        <f t="shared" si="1056"/>
        <v>0.38019296264697949</v>
      </c>
      <c r="N5754" s="28">
        <f t="shared" si="1060"/>
        <v>3.049344871338687</v>
      </c>
      <c r="O5754" s="28">
        <f t="shared" si="1057"/>
        <v>2.4265771682651871</v>
      </c>
      <c r="P5754" s="28">
        <f t="shared" si="1058"/>
        <v>2.8067701309121666</v>
      </c>
      <c r="Q5754" s="6">
        <f t="shared" si="1051"/>
        <v>0.18249262207055014</v>
      </c>
      <c r="R5754" s="6">
        <f t="shared" si="1052"/>
        <v>0.94636509562342297</v>
      </c>
      <c r="S5754" s="6">
        <f t="shared" si="1053"/>
        <v>1.1288577176939731</v>
      </c>
    </row>
    <row r="5755" spans="2:19" customFormat="1" x14ac:dyDescent="0.25">
      <c r="B5755" s="200" t="s">
        <v>973</v>
      </c>
      <c r="C5755" s="114">
        <v>6</v>
      </c>
      <c r="D5755" s="1">
        <v>7.8</v>
      </c>
      <c r="E5755" s="1"/>
      <c r="F5755" s="1"/>
      <c r="G5755" s="4">
        <f t="shared" si="1061"/>
        <v>64.961200000000005</v>
      </c>
      <c r="H5755" s="201"/>
      <c r="I5755" s="201"/>
      <c r="J5755" s="204">
        <f t="shared" si="1059"/>
        <v>4.7783624261100756E-3</v>
      </c>
      <c r="K5755" s="204">
        <f t="shared" si="1055"/>
        <v>0.31040816325575848</v>
      </c>
      <c r="L5755" s="28">
        <f t="shared" si="1054"/>
        <v>19.967309203036706</v>
      </c>
      <c r="M5755" s="28">
        <f t="shared" si="1056"/>
        <v>1.2971003917591177</v>
      </c>
      <c r="N5755" s="28">
        <f t="shared" si="1060"/>
        <v>14.156655209656122</v>
      </c>
      <c r="O5755" s="28">
        <f t="shared" si="1057"/>
        <v>0.91963332824289878</v>
      </c>
      <c r="P5755" s="28">
        <f t="shared" si="1058"/>
        <v>2.2167337200020167</v>
      </c>
      <c r="Q5755" s="6">
        <f t="shared" si="1051"/>
        <v>0.62260818804437645</v>
      </c>
      <c r="R5755" s="6">
        <f t="shared" si="1052"/>
        <v>0.35865699801473055</v>
      </c>
      <c r="S5755" s="6">
        <f t="shared" si="1053"/>
        <v>0.98126518605910706</v>
      </c>
    </row>
    <row r="5756" spans="2:19" customFormat="1" x14ac:dyDescent="0.25">
      <c r="B5756" s="200" t="s">
        <v>973</v>
      </c>
      <c r="C5756" s="114">
        <v>6</v>
      </c>
      <c r="D5756" s="1">
        <v>4.8</v>
      </c>
      <c r="E5756" s="1"/>
      <c r="F5756" s="1"/>
      <c r="G5756" s="4">
        <f t="shared" si="1061"/>
        <v>64.961200000000005</v>
      </c>
      <c r="H5756" s="201"/>
      <c r="I5756" s="201"/>
      <c r="J5756" s="204">
        <f t="shared" si="1059"/>
        <v>1.8095573684677208E-3</v>
      </c>
      <c r="K5756" s="204">
        <f t="shared" si="1055"/>
        <v>0.11755102040454758</v>
      </c>
      <c r="L5756" s="28">
        <f t="shared" si="1054"/>
        <v>6.5398480281028419</v>
      </c>
      <c r="M5756" s="28">
        <f t="shared" si="1056"/>
        <v>0.42483638396340279</v>
      </c>
      <c r="N5756" s="28">
        <f t="shared" si="1060"/>
        <v>8.0216224497877064</v>
      </c>
      <c r="O5756" s="28">
        <f t="shared" si="1057"/>
        <v>0.52109423039239344</v>
      </c>
      <c r="P5756" s="28">
        <f t="shared" si="1058"/>
        <v>0.94593061435579617</v>
      </c>
      <c r="Q5756" s="6">
        <f t="shared" si="1051"/>
        <v>0.20392146430243333</v>
      </c>
      <c r="R5756" s="6">
        <f t="shared" si="1052"/>
        <v>0.20322674985303346</v>
      </c>
      <c r="S5756" s="6">
        <f t="shared" si="1053"/>
        <v>0.40714821415546676</v>
      </c>
    </row>
    <row r="5757" spans="2:19" customFormat="1" x14ac:dyDescent="0.25">
      <c r="B5757" s="200" t="s">
        <v>973</v>
      </c>
      <c r="C5757" s="114">
        <v>6</v>
      </c>
      <c r="D5757" s="1">
        <v>1.2</v>
      </c>
      <c r="E5757" s="1">
        <v>1</v>
      </c>
      <c r="F5757" s="1"/>
      <c r="G5757" s="4">
        <f t="shared" si="1061"/>
        <v>795.77470000000005</v>
      </c>
      <c r="H5757" s="201"/>
      <c r="I5757" s="201"/>
      <c r="J5757" s="204">
        <f t="shared" si="1059"/>
        <v>1.1309733552923255E-4</v>
      </c>
      <c r="K5757" s="204">
        <f t="shared" si="1055"/>
        <v>8.9999466694097391E-2</v>
      </c>
      <c r="L5757" s="28">
        <f t="shared" si="1054"/>
        <v>0.24809553957887925</v>
      </c>
      <c r="M5757" s="28">
        <f t="shared" si="1056"/>
        <v>0.19742698753068474</v>
      </c>
      <c r="N5757" s="28">
        <f t="shared" si="1060"/>
        <v>1.5843532808757497</v>
      </c>
      <c r="O5757" s="28">
        <f t="shared" si="1057"/>
        <v>1.2607808103224951</v>
      </c>
      <c r="P5757" s="28">
        <f t="shared" si="1058"/>
        <v>1.4582077978531798</v>
      </c>
      <c r="Q5757" s="6">
        <f t="shared" si="1051"/>
        <v>9.4764954014728675E-2</v>
      </c>
      <c r="R5757" s="6">
        <f t="shared" si="1052"/>
        <v>0.49170451602577309</v>
      </c>
      <c r="S5757" s="6">
        <f t="shared" si="1053"/>
        <v>0.58646947004050176</v>
      </c>
    </row>
    <row r="5758" spans="2:19" customFormat="1" x14ac:dyDescent="0.25">
      <c r="B5758" s="200" t="s">
        <v>973</v>
      </c>
      <c r="C5758" s="114">
        <v>6</v>
      </c>
      <c r="D5758" s="1">
        <v>4.2</v>
      </c>
      <c r="E5758" s="1"/>
      <c r="F5758" s="1"/>
      <c r="G5758" s="4">
        <f t="shared" si="1061"/>
        <v>64.961200000000005</v>
      </c>
      <c r="H5758" s="201"/>
      <c r="I5758" s="201"/>
      <c r="J5758" s="204">
        <f t="shared" si="1059"/>
        <v>1.385442360233099E-3</v>
      </c>
      <c r="K5758" s="204">
        <f t="shared" si="1055"/>
        <v>8.9999999997231753E-2</v>
      </c>
      <c r="L5758" s="28">
        <f t="shared" si="1054"/>
        <v>4.811097633235077</v>
      </c>
      <c r="M5758" s="28">
        <f t="shared" si="1056"/>
        <v>0.31253468163409348</v>
      </c>
      <c r="N5758" s="28">
        <f t="shared" si="1060"/>
        <v>6.861382640483793</v>
      </c>
      <c r="O5758" s="28">
        <f t="shared" si="1057"/>
        <v>0.44572365863033786</v>
      </c>
      <c r="P5758" s="28">
        <f t="shared" si="1058"/>
        <v>0.7582583402644314</v>
      </c>
      <c r="Q5758" s="6">
        <f t="shared" si="1051"/>
        <v>0.15001664718436486</v>
      </c>
      <c r="R5758" s="6">
        <f t="shared" si="1052"/>
        <v>0.17383222686583177</v>
      </c>
      <c r="S5758" s="6">
        <f t="shared" si="1053"/>
        <v>0.32384887405019663</v>
      </c>
    </row>
    <row r="5759" spans="2:19" customFormat="1" x14ac:dyDescent="0.25">
      <c r="B5759" s="200" t="s">
        <v>973</v>
      </c>
      <c r="C5759" s="114">
        <v>6</v>
      </c>
      <c r="D5759" s="1">
        <v>3.8</v>
      </c>
      <c r="E5759" s="1"/>
      <c r="F5759" s="1"/>
      <c r="G5759" s="4">
        <f t="shared" si="1061"/>
        <v>64.961200000000005</v>
      </c>
      <c r="H5759" s="201"/>
      <c r="I5759" s="201"/>
      <c r="J5759" s="204">
        <f t="shared" si="1059"/>
        <v>1.1341149479459152E-3</v>
      </c>
      <c r="K5759" s="204">
        <f t="shared" si="1055"/>
        <v>7.3673469385489021E-2</v>
      </c>
      <c r="L5759" s="28">
        <f t="shared" si="1054"/>
        <v>3.8222275656794742</v>
      </c>
      <c r="M5759" s="28">
        <f t="shared" si="1056"/>
        <v>0.24829649415562419</v>
      </c>
      <c r="N5759" s="28">
        <f t="shared" si="1060"/>
        <v>6.1031884174464111</v>
      </c>
      <c r="O5759" s="28">
        <f t="shared" si="1057"/>
        <v>0.39647045111343715</v>
      </c>
      <c r="P5759" s="28">
        <f t="shared" si="1058"/>
        <v>0.64476694526906131</v>
      </c>
      <c r="Q5759" s="6">
        <f t="shared" si="1051"/>
        <v>0.1191823171946996</v>
      </c>
      <c r="R5759" s="6">
        <f t="shared" si="1052"/>
        <v>0.1546234759342405</v>
      </c>
      <c r="S5759" s="6">
        <f t="shared" si="1053"/>
        <v>0.2738057931289401</v>
      </c>
    </row>
    <row r="5760" spans="2:19" customFormat="1" x14ac:dyDescent="0.25">
      <c r="B5760" s="200" t="s">
        <v>973</v>
      </c>
      <c r="C5760" s="114">
        <v>6</v>
      </c>
      <c r="D5760" s="1">
        <v>1.9</v>
      </c>
      <c r="E5760" s="1">
        <v>1</v>
      </c>
      <c r="F5760" s="1"/>
      <c r="G5760" s="4">
        <f t="shared" si="1061"/>
        <v>795.77470000000005</v>
      </c>
      <c r="H5760" s="201"/>
      <c r="I5760" s="201"/>
      <c r="J5760" s="204">
        <f t="shared" si="1059"/>
        <v>2.835287369864788E-4</v>
      </c>
      <c r="K5760" s="204">
        <f t="shared" si="1055"/>
        <v>0.22562366303173023</v>
      </c>
      <c r="L5760" s="28">
        <f t="shared" si="1054"/>
        <v>0.42493077356113312</v>
      </c>
      <c r="M5760" s="28">
        <f t="shared" si="1056"/>
        <v>0.33814716167674291</v>
      </c>
      <c r="N5760" s="28">
        <f t="shared" si="1060"/>
        <v>2.7123871783139122</v>
      </c>
      <c r="O5760" s="28">
        <f t="shared" si="1057"/>
        <v>2.1584363448868618</v>
      </c>
      <c r="P5760" s="28">
        <f t="shared" si="1058"/>
        <v>2.4965835065636046</v>
      </c>
      <c r="Q5760" s="6">
        <f t="shared" si="1051"/>
        <v>0.16231063760483661</v>
      </c>
      <c r="R5760" s="6">
        <f t="shared" si="1052"/>
        <v>0.84179017450587612</v>
      </c>
      <c r="S5760" s="6">
        <f t="shared" si="1053"/>
        <v>1.0041008121107127</v>
      </c>
    </row>
    <row r="5761" spans="2:19" customFormat="1" x14ac:dyDescent="0.25">
      <c r="B5761" s="200" t="s">
        <v>973</v>
      </c>
      <c r="C5761" s="114">
        <v>6</v>
      </c>
      <c r="D5761" s="1">
        <v>1.3</v>
      </c>
      <c r="E5761" s="1">
        <v>1</v>
      </c>
      <c r="F5761" s="1"/>
      <c r="G5761" s="4">
        <f t="shared" si="1061"/>
        <v>795.77470000000005</v>
      </c>
      <c r="H5761" s="201"/>
      <c r="I5761" s="201"/>
      <c r="J5761" s="204">
        <f t="shared" si="1059"/>
        <v>1.3273228961416879E-4</v>
      </c>
      <c r="K5761" s="204">
        <f t="shared" si="1055"/>
        <v>0.1056243741062671</v>
      </c>
      <c r="L5761" s="28">
        <f t="shared" si="1054"/>
        <v>0.27247419786932137</v>
      </c>
      <c r="M5761" s="28">
        <f t="shared" si="1056"/>
        <v>0.21682679243846986</v>
      </c>
      <c r="N5761" s="28">
        <f t="shared" si="1060"/>
        <v>1.7398976112023801</v>
      </c>
      <c r="O5761" s="28">
        <f t="shared" si="1057"/>
        <v>1.3845583220665181</v>
      </c>
      <c r="P5761" s="28">
        <f t="shared" si="1058"/>
        <v>1.601385114504988</v>
      </c>
      <c r="Q5761" s="6">
        <f t="shared" si="1051"/>
        <v>0.10407686037046553</v>
      </c>
      <c r="R5761" s="6">
        <f t="shared" si="1052"/>
        <v>0.53997774560594203</v>
      </c>
      <c r="S5761" s="6">
        <f t="shared" si="1053"/>
        <v>0.64405460597640751</v>
      </c>
    </row>
    <row r="5762" spans="2:19" customFormat="1" x14ac:dyDescent="0.25">
      <c r="B5762" s="200" t="s">
        <v>973</v>
      </c>
      <c r="C5762" s="114">
        <v>6</v>
      </c>
      <c r="D5762" s="1">
        <v>0.7</v>
      </c>
      <c r="E5762" s="1">
        <v>1</v>
      </c>
      <c r="F5762" s="1"/>
      <c r="G5762" s="4">
        <f t="shared" si="1061"/>
        <v>795.77470000000005</v>
      </c>
      <c r="H5762" s="201"/>
      <c r="I5762" s="201"/>
      <c r="J5762" s="204">
        <f t="shared" si="1059"/>
        <v>3.8484510006474958E-5</v>
      </c>
      <c r="K5762" s="204">
        <f t="shared" si="1055"/>
        <v>3.0624818527852576E-2</v>
      </c>
      <c r="L5762" s="28">
        <f t="shared" si="1054"/>
        <v>0.13197981706306827</v>
      </c>
      <c r="M5762" s="28">
        <f t="shared" si="1056"/>
        <v>0.10502557902427784</v>
      </c>
      <c r="N5762" s="28">
        <f t="shared" si="1060"/>
        <v>0.84328558468955028</v>
      </c>
      <c r="O5762" s="28">
        <f t="shared" si="1057"/>
        <v>0.67106136972840347</v>
      </c>
      <c r="P5762" s="28">
        <f t="shared" si="1058"/>
        <v>0.77608694875268136</v>
      </c>
      <c r="Q5762" s="6">
        <f t="shared" si="1051"/>
        <v>5.0412277931653357E-2</v>
      </c>
      <c r="R5762" s="6">
        <f t="shared" si="1052"/>
        <v>0.26171393419407735</v>
      </c>
      <c r="S5762" s="6">
        <f t="shared" si="1053"/>
        <v>0.31212621212573072</v>
      </c>
    </row>
    <row r="5763" spans="2:19" customFormat="1" x14ac:dyDescent="0.25">
      <c r="B5763" s="200" t="s">
        <v>973</v>
      </c>
      <c r="C5763" s="114">
        <v>6</v>
      </c>
      <c r="D5763" s="1">
        <v>4</v>
      </c>
      <c r="E5763" s="1"/>
      <c r="F5763" s="1"/>
      <c r="G5763" s="4">
        <f t="shared" si="1061"/>
        <v>64.961200000000005</v>
      </c>
      <c r="H5763" s="201"/>
      <c r="I5763" s="201"/>
      <c r="J5763" s="204">
        <f t="shared" si="1059"/>
        <v>1.2566370614359172E-3</v>
      </c>
      <c r="K5763" s="204">
        <f t="shared" si="1055"/>
        <v>8.1632653058713603E-2</v>
      </c>
      <c r="L5763" s="28">
        <f t="shared" si="1054"/>
        <v>4.3006091215286046</v>
      </c>
      <c r="M5763" s="28">
        <f t="shared" si="1056"/>
        <v>0.27937273468421148</v>
      </c>
      <c r="N5763" s="28">
        <f t="shared" si="1060"/>
        <v>6.4806737611278331</v>
      </c>
      <c r="O5763" s="28">
        <f t="shared" si="1057"/>
        <v>0.42099235249702632</v>
      </c>
      <c r="P5763" s="28">
        <f t="shared" si="1058"/>
        <v>0.7003650871812378</v>
      </c>
      <c r="Q5763" s="6">
        <f t="shared" ref="Q5763:Q5826" si="1062">M5763*0.48</f>
        <v>0.1340989126484215</v>
      </c>
      <c r="R5763" s="6">
        <f t="shared" ref="R5763:R5826" si="1063">O5763*0.39</f>
        <v>0.16418701747384026</v>
      </c>
      <c r="S5763" s="6">
        <f t="shared" ref="S5763:S5826" si="1064">Q5763+R5763</f>
        <v>0.29828593012226179</v>
      </c>
    </row>
    <row r="5764" spans="2:19" customFormat="1" x14ac:dyDescent="0.25">
      <c r="B5764" s="200" t="s">
        <v>973</v>
      </c>
      <c r="C5764" s="114">
        <v>6</v>
      </c>
      <c r="D5764" s="1">
        <v>5.9</v>
      </c>
      <c r="E5764" s="1"/>
      <c r="F5764" s="1"/>
      <c r="G5764" s="4">
        <f t="shared" si="1061"/>
        <v>64.961200000000005</v>
      </c>
      <c r="H5764" s="201"/>
      <c r="I5764" s="201"/>
      <c r="J5764" s="204">
        <f t="shared" si="1059"/>
        <v>2.7339710067865179E-3</v>
      </c>
      <c r="K5764" s="204">
        <f t="shared" si="1055"/>
        <v>0.17760204081086381</v>
      </c>
      <c r="L5764" s="28">
        <f t="shared" si="1054"/>
        <v>10.509518679077305</v>
      </c>
      <c r="M5764" s="28">
        <f t="shared" si="1056"/>
        <v>0.68271095805727011</v>
      </c>
      <c r="N5764" s="28">
        <f t="shared" si="1060"/>
        <v>10.211906347392123</v>
      </c>
      <c r="O5764" s="28">
        <f t="shared" si="1057"/>
        <v>0.66337770348121117</v>
      </c>
      <c r="P5764" s="28">
        <f t="shared" si="1058"/>
        <v>1.3460886615384813</v>
      </c>
      <c r="Q5764" s="6">
        <f t="shared" si="1062"/>
        <v>0.32770125986748966</v>
      </c>
      <c r="R5764" s="6">
        <f t="shared" si="1063"/>
        <v>0.25871730435767237</v>
      </c>
      <c r="S5764" s="6">
        <f t="shared" si="1064"/>
        <v>0.58641856422516203</v>
      </c>
    </row>
    <row r="5765" spans="2:19" customFormat="1" x14ac:dyDescent="0.25">
      <c r="B5765" s="200" t="s">
        <v>973</v>
      </c>
      <c r="C5765" s="114">
        <v>6</v>
      </c>
      <c r="D5765" s="1">
        <v>0.8</v>
      </c>
      <c r="E5765" s="1">
        <v>1</v>
      </c>
      <c r="F5765" s="1"/>
      <c r="G5765" s="4">
        <f t="shared" si="1061"/>
        <v>795.77470000000005</v>
      </c>
      <c r="H5765" s="201"/>
      <c r="I5765" s="201"/>
      <c r="J5765" s="204">
        <f t="shared" si="1059"/>
        <v>5.0265482457436686E-5</v>
      </c>
      <c r="K5765" s="204">
        <f t="shared" si="1055"/>
        <v>3.9999762975154389E-2</v>
      </c>
      <c r="L5765" s="28">
        <f t="shared" si="1054"/>
        <v>0.15431782441572514</v>
      </c>
      <c r="M5765" s="28">
        <f t="shared" si="1056"/>
        <v>0.1228014951353016</v>
      </c>
      <c r="N5765" s="28">
        <f t="shared" si="1060"/>
        <v>0.98588271958712526</v>
      </c>
      <c r="O5765" s="28">
        <f t="shared" si="1057"/>
        <v>0.78453589176584659</v>
      </c>
      <c r="P5765" s="28">
        <f t="shared" si="1058"/>
        <v>0.90733738690114818</v>
      </c>
      <c r="Q5765" s="6">
        <f t="shared" si="1062"/>
        <v>5.8944717664944767E-2</v>
      </c>
      <c r="R5765" s="6">
        <f t="shared" si="1063"/>
        <v>0.3059689977886802</v>
      </c>
      <c r="S5765" s="6">
        <f t="shared" si="1064"/>
        <v>0.36491371545362494</v>
      </c>
    </row>
    <row r="5766" spans="2:19" customFormat="1" x14ac:dyDescent="0.25">
      <c r="B5766" s="200" t="s">
        <v>973</v>
      </c>
      <c r="C5766" s="114">
        <v>6</v>
      </c>
      <c r="D5766" s="1">
        <v>4.5999999999999996</v>
      </c>
      <c r="E5766" s="1"/>
      <c r="F5766" s="1"/>
      <c r="G5766" s="4">
        <f t="shared" si="1061"/>
        <v>64.961200000000005</v>
      </c>
      <c r="H5766" s="201"/>
      <c r="I5766" s="201"/>
      <c r="J5766" s="204">
        <f t="shared" si="1059"/>
        <v>1.6619025137490004E-3</v>
      </c>
      <c r="K5766" s="204">
        <f t="shared" si="1055"/>
        <v>0.10795918367014873</v>
      </c>
      <c r="L5766" s="28">
        <f t="shared" si="1054"/>
        <v>5.9302678128381849</v>
      </c>
      <c r="M5766" s="28">
        <f t="shared" si="1056"/>
        <v>0.3852373209154813</v>
      </c>
      <c r="N5766" s="28">
        <f t="shared" si="1060"/>
        <v>7.6319696161125572</v>
      </c>
      <c r="O5766" s="28">
        <f t="shared" si="1057"/>
        <v>0.49578191424249274</v>
      </c>
      <c r="P5766" s="28">
        <f t="shared" si="1058"/>
        <v>0.88101923515797398</v>
      </c>
      <c r="Q5766" s="6">
        <f t="shared" si="1062"/>
        <v>0.18491391403943103</v>
      </c>
      <c r="R5766" s="6">
        <f t="shared" si="1063"/>
        <v>0.19335494655457217</v>
      </c>
      <c r="S5766" s="6">
        <f t="shared" si="1064"/>
        <v>0.37826886059400322</v>
      </c>
    </row>
    <row r="5767" spans="2:19" customFormat="1" x14ac:dyDescent="0.25">
      <c r="B5767" s="200" t="s">
        <v>973</v>
      </c>
      <c r="C5767" s="114">
        <v>6</v>
      </c>
      <c r="D5767" s="1">
        <v>5</v>
      </c>
      <c r="E5767" s="1"/>
      <c r="F5767" s="1"/>
      <c r="G5767" s="4">
        <f t="shared" si="1061"/>
        <v>64.961200000000005</v>
      </c>
      <c r="H5767" s="201"/>
      <c r="I5767" s="201"/>
      <c r="J5767" s="204">
        <f t="shared" si="1059"/>
        <v>1.9634954084936209E-3</v>
      </c>
      <c r="K5767" s="204">
        <f t="shared" si="1055"/>
        <v>0.12755102040424002</v>
      </c>
      <c r="L5767" s="28">
        <f t="shared" si="1054"/>
        <v>7.1833345216463531</v>
      </c>
      <c r="M5767" s="28">
        <f t="shared" si="1056"/>
        <v>0.46663803957857453</v>
      </c>
      <c r="N5767" s="28">
        <f t="shared" si="1060"/>
        <v>8.4140458590425169</v>
      </c>
      <c r="O5767" s="28">
        <f t="shared" si="1057"/>
        <v>0.54658652646013051</v>
      </c>
      <c r="P5767" s="28">
        <f t="shared" si="1058"/>
        <v>1.0132245660387049</v>
      </c>
      <c r="Q5767" s="6">
        <f t="shared" si="1062"/>
        <v>0.22398625899771576</v>
      </c>
      <c r="R5767" s="6">
        <f t="shared" si="1063"/>
        <v>0.2131687453194509</v>
      </c>
      <c r="S5767" s="6">
        <f t="shared" si="1064"/>
        <v>0.4371550043171667</v>
      </c>
    </row>
    <row r="5768" spans="2:19" customFormat="1" x14ac:dyDescent="0.25">
      <c r="B5768" s="200" t="s">
        <v>973</v>
      </c>
      <c r="C5768" s="114">
        <v>6</v>
      </c>
      <c r="D5768" s="1">
        <v>1</v>
      </c>
      <c r="E5768" s="1">
        <v>1</v>
      </c>
      <c r="F5768" s="1"/>
      <c r="G5768" s="4">
        <f t="shared" si="1061"/>
        <v>795.77470000000005</v>
      </c>
      <c r="H5768" s="201"/>
      <c r="I5768" s="201"/>
      <c r="J5768" s="204">
        <f t="shared" si="1059"/>
        <v>7.8539816339744827E-5</v>
      </c>
      <c r="K5768" s="204">
        <f t="shared" si="1055"/>
        <v>6.2499629648678737E-2</v>
      </c>
      <c r="L5768" s="28">
        <f t="shared" si="1054"/>
        <v>0.20039999999999999</v>
      </c>
      <c r="M5768" s="28">
        <f t="shared" si="1056"/>
        <v>0.15947230800000001</v>
      </c>
      <c r="N5768" s="28">
        <f t="shared" si="1060"/>
        <v>1.28</v>
      </c>
      <c r="O5768" s="28">
        <f t="shared" si="1057"/>
        <v>1.0185856</v>
      </c>
      <c r="P5768" s="28">
        <f t="shared" si="1058"/>
        <v>1.178057908</v>
      </c>
      <c r="Q5768" s="6">
        <f t="shared" si="1062"/>
        <v>7.6546707840000006E-2</v>
      </c>
      <c r="R5768" s="6">
        <f t="shared" si="1063"/>
        <v>0.39724838400000001</v>
      </c>
      <c r="S5768" s="6">
        <f t="shared" si="1064"/>
        <v>0.47379509184000002</v>
      </c>
    </row>
    <row r="5769" spans="2:19" customFormat="1" x14ac:dyDescent="0.25">
      <c r="B5769" s="200" t="s">
        <v>973</v>
      </c>
      <c r="C5769" s="114">
        <v>6</v>
      </c>
      <c r="D5769" s="1">
        <v>3.1</v>
      </c>
      <c r="E5769" s="1"/>
      <c r="F5769" s="1"/>
      <c r="G5769" s="4">
        <f t="shared" si="1061"/>
        <v>64.961200000000005</v>
      </c>
      <c r="H5769" s="201"/>
      <c r="I5769" s="201"/>
      <c r="J5769" s="204">
        <f t="shared" si="1059"/>
        <v>7.5476763502494771E-4</v>
      </c>
      <c r="K5769" s="204">
        <f t="shared" si="1055"/>
        <v>4.9030612243389851E-2</v>
      </c>
      <c r="L5769" s="28">
        <f t="shared" si="1054"/>
        <v>2.3935063597525432</v>
      </c>
      <c r="M5769" s="28">
        <f t="shared" si="1056"/>
        <v>0.15548504835297491</v>
      </c>
      <c r="N5769" s="28">
        <f t="shared" si="1060"/>
        <v>4.8095356854949474</v>
      </c>
      <c r="O5769" s="28">
        <f t="shared" si="1057"/>
        <v>0.31243321563258936</v>
      </c>
      <c r="P5769" s="28">
        <f t="shared" si="1058"/>
        <v>0.46791826398556424</v>
      </c>
      <c r="Q5769" s="6">
        <f t="shared" si="1062"/>
        <v>7.4632823209427962E-2</v>
      </c>
      <c r="R5769" s="6">
        <f t="shared" si="1063"/>
        <v>0.12184895409670986</v>
      </c>
      <c r="S5769" s="6">
        <f t="shared" si="1064"/>
        <v>0.19648177730613781</v>
      </c>
    </row>
    <row r="5770" spans="2:19" customFormat="1" x14ac:dyDescent="0.25">
      <c r="B5770" s="200" t="s">
        <v>973</v>
      </c>
      <c r="C5770" s="114">
        <v>6</v>
      </c>
      <c r="D5770" s="1">
        <v>4.3</v>
      </c>
      <c r="E5770" s="1"/>
      <c r="F5770" s="1"/>
      <c r="G5770" s="4">
        <f t="shared" si="1061"/>
        <v>64.961200000000005</v>
      </c>
      <c r="H5770" s="201"/>
      <c r="I5770" s="201"/>
      <c r="J5770" s="204">
        <f t="shared" si="1059"/>
        <v>1.4522012041218817E-3</v>
      </c>
      <c r="K5770" s="204">
        <f t="shared" si="1055"/>
        <v>9.4336734690975893E-2</v>
      </c>
      <c r="L5770" s="28">
        <f t="shared" si="1054"/>
        <v>5.0785301024450318</v>
      </c>
      <c r="M5770" s="28">
        <f t="shared" si="1056"/>
        <v>0.3299074160899001</v>
      </c>
      <c r="N5770" s="28">
        <f t="shared" si="1060"/>
        <v>7.0529054640829827</v>
      </c>
      <c r="O5770" s="28">
        <f t="shared" si="1057"/>
        <v>0.45816521132004828</v>
      </c>
      <c r="P5770" s="28">
        <f t="shared" si="1058"/>
        <v>0.78807262740994832</v>
      </c>
      <c r="Q5770" s="6">
        <f t="shared" si="1062"/>
        <v>0.15835555972315205</v>
      </c>
      <c r="R5770" s="6">
        <f t="shared" si="1063"/>
        <v>0.17868443241481885</v>
      </c>
      <c r="S5770" s="6">
        <f t="shared" si="1064"/>
        <v>0.33703999213797087</v>
      </c>
    </row>
    <row r="5771" spans="2:19" customFormat="1" x14ac:dyDescent="0.25">
      <c r="B5771" s="200" t="s">
        <v>973</v>
      </c>
      <c r="C5771" s="114">
        <v>6</v>
      </c>
      <c r="D5771" s="1">
        <v>3</v>
      </c>
      <c r="E5771" s="1"/>
      <c r="F5771" s="1"/>
      <c r="G5771" s="4">
        <f t="shared" si="1061"/>
        <v>795.77470000000005</v>
      </c>
      <c r="H5771" s="201"/>
      <c r="I5771" s="201"/>
      <c r="J5771" s="204">
        <f t="shared" si="1059"/>
        <v>7.0685834705770342E-4</v>
      </c>
      <c r="K5771" s="204">
        <f t="shared" si="1055"/>
        <v>0.56249666683810862</v>
      </c>
      <c r="L5771" s="28">
        <f t="shared" si="1054"/>
        <v>2.219707841442716</v>
      </c>
      <c r="M5771" s="28">
        <f t="shared" si="1056"/>
        <v>1.7663769089848702</v>
      </c>
      <c r="N5771" s="28">
        <f t="shared" si="1060"/>
        <v>4.6285167281146418</v>
      </c>
      <c r="O5771" s="28">
        <f t="shared" si="1057"/>
        <v>3.6832347567317885</v>
      </c>
      <c r="P5771" s="28">
        <f t="shared" si="1058"/>
        <v>5.4496116657166587</v>
      </c>
      <c r="Q5771" s="6">
        <f t="shared" si="1062"/>
        <v>0.84786091631273763</v>
      </c>
      <c r="R5771" s="6">
        <f t="shared" si="1063"/>
        <v>1.4364615551253976</v>
      </c>
      <c r="S5771" s="6">
        <f t="shared" si="1064"/>
        <v>2.2843224714381352</v>
      </c>
    </row>
    <row r="5772" spans="2:19" customFormat="1" x14ac:dyDescent="0.25">
      <c r="B5772" s="200" t="s">
        <v>973</v>
      </c>
      <c r="C5772" s="114">
        <v>6</v>
      </c>
      <c r="D5772" s="1">
        <v>3.7</v>
      </c>
      <c r="E5772" s="1"/>
      <c r="F5772" s="1"/>
      <c r="G5772" s="4">
        <f t="shared" si="1061"/>
        <v>64.961200000000005</v>
      </c>
      <c r="H5772" s="201"/>
      <c r="I5772" s="201"/>
      <c r="J5772" s="204">
        <f t="shared" si="1059"/>
        <v>1.075210085691107E-3</v>
      </c>
      <c r="K5772" s="204">
        <f t="shared" si="1055"/>
        <v>6.9846938773361844E-2</v>
      </c>
      <c r="L5772" s="28">
        <f t="shared" si="1054"/>
        <v>3.5949248430857623</v>
      </c>
      <c r="M5772" s="28">
        <f t="shared" si="1056"/>
        <v>0.2335306362462681</v>
      </c>
      <c r="N5772" s="28">
        <f t="shared" si="1060"/>
        <v>5.9156978898620354</v>
      </c>
      <c r="O5772" s="28">
        <f t="shared" si="1057"/>
        <v>0.38429084121668494</v>
      </c>
      <c r="P5772" s="28">
        <f t="shared" si="1058"/>
        <v>0.61782147746295302</v>
      </c>
      <c r="Q5772" s="6">
        <f t="shared" si="1062"/>
        <v>0.11209470539820869</v>
      </c>
      <c r="R5772" s="6">
        <f t="shared" si="1063"/>
        <v>0.14987342807450713</v>
      </c>
      <c r="S5772" s="6">
        <f t="shared" si="1064"/>
        <v>0.2619681334727158</v>
      </c>
    </row>
    <row r="5773" spans="2:19" customFormat="1" x14ac:dyDescent="0.25">
      <c r="B5773" s="200" t="s">
        <v>973</v>
      </c>
      <c r="C5773" s="114">
        <v>6</v>
      </c>
      <c r="D5773" s="1">
        <v>4.0999999999999996</v>
      </c>
      <c r="E5773" s="1"/>
      <c r="F5773" s="1"/>
      <c r="G5773" s="4">
        <f t="shared" si="1061"/>
        <v>64.961200000000005</v>
      </c>
      <c r="H5773" s="201"/>
      <c r="I5773" s="201"/>
      <c r="J5773" s="204">
        <f t="shared" si="1059"/>
        <v>1.3202543126711102E-3</v>
      </c>
      <c r="K5773" s="204">
        <f t="shared" si="1055"/>
        <v>8.5765306119810952E-2</v>
      </c>
      <c r="L5773" s="28">
        <f t="shared" si="1054"/>
        <v>4.5518101325650582</v>
      </c>
      <c r="M5773" s="28">
        <f t="shared" si="1056"/>
        <v>0.29569105411886604</v>
      </c>
      <c r="N5773" s="28">
        <f t="shared" si="1060"/>
        <v>6.670633528309061</v>
      </c>
      <c r="O5773" s="28">
        <f t="shared" si="1057"/>
        <v>0.43333236716418877</v>
      </c>
      <c r="P5773" s="28">
        <f t="shared" si="1058"/>
        <v>0.72902342128305486</v>
      </c>
      <c r="Q5773" s="6">
        <f t="shared" si="1062"/>
        <v>0.14193170597705571</v>
      </c>
      <c r="R5773" s="6">
        <f t="shared" si="1063"/>
        <v>0.16899962319403364</v>
      </c>
      <c r="S5773" s="6">
        <f t="shared" si="1064"/>
        <v>0.31093132917108934</v>
      </c>
    </row>
    <row r="5774" spans="2:19" customFormat="1" x14ac:dyDescent="0.25">
      <c r="B5774" s="200" t="s">
        <v>973</v>
      </c>
      <c r="C5774" s="114">
        <v>6</v>
      </c>
      <c r="D5774" s="1">
        <v>5.3</v>
      </c>
      <c r="E5774" s="1"/>
      <c r="F5774" s="1"/>
      <c r="G5774" s="4">
        <f t="shared" si="1061"/>
        <v>64.961200000000005</v>
      </c>
      <c r="H5774" s="201"/>
      <c r="I5774" s="201"/>
      <c r="J5774" s="204">
        <f t="shared" si="1059"/>
        <v>2.2061834409834321E-3</v>
      </c>
      <c r="K5774" s="204">
        <f t="shared" si="1055"/>
        <v>0.14331632652620405</v>
      </c>
      <c r="L5774" s="28">
        <f t="shared" si="1054"/>
        <v>8.213046389840704</v>
      </c>
      <c r="M5774" s="28">
        <f t="shared" si="1056"/>
        <v>0.53352935948815838</v>
      </c>
      <c r="N5774" s="28">
        <f t="shared" si="1060"/>
        <v>9.0076755970184212</v>
      </c>
      <c r="O5774" s="28">
        <f t="shared" si="1057"/>
        <v>0.58514942734270425</v>
      </c>
      <c r="P5774" s="28">
        <f t="shared" si="1058"/>
        <v>1.1186787868308627</v>
      </c>
      <c r="Q5774" s="6">
        <f t="shared" si="1062"/>
        <v>0.25609409255431603</v>
      </c>
      <c r="R5774" s="6">
        <f t="shared" si="1063"/>
        <v>0.22820827666365467</v>
      </c>
      <c r="S5774" s="6">
        <f t="shared" si="1064"/>
        <v>0.48430236921797071</v>
      </c>
    </row>
    <row r="5775" spans="2:19" customFormat="1" x14ac:dyDescent="0.25">
      <c r="B5775" s="200" t="s">
        <v>973</v>
      </c>
      <c r="C5775" s="114">
        <v>6</v>
      </c>
      <c r="D5775" s="1">
        <v>5.5</v>
      </c>
      <c r="E5775" s="1"/>
      <c r="F5775" s="1"/>
      <c r="G5775" s="4">
        <f t="shared" si="1061"/>
        <v>64.961200000000005</v>
      </c>
      <c r="H5775" s="201"/>
      <c r="I5775" s="201"/>
      <c r="J5775" s="204">
        <f t="shared" si="1059"/>
        <v>2.3758294442772811E-3</v>
      </c>
      <c r="K5775" s="204">
        <f t="shared" si="1055"/>
        <v>0.15433673468913039</v>
      </c>
      <c r="L5775" s="28">
        <f t="shared" si="1054"/>
        <v>8.9430956308196485</v>
      </c>
      <c r="M5775" s="28">
        <f t="shared" si="1056"/>
        <v>0.58095423516110178</v>
      </c>
      <c r="N5775" s="28">
        <f t="shared" si="1060"/>
        <v>9.4066355127217793</v>
      </c>
      <c r="O5775" s="28">
        <f t="shared" si="1057"/>
        <v>0.61106634272138272</v>
      </c>
      <c r="P5775" s="28">
        <f t="shared" si="1058"/>
        <v>1.1920205778824844</v>
      </c>
      <c r="Q5775" s="6">
        <f t="shared" si="1062"/>
        <v>0.27885803287732885</v>
      </c>
      <c r="R5775" s="6">
        <f t="shared" si="1063"/>
        <v>0.23831587366133927</v>
      </c>
      <c r="S5775" s="6">
        <f t="shared" si="1064"/>
        <v>0.51717390653866813</v>
      </c>
    </row>
    <row r="5776" spans="2:19" customFormat="1" x14ac:dyDescent="0.25">
      <c r="B5776" s="200" t="s">
        <v>973</v>
      </c>
      <c r="C5776" s="114">
        <v>6</v>
      </c>
      <c r="D5776" s="1">
        <v>1.1000000000000001</v>
      </c>
      <c r="E5776" s="1">
        <v>1</v>
      </c>
      <c r="F5776" s="1"/>
      <c r="G5776" s="4">
        <f t="shared" si="1061"/>
        <v>795.77470000000005</v>
      </c>
      <c r="H5776" s="201"/>
      <c r="I5776" s="201"/>
      <c r="J5776" s="204">
        <f t="shared" si="1059"/>
        <v>9.503317777109126E-5</v>
      </c>
      <c r="K5776" s="204">
        <f t="shared" si="1055"/>
        <v>7.5624551874901288E-2</v>
      </c>
      <c r="L5776" s="28">
        <f t="shared" si="1054"/>
        <v>0.22406217711891829</v>
      </c>
      <c r="M5776" s="28">
        <f t="shared" si="1056"/>
        <v>0.17830195868592164</v>
      </c>
      <c r="N5776" s="28">
        <f t="shared" si="1060"/>
        <v>1.4309992669393452</v>
      </c>
      <c r="O5776" s="28">
        <f t="shared" si="1057"/>
        <v>1.1387462866523226</v>
      </c>
      <c r="P5776" s="28">
        <f t="shared" si="1058"/>
        <v>1.3170482453382442</v>
      </c>
      <c r="Q5776" s="6">
        <f t="shared" si="1062"/>
        <v>8.5584940169242382E-2</v>
      </c>
      <c r="R5776" s="6">
        <f t="shared" si="1063"/>
        <v>0.4441110517944058</v>
      </c>
      <c r="S5776" s="6">
        <f t="shared" si="1064"/>
        <v>0.52969599196364814</v>
      </c>
    </row>
    <row r="5777" spans="2:19" customFormat="1" x14ac:dyDescent="0.25">
      <c r="B5777" s="200" t="s">
        <v>973</v>
      </c>
      <c r="C5777" s="114">
        <v>6</v>
      </c>
      <c r="D5777" s="1">
        <v>3</v>
      </c>
      <c r="E5777" s="1"/>
      <c r="F5777" s="1"/>
      <c r="G5777" s="4">
        <f t="shared" si="1061"/>
        <v>795.77470000000005</v>
      </c>
      <c r="H5777" s="201"/>
      <c r="I5777" s="201"/>
      <c r="J5777" s="204">
        <f t="shared" si="1059"/>
        <v>7.0685834705770342E-4</v>
      </c>
      <c r="K5777" s="204">
        <f t="shared" si="1055"/>
        <v>0.56249666683810862</v>
      </c>
      <c r="L5777" s="28">
        <f t="shared" ref="L5777:L5793" si="1065">IF(E5777=1, 0.2004*(D5777^1.171), 0.17758*(D5777^2.299))</f>
        <v>2.219707841442716</v>
      </c>
      <c r="M5777" s="28">
        <f t="shared" si="1056"/>
        <v>1.7663769089848702</v>
      </c>
      <c r="N5777" s="28">
        <f t="shared" si="1060"/>
        <v>4.6285167281146418</v>
      </c>
      <c r="O5777" s="28">
        <f t="shared" si="1057"/>
        <v>3.6832347567317885</v>
      </c>
      <c r="P5777" s="28">
        <f t="shared" si="1058"/>
        <v>5.4496116657166587</v>
      </c>
      <c r="Q5777" s="6">
        <f t="shared" si="1062"/>
        <v>0.84786091631273763</v>
      </c>
      <c r="R5777" s="6">
        <f t="shared" si="1063"/>
        <v>1.4364615551253976</v>
      </c>
      <c r="S5777" s="6">
        <f t="shared" si="1064"/>
        <v>2.2843224714381352</v>
      </c>
    </row>
    <row r="5778" spans="2:19" customFormat="1" x14ac:dyDescent="0.25">
      <c r="B5778" s="200" t="s">
        <v>973</v>
      </c>
      <c r="C5778" s="114">
        <v>6</v>
      </c>
      <c r="D5778" s="1">
        <v>3.7</v>
      </c>
      <c r="E5778" s="1"/>
      <c r="F5778" s="1"/>
      <c r="G5778" s="4">
        <f t="shared" si="1061"/>
        <v>64.961200000000005</v>
      </c>
      <c r="H5778" s="201"/>
      <c r="I5778" s="201"/>
      <c r="J5778" s="204">
        <f t="shared" si="1059"/>
        <v>1.075210085691107E-3</v>
      </c>
      <c r="K5778" s="204">
        <f t="shared" ref="K5778:K5793" si="1066">+IF($D5778&gt;3.01,J5778*64.96120126,J5778*795.77)</f>
        <v>6.9846938773361844E-2</v>
      </c>
      <c r="L5778" s="28">
        <f t="shared" si="1065"/>
        <v>3.5949248430857623</v>
      </c>
      <c r="M5778" s="28">
        <f t="shared" ref="M5778:M5793" si="1067">+IF($D5778&gt;3.01,L5778*64.96120126*0.001,L5778*795.77*0.001)</f>
        <v>0.2335306362462681</v>
      </c>
      <c r="N5778" s="28">
        <f t="shared" si="1060"/>
        <v>5.9156978898620354</v>
      </c>
      <c r="O5778" s="28">
        <f t="shared" ref="O5778:O5793" si="1068">+IF($D5778&gt;3.01,N5778*64.96120126*0.001,N5778*795.77*0.001)</f>
        <v>0.38429084121668494</v>
      </c>
      <c r="P5778" s="28">
        <f t="shared" ref="P5778:P5793" si="1069">+M5778+O5778</f>
        <v>0.61782147746295302</v>
      </c>
      <c r="Q5778" s="6">
        <f t="shared" si="1062"/>
        <v>0.11209470539820869</v>
      </c>
      <c r="R5778" s="6">
        <f t="shared" si="1063"/>
        <v>0.14987342807450713</v>
      </c>
      <c r="S5778" s="6">
        <f t="shared" si="1064"/>
        <v>0.2619681334727158</v>
      </c>
    </row>
    <row r="5779" spans="2:19" customFormat="1" x14ac:dyDescent="0.25">
      <c r="B5779" s="200" t="s">
        <v>973</v>
      </c>
      <c r="C5779" s="114">
        <v>6</v>
      </c>
      <c r="D5779" s="1">
        <v>5.8</v>
      </c>
      <c r="E5779" s="1"/>
      <c r="F5779" s="1"/>
      <c r="G5779" s="4">
        <f t="shared" si="1061"/>
        <v>64.961200000000005</v>
      </c>
      <c r="H5779" s="201"/>
      <c r="I5779" s="201"/>
      <c r="J5779" s="204">
        <f t="shared" si="1059"/>
        <v>2.6420794216690155E-3</v>
      </c>
      <c r="K5779" s="204">
        <f t="shared" si="1066"/>
        <v>0.1716326530559453</v>
      </c>
      <c r="L5779" s="28">
        <f t="shared" si="1065"/>
        <v>10.104504202450142</v>
      </c>
      <c r="M5779" s="28">
        <f t="shared" si="1067"/>
        <v>0.65640073112787944</v>
      </c>
      <c r="N5779" s="28">
        <f t="shared" si="1060"/>
        <v>10.009692178621206</v>
      </c>
      <c r="O5779" s="28">
        <f t="shared" si="1068"/>
        <v>0.65024162816606002</v>
      </c>
      <c r="P5779" s="28">
        <f t="shared" si="1069"/>
        <v>1.3066423592939396</v>
      </c>
      <c r="Q5779" s="6">
        <f t="shared" si="1062"/>
        <v>0.31507235094138214</v>
      </c>
      <c r="R5779" s="6">
        <f t="shared" si="1063"/>
        <v>0.25359423498476341</v>
      </c>
      <c r="S5779" s="6">
        <f t="shared" si="1064"/>
        <v>0.5686665859261455</v>
      </c>
    </row>
    <row r="5780" spans="2:19" customFormat="1" x14ac:dyDescent="0.25">
      <c r="B5780" s="200" t="s">
        <v>973</v>
      </c>
      <c r="C5780" s="114">
        <v>6</v>
      </c>
      <c r="D5780" s="1">
        <v>4.2</v>
      </c>
      <c r="E5780" s="1"/>
      <c r="F5780" s="1"/>
      <c r="G5780" s="4">
        <f t="shared" si="1061"/>
        <v>64.961200000000005</v>
      </c>
      <c r="H5780" s="201"/>
      <c r="I5780" s="201"/>
      <c r="J5780" s="204">
        <f t="shared" si="1059"/>
        <v>1.385442360233099E-3</v>
      </c>
      <c r="K5780" s="204">
        <f t="shared" si="1066"/>
        <v>8.9999999997231753E-2</v>
      </c>
      <c r="L5780" s="28">
        <f t="shared" si="1065"/>
        <v>4.811097633235077</v>
      </c>
      <c r="M5780" s="28">
        <f t="shared" si="1067"/>
        <v>0.31253468163409348</v>
      </c>
      <c r="N5780" s="28">
        <f t="shared" si="1060"/>
        <v>6.861382640483793</v>
      </c>
      <c r="O5780" s="28">
        <f t="shared" si="1068"/>
        <v>0.44572365863033786</v>
      </c>
      <c r="P5780" s="28">
        <f t="shared" si="1069"/>
        <v>0.7582583402644314</v>
      </c>
      <c r="Q5780" s="6">
        <f t="shared" si="1062"/>
        <v>0.15001664718436486</v>
      </c>
      <c r="R5780" s="6">
        <f t="shared" si="1063"/>
        <v>0.17383222686583177</v>
      </c>
      <c r="S5780" s="6">
        <f t="shared" si="1064"/>
        <v>0.32384887405019663</v>
      </c>
    </row>
    <row r="5781" spans="2:19" customFormat="1" x14ac:dyDescent="0.25">
      <c r="B5781" s="200" t="s">
        <v>973</v>
      </c>
      <c r="C5781" s="114">
        <v>6</v>
      </c>
      <c r="D5781" s="1">
        <v>5.0999999999999996</v>
      </c>
      <c r="E5781" s="1"/>
      <c r="F5781" s="1"/>
      <c r="G5781" s="4">
        <f t="shared" si="1061"/>
        <v>64.961200000000005</v>
      </c>
      <c r="H5781" s="201"/>
      <c r="I5781" s="201"/>
      <c r="J5781" s="204">
        <f t="shared" si="1059"/>
        <v>2.0428206229967626E-3</v>
      </c>
      <c r="K5781" s="204">
        <f t="shared" si="1066"/>
        <v>0.13270408162857128</v>
      </c>
      <c r="L5781" s="28">
        <f t="shared" si="1065"/>
        <v>7.5179232289815232</v>
      </c>
      <c r="M5781" s="28">
        <f t="shared" si="1067"/>
        <v>0.48837332393509775</v>
      </c>
      <c r="N5781" s="28">
        <f t="shared" si="1060"/>
        <v>8.6112674075792555</v>
      </c>
      <c r="O5781" s="28">
        <f t="shared" si="1068"/>
        <v>0.55939827516743446</v>
      </c>
      <c r="P5781" s="28">
        <f t="shared" si="1069"/>
        <v>1.0477715991025323</v>
      </c>
      <c r="Q5781" s="6">
        <f t="shared" si="1062"/>
        <v>0.2344191954888469</v>
      </c>
      <c r="R5781" s="6">
        <f t="shared" si="1063"/>
        <v>0.21816532731529945</v>
      </c>
      <c r="S5781" s="6">
        <f t="shared" si="1064"/>
        <v>0.45258452280414635</v>
      </c>
    </row>
    <row r="5782" spans="2:19" customFormat="1" x14ac:dyDescent="0.25">
      <c r="B5782" s="200" t="s">
        <v>973</v>
      </c>
      <c r="C5782" s="114">
        <v>6</v>
      </c>
      <c r="D5782" s="1">
        <v>3.5</v>
      </c>
      <c r="E5782" s="1"/>
      <c r="F5782" s="1"/>
      <c r="G5782" s="4">
        <f t="shared" si="1061"/>
        <v>64.961200000000005</v>
      </c>
      <c r="H5782" s="201"/>
      <c r="I5782" s="201"/>
      <c r="J5782" s="204">
        <f t="shared" si="1059"/>
        <v>9.6211275016187424E-4</v>
      </c>
      <c r="K5782" s="204">
        <f t="shared" si="1066"/>
        <v>6.2499999998077607E-2</v>
      </c>
      <c r="L5782" s="28">
        <f t="shared" si="1065"/>
        <v>3.1637815247608514</v>
      </c>
      <c r="M5782" s="28">
        <f t="shared" si="1067"/>
        <v>0.20552304837265933</v>
      </c>
      <c r="N5782" s="28">
        <f t="shared" si="1060"/>
        <v>5.5433152983182508</v>
      </c>
      <c r="O5782" s="28">
        <f t="shared" si="1068"/>
        <v>0.36010042074168885</v>
      </c>
      <c r="P5782" s="28">
        <f t="shared" si="1069"/>
        <v>0.56562346911434824</v>
      </c>
      <c r="Q5782" s="6">
        <f t="shared" si="1062"/>
        <v>9.865106321887647E-2</v>
      </c>
      <c r="R5782" s="6">
        <f t="shared" si="1063"/>
        <v>0.14043916408925866</v>
      </c>
      <c r="S5782" s="6">
        <f t="shared" si="1064"/>
        <v>0.23909022730813512</v>
      </c>
    </row>
    <row r="5783" spans="2:19" customFormat="1" x14ac:dyDescent="0.25">
      <c r="B5783" s="200" t="s">
        <v>973</v>
      </c>
      <c r="C5783" s="114">
        <v>6</v>
      </c>
      <c r="D5783" s="1">
        <v>3.3</v>
      </c>
      <c r="E5783" s="1"/>
      <c r="F5783" s="1"/>
      <c r="G5783" s="4">
        <f t="shared" si="1061"/>
        <v>64.961200000000005</v>
      </c>
      <c r="H5783" s="201"/>
      <c r="I5783" s="201"/>
      <c r="J5783" s="204">
        <f t="shared" si="1059"/>
        <v>8.5529859993982123E-4</v>
      </c>
      <c r="K5783" s="204">
        <f t="shared" si="1066"/>
        <v>5.5561224488086945E-2</v>
      </c>
      <c r="L5783" s="28">
        <f t="shared" si="1065"/>
        <v>2.7634881041225379</v>
      </c>
      <c r="M5783" s="28">
        <f t="shared" si="1067"/>
        <v>0.17951950691152002</v>
      </c>
      <c r="N5783" s="28">
        <f t="shared" si="1060"/>
        <v>5.1745344101160526</v>
      </c>
      <c r="O5783" s="28">
        <f t="shared" si="1068"/>
        <v>0.3361439712423443</v>
      </c>
      <c r="P5783" s="28">
        <f t="shared" si="1069"/>
        <v>0.51566347815386426</v>
      </c>
      <c r="Q5783" s="6">
        <f t="shared" si="1062"/>
        <v>8.6169363317529613E-2</v>
      </c>
      <c r="R5783" s="6">
        <f t="shared" si="1063"/>
        <v>0.13109614878451428</v>
      </c>
      <c r="S5783" s="6">
        <f t="shared" si="1064"/>
        <v>0.2172655121020439</v>
      </c>
    </row>
    <row r="5784" spans="2:19" customFormat="1" x14ac:dyDescent="0.25">
      <c r="B5784" s="200" t="s">
        <v>973</v>
      </c>
      <c r="C5784" s="114">
        <v>6</v>
      </c>
      <c r="D5784" s="1">
        <v>4.7</v>
      </c>
      <c r="E5784" s="1"/>
      <c r="F5784" s="1"/>
      <c r="G5784" s="4">
        <f t="shared" si="1061"/>
        <v>64.961200000000005</v>
      </c>
      <c r="H5784" s="201"/>
      <c r="I5784" s="201"/>
      <c r="J5784" s="204">
        <f t="shared" si="1059"/>
        <v>1.7349445429449633E-3</v>
      </c>
      <c r="K5784" s="204">
        <f t="shared" si="1066"/>
        <v>0.11270408162918646</v>
      </c>
      <c r="L5784" s="28">
        <f t="shared" si="1065"/>
        <v>6.2308461373122945</v>
      </c>
      <c r="M5784" s="28">
        <f t="shared" si="1067"/>
        <v>0.40476324994603757</v>
      </c>
      <c r="N5784" s="28">
        <f t="shared" si="1060"/>
        <v>7.8264436633583525</v>
      </c>
      <c r="O5784" s="28">
        <f t="shared" si="1068"/>
        <v>0.50841518196547364</v>
      </c>
      <c r="P5784" s="28">
        <f t="shared" si="1069"/>
        <v>0.91317843191151127</v>
      </c>
      <c r="Q5784" s="6">
        <f t="shared" si="1062"/>
        <v>0.19428635997409802</v>
      </c>
      <c r="R5784" s="6">
        <f t="shared" si="1063"/>
        <v>0.19828192096653471</v>
      </c>
      <c r="S5784" s="6">
        <f t="shared" si="1064"/>
        <v>0.39256828094063273</v>
      </c>
    </row>
    <row r="5785" spans="2:19" customFormat="1" x14ac:dyDescent="0.25">
      <c r="B5785" s="200" t="s">
        <v>973</v>
      </c>
      <c r="C5785" s="114">
        <v>6</v>
      </c>
      <c r="D5785" s="1">
        <v>4.2</v>
      </c>
      <c r="E5785" s="1"/>
      <c r="F5785" s="1"/>
      <c r="G5785" s="4">
        <f t="shared" si="1061"/>
        <v>64.961200000000005</v>
      </c>
      <c r="H5785" s="201"/>
      <c r="I5785" s="201"/>
      <c r="J5785" s="204">
        <f t="shared" si="1059"/>
        <v>1.385442360233099E-3</v>
      </c>
      <c r="K5785" s="204">
        <f t="shared" si="1066"/>
        <v>8.9999999997231753E-2</v>
      </c>
      <c r="L5785" s="28">
        <f t="shared" si="1065"/>
        <v>4.811097633235077</v>
      </c>
      <c r="M5785" s="28">
        <f t="shared" si="1067"/>
        <v>0.31253468163409348</v>
      </c>
      <c r="N5785" s="28">
        <f t="shared" si="1060"/>
        <v>6.861382640483793</v>
      </c>
      <c r="O5785" s="28">
        <f t="shared" si="1068"/>
        <v>0.44572365863033786</v>
      </c>
      <c r="P5785" s="28">
        <f t="shared" si="1069"/>
        <v>0.7582583402644314</v>
      </c>
      <c r="Q5785" s="6">
        <f t="shared" si="1062"/>
        <v>0.15001664718436486</v>
      </c>
      <c r="R5785" s="6">
        <f t="shared" si="1063"/>
        <v>0.17383222686583177</v>
      </c>
      <c r="S5785" s="6">
        <f t="shared" si="1064"/>
        <v>0.32384887405019663</v>
      </c>
    </row>
    <row r="5786" spans="2:19" customFormat="1" x14ac:dyDescent="0.25">
      <c r="B5786" s="200" t="s">
        <v>973</v>
      </c>
      <c r="C5786" s="114">
        <v>6</v>
      </c>
      <c r="D5786" s="1">
        <v>4.0999999999999996</v>
      </c>
      <c r="E5786" s="1"/>
      <c r="F5786" s="1"/>
      <c r="G5786" s="4">
        <f t="shared" si="1061"/>
        <v>64.961200000000005</v>
      </c>
      <c r="H5786" s="201"/>
      <c r="I5786" s="201"/>
      <c r="J5786" s="204">
        <f t="shared" si="1059"/>
        <v>1.3202543126711102E-3</v>
      </c>
      <c r="K5786" s="204">
        <f t="shared" si="1066"/>
        <v>8.5765306119810952E-2</v>
      </c>
      <c r="L5786" s="28">
        <f t="shared" si="1065"/>
        <v>4.5518101325650582</v>
      </c>
      <c r="M5786" s="28">
        <f t="shared" si="1067"/>
        <v>0.29569105411886604</v>
      </c>
      <c r="N5786" s="28">
        <f t="shared" si="1060"/>
        <v>6.670633528309061</v>
      </c>
      <c r="O5786" s="28">
        <f t="shared" si="1068"/>
        <v>0.43333236716418877</v>
      </c>
      <c r="P5786" s="28">
        <f t="shared" si="1069"/>
        <v>0.72902342128305486</v>
      </c>
      <c r="Q5786" s="6">
        <f t="shared" si="1062"/>
        <v>0.14193170597705571</v>
      </c>
      <c r="R5786" s="6">
        <f t="shared" si="1063"/>
        <v>0.16899962319403364</v>
      </c>
      <c r="S5786" s="6">
        <f t="shared" si="1064"/>
        <v>0.31093132917108934</v>
      </c>
    </row>
    <row r="5787" spans="2:19" customFormat="1" x14ac:dyDescent="0.25">
      <c r="B5787" s="200" t="s">
        <v>973</v>
      </c>
      <c r="C5787" s="114">
        <v>6</v>
      </c>
      <c r="D5787" s="1">
        <v>4.4000000000000004</v>
      </c>
      <c r="E5787" s="1"/>
      <c r="F5787" s="1"/>
      <c r="G5787" s="4">
        <f t="shared" si="1061"/>
        <v>64.961200000000005</v>
      </c>
      <c r="H5787" s="201"/>
      <c r="I5787" s="201"/>
      <c r="J5787" s="204">
        <f t="shared" si="1059"/>
        <v>1.5205308443374602E-3</v>
      </c>
      <c r="K5787" s="204">
        <f t="shared" si="1066"/>
        <v>9.877551020104347E-2</v>
      </c>
      <c r="L5787" s="28">
        <f t="shared" si="1065"/>
        <v>5.3541650508837426</v>
      </c>
      <c r="M5787" s="28">
        <f t="shared" si="1067"/>
        <v>0.34781299344971695</v>
      </c>
      <c r="N5787" s="28">
        <f t="shared" si="1060"/>
        <v>7.2451870323804508</v>
      </c>
      <c r="O5787" s="28">
        <f t="shared" si="1068"/>
        <v>0.47065605297680857</v>
      </c>
      <c r="P5787" s="28">
        <f t="shared" si="1069"/>
        <v>0.81846904642652551</v>
      </c>
      <c r="Q5787" s="6">
        <f t="shared" si="1062"/>
        <v>0.16695023685586413</v>
      </c>
      <c r="R5787" s="6">
        <f t="shared" si="1063"/>
        <v>0.18355586066095536</v>
      </c>
      <c r="S5787" s="6">
        <f t="shared" si="1064"/>
        <v>0.35050609751681949</v>
      </c>
    </row>
    <row r="5788" spans="2:19" customFormat="1" x14ac:dyDescent="0.25">
      <c r="B5788" s="200" t="s">
        <v>973</v>
      </c>
      <c r="C5788" s="114">
        <v>6</v>
      </c>
      <c r="D5788" s="1">
        <v>3.1</v>
      </c>
      <c r="E5788" s="1"/>
      <c r="F5788" s="1"/>
      <c r="G5788" s="4">
        <f t="shared" si="1061"/>
        <v>64.961200000000005</v>
      </c>
      <c r="H5788" s="201"/>
      <c r="I5788" s="201"/>
      <c r="J5788" s="204">
        <f t="shared" si="1059"/>
        <v>7.5476763502494771E-4</v>
      </c>
      <c r="K5788" s="204">
        <f t="shared" si="1066"/>
        <v>4.9030612243389851E-2</v>
      </c>
      <c r="L5788" s="28">
        <f t="shared" si="1065"/>
        <v>2.3935063597525432</v>
      </c>
      <c r="M5788" s="28">
        <f t="shared" si="1067"/>
        <v>0.15548504835297491</v>
      </c>
      <c r="N5788" s="28">
        <f t="shared" si="1060"/>
        <v>4.8095356854949474</v>
      </c>
      <c r="O5788" s="28">
        <f t="shared" si="1068"/>
        <v>0.31243321563258936</v>
      </c>
      <c r="P5788" s="28">
        <f t="shared" si="1069"/>
        <v>0.46791826398556424</v>
      </c>
      <c r="Q5788" s="6">
        <f t="shared" si="1062"/>
        <v>7.4632823209427962E-2</v>
      </c>
      <c r="R5788" s="6">
        <f t="shared" si="1063"/>
        <v>0.12184895409670986</v>
      </c>
      <c r="S5788" s="6">
        <f t="shared" si="1064"/>
        <v>0.19648177730613781</v>
      </c>
    </row>
    <row r="5789" spans="2:19" customFormat="1" x14ac:dyDescent="0.25">
      <c r="B5789" s="200" t="s">
        <v>973</v>
      </c>
      <c r="C5789" s="114">
        <v>6</v>
      </c>
      <c r="D5789" s="1">
        <v>4</v>
      </c>
      <c r="E5789" s="1"/>
      <c r="F5789" s="1"/>
      <c r="G5789" s="4">
        <f t="shared" si="1061"/>
        <v>64.961200000000005</v>
      </c>
      <c r="H5789" s="201"/>
      <c r="I5789" s="201"/>
      <c r="J5789" s="204">
        <f t="shared" si="1059"/>
        <v>1.2566370614359172E-3</v>
      </c>
      <c r="K5789" s="204">
        <f t="shared" si="1066"/>
        <v>8.1632653058713603E-2</v>
      </c>
      <c r="L5789" s="28">
        <f t="shared" si="1065"/>
        <v>4.3006091215286046</v>
      </c>
      <c r="M5789" s="28">
        <f t="shared" si="1067"/>
        <v>0.27937273468421148</v>
      </c>
      <c r="N5789" s="28">
        <f t="shared" si="1060"/>
        <v>6.4806737611278331</v>
      </c>
      <c r="O5789" s="28">
        <f t="shared" si="1068"/>
        <v>0.42099235249702632</v>
      </c>
      <c r="P5789" s="28">
        <f t="shared" si="1069"/>
        <v>0.7003650871812378</v>
      </c>
      <c r="Q5789" s="6">
        <f t="shared" si="1062"/>
        <v>0.1340989126484215</v>
      </c>
      <c r="R5789" s="6">
        <f t="shared" si="1063"/>
        <v>0.16418701747384026</v>
      </c>
      <c r="S5789" s="6">
        <f t="shared" si="1064"/>
        <v>0.29828593012226179</v>
      </c>
    </row>
    <row r="5790" spans="2:19" customFormat="1" x14ac:dyDescent="0.25">
      <c r="B5790" s="200" t="s">
        <v>973</v>
      </c>
      <c r="C5790" s="114">
        <v>6</v>
      </c>
      <c r="D5790" s="1">
        <v>3.5</v>
      </c>
      <c r="E5790" s="1"/>
      <c r="F5790" s="1"/>
      <c r="G5790" s="4">
        <f t="shared" si="1061"/>
        <v>64.961200000000005</v>
      </c>
      <c r="H5790" s="201"/>
      <c r="I5790" s="201"/>
      <c r="J5790" s="204">
        <f t="shared" si="1059"/>
        <v>9.6211275016187424E-4</v>
      </c>
      <c r="K5790" s="204">
        <f t="shared" si="1066"/>
        <v>6.2499999998077607E-2</v>
      </c>
      <c r="L5790" s="28">
        <f t="shared" si="1065"/>
        <v>3.1637815247608514</v>
      </c>
      <c r="M5790" s="28">
        <f t="shared" si="1067"/>
        <v>0.20552304837265933</v>
      </c>
      <c r="N5790" s="28">
        <f t="shared" si="1060"/>
        <v>5.5433152983182508</v>
      </c>
      <c r="O5790" s="28">
        <f t="shared" si="1068"/>
        <v>0.36010042074168885</v>
      </c>
      <c r="P5790" s="28">
        <f t="shared" si="1069"/>
        <v>0.56562346911434824</v>
      </c>
      <c r="Q5790" s="6">
        <f t="shared" si="1062"/>
        <v>9.865106321887647E-2</v>
      </c>
      <c r="R5790" s="6">
        <f t="shared" si="1063"/>
        <v>0.14043916408925866</v>
      </c>
      <c r="S5790" s="6">
        <f t="shared" si="1064"/>
        <v>0.23909022730813512</v>
      </c>
    </row>
    <row r="5791" spans="2:19" customFormat="1" x14ac:dyDescent="0.25">
      <c r="B5791" s="200" t="s">
        <v>973</v>
      </c>
      <c r="C5791" s="114">
        <v>6</v>
      </c>
      <c r="D5791" s="1">
        <v>4.5</v>
      </c>
      <c r="E5791" s="1"/>
      <c r="F5791" s="1"/>
      <c r="G5791" s="4">
        <f t="shared" si="1061"/>
        <v>64.961200000000005</v>
      </c>
      <c r="H5791" s="201"/>
      <c r="I5791" s="201"/>
      <c r="J5791" s="204">
        <f t="shared" si="1059"/>
        <v>1.5904312808798326E-3</v>
      </c>
      <c r="K5791" s="204">
        <f t="shared" si="1066"/>
        <v>0.10331632652743439</v>
      </c>
      <c r="L5791" s="28">
        <f t="shared" si="1065"/>
        <v>5.6380590590289899</v>
      </c>
      <c r="M5791" s="28">
        <f t="shared" si="1067"/>
        <v>0.36625508924934846</v>
      </c>
      <c r="N5791" s="28">
        <f t="shared" si="1060"/>
        <v>7.4382130025037601</v>
      </c>
      <c r="O5791" s="28">
        <f t="shared" si="1068"/>
        <v>0.48319525187039564</v>
      </c>
      <c r="P5791" s="28">
        <f t="shared" si="1069"/>
        <v>0.84945034111974405</v>
      </c>
      <c r="Q5791" s="6">
        <f t="shared" si="1062"/>
        <v>0.17580244283968727</v>
      </c>
      <c r="R5791" s="6">
        <f t="shared" si="1063"/>
        <v>0.1884461482294543</v>
      </c>
      <c r="S5791" s="6">
        <f t="shared" si="1064"/>
        <v>0.36424859106914154</v>
      </c>
    </row>
    <row r="5792" spans="2:19" customFormat="1" x14ac:dyDescent="0.25">
      <c r="B5792" s="200" t="s">
        <v>973</v>
      </c>
      <c r="C5792" s="114">
        <v>6</v>
      </c>
      <c r="D5792" s="1">
        <v>3.7</v>
      </c>
      <c r="E5792" s="1"/>
      <c r="F5792" s="1"/>
      <c r="G5792" s="4">
        <f t="shared" si="1061"/>
        <v>64.961200000000005</v>
      </c>
      <c r="H5792" s="201"/>
      <c r="I5792" s="201"/>
      <c r="J5792" s="204">
        <f t="shared" si="1059"/>
        <v>1.075210085691107E-3</v>
      </c>
      <c r="K5792" s="204">
        <f t="shared" si="1066"/>
        <v>6.9846938773361844E-2</v>
      </c>
      <c r="L5792" s="28">
        <f t="shared" si="1065"/>
        <v>3.5949248430857623</v>
      </c>
      <c r="M5792" s="28">
        <f t="shared" si="1067"/>
        <v>0.2335306362462681</v>
      </c>
      <c r="N5792" s="28">
        <f t="shared" si="1060"/>
        <v>5.9156978898620354</v>
      </c>
      <c r="O5792" s="28">
        <f t="shared" si="1068"/>
        <v>0.38429084121668494</v>
      </c>
      <c r="P5792" s="28">
        <f t="shared" si="1069"/>
        <v>0.61782147746295302</v>
      </c>
      <c r="Q5792" s="6">
        <f t="shared" si="1062"/>
        <v>0.11209470539820869</v>
      </c>
      <c r="R5792" s="6">
        <f t="shared" si="1063"/>
        <v>0.14987342807450713</v>
      </c>
      <c r="S5792" s="6">
        <f t="shared" si="1064"/>
        <v>0.2619681334727158</v>
      </c>
    </row>
    <row r="5793" spans="2:19" customFormat="1" x14ac:dyDescent="0.25">
      <c r="B5793" s="200" t="s">
        <v>973</v>
      </c>
      <c r="C5793" s="114">
        <v>6</v>
      </c>
      <c r="D5793" s="1">
        <v>3.3</v>
      </c>
      <c r="E5793" s="1"/>
      <c r="F5793" s="1"/>
      <c r="G5793" s="4">
        <f t="shared" si="1061"/>
        <v>64.961200000000005</v>
      </c>
      <c r="H5793" s="201"/>
      <c r="I5793" s="201"/>
      <c r="J5793" s="204">
        <f t="shared" ref="J5793:J5856" si="1070">((+D5793/200)^2)*PI()</f>
        <v>8.5529859993982123E-4</v>
      </c>
      <c r="K5793" s="204">
        <f t="shared" si="1066"/>
        <v>5.5561224488086945E-2</v>
      </c>
      <c r="L5793" s="28">
        <f t="shared" si="1065"/>
        <v>2.7634881041225379</v>
      </c>
      <c r="M5793" s="28">
        <f t="shared" si="1067"/>
        <v>0.17951950691152002</v>
      </c>
      <c r="N5793" s="28">
        <f t="shared" ref="N5793:N5856" si="1071">1.28*(D5793^1.17)</f>
        <v>5.1745344101160526</v>
      </c>
      <c r="O5793" s="28">
        <f t="shared" si="1068"/>
        <v>0.3361439712423443</v>
      </c>
      <c r="P5793" s="28">
        <f t="shared" si="1069"/>
        <v>0.51566347815386426</v>
      </c>
      <c r="Q5793" s="6">
        <f t="shared" si="1062"/>
        <v>8.6169363317529613E-2</v>
      </c>
      <c r="R5793" s="6">
        <f t="shared" si="1063"/>
        <v>0.13109614878451428</v>
      </c>
      <c r="S5793" s="6">
        <f t="shared" si="1064"/>
        <v>0.2172655121020439</v>
      </c>
    </row>
    <row r="5794" spans="2:19" customFormat="1" x14ac:dyDescent="0.25">
      <c r="B5794" s="200" t="s">
        <v>871</v>
      </c>
      <c r="C5794" s="114">
        <v>1</v>
      </c>
      <c r="D5794" s="1">
        <v>1.5</v>
      </c>
      <c r="E5794" s="1" t="s">
        <v>979</v>
      </c>
      <c r="F5794" s="1"/>
      <c r="G5794" s="4">
        <f t="shared" ref="G5794:G5857" si="1072">IF($D5794&lt;3.01,795.7747,64.9612)</f>
        <v>795.77470000000005</v>
      </c>
      <c r="H5794" s="201"/>
      <c r="I5794" s="201"/>
      <c r="J5794" s="204">
        <f t="shared" si="1070"/>
        <v>1.7671458676442585E-4</v>
      </c>
      <c r="K5794" s="204">
        <f>+IF($D5794&gt;3.01,J5794*64.96120126,J5794*795.77)</f>
        <v>0.14062416670952715</v>
      </c>
      <c r="L5794" s="28">
        <f t="shared" ref="L5794:L5857" si="1073">0.17758*(D5794^2.299)</f>
        <v>0.45105329134289407</v>
      </c>
      <c r="M5794" s="28">
        <f>+IF($D5794&gt;3.01,L5794*64.96120126*0.001,L5794*795.77*0.001)</f>
        <v>0.35893467765193482</v>
      </c>
      <c r="N5794" s="28">
        <f t="shared" si="1071"/>
        <v>2.0570116092208695</v>
      </c>
      <c r="O5794" s="28">
        <f>+IF($D5794&gt;3.01,N5794*64.96120126*0.001,N5794*795.77*0.001)</f>
        <v>1.6369081282696913</v>
      </c>
      <c r="P5794" s="28">
        <f>+M5794+O5794</f>
        <v>1.9958428059216262</v>
      </c>
      <c r="Q5794" s="6">
        <f t="shared" si="1062"/>
        <v>0.1722886452729287</v>
      </c>
      <c r="R5794" s="6">
        <f t="shared" si="1063"/>
        <v>0.63839417002517962</v>
      </c>
      <c r="S5794" s="6">
        <f t="shared" si="1064"/>
        <v>0.81068281529810826</v>
      </c>
    </row>
    <row r="5795" spans="2:19" customFormat="1" x14ac:dyDescent="0.25">
      <c r="B5795" s="200" t="s">
        <v>871</v>
      </c>
      <c r="C5795" s="114">
        <v>1</v>
      </c>
      <c r="D5795" s="1">
        <v>1.9</v>
      </c>
      <c r="E5795" s="1" t="s">
        <v>979</v>
      </c>
      <c r="F5795" s="1"/>
      <c r="G5795" s="4">
        <f t="shared" si="1072"/>
        <v>795.77470000000005</v>
      </c>
      <c r="H5795" s="201"/>
      <c r="I5795" s="201"/>
      <c r="J5795" s="204">
        <f t="shared" si="1070"/>
        <v>2.835287369864788E-4</v>
      </c>
      <c r="K5795" s="204">
        <f t="shared" ref="K5795:K5858" si="1074">+IF($D5795&gt;3.01,J5795*64.96120126,J5795*795.77)</f>
        <v>0.22562366303173023</v>
      </c>
      <c r="L5795" s="28">
        <f t="shared" si="1073"/>
        <v>0.77669154992970613</v>
      </c>
      <c r="M5795" s="28">
        <f t="shared" ref="M5795:M5858" si="1075">+IF($D5795&gt;3.01,L5795*64.96120126*0.001,L5795*795.77*0.001)</f>
        <v>0.61806783468756221</v>
      </c>
      <c r="N5795" s="28">
        <f t="shared" si="1071"/>
        <v>2.7123871783139122</v>
      </c>
      <c r="O5795" s="28">
        <f t="shared" ref="O5795:O5858" si="1076">+IF($D5795&gt;3.01,N5795*64.96120126*0.001,N5795*795.77*0.001)</f>
        <v>2.1584363448868618</v>
      </c>
      <c r="P5795" s="28">
        <f t="shared" ref="P5795:P5858" si="1077">+M5795+O5795</f>
        <v>2.7765041795744239</v>
      </c>
      <c r="Q5795" s="6">
        <f t="shared" si="1062"/>
        <v>0.29667256065002984</v>
      </c>
      <c r="R5795" s="6">
        <f t="shared" si="1063"/>
        <v>0.84179017450587612</v>
      </c>
      <c r="S5795" s="6">
        <f t="shared" si="1064"/>
        <v>1.138462735155906</v>
      </c>
    </row>
    <row r="5796" spans="2:19" customFormat="1" x14ac:dyDescent="0.25">
      <c r="B5796" s="200" t="s">
        <v>871</v>
      </c>
      <c r="C5796" s="114">
        <v>1</v>
      </c>
      <c r="D5796" s="1">
        <v>2.2999999999999998</v>
      </c>
      <c r="E5796" s="1" t="s">
        <v>979</v>
      </c>
      <c r="F5796" s="1"/>
      <c r="G5796" s="4">
        <f t="shared" si="1072"/>
        <v>795.77470000000005</v>
      </c>
      <c r="H5796" s="201"/>
      <c r="I5796" s="201"/>
      <c r="J5796" s="204">
        <f t="shared" si="1070"/>
        <v>4.154756284372501E-4</v>
      </c>
      <c r="K5796" s="204">
        <f t="shared" si="1074"/>
        <v>0.33062304084151051</v>
      </c>
      <c r="L5796" s="28">
        <f t="shared" si="1073"/>
        <v>1.205053550555077</v>
      </c>
      <c r="M5796" s="28">
        <f t="shared" si="1075"/>
        <v>0.95894546392521363</v>
      </c>
      <c r="N5796" s="28">
        <f t="shared" si="1071"/>
        <v>3.3918101680836426</v>
      </c>
      <c r="O5796" s="28">
        <f t="shared" si="1076"/>
        <v>2.6991007774559201</v>
      </c>
      <c r="P5796" s="28">
        <f t="shared" si="1077"/>
        <v>3.6580462413811339</v>
      </c>
      <c r="Q5796" s="6">
        <f t="shared" si="1062"/>
        <v>0.46029382268410252</v>
      </c>
      <c r="R5796" s="6">
        <f t="shared" si="1063"/>
        <v>1.0526493032078088</v>
      </c>
      <c r="S5796" s="6">
        <f t="shared" si="1064"/>
        <v>1.5129431258919113</v>
      </c>
    </row>
    <row r="5797" spans="2:19" customFormat="1" x14ac:dyDescent="0.25">
      <c r="B5797" s="200" t="s">
        <v>871</v>
      </c>
      <c r="C5797" s="114">
        <v>1</v>
      </c>
      <c r="D5797" s="1">
        <v>1.2</v>
      </c>
      <c r="E5797" s="1" t="s">
        <v>979</v>
      </c>
      <c r="F5797" s="1"/>
      <c r="G5797" s="4">
        <f t="shared" si="1072"/>
        <v>795.77470000000005</v>
      </c>
      <c r="H5797" s="201"/>
      <c r="I5797" s="201"/>
      <c r="J5797" s="204">
        <f t="shared" si="1070"/>
        <v>1.1309733552923255E-4</v>
      </c>
      <c r="K5797" s="204">
        <f t="shared" si="1074"/>
        <v>8.9999466694097391E-2</v>
      </c>
      <c r="L5797" s="28">
        <f t="shared" si="1073"/>
        <v>0.27004226145939869</v>
      </c>
      <c r="M5797" s="28">
        <f t="shared" si="1075"/>
        <v>0.21489153040154568</v>
      </c>
      <c r="N5797" s="28">
        <f t="shared" si="1071"/>
        <v>1.5843532808757497</v>
      </c>
      <c r="O5797" s="28">
        <f t="shared" si="1076"/>
        <v>1.2607808103224951</v>
      </c>
      <c r="P5797" s="28">
        <f t="shared" si="1077"/>
        <v>1.4756723407240409</v>
      </c>
      <c r="Q5797" s="6">
        <f t="shared" si="1062"/>
        <v>0.10314793459274192</v>
      </c>
      <c r="R5797" s="6">
        <f t="shared" si="1063"/>
        <v>0.49170451602577309</v>
      </c>
      <c r="S5797" s="6">
        <f t="shared" si="1064"/>
        <v>0.59485245061851499</v>
      </c>
    </row>
    <row r="5798" spans="2:19" customFormat="1" x14ac:dyDescent="0.25">
      <c r="B5798" s="200" t="s">
        <v>871</v>
      </c>
      <c r="C5798" s="114">
        <v>1</v>
      </c>
      <c r="D5798" s="1">
        <v>1.2</v>
      </c>
      <c r="E5798" s="1" t="s">
        <v>979</v>
      </c>
      <c r="F5798" s="1"/>
      <c r="G5798" s="4">
        <f t="shared" si="1072"/>
        <v>795.77470000000005</v>
      </c>
      <c r="H5798" s="201"/>
      <c r="I5798" s="201"/>
      <c r="J5798" s="204">
        <f t="shared" si="1070"/>
        <v>1.1309733552923255E-4</v>
      </c>
      <c r="K5798" s="204">
        <f t="shared" si="1074"/>
        <v>8.9999466694097391E-2</v>
      </c>
      <c r="L5798" s="28">
        <f t="shared" si="1073"/>
        <v>0.27004226145939869</v>
      </c>
      <c r="M5798" s="28">
        <f t="shared" si="1075"/>
        <v>0.21489153040154568</v>
      </c>
      <c r="N5798" s="28">
        <f t="shared" si="1071"/>
        <v>1.5843532808757497</v>
      </c>
      <c r="O5798" s="28">
        <f t="shared" si="1076"/>
        <v>1.2607808103224951</v>
      </c>
      <c r="P5798" s="28">
        <f t="shared" si="1077"/>
        <v>1.4756723407240409</v>
      </c>
      <c r="Q5798" s="6">
        <f t="shared" si="1062"/>
        <v>0.10314793459274192</v>
      </c>
      <c r="R5798" s="6">
        <f t="shared" si="1063"/>
        <v>0.49170451602577309</v>
      </c>
      <c r="S5798" s="6">
        <f t="shared" si="1064"/>
        <v>0.59485245061851499</v>
      </c>
    </row>
    <row r="5799" spans="2:19" customFormat="1" x14ac:dyDescent="0.25">
      <c r="B5799" s="200" t="s">
        <v>871</v>
      </c>
      <c r="C5799" s="114">
        <v>1</v>
      </c>
      <c r="D5799" s="1">
        <v>1</v>
      </c>
      <c r="E5799" s="1" t="s">
        <v>979</v>
      </c>
      <c r="F5799" s="1"/>
      <c r="G5799" s="4">
        <f t="shared" si="1072"/>
        <v>795.77470000000005</v>
      </c>
      <c r="H5799" s="201"/>
      <c r="I5799" s="201"/>
      <c r="J5799" s="204">
        <f t="shared" si="1070"/>
        <v>7.8539816339744827E-5</v>
      </c>
      <c r="K5799" s="204">
        <f t="shared" si="1074"/>
        <v>6.2499629648678737E-2</v>
      </c>
      <c r="L5799" s="28">
        <f t="shared" si="1073"/>
        <v>0.17757999999999999</v>
      </c>
      <c r="M5799" s="28">
        <f t="shared" si="1075"/>
        <v>0.14131283659999999</v>
      </c>
      <c r="N5799" s="28">
        <f t="shared" si="1071"/>
        <v>1.28</v>
      </c>
      <c r="O5799" s="28">
        <f t="shared" si="1076"/>
        <v>1.0185856</v>
      </c>
      <c r="P5799" s="28">
        <f t="shared" si="1077"/>
        <v>1.1598984366</v>
      </c>
      <c r="Q5799" s="6">
        <f t="shared" si="1062"/>
        <v>6.7830161567999994E-2</v>
      </c>
      <c r="R5799" s="6">
        <f t="shared" si="1063"/>
        <v>0.39724838400000001</v>
      </c>
      <c r="S5799" s="6">
        <f t="shared" si="1064"/>
        <v>0.46507854556799999</v>
      </c>
    </row>
    <row r="5800" spans="2:19" customFormat="1" x14ac:dyDescent="0.25">
      <c r="B5800" s="200" t="s">
        <v>871</v>
      </c>
      <c r="C5800" s="114">
        <v>1</v>
      </c>
      <c r="D5800" s="1">
        <v>1.3</v>
      </c>
      <c r="E5800" s="1" t="s">
        <v>979</v>
      </c>
      <c r="F5800" s="1"/>
      <c r="G5800" s="4">
        <f t="shared" si="1072"/>
        <v>795.77470000000005</v>
      </c>
      <c r="H5800" s="201"/>
      <c r="I5800" s="201"/>
      <c r="J5800" s="204">
        <f t="shared" si="1070"/>
        <v>1.3273228961416879E-4</v>
      </c>
      <c r="K5800" s="204">
        <f t="shared" si="1074"/>
        <v>0.1056243741062671</v>
      </c>
      <c r="L5800" s="28">
        <f t="shared" si="1073"/>
        <v>0.32460097397494425</v>
      </c>
      <c r="M5800" s="28">
        <f t="shared" si="1075"/>
        <v>0.25830771706004141</v>
      </c>
      <c r="N5800" s="28">
        <f t="shared" si="1071"/>
        <v>1.7398976112023801</v>
      </c>
      <c r="O5800" s="28">
        <f t="shared" si="1076"/>
        <v>1.3845583220665181</v>
      </c>
      <c r="P5800" s="28">
        <f t="shared" si="1077"/>
        <v>1.6428660391265595</v>
      </c>
      <c r="Q5800" s="6">
        <f t="shared" si="1062"/>
        <v>0.12398770418881987</v>
      </c>
      <c r="R5800" s="6">
        <f t="shared" si="1063"/>
        <v>0.53997774560594203</v>
      </c>
      <c r="S5800" s="6">
        <f t="shared" si="1064"/>
        <v>0.66396544979476191</v>
      </c>
    </row>
    <row r="5801" spans="2:19" customFormat="1" x14ac:dyDescent="0.25">
      <c r="B5801" s="200" t="s">
        <v>871</v>
      </c>
      <c r="C5801" s="114">
        <v>1</v>
      </c>
      <c r="D5801" s="1">
        <v>1.5</v>
      </c>
      <c r="E5801" s="1" t="s">
        <v>979</v>
      </c>
      <c r="F5801" s="1"/>
      <c r="G5801" s="4">
        <f t="shared" si="1072"/>
        <v>795.77470000000005</v>
      </c>
      <c r="H5801" s="201"/>
      <c r="I5801" s="201"/>
      <c r="J5801" s="204">
        <f t="shared" si="1070"/>
        <v>1.7671458676442585E-4</v>
      </c>
      <c r="K5801" s="204">
        <f t="shared" si="1074"/>
        <v>0.14062416670952715</v>
      </c>
      <c r="L5801" s="28">
        <f t="shared" si="1073"/>
        <v>0.45105329134289407</v>
      </c>
      <c r="M5801" s="28">
        <f t="shared" si="1075"/>
        <v>0.35893467765193482</v>
      </c>
      <c r="N5801" s="28">
        <f t="shared" si="1071"/>
        <v>2.0570116092208695</v>
      </c>
      <c r="O5801" s="28">
        <f t="shared" si="1076"/>
        <v>1.6369081282696913</v>
      </c>
      <c r="P5801" s="28">
        <f t="shared" si="1077"/>
        <v>1.9958428059216262</v>
      </c>
      <c r="Q5801" s="6">
        <f t="shared" si="1062"/>
        <v>0.1722886452729287</v>
      </c>
      <c r="R5801" s="6">
        <f t="shared" si="1063"/>
        <v>0.63839417002517962</v>
      </c>
      <c r="S5801" s="6">
        <f t="shared" si="1064"/>
        <v>0.81068281529810826</v>
      </c>
    </row>
    <row r="5802" spans="2:19" customFormat="1" x14ac:dyDescent="0.25">
      <c r="B5802" s="200" t="s">
        <v>871</v>
      </c>
      <c r="C5802" s="114">
        <v>1</v>
      </c>
      <c r="D5802" s="1">
        <v>1.1000000000000001</v>
      </c>
      <c r="E5802" s="1" t="s">
        <v>979</v>
      </c>
      <c r="F5802" s="1"/>
      <c r="G5802" s="4">
        <f t="shared" si="1072"/>
        <v>795.77470000000005</v>
      </c>
      <c r="H5802" s="201"/>
      <c r="I5802" s="201"/>
      <c r="J5802" s="204">
        <f t="shared" si="1070"/>
        <v>9.503317777109126E-5</v>
      </c>
      <c r="K5802" s="204">
        <f t="shared" si="1074"/>
        <v>7.5624551874901288E-2</v>
      </c>
      <c r="L5802" s="28">
        <f t="shared" si="1073"/>
        <v>0.2210832472489353</v>
      </c>
      <c r="M5802" s="28">
        <f t="shared" si="1075"/>
        <v>0.17593141566328524</v>
      </c>
      <c r="N5802" s="28">
        <f t="shared" si="1071"/>
        <v>1.4309992669393452</v>
      </c>
      <c r="O5802" s="28">
        <f t="shared" si="1076"/>
        <v>1.1387462866523226</v>
      </c>
      <c r="P5802" s="28">
        <f t="shared" si="1077"/>
        <v>1.3146777023156078</v>
      </c>
      <c r="Q5802" s="6">
        <f t="shared" si="1062"/>
        <v>8.4447079518376905E-2</v>
      </c>
      <c r="R5802" s="6">
        <f t="shared" si="1063"/>
        <v>0.4441110517944058</v>
      </c>
      <c r="S5802" s="6">
        <f t="shared" si="1064"/>
        <v>0.52855813131278273</v>
      </c>
    </row>
    <row r="5803" spans="2:19" customFormat="1" x14ac:dyDescent="0.25">
      <c r="B5803" s="200" t="s">
        <v>871</v>
      </c>
      <c r="C5803" s="114">
        <v>1</v>
      </c>
      <c r="D5803" s="1">
        <v>5.9</v>
      </c>
      <c r="E5803" s="1"/>
      <c r="F5803" s="1"/>
      <c r="G5803" s="4">
        <f t="shared" si="1072"/>
        <v>64.961200000000005</v>
      </c>
      <c r="H5803" s="201"/>
      <c r="I5803" s="201"/>
      <c r="J5803" s="204">
        <f t="shared" si="1070"/>
        <v>2.7339710067865179E-3</v>
      </c>
      <c r="K5803" s="204">
        <f t="shared" si="1074"/>
        <v>0.17760204081086381</v>
      </c>
      <c r="L5803" s="28">
        <f t="shared" si="1073"/>
        <v>10.509518679077305</v>
      </c>
      <c r="M5803" s="28">
        <f t="shared" si="1075"/>
        <v>0.68271095805727011</v>
      </c>
      <c r="N5803" s="28">
        <f t="shared" si="1071"/>
        <v>10.211906347392123</v>
      </c>
      <c r="O5803" s="28">
        <f t="shared" si="1076"/>
        <v>0.66337770348121117</v>
      </c>
      <c r="P5803" s="28">
        <f t="shared" si="1077"/>
        <v>1.3460886615384813</v>
      </c>
      <c r="Q5803" s="6">
        <f t="shared" si="1062"/>
        <v>0.32770125986748966</v>
      </c>
      <c r="R5803" s="6">
        <f t="shared" si="1063"/>
        <v>0.25871730435767237</v>
      </c>
      <c r="S5803" s="6">
        <f t="shared" si="1064"/>
        <v>0.58641856422516203</v>
      </c>
    </row>
    <row r="5804" spans="2:19" customFormat="1" x14ac:dyDescent="0.25">
      <c r="B5804" s="200" t="s">
        <v>871</v>
      </c>
      <c r="C5804" s="114">
        <v>1</v>
      </c>
      <c r="D5804" s="1">
        <v>3.2</v>
      </c>
      <c r="E5804" s="1"/>
      <c r="F5804" s="1"/>
      <c r="G5804" s="4">
        <f t="shared" si="1072"/>
        <v>64.961200000000005</v>
      </c>
      <c r="H5804" s="201"/>
      <c r="I5804" s="201"/>
      <c r="J5804" s="204">
        <f t="shared" si="1070"/>
        <v>8.0424771931898698E-4</v>
      </c>
      <c r="K5804" s="204">
        <f t="shared" si="1074"/>
        <v>5.2244897957576697E-2</v>
      </c>
      <c r="L5804" s="28">
        <f t="shared" si="1073"/>
        <v>2.57474279673893</v>
      </c>
      <c r="M5804" s="28">
        <f t="shared" si="1075"/>
        <v>0.16725838501169291</v>
      </c>
      <c r="N5804" s="28">
        <f t="shared" si="1071"/>
        <v>4.9915502127950244</v>
      </c>
      <c r="O5804" s="28">
        <f t="shared" si="1076"/>
        <v>0.32425709797277341</v>
      </c>
      <c r="P5804" s="28">
        <f t="shared" si="1077"/>
        <v>0.49151548298446635</v>
      </c>
      <c r="Q5804" s="6">
        <f t="shared" si="1062"/>
        <v>8.0284024805612586E-2</v>
      </c>
      <c r="R5804" s="6">
        <f t="shared" si="1063"/>
        <v>0.12646026820938164</v>
      </c>
      <c r="S5804" s="6">
        <f t="shared" si="1064"/>
        <v>0.20674429301499422</v>
      </c>
    </row>
    <row r="5805" spans="2:19" customFormat="1" x14ac:dyDescent="0.25">
      <c r="B5805" s="200" t="s">
        <v>871</v>
      </c>
      <c r="C5805" s="114">
        <v>1</v>
      </c>
      <c r="D5805" s="1">
        <v>1</v>
      </c>
      <c r="E5805" s="1" t="s">
        <v>979</v>
      </c>
      <c r="F5805" s="1"/>
      <c r="G5805" s="4">
        <f t="shared" si="1072"/>
        <v>795.77470000000005</v>
      </c>
      <c r="H5805" s="201"/>
      <c r="I5805" s="201"/>
      <c r="J5805" s="204">
        <f t="shared" si="1070"/>
        <v>7.8539816339744827E-5</v>
      </c>
      <c r="K5805" s="204">
        <f t="shared" si="1074"/>
        <v>6.2499629648678737E-2</v>
      </c>
      <c r="L5805" s="28">
        <f t="shared" si="1073"/>
        <v>0.17757999999999999</v>
      </c>
      <c r="M5805" s="28">
        <f t="shared" si="1075"/>
        <v>0.14131283659999999</v>
      </c>
      <c r="N5805" s="28">
        <f t="shared" si="1071"/>
        <v>1.28</v>
      </c>
      <c r="O5805" s="28">
        <f t="shared" si="1076"/>
        <v>1.0185856</v>
      </c>
      <c r="P5805" s="28">
        <f t="shared" si="1077"/>
        <v>1.1598984366</v>
      </c>
      <c r="Q5805" s="6">
        <f t="shared" si="1062"/>
        <v>6.7830161567999994E-2</v>
      </c>
      <c r="R5805" s="6">
        <f t="shared" si="1063"/>
        <v>0.39724838400000001</v>
      </c>
      <c r="S5805" s="6">
        <f t="shared" si="1064"/>
        <v>0.46507854556799999</v>
      </c>
    </row>
    <row r="5806" spans="2:19" customFormat="1" x14ac:dyDescent="0.25">
      <c r="B5806" s="200" t="s">
        <v>871</v>
      </c>
      <c r="C5806" s="114">
        <v>1</v>
      </c>
      <c r="D5806" s="1">
        <v>3.4</v>
      </c>
      <c r="E5806" s="1"/>
      <c r="F5806" s="1"/>
      <c r="G5806" s="4">
        <f t="shared" si="1072"/>
        <v>64.961200000000005</v>
      </c>
      <c r="H5806" s="201"/>
      <c r="I5806" s="201"/>
      <c r="J5806" s="204">
        <f t="shared" si="1070"/>
        <v>9.0792027688745035E-4</v>
      </c>
      <c r="K5806" s="204">
        <f t="shared" si="1074"/>
        <v>5.8979591834920582E-2</v>
      </c>
      <c r="L5806" s="28">
        <f t="shared" si="1073"/>
        <v>2.9598116954824234</v>
      </c>
      <c r="M5806" s="28">
        <f t="shared" si="1075"/>
        <v>0.19227292324193554</v>
      </c>
      <c r="N5806" s="28">
        <f t="shared" si="1071"/>
        <v>5.3584638182360029</v>
      </c>
      <c r="O5806" s="28">
        <f t="shared" si="1076"/>
        <v>0.34809224654085708</v>
      </c>
      <c r="P5806" s="28">
        <f t="shared" si="1077"/>
        <v>0.54036516978279259</v>
      </c>
      <c r="Q5806" s="6">
        <f t="shared" si="1062"/>
        <v>9.2291003156129051E-2</v>
      </c>
      <c r="R5806" s="6">
        <f t="shared" si="1063"/>
        <v>0.13575597615093427</v>
      </c>
      <c r="S5806" s="6">
        <f t="shared" si="1064"/>
        <v>0.2280469793070633</v>
      </c>
    </row>
    <row r="5807" spans="2:19" customFormat="1" x14ac:dyDescent="0.25">
      <c r="B5807" s="200" t="s">
        <v>871</v>
      </c>
      <c r="C5807" s="114">
        <v>1</v>
      </c>
      <c r="D5807" s="1">
        <v>1.2</v>
      </c>
      <c r="E5807" s="1" t="s">
        <v>979</v>
      </c>
      <c r="F5807" s="1"/>
      <c r="G5807" s="4">
        <f t="shared" si="1072"/>
        <v>795.77470000000005</v>
      </c>
      <c r="H5807" s="201"/>
      <c r="I5807" s="201"/>
      <c r="J5807" s="204">
        <f t="shared" si="1070"/>
        <v>1.1309733552923255E-4</v>
      </c>
      <c r="K5807" s="204">
        <f t="shared" si="1074"/>
        <v>8.9999466694097391E-2</v>
      </c>
      <c r="L5807" s="28">
        <f t="shared" si="1073"/>
        <v>0.27004226145939869</v>
      </c>
      <c r="M5807" s="28">
        <f t="shared" si="1075"/>
        <v>0.21489153040154568</v>
      </c>
      <c r="N5807" s="28">
        <f t="shared" si="1071"/>
        <v>1.5843532808757497</v>
      </c>
      <c r="O5807" s="28">
        <f t="shared" si="1076"/>
        <v>1.2607808103224951</v>
      </c>
      <c r="P5807" s="28">
        <f t="shared" si="1077"/>
        <v>1.4756723407240409</v>
      </c>
      <c r="Q5807" s="6">
        <f t="shared" si="1062"/>
        <v>0.10314793459274192</v>
      </c>
      <c r="R5807" s="6">
        <f t="shared" si="1063"/>
        <v>0.49170451602577309</v>
      </c>
      <c r="S5807" s="6">
        <f t="shared" si="1064"/>
        <v>0.59485245061851499</v>
      </c>
    </row>
    <row r="5808" spans="2:19" customFormat="1" x14ac:dyDescent="0.25">
      <c r="B5808" s="200" t="s">
        <v>871</v>
      </c>
      <c r="C5808" s="114">
        <v>1</v>
      </c>
      <c r="D5808" s="1">
        <v>3</v>
      </c>
      <c r="E5808" s="1"/>
      <c r="F5808" s="1"/>
      <c r="G5808" s="4">
        <f t="shared" si="1072"/>
        <v>795.77470000000005</v>
      </c>
      <c r="H5808" s="201"/>
      <c r="I5808" s="201"/>
      <c r="J5808" s="204">
        <f t="shared" si="1070"/>
        <v>7.0685834705770342E-4</v>
      </c>
      <c r="K5808" s="204">
        <f t="shared" si="1074"/>
        <v>0.56249666683810862</v>
      </c>
      <c r="L5808" s="28">
        <f t="shared" si="1073"/>
        <v>2.219707841442716</v>
      </c>
      <c r="M5808" s="28">
        <f t="shared" si="1075"/>
        <v>1.7663769089848702</v>
      </c>
      <c r="N5808" s="28">
        <f t="shared" si="1071"/>
        <v>4.6285167281146418</v>
      </c>
      <c r="O5808" s="28">
        <f t="shared" si="1076"/>
        <v>3.6832347567317885</v>
      </c>
      <c r="P5808" s="28">
        <f t="shared" si="1077"/>
        <v>5.4496116657166587</v>
      </c>
      <c r="Q5808" s="6">
        <f t="shared" si="1062"/>
        <v>0.84786091631273763</v>
      </c>
      <c r="R5808" s="6">
        <f t="shared" si="1063"/>
        <v>1.4364615551253976</v>
      </c>
      <c r="S5808" s="6">
        <f t="shared" si="1064"/>
        <v>2.2843224714381352</v>
      </c>
    </row>
    <row r="5809" spans="2:19" customFormat="1" x14ac:dyDescent="0.25">
      <c r="B5809" s="200" t="s">
        <v>871</v>
      </c>
      <c r="C5809" s="114">
        <v>1</v>
      </c>
      <c r="D5809" s="1">
        <v>1.9</v>
      </c>
      <c r="E5809" s="1" t="s">
        <v>979</v>
      </c>
      <c r="F5809" s="1"/>
      <c r="G5809" s="4">
        <f t="shared" si="1072"/>
        <v>795.77470000000005</v>
      </c>
      <c r="H5809" s="201"/>
      <c r="I5809" s="201"/>
      <c r="J5809" s="204">
        <f t="shared" si="1070"/>
        <v>2.835287369864788E-4</v>
      </c>
      <c r="K5809" s="204">
        <f t="shared" si="1074"/>
        <v>0.22562366303173023</v>
      </c>
      <c r="L5809" s="28">
        <f t="shared" si="1073"/>
        <v>0.77669154992970613</v>
      </c>
      <c r="M5809" s="28">
        <f t="shared" si="1075"/>
        <v>0.61806783468756221</v>
      </c>
      <c r="N5809" s="28">
        <f t="shared" si="1071"/>
        <v>2.7123871783139122</v>
      </c>
      <c r="O5809" s="28">
        <f t="shared" si="1076"/>
        <v>2.1584363448868618</v>
      </c>
      <c r="P5809" s="28">
        <f t="shared" si="1077"/>
        <v>2.7765041795744239</v>
      </c>
      <c r="Q5809" s="6">
        <f t="shared" si="1062"/>
        <v>0.29667256065002984</v>
      </c>
      <c r="R5809" s="6">
        <f t="shared" si="1063"/>
        <v>0.84179017450587612</v>
      </c>
      <c r="S5809" s="6">
        <f t="shared" si="1064"/>
        <v>1.138462735155906</v>
      </c>
    </row>
    <row r="5810" spans="2:19" customFormat="1" x14ac:dyDescent="0.25">
      <c r="B5810" s="200" t="s">
        <v>871</v>
      </c>
      <c r="C5810" s="114">
        <v>1</v>
      </c>
      <c r="D5810" s="1">
        <v>1</v>
      </c>
      <c r="E5810" s="1" t="s">
        <v>979</v>
      </c>
      <c r="F5810" s="1"/>
      <c r="G5810" s="4">
        <f t="shared" si="1072"/>
        <v>795.77470000000005</v>
      </c>
      <c r="H5810" s="201"/>
      <c r="I5810" s="201"/>
      <c r="J5810" s="204">
        <f t="shared" si="1070"/>
        <v>7.8539816339744827E-5</v>
      </c>
      <c r="K5810" s="204">
        <f t="shared" si="1074"/>
        <v>6.2499629648678737E-2</v>
      </c>
      <c r="L5810" s="28">
        <f t="shared" si="1073"/>
        <v>0.17757999999999999</v>
      </c>
      <c r="M5810" s="28">
        <f t="shared" si="1075"/>
        <v>0.14131283659999999</v>
      </c>
      <c r="N5810" s="28">
        <f t="shared" si="1071"/>
        <v>1.28</v>
      </c>
      <c r="O5810" s="28">
        <f t="shared" si="1076"/>
        <v>1.0185856</v>
      </c>
      <c r="P5810" s="28">
        <f t="shared" si="1077"/>
        <v>1.1598984366</v>
      </c>
      <c r="Q5810" s="6">
        <f t="shared" si="1062"/>
        <v>6.7830161567999994E-2</v>
      </c>
      <c r="R5810" s="6">
        <f t="shared" si="1063"/>
        <v>0.39724838400000001</v>
      </c>
      <c r="S5810" s="6">
        <f t="shared" si="1064"/>
        <v>0.46507854556799999</v>
      </c>
    </row>
    <row r="5811" spans="2:19" customFormat="1" x14ac:dyDescent="0.25">
      <c r="B5811" s="200" t="s">
        <v>871</v>
      </c>
      <c r="C5811" s="114">
        <v>1</v>
      </c>
      <c r="D5811" s="1">
        <v>4.5</v>
      </c>
      <c r="E5811" s="1"/>
      <c r="F5811" s="1"/>
      <c r="G5811" s="4">
        <f t="shared" si="1072"/>
        <v>64.961200000000005</v>
      </c>
      <c r="H5811" s="201"/>
      <c r="I5811" s="201"/>
      <c r="J5811" s="204">
        <f t="shared" si="1070"/>
        <v>1.5904312808798326E-3</v>
      </c>
      <c r="K5811" s="204">
        <f t="shared" si="1074"/>
        <v>0.10331632652743439</v>
      </c>
      <c r="L5811" s="28">
        <f t="shared" si="1073"/>
        <v>5.6380590590289899</v>
      </c>
      <c r="M5811" s="28">
        <f t="shared" si="1075"/>
        <v>0.36625508924934846</v>
      </c>
      <c r="N5811" s="28">
        <f t="shared" si="1071"/>
        <v>7.4382130025037601</v>
      </c>
      <c r="O5811" s="28">
        <f t="shared" si="1076"/>
        <v>0.48319525187039564</v>
      </c>
      <c r="P5811" s="28">
        <f t="shared" si="1077"/>
        <v>0.84945034111974405</v>
      </c>
      <c r="Q5811" s="6">
        <f t="shared" si="1062"/>
        <v>0.17580244283968727</v>
      </c>
      <c r="R5811" s="6">
        <f t="shared" si="1063"/>
        <v>0.1884461482294543</v>
      </c>
      <c r="S5811" s="6">
        <f t="shared" si="1064"/>
        <v>0.36424859106914154</v>
      </c>
    </row>
    <row r="5812" spans="2:19" customFormat="1" x14ac:dyDescent="0.25">
      <c r="B5812" s="200" t="s">
        <v>871</v>
      </c>
      <c r="C5812" s="114">
        <v>1</v>
      </c>
      <c r="D5812" s="1">
        <v>2.1</v>
      </c>
      <c r="E5812" s="1" t="s">
        <v>979</v>
      </c>
      <c r="F5812" s="1"/>
      <c r="G5812" s="4">
        <f t="shared" si="1072"/>
        <v>795.77470000000005</v>
      </c>
      <c r="H5812" s="201"/>
      <c r="I5812" s="201"/>
      <c r="J5812" s="204">
        <f t="shared" si="1070"/>
        <v>3.4636059005827474E-4</v>
      </c>
      <c r="K5812" s="204">
        <f t="shared" si="1074"/>
        <v>0.27562336675067328</v>
      </c>
      <c r="L5812" s="28">
        <f t="shared" si="1073"/>
        <v>0.97763380474082628</v>
      </c>
      <c r="M5812" s="28">
        <f t="shared" si="1075"/>
        <v>0.77797165279860736</v>
      </c>
      <c r="N5812" s="28">
        <f t="shared" si="1071"/>
        <v>3.049344871338687</v>
      </c>
      <c r="O5812" s="28">
        <f t="shared" si="1076"/>
        <v>2.4265771682651871</v>
      </c>
      <c r="P5812" s="28">
        <f t="shared" si="1077"/>
        <v>3.2045488210637947</v>
      </c>
      <c r="Q5812" s="6">
        <f t="shared" si="1062"/>
        <v>0.3734263933433315</v>
      </c>
      <c r="R5812" s="6">
        <f t="shared" si="1063"/>
        <v>0.94636509562342297</v>
      </c>
      <c r="S5812" s="6">
        <f t="shared" si="1064"/>
        <v>1.3197914889667546</v>
      </c>
    </row>
    <row r="5813" spans="2:19" customFormat="1" x14ac:dyDescent="0.25">
      <c r="B5813" s="200" t="s">
        <v>871</v>
      </c>
      <c r="C5813" s="114">
        <v>1</v>
      </c>
      <c r="D5813" s="1">
        <v>2</v>
      </c>
      <c r="E5813" s="1"/>
      <c r="F5813" s="1"/>
      <c r="G5813" s="4">
        <f t="shared" si="1072"/>
        <v>795.77470000000005</v>
      </c>
      <c r="H5813" s="201"/>
      <c r="I5813" s="201"/>
      <c r="J5813" s="204">
        <f t="shared" si="1070"/>
        <v>3.1415926535897931E-4</v>
      </c>
      <c r="K5813" s="204">
        <f t="shared" si="1074"/>
        <v>0.24999851859471495</v>
      </c>
      <c r="L5813" s="28">
        <f t="shared" si="1073"/>
        <v>0.87390054800363282</v>
      </c>
      <c r="M5813" s="28">
        <f t="shared" si="1075"/>
        <v>0.69542383908485095</v>
      </c>
      <c r="N5813" s="28">
        <f t="shared" si="1071"/>
        <v>2.880149720803352</v>
      </c>
      <c r="O5813" s="28">
        <f t="shared" si="1076"/>
        <v>2.2919367433236837</v>
      </c>
      <c r="P5813" s="28">
        <f t="shared" si="1077"/>
        <v>2.9873605824085345</v>
      </c>
      <c r="Q5813" s="6">
        <f t="shared" si="1062"/>
        <v>0.33380344276072843</v>
      </c>
      <c r="R5813" s="6">
        <f t="shared" si="1063"/>
        <v>0.89385532989623662</v>
      </c>
      <c r="S5813" s="6">
        <f t="shared" si="1064"/>
        <v>1.227658772656965</v>
      </c>
    </row>
    <row r="5814" spans="2:19" customFormat="1" x14ac:dyDescent="0.25">
      <c r="B5814" s="200" t="s">
        <v>871</v>
      </c>
      <c r="C5814" s="114">
        <v>1</v>
      </c>
      <c r="D5814" s="1">
        <v>2.5</v>
      </c>
      <c r="E5814" s="1"/>
      <c r="F5814" s="1"/>
      <c r="G5814" s="4">
        <f t="shared" si="1072"/>
        <v>795.77470000000005</v>
      </c>
      <c r="H5814" s="201"/>
      <c r="I5814" s="201"/>
      <c r="J5814" s="204">
        <f t="shared" si="1070"/>
        <v>4.9087385212340522E-4</v>
      </c>
      <c r="K5814" s="204">
        <f t="shared" si="1074"/>
        <v>0.39062268530424216</v>
      </c>
      <c r="L5814" s="28">
        <f t="shared" si="1073"/>
        <v>1.4596815933666829</v>
      </c>
      <c r="M5814" s="28">
        <f t="shared" si="1075"/>
        <v>1.1615708215534053</v>
      </c>
      <c r="N5814" s="28">
        <f t="shared" si="1071"/>
        <v>3.7393815404049149</v>
      </c>
      <c r="O5814" s="28">
        <f t="shared" si="1076"/>
        <v>2.975687648408019</v>
      </c>
      <c r="P5814" s="28">
        <f t="shared" si="1077"/>
        <v>4.1372584699614245</v>
      </c>
      <c r="Q5814" s="6">
        <f t="shared" si="1062"/>
        <v>0.55755399434563457</v>
      </c>
      <c r="R5814" s="6">
        <f t="shared" si="1063"/>
        <v>1.1605181828791276</v>
      </c>
      <c r="S5814" s="6">
        <f t="shared" si="1064"/>
        <v>1.7180721772247622</v>
      </c>
    </row>
    <row r="5815" spans="2:19" customFormat="1" x14ac:dyDescent="0.25">
      <c r="B5815" s="200" t="s">
        <v>871</v>
      </c>
      <c r="C5815" s="114">
        <v>1</v>
      </c>
      <c r="D5815" s="1">
        <v>3.6</v>
      </c>
      <c r="E5815" s="1"/>
      <c r="F5815" s="1"/>
      <c r="G5815" s="4">
        <f t="shared" si="1072"/>
        <v>64.961200000000005</v>
      </c>
      <c r="H5815" s="201"/>
      <c r="I5815" s="201"/>
      <c r="J5815" s="204">
        <f t="shared" si="1070"/>
        <v>1.0178760197630931E-3</v>
      </c>
      <c r="K5815" s="204">
        <f t="shared" si="1074"/>
        <v>6.6122448977558021E-2</v>
      </c>
      <c r="L5815" s="28">
        <f t="shared" si="1073"/>
        <v>3.375464158589657</v>
      </c>
      <c r="M5815" s="28">
        <f t="shared" si="1075"/>
        <v>0.21927420655205926</v>
      </c>
      <c r="N5815" s="28">
        <f t="shared" si="1071"/>
        <v>5.7290669248255632</v>
      </c>
      <c r="O5815" s="28">
        <f t="shared" si="1076"/>
        <v>0.37216706953560269</v>
      </c>
      <c r="P5815" s="28">
        <f t="shared" si="1077"/>
        <v>0.59144127608766195</v>
      </c>
      <c r="Q5815" s="6">
        <f t="shared" si="1062"/>
        <v>0.10525161914498844</v>
      </c>
      <c r="R5815" s="6">
        <f t="shared" si="1063"/>
        <v>0.14514515711888507</v>
      </c>
      <c r="S5815" s="6">
        <f t="shared" si="1064"/>
        <v>0.25039677626387352</v>
      </c>
    </row>
    <row r="5816" spans="2:19" customFormat="1" x14ac:dyDescent="0.25">
      <c r="B5816" s="200" t="s">
        <v>871</v>
      </c>
      <c r="C5816" s="114">
        <v>1</v>
      </c>
      <c r="D5816" s="1">
        <v>2.4</v>
      </c>
      <c r="E5816" s="1"/>
      <c r="F5816" s="1"/>
      <c r="G5816" s="4">
        <f t="shared" si="1072"/>
        <v>795.77470000000005</v>
      </c>
      <c r="H5816" s="201"/>
      <c r="I5816" s="201"/>
      <c r="J5816" s="204">
        <f t="shared" si="1070"/>
        <v>4.523893421169302E-4</v>
      </c>
      <c r="K5816" s="204">
        <f t="shared" si="1074"/>
        <v>0.35999786677638956</v>
      </c>
      <c r="L5816" s="28">
        <f t="shared" si="1073"/>
        <v>1.3289226279620943</v>
      </c>
      <c r="M5816" s="28">
        <f t="shared" si="1075"/>
        <v>1.0575167596533956</v>
      </c>
      <c r="N5816" s="28">
        <f t="shared" si="1071"/>
        <v>3.5649802027876287</v>
      </c>
      <c r="O5816" s="28">
        <f t="shared" si="1076"/>
        <v>2.8369042959723112</v>
      </c>
      <c r="P5816" s="28">
        <f t="shared" si="1077"/>
        <v>3.8944210556257071</v>
      </c>
      <c r="Q5816" s="6">
        <f t="shared" si="1062"/>
        <v>0.50760804463362985</v>
      </c>
      <c r="R5816" s="6">
        <f t="shared" si="1063"/>
        <v>1.1063926754292015</v>
      </c>
      <c r="S5816" s="6">
        <f t="shared" si="1064"/>
        <v>1.6140007200628315</v>
      </c>
    </row>
    <row r="5817" spans="2:19" customFormat="1" x14ac:dyDescent="0.25">
      <c r="B5817" s="200" t="s">
        <v>871</v>
      </c>
      <c r="C5817" s="114">
        <v>1</v>
      </c>
      <c r="D5817" s="1">
        <v>3</v>
      </c>
      <c r="E5817" s="1"/>
      <c r="F5817" s="1"/>
      <c r="G5817" s="4">
        <f t="shared" si="1072"/>
        <v>795.77470000000005</v>
      </c>
      <c r="H5817" s="201"/>
      <c r="I5817" s="201"/>
      <c r="J5817" s="204">
        <f t="shared" si="1070"/>
        <v>7.0685834705770342E-4</v>
      </c>
      <c r="K5817" s="204">
        <f t="shared" si="1074"/>
        <v>0.56249666683810862</v>
      </c>
      <c r="L5817" s="28">
        <f t="shared" si="1073"/>
        <v>2.219707841442716</v>
      </c>
      <c r="M5817" s="28">
        <f t="shared" si="1075"/>
        <v>1.7663769089848702</v>
      </c>
      <c r="N5817" s="28">
        <f t="shared" si="1071"/>
        <v>4.6285167281146418</v>
      </c>
      <c r="O5817" s="28">
        <f t="shared" si="1076"/>
        <v>3.6832347567317885</v>
      </c>
      <c r="P5817" s="28">
        <f t="shared" si="1077"/>
        <v>5.4496116657166587</v>
      </c>
      <c r="Q5817" s="6">
        <f t="shared" si="1062"/>
        <v>0.84786091631273763</v>
      </c>
      <c r="R5817" s="6">
        <f t="shared" si="1063"/>
        <v>1.4364615551253976</v>
      </c>
      <c r="S5817" s="6">
        <f t="shared" si="1064"/>
        <v>2.2843224714381352</v>
      </c>
    </row>
    <row r="5818" spans="2:19" customFormat="1" x14ac:dyDescent="0.25">
      <c r="B5818" s="200" t="s">
        <v>871</v>
      </c>
      <c r="C5818" s="114">
        <v>1</v>
      </c>
      <c r="D5818" s="1">
        <v>7</v>
      </c>
      <c r="E5818" s="1"/>
      <c r="F5818" s="1"/>
      <c r="G5818" s="4">
        <f t="shared" si="1072"/>
        <v>64.961200000000005</v>
      </c>
      <c r="H5818" s="201"/>
      <c r="I5818" s="201"/>
      <c r="J5818" s="204">
        <f t="shared" si="1070"/>
        <v>3.8484510006474969E-3</v>
      </c>
      <c r="K5818" s="204">
        <f t="shared" si="1074"/>
        <v>0.24999999999231043</v>
      </c>
      <c r="L5818" s="28">
        <f t="shared" si="1073"/>
        <v>15.569492106387406</v>
      </c>
      <c r="M5818" s="28">
        <f t="shared" si="1075"/>
        <v>1.0114129102390135</v>
      </c>
      <c r="N5818" s="28">
        <f t="shared" si="1071"/>
        <v>12.473107819356448</v>
      </c>
      <c r="O5818" s="28">
        <f t="shared" si="1076"/>
        <v>0.81026806739089385</v>
      </c>
      <c r="P5818" s="28">
        <f t="shared" si="1077"/>
        <v>1.8216809776299074</v>
      </c>
      <c r="Q5818" s="6">
        <f t="shared" si="1062"/>
        <v>0.48547819691472643</v>
      </c>
      <c r="R5818" s="6">
        <f t="shared" si="1063"/>
        <v>0.31600454628244862</v>
      </c>
      <c r="S5818" s="6">
        <f t="shared" si="1064"/>
        <v>0.80148274319717505</v>
      </c>
    </row>
    <row r="5819" spans="2:19" customFormat="1" x14ac:dyDescent="0.25">
      <c r="B5819" s="200" t="s">
        <v>871</v>
      </c>
      <c r="C5819" s="114">
        <v>1</v>
      </c>
      <c r="D5819" s="1">
        <v>12</v>
      </c>
      <c r="E5819" s="1"/>
      <c r="F5819" s="1"/>
      <c r="G5819" s="4">
        <f t="shared" si="1072"/>
        <v>64.961200000000005</v>
      </c>
      <c r="H5819" s="201"/>
      <c r="I5819" s="201"/>
      <c r="J5819" s="204">
        <f t="shared" si="1070"/>
        <v>1.1309733552923255E-2</v>
      </c>
      <c r="K5819" s="204">
        <f t="shared" si="1074"/>
        <v>0.73469387752842241</v>
      </c>
      <c r="L5819" s="28">
        <f t="shared" si="1073"/>
        <v>53.756593028703207</v>
      </c>
      <c r="M5819" s="28">
        <f t="shared" si="1075"/>
        <v>3.4920928587895022</v>
      </c>
      <c r="N5819" s="28">
        <f t="shared" si="1071"/>
        <v>23.434302275651412</v>
      </c>
      <c r="O5819" s="28">
        <f t="shared" si="1076"/>
        <v>1.5223204265162671</v>
      </c>
      <c r="P5819" s="28">
        <f t="shared" si="1077"/>
        <v>5.0144132853057695</v>
      </c>
      <c r="Q5819" s="6">
        <f t="shared" si="1062"/>
        <v>1.6762045722189609</v>
      </c>
      <c r="R5819" s="6">
        <f t="shared" si="1063"/>
        <v>0.59370496634134418</v>
      </c>
      <c r="S5819" s="6">
        <f t="shared" si="1064"/>
        <v>2.269909538560305</v>
      </c>
    </row>
    <row r="5820" spans="2:19" customFormat="1" x14ac:dyDescent="0.25">
      <c r="B5820" s="200" t="s">
        <v>871</v>
      </c>
      <c r="C5820" s="114">
        <v>1</v>
      </c>
      <c r="D5820" s="1">
        <v>7</v>
      </c>
      <c r="E5820" s="1"/>
      <c r="F5820" s="1"/>
      <c r="G5820" s="4">
        <f t="shared" si="1072"/>
        <v>64.961200000000005</v>
      </c>
      <c r="H5820" s="201"/>
      <c r="I5820" s="201"/>
      <c r="J5820" s="204">
        <f t="shared" si="1070"/>
        <v>3.8484510006474969E-3</v>
      </c>
      <c r="K5820" s="204">
        <f t="shared" si="1074"/>
        <v>0.24999999999231043</v>
      </c>
      <c r="L5820" s="28">
        <f t="shared" si="1073"/>
        <v>15.569492106387406</v>
      </c>
      <c r="M5820" s="28">
        <f t="shared" si="1075"/>
        <v>1.0114129102390135</v>
      </c>
      <c r="N5820" s="28">
        <f t="shared" si="1071"/>
        <v>12.473107819356448</v>
      </c>
      <c r="O5820" s="28">
        <f t="shared" si="1076"/>
        <v>0.81026806739089385</v>
      </c>
      <c r="P5820" s="28">
        <f t="shared" si="1077"/>
        <v>1.8216809776299074</v>
      </c>
      <c r="Q5820" s="6">
        <f t="shared" si="1062"/>
        <v>0.48547819691472643</v>
      </c>
      <c r="R5820" s="6">
        <f t="shared" si="1063"/>
        <v>0.31600454628244862</v>
      </c>
      <c r="S5820" s="6">
        <f t="shared" si="1064"/>
        <v>0.80148274319717505</v>
      </c>
    </row>
    <row r="5821" spans="2:19" customFormat="1" x14ac:dyDescent="0.25">
      <c r="B5821" s="200" t="s">
        <v>871</v>
      </c>
      <c r="C5821" s="114">
        <v>1</v>
      </c>
      <c r="D5821" s="1">
        <v>9.4</v>
      </c>
      <c r="E5821" s="1"/>
      <c r="F5821" s="1"/>
      <c r="G5821" s="4">
        <f t="shared" si="1072"/>
        <v>64.961200000000005</v>
      </c>
      <c r="H5821" s="201"/>
      <c r="I5821" s="201"/>
      <c r="J5821" s="204">
        <f t="shared" si="1070"/>
        <v>6.9397781717798531E-3</v>
      </c>
      <c r="K5821" s="204">
        <f t="shared" si="1074"/>
        <v>0.45081632651674586</v>
      </c>
      <c r="L5821" s="28">
        <f t="shared" si="1073"/>
        <v>30.663024292845677</v>
      </c>
      <c r="M5821" s="28">
        <f t="shared" si="1075"/>
        <v>1.9919068923278171</v>
      </c>
      <c r="N5821" s="28">
        <f t="shared" si="1071"/>
        <v>17.610413696800567</v>
      </c>
      <c r="O5821" s="28">
        <f t="shared" si="1076"/>
        <v>1.1439936284297221</v>
      </c>
      <c r="P5821" s="28">
        <f t="shared" si="1077"/>
        <v>3.1359005207575392</v>
      </c>
      <c r="Q5821" s="6">
        <f t="shared" si="1062"/>
        <v>0.95611530831735214</v>
      </c>
      <c r="R5821" s="6">
        <f t="shared" si="1063"/>
        <v>0.44615751508759161</v>
      </c>
      <c r="S5821" s="6">
        <f t="shared" si="1064"/>
        <v>1.4022728234049437</v>
      </c>
    </row>
    <row r="5822" spans="2:19" customFormat="1" x14ac:dyDescent="0.25">
      <c r="B5822" s="200" t="s">
        <v>871</v>
      </c>
      <c r="C5822" s="114">
        <v>1</v>
      </c>
      <c r="D5822" s="1">
        <v>11.7</v>
      </c>
      <c r="E5822" s="1"/>
      <c r="F5822" s="1"/>
      <c r="G5822" s="4">
        <f t="shared" si="1072"/>
        <v>64.961200000000005</v>
      </c>
      <c r="H5822" s="201"/>
      <c r="I5822" s="201"/>
      <c r="J5822" s="204">
        <f t="shared" si="1070"/>
        <v>1.0751315458747667E-2</v>
      </c>
      <c r="K5822" s="204">
        <f t="shared" si="1074"/>
        <v>0.69841836732545637</v>
      </c>
      <c r="L5822" s="28">
        <f t="shared" si="1073"/>
        <v>50.716975646418298</v>
      </c>
      <c r="M5822" s="28">
        <f t="shared" si="1075"/>
        <v>3.2946356622654975</v>
      </c>
      <c r="N5822" s="28">
        <f t="shared" si="1071"/>
        <v>22.750315714062285</v>
      </c>
      <c r="O5822" s="28">
        <f t="shared" si="1076"/>
        <v>1.4778878378297406</v>
      </c>
      <c r="P5822" s="28">
        <f t="shared" si="1077"/>
        <v>4.7725235000952377</v>
      </c>
      <c r="Q5822" s="6">
        <f t="shared" si="1062"/>
        <v>1.5814251178874388</v>
      </c>
      <c r="R5822" s="6">
        <f t="shared" si="1063"/>
        <v>0.57637625675359883</v>
      </c>
      <c r="S5822" s="6">
        <f t="shared" si="1064"/>
        <v>2.1578013746410374</v>
      </c>
    </row>
    <row r="5823" spans="2:19" customFormat="1" x14ac:dyDescent="0.25">
      <c r="B5823" s="200" t="s">
        <v>871</v>
      </c>
      <c r="C5823" s="114">
        <v>1</v>
      </c>
      <c r="D5823" s="1">
        <v>16.8</v>
      </c>
      <c r="E5823" s="1"/>
      <c r="F5823" s="1"/>
      <c r="G5823" s="4">
        <f t="shared" si="1072"/>
        <v>64.961200000000005</v>
      </c>
      <c r="H5823" s="201"/>
      <c r="I5823" s="201"/>
      <c r="J5823" s="204">
        <f t="shared" si="1070"/>
        <v>2.2167077763729583E-2</v>
      </c>
      <c r="K5823" s="204">
        <f t="shared" si="1074"/>
        <v>1.439999999955708</v>
      </c>
      <c r="L5823" s="28">
        <f t="shared" si="1073"/>
        <v>116.51453072449293</v>
      </c>
      <c r="M5823" s="28">
        <f t="shared" si="1075"/>
        <v>7.5689238801082386</v>
      </c>
      <c r="N5823" s="28">
        <f t="shared" si="1071"/>
        <v>34.73936128378228</v>
      </c>
      <c r="O5823" s="28">
        <f t="shared" si="1076"/>
        <v>2.2567106399996324</v>
      </c>
      <c r="P5823" s="28">
        <f t="shared" si="1077"/>
        <v>9.8256345201078705</v>
      </c>
      <c r="Q5823" s="6">
        <f t="shared" si="1062"/>
        <v>3.6330834624519546</v>
      </c>
      <c r="R5823" s="6">
        <f t="shared" si="1063"/>
        <v>0.88011714959985665</v>
      </c>
      <c r="S5823" s="6">
        <f t="shared" si="1064"/>
        <v>4.5132006120518113</v>
      </c>
    </row>
    <row r="5824" spans="2:19" customFormat="1" x14ac:dyDescent="0.25">
      <c r="B5824" s="200" t="s">
        <v>871</v>
      </c>
      <c r="C5824" s="114">
        <v>1</v>
      </c>
      <c r="D5824" s="1">
        <v>6</v>
      </c>
      <c r="E5824" s="1"/>
      <c r="F5824" s="1"/>
      <c r="G5824" s="4">
        <f t="shared" si="1072"/>
        <v>64.961200000000005</v>
      </c>
      <c r="H5824" s="201"/>
      <c r="I5824" s="201"/>
      <c r="J5824" s="204">
        <f t="shared" si="1070"/>
        <v>2.8274333882308137E-3</v>
      </c>
      <c r="K5824" s="204">
        <f t="shared" si="1074"/>
        <v>0.1836734693821056</v>
      </c>
      <c r="L5824" s="28">
        <f t="shared" si="1073"/>
        <v>10.923549380812876</v>
      </c>
      <c r="M5824" s="28">
        <f t="shared" si="1075"/>
        <v>0.70960688980053355</v>
      </c>
      <c r="N5824" s="28">
        <f t="shared" si="1071"/>
        <v>10.414704032978928</v>
      </c>
      <c r="O5824" s="28">
        <f t="shared" si="1076"/>
        <v>0.67655168474967775</v>
      </c>
      <c r="P5824" s="28">
        <f t="shared" si="1077"/>
        <v>1.3861585745502114</v>
      </c>
      <c r="Q5824" s="6">
        <f t="shared" si="1062"/>
        <v>0.34061130710425608</v>
      </c>
      <c r="R5824" s="6">
        <f t="shared" si="1063"/>
        <v>0.26385515705237433</v>
      </c>
      <c r="S5824" s="6">
        <f t="shared" si="1064"/>
        <v>0.60446646415663041</v>
      </c>
    </row>
    <row r="5825" spans="2:19" customFormat="1" x14ac:dyDescent="0.25">
      <c r="B5825" s="200" t="s">
        <v>871</v>
      </c>
      <c r="C5825" s="114">
        <v>1</v>
      </c>
      <c r="D5825" s="1">
        <v>4.5</v>
      </c>
      <c r="E5825" s="1"/>
      <c r="F5825" s="1"/>
      <c r="G5825" s="4">
        <f t="shared" si="1072"/>
        <v>64.961200000000005</v>
      </c>
      <c r="H5825" s="201"/>
      <c r="I5825" s="201"/>
      <c r="J5825" s="204">
        <f t="shared" si="1070"/>
        <v>1.5904312808798326E-3</v>
      </c>
      <c r="K5825" s="204">
        <f t="shared" si="1074"/>
        <v>0.10331632652743439</v>
      </c>
      <c r="L5825" s="28">
        <f t="shared" si="1073"/>
        <v>5.6380590590289899</v>
      </c>
      <c r="M5825" s="28">
        <f t="shared" si="1075"/>
        <v>0.36625508924934846</v>
      </c>
      <c r="N5825" s="28">
        <f t="shared" si="1071"/>
        <v>7.4382130025037601</v>
      </c>
      <c r="O5825" s="28">
        <f t="shared" si="1076"/>
        <v>0.48319525187039564</v>
      </c>
      <c r="P5825" s="28">
        <f t="shared" si="1077"/>
        <v>0.84945034111974405</v>
      </c>
      <c r="Q5825" s="6">
        <f t="shared" si="1062"/>
        <v>0.17580244283968727</v>
      </c>
      <c r="R5825" s="6">
        <f t="shared" si="1063"/>
        <v>0.1884461482294543</v>
      </c>
      <c r="S5825" s="6">
        <f t="shared" si="1064"/>
        <v>0.36424859106914154</v>
      </c>
    </row>
    <row r="5826" spans="2:19" customFormat="1" x14ac:dyDescent="0.25">
      <c r="B5826" s="200" t="s">
        <v>871</v>
      </c>
      <c r="C5826" s="114">
        <v>1</v>
      </c>
      <c r="D5826" s="1">
        <v>4.3</v>
      </c>
      <c r="E5826" s="1"/>
      <c r="F5826" s="1"/>
      <c r="G5826" s="4">
        <f t="shared" si="1072"/>
        <v>64.961200000000005</v>
      </c>
      <c r="H5826" s="201"/>
      <c r="I5826" s="201"/>
      <c r="J5826" s="204">
        <f t="shared" si="1070"/>
        <v>1.4522012041218817E-3</v>
      </c>
      <c r="K5826" s="204">
        <f t="shared" si="1074"/>
        <v>9.4336734690975893E-2</v>
      </c>
      <c r="L5826" s="28">
        <f t="shared" si="1073"/>
        <v>5.0785301024450318</v>
      </c>
      <c r="M5826" s="28">
        <f t="shared" si="1075"/>
        <v>0.3299074160899001</v>
      </c>
      <c r="N5826" s="28">
        <f t="shared" si="1071"/>
        <v>7.0529054640829827</v>
      </c>
      <c r="O5826" s="28">
        <f t="shared" si="1076"/>
        <v>0.45816521132004828</v>
      </c>
      <c r="P5826" s="28">
        <f t="shared" si="1077"/>
        <v>0.78807262740994832</v>
      </c>
      <c r="Q5826" s="6">
        <f t="shared" si="1062"/>
        <v>0.15835555972315205</v>
      </c>
      <c r="R5826" s="6">
        <f t="shared" si="1063"/>
        <v>0.17868443241481885</v>
      </c>
      <c r="S5826" s="6">
        <f t="shared" si="1064"/>
        <v>0.33703999213797087</v>
      </c>
    </row>
    <row r="5827" spans="2:19" customFormat="1" x14ac:dyDescent="0.25">
      <c r="B5827" s="200" t="s">
        <v>871</v>
      </c>
      <c r="C5827" s="114">
        <v>1</v>
      </c>
      <c r="D5827" s="1">
        <v>2.4</v>
      </c>
      <c r="E5827" s="1"/>
      <c r="F5827" s="1"/>
      <c r="G5827" s="4">
        <f t="shared" si="1072"/>
        <v>795.77470000000005</v>
      </c>
      <c r="H5827" s="201"/>
      <c r="I5827" s="201"/>
      <c r="J5827" s="204">
        <f t="shared" si="1070"/>
        <v>4.523893421169302E-4</v>
      </c>
      <c r="K5827" s="204">
        <f t="shared" si="1074"/>
        <v>0.35999786677638956</v>
      </c>
      <c r="L5827" s="28">
        <f t="shared" si="1073"/>
        <v>1.3289226279620943</v>
      </c>
      <c r="M5827" s="28">
        <f t="shared" si="1075"/>
        <v>1.0575167596533956</v>
      </c>
      <c r="N5827" s="28">
        <f t="shared" si="1071"/>
        <v>3.5649802027876287</v>
      </c>
      <c r="O5827" s="28">
        <f t="shared" si="1076"/>
        <v>2.8369042959723112</v>
      </c>
      <c r="P5827" s="28">
        <f t="shared" si="1077"/>
        <v>3.8944210556257071</v>
      </c>
      <c r="Q5827" s="6">
        <f t="shared" ref="Q5827:Q5890" si="1078">M5827*0.48</f>
        <v>0.50760804463362985</v>
      </c>
      <c r="R5827" s="6">
        <f t="shared" ref="R5827:R5890" si="1079">O5827*0.39</f>
        <v>1.1063926754292015</v>
      </c>
      <c r="S5827" s="6">
        <f t="shared" ref="S5827:S5890" si="1080">Q5827+R5827</f>
        <v>1.6140007200628315</v>
      </c>
    </row>
    <row r="5828" spans="2:19" customFormat="1" x14ac:dyDescent="0.25">
      <c r="B5828" s="200" t="s">
        <v>871</v>
      </c>
      <c r="C5828" s="114">
        <v>1</v>
      </c>
      <c r="D5828" s="1">
        <v>2.5</v>
      </c>
      <c r="E5828" s="1"/>
      <c r="F5828" s="1"/>
      <c r="G5828" s="4">
        <f t="shared" si="1072"/>
        <v>795.77470000000005</v>
      </c>
      <c r="H5828" s="201"/>
      <c r="I5828" s="201"/>
      <c r="J5828" s="204">
        <f t="shared" si="1070"/>
        <v>4.9087385212340522E-4</v>
      </c>
      <c r="K5828" s="204">
        <f t="shared" si="1074"/>
        <v>0.39062268530424216</v>
      </c>
      <c r="L5828" s="28">
        <f t="shared" si="1073"/>
        <v>1.4596815933666829</v>
      </c>
      <c r="M5828" s="28">
        <f t="shared" si="1075"/>
        <v>1.1615708215534053</v>
      </c>
      <c r="N5828" s="28">
        <f t="shared" si="1071"/>
        <v>3.7393815404049149</v>
      </c>
      <c r="O5828" s="28">
        <f t="shared" si="1076"/>
        <v>2.975687648408019</v>
      </c>
      <c r="P5828" s="28">
        <f t="shared" si="1077"/>
        <v>4.1372584699614245</v>
      </c>
      <c r="Q5828" s="6">
        <f t="shared" si="1078"/>
        <v>0.55755399434563457</v>
      </c>
      <c r="R5828" s="6">
        <f t="shared" si="1079"/>
        <v>1.1605181828791276</v>
      </c>
      <c r="S5828" s="6">
        <f t="shared" si="1080"/>
        <v>1.7180721772247622</v>
      </c>
    </row>
    <row r="5829" spans="2:19" customFormat="1" x14ac:dyDescent="0.25">
      <c r="B5829" s="200" t="s">
        <v>871</v>
      </c>
      <c r="C5829" s="114">
        <v>1</v>
      </c>
      <c r="D5829" s="1">
        <v>3</v>
      </c>
      <c r="E5829" s="1"/>
      <c r="F5829" s="1"/>
      <c r="G5829" s="4">
        <f t="shared" si="1072"/>
        <v>795.77470000000005</v>
      </c>
      <c r="H5829" s="201"/>
      <c r="I5829" s="201"/>
      <c r="J5829" s="204">
        <f t="shared" si="1070"/>
        <v>7.0685834705770342E-4</v>
      </c>
      <c r="K5829" s="204">
        <f t="shared" si="1074"/>
        <v>0.56249666683810862</v>
      </c>
      <c r="L5829" s="28">
        <f t="shared" si="1073"/>
        <v>2.219707841442716</v>
      </c>
      <c r="M5829" s="28">
        <f t="shared" si="1075"/>
        <v>1.7663769089848702</v>
      </c>
      <c r="N5829" s="28">
        <f t="shared" si="1071"/>
        <v>4.6285167281146418</v>
      </c>
      <c r="O5829" s="28">
        <f t="shared" si="1076"/>
        <v>3.6832347567317885</v>
      </c>
      <c r="P5829" s="28">
        <f t="shared" si="1077"/>
        <v>5.4496116657166587</v>
      </c>
      <c r="Q5829" s="6">
        <f t="shared" si="1078"/>
        <v>0.84786091631273763</v>
      </c>
      <c r="R5829" s="6">
        <f t="shared" si="1079"/>
        <v>1.4364615551253976</v>
      </c>
      <c r="S5829" s="6">
        <f t="shared" si="1080"/>
        <v>2.2843224714381352</v>
      </c>
    </row>
    <row r="5830" spans="2:19" customFormat="1" x14ac:dyDescent="0.25">
      <c r="B5830" s="200" t="s">
        <v>871</v>
      </c>
      <c r="C5830" s="114">
        <v>1</v>
      </c>
      <c r="D5830" s="1">
        <v>4.5</v>
      </c>
      <c r="E5830" s="1"/>
      <c r="F5830" s="1"/>
      <c r="G5830" s="4">
        <f t="shared" si="1072"/>
        <v>64.961200000000005</v>
      </c>
      <c r="H5830" s="201"/>
      <c r="I5830" s="201"/>
      <c r="J5830" s="204">
        <f t="shared" si="1070"/>
        <v>1.5904312808798326E-3</v>
      </c>
      <c r="K5830" s="204">
        <f t="shared" si="1074"/>
        <v>0.10331632652743439</v>
      </c>
      <c r="L5830" s="28">
        <f t="shared" si="1073"/>
        <v>5.6380590590289899</v>
      </c>
      <c r="M5830" s="28">
        <f t="shared" si="1075"/>
        <v>0.36625508924934846</v>
      </c>
      <c r="N5830" s="28">
        <f t="shared" si="1071"/>
        <v>7.4382130025037601</v>
      </c>
      <c r="O5830" s="28">
        <f t="shared" si="1076"/>
        <v>0.48319525187039564</v>
      </c>
      <c r="P5830" s="28">
        <f t="shared" si="1077"/>
        <v>0.84945034111974405</v>
      </c>
      <c r="Q5830" s="6">
        <f t="shared" si="1078"/>
        <v>0.17580244283968727</v>
      </c>
      <c r="R5830" s="6">
        <f t="shared" si="1079"/>
        <v>0.1884461482294543</v>
      </c>
      <c r="S5830" s="6">
        <f t="shared" si="1080"/>
        <v>0.36424859106914154</v>
      </c>
    </row>
    <row r="5831" spans="2:19" customFormat="1" x14ac:dyDescent="0.25">
      <c r="B5831" s="200" t="s">
        <v>871</v>
      </c>
      <c r="C5831" s="114">
        <v>1</v>
      </c>
      <c r="D5831" s="1">
        <v>2</v>
      </c>
      <c r="E5831" s="1"/>
      <c r="F5831" s="1"/>
      <c r="G5831" s="4">
        <f t="shared" si="1072"/>
        <v>795.77470000000005</v>
      </c>
      <c r="H5831" s="201"/>
      <c r="I5831" s="201"/>
      <c r="J5831" s="204">
        <f t="shared" si="1070"/>
        <v>3.1415926535897931E-4</v>
      </c>
      <c r="K5831" s="204">
        <f t="shared" si="1074"/>
        <v>0.24999851859471495</v>
      </c>
      <c r="L5831" s="28">
        <f t="shared" si="1073"/>
        <v>0.87390054800363282</v>
      </c>
      <c r="M5831" s="28">
        <f t="shared" si="1075"/>
        <v>0.69542383908485095</v>
      </c>
      <c r="N5831" s="28">
        <f t="shared" si="1071"/>
        <v>2.880149720803352</v>
      </c>
      <c r="O5831" s="28">
        <f t="shared" si="1076"/>
        <v>2.2919367433236837</v>
      </c>
      <c r="P5831" s="28">
        <f t="shared" si="1077"/>
        <v>2.9873605824085345</v>
      </c>
      <c r="Q5831" s="6">
        <f t="shared" si="1078"/>
        <v>0.33380344276072843</v>
      </c>
      <c r="R5831" s="6">
        <f t="shared" si="1079"/>
        <v>0.89385532989623662</v>
      </c>
      <c r="S5831" s="6">
        <f t="shared" si="1080"/>
        <v>1.227658772656965</v>
      </c>
    </row>
    <row r="5832" spans="2:19" customFormat="1" x14ac:dyDescent="0.25">
      <c r="B5832" s="200" t="s">
        <v>871</v>
      </c>
      <c r="C5832" s="114">
        <v>1</v>
      </c>
      <c r="D5832" s="1">
        <v>4</v>
      </c>
      <c r="E5832" s="1"/>
      <c r="F5832" s="1"/>
      <c r="G5832" s="4">
        <f t="shared" si="1072"/>
        <v>64.961200000000005</v>
      </c>
      <c r="H5832" s="201"/>
      <c r="I5832" s="201"/>
      <c r="J5832" s="204">
        <f t="shared" si="1070"/>
        <v>1.2566370614359172E-3</v>
      </c>
      <c r="K5832" s="204">
        <f t="shared" si="1074"/>
        <v>8.1632653058713603E-2</v>
      </c>
      <c r="L5832" s="28">
        <f t="shared" si="1073"/>
        <v>4.3006091215286046</v>
      </c>
      <c r="M5832" s="28">
        <f t="shared" si="1075"/>
        <v>0.27937273468421148</v>
      </c>
      <c r="N5832" s="28">
        <f t="shared" si="1071"/>
        <v>6.4806737611278331</v>
      </c>
      <c r="O5832" s="28">
        <f t="shared" si="1076"/>
        <v>0.42099235249702632</v>
      </c>
      <c r="P5832" s="28">
        <f t="shared" si="1077"/>
        <v>0.7003650871812378</v>
      </c>
      <c r="Q5832" s="6">
        <f t="shared" si="1078"/>
        <v>0.1340989126484215</v>
      </c>
      <c r="R5832" s="6">
        <f t="shared" si="1079"/>
        <v>0.16418701747384026</v>
      </c>
      <c r="S5832" s="6">
        <f t="shared" si="1080"/>
        <v>0.29828593012226179</v>
      </c>
    </row>
    <row r="5833" spans="2:19" customFormat="1" x14ac:dyDescent="0.25">
      <c r="B5833" s="200" t="s">
        <v>871</v>
      </c>
      <c r="C5833" s="114">
        <v>1</v>
      </c>
      <c r="D5833" s="1">
        <v>5.0999999999999996</v>
      </c>
      <c r="E5833" s="1"/>
      <c r="F5833" s="1"/>
      <c r="G5833" s="4">
        <f t="shared" si="1072"/>
        <v>64.961200000000005</v>
      </c>
      <c r="H5833" s="201"/>
      <c r="I5833" s="201"/>
      <c r="J5833" s="204">
        <f t="shared" si="1070"/>
        <v>2.0428206229967626E-3</v>
      </c>
      <c r="K5833" s="204">
        <f t="shared" si="1074"/>
        <v>0.13270408162857128</v>
      </c>
      <c r="L5833" s="28">
        <f t="shared" si="1073"/>
        <v>7.5179232289815232</v>
      </c>
      <c r="M5833" s="28">
        <f t="shared" si="1075"/>
        <v>0.48837332393509775</v>
      </c>
      <c r="N5833" s="28">
        <f t="shared" si="1071"/>
        <v>8.6112674075792555</v>
      </c>
      <c r="O5833" s="28">
        <f t="shared" si="1076"/>
        <v>0.55939827516743446</v>
      </c>
      <c r="P5833" s="28">
        <f t="shared" si="1077"/>
        <v>1.0477715991025323</v>
      </c>
      <c r="Q5833" s="6">
        <f t="shared" si="1078"/>
        <v>0.2344191954888469</v>
      </c>
      <c r="R5833" s="6">
        <f t="shared" si="1079"/>
        <v>0.21816532731529945</v>
      </c>
      <c r="S5833" s="6">
        <f t="shared" si="1080"/>
        <v>0.45258452280414635</v>
      </c>
    </row>
    <row r="5834" spans="2:19" customFormat="1" x14ac:dyDescent="0.25">
      <c r="B5834" s="200" t="s">
        <v>871</v>
      </c>
      <c r="C5834" s="114">
        <v>1</v>
      </c>
      <c r="D5834" s="1">
        <v>4.5999999999999996</v>
      </c>
      <c r="E5834" s="1"/>
      <c r="F5834" s="1"/>
      <c r="G5834" s="4">
        <f t="shared" si="1072"/>
        <v>64.961200000000005</v>
      </c>
      <c r="H5834" s="201"/>
      <c r="I5834" s="201"/>
      <c r="J5834" s="204">
        <f t="shared" si="1070"/>
        <v>1.6619025137490004E-3</v>
      </c>
      <c r="K5834" s="204">
        <f t="shared" si="1074"/>
        <v>0.10795918367014873</v>
      </c>
      <c r="L5834" s="28">
        <f t="shared" si="1073"/>
        <v>5.9302678128381849</v>
      </c>
      <c r="M5834" s="28">
        <f t="shared" si="1075"/>
        <v>0.3852373209154813</v>
      </c>
      <c r="N5834" s="28">
        <f t="shared" si="1071"/>
        <v>7.6319696161125572</v>
      </c>
      <c r="O5834" s="28">
        <f t="shared" si="1076"/>
        <v>0.49578191424249274</v>
      </c>
      <c r="P5834" s="28">
        <f t="shared" si="1077"/>
        <v>0.88101923515797398</v>
      </c>
      <c r="Q5834" s="6">
        <f t="shared" si="1078"/>
        <v>0.18491391403943103</v>
      </c>
      <c r="R5834" s="6">
        <f t="shared" si="1079"/>
        <v>0.19335494655457217</v>
      </c>
      <c r="S5834" s="6">
        <f t="shared" si="1080"/>
        <v>0.37826886059400322</v>
      </c>
    </row>
    <row r="5835" spans="2:19" customFormat="1" x14ac:dyDescent="0.25">
      <c r="B5835" s="200" t="s">
        <v>871</v>
      </c>
      <c r="C5835" s="114">
        <v>1</v>
      </c>
      <c r="D5835" s="1">
        <v>4.3</v>
      </c>
      <c r="E5835" s="1"/>
      <c r="F5835" s="1"/>
      <c r="G5835" s="4">
        <f t="shared" si="1072"/>
        <v>64.961200000000005</v>
      </c>
      <c r="H5835" s="201"/>
      <c r="I5835" s="201"/>
      <c r="J5835" s="204">
        <f t="shared" si="1070"/>
        <v>1.4522012041218817E-3</v>
      </c>
      <c r="K5835" s="204">
        <f t="shared" si="1074"/>
        <v>9.4336734690975893E-2</v>
      </c>
      <c r="L5835" s="28">
        <f t="shared" si="1073"/>
        <v>5.0785301024450318</v>
      </c>
      <c r="M5835" s="28">
        <f t="shared" si="1075"/>
        <v>0.3299074160899001</v>
      </c>
      <c r="N5835" s="28">
        <f t="shared" si="1071"/>
        <v>7.0529054640829827</v>
      </c>
      <c r="O5835" s="28">
        <f t="shared" si="1076"/>
        <v>0.45816521132004828</v>
      </c>
      <c r="P5835" s="28">
        <f t="shared" si="1077"/>
        <v>0.78807262740994832</v>
      </c>
      <c r="Q5835" s="6">
        <f t="shared" si="1078"/>
        <v>0.15835555972315205</v>
      </c>
      <c r="R5835" s="6">
        <f t="shared" si="1079"/>
        <v>0.17868443241481885</v>
      </c>
      <c r="S5835" s="6">
        <f t="shared" si="1080"/>
        <v>0.33703999213797087</v>
      </c>
    </row>
    <row r="5836" spans="2:19" customFormat="1" x14ac:dyDescent="0.25">
      <c r="B5836" s="200" t="s">
        <v>871</v>
      </c>
      <c r="C5836" s="114">
        <v>1</v>
      </c>
      <c r="D5836" s="1">
        <v>3.5</v>
      </c>
      <c r="E5836" s="1"/>
      <c r="F5836" s="1"/>
      <c r="G5836" s="4">
        <f t="shared" si="1072"/>
        <v>64.961200000000005</v>
      </c>
      <c r="H5836" s="201"/>
      <c r="I5836" s="201"/>
      <c r="J5836" s="204">
        <f t="shared" si="1070"/>
        <v>9.6211275016187424E-4</v>
      </c>
      <c r="K5836" s="204">
        <f t="shared" si="1074"/>
        <v>6.2499999998077607E-2</v>
      </c>
      <c r="L5836" s="28">
        <f t="shared" si="1073"/>
        <v>3.1637815247608514</v>
      </c>
      <c r="M5836" s="28">
        <f t="shared" si="1075"/>
        <v>0.20552304837265933</v>
      </c>
      <c r="N5836" s="28">
        <f t="shared" si="1071"/>
        <v>5.5433152983182508</v>
      </c>
      <c r="O5836" s="28">
        <f t="shared" si="1076"/>
        <v>0.36010042074168885</v>
      </c>
      <c r="P5836" s="28">
        <f t="shared" si="1077"/>
        <v>0.56562346911434824</v>
      </c>
      <c r="Q5836" s="6">
        <f t="shared" si="1078"/>
        <v>9.865106321887647E-2</v>
      </c>
      <c r="R5836" s="6">
        <f t="shared" si="1079"/>
        <v>0.14043916408925866</v>
      </c>
      <c r="S5836" s="6">
        <f t="shared" si="1080"/>
        <v>0.23909022730813512</v>
      </c>
    </row>
    <row r="5837" spans="2:19" customFormat="1" x14ac:dyDescent="0.25">
      <c r="B5837" s="200" t="s">
        <v>871</v>
      </c>
      <c r="C5837" s="114">
        <v>1</v>
      </c>
      <c r="D5837" s="1">
        <v>3.7</v>
      </c>
      <c r="E5837" s="1"/>
      <c r="F5837" s="1"/>
      <c r="G5837" s="4">
        <f t="shared" si="1072"/>
        <v>64.961200000000005</v>
      </c>
      <c r="H5837" s="201"/>
      <c r="I5837" s="201"/>
      <c r="J5837" s="204">
        <f t="shared" si="1070"/>
        <v>1.075210085691107E-3</v>
      </c>
      <c r="K5837" s="204">
        <f t="shared" si="1074"/>
        <v>6.9846938773361844E-2</v>
      </c>
      <c r="L5837" s="28">
        <f t="shared" si="1073"/>
        <v>3.5949248430857623</v>
      </c>
      <c r="M5837" s="28">
        <f t="shared" si="1075"/>
        <v>0.2335306362462681</v>
      </c>
      <c r="N5837" s="28">
        <f t="shared" si="1071"/>
        <v>5.9156978898620354</v>
      </c>
      <c r="O5837" s="28">
        <f t="shared" si="1076"/>
        <v>0.38429084121668494</v>
      </c>
      <c r="P5837" s="28">
        <f t="shared" si="1077"/>
        <v>0.61782147746295302</v>
      </c>
      <c r="Q5837" s="6">
        <f t="shared" si="1078"/>
        <v>0.11209470539820869</v>
      </c>
      <c r="R5837" s="6">
        <f t="shared" si="1079"/>
        <v>0.14987342807450713</v>
      </c>
      <c r="S5837" s="6">
        <f t="shared" si="1080"/>
        <v>0.2619681334727158</v>
      </c>
    </row>
    <row r="5838" spans="2:19" customFormat="1" x14ac:dyDescent="0.25">
      <c r="B5838" s="200" t="s">
        <v>871</v>
      </c>
      <c r="C5838" s="114">
        <v>1</v>
      </c>
      <c r="D5838" s="1">
        <v>3.3</v>
      </c>
      <c r="E5838" s="1"/>
      <c r="F5838" s="1"/>
      <c r="G5838" s="4">
        <f t="shared" si="1072"/>
        <v>64.961200000000005</v>
      </c>
      <c r="H5838" s="201"/>
      <c r="I5838" s="201"/>
      <c r="J5838" s="204">
        <f t="shared" si="1070"/>
        <v>8.5529859993982123E-4</v>
      </c>
      <c r="K5838" s="204">
        <f t="shared" si="1074"/>
        <v>5.5561224488086945E-2</v>
      </c>
      <c r="L5838" s="28">
        <f t="shared" si="1073"/>
        <v>2.7634881041225379</v>
      </c>
      <c r="M5838" s="28">
        <f t="shared" si="1075"/>
        <v>0.17951950691152002</v>
      </c>
      <c r="N5838" s="28">
        <f t="shared" si="1071"/>
        <v>5.1745344101160526</v>
      </c>
      <c r="O5838" s="28">
        <f t="shared" si="1076"/>
        <v>0.3361439712423443</v>
      </c>
      <c r="P5838" s="28">
        <f t="shared" si="1077"/>
        <v>0.51566347815386426</v>
      </c>
      <c r="Q5838" s="6">
        <f t="shared" si="1078"/>
        <v>8.6169363317529613E-2</v>
      </c>
      <c r="R5838" s="6">
        <f t="shared" si="1079"/>
        <v>0.13109614878451428</v>
      </c>
      <c r="S5838" s="6">
        <f t="shared" si="1080"/>
        <v>0.2172655121020439</v>
      </c>
    </row>
    <row r="5839" spans="2:19" customFormat="1" x14ac:dyDescent="0.25">
      <c r="B5839" s="200" t="s">
        <v>871</v>
      </c>
      <c r="C5839" s="114">
        <v>1</v>
      </c>
      <c r="D5839" s="1">
        <v>7.4</v>
      </c>
      <c r="E5839" s="1"/>
      <c r="F5839" s="1"/>
      <c r="G5839" s="4">
        <f t="shared" si="1072"/>
        <v>64.961200000000005</v>
      </c>
      <c r="H5839" s="201"/>
      <c r="I5839" s="201"/>
      <c r="J5839" s="204">
        <f t="shared" si="1070"/>
        <v>4.3008403427644282E-3</v>
      </c>
      <c r="K5839" s="204">
        <f t="shared" si="1074"/>
        <v>0.27938775509344738</v>
      </c>
      <c r="L5839" s="28">
        <f t="shared" si="1073"/>
        <v>17.691219677917115</v>
      </c>
      <c r="M5839" s="28">
        <f t="shared" si="1075"/>
        <v>1.1492428820320462</v>
      </c>
      <c r="N5839" s="28">
        <f t="shared" si="1071"/>
        <v>13.311012207689938</v>
      </c>
      <c r="O5839" s="28">
        <f t="shared" si="1076"/>
        <v>0.86469934299806295</v>
      </c>
      <c r="P5839" s="28">
        <f t="shared" si="1077"/>
        <v>2.0139422250301093</v>
      </c>
      <c r="Q5839" s="6">
        <f t="shared" si="1078"/>
        <v>0.55163658337538213</v>
      </c>
      <c r="R5839" s="6">
        <f t="shared" si="1079"/>
        <v>0.33723274376924456</v>
      </c>
      <c r="S5839" s="6">
        <f t="shared" si="1080"/>
        <v>0.88886932714462663</v>
      </c>
    </row>
    <row r="5840" spans="2:19" customFormat="1" x14ac:dyDescent="0.25">
      <c r="B5840" s="200" t="s">
        <v>871</v>
      </c>
      <c r="C5840" s="114">
        <v>1</v>
      </c>
      <c r="D5840" s="1">
        <v>3.9</v>
      </c>
      <c r="E5840" s="1"/>
      <c r="F5840" s="1"/>
      <c r="G5840" s="4">
        <f t="shared" si="1072"/>
        <v>64.961200000000005</v>
      </c>
      <c r="H5840" s="201"/>
      <c r="I5840" s="201"/>
      <c r="J5840" s="204">
        <f t="shared" si="1070"/>
        <v>1.1945906065275189E-3</v>
      </c>
      <c r="K5840" s="204">
        <f t="shared" si="1074"/>
        <v>7.7602040813939621E-2</v>
      </c>
      <c r="L5840" s="28">
        <f t="shared" si="1073"/>
        <v>4.0574351124683323</v>
      </c>
      <c r="M5840" s="28">
        <f t="shared" si="1075"/>
        <v>0.26357585894044605</v>
      </c>
      <c r="N5840" s="28">
        <f t="shared" si="1071"/>
        <v>6.2915196864507177</v>
      </c>
      <c r="O5840" s="28">
        <f t="shared" si="1076"/>
        <v>0.40870467658277715</v>
      </c>
      <c r="P5840" s="28">
        <f t="shared" si="1077"/>
        <v>0.6722805355232232</v>
      </c>
      <c r="Q5840" s="6">
        <f t="shared" si="1078"/>
        <v>0.12651641229141411</v>
      </c>
      <c r="R5840" s="6">
        <f t="shared" si="1079"/>
        <v>0.1593948238672831</v>
      </c>
      <c r="S5840" s="6">
        <f t="shared" si="1080"/>
        <v>0.28591123615869718</v>
      </c>
    </row>
    <row r="5841" spans="2:19" customFormat="1" x14ac:dyDescent="0.25">
      <c r="B5841" s="200" t="s">
        <v>871</v>
      </c>
      <c r="C5841" s="114">
        <v>1</v>
      </c>
      <c r="D5841" s="1">
        <v>3.8</v>
      </c>
      <c r="E5841" s="1"/>
      <c r="F5841" s="1"/>
      <c r="G5841" s="4">
        <f t="shared" si="1072"/>
        <v>64.961200000000005</v>
      </c>
      <c r="H5841" s="201"/>
      <c r="I5841" s="201"/>
      <c r="J5841" s="204">
        <f t="shared" si="1070"/>
        <v>1.1341149479459152E-3</v>
      </c>
      <c r="K5841" s="204">
        <f t="shared" si="1074"/>
        <v>7.3673469385489021E-2</v>
      </c>
      <c r="L5841" s="28">
        <f t="shared" si="1073"/>
        <v>3.8222275656794742</v>
      </c>
      <c r="M5841" s="28">
        <f t="shared" si="1075"/>
        <v>0.24829649415562419</v>
      </c>
      <c r="N5841" s="28">
        <f t="shared" si="1071"/>
        <v>6.1031884174464111</v>
      </c>
      <c r="O5841" s="28">
        <f t="shared" si="1076"/>
        <v>0.39647045111343715</v>
      </c>
      <c r="P5841" s="28">
        <f t="shared" si="1077"/>
        <v>0.64476694526906131</v>
      </c>
      <c r="Q5841" s="6">
        <f t="shared" si="1078"/>
        <v>0.1191823171946996</v>
      </c>
      <c r="R5841" s="6">
        <f t="shared" si="1079"/>
        <v>0.1546234759342405</v>
      </c>
      <c r="S5841" s="6">
        <f t="shared" si="1080"/>
        <v>0.2738057931289401</v>
      </c>
    </row>
    <row r="5842" spans="2:19" customFormat="1" x14ac:dyDescent="0.25">
      <c r="B5842" s="200" t="s">
        <v>871</v>
      </c>
      <c r="C5842" s="114">
        <v>1</v>
      </c>
      <c r="D5842" s="1">
        <v>3.7</v>
      </c>
      <c r="E5842" s="1"/>
      <c r="F5842" s="1"/>
      <c r="G5842" s="4">
        <f t="shared" si="1072"/>
        <v>64.961200000000005</v>
      </c>
      <c r="H5842" s="201"/>
      <c r="I5842" s="201"/>
      <c r="J5842" s="204">
        <f t="shared" si="1070"/>
        <v>1.075210085691107E-3</v>
      </c>
      <c r="K5842" s="204">
        <f t="shared" si="1074"/>
        <v>6.9846938773361844E-2</v>
      </c>
      <c r="L5842" s="28">
        <f t="shared" si="1073"/>
        <v>3.5949248430857623</v>
      </c>
      <c r="M5842" s="28">
        <f t="shared" si="1075"/>
        <v>0.2335306362462681</v>
      </c>
      <c r="N5842" s="28">
        <f t="shared" si="1071"/>
        <v>5.9156978898620354</v>
      </c>
      <c r="O5842" s="28">
        <f t="shared" si="1076"/>
        <v>0.38429084121668494</v>
      </c>
      <c r="P5842" s="28">
        <f t="shared" si="1077"/>
        <v>0.61782147746295302</v>
      </c>
      <c r="Q5842" s="6">
        <f t="shared" si="1078"/>
        <v>0.11209470539820869</v>
      </c>
      <c r="R5842" s="6">
        <f t="shared" si="1079"/>
        <v>0.14987342807450713</v>
      </c>
      <c r="S5842" s="6">
        <f t="shared" si="1080"/>
        <v>0.2619681334727158</v>
      </c>
    </row>
    <row r="5843" spans="2:19" customFormat="1" x14ac:dyDescent="0.25">
      <c r="B5843" s="200" t="s">
        <v>871</v>
      </c>
      <c r="C5843" s="114">
        <v>1</v>
      </c>
      <c r="D5843" s="1">
        <v>3.5</v>
      </c>
      <c r="E5843" s="1"/>
      <c r="F5843" s="1"/>
      <c r="G5843" s="4">
        <f t="shared" si="1072"/>
        <v>64.961200000000005</v>
      </c>
      <c r="H5843" s="201"/>
      <c r="I5843" s="201"/>
      <c r="J5843" s="204">
        <f t="shared" si="1070"/>
        <v>9.6211275016187424E-4</v>
      </c>
      <c r="K5843" s="204">
        <f t="shared" si="1074"/>
        <v>6.2499999998077607E-2</v>
      </c>
      <c r="L5843" s="28">
        <f t="shared" si="1073"/>
        <v>3.1637815247608514</v>
      </c>
      <c r="M5843" s="28">
        <f t="shared" si="1075"/>
        <v>0.20552304837265933</v>
      </c>
      <c r="N5843" s="28">
        <f t="shared" si="1071"/>
        <v>5.5433152983182508</v>
      </c>
      <c r="O5843" s="28">
        <f t="shared" si="1076"/>
        <v>0.36010042074168885</v>
      </c>
      <c r="P5843" s="28">
        <f t="shared" si="1077"/>
        <v>0.56562346911434824</v>
      </c>
      <c r="Q5843" s="6">
        <f t="shared" si="1078"/>
        <v>9.865106321887647E-2</v>
      </c>
      <c r="R5843" s="6">
        <f t="shared" si="1079"/>
        <v>0.14043916408925866</v>
      </c>
      <c r="S5843" s="6">
        <f t="shared" si="1080"/>
        <v>0.23909022730813512</v>
      </c>
    </row>
    <row r="5844" spans="2:19" customFormat="1" x14ac:dyDescent="0.25">
      <c r="B5844" s="200" t="s">
        <v>871</v>
      </c>
      <c r="C5844" s="114">
        <v>1</v>
      </c>
      <c r="D5844" s="1">
        <v>4.0999999999999996</v>
      </c>
      <c r="E5844" s="1"/>
      <c r="F5844" s="1"/>
      <c r="G5844" s="4">
        <f t="shared" si="1072"/>
        <v>64.961200000000005</v>
      </c>
      <c r="H5844" s="201"/>
      <c r="I5844" s="201"/>
      <c r="J5844" s="204">
        <f t="shared" si="1070"/>
        <v>1.3202543126711102E-3</v>
      </c>
      <c r="K5844" s="204">
        <f t="shared" si="1074"/>
        <v>8.5765306119810952E-2</v>
      </c>
      <c r="L5844" s="28">
        <f t="shared" si="1073"/>
        <v>4.5518101325650582</v>
      </c>
      <c r="M5844" s="28">
        <f t="shared" si="1075"/>
        <v>0.29569105411886604</v>
      </c>
      <c r="N5844" s="28">
        <f t="shared" si="1071"/>
        <v>6.670633528309061</v>
      </c>
      <c r="O5844" s="28">
        <f t="shared" si="1076"/>
        <v>0.43333236716418877</v>
      </c>
      <c r="P5844" s="28">
        <f t="shared" si="1077"/>
        <v>0.72902342128305486</v>
      </c>
      <c r="Q5844" s="6">
        <f t="shared" si="1078"/>
        <v>0.14193170597705571</v>
      </c>
      <c r="R5844" s="6">
        <f t="shared" si="1079"/>
        <v>0.16899962319403364</v>
      </c>
      <c r="S5844" s="6">
        <f t="shared" si="1080"/>
        <v>0.31093132917108934</v>
      </c>
    </row>
    <row r="5845" spans="2:19" customFormat="1" x14ac:dyDescent="0.25">
      <c r="B5845" s="200" t="s">
        <v>871</v>
      </c>
      <c r="C5845" s="114">
        <v>1</v>
      </c>
      <c r="D5845" s="1">
        <v>2</v>
      </c>
      <c r="E5845" s="1"/>
      <c r="F5845" s="1"/>
      <c r="G5845" s="4">
        <f t="shared" si="1072"/>
        <v>795.77470000000005</v>
      </c>
      <c r="H5845" s="201"/>
      <c r="I5845" s="201"/>
      <c r="J5845" s="204">
        <f t="shared" si="1070"/>
        <v>3.1415926535897931E-4</v>
      </c>
      <c r="K5845" s="204">
        <f t="shared" si="1074"/>
        <v>0.24999851859471495</v>
      </c>
      <c r="L5845" s="28">
        <f t="shared" si="1073"/>
        <v>0.87390054800363282</v>
      </c>
      <c r="M5845" s="28">
        <f t="shared" si="1075"/>
        <v>0.69542383908485095</v>
      </c>
      <c r="N5845" s="28">
        <f t="shared" si="1071"/>
        <v>2.880149720803352</v>
      </c>
      <c r="O5845" s="28">
        <f t="shared" si="1076"/>
        <v>2.2919367433236837</v>
      </c>
      <c r="P5845" s="28">
        <f t="shared" si="1077"/>
        <v>2.9873605824085345</v>
      </c>
      <c r="Q5845" s="6">
        <f t="shared" si="1078"/>
        <v>0.33380344276072843</v>
      </c>
      <c r="R5845" s="6">
        <f t="shared" si="1079"/>
        <v>0.89385532989623662</v>
      </c>
      <c r="S5845" s="6">
        <f t="shared" si="1080"/>
        <v>1.227658772656965</v>
      </c>
    </row>
    <row r="5846" spans="2:19" customFormat="1" x14ac:dyDescent="0.25">
      <c r="B5846" s="200" t="s">
        <v>871</v>
      </c>
      <c r="C5846" s="114">
        <v>1</v>
      </c>
      <c r="D5846" s="1">
        <v>5</v>
      </c>
      <c r="E5846" s="1"/>
      <c r="F5846" s="1"/>
      <c r="G5846" s="4">
        <f t="shared" si="1072"/>
        <v>64.961200000000005</v>
      </c>
      <c r="H5846" s="201"/>
      <c r="I5846" s="201"/>
      <c r="J5846" s="204">
        <f t="shared" si="1070"/>
        <v>1.9634954084936209E-3</v>
      </c>
      <c r="K5846" s="204">
        <f t="shared" si="1074"/>
        <v>0.12755102040424002</v>
      </c>
      <c r="L5846" s="28">
        <f t="shared" si="1073"/>
        <v>7.1833345216463531</v>
      </c>
      <c r="M5846" s="28">
        <f t="shared" si="1075"/>
        <v>0.46663803957857453</v>
      </c>
      <c r="N5846" s="28">
        <f t="shared" si="1071"/>
        <v>8.4140458590425169</v>
      </c>
      <c r="O5846" s="28">
        <f t="shared" si="1076"/>
        <v>0.54658652646013051</v>
      </c>
      <c r="P5846" s="28">
        <f t="shared" si="1077"/>
        <v>1.0132245660387049</v>
      </c>
      <c r="Q5846" s="6">
        <f t="shared" si="1078"/>
        <v>0.22398625899771576</v>
      </c>
      <c r="R5846" s="6">
        <f t="shared" si="1079"/>
        <v>0.2131687453194509</v>
      </c>
      <c r="S5846" s="6">
        <f t="shared" si="1080"/>
        <v>0.4371550043171667</v>
      </c>
    </row>
    <row r="5847" spans="2:19" customFormat="1" x14ac:dyDescent="0.25">
      <c r="B5847" s="200" t="s">
        <v>871</v>
      </c>
      <c r="C5847" s="114">
        <v>1</v>
      </c>
      <c r="D5847" s="1">
        <v>5.0999999999999996</v>
      </c>
      <c r="E5847" s="1"/>
      <c r="F5847" s="1"/>
      <c r="G5847" s="4">
        <f t="shared" si="1072"/>
        <v>64.961200000000005</v>
      </c>
      <c r="H5847" s="201"/>
      <c r="I5847" s="201"/>
      <c r="J5847" s="204">
        <f t="shared" si="1070"/>
        <v>2.0428206229967626E-3</v>
      </c>
      <c r="K5847" s="204">
        <f t="shared" si="1074"/>
        <v>0.13270408162857128</v>
      </c>
      <c r="L5847" s="28">
        <f t="shared" si="1073"/>
        <v>7.5179232289815232</v>
      </c>
      <c r="M5847" s="28">
        <f t="shared" si="1075"/>
        <v>0.48837332393509775</v>
      </c>
      <c r="N5847" s="28">
        <f t="shared" si="1071"/>
        <v>8.6112674075792555</v>
      </c>
      <c r="O5847" s="28">
        <f t="shared" si="1076"/>
        <v>0.55939827516743446</v>
      </c>
      <c r="P5847" s="28">
        <f t="shared" si="1077"/>
        <v>1.0477715991025323</v>
      </c>
      <c r="Q5847" s="6">
        <f t="shared" si="1078"/>
        <v>0.2344191954888469</v>
      </c>
      <c r="R5847" s="6">
        <f t="shared" si="1079"/>
        <v>0.21816532731529945</v>
      </c>
      <c r="S5847" s="6">
        <f t="shared" si="1080"/>
        <v>0.45258452280414635</v>
      </c>
    </row>
    <row r="5848" spans="2:19" customFormat="1" x14ac:dyDescent="0.25">
      <c r="B5848" s="200" t="s">
        <v>871</v>
      </c>
      <c r="C5848" s="114">
        <v>1</v>
      </c>
      <c r="D5848" s="1">
        <v>5.0999999999999996</v>
      </c>
      <c r="E5848" s="1"/>
      <c r="F5848" s="1"/>
      <c r="G5848" s="4">
        <f t="shared" si="1072"/>
        <v>64.961200000000005</v>
      </c>
      <c r="H5848" s="201"/>
      <c r="I5848" s="201"/>
      <c r="J5848" s="204">
        <f t="shared" si="1070"/>
        <v>2.0428206229967626E-3</v>
      </c>
      <c r="K5848" s="204">
        <f t="shared" si="1074"/>
        <v>0.13270408162857128</v>
      </c>
      <c r="L5848" s="28">
        <f t="shared" si="1073"/>
        <v>7.5179232289815232</v>
      </c>
      <c r="M5848" s="28">
        <f t="shared" si="1075"/>
        <v>0.48837332393509775</v>
      </c>
      <c r="N5848" s="28">
        <f t="shared" si="1071"/>
        <v>8.6112674075792555</v>
      </c>
      <c r="O5848" s="28">
        <f t="shared" si="1076"/>
        <v>0.55939827516743446</v>
      </c>
      <c r="P5848" s="28">
        <f t="shared" si="1077"/>
        <v>1.0477715991025323</v>
      </c>
      <c r="Q5848" s="6">
        <f t="shared" si="1078"/>
        <v>0.2344191954888469</v>
      </c>
      <c r="R5848" s="6">
        <f t="shared" si="1079"/>
        <v>0.21816532731529945</v>
      </c>
      <c r="S5848" s="6">
        <f t="shared" si="1080"/>
        <v>0.45258452280414635</v>
      </c>
    </row>
    <row r="5849" spans="2:19" customFormat="1" x14ac:dyDescent="0.25">
      <c r="B5849" s="200" t="s">
        <v>871</v>
      </c>
      <c r="C5849" s="114">
        <v>1</v>
      </c>
      <c r="D5849" s="1">
        <v>4</v>
      </c>
      <c r="E5849" s="1"/>
      <c r="F5849" s="1"/>
      <c r="G5849" s="4">
        <f t="shared" si="1072"/>
        <v>64.961200000000005</v>
      </c>
      <c r="H5849" s="201"/>
      <c r="I5849" s="201"/>
      <c r="J5849" s="204">
        <f t="shared" si="1070"/>
        <v>1.2566370614359172E-3</v>
      </c>
      <c r="K5849" s="204">
        <f t="shared" si="1074"/>
        <v>8.1632653058713603E-2</v>
      </c>
      <c r="L5849" s="28">
        <f t="shared" si="1073"/>
        <v>4.3006091215286046</v>
      </c>
      <c r="M5849" s="28">
        <f t="shared" si="1075"/>
        <v>0.27937273468421148</v>
      </c>
      <c r="N5849" s="28">
        <f t="shared" si="1071"/>
        <v>6.4806737611278331</v>
      </c>
      <c r="O5849" s="28">
        <f t="shared" si="1076"/>
        <v>0.42099235249702632</v>
      </c>
      <c r="P5849" s="28">
        <f t="shared" si="1077"/>
        <v>0.7003650871812378</v>
      </c>
      <c r="Q5849" s="6">
        <f t="shared" si="1078"/>
        <v>0.1340989126484215</v>
      </c>
      <c r="R5849" s="6">
        <f t="shared" si="1079"/>
        <v>0.16418701747384026</v>
      </c>
      <c r="S5849" s="6">
        <f t="shared" si="1080"/>
        <v>0.29828593012226179</v>
      </c>
    </row>
    <row r="5850" spans="2:19" customFormat="1" x14ac:dyDescent="0.25">
      <c r="B5850" s="200" t="s">
        <v>871</v>
      </c>
      <c r="C5850" s="114">
        <v>1</v>
      </c>
      <c r="D5850" s="1">
        <v>4.3</v>
      </c>
      <c r="E5850" s="1"/>
      <c r="F5850" s="1"/>
      <c r="G5850" s="4">
        <f t="shared" si="1072"/>
        <v>64.961200000000005</v>
      </c>
      <c r="H5850" s="201"/>
      <c r="I5850" s="201"/>
      <c r="J5850" s="204">
        <f t="shared" si="1070"/>
        <v>1.4522012041218817E-3</v>
      </c>
      <c r="K5850" s="204">
        <f t="shared" si="1074"/>
        <v>9.4336734690975893E-2</v>
      </c>
      <c r="L5850" s="28">
        <f t="shared" si="1073"/>
        <v>5.0785301024450318</v>
      </c>
      <c r="M5850" s="28">
        <f t="shared" si="1075"/>
        <v>0.3299074160899001</v>
      </c>
      <c r="N5850" s="28">
        <f t="shared" si="1071"/>
        <v>7.0529054640829827</v>
      </c>
      <c r="O5850" s="28">
        <f t="shared" si="1076"/>
        <v>0.45816521132004828</v>
      </c>
      <c r="P5850" s="28">
        <f t="shared" si="1077"/>
        <v>0.78807262740994832</v>
      </c>
      <c r="Q5850" s="6">
        <f t="shared" si="1078"/>
        <v>0.15835555972315205</v>
      </c>
      <c r="R5850" s="6">
        <f t="shared" si="1079"/>
        <v>0.17868443241481885</v>
      </c>
      <c r="S5850" s="6">
        <f t="shared" si="1080"/>
        <v>0.33703999213797087</v>
      </c>
    </row>
    <row r="5851" spans="2:19" customFormat="1" x14ac:dyDescent="0.25">
      <c r="B5851" s="200" t="s">
        <v>871</v>
      </c>
      <c r="C5851" s="114">
        <v>2</v>
      </c>
      <c r="D5851" s="1">
        <v>1.5</v>
      </c>
      <c r="E5851" s="1" t="s">
        <v>979</v>
      </c>
      <c r="F5851" s="1"/>
      <c r="G5851" s="4">
        <f t="shared" si="1072"/>
        <v>795.77470000000005</v>
      </c>
      <c r="H5851" s="201"/>
      <c r="I5851" s="201"/>
      <c r="J5851" s="204">
        <f t="shared" si="1070"/>
        <v>1.7671458676442585E-4</v>
      </c>
      <c r="K5851" s="204">
        <f t="shared" si="1074"/>
        <v>0.14062416670952715</v>
      </c>
      <c r="L5851" s="28">
        <f t="shared" si="1073"/>
        <v>0.45105329134289407</v>
      </c>
      <c r="M5851" s="28">
        <f t="shared" si="1075"/>
        <v>0.35893467765193482</v>
      </c>
      <c r="N5851" s="28">
        <f t="shared" si="1071"/>
        <v>2.0570116092208695</v>
      </c>
      <c r="O5851" s="28">
        <f t="shared" si="1076"/>
        <v>1.6369081282696913</v>
      </c>
      <c r="P5851" s="28">
        <f t="shared" si="1077"/>
        <v>1.9958428059216262</v>
      </c>
      <c r="Q5851" s="6">
        <f t="shared" si="1078"/>
        <v>0.1722886452729287</v>
      </c>
      <c r="R5851" s="6">
        <f t="shared" si="1079"/>
        <v>0.63839417002517962</v>
      </c>
      <c r="S5851" s="6">
        <f t="shared" si="1080"/>
        <v>0.81068281529810826</v>
      </c>
    </row>
    <row r="5852" spans="2:19" customFormat="1" x14ac:dyDescent="0.25">
      <c r="B5852" s="200" t="s">
        <v>871</v>
      </c>
      <c r="C5852" s="114">
        <v>2</v>
      </c>
      <c r="D5852" s="1">
        <v>5</v>
      </c>
      <c r="E5852" s="1"/>
      <c r="F5852" s="1"/>
      <c r="G5852" s="4">
        <f t="shared" si="1072"/>
        <v>64.961200000000005</v>
      </c>
      <c r="H5852" s="201"/>
      <c r="I5852" s="201"/>
      <c r="J5852" s="204">
        <f t="shared" si="1070"/>
        <v>1.9634954084936209E-3</v>
      </c>
      <c r="K5852" s="204">
        <f t="shared" si="1074"/>
        <v>0.12755102040424002</v>
      </c>
      <c r="L5852" s="28">
        <f t="shared" si="1073"/>
        <v>7.1833345216463531</v>
      </c>
      <c r="M5852" s="28">
        <f t="shared" si="1075"/>
        <v>0.46663803957857453</v>
      </c>
      <c r="N5852" s="28">
        <f t="shared" si="1071"/>
        <v>8.4140458590425169</v>
      </c>
      <c r="O5852" s="28">
        <f t="shared" si="1076"/>
        <v>0.54658652646013051</v>
      </c>
      <c r="P5852" s="28">
        <f t="shared" si="1077"/>
        <v>1.0132245660387049</v>
      </c>
      <c r="Q5852" s="6">
        <f t="shared" si="1078"/>
        <v>0.22398625899771576</v>
      </c>
      <c r="R5852" s="6">
        <f t="shared" si="1079"/>
        <v>0.2131687453194509</v>
      </c>
      <c r="S5852" s="6">
        <f t="shared" si="1080"/>
        <v>0.4371550043171667</v>
      </c>
    </row>
    <row r="5853" spans="2:19" customFormat="1" x14ac:dyDescent="0.25">
      <c r="B5853" s="200" t="s">
        <v>871</v>
      </c>
      <c r="C5853" s="114">
        <v>2</v>
      </c>
      <c r="D5853" s="1">
        <v>6.7</v>
      </c>
      <c r="E5853" s="1"/>
      <c r="F5853" s="1"/>
      <c r="G5853" s="4">
        <f t="shared" si="1072"/>
        <v>64.961200000000005</v>
      </c>
      <c r="H5853" s="201"/>
      <c r="I5853" s="201"/>
      <c r="J5853" s="204">
        <f t="shared" si="1070"/>
        <v>3.5256523554911458E-3</v>
      </c>
      <c r="K5853" s="204">
        <f t="shared" si="1074"/>
        <v>0.22903061223785337</v>
      </c>
      <c r="L5853" s="28">
        <f t="shared" si="1073"/>
        <v>14.077969600318117</v>
      </c>
      <c r="M5853" s="28">
        <f t="shared" si="1075"/>
        <v>0.9145218165384269</v>
      </c>
      <c r="N5853" s="28">
        <f t="shared" si="1071"/>
        <v>11.849976492405487</v>
      </c>
      <c r="O5853" s="28">
        <f t="shared" si="1076"/>
        <v>0.76978870784942166</v>
      </c>
      <c r="P5853" s="28">
        <f t="shared" si="1077"/>
        <v>1.6843105243878487</v>
      </c>
      <c r="Q5853" s="6">
        <f t="shared" si="1078"/>
        <v>0.43897047193844491</v>
      </c>
      <c r="R5853" s="6">
        <f t="shared" si="1079"/>
        <v>0.30021759606127446</v>
      </c>
      <c r="S5853" s="6">
        <f t="shared" si="1080"/>
        <v>0.73918806799971937</v>
      </c>
    </row>
    <row r="5854" spans="2:19" customFormat="1" x14ac:dyDescent="0.25">
      <c r="B5854" s="200" t="s">
        <v>871</v>
      </c>
      <c r="C5854" s="114">
        <v>2</v>
      </c>
      <c r="D5854" s="1">
        <v>5.5</v>
      </c>
      <c r="E5854" s="1"/>
      <c r="F5854" s="1"/>
      <c r="G5854" s="4">
        <f t="shared" si="1072"/>
        <v>64.961200000000005</v>
      </c>
      <c r="H5854" s="201"/>
      <c r="I5854" s="201"/>
      <c r="J5854" s="204">
        <f t="shared" si="1070"/>
        <v>2.3758294442772811E-3</v>
      </c>
      <c r="K5854" s="204">
        <f t="shared" si="1074"/>
        <v>0.15433673468913039</v>
      </c>
      <c r="L5854" s="28">
        <f t="shared" si="1073"/>
        <v>8.9430956308196485</v>
      </c>
      <c r="M5854" s="28">
        <f t="shared" si="1075"/>
        <v>0.58095423516110178</v>
      </c>
      <c r="N5854" s="28">
        <f t="shared" si="1071"/>
        <v>9.4066355127217793</v>
      </c>
      <c r="O5854" s="28">
        <f t="shared" si="1076"/>
        <v>0.61106634272138272</v>
      </c>
      <c r="P5854" s="28">
        <f t="shared" si="1077"/>
        <v>1.1920205778824844</v>
      </c>
      <c r="Q5854" s="6">
        <f t="shared" si="1078"/>
        <v>0.27885803287732885</v>
      </c>
      <c r="R5854" s="6">
        <f t="shared" si="1079"/>
        <v>0.23831587366133927</v>
      </c>
      <c r="S5854" s="6">
        <f t="shared" si="1080"/>
        <v>0.51717390653866813</v>
      </c>
    </row>
    <row r="5855" spans="2:19" customFormat="1" x14ac:dyDescent="0.25">
      <c r="B5855" s="200" t="s">
        <v>871</v>
      </c>
      <c r="C5855" s="114">
        <v>2</v>
      </c>
      <c r="D5855" s="1">
        <v>1.8</v>
      </c>
      <c r="E5855" s="1" t="s">
        <v>979</v>
      </c>
      <c r="F5855" s="1"/>
      <c r="G5855" s="4">
        <f t="shared" si="1072"/>
        <v>795.77470000000005</v>
      </c>
      <c r="H5855" s="201"/>
      <c r="I5855" s="201"/>
      <c r="J5855" s="204">
        <f t="shared" si="1070"/>
        <v>2.5446900494077327E-4</v>
      </c>
      <c r="K5855" s="204">
        <f t="shared" si="1074"/>
        <v>0.20249880006171914</v>
      </c>
      <c r="L5855" s="28">
        <f t="shared" si="1073"/>
        <v>0.68590748301013704</v>
      </c>
      <c r="M5855" s="28">
        <f t="shared" si="1075"/>
        <v>0.54582459775497671</v>
      </c>
      <c r="N5855" s="28">
        <f t="shared" si="1071"/>
        <v>2.5461196030223361</v>
      </c>
      <c r="O5855" s="28">
        <f t="shared" si="1076"/>
        <v>2.0261255964970846</v>
      </c>
      <c r="P5855" s="28">
        <f t="shared" si="1077"/>
        <v>2.5719501942520613</v>
      </c>
      <c r="Q5855" s="6">
        <f t="shared" si="1078"/>
        <v>0.26199580692238883</v>
      </c>
      <c r="R5855" s="6">
        <f t="shared" si="1079"/>
        <v>0.79018898263386306</v>
      </c>
      <c r="S5855" s="6">
        <f t="shared" si="1080"/>
        <v>1.0521847895562519</v>
      </c>
    </row>
    <row r="5856" spans="2:19" customFormat="1" x14ac:dyDescent="0.25">
      <c r="B5856" s="200" t="s">
        <v>871</v>
      </c>
      <c r="C5856" s="114">
        <v>2</v>
      </c>
      <c r="D5856" s="1">
        <v>1.8</v>
      </c>
      <c r="E5856" s="1" t="s">
        <v>979</v>
      </c>
      <c r="F5856" s="1"/>
      <c r="G5856" s="4">
        <f t="shared" si="1072"/>
        <v>795.77470000000005</v>
      </c>
      <c r="H5856" s="201"/>
      <c r="I5856" s="201"/>
      <c r="J5856" s="204">
        <f t="shared" si="1070"/>
        <v>2.5446900494077327E-4</v>
      </c>
      <c r="K5856" s="204">
        <f t="shared" si="1074"/>
        <v>0.20249880006171914</v>
      </c>
      <c r="L5856" s="28">
        <f t="shared" si="1073"/>
        <v>0.68590748301013704</v>
      </c>
      <c r="M5856" s="28">
        <f t="shared" si="1075"/>
        <v>0.54582459775497671</v>
      </c>
      <c r="N5856" s="28">
        <f t="shared" si="1071"/>
        <v>2.5461196030223361</v>
      </c>
      <c r="O5856" s="28">
        <f t="shared" si="1076"/>
        <v>2.0261255964970846</v>
      </c>
      <c r="P5856" s="28">
        <f t="shared" si="1077"/>
        <v>2.5719501942520613</v>
      </c>
      <c r="Q5856" s="6">
        <f t="shared" si="1078"/>
        <v>0.26199580692238883</v>
      </c>
      <c r="R5856" s="6">
        <f t="shared" si="1079"/>
        <v>0.79018898263386306</v>
      </c>
      <c r="S5856" s="6">
        <f t="shared" si="1080"/>
        <v>1.0521847895562519</v>
      </c>
    </row>
    <row r="5857" spans="2:19" customFormat="1" x14ac:dyDescent="0.25">
      <c r="B5857" s="200" t="s">
        <v>871</v>
      </c>
      <c r="C5857" s="114">
        <v>2</v>
      </c>
      <c r="D5857" s="1">
        <v>3</v>
      </c>
      <c r="E5857" s="1"/>
      <c r="F5857" s="1"/>
      <c r="G5857" s="4">
        <f t="shared" si="1072"/>
        <v>795.77470000000005</v>
      </c>
      <c r="H5857" s="201"/>
      <c r="I5857" s="201"/>
      <c r="J5857" s="204">
        <f t="shared" ref="J5857:J5920" si="1081">((+D5857/200)^2)*PI()</f>
        <v>7.0685834705770342E-4</v>
      </c>
      <c r="K5857" s="204">
        <f t="shared" si="1074"/>
        <v>0.56249666683810862</v>
      </c>
      <c r="L5857" s="28">
        <f t="shared" si="1073"/>
        <v>2.219707841442716</v>
      </c>
      <c r="M5857" s="28">
        <f t="shared" si="1075"/>
        <v>1.7663769089848702</v>
      </c>
      <c r="N5857" s="28">
        <f t="shared" ref="N5857:N5920" si="1082">1.28*(D5857^1.17)</f>
        <v>4.6285167281146418</v>
      </c>
      <c r="O5857" s="28">
        <f t="shared" si="1076"/>
        <v>3.6832347567317885</v>
      </c>
      <c r="P5857" s="28">
        <f t="shared" si="1077"/>
        <v>5.4496116657166587</v>
      </c>
      <c r="Q5857" s="6">
        <f t="shared" si="1078"/>
        <v>0.84786091631273763</v>
      </c>
      <c r="R5857" s="6">
        <f t="shared" si="1079"/>
        <v>1.4364615551253976</v>
      </c>
      <c r="S5857" s="6">
        <f t="shared" si="1080"/>
        <v>2.2843224714381352</v>
      </c>
    </row>
    <row r="5858" spans="2:19" customFormat="1" x14ac:dyDescent="0.25">
      <c r="B5858" s="200" t="s">
        <v>871</v>
      </c>
      <c r="C5858" s="114">
        <v>2</v>
      </c>
      <c r="D5858" s="1">
        <v>1.1000000000000001</v>
      </c>
      <c r="E5858" s="1" t="s">
        <v>979</v>
      </c>
      <c r="F5858" s="1"/>
      <c r="G5858" s="4">
        <f t="shared" ref="G5858:G5921" si="1083">IF($D5858&lt;3.01,795.7747,64.9612)</f>
        <v>795.77470000000005</v>
      </c>
      <c r="H5858" s="201"/>
      <c r="I5858" s="201"/>
      <c r="J5858" s="204">
        <f t="shared" si="1081"/>
        <v>9.503317777109126E-5</v>
      </c>
      <c r="K5858" s="204">
        <f t="shared" si="1074"/>
        <v>7.5624551874901288E-2</v>
      </c>
      <c r="L5858" s="28">
        <f t="shared" ref="L5858:L5921" si="1084">0.17758*(D5858^2.299)</f>
        <v>0.2210832472489353</v>
      </c>
      <c r="M5858" s="28">
        <f t="shared" si="1075"/>
        <v>0.17593141566328524</v>
      </c>
      <c r="N5858" s="28">
        <f t="shared" si="1082"/>
        <v>1.4309992669393452</v>
      </c>
      <c r="O5858" s="28">
        <f t="shared" si="1076"/>
        <v>1.1387462866523226</v>
      </c>
      <c r="P5858" s="28">
        <f t="shared" si="1077"/>
        <v>1.3146777023156078</v>
      </c>
      <c r="Q5858" s="6">
        <f t="shared" si="1078"/>
        <v>8.4447079518376905E-2</v>
      </c>
      <c r="R5858" s="6">
        <f t="shared" si="1079"/>
        <v>0.4441110517944058</v>
      </c>
      <c r="S5858" s="6">
        <f t="shared" si="1080"/>
        <v>0.52855813131278273</v>
      </c>
    </row>
    <row r="5859" spans="2:19" customFormat="1" x14ac:dyDescent="0.25">
      <c r="B5859" s="200" t="s">
        <v>871</v>
      </c>
      <c r="C5859" s="114">
        <v>2</v>
      </c>
      <c r="D5859" s="1">
        <v>3.5</v>
      </c>
      <c r="E5859" s="1"/>
      <c r="F5859" s="1"/>
      <c r="G5859" s="4">
        <f t="shared" si="1083"/>
        <v>64.961200000000005</v>
      </c>
      <c r="H5859" s="201"/>
      <c r="I5859" s="201"/>
      <c r="J5859" s="204">
        <f t="shared" si="1081"/>
        <v>9.6211275016187424E-4</v>
      </c>
      <c r="K5859" s="204">
        <f t="shared" ref="K5859:K5922" si="1085">+IF($D5859&gt;3.01,J5859*64.96120126,J5859*795.77)</f>
        <v>6.2499999998077607E-2</v>
      </c>
      <c r="L5859" s="28">
        <f t="shared" si="1084"/>
        <v>3.1637815247608514</v>
      </c>
      <c r="M5859" s="28">
        <f t="shared" ref="M5859:M5922" si="1086">+IF($D5859&gt;3.01,L5859*64.96120126*0.001,L5859*795.77*0.001)</f>
        <v>0.20552304837265933</v>
      </c>
      <c r="N5859" s="28">
        <f t="shared" si="1082"/>
        <v>5.5433152983182508</v>
      </c>
      <c r="O5859" s="28">
        <f t="shared" ref="O5859:O5922" si="1087">+IF($D5859&gt;3.01,N5859*64.96120126*0.001,N5859*795.77*0.001)</f>
        <v>0.36010042074168885</v>
      </c>
      <c r="P5859" s="28">
        <f t="shared" ref="P5859:P5922" si="1088">+M5859+O5859</f>
        <v>0.56562346911434824</v>
      </c>
      <c r="Q5859" s="6">
        <f t="shared" si="1078"/>
        <v>9.865106321887647E-2</v>
      </c>
      <c r="R5859" s="6">
        <f t="shared" si="1079"/>
        <v>0.14043916408925866</v>
      </c>
      <c r="S5859" s="6">
        <f t="shared" si="1080"/>
        <v>0.23909022730813512</v>
      </c>
    </row>
    <row r="5860" spans="2:19" customFormat="1" x14ac:dyDescent="0.25">
      <c r="B5860" s="200" t="s">
        <v>871</v>
      </c>
      <c r="C5860" s="114">
        <v>2</v>
      </c>
      <c r="D5860" s="1">
        <v>1</v>
      </c>
      <c r="E5860" s="1" t="s">
        <v>979</v>
      </c>
      <c r="F5860" s="1"/>
      <c r="G5860" s="4">
        <f t="shared" si="1083"/>
        <v>795.77470000000005</v>
      </c>
      <c r="H5860" s="201"/>
      <c r="I5860" s="201"/>
      <c r="J5860" s="204">
        <f t="shared" si="1081"/>
        <v>7.8539816339744827E-5</v>
      </c>
      <c r="K5860" s="204">
        <f t="shared" si="1085"/>
        <v>6.2499629648678737E-2</v>
      </c>
      <c r="L5860" s="28">
        <f t="shared" si="1084"/>
        <v>0.17757999999999999</v>
      </c>
      <c r="M5860" s="28">
        <f t="shared" si="1086"/>
        <v>0.14131283659999999</v>
      </c>
      <c r="N5860" s="28">
        <f t="shared" si="1082"/>
        <v>1.28</v>
      </c>
      <c r="O5860" s="28">
        <f t="shared" si="1087"/>
        <v>1.0185856</v>
      </c>
      <c r="P5860" s="28">
        <f t="shared" si="1088"/>
        <v>1.1598984366</v>
      </c>
      <c r="Q5860" s="6">
        <f t="shared" si="1078"/>
        <v>6.7830161567999994E-2</v>
      </c>
      <c r="R5860" s="6">
        <f t="shared" si="1079"/>
        <v>0.39724838400000001</v>
      </c>
      <c r="S5860" s="6">
        <f t="shared" si="1080"/>
        <v>0.46507854556799999</v>
      </c>
    </row>
    <row r="5861" spans="2:19" customFormat="1" x14ac:dyDescent="0.25">
      <c r="B5861" s="200" t="s">
        <v>871</v>
      </c>
      <c r="C5861" s="114">
        <v>2</v>
      </c>
      <c r="D5861" s="1">
        <v>2.5</v>
      </c>
      <c r="E5861" s="1" t="s">
        <v>979</v>
      </c>
      <c r="F5861" s="1"/>
      <c r="G5861" s="4">
        <f t="shared" si="1083"/>
        <v>795.77470000000005</v>
      </c>
      <c r="H5861" s="201"/>
      <c r="I5861" s="201"/>
      <c r="J5861" s="204">
        <f t="shared" si="1081"/>
        <v>4.9087385212340522E-4</v>
      </c>
      <c r="K5861" s="204">
        <f t="shared" si="1085"/>
        <v>0.39062268530424216</v>
      </c>
      <c r="L5861" s="28">
        <f t="shared" si="1084"/>
        <v>1.4596815933666829</v>
      </c>
      <c r="M5861" s="28">
        <f t="shared" si="1086"/>
        <v>1.1615708215534053</v>
      </c>
      <c r="N5861" s="28">
        <f t="shared" si="1082"/>
        <v>3.7393815404049149</v>
      </c>
      <c r="O5861" s="28">
        <f t="shared" si="1087"/>
        <v>2.975687648408019</v>
      </c>
      <c r="P5861" s="28">
        <f t="shared" si="1088"/>
        <v>4.1372584699614245</v>
      </c>
      <c r="Q5861" s="6">
        <f t="shared" si="1078"/>
        <v>0.55755399434563457</v>
      </c>
      <c r="R5861" s="6">
        <f t="shared" si="1079"/>
        <v>1.1605181828791276</v>
      </c>
      <c r="S5861" s="6">
        <f t="shared" si="1080"/>
        <v>1.7180721772247622</v>
      </c>
    </row>
    <row r="5862" spans="2:19" customFormat="1" x14ac:dyDescent="0.25">
      <c r="B5862" s="200" t="s">
        <v>871</v>
      </c>
      <c r="C5862" s="114">
        <v>2</v>
      </c>
      <c r="D5862" s="1">
        <v>3.3</v>
      </c>
      <c r="E5862" s="1" t="s">
        <v>979</v>
      </c>
      <c r="F5862" s="1"/>
      <c r="G5862" s="4">
        <f t="shared" si="1083"/>
        <v>64.961200000000005</v>
      </c>
      <c r="H5862" s="201"/>
      <c r="I5862" s="201"/>
      <c r="J5862" s="204">
        <f t="shared" si="1081"/>
        <v>8.5529859993982123E-4</v>
      </c>
      <c r="K5862" s="204">
        <f t="shared" si="1085"/>
        <v>5.5561224488086945E-2</v>
      </c>
      <c r="L5862" s="28">
        <f t="shared" si="1084"/>
        <v>2.7634881041225379</v>
      </c>
      <c r="M5862" s="28">
        <f t="shared" si="1086"/>
        <v>0.17951950691152002</v>
      </c>
      <c r="N5862" s="28">
        <f t="shared" si="1082"/>
        <v>5.1745344101160526</v>
      </c>
      <c r="O5862" s="28">
        <f t="shared" si="1087"/>
        <v>0.3361439712423443</v>
      </c>
      <c r="P5862" s="28">
        <f t="shared" si="1088"/>
        <v>0.51566347815386426</v>
      </c>
      <c r="Q5862" s="6">
        <f t="shared" si="1078"/>
        <v>8.6169363317529613E-2</v>
      </c>
      <c r="R5862" s="6">
        <f t="shared" si="1079"/>
        <v>0.13109614878451428</v>
      </c>
      <c r="S5862" s="6">
        <f t="shared" si="1080"/>
        <v>0.2172655121020439</v>
      </c>
    </row>
    <row r="5863" spans="2:19" customFormat="1" x14ac:dyDescent="0.25">
      <c r="B5863" s="200" t="s">
        <v>871</v>
      </c>
      <c r="C5863" s="114">
        <v>2</v>
      </c>
      <c r="D5863" s="1">
        <v>1.3</v>
      </c>
      <c r="E5863" s="1" t="s">
        <v>979</v>
      </c>
      <c r="F5863" s="1"/>
      <c r="G5863" s="4">
        <f t="shared" si="1083"/>
        <v>795.77470000000005</v>
      </c>
      <c r="H5863" s="201"/>
      <c r="I5863" s="201"/>
      <c r="J5863" s="204">
        <f t="shared" si="1081"/>
        <v>1.3273228961416879E-4</v>
      </c>
      <c r="K5863" s="204">
        <f t="shared" si="1085"/>
        <v>0.1056243741062671</v>
      </c>
      <c r="L5863" s="28">
        <f t="shared" si="1084"/>
        <v>0.32460097397494425</v>
      </c>
      <c r="M5863" s="28">
        <f t="shared" si="1086"/>
        <v>0.25830771706004141</v>
      </c>
      <c r="N5863" s="28">
        <f t="shared" si="1082"/>
        <v>1.7398976112023801</v>
      </c>
      <c r="O5863" s="28">
        <f t="shared" si="1087"/>
        <v>1.3845583220665181</v>
      </c>
      <c r="P5863" s="28">
        <f t="shared" si="1088"/>
        <v>1.6428660391265595</v>
      </c>
      <c r="Q5863" s="6">
        <f t="shared" si="1078"/>
        <v>0.12398770418881987</v>
      </c>
      <c r="R5863" s="6">
        <f t="shared" si="1079"/>
        <v>0.53997774560594203</v>
      </c>
      <c r="S5863" s="6">
        <f t="shared" si="1080"/>
        <v>0.66396544979476191</v>
      </c>
    </row>
    <row r="5864" spans="2:19" customFormat="1" x14ac:dyDescent="0.25">
      <c r="B5864" s="200" t="s">
        <v>871</v>
      </c>
      <c r="C5864" s="114">
        <v>2</v>
      </c>
      <c r="D5864" s="1">
        <v>6</v>
      </c>
      <c r="E5864" s="1"/>
      <c r="F5864" s="1"/>
      <c r="G5864" s="4">
        <f t="shared" si="1083"/>
        <v>64.961200000000005</v>
      </c>
      <c r="H5864" s="201"/>
      <c r="I5864" s="201"/>
      <c r="J5864" s="204">
        <f t="shared" si="1081"/>
        <v>2.8274333882308137E-3</v>
      </c>
      <c r="K5864" s="204">
        <f t="shared" si="1085"/>
        <v>0.1836734693821056</v>
      </c>
      <c r="L5864" s="28">
        <f t="shared" si="1084"/>
        <v>10.923549380812876</v>
      </c>
      <c r="M5864" s="28">
        <f t="shared" si="1086"/>
        <v>0.70960688980053355</v>
      </c>
      <c r="N5864" s="28">
        <f t="shared" si="1082"/>
        <v>10.414704032978928</v>
      </c>
      <c r="O5864" s="28">
        <f t="shared" si="1087"/>
        <v>0.67655168474967775</v>
      </c>
      <c r="P5864" s="28">
        <f t="shared" si="1088"/>
        <v>1.3861585745502114</v>
      </c>
      <c r="Q5864" s="6">
        <f t="shared" si="1078"/>
        <v>0.34061130710425608</v>
      </c>
      <c r="R5864" s="6">
        <f t="shared" si="1079"/>
        <v>0.26385515705237433</v>
      </c>
      <c r="S5864" s="6">
        <f t="shared" si="1080"/>
        <v>0.60446646415663041</v>
      </c>
    </row>
    <row r="5865" spans="2:19" customFormat="1" x14ac:dyDescent="0.25">
      <c r="B5865" s="200" t="s">
        <v>871</v>
      </c>
      <c r="C5865" s="114">
        <v>2</v>
      </c>
      <c r="D5865" s="1">
        <v>1.5</v>
      </c>
      <c r="E5865" s="1" t="s">
        <v>979</v>
      </c>
      <c r="F5865" s="1"/>
      <c r="G5865" s="4">
        <f t="shared" si="1083"/>
        <v>795.77470000000005</v>
      </c>
      <c r="H5865" s="201"/>
      <c r="I5865" s="201"/>
      <c r="J5865" s="204">
        <f t="shared" si="1081"/>
        <v>1.7671458676442585E-4</v>
      </c>
      <c r="K5865" s="204">
        <f t="shared" si="1085"/>
        <v>0.14062416670952715</v>
      </c>
      <c r="L5865" s="28">
        <f t="shared" si="1084"/>
        <v>0.45105329134289407</v>
      </c>
      <c r="M5865" s="28">
        <f t="shared" si="1086"/>
        <v>0.35893467765193482</v>
      </c>
      <c r="N5865" s="28">
        <f t="shared" si="1082"/>
        <v>2.0570116092208695</v>
      </c>
      <c r="O5865" s="28">
        <f t="shared" si="1087"/>
        <v>1.6369081282696913</v>
      </c>
      <c r="P5865" s="28">
        <f t="shared" si="1088"/>
        <v>1.9958428059216262</v>
      </c>
      <c r="Q5865" s="6">
        <f t="shared" si="1078"/>
        <v>0.1722886452729287</v>
      </c>
      <c r="R5865" s="6">
        <f t="shared" si="1079"/>
        <v>0.63839417002517962</v>
      </c>
      <c r="S5865" s="6">
        <f t="shared" si="1080"/>
        <v>0.81068281529810826</v>
      </c>
    </row>
    <row r="5866" spans="2:19" customFormat="1" x14ac:dyDescent="0.25">
      <c r="B5866" s="200" t="s">
        <v>871</v>
      </c>
      <c r="C5866" s="114">
        <v>2</v>
      </c>
      <c r="D5866" s="1">
        <v>9.8000000000000007</v>
      </c>
      <c r="E5866" s="1"/>
      <c r="F5866" s="1"/>
      <c r="G5866" s="4">
        <f t="shared" si="1083"/>
        <v>64.961200000000005</v>
      </c>
      <c r="H5866" s="201"/>
      <c r="I5866" s="201"/>
      <c r="J5866" s="204">
        <f t="shared" si="1081"/>
        <v>7.5429639612690945E-3</v>
      </c>
      <c r="K5866" s="204">
        <f t="shared" si="1085"/>
        <v>0.48999999998492844</v>
      </c>
      <c r="L5866" s="28">
        <f t="shared" si="1084"/>
        <v>33.746038656612889</v>
      </c>
      <c r="M5866" s="28">
        <f t="shared" si="1086"/>
        <v>2.1921832088999702</v>
      </c>
      <c r="N5866" s="28">
        <f t="shared" si="1082"/>
        <v>18.49032216838847</v>
      </c>
      <c r="O5866" s="28">
        <f t="shared" si="1087"/>
        <v>1.2011535397429229</v>
      </c>
      <c r="P5866" s="28">
        <f t="shared" si="1088"/>
        <v>3.3933367486428931</v>
      </c>
      <c r="Q5866" s="6">
        <f t="shared" si="1078"/>
        <v>1.0522479402719858</v>
      </c>
      <c r="R5866" s="6">
        <f t="shared" si="1079"/>
        <v>0.46844988049973996</v>
      </c>
      <c r="S5866" s="6">
        <f t="shared" si="1080"/>
        <v>1.5206978207717257</v>
      </c>
    </row>
    <row r="5867" spans="2:19" customFormat="1" x14ac:dyDescent="0.25">
      <c r="B5867" s="200" t="s">
        <v>871</v>
      </c>
      <c r="C5867" s="114">
        <v>2</v>
      </c>
      <c r="D5867" s="1">
        <v>1.4</v>
      </c>
      <c r="E5867" s="1" t="s">
        <v>979</v>
      </c>
      <c r="F5867" s="1"/>
      <c r="G5867" s="4">
        <f t="shared" si="1083"/>
        <v>795.77470000000005</v>
      </c>
      <c r="H5867" s="201"/>
      <c r="I5867" s="201"/>
      <c r="J5867" s="204">
        <f t="shared" si="1081"/>
        <v>1.5393804002589983E-4</v>
      </c>
      <c r="K5867" s="204">
        <f t="shared" si="1085"/>
        <v>0.1224992741114103</v>
      </c>
      <c r="L5867" s="28">
        <f t="shared" si="1084"/>
        <v>0.38489512077165539</v>
      </c>
      <c r="M5867" s="28">
        <f t="shared" si="1086"/>
        <v>0.3062879902564602</v>
      </c>
      <c r="N5867" s="28">
        <f t="shared" si="1082"/>
        <v>1.8974912041414842</v>
      </c>
      <c r="O5867" s="28">
        <f t="shared" si="1087"/>
        <v>1.509966575519669</v>
      </c>
      <c r="P5867" s="28">
        <f t="shared" si="1088"/>
        <v>1.8162545657761291</v>
      </c>
      <c r="Q5867" s="6">
        <f t="shared" si="1078"/>
        <v>0.14701823532310088</v>
      </c>
      <c r="R5867" s="6">
        <f t="shared" si="1079"/>
        <v>0.58888696445267086</v>
      </c>
      <c r="S5867" s="6">
        <f t="shared" si="1080"/>
        <v>0.73590519977577173</v>
      </c>
    </row>
    <row r="5868" spans="2:19" customFormat="1" x14ac:dyDescent="0.25">
      <c r="B5868" s="200" t="s">
        <v>871</v>
      </c>
      <c r="C5868" s="114">
        <v>2</v>
      </c>
      <c r="D5868" s="1">
        <v>1</v>
      </c>
      <c r="E5868" s="1" t="s">
        <v>979</v>
      </c>
      <c r="F5868" s="1"/>
      <c r="G5868" s="4">
        <f t="shared" si="1083"/>
        <v>795.77470000000005</v>
      </c>
      <c r="H5868" s="201"/>
      <c r="I5868" s="201"/>
      <c r="J5868" s="204">
        <f t="shared" si="1081"/>
        <v>7.8539816339744827E-5</v>
      </c>
      <c r="K5868" s="204">
        <f t="shared" si="1085"/>
        <v>6.2499629648678737E-2</v>
      </c>
      <c r="L5868" s="28">
        <f t="shared" si="1084"/>
        <v>0.17757999999999999</v>
      </c>
      <c r="M5868" s="28">
        <f t="shared" si="1086"/>
        <v>0.14131283659999999</v>
      </c>
      <c r="N5868" s="28">
        <f t="shared" si="1082"/>
        <v>1.28</v>
      </c>
      <c r="O5868" s="28">
        <f t="shared" si="1087"/>
        <v>1.0185856</v>
      </c>
      <c r="P5868" s="28">
        <f t="shared" si="1088"/>
        <v>1.1598984366</v>
      </c>
      <c r="Q5868" s="6">
        <f t="shared" si="1078"/>
        <v>6.7830161567999994E-2</v>
      </c>
      <c r="R5868" s="6">
        <f t="shared" si="1079"/>
        <v>0.39724838400000001</v>
      </c>
      <c r="S5868" s="6">
        <f t="shared" si="1080"/>
        <v>0.46507854556799999</v>
      </c>
    </row>
    <row r="5869" spans="2:19" customFormat="1" x14ac:dyDescent="0.25">
      <c r="B5869" s="200" t="s">
        <v>871</v>
      </c>
      <c r="C5869" s="114">
        <v>2</v>
      </c>
      <c r="D5869" s="1">
        <v>5</v>
      </c>
      <c r="E5869" s="1"/>
      <c r="F5869" s="1"/>
      <c r="G5869" s="4">
        <f t="shared" si="1083"/>
        <v>64.961200000000005</v>
      </c>
      <c r="H5869" s="201"/>
      <c r="I5869" s="201"/>
      <c r="J5869" s="204">
        <f t="shared" si="1081"/>
        <v>1.9634954084936209E-3</v>
      </c>
      <c r="K5869" s="204">
        <f t="shared" si="1085"/>
        <v>0.12755102040424002</v>
      </c>
      <c r="L5869" s="28">
        <f t="shared" si="1084"/>
        <v>7.1833345216463531</v>
      </c>
      <c r="M5869" s="28">
        <f t="shared" si="1086"/>
        <v>0.46663803957857453</v>
      </c>
      <c r="N5869" s="28">
        <f t="shared" si="1082"/>
        <v>8.4140458590425169</v>
      </c>
      <c r="O5869" s="28">
        <f t="shared" si="1087"/>
        <v>0.54658652646013051</v>
      </c>
      <c r="P5869" s="28">
        <f t="shared" si="1088"/>
        <v>1.0132245660387049</v>
      </c>
      <c r="Q5869" s="6">
        <f t="shared" si="1078"/>
        <v>0.22398625899771576</v>
      </c>
      <c r="R5869" s="6">
        <f t="shared" si="1079"/>
        <v>0.2131687453194509</v>
      </c>
      <c r="S5869" s="6">
        <f t="shared" si="1080"/>
        <v>0.4371550043171667</v>
      </c>
    </row>
    <row r="5870" spans="2:19" customFormat="1" x14ac:dyDescent="0.25">
      <c r="B5870" s="200" t="s">
        <v>871</v>
      </c>
      <c r="C5870" s="114">
        <v>2</v>
      </c>
      <c r="D5870" s="1">
        <v>1.4</v>
      </c>
      <c r="E5870" s="1" t="s">
        <v>979</v>
      </c>
      <c r="F5870" s="1"/>
      <c r="G5870" s="4">
        <f t="shared" si="1083"/>
        <v>795.77470000000005</v>
      </c>
      <c r="H5870" s="201"/>
      <c r="I5870" s="201"/>
      <c r="J5870" s="204">
        <f t="shared" si="1081"/>
        <v>1.5393804002589983E-4</v>
      </c>
      <c r="K5870" s="204">
        <f t="shared" si="1085"/>
        <v>0.1224992741114103</v>
      </c>
      <c r="L5870" s="28">
        <f t="shared" si="1084"/>
        <v>0.38489512077165539</v>
      </c>
      <c r="M5870" s="28">
        <f t="shared" si="1086"/>
        <v>0.3062879902564602</v>
      </c>
      <c r="N5870" s="28">
        <f t="shared" si="1082"/>
        <v>1.8974912041414842</v>
      </c>
      <c r="O5870" s="28">
        <f t="shared" si="1087"/>
        <v>1.509966575519669</v>
      </c>
      <c r="P5870" s="28">
        <f t="shared" si="1088"/>
        <v>1.8162545657761291</v>
      </c>
      <c r="Q5870" s="6">
        <f t="shared" si="1078"/>
        <v>0.14701823532310088</v>
      </c>
      <c r="R5870" s="6">
        <f t="shared" si="1079"/>
        <v>0.58888696445267086</v>
      </c>
      <c r="S5870" s="6">
        <f t="shared" si="1080"/>
        <v>0.73590519977577173</v>
      </c>
    </row>
    <row r="5871" spans="2:19" customFormat="1" x14ac:dyDescent="0.25">
      <c r="B5871" s="200" t="s">
        <v>871</v>
      </c>
      <c r="C5871" s="114">
        <v>2</v>
      </c>
      <c r="D5871" s="1">
        <v>1.8</v>
      </c>
      <c r="E5871" s="1" t="s">
        <v>979</v>
      </c>
      <c r="F5871" s="1"/>
      <c r="G5871" s="4">
        <f t="shared" si="1083"/>
        <v>795.77470000000005</v>
      </c>
      <c r="H5871" s="201"/>
      <c r="I5871" s="201"/>
      <c r="J5871" s="204">
        <f t="shared" si="1081"/>
        <v>2.5446900494077327E-4</v>
      </c>
      <c r="K5871" s="204">
        <f t="shared" si="1085"/>
        <v>0.20249880006171914</v>
      </c>
      <c r="L5871" s="28">
        <f t="shared" si="1084"/>
        <v>0.68590748301013704</v>
      </c>
      <c r="M5871" s="28">
        <f t="shared" si="1086"/>
        <v>0.54582459775497671</v>
      </c>
      <c r="N5871" s="28">
        <f t="shared" si="1082"/>
        <v>2.5461196030223361</v>
      </c>
      <c r="O5871" s="28">
        <f t="shared" si="1087"/>
        <v>2.0261255964970846</v>
      </c>
      <c r="P5871" s="28">
        <f t="shared" si="1088"/>
        <v>2.5719501942520613</v>
      </c>
      <c r="Q5871" s="6">
        <f t="shared" si="1078"/>
        <v>0.26199580692238883</v>
      </c>
      <c r="R5871" s="6">
        <f t="shared" si="1079"/>
        <v>0.79018898263386306</v>
      </c>
      <c r="S5871" s="6">
        <f t="shared" si="1080"/>
        <v>1.0521847895562519</v>
      </c>
    </row>
    <row r="5872" spans="2:19" customFormat="1" x14ac:dyDescent="0.25">
      <c r="B5872" s="200" t="s">
        <v>871</v>
      </c>
      <c r="C5872" s="114">
        <v>2</v>
      </c>
      <c r="D5872" s="1">
        <v>1.2</v>
      </c>
      <c r="E5872" s="1" t="s">
        <v>979</v>
      </c>
      <c r="F5872" s="1"/>
      <c r="G5872" s="4">
        <f t="shared" si="1083"/>
        <v>795.77470000000005</v>
      </c>
      <c r="H5872" s="201"/>
      <c r="I5872" s="201"/>
      <c r="J5872" s="204">
        <f t="shared" si="1081"/>
        <v>1.1309733552923255E-4</v>
      </c>
      <c r="K5872" s="204">
        <f t="shared" si="1085"/>
        <v>8.9999466694097391E-2</v>
      </c>
      <c r="L5872" s="28">
        <f t="shared" si="1084"/>
        <v>0.27004226145939869</v>
      </c>
      <c r="M5872" s="28">
        <f t="shared" si="1086"/>
        <v>0.21489153040154568</v>
      </c>
      <c r="N5872" s="28">
        <f t="shared" si="1082"/>
        <v>1.5843532808757497</v>
      </c>
      <c r="O5872" s="28">
        <f t="shared" si="1087"/>
        <v>1.2607808103224951</v>
      </c>
      <c r="P5872" s="28">
        <f t="shared" si="1088"/>
        <v>1.4756723407240409</v>
      </c>
      <c r="Q5872" s="6">
        <f t="shared" si="1078"/>
        <v>0.10314793459274192</v>
      </c>
      <c r="R5872" s="6">
        <f t="shared" si="1079"/>
        <v>0.49170451602577309</v>
      </c>
      <c r="S5872" s="6">
        <f t="shared" si="1080"/>
        <v>0.59485245061851499</v>
      </c>
    </row>
    <row r="5873" spans="2:19" customFormat="1" x14ac:dyDescent="0.25">
      <c r="B5873" s="200" t="s">
        <v>871</v>
      </c>
      <c r="C5873" s="114">
        <v>2</v>
      </c>
      <c r="D5873" s="1">
        <v>7.6</v>
      </c>
      <c r="E5873" s="1"/>
      <c r="F5873" s="1"/>
      <c r="G5873" s="4">
        <f t="shared" si="1083"/>
        <v>64.961200000000005</v>
      </c>
      <c r="H5873" s="201"/>
      <c r="I5873" s="201"/>
      <c r="J5873" s="204">
        <f t="shared" si="1081"/>
        <v>4.5364597917836608E-3</v>
      </c>
      <c r="K5873" s="204">
        <f t="shared" si="1085"/>
        <v>0.29469387754195608</v>
      </c>
      <c r="L5873" s="28">
        <f t="shared" si="1084"/>
        <v>18.809813966898769</v>
      </c>
      <c r="M5873" s="28">
        <f t="shared" si="1086"/>
        <v>1.2219081107668699</v>
      </c>
      <c r="N5873" s="28">
        <f t="shared" si="1082"/>
        <v>13.732887825405102</v>
      </c>
      <c r="O5873" s="28">
        <f t="shared" si="1087"/>
        <v>0.89210488990714454</v>
      </c>
      <c r="P5873" s="28">
        <f t="shared" si="1088"/>
        <v>2.1140130006740145</v>
      </c>
      <c r="Q5873" s="6">
        <f t="shared" si="1078"/>
        <v>0.58651589316809749</v>
      </c>
      <c r="R5873" s="6">
        <f t="shared" si="1079"/>
        <v>0.34792090706378637</v>
      </c>
      <c r="S5873" s="6">
        <f t="shared" si="1080"/>
        <v>0.93443680023188391</v>
      </c>
    </row>
    <row r="5874" spans="2:19" customFormat="1" x14ac:dyDescent="0.25">
      <c r="B5874" s="200" t="s">
        <v>871</v>
      </c>
      <c r="C5874" s="114">
        <v>2</v>
      </c>
      <c r="D5874" s="1">
        <v>1.5</v>
      </c>
      <c r="E5874" s="1" t="s">
        <v>979</v>
      </c>
      <c r="F5874" s="1"/>
      <c r="G5874" s="4">
        <f t="shared" si="1083"/>
        <v>795.77470000000005</v>
      </c>
      <c r="H5874" s="201"/>
      <c r="I5874" s="201"/>
      <c r="J5874" s="204">
        <f t="shared" si="1081"/>
        <v>1.7671458676442585E-4</v>
      </c>
      <c r="K5874" s="204">
        <f t="shared" si="1085"/>
        <v>0.14062416670952715</v>
      </c>
      <c r="L5874" s="28">
        <f t="shared" si="1084"/>
        <v>0.45105329134289407</v>
      </c>
      <c r="M5874" s="28">
        <f t="shared" si="1086"/>
        <v>0.35893467765193482</v>
      </c>
      <c r="N5874" s="28">
        <f t="shared" si="1082"/>
        <v>2.0570116092208695</v>
      </c>
      <c r="O5874" s="28">
        <f t="shared" si="1087"/>
        <v>1.6369081282696913</v>
      </c>
      <c r="P5874" s="28">
        <f t="shared" si="1088"/>
        <v>1.9958428059216262</v>
      </c>
      <c r="Q5874" s="6">
        <f t="shared" si="1078"/>
        <v>0.1722886452729287</v>
      </c>
      <c r="R5874" s="6">
        <f t="shared" si="1079"/>
        <v>0.63839417002517962</v>
      </c>
      <c r="S5874" s="6">
        <f t="shared" si="1080"/>
        <v>0.81068281529810826</v>
      </c>
    </row>
    <row r="5875" spans="2:19" customFormat="1" x14ac:dyDescent="0.25">
      <c r="B5875" s="200" t="s">
        <v>871</v>
      </c>
      <c r="C5875" s="114">
        <v>2</v>
      </c>
      <c r="D5875" s="1">
        <v>8.9</v>
      </c>
      <c r="E5875" s="1"/>
      <c r="F5875" s="1"/>
      <c r="G5875" s="4">
        <f t="shared" si="1083"/>
        <v>64.961200000000005</v>
      </c>
      <c r="H5875" s="201"/>
      <c r="I5875" s="201"/>
      <c r="J5875" s="204">
        <f t="shared" si="1081"/>
        <v>6.2211388522711887E-3</v>
      </c>
      <c r="K5875" s="204">
        <f t="shared" si="1085"/>
        <v>0.40413265304879409</v>
      </c>
      <c r="L5875" s="28">
        <f t="shared" si="1084"/>
        <v>27.04217861046752</v>
      </c>
      <c r="M5875" s="28">
        <f t="shared" si="1086"/>
        <v>1.7566924072234475</v>
      </c>
      <c r="N5875" s="28">
        <f t="shared" si="1082"/>
        <v>16.519476384138205</v>
      </c>
      <c r="O5875" s="28">
        <f t="shared" si="1087"/>
        <v>1.073125030099819</v>
      </c>
      <c r="P5875" s="28">
        <f t="shared" si="1088"/>
        <v>2.8298174373232667</v>
      </c>
      <c r="Q5875" s="6">
        <f t="shared" si="1078"/>
        <v>0.84321235546725481</v>
      </c>
      <c r="R5875" s="6">
        <f t="shared" si="1079"/>
        <v>0.41851876173892943</v>
      </c>
      <c r="S5875" s="6">
        <f t="shared" si="1080"/>
        <v>1.2617311172061842</v>
      </c>
    </row>
    <row r="5876" spans="2:19" customFormat="1" x14ac:dyDescent="0.25">
      <c r="B5876" s="200" t="s">
        <v>871</v>
      </c>
      <c r="C5876" s="114">
        <v>2</v>
      </c>
      <c r="D5876" s="1">
        <v>7.2</v>
      </c>
      <c r="E5876" s="1"/>
      <c r="F5876" s="1"/>
      <c r="G5876" s="4">
        <f t="shared" si="1083"/>
        <v>64.961200000000005</v>
      </c>
      <c r="H5876" s="201"/>
      <c r="I5876" s="201"/>
      <c r="J5876" s="204">
        <f t="shared" si="1081"/>
        <v>4.0715040790523724E-3</v>
      </c>
      <c r="K5876" s="204">
        <f t="shared" si="1085"/>
        <v>0.26448979591023208</v>
      </c>
      <c r="L5876" s="28">
        <f t="shared" si="1084"/>
        <v>16.611217355322236</v>
      </c>
      <c r="M5876" s="28">
        <f t="shared" si="1086"/>
        <v>1.0790846337926925</v>
      </c>
      <c r="N5876" s="28">
        <f t="shared" si="1082"/>
        <v>12.891070706250053</v>
      </c>
      <c r="O5876" s="28">
        <f t="shared" si="1087"/>
        <v>0.83741943860560009</v>
      </c>
      <c r="P5876" s="28">
        <f t="shared" si="1088"/>
        <v>1.9165040723982925</v>
      </c>
      <c r="Q5876" s="6">
        <f t="shared" si="1078"/>
        <v>0.51796062422049238</v>
      </c>
      <c r="R5876" s="6">
        <f t="shared" si="1079"/>
        <v>0.32659358105618402</v>
      </c>
      <c r="S5876" s="6">
        <f t="shared" si="1080"/>
        <v>0.84455420527667635</v>
      </c>
    </row>
    <row r="5877" spans="2:19" customFormat="1" x14ac:dyDescent="0.25">
      <c r="B5877" s="200" t="s">
        <v>871</v>
      </c>
      <c r="C5877" s="114">
        <v>2</v>
      </c>
      <c r="D5877" s="1">
        <v>2.5</v>
      </c>
      <c r="E5877" s="1" t="s">
        <v>979</v>
      </c>
      <c r="F5877" s="1"/>
      <c r="G5877" s="4">
        <f t="shared" si="1083"/>
        <v>795.77470000000005</v>
      </c>
      <c r="H5877" s="201"/>
      <c r="I5877" s="201"/>
      <c r="J5877" s="204">
        <f t="shared" si="1081"/>
        <v>4.9087385212340522E-4</v>
      </c>
      <c r="K5877" s="204">
        <f t="shared" si="1085"/>
        <v>0.39062268530424216</v>
      </c>
      <c r="L5877" s="28">
        <f t="shared" si="1084"/>
        <v>1.4596815933666829</v>
      </c>
      <c r="M5877" s="28">
        <f t="shared" si="1086"/>
        <v>1.1615708215534053</v>
      </c>
      <c r="N5877" s="28">
        <f t="shared" si="1082"/>
        <v>3.7393815404049149</v>
      </c>
      <c r="O5877" s="28">
        <f t="shared" si="1087"/>
        <v>2.975687648408019</v>
      </c>
      <c r="P5877" s="28">
        <f t="shared" si="1088"/>
        <v>4.1372584699614245</v>
      </c>
      <c r="Q5877" s="6">
        <f t="shared" si="1078"/>
        <v>0.55755399434563457</v>
      </c>
      <c r="R5877" s="6">
        <f t="shared" si="1079"/>
        <v>1.1605181828791276</v>
      </c>
      <c r="S5877" s="6">
        <f t="shared" si="1080"/>
        <v>1.7180721772247622</v>
      </c>
    </row>
    <row r="5878" spans="2:19" customFormat="1" x14ac:dyDescent="0.25">
      <c r="B5878" s="200" t="s">
        <v>871</v>
      </c>
      <c r="C5878" s="114">
        <v>2</v>
      </c>
      <c r="D5878" s="1">
        <v>6.8</v>
      </c>
      <c r="E5878" s="1"/>
      <c r="F5878" s="1"/>
      <c r="G5878" s="4">
        <f t="shared" si="1083"/>
        <v>64.961200000000005</v>
      </c>
      <c r="H5878" s="201"/>
      <c r="I5878" s="201"/>
      <c r="J5878" s="204">
        <f t="shared" si="1081"/>
        <v>3.6316811075498014E-3</v>
      </c>
      <c r="K5878" s="204">
        <f t="shared" si="1085"/>
        <v>0.23591836733968233</v>
      </c>
      <c r="L5878" s="28">
        <f t="shared" si="1084"/>
        <v>14.565722844180941</v>
      </c>
      <c r="M5878" s="28">
        <f t="shared" si="1086"/>
        <v>0.94620685317821773</v>
      </c>
      <c r="N5878" s="28">
        <f t="shared" si="1082"/>
        <v>12.057170367208817</v>
      </c>
      <c r="O5878" s="28">
        <f t="shared" si="1087"/>
        <v>0.78324827085036008</v>
      </c>
      <c r="P5878" s="28">
        <f t="shared" si="1088"/>
        <v>1.7294551240285778</v>
      </c>
      <c r="Q5878" s="6">
        <f t="shared" si="1078"/>
        <v>0.45417928952554448</v>
      </c>
      <c r="R5878" s="6">
        <f t="shared" si="1079"/>
        <v>0.30546682563164046</v>
      </c>
      <c r="S5878" s="6">
        <f t="shared" si="1080"/>
        <v>0.75964611515718494</v>
      </c>
    </row>
    <row r="5879" spans="2:19" customFormat="1" x14ac:dyDescent="0.25">
      <c r="B5879" s="200" t="s">
        <v>871</v>
      </c>
      <c r="C5879" s="114">
        <v>2</v>
      </c>
      <c r="D5879" s="1">
        <v>2.5</v>
      </c>
      <c r="E5879" s="1" t="s">
        <v>979</v>
      </c>
      <c r="F5879" s="1"/>
      <c r="G5879" s="4">
        <f t="shared" si="1083"/>
        <v>795.77470000000005</v>
      </c>
      <c r="H5879" s="201"/>
      <c r="I5879" s="201"/>
      <c r="J5879" s="204">
        <f t="shared" si="1081"/>
        <v>4.9087385212340522E-4</v>
      </c>
      <c r="K5879" s="204">
        <f t="shared" si="1085"/>
        <v>0.39062268530424216</v>
      </c>
      <c r="L5879" s="28">
        <f t="shared" si="1084"/>
        <v>1.4596815933666829</v>
      </c>
      <c r="M5879" s="28">
        <f t="shared" si="1086"/>
        <v>1.1615708215534053</v>
      </c>
      <c r="N5879" s="28">
        <f t="shared" si="1082"/>
        <v>3.7393815404049149</v>
      </c>
      <c r="O5879" s="28">
        <f t="shared" si="1087"/>
        <v>2.975687648408019</v>
      </c>
      <c r="P5879" s="28">
        <f t="shared" si="1088"/>
        <v>4.1372584699614245</v>
      </c>
      <c r="Q5879" s="6">
        <f t="shared" si="1078"/>
        <v>0.55755399434563457</v>
      </c>
      <c r="R5879" s="6">
        <f t="shared" si="1079"/>
        <v>1.1605181828791276</v>
      </c>
      <c r="S5879" s="6">
        <f t="shared" si="1080"/>
        <v>1.7180721772247622</v>
      </c>
    </row>
    <row r="5880" spans="2:19" customFormat="1" x14ac:dyDescent="0.25">
      <c r="B5880" s="200" t="s">
        <v>871</v>
      </c>
      <c r="C5880" s="114">
        <v>2</v>
      </c>
      <c r="D5880" s="1">
        <v>6.8</v>
      </c>
      <c r="E5880" s="1"/>
      <c r="F5880" s="1"/>
      <c r="G5880" s="4">
        <f t="shared" si="1083"/>
        <v>64.961200000000005</v>
      </c>
      <c r="H5880" s="201"/>
      <c r="I5880" s="201"/>
      <c r="J5880" s="204">
        <f t="shared" si="1081"/>
        <v>3.6316811075498014E-3</v>
      </c>
      <c r="K5880" s="204">
        <f t="shared" si="1085"/>
        <v>0.23591836733968233</v>
      </c>
      <c r="L5880" s="28">
        <f t="shared" si="1084"/>
        <v>14.565722844180941</v>
      </c>
      <c r="M5880" s="28">
        <f t="shared" si="1086"/>
        <v>0.94620685317821773</v>
      </c>
      <c r="N5880" s="28">
        <f t="shared" si="1082"/>
        <v>12.057170367208817</v>
      </c>
      <c r="O5880" s="28">
        <f t="shared" si="1087"/>
        <v>0.78324827085036008</v>
      </c>
      <c r="P5880" s="28">
        <f t="shared" si="1088"/>
        <v>1.7294551240285778</v>
      </c>
      <c r="Q5880" s="6">
        <f t="shared" si="1078"/>
        <v>0.45417928952554448</v>
      </c>
      <c r="R5880" s="6">
        <f t="shared" si="1079"/>
        <v>0.30546682563164046</v>
      </c>
      <c r="S5880" s="6">
        <f t="shared" si="1080"/>
        <v>0.75964611515718494</v>
      </c>
    </row>
    <row r="5881" spans="2:19" customFormat="1" x14ac:dyDescent="0.25">
      <c r="B5881" s="200" t="s">
        <v>871</v>
      </c>
      <c r="C5881" s="114">
        <v>2</v>
      </c>
      <c r="D5881" s="1">
        <v>2.5</v>
      </c>
      <c r="E5881" s="1" t="s">
        <v>979</v>
      </c>
      <c r="F5881" s="1"/>
      <c r="G5881" s="4">
        <f t="shared" si="1083"/>
        <v>795.77470000000005</v>
      </c>
      <c r="H5881" s="201"/>
      <c r="I5881" s="201"/>
      <c r="J5881" s="204">
        <f t="shared" si="1081"/>
        <v>4.9087385212340522E-4</v>
      </c>
      <c r="K5881" s="204">
        <f t="shared" si="1085"/>
        <v>0.39062268530424216</v>
      </c>
      <c r="L5881" s="28">
        <f t="shared" si="1084"/>
        <v>1.4596815933666829</v>
      </c>
      <c r="M5881" s="28">
        <f t="shared" si="1086"/>
        <v>1.1615708215534053</v>
      </c>
      <c r="N5881" s="28">
        <f t="shared" si="1082"/>
        <v>3.7393815404049149</v>
      </c>
      <c r="O5881" s="28">
        <f t="shared" si="1087"/>
        <v>2.975687648408019</v>
      </c>
      <c r="P5881" s="28">
        <f t="shared" si="1088"/>
        <v>4.1372584699614245</v>
      </c>
      <c r="Q5881" s="6">
        <f t="shared" si="1078"/>
        <v>0.55755399434563457</v>
      </c>
      <c r="R5881" s="6">
        <f t="shared" si="1079"/>
        <v>1.1605181828791276</v>
      </c>
      <c r="S5881" s="6">
        <f t="shared" si="1080"/>
        <v>1.7180721772247622</v>
      </c>
    </row>
    <row r="5882" spans="2:19" customFormat="1" x14ac:dyDescent="0.25">
      <c r="B5882" s="200" t="s">
        <v>871</v>
      </c>
      <c r="C5882" s="114">
        <v>2</v>
      </c>
      <c r="D5882" s="1">
        <v>6.8</v>
      </c>
      <c r="E5882" s="1"/>
      <c r="F5882" s="1"/>
      <c r="G5882" s="4">
        <f t="shared" si="1083"/>
        <v>64.961200000000005</v>
      </c>
      <c r="H5882" s="201"/>
      <c r="I5882" s="201"/>
      <c r="J5882" s="204">
        <f t="shared" si="1081"/>
        <v>3.6316811075498014E-3</v>
      </c>
      <c r="K5882" s="204">
        <f t="shared" si="1085"/>
        <v>0.23591836733968233</v>
      </c>
      <c r="L5882" s="28">
        <f t="shared" si="1084"/>
        <v>14.565722844180941</v>
      </c>
      <c r="M5882" s="28">
        <f t="shared" si="1086"/>
        <v>0.94620685317821773</v>
      </c>
      <c r="N5882" s="28">
        <f t="shared" si="1082"/>
        <v>12.057170367208817</v>
      </c>
      <c r="O5882" s="28">
        <f t="shared" si="1087"/>
        <v>0.78324827085036008</v>
      </c>
      <c r="P5882" s="28">
        <f t="shared" si="1088"/>
        <v>1.7294551240285778</v>
      </c>
      <c r="Q5882" s="6">
        <f t="shared" si="1078"/>
        <v>0.45417928952554448</v>
      </c>
      <c r="R5882" s="6">
        <f t="shared" si="1079"/>
        <v>0.30546682563164046</v>
      </c>
      <c r="S5882" s="6">
        <f t="shared" si="1080"/>
        <v>0.75964611515718494</v>
      </c>
    </row>
    <row r="5883" spans="2:19" customFormat="1" x14ac:dyDescent="0.25">
      <c r="B5883" s="200" t="s">
        <v>871</v>
      </c>
      <c r="C5883" s="114">
        <v>2</v>
      </c>
      <c r="D5883" s="1">
        <v>2.5</v>
      </c>
      <c r="E5883" s="1" t="s">
        <v>979</v>
      </c>
      <c r="F5883" s="1"/>
      <c r="G5883" s="4">
        <f t="shared" si="1083"/>
        <v>795.77470000000005</v>
      </c>
      <c r="H5883" s="201"/>
      <c r="I5883" s="201"/>
      <c r="J5883" s="204">
        <f t="shared" si="1081"/>
        <v>4.9087385212340522E-4</v>
      </c>
      <c r="K5883" s="204">
        <f t="shared" si="1085"/>
        <v>0.39062268530424216</v>
      </c>
      <c r="L5883" s="28">
        <f t="shared" si="1084"/>
        <v>1.4596815933666829</v>
      </c>
      <c r="M5883" s="28">
        <f t="shared" si="1086"/>
        <v>1.1615708215534053</v>
      </c>
      <c r="N5883" s="28">
        <f t="shared" si="1082"/>
        <v>3.7393815404049149</v>
      </c>
      <c r="O5883" s="28">
        <f t="shared" si="1087"/>
        <v>2.975687648408019</v>
      </c>
      <c r="P5883" s="28">
        <f t="shared" si="1088"/>
        <v>4.1372584699614245</v>
      </c>
      <c r="Q5883" s="6">
        <f t="shared" si="1078"/>
        <v>0.55755399434563457</v>
      </c>
      <c r="R5883" s="6">
        <f t="shared" si="1079"/>
        <v>1.1605181828791276</v>
      </c>
      <c r="S5883" s="6">
        <f t="shared" si="1080"/>
        <v>1.7180721772247622</v>
      </c>
    </row>
    <row r="5884" spans="2:19" customFormat="1" x14ac:dyDescent="0.25">
      <c r="B5884" s="200" t="s">
        <v>871</v>
      </c>
      <c r="C5884" s="114">
        <v>2</v>
      </c>
      <c r="D5884" s="1">
        <v>2</v>
      </c>
      <c r="E5884" s="1" t="s">
        <v>979</v>
      </c>
      <c r="F5884" s="1"/>
      <c r="G5884" s="4">
        <f t="shared" si="1083"/>
        <v>795.77470000000005</v>
      </c>
      <c r="H5884" s="201"/>
      <c r="I5884" s="201"/>
      <c r="J5884" s="204">
        <f t="shared" si="1081"/>
        <v>3.1415926535897931E-4</v>
      </c>
      <c r="K5884" s="204">
        <f t="shared" si="1085"/>
        <v>0.24999851859471495</v>
      </c>
      <c r="L5884" s="28">
        <f t="shared" si="1084"/>
        <v>0.87390054800363282</v>
      </c>
      <c r="M5884" s="28">
        <f t="shared" si="1086"/>
        <v>0.69542383908485095</v>
      </c>
      <c r="N5884" s="28">
        <f t="shared" si="1082"/>
        <v>2.880149720803352</v>
      </c>
      <c r="O5884" s="28">
        <f t="shared" si="1087"/>
        <v>2.2919367433236837</v>
      </c>
      <c r="P5884" s="28">
        <f t="shared" si="1088"/>
        <v>2.9873605824085345</v>
      </c>
      <c r="Q5884" s="6">
        <f t="shared" si="1078"/>
        <v>0.33380344276072843</v>
      </c>
      <c r="R5884" s="6">
        <f t="shared" si="1079"/>
        <v>0.89385532989623662</v>
      </c>
      <c r="S5884" s="6">
        <f t="shared" si="1080"/>
        <v>1.227658772656965</v>
      </c>
    </row>
    <row r="5885" spans="2:19" customFormat="1" x14ac:dyDescent="0.25">
      <c r="B5885" s="200" t="s">
        <v>871</v>
      </c>
      <c r="C5885" s="114">
        <v>2</v>
      </c>
      <c r="D5885" s="1">
        <v>7.5</v>
      </c>
      <c r="E5885" s="1"/>
      <c r="F5885" s="1"/>
      <c r="G5885" s="4">
        <f t="shared" si="1083"/>
        <v>64.961200000000005</v>
      </c>
      <c r="H5885" s="201"/>
      <c r="I5885" s="201"/>
      <c r="J5885" s="204">
        <f t="shared" si="1081"/>
        <v>4.4178646691106467E-3</v>
      </c>
      <c r="K5885" s="204">
        <f t="shared" si="1085"/>
        <v>0.28698979590953999</v>
      </c>
      <c r="L5885" s="28">
        <f t="shared" si="1084"/>
        <v>18.245673379916788</v>
      </c>
      <c r="M5885" s="28">
        <f t="shared" si="1086"/>
        <v>1.1852608605569988</v>
      </c>
      <c r="N5885" s="28">
        <f t="shared" si="1082"/>
        <v>13.521710947318155</v>
      </c>
      <c r="O5885" s="28">
        <f t="shared" si="1087"/>
        <v>0.87838658622827981</v>
      </c>
      <c r="P5885" s="28">
        <f t="shared" si="1088"/>
        <v>2.0636474467852786</v>
      </c>
      <c r="Q5885" s="6">
        <f t="shared" si="1078"/>
        <v>0.56892521306735933</v>
      </c>
      <c r="R5885" s="6">
        <f t="shared" si="1079"/>
        <v>0.34257076862902913</v>
      </c>
      <c r="S5885" s="6">
        <f t="shared" si="1080"/>
        <v>0.91149598169638846</v>
      </c>
    </row>
    <row r="5886" spans="2:19" customFormat="1" x14ac:dyDescent="0.25">
      <c r="B5886" s="200" t="s">
        <v>871</v>
      </c>
      <c r="C5886" s="114">
        <v>2</v>
      </c>
      <c r="D5886" s="1">
        <v>1.5</v>
      </c>
      <c r="E5886" s="1" t="s">
        <v>979</v>
      </c>
      <c r="F5886" s="1"/>
      <c r="G5886" s="4">
        <f t="shared" si="1083"/>
        <v>795.77470000000005</v>
      </c>
      <c r="H5886" s="201"/>
      <c r="I5886" s="201"/>
      <c r="J5886" s="204">
        <f t="shared" si="1081"/>
        <v>1.7671458676442585E-4</v>
      </c>
      <c r="K5886" s="204">
        <f t="shared" si="1085"/>
        <v>0.14062416670952715</v>
      </c>
      <c r="L5886" s="28">
        <f t="shared" si="1084"/>
        <v>0.45105329134289407</v>
      </c>
      <c r="M5886" s="28">
        <f t="shared" si="1086"/>
        <v>0.35893467765193482</v>
      </c>
      <c r="N5886" s="28">
        <f t="shared" si="1082"/>
        <v>2.0570116092208695</v>
      </c>
      <c r="O5886" s="28">
        <f t="shared" si="1087"/>
        <v>1.6369081282696913</v>
      </c>
      <c r="P5886" s="28">
        <f t="shared" si="1088"/>
        <v>1.9958428059216262</v>
      </c>
      <c r="Q5886" s="6">
        <f t="shared" si="1078"/>
        <v>0.1722886452729287</v>
      </c>
      <c r="R5886" s="6">
        <f t="shared" si="1079"/>
        <v>0.63839417002517962</v>
      </c>
      <c r="S5886" s="6">
        <f t="shared" si="1080"/>
        <v>0.81068281529810826</v>
      </c>
    </row>
    <row r="5887" spans="2:19" customFormat="1" x14ac:dyDescent="0.25">
      <c r="B5887" s="200" t="s">
        <v>871</v>
      </c>
      <c r="C5887" s="114">
        <v>2</v>
      </c>
      <c r="D5887" s="1">
        <v>9</v>
      </c>
      <c r="E5887" s="1"/>
      <c r="F5887" s="1"/>
      <c r="G5887" s="4">
        <f t="shared" si="1083"/>
        <v>64.961200000000005</v>
      </c>
      <c r="H5887" s="201"/>
      <c r="I5887" s="201"/>
      <c r="J5887" s="204">
        <f t="shared" si="1081"/>
        <v>6.3617251235193305E-3</v>
      </c>
      <c r="K5887" s="204">
        <f t="shared" si="1085"/>
        <v>0.41326530610973755</v>
      </c>
      <c r="L5887" s="28">
        <f t="shared" si="1084"/>
        <v>27.7458210460766</v>
      </c>
      <c r="M5887" s="28">
        <f t="shared" si="1086"/>
        <v>1.8024018650981257</v>
      </c>
      <c r="N5887" s="28">
        <f t="shared" si="1082"/>
        <v>16.73684929877896</v>
      </c>
      <c r="O5887" s="28">
        <f t="shared" si="1087"/>
        <v>1.0872458357562698</v>
      </c>
      <c r="P5887" s="28">
        <f t="shared" si="1088"/>
        <v>2.8896477008543955</v>
      </c>
      <c r="Q5887" s="6">
        <f t="shared" si="1078"/>
        <v>0.86515289524710026</v>
      </c>
      <c r="R5887" s="6">
        <f t="shared" si="1079"/>
        <v>0.42402587594494523</v>
      </c>
      <c r="S5887" s="6">
        <f t="shared" si="1080"/>
        <v>1.2891787711920455</v>
      </c>
    </row>
    <row r="5888" spans="2:19" customFormat="1" x14ac:dyDescent="0.25">
      <c r="B5888" s="200" t="s">
        <v>871</v>
      </c>
      <c r="C5888" s="114">
        <v>2</v>
      </c>
      <c r="D5888" s="1">
        <v>1.6</v>
      </c>
      <c r="E5888" s="1" t="s">
        <v>979</v>
      </c>
      <c r="F5888" s="1"/>
      <c r="G5888" s="4">
        <f t="shared" si="1083"/>
        <v>795.77470000000005</v>
      </c>
      <c r="H5888" s="201"/>
      <c r="I5888" s="201"/>
      <c r="J5888" s="204">
        <f t="shared" si="1081"/>
        <v>2.0106192982974675E-4</v>
      </c>
      <c r="K5888" s="204">
        <f t="shared" si="1085"/>
        <v>0.15999905190061756</v>
      </c>
      <c r="L5888" s="28">
        <f t="shared" si="1084"/>
        <v>0.52319777907153642</v>
      </c>
      <c r="M5888" s="28">
        <f t="shared" si="1086"/>
        <v>0.41634509665175656</v>
      </c>
      <c r="N5888" s="28">
        <f t="shared" si="1082"/>
        <v>2.2183514371591468</v>
      </c>
      <c r="O5888" s="28">
        <f t="shared" si="1087"/>
        <v>1.7652975231481343</v>
      </c>
      <c r="P5888" s="28">
        <f t="shared" si="1088"/>
        <v>2.1816426197998906</v>
      </c>
      <c r="Q5888" s="6">
        <f t="shared" si="1078"/>
        <v>0.19984564639284313</v>
      </c>
      <c r="R5888" s="6">
        <f t="shared" si="1079"/>
        <v>0.6884660340277724</v>
      </c>
      <c r="S5888" s="6">
        <f t="shared" si="1080"/>
        <v>0.88831168042061548</v>
      </c>
    </row>
    <row r="5889" spans="2:19" customFormat="1" x14ac:dyDescent="0.25">
      <c r="B5889" s="200" t="s">
        <v>871</v>
      </c>
      <c r="C5889" s="114">
        <v>2</v>
      </c>
      <c r="D5889" s="1">
        <v>5.2</v>
      </c>
      <c r="E5889" s="1"/>
      <c r="F5889" s="1"/>
      <c r="G5889" s="4">
        <f t="shared" si="1083"/>
        <v>64.961200000000005</v>
      </c>
      <c r="H5889" s="201"/>
      <c r="I5889" s="201"/>
      <c r="J5889" s="204">
        <f t="shared" si="1081"/>
        <v>2.1237166338267006E-3</v>
      </c>
      <c r="K5889" s="204">
        <f t="shared" si="1085"/>
        <v>0.13795918366922602</v>
      </c>
      <c r="L5889" s="28">
        <f t="shared" si="1084"/>
        <v>7.8611437635641082</v>
      </c>
      <c r="M5889" s="28">
        <f t="shared" si="1086"/>
        <v>0.51066934215868187</v>
      </c>
      <c r="N5889" s="28">
        <f t="shared" si="1082"/>
        <v>8.8091474968502013</v>
      </c>
      <c r="O5889" s="28">
        <f t="shared" si="1087"/>
        <v>0.5722528034719111</v>
      </c>
      <c r="P5889" s="28">
        <f t="shared" si="1088"/>
        <v>1.0829221456305929</v>
      </c>
      <c r="Q5889" s="6">
        <f t="shared" si="1078"/>
        <v>0.2451212842361673</v>
      </c>
      <c r="R5889" s="6">
        <f t="shared" si="1079"/>
        <v>0.22317859335404533</v>
      </c>
      <c r="S5889" s="6">
        <f t="shared" si="1080"/>
        <v>0.46829987759021263</v>
      </c>
    </row>
    <row r="5890" spans="2:19" customFormat="1" x14ac:dyDescent="0.25">
      <c r="B5890" s="200" t="s">
        <v>871</v>
      </c>
      <c r="C5890" s="114">
        <v>2</v>
      </c>
      <c r="D5890" s="1">
        <v>1.2</v>
      </c>
      <c r="E5890" s="1" t="s">
        <v>979</v>
      </c>
      <c r="F5890" s="1"/>
      <c r="G5890" s="4">
        <f t="shared" si="1083"/>
        <v>795.77470000000005</v>
      </c>
      <c r="H5890" s="201"/>
      <c r="I5890" s="201"/>
      <c r="J5890" s="204">
        <f t="shared" si="1081"/>
        <v>1.1309733552923255E-4</v>
      </c>
      <c r="K5890" s="204">
        <f t="shared" si="1085"/>
        <v>8.9999466694097391E-2</v>
      </c>
      <c r="L5890" s="28">
        <f t="shared" si="1084"/>
        <v>0.27004226145939869</v>
      </c>
      <c r="M5890" s="28">
        <f t="shared" si="1086"/>
        <v>0.21489153040154568</v>
      </c>
      <c r="N5890" s="28">
        <f t="shared" si="1082"/>
        <v>1.5843532808757497</v>
      </c>
      <c r="O5890" s="28">
        <f t="shared" si="1087"/>
        <v>1.2607808103224951</v>
      </c>
      <c r="P5890" s="28">
        <f t="shared" si="1088"/>
        <v>1.4756723407240409</v>
      </c>
      <c r="Q5890" s="6">
        <f t="shared" si="1078"/>
        <v>0.10314793459274192</v>
      </c>
      <c r="R5890" s="6">
        <f t="shared" si="1079"/>
        <v>0.49170451602577309</v>
      </c>
      <c r="S5890" s="6">
        <f t="shared" si="1080"/>
        <v>0.59485245061851499</v>
      </c>
    </row>
    <row r="5891" spans="2:19" customFormat="1" x14ac:dyDescent="0.25">
      <c r="B5891" s="200" t="s">
        <v>871</v>
      </c>
      <c r="C5891" s="114">
        <v>2</v>
      </c>
      <c r="D5891" s="1">
        <v>2</v>
      </c>
      <c r="E5891" s="1" t="s">
        <v>979</v>
      </c>
      <c r="F5891" s="1"/>
      <c r="G5891" s="4">
        <f t="shared" si="1083"/>
        <v>795.77470000000005</v>
      </c>
      <c r="H5891" s="201"/>
      <c r="I5891" s="201"/>
      <c r="J5891" s="204">
        <f t="shared" si="1081"/>
        <v>3.1415926535897931E-4</v>
      </c>
      <c r="K5891" s="204">
        <f t="shared" si="1085"/>
        <v>0.24999851859471495</v>
      </c>
      <c r="L5891" s="28">
        <f t="shared" si="1084"/>
        <v>0.87390054800363282</v>
      </c>
      <c r="M5891" s="28">
        <f t="shared" si="1086"/>
        <v>0.69542383908485095</v>
      </c>
      <c r="N5891" s="28">
        <f t="shared" si="1082"/>
        <v>2.880149720803352</v>
      </c>
      <c r="O5891" s="28">
        <f t="shared" si="1087"/>
        <v>2.2919367433236837</v>
      </c>
      <c r="P5891" s="28">
        <f t="shared" si="1088"/>
        <v>2.9873605824085345</v>
      </c>
      <c r="Q5891" s="6">
        <f t="shared" ref="Q5891:Q5954" si="1089">M5891*0.48</f>
        <v>0.33380344276072843</v>
      </c>
      <c r="R5891" s="6">
        <f t="shared" ref="R5891:R5954" si="1090">O5891*0.39</f>
        <v>0.89385532989623662</v>
      </c>
      <c r="S5891" s="6">
        <f t="shared" ref="S5891:S5954" si="1091">Q5891+R5891</f>
        <v>1.227658772656965</v>
      </c>
    </row>
    <row r="5892" spans="2:19" customFormat="1" x14ac:dyDescent="0.25">
      <c r="B5892" s="200" t="s">
        <v>871</v>
      </c>
      <c r="C5892" s="114">
        <v>2</v>
      </c>
      <c r="D5892" s="1">
        <v>2.5</v>
      </c>
      <c r="E5892" s="1" t="s">
        <v>979</v>
      </c>
      <c r="F5892" s="1"/>
      <c r="G5892" s="4">
        <f t="shared" si="1083"/>
        <v>795.77470000000005</v>
      </c>
      <c r="H5892" s="201"/>
      <c r="I5892" s="201"/>
      <c r="J5892" s="204">
        <f t="shared" si="1081"/>
        <v>4.9087385212340522E-4</v>
      </c>
      <c r="K5892" s="204">
        <f t="shared" si="1085"/>
        <v>0.39062268530424216</v>
      </c>
      <c r="L5892" s="28">
        <f t="shared" si="1084"/>
        <v>1.4596815933666829</v>
      </c>
      <c r="M5892" s="28">
        <f t="shared" si="1086"/>
        <v>1.1615708215534053</v>
      </c>
      <c r="N5892" s="28">
        <f t="shared" si="1082"/>
        <v>3.7393815404049149</v>
      </c>
      <c r="O5892" s="28">
        <f t="shared" si="1087"/>
        <v>2.975687648408019</v>
      </c>
      <c r="P5892" s="28">
        <f t="shared" si="1088"/>
        <v>4.1372584699614245</v>
      </c>
      <c r="Q5892" s="6">
        <f t="shared" si="1089"/>
        <v>0.55755399434563457</v>
      </c>
      <c r="R5892" s="6">
        <f t="shared" si="1090"/>
        <v>1.1605181828791276</v>
      </c>
      <c r="S5892" s="6">
        <f t="shared" si="1091"/>
        <v>1.7180721772247622</v>
      </c>
    </row>
    <row r="5893" spans="2:19" customFormat="1" x14ac:dyDescent="0.25">
      <c r="B5893" s="200" t="s">
        <v>871</v>
      </c>
      <c r="C5893" s="114">
        <v>2</v>
      </c>
      <c r="D5893" s="1">
        <v>1.7</v>
      </c>
      <c r="E5893" s="1" t="s">
        <v>979</v>
      </c>
      <c r="F5893" s="1"/>
      <c r="G5893" s="4">
        <f t="shared" si="1083"/>
        <v>795.77470000000005</v>
      </c>
      <c r="H5893" s="201"/>
      <c r="I5893" s="201"/>
      <c r="J5893" s="204">
        <f t="shared" si="1081"/>
        <v>2.2698006922186259E-4</v>
      </c>
      <c r="K5893" s="204">
        <f t="shared" si="1085"/>
        <v>0.18062392968468158</v>
      </c>
      <c r="L5893" s="28">
        <f t="shared" si="1084"/>
        <v>0.60144528125594432</v>
      </c>
      <c r="M5893" s="28">
        <f t="shared" si="1086"/>
        <v>0.47861211146504279</v>
      </c>
      <c r="N5893" s="28">
        <f t="shared" si="1082"/>
        <v>2.3814156735674734</v>
      </c>
      <c r="O5893" s="28">
        <f t="shared" si="1087"/>
        <v>1.8950591505547882</v>
      </c>
      <c r="P5893" s="28">
        <f t="shared" si="1088"/>
        <v>2.373671262019831</v>
      </c>
      <c r="Q5893" s="6">
        <f t="shared" si="1089"/>
        <v>0.22973381350322053</v>
      </c>
      <c r="R5893" s="6">
        <f t="shared" si="1090"/>
        <v>0.73907306871636747</v>
      </c>
      <c r="S5893" s="6">
        <f t="shared" si="1091"/>
        <v>0.96880688221958799</v>
      </c>
    </row>
    <row r="5894" spans="2:19" customFormat="1" x14ac:dyDescent="0.25">
      <c r="B5894" s="200" t="s">
        <v>871</v>
      </c>
      <c r="C5894" s="114">
        <v>2</v>
      </c>
      <c r="D5894" s="1">
        <v>1</v>
      </c>
      <c r="E5894" s="1" t="s">
        <v>979</v>
      </c>
      <c r="F5894" s="1"/>
      <c r="G5894" s="4">
        <f t="shared" si="1083"/>
        <v>795.77470000000005</v>
      </c>
      <c r="H5894" s="201"/>
      <c r="I5894" s="201"/>
      <c r="J5894" s="204">
        <f t="shared" si="1081"/>
        <v>7.8539816339744827E-5</v>
      </c>
      <c r="K5894" s="204">
        <f t="shared" si="1085"/>
        <v>6.2499629648678737E-2</v>
      </c>
      <c r="L5894" s="28">
        <f t="shared" si="1084"/>
        <v>0.17757999999999999</v>
      </c>
      <c r="M5894" s="28">
        <f t="shared" si="1086"/>
        <v>0.14131283659999999</v>
      </c>
      <c r="N5894" s="28">
        <f t="shared" si="1082"/>
        <v>1.28</v>
      </c>
      <c r="O5894" s="28">
        <f t="shared" si="1087"/>
        <v>1.0185856</v>
      </c>
      <c r="P5894" s="28">
        <f t="shared" si="1088"/>
        <v>1.1598984366</v>
      </c>
      <c r="Q5894" s="6">
        <f t="shared" si="1089"/>
        <v>6.7830161567999994E-2</v>
      </c>
      <c r="R5894" s="6">
        <f t="shared" si="1090"/>
        <v>0.39724838400000001</v>
      </c>
      <c r="S5894" s="6">
        <f t="shared" si="1091"/>
        <v>0.46507854556799999</v>
      </c>
    </row>
    <row r="5895" spans="2:19" customFormat="1" x14ac:dyDescent="0.25">
      <c r="B5895" s="200" t="s">
        <v>871</v>
      </c>
      <c r="C5895" s="114">
        <v>2</v>
      </c>
      <c r="D5895" s="1">
        <v>3.6</v>
      </c>
      <c r="E5895" s="1"/>
      <c r="F5895" s="1"/>
      <c r="G5895" s="4">
        <f t="shared" si="1083"/>
        <v>64.961200000000005</v>
      </c>
      <c r="H5895" s="201"/>
      <c r="I5895" s="201"/>
      <c r="J5895" s="204">
        <f t="shared" si="1081"/>
        <v>1.0178760197630931E-3</v>
      </c>
      <c r="K5895" s="204">
        <f t="shared" si="1085"/>
        <v>6.6122448977558021E-2</v>
      </c>
      <c r="L5895" s="28">
        <f t="shared" si="1084"/>
        <v>3.375464158589657</v>
      </c>
      <c r="M5895" s="28">
        <f t="shared" si="1086"/>
        <v>0.21927420655205926</v>
      </c>
      <c r="N5895" s="28">
        <f t="shared" si="1082"/>
        <v>5.7290669248255632</v>
      </c>
      <c r="O5895" s="28">
        <f t="shared" si="1087"/>
        <v>0.37216706953560269</v>
      </c>
      <c r="P5895" s="28">
        <f t="shared" si="1088"/>
        <v>0.59144127608766195</v>
      </c>
      <c r="Q5895" s="6">
        <f t="shared" si="1089"/>
        <v>0.10525161914498844</v>
      </c>
      <c r="R5895" s="6">
        <f t="shared" si="1090"/>
        <v>0.14514515711888507</v>
      </c>
      <c r="S5895" s="6">
        <f t="shared" si="1091"/>
        <v>0.25039677626387352</v>
      </c>
    </row>
    <row r="5896" spans="2:19" customFormat="1" x14ac:dyDescent="0.25">
      <c r="B5896" s="200" t="s">
        <v>871</v>
      </c>
      <c r="C5896" s="114">
        <v>2</v>
      </c>
      <c r="D5896" s="1">
        <v>0.8</v>
      </c>
      <c r="E5896" s="1" t="s">
        <v>979</v>
      </c>
      <c r="F5896" s="1"/>
      <c r="G5896" s="4">
        <f t="shared" si="1083"/>
        <v>795.77470000000005</v>
      </c>
      <c r="H5896" s="201"/>
      <c r="I5896" s="201"/>
      <c r="J5896" s="204">
        <f t="shared" si="1081"/>
        <v>5.0265482457436686E-5</v>
      </c>
      <c r="K5896" s="204">
        <f t="shared" si="1085"/>
        <v>3.9999762975154389E-2</v>
      </c>
      <c r="L5896" s="28">
        <f t="shared" si="1084"/>
        <v>0.10631582943822253</v>
      </c>
      <c r="M5896" s="28">
        <f t="shared" si="1086"/>
        <v>8.4602947592054334E-2</v>
      </c>
      <c r="N5896" s="28">
        <f t="shared" si="1082"/>
        <v>0.98588271958712526</v>
      </c>
      <c r="O5896" s="28">
        <f t="shared" si="1087"/>
        <v>0.78453589176584659</v>
      </c>
      <c r="P5896" s="28">
        <f t="shared" si="1088"/>
        <v>0.86913883935790093</v>
      </c>
      <c r="Q5896" s="6">
        <f t="shared" si="1089"/>
        <v>4.0609414844186079E-2</v>
      </c>
      <c r="R5896" s="6">
        <f t="shared" si="1090"/>
        <v>0.3059689977886802</v>
      </c>
      <c r="S5896" s="6">
        <f t="shared" si="1091"/>
        <v>0.34657841263286626</v>
      </c>
    </row>
    <row r="5897" spans="2:19" customFormat="1" x14ac:dyDescent="0.25">
      <c r="B5897" s="200" t="s">
        <v>871</v>
      </c>
      <c r="C5897" s="114">
        <v>2</v>
      </c>
      <c r="D5897" s="1">
        <v>1.3</v>
      </c>
      <c r="E5897" s="1" t="s">
        <v>979</v>
      </c>
      <c r="F5897" s="1"/>
      <c r="G5897" s="4">
        <f t="shared" si="1083"/>
        <v>795.77470000000005</v>
      </c>
      <c r="H5897" s="201"/>
      <c r="I5897" s="201"/>
      <c r="J5897" s="204">
        <f t="shared" si="1081"/>
        <v>1.3273228961416879E-4</v>
      </c>
      <c r="K5897" s="204">
        <f t="shared" si="1085"/>
        <v>0.1056243741062671</v>
      </c>
      <c r="L5897" s="28">
        <f t="shared" si="1084"/>
        <v>0.32460097397494425</v>
      </c>
      <c r="M5897" s="28">
        <f t="shared" si="1086"/>
        <v>0.25830771706004141</v>
      </c>
      <c r="N5897" s="28">
        <f t="shared" si="1082"/>
        <v>1.7398976112023801</v>
      </c>
      <c r="O5897" s="28">
        <f t="shared" si="1087"/>
        <v>1.3845583220665181</v>
      </c>
      <c r="P5897" s="28">
        <f t="shared" si="1088"/>
        <v>1.6428660391265595</v>
      </c>
      <c r="Q5897" s="6">
        <f t="shared" si="1089"/>
        <v>0.12398770418881987</v>
      </c>
      <c r="R5897" s="6">
        <f t="shared" si="1090"/>
        <v>0.53997774560594203</v>
      </c>
      <c r="S5897" s="6">
        <f t="shared" si="1091"/>
        <v>0.66396544979476191</v>
      </c>
    </row>
    <row r="5898" spans="2:19" customFormat="1" x14ac:dyDescent="0.25">
      <c r="B5898" s="200" t="s">
        <v>871</v>
      </c>
      <c r="C5898" s="114">
        <v>2</v>
      </c>
      <c r="D5898" s="1">
        <v>1.4</v>
      </c>
      <c r="E5898" s="1" t="s">
        <v>979</v>
      </c>
      <c r="F5898" s="1"/>
      <c r="G5898" s="4">
        <f t="shared" si="1083"/>
        <v>795.77470000000005</v>
      </c>
      <c r="H5898" s="201"/>
      <c r="I5898" s="201"/>
      <c r="J5898" s="204">
        <f t="shared" si="1081"/>
        <v>1.5393804002589983E-4</v>
      </c>
      <c r="K5898" s="204">
        <f t="shared" si="1085"/>
        <v>0.1224992741114103</v>
      </c>
      <c r="L5898" s="28">
        <f t="shared" si="1084"/>
        <v>0.38489512077165539</v>
      </c>
      <c r="M5898" s="28">
        <f t="shared" si="1086"/>
        <v>0.3062879902564602</v>
      </c>
      <c r="N5898" s="28">
        <f t="shared" si="1082"/>
        <v>1.8974912041414842</v>
      </c>
      <c r="O5898" s="28">
        <f t="shared" si="1087"/>
        <v>1.509966575519669</v>
      </c>
      <c r="P5898" s="28">
        <f t="shared" si="1088"/>
        <v>1.8162545657761291</v>
      </c>
      <c r="Q5898" s="6">
        <f t="shared" si="1089"/>
        <v>0.14701823532310088</v>
      </c>
      <c r="R5898" s="6">
        <f t="shared" si="1090"/>
        <v>0.58888696445267086</v>
      </c>
      <c r="S5898" s="6">
        <f t="shared" si="1091"/>
        <v>0.73590519977577173</v>
      </c>
    </row>
    <row r="5899" spans="2:19" customFormat="1" x14ac:dyDescent="0.25">
      <c r="B5899" s="200" t="s">
        <v>871</v>
      </c>
      <c r="C5899" s="114">
        <v>2</v>
      </c>
      <c r="D5899" s="1">
        <v>3.2</v>
      </c>
      <c r="E5899" s="1"/>
      <c r="F5899" s="1"/>
      <c r="G5899" s="4">
        <f t="shared" si="1083"/>
        <v>64.961200000000005</v>
      </c>
      <c r="H5899" s="201"/>
      <c r="I5899" s="201"/>
      <c r="J5899" s="204">
        <f t="shared" si="1081"/>
        <v>8.0424771931898698E-4</v>
      </c>
      <c r="K5899" s="204">
        <f t="shared" si="1085"/>
        <v>5.2244897957576697E-2</v>
      </c>
      <c r="L5899" s="28">
        <f t="shared" si="1084"/>
        <v>2.57474279673893</v>
      </c>
      <c r="M5899" s="28">
        <f t="shared" si="1086"/>
        <v>0.16725838501169291</v>
      </c>
      <c r="N5899" s="28">
        <f t="shared" si="1082"/>
        <v>4.9915502127950244</v>
      </c>
      <c r="O5899" s="28">
        <f t="shared" si="1087"/>
        <v>0.32425709797277341</v>
      </c>
      <c r="P5899" s="28">
        <f t="shared" si="1088"/>
        <v>0.49151548298446635</v>
      </c>
      <c r="Q5899" s="6">
        <f t="shared" si="1089"/>
        <v>8.0284024805612586E-2</v>
      </c>
      <c r="R5899" s="6">
        <f t="shared" si="1090"/>
        <v>0.12646026820938164</v>
      </c>
      <c r="S5899" s="6">
        <f t="shared" si="1091"/>
        <v>0.20674429301499422</v>
      </c>
    </row>
    <row r="5900" spans="2:19" customFormat="1" x14ac:dyDescent="0.25">
      <c r="B5900" s="200" t="s">
        <v>871</v>
      </c>
      <c r="C5900" s="114">
        <v>2</v>
      </c>
      <c r="D5900" s="1">
        <v>0.6</v>
      </c>
      <c r="E5900" s="1" t="s">
        <v>979</v>
      </c>
      <c r="F5900" s="1"/>
      <c r="G5900" s="4">
        <f t="shared" si="1083"/>
        <v>795.77470000000005</v>
      </c>
      <c r="H5900" s="201"/>
      <c r="I5900" s="201"/>
      <c r="J5900" s="204">
        <f t="shared" si="1081"/>
        <v>2.8274333882308137E-5</v>
      </c>
      <c r="K5900" s="204">
        <f t="shared" si="1085"/>
        <v>2.2499866673524348E-2</v>
      </c>
      <c r="L5900" s="28">
        <f t="shared" si="1084"/>
        <v>5.4873640827332065E-2</v>
      </c>
      <c r="M5900" s="28">
        <f t="shared" si="1086"/>
        <v>4.3666797161166039E-2</v>
      </c>
      <c r="N5900" s="28">
        <f t="shared" si="1082"/>
        <v>0.70412040904432671</v>
      </c>
      <c r="O5900" s="28">
        <f t="shared" si="1087"/>
        <v>0.56031789790520381</v>
      </c>
      <c r="P5900" s="28">
        <f t="shared" si="1088"/>
        <v>0.60398469506636987</v>
      </c>
      <c r="Q5900" s="6">
        <f t="shared" si="1089"/>
        <v>2.0960062637359698E-2</v>
      </c>
      <c r="R5900" s="6">
        <f t="shared" si="1090"/>
        <v>0.21852398018302949</v>
      </c>
      <c r="S5900" s="6">
        <f t="shared" si="1091"/>
        <v>0.23948404282038918</v>
      </c>
    </row>
    <row r="5901" spans="2:19" customFormat="1" x14ac:dyDescent="0.25">
      <c r="B5901" s="200" t="s">
        <v>871</v>
      </c>
      <c r="C5901" s="114">
        <v>2</v>
      </c>
      <c r="D5901" s="1">
        <v>3.2</v>
      </c>
      <c r="E5901" s="1"/>
      <c r="F5901" s="1"/>
      <c r="G5901" s="4">
        <f t="shared" si="1083"/>
        <v>64.961200000000005</v>
      </c>
      <c r="H5901" s="201"/>
      <c r="I5901" s="201"/>
      <c r="J5901" s="204">
        <f t="shared" si="1081"/>
        <v>8.0424771931898698E-4</v>
      </c>
      <c r="K5901" s="204">
        <f t="shared" si="1085"/>
        <v>5.2244897957576697E-2</v>
      </c>
      <c r="L5901" s="28">
        <f t="shared" si="1084"/>
        <v>2.57474279673893</v>
      </c>
      <c r="M5901" s="28">
        <f t="shared" si="1086"/>
        <v>0.16725838501169291</v>
      </c>
      <c r="N5901" s="28">
        <f t="shared" si="1082"/>
        <v>4.9915502127950244</v>
      </c>
      <c r="O5901" s="28">
        <f t="shared" si="1087"/>
        <v>0.32425709797277341</v>
      </c>
      <c r="P5901" s="28">
        <f t="shared" si="1088"/>
        <v>0.49151548298446635</v>
      </c>
      <c r="Q5901" s="6">
        <f t="shared" si="1089"/>
        <v>8.0284024805612586E-2</v>
      </c>
      <c r="R5901" s="6">
        <f t="shared" si="1090"/>
        <v>0.12646026820938164</v>
      </c>
      <c r="S5901" s="6">
        <f t="shared" si="1091"/>
        <v>0.20674429301499422</v>
      </c>
    </row>
    <row r="5902" spans="2:19" customFormat="1" x14ac:dyDescent="0.25">
      <c r="B5902" s="200" t="s">
        <v>871</v>
      </c>
      <c r="C5902" s="114">
        <v>2</v>
      </c>
      <c r="D5902" s="1">
        <v>0.6</v>
      </c>
      <c r="E5902" s="1" t="s">
        <v>979</v>
      </c>
      <c r="F5902" s="1"/>
      <c r="G5902" s="4">
        <f t="shared" si="1083"/>
        <v>795.77470000000005</v>
      </c>
      <c r="H5902" s="201"/>
      <c r="I5902" s="201"/>
      <c r="J5902" s="204">
        <f t="shared" si="1081"/>
        <v>2.8274333882308137E-5</v>
      </c>
      <c r="K5902" s="204">
        <f t="shared" si="1085"/>
        <v>2.2499866673524348E-2</v>
      </c>
      <c r="L5902" s="28">
        <f t="shared" si="1084"/>
        <v>5.4873640827332065E-2</v>
      </c>
      <c r="M5902" s="28">
        <f t="shared" si="1086"/>
        <v>4.3666797161166039E-2</v>
      </c>
      <c r="N5902" s="28">
        <f t="shared" si="1082"/>
        <v>0.70412040904432671</v>
      </c>
      <c r="O5902" s="28">
        <f t="shared" si="1087"/>
        <v>0.56031789790520381</v>
      </c>
      <c r="P5902" s="28">
        <f t="shared" si="1088"/>
        <v>0.60398469506636987</v>
      </c>
      <c r="Q5902" s="6">
        <f t="shared" si="1089"/>
        <v>2.0960062637359698E-2</v>
      </c>
      <c r="R5902" s="6">
        <f t="shared" si="1090"/>
        <v>0.21852398018302949</v>
      </c>
      <c r="S5902" s="6">
        <f t="shared" si="1091"/>
        <v>0.23948404282038918</v>
      </c>
    </row>
    <row r="5903" spans="2:19" customFormat="1" x14ac:dyDescent="0.25">
      <c r="B5903" s="200" t="s">
        <v>871</v>
      </c>
      <c r="C5903" s="114">
        <v>2</v>
      </c>
      <c r="D5903" s="1">
        <v>3.2</v>
      </c>
      <c r="E5903" s="1"/>
      <c r="F5903" s="1"/>
      <c r="G5903" s="4">
        <f t="shared" si="1083"/>
        <v>64.961200000000005</v>
      </c>
      <c r="H5903" s="201"/>
      <c r="I5903" s="201"/>
      <c r="J5903" s="204">
        <f t="shared" si="1081"/>
        <v>8.0424771931898698E-4</v>
      </c>
      <c r="K5903" s="204">
        <f t="shared" si="1085"/>
        <v>5.2244897957576697E-2</v>
      </c>
      <c r="L5903" s="28">
        <f t="shared" si="1084"/>
        <v>2.57474279673893</v>
      </c>
      <c r="M5903" s="28">
        <f t="shared" si="1086"/>
        <v>0.16725838501169291</v>
      </c>
      <c r="N5903" s="28">
        <f t="shared" si="1082"/>
        <v>4.9915502127950244</v>
      </c>
      <c r="O5903" s="28">
        <f t="shared" si="1087"/>
        <v>0.32425709797277341</v>
      </c>
      <c r="P5903" s="28">
        <f t="shared" si="1088"/>
        <v>0.49151548298446635</v>
      </c>
      <c r="Q5903" s="6">
        <f t="shared" si="1089"/>
        <v>8.0284024805612586E-2</v>
      </c>
      <c r="R5903" s="6">
        <f t="shared" si="1090"/>
        <v>0.12646026820938164</v>
      </c>
      <c r="S5903" s="6">
        <f t="shared" si="1091"/>
        <v>0.20674429301499422</v>
      </c>
    </row>
    <row r="5904" spans="2:19" customFormat="1" x14ac:dyDescent="0.25">
      <c r="B5904" s="200" t="s">
        <v>871</v>
      </c>
      <c r="C5904" s="114">
        <v>2</v>
      </c>
      <c r="D5904" s="1">
        <v>4.2</v>
      </c>
      <c r="E5904" s="1"/>
      <c r="F5904" s="1"/>
      <c r="G5904" s="4">
        <f t="shared" si="1083"/>
        <v>64.961200000000005</v>
      </c>
      <c r="H5904" s="201"/>
      <c r="I5904" s="201"/>
      <c r="J5904" s="204">
        <f t="shared" si="1081"/>
        <v>1.385442360233099E-3</v>
      </c>
      <c r="K5904" s="204">
        <f t="shared" si="1085"/>
        <v>8.9999999997231753E-2</v>
      </c>
      <c r="L5904" s="28">
        <f t="shared" si="1084"/>
        <v>4.811097633235077</v>
      </c>
      <c r="M5904" s="28">
        <f t="shared" si="1086"/>
        <v>0.31253468163409348</v>
      </c>
      <c r="N5904" s="28">
        <f t="shared" si="1082"/>
        <v>6.861382640483793</v>
      </c>
      <c r="O5904" s="28">
        <f t="shared" si="1087"/>
        <v>0.44572365863033786</v>
      </c>
      <c r="P5904" s="28">
        <f t="shared" si="1088"/>
        <v>0.7582583402644314</v>
      </c>
      <c r="Q5904" s="6">
        <f t="shared" si="1089"/>
        <v>0.15001664718436486</v>
      </c>
      <c r="R5904" s="6">
        <f t="shared" si="1090"/>
        <v>0.17383222686583177</v>
      </c>
      <c r="S5904" s="6">
        <f t="shared" si="1091"/>
        <v>0.32384887405019663</v>
      </c>
    </row>
    <row r="5905" spans="2:19" customFormat="1" x14ac:dyDescent="0.25">
      <c r="B5905" s="200" t="s">
        <v>871</v>
      </c>
      <c r="C5905" s="114">
        <v>2</v>
      </c>
      <c r="D5905" s="1">
        <v>7</v>
      </c>
      <c r="E5905" s="1"/>
      <c r="F5905" s="1"/>
      <c r="G5905" s="4">
        <f t="shared" si="1083"/>
        <v>64.961200000000005</v>
      </c>
      <c r="H5905" s="201"/>
      <c r="I5905" s="201"/>
      <c r="J5905" s="204">
        <f t="shared" si="1081"/>
        <v>3.8484510006474969E-3</v>
      </c>
      <c r="K5905" s="204">
        <f t="shared" si="1085"/>
        <v>0.24999999999231043</v>
      </c>
      <c r="L5905" s="28">
        <f t="shared" si="1084"/>
        <v>15.569492106387406</v>
      </c>
      <c r="M5905" s="28">
        <f t="shared" si="1086"/>
        <v>1.0114129102390135</v>
      </c>
      <c r="N5905" s="28">
        <f t="shared" si="1082"/>
        <v>12.473107819356448</v>
      </c>
      <c r="O5905" s="28">
        <f t="shared" si="1087"/>
        <v>0.81026806739089385</v>
      </c>
      <c r="P5905" s="28">
        <f t="shared" si="1088"/>
        <v>1.8216809776299074</v>
      </c>
      <c r="Q5905" s="6">
        <f t="shared" si="1089"/>
        <v>0.48547819691472643</v>
      </c>
      <c r="R5905" s="6">
        <f t="shared" si="1090"/>
        <v>0.31600454628244862</v>
      </c>
      <c r="S5905" s="6">
        <f t="shared" si="1091"/>
        <v>0.80148274319717505</v>
      </c>
    </row>
    <row r="5906" spans="2:19" customFormat="1" x14ac:dyDescent="0.25">
      <c r="B5906" s="200" t="s">
        <v>871</v>
      </c>
      <c r="C5906" s="114">
        <v>2</v>
      </c>
      <c r="D5906" s="1">
        <v>4.5999999999999996</v>
      </c>
      <c r="E5906" s="1"/>
      <c r="F5906" s="1"/>
      <c r="G5906" s="4">
        <f t="shared" si="1083"/>
        <v>64.961200000000005</v>
      </c>
      <c r="H5906" s="201"/>
      <c r="I5906" s="201"/>
      <c r="J5906" s="204">
        <f t="shared" si="1081"/>
        <v>1.6619025137490004E-3</v>
      </c>
      <c r="K5906" s="204">
        <f t="shared" si="1085"/>
        <v>0.10795918367014873</v>
      </c>
      <c r="L5906" s="28">
        <f t="shared" si="1084"/>
        <v>5.9302678128381849</v>
      </c>
      <c r="M5906" s="28">
        <f t="shared" si="1086"/>
        <v>0.3852373209154813</v>
      </c>
      <c r="N5906" s="28">
        <f t="shared" si="1082"/>
        <v>7.6319696161125572</v>
      </c>
      <c r="O5906" s="28">
        <f t="shared" si="1087"/>
        <v>0.49578191424249274</v>
      </c>
      <c r="P5906" s="28">
        <f t="shared" si="1088"/>
        <v>0.88101923515797398</v>
      </c>
      <c r="Q5906" s="6">
        <f t="shared" si="1089"/>
        <v>0.18491391403943103</v>
      </c>
      <c r="R5906" s="6">
        <f t="shared" si="1090"/>
        <v>0.19335494655457217</v>
      </c>
      <c r="S5906" s="6">
        <f t="shared" si="1091"/>
        <v>0.37826886059400322</v>
      </c>
    </row>
    <row r="5907" spans="2:19" customFormat="1" x14ac:dyDescent="0.25">
      <c r="B5907" s="200" t="s">
        <v>871</v>
      </c>
      <c r="C5907" s="114">
        <v>2</v>
      </c>
      <c r="D5907" s="1">
        <v>1.2</v>
      </c>
      <c r="E5907" s="1" t="s">
        <v>979</v>
      </c>
      <c r="F5907" s="1"/>
      <c r="G5907" s="4">
        <f t="shared" si="1083"/>
        <v>795.77470000000005</v>
      </c>
      <c r="H5907" s="201"/>
      <c r="I5907" s="201"/>
      <c r="J5907" s="204">
        <f t="shared" si="1081"/>
        <v>1.1309733552923255E-4</v>
      </c>
      <c r="K5907" s="204">
        <f t="shared" si="1085"/>
        <v>8.9999466694097391E-2</v>
      </c>
      <c r="L5907" s="28">
        <f t="shared" si="1084"/>
        <v>0.27004226145939869</v>
      </c>
      <c r="M5907" s="28">
        <f t="shared" si="1086"/>
        <v>0.21489153040154568</v>
      </c>
      <c r="N5907" s="28">
        <f t="shared" si="1082"/>
        <v>1.5843532808757497</v>
      </c>
      <c r="O5907" s="28">
        <f t="shared" si="1087"/>
        <v>1.2607808103224951</v>
      </c>
      <c r="P5907" s="28">
        <f t="shared" si="1088"/>
        <v>1.4756723407240409</v>
      </c>
      <c r="Q5907" s="6">
        <f t="shared" si="1089"/>
        <v>0.10314793459274192</v>
      </c>
      <c r="R5907" s="6">
        <f t="shared" si="1090"/>
        <v>0.49170451602577309</v>
      </c>
      <c r="S5907" s="6">
        <f t="shared" si="1091"/>
        <v>0.59485245061851499</v>
      </c>
    </row>
    <row r="5908" spans="2:19" customFormat="1" x14ac:dyDescent="0.25">
      <c r="B5908" s="200" t="s">
        <v>871</v>
      </c>
      <c r="C5908" s="114">
        <v>2</v>
      </c>
      <c r="D5908" s="1">
        <v>3.5</v>
      </c>
      <c r="E5908" s="1"/>
      <c r="F5908" s="1"/>
      <c r="G5908" s="4">
        <f t="shared" si="1083"/>
        <v>64.961200000000005</v>
      </c>
      <c r="H5908" s="201"/>
      <c r="I5908" s="201"/>
      <c r="J5908" s="204">
        <f t="shared" si="1081"/>
        <v>9.6211275016187424E-4</v>
      </c>
      <c r="K5908" s="204">
        <f t="shared" si="1085"/>
        <v>6.2499999998077607E-2</v>
      </c>
      <c r="L5908" s="28">
        <f t="shared" si="1084"/>
        <v>3.1637815247608514</v>
      </c>
      <c r="M5908" s="28">
        <f t="shared" si="1086"/>
        <v>0.20552304837265933</v>
      </c>
      <c r="N5908" s="28">
        <f t="shared" si="1082"/>
        <v>5.5433152983182508</v>
      </c>
      <c r="O5908" s="28">
        <f t="shared" si="1087"/>
        <v>0.36010042074168885</v>
      </c>
      <c r="P5908" s="28">
        <f t="shared" si="1088"/>
        <v>0.56562346911434824</v>
      </c>
      <c r="Q5908" s="6">
        <f t="shared" si="1089"/>
        <v>9.865106321887647E-2</v>
      </c>
      <c r="R5908" s="6">
        <f t="shared" si="1090"/>
        <v>0.14043916408925866</v>
      </c>
      <c r="S5908" s="6">
        <f t="shared" si="1091"/>
        <v>0.23909022730813512</v>
      </c>
    </row>
    <row r="5909" spans="2:19" customFormat="1" x14ac:dyDescent="0.25">
      <c r="B5909" s="200" t="s">
        <v>871</v>
      </c>
      <c r="C5909" s="114">
        <v>2</v>
      </c>
      <c r="D5909" s="1">
        <v>3.5</v>
      </c>
      <c r="E5909" s="1" t="s">
        <v>979</v>
      </c>
      <c r="F5909" s="1"/>
      <c r="G5909" s="4">
        <f t="shared" si="1083"/>
        <v>64.961200000000005</v>
      </c>
      <c r="H5909" s="201"/>
      <c r="I5909" s="201"/>
      <c r="J5909" s="204">
        <f t="shared" si="1081"/>
        <v>9.6211275016187424E-4</v>
      </c>
      <c r="K5909" s="204">
        <f t="shared" si="1085"/>
        <v>6.2499999998077607E-2</v>
      </c>
      <c r="L5909" s="28">
        <f t="shared" si="1084"/>
        <v>3.1637815247608514</v>
      </c>
      <c r="M5909" s="28">
        <f t="shared" si="1086"/>
        <v>0.20552304837265933</v>
      </c>
      <c r="N5909" s="28">
        <f t="shared" si="1082"/>
        <v>5.5433152983182508</v>
      </c>
      <c r="O5909" s="28">
        <f t="shared" si="1087"/>
        <v>0.36010042074168885</v>
      </c>
      <c r="P5909" s="28">
        <f t="shared" si="1088"/>
        <v>0.56562346911434824</v>
      </c>
      <c r="Q5909" s="6">
        <f t="shared" si="1089"/>
        <v>9.865106321887647E-2</v>
      </c>
      <c r="R5909" s="6">
        <f t="shared" si="1090"/>
        <v>0.14043916408925866</v>
      </c>
      <c r="S5909" s="6">
        <f t="shared" si="1091"/>
        <v>0.23909022730813512</v>
      </c>
    </row>
    <row r="5910" spans="2:19" customFormat="1" x14ac:dyDescent="0.25">
      <c r="B5910" s="200" t="s">
        <v>871</v>
      </c>
      <c r="C5910" s="114">
        <v>2</v>
      </c>
      <c r="D5910" s="1">
        <v>0.7</v>
      </c>
      <c r="E5910" s="1" t="s">
        <v>979</v>
      </c>
      <c r="F5910" s="1"/>
      <c r="G5910" s="4">
        <f t="shared" si="1083"/>
        <v>795.77470000000005</v>
      </c>
      <c r="H5910" s="201"/>
      <c r="I5910" s="201"/>
      <c r="J5910" s="204">
        <f t="shared" si="1081"/>
        <v>3.8484510006474958E-5</v>
      </c>
      <c r="K5910" s="204">
        <f t="shared" si="1085"/>
        <v>3.0624818527852576E-2</v>
      </c>
      <c r="L5910" s="28">
        <f t="shared" si="1084"/>
        <v>7.8212189822710151E-2</v>
      </c>
      <c r="M5910" s="28">
        <f t="shared" si="1086"/>
        <v>6.2238914295218058E-2</v>
      </c>
      <c r="N5910" s="28">
        <f t="shared" si="1082"/>
        <v>0.84328558468955028</v>
      </c>
      <c r="O5910" s="28">
        <f t="shared" si="1087"/>
        <v>0.67106136972840347</v>
      </c>
      <c r="P5910" s="28">
        <f t="shared" si="1088"/>
        <v>0.73330028402362157</v>
      </c>
      <c r="Q5910" s="6">
        <f t="shared" si="1089"/>
        <v>2.9874678861704668E-2</v>
      </c>
      <c r="R5910" s="6">
        <f t="shared" si="1090"/>
        <v>0.26171393419407735</v>
      </c>
      <c r="S5910" s="6">
        <f t="shared" si="1091"/>
        <v>0.29158861305578199</v>
      </c>
    </row>
    <row r="5911" spans="2:19" customFormat="1" x14ac:dyDescent="0.25">
      <c r="B5911" s="200" t="s">
        <v>871</v>
      </c>
      <c r="C5911" s="114">
        <v>2</v>
      </c>
      <c r="D5911" s="1">
        <v>1</v>
      </c>
      <c r="E5911" s="1" t="s">
        <v>979</v>
      </c>
      <c r="F5911" s="1"/>
      <c r="G5911" s="4">
        <f t="shared" si="1083"/>
        <v>795.77470000000005</v>
      </c>
      <c r="H5911" s="201"/>
      <c r="I5911" s="201"/>
      <c r="J5911" s="204">
        <f t="shared" si="1081"/>
        <v>7.8539816339744827E-5</v>
      </c>
      <c r="K5911" s="204">
        <f t="shared" si="1085"/>
        <v>6.2499629648678737E-2</v>
      </c>
      <c r="L5911" s="28">
        <f t="shared" si="1084"/>
        <v>0.17757999999999999</v>
      </c>
      <c r="M5911" s="28">
        <f t="shared" si="1086"/>
        <v>0.14131283659999999</v>
      </c>
      <c r="N5911" s="28">
        <f t="shared" si="1082"/>
        <v>1.28</v>
      </c>
      <c r="O5911" s="28">
        <f t="shared" si="1087"/>
        <v>1.0185856</v>
      </c>
      <c r="P5911" s="28">
        <f t="shared" si="1088"/>
        <v>1.1598984366</v>
      </c>
      <c r="Q5911" s="6">
        <f t="shared" si="1089"/>
        <v>6.7830161567999994E-2</v>
      </c>
      <c r="R5911" s="6">
        <f t="shared" si="1090"/>
        <v>0.39724838400000001</v>
      </c>
      <c r="S5911" s="6">
        <f t="shared" si="1091"/>
        <v>0.46507854556799999</v>
      </c>
    </row>
    <row r="5912" spans="2:19" customFormat="1" x14ac:dyDescent="0.25">
      <c r="B5912" s="200" t="s">
        <v>871</v>
      </c>
      <c r="C5912" s="114">
        <v>2</v>
      </c>
      <c r="D5912" s="1">
        <v>3</v>
      </c>
      <c r="E5912" s="1"/>
      <c r="F5912" s="1"/>
      <c r="G5912" s="4">
        <f t="shared" si="1083"/>
        <v>795.77470000000005</v>
      </c>
      <c r="H5912" s="201"/>
      <c r="I5912" s="201"/>
      <c r="J5912" s="204">
        <f t="shared" si="1081"/>
        <v>7.0685834705770342E-4</v>
      </c>
      <c r="K5912" s="204">
        <f t="shared" si="1085"/>
        <v>0.56249666683810862</v>
      </c>
      <c r="L5912" s="28">
        <f t="shared" si="1084"/>
        <v>2.219707841442716</v>
      </c>
      <c r="M5912" s="28">
        <f t="shared" si="1086"/>
        <v>1.7663769089848702</v>
      </c>
      <c r="N5912" s="28">
        <f t="shared" si="1082"/>
        <v>4.6285167281146418</v>
      </c>
      <c r="O5912" s="28">
        <f t="shared" si="1087"/>
        <v>3.6832347567317885</v>
      </c>
      <c r="P5912" s="28">
        <f t="shared" si="1088"/>
        <v>5.4496116657166587</v>
      </c>
      <c r="Q5912" s="6">
        <f t="shared" si="1089"/>
        <v>0.84786091631273763</v>
      </c>
      <c r="R5912" s="6">
        <f t="shared" si="1090"/>
        <v>1.4364615551253976</v>
      </c>
      <c r="S5912" s="6">
        <f t="shared" si="1091"/>
        <v>2.2843224714381352</v>
      </c>
    </row>
    <row r="5913" spans="2:19" customFormat="1" x14ac:dyDescent="0.25">
      <c r="B5913" s="200" t="s">
        <v>871</v>
      </c>
      <c r="C5913" s="114">
        <v>2</v>
      </c>
      <c r="D5913" s="1">
        <v>2.4</v>
      </c>
      <c r="E5913" s="1"/>
      <c r="F5913" s="1"/>
      <c r="G5913" s="4">
        <f t="shared" si="1083"/>
        <v>795.77470000000005</v>
      </c>
      <c r="H5913" s="201"/>
      <c r="I5913" s="201"/>
      <c r="J5913" s="204">
        <f t="shared" si="1081"/>
        <v>4.523893421169302E-4</v>
      </c>
      <c r="K5913" s="204">
        <f t="shared" si="1085"/>
        <v>0.35999786677638956</v>
      </c>
      <c r="L5913" s="28">
        <f t="shared" si="1084"/>
        <v>1.3289226279620943</v>
      </c>
      <c r="M5913" s="28">
        <f t="shared" si="1086"/>
        <v>1.0575167596533956</v>
      </c>
      <c r="N5913" s="28">
        <f t="shared" si="1082"/>
        <v>3.5649802027876287</v>
      </c>
      <c r="O5913" s="28">
        <f t="shared" si="1087"/>
        <v>2.8369042959723112</v>
      </c>
      <c r="P5913" s="28">
        <f t="shared" si="1088"/>
        <v>3.8944210556257071</v>
      </c>
      <c r="Q5913" s="6">
        <f t="shared" si="1089"/>
        <v>0.50760804463362985</v>
      </c>
      <c r="R5913" s="6">
        <f t="shared" si="1090"/>
        <v>1.1063926754292015</v>
      </c>
      <c r="S5913" s="6">
        <f t="shared" si="1091"/>
        <v>1.6140007200628315</v>
      </c>
    </row>
    <row r="5914" spans="2:19" customFormat="1" x14ac:dyDescent="0.25">
      <c r="B5914" s="200" t="s">
        <v>871</v>
      </c>
      <c r="C5914" s="114">
        <v>2</v>
      </c>
      <c r="D5914" s="1">
        <v>0.9</v>
      </c>
      <c r="E5914" s="1" t="s">
        <v>979</v>
      </c>
      <c r="F5914" s="1"/>
      <c r="G5914" s="4">
        <f t="shared" si="1083"/>
        <v>795.77470000000005</v>
      </c>
      <c r="H5914" s="201"/>
      <c r="I5914" s="201"/>
      <c r="J5914" s="204">
        <f t="shared" si="1081"/>
        <v>6.3617251235193318E-5</v>
      </c>
      <c r="K5914" s="204">
        <f t="shared" si="1085"/>
        <v>5.0624700015429784E-2</v>
      </c>
      <c r="L5914" s="28">
        <f t="shared" si="1084"/>
        <v>0.1393790759271086</v>
      </c>
      <c r="M5914" s="28">
        <f t="shared" si="1086"/>
        <v>0.11091368725051522</v>
      </c>
      <c r="N5914" s="28">
        <f t="shared" si="1082"/>
        <v>1.1315498872605683</v>
      </c>
      <c r="O5914" s="28">
        <f t="shared" si="1087"/>
        <v>0.90045345378534236</v>
      </c>
      <c r="P5914" s="28">
        <f t="shared" si="1088"/>
        <v>1.0113671410358576</v>
      </c>
      <c r="Q5914" s="6">
        <f t="shared" si="1089"/>
        <v>5.3238569880247305E-2</v>
      </c>
      <c r="R5914" s="6">
        <f t="shared" si="1090"/>
        <v>0.35117684697628354</v>
      </c>
      <c r="S5914" s="6">
        <f t="shared" si="1091"/>
        <v>0.40441541685653082</v>
      </c>
    </row>
    <row r="5915" spans="2:19" customFormat="1" x14ac:dyDescent="0.25">
      <c r="B5915" s="200" t="s">
        <v>871</v>
      </c>
      <c r="C5915" s="114">
        <v>2</v>
      </c>
      <c r="D5915" s="1">
        <v>1.6</v>
      </c>
      <c r="E5915" s="1" t="s">
        <v>979</v>
      </c>
      <c r="F5915" s="1"/>
      <c r="G5915" s="4">
        <f t="shared" si="1083"/>
        <v>795.77470000000005</v>
      </c>
      <c r="H5915" s="201"/>
      <c r="I5915" s="201"/>
      <c r="J5915" s="204">
        <f t="shared" si="1081"/>
        <v>2.0106192982974675E-4</v>
      </c>
      <c r="K5915" s="204">
        <f t="shared" si="1085"/>
        <v>0.15999905190061756</v>
      </c>
      <c r="L5915" s="28">
        <f t="shared" si="1084"/>
        <v>0.52319777907153642</v>
      </c>
      <c r="M5915" s="28">
        <f t="shared" si="1086"/>
        <v>0.41634509665175656</v>
      </c>
      <c r="N5915" s="28">
        <f t="shared" si="1082"/>
        <v>2.2183514371591468</v>
      </c>
      <c r="O5915" s="28">
        <f t="shared" si="1087"/>
        <v>1.7652975231481343</v>
      </c>
      <c r="P5915" s="28">
        <f t="shared" si="1088"/>
        <v>2.1816426197998906</v>
      </c>
      <c r="Q5915" s="6">
        <f t="shared" si="1089"/>
        <v>0.19984564639284313</v>
      </c>
      <c r="R5915" s="6">
        <f t="shared" si="1090"/>
        <v>0.6884660340277724</v>
      </c>
      <c r="S5915" s="6">
        <f t="shared" si="1091"/>
        <v>0.88831168042061548</v>
      </c>
    </row>
    <row r="5916" spans="2:19" customFormat="1" x14ac:dyDescent="0.25">
      <c r="B5916" s="200" t="s">
        <v>871</v>
      </c>
      <c r="C5916" s="114">
        <v>2</v>
      </c>
      <c r="D5916" s="1">
        <v>1.4</v>
      </c>
      <c r="E5916" s="1"/>
      <c r="F5916" s="1"/>
      <c r="G5916" s="4">
        <f t="shared" si="1083"/>
        <v>795.77470000000005</v>
      </c>
      <c r="H5916" s="201"/>
      <c r="I5916" s="201"/>
      <c r="J5916" s="204">
        <f t="shared" si="1081"/>
        <v>1.5393804002589983E-4</v>
      </c>
      <c r="K5916" s="204">
        <f t="shared" si="1085"/>
        <v>0.1224992741114103</v>
      </c>
      <c r="L5916" s="28">
        <f t="shared" si="1084"/>
        <v>0.38489512077165539</v>
      </c>
      <c r="M5916" s="28">
        <f t="shared" si="1086"/>
        <v>0.3062879902564602</v>
      </c>
      <c r="N5916" s="28">
        <f t="shared" si="1082"/>
        <v>1.8974912041414842</v>
      </c>
      <c r="O5916" s="28">
        <f t="shared" si="1087"/>
        <v>1.509966575519669</v>
      </c>
      <c r="P5916" s="28">
        <f t="shared" si="1088"/>
        <v>1.8162545657761291</v>
      </c>
      <c r="Q5916" s="6">
        <f t="shared" si="1089"/>
        <v>0.14701823532310088</v>
      </c>
      <c r="R5916" s="6">
        <f t="shared" si="1090"/>
        <v>0.58888696445267086</v>
      </c>
      <c r="S5916" s="6">
        <f t="shared" si="1091"/>
        <v>0.73590519977577173</v>
      </c>
    </row>
    <row r="5917" spans="2:19" customFormat="1" x14ac:dyDescent="0.25">
      <c r="B5917" s="200" t="s">
        <v>871</v>
      </c>
      <c r="C5917" s="114">
        <v>2</v>
      </c>
      <c r="D5917" s="1">
        <v>1.2</v>
      </c>
      <c r="E5917" s="1" t="s">
        <v>979</v>
      </c>
      <c r="F5917" s="1"/>
      <c r="G5917" s="4">
        <f t="shared" si="1083"/>
        <v>795.77470000000005</v>
      </c>
      <c r="H5917" s="201"/>
      <c r="I5917" s="201"/>
      <c r="J5917" s="204">
        <f t="shared" si="1081"/>
        <v>1.1309733552923255E-4</v>
      </c>
      <c r="K5917" s="204">
        <f t="shared" si="1085"/>
        <v>8.9999466694097391E-2</v>
      </c>
      <c r="L5917" s="28">
        <f t="shared" si="1084"/>
        <v>0.27004226145939869</v>
      </c>
      <c r="M5917" s="28">
        <f t="shared" si="1086"/>
        <v>0.21489153040154568</v>
      </c>
      <c r="N5917" s="28">
        <f t="shared" si="1082"/>
        <v>1.5843532808757497</v>
      </c>
      <c r="O5917" s="28">
        <f t="shared" si="1087"/>
        <v>1.2607808103224951</v>
      </c>
      <c r="P5917" s="28">
        <f t="shared" si="1088"/>
        <v>1.4756723407240409</v>
      </c>
      <c r="Q5917" s="6">
        <f t="shared" si="1089"/>
        <v>0.10314793459274192</v>
      </c>
      <c r="R5917" s="6">
        <f t="shared" si="1090"/>
        <v>0.49170451602577309</v>
      </c>
      <c r="S5917" s="6">
        <f t="shared" si="1091"/>
        <v>0.59485245061851499</v>
      </c>
    </row>
    <row r="5918" spans="2:19" customFormat="1" x14ac:dyDescent="0.25">
      <c r="B5918" s="200" t="s">
        <v>871</v>
      </c>
      <c r="C5918" s="114">
        <v>2</v>
      </c>
      <c r="D5918" s="1">
        <v>2</v>
      </c>
      <c r="E5918" s="1"/>
      <c r="F5918" s="1"/>
      <c r="G5918" s="4">
        <f t="shared" si="1083"/>
        <v>795.77470000000005</v>
      </c>
      <c r="H5918" s="201"/>
      <c r="I5918" s="201"/>
      <c r="J5918" s="204">
        <f t="shared" si="1081"/>
        <v>3.1415926535897931E-4</v>
      </c>
      <c r="K5918" s="204">
        <f t="shared" si="1085"/>
        <v>0.24999851859471495</v>
      </c>
      <c r="L5918" s="28">
        <f t="shared" si="1084"/>
        <v>0.87390054800363282</v>
      </c>
      <c r="M5918" s="28">
        <f t="shared" si="1086"/>
        <v>0.69542383908485095</v>
      </c>
      <c r="N5918" s="28">
        <f t="shared" si="1082"/>
        <v>2.880149720803352</v>
      </c>
      <c r="O5918" s="28">
        <f t="shared" si="1087"/>
        <v>2.2919367433236837</v>
      </c>
      <c r="P5918" s="28">
        <f t="shared" si="1088"/>
        <v>2.9873605824085345</v>
      </c>
      <c r="Q5918" s="6">
        <f t="shared" si="1089"/>
        <v>0.33380344276072843</v>
      </c>
      <c r="R5918" s="6">
        <f t="shared" si="1090"/>
        <v>0.89385532989623662</v>
      </c>
      <c r="S5918" s="6">
        <f t="shared" si="1091"/>
        <v>1.227658772656965</v>
      </c>
    </row>
    <row r="5919" spans="2:19" customFormat="1" x14ac:dyDescent="0.25">
      <c r="B5919" s="200" t="s">
        <v>871</v>
      </c>
      <c r="C5919" s="114">
        <v>2</v>
      </c>
      <c r="D5919" s="1">
        <v>4.2</v>
      </c>
      <c r="E5919" s="1"/>
      <c r="F5919" s="1"/>
      <c r="G5919" s="4">
        <f t="shared" si="1083"/>
        <v>64.961200000000005</v>
      </c>
      <c r="H5919" s="201"/>
      <c r="I5919" s="201"/>
      <c r="J5919" s="204">
        <f t="shared" si="1081"/>
        <v>1.385442360233099E-3</v>
      </c>
      <c r="K5919" s="204">
        <f t="shared" si="1085"/>
        <v>8.9999999997231753E-2</v>
      </c>
      <c r="L5919" s="28">
        <f t="shared" si="1084"/>
        <v>4.811097633235077</v>
      </c>
      <c r="M5919" s="28">
        <f t="shared" si="1086"/>
        <v>0.31253468163409348</v>
      </c>
      <c r="N5919" s="28">
        <f t="shared" si="1082"/>
        <v>6.861382640483793</v>
      </c>
      <c r="O5919" s="28">
        <f t="shared" si="1087"/>
        <v>0.44572365863033786</v>
      </c>
      <c r="P5919" s="28">
        <f t="shared" si="1088"/>
        <v>0.7582583402644314</v>
      </c>
      <c r="Q5919" s="6">
        <f t="shared" si="1089"/>
        <v>0.15001664718436486</v>
      </c>
      <c r="R5919" s="6">
        <f t="shared" si="1090"/>
        <v>0.17383222686583177</v>
      </c>
      <c r="S5919" s="6">
        <f t="shared" si="1091"/>
        <v>0.32384887405019663</v>
      </c>
    </row>
    <row r="5920" spans="2:19" customFormat="1" x14ac:dyDescent="0.25">
      <c r="B5920" s="200" t="s">
        <v>871</v>
      </c>
      <c r="C5920" s="114">
        <v>2</v>
      </c>
      <c r="D5920" s="1">
        <v>3.3</v>
      </c>
      <c r="E5920" s="1" t="s">
        <v>979</v>
      </c>
      <c r="F5920" s="1"/>
      <c r="G5920" s="4">
        <f t="shared" si="1083"/>
        <v>64.961200000000005</v>
      </c>
      <c r="H5920" s="201"/>
      <c r="I5920" s="201"/>
      <c r="J5920" s="204">
        <f t="shared" si="1081"/>
        <v>8.5529859993982123E-4</v>
      </c>
      <c r="K5920" s="204">
        <f t="shared" si="1085"/>
        <v>5.5561224488086945E-2</v>
      </c>
      <c r="L5920" s="28">
        <f t="shared" si="1084"/>
        <v>2.7634881041225379</v>
      </c>
      <c r="M5920" s="28">
        <f t="shared" si="1086"/>
        <v>0.17951950691152002</v>
      </c>
      <c r="N5920" s="28">
        <f t="shared" si="1082"/>
        <v>5.1745344101160526</v>
      </c>
      <c r="O5920" s="28">
        <f t="shared" si="1087"/>
        <v>0.3361439712423443</v>
      </c>
      <c r="P5920" s="28">
        <f t="shared" si="1088"/>
        <v>0.51566347815386426</v>
      </c>
      <c r="Q5920" s="6">
        <f t="shared" si="1089"/>
        <v>8.6169363317529613E-2</v>
      </c>
      <c r="R5920" s="6">
        <f t="shared" si="1090"/>
        <v>0.13109614878451428</v>
      </c>
      <c r="S5920" s="6">
        <f t="shared" si="1091"/>
        <v>0.2172655121020439</v>
      </c>
    </row>
    <row r="5921" spans="2:19" customFormat="1" x14ac:dyDescent="0.25">
      <c r="B5921" s="200" t="s">
        <v>871</v>
      </c>
      <c r="C5921" s="114">
        <v>2</v>
      </c>
      <c r="D5921" s="1">
        <v>1.7</v>
      </c>
      <c r="E5921" s="1" t="s">
        <v>979</v>
      </c>
      <c r="F5921" s="1"/>
      <c r="G5921" s="4">
        <f t="shared" si="1083"/>
        <v>795.77470000000005</v>
      </c>
      <c r="H5921" s="201"/>
      <c r="I5921" s="201"/>
      <c r="J5921" s="204">
        <f t="shared" ref="J5921:J5984" si="1092">((+D5921/200)^2)*PI()</f>
        <v>2.2698006922186259E-4</v>
      </c>
      <c r="K5921" s="204">
        <f t="shared" si="1085"/>
        <v>0.18062392968468158</v>
      </c>
      <c r="L5921" s="28">
        <f t="shared" si="1084"/>
        <v>0.60144528125594432</v>
      </c>
      <c r="M5921" s="28">
        <f t="shared" si="1086"/>
        <v>0.47861211146504279</v>
      </c>
      <c r="N5921" s="28">
        <f t="shared" ref="N5921:N5984" si="1093">1.28*(D5921^1.17)</f>
        <v>2.3814156735674734</v>
      </c>
      <c r="O5921" s="28">
        <f t="shared" si="1087"/>
        <v>1.8950591505547882</v>
      </c>
      <c r="P5921" s="28">
        <f t="shared" si="1088"/>
        <v>2.373671262019831</v>
      </c>
      <c r="Q5921" s="6">
        <f t="shared" si="1089"/>
        <v>0.22973381350322053</v>
      </c>
      <c r="R5921" s="6">
        <f t="shared" si="1090"/>
        <v>0.73907306871636747</v>
      </c>
      <c r="S5921" s="6">
        <f t="shared" si="1091"/>
        <v>0.96880688221958799</v>
      </c>
    </row>
    <row r="5922" spans="2:19" customFormat="1" x14ac:dyDescent="0.25">
      <c r="B5922" s="200" t="s">
        <v>871</v>
      </c>
      <c r="C5922" s="114">
        <v>2</v>
      </c>
      <c r="D5922" s="1">
        <v>2.2999999999999998</v>
      </c>
      <c r="E5922" s="1" t="s">
        <v>979</v>
      </c>
      <c r="F5922" s="1"/>
      <c r="G5922" s="4">
        <f t="shared" ref="G5922:G5985" si="1094">IF($D5922&lt;3.01,795.7747,64.9612)</f>
        <v>795.77470000000005</v>
      </c>
      <c r="H5922" s="201"/>
      <c r="I5922" s="201"/>
      <c r="J5922" s="204">
        <f t="shared" si="1092"/>
        <v>4.154756284372501E-4</v>
      </c>
      <c r="K5922" s="204">
        <f t="shared" si="1085"/>
        <v>0.33062304084151051</v>
      </c>
      <c r="L5922" s="28">
        <f t="shared" ref="L5922:L5985" si="1095">0.17758*(D5922^2.299)</f>
        <v>1.205053550555077</v>
      </c>
      <c r="M5922" s="28">
        <f t="shared" si="1086"/>
        <v>0.95894546392521363</v>
      </c>
      <c r="N5922" s="28">
        <f t="shared" si="1093"/>
        <v>3.3918101680836426</v>
      </c>
      <c r="O5922" s="28">
        <f t="shared" si="1087"/>
        <v>2.6991007774559201</v>
      </c>
      <c r="P5922" s="28">
        <f t="shared" si="1088"/>
        <v>3.6580462413811339</v>
      </c>
      <c r="Q5922" s="6">
        <f t="shared" si="1089"/>
        <v>0.46029382268410252</v>
      </c>
      <c r="R5922" s="6">
        <f t="shared" si="1090"/>
        <v>1.0526493032078088</v>
      </c>
      <c r="S5922" s="6">
        <f t="shared" si="1091"/>
        <v>1.5129431258919113</v>
      </c>
    </row>
    <row r="5923" spans="2:19" customFormat="1" x14ac:dyDescent="0.25">
      <c r="B5923" s="200" t="s">
        <v>871</v>
      </c>
      <c r="C5923" s="114">
        <v>2</v>
      </c>
      <c r="D5923" s="1">
        <v>1.3</v>
      </c>
      <c r="E5923" s="1" t="s">
        <v>979</v>
      </c>
      <c r="F5923" s="1"/>
      <c r="G5923" s="4">
        <f t="shared" si="1094"/>
        <v>795.77470000000005</v>
      </c>
      <c r="H5923" s="201"/>
      <c r="I5923" s="201"/>
      <c r="J5923" s="204">
        <f t="shared" si="1092"/>
        <v>1.3273228961416879E-4</v>
      </c>
      <c r="K5923" s="204">
        <f t="shared" ref="K5923:K5986" si="1096">+IF($D5923&gt;3.01,J5923*64.96120126,J5923*795.77)</f>
        <v>0.1056243741062671</v>
      </c>
      <c r="L5923" s="28">
        <f t="shared" si="1095"/>
        <v>0.32460097397494425</v>
      </c>
      <c r="M5923" s="28">
        <f t="shared" ref="M5923:M5986" si="1097">+IF($D5923&gt;3.01,L5923*64.96120126*0.001,L5923*795.77*0.001)</f>
        <v>0.25830771706004141</v>
      </c>
      <c r="N5923" s="28">
        <f t="shared" si="1093"/>
        <v>1.7398976112023801</v>
      </c>
      <c r="O5923" s="28">
        <f t="shared" ref="O5923:O5986" si="1098">+IF($D5923&gt;3.01,N5923*64.96120126*0.001,N5923*795.77*0.001)</f>
        <v>1.3845583220665181</v>
      </c>
      <c r="P5923" s="28">
        <f t="shared" ref="P5923:P5986" si="1099">+M5923+O5923</f>
        <v>1.6428660391265595</v>
      </c>
      <c r="Q5923" s="6">
        <f t="shared" si="1089"/>
        <v>0.12398770418881987</v>
      </c>
      <c r="R5923" s="6">
        <f t="shared" si="1090"/>
        <v>0.53997774560594203</v>
      </c>
      <c r="S5923" s="6">
        <f t="shared" si="1091"/>
        <v>0.66396544979476191</v>
      </c>
    </row>
    <row r="5924" spans="2:19" customFormat="1" x14ac:dyDescent="0.25">
      <c r="B5924" s="200" t="s">
        <v>871</v>
      </c>
      <c r="C5924" s="114">
        <v>2</v>
      </c>
      <c r="D5924" s="1">
        <v>4.3</v>
      </c>
      <c r="E5924" s="1"/>
      <c r="F5924" s="1"/>
      <c r="G5924" s="4">
        <f t="shared" si="1094"/>
        <v>64.961200000000005</v>
      </c>
      <c r="H5924" s="201"/>
      <c r="I5924" s="201"/>
      <c r="J5924" s="204">
        <f t="shared" si="1092"/>
        <v>1.4522012041218817E-3</v>
      </c>
      <c r="K5924" s="204">
        <f t="shared" si="1096"/>
        <v>9.4336734690975893E-2</v>
      </c>
      <c r="L5924" s="28">
        <f t="shared" si="1095"/>
        <v>5.0785301024450318</v>
      </c>
      <c r="M5924" s="28">
        <f t="shared" si="1097"/>
        <v>0.3299074160899001</v>
      </c>
      <c r="N5924" s="28">
        <f t="shared" si="1093"/>
        <v>7.0529054640829827</v>
      </c>
      <c r="O5924" s="28">
        <f t="shared" si="1098"/>
        <v>0.45816521132004828</v>
      </c>
      <c r="P5924" s="28">
        <f t="shared" si="1099"/>
        <v>0.78807262740994832</v>
      </c>
      <c r="Q5924" s="6">
        <f t="shared" si="1089"/>
        <v>0.15835555972315205</v>
      </c>
      <c r="R5924" s="6">
        <f t="shared" si="1090"/>
        <v>0.17868443241481885</v>
      </c>
      <c r="S5924" s="6">
        <f t="shared" si="1091"/>
        <v>0.33703999213797087</v>
      </c>
    </row>
    <row r="5925" spans="2:19" customFormat="1" x14ac:dyDescent="0.25">
      <c r="B5925" s="200" t="s">
        <v>871</v>
      </c>
      <c r="C5925" s="114">
        <v>2</v>
      </c>
      <c r="D5925" s="1">
        <v>6.4</v>
      </c>
      <c r="E5925" s="1"/>
      <c r="F5925" s="1"/>
      <c r="G5925" s="4">
        <f t="shared" si="1094"/>
        <v>64.961200000000005</v>
      </c>
      <c r="H5925" s="201"/>
      <c r="I5925" s="201"/>
      <c r="J5925" s="204">
        <f t="shared" si="1092"/>
        <v>3.2169908772759479E-3</v>
      </c>
      <c r="K5925" s="204">
        <f t="shared" si="1096"/>
        <v>0.20897959183030679</v>
      </c>
      <c r="L5925" s="28">
        <f t="shared" si="1095"/>
        <v>12.670735111153041</v>
      </c>
      <c r="M5925" s="28">
        <f t="shared" si="1097"/>
        <v>0.82310617366776118</v>
      </c>
      <c r="N5925" s="28">
        <f t="shared" si="1093"/>
        <v>11.231571837310549</v>
      </c>
      <c r="O5925" s="28">
        <f t="shared" si="1098"/>
        <v>0.72961639858967853</v>
      </c>
      <c r="P5925" s="28">
        <f t="shared" si="1099"/>
        <v>1.5527225722574398</v>
      </c>
      <c r="Q5925" s="6">
        <f t="shared" si="1089"/>
        <v>0.39509096336052535</v>
      </c>
      <c r="R5925" s="6">
        <f t="shared" si="1090"/>
        <v>0.28455039544997462</v>
      </c>
      <c r="S5925" s="6">
        <f t="shared" si="1091"/>
        <v>0.67964135881049992</v>
      </c>
    </row>
    <row r="5926" spans="2:19" customFormat="1" x14ac:dyDescent="0.25">
      <c r="B5926" s="200" t="s">
        <v>871</v>
      </c>
      <c r="C5926" s="114">
        <v>2</v>
      </c>
      <c r="D5926" s="1">
        <v>1.9</v>
      </c>
      <c r="E5926" s="1" t="s">
        <v>979</v>
      </c>
      <c r="F5926" s="1"/>
      <c r="G5926" s="4">
        <f t="shared" si="1094"/>
        <v>795.77470000000005</v>
      </c>
      <c r="H5926" s="201"/>
      <c r="I5926" s="201"/>
      <c r="J5926" s="204">
        <f t="shared" si="1092"/>
        <v>2.835287369864788E-4</v>
      </c>
      <c r="K5926" s="204">
        <f t="shared" si="1096"/>
        <v>0.22562366303173023</v>
      </c>
      <c r="L5926" s="28">
        <f t="shared" si="1095"/>
        <v>0.77669154992970613</v>
      </c>
      <c r="M5926" s="28">
        <f t="shared" si="1097"/>
        <v>0.61806783468756221</v>
      </c>
      <c r="N5926" s="28">
        <f t="shared" si="1093"/>
        <v>2.7123871783139122</v>
      </c>
      <c r="O5926" s="28">
        <f t="shared" si="1098"/>
        <v>2.1584363448868618</v>
      </c>
      <c r="P5926" s="28">
        <f t="shared" si="1099"/>
        <v>2.7765041795744239</v>
      </c>
      <c r="Q5926" s="6">
        <f t="shared" si="1089"/>
        <v>0.29667256065002984</v>
      </c>
      <c r="R5926" s="6">
        <f t="shared" si="1090"/>
        <v>0.84179017450587612</v>
      </c>
      <c r="S5926" s="6">
        <f t="shared" si="1091"/>
        <v>1.138462735155906</v>
      </c>
    </row>
    <row r="5927" spans="2:19" customFormat="1" x14ac:dyDescent="0.25">
      <c r="B5927" s="200" t="s">
        <v>871</v>
      </c>
      <c r="C5927" s="114">
        <v>2</v>
      </c>
      <c r="D5927" s="1">
        <v>1.9</v>
      </c>
      <c r="E5927" s="1" t="s">
        <v>979</v>
      </c>
      <c r="F5927" s="1"/>
      <c r="G5927" s="4">
        <f t="shared" si="1094"/>
        <v>795.77470000000005</v>
      </c>
      <c r="H5927" s="201"/>
      <c r="I5927" s="201"/>
      <c r="J5927" s="204">
        <f t="shared" si="1092"/>
        <v>2.835287369864788E-4</v>
      </c>
      <c r="K5927" s="204">
        <f t="shared" si="1096"/>
        <v>0.22562366303173023</v>
      </c>
      <c r="L5927" s="28">
        <f t="shared" si="1095"/>
        <v>0.77669154992970613</v>
      </c>
      <c r="M5927" s="28">
        <f t="shared" si="1097"/>
        <v>0.61806783468756221</v>
      </c>
      <c r="N5927" s="28">
        <f t="shared" si="1093"/>
        <v>2.7123871783139122</v>
      </c>
      <c r="O5927" s="28">
        <f t="shared" si="1098"/>
        <v>2.1584363448868618</v>
      </c>
      <c r="P5927" s="28">
        <f t="shared" si="1099"/>
        <v>2.7765041795744239</v>
      </c>
      <c r="Q5927" s="6">
        <f t="shared" si="1089"/>
        <v>0.29667256065002984</v>
      </c>
      <c r="R5927" s="6">
        <f t="shared" si="1090"/>
        <v>0.84179017450587612</v>
      </c>
      <c r="S5927" s="6">
        <f t="shared" si="1091"/>
        <v>1.138462735155906</v>
      </c>
    </row>
    <row r="5928" spans="2:19" customFormat="1" x14ac:dyDescent="0.25">
      <c r="B5928" s="200" t="s">
        <v>871</v>
      </c>
      <c r="C5928" s="114">
        <v>2</v>
      </c>
      <c r="D5928" s="1">
        <v>1.8</v>
      </c>
      <c r="E5928" s="1" t="s">
        <v>979</v>
      </c>
      <c r="F5928" s="1"/>
      <c r="G5928" s="4">
        <f t="shared" si="1094"/>
        <v>795.77470000000005</v>
      </c>
      <c r="H5928" s="201"/>
      <c r="I5928" s="201"/>
      <c r="J5928" s="204">
        <f t="shared" si="1092"/>
        <v>2.5446900494077327E-4</v>
      </c>
      <c r="K5928" s="204">
        <f t="shared" si="1096"/>
        <v>0.20249880006171914</v>
      </c>
      <c r="L5928" s="28">
        <f t="shared" si="1095"/>
        <v>0.68590748301013704</v>
      </c>
      <c r="M5928" s="28">
        <f t="shared" si="1097"/>
        <v>0.54582459775497671</v>
      </c>
      <c r="N5928" s="28">
        <f t="shared" si="1093"/>
        <v>2.5461196030223361</v>
      </c>
      <c r="O5928" s="28">
        <f t="shared" si="1098"/>
        <v>2.0261255964970846</v>
      </c>
      <c r="P5928" s="28">
        <f t="shared" si="1099"/>
        <v>2.5719501942520613</v>
      </c>
      <c r="Q5928" s="6">
        <f t="shared" si="1089"/>
        <v>0.26199580692238883</v>
      </c>
      <c r="R5928" s="6">
        <f t="shared" si="1090"/>
        <v>0.79018898263386306</v>
      </c>
      <c r="S5928" s="6">
        <f t="shared" si="1091"/>
        <v>1.0521847895562519</v>
      </c>
    </row>
    <row r="5929" spans="2:19" customFormat="1" x14ac:dyDescent="0.25">
      <c r="B5929" s="200" t="s">
        <v>871</v>
      </c>
      <c r="C5929" s="114">
        <v>2</v>
      </c>
      <c r="D5929" s="1">
        <v>2</v>
      </c>
      <c r="E5929" s="1" t="s">
        <v>979</v>
      </c>
      <c r="F5929" s="1"/>
      <c r="G5929" s="4">
        <f t="shared" si="1094"/>
        <v>795.77470000000005</v>
      </c>
      <c r="H5929" s="201"/>
      <c r="I5929" s="201"/>
      <c r="J5929" s="204">
        <f t="shared" si="1092"/>
        <v>3.1415926535897931E-4</v>
      </c>
      <c r="K5929" s="204">
        <f t="shared" si="1096"/>
        <v>0.24999851859471495</v>
      </c>
      <c r="L5929" s="28">
        <f t="shared" si="1095"/>
        <v>0.87390054800363282</v>
      </c>
      <c r="M5929" s="28">
        <f t="shared" si="1097"/>
        <v>0.69542383908485095</v>
      </c>
      <c r="N5929" s="28">
        <f t="shared" si="1093"/>
        <v>2.880149720803352</v>
      </c>
      <c r="O5929" s="28">
        <f t="shared" si="1098"/>
        <v>2.2919367433236837</v>
      </c>
      <c r="P5929" s="28">
        <f t="shared" si="1099"/>
        <v>2.9873605824085345</v>
      </c>
      <c r="Q5929" s="6">
        <f t="shared" si="1089"/>
        <v>0.33380344276072843</v>
      </c>
      <c r="R5929" s="6">
        <f t="shared" si="1090"/>
        <v>0.89385532989623662</v>
      </c>
      <c r="S5929" s="6">
        <f t="shared" si="1091"/>
        <v>1.227658772656965</v>
      </c>
    </row>
    <row r="5930" spans="2:19" customFormat="1" x14ac:dyDescent="0.25">
      <c r="B5930" s="200" t="s">
        <v>871</v>
      </c>
      <c r="C5930" s="114">
        <v>2</v>
      </c>
      <c r="D5930" s="1">
        <v>3.7</v>
      </c>
      <c r="E5930" s="1"/>
      <c r="F5930" s="1"/>
      <c r="G5930" s="4">
        <f t="shared" si="1094"/>
        <v>64.961200000000005</v>
      </c>
      <c r="H5930" s="201"/>
      <c r="I5930" s="201"/>
      <c r="J5930" s="204">
        <f t="shared" si="1092"/>
        <v>1.075210085691107E-3</v>
      </c>
      <c r="K5930" s="204">
        <f t="shared" si="1096"/>
        <v>6.9846938773361844E-2</v>
      </c>
      <c r="L5930" s="28">
        <f t="shared" si="1095"/>
        <v>3.5949248430857623</v>
      </c>
      <c r="M5930" s="28">
        <f t="shared" si="1097"/>
        <v>0.2335306362462681</v>
      </c>
      <c r="N5930" s="28">
        <f t="shared" si="1093"/>
        <v>5.9156978898620354</v>
      </c>
      <c r="O5930" s="28">
        <f t="shared" si="1098"/>
        <v>0.38429084121668494</v>
      </c>
      <c r="P5930" s="28">
        <f t="shared" si="1099"/>
        <v>0.61782147746295302</v>
      </c>
      <c r="Q5930" s="6">
        <f t="shared" si="1089"/>
        <v>0.11209470539820869</v>
      </c>
      <c r="R5930" s="6">
        <f t="shared" si="1090"/>
        <v>0.14987342807450713</v>
      </c>
      <c r="S5930" s="6">
        <f t="shared" si="1091"/>
        <v>0.2619681334727158</v>
      </c>
    </row>
    <row r="5931" spans="2:19" customFormat="1" x14ac:dyDescent="0.25">
      <c r="B5931" s="200" t="s">
        <v>871</v>
      </c>
      <c r="C5931" s="114">
        <v>2</v>
      </c>
      <c r="D5931" s="1">
        <v>2.4</v>
      </c>
      <c r="E5931" s="1" t="s">
        <v>979</v>
      </c>
      <c r="F5931" s="1"/>
      <c r="G5931" s="4">
        <f t="shared" si="1094"/>
        <v>795.77470000000005</v>
      </c>
      <c r="H5931" s="201"/>
      <c r="I5931" s="201"/>
      <c r="J5931" s="204">
        <f t="shared" si="1092"/>
        <v>4.523893421169302E-4</v>
      </c>
      <c r="K5931" s="204">
        <f t="shared" si="1096"/>
        <v>0.35999786677638956</v>
      </c>
      <c r="L5931" s="28">
        <f t="shared" si="1095"/>
        <v>1.3289226279620943</v>
      </c>
      <c r="M5931" s="28">
        <f t="shared" si="1097"/>
        <v>1.0575167596533956</v>
      </c>
      <c r="N5931" s="28">
        <f t="shared" si="1093"/>
        <v>3.5649802027876287</v>
      </c>
      <c r="O5931" s="28">
        <f t="shared" si="1098"/>
        <v>2.8369042959723112</v>
      </c>
      <c r="P5931" s="28">
        <f t="shared" si="1099"/>
        <v>3.8944210556257071</v>
      </c>
      <c r="Q5931" s="6">
        <f t="shared" si="1089"/>
        <v>0.50760804463362985</v>
      </c>
      <c r="R5931" s="6">
        <f t="shared" si="1090"/>
        <v>1.1063926754292015</v>
      </c>
      <c r="S5931" s="6">
        <f t="shared" si="1091"/>
        <v>1.6140007200628315</v>
      </c>
    </row>
    <row r="5932" spans="2:19" customFormat="1" x14ac:dyDescent="0.25">
      <c r="B5932" s="200" t="s">
        <v>871</v>
      </c>
      <c r="C5932" s="114">
        <v>2</v>
      </c>
      <c r="D5932" s="1">
        <v>2.5</v>
      </c>
      <c r="E5932" s="1" t="s">
        <v>979</v>
      </c>
      <c r="F5932" s="1"/>
      <c r="G5932" s="4">
        <f t="shared" si="1094"/>
        <v>795.77470000000005</v>
      </c>
      <c r="H5932" s="201"/>
      <c r="I5932" s="201"/>
      <c r="J5932" s="204">
        <f t="shared" si="1092"/>
        <v>4.9087385212340522E-4</v>
      </c>
      <c r="K5932" s="204">
        <f t="shared" si="1096"/>
        <v>0.39062268530424216</v>
      </c>
      <c r="L5932" s="28">
        <f t="shared" si="1095"/>
        <v>1.4596815933666829</v>
      </c>
      <c r="M5932" s="28">
        <f t="shared" si="1097"/>
        <v>1.1615708215534053</v>
      </c>
      <c r="N5932" s="28">
        <f t="shared" si="1093"/>
        <v>3.7393815404049149</v>
      </c>
      <c r="O5932" s="28">
        <f t="shared" si="1098"/>
        <v>2.975687648408019</v>
      </c>
      <c r="P5932" s="28">
        <f t="shared" si="1099"/>
        <v>4.1372584699614245</v>
      </c>
      <c r="Q5932" s="6">
        <f t="shared" si="1089"/>
        <v>0.55755399434563457</v>
      </c>
      <c r="R5932" s="6">
        <f t="shared" si="1090"/>
        <v>1.1605181828791276</v>
      </c>
      <c r="S5932" s="6">
        <f t="shared" si="1091"/>
        <v>1.7180721772247622</v>
      </c>
    </row>
    <row r="5933" spans="2:19" customFormat="1" x14ac:dyDescent="0.25">
      <c r="B5933" s="200" t="s">
        <v>871</v>
      </c>
      <c r="C5933" s="114">
        <v>2</v>
      </c>
      <c r="D5933" s="1">
        <v>2.5</v>
      </c>
      <c r="E5933" s="1" t="s">
        <v>979</v>
      </c>
      <c r="F5933" s="1"/>
      <c r="G5933" s="4">
        <f t="shared" si="1094"/>
        <v>795.77470000000005</v>
      </c>
      <c r="H5933" s="201"/>
      <c r="I5933" s="201"/>
      <c r="J5933" s="204">
        <f t="shared" si="1092"/>
        <v>4.9087385212340522E-4</v>
      </c>
      <c r="K5933" s="204">
        <f t="shared" si="1096"/>
        <v>0.39062268530424216</v>
      </c>
      <c r="L5933" s="28">
        <f t="shared" si="1095"/>
        <v>1.4596815933666829</v>
      </c>
      <c r="M5933" s="28">
        <f t="shared" si="1097"/>
        <v>1.1615708215534053</v>
      </c>
      <c r="N5933" s="28">
        <f t="shared" si="1093"/>
        <v>3.7393815404049149</v>
      </c>
      <c r="O5933" s="28">
        <f t="shared" si="1098"/>
        <v>2.975687648408019</v>
      </c>
      <c r="P5933" s="28">
        <f t="shared" si="1099"/>
        <v>4.1372584699614245</v>
      </c>
      <c r="Q5933" s="6">
        <f t="shared" si="1089"/>
        <v>0.55755399434563457</v>
      </c>
      <c r="R5933" s="6">
        <f t="shared" si="1090"/>
        <v>1.1605181828791276</v>
      </c>
      <c r="S5933" s="6">
        <f t="shared" si="1091"/>
        <v>1.7180721772247622</v>
      </c>
    </row>
    <row r="5934" spans="2:19" customFormat="1" x14ac:dyDescent="0.25">
      <c r="B5934" s="200" t="s">
        <v>871</v>
      </c>
      <c r="C5934" s="114">
        <v>2</v>
      </c>
      <c r="D5934" s="1">
        <v>2.8</v>
      </c>
      <c r="E5934" s="1" t="s">
        <v>979</v>
      </c>
      <c r="F5934" s="1"/>
      <c r="G5934" s="4">
        <f t="shared" si="1094"/>
        <v>795.77470000000005</v>
      </c>
      <c r="H5934" s="201"/>
      <c r="I5934" s="201"/>
      <c r="J5934" s="204">
        <f t="shared" si="1092"/>
        <v>6.1575216010359933E-4</v>
      </c>
      <c r="K5934" s="204">
        <f t="shared" si="1096"/>
        <v>0.48999709644564121</v>
      </c>
      <c r="L5934" s="28">
        <f t="shared" si="1095"/>
        <v>1.8941325428892555</v>
      </c>
      <c r="M5934" s="28">
        <f t="shared" si="1097"/>
        <v>1.5072938536549827</v>
      </c>
      <c r="N5934" s="28">
        <f t="shared" si="1093"/>
        <v>4.269577157683524</v>
      </c>
      <c r="O5934" s="28">
        <f t="shared" si="1098"/>
        <v>3.3976014147698179</v>
      </c>
      <c r="P5934" s="28">
        <f t="shared" si="1099"/>
        <v>4.9048952684248004</v>
      </c>
      <c r="Q5934" s="6">
        <f t="shared" si="1089"/>
        <v>0.72350104975439167</v>
      </c>
      <c r="R5934" s="6">
        <f t="shared" si="1090"/>
        <v>1.3250645517602291</v>
      </c>
      <c r="S5934" s="6">
        <f t="shared" si="1091"/>
        <v>2.0485656015146207</v>
      </c>
    </row>
    <row r="5935" spans="2:19" customFormat="1" x14ac:dyDescent="0.25">
      <c r="B5935" s="200" t="s">
        <v>871</v>
      </c>
      <c r="C5935" s="114">
        <v>2</v>
      </c>
      <c r="D5935" s="1">
        <v>4.2</v>
      </c>
      <c r="E5935" s="1"/>
      <c r="F5935" s="1"/>
      <c r="G5935" s="4">
        <f t="shared" si="1094"/>
        <v>64.961200000000005</v>
      </c>
      <c r="H5935" s="201"/>
      <c r="I5935" s="201"/>
      <c r="J5935" s="204">
        <f t="shared" si="1092"/>
        <v>1.385442360233099E-3</v>
      </c>
      <c r="K5935" s="204">
        <f t="shared" si="1096"/>
        <v>8.9999999997231753E-2</v>
      </c>
      <c r="L5935" s="28">
        <f t="shared" si="1095"/>
        <v>4.811097633235077</v>
      </c>
      <c r="M5935" s="28">
        <f t="shared" si="1097"/>
        <v>0.31253468163409348</v>
      </c>
      <c r="N5935" s="28">
        <f t="shared" si="1093"/>
        <v>6.861382640483793</v>
      </c>
      <c r="O5935" s="28">
        <f t="shared" si="1098"/>
        <v>0.44572365863033786</v>
      </c>
      <c r="P5935" s="28">
        <f t="shared" si="1099"/>
        <v>0.7582583402644314</v>
      </c>
      <c r="Q5935" s="6">
        <f t="shared" si="1089"/>
        <v>0.15001664718436486</v>
      </c>
      <c r="R5935" s="6">
        <f t="shared" si="1090"/>
        <v>0.17383222686583177</v>
      </c>
      <c r="S5935" s="6">
        <f t="shared" si="1091"/>
        <v>0.32384887405019663</v>
      </c>
    </row>
    <row r="5936" spans="2:19" customFormat="1" x14ac:dyDescent="0.25">
      <c r="B5936" s="200" t="s">
        <v>871</v>
      </c>
      <c r="C5936" s="114">
        <v>2</v>
      </c>
      <c r="D5936" s="1">
        <v>1.8</v>
      </c>
      <c r="E5936" s="1" t="s">
        <v>979</v>
      </c>
      <c r="F5936" s="1"/>
      <c r="G5936" s="4">
        <f t="shared" si="1094"/>
        <v>795.77470000000005</v>
      </c>
      <c r="H5936" s="201"/>
      <c r="I5936" s="201"/>
      <c r="J5936" s="204">
        <f t="shared" si="1092"/>
        <v>2.5446900494077327E-4</v>
      </c>
      <c r="K5936" s="204">
        <f t="shared" si="1096"/>
        <v>0.20249880006171914</v>
      </c>
      <c r="L5936" s="28">
        <f t="shared" si="1095"/>
        <v>0.68590748301013704</v>
      </c>
      <c r="M5936" s="28">
        <f t="shared" si="1097"/>
        <v>0.54582459775497671</v>
      </c>
      <c r="N5936" s="28">
        <f t="shared" si="1093"/>
        <v>2.5461196030223361</v>
      </c>
      <c r="O5936" s="28">
        <f t="shared" si="1098"/>
        <v>2.0261255964970846</v>
      </c>
      <c r="P5936" s="28">
        <f t="shared" si="1099"/>
        <v>2.5719501942520613</v>
      </c>
      <c r="Q5936" s="6">
        <f t="shared" si="1089"/>
        <v>0.26199580692238883</v>
      </c>
      <c r="R5936" s="6">
        <f t="shared" si="1090"/>
        <v>0.79018898263386306</v>
      </c>
      <c r="S5936" s="6">
        <f t="shared" si="1091"/>
        <v>1.0521847895562519</v>
      </c>
    </row>
    <row r="5937" spans="2:19" customFormat="1" x14ac:dyDescent="0.25">
      <c r="B5937" s="200" t="s">
        <v>871</v>
      </c>
      <c r="C5937" s="114">
        <v>2</v>
      </c>
      <c r="D5937" s="1">
        <v>3.6</v>
      </c>
      <c r="E5937" s="1" t="s">
        <v>979</v>
      </c>
      <c r="F5937" s="1"/>
      <c r="G5937" s="4">
        <f t="shared" si="1094"/>
        <v>64.961200000000005</v>
      </c>
      <c r="H5937" s="201"/>
      <c r="I5937" s="201"/>
      <c r="J5937" s="204">
        <f t="shared" si="1092"/>
        <v>1.0178760197630931E-3</v>
      </c>
      <c r="K5937" s="204">
        <f t="shared" si="1096"/>
        <v>6.6122448977558021E-2</v>
      </c>
      <c r="L5937" s="28">
        <f t="shared" si="1095"/>
        <v>3.375464158589657</v>
      </c>
      <c r="M5937" s="28">
        <f t="shared" si="1097"/>
        <v>0.21927420655205926</v>
      </c>
      <c r="N5937" s="28">
        <f t="shared" si="1093"/>
        <v>5.7290669248255632</v>
      </c>
      <c r="O5937" s="28">
        <f t="shared" si="1098"/>
        <v>0.37216706953560269</v>
      </c>
      <c r="P5937" s="28">
        <f t="shared" si="1099"/>
        <v>0.59144127608766195</v>
      </c>
      <c r="Q5937" s="6">
        <f t="shared" si="1089"/>
        <v>0.10525161914498844</v>
      </c>
      <c r="R5937" s="6">
        <f t="shared" si="1090"/>
        <v>0.14514515711888507</v>
      </c>
      <c r="S5937" s="6">
        <f t="shared" si="1091"/>
        <v>0.25039677626387352</v>
      </c>
    </row>
    <row r="5938" spans="2:19" customFormat="1" x14ac:dyDescent="0.25">
      <c r="B5938" s="200" t="s">
        <v>871</v>
      </c>
      <c r="C5938" s="114">
        <v>2</v>
      </c>
      <c r="D5938" s="1">
        <v>2</v>
      </c>
      <c r="E5938" s="1" t="s">
        <v>979</v>
      </c>
      <c r="F5938" s="1"/>
      <c r="G5938" s="4">
        <f t="shared" si="1094"/>
        <v>795.77470000000005</v>
      </c>
      <c r="H5938" s="201"/>
      <c r="I5938" s="201"/>
      <c r="J5938" s="204">
        <f t="shared" si="1092"/>
        <v>3.1415926535897931E-4</v>
      </c>
      <c r="K5938" s="204">
        <f t="shared" si="1096"/>
        <v>0.24999851859471495</v>
      </c>
      <c r="L5938" s="28">
        <f t="shared" si="1095"/>
        <v>0.87390054800363282</v>
      </c>
      <c r="M5938" s="28">
        <f t="shared" si="1097"/>
        <v>0.69542383908485095</v>
      </c>
      <c r="N5938" s="28">
        <f t="shared" si="1093"/>
        <v>2.880149720803352</v>
      </c>
      <c r="O5938" s="28">
        <f t="shared" si="1098"/>
        <v>2.2919367433236837</v>
      </c>
      <c r="P5938" s="28">
        <f t="shared" si="1099"/>
        <v>2.9873605824085345</v>
      </c>
      <c r="Q5938" s="6">
        <f t="shared" si="1089"/>
        <v>0.33380344276072843</v>
      </c>
      <c r="R5938" s="6">
        <f t="shared" si="1090"/>
        <v>0.89385532989623662</v>
      </c>
      <c r="S5938" s="6">
        <f t="shared" si="1091"/>
        <v>1.227658772656965</v>
      </c>
    </row>
    <row r="5939" spans="2:19" customFormat="1" x14ac:dyDescent="0.25">
      <c r="B5939" s="200" t="s">
        <v>871</v>
      </c>
      <c r="C5939" s="114">
        <v>2</v>
      </c>
      <c r="D5939" s="1">
        <v>4.0999999999999996</v>
      </c>
      <c r="E5939" s="1"/>
      <c r="F5939" s="1"/>
      <c r="G5939" s="4">
        <f t="shared" si="1094"/>
        <v>64.961200000000005</v>
      </c>
      <c r="H5939" s="201"/>
      <c r="I5939" s="201"/>
      <c r="J5939" s="204">
        <f t="shared" si="1092"/>
        <v>1.3202543126711102E-3</v>
      </c>
      <c r="K5939" s="204">
        <f t="shared" si="1096"/>
        <v>8.5765306119810952E-2</v>
      </c>
      <c r="L5939" s="28">
        <f t="shared" si="1095"/>
        <v>4.5518101325650582</v>
      </c>
      <c r="M5939" s="28">
        <f t="shared" si="1097"/>
        <v>0.29569105411886604</v>
      </c>
      <c r="N5939" s="28">
        <f t="shared" si="1093"/>
        <v>6.670633528309061</v>
      </c>
      <c r="O5939" s="28">
        <f t="shared" si="1098"/>
        <v>0.43333236716418877</v>
      </c>
      <c r="P5939" s="28">
        <f t="shared" si="1099"/>
        <v>0.72902342128305486</v>
      </c>
      <c r="Q5939" s="6">
        <f t="shared" si="1089"/>
        <v>0.14193170597705571</v>
      </c>
      <c r="R5939" s="6">
        <f t="shared" si="1090"/>
        <v>0.16899962319403364</v>
      </c>
      <c r="S5939" s="6">
        <f t="shared" si="1091"/>
        <v>0.31093132917108934</v>
      </c>
    </row>
    <row r="5940" spans="2:19" customFormat="1" x14ac:dyDescent="0.25">
      <c r="B5940" s="200" t="s">
        <v>871</v>
      </c>
      <c r="C5940" s="114">
        <v>2</v>
      </c>
      <c r="D5940" s="1">
        <v>1.9</v>
      </c>
      <c r="E5940" s="1" t="s">
        <v>979</v>
      </c>
      <c r="F5940" s="1"/>
      <c r="G5940" s="4">
        <f t="shared" si="1094"/>
        <v>795.77470000000005</v>
      </c>
      <c r="H5940" s="201"/>
      <c r="I5940" s="201"/>
      <c r="J5940" s="204">
        <f t="shared" si="1092"/>
        <v>2.835287369864788E-4</v>
      </c>
      <c r="K5940" s="204">
        <f t="shared" si="1096"/>
        <v>0.22562366303173023</v>
      </c>
      <c r="L5940" s="28">
        <f t="shared" si="1095"/>
        <v>0.77669154992970613</v>
      </c>
      <c r="M5940" s="28">
        <f t="shared" si="1097"/>
        <v>0.61806783468756221</v>
      </c>
      <c r="N5940" s="28">
        <f t="shared" si="1093"/>
        <v>2.7123871783139122</v>
      </c>
      <c r="O5940" s="28">
        <f t="shared" si="1098"/>
        <v>2.1584363448868618</v>
      </c>
      <c r="P5940" s="28">
        <f t="shared" si="1099"/>
        <v>2.7765041795744239</v>
      </c>
      <c r="Q5940" s="6">
        <f t="shared" si="1089"/>
        <v>0.29667256065002984</v>
      </c>
      <c r="R5940" s="6">
        <f t="shared" si="1090"/>
        <v>0.84179017450587612</v>
      </c>
      <c r="S5940" s="6">
        <f t="shared" si="1091"/>
        <v>1.138462735155906</v>
      </c>
    </row>
    <row r="5941" spans="2:19" customFormat="1" x14ac:dyDescent="0.25">
      <c r="B5941" s="200" t="s">
        <v>871</v>
      </c>
      <c r="C5941" s="114">
        <v>2</v>
      </c>
      <c r="D5941" s="1">
        <v>3.9</v>
      </c>
      <c r="E5941" s="1"/>
      <c r="F5941" s="1"/>
      <c r="G5941" s="4">
        <f t="shared" si="1094"/>
        <v>64.961200000000005</v>
      </c>
      <c r="H5941" s="201"/>
      <c r="I5941" s="201"/>
      <c r="J5941" s="204">
        <f t="shared" si="1092"/>
        <v>1.1945906065275189E-3</v>
      </c>
      <c r="K5941" s="204">
        <f t="shared" si="1096"/>
        <v>7.7602040813939621E-2</v>
      </c>
      <c r="L5941" s="28">
        <f t="shared" si="1095"/>
        <v>4.0574351124683323</v>
      </c>
      <c r="M5941" s="28">
        <f t="shared" si="1097"/>
        <v>0.26357585894044605</v>
      </c>
      <c r="N5941" s="28">
        <f t="shared" si="1093"/>
        <v>6.2915196864507177</v>
      </c>
      <c r="O5941" s="28">
        <f t="shared" si="1098"/>
        <v>0.40870467658277715</v>
      </c>
      <c r="P5941" s="28">
        <f t="shared" si="1099"/>
        <v>0.6722805355232232</v>
      </c>
      <c r="Q5941" s="6">
        <f t="shared" si="1089"/>
        <v>0.12651641229141411</v>
      </c>
      <c r="R5941" s="6">
        <f t="shared" si="1090"/>
        <v>0.1593948238672831</v>
      </c>
      <c r="S5941" s="6">
        <f t="shared" si="1091"/>
        <v>0.28591123615869718</v>
      </c>
    </row>
    <row r="5942" spans="2:19" customFormat="1" x14ac:dyDescent="0.25">
      <c r="B5942" s="200" t="s">
        <v>871</v>
      </c>
      <c r="C5942" s="114">
        <v>2</v>
      </c>
      <c r="D5942" s="1">
        <v>5</v>
      </c>
      <c r="E5942" s="1"/>
      <c r="F5942" s="1"/>
      <c r="G5942" s="4">
        <f t="shared" si="1094"/>
        <v>64.961200000000005</v>
      </c>
      <c r="H5942" s="201"/>
      <c r="I5942" s="201"/>
      <c r="J5942" s="204">
        <f t="shared" si="1092"/>
        <v>1.9634954084936209E-3</v>
      </c>
      <c r="K5942" s="204">
        <f t="shared" si="1096"/>
        <v>0.12755102040424002</v>
      </c>
      <c r="L5942" s="28">
        <f t="shared" si="1095"/>
        <v>7.1833345216463531</v>
      </c>
      <c r="M5942" s="28">
        <f t="shared" si="1097"/>
        <v>0.46663803957857453</v>
      </c>
      <c r="N5942" s="28">
        <f t="shared" si="1093"/>
        <v>8.4140458590425169</v>
      </c>
      <c r="O5942" s="28">
        <f t="shared" si="1098"/>
        <v>0.54658652646013051</v>
      </c>
      <c r="P5942" s="28">
        <f t="shared" si="1099"/>
        <v>1.0132245660387049</v>
      </c>
      <c r="Q5942" s="6">
        <f t="shared" si="1089"/>
        <v>0.22398625899771576</v>
      </c>
      <c r="R5942" s="6">
        <f t="shared" si="1090"/>
        <v>0.2131687453194509</v>
      </c>
      <c r="S5942" s="6">
        <f t="shared" si="1091"/>
        <v>0.4371550043171667</v>
      </c>
    </row>
    <row r="5943" spans="2:19" customFormat="1" x14ac:dyDescent="0.25">
      <c r="B5943" s="200" t="s">
        <v>871</v>
      </c>
      <c r="C5943" s="114">
        <v>2</v>
      </c>
      <c r="D5943" s="1">
        <v>3</v>
      </c>
      <c r="E5943" s="1"/>
      <c r="F5943" s="1"/>
      <c r="G5943" s="4">
        <f t="shared" si="1094"/>
        <v>795.77470000000005</v>
      </c>
      <c r="H5943" s="201"/>
      <c r="I5943" s="201"/>
      <c r="J5943" s="204">
        <f t="shared" si="1092"/>
        <v>7.0685834705770342E-4</v>
      </c>
      <c r="K5943" s="204">
        <f t="shared" si="1096"/>
        <v>0.56249666683810862</v>
      </c>
      <c r="L5943" s="28">
        <f t="shared" si="1095"/>
        <v>2.219707841442716</v>
      </c>
      <c r="M5943" s="28">
        <f t="shared" si="1097"/>
        <v>1.7663769089848702</v>
      </c>
      <c r="N5943" s="28">
        <f t="shared" si="1093"/>
        <v>4.6285167281146418</v>
      </c>
      <c r="O5943" s="28">
        <f t="shared" si="1098"/>
        <v>3.6832347567317885</v>
      </c>
      <c r="P5943" s="28">
        <f t="shared" si="1099"/>
        <v>5.4496116657166587</v>
      </c>
      <c r="Q5943" s="6">
        <f t="shared" si="1089"/>
        <v>0.84786091631273763</v>
      </c>
      <c r="R5943" s="6">
        <f t="shared" si="1090"/>
        <v>1.4364615551253976</v>
      </c>
      <c r="S5943" s="6">
        <f t="shared" si="1091"/>
        <v>2.2843224714381352</v>
      </c>
    </row>
    <row r="5944" spans="2:19" customFormat="1" x14ac:dyDescent="0.25">
      <c r="B5944" s="200" t="s">
        <v>871</v>
      </c>
      <c r="C5944" s="114">
        <v>2</v>
      </c>
      <c r="D5944" s="1">
        <v>2.5</v>
      </c>
      <c r="E5944" s="1"/>
      <c r="F5944" s="1"/>
      <c r="G5944" s="4">
        <f t="shared" si="1094"/>
        <v>795.77470000000005</v>
      </c>
      <c r="H5944" s="201"/>
      <c r="I5944" s="201"/>
      <c r="J5944" s="204">
        <f t="shared" si="1092"/>
        <v>4.9087385212340522E-4</v>
      </c>
      <c r="K5944" s="204">
        <f t="shared" si="1096"/>
        <v>0.39062268530424216</v>
      </c>
      <c r="L5944" s="28">
        <f t="shared" si="1095"/>
        <v>1.4596815933666829</v>
      </c>
      <c r="M5944" s="28">
        <f t="shared" si="1097"/>
        <v>1.1615708215534053</v>
      </c>
      <c r="N5944" s="28">
        <f t="shared" si="1093"/>
        <v>3.7393815404049149</v>
      </c>
      <c r="O5944" s="28">
        <f t="shared" si="1098"/>
        <v>2.975687648408019</v>
      </c>
      <c r="P5944" s="28">
        <f t="shared" si="1099"/>
        <v>4.1372584699614245</v>
      </c>
      <c r="Q5944" s="6">
        <f t="shared" si="1089"/>
        <v>0.55755399434563457</v>
      </c>
      <c r="R5944" s="6">
        <f t="shared" si="1090"/>
        <v>1.1605181828791276</v>
      </c>
      <c r="S5944" s="6">
        <f t="shared" si="1091"/>
        <v>1.7180721772247622</v>
      </c>
    </row>
    <row r="5945" spans="2:19" customFormat="1" x14ac:dyDescent="0.25">
      <c r="B5945" s="200" t="s">
        <v>871</v>
      </c>
      <c r="C5945" s="114">
        <v>2</v>
      </c>
      <c r="D5945" s="1">
        <v>3.5</v>
      </c>
      <c r="E5945" s="1"/>
      <c r="F5945" s="1"/>
      <c r="G5945" s="4">
        <f t="shared" si="1094"/>
        <v>64.961200000000005</v>
      </c>
      <c r="H5945" s="201"/>
      <c r="I5945" s="201"/>
      <c r="J5945" s="204">
        <f t="shared" si="1092"/>
        <v>9.6211275016187424E-4</v>
      </c>
      <c r="K5945" s="204">
        <f t="shared" si="1096"/>
        <v>6.2499999998077607E-2</v>
      </c>
      <c r="L5945" s="28">
        <f t="shared" si="1095"/>
        <v>3.1637815247608514</v>
      </c>
      <c r="M5945" s="28">
        <f t="shared" si="1097"/>
        <v>0.20552304837265933</v>
      </c>
      <c r="N5945" s="28">
        <f t="shared" si="1093"/>
        <v>5.5433152983182508</v>
      </c>
      <c r="O5945" s="28">
        <f t="shared" si="1098"/>
        <v>0.36010042074168885</v>
      </c>
      <c r="P5945" s="28">
        <f t="shared" si="1099"/>
        <v>0.56562346911434824</v>
      </c>
      <c r="Q5945" s="6">
        <f t="shared" si="1089"/>
        <v>9.865106321887647E-2</v>
      </c>
      <c r="R5945" s="6">
        <f t="shared" si="1090"/>
        <v>0.14043916408925866</v>
      </c>
      <c r="S5945" s="6">
        <f t="shared" si="1091"/>
        <v>0.23909022730813512</v>
      </c>
    </row>
    <row r="5946" spans="2:19" customFormat="1" x14ac:dyDescent="0.25">
      <c r="B5946" s="200" t="s">
        <v>871</v>
      </c>
      <c r="C5946" s="114">
        <v>2</v>
      </c>
      <c r="D5946" s="1">
        <v>2.1</v>
      </c>
      <c r="E5946" s="1"/>
      <c r="F5946" s="1"/>
      <c r="G5946" s="4">
        <f t="shared" si="1094"/>
        <v>795.77470000000005</v>
      </c>
      <c r="H5946" s="201"/>
      <c r="I5946" s="201"/>
      <c r="J5946" s="204">
        <f t="shared" si="1092"/>
        <v>3.4636059005827474E-4</v>
      </c>
      <c r="K5946" s="204">
        <f t="shared" si="1096"/>
        <v>0.27562336675067328</v>
      </c>
      <c r="L5946" s="28">
        <f t="shared" si="1095"/>
        <v>0.97763380474082628</v>
      </c>
      <c r="M5946" s="28">
        <f t="shared" si="1097"/>
        <v>0.77797165279860736</v>
      </c>
      <c r="N5946" s="28">
        <f t="shared" si="1093"/>
        <v>3.049344871338687</v>
      </c>
      <c r="O5946" s="28">
        <f t="shared" si="1098"/>
        <v>2.4265771682651871</v>
      </c>
      <c r="P5946" s="28">
        <f t="shared" si="1099"/>
        <v>3.2045488210637947</v>
      </c>
      <c r="Q5946" s="6">
        <f t="shared" si="1089"/>
        <v>0.3734263933433315</v>
      </c>
      <c r="R5946" s="6">
        <f t="shared" si="1090"/>
        <v>0.94636509562342297</v>
      </c>
      <c r="S5946" s="6">
        <f t="shared" si="1091"/>
        <v>1.3197914889667546</v>
      </c>
    </row>
    <row r="5947" spans="2:19" customFormat="1" x14ac:dyDescent="0.25">
      <c r="B5947" s="200" t="s">
        <v>871</v>
      </c>
      <c r="C5947" s="114">
        <v>2</v>
      </c>
      <c r="D5947" s="1">
        <v>5.8</v>
      </c>
      <c r="E5947" s="1"/>
      <c r="F5947" s="1"/>
      <c r="G5947" s="4">
        <f t="shared" si="1094"/>
        <v>64.961200000000005</v>
      </c>
      <c r="H5947" s="201"/>
      <c r="I5947" s="201"/>
      <c r="J5947" s="204">
        <f t="shared" si="1092"/>
        <v>2.6420794216690155E-3</v>
      </c>
      <c r="K5947" s="204">
        <f t="shared" si="1096"/>
        <v>0.1716326530559453</v>
      </c>
      <c r="L5947" s="28">
        <f t="shared" si="1095"/>
        <v>10.104504202450142</v>
      </c>
      <c r="M5947" s="28">
        <f t="shared" si="1097"/>
        <v>0.65640073112787944</v>
      </c>
      <c r="N5947" s="28">
        <f t="shared" si="1093"/>
        <v>10.009692178621206</v>
      </c>
      <c r="O5947" s="28">
        <f t="shared" si="1098"/>
        <v>0.65024162816606002</v>
      </c>
      <c r="P5947" s="28">
        <f t="shared" si="1099"/>
        <v>1.3066423592939396</v>
      </c>
      <c r="Q5947" s="6">
        <f t="shared" si="1089"/>
        <v>0.31507235094138214</v>
      </c>
      <c r="R5947" s="6">
        <f t="shared" si="1090"/>
        <v>0.25359423498476341</v>
      </c>
      <c r="S5947" s="6">
        <f t="shared" si="1091"/>
        <v>0.5686665859261455</v>
      </c>
    </row>
    <row r="5948" spans="2:19" customFormat="1" x14ac:dyDescent="0.25">
      <c r="B5948" s="200" t="s">
        <v>871</v>
      </c>
      <c r="C5948" s="114">
        <v>2</v>
      </c>
      <c r="D5948" s="1">
        <v>2.6</v>
      </c>
      <c r="E5948" s="1"/>
      <c r="F5948" s="1"/>
      <c r="G5948" s="4">
        <f t="shared" si="1094"/>
        <v>795.77470000000005</v>
      </c>
      <c r="H5948" s="201"/>
      <c r="I5948" s="201"/>
      <c r="J5948" s="204">
        <f t="shared" si="1092"/>
        <v>5.3092915845667516E-4</v>
      </c>
      <c r="K5948" s="204">
        <f t="shared" si="1096"/>
        <v>0.4224974964250684</v>
      </c>
      <c r="L5948" s="28">
        <f t="shared" si="1095"/>
        <v>1.5974150751166611</v>
      </c>
      <c r="M5948" s="28">
        <f t="shared" si="1097"/>
        <v>1.2711749943255855</v>
      </c>
      <c r="N5948" s="28">
        <f t="shared" si="1093"/>
        <v>3.9149731399460577</v>
      </c>
      <c r="O5948" s="28">
        <f t="shared" si="1098"/>
        <v>3.1154181755748742</v>
      </c>
      <c r="P5948" s="28">
        <f t="shared" si="1099"/>
        <v>4.3865931699004594</v>
      </c>
      <c r="Q5948" s="6">
        <f t="shared" si="1089"/>
        <v>0.61016399727628101</v>
      </c>
      <c r="R5948" s="6">
        <f t="shared" si="1090"/>
        <v>1.215013088474201</v>
      </c>
      <c r="S5948" s="6">
        <f t="shared" si="1091"/>
        <v>1.8251770857504819</v>
      </c>
    </row>
    <row r="5949" spans="2:19" customFormat="1" x14ac:dyDescent="0.25">
      <c r="B5949" s="200" t="s">
        <v>871</v>
      </c>
      <c r="C5949" s="114">
        <v>2</v>
      </c>
      <c r="D5949" s="1">
        <v>3.8</v>
      </c>
      <c r="E5949" s="1"/>
      <c r="F5949" s="1"/>
      <c r="G5949" s="4">
        <f t="shared" si="1094"/>
        <v>64.961200000000005</v>
      </c>
      <c r="H5949" s="201"/>
      <c r="I5949" s="201"/>
      <c r="J5949" s="204">
        <f t="shared" si="1092"/>
        <v>1.1341149479459152E-3</v>
      </c>
      <c r="K5949" s="204">
        <f t="shared" si="1096"/>
        <v>7.3673469385489021E-2</v>
      </c>
      <c r="L5949" s="28">
        <f t="shared" si="1095"/>
        <v>3.8222275656794742</v>
      </c>
      <c r="M5949" s="28">
        <f t="shared" si="1097"/>
        <v>0.24829649415562419</v>
      </c>
      <c r="N5949" s="28">
        <f t="shared" si="1093"/>
        <v>6.1031884174464111</v>
      </c>
      <c r="O5949" s="28">
        <f t="shared" si="1098"/>
        <v>0.39647045111343715</v>
      </c>
      <c r="P5949" s="28">
        <f t="shared" si="1099"/>
        <v>0.64476694526906131</v>
      </c>
      <c r="Q5949" s="6">
        <f t="shared" si="1089"/>
        <v>0.1191823171946996</v>
      </c>
      <c r="R5949" s="6">
        <f t="shared" si="1090"/>
        <v>0.1546234759342405</v>
      </c>
      <c r="S5949" s="6">
        <f t="shared" si="1091"/>
        <v>0.2738057931289401</v>
      </c>
    </row>
    <row r="5950" spans="2:19" customFormat="1" x14ac:dyDescent="0.25">
      <c r="B5950" s="200" t="s">
        <v>871</v>
      </c>
      <c r="C5950" s="114">
        <v>2</v>
      </c>
      <c r="D5950" s="1">
        <v>3.6</v>
      </c>
      <c r="E5950" s="1"/>
      <c r="F5950" s="1"/>
      <c r="G5950" s="4">
        <f t="shared" si="1094"/>
        <v>64.961200000000005</v>
      </c>
      <c r="H5950" s="201"/>
      <c r="I5950" s="201"/>
      <c r="J5950" s="204">
        <f t="shared" si="1092"/>
        <v>1.0178760197630931E-3</v>
      </c>
      <c r="K5950" s="204">
        <f t="shared" si="1096"/>
        <v>6.6122448977558021E-2</v>
      </c>
      <c r="L5950" s="28">
        <f t="shared" si="1095"/>
        <v>3.375464158589657</v>
      </c>
      <c r="M5950" s="28">
        <f t="shared" si="1097"/>
        <v>0.21927420655205926</v>
      </c>
      <c r="N5950" s="28">
        <f t="shared" si="1093"/>
        <v>5.7290669248255632</v>
      </c>
      <c r="O5950" s="28">
        <f t="shared" si="1098"/>
        <v>0.37216706953560269</v>
      </c>
      <c r="P5950" s="28">
        <f t="shared" si="1099"/>
        <v>0.59144127608766195</v>
      </c>
      <c r="Q5950" s="6">
        <f t="shared" si="1089"/>
        <v>0.10525161914498844</v>
      </c>
      <c r="R5950" s="6">
        <f t="shared" si="1090"/>
        <v>0.14514515711888507</v>
      </c>
      <c r="S5950" s="6">
        <f t="shared" si="1091"/>
        <v>0.25039677626387352</v>
      </c>
    </row>
    <row r="5951" spans="2:19" customFormat="1" x14ac:dyDescent="0.25">
      <c r="B5951" s="200" t="s">
        <v>871</v>
      </c>
      <c r="C5951" s="114">
        <v>2</v>
      </c>
      <c r="D5951" s="1">
        <v>3.8</v>
      </c>
      <c r="E5951" s="1"/>
      <c r="F5951" s="1"/>
      <c r="G5951" s="4">
        <f t="shared" si="1094"/>
        <v>64.961200000000005</v>
      </c>
      <c r="H5951" s="201"/>
      <c r="I5951" s="201"/>
      <c r="J5951" s="204">
        <f t="shared" si="1092"/>
        <v>1.1341149479459152E-3</v>
      </c>
      <c r="K5951" s="204">
        <f t="shared" si="1096"/>
        <v>7.3673469385489021E-2</v>
      </c>
      <c r="L5951" s="28">
        <f t="shared" si="1095"/>
        <v>3.8222275656794742</v>
      </c>
      <c r="M5951" s="28">
        <f t="shared" si="1097"/>
        <v>0.24829649415562419</v>
      </c>
      <c r="N5951" s="28">
        <f t="shared" si="1093"/>
        <v>6.1031884174464111</v>
      </c>
      <c r="O5951" s="28">
        <f t="shared" si="1098"/>
        <v>0.39647045111343715</v>
      </c>
      <c r="P5951" s="28">
        <f t="shared" si="1099"/>
        <v>0.64476694526906131</v>
      </c>
      <c r="Q5951" s="6">
        <f t="shared" si="1089"/>
        <v>0.1191823171946996</v>
      </c>
      <c r="R5951" s="6">
        <f t="shared" si="1090"/>
        <v>0.1546234759342405</v>
      </c>
      <c r="S5951" s="6">
        <f t="shared" si="1091"/>
        <v>0.2738057931289401</v>
      </c>
    </row>
    <row r="5952" spans="2:19" customFormat="1" x14ac:dyDescent="0.25">
      <c r="B5952" s="200" t="s">
        <v>871</v>
      </c>
      <c r="C5952" s="114">
        <v>2</v>
      </c>
      <c r="D5952" s="1">
        <v>2</v>
      </c>
      <c r="E5952" s="1" t="s">
        <v>979</v>
      </c>
      <c r="F5952" s="1"/>
      <c r="G5952" s="4">
        <f t="shared" si="1094"/>
        <v>795.77470000000005</v>
      </c>
      <c r="H5952" s="201"/>
      <c r="I5952" s="201"/>
      <c r="J5952" s="204">
        <f t="shared" si="1092"/>
        <v>3.1415926535897931E-4</v>
      </c>
      <c r="K5952" s="204">
        <f t="shared" si="1096"/>
        <v>0.24999851859471495</v>
      </c>
      <c r="L5952" s="28">
        <f t="shared" si="1095"/>
        <v>0.87390054800363282</v>
      </c>
      <c r="M5952" s="28">
        <f t="shared" si="1097"/>
        <v>0.69542383908485095</v>
      </c>
      <c r="N5952" s="28">
        <f t="shared" si="1093"/>
        <v>2.880149720803352</v>
      </c>
      <c r="O5952" s="28">
        <f t="shared" si="1098"/>
        <v>2.2919367433236837</v>
      </c>
      <c r="P5952" s="28">
        <f t="shared" si="1099"/>
        <v>2.9873605824085345</v>
      </c>
      <c r="Q5952" s="6">
        <f t="shared" si="1089"/>
        <v>0.33380344276072843</v>
      </c>
      <c r="R5952" s="6">
        <f t="shared" si="1090"/>
        <v>0.89385532989623662</v>
      </c>
      <c r="S5952" s="6">
        <f t="shared" si="1091"/>
        <v>1.227658772656965</v>
      </c>
    </row>
    <row r="5953" spans="2:19" customFormat="1" x14ac:dyDescent="0.25">
      <c r="B5953" s="200" t="s">
        <v>871</v>
      </c>
      <c r="C5953" s="114">
        <v>2</v>
      </c>
      <c r="D5953" s="1">
        <v>1.8</v>
      </c>
      <c r="E5953" s="1" t="s">
        <v>979</v>
      </c>
      <c r="F5953" s="1"/>
      <c r="G5953" s="4">
        <f t="shared" si="1094"/>
        <v>795.77470000000005</v>
      </c>
      <c r="H5953" s="201"/>
      <c r="I5953" s="201"/>
      <c r="J5953" s="204">
        <f t="shared" si="1092"/>
        <v>2.5446900494077327E-4</v>
      </c>
      <c r="K5953" s="204">
        <f t="shared" si="1096"/>
        <v>0.20249880006171914</v>
      </c>
      <c r="L5953" s="28">
        <f t="shared" si="1095"/>
        <v>0.68590748301013704</v>
      </c>
      <c r="M5953" s="28">
        <f t="shared" si="1097"/>
        <v>0.54582459775497671</v>
      </c>
      <c r="N5953" s="28">
        <f t="shared" si="1093"/>
        <v>2.5461196030223361</v>
      </c>
      <c r="O5953" s="28">
        <f t="shared" si="1098"/>
        <v>2.0261255964970846</v>
      </c>
      <c r="P5953" s="28">
        <f t="shared" si="1099"/>
        <v>2.5719501942520613</v>
      </c>
      <c r="Q5953" s="6">
        <f t="shared" si="1089"/>
        <v>0.26199580692238883</v>
      </c>
      <c r="R5953" s="6">
        <f t="shared" si="1090"/>
        <v>0.79018898263386306</v>
      </c>
      <c r="S5953" s="6">
        <f t="shared" si="1091"/>
        <v>1.0521847895562519</v>
      </c>
    </row>
    <row r="5954" spans="2:19" customFormat="1" x14ac:dyDescent="0.25">
      <c r="B5954" s="200" t="s">
        <v>871</v>
      </c>
      <c r="C5954" s="114">
        <v>2</v>
      </c>
      <c r="D5954" s="1">
        <v>2</v>
      </c>
      <c r="E5954" s="1" t="s">
        <v>979</v>
      </c>
      <c r="F5954" s="1"/>
      <c r="G5954" s="4">
        <f t="shared" si="1094"/>
        <v>795.77470000000005</v>
      </c>
      <c r="H5954" s="201"/>
      <c r="I5954" s="201"/>
      <c r="J5954" s="204">
        <f t="shared" si="1092"/>
        <v>3.1415926535897931E-4</v>
      </c>
      <c r="K5954" s="204">
        <f t="shared" si="1096"/>
        <v>0.24999851859471495</v>
      </c>
      <c r="L5954" s="28">
        <f t="shared" si="1095"/>
        <v>0.87390054800363282</v>
      </c>
      <c r="M5954" s="28">
        <f t="shared" si="1097"/>
        <v>0.69542383908485095</v>
      </c>
      <c r="N5954" s="28">
        <f t="shared" si="1093"/>
        <v>2.880149720803352</v>
      </c>
      <c r="O5954" s="28">
        <f t="shared" si="1098"/>
        <v>2.2919367433236837</v>
      </c>
      <c r="P5954" s="28">
        <f t="shared" si="1099"/>
        <v>2.9873605824085345</v>
      </c>
      <c r="Q5954" s="6">
        <f t="shared" si="1089"/>
        <v>0.33380344276072843</v>
      </c>
      <c r="R5954" s="6">
        <f t="shared" si="1090"/>
        <v>0.89385532989623662</v>
      </c>
      <c r="S5954" s="6">
        <f t="shared" si="1091"/>
        <v>1.227658772656965</v>
      </c>
    </row>
    <row r="5955" spans="2:19" customFormat="1" x14ac:dyDescent="0.25">
      <c r="B5955" s="200" t="s">
        <v>871</v>
      </c>
      <c r="C5955" s="114">
        <v>2</v>
      </c>
      <c r="D5955" s="1">
        <v>6</v>
      </c>
      <c r="E5955" s="1"/>
      <c r="F5955" s="1"/>
      <c r="G5955" s="4">
        <f t="shared" si="1094"/>
        <v>64.961200000000005</v>
      </c>
      <c r="H5955" s="201"/>
      <c r="I5955" s="201"/>
      <c r="J5955" s="204">
        <f t="shared" si="1092"/>
        <v>2.8274333882308137E-3</v>
      </c>
      <c r="K5955" s="204">
        <f t="shared" si="1096"/>
        <v>0.1836734693821056</v>
      </c>
      <c r="L5955" s="28">
        <f t="shared" si="1095"/>
        <v>10.923549380812876</v>
      </c>
      <c r="M5955" s="28">
        <f t="shared" si="1097"/>
        <v>0.70960688980053355</v>
      </c>
      <c r="N5955" s="28">
        <f t="shared" si="1093"/>
        <v>10.414704032978928</v>
      </c>
      <c r="O5955" s="28">
        <f t="shared" si="1098"/>
        <v>0.67655168474967775</v>
      </c>
      <c r="P5955" s="28">
        <f t="shared" si="1099"/>
        <v>1.3861585745502114</v>
      </c>
      <c r="Q5955" s="6">
        <f t="shared" ref="Q5955:Q6018" si="1100">M5955*0.48</f>
        <v>0.34061130710425608</v>
      </c>
      <c r="R5955" s="6">
        <f t="shared" ref="R5955:R6018" si="1101">O5955*0.39</f>
        <v>0.26385515705237433</v>
      </c>
      <c r="S5955" s="6">
        <f t="shared" ref="S5955:S6018" si="1102">Q5955+R5955</f>
        <v>0.60446646415663041</v>
      </c>
    </row>
    <row r="5956" spans="2:19" customFormat="1" x14ac:dyDescent="0.25">
      <c r="B5956" s="200" t="s">
        <v>871</v>
      </c>
      <c r="C5956" s="114">
        <v>2</v>
      </c>
      <c r="D5956" s="1">
        <v>1.7</v>
      </c>
      <c r="E5956" s="1" t="s">
        <v>979</v>
      </c>
      <c r="F5956" s="1"/>
      <c r="G5956" s="4">
        <f t="shared" si="1094"/>
        <v>795.77470000000005</v>
      </c>
      <c r="H5956" s="201"/>
      <c r="I5956" s="201"/>
      <c r="J5956" s="204">
        <f t="shared" si="1092"/>
        <v>2.2698006922186259E-4</v>
      </c>
      <c r="K5956" s="204">
        <f t="shared" si="1096"/>
        <v>0.18062392968468158</v>
      </c>
      <c r="L5956" s="28">
        <f t="shared" si="1095"/>
        <v>0.60144528125594432</v>
      </c>
      <c r="M5956" s="28">
        <f t="shared" si="1097"/>
        <v>0.47861211146504279</v>
      </c>
      <c r="N5956" s="28">
        <f t="shared" si="1093"/>
        <v>2.3814156735674734</v>
      </c>
      <c r="O5956" s="28">
        <f t="shared" si="1098"/>
        <v>1.8950591505547882</v>
      </c>
      <c r="P5956" s="28">
        <f t="shared" si="1099"/>
        <v>2.373671262019831</v>
      </c>
      <c r="Q5956" s="6">
        <f t="shared" si="1100"/>
        <v>0.22973381350322053</v>
      </c>
      <c r="R5956" s="6">
        <f t="shared" si="1101"/>
        <v>0.73907306871636747</v>
      </c>
      <c r="S5956" s="6">
        <f t="shared" si="1102"/>
        <v>0.96880688221958799</v>
      </c>
    </row>
    <row r="5957" spans="2:19" customFormat="1" x14ac:dyDescent="0.25">
      <c r="B5957" s="200" t="s">
        <v>871</v>
      </c>
      <c r="C5957" s="114">
        <v>2</v>
      </c>
      <c r="D5957" s="1">
        <v>2.2999999999999998</v>
      </c>
      <c r="E5957" s="1" t="s">
        <v>979</v>
      </c>
      <c r="F5957" s="1"/>
      <c r="G5957" s="4">
        <f t="shared" si="1094"/>
        <v>795.77470000000005</v>
      </c>
      <c r="H5957" s="201"/>
      <c r="I5957" s="201"/>
      <c r="J5957" s="204">
        <f t="shared" si="1092"/>
        <v>4.154756284372501E-4</v>
      </c>
      <c r="K5957" s="204">
        <f t="shared" si="1096"/>
        <v>0.33062304084151051</v>
      </c>
      <c r="L5957" s="28">
        <f t="shared" si="1095"/>
        <v>1.205053550555077</v>
      </c>
      <c r="M5957" s="28">
        <f t="shared" si="1097"/>
        <v>0.95894546392521363</v>
      </c>
      <c r="N5957" s="28">
        <f t="shared" si="1093"/>
        <v>3.3918101680836426</v>
      </c>
      <c r="O5957" s="28">
        <f t="shared" si="1098"/>
        <v>2.6991007774559201</v>
      </c>
      <c r="P5957" s="28">
        <f t="shared" si="1099"/>
        <v>3.6580462413811339</v>
      </c>
      <c r="Q5957" s="6">
        <f t="shared" si="1100"/>
        <v>0.46029382268410252</v>
      </c>
      <c r="R5957" s="6">
        <f t="shared" si="1101"/>
        <v>1.0526493032078088</v>
      </c>
      <c r="S5957" s="6">
        <f t="shared" si="1102"/>
        <v>1.5129431258919113</v>
      </c>
    </row>
    <row r="5958" spans="2:19" customFormat="1" x14ac:dyDescent="0.25">
      <c r="B5958" s="200" t="s">
        <v>871</v>
      </c>
      <c r="C5958" s="114">
        <v>2</v>
      </c>
      <c r="D5958" s="1">
        <v>2.8</v>
      </c>
      <c r="E5958" s="1" t="s">
        <v>979</v>
      </c>
      <c r="F5958" s="1"/>
      <c r="G5958" s="4">
        <f t="shared" si="1094"/>
        <v>795.77470000000005</v>
      </c>
      <c r="H5958" s="201"/>
      <c r="I5958" s="201"/>
      <c r="J5958" s="204">
        <f t="shared" si="1092"/>
        <v>6.1575216010359933E-4</v>
      </c>
      <c r="K5958" s="204">
        <f t="shared" si="1096"/>
        <v>0.48999709644564121</v>
      </c>
      <c r="L5958" s="28">
        <f t="shared" si="1095"/>
        <v>1.8941325428892555</v>
      </c>
      <c r="M5958" s="28">
        <f t="shared" si="1097"/>
        <v>1.5072938536549827</v>
      </c>
      <c r="N5958" s="28">
        <f t="shared" si="1093"/>
        <v>4.269577157683524</v>
      </c>
      <c r="O5958" s="28">
        <f t="shared" si="1098"/>
        <v>3.3976014147698179</v>
      </c>
      <c r="P5958" s="28">
        <f t="shared" si="1099"/>
        <v>4.9048952684248004</v>
      </c>
      <c r="Q5958" s="6">
        <f t="shared" si="1100"/>
        <v>0.72350104975439167</v>
      </c>
      <c r="R5958" s="6">
        <f t="shared" si="1101"/>
        <v>1.3250645517602291</v>
      </c>
      <c r="S5958" s="6">
        <f t="shared" si="1102"/>
        <v>2.0485656015146207</v>
      </c>
    </row>
    <row r="5959" spans="2:19" customFormat="1" x14ac:dyDescent="0.25">
      <c r="B5959" s="200" t="s">
        <v>871</v>
      </c>
      <c r="C5959" s="114">
        <v>2</v>
      </c>
      <c r="D5959" s="1">
        <v>2.8</v>
      </c>
      <c r="E5959" s="1" t="s">
        <v>979</v>
      </c>
      <c r="F5959" s="1"/>
      <c r="G5959" s="4">
        <f t="shared" si="1094"/>
        <v>795.77470000000005</v>
      </c>
      <c r="H5959" s="201"/>
      <c r="I5959" s="201"/>
      <c r="J5959" s="204">
        <f t="shared" si="1092"/>
        <v>6.1575216010359933E-4</v>
      </c>
      <c r="K5959" s="204">
        <f t="shared" si="1096"/>
        <v>0.48999709644564121</v>
      </c>
      <c r="L5959" s="28">
        <f t="shared" si="1095"/>
        <v>1.8941325428892555</v>
      </c>
      <c r="M5959" s="28">
        <f t="shared" si="1097"/>
        <v>1.5072938536549827</v>
      </c>
      <c r="N5959" s="28">
        <f t="shared" si="1093"/>
        <v>4.269577157683524</v>
      </c>
      <c r="O5959" s="28">
        <f t="shared" si="1098"/>
        <v>3.3976014147698179</v>
      </c>
      <c r="P5959" s="28">
        <f t="shared" si="1099"/>
        <v>4.9048952684248004</v>
      </c>
      <c r="Q5959" s="6">
        <f t="shared" si="1100"/>
        <v>0.72350104975439167</v>
      </c>
      <c r="R5959" s="6">
        <f t="shared" si="1101"/>
        <v>1.3250645517602291</v>
      </c>
      <c r="S5959" s="6">
        <f t="shared" si="1102"/>
        <v>2.0485656015146207</v>
      </c>
    </row>
    <row r="5960" spans="2:19" customFormat="1" x14ac:dyDescent="0.25">
      <c r="B5960" s="200" t="s">
        <v>871</v>
      </c>
      <c r="C5960" s="114">
        <v>3</v>
      </c>
      <c r="D5960" s="1">
        <v>1.6</v>
      </c>
      <c r="E5960" s="1" t="s">
        <v>979</v>
      </c>
      <c r="F5960" s="1"/>
      <c r="G5960" s="4">
        <f t="shared" si="1094"/>
        <v>795.77470000000005</v>
      </c>
      <c r="H5960" s="201"/>
      <c r="I5960" s="201"/>
      <c r="J5960" s="204">
        <f t="shared" si="1092"/>
        <v>2.0106192982974675E-4</v>
      </c>
      <c r="K5960" s="204">
        <f t="shared" si="1096"/>
        <v>0.15999905190061756</v>
      </c>
      <c r="L5960" s="28">
        <f t="shared" si="1095"/>
        <v>0.52319777907153642</v>
      </c>
      <c r="M5960" s="28">
        <f t="shared" si="1097"/>
        <v>0.41634509665175656</v>
      </c>
      <c r="N5960" s="28">
        <f t="shared" si="1093"/>
        <v>2.2183514371591468</v>
      </c>
      <c r="O5960" s="28">
        <f t="shared" si="1098"/>
        <v>1.7652975231481343</v>
      </c>
      <c r="P5960" s="28">
        <f t="shared" si="1099"/>
        <v>2.1816426197998906</v>
      </c>
      <c r="Q5960" s="6">
        <f t="shared" si="1100"/>
        <v>0.19984564639284313</v>
      </c>
      <c r="R5960" s="6">
        <f t="shared" si="1101"/>
        <v>0.6884660340277724</v>
      </c>
      <c r="S5960" s="6">
        <f t="shared" si="1102"/>
        <v>0.88831168042061548</v>
      </c>
    </row>
    <row r="5961" spans="2:19" customFormat="1" x14ac:dyDescent="0.25">
      <c r="B5961" s="200" t="s">
        <v>871</v>
      </c>
      <c r="C5961" s="114">
        <v>3</v>
      </c>
      <c r="D5961" s="1">
        <v>1.4</v>
      </c>
      <c r="E5961" s="1" t="s">
        <v>979</v>
      </c>
      <c r="F5961" s="1"/>
      <c r="G5961" s="4">
        <f t="shared" si="1094"/>
        <v>795.77470000000005</v>
      </c>
      <c r="H5961" s="201"/>
      <c r="I5961" s="201"/>
      <c r="J5961" s="204">
        <f t="shared" si="1092"/>
        <v>1.5393804002589983E-4</v>
      </c>
      <c r="K5961" s="204">
        <f t="shared" si="1096"/>
        <v>0.1224992741114103</v>
      </c>
      <c r="L5961" s="28">
        <f t="shared" si="1095"/>
        <v>0.38489512077165539</v>
      </c>
      <c r="M5961" s="28">
        <f t="shared" si="1097"/>
        <v>0.3062879902564602</v>
      </c>
      <c r="N5961" s="28">
        <f t="shared" si="1093"/>
        <v>1.8974912041414842</v>
      </c>
      <c r="O5961" s="28">
        <f t="shared" si="1098"/>
        <v>1.509966575519669</v>
      </c>
      <c r="P5961" s="28">
        <f t="shared" si="1099"/>
        <v>1.8162545657761291</v>
      </c>
      <c r="Q5961" s="6">
        <f t="shared" si="1100"/>
        <v>0.14701823532310088</v>
      </c>
      <c r="R5961" s="6">
        <f t="shared" si="1101"/>
        <v>0.58888696445267086</v>
      </c>
      <c r="S5961" s="6">
        <f t="shared" si="1102"/>
        <v>0.73590519977577173</v>
      </c>
    </row>
    <row r="5962" spans="2:19" customFormat="1" x14ac:dyDescent="0.25">
      <c r="B5962" s="200" t="s">
        <v>871</v>
      </c>
      <c r="C5962" s="114">
        <v>3</v>
      </c>
      <c r="D5962" s="1">
        <v>1</v>
      </c>
      <c r="E5962" s="1" t="s">
        <v>979</v>
      </c>
      <c r="F5962" s="1"/>
      <c r="G5962" s="4">
        <f t="shared" si="1094"/>
        <v>795.77470000000005</v>
      </c>
      <c r="H5962" s="201"/>
      <c r="I5962" s="201"/>
      <c r="J5962" s="204">
        <f t="shared" si="1092"/>
        <v>7.8539816339744827E-5</v>
      </c>
      <c r="K5962" s="204">
        <f t="shared" si="1096"/>
        <v>6.2499629648678737E-2</v>
      </c>
      <c r="L5962" s="28">
        <f t="shared" si="1095"/>
        <v>0.17757999999999999</v>
      </c>
      <c r="M5962" s="28">
        <f t="shared" si="1097"/>
        <v>0.14131283659999999</v>
      </c>
      <c r="N5962" s="28">
        <f t="shared" si="1093"/>
        <v>1.28</v>
      </c>
      <c r="O5962" s="28">
        <f t="shared" si="1098"/>
        <v>1.0185856</v>
      </c>
      <c r="P5962" s="28">
        <f t="shared" si="1099"/>
        <v>1.1598984366</v>
      </c>
      <c r="Q5962" s="6">
        <f t="shared" si="1100"/>
        <v>6.7830161567999994E-2</v>
      </c>
      <c r="R5962" s="6">
        <f t="shared" si="1101"/>
        <v>0.39724838400000001</v>
      </c>
      <c r="S5962" s="6">
        <f t="shared" si="1102"/>
        <v>0.46507854556799999</v>
      </c>
    </row>
    <row r="5963" spans="2:19" customFormat="1" x14ac:dyDescent="0.25">
      <c r="B5963" s="200" t="s">
        <v>871</v>
      </c>
      <c r="C5963" s="114">
        <v>3</v>
      </c>
      <c r="D5963" s="1">
        <v>1.4</v>
      </c>
      <c r="E5963" s="1" t="s">
        <v>979</v>
      </c>
      <c r="F5963" s="1"/>
      <c r="G5963" s="4">
        <f t="shared" si="1094"/>
        <v>795.77470000000005</v>
      </c>
      <c r="H5963" s="201"/>
      <c r="I5963" s="201"/>
      <c r="J5963" s="204">
        <f t="shared" si="1092"/>
        <v>1.5393804002589983E-4</v>
      </c>
      <c r="K5963" s="204">
        <f t="shared" si="1096"/>
        <v>0.1224992741114103</v>
      </c>
      <c r="L5963" s="28">
        <f t="shared" si="1095"/>
        <v>0.38489512077165539</v>
      </c>
      <c r="M5963" s="28">
        <f t="shared" si="1097"/>
        <v>0.3062879902564602</v>
      </c>
      <c r="N5963" s="28">
        <f t="shared" si="1093"/>
        <v>1.8974912041414842</v>
      </c>
      <c r="O5963" s="28">
        <f t="shared" si="1098"/>
        <v>1.509966575519669</v>
      </c>
      <c r="P5963" s="28">
        <f t="shared" si="1099"/>
        <v>1.8162545657761291</v>
      </c>
      <c r="Q5963" s="6">
        <f t="shared" si="1100"/>
        <v>0.14701823532310088</v>
      </c>
      <c r="R5963" s="6">
        <f t="shared" si="1101"/>
        <v>0.58888696445267086</v>
      </c>
      <c r="S5963" s="6">
        <f t="shared" si="1102"/>
        <v>0.73590519977577173</v>
      </c>
    </row>
    <row r="5964" spans="2:19" customFormat="1" x14ac:dyDescent="0.25">
      <c r="B5964" s="200" t="s">
        <v>871</v>
      </c>
      <c r="C5964" s="114">
        <v>3</v>
      </c>
      <c r="D5964" s="1">
        <v>1</v>
      </c>
      <c r="E5964" s="1" t="s">
        <v>979</v>
      </c>
      <c r="F5964" s="1"/>
      <c r="G5964" s="4">
        <f t="shared" si="1094"/>
        <v>795.77470000000005</v>
      </c>
      <c r="H5964" s="201"/>
      <c r="I5964" s="201"/>
      <c r="J5964" s="204">
        <f t="shared" si="1092"/>
        <v>7.8539816339744827E-5</v>
      </c>
      <c r="K5964" s="204">
        <f t="shared" si="1096"/>
        <v>6.2499629648678737E-2</v>
      </c>
      <c r="L5964" s="28">
        <f t="shared" si="1095"/>
        <v>0.17757999999999999</v>
      </c>
      <c r="M5964" s="28">
        <f t="shared" si="1097"/>
        <v>0.14131283659999999</v>
      </c>
      <c r="N5964" s="28">
        <f t="shared" si="1093"/>
        <v>1.28</v>
      </c>
      <c r="O5964" s="28">
        <f t="shared" si="1098"/>
        <v>1.0185856</v>
      </c>
      <c r="P5964" s="28">
        <f t="shared" si="1099"/>
        <v>1.1598984366</v>
      </c>
      <c r="Q5964" s="6">
        <f t="shared" si="1100"/>
        <v>6.7830161567999994E-2</v>
      </c>
      <c r="R5964" s="6">
        <f t="shared" si="1101"/>
        <v>0.39724838400000001</v>
      </c>
      <c r="S5964" s="6">
        <f t="shared" si="1102"/>
        <v>0.46507854556799999</v>
      </c>
    </row>
    <row r="5965" spans="2:19" customFormat="1" x14ac:dyDescent="0.25">
      <c r="B5965" s="200" t="s">
        <v>871</v>
      </c>
      <c r="C5965" s="114">
        <v>3</v>
      </c>
      <c r="D5965" s="1">
        <v>1.3</v>
      </c>
      <c r="E5965" s="1" t="s">
        <v>979</v>
      </c>
      <c r="F5965" s="1"/>
      <c r="G5965" s="4">
        <f t="shared" si="1094"/>
        <v>795.77470000000005</v>
      </c>
      <c r="H5965" s="201"/>
      <c r="I5965" s="201"/>
      <c r="J5965" s="204">
        <f t="shared" si="1092"/>
        <v>1.3273228961416879E-4</v>
      </c>
      <c r="K5965" s="204">
        <f t="shared" si="1096"/>
        <v>0.1056243741062671</v>
      </c>
      <c r="L5965" s="28">
        <f t="shared" si="1095"/>
        <v>0.32460097397494425</v>
      </c>
      <c r="M5965" s="28">
        <f t="shared" si="1097"/>
        <v>0.25830771706004141</v>
      </c>
      <c r="N5965" s="28">
        <f t="shared" si="1093"/>
        <v>1.7398976112023801</v>
      </c>
      <c r="O5965" s="28">
        <f t="shared" si="1098"/>
        <v>1.3845583220665181</v>
      </c>
      <c r="P5965" s="28">
        <f t="shared" si="1099"/>
        <v>1.6428660391265595</v>
      </c>
      <c r="Q5965" s="6">
        <f t="shared" si="1100"/>
        <v>0.12398770418881987</v>
      </c>
      <c r="R5965" s="6">
        <f t="shared" si="1101"/>
        <v>0.53997774560594203</v>
      </c>
      <c r="S5965" s="6">
        <f t="shared" si="1102"/>
        <v>0.66396544979476191</v>
      </c>
    </row>
    <row r="5966" spans="2:19" customFormat="1" x14ac:dyDescent="0.25">
      <c r="B5966" s="200" t="s">
        <v>871</v>
      </c>
      <c r="C5966" s="114">
        <v>3</v>
      </c>
      <c r="D5966" s="1">
        <v>1.3</v>
      </c>
      <c r="E5966" s="1" t="s">
        <v>979</v>
      </c>
      <c r="F5966" s="1"/>
      <c r="G5966" s="4">
        <f t="shared" si="1094"/>
        <v>795.77470000000005</v>
      </c>
      <c r="H5966" s="201"/>
      <c r="I5966" s="201"/>
      <c r="J5966" s="204">
        <f t="shared" si="1092"/>
        <v>1.3273228961416879E-4</v>
      </c>
      <c r="K5966" s="204">
        <f t="shared" si="1096"/>
        <v>0.1056243741062671</v>
      </c>
      <c r="L5966" s="28">
        <f t="shared" si="1095"/>
        <v>0.32460097397494425</v>
      </c>
      <c r="M5966" s="28">
        <f t="shared" si="1097"/>
        <v>0.25830771706004141</v>
      </c>
      <c r="N5966" s="28">
        <f t="shared" si="1093"/>
        <v>1.7398976112023801</v>
      </c>
      <c r="O5966" s="28">
        <f t="shared" si="1098"/>
        <v>1.3845583220665181</v>
      </c>
      <c r="P5966" s="28">
        <f t="shared" si="1099"/>
        <v>1.6428660391265595</v>
      </c>
      <c r="Q5966" s="6">
        <f t="shared" si="1100"/>
        <v>0.12398770418881987</v>
      </c>
      <c r="R5966" s="6">
        <f t="shared" si="1101"/>
        <v>0.53997774560594203</v>
      </c>
      <c r="S5966" s="6">
        <f t="shared" si="1102"/>
        <v>0.66396544979476191</v>
      </c>
    </row>
    <row r="5967" spans="2:19" customFormat="1" x14ac:dyDescent="0.25">
      <c r="B5967" s="200" t="s">
        <v>871</v>
      </c>
      <c r="C5967" s="114">
        <v>3</v>
      </c>
      <c r="D5967" s="1">
        <v>7.6</v>
      </c>
      <c r="E5967" s="1"/>
      <c r="F5967" s="1"/>
      <c r="G5967" s="4">
        <f t="shared" si="1094"/>
        <v>64.961200000000005</v>
      </c>
      <c r="H5967" s="201"/>
      <c r="I5967" s="201"/>
      <c r="J5967" s="204">
        <f t="shared" si="1092"/>
        <v>4.5364597917836608E-3</v>
      </c>
      <c r="K5967" s="204">
        <f t="shared" si="1096"/>
        <v>0.29469387754195608</v>
      </c>
      <c r="L5967" s="28">
        <f t="shared" si="1095"/>
        <v>18.809813966898769</v>
      </c>
      <c r="M5967" s="28">
        <f t="shared" si="1097"/>
        <v>1.2219081107668699</v>
      </c>
      <c r="N5967" s="28">
        <f t="shared" si="1093"/>
        <v>13.732887825405102</v>
      </c>
      <c r="O5967" s="28">
        <f t="shared" si="1098"/>
        <v>0.89210488990714454</v>
      </c>
      <c r="P5967" s="28">
        <f t="shared" si="1099"/>
        <v>2.1140130006740145</v>
      </c>
      <c r="Q5967" s="6">
        <f t="shared" si="1100"/>
        <v>0.58651589316809749</v>
      </c>
      <c r="R5967" s="6">
        <f t="shared" si="1101"/>
        <v>0.34792090706378637</v>
      </c>
      <c r="S5967" s="6">
        <f t="shared" si="1102"/>
        <v>0.93443680023188391</v>
      </c>
    </row>
    <row r="5968" spans="2:19" customFormat="1" x14ac:dyDescent="0.25">
      <c r="B5968" s="200" t="s">
        <v>871</v>
      </c>
      <c r="C5968" s="114">
        <v>3</v>
      </c>
      <c r="D5968" s="1">
        <v>0.9</v>
      </c>
      <c r="E5968" s="1" t="s">
        <v>979</v>
      </c>
      <c r="F5968" s="1"/>
      <c r="G5968" s="4">
        <f t="shared" si="1094"/>
        <v>795.77470000000005</v>
      </c>
      <c r="H5968" s="201"/>
      <c r="I5968" s="201"/>
      <c r="J5968" s="204">
        <f t="shared" si="1092"/>
        <v>6.3617251235193318E-5</v>
      </c>
      <c r="K5968" s="204">
        <f t="shared" si="1096"/>
        <v>5.0624700015429784E-2</v>
      </c>
      <c r="L5968" s="28">
        <f t="shared" si="1095"/>
        <v>0.1393790759271086</v>
      </c>
      <c r="M5968" s="28">
        <f t="shared" si="1097"/>
        <v>0.11091368725051522</v>
      </c>
      <c r="N5968" s="28">
        <f t="shared" si="1093"/>
        <v>1.1315498872605683</v>
      </c>
      <c r="O5968" s="28">
        <f t="shared" si="1098"/>
        <v>0.90045345378534236</v>
      </c>
      <c r="P5968" s="28">
        <f t="shared" si="1099"/>
        <v>1.0113671410358576</v>
      </c>
      <c r="Q5968" s="6">
        <f t="shared" si="1100"/>
        <v>5.3238569880247305E-2</v>
      </c>
      <c r="R5968" s="6">
        <f t="shared" si="1101"/>
        <v>0.35117684697628354</v>
      </c>
      <c r="S5968" s="6">
        <f t="shared" si="1102"/>
        <v>0.40441541685653082</v>
      </c>
    </row>
    <row r="5969" spans="2:19" customFormat="1" x14ac:dyDescent="0.25">
      <c r="B5969" s="200" t="s">
        <v>871</v>
      </c>
      <c r="C5969" s="114">
        <v>3</v>
      </c>
      <c r="D5969" s="1">
        <v>1.3</v>
      </c>
      <c r="E5969" s="1" t="s">
        <v>979</v>
      </c>
      <c r="F5969" s="1"/>
      <c r="G5969" s="4">
        <f t="shared" si="1094"/>
        <v>795.77470000000005</v>
      </c>
      <c r="H5969" s="201"/>
      <c r="I5969" s="201"/>
      <c r="J5969" s="204">
        <f t="shared" si="1092"/>
        <v>1.3273228961416879E-4</v>
      </c>
      <c r="K5969" s="204">
        <f t="shared" si="1096"/>
        <v>0.1056243741062671</v>
      </c>
      <c r="L5969" s="28">
        <f t="shared" si="1095"/>
        <v>0.32460097397494425</v>
      </c>
      <c r="M5969" s="28">
        <f t="shared" si="1097"/>
        <v>0.25830771706004141</v>
      </c>
      <c r="N5969" s="28">
        <f t="shared" si="1093"/>
        <v>1.7398976112023801</v>
      </c>
      <c r="O5969" s="28">
        <f t="shared" si="1098"/>
        <v>1.3845583220665181</v>
      </c>
      <c r="P5969" s="28">
        <f t="shared" si="1099"/>
        <v>1.6428660391265595</v>
      </c>
      <c r="Q5969" s="6">
        <f t="shared" si="1100"/>
        <v>0.12398770418881987</v>
      </c>
      <c r="R5969" s="6">
        <f t="shared" si="1101"/>
        <v>0.53997774560594203</v>
      </c>
      <c r="S5969" s="6">
        <f t="shared" si="1102"/>
        <v>0.66396544979476191</v>
      </c>
    </row>
    <row r="5970" spans="2:19" customFormat="1" x14ac:dyDescent="0.25">
      <c r="B5970" s="200" t="s">
        <v>871</v>
      </c>
      <c r="C5970" s="114">
        <v>3</v>
      </c>
      <c r="D5970" s="1">
        <v>2.4</v>
      </c>
      <c r="E5970" s="1" t="s">
        <v>979</v>
      </c>
      <c r="F5970" s="1"/>
      <c r="G5970" s="4">
        <f t="shared" si="1094"/>
        <v>795.77470000000005</v>
      </c>
      <c r="H5970" s="201"/>
      <c r="I5970" s="201"/>
      <c r="J5970" s="204">
        <f t="shared" si="1092"/>
        <v>4.523893421169302E-4</v>
      </c>
      <c r="K5970" s="204">
        <f t="shared" si="1096"/>
        <v>0.35999786677638956</v>
      </c>
      <c r="L5970" s="28">
        <f t="shared" si="1095"/>
        <v>1.3289226279620943</v>
      </c>
      <c r="M5970" s="28">
        <f t="shared" si="1097"/>
        <v>1.0575167596533956</v>
      </c>
      <c r="N5970" s="28">
        <f t="shared" si="1093"/>
        <v>3.5649802027876287</v>
      </c>
      <c r="O5970" s="28">
        <f t="shared" si="1098"/>
        <v>2.8369042959723112</v>
      </c>
      <c r="P5970" s="28">
        <f t="shared" si="1099"/>
        <v>3.8944210556257071</v>
      </c>
      <c r="Q5970" s="6">
        <f t="shared" si="1100"/>
        <v>0.50760804463362985</v>
      </c>
      <c r="R5970" s="6">
        <f t="shared" si="1101"/>
        <v>1.1063926754292015</v>
      </c>
      <c r="S5970" s="6">
        <f t="shared" si="1102"/>
        <v>1.6140007200628315</v>
      </c>
    </row>
    <row r="5971" spans="2:19" customFormat="1" x14ac:dyDescent="0.25">
      <c r="B5971" s="200" t="s">
        <v>871</v>
      </c>
      <c r="C5971" s="114">
        <v>3</v>
      </c>
      <c r="D5971" s="1">
        <v>1.3</v>
      </c>
      <c r="E5971" s="1" t="s">
        <v>979</v>
      </c>
      <c r="F5971" s="1"/>
      <c r="G5971" s="4">
        <f t="shared" si="1094"/>
        <v>795.77470000000005</v>
      </c>
      <c r="H5971" s="201"/>
      <c r="I5971" s="201"/>
      <c r="J5971" s="204">
        <f t="shared" si="1092"/>
        <v>1.3273228961416879E-4</v>
      </c>
      <c r="K5971" s="204">
        <f t="shared" si="1096"/>
        <v>0.1056243741062671</v>
      </c>
      <c r="L5971" s="28">
        <f t="shared" si="1095"/>
        <v>0.32460097397494425</v>
      </c>
      <c r="M5971" s="28">
        <f t="shared" si="1097"/>
        <v>0.25830771706004141</v>
      </c>
      <c r="N5971" s="28">
        <f t="shared" si="1093"/>
        <v>1.7398976112023801</v>
      </c>
      <c r="O5971" s="28">
        <f t="shared" si="1098"/>
        <v>1.3845583220665181</v>
      </c>
      <c r="P5971" s="28">
        <f t="shared" si="1099"/>
        <v>1.6428660391265595</v>
      </c>
      <c r="Q5971" s="6">
        <f t="shared" si="1100"/>
        <v>0.12398770418881987</v>
      </c>
      <c r="R5971" s="6">
        <f t="shared" si="1101"/>
        <v>0.53997774560594203</v>
      </c>
      <c r="S5971" s="6">
        <f t="shared" si="1102"/>
        <v>0.66396544979476191</v>
      </c>
    </row>
    <row r="5972" spans="2:19" customFormat="1" x14ac:dyDescent="0.25">
      <c r="B5972" s="200" t="s">
        <v>871</v>
      </c>
      <c r="C5972" s="114">
        <v>3</v>
      </c>
      <c r="D5972" s="1">
        <v>2.8</v>
      </c>
      <c r="E5972" s="1" t="s">
        <v>979</v>
      </c>
      <c r="F5972" s="1"/>
      <c r="G5972" s="4">
        <f t="shared" si="1094"/>
        <v>795.77470000000005</v>
      </c>
      <c r="H5972" s="201"/>
      <c r="I5972" s="201"/>
      <c r="J5972" s="204">
        <f t="shared" si="1092"/>
        <v>6.1575216010359933E-4</v>
      </c>
      <c r="K5972" s="204">
        <f t="shared" si="1096"/>
        <v>0.48999709644564121</v>
      </c>
      <c r="L5972" s="28">
        <f t="shared" si="1095"/>
        <v>1.8941325428892555</v>
      </c>
      <c r="M5972" s="28">
        <f t="shared" si="1097"/>
        <v>1.5072938536549827</v>
      </c>
      <c r="N5972" s="28">
        <f t="shared" si="1093"/>
        <v>4.269577157683524</v>
      </c>
      <c r="O5972" s="28">
        <f t="shared" si="1098"/>
        <v>3.3976014147698179</v>
      </c>
      <c r="P5972" s="28">
        <f t="shared" si="1099"/>
        <v>4.9048952684248004</v>
      </c>
      <c r="Q5972" s="6">
        <f t="shared" si="1100"/>
        <v>0.72350104975439167</v>
      </c>
      <c r="R5972" s="6">
        <f t="shared" si="1101"/>
        <v>1.3250645517602291</v>
      </c>
      <c r="S5972" s="6">
        <f t="shared" si="1102"/>
        <v>2.0485656015146207</v>
      </c>
    </row>
    <row r="5973" spans="2:19" customFormat="1" x14ac:dyDescent="0.25">
      <c r="B5973" s="200" t="s">
        <v>871</v>
      </c>
      <c r="C5973" s="114">
        <v>3</v>
      </c>
      <c r="D5973" s="1">
        <v>2</v>
      </c>
      <c r="E5973" s="1" t="s">
        <v>979</v>
      </c>
      <c r="F5973" s="1"/>
      <c r="G5973" s="4">
        <f t="shared" si="1094"/>
        <v>795.77470000000005</v>
      </c>
      <c r="H5973" s="201"/>
      <c r="I5973" s="201"/>
      <c r="J5973" s="204">
        <f t="shared" si="1092"/>
        <v>3.1415926535897931E-4</v>
      </c>
      <c r="K5973" s="204">
        <f t="shared" si="1096"/>
        <v>0.24999851859471495</v>
      </c>
      <c r="L5973" s="28">
        <f t="shared" si="1095"/>
        <v>0.87390054800363282</v>
      </c>
      <c r="M5973" s="28">
        <f t="shared" si="1097"/>
        <v>0.69542383908485095</v>
      </c>
      <c r="N5973" s="28">
        <f t="shared" si="1093"/>
        <v>2.880149720803352</v>
      </c>
      <c r="O5973" s="28">
        <f t="shared" si="1098"/>
        <v>2.2919367433236837</v>
      </c>
      <c r="P5973" s="28">
        <f t="shared" si="1099"/>
        <v>2.9873605824085345</v>
      </c>
      <c r="Q5973" s="6">
        <f t="shared" si="1100"/>
        <v>0.33380344276072843</v>
      </c>
      <c r="R5973" s="6">
        <f t="shared" si="1101"/>
        <v>0.89385532989623662</v>
      </c>
      <c r="S5973" s="6">
        <f t="shared" si="1102"/>
        <v>1.227658772656965</v>
      </c>
    </row>
    <row r="5974" spans="2:19" customFormat="1" x14ac:dyDescent="0.25">
      <c r="B5974" s="200" t="s">
        <v>871</v>
      </c>
      <c r="C5974" s="114">
        <v>3</v>
      </c>
      <c r="D5974" s="1">
        <v>5.0999999999999996</v>
      </c>
      <c r="E5974" s="1"/>
      <c r="F5974" s="1"/>
      <c r="G5974" s="4">
        <f t="shared" si="1094"/>
        <v>64.961200000000005</v>
      </c>
      <c r="H5974" s="201"/>
      <c r="I5974" s="201"/>
      <c r="J5974" s="204">
        <f t="shared" si="1092"/>
        <v>2.0428206229967626E-3</v>
      </c>
      <c r="K5974" s="204">
        <f t="shared" si="1096"/>
        <v>0.13270408162857128</v>
      </c>
      <c r="L5974" s="28">
        <f t="shared" si="1095"/>
        <v>7.5179232289815232</v>
      </c>
      <c r="M5974" s="28">
        <f t="shared" si="1097"/>
        <v>0.48837332393509775</v>
      </c>
      <c r="N5974" s="28">
        <f t="shared" si="1093"/>
        <v>8.6112674075792555</v>
      </c>
      <c r="O5974" s="28">
        <f t="shared" si="1098"/>
        <v>0.55939827516743446</v>
      </c>
      <c r="P5974" s="28">
        <f t="shared" si="1099"/>
        <v>1.0477715991025323</v>
      </c>
      <c r="Q5974" s="6">
        <f t="shared" si="1100"/>
        <v>0.2344191954888469</v>
      </c>
      <c r="R5974" s="6">
        <f t="shared" si="1101"/>
        <v>0.21816532731529945</v>
      </c>
      <c r="S5974" s="6">
        <f t="shared" si="1102"/>
        <v>0.45258452280414635</v>
      </c>
    </row>
    <row r="5975" spans="2:19" customFormat="1" x14ac:dyDescent="0.25">
      <c r="B5975" s="200" t="s">
        <v>871</v>
      </c>
      <c r="C5975" s="114">
        <v>3</v>
      </c>
      <c r="D5975" s="1">
        <v>4.9000000000000004</v>
      </c>
      <c r="E5975" s="1" t="s">
        <v>979</v>
      </c>
      <c r="F5975" s="1"/>
      <c r="G5975" s="4">
        <f t="shared" si="1094"/>
        <v>64.961200000000005</v>
      </c>
      <c r="H5975" s="201"/>
      <c r="I5975" s="201"/>
      <c r="J5975" s="204">
        <f t="shared" si="1092"/>
        <v>1.8857409903172736E-3</v>
      </c>
      <c r="K5975" s="204">
        <f t="shared" si="1096"/>
        <v>0.12249999999623211</v>
      </c>
      <c r="L5975" s="28">
        <f t="shared" si="1095"/>
        <v>6.8573266813152358</v>
      </c>
      <c r="M5975" s="28">
        <f t="shared" si="1097"/>
        <v>0.44546017865048693</v>
      </c>
      <c r="N5975" s="28">
        <f t="shared" si="1093"/>
        <v>8.2174937658920371</v>
      </c>
      <c r="O5975" s="28">
        <f t="shared" si="1098"/>
        <v>0.53381826637890784</v>
      </c>
      <c r="P5975" s="28">
        <f t="shared" si="1099"/>
        <v>0.97927844502939476</v>
      </c>
      <c r="Q5975" s="6">
        <f t="shared" si="1100"/>
        <v>0.21382088575223371</v>
      </c>
      <c r="R5975" s="6">
        <f t="shared" si="1101"/>
        <v>0.20818912388777405</v>
      </c>
      <c r="S5975" s="6">
        <f t="shared" si="1102"/>
        <v>0.42201000964000779</v>
      </c>
    </row>
    <row r="5976" spans="2:19" customFormat="1" x14ac:dyDescent="0.25">
      <c r="B5976" s="200" t="s">
        <v>871</v>
      </c>
      <c r="C5976" s="114">
        <v>3</v>
      </c>
      <c r="D5976" s="1">
        <v>4.5</v>
      </c>
      <c r="E5976" s="1" t="s">
        <v>979</v>
      </c>
      <c r="F5976" s="1"/>
      <c r="G5976" s="4">
        <f t="shared" si="1094"/>
        <v>64.961200000000005</v>
      </c>
      <c r="H5976" s="201"/>
      <c r="I5976" s="201"/>
      <c r="J5976" s="204">
        <f t="shared" si="1092"/>
        <v>1.5904312808798326E-3</v>
      </c>
      <c r="K5976" s="204">
        <f t="shared" si="1096"/>
        <v>0.10331632652743439</v>
      </c>
      <c r="L5976" s="28">
        <f t="shared" si="1095"/>
        <v>5.6380590590289899</v>
      </c>
      <c r="M5976" s="28">
        <f t="shared" si="1097"/>
        <v>0.36625508924934846</v>
      </c>
      <c r="N5976" s="28">
        <f t="shared" si="1093"/>
        <v>7.4382130025037601</v>
      </c>
      <c r="O5976" s="28">
        <f t="shared" si="1098"/>
        <v>0.48319525187039564</v>
      </c>
      <c r="P5976" s="28">
        <f t="shared" si="1099"/>
        <v>0.84945034111974405</v>
      </c>
      <c r="Q5976" s="6">
        <f t="shared" si="1100"/>
        <v>0.17580244283968727</v>
      </c>
      <c r="R5976" s="6">
        <f t="shared" si="1101"/>
        <v>0.1884461482294543</v>
      </c>
      <c r="S5976" s="6">
        <f t="shared" si="1102"/>
        <v>0.36424859106914154</v>
      </c>
    </row>
    <row r="5977" spans="2:19" customFormat="1" x14ac:dyDescent="0.25">
      <c r="B5977" s="200" t="s">
        <v>871</v>
      </c>
      <c r="C5977" s="114">
        <v>3</v>
      </c>
      <c r="D5977" s="1">
        <v>7.3</v>
      </c>
      <c r="E5977" s="1"/>
      <c r="F5977" s="1"/>
      <c r="G5977" s="4">
        <f t="shared" si="1094"/>
        <v>64.961200000000005</v>
      </c>
      <c r="H5977" s="201"/>
      <c r="I5977" s="201"/>
      <c r="J5977" s="204">
        <f t="shared" si="1092"/>
        <v>4.1853868127450016E-3</v>
      </c>
      <c r="K5977" s="204">
        <f t="shared" si="1096"/>
        <v>0.27188775509367796</v>
      </c>
      <c r="L5977" s="28">
        <f t="shared" si="1095"/>
        <v>17.146414059849693</v>
      </c>
      <c r="M5977" s="28">
        <f t="shared" si="1097"/>
        <v>1.1138516546291897</v>
      </c>
      <c r="N5977" s="28">
        <f t="shared" si="1093"/>
        <v>13.10079696359297</v>
      </c>
      <c r="O5977" s="28">
        <f t="shared" si="1098"/>
        <v>0.85104350821835983</v>
      </c>
      <c r="P5977" s="28">
        <f t="shared" si="1099"/>
        <v>1.9648951628475495</v>
      </c>
      <c r="Q5977" s="6">
        <f t="shared" si="1100"/>
        <v>0.53464879422201106</v>
      </c>
      <c r="R5977" s="6">
        <f t="shared" si="1101"/>
        <v>0.33190696820516036</v>
      </c>
      <c r="S5977" s="6">
        <f t="shared" si="1102"/>
        <v>0.86655576242717136</v>
      </c>
    </row>
    <row r="5978" spans="2:19" customFormat="1" x14ac:dyDescent="0.25">
      <c r="B5978" s="200" t="s">
        <v>871</v>
      </c>
      <c r="C5978" s="114">
        <v>3</v>
      </c>
      <c r="D5978" s="1">
        <v>3.5</v>
      </c>
      <c r="E5978" s="1" t="s">
        <v>979</v>
      </c>
      <c r="F5978" s="1"/>
      <c r="G5978" s="4">
        <f t="shared" si="1094"/>
        <v>64.961200000000005</v>
      </c>
      <c r="H5978" s="201"/>
      <c r="I5978" s="201"/>
      <c r="J5978" s="204">
        <f t="shared" si="1092"/>
        <v>9.6211275016187424E-4</v>
      </c>
      <c r="K5978" s="204">
        <f t="shared" si="1096"/>
        <v>6.2499999998077607E-2</v>
      </c>
      <c r="L5978" s="28">
        <f t="shared" si="1095"/>
        <v>3.1637815247608514</v>
      </c>
      <c r="M5978" s="28">
        <f t="shared" si="1097"/>
        <v>0.20552304837265933</v>
      </c>
      <c r="N5978" s="28">
        <f t="shared" si="1093"/>
        <v>5.5433152983182508</v>
      </c>
      <c r="O5978" s="28">
        <f t="shared" si="1098"/>
        <v>0.36010042074168885</v>
      </c>
      <c r="P5978" s="28">
        <f t="shared" si="1099"/>
        <v>0.56562346911434824</v>
      </c>
      <c r="Q5978" s="6">
        <f t="shared" si="1100"/>
        <v>9.865106321887647E-2</v>
      </c>
      <c r="R5978" s="6">
        <f t="shared" si="1101"/>
        <v>0.14043916408925866</v>
      </c>
      <c r="S5978" s="6">
        <f t="shared" si="1102"/>
        <v>0.23909022730813512</v>
      </c>
    </row>
    <row r="5979" spans="2:19" customFormat="1" x14ac:dyDescent="0.25">
      <c r="B5979" s="200" t="s">
        <v>871</v>
      </c>
      <c r="C5979" s="114">
        <v>3</v>
      </c>
      <c r="D5979" s="1">
        <v>1.5</v>
      </c>
      <c r="E5979" s="1" t="s">
        <v>979</v>
      </c>
      <c r="F5979" s="1"/>
      <c r="G5979" s="4">
        <f t="shared" si="1094"/>
        <v>795.77470000000005</v>
      </c>
      <c r="H5979" s="201"/>
      <c r="I5979" s="201"/>
      <c r="J5979" s="204">
        <f t="shared" si="1092"/>
        <v>1.7671458676442585E-4</v>
      </c>
      <c r="K5979" s="204">
        <f t="shared" si="1096"/>
        <v>0.14062416670952715</v>
      </c>
      <c r="L5979" s="28">
        <f t="shared" si="1095"/>
        <v>0.45105329134289407</v>
      </c>
      <c r="M5979" s="28">
        <f t="shared" si="1097"/>
        <v>0.35893467765193482</v>
      </c>
      <c r="N5979" s="28">
        <f t="shared" si="1093"/>
        <v>2.0570116092208695</v>
      </c>
      <c r="O5979" s="28">
        <f t="shared" si="1098"/>
        <v>1.6369081282696913</v>
      </c>
      <c r="P5979" s="28">
        <f t="shared" si="1099"/>
        <v>1.9958428059216262</v>
      </c>
      <c r="Q5979" s="6">
        <f t="shared" si="1100"/>
        <v>0.1722886452729287</v>
      </c>
      <c r="R5979" s="6">
        <f t="shared" si="1101"/>
        <v>0.63839417002517962</v>
      </c>
      <c r="S5979" s="6">
        <f t="shared" si="1102"/>
        <v>0.81068281529810826</v>
      </c>
    </row>
    <row r="5980" spans="2:19" customFormat="1" x14ac:dyDescent="0.25">
      <c r="B5980" s="200" t="s">
        <v>871</v>
      </c>
      <c r="C5980" s="114">
        <v>3</v>
      </c>
      <c r="D5980" s="1">
        <v>3</v>
      </c>
      <c r="E5980" s="1" t="s">
        <v>979</v>
      </c>
      <c r="F5980" s="1"/>
      <c r="G5980" s="4">
        <f t="shared" si="1094"/>
        <v>795.77470000000005</v>
      </c>
      <c r="H5980" s="201"/>
      <c r="I5980" s="201"/>
      <c r="J5980" s="204">
        <f t="shared" si="1092"/>
        <v>7.0685834705770342E-4</v>
      </c>
      <c r="K5980" s="204">
        <f t="shared" si="1096"/>
        <v>0.56249666683810862</v>
      </c>
      <c r="L5980" s="28">
        <f t="shared" si="1095"/>
        <v>2.219707841442716</v>
      </c>
      <c r="M5980" s="28">
        <f t="shared" si="1097"/>
        <v>1.7663769089848702</v>
      </c>
      <c r="N5980" s="28">
        <f t="shared" si="1093"/>
        <v>4.6285167281146418</v>
      </c>
      <c r="O5980" s="28">
        <f t="shared" si="1098"/>
        <v>3.6832347567317885</v>
      </c>
      <c r="P5980" s="28">
        <f t="shared" si="1099"/>
        <v>5.4496116657166587</v>
      </c>
      <c r="Q5980" s="6">
        <f t="shared" si="1100"/>
        <v>0.84786091631273763</v>
      </c>
      <c r="R5980" s="6">
        <f t="shared" si="1101"/>
        <v>1.4364615551253976</v>
      </c>
      <c r="S5980" s="6">
        <f t="shared" si="1102"/>
        <v>2.2843224714381352</v>
      </c>
    </row>
    <row r="5981" spans="2:19" customFormat="1" x14ac:dyDescent="0.25">
      <c r="B5981" s="200" t="s">
        <v>871</v>
      </c>
      <c r="C5981" s="114">
        <v>3</v>
      </c>
      <c r="D5981" s="1">
        <v>2.8</v>
      </c>
      <c r="E5981" s="1" t="s">
        <v>979</v>
      </c>
      <c r="F5981" s="1"/>
      <c r="G5981" s="4">
        <f t="shared" si="1094"/>
        <v>795.77470000000005</v>
      </c>
      <c r="H5981" s="201"/>
      <c r="I5981" s="201"/>
      <c r="J5981" s="204">
        <f t="shared" si="1092"/>
        <v>6.1575216010359933E-4</v>
      </c>
      <c r="K5981" s="204">
        <f t="shared" si="1096"/>
        <v>0.48999709644564121</v>
      </c>
      <c r="L5981" s="28">
        <f t="shared" si="1095"/>
        <v>1.8941325428892555</v>
      </c>
      <c r="M5981" s="28">
        <f t="shared" si="1097"/>
        <v>1.5072938536549827</v>
      </c>
      <c r="N5981" s="28">
        <f t="shared" si="1093"/>
        <v>4.269577157683524</v>
      </c>
      <c r="O5981" s="28">
        <f t="shared" si="1098"/>
        <v>3.3976014147698179</v>
      </c>
      <c r="P5981" s="28">
        <f t="shared" si="1099"/>
        <v>4.9048952684248004</v>
      </c>
      <c r="Q5981" s="6">
        <f t="shared" si="1100"/>
        <v>0.72350104975439167</v>
      </c>
      <c r="R5981" s="6">
        <f t="shared" si="1101"/>
        <v>1.3250645517602291</v>
      </c>
      <c r="S5981" s="6">
        <f t="shared" si="1102"/>
        <v>2.0485656015146207</v>
      </c>
    </row>
    <row r="5982" spans="2:19" customFormat="1" x14ac:dyDescent="0.25">
      <c r="B5982" s="200" t="s">
        <v>871</v>
      </c>
      <c r="C5982" s="114">
        <v>3</v>
      </c>
      <c r="D5982" s="1">
        <v>3.5</v>
      </c>
      <c r="E5982" s="1" t="s">
        <v>979</v>
      </c>
      <c r="F5982" s="1"/>
      <c r="G5982" s="4">
        <f t="shared" si="1094"/>
        <v>64.961200000000005</v>
      </c>
      <c r="H5982" s="201"/>
      <c r="I5982" s="201"/>
      <c r="J5982" s="204">
        <f t="shared" si="1092"/>
        <v>9.6211275016187424E-4</v>
      </c>
      <c r="K5982" s="204">
        <f t="shared" si="1096"/>
        <v>6.2499999998077607E-2</v>
      </c>
      <c r="L5982" s="28">
        <f t="shared" si="1095"/>
        <v>3.1637815247608514</v>
      </c>
      <c r="M5982" s="28">
        <f t="shared" si="1097"/>
        <v>0.20552304837265933</v>
      </c>
      <c r="N5982" s="28">
        <f t="shared" si="1093"/>
        <v>5.5433152983182508</v>
      </c>
      <c r="O5982" s="28">
        <f t="shared" si="1098"/>
        <v>0.36010042074168885</v>
      </c>
      <c r="P5982" s="28">
        <f t="shared" si="1099"/>
        <v>0.56562346911434824</v>
      </c>
      <c r="Q5982" s="6">
        <f t="shared" si="1100"/>
        <v>9.865106321887647E-2</v>
      </c>
      <c r="R5982" s="6">
        <f t="shared" si="1101"/>
        <v>0.14043916408925866</v>
      </c>
      <c r="S5982" s="6">
        <f t="shared" si="1102"/>
        <v>0.23909022730813512</v>
      </c>
    </row>
    <row r="5983" spans="2:19" customFormat="1" x14ac:dyDescent="0.25">
      <c r="B5983" s="200" t="s">
        <v>871</v>
      </c>
      <c r="C5983" s="114">
        <v>3</v>
      </c>
      <c r="D5983" s="1">
        <v>3.9</v>
      </c>
      <c r="E5983" s="1"/>
      <c r="F5983" s="1"/>
      <c r="G5983" s="4">
        <f t="shared" si="1094"/>
        <v>64.961200000000005</v>
      </c>
      <c r="H5983" s="201"/>
      <c r="I5983" s="201"/>
      <c r="J5983" s="204">
        <f t="shared" si="1092"/>
        <v>1.1945906065275189E-3</v>
      </c>
      <c r="K5983" s="204">
        <f t="shared" si="1096"/>
        <v>7.7602040813939621E-2</v>
      </c>
      <c r="L5983" s="28">
        <f t="shared" si="1095"/>
        <v>4.0574351124683323</v>
      </c>
      <c r="M5983" s="28">
        <f t="shared" si="1097"/>
        <v>0.26357585894044605</v>
      </c>
      <c r="N5983" s="28">
        <f t="shared" si="1093"/>
        <v>6.2915196864507177</v>
      </c>
      <c r="O5983" s="28">
        <f t="shared" si="1098"/>
        <v>0.40870467658277715</v>
      </c>
      <c r="P5983" s="28">
        <f t="shared" si="1099"/>
        <v>0.6722805355232232</v>
      </c>
      <c r="Q5983" s="6">
        <f t="shared" si="1100"/>
        <v>0.12651641229141411</v>
      </c>
      <c r="R5983" s="6">
        <f t="shared" si="1101"/>
        <v>0.1593948238672831</v>
      </c>
      <c r="S5983" s="6">
        <f t="shared" si="1102"/>
        <v>0.28591123615869718</v>
      </c>
    </row>
    <row r="5984" spans="2:19" customFormat="1" x14ac:dyDescent="0.25">
      <c r="B5984" s="200" t="s">
        <v>871</v>
      </c>
      <c r="C5984" s="114">
        <v>3</v>
      </c>
      <c r="D5984" s="1">
        <v>4.5</v>
      </c>
      <c r="E5984" s="1" t="s">
        <v>979</v>
      </c>
      <c r="F5984" s="1"/>
      <c r="G5984" s="4">
        <f t="shared" si="1094"/>
        <v>64.961200000000005</v>
      </c>
      <c r="H5984" s="201"/>
      <c r="I5984" s="201"/>
      <c r="J5984" s="204">
        <f t="shared" si="1092"/>
        <v>1.5904312808798326E-3</v>
      </c>
      <c r="K5984" s="204">
        <f t="shared" si="1096"/>
        <v>0.10331632652743439</v>
      </c>
      <c r="L5984" s="28">
        <f t="shared" si="1095"/>
        <v>5.6380590590289899</v>
      </c>
      <c r="M5984" s="28">
        <f t="shared" si="1097"/>
        <v>0.36625508924934846</v>
      </c>
      <c r="N5984" s="28">
        <f t="shared" si="1093"/>
        <v>7.4382130025037601</v>
      </c>
      <c r="O5984" s="28">
        <f t="shared" si="1098"/>
        <v>0.48319525187039564</v>
      </c>
      <c r="P5984" s="28">
        <f t="shared" si="1099"/>
        <v>0.84945034111974405</v>
      </c>
      <c r="Q5984" s="6">
        <f t="shared" si="1100"/>
        <v>0.17580244283968727</v>
      </c>
      <c r="R5984" s="6">
        <f t="shared" si="1101"/>
        <v>0.1884461482294543</v>
      </c>
      <c r="S5984" s="6">
        <f t="shared" si="1102"/>
        <v>0.36424859106914154</v>
      </c>
    </row>
    <row r="5985" spans="2:19" customFormat="1" x14ac:dyDescent="0.25">
      <c r="B5985" s="200" t="s">
        <v>871</v>
      </c>
      <c r="C5985" s="114">
        <v>3</v>
      </c>
      <c r="D5985" s="1">
        <v>2</v>
      </c>
      <c r="E5985" s="1" t="s">
        <v>979</v>
      </c>
      <c r="F5985" s="1"/>
      <c r="G5985" s="4">
        <f t="shared" si="1094"/>
        <v>795.77470000000005</v>
      </c>
      <c r="H5985" s="201"/>
      <c r="I5985" s="201"/>
      <c r="J5985" s="204">
        <f t="shared" ref="J5985:J6048" si="1103">((+D5985/200)^2)*PI()</f>
        <v>3.1415926535897931E-4</v>
      </c>
      <c r="K5985" s="204">
        <f t="shared" si="1096"/>
        <v>0.24999851859471495</v>
      </c>
      <c r="L5985" s="28">
        <f t="shared" si="1095"/>
        <v>0.87390054800363282</v>
      </c>
      <c r="M5985" s="28">
        <f t="shared" si="1097"/>
        <v>0.69542383908485095</v>
      </c>
      <c r="N5985" s="28">
        <f t="shared" ref="N5985:N6048" si="1104">1.28*(D5985^1.17)</f>
        <v>2.880149720803352</v>
      </c>
      <c r="O5985" s="28">
        <f t="shared" si="1098"/>
        <v>2.2919367433236837</v>
      </c>
      <c r="P5985" s="28">
        <f t="shared" si="1099"/>
        <v>2.9873605824085345</v>
      </c>
      <c r="Q5985" s="6">
        <f t="shared" si="1100"/>
        <v>0.33380344276072843</v>
      </c>
      <c r="R5985" s="6">
        <f t="shared" si="1101"/>
        <v>0.89385532989623662</v>
      </c>
      <c r="S5985" s="6">
        <f t="shared" si="1102"/>
        <v>1.227658772656965</v>
      </c>
    </row>
    <row r="5986" spans="2:19" customFormat="1" x14ac:dyDescent="0.25">
      <c r="B5986" s="200" t="s">
        <v>871</v>
      </c>
      <c r="C5986" s="114">
        <v>3</v>
      </c>
      <c r="D5986" s="1">
        <v>1</v>
      </c>
      <c r="E5986" s="1" t="s">
        <v>979</v>
      </c>
      <c r="F5986" s="1"/>
      <c r="G5986" s="4">
        <f t="shared" ref="G5986:G6049" si="1105">IF($D5986&lt;3.01,795.7747,64.9612)</f>
        <v>795.77470000000005</v>
      </c>
      <c r="H5986" s="201"/>
      <c r="I5986" s="201"/>
      <c r="J5986" s="204">
        <f t="shared" si="1103"/>
        <v>7.8539816339744827E-5</v>
      </c>
      <c r="K5986" s="204">
        <f t="shared" si="1096"/>
        <v>6.2499629648678737E-2</v>
      </c>
      <c r="L5986" s="28">
        <f t="shared" ref="L5986:L6049" si="1106">0.17758*(D5986^2.299)</f>
        <v>0.17757999999999999</v>
      </c>
      <c r="M5986" s="28">
        <f t="shared" si="1097"/>
        <v>0.14131283659999999</v>
      </c>
      <c r="N5986" s="28">
        <f t="shared" si="1104"/>
        <v>1.28</v>
      </c>
      <c r="O5986" s="28">
        <f t="shared" si="1098"/>
        <v>1.0185856</v>
      </c>
      <c r="P5986" s="28">
        <f t="shared" si="1099"/>
        <v>1.1598984366</v>
      </c>
      <c r="Q5986" s="6">
        <f t="shared" si="1100"/>
        <v>6.7830161567999994E-2</v>
      </c>
      <c r="R5986" s="6">
        <f t="shared" si="1101"/>
        <v>0.39724838400000001</v>
      </c>
      <c r="S5986" s="6">
        <f t="shared" si="1102"/>
        <v>0.46507854556799999</v>
      </c>
    </row>
    <row r="5987" spans="2:19" customFormat="1" x14ac:dyDescent="0.25">
      <c r="B5987" s="200" t="s">
        <v>871</v>
      </c>
      <c r="C5987" s="114">
        <v>3</v>
      </c>
      <c r="D5987" s="1">
        <v>5.9</v>
      </c>
      <c r="E5987" s="1"/>
      <c r="F5987" s="1"/>
      <c r="G5987" s="4">
        <f t="shared" si="1105"/>
        <v>64.961200000000005</v>
      </c>
      <c r="H5987" s="201"/>
      <c r="I5987" s="201"/>
      <c r="J5987" s="204">
        <f t="shared" si="1103"/>
        <v>2.7339710067865179E-3</v>
      </c>
      <c r="K5987" s="204">
        <f t="shared" ref="K5987:K6051" si="1107">+IF($D5987&gt;3.01,J5987*64.96120126,J5987*795.77)</f>
        <v>0.17760204081086381</v>
      </c>
      <c r="L5987" s="28">
        <f t="shared" si="1106"/>
        <v>10.509518679077305</v>
      </c>
      <c r="M5987" s="28">
        <f t="shared" ref="M5987:M6051" si="1108">+IF($D5987&gt;3.01,L5987*64.96120126*0.001,L5987*795.77*0.001)</f>
        <v>0.68271095805727011</v>
      </c>
      <c r="N5987" s="28">
        <f t="shared" si="1104"/>
        <v>10.211906347392123</v>
      </c>
      <c r="O5987" s="28">
        <f t="shared" ref="O5987:O6051" si="1109">+IF($D5987&gt;3.01,N5987*64.96120126*0.001,N5987*795.77*0.001)</f>
        <v>0.66337770348121117</v>
      </c>
      <c r="P5987" s="28">
        <f t="shared" ref="P5987:P6051" si="1110">+M5987+O5987</f>
        <v>1.3460886615384813</v>
      </c>
      <c r="Q5987" s="6">
        <f t="shared" si="1100"/>
        <v>0.32770125986748966</v>
      </c>
      <c r="R5987" s="6">
        <f t="shared" si="1101"/>
        <v>0.25871730435767237</v>
      </c>
      <c r="S5987" s="6">
        <f t="shared" si="1102"/>
        <v>0.58641856422516203</v>
      </c>
    </row>
    <row r="5988" spans="2:19" customFormat="1" x14ac:dyDescent="0.25">
      <c r="B5988" s="200" t="s">
        <v>871</v>
      </c>
      <c r="C5988" s="114">
        <v>3</v>
      </c>
      <c r="D5988" s="1">
        <v>7.2</v>
      </c>
      <c r="E5988" s="1"/>
      <c r="F5988" s="1"/>
      <c r="G5988" s="4">
        <f t="shared" si="1105"/>
        <v>64.961200000000005</v>
      </c>
      <c r="H5988" s="201"/>
      <c r="I5988" s="201"/>
      <c r="J5988" s="204">
        <f t="shared" si="1103"/>
        <v>4.0715040790523724E-3</v>
      </c>
      <c r="K5988" s="204">
        <f t="shared" si="1107"/>
        <v>0.26448979591023208</v>
      </c>
      <c r="L5988" s="28">
        <f t="shared" si="1106"/>
        <v>16.611217355322236</v>
      </c>
      <c r="M5988" s="28">
        <f t="shared" si="1108"/>
        <v>1.0790846337926925</v>
      </c>
      <c r="N5988" s="28">
        <f t="shared" si="1104"/>
        <v>12.891070706250053</v>
      </c>
      <c r="O5988" s="28">
        <f t="shared" si="1109"/>
        <v>0.83741943860560009</v>
      </c>
      <c r="P5988" s="28">
        <f t="shared" si="1110"/>
        <v>1.9165040723982925</v>
      </c>
      <c r="Q5988" s="6">
        <f t="shared" si="1100"/>
        <v>0.51796062422049238</v>
      </c>
      <c r="R5988" s="6">
        <f t="shared" si="1101"/>
        <v>0.32659358105618402</v>
      </c>
      <c r="S5988" s="6">
        <f t="shared" si="1102"/>
        <v>0.84455420527667635</v>
      </c>
    </row>
    <row r="5989" spans="2:19" customFormat="1" x14ac:dyDescent="0.25">
      <c r="B5989" s="200" t="s">
        <v>871</v>
      </c>
      <c r="C5989" s="114">
        <v>3</v>
      </c>
      <c r="D5989" s="1">
        <v>1.5</v>
      </c>
      <c r="E5989" s="1" t="s">
        <v>979</v>
      </c>
      <c r="F5989" s="1"/>
      <c r="G5989" s="4">
        <f t="shared" si="1105"/>
        <v>795.77470000000005</v>
      </c>
      <c r="H5989" s="201"/>
      <c r="I5989" s="201"/>
      <c r="J5989" s="204">
        <f t="shared" si="1103"/>
        <v>1.7671458676442585E-4</v>
      </c>
      <c r="K5989" s="204">
        <f t="shared" si="1107"/>
        <v>0.14062416670952715</v>
      </c>
      <c r="L5989" s="28">
        <f t="shared" si="1106"/>
        <v>0.45105329134289407</v>
      </c>
      <c r="M5989" s="28">
        <f t="shared" si="1108"/>
        <v>0.35893467765193482</v>
      </c>
      <c r="N5989" s="28">
        <f t="shared" si="1104"/>
        <v>2.0570116092208695</v>
      </c>
      <c r="O5989" s="28">
        <f t="shared" si="1109"/>
        <v>1.6369081282696913</v>
      </c>
      <c r="P5989" s="28">
        <f t="shared" si="1110"/>
        <v>1.9958428059216262</v>
      </c>
      <c r="Q5989" s="6">
        <f t="shared" si="1100"/>
        <v>0.1722886452729287</v>
      </c>
      <c r="R5989" s="6">
        <f t="shared" si="1101"/>
        <v>0.63839417002517962</v>
      </c>
      <c r="S5989" s="6">
        <f t="shared" si="1102"/>
        <v>0.81068281529810826</v>
      </c>
    </row>
    <row r="5990" spans="2:19" customFormat="1" x14ac:dyDescent="0.25">
      <c r="B5990" s="200" t="s">
        <v>871</v>
      </c>
      <c r="C5990" s="114">
        <v>3</v>
      </c>
      <c r="D5990" s="1">
        <v>2</v>
      </c>
      <c r="E5990" s="1" t="s">
        <v>979</v>
      </c>
      <c r="F5990" s="1"/>
      <c r="G5990" s="4">
        <f t="shared" si="1105"/>
        <v>795.77470000000005</v>
      </c>
      <c r="H5990" s="201"/>
      <c r="I5990" s="201"/>
      <c r="J5990" s="204">
        <f t="shared" si="1103"/>
        <v>3.1415926535897931E-4</v>
      </c>
      <c r="K5990" s="204">
        <f t="shared" si="1107"/>
        <v>0.24999851859471495</v>
      </c>
      <c r="L5990" s="28">
        <f t="shared" si="1106"/>
        <v>0.87390054800363282</v>
      </c>
      <c r="M5990" s="28">
        <f t="shared" si="1108"/>
        <v>0.69542383908485095</v>
      </c>
      <c r="N5990" s="28">
        <f t="shared" si="1104"/>
        <v>2.880149720803352</v>
      </c>
      <c r="O5990" s="28">
        <f t="shared" si="1109"/>
        <v>2.2919367433236837</v>
      </c>
      <c r="P5990" s="28">
        <f t="shared" si="1110"/>
        <v>2.9873605824085345</v>
      </c>
      <c r="Q5990" s="6">
        <f t="shared" si="1100"/>
        <v>0.33380344276072843</v>
      </c>
      <c r="R5990" s="6">
        <f t="shared" si="1101"/>
        <v>0.89385532989623662</v>
      </c>
      <c r="S5990" s="6">
        <f t="shared" si="1102"/>
        <v>1.227658772656965</v>
      </c>
    </row>
    <row r="5991" spans="2:19" customFormat="1" x14ac:dyDescent="0.25">
      <c r="B5991" s="200" t="s">
        <v>871</v>
      </c>
      <c r="C5991" s="114">
        <v>3</v>
      </c>
      <c r="D5991" s="1">
        <v>1.5</v>
      </c>
      <c r="E5991" s="1" t="s">
        <v>979</v>
      </c>
      <c r="F5991" s="1"/>
      <c r="G5991" s="4">
        <f t="shared" si="1105"/>
        <v>795.77470000000005</v>
      </c>
      <c r="H5991" s="201"/>
      <c r="I5991" s="201"/>
      <c r="J5991" s="204">
        <f t="shared" si="1103"/>
        <v>1.7671458676442585E-4</v>
      </c>
      <c r="K5991" s="204">
        <f t="shared" si="1107"/>
        <v>0.14062416670952715</v>
      </c>
      <c r="L5991" s="28">
        <f t="shared" si="1106"/>
        <v>0.45105329134289407</v>
      </c>
      <c r="M5991" s="28">
        <f t="shared" si="1108"/>
        <v>0.35893467765193482</v>
      </c>
      <c r="N5991" s="28">
        <f t="shared" si="1104"/>
        <v>2.0570116092208695</v>
      </c>
      <c r="O5991" s="28">
        <f t="shared" si="1109"/>
        <v>1.6369081282696913</v>
      </c>
      <c r="P5991" s="28">
        <f t="shared" si="1110"/>
        <v>1.9958428059216262</v>
      </c>
      <c r="Q5991" s="6">
        <f t="shared" si="1100"/>
        <v>0.1722886452729287</v>
      </c>
      <c r="R5991" s="6">
        <f t="shared" si="1101"/>
        <v>0.63839417002517962</v>
      </c>
      <c r="S5991" s="6">
        <f t="shared" si="1102"/>
        <v>0.81068281529810826</v>
      </c>
    </row>
    <row r="5992" spans="2:19" customFormat="1" x14ac:dyDescent="0.25">
      <c r="B5992" s="200" t="s">
        <v>871</v>
      </c>
      <c r="C5992" s="114">
        <v>3</v>
      </c>
      <c r="D5992" s="1">
        <v>0.9</v>
      </c>
      <c r="E5992" s="1" t="s">
        <v>979</v>
      </c>
      <c r="F5992" s="1"/>
      <c r="G5992" s="4">
        <f t="shared" si="1105"/>
        <v>795.77470000000005</v>
      </c>
      <c r="H5992" s="201"/>
      <c r="I5992" s="201"/>
      <c r="J5992" s="204">
        <f t="shared" si="1103"/>
        <v>6.3617251235193318E-5</v>
      </c>
      <c r="K5992" s="204">
        <f t="shared" si="1107"/>
        <v>5.0624700015429784E-2</v>
      </c>
      <c r="L5992" s="28">
        <f t="shared" si="1106"/>
        <v>0.1393790759271086</v>
      </c>
      <c r="M5992" s="28">
        <f t="shared" si="1108"/>
        <v>0.11091368725051522</v>
      </c>
      <c r="N5992" s="28">
        <f t="shared" si="1104"/>
        <v>1.1315498872605683</v>
      </c>
      <c r="O5992" s="28">
        <f t="shared" si="1109"/>
        <v>0.90045345378534236</v>
      </c>
      <c r="P5992" s="28">
        <f t="shared" si="1110"/>
        <v>1.0113671410358576</v>
      </c>
      <c r="Q5992" s="6">
        <f t="shared" si="1100"/>
        <v>5.3238569880247305E-2</v>
      </c>
      <c r="R5992" s="6">
        <f t="shared" si="1101"/>
        <v>0.35117684697628354</v>
      </c>
      <c r="S5992" s="6">
        <f t="shared" si="1102"/>
        <v>0.40441541685653082</v>
      </c>
    </row>
    <row r="5993" spans="2:19" customFormat="1" x14ac:dyDescent="0.25">
      <c r="B5993" s="200" t="s">
        <v>871</v>
      </c>
      <c r="C5993" s="114">
        <v>3</v>
      </c>
      <c r="D5993" s="1">
        <v>7.1</v>
      </c>
      <c r="E5993" s="1"/>
      <c r="F5993" s="1"/>
      <c r="G5993" s="4">
        <f t="shared" si="1105"/>
        <v>64.961200000000005</v>
      </c>
      <c r="H5993" s="201"/>
      <c r="I5993" s="201"/>
      <c r="J5993" s="204">
        <f t="shared" si="1103"/>
        <v>3.959192141686536E-3</v>
      </c>
      <c r="K5993" s="204">
        <f t="shared" si="1107"/>
        <v>0.25719387754310946</v>
      </c>
      <c r="L5993" s="28">
        <f t="shared" si="1106"/>
        <v>16.085590015951329</v>
      </c>
      <c r="M5993" s="28">
        <f t="shared" si="1108"/>
        <v>1.0449392504120609</v>
      </c>
      <c r="N5993" s="28">
        <f t="shared" si="1104"/>
        <v>12.681839066301519</v>
      </c>
      <c r="O5993" s="28">
        <f t="shared" si="1109"/>
        <v>0.82382749993294346</v>
      </c>
      <c r="P5993" s="28">
        <f t="shared" si="1110"/>
        <v>1.8687667503450043</v>
      </c>
      <c r="Q5993" s="6">
        <f t="shared" si="1100"/>
        <v>0.50157084019778919</v>
      </c>
      <c r="R5993" s="6">
        <f t="shared" si="1101"/>
        <v>0.32129272497384798</v>
      </c>
      <c r="S5993" s="6">
        <f t="shared" si="1102"/>
        <v>0.82286356517163717</v>
      </c>
    </row>
    <row r="5994" spans="2:19" customFormat="1" x14ac:dyDescent="0.25">
      <c r="B5994" s="200" t="s">
        <v>871</v>
      </c>
      <c r="C5994" s="114">
        <v>3</v>
      </c>
      <c r="D5994" s="1">
        <v>2</v>
      </c>
      <c r="E5994" s="1" t="s">
        <v>979</v>
      </c>
      <c r="F5994" s="1"/>
      <c r="G5994" s="4">
        <f t="shared" si="1105"/>
        <v>795.77470000000005</v>
      </c>
      <c r="H5994" s="201"/>
      <c r="I5994" s="201"/>
      <c r="J5994" s="204">
        <f t="shared" si="1103"/>
        <v>3.1415926535897931E-4</v>
      </c>
      <c r="K5994" s="204">
        <f t="shared" si="1107"/>
        <v>0.24999851859471495</v>
      </c>
      <c r="L5994" s="28">
        <f t="shared" si="1106"/>
        <v>0.87390054800363282</v>
      </c>
      <c r="M5994" s="28">
        <f t="shared" si="1108"/>
        <v>0.69542383908485095</v>
      </c>
      <c r="N5994" s="28">
        <f t="shared" si="1104"/>
        <v>2.880149720803352</v>
      </c>
      <c r="O5994" s="28">
        <f t="shared" si="1109"/>
        <v>2.2919367433236837</v>
      </c>
      <c r="P5994" s="28">
        <f t="shared" si="1110"/>
        <v>2.9873605824085345</v>
      </c>
      <c r="Q5994" s="6">
        <f t="shared" si="1100"/>
        <v>0.33380344276072843</v>
      </c>
      <c r="R5994" s="6">
        <f t="shared" si="1101"/>
        <v>0.89385532989623662</v>
      </c>
      <c r="S5994" s="6">
        <f t="shared" si="1102"/>
        <v>1.227658772656965</v>
      </c>
    </row>
    <row r="5995" spans="2:19" customFormat="1" x14ac:dyDescent="0.25">
      <c r="B5995" s="200" t="s">
        <v>871</v>
      </c>
      <c r="C5995" s="114">
        <v>3</v>
      </c>
      <c r="D5995" s="1">
        <v>1.5</v>
      </c>
      <c r="E5995" s="1" t="s">
        <v>979</v>
      </c>
      <c r="F5995" s="1"/>
      <c r="G5995" s="4">
        <f t="shared" si="1105"/>
        <v>795.77470000000005</v>
      </c>
      <c r="H5995" s="201"/>
      <c r="I5995" s="201"/>
      <c r="J5995" s="204">
        <f t="shared" si="1103"/>
        <v>1.7671458676442585E-4</v>
      </c>
      <c r="K5995" s="204">
        <f t="shared" si="1107"/>
        <v>0.14062416670952715</v>
      </c>
      <c r="L5995" s="28">
        <f t="shared" si="1106"/>
        <v>0.45105329134289407</v>
      </c>
      <c r="M5995" s="28">
        <f t="shared" si="1108"/>
        <v>0.35893467765193482</v>
      </c>
      <c r="N5995" s="28">
        <f t="shared" si="1104"/>
        <v>2.0570116092208695</v>
      </c>
      <c r="O5995" s="28">
        <f t="shared" si="1109"/>
        <v>1.6369081282696913</v>
      </c>
      <c r="P5995" s="28">
        <f t="shared" si="1110"/>
        <v>1.9958428059216262</v>
      </c>
      <c r="Q5995" s="6">
        <f t="shared" si="1100"/>
        <v>0.1722886452729287</v>
      </c>
      <c r="R5995" s="6">
        <f t="shared" si="1101"/>
        <v>0.63839417002517962</v>
      </c>
      <c r="S5995" s="6">
        <f t="shared" si="1102"/>
        <v>0.81068281529810826</v>
      </c>
    </row>
    <row r="5996" spans="2:19" customFormat="1" x14ac:dyDescent="0.25">
      <c r="B5996" s="200" t="s">
        <v>871</v>
      </c>
      <c r="C5996" s="114">
        <v>3</v>
      </c>
      <c r="D5996" s="1">
        <v>1.3</v>
      </c>
      <c r="E5996" s="1" t="s">
        <v>980</v>
      </c>
      <c r="F5996" s="1"/>
      <c r="G5996" s="4">
        <f t="shared" si="1105"/>
        <v>795.77470000000005</v>
      </c>
      <c r="H5996" s="201"/>
      <c r="I5996" s="201"/>
      <c r="J5996" s="204">
        <f t="shared" si="1103"/>
        <v>1.3273228961416879E-4</v>
      </c>
      <c r="K5996" s="204">
        <f t="shared" si="1107"/>
        <v>0.1056243741062671</v>
      </c>
      <c r="L5996" s="28">
        <f t="shared" si="1106"/>
        <v>0.32460097397494425</v>
      </c>
      <c r="M5996" s="28">
        <f t="shared" si="1108"/>
        <v>0.25830771706004141</v>
      </c>
      <c r="N5996" s="28">
        <f t="shared" si="1104"/>
        <v>1.7398976112023801</v>
      </c>
      <c r="O5996" s="28">
        <f t="shared" si="1109"/>
        <v>1.3845583220665181</v>
      </c>
      <c r="P5996" s="28">
        <f t="shared" si="1110"/>
        <v>1.6428660391265595</v>
      </c>
      <c r="Q5996" s="6">
        <f t="shared" si="1100"/>
        <v>0.12398770418881987</v>
      </c>
      <c r="R5996" s="6">
        <f t="shared" si="1101"/>
        <v>0.53997774560594203</v>
      </c>
      <c r="S5996" s="6">
        <f t="shared" si="1102"/>
        <v>0.66396544979476191</v>
      </c>
    </row>
    <row r="5997" spans="2:19" customFormat="1" x14ac:dyDescent="0.25">
      <c r="B5997" s="200" t="s">
        <v>871</v>
      </c>
      <c r="C5997" s="114">
        <v>3</v>
      </c>
      <c r="D5997" s="1">
        <v>4</v>
      </c>
      <c r="E5997" s="1"/>
      <c r="F5997" s="1"/>
      <c r="G5997" s="4">
        <f t="shared" si="1105"/>
        <v>64.961200000000005</v>
      </c>
      <c r="H5997" s="201"/>
      <c r="I5997" s="201"/>
      <c r="J5997" s="204">
        <f t="shared" si="1103"/>
        <v>1.2566370614359172E-3</v>
      </c>
      <c r="K5997" s="204">
        <f t="shared" si="1107"/>
        <v>8.1632653058713603E-2</v>
      </c>
      <c r="L5997" s="28">
        <f t="shared" si="1106"/>
        <v>4.3006091215286046</v>
      </c>
      <c r="M5997" s="28">
        <f t="shared" si="1108"/>
        <v>0.27937273468421148</v>
      </c>
      <c r="N5997" s="28">
        <f t="shared" si="1104"/>
        <v>6.4806737611278331</v>
      </c>
      <c r="O5997" s="28">
        <f t="shared" si="1109"/>
        <v>0.42099235249702632</v>
      </c>
      <c r="P5997" s="28">
        <f t="shared" si="1110"/>
        <v>0.7003650871812378</v>
      </c>
      <c r="Q5997" s="6">
        <f t="shared" si="1100"/>
        <v>0.1340989126484215</v>
      </c>
      <c r="R5997" s="6">
        <f t="shared" si="1101"/>
        <v>0.16418701747384026</v>
      </c>
      <c r="S5997" s="6">
        <f t="shared" si="1102"/>
        <v>0.29828593012226179</v>
      </c>
    </row>
    <row r="5998" spans="2:19" customFormat="1" x14ac:dyDescent="0.25">
      <c r="B5998" s="200" t="s">
        <v>871</v>
      </c>
      <c r="C5998" s="114">
        <v>3</v>
      </c>
      <c r="D5998" s="1">
        <v>1.5</v>
      </c>
      <c r="E5998" s="1" t="s">
        <v>979</v>
      </c>
      <c r="F5998" s="1"/>
      <c r="G5998" s="4">
        <f t="shared" si="1105"/>
        <v>795.77470000000005</v>
      </c>
      <c r="H5998" s="201"/>
      <c r="I5998" s="201"/>
      <c r="J5998" s="204">
        <f t="shared" si="1103"/>
        <v>1.7671458676442585E-4</v>
      </c>
      <c r="K5998" s="204">
        <f t="shared" si="1107"/>
        <v>0.14062416670952715</v>
      </c>
      <c r="L5998" s="28">
        <f t="shared" si="1106"/>
        <v>0.45105329134289407</v>
      </c>
      <c r="M5998" s="28">
        <f t="shared" si="1108"/>
        <v>0.35893467765193482</v>
      </c>
      <c r="N5998" s="28">
        <f t="shared" si="1104"/>
        <v>2.0570116092208695</v>
      </c>
      <c r="O5998" s="28">
        <f t="shared" si="1109"/>
        <v>1.6369081282696913</v>
      </c>
      <c r="P5998" s="28">
        <f t="shared" si="1110"/>
        <v>1.9958428059216262</v>
      </c>
      <c r="Q5998" s="6">
        <f t="shared" si="1100"/>
        <v>0.1722886452729287</v>
      </c>
      <c r="R5998" s="6">
        <f t="shared" si="1101"/>
        <v>0.63839417002517962</v>
      </c>
      <c r="S5998" s="6">
        <f t="shared" si="1102"/>
        <v>0.81068281529810826</v>
      </c>
    </row>
    <row r="5999" spans="2:19" customFormat="1" x14ac:dyDescent="0.25">
      <c r="B5999" s="200" t="s">
        <v>871</v>
      </c>
      <c r="C5999" s="114">
        <v>3</v>
      </c>
      <c r="D5999" s="1">
        <v>4.8</v>
      </c>
      <c r="E5999" s="1" t="s">
        <v>979</v>
      </c>
      <c r="F5999" s="1"/>
      <c r="G5999" s="4">
        <f t="shared" si="1105"/>
        <v>64.961200000000005</v>
      </c>
      <c r="H5999" s="201"/>
      <c r="I5999" s="201"/>
      <c r="J5999" s="204">
        <f t="shared" si="1103"/>
        <v>1.8095573684677208E-3</v>
      </c>
      <c r="K5999" s="204">
        <f t="shared" si="1107"/>
        <v>0.11755102040454758</v>
      </c>
      <c r="L5999" s="28">
        <f t="shared" si="1106"/>
        <v>6.5398480281028419</v>
      </c>
      <c r="M5999" s="28">
        <f t="shared" si="1108"/>
        <v>0.42483638396340279</v>
      </c>
      <c r="N5999" s="28">
        <f t="shared" si="1104"/>
        <v>8.0216224497877064</v>
      </c>
      <c r="O5999" s="28">
        <f t="shared" si="1109"/>
        <v>0.52109423039239344</v>
      </c>
      <c r="P5999" s="28">
        <f t="shared" si="1110"/>
        <v>0.94593061435579617</v>
      </c>
      <c r="Q5999" s="6">
        <f t="shared" si="1100"/>
        <v>0.20392146430243333</v>
      </c>
      <c r="R5999" s="6">
        <f t="shared" si="1101"/>
        <v>0.20322674985303346</v>
      </c>
      <c r="S5999" s="6">
        <f t="shared" si="1102"/>
        <v>0.40714821415546676</v>
      </c>
    </row>
    <row r="6000" spans="2:19" customFormat="1" x14ac:dyDescent="0.25">
      <c r="B6000" s="200" t="s">
        <v>871</v>
      </c>
      <c r="C6000" s="114">
        <v>3</v>
      </c>
      <c r="D6000" s="1">
        <v>7.4</v>
      </c>
      <c r="E6000" s="1"/>
      <c r="F6000" s="1"/>
      <c r="G6000" s="4">
        <f t="shared" si="1105"/>
        <v>64.961200000000005</v>
      </c>
      <c r="H6000" s="201"/>
      <c r="I6000" s="201"/>
      <c r="J6000" s="204">
        <f t="shared" si="1103"/>
        <v>4.3008403427644282E-3</v>
      </c>
      <c r="K6000" s="204">
        <f t="shared" si="1107"/>
        <v>0.27938775509344738</v>
      </c>
      <c r="L6000" s="28">
        <f t="shared" si="1106"/>
        <v>17.691219677917115</v>
      </c>
      <c r="M6000" s="28">
        <f t="shared" si="1108"/>
        <v>1.1492428820320462</v>
      </c>
      <c r="N6000" s="28">
        <f t="shared" si="1104"/>
        <v>13.311012207689938</v>
      </c>
      <c r="O6000" s="28">
        <f t="shared" si="1109"/>
        <v>0.86469934299806295</v>
      </c>
      <c r="P6000" s="28">
        <f t="shared" si="1110"/>
        <v>2.0139422250301093</v>
      </c>
      <c r="Q6000" s="6">
        <f t="shared" si="1100"/>
        <v>0.55163658337538213</v>
      </c>
      <c r="R6000" s="6">
        <f t="shared" si="1101"/>
        <v>0.33723274376924456</v>
      </c>
      <c r="S6000" s="6">
        <f t="shared" si="1102"/>
        <v>0.88886932714462663</v>
      </c>
    </row>
    <row r="6001" spans="2:19" customFormat="1" x14ac:dyDescent="0.25">
      <c r="B6001" s="200" t="s">
        <v>871</v>
      </c>
      <c r="C6001" s="114">
        <v>3</v>
      </c>
      <c r="D6001" s="1">
        <v>1.3</v>
      </c>
      <c r="E6001" s="1" t="s">
        <v>979</v>
      </c>
      <c r="F6001" s="1"/>
      <c r="G6001" s="4">
        <f t="shared" si="1105"/>
        <v>795.77470000000005</v>
      </c>
      <c r="H6001" s="201"/>
      <c r="I6001" s="201"/>
      <c r="J6001" s="204">
        <f t="shared" si="1103"/>
        <v>1.3273228961416879E-4</v>
      </c>
      <c r="K6001" s="204">
        <f t="shared" si="1107"/>
        <v>0.1056243741062671</v>
      </c>
      <c r="L6001" s="28">
        <f t="shared" si="1106"/>
        <v>0.32460097397494425</v>
      </c>
      <c r="M6001" s="28">
        <f t="shared" si="1108"/>
        <v>0.25830771706004141</v>
      </c>
      <c r="N6001" s="28">
        <f t="shared" si="1104"/>
        <v>1.7398976112023801</v>
      </c>
      <c r="O6001" s="28">
        <f t="shared" si="1109"/>
        <v>1.3845583220665181</v>
      </c>
      <c r="P6001" s="28">
        <f t="shared" si="1110"/>
        <v>1.6428660391265595</v>
      </c>
      <c r="Q6001" s="6">
        <f t="shared" si="1100"/>
        <v>0.12398770418881987</v>
      </c>
      <c r="R6001" s="6">
        <f t="shared" si="1101"/>
        <v>0.53997774560594203</v>
      </c>
      <c r="S6001" s="6">
        <f t="shared" si="1102"/>
        <v>0.66396544979476191</v>
      </c>
    </row>
    <row r="6002" spans="2:19" customFormat="1" x14ac:dyDescent="0.25">
      <c r="B6002" s="200" t="s">
        <v>871</v>
      </c>
      <c r="C6002" s="114">
        <v>3</v>
      </c>
      <c r="D6002" s="1">
        <v>2.8</v>
      </c>
      <c r="E6002" s="1" t="s">
        <v>979</v>
      </c>
      <c r="F6002" s="1"/>
      <c r="G6002" s="4">
        <f t="shared" si="1105"/>
        <v>795.77470000000005</v>
      </c>
      <c r="H6002" s="201"/>
      <c r="I6002" s="201"/>
      <c r="J6002" s="204">
        <f t="shared" si="1103"/>
        <v>6.1575216010359933E-4</v>
      </c>
      <c r="K6002" s="204">
        <f t="shared" si="1107"/>
        <v>0.48999709644564121</v>
      </c>
      <c r="L6002" s="28">
        <f t="shared" si="1106"/>
        <v>1.8941325428892555</v>
      </c>
      <c r="M6002" s="28">
        <f t="shared" si="1108"/>
        <v>1.5072938536549827</v>
      </c>
      <c r="N6002" s="28">
        <f t="shared" si="1104"/>
        <v>4.269577157683524</v>
      </c>
      <c r="O6002" s="28">
        <f t="shared" si="1109"/>
        <v>3.3976014147698179</v>
      </c>
      <c r="P6002" s="28">
        <f t="shared" si="1110"/>
        <v>4.9048952684248004</v>
      </c>
      <c r="Q6002" s="6">
        <f t="shared" si="1100"/>
        <v>0.72350104975439167</v>
      </c>
      <c r="R6002" s="6">
        <f t="shared" si="1101"/>
        <v>1.3250645517602291</v>
      </c>
      <c r="S6002" s="6">
        <f t="shared" si="1102"/>
        <v>2.0485656015146207</v>
      </c>
    </row>
    <row r="6003" spans="2:19" customFormat="1" x14ac:dyDescent="0.25">
      <c r="B6003" s="200" t="s">
        <v>871</v>
      </c>
      <c r="C6003" s="114">
        <v>3</v>
      </c>
      <c r="D6003" s="1">
        <v>1.8</v>
      </c>
      <c r="E6003" s="1" t="s">
        <v>979</v>
      </c>
      <c r="F6003" s="1"/>
      <c r="G6003" s="4">
        <f t="shared" si="1105"/>
        <v>795.77470000000005</v>
      </c>
      <c r="H6003" s="201"/>
      <c r="I6003" s="201"/>
      <c r="J6003" s="204">
        <f t="shared" si="1103"/>
        <v>2.5446900494077327E-4</v>
      </c>
      <c r="K6003" s="204">
        <f t="shared" si="1107"/>
        <v>0.20249880006171914</v>
      </c>
      <c r="L6003" s="28">
        <f t="shared" si="1106"/>
        <v>0.68590748301013704</v>
      </c>
      <c r="M6003" s="28">
        <f t="shared" si="1108"/>
        <v>0.54582459775497671</v>
      </c>
      <c r="N6003" s="28">
        <f t="shared" si="1104"/>
        <v>2.5461196030223361</v>
      </c>
      <c r="O6003" s="28">
        <f t="shared" si="1109"/>
        <v>2.0261255964970846</v>
      </c>
      <c r="P6003" s="28">
        <f t="shared" si="1110"/>
        <v>2.5719501942520613</v>
      </c>
      <c r="Q6003" s="6">
        <f t="shared" si="1100"/>
        <v>0.26199580692238883</v>
      </c>
      <c r="R6003" s="6">
        <f t="shared" si="1101"/>
        <v>0.79018898263386306</v>
      </c>
      <c r="S6003" s="6">
        <f t="shared" si="1102"/>
        <v>1.0521847895562519</v>
      </c>
    </row>
    <row r="6004" spans="2:19" customFormat="1" x14ac:dyDescent="0.25">
      <c r="B6004" s="200" t="s">
        <v>871</v>
      </c>
      <c r="C6004" s="114">
        <v>3</v>
      </c>
      <c r="D6004" s="1">
        <v>3.5</v>
      </c>
      <c r="E6004" s="1"/>
      <c r="F6004" s="1"/>
      <c r="G6004" s="4">
        <f t="shared" si="1105"/>
        <v>64.961200000000005</v>
      </c>
      <c r="H6004" s="201"/>
      <c r="I6004" s="201"/>
      <c r="J6004" s="204">
        <f t="shared" si="1103"/>
        <v>9.6211275016187424E-4</v>
      </c>
      <c r="K6004" s="204">
        <f t="shared" si="1107"/>
        <v>6.2499999998077607E-2</v>
      </c>
      <c r="L6004" s="28">
        <f t="shared" si="1106"/>
        <v>3.1637815247608514</v>
      </c>
      <c r="M6004" s="28">
        <f t="shared" si="1108"/>
        <v>0.20552304837265933</v>
      </c>
      <c r="N6004" s="28">
        <f t="shared" si="1104"/>
        <v>5.5433152983182508</v>
      </c>
      <c r="O6004" s="28">
        <f t="shared" si="1109"/>
        <v>0.36010042074168885</v>
      </c>
      <c r="P6004" s="28">
        <f t="shared" si="1110"/>
        <v>0.56562346911434824</v>
      </c>
      <c r="Q6004" s="6">
        <f t="shared" si="1100"/>
        <v>9.865106321887647E-2</v>
      </c>
      <c r="R6004" s="6">
        <f t="shared" si="1101"/>
        <v>0.14043916408925866</v>
      </c>
      <c r="S6004" s="6">
        <f t="shared" si="1102"/>
        <v>0.23909022730813512</v>
      </c>
    </row>
    <row r="6005" spans="2:19" customFormat="1" x14ac:dyDescent="0.25">
      <c r="B6005" s="200" t="s">
        <v>871</v>
      </c>
      <c r="C6005" s="114">
        <v>3</v>
      </c>
      <c r="D6005" s="1">
        <v>4.5999999999999996</v>
      </c>
      <c r="E6005" s="1" t="s">
        <v>979</v>
      </c>
      <c r="F6005" s="1"/>
      <c r="G6005" s="4">
        <f t="shared" si="1105"/>
        <v>64.961200000000005</v>
      </c>
      <c r="H6005" s="201"/>
      <c r="I6005" s="201"/>
      <c r="J6005" s="204">
        <f t="shared" si="1103"/>
        <v>1.6619025137490004E-3</v>
      </c>
      <c r="K6005" s="204">
        <f t="shared" si="1107"/>
        <v>0.10795918367014873</v>
      </c>
      <c r="L6005" s="28">
        <f t="shared" si="1106"/>
        <v>5.9302678128381849</v>
      </c>
      <c r="M6005" s="28">
        <f t="shared" si="1108"/>
        <v>0.3852373209154813</v>
      </c>
      <c r="N6005" s="28">
        <f t="shared" si="1104"/>
        <v>7.6319696161125572</v>
      </c>
      <c r="O6005" s="28">
        <f t="shared" si="1109"/>
        <v>0.49578191424249274</v>
      </c>
      <c r="P6005" s="28">
        <f t="shared" si="1110"/>
        <v>0.88101923515797398</v>
      </c>
      <c r="Q6005" s="6">
        <f t="shared" si="1100"/>
        <v>0.18491391403943103</v>
      </c>
      <c r="R6005" s="6">
        <f t="shared" si="1101"/>
        <v>0.19335494655457217</v>
      </c>
      <c r="S6005" s="6">
        <f t="shared" si="1102"/>
        <v>0.37826886059400322</v>
      </c>
    </row>
    <row r="6006" spans="2:19" customFormat="1" x14ac:dyDescent="0.25">
      <c r="B6006" s="200" t="s">
        <v>871</v>
      </c>
      <c r="C6006" s="114">
        <v>3</v>
      </c>
      <c r="D6006" s="1">
        <v>2.1</v>
      </c>
      <c r="E6006" s="1" t="s">
        <v>979</v>
      </c>
      <c r="F6006" s="1"/>
      <c r="G6006" s="4">
        <f t="shared" si="1105"/>
        <v>795.77470000000005</v>
      </c>
      <c r="H6006" s="201"/>
      <c r="I6006" s="201"/>
      <c r="J6006" s="204">
        <f t="shared" si="1103"/>
        <v>3.4636059005827474E-4</v>
      </c>
      <c r="K6006" s="204">
        <f t="shared" si="1107"/>
        <v>0.27562336675067328</v>
      </c>
      <c r="L6006" s="28">
        <f t="shared" si="1106"/>
        <v>0.97763380474082628</v>
      </c>
      <c r="M6006" s="28">
        <f t="shared" si="1108"/>
        <v>0.77797165279860736</v>
      </c>
      <c r="N6006" s="28">
        <f t="shared" si="1104"/>
        <v>3.049344871338687</v>
      </c>
      <c r="O6006" s="28">
        <f t="shared" si="1109"/>
        <v>2.4265771682651871</v>
      </c>
      <c r="P6006" s="28">
        <f t="shared" si="1110"/>
        <v>3.2045488210637947</v>
      </c>
      <c r="Q6006" s="6">
        <f t="shared" si="1100"/>
        <v>0.3734263933433315</v>
      </c>
      <c r="R6006" s="6">
        <f t="shared" si="1101"/>
        <v>0.94636509562342297</v>
      </c>
      <c r="S6006" s="6">
        <f t="shared" si="1102"/>
        <v>1.3197914889667546</v>
      </c>
    </row>
    <row r="6007" spans="2:19" customFormat="1" x14ac:dyDescent="0.25">
      <c r="B6007" s="200" t="s">
        <v>871</v>
      </c>
      <c r="C6007" s="114">
        <v>3</v>
      </c>
      <c r="D6007" s="1">
        <v>1</v>
      </c>
      <c r="E6007" s="1" t="s">
        <v>979</v>
      </c>
      <c r="F6007" s="1"/>
      <c r="G6007" s="4">
        <f t="shared" si="1105"/>
        <v>795.77470000000005</v>
      </c>
      <c r="H6007" s="201"/>
      <c r="I6007" s="201"/>
      <c r="J6007" s="204">
        <f t="shared" si="1103"/>
        <v>7.8539816339744827E-5</v>
      </c>
      <c r="K6007" s="204">
        <f t="shared" si="1107"/>
        <v>6.2499629648678737E-2</v>
      </c>
      <c r="L6007" s="28">
        <f t="shared" si="1106"/>
        <v>0.17757999999999999</v>
      </c>
      <c r="M6007" s="28">
        <f t="shared" si="1108"/>
        <v>0.14131283659999999</v>
      </c>
      <c r="N6007" s="28">
        <f t="shared" si="1104"/>
        <v>1.28</v>
      </c>
      <c r="O6007" s="28">
        <f t="shared" si="1109"/>
        <v>1.0185856</v>
      </c>
      <c r="P6007" s="28">
        <f t="shared" si="1110"/>
        <v>1.1598984366</v>
      </c>
      <c r="Q6007" s="6">
        <f t="shared" si="1100"/>
        <v>6.7830161567999994E-2</v>
      </c>
      <c r="R6007" s="6">
        <f t="shared" si="1101"/>
        <v>0.39724838400000001</v>
      </c>
      <c r="S6007" s="6">
        <f t="shared" si="1102"/>
        <v>0.46507854556799999</v>
      </c>
    </row>
    <row r="6008" spans="2:19" customFormat="1" x14ac:dyDescent="0.25">
      <c r="B6008" s="200" t="s">
        <v>871</v>
      </c>
      <c r="C6008" s="114">
        <v>3</v>
      </c>
      <c r="D6008" s="1">
        <v>1.5</v>
      </c>
      <c r="E6008" s="1" t="s">
        <v>979</v>
      </c>
      <c r="F6008" s="1"/>
      <c r="G6008" s="4">
        <f t="shared" si="1105"/>
        <v>795.77470000000005</v>
      </c>
      <c r="H6008" s="201"/>
      <c r="I6008" s="201"/>
      <c r="J6008" s="204">
        <f t="shared" si="1103"/>
        <v>1.7671458676442585E-4</v>
      </c>
      <c r="K6008" s="204">
        <f t="shared" si="1107"/>
        <v>0.14062416670952715</v>
      </c>
      <c r="L6008" s="28">
        <f t="shared" si="1106"/>
        <v>0.45105329134289407</v>
      </c>
      <c r="M6008" s="28">
        <f t="shared" si="1108"/>
        <v>0.35893467765193482</v>
      </c>
      <c r="N6008" s="28">
        <f t="shared" si="1104"/>
        <v>2.0570116092208695</v>
      </c>
      <c r="O6008" s="28">
        <f t="shared" si="1109"/>
        <v>1.6369081282696913</v>
      </c>
      <c r="P6008" s="28">
        <f t="shared" si="1110"/>
        <v>1.9958428059216262</v>
      </c>
      <c r="Q6008" s="6">
        <f t="shared" si="1100"/>
        <v>0.1722886452729287</v>
      </c>
      <c r="R6008" s="6">
        <f t="shared" si="1101"/>
        <v>0.63839417002517962</v>
      </c>
      <c r="S6008" s="6">
        <f t="shared" si="1102"/>
        <v>0.81068281529810826</v>
      </c>
    </row>
    <row r="6009" spans="2:19" customFormat="1" x14ac:dyDescent="0.25">
      <c r="B6009" s="200" t="s">
        <v>871</v>
      </c>
      <c r="C6009" s="114">
        <v>3</v>
      </c>
      <c r="D6009" s="1">
        <v>1.5</v>
      </c>
      <c r="E6009" s="1" t="s">
        <v>979</v>
      </c>
      <c r="F6009" s="1"/>
      <c r="G6009" s="4">
        <f t="shared" si="1105"/>
        <v>795.77470000000005</v>
      </c>
      <c r="H6009" s="201"/>
      <c r="I6009" s="201"/>
      <c r="J6009" s="204">
        <f t="shared" si="1103"/>
        <v>1.7671458676442585E-4</v>
      </c>
      <c r="K6009" s="204">
        <f t="shared" si="1107"/>
        <v>0.14062416670952715</v>
      </c>
      <c r="L6009" s="28">
        <f t="shared" si="1106"/>
        <v>0.45105329134289407</v>
      </c>
      <c r="M6009" s="28">
        <f t="shared" si="1108"/>
        <v>0.35893467765193482</v>
      </c>
      <c r="N6009" s="28">
        <f t="shared" si="1104"/>
        <v>2.0570116092208695</v>
      </c>
      <c r="O6009" s="28">
        <f t="shared" si="1109"/>
        <v>1.6369081282696913</v>
      </c>
      <c r="P6009" s="28">
        <f t="shared" si="1110"/>
        <v>1.9958428059216262</v>
      </c>
      <c r="Q6009" s="6">
        <f t="shared" si="1100"/>
        <v>0.1722886452729287</v>
      </c>
      <c r="R6009" s="6">
        <f t="shared" si="1101"/>
        <v>0.63839417002517962</v>
      </c>
      <c r="S6009" s="6">
        <f t="shared" si="1102"/>
        <v>0.81068281529810826</v>
      </c>
    </row>
    <row r="6010" spans="2:19" customFormat="1" x14ac:dyDescent="0.25">
      <c r="B6010" s="200" t="s">
        <v>871</v>
      </c>
      <c r="C6010" s="114">
        <v>3</v>
      </c>
      <c r="D6010" s="1">
        <v>4.5</v>
      </c>
      <c r="E6010" s="1"/>
      <c r="F6010" s="1"/>
      <c r="G6010" s="4">
        <f t="shared" si="1105"/>
        <v>64.961200000000005</v>
      </c>
      <c r="H6010" s="201"/>
      <c r="I6010" s="201"/>
      <c r="J6010" s="204">
        <f t="shared" si="1103"/>
        <v>1.5904312808798326E-3</v>
      </c>
      <c r="K6010" s="204">
        <f t="shared" si="1107"/>
        <v>0.10331632652743439</v>
      </c>
      <c r="L6010" s="28">
        <f t="shared" si="1106"/>
        <v>5.6380590590289899</v>
      </c>
      <c r="M6010" s="28">
        <f t="shared" si="1108"/>
        <v>0.36625508924934846</v>
      </c>
      <c r="N6010" s="28">
        <f t="shared" si="1104"/>
        <v>7.4382130025037601</v>
      </c>
      <c r="O6010" s="28">
        <f t="shared" si="1109"/>
        <v>0.48319525187039564</v>
      </c>
      <c r="P6010" s="28">
        <f t="shared" si="1110"/>
        <v>0.84945034111974405</v>
      </c>
      <c r="Q6010" s="6">
        <f t="shared" si="1100"/>
        <v>0.17580244283968727</v>
      </c>
      <c r="R6010" s="6">
        <f t="shared" si="1101"/>
        <v>0.1884461482294543</v>
      </c>
      <c r="S6010" s="6">
        <f t="shared" si="1102"/>
        <v>0.36424859106914154</v>
      </c>
    </row>
    <row r="6011" spans="2:19" customFormat="1" x14ac:dyDescent="0.25">
      <c r="B6011" s="200" t="s">
        <v>871</v>
      </c>
      <c r="C6011" s="114">
        <v>3</v>
      </c>
      <c r="D6011" s="1">
        <v>1.4</v>
      </c>
      <c r="E6011" s="1" t="s">
        <v>979</v>
      </c>
      <c r="F6011" s="1"/>
      <c r="G6011" s="4">
        <f t="shared" si="1105"/>
        <v>795.77470000000005</v>
      </c>
      <c r="H6011" s="201"/>
      <c r="I6011" s="201"/>
      <c r="J6011" s="204">
        <f t="shared" si="1103"/>
        <v>1.5393804002589983E-4</v>
      </c>
      <c r="K6011" s="204">
        <f t="shared" si="1107"/>
        <v>0.1224992741114103</v>
      </c>
      <c r="L6011" s="28">
        <f t="shared" si="1106"/>
        <v>0.38489512077165539</v>
      </c>
      <c r="M6011" s="28">
        <f t="shared" si="1108"/>
        <v>0.3062879902564602</v>
      </c>
      <c r="N6011" s="28">
        <f t="shared" si="1104"/>
        <v>1.8974912041414842</v>
      </c>
      <c r="O6011" s="28">
        <f t="shared" si="1109"/>
        <v>1.509966575519669</v>
      </c>
      <c r="P6011" s="28">
        <f t="shared" si="1110"/>
        <v>1.8162545657761291</v>
      </c>
      <c r="Q6011" s="6">
        <f t="shared" si="1100"/>
        <v>0.14701823532310088</v>
      </c>
      <c r="R6011" s="6">
        <f t="shared" si="1101"/>
        <v>0.58888696445267086</v>
      </c>
      <c r="S6011" s="6">
        <f t="shared" si="1102"/>
        <v>0.73590519977577173</v>
      </c>
    </row>
    <row r="6012" spans="2:19" customFormat="1" x14ac:dyDescent="0.25">
      <c r="B6012" s="200" t="s">
        <v>871</v>
      </c>
      <c r="C6012" s="114">
        <v>3</v>
      </c>
      <c r="D6012" s="1">
        <v>1.2</v>
      </c>
      <c r="E6012" s="1" t="s">
        <v>979</v>
      </c>
      <c r="F6012" s="1"/>
      <c r="G6012" s="4">
        <f t="shared" si="1105"/>
        <v>795.77470000000005</v>
      </c>
      <c r="H6012" s="201"/>
      <c r="I6012" s="201"/>
      <c r="J6012" s="204">
        <f t="shared" si="1103"/>
        <v>1.1309733552923255E-4</v>
      </c>
      <c r="K6012" s="204">
        <f t="shared" si="1107"/>
        <v>8.9999466694097391E-2</v>
      </c>
      <c r="L6012" s="28">
        <f t="shared" si="1106"/>
        <v>0.27004226145939869</v>
      </c>
      <c r="M6012" s="28">
        <f t="shared" si="1108"/>
        <v>0.21489153040154568</v>
      </c>
      <c r="N6012" s="28">
        <f t="shared" si="1104"/>
        <v>1.5843532808757497</v>
      </c>
      <c r="O6012" s="28">
        <f t="shared" si="1109"/>
        <v>1.2607808103224951</v>
      </c>
      <c r="P6012" s="28">
        <f t="shared" si="1110"/>
        <v>1.4756723407240409</v>
      </c>
      <c r="Q6012" s="6">
        <f t="shared" si="1100"/>
        <v>0.10314793459274192</v>
      </c>
      <c r="R6012" s="6">
        <f t="shared" si="1101"/>
        <v>0.49170451602577309</v>
      </c>
      <c r="S6012" s="6">
        <f t="shared" si="1102"/>
        <v>0.59485245061851499</v>
      </c>
    </row>
    <row r="6013" spans="2:19" customFormat="1" x14ac:dyDescent="0.25">
      <c r="B6013" s="200" t="s">
        <v>871</v>
      </c>
      <c r="C6013" s="114">
        <v>3</v>
      </c>
      <c r="D6013" s="1">
        <v>4.3</v>
      </c>
      <c r="E6013" s="1" t="s">
        <v>979</v>
      </c>
      <c r="F6013" s="1"/>
      <c r="G6013" s="4">
        <f t="shared" si="1105"/>
        <v>64.961200000000005</v>
      </c>
      <c r="H6013" s="201"/>
      <c r="I6013" s="201"/>
      <c r="J6013" s="204">
        <f t="shared" si="1103"/>
        <v>1.4522012041218817E-3</v>
      </c>
      <c r="K6013" s="204">
        <f t="shared" si="1107"/>
        <v>9.4336734690975893E-2</v>
      </c>
      <c r="L6013" s="28">
        <f t="shared" si="1106"/>
        <v>5.0785301024450318</v>
      </c>
      <c r="M6013" s="28">
        <f t="shared" si="1108"/>
        <v>0.3299074160899001</v>
      </c>
      <c r="N6013" s="28">
        <f t="shared" si="1104"/>
        <v>7.0529054640829827</v>
      </c>
      <c r="O6013" s="28">
        <f t="shared" si="1109"/>
        <v>0.45816521132004828</v>
      </c>
      <c r="P6013" s="28">
        <f t="shared" si="1110"/>
        <v>0.78807262740994832</v>
      </c>
      <c r="Q6013" s="6">
        <f t="shared" si="1100"/>
        <v>0.15835555972315205</v>
      </c>
      <c r="R6013" s="6">
        <f t="shared" si="1101"/>
        <v>0.17868443241481885</v>
      </c>
      <c r="S6013" s="6">
        <f t="shared" si="1102"/>
        <v>0.33703999213797087</v>
      </c>
    </row>
    <row r="6014" spans="2:19" customFormat="1" x14ac:dyDescent="0.25">
      <c r="B6014" s="200" t="s">
        <v>871</v>
      </c>
      <c r="C6014" s="114">
        <v>3</v>
      </c>
      <c r="D6014" s="1">
        <v>3.1</v>
      </c>
      <c r="E6014" s="1"/>
      <c r="F6014" s="1"/>
      <c r="G6014" s="4">
        <f t="shared" si="1105"/>
        <v>64.961200000000005</v>
      </c>
      <c r="H6014" s="201"/>
      <c r="I6014" s="201"/>
      <c r="J6014" s="204">
        <f t="shared" si="1103"/>
        <v>7.5476763502494771E-4</v>
      </c>
      <c r="K6014" s="204">
        <f t="shared" si="1107"/>
        <v>4.9030612243389851E-2</v>
      </c>
      <c r="L6014" s="28">
        <f t="shared" si="1106"/>
        <v>2.3935063597525432</v>
      </c>
      <c r="M6014" s="28">
        <f t="shared" si="1108"/>
        <v>0.15548504835297491</v>
      </c>
      <c r="N6014" s="28">
        <f t="shared" si="1104"/>
        <v>4.8095356854949474</v>
      </c>
      <c r="O6014" s="28">
        <f t="shared" si="1109"/>
        <v>0.31243321563258936</v>
      </c>
      <c r="P6014" s="28">
        <f t="shared" si="1110"/>
        <v>0.46791826398556424</v>
      </c>
      <c r="Q6014" s="6">
        <f t="shared" si="1100"/>
        <v>7.4632823209427962E-2</v>
      </c>
      <c r="R6014" s="6">
        <f t="shared" si="1101"/>
        <v>0.12184895409670986</v>
      </c>
      <c r="S6014" s="6">
        <f t="shared" si="1102"/>
        <v>0.19648177730613781</v>
      </c>
    </row>
    <row r="6015" spans="2:19" customFormat="1" x14ac:dyDescent="0.25">
      <c r="B6015" s="200" t="s">
        <v>871</v>
      </c>
      <c r="C6015" s="114">
        <v>3</v>
      </c>
      <c r="D6015" s="1">
        <v>2</v>
      </c>
      <c r="E6015" s="1" t="s">
        <v>979</v>
      </c>
      <c r="F6015" s="1"/>
      <c r="G6015" s="4">
        <f t="shared" si="1105"/>
        <v>795.77470000000005</v>
      </c>
      <c r="H6015" s="201"/>
      <c r="I6015" s="201"/>
      <c r="J6015" s="204">
        <f t="shared" si="1103"/>
        <v>3.1415926535897931E-4</v>
      </c>
      <c r="K6015" s="204">
        <f t="shared" si="1107"/>
        <v>0.24999851859471495</v>
      </c>
      <c r="L6015" s="28">
        <f t="shared" si="1106"/>
        <v>0.87390054800363282</v>
      </c>
      <c r="M6015" s="28">
        <f t="shared" si="1108"/>
        <v>0.69542383908485095</v>
      </c>
      <c r="N6015" s="28">
        <f t="shared" si="1104"/>
        <v>2.880149720803352</v>
      </c>
      <c r="O6015" s="28">
        <f t="shared" si="1109"/>
        <v>2.2919367433236837</v>
      </c>
      <c r="P6015" s="28">
        <f t="shared" si="1110"/>
        <v>2.9873605824085345</v>
      </c>
      <c r="Q6015" s="6">
        <f t="shared" si="1100"/>
        <v>0.33380344276072843</v>
      </c>
      <c r="R6015" s="6">
        <f t="shared" si="1101"/>
        <v>0.89385532989623662</v>
      </c>
      <c r="S6015" s="6">
        <f t="shared" si="1102"/>
        <v>1.227658772656965</v>
      </c>
    </row>
    <row r="6016" spans="2:19" customFormat="1" x14ac:dyDescent="0.25">
      <c r="B6016" s="200" t="s">
        <v>871</v>
      </c>
      <c r="C6016" s="114">
        <v>3</v>
      </c>
      <c r="D6016" s="1">
        <v>5.5</v>
      </c>
      <c r="E6016" s="1"/>
      <c r="F6016" s="1"/>
      <c r="G6016" s="4">
        <f t="shared" si="1105"/>
        <v>64.961200000000005</v>
      </c>
      <c r="H6016" s="201"/>
      <c r="I6016" s="201"/>
      <c r="J6016" s="204">
        <f t="shared" si="1103"/>
        <v>2.3758294442772811E-3</v>
      </c>
      <c r="K6016" s="204">
        <f t="shared" si="1107"/>
        <v>0.15433673468913039</v>
      </c>
      <c r="L6016" s="28">
        <f t="shared" si="1106"/>
        <v>8.9430956308196485</v>
      </c>
      <c r="M6016" s="28">
        <f t="shared" si="1108"/>
        <v>0.58095423516110178</v>
      </c>
      <c r="N6016" s="28">
        <f t="shared" si="1104"/>
        <v>9.4066355127217793</v>
      </c>
      <c r="O6016" s="28">
        <f t="shared" si="1109"/>
        <v>0.61106634272138272</v>
      </c>
      <c r="P6016" s="28">
        <f t="shared" si="1110"/>
        <v>1.1920205778824844</v>
      </c>
      <c r="Q6016" s="6">
        <f t="shared" si="1100"/>
        <v>0.27885803287732885</v>
      </c>
      <c r="R6016" s="6">
        <f t="shared" si="1101"/>
        <v>0.23831587366133927</v>
      </c>
      <c r="S6016" s="6">
        <f t="shared" si="1102"/>
        <v>0.51717390653866813</v>
      </c>
    </row>
    <row r="6017" spans="2:19" customFormat="1" x14ac:dyDescent="0.25">
      <c r="B6017" s="200" t="s">
        <v>871</v>
      </c>
      <c r="C6017" s="114">
        <v>3</v>
      </c>
      <c r="D6017" s="1">
        <v>3</v>
      </c>
      <c r="E6017" s="1"/>
      <c r="F6017" s="1"/>
      <c r="G6017" s="4">
        <f t="shared" si="1105"/>
        <v>795.77470000000005</v>
      </c>
      <c r="H6017" s="201"/>
      <c r="I6017" s="201"/>
      <c r="J6017" s="204">
        <f t="shared" si="1103"/>
        <v>7.0685834705770342E-4</v>
      </c>
      <c r="K6017" s="204">
        <f t="shared" si="1107"/>
        <v>0.56249666683810862</v>
      </c>
      <c r="L6017" s="28">
        <f t="shared" si="1106"/>
        <v>2.219707841442716</v>
      </c>
      <c r="M6017" s="28">
        <f t="shared" si="1108"/>
        <v>1.7663769089848702</v>
      </c>
      <c r="N6017" s="28">
        <f t="shared" si="1104"/>
        <v>4.6285167281146418</v>
      </c>
      <c r="O6017" s="28">
        <f t="shared" si="1109"/>
        <v>3.6832347567317885</v>
      </c>
      <c r="P6017" s="28">
        <f t="shared" si="1110"/>
        <v>5.4496116657166587</v>
      </c>
      <c r="Q6017" s="6">
        <f t="shared" si="1100"/>
        <v>0.84786091631273763</v>
      </c>
      <c r="R6017" s="6">
        <f t="shared" si="1101"/>
        <v>1.4364615551253976</v>
      </c>
      <c r="S6017" s="6">
        <f t="shared" si="1102"/>
        <v>2.2843224714381352</v>
      </c>
    </row>
    <row r="6018" spans="2:19" customFormat="1" x14ac:dyDescent="0.25">
      <c r="B6018" s="200" t="s">
        <v>871</v>
      </c>
      <c r="C6018" s="114">
        <v>3</v>
      </c>
      <c r="D6018" s="1">
        <v>7.3</v>
      </c>
      <c r="E6018" s="1"/>
      <c r="F6018" s="1"/>
      <c r="G6018" s="4">
        <f t="shared" si="1105"/>
        <v>64.961200000000005</v>
      </c>
      <c r="H6018" s="201"/>
      <c r="I6018" s="201"/>
      <c r="J6018" s="204">
        <f t="shared" si="1103"/>
        <v>4.1853868127450016E-3</v>
      </c>
      <c r="K6018" s="204">
        <f t="shared" si="1107"/>
        <v>0.27188775509367796</v>
      </c>
      <c r="L6018" s="28">
        <f t="shared" si="1106"/>
        <v>17.146414059849693</v>
      </c>
      <c r="M6018" s="28">
        <f t="shared" si="1108"/>
        <v>1.1138516546291897</v>
      </c>
      <c r="N6018" s="28">
        <f t="shared" si="1104"/>
        <v>13.10079696359297</v>
      </c>
      <c r="O6018" s="28">
        <f t="shared" si="1109"/>
        <v>0.85104350821835983</v>
      </c>
      <c r="P6018" s="28">
        <f t="shared" si="1110"/>
        <v>1.9648951628475495</v>
      </c>
      <c r="Q6018" s="6">
        <f t="shared" si="1100"/>
        <v>0.53464879422201106</v>
      </c>
      <c r="R6018" s="6">
        <f t="shared" si="1101"/>
        <v>0.33190696820516036</v>
      </c>
      <c r="S6018" s="6">
        <f t="shared" si="1102"/>
        <v>0.86655576242717136</v>
      </c>
    </row>
    <row r="6019" spans="2:19" customFormat="1" x14ac:dyDescent="0.25">
      <c r="B6019" s="200" t="s">
        <v>871</v>
      </c>
      <c r="C6019" s="114">
        <v>3</v>
      </c>
      <c r="D6019" s="1">
        <v>4.4000000000000004</v>
      </c>
      <c r="E6019" s="1"/>
      <c r="F6019" s="1"/>
      <c r="G6019" s="4">
        <f t="shared" si="1105"/>
        <v>64.961200000000005</v>
      </c>
      <c r="H6019" s="201"/>
      <c r="I6019" s="201"/>
      <c r="J6019" s="204">
        <f t="shared" si="1103"/>
        <v>1.5205308443374602E-3</v>
      </c>
      <c r="K6019" s="204">
        <f t="shared" si="1107"/>
        <v>9.877551020104347E-2</v>
      </c>
      <c r="L6019" s="28">
        <f t="shared" si="1106"/>
        <v>5.3541650508837426</v>
      </c>
      <c r="M6019" s="28">
        <f t="shared" si="1108"/>
        <v>0.34781299344971695</v>
      </c>
      <c r="N6019" s="28">
        <f t="shared" si="1104"/>
        <v>7.2451870323804508</v>
      </c>
      <c r="O6019" s="28">
        <f t="shared" si="1109"/>
        <v>0.47065605297680857</v>
      </c>
      <c r="P6019" s="28">
        <f t="shared" si="1110"/>
        <v>0.81846904642652551</v>
      </c>
      <c r="Q6019" s="6">
        <f t="shared" ref="Q6019:Q6082" si="1111">M6019*0.48</f>
        <v>0.16695023685586413</v>
      </c>
      <c r="R6019" s="6">
        <f t="shared" ref="R6019:R6082" si="1112">O6019*0.39</f>
        <v>0.18355586066095536</v>
      </c>
      <c r="S6019" s="6">
        <f t="shared" ref="S6019:S6082" si="1113">Q6019+R6019</f>
        <v>0.35050609751681949</v>
      </c>
    </row>
    <row r="6020" spans="2:19" customFormat="1" x14ac:dyDescent="0.25">
      <c r="B6020" s="200" t="s">
        <v>871</v>
      </c>
      <c r="C6020" s="114">
        <v>3</v>
      </c>
      <c r="D6020" s="1">
        <v>3.5</v>
      </c>
      <c r="E6020" s="1"/>
      <c r="F6020" s="1"/>
      <c r="G6020" s="4">
        <f t="shared" si="1105"/>
        <v>64.961200000000005</v>
      </c>
      <c r="H6020" s="201"/>
      <c r="I6020" s="201"/>
      <c r="J6020" s="204">
        <f t="shared" si="1103"/>
        <v>9.6211275016187424E-4</v>
      </c>
      <c r="K6020" s="204">
        <f t="shared" si="1107"/>
        <v>6.2499999998077607E-2</v>
      </c>
      <c r="L6020" s="28">
        <f t="shared" si="1106"/>
        <v>3.1637815247608514</v>
      </c>
      <c r="M6020" s="28">
        <f t="shared" si="1108"/>
        <v>0.20552304837265933</v>
      </c>
      <c r="N6020" s="28">
        <f t="shared" si="1104"/>
        <v>5.5433152983182508</v>
      </c>
      <c r="O6020" s="28">
        <f t="shared" si="1109"/>
        <v>0.36010042074168885</v>
      </c>
      <c r="P6020" s="28">
        <f t="shared" si="1110"/>
        <v>0.56562346911434824</v>
      </c>
      <c r="Q6020" s="6">
        <f t="shared" si="1111"/>
        <v>9.865106321887647E-2</v>
      </c>
      <c r="R6020" s="6">
        <f t="shared" si="1112"/>
        <v>0.14043916408925866</v>
      </c>
      <c r="S6020" s="6">
        <f t="shared" si="1113"/>
        <v>0.23909022730813512</v>
      </c>
    </row>
    <row r="6021" spans="2:19" customFormat="1" x14ac:dyDescent="0.25">
      <c r="B6021" s="200" t="s">
        <v>871</v>
      </c>
      <c r="C6021" s="114">
        <v>3</v>
      </c>
      <c r="D6021" s="1">
        <v>5.4</v>
      </c>
      <c r="E6021" s="1"/>
      <c r="F6021" s="1"/>
      <c r="G6021" s="4">
        <f t="shared" si="1105"/>
        <v>64.961200000000005</v>
      </c>
      <c r="H6021" s="201"/>
      <c r="I6021" s="201"/>
      <c r="J6021" s="204">
        <f t="shared" si="1103"/>
        <v>2.2902210444669595E-3</v>
      </c>
      <c r="K6021" s="204">
        <f t="shared" si="1107"/>
        <v>0.14877551019950555</v>
      </c>
      <c r="L6021" s="28">
        <f t="shared" si="1106"/>
        <v>8.5736806990755614</v>
      </c>
      <c r="M6021" s="28">
        <f t="shared" si="1108"/>
        <v>0.55695659743162507</v>
      </c>
      <c r="N6021" s="28">
        <f t="shared" si="1104"/>
        <v>9.2068415424761678</v>
      </c>
      <c r="O6021" s="28">
        <f t="shared" si="1109"/>
        <v>0.5980874864097232</v>
      </c>
      <c r="P6021" s="28">
        <f t="shared" si="1110"/>
        <v>1.1550440838413483</v>
      </c>
      <c r="Q6021" s="6">
        <f t="shared" si="1111"/>
        <v>0.26733916676718</v>
      </c>
      <c r="R6021" s="6">
        <f t="shared" si="1112"/>
        <v>0.23325411969979207</v>
      </c>
      <c r="S6021" s="6">
        <f t="shared" si="1113"/>
        <v>0.5005932864669721</v>
      </c>
    </row>
    <row r="6022" spans="2:19" customFormat="1" x14ac:dyDescent="0.25">
      <c r="B6022" s="200" t="s">
        <v>871</v>
      </c>
      <c r="C6022" s="114">
        <v>3</v>
      </c>
      <c r="D6022" s="1">
        <v>5</v>
      </c>
      <c r="E6022" s="1"/>
      <c r="F6022" s="1"/>
      <c r="G6022" s="4">
        <f t="shared" si="1105"/>
        <v>64.961200000000005</v>
      </c>
      <c r="H6022" s="201"/>
      <c r="I6022" s="201"/>
      <c r="J6022" s="204">
        <f t="shared" si="1103"/>
        <v>1.9634954084936209E-3</v>
      </c>
      <c r="K6022" s="204">
        <f t="shared" si="1107"/>
        <v>0.12755102040424002</v>
      </c>
      <c r="L6022" s="28">
        <f t="shared" si="1106"/>
        <v>7.1833345216463531</v>
      </c>
      <c r="M6022" s="28">
        <f t="shared" si="1108"/>
        <v>0.46663803957857453</v>
      </c>
      <c r="N6022" s="28">
        <f t="shared" si="1104"/>
        <v>8.4140458590425169</v>
      </c>
      <c r="O6022" s="28">
        <f t="shared" si="1109"/>
        <v>0.54658652646013051</v>
      </c>
      <c r="P6022" s="28">
        <f t="shared" si="1110"/>
        <v>1.0132245660387049</v>
      </c>
      <c r="Q6022" s="6">
        <f t="shared" si="1111"/>
        <v>0.22398625899771576</v>
      </c>
      <c r="R6022" s="6">
        <f t="shared" si="1112"/>
        <v>0.2131687453194509</v>
      </c>
      <c r="S6022" s="6">
        <f t="shared" si="1113"/>
        <v>0.4371550043171667</v>
      </c>
    </row>
    <row r="6023" spans="2:19" customFormat="1" x14ac:dyDescent="0.25">
      <c r="B6023" s="200" t="s">
        <v>871</v>
      </c>
      <c r="C6023" s="114">
        <v>3</v>
      </c>
      <c r="D6023" s="1">
        <v>6.2</v>
      </c>
      <c r="E6023" s="1"/>
      <c r="F6023" s="1"/>
      <c r="G6023" s="4">
        <f t="shared" si="1105"/>
        <v>64.961200000000005</v>
      </c>
      <c r="H6023" s="201"/>
      <c r="I6023" s="201"/>
      <c r="J6023" s="204">
        <f t="shared" si="1103"/>
        <v>3.0190705400997908E-3</v>
      </c>
      <c r="K6023" s="204">
        <f t="shared" si="1107"/>
        <v>0.1961224489735594</v>
      </c>
      <c r="L6023" s="28">
        <f t="shared" si="1106"/>
        <v>11.778840632041497</v>
      </c>
      <c r="M6023" s="28">
        <f t="shared" si="1108"/>
        <v>0.76516763690751333</v>
      </c>
      <c r="N6023" s="28">
        <f t="shared" si="1104"/>
        <v>10.8220178607594</v>
      </c>
      <c r="O6023" s="28">
        <f t="shared" si="1109"/>
        <v>0.70301128029210602</v>
      </c>
      <c r="P6023" s="28">
        <f t="shared" si="1110"/>
        <v>1.4681789171996193</v>
      </c>
      <c r="Q6023" s="6">
        <f t="shared" si="1111"/>
        <v>0.36728046571560641</v>
      </c>
      <c r="R6023" s="6">
        <f t="shared" si="1112"/>
        <v>0.27417439931392135</v>
      </c>
      <c r="S6023" s="6">
        <f t="shared" si="1113"/>
        <v>0.64145486502952775</v>
      </c>
    </row>
    <row r="6024" spans="2:19" customFormat="1" x14ac:dyDescent="0.25">
      <c r="B6024" s="200" t="s">
        <v>871</v>
      </c>
      <c r="C6024" s="114">
        <v>3</v>
      </c>
      <c r="D6024" s="1">
        <v>4.5</v>
      </c>
      <c r="E6024" s="1"/>
      <c r="F6024" s="1"/>
      <c r="G6024" s="4">
        <f t="shared" si="1105"/>
        <v>64.961200000000005</v>
      </c>
      <c r="H6024" s="201"/>
      <c r="I6024" s="201"/>
      <c r="J6024" s="204">
        <f t="shared" si="1103"/>
        <v>1.5904312808798326E-3</v>
      </c>
      <c r="K6024" s="204">
        <f t="shared" si="1107"/>
        <v>0.10331632652743439</v>
      </c>
      <c r="L6024" s="28">
        <f t="shared" si="1106"/>
        <v>5.6380590590289899</v>
      </c>
      <c r="M6024" s="28">
        <f t="shared" si="1108"/>
        <v>0.36625508924934846</v>
      </c>
      <c r="N6024" s="28">
        <f t="shared" si="1104"/>
        <v>7.4382130025037601</v>
      </c>
      <c r="O6024" s="28">
        <f t="shared" si="1109"/>
        <v>0.48319525187039564</v>
      </c>
      <c r="P6024" s="28">
        <f t="shared" si="1110"/>
        <v>0.84945034111974405</v>
      </c>
      <c r="Q6024" s="6">
        <f t="shared" si="1111"/>
        <v>0.17580244283968727</v>
      </c>
      <c r="R6024" s="6">
        <f t="shared" si="1112"/>
        <v>0.1884461482294543</v>
      </c>
      <c r="S6024" s="6">
        <f t="shared" si="1113"/>
        <v>0.36424859106914154</v>
      </c>
    </row>
    <row r="6025" spans="2:19" customFormat="1" x14ac:dyDescent="0.25">
      <c r="B6025" s="200" t="s">
        <v>871</v>
      </c>
      <c r="C6025" s="114">
        <v>3</v>
      </c>
      <c r="D6025" s="1">
        <v>3.7</v>
      </c>
      <c r="E6025" s="1"/>
      <c r="F6025" s="1"/>
      <c r="G6025" s="4">
        <f t="shared" si="1105"/>
        <v>64.961200000000005</v>
      </c>
      <c r="H6025" s="201"/>
      <c r="I6025" s="201"/>
      <c r="J6025" s="204">
        <f t="shared" si="1103"/>
        <v>1.075210085691107E-3</v>
      </c>
      <c r="K6025" s="204">
        <f t="shared" si="1107"/>
        <v>6.9846938773361844E-2</v>
      </c>
      <c r="L6025" s="28">
        <f t="shared" si="1106"/>
        <v>3.5949248430857623</v>
      </c>
      <c r="M6025" s="28">
        <f t="shared" si="1108"/>
        <v>0.2335306362462681</v>
      </c>
      <c r="N6025" s="28">
        <f t="shared" si="1104"/>
        <v>5.9156978898620354</v>
      </c>
      <c r="O6025" s="28">
        <f t="shared" si="1109"/>
        <v>0.38429084121668494</v>
      </c>
      <c r="P6025" s="28">
        <f t="shared" si="1110"/>
        <v>0.61782147746295302</v>
      </c>
      <c r="Q6025" s="6">
        <f t="shared" si="1111"/>
        <v>0.11209470539820869</v>
      </c>
      <c r="R6025" s="6">
        <f t="shared" si="1112"/>
        <v>0.14987342807450713</v>
      </c>
      <c r="S6025" s="6">
        <f t="shared" si="1113"/>
        <v>0.2619681334727158</v>
      </c>
    </row>
    <row r="6026" spans="2:19" customFormat="1" x14ac:dyDescent="0.25">
      <c r="B6026" s="200" t="s">
        <v>871</v>
      </c>
      <c r="C6026" s="114">
        <v>3</v>
      </c>
      <c r="D6026" s="1">
        <v>3.3</v>
      </c>
      <c r="E6026" s="1"/>
      <c r="F6026" s="1"/>
      <c r="G6026" s="4">
        <f t="shared" si="1105"/>
        <v>64.961200000000005</v>
      </c>
      <c r="H6026" s="201"/>
      <c r="I6026" s="201"/>
      <c r="J6026" s="204">
        <f t="shared" si="1103"/>
        <v>8.5529859993982123E-4</v>
      </c>
      <c r="K6026" s="204">
        <f t="shared" si="1107"/>
        <v>5.5561224488086945E-2</v>
      </c>
      <c r="L6026" s="28">
        <f t="shared" si="1106"/>
        <v>2.7634881041225379</v>
      </c>
      <c r="M6026" s="28">
        <f t="shared" si="1108"/>
        <v>0.17951950691152002</v>
      </c>
      <c r="N6026" s="28">
        <f t="shared" si="1104"/>
        <v>5.1745344101160526</v>
      </c>
      <c r="O6026" s="28">
        <f t="shared" si="1109"/>
        <v>0.3361439712423443</v>
      </c>
      <c r="P6026" s="28">
        <f t="shared" si="1110"/>
        <v>0.51566347815386426</v>
      </c>
      <c r="Q6026" s="6">
        <f t="shared" si="1111"/>
        <v>8.6169363317529613E-2</v>
      </c>
      <c r="R6026" s="6">
        <f t="shared" si="1112"/>
        <v>0.13109614878451428</v>
      </c>
      <c r="S6026" s="6">
        <f t="shared" si="1113"/>
        <v>0.2172655121020439</v>
      </c>
    </row>
    <row r="6027" spans="2:19" customFormat="1" x14ac:dyDescent="0.25">
      <c r="B6027" s="200" t="s">
        <v>871</v>
      </c>
      <c r="C6027" s="114">
        <v>3</v>
      </c>
      <c r="D6027" s="1">
        <v>4.2</v>
      </c>
      <c r="E6027" s="1"/>
      <c r="F6027" s="1"/>
      <c r="G6027" s="4">
        <f t="shared" si="1105"/>
        <v>64.961200000000005</v>
      </c>
      <c r="H6027" s="201"/>
      <c r="I6027" s="201"/>
      <c r="J6027" s="204">
        <f t="shared" si="1103"/>
        <v>1.385442360233099E-3</v>
      </c>
      <c r="K6027" s="204">
        <f t="shared" si="1107"/>
        <v>8.9999999997231753E-2</v>
      </c>
      <c r="L6027" s="28">
        <f t="shared" si="1106"/>
        <v>4.811097633235077</v>
      </c>
      <c r="M6027" s="28">
        <f t="shared" si="1108"/>
        <v>0.31253468163409348</v>
      </c>
      <c r="N6027" s="28">
        <f t="shared" si="1104"/>
        <v>6.861382640483793</v>
      </c>
      <c r="O6027" s="28">
        <f t="shared" si="1109"/>
        <v>0.44572365863033786</v>
      </c>
      <c r="P6027" s="28">
        <f t="shared" si="1110"/>
        <v>0.7582583402644314</v>
      </c>
      <c r="Q6027" s="6">
        <f t="shared" si="1111"/>
        <v>0.15001664718436486</v>
      </c>
      <c r="R6027" s="6">
        <f t="shared" si="1112"/>
        <v>0.17383222686583177</v>
      </c>
      <c r="S6027" s="6">
        <f t="shared" si="1113"/>
        <v>0.32384887405019663</v>
      </c>
    </row>
    <row r="6028" spans="2:19" customFormat="1" x14ac:dyDescent="0.25">
      <c r="B6028" s="200" t="s">
        <v>871</v>
      </c>
      <c r="C6028" s="114">
        <v>3</v>
      </c>
      <c r="D6028" s="1">
        <v>4.0999999999999996</v>
      </c>
      <c r="E6028" s="1"/>
      <c r="F6028" s="1"/>
      <c r="G6028" s="4">
        <f t="shared" si="1105"/>
        <v>64.961200000000005</v>
      </c>
      <c r="H6028" s="201"/>
      <c r="I6028" s="201"/>
      <c r="J6028" s="204">
        <f t="shared" si="1103"/>
        <v>1.3202543126711102E-3</v>
      </c>
      <c r="K6028" s="204">
        <f t="shared" si="1107"/>
        <v>8.5765306119810952E-2</v>
      </c>
      <c r="L6028" s="28">
        <f t="shared" si="1106"/>
        <v>4.5518101325650582</v>
      </c>
      <c r="M6028" s="28">
        <f t="shared" si="1108"/>
        <v>0.29569105411886604</v>
      </c>
      <c r="N6028" s="28">
        <f t="shared" si="1104"/>
        <v>6.670633528309061</v>
      </c>
      <c r="O6028" s="28">
        <f t="shared" si="1109"/>
        <v>0.43333236716418877</v>
      </c>
      <c r="P6028" s="28">
        <f t="shared" si="1110"/>
        <v>0.72902342128305486</v>
      </c>
      <c r="Q6028" s="6">
        <f t="shared" si="1111"/>
        <v>0.14193170597705571</v>
      </c>
      <c r="R6028" s="6">
        <f t="shared" si="1112"/>
        <v>0.16899962319403364</v>
      </c>
      <c r="S6028" s="6">
        <f t="shared" si="1113"/>
        <v>0.31093132917108934</v>
      </c>
    </row>
    <row r="6029" spans="2:19" customFormat="1" x14ac:dyDescent="0.25">
      <c r="B6029" s="200" t="s">
        <v>871</v>
      </c>
      <c r="C6029" s="114">
        <v>3</v>
      </c>
      <c r="D6029" s="1">
        <v>3.3</v>
      </c>
      <c r="E6029" s="1"/>
      <c r="F6029" s="1"/>
      <c r="G6029" s="4">
        <f t="shared" si="1105"/>
        <v>64.961200000000005</v>
      </c>
      <c r="H6029" s="201"/>
      <c r="I6029" s="201"/>
      <c r="J6029" s="204">
        <f t="shared" si="1103"/>
        <v>8.5529859993982123E-4</v>
      </c>
      <c r="K6029" s="204">
        <f t="shared" si="1107"/>
        <v>5.5561224488086945E-2</v>
      </c>
      <c r="L6029" s="28">
        <f t="shared" si="1106"/>
        <v>2.7634881041225379</v>
      </c>
      <c r="M6029" s="28">
        <f t="shared" si="1108"/>
        <v>0.17951950691152002</v>
      </c>
      <c r="N6029" s="28">
        <f t="shared" si="1104"/>
        <v>5.1745344101160526</v>
      </c>
      <c r="O6029" s="28">
        <f t="shared" si="1109"/>
        <v>0.3361439712423443</v>
      </c>
      <c r="P6029" s="28">
        <f t="shared" si="1110"/>
        <v>0.51566347815386426</v>
      </c>
      <c r="Q6029" s="6">
        <f t="shared" si="1111"/>
        <v>8.6169363317529613E-2</v>
      </c>
      <c r="R6029" s="6">
        <f t="shared" si="1112"/>
        <v>0.13109614878451428</v>
      </c>
      <c r="S6029" s="6">
        <f t="shared" si="1113"/>
        <v>0.2172655121020439</v>
      </c>
    </row>
    <row r="6030" spans="2:19" customFormat="1" x14ac:dyDescent="0.25">
      <c r="B6030" s="200" t="s">
        <v>871</v>
      </c>
      <c r="C6030" s="114">
        <v>3</v>
      </c>
      <c r="D6030" s="1">
        <v>4</v>
      </c>
      <c r="E6030" s="1"/>
      <c r="F6030" s="1"/>
      <c r="G6030" s="4">
        <f t="shared" si="1105"/>
        <v>64.961200000000005</v>
      </c>
      <c r="H6030" s="201"/>
      <c r="I6030" s="201"/>
      <c r="J6030" s="204">
        <f t="shared" si="1103"/>
        <v>1.2566370614359172E-3</v>
      </c>
      <c r="K6030" s="204">
        <f t="shared" si="1107"/>
        <v>8.1632653058713603E-2</v>
      </c>
      <c r="L6030" s="28">
        <f t="shared" si="1106"/>
        <v>4.3006091215286046</v>
      </c>
      <c r="M6030" s="28">
        <f t="shared" si="1108"/>
        <v>0.27937273468421148</v>
      </c>
      <c r="N6030" s="28">
        <f t="shared" si="1104"/>
        <v>6.4806737611278331</v>
      </c>
      <c r="O6030" s="28">
        <f t="shared" si="1109"/>
        <v>0.42099235249702632</v>
      </c>
      <c r="P6030" s="28">
        <f t="shared" si="1110"/>
        <v>0.7003650871812378</v>
      </c>
      <c r="Q6030" s="6">
        <f t="shared" si="1111"/>
        <v>0.1340989126484215</v>
      </c>
      <c r="R6030" s="6">
        <f t="shared" si="1112"/>
        <v>0.16418701747384026</v>
      </c>
      <c r="S6030" s="6">
        <f t="shared" si="1113"/>
        <v>0.29828593012226179</v>
      </c>
    </row>
    <row r="6031" spans="2:19" customFormat="1" x14ac:dyDescent="0.25">
      <c r="B6031" s="200" t="s">
        <v>871</v>
      </c>
      <c r="C6031" s="114">
        <v>3</v>
      </c>
      <c r="D6031" s="1">
        <v>5.8</v>
      </c>
      <c r="E6031" s="1"/>
      <c r="F6031" s="1"/>
      <c r="G6031" s="4">
        <f t="shared" si="1105"/>
        <v>64.961200000000005</v>
      </c>
      <c r="H6031" s="201"/>
      <c r="I6031" s="201"/>
      <c r="J6031" s="204">
        <f t="shared" si="1103"/>
        <v>2.6420794216690155E-3</v>
      </c>
      <c r="K6031" s="204">
        <f t="shared" si="1107"/>
        <v>0.1716326530559453</v>
      </c>
      <c r="L6031" s="28">
        <f t="shared" si="1106"/>
        <v>10.104504202450142</v>
      </c>
      <c r="M6031" s="28">
        <f t="shared" si="1108"/>
        <v>0.65640073112787944</v>
      </c>
      <c r="N6031" s="28">
        <f t="shared" si="1104"/>
        <v>10.009692178621206</v>
      </c>
      <c r="O6031" s="28">
        <f t="shared" si="1109"/>
        <v>0.65024162816606002</v>
      </c>
      <c r="P6031" s="28">
        <f t="shared" si="1110"/>
        <v>1.3066423592939396</v>
      </c>
      <c r="Q6031" s="6">
        <f t="shared" si="1111"/>
        <v>0.31507235094138214</v>
      </c>
      <c r="R6031" s="6">
        <f t="shared" si="1112"/>
        <v>0.25359423498476341</v>
      </c>
      <c r="S6031" s="6">
        <f t="shared" si="1113"/>
        <v>0.5686665859261455</v>
      </c>
    </row>
    <row r="6032" spans="2:19" customFormat="1" x14ac:dyDescent="0.25">
      <c r="B6032" s="200" t="s">
        <v>871</v>
      </c>
      <c r="C6032" s="114">
        <v>3</v>
      </c>
      <c r="D6032" s="1">
        <v>3.1</v>
      </c>
      <c r="E6032" s="1"/>
      <c r="F6032" s="1"/>
      <c r="G6032" s="4">
        <f t="shared" si="1105"/>
        <v>64.961200000000005</v>
      </c>
      <c r="H6032" s="201"/>
      <c r="I6032" s="201"/>
      <c r="J6032" s="204">
        <f t="shared" si="1103"/>
        <v>7.5476763502494771E-4</v>
      </c>
      <c r="K6032" s="204">
        <f t="shared" si="1107"/>
        <v>4.9030612243389851E-2</v>
      </c>
      <c r="L6032" s="28">
        <f t="shared" si="1106"/>
        <v>2.3935063597525432</v>
      </c>
      <c r="M6032" s="28">
        <f t="shared" si="1108"/>
        <v>0.15548504835297491</v>
      </c>
      <c r="N6032" s="28">
        <f t="shared" si="1104"/>
        <v>4.8095356854949474</v>
      </c>
      <c r="O6032" s="28">
        <f t="shared" si="1109"/>
        <v>0.31243321563258936</v>
      </c>
      <c r="P6032" s="28">
        <f t="shared" si="1110"/>
        <v>0.46791826398556424</v>
      </c>
      <c r="Q6032" s="6">
        <f t="shared" si="1111"/>
        <v>7.4632823209427962E-2</v>
      </c>
      <c r="R6032" s="6">
        <f t="shared" si="1112"/>
        <v>0.12184895409670986</v>
      </c>
      <c r="S6032" s="6">
        <f t="shared" si="1113"/>
        <v>0.19648177730613781</v>
      </c>
    </row>
    <row r="6033" spans="2:19" customFormat="1" x14ac:dyDescent="0.25">
      <c r="B6033" s="200" t="s">
        <v>871</v>
      </c>
      <c r="C6033" s="114">
        <v>3</v>
      </c>
      <c r="D6033" s="1">
        <v>3.5</v>
      </c>
      <c r="E6033" s="1"/>
      <c r="F6033" s="1"/>
      <c r="G6033" s="4">
        <f t="shared" si="1105"/>
        <v>64.961200000000005</v>
      </c>
      <c r="H6033" s="201"/>
      <c r="I6033" s="201"/>
      <c r="J6033" s="204">
        <f t="shared" si="1103"/>
        <v>9.6211275016187424E-4</v>
      </c>
      <c r="K6033" s="204">
        <f t="shared" si="1107"/>
        <v>6.2499999998077607E-2</v>
      </c>
      <c r="L6033" s="28">
        <f t="shared" si="1106"/>
        <v>3.1637815247608514</v>
      </c>
      <c r="M6033" s="28">
        <f t="shared" si="1108"/>
        <v>0.20552304837265933</v>
      </c>
      <c r="N6033" s="28">
        <f t="shared" si="1104"/>
        <v>5.5433152983182508</v>
      </c>
      <c r="O6033" s="28">
        <f t="shared" si="1109"/>
        <v>0.36010042074168885</v>
      </c>
      <c r="P6033" s="28">
        <f t="shared" si="1110"/>
        <v>0.56562346911434824</v>
      </c>
      <c r="Q6033" s="6">
        <f t="shared" si="1111"/>
        <v>9.865106321887647E-2</v>
      </c>
      <c r="R6033" s="6">
        <f t="shared" si="1112"/>
        <v>0.14043916408925866</v>
      </c>
      <c r="S6033" s="6">
        <f t="shared" si="1113"/>
        <v>0.23909022730813512</v>
      </c>
    </row>
    <row r="6034" spans="2:19" customFormat="1" x14ac:dyDescent="0.25">
      <c r="B6034" s="200" t="s">
        <v>871</v>
      </c>
      <c r="C6034" s="114">
        <v>3</v>
      </c>
      <c r="D6034" s="1">
        <v>4.4000000000000004</v>
      </c>
      <c r="E6034" s="1"/>
      <c r="F6034" s="1"/>
      <c r="G6034" s="4">
        <f t="shared" si="1105"/>
        <v>64.961200000000005</v>
      </c>
      <c r="H6034" s="201"/>
      <c r="I6034" s="201"/>
      <c r="J6034" s="204">
        <f t="shared" si="1103"/>
        <v>1.5205308443374602E-3</v>
      </c>
      <c r="K6034" s="204">
        <f t="shared" si="1107"/>
        <v>9.877551020104347E-2</v>
      </c>
      <c r="L6034" s="28">
        <f t="shared" si="1106"/>
        <v>5.3541650508837426</v>
      </c>
      <c r="M6034" s="28">
        <f t="shared" si="1108"/>
        <v>0.34781299344971695</v>
      </c>
      <c r="N6034" s="28">
        <f t="shared" si="1104"/>
        <v>7.2451870323804508</v>
      </c>
      <c r="O6034" s="28">
        <f t="shared" si="1109"/>
        <v>0.47065605297680857</v>
      </c>
      <c r="P6034" s="28">
        <f t="shared" si="1110"/>
        <v>0.81846904642652551</v>
      </c>
      <c r="Q6034" s="6">
        <f t="shared" si="1111"/>
        <v>0.16695023685586413</v>
      </c>
      <c r="R6034" s="6">
        <f t="shared" si="1112"/>
        <v>0.18355586066095536</v>
      </c>
      <c r="S6034" s="6">
        <f t="shared" si="1113"/>
        <v>0.35050609751681949</v>
      </c>
    </row>
    <row r="6035" spans="2:19" customFormat="1" x14ac:dyDescent="0.25">
      <c r="B6035" s="200" t="s">
        <v>871</v>
      </c>
      <c r="C6035" s="114">
        <v>3</v>
      </c>
      <c r="D6035" s="1">
        <v>6</v>
      </c>
      <c r="E6035" s="1"/>
      <c r="F6035" s="1"/>
      <c r="G6035" s="4">
        <f t="shared" si="1105"/>
        <v>64.961200000000005</v>
      </c>
      <c r="H6035" s="201"/>
      <c r="I6035" s="201"/>
      <c r="J6035" s="204">
        <f t="shared" si="1103"/>
        <v>2.8274333882308137E-3</v>
      </c>
      <c r="K6035" s="204">
        <f t="shared" si="1107"/>
        <v>0.1836734693821056</v>
      </c>
      <c r="L6035" s="28">
        <f t="shared" si="1106"/>
        <v>10.923549380812876</v>
      </c>
      <c r="M6035" s="28">
        <f t="shared" si="1108"/>
        <v>0.70960688980053355</v>
      </c>
      <c r="N6035" s="28">
        <f t="shared" si="1104"/>
        <v>10.414704032978928</v>
      </c>
      <c r="O6035" s="28">
        <f t="shared" si="1109"/>
        <v>0.67655168474967775</v>
      </c>
      <c r="P6035" s="28">
        <f t="shared" si="1110"/>
        <v>1.3861585745502114</v>
      </c>
      <c r="Q6035" s="6">
        <f t="shared" si="1111"/>
        <v>0.34061130710425608</v>
      </c>
      <c r="R6035" s="6">
        <f t="shared" si="1112"/>
        <v>0.26385515705237433</v>
      </c>
      <c r="S6035" s="6">
        <f t="shared" si="1113"/>
        <v>0.60446646415663041</v>
      </c>
    </row>
    <row r="6036" spans="2:19" customFormat="1" x14ac:dyDescent="0.25">
      <c r="B6036" s="200" t="s">
        <v>871</v>
      </c>
      <c r="C6036" s="114">
        <v>3</v>
      </c>
      <c r="D6036" s="1">
        <v>9.1999999999999993</v>
      </c>
      <c r="E6036" s="1"/>
      <c r="F6036" s="1"/>
      <c r="G6036" s="4">
        <f t="shared" si="1105"/>
        <v>64.961200000000005</v>
      </c>
      <c r="H6036" s="201"/>
      <c r="I6036" s="201"/>
      <c r="J6036" s="204">
        <f t="shared" si="1103"/>
        <v>6.6476100549960017E-3</v>
      </c>
      <c r="K6036" s="204">
        <f t="shared" si="1107"/>
        <v>0.43183673468059491</v>
      </c>
      <c r="L6036" s="28">
        <f t="shared" si="1106"/>
        <v>29.183828648764486</v>
      </c>
      <c r="M6036" s="28">
        <f t="shared" si="1108"/>
        <v>1.8958165663897435</v>
      </c>
      <c r="N6036" s="28">
        <f t="shared" si="1104"/>
        <v>17.172824342989255</v>
      </c>
      <c r="O6036" s="28">
        <f t="shared" si="1109"/>
        <v>1.1155672983475522</v>
      </c>
      <c r="P6036" s="28">
        <f t="shared" si="1110"/>
        <v>3.0113838647372955</v>
      </c>
      <c r="Q6036" s="6">
        <f t="shared" si="1111"/>
        <v>0.90999195186707682</v>
      </c>
      <c r="R6036" s="6">
        <f t="shared" si="1112"/>
        <v>0.43507124635554539</v>
      </c>
      <c r="S6036" s="6">
        <f t="shared" si="1113"/>
        <v>1.3450631982226222</v>
      </c>
    </row>
    <row r="6037" spans="2:19" customFormat="1" x14ac:dyDescent="0.25">
      <c r="B6037" s="200" t="s">
        <v>871</v>
      </c>
      <c r="C6037" s="114">
        <v>3</v>
      </c>
      <c r="D6037" s="1">
        <v>3.1</v>
      </c>
      <c r="E6037" s="1"/>
      <c r="F6037" s="1"/>
      <c r="G6037" s="4">
        <f t="shared" si="1105"/>
        <v>64.961200000000005</v>
      </c>
      <c r="H6037" s="201"/>
      <c r="I6037" s="201"/>
      <c r="J6037" s="204">
        <f t="shared" si="1103"/>
        <v>7.5476763502494771E-4</v>
      </c>
      <c r="K6037" s="204">
        <f t="shared" si="1107"/>
        <v>4.9030612243389851E-2</v>
      </c>
      <c r="L6037" s="28">
        <f t="shared" si="1106"/>
        <v>2.3935063597525432</v>
      </c>
      <c r="M6037" s="28">
        <f t="shared" si="1108"/>
        <v>0.15548504835297491</v>
      </c>
      <c r="N6037" s="28">
        <f t="shared" si="1104"/>
        <v>4.8095356854949474</v>
      </c>
      <c r="O6037" s="28">
        <f t="shared" si="1109"/>
        <v>0.31243321563258936</v>
      </c>
      <c r="P6037" s="28">
        <f t="shared" si="1110"/>
        <v>0.46791826398556424</v>
      </c>
      <c r="Q6037" s="6">
        <f t="shared" si="1111"/>
        <v>7.4632823209427962E-2</v>
      </c>
      <c r="R6037" s="6">
        <f t="shared" si="1112"/>
        <v>0.12184895409670986</v>
      </c>
      <c r="S6037" s="6">
        <f t="shared" si="1113"/>
        <v>0.19648177730613781</v>
      </c>
    </row>
    <row r="6038" spans="2:19" customFormat="1" x14ac:dyDescent="0.25">
      <c r="B6038" s="200" t="s">
        <v>871</v>
      </c>
      <c r="C6038" s="114">
        <v>3</v>
      </c>
      <c r="D6038" s="1">
        <v>4.8</v>
      </c>
      <c r="E6038" s="1"/>
      <c r="F6038" s="1"/>
      <c r="G6038" s="4">
        <f t="shared" si="1105"/>
        <v>64.961200000000005</v>
      </c>
      <c r="H6038" s="201"/>
      <c r="I6038" s="201"/>
      <c r="J6038" s="204">
        <f t="shared" si="1103"/>
        <v>1.8095573684677208E-3</v>
      </c>
      <c r="K6038" s="204">
        <f t="shared" si="1107"/>
        <v>0.11755102040454758</v>
      </c>
      <c r="L6038" s="28">
        <f t="shared" si="1106"/>
        <v>6.5398480281028419</v>
      </c>
      <c r="M6038" s="28">
        <f t="shared" si="1108"/>
        <v>0.42483638396340279</v>
      </c>
      <c r="N6038" s="28">
        <f t="shared" si="1104"/>
        <v>8.0216224497877064</v>
      </c>
      <c r="O6038" s="28">
        <f t="shared" si="1109"/>
        <v>0.52109423039239344</v>
      </c>
      <c r="P6038" s="28">
        <f t="shared" si="1110"/>
        <v>0.94593061435579617</v>
      </c>
      <c r="Q6038" s="6">
        <f t="shared" si="1111"/>
        <v>0.20392146430243333</v>
      </c>
      <c r="R6038" s="6">
        <f t="shared" si="1112"/>
        <v>0.20322674985303346</v>
      </c>
      <c r="S6038" s="6">
        <f t="shared" si="1113"/>
        <v>0.40714821415546676</v>
      </c>
    </row>
    <row r="6039" spans="2:19" customFormat="1" x14ac:dyDescent="0.25">
      <c r="B6039" s="200" t="s">
        <v>871</v>
      </c>
      <c r="C6039" s="114">
        <v>3</v>
      </c>
      <c r="D6039" s="1">
        <v>4.2</v>
      </c>
      <c r="E6039" s="1"/>
      <c r="F6039" s="1"/>
      <c r="G6039" s="4">
        <f t="shared" si="1105"/>
        <v>64.961200000000005</v>
      </c>
      <c r="H6039" s="201"/>
      <c r="I6039" s="201"/>
      <c r="J6039" s="204">
        <f t="shared" si="1103"/>
        <v>1.385442360233099E-3</v>
      </c>
      <c r="K6039" s="204">
        <f t="shared" si="1107"/>
        <v>8.9999999997231753E-2</v>
      </c>
      <c r="L6039" s="28">
        <f t="shared" si="1106"/>
        <v>4.811097633235077</v>
      </c>
      <c r="M6039" s="28">
        <f t="shared" si="1108"/>
        <v>0.31253468163409348</v>
      </c>
      <c r="N6039" s="28">
        <f t="shared" si="1104"/>
        <v>6.861382640483793</v>
      </c>
      <c r="O6039" s="28">
        <f t="shared" si="1109"/>
        <v>0.44572365863033786</v>
      </c>
      <c r="P6039" s="28">
        <f t="shared" si="1110"/>
        <v>0.7582583402644314</v>
      </c>
      <c r="Q6039" s="6">
        <f t="shared" si="1111"/>
        <v>0.15001664718436486</v>
      </c>
      <c r="R6039" s="6">
        <f t="shared" si="1112"/>
        <v>0.17383222686583177</v>
      </c>
      <c r="S6039" s="6">
        <f t="shared" si="1113"/>
        <v>0.32384887405019663</v>
      </c>
    </row>
    <row r="6040" spans="2:19" customFormat="1" x14ac:dyDescent="0.25">
      <c r="B6040" s="200" t="s">
        <v>871</v>
      </c>
      <c r="C6040" s="114">
        <v>3</v>
      </c>
      <c r="D6040" s="1">
        <v>5.6</v>
      </c>
      <c r="E6040" s="1"/>
      <c r="F6040" s="1"/>
      <c r="G6040" s="4">
        <f t="shared" si="1105"/>
        <v>64.961200000000005</v>
      </c>
      <c r="H6040" s="201"/>
      <c r="I6040" s="201"/>
      <c r="J6040" s="204">
        <f t="shared" si="1103"/>
        <v>2.4630086404143973E-3</v>
      </c>
      <c r="K6040" s="204">
        <f t="shared" si="1107"/>
        <v>0.15999999999507863</v>
      </c>
      <c r="L6040" s="28">
        <f t="shared" si="1106"/>
        <v>9.3213394933125091</v>
      </c>
      <c r="M6040" s="28">
        <f t="shared" si="1108"/>
        <v>0.60552541083786027</v>
      </c>
      <c r="N6040" s="28">
        <f t="shared" si="1104"/>
        <v>9.6070480145707613</v>
      </c>
      <c r="O6040" s="28">
        <f t="shared" si="1109"/>
        <v>0.62408537958901456</v>
      </c>
      <c r="P6040" s="28">
        <f t="shared" si="1110"/>
        <v>1.2296107904268747</v>
      </c>
      <c r="Q6040" s="6">
        <f t="shared" si="1111"/>
        <v>0.29065219720217289</v>
      </c>
      <c r="R6040" s="6">
        <f t="shared" si="1112"/>
        <v>0.24339329803971568</v>
      </c>
      <c r="S6040" s="6">
        <f t="shared" si="1113"/>
        <v>0.5340454952418886</v>
      </c>
    </row>
    <row r="6041" spans="2:19" customFormat="1" x14ac:dyDescent="0.25">
      <c r="B6041" s="200" t="s">
        <v>871</v>
      </c>
      <c r="C6041" s="114">
        <v>3</v>
      </c>
      <c r="D6041" s="1">
        <v>3.8</v>
      </c>
      <c r="E6041" s="1"/>
      <c r="F6041" s="1"/>
      <c r="G6041" s="4">
        <f t="shared" si="1105"/>
        <v>64.961200000000005</v>
      </c>
      <c r="H6041" s="201"/>
      <c r="I6041" s="201"/>
      <c r="J6041" s="204">
        <f t="shared" si="1103"/>
        <v>1.1341149479459152E-3</v>
      </c>
      <c r="K6041" s="204">
        <f t="shared" si="1107"/>
        <v>7.3673469385489021E-2</v>
      </c>
      <c r="L6041" s="28">
        <f t="shared" si="1106"/>
        <v>3.8222275656794742</v>
      </c>
      <c r="M6041" s="28">
        <f t="shared" si="1108"/>
        <v>0.24829649415562419</v>
      </c>
      <c r="N6041" s="28">
        <f t="shared" si="1104"/>
        <v>6.1031884174464111</v>
      </c>
      <c r="O6041" s="28">
        <f t="shared" si="1109"/>
        <v>0.39647045111343715</v>
      </c>
      <c r="P6041" s="28">
        <f t="shared" si="1110"/>
        <v>0.64476694526906131</v>
      </c>
      <c r="Q6041" s="6">
        <f t="shared" si="1111"/>
        <v>0.1191823171946996</v>
      </c>
      <c r="R6041" s="6">
        <f t="shared" si="1112"/>
        <v>0.1546234759342405</v>
      </c>
      <c r="S6041" s="6">
        <f t="shared" si="1113"/>
        <v>0.2738057931289401</v>
      </c>
    </row>
    <row r="6042" spans="2:19" customFormat="1" x14ac:dyDescent="0.25">
      <c r="B6042" s="200" t="s">
        <v>871</v>
      </c>
      <c r="C6042" s="114">
        <v>3</v>
      </c>
      <c r="D6042" s="1">
        <v>5.7</v>
      </c>
      <c r="E6042" s="1"/>
      <c r="F6042" s="1"/>
      <c r="G6042" s="4">
        <f t="shared" si="1105"/>
        <v>64.961200000000005</v>
      </c>
      <c r="H6042" s="201"/>
      <c r="I6042" s="201"/>
      <c r="J6042" s="204">
        <f t="shared" si="1103"/>
        <v>2.5517586328783095E-3</v>
      </c>
      <c r="K6042" s="204">
        <f t="shared" si="1107"/>
        <v>0.1657653061173503</v>
      </c>
      <c r="L6042" s="28">
        <f t="shared" si="1106"/>
        <v>9.7084599828880815</v>
      </c>
      <c r="M6042" s="28">
        <f t="shared" si="1108"/>
        <v>0.63067322287304872</v>
      </c>
      <c r="N6042" s="28">
        <f t="shared" si="1104"/>
        <v>9.8080698655856366</v>
      </c>
      <c r="O6042" s="28">
        <f t="shared" si="1109"/>
        <v>0.63714400051044973</v>
      </c>
      <c r="P6042" s="28">
        <f t="shared" si="1110"/>
        <v>1.2678172233834983</v>
      </c>
      <c r="Q6042" s="6">
        <f t="shared" si="1111"/>
        <v>0.30272314697906338</v>
      </c>
      <c r="R6042" s="6">
        <f t="shared" si="1112"/>
        <v>0.24848616019907541</v>
      </c>
      <c r="S6042" s="6">
        <f t="shared" si="1113"/>
        <v>0.55120930717813876</v>
      </c>
    </row>
    <row r="6043" spans="2:19" customFormat="1" x14ac:dyDescent="0.25">
      <c r="B6043" s="200" t="s">
        <v>871</v>
      </c>
      <c r="C6043" s="114">
        <v>3</v>
      </c>
      <c r="D6043" s="1">
        <v>3</v>
      </c>
      <c r="E6043" s="1"/>
      <c r="F6043" s="1"/>
      <c r="G6043" s="4">
        <f t="shared" si="1105"/>
        <v>795.77470000000005</v>
      </c>
      <c r="H6043" s="201"/>
      <c r="I6043" s="201"/>
      <c r="J6043" s="204">
        <f t="shared" si="1103"/>
        <v>7.0685834705770342E-4</v>
      </c>
      <c r="K6043" s="204">
        <f t="shared" si="1107"/>
        <v>0.56249666683810862</v>
      </c>
      <c r="L6043" s="28">
        <f t="shared" si="1106"/>
        <v>2.219707841442716</v>
      </c>
      <c r="M6043" s="28">
        <f t="shared" si="1108"/>
        <v>1.7663769089848702</v>
      </c>
      <c r="N6043" s="28">
        <f t="shared" si="1104"/>
        <v>4.6285167281146418</v>
      </c>
      <c r="O6043" s="28">
        <f t="shared" si="1109"/>
        <v>3.6832347567317885</v>
      </c>
      <c r="P6043" s="28">
        <f t="shared" si="1110"/>
        <v>5.4496116657166587</v>
      </c>
      <c r="Q6043" s="6">
        <f t="shared" si="1111"/>
        <v>0.84786091631273763</v>
      </c>
      <c r="R6043" s="6">
        <f t="shared" si="1112"/>
        <v>1.4364615551253976</v>
      </c>
      <c r="S6043" s="6">
        <f t="shared" si="1113"/>
        <v>2.2843224714381352</v>
      </c>
    </row>
    <row r="6044" spans="2:19" customFormat="1" x14ac:dyDescent="0.25">
      <c r="B6044" s="200" t="s">
        <v>871</v>
      </c>
      <c r="C6044" s="114">
        <v>3</v>
      </c>
      <c r="D6044" s="1">
        <v>4.3</v>
      </c>
      <c r="E6044" s="1"/>
      <c r="F6044" s="1"/>
      <c r="G6044" s="4">
        <f t="shared" si="1105"/>
        <v>64.961200000000005</v>
      </c>
      <c r="H6044" s="201"/>
      <c r="I6044" s="201"/>
      <c r="J6044" s="204">
        <f t="shared" si="1103"/>
        <v>1.4522012041218817E-3</v>
      </c>
      <c r="K6044" s="204">
        <f t="shared" si="1107"/>
        <v>9.4336734690975893E-2</v>
      </c>
      <c r="L6044" s="28">
        <f t="shared" si="1106"/>
        <v>5.0785301024450318</v>
      </c>
      <c r="M6044" s="28">
        <f t="shared" si="1108"/>
        <v>0.3299074160899001</v>
      </c>
      <c r="N6044" s="28">
        <f t="shared" si="1104"/>
        <v>7.0529054640829827</v>
      </c>
      <c r="O6044" s="28">
        <f t="shared" si="1109"/>
        <v>0.45816521132004828</v>
      </c>
      <c r="P6044" s="28">
        <f t="shared" si="1110"/>
        <v>0.78807262740994832</v>
      </c>
      <c r="Q6044" s="6">
        <f t="shared" si="1111"/>
        <v>0.15835555972315205</v>
      </c>
      <c r="R6044" s="6">
        <f t="shared" si="1112"/>
        <v>0.17868443241481885</v>
      </c>
      <c r="S6044" s="6">
        <f t="shared" si="1113"/>
        <v>0.33703999213797087</v>
      </c>
    </row>
    <row r="6045" spans="2:19" customFormat="1" x14ac:dyDescent="0.25">
      <c r="B6045" s="200" t="s">
        <v>871</v>
      </c>
      <c r="C6045" s="114">
        <v>3</v>
      </c>
      <c r="D6045" s="1">
        <v>3.9</v>
      </c>
      <c r="E6045" s="1"/>
      <c r="F6045" s="1"/>
      <c r="G6045" s="4">
        <f t="shared" si="1105"/>
        <v>64.961200000000005</v>
      </c>
      <c r="H6045" s="201"/>
      <c r="I6045" s="201"/>
      <c r="J6045" s="204">
        <f t="shared" si="1103"/>
        <v>1.1945906065275189E-3</v>
      </c>
      <c r="K6045" s="204">
        <f t="shared" si="1107"/>
        <v>7.7602040813939621E-2</v>
      </c>
      <c r="L6045" s="28">
        <f t="shared" si="1106"/>
        <v>4.0574351124683323</v>
      </c>
      <c r="M6045" s="28">
        <f t="shared" si="1108"/>
        <v>0.26357585894044605</v>
      </c>
      <c r="N6045" s="28">
        <f t="shared" si="1104"/>
        <v>6.2915196864507177</v>
      </c>
      <c r="O6045" s="28">
        <f t="shared" si="1109"/>
        <v>0.40870467658277715</v>
      </c>
      <c r="P6045" s="28">
        <f t="shared" si="1110"/>
        <v>0.6722805355232232</v>
      </c>
      <c r="Q6045" s="6">
        <f t="shared" si="1111"/>
        <v>0.12651641229141411</v>
      </c>
      <c r="R6045" s="6">
        <f t="shared" si="1112"/>
        <v>0.1593948238672831</v>
      </c>
      <c r="S6045" s="6">
        <f t="shared" si="1113"/>
        <v>0.28591123615869718</v>
      </c>
    </row>
    <row r="6046" spans="2:19" customFormat="1" x14ac:dyDescent="0.25">
      <c r="B6046" s="200" t="s">
        <v>871</v>
      </c>
      <c r="C6046" s="114">
        <v>3</v>
      </c>
      <c r="D6046" s="1">
        <v>3.8</v>
      </c>
      <c r="E6046" s="1"/>
      <c r="F6046" s="1"/>
      <c r="G6046" s="4">
        <f t="shared" si="1105"/>
        <v>64.961200000000005</v>
      </c>
      <c r="H6046" s="201"/>
      <c r="I6046" s="201"/>
      <c r="J6046" s="204">
        <f t="shared" si="1103"/>
        <v>1.1341149479459152E-3</v>
      </c>
      <c r="K6046" s="204">
        <f t="shared" si="1107"/>
        <v>7.3673469385489021E-2</v>
      </c>
      <c r="L6046" s="28">
        <f t="shared" si="1106"/>
        <v>3.8222275656794742</v>
      </c>
      <c r="M6046" s="28">
        <f t="shared" si="1108"/>
        <v>0.24829649415562419</v>
      </c>
      <c r="N6046" s="28">
        <f t="shared" si="1104"/>
        <v>6.1031884174464111</v>
      </c>
      <c r="O6046" s="28">
        <f t="shared" si="1109"/>
        <v>0.39647045111343715</v>
      </c>
      <c r="P6046" s="28">
        <f t="shared" si="1110"/>
        <v>0.64476694526906131</v>
      </c>
      <c r="Q6046" s="6">
        <f t="shared" si="1111"/>
        <v>0.1191823171946996</v>
      </c>
      <c r="R6046" s="6">
        <f t="shared" si="1112"/>
        <v>0.1546234759342405</v>
      </c>
      <c r="S6046" s="6">
        <f t="shared" si="1113"/>
        <v>0.2738057931289401</v>
      </c>
    </row>
    <row r="6047" spans="2:19" customFormat="1" x14ac:dyDescent="0.25">
      <c r="B6047" s="200" t="s">
        <v>871</v>
      </c>
      <c r="C6047" s="114">
        <v>3</v>
      </c>
      <c r="D6047" s="1">
        <v>6.3</v>
      </c>
      <c r="E6047" s="1"/>
      <c r="F6047" s="1"/>
      <c r="G6047" s="4">
        <f t="shared" si="1105"/>
        <v>64.961200000000005</v>
      </c>
      <c r="H6047" s="201"/>
      <c r="I6047" s="201"/>
      <c r="J6047" s="204">
        <f t="shared" si="1103"/>
        <v>3.1172453105244723E-3</v>
      </c>
      <c r="K6047" s="204">
        <f t="shared" si="1107"/>
        <v>0.20249999999377144</v>
      </c>
      <c r="L6047" s="28">
        <f t="shared" si="1106"/>
        <v>12.220190463130352</v>
      </c>
      <c r="M6047" s="28">
        <f t="shared" si="1108"/>
        <v>0.79383825211094339</v>
      </c>
      <c r="N6047" s="28">
        <f t="shared" si="1104"/>
        <v>11.026518552173203</v>
      </c>
      <c r="O6047" s="28">
        <f t="shared" si="1109"/>
        <v>0.71629589086484713</v>
      </c>
      <c r="P6047" s="28">
        <f t="shared" si="1110"/>
        <v>1.5101341429757906</v>
      </c>
      <c r="Q6047" s="6">
        <f t="shared" si="1111"/>
        <v>0.38104236101325284</v>
      </c>
      <c r="R6047" s="6">
        <f t="shared" si="1112"/>
        <v>0.27935539743729038</v>
      </c>
      <c r="S6047" s="6">
        <f t="shared" si="1113"/>
        <v>0.66039775845054316</v>
      </c>
    </row>
    <row r="6048" spans="2:19" customFormat="1" x14ac:dyDescent="0.25">
      <c r="B6048" s="200" t="s">
        <v>871</v>
      </c>
      <c r="C6048" s="114">
        <v>3</v>
      </c>
      <c r="D6048" s="1">
        <v>5.8</v>
      </c>
      <c r="E6048" s="1"/>
      <c r="F6048" s="1"/>
      <c r="G6048" s="4">
        <f t="shared" si="1105"/>
        <v>64.961200000000005</v>
      </c>
      <c r="H6048" s="201"/>
      <c r="I6048" s="201"/>
      <c r="J6048" s="204">
        <f t="shared" si="1103"/>
        <v>2.6420794216690155E-3</v>
      </c>
      <c r="K6048" s="204">
        <f t="shared" si="1107"/>
        <v>0.1716326530559453</v>
      </c>
      <c r="L6048" s="28">
        <f t="shared" si="1106"/>
        <v>10.104504202450142</v>
      </c>
      <c r="M6048" s="28">
        <f t="shared" si="1108"/>
        <v>0.65640073112787944</v>
      </c>
      <c r="N6048" s="28">
        <f t="shared" si="1104"/>
        <v>10.009692178621206</v>
      </c>
      <c r="O6048" s="28">
        <f t="shared" si="1109"/>
        <v>0.65024162816606002</v>
      </c>
      <c r="P6048" s="28">
        <f t="shared" si="1110"/>
        <v>1.3066423592939396</v>
      </c>
      <c r="Q6048" s="6">
        <f t="shared" si="1111"/>
        <v>0.31507235094138214</v>
      </c>
      <c r="R6048" s="6">
        <f t="shared" si="1112"/>
        <v>0.25359423498476341</v>
      </c>
      <c r="S6048" s="6">
        <f t="shared" si="1113"/>
        <v>0.5686665859261455</v>
      </c>
    </row>
    <row r="6049" spans="2:19" customFormat="1" x14ac:dyDescent="0.25">
      <c r="B6049" s="200" t="s">
        <v>871</v>
      </c>
      <c r="C6049" s="114">
        <v>3</v>
      </c>
      <c r="D6049" s="1">
        <v>3.2</v>
      </c>
      <c r="E6049" s="1"/>
      <c r="F6049" s="1"/>
      <c r="G6049" s="4">
        <f t="shared" si="1105"/>
        <v>64.961200000000005</v>
      </c>
      <c r="H6049" s="201"/>
      <c r="I6049" s="201"/>
      <c r="J6049" s="204">
        <f t="shared" ref="J6049:J6112" si="1114">((+D6049/200)^2)*PI()</f>
        <v>8.0424771931898698E-4</v>
      </c>
      <c r="K6049" s="204">
        <f t="shared" si="1107"/>
        <v>5.2244897957576697E-2</v>
      </c>
      <c r="L6049" s="28">
        <f t="shared" si="1106"/>
        <v>2.57474279673893</v>
      </c>
      <c r="M6049" s="28">
        <f t="shared" si="1108"/>
        <v>0.16725838501169291</v>
      </c>
      <c r="N6049" s="28">
        <f t="shared" ref="N6049:N6112" si="1115">1.28*(D6049^1.17)</f>
        <v>4.9915502127950244</v>
      </c>
      <c r="O6049" s="28">
        <f t="shared" si="1109"/>
        <v>0.32425709797277341</v>
      </c>
      <c r="P6049" s="28">
        <f t="shared" si="1110"/>
        <v>0.49151548298446635</v>
      </c>
      <c r="Q6049" s="6">
        <f t="shared" si="1111"/>
        <v>8.0284024805612586E-2</v>
      </c>
      <c r="R6049" s="6">
        <f t="shared" si="1112"/>
        <v>0.12646026820938164</v>
      </c>
      <c r="S6049" s="6">
        <f t="shared" si="1113"/>
        <v>0.20674429301499422</v>
      </c>
    </row>
    <row r="6050" spans="2:19" customFormat="1" x14ac:dyDescent="0.25">
      <c r="B6050" s="200" t="s">
        <v>871</v>
      </c>
      <c r="C6050" s="114">
        <v>3</v>
      </c>
      <c r="D6050" s="1">
        <v>1.7</v>
      </c>
      <c r="E6050" s="1"/>
      <c r="F6050" s="1"/>
      <c r="G6050" s="4">
        <f t="shared" ref="G6050:G6113" si="1116">IF($D6050&lt;3.01,795.7747,64.9612)</f>
        <v>795.77470000000005</v>
      </c>
      <c r="H6050" s="201"/>
      <c r="I6050" s="201"/>
      <c r="J6050" s="204">
        <f t="shared" si="1114"/>
        <v>2.2698006922186259E-4</v>
      </c>
      <c r="K6050" s="204">
        <f t="shared" si="1107"/>
        <v>0.18062392968468158</v>
      </c>
      <c r="L6050" s="28">
        <f t="shared" ref="L6050:L6113" si="1117">0.17758*(D6050^2.299)</f>
        <v>0.60144528125594432</v>
      </c>
      <c r="M6050" s="28">
        <f t="shared" si="1108"/>
        <v>0.47861211146504279</v>
      </c>
      <c r="N6050" s="28">
        <f t="shared" si="1115"/>
        <v>2.3814156735674734</v>
      </c>
      <c r="O6050" s="28">
        <f t="shared" si="1109"/>
        <v>1.8950591505547882</v>
      </c>
      <c r="P6050" s="28">
        <f t="shared" si="1110"/>
        <v>2.373671262019831</v>
      </c>
      <c r="Q6050" s="6">
        <f t="shared" si="1111"/>
        <v>0.22973381350322053</v>
      </c>
      <c r="R6050" s="6">
        <f t="shared" si="1112"/>
        <v>0.73907306871636747</v>
      </c>
      <c r="S6050" s="6">
        <f t="shared" si="1113"/>
        <v>0.96880688221958799</v>
      </c>
    </row>
    <row r="6051" spans="2:19" customFormat="1" x14ac:dyDescent="0.25">
      <c r="B6051" s="200" t="s">
        <v>871</v>
      </c>
      <c r="C6051" s="114">
        <v>3</v>
      </c>
      <c r="D6051" s="1">
        <v>3.3</v>
      </c>
      <c r="E6051" s="1"/>
      <c r="F6051" s="1"/>
      <c r="G6051" s="4">
        <f t="shared" si="1116"/>
        <v>64.961200000000005</v>
      </c>
      <c r="H6051" s="201"/>
      <c r="I6051" s="201"/>
      <c r="J6051" s="204">
        <f t="shared" si="1114"/>
        <v>8.5529859993982123E-4</v>
      </c>
      <c r="K6051" s="204">
        <f t="shared" si="1107"/>
        <v>5.5561224488086945E-2</v>
      </c>
      <c r="L6051" s="28">
        <f t="shared" si="1117"/>
        <v>2.7634881041225379</v>
      </c>
      <c r="M6051" s="28">
        <f t="shared" si="1108"/>
        <v>0.17951950691152002</v>
      </c>
      <c r="N6051" s="28">
        <f t="shared" si="1115"/>
        <v>5.1745344101160526</v>
      </c>
      <c r="O6051" s="28">
        <f t="shared" si="1109"/>
        <v>0.3361439712423443</v>
      </c>
      <c r="P6051" s="28">
        <f t="shared" si="1110"/>
        <v>0.51566347815386426</v>
      </c>
      <c r="Q6051" s="6">
        <f t="shared" si="1111"/>
        <v>8.6169363317529613E-2</v>
      </c>
      <c r="R6051" s="6">
        <f t="shared" si="1112"/>
        <v>0.13109614878451428</v>
      </c>
      <c r="S6051" s="6">
        <f t="shared" si="1113"/>
        <v>0.2172655121020439</v>
      </c>
    </row>
    <row r="6052" spans="2:19" customFormat="1" x14ac:dyDescent="0.25">
      <c r="B6052" s="200" t="s">
        <v>871</v>
      </c>
      <c r="C6052" s="114">
        <v>3</v>
      </c>
      <c r="D6052" s="1">
        <v>5.0999999999999996</v>
      </c>
      <c r="E6052" s="1"/>
      <c r="F6052" s="1"/>
      <c r="G6052" s="4">
        <f t="shared" si="1116"/>
        <v>64.961200000000005</v>
      </c>
      <c r="H6052" s="201"/>
      <c r="I6052" s="201"/>
      <c r="J6052" s="204">
        <f t="shared" si="1114"/>
        <v>2.0428206229967626E-3</v>
      </c>
      <c r="K6052" s="204">
        <f t="shared" ref="K6052:K6115" si="1118">+IF($D6052&gt;3.01,J6052*64.96120126,J6052*795.77)</f>
        <v>0.13270408162857128</v>
      </c>
      <c r="L6052" s="28">
        <f t="shared" si="1117"/>
        <v>7.5179232289815232</v>
      </c>
      <c r="M6052" s="28">
        <f t="shared" ref="M6052:M6115" si="1119">+IF($D6052&gt;3.01,L6052*64.96120126*0.001,L6052*795.77*0.001)</f>
        <v>0.48837332393509775</v>
      </c>
      <c r="N6052" s="28">
        <f t="shared" si="1115"/>
        <v>8.6112674075792555</v>
      </c>
      <c r="O6052" s="28">
        <f t="shared" ref="O6052:O6115" si="1120">+IF($D6052&gt;3.01,N6052*64.96120126*0.001,N6052*795.77*0.001)</f>
        <v>0.55939827516743446</v>
      </c>
      <c r="P6052" s="28">
        <f t="shared" ref="P6052:P6115" si="1121">+M6052+O6052</f>
        <v>1.0477715991025323</v>
      </c>
      <c r="Q6052" s="6">
        <f t="shared" si="1111"/>
        <v>0.2344191954888469</v>
      </c>
      <c r="R6052" s="6">
        <f t="shared" si="1112"/>
        <v>0.21816532731529945</v>
      </c>
      <c r="S6052" s="6">
        <f t="shared" si="1113"/>
        <v>0.45258452280414635</v>
      </c>
    </row>
    <row r="6053" spans="2:19" customFormat="1" x14ac:dyDescent="0.25">
      <c r="B6053" s="200" t="s">
        <v>871</v>
      </c>
      <c r="C6053" s="114">
        <v>3</v>
      </c>
      <c r="D6053" s="1">
        <v>5.5</v>
      </c>
      <c r="E6053" s="1"/>
      <c r="F6053" s="1"/>
      <c r="G6053" s="4">
        <f t="shared" si="1116"/>
        <v>64.961200000000005</v>
      </c>
      <c r="H6053" s="201"/>
      <c r="I6053" s="201"/>
      <c r="J6053" s="204">
        <f t="shared" si="1114"/>
        <v>2.3758294442772811E-3</v>
      </c>
      <c r="K6053" s="204">
        <f t="shared" si="1118"/>
        <v>0.15433673468913039</v>
      </c>
      <c r="L6053" s="28">
        <f t="shared" si="1117"/>
        <v>8.9430956308196485</v>
      </c>
      <c r="M6053" s="28">
        <f t="shared" si="1119"/>
        <v>0.58095423516110178</v>
      </c>
      <c r="N6053" s="28">
        <f t="shared" si="1115"/>
        <v>9.4066355127217793</v>
      </c>
      <c r="O6053" s="28">
        <f t="shared" si="1120"/>
        <v>0.61106634272138272</v>
      </c>
      <c r="P6053" s="28">
        <f t="shared" si="1121"/>
        <v>1.1920205778824844</v>
      </c>
      <c r="Q6053" s="6">
        <f t="shared" si="1111"/>
        <v>0.27885803287732885</v>
      </c>
      <c r="R6053" s="6">
        <f t="shared" si="1112"/>
        <v>0.23831587366133927</v>
      </c>
      <c r="S6053" s="6">
        <f t="shared" si="1113"/>
        <v>0.51717390653866813</v>
      </c>
    </row>
    <row r="6054" spans="2:19" customFormat="1" x14ac:dyDescent="0.25">
      <c r="B6054" s="200" t="s">
        <v>871</v>
      </c>
      <c r="C6054" s="114">
        <v>3</v>
      </c>
      <c r="D6054" s="1">
        <v>5.4</v>
      </c>
      <c r="E6054" s="1"/>
      <c r="F6054" s="1"/>
      <c r="G6054" s="4">
        <f t="shared" si="1116"/>
        <v>64.961200000000005</v>
      </c>
      <c r="H6054" s="201"/>
      <c r="I6054" s="201"/>
      <c r="J6054" s="204">
        <f t="shared" si="1114"/>
        <v>2.2902210444669595E-3</v>
      </c>
      <c r="K6054" s="204">
        <f t="shared" si="1118"/>
        <v>0.14877551019950555</v>
      </c>
      <c r="L6054" s="28">
        <f t="shared" si="1117"/>
        <v>8.5736806990755614</v>
      </c>
      <c r="M6054" s="28">
        <f t="shared" si="1119"/>
        <v>0.55695659743162507</v>
      </c>
      <c r="N6054" s="28">
        <f t="shared" si="1115"/>
        <v>9.2068415424761678</v>
      </c>
      <c r="O6054" s="28">
        <f t="shared" si="1120"/>
        <v>0.5980874864097232</v>
      </c>
      <c r="P6054" s="28">
        <f t="shared" si="1121"/>
        <v>1.1550440838413483</v>
      </c>
      <c r="Q6054" s="6">
        <f t="shared" si="1111"/>
        <v>0.26733916676718</v>
      </c>
      <c r="R6054" s="6">
        <f t="shared" si="1112"/>
        <v>0.23325411969979207</v>
      </c>
      <c r="S6054" s="6">
        <f t="shared" si="1113"/>
        <v>0.5005932864669721</v>
      </c>
    </row>
    <row r="6055" spans="2:19" customFormat="1" x14ac:dyDescent="0.25">
      <c r="B6055" s="200" t="s">
        <v>871</v>
      </c>
      <c r="C6055" s="114">
        <v>3</v>
      </c>
      <c r="D6055" s="1">
        <v>3.5</v>
      </c>
      <c r="E6055" s="1"/>
      <c r="F6055" s="1"/>
      <c r="G6055" s="4">
        <f t="shared" si="1116"/>
        <v>64.961200000000005</v>
      </c>
      <c r="H6055" s="201"/>
      <c r="I6055" s="201"/>
      <c r="J6055" s="204">
        <f t="shared" si="1114"/>
        <v>9.6211275016187424E-4</v>
      </c>
      <c r="K6055" s="204">
        <f t="shared" si="1118"/>
        <v>6.2499999998077607E-2</v>
      </c>
      <c r="L6055" s="28">
        <f t="shared" si="1117"/>
        <v>3.1637815247608514</v>
      </c>
      <c r="M6055" s="28">
        <f t="shared" si="1119"/>
        <v>0.20552304837265933</v>
      </c>
      <c r="N6055" s="28">
        <f t="shared" si="1115"/>
        <v>5.5433152983182508</v>
      </c>
      <c r="O6055" s="28">
        <f t="shared" si="1120"/>
        <v>0.36010042074168885</v>
      </c>
      <c r="P6055" s="28">
        <f t="shared" si="1121"/>
        <v>0.56562346911434824</v>
      </c>
      <c r="Q6055" s="6">
        <f t="shared" si="1111"/>
        <v>9.865106321887647E-2</v>
      </c>
      <c r="R6055" s="6">
        <f t="shared" si="1112"/>
        <v>0.14043916408925866</v>
      </c>
      <c r="S6055" s="6">
        <f t="shared" si="1113"/>
        <v>0.23909022730813512</v>
      </c>
    </row>
    <row r="6056" spans="2:19" customFormat="1" x14ac:dyDescent="0.25">
      <c r="B6056" s="200" t="s">
        <v>871</v>
      </c>
      <c r="C6056" s="114">
        <v>3</v>
      </c>
      <c r="D6056" s="1">
        <v>5.2</v>
      </c>
      <c r="E6056" s="1"/>
      <c r="F6056" s="1"/>
      <c r="G6056" s="4">
        <f t="shared" si="1116"/>
        <v>64.961200000000005</v>
      </c>
      <c r="H6056" s="201"/>
      <c r="I6056" s="201"/>
      <c r="J6056" s="204">
        <f t="shared" si="1114"/>
        <v>2.1237166338267006E-3</v>
      </c>
      <c r="K6056" s="204">
        <f t="shared" si="1118"/>
        <v>0.13795918366922602</v>
      </c>
      <c r="L6056" s="28">
        <f t="shared" si="1117"/>
        <v>7.8611437635641082</v>
      </c>
      <c r="M6056" s="28">
        <f t="shared" si="1119"/>
        <v>0.51066934215868187</v>
      </c>
      <c r="N6056" s="28">
        <f t="shared" si="1115"/>
        <v>8.8091474968502013</v>
      </c>
      <c r="O6056" s="28">
        <f t="shared" si="1120"/>
        <v>0.5722528034719111</v>
      </c>
      <c r="P6056" s="28">
        <f t="shared" si="1121"/>
        <v>1.0829221456305929</v>
      </c>
      <c r="Q6056" s="6">
        <f t="shared" si="1111"/>
        <v>0.2451212842361673</v>
      </c>
      <c r="R6056" s="6">
        <f t="shared" si="1112"/>
        <v>0.22317859335404533</v>
      </c>
      <c r="S6056" s="6">
        <f t="shared" si="1113"/>
        <v>0.46829987759021263</v>
      </c>
    </row>
    <row r="6057" spans="2:19" customFormat="1" x14ac:dyDescent="0.25">
      <c r="B6057" s="200" t="s">
        <v>871</v>
      </c>
      <c r="C6057" s="114">
        <v>3</v>
      </c>
      <c r="D6057" s="1">
        <v>7</v>
      </c>
      <c r="E6057" s="1" t="s">
        <v>981</v>
      </c>
      <c r="F6057" s="1"/>
      <c r="G6057" s="4">
        <f t="shared" si="1116"/>
        <v>64.961200000000005</v>
      </c>
      <c r="H6057" s="201"/>
      <c r="I6057" s="201"/>
      <c r="J6057" s="204">
        <f t="shared" si="1114"/>
        <v>3.8484510006474969E-3</v>
      </c>
      <c r="K6057" s="204">
        <f t="shared" si="1118"/>
        <v>0.24999999999231043</v>
      </c>
      <c r="L6057" s="28">
        <f t="shared" si="1117"/>
        <v>15.569492106387406</v>
      </c>
      <c r="M6057" s="28">
        <f t="shared" si="1119"/>
        <v>1.0114129102390135</v>
      </c>
      <c r="N6057" s="28">
        <f t="shared" si="1115"/>
        <v>12.473107819356448</v>
      </c>
      <c r="O6057" s="28">
        <f t="shared" si="1120"/>
        <v>0.81026806739089385</v>
      </c>
      <c r="P6057" s="28">
        <f t="shared" si="1121"/>
        <v>1.8216809776299074</v>
      </c>
      <c r="Q6057" s="6">
        <f t="shared" si="1111"/>
        <v>0.48547819691472643</v>
      </c>
      <c r="R6057" s="6">
        <f t="shared" si="1112"/>
        <v>0.31600454628244862</v>
      </c>
      <c r="S6057" s="6">
        <f t="shared" si="1113"/>
        <v>0.80148274319717505</v>
      </c>
    </row>
    <row r="6058" spans="2:19" customFormat="1" x14ac:dyDescent="0.25">
      <c r="B6058" s="200" t="s">
        <v>871</v>
      </c>
      <c r="C6058" s="114">
        <v>3</v>
      </c>
      <c r="D6058" s="1">
        <v>5.4</v>
      </c>
      <c r="E6058" s="1" t="s">
        <v>981</v>
      </c>
      <c r="F6058" s="1"/>
      <c r="G6058" s="4">
        <f t="shared" si="1116"/>
        <v>64.961200000000005</v>
      </c>
      <c r="H6058" s="201"/>
      <c r="I6058" s="201"/>
      <c r="J6058" s="204">
        <f t="shared" si="1114"/>
        <v>2.2902210444669595E-3</v>
      </c>
      <c r="K6058" s="204">
        <f t="shared" si="1118"/>
        <v>0.14877551019950555</v>
      </c>
      <c r="L6058" s="28">
        <f t="shared" si="1117"/>
        <v>8.5736806990755614</v>
      </c>
      <c r="M6058" s="28">
        <f t="shared" si="1119"/>
        <v>0.55695659743162507</v>
      </c>
      <c r="N6058" s="28">
        <f t="shared" si="1115"/>
        <v>9.2068415424761678</v>
      </c>
      <c r="O6058" s="28">
        <f t="shared" si="1120"/>
        <v>0.5980874864097232</v>
      </c>
      <c r="P6058" s="28">
        <f t="shared" si="1121"/>
        <v>1.1550440838413483</v>
      </c>
      <c r="Q6058" s="6">
        <f t="shared" si="1111"/>
        <v>0.26733916676718</v>
      </c>
      <c r="R6058" s="6">
        <f t="shared" si="1112"/>
        <v>0.23325411969979207</v>
      </c>
      <c r="S6058" s="6">
        <f t="shared" si="1113"/>
        <v>0.5005932864669721</v>
      </c>
    </row>
    <row r="6059" spans="2:19" customFormat="1" x14ac:dyDescent="0.25">
      <c r="B6059" s="200" t="s">
        <v>871</v>
      </c>
      <c r="C6059" s="114">
        <v>3</v>
      </c>
      <c r="D6059" s="1">
        <v>3.1</v>
      </c>
      <c r="E6059" s="1"/>
      <c r="F6059" s="1"/>
      <c r="G6059" s="4">
        <f t="shared" si="1116"/>
        <v>64.961200000000005</v>
      </c>
      <c r="H6059" s="201"/>
      <c r="I6059" s="201"/>
      <c r="J6059" s="204">
        <f t="shared" si="1114"/>
        <v>7.5476763502494771E-4</v>
      </c>
      <c r="K6059" s="204">
        <f t="shared" si="1118"/>
        <v>4.9030612243389851E-2</v>
      </c>
      <c r="L6059" s="28">
        <f t="shared" si="1117"/>
        <v>2.3935063597525432</v>
      </c>
      <c r="M6059" s="28">
        <f t="shared" si="1119"/>
        <v>0.15548504835297491</v>
      </c>
      <c r="N6059" s="28">
        <f t="shared" si="1115"/>
        <v>4.8095356854949474</v>
      </c>
      <c r="O6059" s="28">
        <f t="shared" si="1120"/>
        <v>0.31243321563258936</v>
      </c>
      <c r="P6059" s="28">
        <f t="shared" si="1121"/>
        <v>0.46791826398556424</v>
      </c>
      <c r="Q6059" s="6">
        <f t="shared" si="1111"/>
        <v>7.4632823209427962E-2</v>
      </c>
      <c r="R6059" s="6">
        <f t="shared" si="1112"/>
        <v>0.12184895409670986</v>
      </c>
      <c r="S6059" s="6">
        <f t="shared" si="1113"/>
        <v>0.19648177730613781</v>
      </c>
    </row>
    <row r="6060" spans="2:19" customFormat="1" x14ac:dyDescent="0.25">
      <c r="B6060" s="200" t="s">
        <v>871</v>
      </c>
      <c r="C6060" s="114">
        <v>4</v>
      </c>
      <c r="D6060" s="1">
        <v>8.9</v>
      </c>
      <c r="E6060" s="1"/>
      <c r="F6060" s="1"/>
      <c r="G6060" s="4">
        <f t="shared" si="1116"/>
        <v>64.961200000000005</v>
      </c>
      <c r="H6060" s="201"/>
      <c r="I6060" s="201"/>
      <c r="J6060" s="204">
        <f t="shared" si="1114"/>
        <v>6.2211388522711887E-3</v>
      </c>
      <c r="K6060" s="204">
        <f t="shared" si="1118"/>
        <v>0.40413265304879409</v>
      </c>
      <c r="L6060" s="28">
        <f t="shared" si="1117"/>
        <v>27.04217861046752</v>
      </c>
      <c r="M6060" s="28">
        <f t="shared" si="1119"/>
        <v>1.7566924072234475</v>
      </c>
      <c r="N6060" s="28">
        <f t="shared" si="1115"/>
        <v>16.519476384138205</v>
      </c>
      <c r="O6060" s="28">
        <f t="shared" si="1120"/>
        <v>1.073125030099819</v>
      </c>
      <c r="P6060" s="28">
        <f t="shared" si="1121"/>
        <v>2.8298174373232667</v>
      </c>
      <c r="Q6060" s="6">
        <f t="shared" si="1111"/>
        <v>0.84321235546725481</v>
      </c>
      <c r="R6060" s="6">
        <f t="shared" si="1112"/>
        <v>0.41851876173892943</v>
      </c>
      <c r="S6060" s="6">
        <f t="shared" si="1113"/>
        <v>1.2617311172061842</v>
      </c>
    </row>
    <row r="6061" spans="2:19" customFormat="1" x14ac:dyDescent="0.25">
      <c r="B6061" s="200" t="s">
        <v>871</v>
      </c>
      <c r="C6061" s="114">
        <v>4</v>
      </c>
      <c r="D6061" s="1">
        <v>7.2</v>
      </c>
      <c r="E6061" s="1"/>
      <c r="F6061" s="1"/>
      <c r="G6061" s="4">
        <f t="shared" si="1116"/>
        <v>64.961200000000005</v>
      </c>
      <c r="H6061" s="201"/>
      <c r="I6061" s="201"/>
      <c r="J6061" s="204">
        <f t="shared" si="1114"/>
        <v>4.0715040790523724E-3</v>
      </c>
      <c r="K6061" s="204">
        <f t="shared" si="1118"/>
        <v>0.26448979591023208</v>
      </c>
      <c r="L6061" s="28">
        <f t="shared" si="1117"/>
        <v>16.611217355322236</v>
      </c>
      <c r="M6061" s="28">
        <f t="shared" si="1119"/>
        <v>1.0790846337926925</v>
      </c>
      <c r="N6061" s="28">
        <f t="shared" si="1115"/>
        <v>12.891070706250053</v>
      </c>
      <c r="O6061" s="28">
        <f t="shared" si="1120"/>
        <v>0.83741943860560009</v>
      </c>
      <c r="P6061" s="28">
        <f t="shared" si="1121"/>
        <v>1.9165040723982925</v>
      </c>
      <c r="Q6061" s="6">
        <f t="shared" si="1111"/>
        <v>0.51796062422049238</v>
      </c>
      <c r="R6061" s="6">
        <f t="shared" si="1112"/>
        <v>0.32659358105618402</v>
      </c>
      <c r="S6061" s="6">
        <f t="shared" si="1113"/>
        <v>0.84455420527667635</v>
      </c>
    </row>
    <row r="6062" spans="2:19" customFormat="1" x14ac:dyDescent="0.25">
      <c r="B6062" s="200" t="s">
        <v>871</v>
      </c>
      <c r="C6062" s="114">
        <v>4</v>
      </c>
      <c r="D6062" s="1">
        <v>7.1</v>
      </c>
      <c r="E6062" s="1" t="s">
        <v>981</v>
      </c>
      <c r="F6062" s="1"/>
      <c r="G6062" s="4">
        <f t="shared" si="1116"/>
        <v>64.961200000000005</v>
      </c>
      <c r="H6062" s="201"/>
      <c r="I6062" s="201"/>
      <c r="J6062" s="204">
        <f t="shared" si="1114"/>
        <v>3.959192141686536E-3</v>
      </c>
      <c r="K6062" s="204">
        <f t="shared" si="1118"/>
        <v>0.25719387754310946</v>
      </c>
      <c r="L6062" s="28">
        <f t="shared" si="1117"/>
        <v>16.085590015951329</v>
      </c>
      <c r="M6062" s="28">
        <f t="shared" si="1119"/>
        <v>1.0449392504120609</v>
      </c>
      <c r="N6062" s="28">
        <f t="shared" si="1115"/>
        <v>12.681839066301519</v>
      </c>
      <c r="O6062" s="28">
        <f t="shared" si="1120"/>
        <v>0.82382749993294346</v>
      </c>
      <c r="P6062" s="28">
        <f t="shared" si="1121"/>
        <v>1.8687667503450043</v>
      </c>
      <c r="Q6062" s="6">
        <f t="shared" si="1111"/>
        <v>0.50157084019778919</v>
      </c>
      <c r="R6062" s="6">
        <f t="shared" si="1112"/>
        <v>0.32129272497384798</v>
      </c>
      <c r="S6062" s="6">
        <f t="shared" si="1113"/>
        <v>0.82286356517163717</v>
      </c>
    </row>
    <row r="6063" spans="2:19" customFormat="1" x14ac:dyDescent="0.25">
      <c r="B6063" s="200" t="s">
        <v>871</v>
      </c>
      <c r="C6063" s="114">
        <v>4</v>
      </c>
      <c r="D6063" s="1">
        <v>6.1</v>
      </c>
      <c r="E6063" s="1"/>
      <c r="F6063" s="1"/>
      <c r="G6063" s="4">
        <f t="shared" si="1116"/>
        <v>64.961200000000005</v>
      </c>
      <c r="H6063" s="201"/>
      <c r="I6063" s="201"/>
      <c r="J6063" s="204">
        <f t="shared" si="1114"/>
        <v>2.9224665660019049E-3</v>
      </c>
      <c r="K6063" s="204">
        <f t="shared" si="1118"/>
        <v>0.18984693876967082</v>
      </c>
      <c r="L6063" s="28">
        <f t="shared" si="1117"/>
        <v>11.346641732690337</v>
      </c>
      <c r="M6063" s="28">
        <f t="shared" si="1119"/>
        <v>0.73709147722241208</v>
      </c>
      <c r="N6063" s="28">
        <f t="shared" si="1115"/>
        <v>10.618077151196925</v>
      </c>
      <c r="O6063" s="28">
        <f t="shared" si="1120"/>
        <v>0.68976304681311085</v>
      </c>
      <c r="P6063" s="28">
        <f t="shared" si="1121"/>
        <v>1.426854524035523</v>
      </c>
      <c r="Q6063" s="6">
        <f t="shared" si="1111"/>
        <v>0.35380390906675779</v>
      </c>
      <c r="R6063" s="6">
        <f t="shared" si="1112"/>
        <v>0.26900758825711324</v>
      </c>
      <c r="S6063" s="6">
        <f t="shared" si="1113"/>
        <v>0.62281149732387098</v>
      </c>
    </row>
    <row r="6064" spans="2:19" customFormat="1" x14ac:dyDescent="0.25">
      <c r="B6064" s="200" t="s">
        <v>871</v>
      </c>
      <c r="C6064" s="114">
        <v>4</v>
      </c>
      <c r="D6064" s="1">
        <v>3.4</v>
      </c>
      <c r="E6064" s="1" t="s">
        <v>981</v>
      </c>
      <c r="F6064" s="1"/>
      <c r="G6064" s="4">
        <f t="shared" si="1116"/>
        <v>64.961200000000005</v>
      </c>
      <c r="H6064" s="201"/>
      <c r="I6064" s="201"/>
      <c r="J6064" s="204">
        <f t="shared" si="1114"/>
        <v>9.0792027688745035E-4</v>
      </c>
      <c r="K6064" s="204">
        <f t="shared" si="1118"/>
        <v>5.8979591834920582E-2</v>
      </c>
      <c r="L6064" s="28">
        <f t="shared" si="1117"/>
        <v>2.9598116954824234</v>
      </c>
      <c r="M6064" s="28">
        <f t="shared" si="1119"/>
        <v>0.19227292324193554</v>
      </c>
      <c r="N6064" s="28">
        <f t="shared" si="1115"/>
        <v>5.3584638182360029</v>
      </c>
      <c r="O6064" s="28">
        <f t="shared" si="1120"/>
        <v>0.34809224654085708</v>
      </c>
      <c r="P6064" s="28">
        <f t="shared" si="1121"/>
        <v>0.54036516978279259</v>
      </c>
      <c r="Q6064" s="6">
        <f t="shared" si="1111"/>
        <v>9.2291003156129051E-2</v>
      </c>
      <c r="R6064" s="6">
        <f t="shared" si="1112"/>
        <v>0.13575597615093427</v>
      </c>
      <c r="S6064" s="6">
        <f t="shared" si="1113"/>
        <v>0.2280469793070633</v>
      </c>
    </row>
    <row r="6065" spans="2:19" customFormat="1" x14ac:dyDescent="0.25">
      <c r="B6065" s="200" t="s">
        <v>871</v>
      </c>
      <c r="C6065" s="114">
        <v>4</v>
      </c>
      <c r="D6065" s="1">
        <v>6.4</v>
      </c>
      <c r="E6065" s="1"/>
      <c r="F6065" s="1"/>
      <c r="G6065" s="4">
        <f t="shared" si="1116"/>
        <v>64.961200000000005</v>
      </c>
      <c r="H6065" s="201"/>
      <c r="I6065" s="201"/>
      <c r="J6065" s="204">
        <f t="shared" si="1114"/>
        <v>3.2169908772759479E-3</v>
      </c>
      <c r="K6065" s="204">
        <f t="shared" si="1118"/>
        <v>0.20897959183030679</v>
      </c>
      <c r="L6065" s="28">
        <f t="shared" si="1117"/>
        <v>12.670735111153041</v>
      </c>
      <c r="M6065" s="28">
        <f t="shared" si="1119"/>
        <v>0.82310617366776118</v>
      </c>
      <c r="N6065" s="28">
        <f t="shared" si="1115"/>
        <v>11.231571837310549</v>
      </c>
      <c r="O6065" s="28">
        <f t="shared" si="1120"/>
        <v>0.72961639858967853</v>
      </c>
      <c r="P6065" s="28">
        <f t="shared" si="1121"/>
        <v>1.5527225722574398</v>
      </c>
      <c r="Q6065" s="6">
        <f t="shared" si="1111"/>
        <v>0.39509096336052535</v>
      </c>
      <c r="R6065" s="6">
        <f t="shared" si="1112"/>
        <v>0.28455039544997462</v>
      </c>
      <c r="S6065" s="6">
        <f t="shared" si="1113"/>
        <v>0.67964135881049992</v>
      </c>
    </row>
    <row r="6066" spans="2:19" customFormat="1" x14ac:dyDescent="0.25">
      <c r="B6066" s="200" t="s">
        <v>871</v>
      </c>
      <c r="C6066" s="114">
        <v>4</v>
      </c>
      <c r="D6066" s="1">
        <v>1</v>
      </c>
      <c r="E6066" s="1" t="s">
        <v>979</v>
      </c>
      <c r="F6066" s="1"/>
      <c r="G6066" s="4">
        <f t="shared" si="1116"/>
        <v>795.77470000000005</v>
      </c>
      <c r="H6066" s="201"/>
      <c r="I6066" s="201"/>
      <c r="J6066" s="204">
        <f t="shared" si="1114"/>
        <v>7.8539816339744827E-5</v>
      </c>
      <c r="K6066" s="204">
        <f t="shared" si="1118"/>
        <v>6.2499629648678737E-2</v>
      </c>
      <c r="L6066" s="28">
        <f t="shared" si="1117"/>
        <v>0.17757999999999999</v>
      </c>
      <c r="M6066" s="28">
        <f t="shared" si="1119"/>
        <v>0.14131283659999999</v>
      </c>
      <c r="N6066" s="28">
        <f t="shared" si="1115"/>
        <v>1.28</v>
      </c>
      <c r="O6066" s="28">
        <f t="shared" si="1120"/>
        <v>1.0185856</v>
      </c>
      <c r="P6066" s="28">
        <f t="shared" si="1121"/>
        <v>1.1598984366</v>
      </c>
      <c r="Q6066" s="6">
        <f t="shared" si="1111"/>
        <v>6.7830161567999994E-2</v>
      </c>
      <c r="R6066" s="6">
        <f t="shared" si="1112"/>
        <v>0.39724838400000001</v>
      </c>
      <c r="S6066" s="6">
        <f t="shared" si="1113"/>
        <v>0.46507854556799999</v>
      </c>
    </row>
    <row r="6067" spans="2:19" customFormat="1" x14ac:dyDescent="0.25">
      <c r="B6067" s="200" t="s">
        <v>871</v>
      </c>
      <c r="C6067" s="114">
        <v>4</v>
      </c>
      <c r="D6067" s="1">
        <v>5.2</v>
      </c>
      <c r="E6067" s="1"/>
      <c r="F6067" s="1"/>
      <c r="G6067" s="4">
        <f t="shared" si="1116"/>
        <v>64.961200000000005</v>
      </c>
      <c r="H6067" s="201"/>
      <c r="I6067" s="201"/>
      <c r="J6067" s="204">
        <f t="shared" si="1114"/>
        <v>2.1237166338267006E-3</v>
      </c>
      <c r="K6067" s="204">
        <f t="shared" si="1118"/>
        <v>0.13795918366922602</v>
      </c>
      <c r="L6067" s="28">
        <f t="shared" si="1117"/>
        <v>7.8611437635641082</v>
      </c>
      <c r="M6067" s="28">
        <f t="shared" si="1119"/>
        <v>0.51066934215868187</v>
      </c>
      <c r="N6067" s="28">
        <f t="shared" si="1115"/>
        <v>8.8091474968502013</v>
      </c>
      <c r="O6067" s="28">
        <f t="shared" si="1120"/>
        <v>0.5722528034719111</v>
      </c>
      <c r="P6067" s="28">
        <f t="shared" si="1121"/>
        <v>1.0829221456305929</v>
      </c>
      <c r="Q6067" s="6">
        <f t="shared" si="1111"/>
        <v>0.2451212842361673</v>
      </c>
      <c r="R6067" s="6">
        <f t="shared" si="1112"/>
        <v>0.22317859335404533</v>
      </c>
      <c r="S6067" s="6">
        <f t="shared" si="1113"/>
        <v>0.46829987759021263</v>
      </c>
    </row>
    <row r="6068" spans="2:19" customFormat="1" x14ac:dyDescent="0.25">
      <c r="B6068" s="200" t="s">
        <v>871</v>
      </c>
      <c r="C6068" s="114">
        <v>4</v>
      </c>
      <c r="D6068" s="1">
        <v>6.7</v>
      </c>
      <c r="E6068" s="1"/>
      <c r="F6068" s="1"/>
      <c r="G6068" s="4">
        <f t="shared" si="1116"/>
        <v>64.961200000000005</v>
      </c>
      <c r="H6068" s="201"/>
      <c r="I6068" s="201"/>
      <c r="J6068" s="204">
        <f t="shared" si="1114"/>
        <v>3.5256523554911458E-3</v>
      </c>
      <c r="K6068" s="204">
        <f t="shared" si="1118"/>
        <v>0.22903061223785337</v>
      </c>
      <c r="L6068" s="28">
        <f t="shared" si="1117"/>
        <v>14.077969600318117</v>
      </c>
      <c r="M6068" s="28">
        <f t="shared" si="1119"/>
        <v>0.9145218165384269</v>
      </c>
      <c r="N6068" s="28">
        <f t="shared" si="1115"/>
        <v>11.849976492405487</v>
      </c>
      <c r="O6068" s="28">
        <f t="shared" si="1120"/>
        <v>0.76978870784942166</v>
      </c>
      <c r="P6068" s="28">
        <f t="shared" si="1121"/>
        <v>1.6843105243878487</v>
      </c>
      <c r="Q6068" s="6">
        <f t="shared" si="1111"/>
        <v>0.43897047193844491</v>
      </c>
      <c r="R6068" s="6">
        <f t="shared" si="1112"/>
        <v>0.30021759606127446</v>
      </c>
      <c r="S6068" s="6">
        <f t="shared" si="1113"/>
        <v>0.73918806799971937</v>
      </c>
    </row>
    <row r="6069" spans="2:19" customFormat="1" x14ac:dyDescent="0.25">
      <c r="B6069" s="200" t="s">
        <v>871</v>
      </c>
      <c r="C6069" s="114">
        <v>4</v>
      </c>
      <c r="D6069" s="1">
        <v>7.4</v>
      </c>
      <c r="E6069" s="1"/>
      <c r="F6069" s="1"/>
      <c r="G6069" s="4">
        <f t="shared" si="1116"/>
        <v>64.961200000000005</v>
      </c>
      <c r="H6069" s="201"/>
      <c r="I6069" s="201"/>
      <c r="J6069" s="204">
        <f t="shared" si="1114"/>
        <v>4.3008403427644282E-3</v>
      </c>
      <c r="K6069" s="204">
        <f t="shared" si="1118"/>
        <v>0.27938775509344738</v>
      </c>
      <c r="L6069" s="28">
        <f t="shared" si="1117"/>
        <v>17.691219677917115</v>
      </c>
      <c r="M6069" s="28">
        <f t="shared" si="1119"/>
        <v>1.1492428820320462</v>
      </c>
      <c r="N6069" s="28">
        <f t="shared" si="1115"/>
        <v>13.311012207689938</v>
      </c>
      <c r="O6069" s="28">
        <f t="shared" si="1120"/>
        <v>0.86469934299806295</v>
      </c>
      <c r="P6069" s="28">
        <f t="shared" si="1121"/>
        <v>2.0139422250301093</v>
      </c>
      <c r="Q6069" s="6">
        <f t="shared" si="1111"/>
        <v>0.55163658337538213</v>
      </c>
      <c r="R6069" s="6">
        <f t="shared" si="1112"/>
        <v>0.33723274376924456</v>
      </c>
      <c r="S6069" s="6">
        <f t="shared" si="1113"/>
        <v>0.88886932714462663</v>
      </c>
    </row>
    <row r="6070" spans="2:19" customFormat="1" x14ac:dyDescent="0.25">
      <c r="B6070" s="200" t="s">
        <v>871</v>
      </c>
      <c r="C6070" s="114">
        <v>4</v>
      </c>
      <c r="D6070" s="1">
        <v>2.8</v>
      </c>
      <c r="E6070" s="1" t="s">
        <v>979</v>
      </c>
      <c r="F6070" s="1"/>
      <c r="G6070" s="4">
        <f t="shared" si="1116"/>
        <v>795.77470000000005</v>
      </c>
      <c r="H6070" s="201"/>
      <c r="I6070" s="201"/>
      <c r="J6070" s="204">
        <f t="shared" si="1114"/>
        <v>6.1575216010359933E-4</v>
      </c>
      <c r="K6070" s="204">
        <f t="shared" si="1118"/>
        <v>0.48999709644564121</v>
      </c>
      <c r="L6070" s="28">
        <f t="shared" si="1117"/>
        <v>1.8941325428892555</v>
      </c>
      <c r="M6070" s="28">
        <f t="shared" si="1119"/>
        <v>1.5072938536549827</v>
      </c>
      <c r="N6070" s="28">
        <f t="shared" si="1115"/>
        <v>4.269577157683524</v>
      </c>
      <c r="O6070" s="28">
        <f t="shared" si="1120"/>
        <v>3.3976014147698179</v>
      </c>
      <c r="P6070" s="28">
        <f t="shared" si="1121"/>
        <v>4.9048952684248004</v>
      </c>
      <c r="Q6070" s="6">
        <f t="shared" si="1111"/>
        <v>0.72350104975439167</v>
      </c>
      <c r="R6070" s="6">
        <f t="shared" si="1112"/>
        <v>1.3250645517602291</v>
      </c>
      <c r="S6070" s="6">
        <f t="shared" si="1113"/>
        <v>2.0485656015146207</v>
      </c>
    </row>
    <row r="6071" spans="2:19" customFormat="1" x14ac:dyDescent="0.25">
      <c r="B6071" s="200" t="s">
        <v>871</v>
      </c>
      <c r="C6071" s="114">
        <v>4</v>
      </c>
      <c r="D6071" s="1">
        <v>3.9</v>
      </c>
      <c r="E6071" s="1"/>
      <c r="F6071" s="1"/>
      <c r="G6071" s="4">
        <f t="shared" si="1116"/>
        <v>64.961200000000005</v>
      </c>
      <c r="H6071" s="201"/>
      <c r="I6071" s="201"/>
      <c r="J6071" s="204">
        <f t="shared" si="1114"/>
        <v>1.1945906065275189E-3</v>
      </c>
      <c r="K6071" s="204">
        <f t="shared" si="1118"/>
        <v>7.7602040813939621E-2</v>
      </c>
      <c r="L6071" s="28">
        <f t="shared" si="1117"/>
        <v>4.0574351124683323</v>
      </c>
      <c r="M6071" s="28">
        <f t="shared" si="1119"/>
        <v>0.26357585894044605</v>
      </c>
      <c r="N6071" s="28">
        <f t="shared" si="1115"/>
        <v>6.2915196864507177</v>
      </c>
      <c r="O6071" s="28">
        <f t="shared" si="1120"/>
        <v>0.40870467658277715</v>
      </c>
      <c r="P6071" s="28">
        <f t="shared" si="1121"/>
        <v>0.6722805355232232</v>
      </c>
      <c r="Q6071" s="6">
        <f t="shared" si="1111"/>
        <v>0.12651641229141411</v>
      </c>
      <c r="R6071" s="6">
        <f t="shared" si="1112"/>
        <v>0.1593948238672831</v>
      </c>
      <c r="S6071" s="6">
        <f t="shared" si="1113"/>
        <v>0.28591123615869718</v>
      </c>
    </row>
    <row r="6072" spans="2:19" customFormat="1" x14ac:dyDescent="0.25">
      <c r="B6072" s="200" t="s">
        <v>871</v>
      </c>
      <c r="C6072" s="114">
        <v>4</v>
      </c>
      <c r="D6072" s="1">
        <v>5.6</v>
      </c>
      <c r="E6072" s="1"/>
      <c r="F6072" s="1"/>
      <c r="G6072" s="4">
        <f t="shared" si="1116"/>
        <v>64.961200000000005</v>
      </c>
      <c r="H6072" s="201"/>
      <c r="I6072" s="201"/>
      <c r="J6072" s="204">
        <f t="shared" si="1114"/>
        <v>2.4630086404143973E-3</v>
      </c>
      <c r="K6072" s="204">
        <f t="shared" si="1118"/>
        <v>0.15999999999507863</v>
      </c>
      <c r="L6072" s="28">
        <f t="shared" si="1117"/>
        <v>9.3213394933125091</v>
      </c>
      <c r="M6072" s="28">
        <f t="shared" si="1119"/>
        <v>0.60552541083786027</v>
      </c>
      <c r="N6072" s="28">
        <f t="shared" si="1115"/>
        <v>9.6070480145707613</v>
      </c>
      <c r="O6072" s="28">
        <f t="shared" si="1120"/>
        <v>0.62408537958901456</v>
      </c>
      <c r="P6072" s="28">
        <f t="shared" si="1121"/>
        <v>1.2296107904268747</v>
      </c>
      <c r="Q6072" s="6">
        <f t="shared" si="1111"/>
        <v>0.29065219720217289</v>
      </c>
      <c r="R6072" s="6">
        <f t="shared" si="1112"/>
        <v>0.24339329803971568</v>
      </c>
      <c r="S6072" s="6">
        <f t="shared" si="1113"/>
        <v>0.5340454952418886</v>
      </c>
    </row>
    <row r="6073" spans="2:19" customFormat="1" x14ac:dyDescent="0.25">
      <c r="B6073" s="200" t="s">
        <v>871</v>
      </c>
      <c r="C6073" s="114">
        <v>4</v>
      </c>
      <c r="D6073" s="1">
        <v>8.1999999999999993</v>
      </c>
      <c r="E6073" s="1"/>
      <c r="F6073" s="1"/>
      <c r="G6073" s="4">
        <f t="shared" si="1116"/>
        <v>64.961200000000005</v>
      </c>
      <c r="H6073" s="201"/>
      <c r="I6073" s="201"/>
      <c r="J6073" s="204">
        <f t="shared" si="1114"/>
        <v>5.2810172506844409E-3</v>
      </c>
      <c r="K6073" s="204">
        <f t="shared" si="1118"/>
        <v>0.34306122447924381</v>
      </c>
      <c r="L6073" s="28">
        <f t="shared" si="1117"/>
        <v>22.400210436181411</v>
      </c>
      <c r="M6073" s="28">
        <f t="shared" si="1119"/>
        <v>1.455144578411133</v>
      </c>
      <c r="N6073" s="28">
        <f t="shared" si="1115"/>
        <v>15.009705698547517</v>
      </c>
      <c r="O6073" s="28">
        <f t="shared" si="1120"/>
        <v>0.97504851273671411</v>
      </c>
      <c r="P6073" s="28">
        <f t="shared" si="1121"/>
        <v>2.4301930911478471</v>
      </c>
      <c r="Q6073" s="6">
        <f t="shared" si="1111"/>
        <v>0.69846939763734384</v>
      </c>
      <c r="R6073" s="6">
        <f t="shared" si="1112"/>
        <v>0.38026891996731854</v>
      </c>
      <c r="S6073" s="6">
        <f t="shared" si="1113"/>
        <v>1.0787383176046623</v>
      </c>
    </row>
    <row r="6074" spans="2:19" customFormat="1" x14ac:dyDescent="0.25">
      <c r="B6074" s="200" t="s">
        <v>871</v>
      </c>
      <c r="C6074" s="114">
        <v>4</v>
      </c>
      <c r="D6074" s="1">
        <v>2.2999999999999998</v>
      </c>
      <c r="E6074" s="1" t="s">
        <v>979</v>
      </c>
      <c r="F6074" s="1"/>
      <c r="G6074" s="4">
        <f t="shared" si="1116"/>
        <v>795.77470000000005</v>
      </c>
      <c r="H6074" s="201"/>
      <c r="I6074" s="201"/>
      <c r="J6074" s="204">
        <f t="shared" si="1114"/>
        <v>4.154756284372501E-4</v>
      </c>
      <c r="K6074" s="204">
        <f t="shared" si="1118"/>
        <v>0.33062304084151051</v>
      </c>
      <c r="L6074" s="28">
        <f t="shared" si="1117"/>
        <v>1.205053550555077</v>
      </c>
      <c r="M6074" s="28">
        <f t="shared" si="1119"/>
        <v>0.95894546392521363</v>
      </c>
      <c r="N6074" s="28">
        <f t="shared" si="1115"/>
        <v>3.3918101680836426</v>
      </c>
      <c r="O6074" s="28">
        <f t="shared" si="1120"/>
        <v>2.6991007774559201</v>
      </c>
      <c r="P6074" s="28">
        <f t="shared" si="1121"/>
        <v>3.6580462413811339</v>
      </c>
      <c r="Q6074" s="6">
        <f t="shared" si="1111"/>
        <v>0.46029382268410252</v>
      </c>
      <c r="R6074" s="6">
        <f t="shared" si="1112"/>
        <v>1.0526493032078088</v>
      </c>
      <c r="S6074" s="6">
        <f t="shared" si="1113"/>
        <v>1.5129431258919113</v>
      </c>
    </row>
    <row r="6075" spans="2:19" customFormat="1" x14ac:dyDescent="0.25">
      <c r="B6075" s="200" t="s">
        <v>871</v>
      </c>
      <c r="C6075" s="114">
        <v>4</v>
      </c>
      <c r="D6075" s="1">
        <v>7</v>
      </c>
      <c r="E6075" s="1"/>
      <c r="F6075" s="1"/>
      <c r="G6075" s="4">
        <f t="shared" si="1116"/>
        <v>64.961200000000005</v>
      </c>
      <c r="H6075" s="201"/>
      <c r="I6075" s="201"/>
      <c r="J6075" s="204">
        <f t="shared" si="1114"/>
        <v>3.8484510006474969E-3</v>
      </c>
      <c r="K6075" s="204">
        <f t="shared" si="1118"/>
        <v>0.24999999999231043</v>
      </c>
      <c r="L6075" s="28">
        <f t="shared" si="1117"/>
        <v>15.569492106387406</v>
      </c>
      <c r="M6075" s="28">
        <f t="shared" si="1119"/>
        <v>1.0114129102390135</v>
      </c>
      <c r="N6075" s="28">
        <f t="shared" si="1115"/>
        <v>12.473107819356448</v>
      </c>
      <c r="O6075" s="28">
        <f t="shared" si="1120"/>
        <v>0.81026806739089385</v>
      </c>
      <c r="P6075" s="28">
        <f t="shared" si="1121"/>
        <v>1.8216809776299074</v>
      </c>
      <c r="Q6075" s="6">
        <f t="shared" si="1111"/>
        <v>0.48547819691472643</v>
      </c>
      <c r="R6075" s="6">
        <f t="shared" si="1112"/>
        <v>0.31600454628244862</v>
      </c>
      <c r="S6075" s="6">
        <f t="shared" si="1113"/>
        <v>0.80148274319717505</v>
      </c>
    </row>
    <row r="6076" spans="2:19" customFormat="1" x14ac:dyDescent="0.25">
      <c r="B6076" s="200" t="s">
        <v>871</v>
      </c>
      <c r="C6076" s="114">
        <v>4</v>
      </c>
      <c r="D6076" s="1">
        <v>5.2</v>
      </c>
      <c r="E6076" s="1"/>
      <c r="F6076" s="1"/>
      <c r="G6076" s="4">
        <f t="shared" si="1116"/>
        <v>64.961200000000005</v>
      </c>
      <c r="H6076" s="201"/>
      <c r="I6076" s="201"/>
      <c r="J6076" s="204">
        <f t="shared" si="1114"/>
        <v>2.1237166338267006E-3</v>
      </c>
      <c r="K6076" s="204">
        <f t="shared" si="1118"/>
        <v>0.13795918366922602</v>
      </c>
      <c r="L6076" s="28">
        <f t="shared" si="1117"/>
        <v>7.8611437635641082</v>
      </c>
      <c r="M6076" s="28">
        <f t="shared" si="1119"/>
        <v>0.51066934215868187</v>
      </c>
      <c r="N6076" s="28">
        <f t="shared" si="1115"/>
        <v>8.8091474968502013</v>
      </c>
      <c r="O6076" s="28">
        <f t="shared" si="1120"/>
        <v>0.5722528034719111</v>
      </c>
      <c r="P6076" s="28">
        <f t="shared" si="1121"/>
        <v>1.0829221456305929</v>
      </c>
      <c r="Q6076" s="6">
        <f t="shared" si="1111"/>
        <v>0.2451212842361673</v>
      </c>
      <c r="R6076" s="6">
        <f t="shared" si="1112"/>
        <v>0.22317859335404533</v>
      </c>
      <c r="S6076" s="6">
        <f t="shared" si="1113"/>
        <v>0.46829987759021263</v>
      </c>
    </row>
    <row r="6077" spans="2:19" customFormat="1" x14ac:dyDescent="0.25">
      <c r="B6077" s="200" t="s">
        <v>871</v>
      </c>
      <c r="C6077" s="114">
        <v>4</v>
      </c>
      <c r="D6077" s="1">
        <v>5.7</v>
      </c>
      <c r="E6077" s="1"/>
      <c r="F6077" s="1"/>
      <c r="G6077" s="4">
        <f t="shared" si="1116"/>
        <v>64.961200000000005</v>
      </c>
      <c r="H6077" s="201"/>
      <c r="I6077" s="201"/>
      <c r="J6077" s="204">
        <f t="shared" si="1114"/>
        <v>2.5517586328783095E-3</v>
      </c>
      <c r="K6077" s="204">
        <f t="shared" si="1118"/>
        <v>0.1657653061173503</v>
      </c>
      <c r="L6077" s="28">
        <f t="shared" si="1117"/>
        <v>9.7084599828880815</v>
      </c>
      <c r="M6077" s="28">
        <f t="shared" si="1119"/>
        <v>0.63067322287304872</v>
      </c>
      <c r="N6077" s="28">
        <f t="shared" si="1115"/>
        <v>9.8080698655856366</v>
      </c>
      <c r="O6077" s="28">
        <f t="shared" si="1120"/>
        <v>0.63714400051044973</v>
      </c>
      <c r="P6077" s="28">
        <f t="shared" si="1121"/>
        <v>1.2678172233834983</v>
      </c>
      <c r="Q6077" s="6">
        <f t="shared" si="1111"/>
        <v>0.30272314697906338</v>
      </c>
      <c r="R6077" s="6">
        <f t="shared" si="1112"/>
        <v>0.24848616019907541</v>
      </c>
      <c r="S6077" s="6">
        <f t="shared" si="1113"/>
        <v>0.55120930717813876</v>
      </c>
    </row>
    <row r="6078" spans="2:19" customFormat="1" x14ac:dyDescent="0.25">
      <c r="B6078" s="200" t="s">
        <v>871</v>
      </c>
      <c r="C6078" s="114">
        <v>4</v>
      </c>
      <c r="D6078" s="1">
        <v>2.1</v>
      </c>
      <c r="E6078" s="1" t="s">
        <v>979</v>
      </c>
      <c r="F6078" s="1"/>
      <c r="G6078" s="4">
        <f t="shared" si="1116"/>
        <v>795.77470000000005</v>
      </c>
      <c r="H6078" s="201"/>
      <c r="I6078" s="201"/>
      <c r="J6078" s="204">
        <f t="shared" si="1114"/>
        <v>3.4636059005827474E-4</v>
      </c>
      <c r="K6078" s="204">
        <f t="shared" si="1118"/>
        <v>0.27562336675067328</v>
      </c>
      <c r="L6078" s="28">
        <f t="shared" si="1117"/>
        <v>0.97763380474082628</v>
      </c>
      <c r="M6078" s="28">
        <f t="shared" si="1119"/>
        <v>0.77797165279860736</v>
      </c>
      <c r="N6078" s="28">
        <f t="shared" si="1115"/>
        <v>3.049344871338687</v>
      </c>
      <c r="O6078" s="28">
        <f t="shared" si="1120"/>
        <v>2.4265771682651871</v>
      </c>
      <c r="P6078" s="28">
        <f t="shared" si="1121"/>
        <v>3.2045488210637947</v>
      </c>
      <c r="Q6078" s="6">
        <f t="shared" si="1111"/>
        <v>0.3734263933433315</v>
      </c>
      <c r="R6078" s="6">
        <f t="shared" si="1112"/>
        <v>0.94636509562342297</v>
      </c>
      <c r="S6078" s="6">
        <f t="shared" si="1113"/>
        <v>1.3197914889667546</v>
      </c>
    </row>
    <row r="6079" spans="2:19" customFormat="1" x14ac:dyDescent="0.25">
      <c r="B6079" s="200" t="s">
        <v>871</v>
      </c>
      <c r="C6079" s="114">
        <v>4</v>
      </c>
      <c r="D6079" s="1">
        <v>3.6</v>
      </c>
      <c r="E6079" s="1"/>
      <c r="F6079" s="1"/>
      <c r="G6079" s="4">
        <f t="shared" si="1116"/>
        <v>64.961200000000005</v>
      </c>
      <c r="H6079" s="201"/>
      <c r="I6079" s="201"/>
      <c r="J6079" s="204">
        <f t="shared" si="1114"/>
        <v>1.0178760197630931E-3</v>
      </c>
      <c r="K6079" s="204">
        <f t="shared" si="1118"/>
        <v>6.6122448977558021E-2</v>
      </c>
      <c r="L6079" s="28">
        <f t="shared" si="1117"/>
        <v>3.375464158589657</v>
      </c>
      <c r="M6079" s="28">
        <f t="shared" si="1119"/>
        <v>0.21927420655205926</v>
      </c>
      <c r="N6079" s="28">
        <f t="shared" si="1115"/>
        <v>5.7290669248255632</v>
      </c>
      <c r="O6079" s="28">
        <f t="shared" si="1120"/>
        <v>0.37216706953560269</v>
      </c>
      <c r="P6079" s="28">
        <f t="shared" si="1121"/>
        <v>0.59144127608766195</v>
      </c>
      <c r="Q6079" s="6">
        <f t="shared" si="1111"/>
        <v>0.10525161914498844</v>
      </c>
      <c r="R6079" s="6">
        <f t="shared" si="1112"/>
        <v>0.14514515711888507</v>
      </c>
      <c r="S6079" s="6">
        <f t="shared" si="1113"/>
        <v>0.25039677626387352</v>
      </c>
    </row>
    <row r="6080" spans="2:19" customFormat="1" x14ac:dyDescent="0.25">
      <c r="B6080" s="200" t="s">
        <v>871</v>
      </c>
      <c r="C6080" s="114">
        <v>4</v>
      </c>
      <c r="D6080" s="1">
        <v>3.5</v>
      </c>
      <c r="E6080" s="1"/>
      <c r="F6080" s="1"/>
      <c r="G6080" s="4">
        <f t="shared" si="1116"/>
        <v>64.961200000000005</v>
      </c>
      <c r="H6080" s="201"/>
      <c r="I6080" s="201"/>
      <c r="J6080" s="204">
        <f t="shared" si="1114"/>
        <v>9.6211275016187424E-4</v>
      </c>
      <c r="K6080" s="204">
        <f t="shared" si="1118"/>
        <v>6.2499999998077607E-2</v>
      </c>
      <c r="L6080" s="28">
        <f t="shared" si="1117"/>
        <v>3.1637815247608514</v>
      </c>
      <c r="M6080" s="28">
        <f t="shared" si="1119"/>
        <v>0.20552304837265933</v>
      </c>
      <c r="N6080" s="28">
        <f t="shared" si="1115"/>
        <v>5.5433152983182508</v>
      </c>
      <c r="O6080" s="28">
        <f t="shared" si="1120"/>
        <v>0.36010042074168885</v>
      </c>
      <c r="P6080" s="28">
        <f t="shared" si="1121"/>
        <v>0.56562346911434824</v>
      </c>
      <c r="Q6080" s="6">
        <f t="shared" si="1111"/>
        <v>9.865106321887647E-2</v>
      </c>
      <c r="R6080" s="6">
        <f t="shared" si="1112"/>
        <v>0.14043916408925866</v>
      </c>
      <c r="S6080" s="6">
        <f t="shared" si="1113"/>
        <v>0.23909022730813512</v>
      </c>
    </row>
    <row r="6081" spans="2:19" customFormat="1" x14ac:dyDescent="0.25">
      <c r="B6081" s="200" t="s">
        <v>871</v>
      </c>
      <c r="C6081" s="114">
        <v>4</v>
      </c>
      <c r="D6081" s="1">
        <v>2.9</v>
      </c>
      <c r="E6081" s="1" t="s">
        <v>979</v>
      </c>
      <c r="F6081" s="1"/>
      <c r="G6081" s="4">
        <f t="shared" si="1116"/>
        <v>795.77470000000005</v>
      </c>
      <c r="H6081" s="201"/>
      <c r="I6081" s="201"/>
      <c r="J6081" s="204">
        <f t="shared" si="1114"/>
        <v>6.6051985541725389E-4</v>
      </c>
      <c r="K6081" s="204">
        <f t="shared" si="1118"/>
        <v>0.52562188534538812</v>
      </c>
      <c r="L6081" s="28">
        <f t="shared" si="1117"/>
        <v>2.0532746665169008</v>
      </c>
      <c r="M6081" s="28">
        <f t="shared" si="1119"/>
        <v>1.633934381374154</v>
      </c>
      <c r="N6081" s="28">
        <f t="shared" si="1115"/>
        <v>4.4485208168488608</v>
      </c>
      <c r="O6081" s="28">
        <f t="shared" si="1120"/>
        <v>3.5399994104238179</v>
      </c>
      <c r="P6081" s="28">
        <f t="shared" si="1121"/>
        <v>5.173933791797972</v>
      </c>
      <c r="Q6081" s="6">
        <f t="shared" si="1111"/>
        <v>0.78428850305959386</v>
      </c>
      <c r="R6081" s="6">
        <f t="shared" si="1112"/>
        <v>1.380599770065289</v>
      </c>
      <c r="S6081" s="6">
        <f t="shared" si="1113"/>
        <v>2.1648882731248831</v>
      </c>
    </row>
    <row r="6082" spans="2:19" customFormat="1" x14ac:dyDescent="0.25">
      <c r="B6082" s="200" t="s">
        <v>871</v>
      </c>
      <c r="C6082" s="114">
        <v>4</v>
      </c>
      <c r="D6082" s="1">
        <v>5.5</v>
      </c>
      <c r="E6082" s="1"/>
      <c r="F6082" s="1"/>
      <c r="G6082" s="4">
        <f t="shared" si="1116"/>
        <v>64.961200000000005</v>
      </c>
      <c r="H6082" s="201"/>
      <c r="I6082" s="201"/>
      <c r="J6082" s="204">
        <f t="shared" si="1114"/>
        <v>2.3758294442772811E-3</v>
      </c>
      <c r="K6082" s="204">
        <f t="shared" si="1118"/>
        <v>0.15433673468913039</v>
      </c>
      <c r="L6082" s="28">
        <f t="shared" si="1117"/>
        <v>8.9430956308196485</v>
      </c>
      <c r="M6082" s="28">
        <f t="shared" si="1119"/>
        <v>0.58095423516110178</v>
      </c>
      <c r="N6082" s="28">
        <f t="shared" si="1115"/>
        <v>9.4066355127217793</v>
      </c>
      <c r="O6082" s="28">
        <f t="shared" si="1120"/>
        <v>0.61106634272138272</v>
      </c>
      <c r="P6082" s="28">
        <f t="shared" si="1121"/>
        <v>1.1920205778824844</v>
      </c>
      <c r="Q6082" s="6">
        <f t="shared" si="1111"/>
        <v>0.27885803287732885</v>
      </c>
      <c r="R6082" s="6">
        <f t="shared" si="1112"/>
        <v>0.23831587366133927</v>
      </c>
      <c r="S6082" s="6">
        <f t="shared" si="1113"/>
        <v>0.51717390653866813</v>
      </c>
    </row>
    <row r="6083" spans="2:19" customFormat="1" x14ac:dyDescent="0.25">
      <c r="B6083" s="200" t="s">
        <v>871</v>
      </c>
      <c r="C6083" s="114">
        <v>4</v>
      </c>
      <c r="D6083" s="1">
        <v>5.7</v>
      </c>
      <c r="E6083" s="1"/>
      <c r="F6083" s="1"/>
      <c r="G6083" s="4">
        <f t="shared" si="1116"/>
        <v>64.961200000000005</v>
      </c>
      <c r="H6083" s="201"/>
      <c r="I6083" s="201"/>
      <c r="J6083" s="204">
        <f t="shared" si="1114"/>
        <v>2.5517586328783095E-3</v>
      </c>
      <c r="K6083" s="204">
        <f t="shared" si="1118"/>
        <v>0.1657653061173503</v>
      </c>
      <c r="L6083" s="28">
        <f t="shared" si="1117"/>
        <v>9.7084599828880815</v>
      </c>
      <c r="M6083" s="28">
        <f t="shared" si="1119"/>
        <v>0.63067322287304872</v>
      </c>
      <c r="N6083" s="28">
        <f t="shared" si="1115"/>
        <v>9.8080698655856366</v>
      </c>
      <c r="O6083" s="28">
        <f t="shared" si="1120"/>
        <v>0.63714400051044973</v>
      </c>
      <c r="P6083" s="28">
        <f t="shared" si="1121"/>
        <v>1.2678172233834983</v>
      </c>
      <c r="Q6083" s="6">
        <f t="shared" ref="Q6083:Q6146" si="1122">M6083*0.48</f>
        <v>0.30272314697906338</v>
      </c>
      <c r="R6083" s="6">
        <f t="shared" ref="R6083:R6146" si="1123">O6083*0.39</f>
        <v>0.24848616019907541</v>
      </c>
      <c r="S6083" s="6">
        <f t="shared" ref="S6083:S6146" si="1124">Q6083+R6083</f>
        <v>0.55120930717813876</v>
      </c>
    </row>
    <row r="6084" spans="2:19" customFormat="1" x14ac:dyDescent="0.25">
      <c r="B6084" s="200" t="s">
        <v>871</v>
      </c>
      <c r="C6084" s="114">
        <v>4</v>
      </c>
      <c r="D6084" s="1">
        <v>2.2000000000000002</v>
      </c>
      <c r="E6084" s="1" t="s">
        <v>979</v>
      </c>
      <c r="F6084" s="1"/>
      <c r="G6084" s="4">
        <f t="shared" si="1116"/>
        <v>795.77470000000005</v>
      </c>
      <c r="H6084" s="201"/>
      <c r="I6084" s="201"/>
      <c r="J6084" s="204">
        <f t="shared" si="1114"/>
        <v>3.8013271108436504E-4</v>
      </c>
      <c r="K6084" s="204">
        <f t="shared" si="1118"/>
        <v>0.30249820749960515</v>
      </c>
      <c r="L6084" s="28">
        <f t="shared" si="1117"/>
        <v>1.0879872222393692</v>
      </c>
      <c r="M6084" s="28">
        <f t="shared" si="1119"/>
        <v>0.86578759184142284</v>
      </c>
      <c r="N6084" s="28">
        <f t="shared" si="1115"/>
        <v>3.2199157337071536</v>
      </c>
      <c r="O6084" s="28">
        <f t="shared" si="1120"/>
        <v>2.5623123434121418</v>
      </c>
      <c r="P6084" s="28">
        <f t="shared" si="1121"/>
        <v>3.4280999352535648</v>
      </c>
      <c r="Q6084" s="6">
        <f t="shared" si="1122"/>
        <v>0.41557804408388294</v>
      </c>
      <c r="R6084" s="6">
        <f t="shared" si="1123"/>
        <v>0.99930181393073536</v>
      </c>
      <c r="S6084" s="6">
        <f t="shared" si="1124"/>
        <v>1.4148798580146182</v>
      </c>
    </row>
    <row r="6085" spans="2:19" customFormat="1" x14ac:dyDescent="0.25">
      <c r="B6085" s="200" t="s">
        <v>871</v>
      </c>
      <c r="C6085" s="114">
        <v>4</v>
      </c>
      <c r="D6085" s="1">
        <v>1.9</v>
      </c>
      <c r="E6085" s="1" t="s">
        <v>979</v>
      </c>
      <c r="F6085" s="1"/>
      <c r="G6085" s="4">
        <f t="shared" si="1116"/>
        <v>795.77470000000005</v>
      </c>
      <c r="H6085" s="201"/>
      <c r="I6085" s="201"/>
      <c r="J6085" s="204">
        <f t="shared" si="1114"/>
        <v>2.835287369864788E-4</v>
      </c>
      <c r="K6085" s="204">
        <f t="shared" si="1118"/>
        <v>0.22562366303173023</v>
      </c>
      <c r="L6085" s="28">
        <f t="shared" si="1117"/>
        <v>0.77669154992970613</v>
      </c>
      <c r="M6085" s="28">
        <f t="shared" si="1119"/>
        <v>0.61806783468756221</v>
      </c>
      <c r="N6085" s="28">
        <f t="shared" si="1115"/>
        <v>2.7123871783139122</v>
      </c>
      <c r="O6085" s="28">
        <f t="shared" si="1120"/>
        <v>2.1584363448868618</v>
      </c>
      <c r="P6085" s="28">
        <f t="shared" si="1121"/>
        <v>2.7765041795744239</v>
      </c>
      <c r="Q6085" s="6">
        <f t="shared" si="1122"/>
        <v>0.29667256065002984</v>
      </c>
      <c r="R6085" s="6">
        <f t="shared" si="1123"/>
        <v>0.84179017450587612</v>
      </c>
      <c r="S6085" s="6">
        <f t="shared" si="1124"/>
        <v>1.138462735155906</v>
      </c>
    </row>
    <row r="6086" spans="2:19" customFormat="1" x14ac:dyDescent="0.25">
      <c r="B6086" s="200" t="s">
        <v>871</v>
      </c>
      <c r="C6086" s="114">
        <v>4</v>
      </c>
      <c r="D6086" s="1">
        <v>5.6</v>
      </c>
      <c r="E6086" s="1"/>
      <c r="F6086" s="1"/>
      <c r="G6086" s="4">
        <f t="shared" si="1116"/>
        <v>64.961200000000005</v>
      </c>
      <c r="H6086" s="201"/>
      <c r="I6086" s="201"/>
      <c r="J6086" s="204">
        <f t="shared" si="1114"/>
        <v>2.4630086404143973E-3</v>
      </c>
      <c r="K6086" s="204">
        <f t="shared" si="1118"/>
        <v>0.15999999999507863</v>
      </c>
      <c r="L6086" s="28">
        <f t="shared" si="1117"/>
        <v>9.3213394933125091</v>
      </c>
      <c r="M6086" s="28">
        <f t="shared" si="1119"/>
        <v>0.60552541083786027</v>
      </c>
      <c r="N6086" s="28">
        <f t="shared" si="1115"/>
        <v>9.6070480145707613</v>
      </c>
      <c r="O6086" s="28">
        <f t="shared" si="1120"/>
        <v>0.62408537958901456</v>
      </c>
      <c r="P6086" s="28">
        <f t="shared" si="1121"/>
        <v>1.2296107904268747</v>
      </c>
      <c r="Q6086" s="6">
        <f t="shared" si="1122"/>
        <v>0.29065219720217289</v>
      </c>
      <c r="R6086" s="6">
        <f t="shared" si="1123"/>
        <v>0.24339329803971568</v>
      </c>
      <c r="S6086" s="6">
        <f t="shared" si="1124"/>
        <v>0.5340454952418886</v>
      </c>
    </row>
    <row r="6087" spans="2:19" customFormat="1" x14ac:dyDescent="0.25">
      <c r="B6087" s="200" t="s">
        <v>871</v>
      </c>
      <c r="C6087" s="114">
        <v>4</v>
      </c>
      <c r="D6087" s="1">
        <v>5.2</v>
      </c>
      <c r="E6087" s="1"/>
      <c r="F6087" s="1"/>
      <c r="G6087" s="4">
        <f t="shared" si="1116"/>
        <v>64.961200000000005</v>
      </c>
      <c r="H6087" s="201"/>
      <c r="I6087" s="201"/>
      <c r="J6087" s="204">
        <f t="shared" si="1114"/>
        <v>2.1237166338267006E-3</v>
      </c>
      <c r="K6087" s="204">
        <f t="shared" si="1118"/>
        <v>0.13795918366922602</v>
      </c>
      <c r="L6087" s="28">
        <f t="shared" si="1117"/>
        <v>7.8611437635641082</v>
      </c>
      <c r="M6087" s="28">
        <f t="shared" si="1119"/>
        <v>0.51066934215868187</v>
      </c>
      <c r="N6087" s="28">
        <f t="shared" si="1115"/>
        <v>8.8091474968502013</v>
      </c>
      <c r="O6087" s="28">
        <f t="shared" si="1120"/>
        <v>0.5722528034719111</v>
      </c>
      <c r="P6087" s="28">
        <f t="shared" si="1121"/>
        <v>1.0829221456305929</v>
      </c>
      <c r="Q6087" s="6">
        <f t="shared" si="1122"/>
        <v>0.2451212842361673</v>
      </c>
      <c r="R6087" s="6">
        <f t="shared" si="1123"/>
        <v>0.22317859335404533</v>
      </c>
      <c r="S6087" s="6">
        <f t="shared" si="1124"/>
        <v>0.46829987759021263</v>
      </c>
    </row>
    <row r="6088" spans="2:19" customFormat="1" x14ac:dyDescent="0.25">
      <c r="B6088" s="200" t="s">
        <v>871</v>
      </c>
      <c r="C6088" s="114">
        <v>4</v>
      </c>
      <c r="D6088" s="1">
        <v>6</v>
      </c>
      <c r="E6088" s="1"/>
      <c r="F6088" s="1"/>
      <c r="G6088" s="4">
        <f t="shared" si="1116"/>
        <v>64.961200000000005</v>
      </c>
      <c r="H6088" s="201"/>
      <c r="I6088" s="201"/>
      <c r="J6088" s="204">
        <f t="shared" si="1114"/>
        <v>2.8274333882308137E-3</v>
      </c>
      <c r="K6088" s="204">
        <f t="shared" si="1118"/>
        <v>0.1836734693821056</v>
      </c>
      <c r="L6088" s="28">
        <f t="shared" si="1117"/>
        <v>10.923549380812876</v>
      </c>
      <c r="M6088" s="28">
        <f t="shared" si="1119"/>
        <v>0.70960688980053355</v>
      </c>
      <c r="N6088" s="28">
        <f t="shared" si="1115"/>
        <v>10.414704032978928</v>
      </c>
      <c r="O6088" s="28">
        <f t="shared" si="1120"/>
        <v>0.67655168474967775</v>
      </c>
      <c r="P6088" s="28">
        <f t="shared" si="1121"/>
        <v>1.3861585745502114</v>
      </c>
      <c r="Q6088" s="6">
        <f t="shared" si="1122"/>
        <v>0.34061130710425608</v>
      </c>
      <c r="R6088" s="6">
        <f t="shared" si="1123"/>
        <v>0.26385515705237433</v>
      </c>
      <c r="S6088" s="6">
        <f t="shared" si="1124"/>
        <v>0.60446646415663041</v>
      </c>
    </row>
    <row r="6089" spans="2:19" customFormat="1" x14ac:dyDescent="0.25">
      <c r="B6089" s="200" t="s">
        <v>871</v>
      </c>
      <c r="C6089" s="114">
        <v>4</v>
      </c>
      <c r="D6089" s="1">
        <v>3</v>
      </c>
      <c r="E6089" s="1"/>
      <c r="F6089" s="1"/>
      <c r="G6089" s="4">
        <f t="shared" si="1116"/>
        <v>795.77470000000005</v>
      </c>
      <c r="H6089" s="201"/>
      <c r="I6089" s="201"/>
      <c r="J6089" s="204">
        <f t="shared" si="1114"/>
        <v>7.0685834705770342E-4</v>
      </c>
      <c r="K6089" s="204">
        <f t="shared" si="1118"/>
        <v>0.56249666683810862</v>
      </c>
      <c r="L6089" s="28">
        <f t="shared" si="1117"/>
        <v>2.219707841442716</v>
      </c>
      <c r="M6089" s="28">
        <f t="shared" si="1119"/>
        <v>1.7663769089848702</v>
      </c>
      <c r="N6089" s="28">
        <f t="shared" si="1115"/>
        <v>4.6285167281146418</v>
      </c>
      <c r="O6089" s="28">
        <f t="shared" si="1120"/>
        <v>3.6832347567317885</v>
      </c>
      <c r="P6089" s="28">
        <f t="shared" si="1121"/>
        <v>5.4496116657166587</v>
      </c>
      <c r="Q6089" s="6">
        <f t="shared" si="1122"/>
        <v>0.84786091631273763</v>
      </c>
      <c r="R6089" s="6">
        <f t="shared" si="1123"/>
        <v>1.4364615551253976</v>
      </c>
      <c r="S6089" s="6">
        <f t="shared" si="1124"/>
        <v>2.2843224714381352</v>
      </c>
    </row>
    <row r="6090" spans="2:19" customFormat="1" x14ac:dyDescent="0.25">
      <c r="B6090" s="200" t="s">
        <v>871</v>
      </c>
      <c r="C6090" s="114">
        <v>4</v>
      </c>
      <c r="D6090" s="1">
        <v>6.2</v>
      </c>
      <c r="E6090" s="1"/>
      <c r="F6090" s="1"/>
      <c r="G6090" s="4">
        <f t="shared" si="1116"/>
        <v>64.961200000000005</v>
      </c>
      <c r="H6090" s="201"/>
      <c r="I6090" s="201"/>
      <c r="J6090" s="204">
        <f t="shared" si="1114"/>
        <v>3.0190705400997908E-3</v>
      </c>
      <c r="K6090" s="204">
        <f t="shared" si="1118"/>
        <v>0.1961224489735594</v>
      </c>
      <c r="L6090" s="28">
        <f t="shared" si="1117"/>
        <v>11.778840632041497</v>
      </c>
      <c r="M6090" s="28">
        <f t="shared" si="1119"/>
        <v>0.76516763690751333</v>
      </c>
      <c r="N6090" s="28">
        <f t="shared" si="1115"/>
        <v>10.8220178607594</v>
      </c>
      <c r="O6090" s="28">
        <f t="shared" si="1120"/>
        <v>0.70301128029210602</v>
      </c>
      <c r="P6090" s="28">
        <f t="shared" si="1121"/>
        <v>1.4681789171996193</v>
      </c>
      <c r="Q6090" s="6">
        <f t="shared" si="1122"/>
        <v>0.36728046571560641</v>
      </c>
      <c r="R6090" s="6">
        <f t="shared" si="1123"/>
        <v>0.27417439931392135</v>
      </c>
      <c r="S6090" s="6">
        <f t="shared" si="1124"/>
        <v>0.64145486502952775</v>
      </c>
    </row>
    <row r="6091" spans="2:19" customFormat="1" x14ac:dyDescent="0.25">
      <c r="B6091" s="200" t="s">
        <v>871</v>
      </c>
      <c r="C6091" s="114">
        <v>4</v>
      </c>
      <c r="D6091" s="1">
        <v>6.6</v>
      </c>
      <c r="E6091" s="1"/>
      <c r="F6091" s="1"/>
      <c r="G6091" s="4">
        <f t="shared" si="1116"/>
        <v>64.961200000000005</v>
      </c>
      <c r="H6091" s="201"/>
      <c r="I6091" s="201"/>
      <c r="J6091" s="204">
        <f t="shared" si="1114"/>
        <v>3.4211943997592849E-3</v>
      </c>
      <c r="K6091" s="204">
        <f t="shared" si="1118"/>
        <v>0.22224489795234778</v>
      </c>
      <c r="L6091" s="28">
        <f t="shared" si="1117"/>
        <v>13.599581983298828</v>
      </c>
      <c r="M6091" s="28">
        <f t="shared" si="1119"/>
        <v>0.88344518226894508</v>
      </c>
      <c r="N6091" s="28">
        <f t="shared" si="1115"/>
        <v>11.643307684830535</v>
      </c>
      <c r="O6091" s="28">
        <f t="shared" si="1120"/>
        <v>0.75636325384638103</v>
      </c>
      <c r="P6091" s="28">
        <f t="shared" si="1121"/>
        <v>1.639808436115326</v>
      </c>
      <c r="Q6091" s="6">
        <f t="shared" si="1122"/>
        <v>0.42405368748909361</v>
      </c>
      <c r="R6091" s="6">
        <f t="shared" si="1123"/>
        <v>0.2949816690000886</v>
      </c>
      <c r="S6091" s="6">
        <f t="shared" si="1124"/>
        <v>0.71903535648918226</v>
      </c>
    </row>
    <row r="6092" spans="2:19" customFormat="1" x14ac:dyDescent="0.25">
      <c r="B6092" s="200" t="s">
        <v>871</v>
      </c>
      <c r="C6092" s="114">
        <v>4</v>
      </c>
      <c r="D6092" s="1">
        <v>4.5</v>
      </c>
      <c r="E6092" s="1"/>
      <c r="F6092" s="1"/>
      <c r="G6092" s="4">
        <f t="shared" si="1116"/>
        <v>64.961200000000005</v>
      </c>
      <c r="H6092" s="201"/>
      <c r="I6092" s="201"/>
      <c r="J6092" s="204">
        <f t="shared" si="1114"/>
        <v>1.5904312808798326E-3</v>
      </c>
      <c r="K6092" s="204">
        <f t="shared" si="1118"/>
        <v>0.10331632652743439</v>
      </c>
      <c r="L6092" s="28">
        <f t="shared" si="1117"/>
        <v>5.6380590590289899</v>
      </c>
      <c r="M6092" s="28">
        <f t="shared" si="1119"/>
        <v>0.36625508924934846</v>
      </c>
      <c r="N6092" s="28">
        <f t="shared" si="1115"/>
        <v>7.4382130025037601</v>
      </c>
      <c r="O6092" s="28">
        <f t="shared" si="1120"/>
        <v>0.48319525187039564</v>
      </c>
      <c r="P6092" s="28">
        <f t="shared" si="1121"/>
        <v>0.84945034111974405</v>
      </c>
      <c r="Q6092" s="6">
        <f t="shared" si="1122"/>
        <v>0.17580244283968727</v>
      </c>
      <c r="R6092" s="6">
        <f t="shared" si="1123"/>
        <v>0.1884461482294543</v>
      </c>
      <c r="S6092" s="6">
        <f t="shared" si="1124"/>
        <v>0.36424859106914154</v>
      </c>
    </row>
    <row r="6093" spans="2:19" customFormat="1" x14ac:dyDescent="0.25">
      <c r="B6093" s="200" t="s">
        <v>871</v>
      </c>
      <c r="C6093" s="114">
        <v>4</v>
      </c>
      <c r="D6093" s="1">
        <v>5.5</v>
      </c>
      <c r="E6093" s="1"/>
      <c r="F6093" s="1"/>
      <c r="G6093" s="4">
        <f t="shared" si="1116"/>
        <v>64.961200000000005</v>
      </c>
      <c r="H6093" s="201"/>
      <c r="I6093" s="201"/>
      <c r="J6093" s="204">
        <f t="shared" si="1114"/>
        <v>2.3758294442772811E-3</v>
      </c>
      <c r="K6093" s="204">
        <f t="shared" si="1118"/>
        <v>0.15433673468913039</v>
      </c>
      <c r="L6093" s="28">
        <f t="shared" si="1117"/>
        <v>8.9430956308196485</v>
      </c>
      <c r="M6093" s="28">
        <f t="shared" si="1119"/>
        <v>0.58095423516110178</v>
      </c>
      <c r="N6093" s="28">
        <f t="shared" si="1115"/>
        <v>9.4066355127217793</v>
      </c>
      <c r="O6093" s="28">
        <f t="shared" si="1120"/>
        <v>0.61106634272138272</v>
      </c>
      <c r="P6093" s="28">
        <f t="shared" si="1121"/>
        <v>1.1920205778824844</v>
      </c>
      <c r="Q6093" s="6">
        <f t="shared" si="1122"/>
        <v>0.27885803287732885</v>
      </c>
      <c r="R6093" s="6">
        <f t="shared" si="1123"/>
        <v>0.23831587366133927</v>
      </c>
      <c r="S6093" s="6">
        <f t="shared" si="1124"/>
        <v>0.51717390653866813</v>
      </c>
    </row>
    <row r="6094" spans="2:19" customFormat="1" x14ac:dyDescent="0.25">
      <c r="B6094" s="200" t="s">
        <v>871</v>
      </c>
      <c r="C6094" s="114">
        <v>4</v>
      </c>
      <c r="D6094" s="1">
        <v>7.8</v>
      </c>
      <c r="E6094" s="1"/>
      <c r="F6094" s="1"/>
      <c r="G6094" s="4">
        <f t="shared" si="1116"/>
        <v>64.961200000000005</v>
      </c>
      <c r="H6094" s="201"/>
      <c r="I6094" s="201"/>
      <c r="J6094" s="204">
        <f t="shared" si="1114"/>
        <v>4.7783624261100756E-3</v>
      </c>
      <c r="K6094" s="204">
        <f t="shared" si="1118"/>
        <v>0.31040816325575848</v>
      </c>
      <c r="L6094" s="28">
        <f t="shared" si="1117"/>
        <v>19.967309203036706</v>
      </c>
      <c r="M6094" s="28">
        <f t="shared" si="1119"/>
        <v>1.2971003917591177</v>
      </c>
      <c r="N6094" s="28">
        <f t="shared" si="1115"/>
        <v>14.156655209656122</v>
      </c>
      <c r="O6094" s="28">
        <f t="shared" si="1120"/>
        <v>0.91963332824289878</v>
      </c>
      <c r="P6094" s="28">
        <f t="shared" si="1121"/>
        <v>2.2167337200020167</v>
      </c>
      <c r="Q6094" s="6">
        <f t="shared" si="1122"/>
        <v>0.62260818804437645</v>
      </c>
      <c r="R6094" s="6">
        <f t="shared" si="1123"/>
        <v>0.35865699801473055</v>
      </c>
      <c r="S6094" s="6">
        <f t="shared" si="1124"/>
        <v>0.98126518605910706</v>
      </c>
    </row>
    <row r="6095" spans="2:19" customFormat="1" x14ac:dyDescent="0.25">
      <c r="B6095" s="200" t="s">
        <v>871</v>
      </c>
      <c r="C6095" s="114">
        <v>4</v>
      </c>
      <c r="D6095" s="1">
        <v>8.4</v>
      </c>
      <c r="E6095" s="1"/>
      <c r="F6095" s="1"/>
      <c r="G6095" s="4">
        <f t="shared" si="1116"/>
        <v>64.961200000000005</v>
      </c>
      <c r="H6095" s="201"/>
      <c r="I6095" s="201"/>
      <c r="J6095" s="204">
        <f t="shared" si="1114"/>
        <v>5.5417694409323958E-3</v>
      </c>
      <c r="K6095" s="204">
        <f t="shared" si="1118"/>
        <v>0.35999999998892701</v>
      </c>
      <c r="L6095" s="28">
        <f t="shared" si="1117"/>
        <v>23.676207107687297</v>
      </c>
      <c r="M6095" s="28">
        <f t="shared" si="1119"/>
        <v>1.5380348549959169</v>
      </c>
      <c r="N6095" s="28">
        <f t="shared" si="1115"/>
        <v>15.438913512745591</v>
      </c>
      <c r="O6095" s="28">
        <f t="shared" si="1120"/>
        <v>1.0029303679371999</v>
      </c>
      <c r="P6095" s="28">
        <f t="shared" si="1121"/>
        <v>2.5409652229331168</v>
      </c>
      <c r="Q6095" s="6">
        <f t="shared" si="1122"/>
        <v>0.73825673039804007</v>
      </c>
      <c r="R6095" s="6">
        <f t="shared" si="1123"/>
        <v>0.39114284349550799</v>
      </c>
      <c r="S6095" s="6">
        <f t="shared" si="1124"/>
        <v>1.1293995738935481</v>
      </c>
    </row>
    <row r="6096" spans="2:19" customFormat="1" x14ac:dyDescent="0.25">
      <c r="B6096" s="200" t="s">
        <v>871</v>
      </c>
      <c r="C6096" s="114">
        <v>4</v>
      </c>
      <c r="D6096" s="1">
        <v>5.9</v>
      </c>
      <c r="E6096" s="1"/>
      <c r="F6096" s="1"/>
      <c r="G6096" s="4">
        <f t="shared" si="1116"/>
        <v>64.961200000000005</v>
      </c>
      <c r="H6096" s="201"/>
      <c r="I6096" s="201"/>
      <c r="J6096" s="204">
        <f t="shared" si="1114"/>
        <v>2.7339710067865179E-3</v>
      </c>
      <c r="K6096" s="204">
        <f t="shared" si="1118"/>
        <v>0.17760204081086381</v>
      </c>
      <c r="L6096" s="28">
        <f t="shared" si="1117"/>
        <v>10.509518679077305</v>
      </c>
      <c r="M6096" s="28">
        <f t="shared" si="1119"/>
        <v>0.68271095805727011</v>
      </c>
      <c r="N6096" s="28">
        <f t="shared" si="1115"/>
        <v>10.211906347392123</v>
      </c>
      <c r="O6096" s="28">
        <f t="shared" si="1120"/>
        <v>0.66337770348121117</v>
      </c>
      <c r="P6096" s="28">
        <f t="shared" si="1121"/>
        <v>1.3460886615384813</v>
      </c>
      <c r="Q6096" s="6">
        <f t="shared" si="1122"/>
        <v>0.32770125986748966</v>
      </c>
      <c r="R6096" s="6">
        <f t="shared" si="1123"/>
        <v>0.25871730435767237</v>
      </c>
      <c r="S6096" s="6">
        <f t="shared" si="1124"/>
        <v>0.58641856422516203</v>
      </c>
    </row>
    <row r="6097" spans="2:19" customFormat="1" x14ac:dyDescent="0.25">
      <c r="B6097" s="200" t="s">
        <v>871</v>
      </c>
      <c r="C6097" s="114">
        <v>4</v>
      </c>
      <c r="D6097" s="1">
        <v>9</v>
      </c>
      <c r="E6097" s="1"/>
      <c r="F6097" s="1"/>
      <c r="G6097" s="4">
        <f t="shared" si="1116"/>
        <v>64.961200000000005</v>
      </c>
      <c r="H6097" s="201"/>
      <c r="I6097" s="201"/>
      <c r="J6097" s="204">
        <f t="shared" si="1114"/>
        <v>6.3617251235193305E-3</v>
      </c>
      <c r="K6097" s="204">
        <f t="shared" si="1118"/>
        <v>0.41326530610973755</v>
      </c>
      <c r="L6097" s="28">
        <f t="shared" si="1117"/>
        <v>27.7458210460766</v>
      </c>
      <c r="M6097" s="28">
        <f t="shared" si="1119"/>
        <v>1.8024018650981257</v>
      </c>
      <c r="N6097" s="28">
        <f t="shared" si="1115"/>
        <v>16.73684929877896</v>
      </c>
      <c r="O6097" s="28">
        <f t="shared" si="1120"/>
        <v>1.0872458357562698</v>
      </c>
      <c r="P6097" s="28">
        <f t="shared" si="1121"/>
        <v>2.8896477008543955</v>
      </c>
      <c r="Q6097" s="6">
        <f t="shared" si="1122"/>
        <v>0.86515289524710026</v>
      </c>
      <c r="R6097" s="6">
        <f t="shared" si="1123"/>
        <v>0.42402587594494523</v>
      </c>
      <c r="S6097" s="6">
        <f t="shared" si="1124"/>
        <v>1.2891787711920455</v>
      </c>
    </row>
    <row r="6098" spans="2:19" customFormat="1" x14ac:dyDescent="0.25">
      <c r="B6098" s="200" t="s">
        <v>871</v>
      </c>
      <c r="C6098" s="114">
        <v>4</v>
      </c>
      <c r="D6098" s="1">
        <v>3.7</v>
      </c>
      <c r="E6098" s="1"/>
      <c r="F6098" s="1"/>
      <c r="G6098" s="4">
        <f t="shared" si="1116"/>
        <v>64.961200000000005</v>
      </c>
      <c r="H6098" s="201"/>
      <c r="I6098" s="201"/>
      <c r="J6098" s="204">
        <f t="shared" si="1114"/>
        <v>1.075210085691107E-3</v>
      </c>
      <c r="K6098" s="204">
        <f t="shared" si="1118"/>
        <v>6.9846938773361844E-2</v>
      </c>
      <c r="L6098" s="28">
        <f t="shared" si="1117"/>
        <v>3.5949248430857623</v>
      </c>
      <c r="M6098" s="28">
        <f t="shared" si="1119"/>
        <v>0.2335306362462681</v>
      </c>
      <c r="N6098" s="28">
        <f t="shared" si="1115"/>
        <v>5.9156978898620354</v>
      </c>
      <c r="O6098" s="28">
        <f t="shared" si="1120"/>
        <v>0.38429084121668494</v>
      </c>
      <c r="P6098" s="28">
        <f t="shared" si="1121"/>
        <v>0.61782147746295302</v>
      </c>
      <c r="Q6098" s="6">
        <f t="shared" si="1122"/>
        <v>0.11209470539820869</v>
      </c>
      <c r="R6098" s="6">
        <f t="shared" si="1123"/>
        <v>0.14987342807450713</v>
      </c>
      <c r="S6098" s="6">
        <f t="shared" si="1124"/>
        <v>0.2619681334727158</v>
      </c>
    </row>
    <row r="6099" spans="2:19" customFormat="1" x14ac:dyDescent="0.25">
      <c r="B6099" s="200" t="s">
        <v>871</v>
      </c>
      <c r="C6099" s="114">
        <v>4</v>
      </c>
      <c r="D6099" s="1">
        <v>4.8</v>
      </c>
      <c r="E6099" s="1"/>
      <c r="F6099" s="1"/>
      <c r="G6099" s="4">
        <f t="shared" si="1116"/>
        <v>64.961200000000005</v>
      </c>
      <c r="H6099" s="201"/>
      <c r="I6099" s="201"/>
      <c r="J6099" s="204">
        <f t="shared" si="1114"/>
        <v>1.8095573684677208E-3</v>
      </c>
      <c r="K6099" s="204">
        <f t="shared" si="1118"/>
        <v>0.11755102040454758</v>
      </c>
      <c r="L6099" s="28">
        <f t="shared" si="1117"/>
        <v>6.5398480281028419</v>
      </c>
      <c r="M6099" s="28">
        <f t="shared" si="1119"/>
        <v>0.42483638396340279</v>
      </c>
      <c r="N6099" s="28">
        <f t="shared" si="1115"/>
        <v>8.0216224497877064</v>
      </c>
      <c r="O6099" s="28">
        <f t="shared" si="1120"/>
        <v>0.52109423039239344</v>
      </c>
      <c r="P6099" s="28">
        <f t="shared" si="1121"/>
        <v>0.94593061435579617</v>
      </c>
      <c r="Q6099" s="6">
        <f t="shared" si="1122"/>
        <v>0.20392146430243333</v>
      </c>
      <c r="R6099" s="6">
        <f t="shared" si="1123"/>
        <v>0.20322674985303346</v>
      </c>
      <c r="S6099" s="6">
        <f t="shared" si="1124"/>
        <v>0.40714821415546676</v>
      </c>
    </row>
    <row r="6100" spans="2:19" customFormat="1" x14ac:dyDescent="0.25">
      <c r="B6100" s="200" t="s">
        <v>871</v>
      </c>
      <c r="C6100" s="114">
        <v>4</v>
      </c>
      <c r="D6100" s="1">
        <v>1.9</v>
      </c>
      <c r="E6100" s="1"/>
      <c r="F6100" s="1"/>
      <c r="G6100" s="4">
        <f t="shared" si="1116"/>
        <v>795.77470000000005</v>
      </c>
      <c r="H6100" s="201"/>
      <c r="I6100" s="201"/>
      <c r="J6100" s="204">
        <f t="shared" si="1114"/>
        <v>2.835287369864788E-4</v>
      </c>
      <c r="K6100" s="204">
        <f t="shared" si="1118"/>
        <v>0.22562366303173023</v>
      </c>
      <c r="L6100" s="28">
        <f t="shared" si="1117"/>
        <v>0.77669154992970613</v>
      </c>
      <c r="M6100" s="28">
        <f t="shared" si="1119"/>
        <v>0.61806783468756221</v>
      </c>
      <c r="N6100" s="28">
        <f t="shared" si="1115"/>
        <v>2.7123871783139122</v>
      </c>
      <c r="O6100" s="28">
        <f t="shared" si="1120"/>
        <v>2.1584363448868618</v>
      </c>
      <c r="P6100" s="28">
        <f t="shared" si="1121"/>
        <v>2.7765041795744239</v>
      </c>
      <c r="Q6100" s="6">
        <f t="shared" si="1122"/>
        <v>0.29667256065002984</v>
      </c>
      <c r="R6100" s="6">
        <f t="shared" si="1123"/>
        <v>0.84179017450587612</v>
      </c>
      <c r="S6100" s="6">
        <f t="shared" si="1124"/>
        <v>1.138462735155906</v>
      </c>
    </row>
    <row r="6101" spans="2:19" customFormat="1" x14ac:dyDescent="0.25">
      <c r="B6101" s="200" t="s">
        <v>871</v>
      </c>
      <c r="C6101" s="114">
        <v>4</v>
      </c>
      <c r="D6101" s="1">
        <v>7.3</v>
      </c>
      <c r="E6101" s="1"/>
      <c r="F6101" s="1"/>
      <c r="G6101" s="4">
        <f t="shared" si="1116"/>
        <v>64.961200000000005</v>
      </c>
      <c r="H6101" s="201"/>
      <c r="I6101" s="201"/>
      <c r="J6101" s="204">
        <f t="shared" si="1114"/>
        <v>4.1853868127450016E-3</v>
      </c>
      <c r="K6101" s="204">
        <f t="shared" si="1118"/>
        <v>0.27188775509367796</v>
      </c>
      <c r="L6101" s="28">
        <f t="shared" si="1117"/>
        <v>17.146414059849693</v>
      </c>
      <c r="M6101" s="28">
        <f t="shared" si="1119"/>
        <v>1.1138516546291897</v>
      </c>
      <c r="N6101" s="28">
        <f t="shared" si="1115"/>
        <v>13.10079696359297</v>
      </c>
      <c r="O6101" s="28">
        <f t="shared" si="1120"/>
        <v>0.85104350821835983</v>
      </c>
      <c r="P6101" s="28">
        <f t="shared" si="1121"/>
        <v>1.9648951628475495</v>
      </c>
      <c r="Q6101" s="6">
        <f t="shared" si="1122"/>
        <v>0.53464879422201106</v>
      </c>
      <c r="R6101" s="6">
        <f t="shared" si="1123"/>
        <v>0.33190696820516036</v>
      </c>
      <c r="S6101" s="6">
        <f t="shared" si="1124"/>
        <v>0.86655576242717136</v>
      </c>
    </row>
    <row r="6102" spans="2:19" customFormat="1" x14ac:dyDescent="0.25">
      <c r="B6102" s="200" t="s">
        <v>871</v>
      </c>
      <c r="C6102" s="114">
        <v>4</v>
      </c>
      <c r="D6102" s="1">
        <v>4.5</v>
      </c>
      <c r="E6102" s="1"/>
      <c r="F6102" s="1"/>
      <c r="G6102" s="4">
        <f t="shared" si="1116"/>
        <v>64.961200000000005</v>
      </c>
      <c r="H6102" s="201"/>
      <c r="I6102" s="201"/>
      <c r="J6102" s="204">
        <f t="shared" si="1114"/>
        <v>1.5904312808798326E-3</v>
      </c>
      <c r="K6102" s="204">
        <f t="shared" si="1118"/>
        <v>0.10331632652743439</v>
      </c>
      <c r="L6102" s="28">
        <f t="shared" si="1117"/>
        <v>5.6380590590289899</v>
      </c>
      <c r="M6102" s="28">
        <f t="shared" si="1119"/>
        <v>0.36625508924934846</v>
      </c>
      <c r="N6102" s="28">
        <f t="shared" si="1115"/>
        <v>7.4382130025037601</v>
      </c>
      <c r="O6102" s="28">
        <f t="shared" si="1120"/>
        <v>0.48319525187039564</v>
      </c>
      <c r="P6102" s="28">
        <f t="shared" si="1121"/>
        <v>0.84945034111974405</v>
      </c>
      <c r="Q6102" s="6">
        <f t="shared" si="1122"/>
        <v>0.17580244283968727</v>
      </c>
      <c r="R6102" s="6">
        <f t="shared" si="1123"/>
        <v>0.1884461482294543</v>
      </c>
      <c r="S6102" s="6">
        <f t="shared" si="1124"/>
        <v>0.36424859106914154</v>
      </c>
    </row>
    <row r="6103" spans="2:19" customFormat="1" x14ac:dyDescent="0.25">
      <c r="B6103" s="200" t="s">
        <v>871</v>
      </c>
      <c r="C6103" s="114">
        <v>4</v>
      </c>
      <c r="D6103" s="1">
        <v>3.6</v>
      </c>
      <c r="E6103" s="1"/>
      <c r="F6103" s="1"/>
      <c r="G6103" s="4">
        <f t="shared" si="1116"/>
        <v>64.961200000000005</v>
      </c>
      <c r="H6103" s="201"/>
      <c r="I6103" s="201"/>
      <c r="J6103" s="204">
        <f t="shared" si="1114"/>
        <v>1.0178760197630931E-3</v>
      </c>
      <c r="K6103" s="204">
        <f t="shared" si="1118"/>
        <v>6.6122448977558021E-2</v>
      </c>
      <c r="L6103" s="28">
        <f t="shared" si="1117"/>
        <v>3.375464158589657</v>
      </c>
      <c r="M6103" s="28">
        <f t="shared" si="1119"/>
        <v>0.21927420655205926</v>
      </c>
      <c r="N6103" s="28">
        <f t="shared" si="1115"/>
        <v>5.7290669248255632</v>
      </c>
      <c r="O6103" s="28">
        <f t="shared" si="1120"/>
        <v>0.37216706953560269</v>
      </c>
      <c r="P6103" s="28">
        <f t="shared" si="1121"/>
        <v>0.59144127608766195</v>
      </c>
      <c r="Q6103" s="6">
        <f t="shared" si="1122"/>
        <v>0.10525161914498844</v>
      </c>
      <c r="R6103" s="6">
        <f t="shared" si="1123"/>
        <v>0.14514515711888507</v>
      </c>
      <c r="S6103" s="6">
        <f t="shared" si="1124"/>
        <v>0.25039677626387352</v>
      </c>
    </row>
    <row r="6104" spans="2:19" customFormat="1" x14ac:dyDescent="0.25">
      <c r="B6104" s="200" t="s">
        <v>871</v>
      </c>
      <c r="C6104" s="114">
        <v>4</v>
      </c>
      <c r="D6104" s="1">
        <v>1</v>
      </c>
      <c r="E6104" s="1" t="s">
        <v>979</v>
      </c>
      <c r="F6104" s="1"/>
      <c r="G6104" s="4">
        <f t="shared" si="1116"/>
        <v>795.77470000000005</v>
      </c>
      <c r="H6104" s="201"/>
      <c r="I6104" s="201"/>
      <c r="J6104" s="204">
        <f t="shared" si="1114"/>
        <v>7.8539816339744827E-5</v>
      </c>
      <c r="K6104" s="204">
        <f t="shared" si="1118"/>
        <v>6.2499629648678737E-2</v>
      </c>
      <c r="L6104" s="28">
        <f t="shared" si="1117"/>
        <v>0.17757999999999999</v>
      </c>
      <c r="M6104" s="28">
        <f t="shared" si="1119"/>
        <v>0.14131283659999999</v>
      </c>
      <c r="N6104" s="28">
        <f t="shared" si="1115"/>
        <v>1.28</v>
      </c>
      <c r="O6104" s="28">
        <f t="shared" si="1120"/>
        <v>1.0185856</v>
      </c>
      <c r="P6104" s="28">
        <f t="shared" si="1121"/>
        <v>1.1598984366</v>
      </c>
      <c r="Q6104" s="6">
        <f t="shared" si="1122"/>
        <v>6.7830161567999994E-2</v>
      </c>
      <c r="R6104" s="6">
        <f t="shared" si="1123"/>
        <v>0.39724838400000001</v>
      </c>
      <c r="S6104" s="6">
        <f t="shared" si="1124"/>
        <v>0.46507854556799999</v>
      </c>
    </row>
    <row r="6105" spans="2:19" customFormat="1" x14ac:dyDescent="0.25">
      <c r="B6105" s="200" t="s">
        <v>871</v>
      </c>
      <c r="C6105" s="114">
        <v>4</v>
      </c>
      <c r="D6105" s="1">
        <v>7.5</v>
      </c>
      <c r="E6105" s="1"/>
      <c r="F6105" s="1"/>
      <c r="G6105" s="4">
        <f t="shared" si="1116"/>
        <v>64.961200000000005</v>
      </c>
      <c r="H6105" s="201"/>
      <c r="I6105" s="201"/>
      <c r="J6105" s="204">
        <f t="shared" si="1114"/>
        <v>4.4178646691106467E-3</v>
      </c>
      <c r="K6105" s="204">
        <f t="shared" si="1118"/>
        <v>0.28698979590953999</v>
      </c>
      <c r="L6105" s="28">
        <f t="shared" si="1117"/>
        <v>18.245673379916788</v>
      </c>
      <c r="M6105" s="28">
        <f t="shared" si="1119"/>
        <v>1.1852608605569988</v>
      </c>
      <c r="N6105" s="28">
        <f t="shared" si="1115"/>
        <v>13.521710947318155</v>
      </c>
      <c r="O6105" s="28">
        <f t="shared" si="1120"/>
        <v>0.87838658622827981</v>
      </c>
      <c r="P6105" s="28">
        <f t="shared" si="1121"/>
        <v>2.0636474467852786</v>
      </c>
      <c r="Q6105" s="6">
        <f t="shared" si="1122"/>
        <v>0.56892521306735933</v>
      </c>
      <c r="R6105" s="6">
        <f t="shared" si="1123"/>
        <v>0.34257076862902913</v>
      </c>
      <c r="S6105" s="6">
        <f t="shared" si="1124"/>
        <v>0.91149598169638846</v>
      </c>
    </row>
    <row r="6106" spans="2:19" customFormat="1" x14ac:dyDescent="0.25">
      <c r="B6106" s="200" t="s">
        <v>871</v>
      </c>
      <c r="C6106" s="114">
        <v>4</v>
      </c>
      <c r="D6106" s="1">
        <v>3.8</v>
      </c>
      <c r="E6106" s="1" t="s">
        <v>981</v>
      </c>
      <c r="F6106" s="1"/>
      <c r="G6106" s="4">
        <f t="shared" si="1116"/>
        <v>64.961200000000005</v>
      </c>
      <c r="H6106" s="201"/>
      <c r="I6106" s="201"/>
      <c r="J6106" s="204">
        <f t="shared" si="1114"/>
        <v>1.1341149479459152E-3</v>
      </c>
      <c r="K6106" s="204">
        <f t="shared" si="1118"/>
        <v>7.3673469385489021E-2</v>
      </c>
      <c r="L6106" s="28">
        <f t="shared" si="1117"/>
        <v>3.8222275656794742</v>
      </c>
      <c r="M6106" s="28">
        <f t="shared" si="1119"/>
        <v>0.24829649415562419</v>
      </c>
      <c r="N6106" s="28">
        <f t="shared" si="1115"/>
        <v>6.1031884174464111</v>
      </c>
      <c r="O6106" s="28">
        <f t="shared" si="1120"/>
        <v>0.39647045111343715</v>
      </c>
      <c r="P6106" s="28">
        <f t="shared" si="1121"/>
        <v>0.64476694526906131</v>
      </c>
      <c r="Q6106" s="6">
        <f t="shared" si="1122"/>
        <v>0.1191823171946996</v>
      </c>
      <c r="R6106" s="6">
        <f t="shared" si="1123"/>
        <v>0.1546234759342405</v>
      </c>
      <c r="S6106" s="6">
        <f t="shared" si="1124"/>
        <v>0.2738057931289401</v>
      </c>
    </row>
    <row r="6107" spans="2:19" customFormat="1" x14ac:dyDescent="0.25">
      <c r="B6107" s="200" t="s">
        <v>871</v>
      </c>
      <c r="C6107" s="114">
        <v>4</v>
      </c>
      <c r="D6107" s="1">
        <v>5</v>
      </c>
      <c r="E6107" s="1" t="s">
        <v>981</v>
      </c>
      <c r="F6107" s="1"/>
      <c r="G6107" s="4">
        <f t="shared" si="1116"/>
        <v>64.961200000000005</v>
      </c>
      <c r="H6107" s="201"/>
      <c r="I6107" s="201"/>
      <c r="J6107" s="204">
        <f t="shared" si="1114"/>
        <v>1.9634954084936209E-3</v>
      </c>
      <c r="K6107" s="204">
        <f t="shared" si="1118"/>
        <v>0.12755102040424002</v>
      </c>
      <c r="L6107" s="28">
        <f t="shared" si="1117"/>
        <v>7.1833345216463531</v>
      </c>
      <c r="M6107" s="28">
        <f t="shared" si="1119"/>
        <v>0.46663803957857453</v>
      </c>
      <c r="N6107" s="28">
        <f t="shared" si="1115"/>
        <v>8.4140458590425169</v>
      </c>
      <c r="O6107" s="28">
        <f t="shared" si="1120"/>
        <v>0.54658652646013051</v>
      </c>
      <c r="P6107" s="28">
        <f t="shared" si="1121"/>
        <v>1.0132245660387049</v>
      </c>
      <c r="Q6107" s="6">
        <f t="shared" si="1122"/>
        <v>0.22398625899771576</v>
      </c>
      <c r="R6107" s="6">
        <f t="shared" si="1123"/>
        <v>0.2131687453194509</v>
      </c>
      <c r="S6107" s="6">
        <f t="shared" si="1124"/>
        <v>0.4371550043171667</v>
      </c>
    </row>
    <row r="6108" spans="2:19" customFormat="1" x14ac:dyDescent="0.25">
      <c r="B6108" s="200" t="s">
        <v>871</v>
      </c>
      <c r="C6108" s="114">
        <v>4</v>
      </c>
      <c r="D6108" s="1">
        <v>5</v>
      </c>
      <c r="E6108" s="1" t="s">
        <v>981</v>
      </c>
      <c r="F6108" s="1"/>
      <c r="G6108" s="4">
        <f t="shared" si="1116"/>
        <v>64.961200000000005</v>
      </c>
      <c r="H6108" s="201"/>
      <c r="I6108" s="201"/>
      <c r="J6108" s="204">
        <f t="shared" si="1114"/>
        <v>1.9634954084936209E-3</v>
      </c>
      <c r="K6108" s="204">
        <f t="shared" si="1118"/>
        <v>0.12755102040424002</v>
      </c>
      <c r="L6108" s="28">
        <f t="shared" si="1117"/>
        <v>7.1833345216463531</v>
      </c>
      <c r="M6108" s="28">
        <f t="shared" si="1119"/>
        <v>0.46663803957857453</v>
      </c>
      <c r="N6108" s="28">
        <f t="shared" si="1115"/>
        <v>8.4140458590425169</v>
      </c>
      <c r="O6108" s="28">
        <f t="shared" si="1120"/>
        <v>0.54658652646013051</v>
      </c>
      <c r="P6108" s="28">
        <f t="shared" si="1121"/>
        <v>1.0132245660387049</v>
      </c>
      <c r="Q6108" s="6">
        <f t="shared" si="1122"/>
        <v>0.22398625899771576</v>
      </c>
      <c r="R6108" s="6">
        <f t="shared" si="1123"/>
        <v>0.2131687453194509</v>
      </c>
      <c r="S6108" s="6">
        <f t="shared" si="1124"/>
        <v>0.4371550043171667</v>
      </c>
    </row>
    <row r="6109" spans="2:19" customFormat="1" x14ac:dyDescent="0.25">
      <c r="B6109" s="200" t="s">
        <v>871</v>
      </c>
      <c r="C6109" s="114">
        <v>4</v>
      </c>
      <c r="D6109" s="1">
        <v>5.2</v>
      </c>
      <c r="E6109" s="1" t="s">
        <v>981</v>
      </c>
      <c r="F6109" s="1"/>
      <c r="G6109" s="4">
        <f t="shared" si="1116"/>
        <v>64.961200000000005</v>
      </c>
      <c r="H6109" s="201"/>
      <c r="I6109" s="201"/>
      <c r="J6109" s="204">
        <f t="shared" si="1114"/>
        <v>2.1237166338267006E-3</v>
      </c>
      <c r="K6109" s="204">
        <f t="shared" si="1118"/>
        <v>0.13795918366922602</v>
      </c>
      <c r="L6109" s="28">
        <f t="shared" si="1117"/>
        <v>7.8611437635641082</v>
      </c>
      <c r="M6109" s="28">
        <f t="shared" si="1119"/>
        <v>0.51066934215868187</v>
      </c>
      <c r="N6109" s="28">
        <f t="shared" si="1115"/>
        <v>8.8091474968502013</v>
      </c>
      <c r="O6109" s="28">
        <f t="shared" si="1120"/>
        <v>0.5722528034719111</v>
      </c>
      <c r="P6109" s="28">
        <f t="shared" si="1121"/>
        <v>1.0829221456305929</v>
      </c>
      <c r="Q6109" s="6">
        <f t="shared" si="1122"/>
        <v>0.2451212842361673</v>
      </c>
      <c r="R6109" s="6">
        <f t="shared" si="1123"/>
        <v>0.22317859335404533</v>
      </c>
      <c r="S6109" s="6">
        <f t="shared" si="1124"/>
        <v>0.46829987759021263</v>
      </c>
    </row>
    <row r="6110" spans="2:19" customFormat="1" x14ac:dyDescent="0.25">
      <c r="B6110" s="200" t="s">
        <v>871</v>
      </c>
      <c r="C6110" s="114">
        <v>4</v>
      </c>
      <c r="D6110" s="1">
        <v>7.4</v>
      </c>
      <c r="E6110" s="1"/>
      <c r="F6110" s="1"/>
      <c r="G6110" s="4">
        <f t="shared" si="1116"/>
        <v>64.961200000000005</v>
      </c>
      <c r="H6110" s="201"/>
      <c r="I6110" s="201"/>
      <c r="J6110" s="204">
        <f t="shared" si="1114"/>
        <v>4.3008403427644282E-3</v>
      </c>
      <c r="K6110" s="204">
        <f t="shared" si="1118"/>
        <v>0.27938775509344738</v>
      </c>
      <c r="L6110" s="28">
        <f t="shared" si="1117"/>
        <v>17.691219677917115</v>
      </c>
      <c r="M6110" s="28">
        <f t="shared" si="1119"/>
        <v>1.1492428820320462</v>
      </c>
      <c r="N6110" s="28">
        <f t="shared" si="1115"/>
        <v>13.311012207689938</v>
      </c>
      <c r="O6110" s="28">
        <f t="shared" si="1120"/>
        <v>0.86469934299806295</v>
      </c>
      <c r="P6110" s="28">
        <f t="shared" si="1121"/>
        <v>2.0139422250301093</v>
      </c>
      <c r="Q6110" s="6">
        <f t="shared" si="1122"/>
        <v>0.55163658337538213</v>
      </c>
      <c r="R6110" s="6">
        <f t="shared" si="1123"/>
        <v>0.33723274376924456</v>
      </c>
      <c r="S6110" s="6">
        <f t="shared" si="1124"/>
        <v>0.88886932714462663</v>
      </c>
    </row>
    <row r="6111" spans="2:19" customFormat="1" x14ac:dyDescent="0.25">
      <c r="B6111" s="200" t="s">
        <v>871</v>
      </c>
      <c r="C6111" s="114">
        <v>4</v>
      </c>
      <c r="D6111" s="1">
        <v>6.6</v>
      </c>
      <c r="E6111" s="1"/>
      <c r="F6111" s="1"/>
      <c r="G6111" s="4">
        <f t="shared" si="1116"/>
        <v>64.961200000000005</v>
      </c>
      <c r="H6111" s="201"/>
      <c r="I6111" s="201"/>
      <c r="J6111" s="204">
        <f t="shared" si="1114"/>
        <v>3.4211943997592849E-3</v>
      </c>
      <c r="K6111" s="204">
        <f t="shared" si="1118"/>
        <v>0.22224489795234778</v>
      </c>
      <c r="L6111" s="28">
        <f t="shared" si="1117"/>
        <v>13.599581983298828</v>
      </c>
      <c r="M6111" s="28">
        <f t="shared" si="1119"/>
        <v>0.88344518226894508</v>
      </c>
      <c r="N6111" s="28">
        <f t="shared" si="1115"/>
        <v>11.643307684830535</v>
      </c>
      <c r="O6111" s="28">
        <f t="shared" si="1120"/>
        <v>0.75636325384638103</v>
      </c>
      <c r="P6111" s="28">
        <f t="shared" si="1121"/>
        <v>1.639808436115326</v>
      </c>
      <c r="Q6111" s="6">
        <f t="shared" si="1122"/>
        <v>0.42405368748909361</v>
      </c>
      <c r="R6111" s="6">
        <f t="shared" si="1123"/>
        <v>0.2949816690000886</v>
      </c>
      <c r="S6111" s="6">
        <f t="shared" si="1124"/>
        <v>0.71903535648918226</v>
      </c>
    </row>
    <row r="6112" spans="2:19" customFormat="1" x14ac:dyDescent="0.25">
      <c r="B6112" s="200" t="s">
        <v>871</v>
      </c>
      <c r="C6112" s="114">
        <v>4</v>
      </c>
      <c r="D6112" s="1">
        <v>1.2</v>
      </c>
      <c r="E6112" s="1" t="s">
        <v>979</v>
      </c>
      <c r="F6112" s="1"/>
      <c r="G6112" s="4">
        <f t="shared" si="1116"/>
        <v>795.77470000000005</v>
      </c>
      <c r="H6112" s="201"/>
      <c r="I6112" s="201"/>
      <c r="J6112" s="204">
        <f t="shared" si="1114"/>
        <v>1.1309733552923255E-4</v>
      </c>
      <c r="K6112" s="204">
        <f t="shared" si="1118"/>
        <v>8.9999466694097391E-2</v>
      </c>
      <c r="L6112" s="28">
        <f t="shared" si="1117"/>
        <v>0.27004226145939869</v>
      </c>
      <c r="M6112" s="28">
        <f t="shared" si="1119"/>
        <v>0.21489153040154568</v>
      </c>
      <c r="N6112" s="28">
        <f t="shared" si="1115"/>
        <v>1.5843532808757497</v>
      </c>
      <c r="O6112" s="28">
        <f t="shared" si="1120"/>
        <v>1.2607808103224951</v>
      </c>
      <c r="P6112" s="28">
        <f t="shared" si="1121"/>
        <v>1.4756723407240409</v>
      </c>
      <c r="Q6112" s="6">
        <f t="shared" si="1122"/>
        <v>0.10314793459274192</v>
      </c>
      <c r="R6112" s="6">
        <f t="shared" si="1123"/>
        <v>0.49170451602577309</v>
      </c>
      <c r="S6112" s="6">
        <f t="shared" si="1124"/>
        <v>0.59485245061851499</v>
      </c>
    </row>
    <row r="6113" spans="2:19" customFormat="1" x14ac:dyDescent="0.25">
      <c r="B6113" s="200" t="s">
        <v>871</v>
      </c>
      <c r="C6113" s="114">
        <v>4</v>
      </c>
      <c r="D6113" s="1">
        <v>4.0999999999999996</v>
      </c>
      <c r="E6113" s="1"/>
      <c r="F6113" s="1"/>
      <c r="G6113" s="4">
        <f t="shared" si="1116"/>
        <v>64.961200000000005</v>
      </c>
      <c r="H6113" s="201"/>
      <c r="I6113" s="201"/>
      <c r="J6113" s="204">
        <f t="shared" ref="J6113:J6176" si="1125">((+D6113/200)^2)*PI()</f>
        <v>1.3202543126711102E-3</v>
      </c>
      <c r="K6113" s="204">
        <f t="shared" si="1118"/>
        <v>8.5765306119810952E-2</v>
      </c>
      <c r="L6113" s="28">
        <f t="shared" si="1117"/>
        <v>4.5518101325650582</v>
      </c>
      <c r="M6113" s="28">
        <f t="shared" si="1119"/>
        <v>0.29569105411886604</v>
      </c>
      <c r="N6113" s="28">
        <f t="shared" ref="N6113:N6176" si="1126">1.28*(D6113^1.17)</f>
        <v>6.670633528309061</v>
      </c>
      <c r="O6113" s="28">
        <f t="shared" si="1120"/>
        <v>0.43333236716418877</v>
      </c>
      <c r="P6113" s="28">
        <f t="shared" si="1121"/>
        <v>0.72902342128305486</v>
      </c>
      <c r="Q6113" s="6">
        <f t="shared" si="1122"/>
        <v>0.14193170597705571</v>
      </c>
      <c r="R6113" s="6">
        <f t="shared" si="1123"/>
        <v>0.16899962319403364</v>
      </c>
      <c r="S6113" s="6">
        <f t="shared" si="1124"/>
        <v>0.31093132917108934</v>
      </c>
    </row>
    <row r="6114" spans="2:19" customFormat="1" x14ac:dyDescent="0.25">
      <c r="B6114" s="200" t="s">
        <v>871</v>
      </c>
      <c r="C6114" s="114">
        <v>4</v>
      </c>
      <c r="D6114" s="1">
        <v>5.3</v>
      </c>
      <c r="E6114" s="1"/>
      <c r="F6114" s="1"/>
      <c r="G6114" s="4">
        <f t="shared" ref="G6114:G6177" si="1127">IF($D6114&lt;3.01,795.7747,64.9612)</f>
        <v>64.961200000000005</v>
      </c>
      <c r="H6114" s="201"/>
      <c r="I6114" s="201"/>
      <c r="J6114" s="204">
        <f t="shared" si="1125"/>
        <v>2.2061834409834321E-3</v>
      </c>
      <c r="K6114" s="204">
        <f t="shared" si="1118"/>
        <v>0.14331632652620405</v>
      </c>
      <c r="L6114" s="28">
        <f t="shared" ref="L6114:L6177" si="1128">0.17758*(D6114^2.299)</f>
        <v>8.213046389840704</v>
      </c>
      <c r="M6114" s="28">
        <f t="shared" si="1119"/>
        <v>0.53352935948815838</v>
      </c>
      <c r="N6114" s="28">
        <f t="shared" si="1126"/>
        <v>9.0076755970184212</v>
      </c>
      <c r="O6114" s="28">
        <f t="shared" si="1120"/>
        <v>0.58514942734270425</v>
      </c>
      <c r="P6114" s="28">
        <f t="shared" si="1121"/>
        <v>1.1186787868308627</v>
      </c>
      <c r="Q6114" s="6">
        <f t="shared" si="1122"/>
        <v>0.25609409255431603</v>
      </c>
      <c r="R6114" s="6">
        <f t="shared" si="1123"/>
        <v>0.22820827666365467</v>
      </c>
      <c r="S6114" s="6">
        <f t="shared" si="1124"/>
        <v>0.48430236921797071</v>
      </c>
    </row>
    <row r="6115" spans="2:19" customFormat="1" x14ac:dyDescent="0.25">
      <c r="B6115" s="200" t="s">
        <v>871</v>
      </c>
      <c r="C6115" s="114">
        <v>4</v>
      </c>
      <c r="D6115" s="1">
        <v>2</v>
      </c>
      <c r="E6115" s="1" t="s">
        <v>979</v>
      </c>
      <c r="F6115" s="1"/>
      <c r="G6115" s="4">
        <f t="shared" si="1127"/>
        <v>795.77470000000005</v>
      </c>
      <c r="H6115" s="201"/>
      <c r="I6115" s="201"/>
      <c r="J6115" s="204">
        <f t="shared" si="1125"/>
        <v>3.1415926535897931E-4</v>
      </c>
      <c r="K6115" s="204">
        <f t="shared" si="1118"/>
        <v>0.24999851859471495</v>
      </c>
      <c r="L6115" s="28">
        <f t="shared" si="1128"/>
        <v>0.87390054800363282</v>
      </c>
      <c r="M6115" s="28">
        <f t="shared" si="1119"/>
        <v>0.69542383908485095</v>
      </c>
      <c r="N6115" s="28">
        <f t="shared" si="1126"/>
        <v>2.880149720803352</v>
      </c>
      <c r="O6115" s="28">
        <f t="shared" si="1120"/>
        <v>2.2919367433236837</v>
      </c>
      <c r="P6115" s="28">
        <f t="shared" si="1121"/>
        <v>2.9873605824085345</v>
      </c>
      <c r="Q6115" s="6">
        <f t="shared" si="1122"/>
        <v>0.33380344276072843</v>
      </c>
      <c r="R6115" s="6">
        <f t="shared" si="1123"/>
        <v>0.89385532989623662</v>
      </c>
      <c r="S6115" s="6">
        <f t="shared" si="1124"/>
        <v>1.227658772656965</v>
      </c>
    </row>
    <row r="6116" spans="2:19" customFormat="1" x14ac:dyDescent="0.25">
      <c r="B6116" s="200" t="s">
        <v>871</v>
      </c>
      <c r="C6116" s="114">
        <v>4</v>
      </c>
      <c r="D6116" s="1">
        <v>7</v>
      </c>
      <c r="E6116" s="1"/>
      <c r="F6116" s="1"/>
      <c r="G6116" s="4">
        <f t="shared" si="1127"/>
        <v>64.961200000000005</v>
      </c>
      <c r="H6116" s="201"/>
      <c r="I6116" s="201"/>
      <c r="J6116" s="204">
        <f t="shared" si="1125"/>
        <v>3.8484510006474969E-3</v>
      </c>
      <c r="K6116" s="204">
        <f t="shared" ref="K6116:K6179" si="1129">+IF($D6116&gt;3.01,J6116*64.96120126,J6116*795.77)</f>
        <v>0.24999999999231043</v>
      </c>
      <c r="L6116" s="28">
        <f t="shared" si="1128"/>
        <v>15.569492106387406</v>
      </c>
      <c r="M6116" s="28">
        <f t="shared" ref="M6116:M6179" si="1130">+IF($D6116&gt;3.01,L6116*64.96120126*0.001,L6116*795.77*0.001)</f>
        <v>1.0114129102390135</v>
      </c>
      <c r="N6116" s="28">
        <f t="shared" si="1126"/>
        <v>12.473107819356448</v>
      </c>
      <c r="O6116" s="28">
        <f t="shared" ref="O6116:O6179" si="1131">+IF($D6116&gt;3.01,N6116*64.96120126*0.001,N6116*795.77*0.001)</f>
        <v>0.81026806739089385</v>
      </c>
      <c r="P6116" s="28">
        <f t="shared" ref="P6116:P6179" si="1132">+M6116+O6116</f>
        <v>1.8216809776299074</v>
      </c>
      <c r="Q6116" s="6">
        <f t="shared" si="1122"/>
        <v>0.48547819691472643</v>
      </c>
      <c r="R6116" s="6">
        <f t="shared" si="1123"/>
        <v>0.31600454628244862</v>
      </c>
      <c r="S6116" s="6">
        <f t="shared" si="1124"/>
        <v>0.80148274319717505</v>
      </c>
    </row>
    <row r="6117" spans="2:19" customFormat="1" x14ac:dyDescent="0.25">
      <c r="B6117" s="200" t="s">
        <v>871</v>
      </c>
      <c r="C6117" s="114">
        <v>4</v>
      </c>
      <c r="D6117" s="1">
        <v>2.5</v>
      </c>
      <c r="E6117" s="1"/>
      <c r="F6117" s="1"/>
      <c r="G6117" s="4">
        <f t="shared" si="1127"/>
        <v>795.77470000000005</v>
      </c>
      <c r="H6117" s="201"/>
      <c r="I6117" s="201"/>
      <c r="J6117" s="204">
        <f t="shared" si="1125"/>
        <v>4.9087385212340522E-4</v>
      </c>
      <c r="K6117" s="204">
        <f t="shared" si="1129"/>
        <v>0.39062268530424216</v>
      </c>
      <c r="L6117" s="28">
        <f t="shared" si="1128"/>
        <v>1.4596815933666829</v>
      </c>
      <c r="M6117" s="28">
        <f t="shared" si="1130"/>
        <v>1.1615708215534053</v>
      </c>
      <c r="N6117" s="28">
        <f t="shared" si="1126"/>
        <v>3.7393815404049149</v>
      </c>
      <c r="O6117" s="28">
        <f t="shared" si="1131"/>
        <v>2.975687648408019</v>
      </c>
      <c r="P6117" s="28">
        <f t="shared" si="1132"/>
        <v>4.1372584699614245</v>
      </c>
      <c r="Q6117" s="6">
        <f t="shared" si="1122"/>
        <v>0.55755399434563457</v>
      </c>
      <c r="R6117" s="6">
        <f t="shared" si="1123"/>
        <v>1.1605181828791276</v>
      </c>
      <c r="S6117" s="6">
        <f t="shared" si="1124"/>
        <v>1.7180721772247622</v>
      </c>
    </row>
    <row r="6118" spans="2:19" customFormat="1" x14ac:dyDescent="0.25">
      <c r="B6118" s="200" t="s">
        <v>871</v>
      </c>
      <c r="C6118" s="114">
        <v>4</v>
      </c>
      <c r="D6118" s="1">
        <v>4.3</v>
      </c>
      <c r="E6118" s="1" t="s">
        <v>981</v>
      </c>
      <c r="F6118" s="1"/>
      <c r="G6118" s="4">
        <f t="shared" si="1127"/>
        <v>64.961200000000005</v>
      </c>
      <c r="H6118" s="201"/>
      <c r="I6118" s="201"/>
      <c r="J6118" s="204">
        <f t="shared" si="1125"/>
        <v>1.4522012041218817E-3</v>
      </c>
      <c r="K6118" s="204">
        <f t="shared" si="1129"/>
        <v>9.4336734690975893E-2</v>
      </c>
      <c r="L6118" s="28">
        <f t="shared" si="1128"/>
        <v>5.0785301024450318</v>
      </c>
      <c r="M6118" s="28">
        <f t="shared" si="1130"/>
        <v>0.3299074160899001</v>
      </c>
      <c r="N6118" s="28">
        <f t="shared" si="1126"/>
        <v>7.0529054640829827</v>
      </c>
      <c r="O6118" s="28">
        <f t="shared" si="1131"/>
        <v>0.45816521132004828</v>
      </c>
      <c r="P6118" s="28">
        <f t="shared" si="1132"/>
        <v>0.78807262740994832</v>
      </c>
      <c r="Q6118" s="6">
        <f t="shared" si="1122"/>
        <v>0.15835555972315205</v>
      </c>
      <c r="R6118" s="6">
        <f t="shared" si="1123"/>
        <v>0.17868443241481885</v>
      </c>
      <c r="S6118" s="6">
        <f t="shared" si="1124"/>
        <v>0.33703999213797087</v>
      </c>
    </row>
    <row r="6119" spans="2:19" customFormat="1" x14ac:dyDescent="0.25">
      <c r="B6119" s="200" t="s">
        <v>871</v>
      </c>
      <c r="C6119" s="114">
        <v>4</v>
      </c>
      <c r="D6119" s="1">
        <v>6.3</v>
      </c>
      <c r="E6119" s="1"/>
      <c r="F6119" s="1"/>
      <c r="G6119" s="4">
        <f t="shared" si="1127"/>
        <v>64.961200000000005</v>
      </c>
      <c r="H6119" s="201"/>
      <c r="I6119" s="201"/>
      <c r="J6119" s="204">
        <f t="shared" si="1125"/>
        <v>3.1172453105244723E-3</v>
      </c>
      <c r="K6119" s="204">
        <f t="shared" si="1129"/>
        <v>0.20249999999377144</v>
      </c>
      <c r="L6119" s="28">
        <f t="shared" si="1128"/>
        <v>12.220190463130352</v>
      </c>
      <c r="M6119" s="28">
        <f t="shared" si="1130"/>
        <v>0.79383825211094339</v>
      </c>
      <c r="N6119" s="28">
        <f t="shared" si="1126"/>
        <v>11.026518552173203</v>
      </c>
      <c r="O6119" s="28">
        <f t="shared" si="1131"/>
        <v>0.71629589086484713</v>
      </c>
      <c r="P6119" s="28">
        <f t="shared" si="1132"/>
        <v>1.5101341429757906</v>
      </c>
      <c r="Q6119" s="6">
        <f t="shared" si="1122"/>
        <v>0.38104236101325284</v>
      </c>
      <c r="R6119" s="6">
        <f t="shared" si="1123"/>
        <v>0.27935539743729038</v>
      </c>
      <c r="S6119" s="6">
        <f t="shared" si="1124"/>
        <v>0.66039775845054316</v>
      </c>
    </row>
    <row r="6120" spans="2:19" customFormat="1" x14ac:dyDescent="0.25">
      <c r="B6120" s="200" t="s">
        <v>871</v>
      </c>
      <c r="C6120" s="114">
        <v>4</v>
      </c>
      <c r="D6120" s="1">
        <v>1.8</v>
      </c>
      <c r="E6120" s="1"/>
      <c r="F6120" s="1"/>
      <c r="G6120" s="4">
        <f t="shared" si="1127"/>
        <v>795.77470000000005</v>
      </c>
      <c r="H6120" s="201"/>
      <c r="I6120" s="201"/>
      <c r="J6120" s="204">
        <f t="shared" si="1125"/>
        <v>2.5446900494077327E-4</v>
      </c>
      <c r="K6120" s="204">
        <f t="shared" si="1129"/>
        <v>0.20249880006171914</v>
      </c>
      <c r="L6120" s="28">
        <f t="shared" si="1128"/>
        <v>0.68590748301013704</v>
      </c>
      <c r="M6120" s="28">
        <f t="shared" si="1130"/>
        <v>0.54582459775497671</v>
      </c>
      <c r="N6120" s="28">
        <f t="shared" si="1126"/>
        <v>2.5461196030223361</v>
      </c>
      <c r="O6120" s="28">
        <f t="shared" si="1131"/>
        <v>2.0261255964970846</v>
      </c>
      <c r="P6120" s="28">
        <f t="shared" si="1132"/>
        <v>2.5719501942520613</v>
      </c>
      <c r="Q6120" s="6">
        <f t="shared" si="1122"/>
        <v>0.26199580692238883</v>
      </c>
      <c r="R6120" s="6">
        <f t="shared" si="1123"/>
        <v>0.79018898263386306</v>
      </c>
      <c r="S6120" s="6">
        <f t="shared" si="1124"/>
        <v>1.0521847895562519</v>
      </c>
    </row>
    <row r="6121" spans="2:19" customFormat="1" x14ac:dyDescent="0.25">
      <c r="B6121" s="200" t="s">
        <v>871</v>
      </c>
      <c r="C6121" s="114">
        <v>4</v>
      </c>
      <c r="D6121" s="1">
        <v>5.5</v>
      </c>
      <c r="E6121" s="1" t="s">
        <v>981</v>
      </c>
      <c r="F6121" s="1"/>
      <c r="G6121" s="4">
        <f t="shared" si="1127"/>
        <v>64.961200000000005</v>
      </c>
      <c r="H6121" s="201"/>
      <c r="I6121" s="201"/>
      <c r="J6121" s="204">
        <f t="shared" si="1125"/>
        <v>2.3758294442772811E-3</v>
      </c>
      <c r="K6121" s="204">
        <f t="shared" si="1129"/>
        <v>0.15433673468913039</v>
      </c>
      <c r="L6121" s="28">
        <f t="shared" si="1128"/>
        <v>8.9430956308196485</v>
      </c>
      <c r="M6121" s="28">
        <f t="shared" si="1130"/>
        <v>0.58095423516110178</v>
      </c>
      <c r="N6121" s="28">
        <f t="shared" si="1126"/>
        <v>9.4066355127217793</v>
      </c>
      <c r="O6121" s="28">
        <f t="shared" si="1131"/>
        <v>0.61106634272138272</v>
      </c>
      <c r="P6121" s="28">
        <f t="shared" si="1132"/>
        <v>1.1920205778824844</v>
      </c>
      <c r="Q6121" s="6">
        <f t="shared" si="1122"/>
        <v>0.27885803287732885</v>
      </c>
      <c r="R6121" s="6">
        <f t="shared" si="1123"/>
        <v>0.23831587366133927</v>
      </c>
      <c r="S6121" s="6">
        <f t="shared" si="1124"/>
        <v>0.51717390653866813</v>
      </c>
    </row>
    <row r="6122" spans="2:19" customFormat="1" x14ac:dyDescent="0.25">
      <c r="B6122" s="200" t="s">
        <v>871</v>
      </c>
      <c r="C6122" s="114">
        <v>4</v>
      </c>
      <c r="D6122" s="1">
        <v>1.6</v>
      </c>
      <c r="E6122" s="1" t="s">
        <v>979</v>
      </c>
      <c r="F6122" s="1"/>
      <c r="G6122" s="4">
        <f t="shared" si="1127"/>
        <v>795.77470000000005</v>
      </c>
      <c r="H6122" s="201"/>
      <c r="I6122" s="201"/>
      <c r="J6122" s="204">
        <f t="shared" si="1125"/>
        <v>2.0106192982974675E-4</v>
      </c>
      <c r="K6122" s="204">
        <f t="shared" si="1129"/>
        <v>0.15999905190061756</v>
      </c>
      <c r="L6122" s="28">
        <f t="shared" si="1128"/>
        <v>0.52319777907153642</v>
      </c>
      <c r="M6122" s="28">
        <f t="shared" si="1130"/>
        <v>0.41634509665175656</v>
      </c>
      <c r="N6122" s="28">
        <f t="shared" si="1126"/>
        <v>2.2183514371591468</v>
      </c>
      <c r="O6122" s="28">
        <f t="shared" si="1131"/>
        <v>1.7652975231481343</v>
      </c>
      <c r="P6122" s="28">
        <f t="shared" si="1132"/>
        <v>2.1816426197998906</v>
      </c>
      <c r="Q6122" s="6">
        <f t="shared" si="1122"/>
        <v>0.19984564639284313</v>
      </c>
      <c r="R6122" s="6">
        <f t="shared" si="1123"/>
        <v>0.6884660340277724</v>
      </c>
      <c r="S6122" s="6">
        <f t="shared" si="1124"/>
        <v>0.88831168042061548</v>
      </c>
    </row>
    <row r="6123" spans="2:19" customFormat="1" x14ac:dyDescent="0.25">
      <c r="B6123" s="200" t="s">
        <v>871</v>
      </c>
      <c r="C6123" s="114">
        <v>4</v>
      </c>
      <c r="D6123" s="1">
        <v>1.7</v>
      </c>
      <c r="E6123" s="1"/>
      <c r="F6123" s="1"/>
      <c r="G6123" s="4">
        <f t="shared" si="1127"/>
        <v>795.77470000000005</v>
      </c>
      <c r="H6123" s="201"/>
      <c r="I6123" s="201"/>
      <c r="J6123" s="204">
        <f t="shared" si="1125"/>
        <v>2.2698006922186259E-4</v>
      </c>
      <c r="K6123" s="204">
        <f t="shared" si="1129"/>
        <v>0.18062392968468158</v>
      </c>
      <c r="L6123" s="28">
        <f t="shared" si="1128"/>
        <v>0.60144528125594432</v>
      </c>
      <c r="M6123" s="28">
        <f t="shared" si="1130"/>
        <v>0.47861211146504279</v>
      </c>
      <c r="N6123" s="28">
        <f t="shared" si="1126"/>
        <v>2.3814156735674734</v>
      </c>
      <c r="O6123" s="28">
        <f t="shared" si="1131"/>
        <v>1.8950591505547882</v>
      </c>
      <c r="P6123" s="28">
        <f t="shared" si="1132"/>
        <v>2.373671262019831</v>
      </c>
      <c r="Q6123" s="6">
        <f t="shared" si="1122"/>
        <v>0.22973381350322053</v>
      </c>
      <c r="R6123" s="6">
        <f t="shared" si="1123"/>
        <v>0.73907306871636747</v>
      </c>
      <c r="S6123" s="6">
        <f t="shared" si="1124"/>
        <v>0.96880688221958799</v>
      </c>
    </row>
    <row r="6124" spans="2:19" customFormat="1" x14ac:dyDescent="0.25">
      <c r="B6124" s="200" t="s">
        <v>871</v>
      </c>
      <c r="C6124" s="114">
        <v>4</v>
      </c>
      <c r="D6124" s="1">
        <v>12.8</v>
      </c>
      <c r="E6124" s="1"/>
      <c r="F6124" s="1"/>
      <c r="G6124" s="4">
        <f t="shared" si="1127"/>
        <v>64.961200000000005</v>
      </c>
      <c r="H6124" s="201"/>
      <c r="I6124" s="201"/>
      <c r="J6124" s="204">
        <f t="shared" si="1125"/>
        <v>1.2867963509103792E-2</v>
      </c>
      <c r="K6124" s="204">
        <f t="shared" si="1129"/>
        <v>0.83591836732122715</v>
      </c>
      <c r="L6124" s="28">
        <f t="shared" si="1128"/>
        <v>62.35478295554406</v>
      </c>
      <c r="M6124" s="28">
        <f t="shared" si="1130"/>
        <v>4.0506416050987148</v>
      </c>
      <c r="N6124" s="28">
        <f t="shared" si="1126"/>
        <v>25.272350383916216</v>
      </c>
      <c r="O6124" s="28">
        <f t="shared" si="1131"/>
        <v>1.6417222396028195</v>
      </c>
      <c r="P6124" s="28">
        <f t="shared" si="1132"/>
        <v>5.6923638447015339</v>
      </c>
      <c r="Q6124" s="6">
        <f t="shared" si="1122"/>
        <v>1.9443079704473831</v>
      </c>
      <c r="R6124" s="6">
        <f t="shared" si="1123"/>
        <v>0.64027167344509961</v>
      </c>
      <c r="S6124" s="6">
        <f t="shared" si="1124"/>
        <v>2.5845796438924826</v>
      </c>
    </row>
    <row r="6125" spans="2:19" customFormat="1" x14ac:dyDescent="0.25">
      <c r="B6125" s="200" t="s">
        <v>871</v>
      </c>
      <c r="C6125" s="114">
        <v>4</v>
      </c>
      <c r="D6125" s="1">
        <v>2</v>
      </c>
      <c r="E6125" s="1" t="s">
        <v>979</v>
      </c>
      <c r="F6125" s="1"/>
      <c r="G6125" s="4">
        <f t="shared" si="1127"/>
        <v>795.77470000000005</v>
      </c>
      <c r="H6125" s="201"/>
      <c r="I6125" s="201"/>
      <c r="J6125" s="204">
        <f t="shared" si="1125"/>
        <v>3.1415926535897931E-4</v>
      </c>
      <c r="K6125" s="204">
        <f t="shared" si="1129"/>
        <v>0.24999851859471495</v>
      </c>
      <c r="L6125" s="28">
        <f t="shared" si="1128"/>
        <v>0.87390054800363282</v>
      </c>
      <c r="M6125" s="28">
        <f t="shared" si="1130"/>
        <v>0.69542383908485095</v>
      </c>
      <c r="N6125" s="28">
        <f t="shared" si="1126"/>
        <v>2.880149720803352</v>
      </c>
      <c r="O6125" s="28">
        <f t="shared" si="1131"/>
        <v>2.2919367433236837</v>
      </c>
      <c r="P6125" s="28">
        <f t="shared" si="1132"/>
        <v>2.9873605824085345</v>
      </c>
      <c r="Q6125" s="6">
        <f t="shared" si="1122"/>
        <v>0.33380344276072843</v>
      </c>
      <c r="R6125" s="6">
        <f t="shared" si="1123"/>
        <v>0.89385532989623662</v>
      </c>
      <c r="S6125" s="6">
        <f t="shared" si="1124"/>
        <v>1.227658772656965</v>
      </c>
    </row>
    <row r="6126" spans="2:19" customFormat="1" x14ac:dyDescent="0.25">
      <c r="B6126" s="200" t="s">
        <v>871</v>
      </c>
      <c r="C6126" s="114">
        <v>4</v>
      </c>
      <c r="D6126" s="1">
        <v>1.3</v>
      </c>
      <c r="E6126" s="1" t="s">
        <v>979</v>
      </c>
      <c r="F6126" s="1"/>
      <c r="G6126" s="4">
        <f t="shared" si="1127"/>
        <v>795.77470000000005</v>
      </c>
      <c r="H6126" s="201"/>
      <c r="I6126" s="201"/>
      <c r="J6126" s="204">
        <f t="shared" si="1125"/>
        <v>1.3273228961416879E-4</v>
      </c>
      <c r="K6126" s="204">
        <f t="shared" si="1129"/>
        <v>0.1056243741062671</v>
      </c>
      <c r="L6126" s="28">
        <f t="shared" si="1128"/>
        <v>0.32460097397494425</v>
      </c>
      <c r="M6126" s="28">
        <f t="shared" si="1130"/>
        <v>0.25830771706004141</v>
      </c>
      <c r="N6126" s="28">
        <f t="shared" si="1126"/>
        <v>1.7398976112023801</v>
      </c>
      <c r="O6126" s="28">
        <f t="shared" si="1131"/>
        <v>1.3845583220665181</v>
      </c>
      <c r="P6126" s="28">
        <f t="shared" si="1132"/>
        <v>1.6428660391265595</v>
      </c>
      <c r="Q6126" s="6">
        <f t="shared" si="1122"/>
        <v>0.12398770418881987</v>
      </c>
      <c r="R6126" s="6">
        <f t="shared" si="1123"/>
        <v>0.53997774560594203</v>
      </c>
      <c r="S6126" s="6">
        <f t="shared" si="1124"/>
        <v>0.66396544979476191</v>
      </c>
    </row>
    <row r="6127" spans="2:19" customFormat="1" x14ac:dyDescent="0.25">
      <c r="B6127" s="200" t="s">
        <v>871</v>
      </c>
      <c r="C6127" s="114">
        <v>4</v>
      </c>
      <c r="D6127" s="1">
        <v>0.8</v>
      </c>
      <c r="E6127" s="1" t="s">
        <v>979</v>
      </c>
      <c r="F6127" s="1"/>
      <c r="G6127" s="4">
        <f t="shared" si="1127"/>
        <v>795.77470000000005</v>
      </c>
      <c r="H6127" s="201"/>
      <c r="I6127" s="201"/>
      <c r="J6127" s="204">
        <f t="shared" si="1125"/>
        <v>5.0265482457436686E-5</v>
      </c>
      <c r="K6127" s="204">
        <f t="shared" si="1129"/>
        <v>3.9999762975154389E-2</v>
      </c>
      <c r="L6127" s="28">
        <f t="shared" si="1128"/>
        <v>0.10631582943822253</v>
      </c>
      <c r="M6127" s="28">
        <f t="shared" si="1130"/>
        <v>8.4602947592054334E-2</v>
      </c>
      <c r="N6127" s="28">
        <f t="shared" si="1126"/>
        <v>0.98588271958712526</v>
      </c>
      <c r="O6127" s="28">
        <f t="shared" si="1131"/>
        <v>0.78453589176584659</v>
      </c>
      <c r="P6127" s="28">
        <f t="shared" si="1132"/>
        <v>0.86913883935790093</v>
      </c>
      <c r="Q6127" s="6">
        <f t="shared" si="1122"/>
        <v>4.0609414844186079E-2</v>
      </c>
      <c r="R6127" s="6">
        <f t="shared" si="1123"/>
        <v>0.3059689977886802</v>
      </c>
      <c r="S6127" s="6">
        <f t="shared" si="1124"/>
        <v>0.34657841263286626</v>
      </c>
    </row>
    <row r="6128" spans="2:19" customFormat="1" x14ac:dyDescent="0.25">
      <c r="B6128" s="200" t="s">
        <v>871</v>
      </c>
      <c r="C6128" s="114">
        <v>4</v>
      </c>
      <c r="D6128" s="1">
        <v>9</v>
      </c>
      <c r="E6128" s="1"/>
      <c r="F6128" s="1"/>
      <c r="G6128" s="4">
        <f t="shared" si="1127"/>
        <v>64.961200000000005</v>
      </c>
      <c r="H6128" s="201"/>
      <c r="I6128" s="201"/>
      <c r="J6128" s="204">
        <f t="shared" si="1125"/>
        <v>6.3617251235193305E-3</v>
      </c>
      <c r="K6128" s="204">
        <f t="shared" si="1129"/>
        <v>0.41326530610973755</v>
      </c>
      <c r="L6128" s="28">
        <f t="shared" si="1128"/>
        <v>27.7458210460766</v>
      </c>
      <c r="M6128" s="28">
        <f t="shared" si="1130"/>
        <v>1.8024018650981257</v>
      </c>
      <c r="N6128" s="28">
        <f t="shared" si="1126"/>
        <v>16.73684929877896</v>
      </c>
      <c r="O6128" s="28">
        <f t="shared" si="1131"/>
        <v>1.0872458357562698</v>
      </c>
      <c r="P6128" s="28">
        <f t="shared" si="1132"/>
        <v>2.8896477008543955</v>
      </c>
      <c r="Q6128" s="6">
        <f t="shared" si="1122"/>
        <v>0.86515289524710026</v>
      </c>
      <c r="R6128" s="6">
        <f t="shared" si="1123"/>
        <v>0.42402587594494523</v>
      </c>
      <c r="S6128" s="6">
        <f t="shared" si="1124"/>
        <v>1.2891787711920455</v>
      </c>
    </row>
    <row r="6129" spans="2:19" customFormat="1" x14ac:dyDescent="0.25">
      <c r="B6129" s="200" t="s">
        <v>871</v>
      </c>
      <c r="C6129" s="114">
        <v>4</v>
      </c>
      <c r="D6129" s="1">
        <v>1</v>
      </c>
      <c r="E6129" s="1" t="s">
        <v>979</v>
      </c>
      <c r="F6129" s="1"/>
      <c r="G6129" s="4">
        <f t="shared" si="1127"/>
        <v>795.77470000000005</v>
      </c>
      <c r="H6129" s="201"/>
      <c r="I6129" s="201"/>
      <c r="J6129" s="204">
        <f t="shared" si="1125"/>
        <v>7.8539816339744827E-5</v>
      </c>
      <c r="K6129" s="204">
        <f t="shared" si="1129"/>
        <v>6.2499629648678737E-2</v>
      </c>
      <c r="L6129" s="28">
        <f t="shared" si="1128"/>
        <v>0.17757999999999999</v>
      </c>
      <c r="M6129" s="28">
        <f t="shared" si="1130"/>
        <v>0.14131283659999999</v>
      </c>
      <c r="N6129" s="28">
        <f t="shared" si="1126"/>
        <v>1.28</v>
      </c>
      <c r="O6129" s="28">
        <f t="shared" si="1131"/>
        <v>1.0185856</v>
      </c>
      <c r="P6129" s="28">
        <f t="shared" si="1132"/>
        <v>1.1598984366</v>
      </c>
      <c r="Q6129" s="6">
        <f t="shared" si="1122"/>
        <v>6.7830161567999994E-2</v>
      </c>
      <c r="R6129" s="6">
        <f t="shared" si="1123"/>
        <v>0.39724838400000001</v>
      </c>
      <c r="S6129" s="6">
        <f t="shared" si="1124"/>
        <v>0.46507854556799999</v>
      </c>
    </row>
    <row r="6130" spans="2:19" customFormat="1" x14ac:dyDescent="0.25">
      <c r="B6130" s="200" t="s">
        <v>871</v>
      </c>
      <c r="C6130" s="114">
        <v>4</v>
      </c>
      <c r="D6130" s="1">
        <v>4</v>
      </c>
      <c r="E6130" s="1" t="s">
        <v>981</v>
      </c>
      <c r="F6130" s="1"/>
      <c r="G6130" s="4">
        <f t="shared" si="1127"/>
        <v>64.961200000000005</v>
      </c>
      <c r="H6130" s="201"/>
      <c r="I6130" s="201"/>
      <c r="J6130" s="204">
        <f t="shared" si="1125"/>
        <v>1.2566370614359172E-3</v>
      </c>
      <c r="K6130" s="204">
        <f t="shared" si="1129"/>
        <v>8.1632653058713603E-2</v>
      </c>
      <c r="L6130" s="28">
        <f t="shared" si="1128"/>
        <v>4.3006091215286046</v>
      </c>
      <c r="M6130" s="28">
        <f t="shared" si="1130"/>
        <v>0.27937273468421148</v>
      </c>
      <c r="N6130" s="28">
        <f t="shared" si="1126"/>
        <v>6.4806737611278331</v>
      </c>
      <c r="O6130" s="28">
        <f t="shared" si="1131"/>
        <v>0.42099235249702632</v>
      </c>
      <c r="P6130" s="28">
        <f t="shared" si="1132"/>
        <v>0.7003650871812378</v>
      </c>
      <c r="Q6130" s="6">
        <f t="shared" si="1122"/>
        <v>0.1340989126484215</v>
      </c>
      <c r="R6130" s="6">
        <f t="shared" si="1123"/>
        <v>0.16418701747384026</v>
      </c>
      <c r="S6130" s="6">
        <f t="shared" si="1124"/>
        <v>0.29828593012226179</v>
      </c>
    </row>
    <row r="6131" spans="2:19" customFormat="1" x14ac:dyDescent="0.25">
      <c r="B6131" s="200" t="s">
        <v>871</v>
      </c>
      <c r="C6131" s="114">
        <v>4</v>
      </c>
      <c r="D6131" s="1">
        <v>2.4</v>
      </c>
      <c r="E6131" s="1" t="s">
        <v>979</v>
      </c>
      <c r="F6131" s="1"/>
      <c r="G6131" s="4">
        <f t="shared" si="1127"/>
        <v>795.77470000000005</v>
      </c>
      <c r="H6131" s="201"/>
      <c r="I6131" s="201"/>
      <c r="J6131" s="204">
        <f t="shared" si="1125"/>
        <v>4.523893421169302E-4</v>
      </c>
      <c r="K6131" s="204">
        <f t="shared" si="1129"/>
        <v>0.35999786677638956</v>
      </c>
      <c r="L6131" s="28">
        <f t="shared" si="1128"/>
        <v>1.3289226279620943</v>
      </c>
      <c r="M6131" s="28">
        <f t="shared" si="1130"/>
        <v>1.0575167596533956</v>
      </c>
      <c r="N6131" s="28">
        <f t="shared" si="1126"/>
        <v>3.5649802027876287</v>
      </c>
      <c r="O6131" s="28">
        <f t="shared" si="1131"/>
        <v>2.8369042959723112</v>
      </c>
      <c r="P6131" s="28">
        <f t="shared" si="1132"/>
        <v>3.8944210556257071</v>
      </c>
      <c r="Q6131" s="6">
        <f t="shared" si="1122"/>
        <v>0.50760804463362985</v>
      </c>
      <c r="R6131" s="6">
        <f t="shared" si="1123"/>
        <v>1.1063926754292015</v>
      </c>
      <c r="S6131" s="6">
        <f t="shared" si="1124"/>
        <v>1.6140007200628315</v>
      </c>
    </row>
    <row r="6132" spans="2:19" customFormat="1" x14ac:dyDescent="0.25">
      <c r="B6132" s="200" t="s">
        <v>871</v>
      </c>
      <c r="C6132" s="114">
        <v>4</v>
      </c>
      <c r="D6132" s="1">
        <v>2.2999999999999998</v>
      </c>
      <c r="E6132" s="1"/>
      <c r="F6132" s="1"/>
      <c r="G6132" s="4">
        <f t="shared" si="1127"/>
        <v>795.77470000000005</v>
      </c>
      <c r="H6132" s="201"/>
      <c r="I6132" s="201"/>
      <c r="J6132" s="204">
        <f t="shared" si="1125"/>
        <v>4.154756284372501E-4</v>
      </c>
      <c r="K6132" s="204">
        <f t="shared" si="1129"/>
        <v>0.33062304084151051</v>
      </c>
      <c r="L6132" s="28">
        <f t="shared" si="1128"/>
        <v>1.205053550555077</v>
      </c>
      <c r="M6132" s="28">
        <f t="shared" si="1130"/>
        <v>0.95894546392521363</v>
      </c>
      <c r="N6132" s="28">
        <f t="shared" si="1126"/>
        <v>3.3918101680836426</v>
      </c>
      <c r="O6132" s="28">
        <f t="shared" si="1131"/>
        <v>2.6991007774559201</v>
      </c>
      <c r="P6132" s="28">
        <f t="shared" si="1132"/>
        <v>3.6580462413811339</v>
      </c>
      <c r="Q6132" s="6">
        <f t="shared" si="1122"/>
        <v>0.46029382268410252</v>
      </c>
      <c r="R6132" s="6">
        <f t="shared" si="1123"/>
        <v>1.0526493032078088</v>
      </c>
      <c r="S6132" s="6">
        <f t="shared" si="1124"/>
        <v>1.5129431258919113</v>
      </c>
    </row>
    <row r="6133" spans="2:19" customFormat="1" x14ac:dyDescent="0.25">
      <c r="B6133" s="200" t="s">
        <v>871</v>
      </c>
      <c r="C6133" s="114">
        <v>4</v>
      </c>
      <c r="D6133" s="1">
        <v>5.4</v>
      </c>
      <c r="E6133" s="1"/>
      <c r="F6133" s="1"/>
      <c r="G6133" s="4">
        <f t="shared" si="1127"/>
        <v>64.961200000000005</v>
      </c>
      <c r="H6133" s="201"/>
      <c r="I6133" s="201"/>
      <c r="J6133" s="204">
        <f t="shared" si="1125"/>
        <v>2.2902210444669595E-3</v>
      </c>
      <c r="K6133" s="204">
        <f t="shared" si="1129"/>
        <v>0.14877551019950555</v>
      </c>
      <c r="L6133" s="28">
        <f t="shared" si="1128"/>
        <v>8.5736806990755614</v>
      </c>
      <c r="M6133" s="28">
        <f t="shared" si="1130"/>
        <v>0.55695659743162507</v>
      </c>
      <c r="N6133" s="28">
        <f t="shared" si="1126"/>
        <v>9.2068415424761678</v>
      </c>
      <c r="O6133" s="28">
        <f t="shared" si="1131"/>
        <v>0.5980874864097232</v>
      </c>
      <c r="P6133" s="28">
        <f t="shared" si="1132"/>
        <v>1.1550440838413483</v>
      </c>
      <c r="Q6133" s="6">
        <f t="shared" si="1122"/>
        <v>0.26733916676718</v>
      </c>
      <c r="R6133" s="6">
        <f t="shared" si="1123"/>
        <v>0.23325411969979207</v>
      </c>
      <c r="S6133" s="6">
        <f t="shared" si="1124"/>
        <v>0.5005932864669721</v>
      </c>
    </row>
    <row r="6134" spans="2:19" customFormat="1" x14ac:dyDescent="0.25">
      <c r="B6134" s="200" t="s">
        <v>871</v>
      </c>
      <c r="C6134" s="114">
        <v>4</v>
      </c>
      <c r="D6134" s="1">
        <v>7</v>
      </c>
      <c r="E6134" s="1"/>
      <c r="F6134" s="1"/>
      <c r="G6134" s="4">
        <f t="shared" si="1127"/>
        <v>64.961200000000005</v>
      </c>
      <c r="H6134" s="201"/>
      <c r="I6134" s="201"/>
      <c r="J6134" s="204">
        <f t="shared" si="1125"/>
        <v>3.8484510006474969E-3</v>
      </c>
      <c r="K6134" s="204">
        <f t="shared" si="1129"/>
        <v>0.24999999999231043</v>
      </c>
      <c r="L6134" s="28">
        <f t="shared" si="1128"/>
        <v>15.569492106387406</v>
      </c>
      <c r="M6134" s="28">
        <f t="shared" si="1130"/>
        <v>1.0114129102390135</v>
      </c>
      <c r="N6134" s="28">
        <f t="shared" si="1126"/>
        <v>12.473107819356448</v>
      </c>
      <c r="O6134" s="28">
        <f t="shared" si="1131"/>
        <v>0.81026806739089385</v>
      </c>
      <c r="P6134" s="28">
        <f t="shared" si="1132"/>
        <v>1.8216809776299074</v>
      </c>
      <c r="Q6134" s="6">
        <f t="shared" si="1122"/>
        <v>0.48547819691472643</v>
      </c>
      <c r="R6134" s="6">
        <f t="shared" si="1123"/>
        <v>0.31600454628244862</v>
      </c>
      <c r="S6134" s="6">
        <f t="shared" si="1124"/>
        <v>0.80148274319717505</v>
      </c>
    </row>
    <row r="6135" spans="2:19" customFormat="1" x14ac:dyDescent="0.25">
      <c r="B6135" s="200" t="s">
        <v>871</v>
      </c>
      <c r="C6135" s="114">
        <v>4</v>
      </c>
      <c r="D6135" s="1">
        <v>6</v>
      </c>
      <c r="E6135" s="1" t="s">
        <v>981</v>
      </c>
      <c r="F6135" s="1"/>
      <c r="G6135" s="4">
        <f t="shared" si="1127"/>
        <v>64.961200000000005</v>
      </c>
      <c r="H6135" s="201"/>
      <c r="I6135" s="201"/>
      <c r="J6135" s="204">
        <f t="shared" si="1125"/>
        <v>2.8274333882308137E-3</v>
      </c>
      <c r="K6135" s="204">
        <f t="shared" si="1129"/>
        <v>0.1836734693821056</v>
      </c>
      <c r="L6135" s="28">
        <f t="shared" si="1128"/>
        <v>10.923549380812876</v>
      </c>
      <c r="M6135" s="28">
        <f t="shared" si="1130"/>
        <v>0.70960688980053355</v>
      </c>
      <c r="N6135" s="28">
        <f t="shared" si="1126"/>
        <v>10.414704032978928</v>
      </c>
      <c r="O6135" s="28">
        <f t="shared" si="1131"/>
        <v>0.67655168474967775</v>
      </c>
      <c r="P6135" s="28">
        <f t="shared" si="1132"/>
        <v>1.3861585745502114</v>
      </c>
      <c r="Q6135" s="6">
        <f t="shared" si="1122"/>
        <v>0.34061130710425608</v>
      </c>
      <c r="R6135" s="6">
        <f t="shared" si="1123"/>
        <v>0.26385515705237433</v>
      </c>
      <c r="S6135" s="6">
        <f t="shared" si="1124"/>
        <v>0.60446646415663041</v>
      </c>
    </row>
    <row r="6136" spans="2:19" customFormat="1" x14ac:dyDescent="0.25">
      <c r="B6136" s="200" t="s">
        <v>871</v>
      </c>
      <c r="C6136" s="114">
        <v>4</v>
      </c>
      <c r="D6136" s="1">
        <v>1.6</v>
      </c>
      <c r="E6136" s="1" t="s">
        <v>979</v>
      </c>
      <c r="F6136" s="1"/>
      <c r="G6136" s="4">
        <f t="shared" si="1127"/>
        <v>795.77470000000005</v>
      </c>
      <c r="H6136" s="201"/>
      <c r="I6136" s="201"/>
      <c r="J6136" s="204">
        <f t="shared" si="1125"/>
        <v>2.0106192982974675E-4</v>
      </c>
      <c r="K6136" s="204">
        <f t="shared" si="1129"/>
        <v>0.15999905190061756</v>
      </c>
      <c r="L6136" s="28">
        <f t="shared" si="1128"/>
        <v>0.52319777907153642</v>
      </c>
      <c r="M6136" s="28">
        <f t="shared" si="1130"/>
        <v>0.41634509665175656</v>
      </c>
      <c r="N6136" s="28">
        <f t="shared" si="1126"/>
        <v>2.2183514371591468</v>
      </c>
      <c r="O6136" s="28">
        <f t="shared" si="1131"/>
        <v>1.7652975231481343</v>
      </c>
      <c r="P6136" s="28">
        <f t="shared" si="1132"/>
        <v>2.1816426197998906</v>
      </c>
      <c r="Q6136" s="6">
        <f t="shared" si="1122"/>
        <v>0.19984564639284313</v>
      </c>
      <c r="R6136" s="6">
        <f t="shared" si="1123"/>
        <v>0.6884660340277724</v>
      </c>
      <c r="S6136" s="6">
        <f t="shared" si="1124"/>
        <v>0.88831168042061548</v>
      </c>
    </row>
    <row r="6137" spans="2:19" customFormat="1" x14ac:dyDescent="0.25">
      <c r="B6137" s="200" t="s">
        <v>871</v>
      </c>
      <c r="C6137" s="114">
        <v>4</v>
      </c>
      <c r="D6137" s="1">
        <v>2</v>
      </c>
      <c r="E6137" s="1" t="s">
        <v>979</v>
      </c>
      <c r="F6137" s="1"/>
      <c r="G6137" s="4">
        <f t="shared" si="1127"/>
        <v>795.77470000000005</v>
      </c>
      <c r="H6137" s="201"/>
      <c r="I6137" s="201"/>
      <c r="J6137" s="204">
        <f t="shared" si="1125"/>
        <v>3.1415926535897931E-4</v>
      </c>
      <c r="K6137" s="204">
        <f t="shared" si="1129"/>
        <v>0.24999851859471495</v>
      </c>
      <c r="L6137" s="28">
        <f t="shared" si="1128"/>
        <v>0.87390054800363282</v>
      </c>
      <c r="M6137" s="28">
        <f t="shared" si="1130"/>
        <v>0.69542383908485095</v>
      </c>
      <c r="N6137" s="28">
        <f t="shared" si="1126"/>
        <v>2.880149720803352</v>
      </c>
      <c r="O6137" s="28">
        <f t="shared" si="1131"/>
        <v>2.2919367433236837</v>
      </c>
      <c r="P6137" s="28">
        <f t="shared" si="1132"/>
        <v>2.9873605824085345</v>
      </c>
      <c r="Q6137" s="6">
        <f t="shared" si="1122"/>
        <v>0.33380344276072843</v>
      </c>
      <c r="R6137" s="6">
        <f t="shared" si="1123"/>
        <v>0.89385532989623662</v>
      </c>
      <c r="S6137" s="6">
        <f t="shared" si="1124"/>
        <v>1.227658772656965</v>
      </c>
    </row>
    <row r="6138" spans="2:19" customFormat="1" x14ac:dyDescent="0.25">
      <c r="B6138" s="200" t="s">
        <v>871</v>
      </c>
      <c r="C6138" s="114">
        <v>4</v>
      </c>
      <c r="D6138" s="1">
        <v>2</v>
      </c>
      <c r="E6138" s="1"/>
      <c r="F6138" s="1"/>
      <c r="G6138" s="4">
        <f t="shared" si="1127"/>
        <v>795.77470000000005</v>
      </c>
      <c r="H6138" s="201"/>
      <c r="I6138" s="201"/>
      <c r="J6138" s="204">
        <f t="shared" si="1125"/>
        <v>3.1415926535897931E-4</v>
      </c>
      <c r="K6138" s="204">
        <f t="shared" si="1129"/>
        <v>0.24999851859471495</v>
      </c>
      <c r="L6138" s="28">
        <f t="shared" si="1128"/>
        <v>0.87390054800363282</v>
      </c>
      <c r="M6138" s="28">
        <f t="shared" si="1130"/>
        <v>0.69542383908485095</v>
      </c>
      <c r="N6138" s="28">
        <f t="shared" si="1126"/>
        <v>2.880149720803352</v>
      </c>
      <c r="O6138" s="28">
        <f t="shared" si="1131"/>
        <v>2.2919367433236837</v>
      </c>
      <c r="P6138" s="28">
        <f t="shared" si="1132"/>
        <v>2.9873605824085345</v>
      </c>
      <c r="Q6138" s="6">
        <f t="shared" si="1122"/>
        <v>0.33380344276072843</v>
      </c>
      <c r="R6138" s="6">
        <f t="shared" si="1123"/>
        <v>0.89385532989623662</v>
      </c>
      <c r="S6138" s="6">
        <f t="shared" si="1124"/>
        <v>1.227658772656965</v>
      </c>
    </row>
    <row r="6139" spans="2:19" customFormat="1" x14ac:dyDescent="0.25">
      <c r="B6139" s="200" t="s">
        <v>871</v>
      </c>
      <c r="C6139" s="114">
        <v>4</v>
      </c>
      <c r="D6139" s="1">
        <v>2.1</v>
      </c>
      <c r="E6139" s="1" t="s">
        <v>979</v>
      </c>
      <c r="F6139" s="1"/>
      <c r="G6139" s="4">
        <f t="shared" si="1127"/>
        <v>795.77470000000005</v>
      </c>
      <c r="H6139" s="201"/>
      <c r="I6139" s="201"/>
      <c r="J6139" s="204">
        <f t="shared" si="1125"/>
        <v>3.4636059005827474E-4</v>
      </c>
      <c r="K6139" s="204">
        <f t="shared" si="1129"/>
        <v>0.27562336675067328</v>
      </c>
      <c r="L6139" s="28">
        <f t="shared" si="1128"/>
        <v>0.97763380474082628</v>
      </c>
      <c r="M6139" s="28">
        <f t="shared" si="1130"/>
        <v>0.77797165279860736</v>
      </c>
      <c r="N6139" s="28">
        <f t="shared" si="1126"/>
        <v>3.049344871338687</v>
      </c>
      <c r="O6139" s="28">
        <f t="shared" si="1131"/>
        <v>2.4265771682651871</v>
      </c>
      <c r="P6139" s="28">
        <f t="shared" si="1132"/>
        <v>3.2045488210637947</v>
      </c>
      <c r="Q6139" s="6">
        <f t="shared" si="1122"/>
        <v>0.3734263933433315</v>
      </c>
      <c r="R6139" s="6">
        <f t="shared" si="1123"/>
        <v>0.94636509562342297</v>
      </c>
      <c r="S6139" s="6">
        <f t="shared" si="1124"/>
        <v>1.3197914889667546</v>
      </c>
    </row>
    <row r="6140" spans="2:19" customFormat="1" x14ac:dyDescent="0.25">
      <c r="B6140" s="200" t="s">
        <v>871</v>
      </c>
      <c r="C6140" s="114">
        <v>4</v>
      </c>
      <c r="D6140" s="1">
        <v>5</v>
      </c>
      <c r="E6140" s="1" t="s">
        <v>981</v>
      </c>
      <c r="F6140" s="1"/>
      <c r="G6140" s="4">
        <f t="shared" si="1127"/>
        <v>64.961200000000005</v>
      </c>
      <c r="H6140" s="201"/>
      <c r="I6140" s="201"/>
      <c r="J6140" s="204">
        <f t="shared" si="1125"/>
        <v>1.9634954084936209E-3</v>
      </c>
      <c r="K6140" s="204">
        <f t="shared" si="1129"/>
        <v>0.12755102040424002</v>
      </c>
      <c r="L6140" s="28">
        <f t="shared" si="1128"/>
        <v>7.1833345216463531</v>
      </c>
      <c r="M6140" s="28">
        <f t="shared" si="1130"/>
        <v>0.46663803957857453</v>
      </c>
      <c r="N6140" s="28">
        <f t="shared" si="1126"/>
        <v>8.4140458590425169</v>
      </c>
      <c r="O6140" s="28">
        <f t="shared" si="1131"/>
        <v>0.54658652646013051</v>
      </c>
      <c r="P6140" s="28">
        <f t="shared" si="1132"/>
        <v>1.0132245660387049</v>
      </c>
      <c r="Q6140" s="6">
        <f t="shared" si="1122"/>
        <v>0.22398625899771576</v>
      </c>
      <c r="R6140" s="6">
        <f t="shared" si="1123"/>
        <v>0.2131687453194509</v>
      </c>
      <c r="S6140" s="6">
        <f t="shared" si="1124"/>
        <v>0.4371550043171667</v>
      </c>
    </row>
    <row r="6141" spans="2:19" customFormat="1" x14ac:dyDescent="0.25">
      <c r="B6141" s="200" t="s">
        <v>871</v>
      </c>
      <c r="C6141" s="114">
        <v>4</v>
      </c>
      <c r="D6141" s="1">
        <v>1.7</v>
      </c>
      <c r="E6141" s="1" t="s">
        <v>979</v>
      </c>
      <c r="F6141" s="1"/>
      <c r="G6141" s="4">
        <f t="shared" si="1127"/>
        <v>795.77470000000005</v>
      </c>
      <c r="H6141" s="201"/>
      <c r="I6141" s="201"/>
      <c r="J6141" s="204">
        <f t="shared" si="1125"/>
        <v>2.2698006922186259E-4</v>
      </c>
      <c r="K6141" s="204">
        <f t="shared" si="1129"/>
        <v>0.18062392968468158</v>
      </c>
      <c r="L6141" s="28">
        <f t="shared" si="1128"/>
        <v>0.60144528125594432</v>
      </c>
      <c r="M6141" s="28">
        <f t="shared" si="1130"/>
        <v>0.47861211146504279</v>
      </c>
      <c r="N6141" s="28">
        <f t="shared" si="1126"/>
        <v>2.3814156735674734</v>
      </c>
      <c r="O6141" s="28">
        <f t="shared" si="1131"/>
        <v>1.8950591505547882</v>
      </c>
      <c r="P6141" s="28">
        <f t="shared" si="1132"/>
        <v>2.373671262019831</v>
      </c>
      <c r="Q6141" s="6">
        <f t="shared" si="1122"/>
        <v>0.22973381350322053</v>
      </c>
      <c r="R6141" s="6">
        <f t="shared" si="1123"/>
        <v>0.73907306871636747</v>
      </c>
      <c r="S6141" s="6">
        <f t="shared" si="1124"/>
        <v>0.96880688221958799</v>
      </c>
    </row>
    <row r="6142" spans="2:19" customFormat="1" x14ac:dyDescent="0.25">
      <c r="B6142" s="200" t="s">
        <v>871</v>
      </c>
      <c r="C6142" s="114">
        <v>4</v>
      </c>
      <c r="D6142" s="1">
        <v>7.4</v>
      </c>
      <c r="E6142" s="1"/>
      <c r="F6142" s="1"/>
      <c r="G6142" s="4">
        <f t="shared" si="1127"/>
        <v>64.961200000000005</v>
      </c>
      <c r="H6142" s="201"/>
      <c r="I6142" s="201"/>
      <c r="J6142" s="204">
        <f t="shared" si="1125"/>
        <v>4.3008403427644282E-3</v>
      </c>
      <c r="K6142" s="204">
        <f t="shared" si="1129"/>
        <v>0.27938775509344738</v>
      </c>
      <c r="L6142" s="28">
        <f t="shared" si="1128"/>
        <v>17.691219677917115</v>
      </c>
      <c r="M6142" s="28">
        <f t="shared" si="1130"/>
        <v>1.1492428820320462</v>
      </c>
      <c r="N6142" s="28">
        <f t="shared" si="1126"/>
        <v>13.311012207689938</v>
      </c>
      <c r="O6142" s="28">
        <f t="shared" si="1131"/>
        <v>0.86469934299806295</v>
      </c>
      <c r="P6142" s="28">
        <f t="shared" si="1132"/>
        <v>2.0139422250301093</v>
      </c>
      <c r="Q6142" s="6">
        <f t="shared" si="1122"/>
        <v>0.55163658337538213</v>
      </c>
      <c r="R6142" s="6">
        <f t="shared" si="1123"/>
        <v>0.33723274376924456</v>
      </c>
      <c r="S6142" s="6">
        <f t="shared" si="1124"/>
        <v>0.88886932714462663</v>
      </c>
    </row>
    <row r="6143" spans="2:19" customFormat="1" x14ac:dyDescent="0.25">
      <c r="B6143" s="200" t="s">
        <v>871</v>
      </c>
      <c r="C6143" s="114">
        <v>4</v>
      </c>
      <c r="D6143" s="1">
        <v>2.1</v>
      </c>
      <c r="E6143" s="1" t="s">
        <v>979</v>
      </c>
      <c r="F6143" s="1"/>
      <c r="G6143" s="4">
        <f t="shared" si="1127"/>
        <v>795.77470000000005</v>
      </c>
      <c r="H6143" s="201"/>
      <c r="I6143" s="201"/>
      <c r="J6143" s="204">
        <f t="shared" si="1125"/>
        <v>3.4636059005827474E-4</v>
      </c>
      <c r="K6143" s="204">
        <f t="shared" si="1129"/>
        <v>0.27562336675067328</v>
      </c>
      <c r="L6143" s="28">
        <f t="shared" si="1128"/>
        <v>0.97763380474082628</v>
      </c>
      <c r="M6143" s="28">
        <f t="shared" si="1130"/>
        <v>0.77797165279860736</v>
      </c>
      <c r="N6143" s="28">
        <f t="shared" si="1126"/>
        <v>3.049344871338687</v>
      </c>
      <c r="O6143" s="28">
        <f t="shared" si="1131"/>
        <v>2.4265771682651871</v>
      </c>
      <c r="P6143" s="28">
        <f t="shared" si="1132"/>
        <v>3.2045488210637947</v>
      </c>
      <c r="Q6143" s="6">
        <f t="shared" si="1122"/>
        <v>0.3734263933433315</v>
      </c>
      <c r="R6143" s="6">
        <f t="shared" si="1123"/>
        <v>0.94636509562342297</v>
      </c>
      <c r="S6143" s="6">
        <f t="shared" si="1124"/>
        <v>1.3197914889667546</v>
      </c>
    </row>
    <row r="6144" spans="2:19" customFormat="1" x14ac:dyDescent="0.25">
      <c r="B6144" s="200" t="s">
        <v>871</v>
      </c>
      <c r="C6144" s="114">
        <v>4</v>
      </c>
      <c r="D6144" s="1">
        <v>1.2</v>
      </c>
      <c r="E6144" s="1" t="s">
        <v>979</v>
      </c>
      <c r="F6144" s="1"/>
      <c r="G6144" s="4">
        <f t="shared" si="1127"/>
        <v>795.77470000000005</v>
      </c>
      <c r="H6144" s="201"/>
      <c r="I6144" s="201"/>
      <c r="J6144" s="204">
        <f t="shared" si="1125"/>
        <v>1.1309733552923255E-4</v>
      </c>
      <c r="K6144" s="204">
        <f t="shared" si="1129"/>
        <v>8.9999466694097391E-2</v>
      </c>
      <c r="L6144" s="28">
        <f t="shared" si="1128"/>
        <v>0.27004226145939869</v>
      </c>
      <c r="M6144" s="28">
        <f t="shared" si="1130"/>
        <v>0.21489153040154568</v>
      </c>
      <c r="N6144" s="28">
        <f t="shared" si="1126"/>
        <v>1.5843532808757497</v>
      </c>
      <c r="O6144" s="28">
        <f t="shared" si="1131"/>
        <v>1.2607808103224951</v>
      </c>
      <c r="P6144" s="28">
        <f t="shared" si="1132"/>
        <v>1.4756723407240409</v>
      </c>
      <c r="Q6144" s="6">
        <f t="shared" si="1122"/>
        <v>0.10314793459274192</v>
      </c>
      <c r="R6144" s="6">
        <f t="shared" si="1123"/>
        <v>0.49170451602577309</v>
      </c>
      <c r="S6144" s="6">
        <f t="shared" si="1124"/>
        <v>0.59485245061851499</v>
      </c>
    </row>
    <row r="6145" spans="2:19" customFormat="1" x14ac:dyDescent="0.25">
      <c r="B6145" s="200" t="s">
        <v>871</v>
      </c>
      <c r="C6145" s="114">
        <v>4</v>
      </c>
      <c r="D6145" s="1">
        <v>12.3</v>
      </c>
      <c r="E6145" s="1"/>
      <c r="F6145" s="1"/>
      <c r="G6145" s="4">
        <f t="shared" si="1127"/>
        <v>64.961200000000005</v>
      </c>
      <c r="H6145" s="201"/>
      <c r="I6145" s="201"/>
      <c r="J6145" s="204">
        <f t="shared" si="1125"/>
        <v>1.1882288814039998E-2</v>
      </c>
      <c r="K6145" s="204">
        <f t="shared" si="1129"/>
        <v>0.77188775507829899</v>
      </c>
      <c r="L6145" s="28">
        <f t="shared" si="1128"/>
        <v>56.896546030031956</v>
      </c>
      <c r="M6145" s="28">
        <f t="shared" si="1130"/>
        <v>3.6960679776557597</v>
      </c>
      <c r="N6145" s="28">
        <f t="shared" si="1126"/>
        <v>24.121202244453823</v>
      </c>
      <c r="O6145" s="28">
        <f t="shared" si="1131"/>
        <v>1.5669422736351284</v>
      </c>
      <c r="P6145" s="28">
        <f t="shared" si="1132"/>
        <v>5.2630102512908881</v>
      </c>
      <c r="Q6145" s="6">
        <f t="shared" si="1122"/>
        <v>1.7741126292747647</v>
      </c>
      <c r="R6145" s="6">
        <f t="shared" si="1123"/>
        <v>0.6111074867177001</v>
      </c>
      <c r="S6145" s="6">
        <f t="shared" si="1124"/>
        <v>2.3852201159924649</v>
      </c>
    </row>
    <row r="6146" spans="2:19" customFormat="1" x14ac:dyDescent="0.25">
      <c r="B6146" s="200" t="s">
        <v>871</v>
      </c>
      <c r="C6146" s="114">
        <v>4</v>
      </c>
      <c r="D6146" s="1">
        <v>2.2999999999999998</v>
      </c>
      <c r="E6146" s="1" t="s">
        <v>979</v>
      </c>
      <c r="F6146" s="1"/>
      <c r="G6146" s="4">
        <f t="shared" si="1127"/>
        <v>795.77470000000005</v>
      </c>
      <c r="H6146" s="201"/>
      <c r="I6146" s="201"/>
      <c r="J6146" s="204">
        <f t="shared" si="1125"/>
        <v>4.154756284372501E-4</v>
      </c>
      <c r="K6146" s="204">
        <f t="shared" si="1129"/>
        <v>0.33062304084151051</v>
      </c>
      <c r="L6146" s="28">
        <f t="shared" si="1128"/>
        <v>1.205053550555077</v>
      </c>
      <c r="M6146" s="28">
        <f t="shared" si="1130"/>
        <v>0.95894546392521363</v>
      </c>
      <c r="N6146" s="28">
        <f t="shared" si="1126"/>
        <v>3.3918101680836426</v>
      </c>
      <c r="O6146" s="28">
        <f t="shared" si="1131"/>
        <v>2.6991007774559201</v>
      </c>
      <c r="P6146" s="28">
        <f t="shared" si="1132"/>
        <v>3.6580462413811339</v>
      </c>
      <c r="Q6146" s="6">
        <f t="shared" si="1122"/>
        <v>0.46029382268410252</v>
      </c>
      <c r="R6146" s="6">
        <f t="shared" si="1123"/>
        <v>1.0526493032078088</v>
      </c>
      <c r="S6146" s="6">
        <f t="shared" si="1124"/>
        <v>1.5129431258919113</v>
      </c>
    </row>
    <row r="6147" spans="2:19" customFormat="1" x14ac:dyDescent="0.25">
      <c r="B6147" s="200" t="s">
        <v>871</v>
      </c>
      <c r="C6147" s="114">
        <v>4</v>
      </c>
      <c r="D6147" s="1">
        <v>2.4</v>
      </c>
      <c r="E6147" s="1"/>
      <c r="F6147" s="1"/>
      <c r="G6147" s="4">
        <f t="shared" si="1127"/>
        <v>795.77470000000005</v>
      </c>
      <c r="H6147" s="201"/>
      <c r="I6147" s="201"/>
      <c r="J6147" s="204">
        <f t="shared" si="1125"/>
        <v>4.523893421169302E-4</v>
      </c>
      <c r="K6147" s="204">
        <f t="shared" si="1129"/>
        <v>0.35999786677638956</v>
      </c>
      <c r="L6147" s="28">
        <f t="shared" si="1128"/>
        <v>1.3289226279620943</v>
      </c>
      <c r="M6147" s="28">
        <f t="shared" si="1130"/>
        <v>1.0575167596533956</v>
      </c>
      <c r="N6147" s="28">
        <f t="shared" si="1126"/>
        <v>3.5649802027876287</v>
      </c>
      <c r="O6147" s="28">
        <f t="shared" si="1131"/>
        <v>2.8369042959723112</v>
      </c>
      <c r="P6147" s="28">
        <f t="shared" si="1132"/>
        <v>3.8944210556257071</v>
      </c>
      <c r="Q6147" s="6">
        <f t="shared" ref="Q6147:Q6210" si="1133">M6147*0.48</f>
        <v>0.50760804463362985</v>
      </c>
      <c r="R6147" s="6">
        <f t="shared" ref="R6147:R6210" si="1134">O6147*0.39</f>
        <v>1.1063926754292015</v>
      </c>
      <c r="S6147" s="6">
        <f t="shared" ref="S6147:S6210" si="1135">Q6147+R6147</f>
        <v>1.6140007200628315</v>
      </c>
    </row>
    <row r="6148" spans="2:19" customFormat="1" x14ac:dyDescent="0.25">
      <c r="B6148" s="200" t="s">
        <v>871</v>
      </c>
      <c r="C6148" s="114">
        <v>4</v>
      </c>
      <c r="D6148" s="1">
        <v>2.2999999999999998</v>
      </c>
      <c r="E6148" s="1" t="s">
        <v>979</v>
      </c>
      <c r="F6148" s="1"/>
      <c r="G6148" s="4">
        <f t="shared" si="1127"/>
        <v>795.77470000000005</v>
      </c>
      <c r="H6148" s="201"/>
      <c r="I6148" s="201"/>
      <c r="J6148" s="204">
        <f t="shared" si="1125"/>
        <v>4.154756284372501E-4</v>
      </c>
      <c r="K6148" s="204">
        <f t="shared" si="1129"/>
        <v>0.33062304084151051</v>
      </c>
      <c r="L6148" s="28">
        <f t="shared" si="1128"/>
        <v>1.205053550555077</v>
      </c>
      <c r="M6148" s="28">
        <f t="shared" si="1130"/>
        <v>0.95894546392521363</v>
      </c>
      <c r="N6148" s="28">
        <f t="shared" si="1126"/>
        <v>3.3918101680836426</v>
      </c>
      <c r="O6148" s="28">
        <f t="shared" si="1131"/>
        <v>2.6991007774559201</v>
      </c>
      <c r="P6148" s="28">
        <f t="shared" si="1132"/>
        <v>3.6580462413811339</v>
      </c>
      <c r="Q6148" s="6">
        <f t="shared" si="1133"/>
        <v>0.46029382268410252</v>
      </c>
      <c r="R6148" s="6">
        <f t="shared" si="1134"/>
        <v>1.0526493032078088</v>
      </c>
      <c r="S6148" s="6">
        <f t="shared" si="1135"/>
        <v>1.5129431258919113</v>
      </c>
    </row>
    <row r="6149" spans="2:19" customFormat="1" x14ac:dyDescent="0.25">
      <c r="B6149" s="200" t="s">
        <v>871</v>
      </c>
      <c r="C6149" s="114">
        <v>4</v>
      </c>
      <c r="D6149" s="1">
        <v>2.1</v>
      </c>
      <c r="E6149" s="1"/>
      <c r="F6149" s="1"/>
      <c r="G6149" s="4">
        <f t="shared" si="1127"/>
        <v>795.77470000000005</v>
      </c>
      <c r="H6149" s="201"/>
      <c r="I6149" s="201"/>
      <c r="J6149" s="204">
        <f t="shared" si="1125"/>
        <v>3.4636059005827474E-4</v>
      </c>
      <c r="K6149" s="204">
        <f t="shared" si="1129"/>
        <v>0.27562336675067328</v>
      </c>
      <c r="L6149" s="28">
        <f t="shared" si="1128"/>
        <v>0.97763380474082628</v>
      </c>
      <c r="M6149" s="28">
        <f t="shared" si="1130"/>
        <v>0.77797165279860736</v>
      </c>
      <c r="N6149" s="28">
        <f t="shared" si="1126"/>
        <v>3.049344871338687</v>
      </c>
      <c r="O6149" s="28">
        <f t="shared" si="1131"/>
        <v>2.4265771682651871</v>
      </c>
      <c r="P6149" s="28">
        <f t="shared" si="1132"/>
        <v>3.2045488210637947</v>
      </c>
      <c r="Q6149" s="6">
        <f t="shared" si="1133"/>
        <v>0.3734263933433315</v>
      </c>
      <c r="R6149" s="6">
        <f t="shared" si="1134"/>
        <v>0.94636509562342297</v>
      </c>
      <c r="S6149" s="6">
        <f t="shared" si="1135"/>
        <v>1.3197914889667546</v>
      </c>
    </row>
    <row r="6150" spans="2:19" customFormat="1" x14ac:dyDescent="0.25">
      <c r="B6150" s="200" t="s">
        <v>871</v>
      </c>
      <c r="C6150" s="114">
        <v>4</v>
      </c>
      <c r="D6150" s="1">
        <v>6</v>
      </c>
      <c r="E6150" s="1"/>
      <c r="F6150" s="1"/>
      <c r="G6150" s="4">
        <f t="shared" si="1127"/>
        <v>64.961200000000005</v>
      </c>
      <c r="H6150" s="201"/>
      <c r="I6150" s="201"/>
      <c r="J6150" s="204">
        <f t="shared" si="1125"/>
        <v>2.8274333882308137E-3</v>
      </c>
      <c r="K6150" s="204">
        <f t="shared" si="1129"/>
        <v>0.1836734693821056</v>
      </c>
      <c r="L6150" s="28">
        <f t="shared" si="1128"/>
        <v>10.923549380812876</v>
      </c>
      <c r="M6150" s="28">
        <f t="shared" si="1130"/>
        <v>0.70960688980053355</v>
      </c>
      <c r="N6150" s="28">
        <f t="shared" si="1126"/>
        <v>10.414704032978928</v>
      </c>
      <c r="O6150" s="28">
        <f t="shared" si="1131"/>
        <v>0.67655168474967775</v>
      </c>
      <c r="P6150" s="28">
        <f t="shared" si="1132"/>
        <v>1.3861585745502114</v>
      </c>
      <c r="Q6150" s="6">
        <f t="shared" si="1133"/>
        <v>0.34061130710425608</v>
      </c>
      <c r="R6150" s="6">
        <f t="shared" si="1134"/>
        <v>0.26385515705237433</v>
      </c>
      <c r="S6150" s="6">
        <f t="shared" si="1135"/>
        <v>0.60446646415663041</v>
      </c>
    </row>
    <row r="6151" spans="2:19" customFormat="1" x14ac:dyDescent="0.25">
      <c r="B6151" s="200" t="s">
        <v>871</v>
      </c>
      <c r="C6151" s="114">
        <v>4</v>
      </c>
      <c r="D6151" s="1">
        <v>5.3</v>
      </c>
      <c r="E6151" s="1"/>
      <c r="F6151" s="1"/>
      <c r="G6151" s="4">
        <f t="shared" si="1127"/>
        <v>64.961200000000005</v>
      </c>
      <c r="H6151" s="201"/>
      <c r="I6151" s="201"/>
      <c r="J6151" s="204">
        <f t="shared" si="1125"/>
        <v>2.2061834409834321E-3</v>
      </c>
      <c r="K6151" s="204">
        <f t="shared" si="1129"/>
        <v>0.14331632652620405</v>
      </c>
      <c r="L6151" s="28">
        <f t="shared" si="1128"/>
        <v>8.213046389840704</v>
      </c>
      <c r="M6151" s="28">
        <f t="shared" si="1130"/>
        <v>0.53352935948815838</v>
      </c>
      <c r="N6151" s="28">
        <f t="shared" si="1126"/>
        <v>9.0076755970184212</v>
      </c>
      <c r="O6151" s="28">
        <f t="shared" si="1131"/>
        <v>0.58514942734270425</v>
      </c>
      <c r="P6151" s="28">
        <f t="shared" si="1132"/>
        <v>1.1186787868308627</v>
      </c>
      <c r="Q6151" s="6">
        <f t="shared" si="1133"/>
        <v>0.25609409255431603</v>
      </c>
      <c r="R6151" s="6">
        <f t="shared" si="1134"/>
        <v>0.22820827666365467</v>
      </c>
      <c r="S6151" s="6">
        <f t="shared" si="1135"/>
        <v>0.48430236921797071</v>
      </c>
    </row>
    <row r="6152" spans="2:19" customFormat="1" x14ac:dyDescent="0.25">
      <c r="B6152" s="200" t="s">
        <v>871</v>
      </c>
      <c r="C6152" s="114">
        <v>4</v>
      </c>
      <c r="D6152" s="1">
        <v>2</v>
      </c>
      <c r="E6152" s="1" t="s">
        <v>979</v>
      </c>
      <c r="F6152" s="1"/>
      <c r="G6152" s="4">
        <f t="shared" si="1127"/>
        <v>795.77470000000005</v>
      </c>
      <c r="H6152" s="201"/>
      <c r="I6152" s="201"/>
      <c r="J6152" s="204">
        <f t="shared" si="1125"/>
        <v>3.1415926535897931E-4</v>
      </c>
      <c r="K6152" s="204">
        <f t="shared" si="1129"/>
        <v>0.24999851859471495</v>
      </c>
      <c r="L6152" s="28">
        <f t="shared" si="1128"/>
        <v>0.87390054800363282</v>
      </c>
      <c r="M6152" s="28">
        <f t="shared" si="1130"/>
        <v>0.69542383908485095</v>
      </c>
      <c r="N6152" s="28">
        <f t="shared" si="1126"/>
        <v>2.880149720803352</v>
      </c>
      <c r="O6152" s="28">
        <f t="shared" si="1131"/>
        <v>2.2919367433236837</v>
      </c>
      <c r="P6152" s="28">
        <f t="shared" si="1132"/>
        <v>2.9873605824085345</v>
      </c>
      <c r="Q6152" s="6">
        <f t="shared" si="1133"/>
        <v>0.33380344276072843</v>
      </c>
      <c r="R6152" s="6">
        <f t="shared" si="1134"/>
        <v>0.89385532989623662</v>
      </c>
      <c r="S6152" s="6">
        <f t="shared" si="1135"/>
        <v>1.227658772656965</v>
      </c>
    </row>
    <row r="6153" spans="2:19" customFormat="1" x14ac:dyDescent="0.25">
      <c r="B6153" s="200" t="s">
        <v>871</v>
      </c>
      <c r="C6153" s="114">
        <v>4</v>
      </c>
      <c r="D6153" s="1">
        <v>6.9</v>
      </c>
      <c r="E6153" s="1"/>
      <c r="F6153" s="1"/>
      <c r="G6153" s="4">
        <f t="shared" si="1127"/>
        <v>64.961200000000005</v>
      </c>
      <c r="H6153" s="201"/>
      <c r="I6153" s="201"/>
      <c r="J6153" s="204">
        <f t="shared" si="1125"/>
        <v>3.7392806559352516E-3</v>
      </c>
      <c r="K6153" s="204">
        <f t="shared" si="1129"/>
        <v>0.24290816325783468</v>
      </c>
      <c r="L6153" s="28">
        <f t="shared" si="1128"/>
        <v>15.062883294996576</v>
      </c>
      <c r="M6153" s="28">
        <f t="shared" si="1130"/>
        <v>0.97850299328216439</v>
      </c>
      <c r="N6153" s="28">
        <f t="shared" si="1126"/>
        <v>12.264882891847247</v>
      </c>
      <c r="O6153" s="28">
        <f t="shared" si="1131"/>
        <v>0.79674152596761971</v>
      </c>
      <c r="P6153" s="28">
        <f t="shared" si="1132"/>
        <v>1.7752445192497841</v>
      </c>
      <c r="Q6153" s="6">
        <f t="shared" si="1133"/>
        <v>0.46968143677543889</v>
      </c>
      <c r="R6153" s="6">
        <f t="shared" si="1134"/>
        <v>0.31072919512737168</v>
      </c>
      <c r="S6153" s="6">
        <f t="shared" si="1135"/>
        <v>0.78041063190281057</v>
      </c>
    </row>
    <row r="6154" spans="2:19" customFormat="1" x14ac:dyDescent="0.25">
      <c r="B6154" s="200" t="s">
        <v>871</v>
      </c>
      <c r="C6154" s="114">
        <v>4</v>
      </c>
      <c r="D6154" s="1">
        <v>2.2000000000000002</v>
      </c>
      <c r="E6154" s="1" t="s">
        <v>979</v>
      </c>
      <c r="F6154" s="1"/>
      <c r="G6154" s="4">
        <f t="shared" si="1127"/>
        <v>795.77470000000005</v>
      </c>
      <c r="H6154" s="201"/>
      <c r="I6154" s="201"/>
      <c r="J6154" s="204">
        <f t="shared" si="1125"/>
        <v>3.8013271108436504E-4</v>
      </c>
      <c r="K6154" s="204">
        <f t="shared" si="1129"/>
        <v>0.30249820749960515</v>
      </c>
      <c r="L6154" s="28">
        <f t="shared" si="1128"/>
        <v>1.0879872222393692</v>
      </c>
      <c r="M6154" s="28">
        <f t="shared" si="1130"/>
        <v>0.86578759184142284</v>
      </c>
      <c r="N6154" s="28">
        <f t="shared" si="1126"/>
        <v>3.2199157337071536</v>
      </c>
      <c r="O6154" s="28">
        <f t="shared" si="1131"/>
        <v>2.5623123434121418</v>
      </c>
      <c r="P6154" s="28">
        <f t="shared" si="1132"/>
        <v>3.4280999352535648</v>
      </c>
      <c r="Q6154" s="6">
        <f t="shared" si="1133"/>
        <v>0.41557804408388294</v>
      </c>
      <c r="R6154" s="6">
        <f t="shared" si="1134"/>
        <v>0.99930181393073536</v>
      </c>
      <c r="S6154" s="6">
        <f t="shared" si="1135"/>
        <v>1.4148798580146182</v>
      </c>
    </row>
    <row r="6155" spans="2:19" customFormat="1" x14ac:dyDescent="0.25">
      <c r="B6155" s="200" t="s">
        <v>871</v>
      </c>
      <c r="C6155" s="114">
        <v>4</v>
      </c>
      <c r="D6155" s="1">
        <v>1.5</v>
      </c>
      <c r="E6155" s="1" t="s">
        <v>979</v>
      </c>
      <c r="F6155" s="1"/>
      <c r="G6155" s="4">
        <f t="shared" si="1127"/>
        <v>795.77470000000005</v>
      </c>
      <c r="H6155" s="201"/>
      <c r="I6155" s="201"/>
      <c r="J6155" s="204">
        <f t="shared" si="1125"/>
        <v>1.7671458676442585E-4</v>
      </c>
      <c r="K6155" s="204">
        <f t="shared" si="1129"/>
        <v>0.14062416670952715</v>
      </c>
      <c r="L6155" s="28">
        <f t="shared" si="1128"/>
        <v>0.45105329134289407</v>
      </c>
      <c r="M6155" s="28">
        <f t="shared" si="1130"/>
        <v>0.35893467765193482</v>
      </c>
      <c r="N6155" s="28">
        <f t="shared" si="1126"/>
        <v>2.0570116092208695</v>
      </c>
      <c r="O6155" s="28">
        <f t="shared" si="1131"/>
        <v>1.6369081282696913</v>
      </c>
      <c r="P6155" s="28">
        <f t="shared" si="1132"/>
        <v>1.9958428059216262</v>
      </c>
      <c r="Q6155" s="6">
        <f t="shared" si="1133"/>
        <v>0.1722886452729287</v>
      </c>
      <c r="R6155" s="6">
        <f t="shared" si="1134"/>
        <v>0.63839417002517962</v>
      </c>
      <c r="S6155" s="6">
        <f t="shared" si="1135"/>
        <v>0.81068281529810826</v>
      </c>
    </row>
    <row r="6156" spans="2:19" customFormat="1" x14ac:dyDescent="0.25">
      <c r="B6156" s="200" t="s">
        <v>871</v>
      </c>
      <c r="C6156" s="114">
        <v>4</v>
      </c>
      <c r="D6156" s="1">
        <v>1.6</v>
      </c>
      <c r="E6156" s="1" t="s">
        <v>979</v>
      </c>
      <c r="F6156" s="1"/>
      <c r="G6156" s="4">
        <f t="shared" si="1127"/>
        <v>795.77470000000005</v>
      </c>
      <c r="H6156" s="201"/>
      <c r="I6156" s="201"/>
      <c r="J6156" s="204">
        <f t="shared" si="1125"/>
        <v>2.0106192982974675E-4</v>
      </c>
      <c r="K6156" s="204">
        <f t="shared" si="1129"/>
        <v>0.15999905190061756</v>
      </c>
      <c r="L6156" s="28">
        <f t="shared" si="1128"/>
        <v>0.52319777907153642</v>
      </c>
      <c r="M6156" s="28">
        <f t="shared" si="1130"/>
        <v>0.41634509665175656</v>
      </c>
      <c r="N6156" s="28">
        <f t="shared" si="1126"/>
        <v>2.2183514371591468</v>
      </c>
      <c r="O6156" s="28">
        <f t="shared" si="1131"/>
        <v>1.7652975231481343</v>
      </c>
      <c r="P6156" s="28">
        <f t="shared" si="1132"/>
        <v>2.1816426197998906</v>
      </c>
      <c r="Q6156" s="6">
        <f t="shared" si="1133"/>
        <v>0.19984564639284313</v>
      </c>
      <c r="R6156" s="6">
        <f t="shared" si="1134"/>
        <v>0.6884660340277724</v>
      </c>
      <c r="S6156" s="6">
        <f t="shared" si="1135"/>
        <v>0.88831168042061548</v>
      </c>
    </row>
    <row r="6157" spans="2:19" customFormat="1" x14ac:dyDescent="0.25">
      <c r="B6157" s="200" t="s">
        <v>871</v>
      </c>
      <c r="C6157" s="114">
        <v>4</v>
      </c>
      <c r="D6157" s="1">
        <v>1.8</v>
      </c>
      <c r="E6157" s="1"/>
      <c r="F6157" s="1"/>
      <c r="G6157" s="4">
        <f t="shared" si="1127"/>
        <v>795.77470000000005</v>
      </c>
      <c r="H6157" s="201"/>
      <c r="I6157" s="201"/>
      <c r="J6157" s="204">
        <f t="shared" si="1125"/>
        <v>2.5446900494077327E-4</v>
      </c>
      <c r="K6157" s="204">
        <f t="shared" si="1129"/>
        <v>0.20249880006171914</v>
      </c>
      <c r="L6157" s="28">
        <f t="shared" si="1128"/>
        <v>0.68590748301013704</v>
      </c>
      <c r="M6157" s="28">
        <f t="shared" si="1130"/>
        <v>0.54582459775497671</v>
      </c>
      <c r="N6157" s="28">
        <f t="shared" si="1126"/>
        <v>2.5461196030223361</v>
      </c>
      <c r="O6157" s="28">
        <f t="shared" si="1131"/>
        <v>2.0261255964970846</v>
      </c>
      <c r="P6157" s="28">
        <f t="shared" si="1132"/>
        <v>2.5719501942520613</v>
      </c>
      <c r="Q6157" s="6">
        <f t="shared" si="1133"/>
        <v>0.26199580692238883</v>
      </c>
      <c r="R6157" s="6">
        <f t="shared" si="1134"/>
        <v>0.79018898263386306</v>
      </c>
      <c r="S6157" s="6">
        <f t="shared" si="1135"/>
        <v>1.0521847895562519</v>
      </c>
    </row>
    <row r="6158" spans="2:19" customFormat="1" x14ac:dyDescent="0.25">
      <c r="B6158" s="200" t="s">
        <v>871</v>
      </c>
      <c r="C6158" s="114">
        <v>4</v>
      </c>
      <c r="D6158" s="1">
        <v>1.9</v>
      </c>
      <c r="E6158" s="1" t="s">
        <v>979</v>
      </c>
      <c r="F6158" s="1"/>
      <c r="G6158" s="4">
        <f t="shared" si="1127"/>
        <v>795.77470000000005</v>
      </c>
      <c r="H6158" s="201"/>
      <c r="I6158" s="201"/>
      <c r="J6158" s="204">
        <f t="shared" si="1125"/>
        <v>2.835287369864788E-4</v>
      </c>
      <c r="K6158" s="204">
        <f t="shared" si="1129"/>
        <v>0.22562366303173023</v>
      </c>
      <c r="L6158" s="28">
        <f t="shared" si="1128"/>
        <v>0.77669154992970613</v>
      </c>
      <c r="M6158" s="28">
        <f t="shared" si="1130"/>
        <v>0.61806783468756221</v>
      </c>
      <c r="N6158" s="28">
        <f t="shared" si="1126"/>
        <v>2.7123871783139122</v>
      </c>
      <c r="O6158" s="28">
        <f t="shared" si="1131"/>
        <v>2.1584363448868618</v>
      </c>
      <c r="P6158" s="28">
        <f t="shared" si="1132"/>
        <v>2.7765041795744239</v>
      </c>
      <c r="Q6158" s="6">
        <f t="shared" si="1133"/>
        <v>0.29667256065002984</v>
      </c>
      <c r="R6158" s="6">
        <f t="shared" si="1134"/>
        <v>0.84179017450587612</v>
      </c>
      <c r="S6158" s="6">
        <f t="shared" si="1135"/>
        <v>1.138462735155906</v>
      </c>
    </row>
    <row r="6159" spans="2:19" customFormat="1" x14ac:dyDescent="0.25">
      <c r="B6159" s="200" t="s">
        <v>871</v>
      </c>
      <c r="C6159" s="114">
        <v>4</v>
      </c>
      <c r="D6159" s="1">
        <v>3.8</v>
      </c>
      <c r="E6159" s="1"/>
      <c r="F6159" s="1"/>
      <c r="G6159" s="4">
        <f t="shared" si="1127"/>
        <v>64.961200000000005</v>
      </c>
      <c r="H6159" s="201"/>
      <c r="I6159" s="201"/>
      <c r="J6159" s="204">
        <f t="shared" si="1125"/>
        <v>1.1341149479459152E-3</v>
      </c>
      <c r="K6159" s="204">
        <f t="shared" si="1129"/>
        <v>7.3673469385489021E-2</v>
      </c>
      <c r="L6159" s="28">
        <f t="shared" si="1128"/>
        <v>3.8222275656794742</v>
      </c>
      <c r="M6159" s="28">
        <f t="shared" si="1130"/>
        <v>0.24829649415562419</v>
      </c>
      <c r="N6159" s="28">
        <f t="shared" si="1126"/>
        <v>6.1031884174464111</v>
      </c>
      <c r="O6159" s="28">
        <f t="shared" si="1131"/>
        <v>0.39647045111343715</v>
      </c>
      <c r="P6159" s="28">
        <f t="shared" si="1132"/>
        <v>0.64476694526906131</v>
      </c>
      <c r="Q6159" s="6">
        <f t="shared" si="1133"/>
        <v>0.1191823171946996</v>
      </c>
      <c r="R6159" s="6">
        <f t="shared" si="1134"/>
        <v>0.1546234759342405</v>
      </c>
      <c r="S6159" s="6">
        <f t="shared" si="1135"/>
        <v>0.2738057931289401</v>
      </c>
    </row>
    <row r="6160" spans="2:19" customFormat="1" x14ac:dyDescent="0.25">
      <c r="B6160" s="200" t="s">
        <v>871</v>
      </c>
      <c r="C6160" s="114">
        <v>4</v>
      </c>
      <c r="D6160" s="1">
        <v>7.2</v>
      </c>
      <c r="E6160" s="1"/>
      <c r="F6160" s="1"/>
      <c r="G6160" s="4">
        <f t="shared" si="1127"/>
        <v>64.961200000000005</v>
      </c>
      <c r="H6160" s="201"/>
      <c r="I6160" s="201"/>
      <c r="J6160" s="204">
        <f t="shared" si="1125"/>
        <v>4.0715040790523724E-3</v>
      </c>
      <c r="K6160" s="204">
        <f t="shared" si="1129"/>
        <v>0.26448979591023208</v>
      </c>
      <c r="L6160" s="28">
        <f t="shared" si="1128"/>
        <v>16.611217355322236</v>
      </c>
      <c r="M6160" s="28">
        <f t="shared" si="1130"/>
        <v>1.0790846337926925</v>
      </c>
      <c r="N6160" s="28">
        <f t="shared" si="1126"/>
        <v>12.891070706250053</v>
      </c>
      <c r="O6160" s="28">
        <f t="shared" si="1131"/>
        <v>0.83741943860560009</v>
      </c>
      <c r="P6160" s="28">
        <f t="shared" si="1132"/>
        <v>1.9165040723982925</v>
      </c>
      <c r="Q6160" s="6">
        <f t="shared" si="1133"/>
        <v>0.51796062422049238</v>
      </c>
      <c r="R6160" s="6">
        <f t="shared" si="1134"/>
        <v>0.32659358105618402</v>
      </c>
      <c r="S6160" s="6">
        <f t="shared" si="1135"/>
        <v>0.84455420527667635</v>
      </c>
    </row>
    <row r="6161" spans="2:19" customFormat="1" x14ac:dyDescent="0.25">
      <c r="B6161" s="200" t="s">
        <v>871</v>
      </c>
      <c r="C6161" s="114">
        <v>4</v>
      </c>
      <c r="D6161" s="1">
        <v>4.7</v>
      </c>
      <c r="E6161" s="1"/>
      <c r="F6161" s="1"/>
      <c r="G6161" s="4">
        <f t="shared" si="1127"/>
        <v>64.961200000000005</v>
      </c>
      <c r="H6161" s="201"/>
      <c r="I6161" s="201"/>
      <c r="J6161" s="204">
        <f t="shared" si="1125"/>
        <v>1.7349445429449633E-3</v>
      </c>
      <c r="K6161" s="204">
        <f t="shared" si="1129"/>
        <v>0.11270408162918646</v>
      </c>
      <c r="L6161" s="28">
        <f t="shared" si="1128"/>
        <v>6.2308461373122945</v>
      </c>
      <c r="M6161" s="28">
        <f t="shared" si="1130"/>
        <v>0.40476324994603757</v>
      </c>
      <c r="N6161" s="28">
        <f t="shared" si="1126"/>
        <v>7.8264436633583525</v>
      </c>
      <c r="O6161" s="28">
        <f t="shared" si="1131"/>
        <v>0.50841518196547364</v>
      </c>
      <c r="P6161" s="28">
        <f t="shared" si="1132"/>
        <v>0.91317843191151127</v>
      </c>
      <c r="Q6161" s="6">
        <f t="shared" si="1133"/>
        <v>0.19428635997409802</v>
      </c>
      <c r="R6161" s="6">
        <f t="shared" si="1134"/>
        <v>0.19828192096653471</v>
      </c>
      <c r="S6161" s="6">
        <f t="shared" si="1135"/>
        <v>0.39256828094063273</v>
      </c>
    </row>
    <row r="6162" spans="2:19" customFormat="1" x14ac:dyDescent="0.25">
      <c r="B6162" s="200" t="s">
        <v>871</v>
      </c>
      <c r="C6162" s="114">
        <v>4</v>
      </c>
      <c r="D6162" s="1">
        <v>4.5</v>
      </c>
      <c r="E6162" s="1"/>
      <c r="F6162" s="1"/>
      <c r="G6162" s="4">
        <f t="shared" si="1127"/>
        <v>64.961200000000005</v>
      </c>
      <c r="H6162" s="201"/>
      <c r="I6162" s="201"/>
      <c r="J6162" s="204">
        <f t="shared" si="1125"/>
        <v>1.5904312808798326E-3</v>
      </c>
      <c r="K6162" s="204">
        <f t="shared" si="1129"/>
        <v>0.10331632652743439</v>
      </c>
      <c r="L6162" s="28">
        <f t="shared" si="1128"/>
        <v>5.6380590590289899</v>
      </c>
      <c r="M6162" s="28">
        <f t="shared" si="1130"/>
        <v>0.36625508924934846</v>
      </c>
      <c r="N6162" s="28">
        <f t="shared" si="1126"/>
        <v>7.4382130025037601</v>
      </c>
      <c r="O6162" s="28">
        <f t="shared" si="1131"/>
        <v>0.48319525187039564</v>
      </c>
      <c r="P6162" s="28">
        <f t="shared" si="1132"/>
        <v>0.84945034111974405</v>
      </c>
      <c r="Q6162" s="6">
        <f t="shared" si="1133"/>
        <v>0.17580244283968727</v>
      </c>
      <c r="R6162" s="6">
        <f t="shared" si="1134"/>
        <v>0.1884461482294543</v>
      </c>
      <c r="S6162" s="6">
        <f t="shared" si="1135"/>
        <v>0.36424859106914154</v>
      </c>
    </row>
    <row r="6163" spans="2:19" customFormat="1" x14ac:dyDescent="0.25">
      <c r="B6163" s="200" t="s">
        <v>871</v>
      </c>
      <c r="C6163" s="114">
        <v>4</v>
      </c>
      <c r="D6163" s="1">
        <v>6</v>
      </c>
      <c r="E6163" s="1"/>
      <c r="F6163" s="1"/>
      <c r="G6163" s="4">
        <f t="shared" si="1127"/>
        <v>64.961200000000005</v>
      </c>
      <c r="H6163" s="201"/>
      <c r="I6163" s="201"/>
      <c r="J6163" s="204">
        <f t="shared" si="1125"/>
        <v>2.8274333882308137E-3</v>
      </c>
      <c r="K6163" s="204">
        <f t="shared" si="1129"/>
        <v>0.1836734693821056</v>
      </c>
      <c r="L6163" s="28">
        <f t="shared" si="1128"/>
        <v>10.923549380812876</v>
      </c>
      <c r="M6163" s="28">
        <f t="shared" si="1130"/>
        <v>0.70960688980053355</v>
      </c>
      <c r="N6163" s="28">
        <f t="shared" si="1126"/>
        <v>10.414704032978928</v>
      </c>
      <c r="O6163" s="28">
        <f t="shared" si="1131"/>
        <v>0.67655168474967775</v>
      </c>
      <c r="P6163" s="28">
        <f t="shared" si="1132"/>
        <v>1.3861585745502114</v>
      </c>
      <c r="Q6163" s="6">
        <f t="shared" si="1133"/>
        <v>0.34061130710425608</v>
      </c>
      <c r="R6163" s="6">
        <f t="shared" si="1134"/>
        <v>0.26385515705237433</v>
      </c>
      <c r="S6163" s="6">
        <f t="shared" si="1135"/>
        <v>0.60446646415663041</v>
      </c>
    </row>
    <row r="6164" spans="2:19" customFormat="1" x14ac:dyDescent="0.25">
      <c r="B6164" s="200" t="s">
        <v>871</v>
      </c>
      <c r="C6164" s="114">
        <v>5</v>
      </c>
      <c r="D6164" s="1">
        <v>1</v>
      </c>
      <c r="E6164" s="1" t="s">
        <v>979</v>
      </c>
      <c r="F6164" s="1"/>
      <c r="G6164" s="4">
        <f t="shared" si="1127"/>
        <v>795.77470000000005</v>
      </c>
      <c r="H6164" s="201"/>
      <c r="I6164" s="201"/>
      <c r="J6164" s="204">
        <f t="shared" si="1125"/>
        <v>7.8539816339744827E-5</v>
      </c>
      <c r="K6164" s="204">
        <f t="shared" si="1129"/>
        <v>6.2499629648678737E-2</v>
      </c>
      <c r="L6164" s="28">
        <f t="shared" si="1128"/>
        <v>0.17757999999999999</v>
      </c>
      <c r="M6164" s="28">
        <f t="shared" si="1130"/>
        <v>0.14131283659999999</v>
      </c>
      <c r="N6164" s="28">
        <f t="shared" si="1126"/>
        <v>1.28</v>
      </c>
      <c r="O6164" s="28">
        <f t="shared" si="1131"/>
        <v>1.0185856</v>
      </c>
      <c r="P6164" s="28">
        <f t="shared" si="1132"/>
        <v>1.1598984366</v>
      </c>
      <c r="Q6164" s="6">
        <f t="shared" si="1133"/>
        <v>6.7830161567999994E-2</v>
      </c>
      <c r="R6164" s="6">
        <f t="shared" si="1134"/>
        <v>0.39724838400000001</v>
      </c>
      <c r="S6164" s="6">
        <f t="shared" si="1135"/>
        <v>0.46507854556799999</v>
      </c>
    </row>
    <row r="6165" spans="2:19" customFormat="1" x14ac:dyDescent="0.25">
      <c r="B6165" s="200" t="s">
        <v>871</v>
      </c>
      <c r="C6165" s="114">
        <v>5</v>
      </c>
      <c r="D6165" s="1">
        <v>4.7</v>
      </c>
      <c r="E6165" s="1"/>
      <c r="F6165" s="1"/>
      <c r="G6165" s="4">
        <f t="shared" si="1127"/>
        <v>64.961200000000005</v>
      </c>
      <c r="H6165" s="201"/>
      <c r="I6165" s="201"/>
      <c r="J6165" s="204">
        <f t="shared" si="1125"/>
        <v>1.7349445429449633E-3</v>
      </c>
      <c r="K6165" s="204">
        <f t="shared" si="1129"/>
        <v>0.11270408162918646</v>
      </c>
      <c r="L6165" s="28">
        <f t="shared" si="1128"/>
        <v>6.2308461373122945</v>
      </c>
      <c r="M6165" s="28">
        <f t="shared" si="1130"/>
        <v>0.40476324994603757</v>
      </c>
      <c r="N6165" s="28">
        <f t="shared" si="1126"/>
        <v>7.8264436633583525</v>
      </c>
      <c r="O6165" s="28">
        <f t="shared" si="1131"/>
        <v>0.50841518196547364</v>
      </c>
      <c r="P6165" s="28">
        <f t="shared" si="1132"/>
        <v>0.91317843191151127</v>
      </c>
      <c r="Q6165" s="6">
        <f t="shared" si="1133"/>
        <v>0.19428635997409802</v>
      </c>
      <c r="R6165" s="6">
        <f t="shared" si="1134"/>
        <v>0.19828192096653471</v>
      </c>
      <c r="S6165" s="6">
        <f t="shared" si="1135"/>
        <v>0.39256828094063273</v>
      </c>
    </row>
    <row r="6166" spans="2:19" customFormat="1" x14ac:dyDescent="0.25">
      <c r="B6166" s="200" t="s">
        <v>871</v>
      </c>
      <c r="C6166" s="114">
        <v>5</v>
      </c>
      <c r="D6166" s="1">
        <v>1.7</v>
      </c>
      <c r="E6166" s="1" t="s">
        <v>979</v>
      </c>
      <c r="F6166" s="1"/>
      <c r="G6166" s="4">
        <f t="shared" si="1127"/>
        <v>795.77470000000005</v>
      </c>
      <c r="H6166" s="201"/>
      <c r="I6166" s="201"/>
      <c r="J6166" s="204">
        <f t="shared" si="1125"/>
        <v>2.2698006922186259E-4</v>
      </c>
      <c r="K6166" s="204">
        <f t="shared" si="1129"/>
        <v>0.18062392968468158</v>
      </c>
      <c r="L6166" s="28">
        <f t="shared" si="1128"/>
        <v>0.60144528125594432</v>
      </c>
      <c r="M6166" s="28">
        <f t="shared" si="1130"/>
        <v>0.47861211146504279</v>
      </c>
      <c r="N6166" s="28">
        <f t="shared" si="1126"/>
        <v>2.3814156735674734</v>
      </c>
      <c r="O6166" s="28">
        <f t="shared" si="1131"/>
        <v>1.8950591505547882</v>
      </c>
      <c r="P6166" s="28">
        <f t="shared" si="1132"/>
        <v>2.373671262019831</v>
      </c>
      <c r="Q6166" s="6">
        <f t="shared" si="1133"/>
        <v>0.22973381350322053</v>
      </c>
      <c r="R6166" s="6">
        <f t="shared" si="1134"/>
        <v>0.73907306871636747</v>
      </c>
      <c r="S6166" s="6">
        <f t="shared" si="1135"/>
        <v>0.96880688221958799</v>
      </c>
    </row>
    <row r="6167" spans="2:19" customFormat="1" x14ac:dyDescent="0.25">
      <c r="B6167" s="200" t="s">
        <v>871</v>
      </c>
      <c r="C6167" s="114">
        <v>5</v>
      </c>
      <c r="D6167" s="1">
        <v>5.2</v>
      </c>
      <c r="E6167" s="1"/>
      <c r="F6167" s="1"/>
      <c r="G6167" s="4">
        <f t="shared" si="1127"/>
        <v>64.961200000000005</v>
      </c>
      <c r="H6167" s="201"/>
      <c r="I6167" s="201"/>
      <c r="J6167" s="204">
        <f t="shared" si="1125"/>
        <v>2.1237166338267006E-3</v>
      </c>
      <c r="K6167" s="204">
        <f t="shared" si="1129"/>
        <v>0.13795918366922602</v>
      </c>
      <c r="L6167" s="28">
        <f t="shared" si="1128"/>
        <v>7.8611437635641082</v>
      </c>
      <c r="M6167" s="28">
        <f t="shared" si="1130"/>
        <v>0.51066934215868187</v>
      </c>
      <c r="N6167" s="28">
        <f t="shared" si="1126"/>
        <v>8.8091474968502013</v>
      </c>
      <c r="O6167" s="28">
        <f t="shared" si="1131"/>
        <v>0.5722528034719111</v>
      </c>
      <c r="P6167" s="28">
        <f t="shared" si="1132"/>
        <v>1.0829221456305929</v>
      </c>
      <c r="Q6167" s="6">
        <f t="shared" si="1133"/>
        <v>0.2451212842361673</v>
      </c>
      <c r="R6167" s="6">
        <f t="shared" si="1134"/>
        <v>0.22317859335404533</v>
      </c>
      <c r="S6167" s="6">
        <f t="shared" si="1135"/>
        <v>0.46829987759021263</v>
      </c>
    </row>
    <row r="6168" spans="2:19" customFormat="1" x14ac:dyDescent="0.25">
      <c r="B6168" s="200" t="s">
        <v>871</v>
      </c>
      <c r="C6168" s="114">
        <v>5</v>
      </c>
      <c r="D6168" s="1">
        <v>4.5</v>
      </c>
      <c r="E6168" s="1"/>
      <c r="F6168" s="1"/>
      <c r="G6168" s="4">
        <f t="shared" si="1127"/>
        <v>64.961200000000005</v>
      </c>
      <c r="H6168" s="201"/>
      <c r="I6168" s="201"/>
      <c r="J6168" s="204">
        <f t="shared" si="1125"/>
        <v>1.5904312808798326E-3</v>
      </c>
      <c r="K6168" s="204">
        <f t="shared" si="1129"/>
        <v>0.10331632652743439</v>
      </c>
      <c r="L6168" s="28">
        <f t="shared" si="1128"/>
        <v>5.6380590590289899</v>
      </c>
      <c r="M6168" s="28">
        <f t="shared" si="1130"/>
        <v>0.36625508924934846</v>
      </c>
      <c r="N6168" s="28">
        <f t="shared" si="1126"/>
        <v>7.4382130025037601</v>
      </c>
      <c r="O6168" s="28">
        <f t="shared" si="1131"/>
        <v>0.48319525187039564</v>
      </c>
      <c r="P6168" s="28">
        <f t="shared" si="1132"/>
        <v>0.84945034111974405</v>
      </c>
      <c r="Q6168" s="6">
        <f t="shared" si="1133"/>
        <v>0.17580244283968727</v>
      </c>
      <c r="R6168" s="6">
        <f t="shared" si="1134"/>
        <v>0.1884461482294543</v>
      </c>
      <c r="S6168" s="6">
        <f t="shared" si="1135"/>
        <v>0.36424859106914154</v>
      </c>
    </row>
    <row r="6169" spans="2:19" customFormat="1" x14ac:dyDescent="0.25">
      <c r="B6169" s="200" t="s">
        <v>871</v>
      </c>
      <c r="C6169" s="114">
        <v>5</v>
      </c>
      <c r="D6169" s="1">
        <v>2.5</v>
      </c>
      <c r="E6169" s="1" t="s">
        <v>979</v>
      </c>
      <c r="F6169" s="1"/>
      <c r="G6169" s="4">
        <f t="shared" si="1127"/>
        <v>795.77470000000005</v>
      </c>
      <c r="H6169" s="201"/>
      <c r="I6169" s="201"/>
      <c r="J6169" s="204">
        <f t="shared" si="1125"/>
        <v>4.9087385212340522E-4</v>
      </c>
      <c r="K6169" s="204">
        <f t="shared" si="1129"/>
        <v>0.39062268530424216</v>
      </c>
      <c r="L6169" s="28">
        <f t="shared" si="1128"/>
        <v>1.4596815933666829</v>
      </c>
      <c r="M6169" s="28">
        <f t="shared" si="1130"/>
        <v>1.1615708215534053</v>
      </c>
      <c r="N6169" s="28">
        <f t="shared" si="1126"/>
        <v>3.7393815404049149</v>
      </c>
      <c r="O6169" s="28">
        <f t="shared" si="1131"/>
        <v>2.975687648408019</v>
      </c>
      <c r="P6169" s="28">
        <f t="shared" si="1132"/>
        <v>4.1372584699614245</v>
      </c>
      <c r="Q6169" s="6">
        <f t="shared" si="1133"/>
        <v>0.55755399434563457</v>
      </c>
      <c r="R6169" s="6">
        <f t="shared" si="1134"/>
        <v>1.1605181828791276</v>
      </c>
      <c r="S6169" s="6">
        <f t="shared" si="1135"/>
        <v>1.7180721772247622</v>
      </c>
    </row>
    <row r="6170" spans="2:19" customFormat="1" x14ac:dyDescent="0.25">
      <c r="B6170" s="200" t="s">
        <v>871</v>
      </c>
      <c r="C6170" s="114">
        <v>5</v>
      </c>
      <c r="D6170" s="1">
        <v>4.8</v>
      </c>
      <c r="E6170" s="1"/>
      <c r="F6170" s="1"/>
      <c r="G6170" s="4">
        <f t="shared" si="1127"/>
        <v>64.961200000000005</v>
      </c>
      <c r="H6170" s="201"/>
      <c r="I6170" s="201"/>
      <c r="J6170" s="204">
        <f t="shared" si="1125"/>
        <v>1.8095573684677208E-3</v>
      </c>
      <c r="K6170" s="204">
        <f t="shared" si="1129"/>
        <v>0.11755102040454758</v>
      </c>
      <c r="L6170" s="28">
        <f t="shared" si="1128"/>
        <v>6.5398480281028419</v>
      </c>
      <c r="M6170" s="28">
        <f t="shared" si="1130"/>
        <v>0.42483638396340279</v>
      </c>
      <c r="N6170" s="28">
        <f t="shared" si="1126"/>
        <v>8.0216224497877064</v>
      </c>
      <c r="O6170" s="28">
        <f t="shared" si="1131"/>
        <v>0.52109423039239344</v>
      </c>
      <c r="P6170" s="28">
        <f t="shared" si="1132"/>
        <v>0.94593061435579617</v>
      </c>
      <c r="Q6170" s="6">
        <f t="shared" si="1133"/>
        <v>0.20392146430243333</v>
      </c>
      <c r="R6170" s="6">
        <f t="shared" si="1134"/>
        <v>0.20322674985303346</v>
      </c>
      <c r="S6170" s="6">
        <f t="shared" si="1135"/>
        <v>0.40714821415546676</v>
      </c>
    </row>
    <row r="6171" spans="2:19" customFormat="1" x14ac:dyDescent="0.25">
      <c r="B6171" s="200" t="s">
        <v>871</v>
      </c>
      <c r="C6171" s="114">
        <v>5</v>
      </c>
      <c r="D6171" s="1">
        <v>4.8</v>
      </c>
      <c r="E6171" s="1"/>
      <c r="F6171" s="1"/>
      <c r="G6171" s="4">
        <f t="shared" si="1127"/>
        <v>64.961200000000005</v>
      </c>
      <c r="H6171" s="201"/>
      <c r="I6171" s="201"/>
      <c r="J6171" s="204">
        <f t="shared" si="1125"/>
        <v>1.8095573684677208E-3</v>
      </c>
      <c r="K6171" s="204">
        <f t="shared" si="1129"/>
        <v>0.11755102040454758</v>
      </c>
      <c r="L6171" s="28">
        <f t="shared" si="1128"/>
        <v>6.5398480281028419</v>
      </c>
      <c r="M6171" s="28">
        <f t="shared" si="1130"/>
        <v>0.42483638396340279</v>
      </c>
      <c r="N6171" s="28">
        <f t="shared" si="1126"/>
        <v>8.0216224497877064</v>
      </c>
      <c r="O6171" s="28">
        <f t="shared" si="1131"/>
        <v>0.52109423039239344</v>
      </c>
      <c r="P6171" s="28">
        <f t="shared" si="1132"/>
        <v>0.94593061435579617</v>
      </c>
      <c r="Q6171" s="6">
        <f t="shared" si="1133"/>
        <v>0.20392146430243333</v>
      </c>
      <c r="R6171" s="6">
        <f t="shared" si="1134"/>
        <v>0.20322674985303346</v>
      </c>
      <c r="S6171" s="6">
        <f t="shared" si="1135"/>
        <v>0.40714821415546676</v>
      </c>
    </row>
    <row r="6172" spans="2:19" customFormat="1" x14ac:dyDescent="0.25">
      <c r="B6172" s="200" t="s">
        <v>871</v>
      </c>
      <c r="C6172" s="114">
        <v>5</v>
      </c>
      <c r="D6172" s="1">
        <v>4.0999999999999996</v>
      </c>
      <c r="E6172" s="1"/>
      <c r="F6172" s="1"/>
      <c r="G6172" s="4">
        <f t="shared" si="1127"/>
        <v>64.961200000000005</v>
      </c>
      <c r="H6172" s="201"/>
      <c r="I6172" s="201"/>
      <c r="J6172" s="204">
        <f t="shared" si="1125"/>
        <v>1.3202543126711102E-3</v>
      </c>
      <c r="K6172" s="204">
        <f t="shared" si="1129"/>
        <v>8.5765306119810952E-2</v>
      </c>
      <c r="L6172" s="28">
        <f t="shared" si="1128"/>
        <v>4.5518101325650582</v>
      </c>
      <c r="M6172" s="28">
        <f t="shared" si="1130"/>
        <v>0.29569105411886604</v>
      </c>
      <c r="N6172" s="28">
        <f t="shared" si="1126"/>
        <v>6.670633528309061</v>
      </c>
      <c r="O6172" s="28">
        <f t="shared" si="1131"/>
        <v>0.43333236716418877</v>
      </c>
      <c r="P6172" s="28">
        <f t="shared" si="1132"/>
        <v>0.72902342128305486</v>
      </c>
      <c r="Q6172" s="6">
        <f t="shared" si="1133"/>
        <v>0.14193170597705571</v>
      </c>
      <c r="R6172" s="6">
        <f t="shared" si="1134"/>
        <v>0.16899962319403364</v>
      </c>
      <c r="S6172" s="6">
        <f t="shared" si="1135"/>
        <v>0.31093132917108934</v>
      </c>
    </row>
    <row r="6173" spans="2:19" customFormat="1" x14ac:dyDescent="0.25">
      <c r="B6173" s="200" t="s">
        <v>871</v>
      </c>
      <c r="C6173" s="114">
        <v>5</v>
      </c>
      <c r="D6173" s="1">
        <v>3.2</v>
      </c>
      <c r="E6173" s="1"/>
      <c r="F6173" s="1"/>
      <c r="G6173" s="4">
        <f t="shared" si="1127"/>
        <v>64.961200000000005</v>
      </c>
      <c r="H6173" s="201"/>
      <c r="I6173" s="201"/>
      <c r="J6173" s="204">
        <f t="shared" si="1125"/>
        <v>8.0424771931898698E-4</v>
      </c>
      <c r="K6173" s="204">
        <f t="shared" si="1129"/>
        <v>5.2244897957576697E-2</v>
      </c>
      <c r="L6173" s="28">
        <f t="shared" si="1128"/>
        <v>2.57474279673893</v>
      </c>
      <c r="M6173" s="28">
        <f t="shared" si="1130"/>
        <v>0.16725838501169291</v>
      </c>
      <c r="N6173" s="28">
        <f t="shared" si="1126"/>
        <v>4.9915502127950244</v>
      </c>
      <c r="O6173" s="28">
        <f t="shared" si="1131"/>
        <v>0.32425709797277341</v>
      </c>
      <c r="P6173" s="28">
        <f t="shared" si="1132"/>
        <v>0.49151548298446635</v>
      </c>
      <c r="Q6173" s="6">
        <f t="shared" si="1133"/>
        <v>8.0284024805612586E-2</v>
      </c>
      <c r="R6173" s="6">
        <f t="shared" si="1134"/>
        <v>0.12646026820938164</v>
      </c>
      <c r="S6173" s="6">
        <f t="shared" si="1135"/>
        <v>0.20674429301499422</v>
      </c>
    </row>
    <row r="6174" spans="2:19" customFormat="1" x14ac:dyDescent="0.25">
      <c r="B6174" s="200" t="s">
        <v>871</v>
      </c>
      <c r="C6174" s="114">
        <v>5</v>
      </c>
      <c r="D6174" s="1">
        <v>1.5</v>
      </c>
      <c r="E6174" s="1" t="s">
        <v>979</v>
      </c>
      <c r="F6174" s="1"/>
      <c r="G6174" s="4">
        <f t="shared" si="1127"/>
        <v>795.77470000000005</v>
      </c>
      <c r="H6174" s="201"/>
      <c r="I6174" s="201"/>
      <c r="J6174" s="204">
        <f t="shared" si="1125"/>
        <v>1.7671458676442585E-4</v>
      </c>
      <c r="K6174" s="204">
        <f t="shared" si="1129"/>
        <v>0.14062416670952715</v>
      </c>
      <c r="L6174" s="28">
        <f t="shared" si="1128"/>
        <v>0.45105329134289407</v>
      </c>
      <c r="M6174" s="28">
        <f t="shared" si="1130"/>
        <v>0.35893467765193482</v>
      </c>
      <c r="N6174" s="28">
        <f t="shared" si="1126"/>
        <v>2.0570116092208695</v>
      </c>
      <c r="O6174" s="28">
        <f t="shared" si="1131"/>
        <v>1.6369081282696913</v>
      </c>
      <c r="P6174" s="28">
        <f t="shared" si="1132"/>
        <v>1.9958428059216262</v>
      </c>
      <c r="Q6174" s="6">
        <f t="shared" si="1133"/>
        <v>0.1722886452729287</v>
      </c>
      <c r="R6174" s="6">
        <f t="shared" si="1134"/>
        <v>0.63839417002517962</v>
      </c>
      <c r="S6174" s="6">
        <f t="shared" si="1135"/>
        <v>0.81068281529810826</v>
      </c>
    </row>
    <row r="6175" spans="2:19" customFormat="1" x14ac:dyDescent="0.25">
      <c r="B6175" s="200" t="s">
        <v>871</v>
      </c>
      <c r="C6175" s="114">
        <v>5</v>
      </c>
      <c r="D6175" s="1">
        <v>6</v>
      </c>
      <c r="E6175" s="1"/>
      <c r="F6175" s="1"/>
      <c r="G6175" s="4">
        <f t="shared" si="1127"/>
        <v>64.961200000000005</v>
      </c>
      <c r="H6175" s="201"/>
      <c r="I6175" s="201"/>
      <c r="J6175" s="204">
        <f t="shared" si="1125"/>
        <v>2.8274333882308137E-3</v>
      </c>
      <c r="K6175" s="204">
        <f t="shared" si="1129"/>
        <v>0.1836734693821056</v>
      </c>
      <c r="L6175" s="28">
        <f t="shared" si="1128"/>
        <v>10.923549380812876</v>
      </c>
      <c r="M6175" s="28">
        <f t="shared" si="1130"/>
        <v>0.70960688980053355</v>
      </c>
      <c r="N6175" s="28">
        <f t="shared" si="1126"/>
        <v>10.414704032978928</v>
      </c>
      <c r="O6175" s="28">
        <f t="shared" si="1131"/>
        <v>0.67655168474967775</v>
      </c>
      <c r="P6175" s="28">
        <f t="shared" si="1132"/>
        <v>1.3861585745502114</v>
      </c>
      <c r="Q6175" s="6">
        <f t="shared" si="1133"/>
        <v>0.34061130710425608</v>
      </c>
      <c r="R6175" s="6">
        <f t="shared" si="1134"/>
        <v>0.26385515705237433</v>
      </c>
      <c r="S6175" s="6">
        <f t="shared" si="1135"/>
        <v>0.60446646415663041</v>
      </c>
    </row>
    <row r="6176" spans="2:19" customFormat="1" x14ac:dyDescent="0.25">
      <c r="B6176" s="200" t="s">
        <v>871</v>
      </c>
      <c r="C6176" s="114">
        <v>5</v>
      </c>
      <c r="D6176" s="1">
        <v>7.2</v>
      </c>
      <c r="E6176" s="1"/>
      <c r="F6176" s="1"/>
      <c r="G6176" s="4">
        <f t="shared" si="1127"/>
        <v>64.961200000000005</v>
      </c>
      <c r="H6176" s="201"/>
      <c r="I6176" s="201"/>
      <c r="J6176" s="204">
        <f t="shared" si="1125"/>
        <v>4.0715040790523724E-3</v>
      </c>
      <c r="K6176" s="204">
        <f t="shared" si="1129"/>
        <v>0.26448979591023208</v>
      </c>
      <c r="L6176" s="28">
        <f t="shared" si="1128"/>
        <v>16.611217355322236</v>
      </c>
      <c r="M6176" s="28">
        <f t="shared" si="1130"/>
        <v>1.0790846337926925</v>
      </c>
      <c r="N6176" s="28">
        <f t="shared" si="1126"/>
        <v>12.891070706250053</v>
      </c>
      <c r="O6176" s="28">
        <f t="shared" si="1131"/>
        <v>0.83741943860560009</v>
      </c>
      <c r="P6176" s="28">
        <f t="shared" si="1132"/>
        <v>1.9165040723982925</v>
      </c>
      <c r="Q6176" s="6">
        <f t="shared" si="1133"/>
        <v>0.51796062422049238</v>
      </c>
      <c r="R6176" s="6">
        <f t="shared" si="1134"/>
        <v>0.32659358105618402</v>
      </c>
      <c r="S6176" s="6">
        <f t="shared" si="1135"/>
        <v>0.84455420527667635</v>
      </c>
    </row>
    <row r="6177" spans="2:19" customFormat="1" x14ac:dyDescent="0.25">
      <c r="B6177" s="200" t="s">
        <v>871</v>
      </c>
      <c r="C6177" s="114">
        <v>5</v>
      </c>
      <c r="D6177" s="1">
        <v>4.5</v>
      </c>
      <c r="E6177" s="1" t="s">
        <v>981</v>
      </c>
      <c r="F6177" s="1"/>
      <c r="G6177" s="4">
        <f t="shared" si="1127"/>
        <v>64.961200000000005</v>
      </c>
      <c r="H6177" s="201"/>
      <c r="I6177" s="201"/>
      <c r="J6177" s="204">
        <f t="shared" ref="J6177:J6240" si="1136">((+D6177/200)^2)*PI()</f>
        <v>1.5904312808798326E-3</v>
      </c>
      <c r="K6177" s="204">
        <f t="shared" si="1129"/>
        <v>0.10331632652743439</v>
      </c>
      <c r="L6177" s="28">
        <f t="shared" si="1128"/>
        <v>5.6380590590289899</v>
      </c>
      <c r="M6177" s="28">
        <f t="shared" si="1130"/>
        <v>0.36625508924934846</v>
      </c>
      <c r="N6177" s="28">
        <f t="shared" ref="N6177:N6240" si="1137">1.28*(D6177^1.17)</f>
        <v>7.4382130025037601</v>
      </c>
      <c r="O6177" s="28">
        <f t="shared" si="1131"/>
        <v>0.48319525187039564</v>
      </c>
      <c r="P6177" s="28">
        <f t="shared" si="1132"/>
        <v>0.84945034111974405</v>
      </c>
      <c r="Q6177" s="6">
        <f t="shared" si="1133"/>
        <v>0.17580244283968727</v>
      </c>
      <c r="R6177" s="6">
        <f t="shared" si="1134"/>
        <v>0.1884461482294543</v>
      </c>
      <c r="S6177" s="6">
        <f t="shared" si="1135"/>
        <v>0.36424859106914154</v>
      </c>
    </row>
    <row r="6178" spans="2:19" customFormat="1" x14ac:dyDescent="0.25">
      <c r="B6178" s="200" t="s">
        <v>871</v>
      </c>
      <c r="C6178" s="114">
        <v>5</v>
      </c>
      <c r="D6178" s="1">
        <v>1.5</v>
      </c>
      <c r="E6178" s="1" t="s">
        <v>979</v>
      </c>
      <c r="F6178" s="1"/>
      <c r="G6178" s="4">
        <f t="shared" ref="G6178:G6241" si="1138">IF($D6178&lt;3.01,795.7747,64.9612)</f>
        <v>795.77470000000005</v>
      </c>
      <c r="H6178" s="201"/>
      <c r="I6178" s="201"/>
      <c r="J6178" s="204">
        <f t="shared" si="1136"/>
        <v>1.7671458676442585E-4</v>
      </c>
      <c r="K6178" s="204">
        <f t="shared" si="1129"/>
        <v>0.14062416670952715</v>
      </c>
      <c r="L6178" s="28">
        <f t="shared" ref="L6178:L6241" si="1139">0.17758*(D6178^2.299)</f>
        <v>0.45105329134289407</v>
      </c>
      <c r="M6178" s="28">
        <f t="shared" si="1130"/>
        <v>0.35893467765193482</v>
      </c>
      <c r="N6178" s="28">
        <f t="shared" si="1137"/>
        <v>2.0570116092208695</v>
      </c>
      <c r="O6178" s="28">
        <f t="shared" si="1131"/>
        <v>1.6369081282696913</v>
      </c>
      <c r="P6178" s="28">
        <f t="shared" si="1132"/>
        <v>1.9958428059216262</v>
      </c>
      <c r="Q6178" s="6">
        <f t="shared" si="1133"/>
        <v>0.1722886452729287</v>
      </c>
      <c r="R6178" s="6">
        <f t="shared" si="1134"/>
        <v>0.63839417002517962</v>
      </c>
      <c r="S6178" s="6">
        <f t="shared" si="1135"/>
        <v>0.81068281529810826</v>
      </c>
    </row>
    <row r="6179" spans="2:19" customFormat="1" x14ac:dyDescent="0.25">
      <c r="B6179" s="200" t="s">
        <v>871</v>
      </c>
      <c r="C6179" s="114">
        <v>5</v>
      </c>
      <c r="D6179" s="1">
        <v>6</v>
      </c>
      <c r="E6179" s="1"/>
      <c r="F6179" s="1"/>
      <c r="G6179" s="4">
        <f t="shared" si="1138"/>
        <v>64.961200000000005</v>
      </c>
      <c r="H6179" s="201"/>
      <c r="I6179" s="201"/>
      <c r="J6179" s="204">
        <f t="shared" si="1136"/>
        <v>2.8274333882308137E-3</v>
      </c>
      <c r="K6179" s="204">
        <f t="shared" si="1129"/>
        <v>0.1836734693821056</v>
      </c>
      <c r="L6179" s="28">
        <f t="shared" si="1139"/>
        <v>10.923549380812876</v>
      </c>
      <c r="M6179" s="28">
        <f t="shared" si="1130"/>
        <v>0.70960688980053355</v>
      </c>
      <c r="N6179" s="28">
        <f t="shared" si="1137"/>
        <v>10.414704032978928</v>
      </c>
      <c r="O6179" s="28">
        <f t="shared" si="1131"/>
        <v>0.67655168474967775</v>
      </c>
      <c r="P6179" s="28">
        <f t="shared" si="1132"/>
        <v>1.3861585745502114</v>
      </c>
      <c r="Q6179" s="6">
        <f t="shared" si="1133"/>
        <v>0.34061130710425608</v>
      </c>
      <c r="R6179" s="6">
        <f t="shared" si="1134"/>
        <v>0.26385515705237433</v>
      </c>
      <c r="S6179" s="6">
        <f t="shared" si="1135"/>
        <v>0.60446646415663041</v>
      </c>
    </row>
    <row r="6180" spans="2:19" customFormat="1" x14ac:dyDescent="0.25">
      <c r="B6180" s="200" t="s">
        <v>871</v>
      </c>
      <c r="C6180" s="114">
        <v>5</v>
      </c>
      <c r="D6180" s="1">
        <v>2</v>
      </c>
      <c r="E6180" s="1" t="s">
        <v>979</v>
      </c>
      <c r="F6180" s="1"/>
      <c r="G6180" s="4">
        <f t="shared" si="1138"/>
        <v>795.77470000000005</v>
      </c>
      <c r="H6180" s="201"/>
      <c r="I6180" s="201"/>
      <c r="J6180" s="204">
        <f t="shared" si="1136"/>
        <v>3.1415926535897931E-4</v>
      </c>
      <c r="K6180" s="204">
        <f t="shared" ref="K6180:K6243" si="1140">+IF($D6180&gt;3.01,J6180*64.96120126,J6180*795.77)</f>
        <v>0.24999851859471495</v>
      </c>
      <c r="L6180" s="28">
        <f t="shared" si="1139"/>
        <v>0.87390054800363282</v>
      </c>
      <c r="M6180" s="28">
        <f t="shared" ref="M6180:M6243" si="1141">+IF($D6180&gt;3.01,L6180*64.96120126*0.001,L6180*795.77*0.001)</f>
        <v>0.69542383908485095</v>
      </c>
      <c r="N6180" s="28">
        <f t="shared" si="1137"/>
        <v>2.880149720803352</v>
      </c>
      <c r="O6180" s="28">
        <f t="shared" ref="O6180:O6243" si="1142">+IF($D6180&gt;3.01,N6180*64.96120126*0.001,N6180*795.77*0.001)</f>
        <v>2.2919367433236837</v>
      </c>
      <c r="P6180" s="28">
        <f t="shared" ref="P6180:P6243" si="1143">+M6180+O6180</f>
        <v>2.9873605824085345</v>
      </c>
      <c r="Q6180" s="6">
        <f t="shared" si="1133"/>
        <v>0.33380344276072843</v>
      </c>
      <c r="R6180" s="6">
        <f t="shared" si="1134"/>
        <v>0.89385532989623662</v>
      </c>
      <c r="S6180" s="6">
        <f t="shared" si="1135"/>
        <v>1.227658772656965</v>
      </c>
    </row>
    <row r="6181" spans="2:19" customFormat="1" x14ac:dyDescent="0.25">
      <c r="B6181" s="200" t="s">
        <v>871</v>
      </c>
      <c r="C6181" s="114">
        <v>5</v>
      </c>
      <c r="D6181" s="1">
        <v>1.7</v>
      </c>
      <c r="E6181" s="1" t="s">
        <v>979</v>
      </c>
      <c r="F6181" s="1"/>
      <c r="G6181" s="4">
        <f t="shared" si="1138"/>
        <v>795.77470000000005</v>
      </c>
      <c r="H6181" s="201"/>
      <c r="I6181" s="201"/>
      <c r="J6181" s="204">
        <f t="shared" si="1136"/>
        <v>2.2698006922186259E-4</v>
      </c>
      <c r="K6181" s="204">
        <f t="shared" si="1140"/>
        <v>0.18062392968468158</v>
      </c>
      <c r="L6181" s="28">
        <f t="shared" si="1139"/>
        <v>0.60144528125594432</v>
      </c>
      <c r="M6181" s="28">
        <f t="shared" si="1141"/>
        <v>0.47861211146504279</v>
      </c>
      <c r="N6181" s="28">
        <f t="shared" si="1137"/>
        <v>2.3814156735674734</v>
      </c>
      <c r="O6181" s="28">
        <f t="shared" si="1142"/>
        <v>1.8950591505547882</v>
      </c>
      <c r="P6181" s="28">
        <f t="shared" si="1143"/>
        <v>2.373671262019831</v>
      </c>
      <c r="Q6181" s="6">
        <f t="shared" si="1133"/>
        <v>0.22973381350322053</v>
      </c>
      <c r="R6181" s="6">
        <f t="shared" si="1134"/>
        <v>0.73907306871636747</v>
      </c>
      <c r="S6181" s="6">
        <f t="shared" si="1135"/>
        <v>0.96880688221958799</v>
      </c>
    </row>
    <row r="6182" spans="2:19" customFormat="1" x14ac:dyDescent="0.25">
      <c r="B6182" s="200" t="s">
        <v>871</v>
      </c>
      <c r="C6182" s="114">
        <v>5</v>
      </c>
      <c r="D6182" s="1">
        <v>1.5</v>
      </c>
      <c r="E6182" s="1" t="s">
        <v>979</v>
      </c>
      <c r="F6182" s="1"/>
      <c r="G6182" s="4">
        <f t="shared" si="1138"/>
        <v>795.77470000000005</v>
      </c>
      <c r="H6182" s="201"/>
      <c r="I6182" s="201"/>
      <c r="J6182" s="204">
        <f t="shared" si="1136"/>
        <v>1.7671458676442585E-4</v>
      </c>
      <c r="K6182" s="204">
        <f t="shared" si="1140"/>
        <v>0.14062416670952715</v>
      </c>
      <c r="L6182" s="28">
        <f t="shared" si="1139"/>
        <v>0.45105329134289407</v>
      </c>
      <c r="M6182" s="28">
        <f t="shared" si="1141"/>
        <v>0.35893467765193482</v>
      </c>
      <c r="N6182" s="28">
        <f t="shared" si="1137"/>
        <v>2.0570116092208695</v>
      </c>
      <c r="O6182" s="28">
        <f t="shared" si="1142"/>
        <v>1.6369081282696913</v>
      </c>
      <c r="P6182" s="28">
        <f t="shared" si="1143"/>
        <v>1.9958428059216262</v>
      </c>
      <c r="Q6182" s="6">
        <f t="shared" si="1133"/>
        <v>0.1722886452729287</v>
      </c>
      <c r="R6182" s="6">
        <f t="shared" si="1134"/>
        <v>0.63839417002517962</v>
      </c>
      <c r="S6182" s="6">
        <f t="shared" si="1135"/>
        <v>0.81068281529810826</v>
      </c>
    </row>
    <row r="6183" spans="2:19" customFormat="1" x14ac:dyDescent="0.25">
      <c r="B6183" s="200" t="s">
        <v>871</v>
      </c>
      <c r="C6183" s="114">
        <v>5</v>
      </c>
      <c r="D6183" s="1">
        <v>1.6</v>
      </c>
      <c r="E6183" s="1" t="s">
        <v>979</v>
      </c>
      <c r="F6183" s="1"/>
      <c r="G6183" s="4">
        <f t="shared" si="1138"/>
        <v>795.77470000000005</v>
      </c>
      <c r="H6183" s="201"/>
      <c r="I6183" s="201"/>
      <c r="J6183" s="204">
        <f t="shared" si="1136"/>
        <v>2.0106192982974675E-4</v>
      </c>
      <c r="K6183" s="204">
        <f t="shared" si="1140"/>
        <v>0.15999905190061756</v>
      </c>
      <c r="L6183" s="28">
        <f t="shared" si="1139"/>
        <v>0.52319777907153642</v>
      </c>
      <c r="M6183" s="28">
        <f t="shared" si="1141"/>
        <v>0.41634509665175656</v>
      </c>
      <c r="N6183" s="28">
        <f t="shared" si="1137"/>
        <v>2.2183514371591468</v>
      </c>
      <c r="O6183" s="28">
        <f t="shared" si="1142"/>
        <v>1.7652975231481343</v>
      </c>
      <c r="P6183" s="28">
        <f t="shared" si="1143"/>
        <v>2.1816426197998906</v>
      </c>
      <c r="Q6183" s="6">
        <f t="shared" si="1133"/>
        <v>0.19984564639284313</v>
      </c>
      <c r="R6183" s="6">
        <f t="shared" si="1134"/>
        <v>0.6884660340277724</v>
      </c>
      <c r="S6183" s="6">
        <f t="shared" si="1135"/>
        <v>0.88831168042061548</v>
      </c>
    </row>
    <row r="6184" spans="2:19" customFormat="1" x14ac:dyDescent="0.25">
      <c r="B6184" s="200" t="s">
        <v>871</v>
      </c>
      <c r="C6184" s="114">
        <v>5</v>
      </c>
      <c r="D6184" s="1">
        <v>1</v>
      </c>
      <c r="E6184" s="1" t="s">
        <v>979</v>
      </c>
      <c r="F6184" s="1"/>
      <c r="G6184" s="4">
        <f t="shared" si="1138"/>
        <v>795.77470000000005</v>
      </c>
      <c r="H6184" s="201"/>
      <c r="I6184" s="201"/>
      <c r="J6184" s="204">
        <f t="shared" si="1136"/>
        <v>7.8539816339744827E-5</v>
      </c>
      <c r="K6184" s="204">
        <f t="shared" si="1140"/>
        <v>6.2499629648678737E-2</v>
      </c>
      <c r="L6184" s="28">
        <f t="shared" si="1139"/>
        <v>0.17757999999999999</v>
      </c>
      <c r="M6184" s="28">
        <f t="shared" si="1141"/>
        <v>0.14131283659999999</v>
      </c>
      <c r="N6184" s="28">
        <f t="shared" si="1137"/>
        <v>1.28</v>
      </c>
      <c r="O6184" s="28">
        <f t="shared" si="1142"/>
        <v>1.0185856</v>
      </c>
      <c r="P6184" s="28">
        <f t="shared" si="1143"/>
        <v>1.1598984366</v>
      </c>
      <c r="Q6184" s="6">
        <f t="shared" si="1133"/>
        <v>6.7830161567999994E-2</v>
      </c>
      <c r="R6184" s="6">
        <f t="shared" si="1134"/>
        <v>0.39724838400000001</v>
      </c>
      <c r="S6184" s="6">
        <f t="shared" si="1135"/>
        <v>0.46507854556799999</v>
      </c>
    </row>
    <row r="6185" spans="2:19" customFormat="1" x14ac:dyDescent="0.25">
      <c r="B6185" s="200" t="s">
        <v>871</v>
      </c>
      <c r="C6185" s="114">
        <v>5</v>
      </c>
      <c r="D6185" s="1">
        <v>1.3</v>
      </c>
      <c r="E6185" s="1" t="s">
        <v>979</v>
      </c>
      <c r="F6185" s="1"/>
      <c r="G6185" s="4">
        <f t="shared" si="1138"/>
        <v>795.77470000000005</v>
      </c>
      <c r="H6185" s="201"/>
      <c r="I6185" s="201"/>
      <c r="J6185" s="204">
        <f t="shared" si="1136"/>
        <v>1.3273228961416879E-4</v>
      </c>
      <c r="K6185" s="204">
        <f t="shared" si="1140"/>
        <v>0.1056243741062671</v>
      </c>
      <c r="L6185" s="28">
        <f t="shared" si="1139"/>
        <v>0.32460097397494425</v>
      </c>
      <c r="M6185" s="28">
        <f t="shared" si="1141"/>
        <v>0.25830771706004141</v>
      </c>
      <c r="N6185" s="28">
        <f t="shared" si="1137"/>
        <v>1.7398976112023801</v>
      </c>
      <c r="O6185" s="28">
        <f t="shared" si="1142"/>
        <v>1.3845583220665181</v>
      </c>
      <c r="P6185" s="28">
        <f t="shared" si="1143"/>
        <v>1.6428660391265595</v>
      </c>
      <c r="Q6185" s="6">
        <f t="shared" si="1133"/>
        <v>0.12398770418881987</v>
      </c>
      <c r="R6185" s="6">
        <f t="shared" si="1134"/>
        <v>0.53997774560594203</v>
      </c>
      <c r="S6185" s="6">
        <f t="shared" si="1135"/>
        <v>0.66396544979476191</v>
      </c>
    </row>
    <row r="6186" spans="2:19" customFormat="1" x14ac:dyDescent="0.25">
      <c r="B6186" s="200" t="s">
        <v>871</v>
      </c>
      <c r="C6186" s="114">
        <v>5</v>
      </c>
      <c r="D6186" s="1">
        <v>3</v>
      </c>
      <c r="E6186" s="1" t="s">
        <v>979</v>
      </c>
      <c r="F6186" s="1"/>
      <c r="G6186" s="4">
        <f t="shared" si="1138"/>
        <v>795.77470000000005</v>
      </c>
      <c r="H6186" s="201"/>
      <c r="I6186" s="201"/>
      <c r="J6186" s="204">
        <f t="shared" si="1136"/>
        <v>7.0685834705770342E-4</v>
      </c>
      <c r="K6186" s="204">
        <f t="shared" si="1140"/>
        <v>0.56249666683810862</v>
      </c>
      <c r="L6186" s="28">
        <f t="shared" si="1139"/>
        <v>2.219707841442716</v>
      </c>
      <c r="M6186" s="28">
        <f t="shared" si="1141"/>
        <v>1.7663769089848702</v>
      </c>
      <c r="N6186" s="28">
        <f t="shared" si="1137"/>
        <v>4.6285167281146418</v>
      </c>
      <c r="O6186" s="28">
        <f t="shared" si="1142"/>
        <v>3.6832347567317885</v>
      </c>
      <c r="P6186" s="28">
        <f t="shared" si="1143"/>
        <v>5.4496116657166587</v>
      </c>
      <c r="Q6186" s="6">
        <f t="shared" si="1133"/>
        <v>0.84786091631273763</v>
      </c>
      <c r="R6186" s="6">
        <f t="shared" si="1134"/>
        <v>1.4364615551253976</v>
      </c>
      <c r="S6186" s="6">
        <f t="shared" si="1135"/>
        <v>2.2843224714381352</v>
      </c>
    </row>
    <row r="6187" spans="2:19" customFormat="1" x14ac:dyDescent="0.25">
      <c r="B6187" s="200" t="s">
        <v>871</v>
      </c>
      <c r="C6187" s="114">
        <v>5</v>
      </c>
      <c r="D6187" s="1">
        <v>2.6</v>
      </c>
      <c r="E6187" s="1" t="s">
        <v>979</v>
      </c>
      <c r="F6187" s="1"/>
      <c r="G6187" s="4">
        <f t="shared" si="1138"/>
        <v>795.77470000000005</v>
      </c>
      <c r="H6187" s="201"/>
      <c r="I6187" s="201"/>
      <c r="J6187" s="204">
        <f t="shared" si="1136"/>
        <v>5.3092915845667516E-4</v>
      </c>
      <c r="K6187" s="204">
        <f t="shared" si="1140"/>
        <v>0.4224974964250684</v>
      </c>
      <c r="L6187" s="28">
        <f t="shared" si="1139"/>
        <v>1.5974150751166611</v>
      </c>
      <c r="M6187" s="28">
        <f t="shared" si="1141"/>
        <v>1.2711749943255855</v>
      </c>
      <c r="N6187" s="28">
        <f t="shared" si="1137"/>
        <v>3.9149731399460577</v>
      </c>
      <c r="O6187" s="28">
        <f t="shared" si="1142"/>
        <v>3.1154181755748742</v>
      </c>
      <c r="P6187" s="28">
        <f t="shared" si="1143"/>
        <v>4.3865931699004594</v>
      </c>
      <c r="Q6187" s="6">
        <f t="shared" si="1133"/>
        <v>0.61016399727628101</v>
      </c>
      <c r="R6187" s="6">
        <f t="shared" si="1134"/>
        <v>1.215013088474201</v>
      </c>
      <c r="S6187" s="6">
        <f t="shared" si="1135"/>
        <v>1.8251770857504819</v>
      </c>
    </row>
    <row r="6188" spans="2:19" customFormat="1" x14ac:dyDescent="0.25">
      <c r="B6188" s="200" t="s">
        <v>871</v>
      </c>
      <c r="C6188" s="114">
        <v>5</v>
      </c>
      <c r="D6188" s="1">
        <v>1.5</v>
      </c>
      <c r="E6188" s="1" t="s">
        <v>979</v>
      </c>
      <c r="F6188" s="1"/>
      <c r="G6188" s="4">
        <f t="shared" si="1138"/>
        <v>795.77470000000005</v>
      </c>
      <c r="H6188" s="201"/>
      <c r="I6188" s="201"/>
      <c r="J6188" s="204">
        <f t="shared" si="1136"/>
        <v>1.7671458676442585E-4</v>
      </c>
      <c r="K6188" s="204">
        <f t="shared" si="1140"/>
        <v>0.14062416670952715</v>
      </c>
      <c r="L6188" s="28">
        <f t="shared" si="1139"/>
        <v>0.45105329134289407</v>
      </c>
      <c r="M6188" s="28">
        <f t="shared" si="1141"/>
        <v>0.35893467765193482</v>
      </c>
      <c r="N6188" s="28">
        <f t="shared" si="1137"/>
        <v>2.0570116092208695</v>
      </c>
      <c r="O6188" s="28">
        <f t="shared" si="1142"/>
        <v>1.6369081282696913</v>
      </c>
      <c r="P6188" s="28">
        <f t="shared" si="1143"/>
        <v>1.9958428059216262</v>
      </c>
      <c r="Q6188" s="6">
        <f t="shared" si="1133"/>
        <v>0.1722886452729287</v>
      </c>
      <c r="R6188" s="6">
        <f t="shared" si="1134"/>
        <v>0.63839417002517962</v>
      </c>
      <c r="S6188" s="6">
        <f t="shared" si="1135"/>
        <v>0.81068281529810826</v>
      </c>
    </row>
    <row r="6189" spans="2:19" customFormat="1" x14ac:dyDescent="0.25">
      <c r="B6189" s="200" t="s">
        <v>871</v>
      </c>
      <c r="C6189" s="114">
        <v>5</v>
      </c>
      <c r="D6189" s="1">
        <v>1.1000000000000001</v>
      </c>
      <c r="E6189" s="1" t="s">
        <v>979</v>
      </c>
      <c r="F6189" s="1"/>
      <c r="G6189" s="4">
        <f t="shared" si="1138"/>
        <v>795.77470000000005</v>
      </c>
      <c r="H6189" s="201"/>
      <c r="I6189" s="201"/>
      <c r="J6189" s="204">
        <f t="shared" si="1136"/>
        <v>9.503317777109126E-5</v>
      </c>
      <c r="K6189" s="204">
        <f t="shared" si="1140"/>
        <v>7.5624551874901288E-2</v>
      </c>
      <c r="L6189" s="28">
        <f t="shared" si="1139"/>
        <v>0.2210832472489353</v>
      </c>
      <c r="M6189" s="28">
        <f t="shared" si="1141"/>
        <v>0.17593141566328524</v>
      </c>
      <c r="N6189" s="28">
        <f t="shared" si="1137"/>
        <v>1.4309992669393452</v>
      </c>
      <c r="O6189" s="28">
        <f t="shared" si="1142"/>
        <v>1.1387462866523226</v>
      </c>
      <c r="P6189" s="28">
        <f t="shared" si="1143"/>
        <v>1.3146777023156078</v>
      </c>
      <c r="Q6189" s="6">
        <f t="shared" si="1133"/>
        <v>8.4447079518376905E-2</v>
      </c>
      <c r="R6189" s="6">
        <f t="shared" si="1134"/>
        <v>0.4441110517944058</v>
      </c>
      <c r="S6189" s="6">
        <f t="shared" si="1135"/>
        <v>0.52855813131278273</v>
      </c>
    </row>
    <row r="6190" spans="2:19" customFormat="1" x14ac:dyDescent="0.25">
      <c r="B6190" s="200" t="s">
        <v>871</v>
      </c>
      <c r="C6190" s="114">
        <v>5</v>
      </c>
      <c r="D6190" s="1">
        <v>2</v>
      </c>
      <c r="E6190" s="1" t="s">
        <v>979</v>
      </c>
      <c r="F6190" s="1"/>
      <c r="G6190" s="4">
        <f t="shared" si="1138"/>
        <v>795.77470000000005</v>
      </c>
      <c r="H6190" s="201"/>
      <c r="I6190" s="201"/>
      <c r="J6190" s="204">
        <f t="shared" si="1136"/>
        <v>3.1415926535897931E-4</v>
      </c>
      <c r="K6190" s="204">
        <f t="shared" si="1140"/>
        <v>0.24999851859471495</v>
      </c>
      <c r="L6190" s="28">
        <f t="shared" si="1139"/>
        <v>0.87390054800363282</v>
      </c>
      <c r="M6190" s="28">
        <f t="shared" si="1141"/>
        <v>0.69542383908485095</v>
      </c>
      <c r="N6190" s="28">
        <f t="shared" si="1137"/>
        <v>2.880149720803352</v>
      </c>
      <c r="O6190" s="28">
        <f t="shared" si="1142"/>
        <v>2.2919367433236837</v>
      </c>
      <c r="P6190" s="28">
        <f t="shared" si="1143"/>
        <v>2.9873605824085345</v>
      </c>
      <c r="Q6190" s="6">
        <f t="shared" si="1133"/>
        <v>0.33380344276072843</v>
      </c>
      <c r="R6190" s="6">
        <f t="shared" si="1134"/>
        <v>0.89385532989623662</v>
      </c>
      <c r="S6190" s="6">
        <f t="shared" si="1135"/>
        <v>1.227658772656965</v>
      </c>
    </row>
    <row r="6191" spans="2:19" customFormat="1" x14ac:dyDescent="0.25">
      <c r="B6191" s="200" t="s">
        <v>871</v>
      </c>
      <c r="C6191" s="114">
        <v>5</v>
      </c>
      <c r="D6191" s="1">
        <v>1.8</v>
      </c>
      <c r="E6191" s="1" t="s">
        <v>979</v>
      </c>
      <c r="F6191" s="1"/>
      <c r="G6191" s="4">
        <f t="shared" si="1138"/>
        <v>795.77470000000005</v>
      </c>
      <c r="H6191" s="201"/>
      <c r="I6191" s="201"/>
      <c r="J6191" s="204">
        <f t="shared" si="1136"/>
        <v>2.5446900494077327E-4</v>
      </c>
      <c r="K6191" s="204">
        <f t="shared" si="1140"/>
        <v>0.20249880006171914</v>
      </c>
      <c r="L6191" s="28">
        <f t="shared" si="1139"/>
        <v>0.68590748301013704</v>
      </c>
      <c r="M6191" s="28">
        <f t="shared" si="1141"/>
        <v>0.54582459775497671</v>
      </c>
      <c r="N6191" s="28">
        <f t="shared" si="1137"/>
        <v>2.5461196030223361</v>
      </c>
      <c r="O6191" s="28">
        <f t="shared" si="1142"/>
        <v>2.0261255964970846</v>
      </c>
      <c r="P6191" s="28">
        <f t="shared" si="1143"/>
        <v>2.5719501942520613</v>
      </c>
      <c r="Q6191" s="6">
        <f t="shared" si="1133"/>
        <v>0.26199580692238883</v>
      </c>
      <c r="R6191" s="6">
        <f t="shared" si="1134"/>
        <v>0.79018898263386306</v>
      </c>
      <c r="S6191" s="6">
        <f t="shared" si="1135"/>
        <v>1.0521847895562519</v>
      </c>
    </row>
    <row r="6192" spans="2:19" customFormat="1" x14ac:dyDescent="0.25">
      <c r="B6192" s="200" t="s">
        <v>871</v>
      </c>
      <c r="C6192" s="114">
        <v>5</v>
      </c>
      <c r="D6192" s="1">
        <v>1.5</v>
      </c>
      <c r="E6192" s="1" t="s">
        <v>979</v>
      </c>
      <c r="F6192" s="1"/>
      <c r="G6192" s="4">
        <f t="shared" si="1138"/>
        <v>795.77470000000005</v>
      </c>
      <c r="H6192" s="201"/>
      <c r="I6192" s="201"/>
      <c r="J6192" s="204">
        <f t="shared" si="1136"/>
        <v>1.7671458676442585E-4</v>
      </c>
      <c r="K6192" s="204">
        <f t="shared" si="1140"/>
        <v>0.14062416670952715</v>
      </c>
      <c r="L6192" s="28">
        <f t="shared" si="1139"/>
        <v>0.45105329134289407</v>
      </c>
      <c r="M6192" s="28">
        <f t="shared" si="1141"/>
        <v>0.35893467765193482</v>
      </c>
      <c r="N6192" s="28">
        <f t="shared" si="1137"/>
        <v>2.0570116092208695</v>
      </c>
      <c r="O6192" s="28">
        <f t="shared" si="1142"/>
        <v>1.6369081282696913</v>
      </c>
      <c r="P6192" s="28">
        <f t="shared" si="1143"/>
        <v>1.9958428059216262</v>
      </c>
      <c r="Q6192" s="6">
        <f t="shared" si="1133"/>
        <v>0.1722886452729287</v>
      </c>
      <c r="R6192" s="6">
        <f t="shared" si="1134"/>
        <v>0.63839417002517962</v>
      </c>
      <c r="S6192" s="6">
        <f t="shared" si="1135"/>
        <v>0.81068281529810826</v>
      </c>
    </row>
    <row r="6193" spans="2:19" customFormat="1" x14ac:dyDescent="0.25">
      <c r="B6193" s="200" t="s">
        <v>871</v>
      </c>
      <c r="C6193" s="114">
        <v>5</v>
      </c>
      <c r="D6193" s="1">
        <v>2.2999999999999998</v>
      </c>
      <c r="E6193" s="1" t="s">
        <v>979</v>
      </c>
      <c r="F6193" s="1"/>
      <c r="G6193" s="4">
        <f t="shared" si="1138"/>
        <v>795.77470000000005</v>
      </c>
      <c r="H6193" s="201"/>
      <c r="I6193" s="201"/>
      <c r="J6193" s="204">
        <f t="shared" si="1136"/>
        <v>4.154756284372501E-4</v>
      </c>
      <c r="K6193" s="204">
        <f t="shared" si="1140"/>
        <v>0.33062304084151051</v>
      </c>
      <c r="L6193" s="28">
        <f t="shared" si="1139"/>
        <v>1.205053550555077</v>
      </c>
      <c r="M6193" s="28">
        <f t="shared" si="1141"/>
        <v>0.95894546392521363</v>
      </c>
      <c r="N6193" s="28">
        <f t="shared" si="1137"/>
        <v>3.3918101680836426</v>
      </c>
      <c r="O6193" s="28">
        <f t="shared" si="1142"/>
        <v>2.6991007774559201</v>
      </c>
      <c r="P6193" s="28">
        <f t="shared" si="1143"/>
        <v>3.6580462413811339</v>
      </c>
      <c r="Q6193" s="6">
        <f t="shared" si="1133"/>
        <v>0.46029382268410252</v>
      </c>
      <c r="R6193" s="6">
        <f t="shared" si="1134"/>
        <v>1.0526493032078088</v>
      </c>
      <c r="S6193" s="6">
        <f t="shared" si="1135"/>
        <v>1.5129431258919113</v>
      </c>
    </row>
    <row r="6194" spans="2:19" customFormat="1" x14ac:dyDescent="0.25">
      <c r="B6194" s="200" t="s">
        <v>871</v>
      </c>
      <c r="C6194" s="114">
        <v>5</v>
      </c>
      <c r="D6194" s="1">
        <v>2.1</v>
      </c>
      <c r="E6194" s="1" t="s">
        <v>979</v>
      </c>
      <c r="F6194" s="1"/>
      <c r="G6194" s="4">
        <f t="shared" si="1138"/>
        <v>795.77470000000005</v>
      </c>
      <c r="H6194" s="201"/>
      <c r="I6194" s="201"/>
      <c r="J6194" s="204">
        <f t="shared" si="1136"/>
        <v>3.4636059005827474E-4</v>
      </c>
      <c r="K6194" s="204">
        <f t="shared" si="1140"/>
        <v>0.27562336675067328</v>
      </c>
      <c r="L6194" s="28">
        <f t="shared" si="1139"/>
        <v>0.97763380474082628</v>
      </c>
      <c r="M6194" s="28">
        <f t="shared" si="1141"/>
        <v>0.77797165279860736</v>
      </c>
      <c r="N6194" s="28">
        <f t="shared" si="1137"/>
        <v>3.049344871338687</v>
      </c>
      <c r="O6194" s="28">
        <f t="shared" si="1142"/>
        <v>2.4265771682651871</v>
      </c>
      <c r="P6194" s="28">
        <f t="shared" si="1143"/>
        <v>3.2045488210637947</v>
      </c>
      <c r="Q6194" s="6">
        <f t="shared" si="1133"/>
        <v>0.3734263933433315</v>
      </c>
      <c r="R6194" s="6">
        <f t="shared" si="1134"/>
        <v>0.94636509562342297</v>
      </c>
      <c r="S6194" s="6">
        <f t="shared" si="1135"/>
        <v>1.3197914889667546</v>
      </c>
    </row>
    <row r="6195" spans="2:19" customFormat="1" x14ac:dyDescent="0.25">
      <c r="B6195" s="200" t="s">
        <v>871</v>
      </c>
      <c r="C6195" s="114">
        <v>5</v>
      </c>
      <c r="D6195" s="1">
        <v>1.4</v>
      </c>
      <c r="E6195" s="1" t="s">
        <v>979</v>
      </c>
      <c r="F6195" s="1"/>
      <c r="G6195" s="4">
        <f t="shared" si="1138"/>
        <v>795.77470000000005</v>
      </c>
      <c r="H6195" s="201"/>
      <c r="I6195" s="201"/>
      <c r="J6195" s="204">
        <f t="shared" si="1136"/>
        <v>1.5393804002589983E-4</v>
      </c>
      <c r="K6195" s="204">
        <f t="shared" si="1140"/>
        <v>0.1224992741114103</v>
      </c>
      <c r="L6195" s="28">
        <f t="shared" si="1139"/>
        <v>0.38489512077165539</v>
      </c>
      <c r="M6195" s="28">
        <f t="shared" si="1141"/>
        <v>0.3062879902564602</v>
      </c>
      <c r="N6195" s="28">
        <f t="shared" si="1137"/>
        <v>1.8974912041414842</v>
      </c>
      <c r="O6195" s="28">
        <f t="shared" si="1142"/>
        <v>1.509966575519669</v>
      </c>
      <c r="P6195" s="28">
        <f t="shared" si="1143"/>
        <v>1.8162545657761291</v>
      </c>
      <c r="Q6195" s="6">
        <f t="shared" si="1133"/>
        <v>0.14701823532310088</v>
      </c>
      <c r="R6195" s="6">
        <f t="shared" si="1134"/>
        <v>0.58888696445267086</v>
      </c>
      <c r="S6195" s="6">
        <f t="shared" si="1135"/>
        <v>0.73590519977577173</v>
      </c>
    </row>
    <row r="6196" spans="2:19" customFormat="1" x14ac:dyDescent="0.25">
      <c r="B6196" s="200" t="s">
        <v>871</v>
      </c>
      <c r="C6196" s="114">
        <v>5</v>
      </c>
      <c r="D6196" s="1">
        <v>1.1000000000000001</v>
      </c>
      <c r="E6196" s="1" t="s">
        <v>979</v>
      </c>
      <c r="F6196" s="1"/>
      <c r="G6196" s="4">
        <f t="shared" si="1138"/>
        <v>795.77470000000005</v>
      </c>
      <c r="H6196" s="201"/>
      <c r="I6196" s="201"/>
      <c r="J6196" s="204">
        <f t="shared" si="1136"/>
        <v>9.503317777109126E-5</v>
      </c>
      <c r="K6196" s="204">
        <f t="shared" si="1140"/>
        <v>7.5624551874901288E-2</v>
      </c>
      <c r="L6196" s="28">
        <f t="shared" si="1139"/>
        <v>0.2210832472489353</v>
      </c>
      <c r="M6196" s="28">
        <f t="shared" si="1141"/>
        <v>0.17593141566328524</v>
      </c>
      <c r="N6196" s="28">
        <f t="shared" si="1137"/>
        <v>1.4309992669393452</v>
      </c>
      <c r="O6196" s="28">
        <f t="shared" si="1142"/>
        <v>1.1387462866523226</v>
      </c>
      <c r="P6196" s="28">
        <f t="shared" si="1143"/>
        <v>1.3146777023156078</v>
      </c>
      <c r="Q6196" s="6">
        <f t="shared" si="1133"/>
        <v>8.4447079518376905E-2</v>
      </c>
      <c r="R6196" s="6">
        <f t="shared" si="1134"/>
        <v>0.4441110517944058</v>
      </c>
      <c r="S6196" s="6">
        <f t="shared" si="1135"/>
        <v>0.52855813131278273</v>
      </c>
    </row>
    <row r="6197" spans="2:19" customFormat="1" x14ac:dyDescent="0.25">
      <c r="B6197" s="200" t="s">
        <v>871</v>
      </c>
      <c r="C6197" s="114">
        <v>5</v>
      </c>
      <c r="D6197" s="1">
        <v>1.9</v>
      </c>
      <c r="E6197" s="1" t="s">
        <v>979</v>
      </c>
      <c r="F6197" s="1"/>
      <c r="G6197" s="4">
        <f t="shared" si="1138"/>
        <v>795.77470000000005</v>
      </c>
      <c r="H6197" s="201"/>
      <c r="I6197" s="201"/>
      <c r="J6197" s="204">
        <f t="shared" si="1136"/>
        <v>2.835287369864788E-4</v>
      </c>
      <c r="K6197" s="204">
        <f t="shared" si="1140"/>
        <v>0.22562366303173023</v>
      </c>
      <c r="L6197" s="28">
        <f t="shared" si="1139"/>
        <v>0.77669154992970613</v>
      </c>
      <c r="M6197" s="28">
        <f t="shared" si="1141"/>
        <v>0.61806783468756221</v>
      </c>
      <c r="N6197" s="28">
        <f t="shared" si="1137"/>
        <v>2.7123871783139122</v>
      </c>
      <c r="O6197" s="28">
        <f t="shared" si="1142"/>
        <v>2.1584363448868618</v>
      </c>
      <c r="P6197" s="28">
        <f t="shared" si="1143"/>
        <v>2.7765041795744239</v>
      </c>
      <c r="Q6197" s="6">
        <f t="shared" si="1133"/>
        <v>0.29667256065002984</v>
      </c>
      <c r="R6197" s="6">
        <f t="shared" si="1134"/>
        <v>0.84179017450587612</v>
      </c>
      <c r="S6197" s="6">
        <f t="shared" si="1135"/>
        <v>1.138462735155906</v>
      </c>
    </row>
    <row r="6198" spans="2:19" customFormat="1" x14ac:dyDescent="0.25">
      <c r="B6198" s="200" t="s">
        <v>871</v>
      </c>
      <c r="C6198" s="114">
        <v>5</v>
      </c>
      <c r="D6198" s="1">
        <v>7.5</v>
      </c>
      <c r="E6198" s="1"/>
      <c r="F6198" s="1"/>
      <c r="G6198" s="4">
        <f t="shared" si="1138"/>
        <v>64.961200000000005</v>
      </c>
      <c r="H6198" s="201"/>
      <c r="I6198" s="201"/>
      <c r="J6198" s="204">
        <f t="shared" si="1136"/>
        <v>4.4178646691106467E-3</v>
      </c>
      <c r="K6198" s="204">
        <f t="shared" si="1140"/>
        <v>0.28698979590953999</v>
      </c>
      <c r="L6198" s="28">
        <f t="shared" si="1139"/>
        <v>18.245673379916788</v>
      </c>
      <c r="M6198" s="28">
        <f t="shared" si="1141"/>
        <v>1.1852608605569988</v>
      </c>
      <c r="N6198" s="28">
        <f t="shared" si="1137"/>
        <v>13.521710947318155</v>
      </c>
      <c r="O6198" s="28">
        <f t="shared" si="1142"/>
        <v>0.87838658622827981</v>
      </c>
      <c r="P6198" s="28">
        <f t="shared" si="1143"/>
        <v>2.0636474467852786</v>
      </c>
      <c r="Q6198" s="6">
        <f t="shared" si="1133"/>
        <v>0.56892521306735933</v>
      </c>
      <c r="R6198" s="6">
        <f t="shared" si="1134"/>
        <v>0.34257076862902913</v>
      </c>
      <c r="S6198" s="6">
        <f t="shared" si="1135"/>
        <v>0.91149598169638846</v>
      </c>
    </row>
    <row r="6199" spans="2:19" customFormat="1" x14ac:dyDescent="0.25">
      <c r="B6199" s="200" t="s">
        <v>871</v>
      </c>
      <c r="C6199" s="114">
        <v>5</v>
      </c>
      <c r="D6199" s="1">
        <v>1.5</v>
      </c>
      <c r="E6199" s="1" t="s">
        <v>979</v>
      </c>
      <c r="F6199" s="1"/>
      <c r="G6199" s="4">
        <f t="shared" si="1138"/>
        <v>795.77470000000005</v>
      </c>
      <c r="H6199" s="201"/>
      <c r="I6199" s="201"/>
      <c r="J6199" s="204">
        <f t="shared" si="1136"/>
        <v>1.7671458676442585E-4</v>
      </c>
      <c r="K6199" s="204">
        <f t="shared" si="1140"/>
        <v>0.14062416670952715</v>
      </c>
      <c r="L6199" s="28">
        <f t="shared" si="1139"/>
        <v>0.45105329134289407</v>
      </c>
      <c r="M6199" s="28">
        <f t="shared" si="1141"/>
        <v>0.35893467765193482</v>
      </c>
      <c r="N6199" s="28">
        <f t="shared" si="1137"/>
        <v>2.0570116092208695</v>
      </c>
      <c r="O6199" s="28">
        <f t="shared" si="1142"/>
        <v>1.6369081282696913</v>
      </c>
      <c r="P6199" s="28">
        <f t="shared" si="1143"/>
        <v>1.9958428059216262</v>
      </c>
      <c r="Q6199" s="6">
        <f t="shared" si="1133"/>
        <v>0.1722886452729287</v>
      </c>
      <c r="R6199" s="6">
        <f t="shared" si="1134"/>
        <v>0.63839417002517962</v>
      </c>
      <c r="S6199" s="6">
        <f t="shared" si="1135"/>
        <v>0.81068281529810826</v>
      </c>
    </row>
    <row r="6200" spans="2:19" customFormat="1" x14ac:dyDescent="0.25">
      <c r="B6200" s="200" t="s">
        <v>871</v>
      </c>
      <c r="C6200" s="114">
        <v>5</v>
      </c>
      <c r="D6200" s="1">
        <v>1</v>
      </c>
      <c r="E6200" s="1" t="s">
        <v>979</v>
      </c>
      <c r="F6200" s="1"/>
      <c r="G6200" s="4">
        <f t="shared" si="1138"/>
        <v>795.77470000000005</v>
      </c>
      <c r="H6200" s="201"/>
      <c r="I6200" s="201"/>
      <c r="J6200" s="204">
        <f t="shared" si="1136"/>
        <v>7.8539816339744827E-5</v>
      </c>
      <c r="K6200" s="204">
        <f t="shared" si="1140"/>
        <v>6.2499629648678737E-2</v>
      </c>
      <c r="L6200" s="28">
        <f t="shared" si="1139"/>
        <v>0.17757999999999999</v>
      </c>
      <c r="M6200" s="28">
        <f t="shared" si="1141"/>
        <v>0.14131283659999999</v>
      </c>
      <c r="N6200" s="28">
        <f t="shared" si="1137"/>
        <v>1.28</v>
      </c>
      <c r="O6200" s="28">
        <f t="shared" si="1142"/>
        <v>1.0185856</v>
      </c>
      <c r="P6200" s="28">
        <f t="shared" si="1143"/>
        <v>1.1598984366</v>
      </c>
      <c r="Q6200" s="6">
        <f t="shared" si="1133"/>
        <v>6.7830161567999994E-2</v>
      </c>
      <c r="R6200" s="6">
        <f t="shared" si="1134"/>
        <v>0.39724838400000001</v>
      </c>
      <c r="S6200" s="6">
        <f t="shared" si="1135"/>
        <v>0.46507854556799999</v>
      </c>
    </row>
    <row r="6201" spans="2:19" customFormat="1" x14ac:dyDescent="0.25">
      <c r="B6201" s="200" t="s">
        <v>871</v>
      </c>
      <c r="C6201" s="114">
        <v>5</v>
      </c>
      <c r="D6201" s="1">
        <v>1.7</v>
      </c>
      <c r="E6201" s="1" t="s">
        <v>979</v>
      </c>
      <c r="F6201" s="1"/>
      <c r="G6201" s="4">
        <f t="shared" si="1138"/>
        <v>795.77470000000005</v>
      </c>
      <c r="H6201" s="201"/>
      <c r="I6201" s="201"/>
      <c r="J6201" s="204">
        <f t="shared" si="1136"/>
        <v>2.2698006922186259E-4</v>
      </c>
      <c r="K6201" s="204">
        <f t="shared" si="1140"/>
        <v>0.18062392968468158</v>
      </c>
      <c r="L6201" s="28">
        <f t="shared" si="1139"/>
        <v>0.60144528125594432</v>
      </c>
      <c r="M6201" s="28">
        <f t="shared" si="1141"/>
        <v>0.47861211146504279</v>
      </c>
      <c r="N6201" s="28">
        <f t="shared" si="1137"/>
        <v>2.3814156735674734</v>
      </c>
      <c r="O6201" s="28">
        <f t="shared" si="1142"/>
        <v>1.8950591505547882</v>
      </c>
      <c r="P6201" s="28">
        <f t="shared" si="1143"/>
        <v>2.373671262019831</v>
      </c>
      <c r="Q6201" s="6">
        <f t="shared" si="1133"/>
        <v>0.22973381350322053</v>
      </c>
      <c r="R6201" s="6">
        <f t="shared" si="1134"/>
        <v>0.73907306871636747</v>
      </c>
      <c r="S6201" s="6">
        <f t="shared" si="1135"/>
        <v>0.96880688221958799</v>
      </c>
    </row>
    <row r="6202" spans="2:19" customFormat="1" x14ac:dyDescent="0.25">
      <c r="B6202" s="200" t="s">
        <v>871</v>
      </c>
      <c r="C6202" s="114">
        <v>5</v>
      </c>
      <c r="D6202" s="1">
        <v>3</v>
      </c>
      <c r="E6202" s="1"/>
      <c r="F6202" s="1"/>
      <c r="G6202" s="4">
        <f t="shared" si="1138"/>
        <v>795.77470000000005</v>
      </c>
      <c r="H6202" s="201"/>
      <c r="I6202" s="201"/>
      <c r="J6202" s="204">
        <f t="shared" si="1136"/>
        <v>7.0685834705770342E-4</v>
      </c>
      <c r="K6202" s="204">
        <f t="shared" si="1140"/>
        <v>0.56249666683810862</v>
      </c>
      <c r="L6202" s="28">
        <f t="shared" si="1139"/>
        <v>2.219707841442716</v>
      </c>
      <c r="M6202" s="28">
        <f t="shared" si="1141"/>
        <v>1.7663769089848702</v>
      </c>
      <c r="N6202" s="28">
        <f t="shared" si="1137"/>
        <v>4.6285167281146418</v>
      </c>
      <c r="O6202" s="28">
        <f t="shared" si="1142"/>
        <v>3.6832347567317885</v>
      </c>
      <c r="P6202" s="28">
        <f t="shared" si="1143"/>
        <v>5.4496116657166587</v>
      </c>
      <c r="Q6202" s="6">
        <f t="shared" si="1133"/>
        <v>0.84786091631273763</v>
      </c>
      <c r="R6202" s="6">
        <f t="shared" si="1134"/>
        <v>1.4364615551253976</v>
      </c>
      <c r="S6202" s="6">
        <f t="shared" si="1135"/>
        <v>2.2843224714381352</v>
      </c>
    </row>
    <row r="6203" spans="2:19" customFormat="1" x14ac:dyDescent="0.25">
      <c r="B6203" s="200" t="s">
        <v>871</v>
      </c>
      <c r="C6203" s="114">
        <v>5</v>
      </c>
      <c r="D6203" s="1">
        <v>5.5</v>
      </c>
      <c r="E6203" s="1"/>
      <c r="F6203" s="1"/>
      <c r="G6203" s="4">
        <f t="shared" si="1138"/>
        <v>64.961200000000005</v>
      </c>
      <c r="H6203" s="201"/>
      <c r="I6203" s="201"/>
      <c r="J6203" s="204">
        <f t="shared" si="1136"/>
        <v>2.3758294442772811E-3</v>
      </c>
      <c r="K6203" s="204">
        <f t="shared" si="1140"/>
        <v>0.15433673468913039</v>
      </c>
      <c r="L6203" s="28">
        <f t="shared" si="1139"/>
        <v>8.9430956308196485</v>
      </c>
      <c r="M6203" s="28">
        <f t="shared" si="1141"/>
        <v>0.58095423516110178</v>
      </c>
      <c r="N6203" s="28">
        <f t="shared" si="1137"/>
        <v>9.4066355127217793</v>
      </c>
      <c r="O6203" s="28">
        <f t="shared" si="1142"/>
        <v>0.61106634272138272</v>
      </c>
      <c r="P6203" s="28">
        <f t="shared" si="1143"/>
        <v>1.1920205778824844</v>
      </c>
      <c r="Q6203" s="6">
        <f t="shared" si="1133"/>
        <v>0.27885803287732885</v>
      </c>
      <c r="R6203" s="6">
        <f t="shared" si="1134"/>
        <v>0.23831587366133927</v>
      </c>
      <c r="S6203" s="6">
        <f t="shared" si="1135"/>
        <v>0.51717390653866813</v>
      </c>
    </row>
    <row r="6204" spans="2:19" customFormat="1" x14ac:dyDescent="0.25">
      <c r="B6204" s="200" t="s">
        <v>871</v>
      </c>
      <c r="C6204" s="114">
        <v>5</v>
      </c>
      <c r="D6204" s="1">
        <v>6.5</v>
      </c>
      <c r="E6204" s="1"/>
      <c r="F6204" s="1"/>
      <c r="G6204" s="4">
        <f t="shared" si="1138"/>
        <v>64.961200000000005</v>
      </c>
      <c r="H6204" s="201"/>
      <c r="I6204" s="201"/>
      <c r="J6204" s="204">
        <f t="shared" si="1136"/>
        <v>3.3183072403542195E-3</v>
      </c>
      <c r="K6204" s="204">
        <f t="shared" si="1140"/>
        <v>0.21556122448316564</v>
      </c>
      <c r="L6204" s="28">
        <f t="shared" si="1139"/>
        <v>13.130517975640537</v>
      </c>
      <c r="M6204" s="28">
        <f t="shared" si="1141"/>
        <v>0.85297422086363262</v>
      </c>
      <c r="N6204" s="28">
        <f t="shared" si="1137"/>
        <v>11.437170539605743</v>
      </c>
      <c r="O6204" s="28">
        <f t="shared" si="1142"/>
        <v>0.74297233726827139</v>
      </c>
      <c r="P6204" s="28">
        <f t="shared" si="1143"/>
        <v>1.5959465581319039</v>
      </c>
      <c r="Q6204" s="6">
        <f t="shared" si="1133"/>
        <v>0.40942762601454363</v>
      </c>
      <c r="R6204" s="6">
        <f t="shared" si="1134"/>
        <v>0.28975921153462586</v>
      </c>
      <c r="S6204" s="6">
        <f t="shared" si="1135"/>
        <v>0.69918683754916944</v>
      </c>
    </row>
    <row r="6205" spans="2:19" customFormat="1" x14ac:dyDescent="0.25">
      <c r="B6205" s="200" t="s">
        <v>871</v>
      </c>
      <c r="C6205" s="114">
        <v>5</v>
      </c>
      <c r="D6205" s="1">
        <v>1.7</v>
      </c>
      <c r="E6205" s="1" t="s">
        <v>979</v>
      </c>
      <c r="F6205" s="1"/>
      <c r="G6205" s="4">
        <f t="shared" si="1138"/>
        <v>795.77470000000005</v>
      </c>
      <c r="H6205" s="201"/>
      <c r="I6205" s="201"/>
      <c r="J6205" s="204">
        <f t="shared" si="1136"/>
        <v>2.2698006922186259E-4</v>
      </c>
      <c r="K6205" s="204">
        <f t="shared" si="1140"/>
        <v>0.18062392968468158</v>
      </c>
      <c r="L6205" s="28">
        <f t="shared" si="1139"/>
        <v>0.60144528125594432</v>
      </c>
      <c r="M6205" s="28">
        <f t="shared" si="1141"/>
        <v>0.47861211146504279</v>
      </c>
      <c r="N6205" s="28">
        <f t="shared" si="1137"/>
        <v>2.3814156735674734</v>
      </c>
      <c r="O6205" s="28">
        <f t="shared" si="1142"/>
        <v>1.8950591505547882</v>
      </c>
      <c r="P6205" s="28">
        <f t="shared" si="1143"/>
        <v>2.373671262019831</v>
      </c>
      <c r="Q6205" s="6">
        <f t="shared" si="1133"/>
        <v>0.22973381350322053</v>
      </c>
      <c r="R6205" s="6">
        <f t="shared" si="1134"/>
        <v>0.73907306871636747</v>
      </c>
      <c r="S6205" s="6">
        <f t="shared" si="1135"/>
        <v>0.96880688221958799</v>
      </c>
    </row>
    <row r="6206" spans="2:19" customFormat="1" x14ac:dyDescent="0.25">
      <c r="B6206" s="200" t="s">
        <v>871</v>
      </c>
      <c r="C6206" s="114">
        <v>5</v>
      </c>
      <c r="D6206" s="1">
        <v>3.7</v>
      </c>
      <c r="E6206" s="1"/>
      <c r="F6206" s="1"/>
      <c r="G6206" s="4">
        <f t="shared" si="1138"/>
        <v>64.961200000000005</v>
      </c>
      <c r="H6206" s="201"/>
      <c r="I6206" s="201"/>
      <c r="J6206" s="204">
        <f t="shared" si="1136"/>
        <v>1.075210085691107E-3</v>
      </c>
      <c r="K6206" s="204">
        <f t="shared" si="1140"/>
        <v>6.9846938773361844E-2</v>
      </c>
      <c r="L6206" s="28">
        <f t="shared" si="1139"/>
        <v>3.5949248430857623</v>
      </c>
      <c r="M6206" s="28">
        <f t="shared" si="1141"/>
        <v>0.2335306362462681</v>
      </c>
      <c r="N6206" s="28">
        <f t="shared" si="1137"/>
        <v>5.9156978898620354</v>
      </c>
      <c r="O6206" s="28">
        <f t="shared" si="1142"/>
        <v>0.38429084121668494</v>
      </c>
      <c r="P6206" s="28">
        <f t="shared" si="1143"/>
        <v>0.61782147746295302</v>
      </c>
      <c r="Q6206" s="6">
        <f t="shared" si="1133"/>
        <v>0.11209470539820869</v>
      </c>
      <c r="R6206" s="6">
        <f t="shared" si="1134"/>
        <v>0.14987342807450713</v>
      </c>
      <c r="S6206" s="6">
        <f t="shared" si="1135"/>
        <v>0.2619681334727158</v>
      </c>
    </row>
    <row r="6207" spans="2:19" customFormat="1" x14ac:dyDescent="0.25">
      <c r="B6207" s="200" t="s">
        <v>871</v>
      </c>
      <c r="C6207" s="114">
        <v>5</v>
      </c>
      <c r="D6207" s="1">
        <v>6.9</v>
      </c>
      <c r="E6207" s="1"/>
      <c r="F6207" s="1"/>
      <c r="G6207" s="4">
        <f t="shared" si="1138"/>
        <v>64.961200000000005</v>
      </c>
      <c r="H6207" s="201"/>
      <c r="I6207" s="201"/>
      <c r="J6207" s="204">
        <f t="shared" si="1136"/>
        <v>3.7392806559352516E-3</v>
      </c>
      <c r="K6207" s="204">
        <f t="shared" si="1140"/>
        <v>0.24290816325783468</v>
      </c>
      <c r="L6207" s="28">
        <f t="shared" si="1139"/>
        <v>15.062883294996576</v>
      </c>
      <c r="M6207" s="28">
        <f t="shared" si="1141"/>
        <v>0.97850299328216439</v>
      </c>
      <c r="N6207" s="28">
        <f t="shared" si="1137"/>
        <v>12.264882891847247</v>
      </c>
      <c r="O6207" s="28">
        <f t="shared" si="1142"/>
        <v>0.79674152596761971</v>
      </c>
      <c r="P6207" s="28">
        <f t="shared" si="1143"/>
        <v>1.7752445192497841</v>
      </c>
      <c r="Q6207" s="6">
        <f t="shared" si="1133"/>
        <v>0.46968143677543889</v>
      </c>
      <c r="R6207" s="6">
        <f t="shared" si="1134"/>
        <v>0.31072919512737168</v>
      </c>
      <c r="S6207" s="6">
        <f t="shared" si="1135"/>
        <v>0.78041063190281057</v>
      </c>
    </row>
    <row r="6208" spans="2:19" customFormat="1" x14ac:dyDescent="0.25">
      <c r="B6208" s="200" t="s">
        <v>871</v>
      </c>
      <c r="C6208" s="114">
        <v>5</v>
      </c>
      <c r="D6208" s="1">
        <v>1.5</v>
      </c>
      <c r="E6208" s="1" t="s">
        <v>979</v>
      </c>
      <c r="F6208" s="1"/>
      <c r="G6208" s="4">
        <f t="shared" si="1138"/>
        <v>795.77470000000005</v>
      </c>
      <c r="H6208" s="201"/>
      <c r="I6208" s="201"/>
      <c r="J6208" s="204">
        <f t="shared" si="1136"/>
        <v>1.7671458676442585E-4</v>
      </c>
      <c r="K6208" s="204">
        <f t="shared" si="1140"/>
        <v>0.14062416670952715</v>
      </c>
      <c r="L6208" s="28">
        <f t="shared" si="1139"/>
        <v>0.45105329134289407</v>
      </c>
      <c r="M6208" s="28">
        <f t="shared" si="1141"/>
        <v>0.35893467765193482</v>
      </c>
      <c r="N6208" s="28">
        <f t="shared" si="1137"/>
        <v>2.0570116092208695</v>
      </c>
      <c r="O6208" s="28">
        <f t="shared" si="1142"/>
        <v>1.6369081282696913</v>
      </c>
      <c r="P6208" s="28">
        <f t="shared" si="1143"/>
        <v>1.9958428059216262</v>
      </c>
      <c r="Q6208" s="6">
        <f t="shared" si="1133"/>
        <v>0.1722886452729287</v>
      </c>
      <c r="R6208" s="6">
        <f t="shared" si="1134"/>
        <v>0.63839417002517962</v>
      </c>
      <c r="S6208" s="6">
        <f t="shared" si="1135"/>
        <v>0.81068281529810826</v>
      </c>
    </row>
    <row r="6209" spans="2:19" customFormat="1" x14ac:dyDescent="0.25">
      <c r="B6209" s="200" t="s">
        <v>871</v>
      </c>
      <c r="C6209" s="114">
        <v>5</v>
      </c>
      <c r="D6209" s="1">
        <v>6.2</v>
      </c>
      <c r="E6209" s="1"/>
      <c r="F6209" s="1"/>
      <c r="G6209" s="4">
        <f t="shared" si="1138"/>
        <v>64.961200000000005</v>
      </c>
      <c r="H6209" s="201"/>
      <c r="I6209" s="201"/>
      <c r="J6209" s="204">
        <f t="shared" si="1136"/>
        <v>3.0190705400997908E-3</v>
      </c>
      <c r="K6209" s="204">
        <f t="shared" si="1140"/>
        <v>0.1961224489735594</v>
      </c>
      <c r="L6209" s="28">
        <f t="shared" si="1139"/>
        <v>11.778840632041497</v>
      </c>
      <c r="M6209" s="28">
        <f t="shared" si="1141"/>
        <v>0.76516763690751333</v>
      </c>
      <c r="N6209" s="28">
        <f t="shared" si="1137"/>
        <v>10.8220178607594</v>
      </c>
      <c r="O6209" s="28">
        <f t="shared" si="1142"/>
        <v>0.70301128029210602</v>
      </c>
      <c r="P6209" s="28">
        <f t="shared" si="1143"/>
        <v>1.4681789171996193</v>
      </c>
      <c r="Q6209" s="6">
        <f t="shared" si="1133"/>
        <v>0.36728046571560641</v>
      </c>
      <c r="R6209" s="6">
        <f t="shared" si="1134"/>
        <v>0.27417439931392135</v>
      </c>
      <c r="S6209" s="6">
        <f t="shared" si="1135"/>
        <v>0.64145486502952775</v>
      </c>
    </row>
    <row r="6210" spans="2:19" customFormat="1" x14ac:dyDescent="0.25">
      <c r="B6210" s="200" t="s">
        <v>871</v>
      </c>
      <c r="C6210" s="114">
        <v>5</v>
      </c>
      <c r="D6210" s="1">
        <v>8.8000000000000007</v>
      </c>
      <c r="E6210" s="1"/>
      <c r="F6210" s="1"/>
      <c r="G6210" s="4">
        <f t="shared" si="1138"/>
        <v>64.961200000000005</v>
      </c>
      <c r="H6210" s="201"/>
      <c r="I6210" s="201"/>
      <c r="J6210" s="204">
        <f t="shared" si="1136"/>
        <v>6.0821233773498407E-3</v>
      </c>
      <c r="K6210" s="204">
        <f t="shared" si="1140"/>
        <v>0.39510204080417388</v>
      </c>
      <c r="L6210" s="28">
        <f t="shared" si="1139"/>
        <v>26.348731681885365</v>
      </c>
      <c r="M6210" s="28">
        <f t="shared" si="1141"/>
        <v>1.7116452617326934</v>
      </c>
      <c r="N6210" s="28">
        <f t="shared" si="1137"/>
        <v>16.302518287873927</v>
      </c>
      <c r="O6210" s="28">
        <f t="shared" si="1142"/>
        <v>1.0590311715434086</v>
      </c>
      <c r="P6210" s="28">
        <f t="shared" si="1143"/>
        <v>2.770676433276102</v>
      </c>
      <c r="Q6210" s="6">
        <f t="shared" si="1133"/>
        <v>0.82158972563169275</v>
      </c>
      <c r="R6210" s="6">
        <f t="shared" si="1134"/>
        <v>0.41302215690192939</v>
      </c>
      <c r="S6210" s="6">
        <f t="shared" si="1135"/>
        <v>1.2346118825336221</v>
      </c>
    </row>
    <row r="6211" spans="2:19" customFormat="1" x14ac:dyDescent="0.25">
      <c r="B6211" s="200" t="s">
        <v>871</v>
      </c>
      <c r="C6211" s="114">
        <v>5</v>
      </c>
      <c r="D6211" s="1">
        <v>4.2</v>
      </c>
      <c r="E6211" s="1"/>
      <c r="F6211" s="1"/>
      <c r="G6211" s="4">
        <f t="shared" si="1138"/>
        <v>64.961200000000005</v>
      </c>
      <c r="H6211" s="201"/>
      <c r="I6211" s="201"/>
      <c r="J6211" s="204">
        <f t="shared" si="1136"/>
        <v>1.385442360233099E-3</v>
      </c>
      <c r="K6211" s="204">
        <f t="shared" si="1140"/>
        <v>8.9999999997231753E-2</v>
      </c>
      <c r="L6211" s="28">
        <f t="shared" si="1139"/>
        <v>4.811097633235077</v>
      </c>
      <c r="M6211" s="28">
        <f t="shared" si="1141"/>
        <v>0.31253468163409348</v>
      </c>
      <c r="N6211" s="28">
        <f t="shared" si="1137"/>
        <v>6.861382640483793</v>
      </c>
      <c r="O6211" s="28">
        <f t="shared" si="1142"/>
        <v>0.44572365863033786</v>
      </c>
      <c r="P6211" s="28">
        <f t="shared" si="1143"/>
        <v>0.7582583402644314</v>
      </c>
      <c r="Q6211" s="6">
        <f t="shared" ref="Q6211:Q6274" si="1144">M6211*0.48</f>
        <v>0.15001664718436486</v>
      </c>
      <c r="R6211" s="6">
        <f t="shared" ref="R6211:R6274" si="1145">O6211*0.39</f>
        <v>0.17383222686583177</v>
      </c>
      <c r="S6211" s="6">
        <f t="shared" ref="S6211:S6274" si="1146">Q6211+R6211</f>
        <v>0.32384887405019663</v>
      </c>
    </row>
    <row r="6212" spans="2:19" customFormat="1" x14ac:dyDescent="0.25">
      <c r="B6212" s="200" t="s">
        <v>871</v>
      </c>
      <c r="C6212" s="114">
        <v>5</v>
      </c>
      <c r="D6212" s="1">
        <v>3.5</v>
      </c>
      <c r="E6212" s="1"/>
      <c r="F6212" s="1"/>
      <c r="G6212" s="4">
        <f t="shared" si="1138"/>
        <v>64.961200000000005</v>
      </c>
      <c r="H6212" s="201"/>
      <c r="I6212" s="201"/>
      <c r="J6212" s="204">
        <f t="shared" si="1136"/>
        <v>9.6211275016187424E-4</v>
      </c>
      <c r="K6212" s="204">
        <f t="shared" si="1140"/>
        <v>6.2499999998077607E-2</v>
      </c>
      <c r="L6212" s="28">
        <f t="shared" si="1139"/>
        <v>3.1637815247608514</v>
      </c>
      <c r="M6212" s="28">
        <f t="shared" si="1141"/>
        <v>0.20552304837265933</v>
      </c>
      <c r="N6212" s="28">
        <f t="shared" si="1137"/>
        <v>5.5433152983182508</v>
      </c>
      <c r="O6212" s="28">
        <f t="shared" si="1142"/>
        <v>0.36010042074168885</v>
      </c>
      <c r="P6212" s="28">
        <f t="shared" si="1143"/>
        <v>0.56562346911434824</v>
      </c>
      <c r="Q6212" s="6">
        <f t="shared" si="1144"/>
        <v>9.865106321887647E-2</v>
      </c>
      <c r="R6212" s="6">
        <f t="shared" si="1145"/>
        <v>0.14043916408925866</v>
      </c>
      <c r="S6212" s="6">
        <f t="shared" si="1146"/>
        <v>0.23909022730813512</v>
      </c>
    </row>
    <row r="6213" spans="2:19" customFormat="1" x14ac:dyDescent="0.25">
      <c r="B6213" s="200" t="s">
        <v>871</v>
      </c>
      <c r="C6213" s="114">
        <v>5</v>
      </c>
      <c r="D6213" s="1">
        <v>1.6</v>
      </c>
      <c r="E6213" s="1" t="s">
        <v>979</v>
      </c>
      <c r="F6213" s="1"/>
      <c r="G6213" s="4">
        <f t="shared" si="1138"/>
        <v>795.77470000000005</v>
      </c>
      <c r="H6213" s="201"/>
      <c r="I6213" s="201"/>
      <c r="J6213" s="204">
        <f t="shared" si="1136"/>
        <v>2.0106192982974675E-4</v>
      </c>
      <c r="K6213" s="204">
        <f t="shared" si="1140"/>
        <v>0.15999905190061756</v>
      </c>
      <c r="L6213" s="28">
        <f t="shared" si="1139"/>
        <v>0.52319777907153642</v>
      </c>
      <c r="M6213" s="28">
        <f t="shared" si="1141"/>
        <v>0.41634509665175656</v>
      </c>
      <c r="N6213" s="28">
        <f t="shared" si="1137"/>
        <v>2.2183514371591468</v>
      </c>
      <c r="O6213" s="28">
        <f t="shared" si="1142"/>
        <v>1.7652975231481343</v>
      </c>
      <c r="P6213" s="28">
        <f t="shared" si="1143"/>
        <v>2.1816426197998906</v>
      </c>
      <c r="Q6213" s="6">
        <f t="shared" si="1144"/>
        <v>0.19984564639284313</v>
      </c>
      <c r="R6213" s="6">
        <f t="shared" si="1145"/>
        <v>0.6884660340277724</v>
      </c>
      <c r="S6213" s="6">
        <f t="shared" si="1146"/>
        <v>0.88831168042061548</v>
      </c>
    </row>
    <row r="6214" spans="2:19" customFormat="1" x14ac:dyDescent="0.25">
      <c r="B6214" s="200" t="s">
        <v>871</v>
      </c>
      <c r="C6214" s="114">
        <v>5</v>
      </c>
      <c r="D6214" s="1">
        <v>2.6</v>
      </c>
      <c r="E6214" s="1" t="s">
        <v>979</v>
      </c>
      <c r="F6214" s="1"/>
      <c r="G6214" s="4">
        <f t="shared" si="1138"/>
        <v>795.77470000000005</v>
      </c>
      <c r="H6214" s="201"/>
      <c r="I6214" s="201"/>
      <c r="J6214" s="204">
        <f t="shared" si="1136"/>
        <v>5.3092915845667516E-4</v>
      </c>
      <c r="K6214" s="204">
        <f t="shared" si="1140"/>
        <v>0.4224974964250684</v>
      </c>
      <c r="L6214" s="28">
        <f t="shared" si="1139"/>
        <v>1.5974150751166611</v>
      </c>
      <c r="M6214" s="28">
        <f t="shared" si="1141"/>
        <v>1.2711749943255855</v>
      </c>
      <c r="N6214" s="28">
        <f t="shared" si="1137"/>
        <v>3.9149731399460577</v>
      </c>
      <c r="O6214" s="28">
        <f t="shared" si="1142"/>
        <v>3.1154181755748742</v>
      </c>
      <c r="P6214" s="28">
        <f t="shared" si="1143"/>
        <v>4.3865931699004594</v>
      </c>
      <c r="Q6214" s="6">
        <f t="shared" si="1144"/>
        <v>0.61016399727628101</v>
      </c>
      <c r="R6214" s="6">
        <f t="shared" si="1145"/>
        <v>1.215013088474201</v>
      </c>
      <c r="S6214" s="6">
        <f t="shared" si="1146"/>
        <v>1.8251770857504819</v>
      </c>
    </row>
    <row r="6215" spans="2:19" customFormat="1" x14ac:dyDescent="0.25">
      <c r="B6215" s="200" t="s">
        <v>871</v>
      </c>
      <c r="C6215" s="114">
        <v>5</v>
      </c>
      <c r="D6215" s="1">
        <v>1.6</v>
      </c>
      <c r="E6215" s="1" t="s">
        <v>979</v>
      </c>
      <c r="F6215" s="1"/>
      <c r="G6215" s="4">
        <f t="shared" si="1138"/>
        <v>795.77470000000005</v>
      </c>
      <c r="H6215" s="201"/>
      <c r="I6215" s="201"/>
      <c r="J6215" s="204">
        <f t="shared" si="1136"/>
        <v>2.0106192982974675E-4</v>
      </c>
      <c r="K6215" s="204">
        <f t="shared" si="1140"/>
        <v>0.15999905190061756</v>
      </c>
      <c r="L6215" s="28">
        <f t="shared" si="1139"/>
        <v>0.52319777907153642</v>
      </c>
      <c r="M6215" s="28">
        <f t="shared" si="1141"/>
        <v>0.41634509665175656</v>
      </c>
      <c r="N6215" s="28">
        <f t="shared" si="1137"/>
        <v>2.2183514371591468</v>
      </c>
      <c r="O6215" s="28">
        <f t="shared" si="1142"/>
        <v>1.7652975231481343</v>
      </c>
      <c r="P6215" s="28">
        <f t="shared" si="1143"/>
        <v>2.1816426197998906</v>
      </c>
      <c r="Q6215" s="6">
        <f t="shared" si="1144"/>
        <v>0.19984564639284313</v>
      </c>
      <c r="R6215" s="6">
        <f t="shared" si="1145"/>
        <v>0.6884660340277724</v>
      </c>
      <c r="S6215" s="6">
        <f t="shared" si="1146"/>
        <v>0.88831168042061548</v>
      </c>
    </row>
    <row r="6216" spans="2:19" customFormat="1" x14ac:dyDescent="0.25">
      <c r="B6216" s="200" t="s">
        <v>871</v>
      </c>
      <c r="C6216" s="114">
        <v>5</v>
      </c>
      <c r="D6216" s="1">
        <v>1.7</v>
      </c>
      <c r="E6216" s="1" t="s">
        <v>979</v>
      </c>
      <c r="F6216" s="1"/>
      <c r="G6216" s="4">
        <f t="shared" si="1138"/>
        <v>795.77470000000005</v>
      </c>
      <c r="H6216" s="201"/>
      <c r="I6216" s="201"/>
      <c r="J6216" s="204">
        <f t="shared" si="1136"/>
        <v>2.2698006922186259E-4</v>
      </c>
      <c r="K6216" s="204">
        <f t="shared" si="1140"/>
        <v>0.18062392968468158</v>
      </c>
      <c r="L6216" s="28">
        <f t="shared" si="1139"/>
        <v>0.60144528125594432</v>
      </c>
      <c r="M6216" s="28">
        <f t="shared" si="1141"/>
        <v>0.47861211146504279</v>
      </c>
      <c r="N6216" s="28">
        <f t="shared" si="1137"/>
        <v>2.3814156735674734</v>
      </c>
      <c r="O6216" s="28">
        <f t="shared" si="1142"/>
        <v>1.8950591505547882</v>
      </c>
      <c r="P6216" s="28">
        <f t="shared" si="1143"/>
        <v>2.373671262019831</v>
      </c>
      <c r="Q6216" s="6">
        <f t="shared" si="1144"/>
        <v>0.22973381350322053</v>
      </c>
      <c r="R6216" s="6">
        <f t="shared" si="1145"/>
        <v>0.73907306871636747</v>
      </c>
      <c r="S6216" s="6">
        <f t="shared" si="1146"/>
        <v>0.96880688221958799</v>
      </c>
    </row>
    <row r="6217" spans="2:19" customFormat="1" x14ac:dyDescent="0.25">
      <c r="B6217" s="200" t="s">
        <v>871</v>
      </c>
      <c r="C6217" s="114">
        <v>5</v>
      </c>
      <c r="D6217" s="1">
        <v>2.2999999999999998</v>
      </c>
      <c r="E6217" s="1" t="s">
        <v>979</v>
      </c>
      <c r="F6217" s="1"/>
      <c r="G6217" s="4">
        <f t="shared" si="1138"/>
        <v>795.77470000000005</v>
      </c>
      <c r="H6217" s="201"/>
      <c r="I6217" s="201"/>
      <c r="J6217" s="204">
        <f t="shared" si="1136"/>
        <v>4.154756284372501E-4</v>
      </c>
      <c r="K6217" s="204">
        <f t="shared" si="1140"/>
        <v>0.33062304084151051</v>
      </c>
      <c r="L6217" s="28">
        <f t="shared" si="1139"/>
        <v>1.205053550555077</v>
      </c>
      <c r="M6217" s="28">
        <f t="shared" si="1141"/>
        <v>0.95894546392521363</v>
      </c>
      <c r="N6217" s="28">
        <f t="shared" si="1137"/>
        <v>3.3918101680836426</v>
      </c>
      <c r="O6217" s="28">
        <f t="shared" si="1142"/>
        <v>2.6991007774559201</v>
      </c>
      <c r="P6217" s="28">
        <f t="shared" si="1143"/>
        <v>3.6580462413811339</v>
      </c>
      <c r="Q6217" s="6">
        <f t="shared" si="1144"/>
        <v>0.46029382268410252</v>
      </c>
      <c r="R6217" s="6">
        <f t="shared" si="1145"/>
        <v>1.0526493032078088</v>
      </c>
      <c r="S6217" s="6">
        <f t="shared" si="1146"/>
        <v>1.5129431258919113</v>
      </c>
    </row>
    <row r="6218" spans="2:19" customFormat="1" x14ac:dyDescent="0.25">
      <c r="B6218" s="200" t="s">
        <v>871</v>
      </c>
      <c r="C6218" s="114">
        <v>5</v>
      </c>
      <c r="D6218" s="1">
        <v>0.9</v>
      </c>
      <c r="E6218" s="1" t="s">
        <v>979</v>
      </c>
      <c r="F6218" s="1"/>
      <c r="G6218" s="4">
        <f t="shared" si="1138"/>
        <v>795.77470000000005</v>
      </c>
      <c r="H6218" s="201"/>
      <c r="I6218" s="201"/>
      <c r="J6218" s="204">
        <f t="shared" si="1136"/>
        <v>6.3617251235193318E-5</v>
      </c>
      <c r="K6218" s="204">
        <f t="shared" si="1140"/>
        <v>5.0624700015429784E-2</v>
      </c>
      <c r="L6218" s="28">
        <f t="shared" si="1139"/>
        <v>0.1393790759271086</v>
      </c>
      <c r="M6218" s="28">
        <f t="shared" si="1141"/>
        <v>0.11091368725051522</v>
      </c>
      <c r="N6218" s="28">
        <f t="shared" si="1137"/>
        <v>1.1315498872605683</v>
      </c>
      <c r="O6218" s="28">
        <f t="shared" si="1142"/>
        <v>0.90045345378534236</v>
      </c>
      <c r="P6218" s="28">
        <f t="shared" si="1143"/>
        <v>1.0113671410358576</v>
      </c>
      <c r="Q6218" s="6">
        <f t="shared" si="1144"/>
        <v>5.3238569880247305E-2</v>
      </c>
      <c r="R6218" s="6">
        <f t="shared" si="1145"/>
        <v>0.35117684697628354</v>
      </c>
      <c r="S6218" s="6">
        <f t="shared" si="1146"/>
        <v>0.40441541685653082</v>
      </c>
    </row>
    <row r="6219" spans="2:19" customFormat="1" x14ac:dyDescent="0.25">
      <c r="B6219" s="200" t="s">
        <v>871</v>
      </c>
      <c r="C6219" s="114">
        <v>5</v>
      </c>
      <c r="D6219" s="1">
        <v>0.8</v>
      </c>
      <c r="E6219" s="1" t="s">
        <v>979</v>
      </c>
      <c r="F6219" s="1"/>
      <c r="G6219" s="4">
        <f t="shared" si="1138"/>
        <v>795.77470000000005</v>
      </c>
      <c r="H6219" s="201"/>
      <c r="I6219" s="201"/>
      <c r="J6219" s="204">
        <f t="shared" si="1136"/>
        <v>5.0265482457436686E-5</v>
      </c>
      <c r="K6219" s="204">
        <f t="shared" si="1140"/>
        <v>3.9999762975154389E-2</v>
      </c>
      <c r="L6219" s="28">
        <f t="shared" si="1139"/>
        <v>0.10631582943822253</v>
      </c>
      <c r="M6219" s="28">
        <f t="shared" si="1141"/>
        <v>8.4602947592054334E-2</v>
      </c>
      <c r="N6219" s="28">
        <f t="shared" si="1137"/>
        <v>0.98588271958712526</v>
      </c>
      <c r="O6219" s="28">
        <f t="shared" si="1142"/>
        <v>0.78453589176584659</v>
      </c>
      <c r="P6219" s="28">
        <f t="shared" si="1143"/>
        <v>0.86913883935790093</v>
      </c>
      <c r="Q6219" s="6">
        <f t="shared" si="1144"/>
        <v>4.0609414844186079E-2</v>
      </c>
      <c r="R6219" s="6">
        <f t="shared" si="1145"/>
        <v>0.3059689977886802</v>
      </c>
      <c r="S6219" s="6">
        <f t="shared" si="1146"/>
        <v>0.34657841263286626</v>
      </c>
    </row>
    <row r="6220" spans="2:19" customFormat="1" x14ac:dyDescent="0.25">
      <c r="B6220" s="200" t="s">
        <v>871</v>
      </c>
      <c r="C6220" s="114">
        <v>5</v>
      </c>
      <c r="D6220" s="1">
        <v>1.1000000000000001</v>
      </c>
      <c r="E6220" s="1" t="s">
        <v>979</v>
      </c>
      <c r="F6220" s="1"/>
      <c r="G6220" s="4">
        <f t="shared" si="1138"/>
        <v>795.77470000000005</v>
      </c>
      <c r="H6220" s="201"/>
      <c r="I6220" s="201"/>
      <c r="J6220" s="204">
        <f t="shared" si="1136"/>
        <v>9.503317777109126E-5</v>
      </c>
      <c r="K6220" s="204">
        <f t="shared" si="1140"/>
        <v>7.5624551874901288E-2</v>
      </c>
      <c r="L6220" s="28">
        <f t="shared" si="1139"/>
        <v>0.2210832472489353</v>
      </c>
      <c r="M6220" s="28">
        <f t="shared" si="1141"/>
        <v>0.17593141566328524</v>
      </c>
      <c r="N6220" s="28">
        <f t="shared" si="1137"/>
        <v>1.4309992669393452</v>
      </c>
      <c r="O6220" s="28">
        <f t="shared" si="1142"/>
        <v>1.1387462866523226</v>
      </c>
      <c r="P6220" s="28">
        <f t="shared" si="1143"/>
        <v>1.3146777023156078</v>
      </c>
      <c r="Q6220" s="6">
        <f t="shared" si="1144"/>
        <v>8.4447079518376905E-2</v>
      </c>
      <c r="R6220" s="6">
        <f t="shared" si="1145"/>
        <v>0.4441110517944058</v>
      </c>
      <c r="S6220" s="6">
        <f t="shared" si="1146"/>
        <v>0.52855813131278273</v>
      </c>
    </row>
    <row r="6221" spans="2:19" customFormat="1" x14ac:dyDescent="0.25">
      <c r="B6221" s="200" t="s">
        <v>871</v>
      </c>
      <c r="C6221" s="114">
        <v>5</v>
      </c>
      <c r="D6221" s="1">
        <v>1.5</v>
      </c>
      <c r="E6221" s="1" t="s">
        <v>979</v>
      </c>
      <c r="F6221" s="1"/>
      <c r="G6221" s="4">
        <f t="shared" si="1138"/>
        <v>795.77470000000005</v>
      </c>
      <c r="H6221" s="201"/>
      <c r="I6221" s="201"/>
      <c r="J6221" s="204">
        <f t="shared" si="1136"/>
        <v>1.7671458676442585E-4</v>
      </c>
      <c r="K6221" s="204">
        <f t="shared" si="1140"/>
        <v>0.14062416670952715</v>
      </c>
      <c r="L6221" s="28">
        <f t="shared" si="1139"/>
        <v>0.45105329134289407</v>
      </c>
      <c r="M6221" s="28">
        <f t="shared" si="1141"/>
        <v>0.35893467765193482</v>
      </c>
      <c r="N6221" s="28">
        <f t="shared" si="1137"/>
        <v>2.0570116092208695</v>
      </c>
      <c r="O6221" s="28">
        <f t="shared" si="1142"/>
        <v>1.6369081282696913</v>
      </c>
      <c r="P6221" s="28">
        <f t="shared" si="1143"/>
        <v>1.9958428059216262</v>
      </c>
      <c r="Q6221" s="6">
        <f t="shared" si="1144"/>
        <v>0.1722886452729287</v>
      </c>
      <c r="R6221" s="6">
        <f t="shared" si="1145"/>
        <v>0.63839417002517962</v>
      </c>
      <c r="S6221" s="6">
        <f t="shared" si="1146"/>
        <v>0.81068281529810826</v>
      </c>
    </row>
    <row r="6222" spans="2:19" customFormat="1" x14ac:dyDescent="0.25">
      <c r="B6222" s="200" t="s">
        <v>871</v>
      </c>
      <c r="C6222" s="114">
        <v>5</v>
      </c>
      <c r="D6222" s="1">
        <v>1.6</v>
      </c>
      <c r="E6222" s="1" t="s">
        <v>979</v>
      </c>
      <c r="F6222" s="1"/>
      <c r="G6222" s="4">
        <f t="shared" si="1138"/>
        <v>795.77470000000005</v>
      </c>
      <c r="H6222" s="201"/>
      <c r="I6222" s="201"/>
      <c r="J6222" s="204">
        <f t="shared" si="1136"/>
        <v>2.0106192982974675E-4</v>
      </c>
      <c r="K6222" s="204">
        <f t="shared" si="1140"/>
        <v>0.15999905190061756</v>
      </c>
      <c r="L6222" s="28">
        <f t="shared" si="1139"/>
        <v>0.52319777907153642</v>
      </c>
      <c r="M6222" s="28">
        <f t="shared" si="1141"/>
        <v>0.41634509665175656</v>
      </c>
      <c r="N6222" s="28">
        <f t="shared" si="1137"/>
        <v>2.2183514371591468</v>
      </c>
      <c r="O6222" s="28">
        <f t="shared" si="1142"/>
        <v>1.7652975231481343</v>
      </c>
      <c r="P6222" s="28">
        <f t="shared" si="1143"/>
        <v>2.1816426197998906</v>
      </c>
      <c r="Q6222" s="6">
        <f t="shared" si="1144"/>
        <v>0.19984564639284313</v>
      </c>
      <c r="R6222" s="6">
        <f t="shared" si="1145"/>
        <v>0.6884660340277724</v>
      </c>
      <c r="S6222" s="6">
        <f t="shared" si="1146"/>
        <v>0.88831168042061548</v>
      </c>
    </row>
    <row r="6223" spans="2:19" customFormat="1" x14ac:dyDescent="0.25">
      <c r="B6223" s="200" t="s">
        <v>871</v>
      </c>
      <c r="C6223" s="114">
        <v>5</v>
      </c>
      <c r="D6223" s="1">
        <v>1.8</v>
      </c>
      <c r="E6223" s="1" t="s">
        <v>979</v>
      </c>
      <c r="F6223" s="1"/>
      <c r="G6223" s="4">
        <f t="shared" si="1138"/>
        <v>795.77470000000005</v>
      </c>
      <c r="H6223" s="201"/>
      <c r="I6223" s="201"/>
      <c r="J6223" s="204">
        <f t="shared" si="1136"/>
        <v>2.5446900494077327E-4</v>
      </c>
      <c r="K6223" s="204">
        <f t="shared" si="1140"/>
        <v>0.20249880006171914</v>
      </c>
      <c r="L6223" s="28">
        <f t="shared" si="1139"/>
        <v>0.68590748301013704</v>
      </c>
      <c r="M6223" s="28">
        <f t="shared" si="1141"/>
        <v>0.54582459775497671</v>
      </c>
      <c r="N6223" s="28">
        <f t="shared" si="1137"/>
        <v>2.5461196030223361</v>
      </c>
      <c r="O6223" s="28">
        <f t="shared" si="1142"/>
        <v>2.0261255964970846</v>
      </c>
      <c r="P6223" s="28">
        <f t="shared" si="1143"/>
        <v>2.5719501942520613</v>
      </c>
      <c r="Q6223" s="6">
        <f t="shared" si="1144"/>
        <v>0.26199580692238883</v>
      </c>
      <c r="R6223" s="6">
        <f t="shared" si="1145"/>
        <v>0.79018898263386306</v>
      </c>
      <c r="S6223" s="6">
        <f t="shared" si="1146"/>
        <v>1.0521847895562519</v>
      </c>
    </row>
    <row r="6224" spans="2:19" customFormat="1" x14ac:dyDescent="0.25">
      <c r="B6224" s="200" t="s">
        <v>871</v>
      </c>
      <c r="C6224" s="114">
        <v>5</v>
      </c>
      <c r="D6224" s="1">
        <v>2.2999999999999998</v>
      </c>
      <c r="E6224" s="1" t="s">
        <v>979</v>
      </c>
      <c r="F6224" s="1"/>
      <c r="G6224" s="4">
        <f t="shared" si="1138"/>
        <v>795.77470000000005</v>
      </c>
      <c r="H6224" s="201"/>
      <c r="I6224" s="201"/>
      <c r="J6224" s="204">
        <f t="shared" si="1136"/>
        <v>4.154756284372501E-4</v>
      </c>
      <c r="K6224" s="204">
        <f t="shared" si="1140"/>
        <v>0.33062304084151051</v>
      </c>
      <c r="L6224" s="28">
        <f t="shared" si="1139"/>
        <v>1.205053550555077</v>
      </c>
      <c r="M6224" s="28">
        <f t="shared" si="1141"/>
        <v>0.95894546392521363</v>
      </c>
      <c r="N6224" s="28">
        <f t="shared" si="1137"/>
        <v>3.3918101680836426</v>
      </c>
      <c r="O6224" s="28">
        <f t="shared" si="1142"/>
        <v>2.6991007774559201</v>
      </c>
      <c r="P6224" s="28">
        <f t="shared" si="1143"/>
        <v>3.6580462413811339</v>
      </c>
      <c r="Q6224" s="6">
        <f t="shared" si="1144"/>
        <v>0.46029382268410252</v>
      </c>
      <c r="R6224" s="6">
        <f t="shared" si="1145"/>
        <v>1.0526493032078088</v>
      </c>
      <c r="S6224" s="6">
        <f t="shared" si="1146"/>
        <v>1.5129431258919113</v>
      </c>
    </row>
    <row r="6225" spans="2:19" customFormat="1" x14ac:dyDescent="0.25">
      <c r="B6225" s="200" t="s">
        <v>871</v>
      </c>
      <c r="C6225" s="114">
        <v>5</v>
      </c>
      <c r="D6225" s="1">
        <v>0.8</v>
      </c>
      <c r="E6225" s="1" t="s">
        <v>979</v>
      </c>
      <c r="F6225" s="1"/>
      <c r="G6225" s="4">
        <f t="shared" si="1138"/>
        <v>795.77470000000005</v>
      </c>
      <c r="H6225" s="201"/>
      <c r="I6225" s="201"/>
      <c r="J6225" s="204">
        <f t="shared" si="1136"/>
        <v>5.0265482457436686E-5</v>
      </c>
      <c r="K6225" s="204">
        <f t="shared" si="1140"/>
        <v>3.9999762975154389E-2</v>
      </c>
      <c r="L6225" s="28">
        <f t="shared" si="1139"/>
        <v>0.10631582943822253</v>
      </c>
      <c r="M6225" s="28">
        <f t="shared" si="1141"/>
        <v>8.4602947592054334E-2</v>
      </c>
      <c r="N6225" s="28">
        <f t="shared" si="1137"/>
        <v>0.98588271958712526</v>
      </c>
      <c r="O6225" s="28">
        <f t="shared" si="1142"/>
        <v>0.78453589176584659</v>
      </c>
      <c r="P6225" s="28">
        <f t="shared" si="1143"/>
        <v>0.86913883935790093</v>
      </c>
      <c r="Q6225" s="6">
        <f t="shared" si="1144"/>
        <v>4.0609414844186079E-2</v>
      </c>
      <c r="R6225" s="6">
        <f t="shared" si="1145"/>
        <v>0.3059689977886802</v>
      </c>
      <c r="S6225" s="6">
        <f t="shared" si="1146"/>
        <v>0.34657841263286626</v>
      </c>
    </row>
    <row r="6226" spans="2:19" customFormat="1" x14ac:dyDescent="0.25">
      <c r="B6226" s="200" t="s">
        <v>871</v>
      </c>
      <c r="C6226" s="114">
        <v>5</v>
      </c>
      <c r="D6226" s="1">
        <v>1.6</v>
      </c>
      <c r="E6226" s="1" t="s">
        <v>979</v>
      </c>
      <c r="F6226" s="1"/>
      <c r="G6226" s="4">
        <f t="shared" si="1138"/>
        <v>795.77470000000005</v>
      </c>
      <c r="H6226" s="201"/>
      <c r="I6226" s="201"/>
      <c r="J6226" s="204">
        <f t="shared" si="1136"/>
        <v>2.0106192982974675E-4</v>
      </c>
      <c r="K6226" s="204">
        <f t="shared" si="1140"/>
        <v>0.15999905190061756</v>
      </c>
      <c r="L6226" s="28">
        <f t="shared" si="1139"/>
        <v>0.52319777907153642</v>
      </c>
      <c r="M6226" s="28">
        <f t="shared" si="1141"/>
        <v>0.41634509665175656</v>
      </c>
      <c r="N6226" s="28">
        <f t="shared" si="1137"/>
        <v>2.2183514371591468</v>
      </c>
      <c r="O6226" s="28">
        <f t="shared" si="1142"/>
        <v>1.7652975231481343</v>
      </c>
      <c r="P6226" s="28">
        <f t="shared" si="1143"/>
        <v>2.1816426197998906</v>
      </c>
      <c r="Q6226" s="6">
        <f t="shared" si="1144"/>
        <v>0.19984564639284313</v>
      </c>
      <c r="R6226" s="6">
        <f t="shared" si="1145"/>
        <v>0.6884660340277724</v>
      </c>
      <c r="S6226" s="6">
        <f t="shared" si="1146"/>
        <v>0.88831168042061548</v>
      </c>
    </row>
    <row r="6227" spans="2:19" customFormat="1" x14ac:dyDescent="0.25">
      <c r="B6227" s="200" t="s">
        <v>871</v>
      </c>
      <c r="C6227" s="114">
        <v>5</v>
      </c>
      <c r="D6227" s="1">
        <v>1.4</v>
      </c>
      <c r="E6227" s="1" t="s">
        <v>979</v>
      </c>
      <c r="F6227" s="1"/>
      <c r="G6227" s="4">
        <f t="shared" si="1138"/>
        <v>795.77470000000005</v>
      </c>
      <c r="H6227" s="201"/>
      <c r="I6227" s="201"/>
      <c r="J6227" s="204">
        <f t="shared" si="1136"/>
        <v>1.5393804002589983E-4</v>
      </c>
      <c r="K6227" s="204">
        <f t="shared" si="1140"/>
        <v>0.1224992741114103</v>
      </c>
      <c r="L6227" s="28">
        <f t="shared" si="1139"/>
        <v>0.38489512077165539</v>
      </c>
      <c r="M6227" s="28">
        <f t="shared" si="1141"/>
        <v>0.3062879902564602</v>
      </c>
      <c r="N6227" s="28">
        <f t="shared" si="1137"/>
        <v>1.8974912041414842</v>
      </c>
      <c r="O6227" s="28">
        <f t="shared" si="1142"/>
        <v>1.509966575519669</v>
      </c>
      <c r="P6227" s="28">
        <f t="shared" si="1143"/>
        <v>1.8162545657761291</v>
      </c>
      <c r="Q6227" s="6">
        <f t="shared" si="1144"/>
        <v>0.14701823532310088</v>
      </c>
      <c r="R6227" s="6">
        <f t="shared" si="1145"/>
        <v>0.58888696445267086</v>
      </c>
      <c r="S6227" s="6">
        <f t="shared" si="1146"/>
        <v>0.73590519977577173</v>
      </c>
    </row>
    <row r="6228" spans="2:19" customFormat="1" x14ac:dyDescent="0.25">
      <c r="B6228" s="200" t="s">
        <v>871</v>
      </c>
      <c r="C6228" s="114">
        <v>5</v>
      </c>
      <c r="D6228" s="1">
        <v>2.2999999999999998</v>
      </c>
      <c r="E6228" s="1" t="s">
        <v>979</v>
      </c>
      <c r="F6228" s="1"/>
      <c r="G6228" s="4">
        <f t="shared" si="1138"/>
        <v>795.77470000000005</v>
      </c>
      <c r="H6228" s="201"/>
      <c r="I6228" s="201"/>
      <c r="J6228" s="204">
        <f t="shared" si="1136"/>
        <v>4.154756284372501E-4</v>
      </c>
      <c r="K6228" s="204">
        <f t="shared" si="1140"/>
        <v>0.33062304084151051</v>
      </c>
      <c r="L6228" s="28">
        <f t="shared" si="1139"/>
        <v>1.205053550555077</v>
      </c>
      <c r="M6228" s="28">
        <f t="shared" si="1141"/>
        <v>0.95894546392521363</v>
      </c>
      <c r="N6228" s="28">
        <f t="shared" si="1137"/>
        <v>3.3918101680836426</v>
      </c>
      <c r="O6228" s="28">
        <f t="shared" si="1142"/>
        <v>2.6991007774559201</v>
      </c>
      <c r="P6228" s="28">
        <f t="shared" si="1143"/>
        <v>3.6580462413811339</v>
      </c>
      <c r="Q6228" s="6">
        <f t="shared" si="1144"/>
        <v>0.46029382268410252</v>
      </c>
      <c r="R6228" s="6">
        <f t="shared" si="1145"/>
        <v>1.0526493032078088</v>
      </c>
      <c r="S6228" s="6">
        <f t="shared" si="1146"/>
        <v>1.5129431258919113</v>
      </c>
    </row>
    <row r="6229" spans="2:19" customFormat="1" x14ac:dyDescent="0.25">
      <c r="B6229" s="200" t="s">
        <v>871</v>
      </c>
      <c r="C6229" s="114">
        <v>5</v>
      </c>
      <c r="D6229" s="1">
        <v>1</v>
      </c>
      <c r="E6229" s="1" t="s">
        <v>979</v>
      </c>
      <c r="F6229" s="1"/>
      <c r="G6229" s="4">
        <f t="shared" si="1138"/>
        <v>795.77470000000005</v>
      </c>
      <c r="H6229" s="201"/>
      <c r="I6229" s="201"/>
      <c r="J6229" s="204">
        <f t="shared" si="1136"/>
        <v>7.8539816339744827E-5</v>
      </c>
      <c r="K6229" s="204">
        <f t="shared" si="1140"/>
        <v>6.2499629648678737E-2</v>
      </c>
      <c r="L6229" s="28">
        <f t="shared" si="1139"/>
        <v>0.17757999999999999</v>
      </c>
      <c r="M6229" s="28">
        <f t="shared" si="1141"/>
        <v>0.14131283659999999</v>
      </c>
      <c r="N6229" s="28">
        <f t="shared" si="1137"/>
        <v>1.28</v>
      </c>
      <c r="O6229" s="28">
        <f t="shared" si="1142"/>
        <v>1.0185856</v>
      </c>
      <c r="P6229" s="28">
        <f t="shared" si="1143"/>
        <v>1.1598984366</v>
      </c>
      <c r="Q6229" s="6">
        <f t="shared" si="1144"/>
        <v>6.7830161567999994E-2</v>
      </c>
      <c r="R6229" s="6">
        <f t="shared" si="1145"/>
        <v>0.39724838400000001</v>
      </c>
      <c r="S6229" s="6">
        <f t="shared" si="1146"/>
        <v>0.46507854556799999</v>
      </c>
    </row>
    <row r="6230" spans="2:19" customFormat="1" x14ac:dyDescent="0.25">
      <c r="B6230" s="200" t="s">
        <v>871</v>
      </c>
      <c r="C6230" s="114">
        <v>5</v>
      </c>
      <c r="D6230" s="1">
        <v>0.9</v>
      </c>
      <c r="E6230" s="1" t="s">
        <v>979</v>
      </c>
      <c r="F6230" s="1"/>
      <c r="G6230" s="4">
        <f t="shared" si="1138"/>
        <v>795.77470000000005</v>
      </c>
      <c r="H6230" s="201"/>
      <c r="I6230" s="201"/>
      <c r="J6230" s="204">
        <f t="shared" si="1136"/>
        <v>6.3617251235193318E-5</v>
      </c>
      <c r="K6230" s="204">
        <f t="shared" si="1140"/>
        <v>5.0624700015429784E-2</v>
      </c>
      <c r="L6230" s="28">
        <f t="shared" si="1139"/>
        <v>0.1393790759271086</v>
      </c>
      <c r="M6230" s="28">
        <f t="shared" si="1141"/>
        <v>0.11091368725051522</v>
      </c>
      <c r="N6230" s="28">
        <f t="shared" si="1137"/>
        <v>1.1315498872605683</v>
      </c>
      <c r="O6230" s="28">
        <f t="shared" si="1142"/>
        <v>0.90045345378534236</v>
      </c>
      <c r="P6230" s="28">
        <f t="shared" si="1143"/>
        <v>1.0113671410358576</v>
      </c>
      <c r="Q6230" s="6">
        <f t="shared" si="1144"/>
        <v>5.3238569880247305E-2</v>
      </c>
      <c r="R6230" s="6">
        <f t="shared" si="1145"/>
        <v>0.35117684697628354</v>
      </c>
      <c r="S6230" s="6">
        <f t="shared" si="1146"/>
        <v>0.40441541685653082</v>
      </c>
    </row>
    <row r="6231" spans="2:19" customFormat="1" x14ac:dyDescent="0.25">
      <c r="B6231" s="200" t="s">
        <v>871</v>
      </c>
      <c r="C6231" s="114">
        <v>5</v>
      </c>
      <c r="D6231" s="1">
        <v>1.1000000000000001</v>
      </c>
      <c r="E6231" s="1" t="s">
        <v>979</v>
      </c>
      <c r="F6231" s="1"/>
      <c r="G6231" s="4">
        <f t="shared" si="1138"/>
        <v>795.77470000000005</v>
      </c>
      <c r="H6231" s="201"/>
      <c r="I6231" s="201"/>
      <c r="J6231" s="204">
        <f t="shared" si="1136"/>
        <v>9.503317777109126E-5</v>
      </c>
      <c r="K6231" s="204">
        <f t="shared" si="1140"/>
        <v>7.5624551874901288E-2</v>
      </c>
      <c r="L6231" s="28">
        <f t="shared" si="1139"/>
        <v>0.2210832472489353</v>
      </c>
      <c r="M6231" s="28">
        <f t="shared" si="1141"/>
        <v>0.17593141566328524</v>
      </c>
      <c r="N6231" s="28">
        <f t="shared" si="1137"/>
        <v>1.4309992669393452</v>
      </c>
      <c r="O6231" s="28">
        <f t="shared" si="1142"/>
        <v>1.1387462866523226</v>
      </c>
      <c r="P6231" s="28">
        <f t="shared" si="1143"/>
        <v>1.3146777023156078</v>
      </c>
      <c r="Q6231" s="6">
        <f t="shared" si="1144"/>
        <v>8.4447079518376905E-2</v>
      </c>
      <c r="R6231" s="6">
        <f t="shared" si="1145"/>
        <v>0.4441110517944058</v>
      </c>
      <c r="S6231" s="6">
        <f t="shared" si="1146"/>
        <v>0.52855813131278273</v>
      </c>
    </row>
    <row r="6232" spans="2:19" customFormat="1" x14ac:dyDescent="0.25">
      <c r="B6232" s="200" t="s">
        <v>871</v>
      </c>
      <c r="C6232" s="114">
        <v>5</v>
      </c>
      <c r="D6232" s="1">
        <v>1.3</v>
      </c>
      <c r="E6232" s="1" t="s">
        <v>979</v>
      </c>
      <c r="F6232" s="1"/>
      <c r="G6232" s="4">
        <f t="shared" si="1138"/>
        <v>795.77470000000005</v>
      </c>
      <c r="H6232" s="201"/>
      <c r="I6232" s="201"/>
      <c r="J6232" s="204">
        <f t="shared" si="1136"/>
        <v>1.3273228961416879E-4</v>
      </c>
      <c r="K6232" s="204">
        <f t="shared" si="1140"/>
        <v>0.1056243741062671</v>
      </c>
      <c r="L6232" s="28">
        <f t="shared" si="1139"/>
        <v>0.32460097397494425</v>
      </c>
      <c r="M6232" s="28">
        <f t="shared" si="1141"/>
        <v>0.25830771706004141</v>
      </c>
      <c r="N6232" s="28">
        <f t="shared" si="1137"/>
        <v>1.7398976112023801</v>
      </c>
      <c r="O6232" s="28">
        <f t="shared" si="1142"/>
        <v>1.3845583220665181</v>
      </c>
      <c r="P6232" s="28">
        <f t="shared" si="1143"/>
        <v>1.6428660391265595</v>
      </c>
      <c r="Q6232" s="6">
        <f t="shared" si="1144"/>
        <v>0.12398770418881987</v>
      </c>
      <c r="R6232" s="6">
        <f t="shared" si="1145"/>
        <v>0.53997774560594203</v>
      </c>
      <c r="S6232" s="6">
        <f t="shared" si="1146"/>
        <v>0.66396544979476191</v>
      </c>
    </row>
    <row r="6233" spans="2:19" customFormat="1" x14ac:dyDescent="0.25">
      <c r="B6233" s="200" t="s">
        <v>871</v>
      </c>
      <c r="C6233" s="114">
        <v>5</v>
      </c>
      <c r="D6233" s="1">
        <v>1</v>
      </c>
      <c r="E6233" s="1" t="s">
        <v>979</v>
      </c>
      <c r="F6233" s="1"/>
      <c r="G6233" s="4">
        <f t="shared" si="1138"/>
        <v>795.77470000000005</v>
      </c>
      <c r="H6233" s="201"/>
      <c r="I6233" s="201"/>
      <c r="J6233" s="204">
        <f t="shared" si="1136"/>
        <v>7.8539816339744827E-5</v>
      </c>
      <c r="K6233" s="204">
        <f t="shared" si="1140"/>
        <v>6.2499629648678737E-2</v>
      </c>
      <c r="L6233" s="28">
        <f t="shared" si="1139"/>
        <v>0.17757999999999999</v>
      </c>
      <c r="M6233" s="28">
        <f t="shared" si="1141"/>
        <v>0.14131283659999999</v>
      </c>
      <c r="N6233" s="28">
        <f t="shared" si="1137"/>
        <v>1.28</v>
      </c>
      <c r="O6233" s="28">
        <f t="shared" si="1142"/>
        <v>1.0185856</v>
      </c>
      <c r="P6233" s="28">
        <f t="shared" si="1143"/>
        <v>1.1598984366</v>
      </c>
      <c r="Q6233" s="6">
        <f t="shared" si="1144"/>
        <v>6.7830161567999994E-2</v>
      </c>
      <c r="R6233" s="6">
        <f t="shared" si="1145"/>
        <v>0.39724838400000001</v>
      </c>
      <c r="S6233" s="6">
        <f t="shared" si="1146"/>
        <v>0.46507854556799999</v>
      </c>
    </row>
    <row r="6234" spans="2:19" customFormat="1" x14ac:dyDescent="0.25">
      <c r="B6234" s="200" t="s">
        <v>871</v>
      </c>
      <c r="C6234" s="114">
        <v>5</v>
      </c>
      <c r="D6234" s="1">
        <v>0.5</v>
      </c>
      <c r="E6234" s="1" t="s">
        <v>979</v>
      </c>
      <c r="F6234" s="1"/>
      <c r="G6234" s="4">
        <f t="shared" si="1138"/>
        <v>795.77470000000005</v>
      </c>
      <c r="H6234" s="201"/>
      <c r="I6234" s="201"/>
      <c r="J6234" s="204">
        <f t="shared" si="1136"/>
        <v>1.9634954084936207E-5</v>
      </c>
      <c r="K6234" s="204">
        <f t="shared" si="1140"/>
        <v>1.5624907412169684E-2</v>
      </c>
      <c r="L6234" s="28">
        <f t="shared" si="1139"/>
        <v>3.6084948650093887E-2</v>
      </c>
      <c r="M6234" s="28">
        <f t="shared" si="1141"/>
        <v>2.8715319587285213E-2</v>
      </c>
      <c r="N6234" s="28">
        <f t="shared" si="1137"/>
        <v>0.56885931594660488</v>
      </c>
      <c r="O6234" s="28">
        <f t="shared" si="1142"/>
        <v>0.45268117785082979</v>
      </c>
      <c r="P6234" s="28">
        <f t="shared" si="1143"/>
        <v>0.48139649743811502</v>
      </c>
      <c r="Q6234" s="6">
        <f t="shared" si="1144"/>
        <v>1.3783353401896901E-2</v>
      </c>
      <c r="R6234" s="6">
        <f t="shared" si="1145"/>
        <v>0.17654565936182362</v>
      </c>
      <c r="S6234" s="6">
        <f t="shared" si="1146"/>
        <v>0.19032901276372052</v>
      </c>
    </row>
    <row r="6235" spans="2:19" customFormat="1" x14ac:dyDescent="0.25">
      <c r="B6235" s="200" t="s">
        <v>871</v>
      </c>
      <c r="C6235" s="114">
        <v>5</v>
      </c>
      <c r="D6235" s="1">
        <v>0.4</v>
      </c>
      <c r="E6235" s="1" t="s">
        <v>979</v>
      </c>
      <c r="F6235" s="1"/>
      <c r="G6235" s="4">
        <f t="shared" si="1138"/>
        <v>795.77470000000005</v>
      </c>
      <c r="H6235" s="201"/>
      <c r="I6235" s="201"/>
      <c r="J6235" s="204">
        <f t="shared" si="1136"/>
        <v>1.2566370614359172E-5</v>
      </c>
      <c r="K6235" s="204">
        <f t="shared" si="1140"/>
        <v>9.9999407437885972E-3</v>
      </c>
      <c r="L6235" s="28">
        <f t="shared" si="1139"/>
        <v>2.1603791226322788E-2</v>
      </c>
      <c r="M6235" s="28">
        <f t="shared" si="1141"/>
        <v>1.7191648944170884E-2</v>
      </c>
      <c r="N6235" s="28">
        <f t="shared" si="1137"/>
        <v>0.43814731989680517</v>
      </c>
      <c r="O6235" s="28">
        <f t="shared" si="1142"/>
        <v>0.34866449275428063</v>
      </c>
      <c r="P6235" s="28">
        <f t="shared" si="1143"/>
        <v>0.36585614169845149</v>
      </c>
      <c r="Q6235" s="6">
        <f t="shared" si="1144"/>
        <v>8.2519914932020245E-3</v>
      </c>
      <c r="R6235" s="6">
        <f t="shared" si="1145"/>
        <v>0.13597915217416945</v>
      </c>
      <c r="S6235" s="6">
        <f t="shared" si="1146"/>
        <v>0.14423114366737147</v>
      </c>
    </row>
    <row r="6236" spans="2:19" customFormat="1" x14ac:dyDescent="0.25">
      <c r="B6236" s="200" t="s">
        <v>871</v>
      </c>
      <c r="C6236" s="114">
        <v>5</v>
      </c>
      <c r="D6236" s="1">
        <v>0.3</v>
      </c>
      <c r="E6236" s="1" t="s">
        <v>979</v>
      </c>
      <c r="F6236" s="1"/>
      <c r="G6236" s="4">
        <f t="shared" si="1138"/>
        <v>795.77470000000005</v>
      </c>
      <c r="H6236" s="201"/>
      <c r="I6236" s="201"/>
      <c r="J6236" s="204">
        <f t="shared" si="1136"/>
        <v>7.0685834705770344E-6</v>
      </c>
      <c r="K6236" s="204">
        <f t="shared" si="1140"/>
        <v>5.6249666683810869E-3</v>
      </c>
      <c r="L6236" s="28">
        <f t="shared" si="1139"/>
        <v>1.1150537850534816E-2</v>
      </c>
      <c r="M6236" s="28">
        <f t="shared" si="1141"/>
        <v>8.8732635053200906E-3</v>
      </c>
      <c r="N6236" s="28">
        <f t="shared" si="1137"/>
        <v>0.31292613611953068</v>
      </c>
      <c r="O6236" s="28">
        <f t="shared" si="1142"/>
        <v>0.24901723133983894</v>
      </c>
      <c r="P6236" s="28">
        <f t="shared" si="1143"/>
        <v>0.25789049484515902</v>
      </c>
      <c r="Q6236" s="6">
        <f t="shared" si="1144"/>
        <v>4.2591664825536437E-3</v>
      </c>
      <c r="R6236" s="6">
        <f t="shared" si="1145"/>
        <v>9.7116720222537187E-2</v>
      </c>
      <c r="S6236" s="6">
        <f t="shared" si="1146"/>
        <v>0.10137588670509083</v>
      </c>
    </row>
    <row r="6237" spans="2:19" customFormat="1" x14ac:dyDescent="0.25">
      <c r="B6237" s="200" t="s">
        <v>871</v>
      </c>
      <c r="C6237" s="114">
        <v>5</v>
      </c>
      <c r="D6237" s="1">
        <v>0.5</v>
      </c>
      <c r="E6237" s="1" t="s">
        <v>979</v>
      </c>
      <c r="F6237" s="1"/>
      <c r="G6237" s="4">
        <f t="shared" si="1138"/>
        <v>795.77470000000005</v>
      </c>
      <c r="H6237" s="201"/>
      <c r="I6237" s="201"/>
      <c r="J6237" s="204">
        <f t="shared" si="1136"/>
        <v>1.9634954084936207E-5</v>
      </c>
      <c r="K6237" s="204">
        <f t="shared" si="1140"/>
        <v>1.5624907412169684E-2</v>
      </c>
      <c r="L6237" s="28">
        <f t="shared" si="1139"/>
        <v>3.6084948650093887E-2</v>
      </c>
      <c r="M6237" s="28">
        <f t="shared" si="1141"/>
        <v>2.8715319587285213E-2</v>
      </c>
      <c r="N6237" s="28">
        <f t="shared" si="1137"/>
        <v>0.56885931594660488</v>
      </c>
      <c r="O6237" s="28">
        <f t="shared" si="1142"/>
        <v>0.45268117785082979</v>
      </c>
      <c r="P6237" s="28">
        <f t="shared" si="1143"/>
        <v>0.48139649743811502</v>
      </c>
      <c r="Q6237" s="6">
        <f t="shared" si="1144"/>
        <v>1.3783353401896901E-2</v>
      </c>
      <c r="R6237" s="6">
        <f t="shared" si="1145"/>
        <v>0.17654565936182362</v>
      </c>
      <c r="S6237" s="6">
        <f t="shared" si="1146"/>
        <v>0.19032901276372052</v>
      </c>
    </row>
    <row r="6238" spans="2:19" customFormat="1" x14ac:dyDescent="0.25">
      <c r="B6238" s="200" t="s">
        <v>871</v>
      </c>
      <c r="C6238" s="114">
        <v>5</v>
      </c>
      <c r="D6238" s="1">
        <v>2</v>
      </c>
      <c r="E6238" s="1" t="s">
        <v>979</v>
      </c>
      <c r="F6238" s="1"/>
      <c r="G6238" s="4">
        <f t="shared" si="1138"/>
        <v>795.77470000000005</v>
      </c>
      <c r="H6238" s="201"/>
      <c r="I6238" s="201"/>
      <c r="J6238" s="204">
        <f t="shared" si="1136"/>
        <v>3.1415926535897931E-4</v>
      </c>
      <c r="K6238" s="204">
        <f t="shared" si="1140"/>
        <v>0.24999851859471495</v>
      </c>
      <c r="L6238" s="28">
        <f t="shared" si="1139"/>
        <v>0.87390054800363282</v>
      </c>
      <c r="M6238" s="28">
        <f t="shared" si="1141"/>
        <v>0.69542383908485095</v>
      </c>
      <c r="N6238" s="28">
        <f t="shared" si="1137"/>
        <v>2.880149720803352</v>
      </c>
      <c r="O6238" s="28">
        <f t="shared" si="1142"/>
        <v>2.2919367433236837</v>
      </c>
      <c r="P6238" s="28">
        <f t="shared" si="1143"/>
        <v>2.9873605824085345</v>
      </c>
      <c r="Q6238" s="6">
        <f t="shared" si="1144"/>
        <v>0.33380344276072843</v>
      </c>
      <c r="R6238" s="6">
        <f t="shared" si="1145"/>
        <v>0.89385532989623662</v>
      </c>
      <c r="S6238" s="6">
        <f t="shared" si="1146"/>
        <v>1.227658772656965</v>
      </c>
    </row>
    <row r="6239" spans="2:19" customFormat="1" x14ac:dyDescent="0.25">
      <c r="B6239" s="200" t="s">
        <v>871</v>
      </c>
      <c r="C6239" s="114">
        <v>5</v>
      </c>
      <c r="D6239" s="1">
        <v>1.6</v>
      </c>
      <c r="E6239" s="1" t="s">
        <v>979</v>
      </c>
      <c r="F6239" s="1"/>
      <c r="G6239" s="4">
        <f t="shared" si="1138"/>
        <v>795.77470000000005</v>
      </c>
      <c r="H6239" s="201"/>
      <c r="I6239" s="201"/>
      <c r="J6239" s="204">
        <f t="shared" si="1136"/>
        <v>2.0106192982974675E-4</v>
      </c>
      <c r="K6239" s="204">
        <f t="shared" si="1140"/>
        <v>0.15999905190061756</v>
      </c>
      <c r="L6239" s="28">
        <f t="shared" si="1139"/>
        <v>0.52319777907153642</v>
      </c>
      <c r="M6239" s="28">
        <f t="shared" si="1141"/>
        <v>0.41634509665175656</v>
      </c>
      <c r="N6239" s="28">
        <f t="shared" si="1137"/>
        <v>2.2183514371591468</v>
      </c>
      <c r="O6239" s="28">
        <f t="shared" si="1142"/>
        <v>1.7652975231481343</v>
      </c>
      <c r="P6239" s="28">
        <f t="shared" si="1143"/>
        <v>2.1816426197998906</v>
      </c>
      <c r="Q6239" s="6">
        <f t="shared" si="1144"/>
        <v>0.19984564639284313</v>
      </c>
      <c r="R6239" s="6">
        <f t="shared" si="1145"/>
        <v>0.6884660340277724</v>
      </c>
      <c r="S6239" s="6">
        <f t="shared" si="1146"/>
        <v>0.88831168042061548</v>
      </c>
    </row>
    <row r="6240" spans="2:19" customFormat="1" x14ac:dyDescent="0.25">
      <c r="B6240" s="200" t="s">
        <v>871</v>
      </c>
      <c r="C6240" s="114">
        <v>5</v>
      </c>
      <c r="D6240" s="1">
        <v>1.2</v>
      </c>
      <c r="E6240" s="1" t="s">
        <v>979</v>
      </c>
      <c r="F6240" s="1"/>
      <c r="G6240" s="4">
        <f t="shared" si="1138"/>
        <v>795.77470000000005</v>
      </c>
      <c r="H6240" s="201"/>
      <c r="I6240" s="201"/>
      <c r="J6240" s="204">
        <f t="shared" si="1136"/>
        <v>1.1309733552923255E-4</v>
      </c>
      <c r="K6240" s="204">
        <f t="shared" si="1140"/>
        <v>8.9999466694097391E-2</v>
      </c>
      <c r="L6240" s="28">
        <f t="shared" si="1139"/>
        <v>0.27004226145939869</v>
      </c>
      <c r="M6240" s="28">
        <f t="shared" si="1141"/>
        <v>0.21489153040154568</v>
      </c>
      <c r="N6240" s="28">
        <f t="shared" si="1137"/>
        <v>1.5843532808757497</v>
      </c>
      <c r="O6240" s="28">
        <f t="shared" si="1142"/>
        <v>1.2607808103224951</v>
      </c>
      <c r="P6240" s="28">
        <f t="shared" si="1143"/>
        <v>1.4756723407240409</v>
      </c>
      <c r="Q6240" s="6">
        <f t="shared" si="1144"/>
        <v>0.10314793459274192</v>
      </c>
      <c r="R6240" s="6">
        <f t="shared" si="1145"/>
        <v>0.49170451602577309</v>
      </c>
      <c r="S6240" s="6">
        <f t="shared" si="1146"/>
        <v>0.59485245061851499</v>
      </c>
    </row>
    <row r="6241" spans="2:19" customFormat="1" x14ac:dyDescent="0.25">
      <c r="B6241" s="200" t="s">
        <v>871</v>
      </c>
      <c r="C6241" s="114">
        <v>5</v>
      </c>
      <c r="D6241" s="1">
        <v>2</v>
      </c>
      <c r="E6241" s="1" t="s">
        <v>979</v>
      </c>
      <c r="F6241" s="1"/>
      <c r="G6241" s="4">
        <f t="shared" si="1138"/>
        <v>795.77470000000005</v>
      </c>
      <c r="H6241" s="201"/>
      <c r="I6241" s="201"/>
      <c r="J6241" s="204">
        <f t="shared" ref="J6241:J6304" si="1147">((+D6241/200)^2)*PI()</f>
        <v>3.1415926535897931E-4</v>
      </c>
      <c r="K6241" s="204">
        <f t="shared" si="1140"/>
        <v>0.24999851859471495</v>
      </c>
      <c r="L6241" s="28">
        <f t="shared" si="1139"/>
        <v>0.87390054800363282</v>
      </c>
      <c r="M6241" s="28">
        <f t="shared" si="1141"/>
        <v>0.69542383908485095</v>
      </c>
      <c r="N6241" s="28">
        <f t="shared" ref="N6241:N6304" si="1148">1.28*(D6241^1.17)</f>
        <v>2.880149720803352</v>
      </c>
      <c r="O6241" s="28">
        <f t="shared" si="1142"/>
        <v>2.2919367433236837</v>
      </c>
      <c r="P6241" s="28">
        <f t="shared" si="1143"/>
        <v>2.9873605824085345</v>
      </c>
      <c r="Q6241" s="6">
        <f t="shared" si="1144"/>
        <v>0.33380344276072843</v>
      </c>
      <c r="R6241" s="6">
        <f t="shared" si="1145"/>
        <v>0.89385532989623662</v>
      </c>
      <c r="S6241" s="6">
        <f t="shared" si="1146"/>
        <v>1.227658772656965</v>
      </c>
    </row>
    <row r="6242" spans="2:19" customFormat="1" x14ac:dyDescent="0.25">
      <c r="B6242" s="200" t="s">
        <v>871</v>
      </c>
      <c r="C6242" s="114">
        <v>5</v>
      </c>
      <c r="D6242" s="1">
        <v>2</v>
      </c>
      <c r="E6242" s="1" t="s">
        <v>979</v>
      </c>
      <c r="F6242" s="1"/>
      <c r="G6242" s="4">
        <f t="shared" ref="G6242:G6305" si="1149">IF($D6242&lt;3.01,795.7747,64.9612)</f>
        <v>795.77470000000005</v>
      </c>
      <c r="H6242" s="201"/>
      <c r="I6242" s="201"/>
      <c r="J6242" s="204">
        <f t="shared" si="1147"/>
        <v>3.1415926535897931E-4</v>
      </c>
      <c r="K6242" s="204">
        <f t="shared" si="1140"/>
        <v>0.24999851859471495</v>
      </c>
      <c r="L6242" s="28">
        <f t="shared" ref="L6242:L6305" si="1150">0.17758*(D6242^2.299)</f>
        <v>0.87390054800363282</v>
      </c>
      <c r="M6242" s="28">
        <f t="shared" si="1141"/>
        <v>0.69542383908485095</v>
      </c>
      <c r="N6242" s="28">
        <f t="shared" si="1148"/>
        <v>2.880149720803352</v>
      </c>
      <c r="O6242" s="28">
        <f t="shared" si="1142"/>
        <v>2.2919367433236837</v>
      </c>
      <c r="P6242" s="28">
        <f t="shared" si="1143"/>
        <v>2.9873605824085345</v>
      </c>
      <c r="Q6242" s="6">
        <f t="shared" si="1144"/>
        <v>0.33380344276072843</v>
      </c>
      <c r="R6242" s="6">
        <f t="shared" si="1145"/>
        <v>0.89385532989623662</v>
      </c>
      <c r="S6242" s="6">
        <f t="shared" si="1146"/>
        <v>1.227658772656965</v>
      </c>
    </row>
    <row r="6243" spans="2:19" customFormat="1" x14ac:dyDescent="0.25">
      <c r="B6243" s="200" t="s">
        <v>871</v>
      </c>
      <c r="C6243" s="114">
        <v>5</v>
      </c>
      <c r="D6243" s="1">
        <v>8.6999999999999993</v>
      </c>
      <c r="E6243" s="1"/>
      <c r="F6243" s="1"/>
      <c r="G6243" s="4">
        <f t="shared" si="1149"/>
        <v>64.961200000000005</v>
      </c>
      <c r="H6243" s="201"/>
      <c r="I6243" s="201"/>
      <c r="J6243" s="204">
        <f t="shared" si="1147"/>
        <v>5.9446786987552855E-3</v>
      </c>
      <c r="K6243" s="204">
        <f t="shared" si="1140"/>
        <v>0.38617346937587699</v>
      </c>
      <c r="L6243" s="28">
        <f t="shared" si="1150"/>
        <v>25.665445871738026</v>
      </c>
      <c r="M6243" s="28">
        <f t="shared" si="1141"/>
        <v>1.6672581947016099</v>
      </c>
      <c r="N6243" s="28">
        <f t="shared" si="1148"/>
        <v>16.08597891886809</v>
      </c>
      <c r="O6243" s="28">
        <f t="shared" si="1142"/>
        <v>1.0449645140127073</v>
      </c>
      <c r="P6243" s="28">
        <f t="shared" si="1143"/>
        <v>2.7122227087143171</v>
      </c>
      <c r="Q6243" s="6">
        <f t="shared" si="1144"/>
        <v>0.80028393345677273</v>
      </c>
      <c r="R6243" s="6">
        <f t="shared" si="1145"/>
        <v>0.40753616046495583</v>
      </c>
      <c r="S6243" s="6">
        <f t="shared" si="1146"/>
        <v>1.2078200939217285</v>
      </c>
    </row>
    <row r="6244" spans="2:19" customFormat="1" x14ac:dyDescent="0.25">
      <c r="B6244" s="200" t="s">
        <v>871</v>
      </c>
      <c r="C6244" s="114">
        <v>5</v>
      </c>
      <c r="D6244" s="1">
        <v>6</v>
      </c>
      <c r="E6244" s="1"/>
      <c r="F6244" s="1"/>
      <c r="G6244" s="4">
        <f t="shared" si="1149"/>
        <v>64.961200000000005</v>
      </c>
      <c r="H6244" s="201"/>
      <c r="I6244" s="201"/>
      <c r="J6244" s="204">
        <f t="shared" si="1147"/>
        <v>2.8274333882308137E-3</v>
      </c>
      <c r="K6244" s="204">
        <f t="shared" ref="K6244:K6307" si="1151">+IF($D6244&gt;3.01,J6244*64.96120126,J6244*795.77)</f>
        <v>0.1836734693821056</v>
      </c>
      <c r="L6244" s="28">
        <f t="shared" si="1150"/>
        <v>10.923549380812876</v>
      </c>
      <c r="M6244" s="28">
        <f t="shared" ref="M6244:M6307" si="1152">+IF($D6244&gt;3.01,L6244*64.96120126*0.001,L6244*795.77*0.001)</f>
        <v>0.70960688980053355</v>
      </c>
      <c r="N6244" s="28">
        <f t="shared" si="1148"/>
        <v>10.414704032978928</v>
      </c>
      <c r="O6244" s="28">
        <f t="shared" ref="O6244:O6307" si="1153">+IF($D6244&gt;3.01,N6244*64.96120126*0.001,N6244*795.77*0.001)</f>
        <v>0.67655168474967775</v>
      </c>
      <c r="P6244" s="28">
        <f t="shared" ref="P6244:P6307" si="1154">+M6244+O6244</f>
        <v>1.3861585745502114</v>
      </c>
      <c r="Q6244" s="6">
        <f t="shared" si="1144"/>
        <v>0.34061130710425608</v>
      </c>
      <c r="R6244" s="6">
        <f t="shared" si="1145"/>
        <v>0.26385515705237433</v>
      </c>
      <c r="S6244" s="6">
        <f t="shared" si="1146"/>
        <v>0.60446646415663041</v>
      </c>
    </row>
    <row r="6245" spans="2:19" customFormat="1" x14ac:dyDescent="0.25">
      <c r="B6245" s="200" t="s">
        <v>871</v>
      </c>
      <c r="C6245" s="114">
        <v>5</v>
      </c>
      <c r="D6245" s="1">
        <v>6</v>
      </c>
      <c r="E6245" s="1"/>
      <c r="F6245" s="1"/>
      <c r="G6245" s="4">
        <f t="shared" si="1149"/>
        <v>64.961200000000005</v>
      </c>
      <c r="H6245" s="201"/>
      <c r="I6245" s="201"/>
      <c r="J6245" s="204">
        <f t="shared" si="1147"/>
        <v>2.8274333882308137E-3</v>
      </c>
      <c r="K6245" s="204">
        <f t="shared" si="1151"/>
        <v>0.1836734693821056</v>
      </c>
      <c r="L6245" s="28">
        <f t="shared" si="1150"/>
        <v>10.923549380812876</v>
      </c>
      <c r="M6245" s="28">
        <f t="shared" si="1152"/>
        <v>0.70960688980053355</v>
      </c>
      <c r="N6245" s="28">
        <f t="shared" si="1148"/>
        <v>10.414704032978928</v>
      </c>
      <c r="O6245" s="28">
        <f t="shared" si="1153"/>
        <v>0.67655168474967775</v>
      </c>
      <c r="P6245" s="28">
        <f t="shared" si="1154"/>
        <v>1.3861585745502114</v>
      </c>
      <c r="Q6245" s="6">
        <f t="shared" si="1144"/>
        <v>0.34061130710425608</v>
      </c>
      <c r="R6245" s="6">
        <f t="shared" si="1145"/>
        <v>0.26385515705237433</v>
      </c>
      <c r="S6245" s="6">
        <f t="shared" si="1146"/>
        <v>0.60446646415663041</v>
      </c>
    </row>
    <row r="6246" spans="2:19" customFormat="1" x14ac:dyDescent="0.25">
      <c r="B6246" s="200" t="s">
        <v>871</v>
      </c>
      <c r="C6246" s="114">
        <v>5</v>
      </c>
      <c r="D6246" s="1">
        <v>1</v>
      </c>
      <c r="E6246" s="1" t="s">
        <v>979</v>
      </c>
      <c r="F6246" s="1"/>
      <c r="G6246" s="4">
        <f t="shared" si="1149"/>
        <v>795.77470000000005</v>
      </c>
      <c r="H6246" s="201"/>
      <c r="I6246" s="201"/>
      <c r="J6246" s="204">
        <f t="shared" si="1147"/>
        <v>7.8539816339744827E-5</v>
      </c>
      <c r="K6246" s="204">
        <f t="shared" si="1151"/>
        <v>6.2499629648678737E-2</v>
      </c>
      <c r="L6246" s="28">
        <f t="shared" si="1150"/>
        <v>0.17757999999999999</v>
      </c>
      <c r="M6246" s="28">
        <f t="shared" si="1152"/>
        <v>0.14131283659999999</v>
      </c>
      <c r="N6246" s="28">
        <f t="shared" si="1148"/>
        <v>1.28</v>
      </c>
      <c r="O6246" s="28">
        <f t="shared" si="1153"/>
        <v>1.0185856</v>
      </c>
      <c r="P6246" s="28">
        <f t="shared" si="1154"/>
        <v>1.1598984366</v>
      </c>
      <c r="Q6246" s="6">
        <f t="shared" si="1144"/>
        <v>6.7830161567999994E-2</v>
      </c>
      <c r="R6246" s="6">
        <f t="shared" si="1145"/>
        <v>0.39724838400000001</v>
      </c>
      <c r="S6246" s="6">
        <f t="shared" si="1146"/>
        <v>0.46507854556799999</v>
      </c>
    </row>
    <row r="6247" spans="2:19" customFormat="1" x14ac:dyDescent="0.25">
      <c r="B6247" s="200" t="s">
        <v>871</v>
      </c>
      <c r="C6247" s="114">
        <v>5</v>
      </c>
      <c r="D6247" s="1">
        <v>8.4</v>
      </c>
      <c r="E6247" s="1"/>
      <c r="F6247" s="1"/>
      <c r="G6247" s="4">
        <f t="shared" si="1149"/>
        <v>64.961200000000005</v>
      </c>
      <c r="H6247" s="201"/>
      <c r="I6247" s="201"/>
      <c r="J6247" s="204">
        <f t="shared" si="1147"/>
        <v>5.5417694409323958E-3</v>
      </c>
      <c r="K6247" s="204">
        <f t="shared" si="1151"/>
        <v>0.35999999998892701</v>
      </c>
      <c r="L6247" s="28">
        <f t="shared" si="1150"/>
        <v>23.676207107687297</v>
      </c>
      <c r="M6247" s="28">
        <f t="shared" si="1152"/>
        <v>1.5380348549959169</v>
      </c>
      <c r="N6247" s="28">
        <f t="shared" si="1148"/>
        <v>15.438913512745591</v>
      </c>
      <c r="O6247" s="28">
        <f t="shared" si="1153"/>
        <v>1.0029303679371999</v>
      </c>
      <c r="P6247" s="28">
        <f t="shared" si="1154"/>
        <v>2.5409652229331168</v>
      </c>
      <c r="Q6247" s="6">
        <f t="shared" si="1144"/>
        <v>0.73825673039804007</v>
      </c>
      <c r="R6247" s="6">
        <f t="shared" si="1145"/>
        <v>0.39114284349550799</v>
      </c>
      <c r="S6247" s="6">
        <f t="shared" si="1146"/>
        <v>1.1293995738935481</v>
      </c>
    </row>
    <row r="6248" spans="2:19" customFormat="1" x14ac:dyDescent="0.25">
      <c r="B6248" s="200" t="s">
        <v>871</v>
      </c>
      <c r="C6248" s="114">
        <v>5</v>
      </c>
      <c r="D6248" s="1">
        <v>1</v>
      </c>
      <c r="E6248" s="1" t="s">
        <v>979</v>
      </c>
      <c r="F6248" s="1"/>
      <c r="G6248" s="4">
        <f t="shared" si="1149"/>
        <v>795.77470000000005</v>
      </c>
      <c r="H6248" s="201"/>
      <c r="I6248" s="201"/>
      <c r="J6248" s="204">
        <f t="shared" si="1147"/>
        <v>7.8539816339744827E-5</v>
      </c>
      <c r="K6248" s="204">
        <f t="shared" si="1151"/>
        <v>6.2499629648678737E-2</v>
      </c>
      <c r="L6248" s="28">
        <f t="shared" si="1150"/>
        <v>0.17757999999999999</v>
      </c>
      <c r="M6248" s="28">
        <f t="shared" si="1152"/>
        <v>0.14131283659999999</v>
      </c>
      <c r="N6248" s="28">
        <f t="shared" si="1148"/>
        <v>1.28</v>
      </c>
      <c r="O6248" s="28">
        <f t="shared" si="1153"/>
        <v>1.0185856</v>
      </c>
      <c r="P6248" s="28">
        <f t="shared" si="1154"/>
        <v>1.1598984366</v>
      </c>
      <c r="Q6248" s="6">
        <f t="shared" si="1144"/>
        <v>6.7830161567999994E-2</v>
      </c>
      <c r="R6248" s="6">
        <f t="shared" si="1145"/>
        <v>0.39724838400000001</v>
      </c>
      <c r="S6248" s="6">
        <f t="shared" si="1146"/>
        <v>0.46507854556799999</v>
      </c>
    </row>
    <row r="6249" spans="2:19" customFormat="1" x14ac:dyDescent="0.25">
      <c r="B6249" s="200" t="s">
        <v>871</v>
      </c>
      <c r="C6249" s="114">
        <v>5</v>
      </c>
      <c r="D6249" s="1">
        <v>4.5</v>
      </c>
      <c r="E6249" s="1"/>
      <c r="F6249" s="1"/>
      <c r="G6249" s="4">
        <f t="shared" si="1149"/>
        <v>64.961200000000005</v>
      </c>
      <c r="H6249" s="201"/>
      <c r="I6249" s="201"/>
      <c r="J6249" s="204">
        <f t="shared" si="1147"/>
        <v>1.5904312808798326E-3</v>
      </c>
      <c r="K6249" s="204">
        <f t="shared" si="1151"/>
        <v>0.10331632652743439</v>
      </c>
      <c r="L6249" s="28">
        <f t="shared" si="1150"/>
        <v>5.6380590590289899</v>
      </c>
      <c r="M6249" s="28">
        <f t="shared" si="1152"/>
        <v>0.36625508924934846</v>
      </c>
      <c r="N6249" s="28">
        <f t="shared" si="1148"/>
        <v>7.4382130025037601</v>
      </c>
      <c r="O6249" s="28">
        <f t="shared" si="1153"/>
        <v>0.48319525187039564</v>
      </c>
      <c r="P6249" s="28">
        <f t="shared" si="1154"/>
        <v>0.84945034111974405</v>
      </c>
      <c r="Q6249" s="6">
        <f t="shared" si="1144"/>
        <v>0.17580244283968727</v>
      </c>
      <c r="R6249" s="6">
        <f t="shared" si="1145"/>
        <v>0.1884461482294543</v>
      </c>
      <c r="S6249" s="6">
        <f t="shared" si="1146"/>
        <v>0.36424859106914154</v>
      </c>
    </row>
    <row r="6250" spans="2:19" customFormat="1" x14ac:dyDescent="0.25">
      <c r="B6250" s="200" t="s">
        <v>871</v>
      </c>
      <c r="C6250" s="114">
        <v>5</v>
      </c>
      <c r="D6250" s="1">
        <v>1.5</v>
      </c>
      <c r="E6250" s="1" t="s">
        <v>979</v>
      </c>
      <c r="F6250" s="1"/>
      <c r="G6250" s="4">
        <f t="shared" si="1149"/>
        <v>795.77470000000005</v>
      </c>
      <c r="H6250" s="201"/>
      <c r="I6250" s="201"/>
      <c r="J6250" s="204">
        <f t="shared" si="1147"/>
        <v>1.7671458676442585E-4</v>
      </c>
      <c r="K6250" s="204">
        <f t="shared" si="1151"/>
        <v>0.14062416670952715</v>
      </c>
      <c r="L6250" s="28">
        <f t="shared" si="1150"/>
        <v>0.45105329134289407</v>
      </c>
      <c r="M6250" s="28">
        <f t="shared" si="1152"/>
        <v>0.35893467765193482</v>
      </c>
      <c r="N6250" s="28">
        <f t="shared" si="1148"/>
        <v>2.0570116092208695</v>
      </c>
      <c r="O6250" s="28">
        <f t="shared" si="1153"/>
        <v>1.6369081282696913</v>
      </c>
      <c r="P6250" s="28">
        <f t="shared" si="1154"/>
        <v>1.9958428059216262</v>
      </c>
      <c r="Q6250" s="6">
        <f t="shared" si="1144"/>
        <v>0.1722886452729287</v>
      </c>
      <c r="R6250" s="6">
        <f t="shared" si="1145"/>
        <v>0.63839417002517962</v>
      </c>
      <c r="S6250" s="6">
        <f t="shared" si="1146"/>
        <v>0.81068281529810826</v>
      </c>
    </row>
    <row r="6251" spans="2:19" customFormat="1" x14ac:dyDescent="0.25">
      <c r="B6251" s="200" t="s">
        <v>871</v>
      </c>
      <c r="C6251" s="114">
        <v>5</v>
      </c>
      <c r="D6251" s="1">
        <v>1.8</v>
      </c>
      <c r="E6251" s="1" t="s">
        <v>979</v>
      </c>
      <c r="F6251" s="1"/>
      <c r="G6251" s="4">
        <f t="shared" si="1149"/>
        <v>795.77470000000005</v>
      </c>
      <c r="H6251" s="201"/>
      <c r="I6251" s="201"/>
      <c r="J6251" s="204">
        <f t="shared" si="1147"/>
        <v>2.5446900494077327E-4</v>
      </c>
      <c r="K6251" s="204">
        <f t="shared" si="1151"/>
        <v>0.20249880006171914</v>
      </c>
      <c r="L6251" s="28">
        <f t="shared" si="1150"/>
        <v>0.68590748301013704</v>
      </c>
      <c r="M6251" s="28">
        <f t="shared" si="1152"/>
        <v>0.54582459775497671</v>
      </c>
      <c r="N6251" s="28">
        <f t="shared" si="1148"/>
        <v>2.5461196030223361</v>
      </c>
      <c r="O6251" s="28">
        <f t="shared" si="1153"/>
        <v>2.0261255964970846</v>
      </c>
      <c r="P6251" s="28">
        <f t="shared" si="1154"/>
        <v>2.5719501942520613</v>
      </c>
      <c r="Q6251" s="6">
        <f t="shared" si="1144"/>
        <v>0.26199580692238883</v>
      </c>
      <c r="R6251" s="6">
        <f t="shared" si="1145"/>
        <v>0.79018898263386306</v>
      </c>
      <c r="S6251" s="6">
        <f t="shared" si="1146"/>
        <v>1.0521847895562519</v>
      </c>
    </row>
    <row r="6252" spans="2:19" customFormat="1" x14ac:dyDescent="0.25">
      <c r="B6252" s="200" t="s">
        <v>871</v>
      </c>
      <c r="C6252" s="114">
        <v>5</v>
      </c>
      <c r="D6252" s="1">
        <v>6.3</v>
      </c>
      <c r="E6252" s="1"/>
      <c r="F6252" s="1"/>
      <c r="G6252" s="4">
        <f t="shared" si="1149"/>
        <v>64.961200000000005</v>
      </c>
      <c r="H6252" s="201"/>
      <c r="I6252" s="201"/>
      <c r="J6252" s="204">
        <f t="shared" si="1147"/>
        <v>3.1172453105244723E-3</v>
      </c>
      <c r="K6252" s="204">
        <f t="shared" si="1151"/>
        <v>0.20249999999377144</v>
      </c>
      <c r="L6252" s="28">
        <f t="shared" si="1150"/>
        <v>12.220190463130352</v>
      </c>
      <c r="M6252" s="28">
        <f t="shared" si="1152"/>
        <v>0.79383825211094339</v>
      </c>
      <c r="N6252" s="28">
        <f t="shared" si="1148"/>
        <v>11.026518552173203</v>
      </c>
      <c r="O6252" s="28">
        <f t="shared" si="1153"/>
        <v>0.71629589086484713</v>
      </c>
      <c r="P6252" s="28">
        <f t="shared" si="1154"/>
        <v>1.5101341429757906</v>
      </c>
      <c r="Q6252" s="6">
        <f t="shared" si="1144"/>
        <v>0.38104236101325284</v>
      </c>
      <c r="R6252" s="6">
        <f t="shared" si="1145"/>
        <v>0.27935539743729038</v>
      </c>
      <c r="S6252" s="6">
        <f t="shared" si="1146"/>
        <v>0.66039775845054316</v>
      </c>
    </row>
    <row r="6253" spans="2:19" customFormat="1" x14ac:dyDescent="0.25">
      <c r="B6253" s="200" t="s">
        <v>871</v>
      </c>
      <c r="C6253" s="114">
        <v>5</v>
      </c>
      <c r="D6253" s="1">
        <v>1.7</v>
      </c>
      <c r="E6253" s="1" t="s">
        <v>979</v>
      </c>
      <c r="F6253" s="1"/>
      <c r="G6253" s="4">
        <f t="shared" si="1149"/>
        <v>795.77470000000005</v>
      </c>
      <c r="H6253" s="201"/>
      <c r="I6253" s="201"/>
      <c r="J6253" s="204">
        <f t="shared" si="1147"/>
        <v>2.2698006922186259E-4</v>
      </c>
      <c r="K6253" s="204">
        <f t="shared" si="1151"/>
        <v>0.18062392968468158</v>
      </c>
      <c r="L6253" s="28">
        <f t="shared" si="1150"/>
        <v>0.60144528125594432</v>
      </c>
      <c r="M6253" s="28">
        <f t="shared" si="1152"/>
        <v>0.47861211146504279</v>
      </c>
      <c r="N6253" s="28">
        <f t="shared" si="1148"/>
        <v>2.3814156735674734</v>
      </c>
      <c r="O6253" s="28">
        <f t="shared" si="1153"/>
        <v>1.8950591505547882</v>
      </c>
      <c r="P6253" s="28">
        <f t="shared" si="1154"/>
        <v>2.373671262019831</v>
      </c>
      <c r="Q6253" s="6">
        <f t="shared" si="1144"/>
        <v>0.22973381350322053</v>
      </c>
      <c r="R6253" s="6">
        <f t="shared" si="1145"/>
        <v>0.73907306871636747</v>
      </c>
      <c r="S6253" s="6">
        <f t="shared" si="1146"/>
        <v>0.96880688221958799</v>
      </c>
    </row>
    <row r="6254" spans="2:19" customFormat="1" x14ac:dyDescent="0.25">
      <c r="B6254" s="200" t="s">
        <v>871</v>
      </c>
      <c r="C6254" s="114">
        <v>5</v>
      </c>
      <c r="D6254" s="1">
        <v>6.5</v>
      </c>
      <c r="E6254" s="1"/>
      <c r="F6254" s="1"/>
      <c r="G6254" s="4">
        <f t="shared" si="1149"/>
        <v>64.961200000000005</v>
      </c>
      <c r="H6254" s="201"/>
      <c r="I6254" s="201"/>
      <c r="J6254" s="204">
        <f t="shared" si="1147"/>
        <v>3.3183072403542195E-3</v>
      </c>
      <c r="K6254" s="204">
        <f t="shared" si="1151"/>
        <v>0.21556122448316564</v>
      </c>
      <c r="L6254" s="28">
        <f t="shared" si="1150"/>
        <v>13.130517975640537</v>
      </c>
      <c r="M6254" s="28">
        <f t="shared" si="1152"/>
        <v>0.85297422086363262</v>
      </c>
      <c r="N6254" s="28">
        <f t="shared" si="1148"/>
        <v>11.437170539605743</v>
      </c>
      <c r="O6254" s="28">
        <f t="shared" si="1153"/>
        <v>0.74297233726827139</v>
      </c>
      <c r="P6254" s="28">
        <f t="shared" si="1154"/>
        <v>1.5959465581319039</v>
      </c>
      <c r="Q6254" s="6">
        <f t="shared" si="1144"/>
        <v>0.40942762601454363</v>
      </c>
      <c r="R6254" s="6">
        <f t="shared" si="1145"/>
        <v>0.28975921153462586</v>
      </c>
      <c r="S6254" s="6">
        <f t="shared" si="1146"/>
        <v>0.69918683754916944</v>
      </c>
    </row>
    <row r="6255" spans="2:19" customFormat="1" x14ac:dyDescent="0.25">
      <c r="B6255" s="200" t="s">
        <v>871</v>
      </c>
      <c r="C6255" s="114">
        <v>5</v>
      </c>
      <c r="D6255" s="1">
        <v>8.4</v>
      </c>
      <c r="E6255" s="1"/>
      <c r="F6255" s="1"/>
      <c r="G6255" s="4">
        <f t="shared" si="1149"/>
        <v>64.961200000000005</v>
      </c>
      <c r="H6255" s="201"/>
      <c r="I6255" s="201"/>
      <c r="J6255" s="204">
        <f t="shared" si="1147"/>
        <v>5.5417694409323958E-3</v>
      </c>
      <c r="K6255" s="204">
        <f t="shared" si="1151"/>
        <v>0.35999999998892701</v>
      </c>
      <c r="L6255" s="28">
        <f t="shared" si="1150"/>
        <v>23.676207107687297</v>
      </c>
      <c r="M6255" s="28">
        <f t="shared" si="1152"/>
        <v>1.5380348549959169</v>
      </c>
      <c r="N6255" s="28">
        <f t="shared" si="1148"/>
        <v>15.438913512745591</v>
      </c>
      <c r="O6255" s="28">
        <f t="shared" si="1153"/>
        <v>1.0029303679371999</v>
      </c>
      <c r="P6255" s="28">
        <f t="shared" si="1154"/>
        <v>2.5409652229331168</v>
      </c>
      <c r="Q6255" s="6">
        <f t="shared" si="1144"/>
        <v>0.73825673039804007</v>
      </c>
      <c r="R6255" s="6">
        <f t="shared" si="1145"/>
        <v>0.39114284349550799</v>
      </c>
      <c r="S6255" s="6">
        <f t="shared" si="1146"/>
        <v>1.1293995738935481</v>
      </c>
    </row>
    <row r="6256" spans="2:19" customFormat="1" x14ac:dyDescent="0.25">
      <c r="B6256" s="200" t="s">
        <v>871</v>
      </c>
      <c r="C6256" s="114">
        <v>5</v>
      </c>
      <c r="D6256" s="1">
        <v>2.5</v>
      </c>
      <c r="E6256" s="1" t="s">
        <v>979</v>
      </c>
      <c r="F6256" s="1"/>
      <c r="G6256" s="4">
        <f t="shared" si="1149"/>
        <v>795.77470000000005</v>
      </c>
      <c r="H6256" s="201"/>
      <c r="I6256" s="201"/>
      <c r="J6256" s="204">
        <f t="shared" si="1147"/>
        <v>4.9087385212340522E-4</v>
      </c>
      <c r="K6256" s="204">
        <f t="shared" si="1151"/>
        <v>0.39062268530424216</v>
      </c>
      <c r="L6256" s="28">
        <f t="shared" si="1150"/>
        <v>1.4596815933666829</v>
      </c>
      <c r="M6256" s="28">
        <f t="shared" si="1152"/>
        <v>1.1615708215534053</v>
      </c>
      <c r="N6256" s="28">
        <f t="shared" si="1148"/>
        <v>3.7393815404049149</v>
      </c>
      <c r="O6256" s="28">
        <f t="shared" si="1153"/>
        <v>2.975687648408019</v>
      </c>
      <c r="P6256" s="28">
        <f t="shared" si="1154"/>
        <v>4.1372584699614245</v>
      </c>
      <c r="Q6256" s="6">
        <f t="shared" si="1144"/>
        <v>0.55755399434563457</v>
      </c>
      <c r="R6256" s="6">
        <f t="shared" si="1145"/>
        <v>1.1605181828791276</v>
      </c>
      <c r="S6256" s="6">
        <f t="shared" si="1146"/>
        <v>1.7180721772247622</v>
      </c>
    </row>
    <row r="6257" spans="2:19" customFormat="1" x14ac:dyDescent="0.25">
      <c r="B6257" s="200" t="s">
        <v>871</v>
      </c>
      <c r="C6257" s="114">
        <v>5</v>
      </c>
      <c r="D6257" s="1">
        <v>7.5</v>
      </c>
      <c r="E6257" s="1"/>
      <c r="F6257" s="1"/>
      <c r="G6257" s="4">
        <f t="shared" si="1149"/>
        <v>64.961200000000005</v>
      </c>
      <c r="H6257" s="201"/>
      <c r="I6257" s="201"/>
      <c r="J6257" s="204">
        <f t="shared" si="1147"/>
        <v>4.4178646691106467E-3</v>
      </c>
      <c r="K6257" s="204">
        <f t="shared" si="1151"/>
        <v>0.28698979590953999</v>
      </c>
      <c r="L6257" s="28">
        <f t="shared" si="1150"/>
        <v>18.245673379916788</v>
      </c>
      <c r="M6257" s="28">
        <f t="shared" si="1152"/>
        <v>1.1852608605569988</v>
      </c>
      <c r="N6257" s="28">
        <f t="shared" si="1148"/>
        <v>13.521710947318155</v>
      </c>
      <c r="O6257" s="28">
        <f t="shared" si="1153"/>
        <v>0.87838658622827981</v>
      </c>
      <c r="P6257" s="28">
        <f t="shared" si="1154"/>
        <v>2.0636474467852786</v>
      </c>
      <c r="Q6257" s="6">
        <f t="shared" si="1144"/>
        <v>0.56892521306735933</v>
      </c>
      <c r="R6257" s="6">
        <f t="shared" si="1145"/>
        <v>0.34257076862902913</v>
      </c>
      <c r="S6257" s="6">
        <f t="shared" si="1146"/>
        <v>0.91149598169638846</v>
      </c>
    </row>
    <row r="6258" spans="2:19" customFormat="1" x14ac:dyDescent="0.25">
      <c r="B6258" s="200" t="s">
        <v>871</v>
      </c>
      <c r="C6258" s="114">
        <v>5</v>
      </c>
      <c r="D6258" s="1">
        <v>8.1999999999999993</v>
      </c>
      <c r="E6258" s="1"/>
      <c r="F6258" s="1"/>
      <c r="G6258" s="4">
        <f t="shared" si="1149"/>
        <v>64.961200000000005</v>
      </c>
      <c r="H6258" s="201"/>
      <c r="I6258" s="201"/>
      <c r="J6258" s="204">
        <f t="shared" si="1147"/>
        <v>5.2810172506844409E-3</v>
      </c>
      <c r="K6258" s="204">
        <f t="shared" si="1151"/>
        <v>0.34306122447924381</v>
      </c>
      <c r="L6258" s="28">
        <f t="shared" si="1150"/>
        <v>22.400210436181411</v>
      </c>
      <c r="M6258" s="28">
        <f t="shared" si="1152"/>
        <v>1.455144578411133</v>
      </c>
      <c r="N6258" s="28">
        <f t="shared" si="1148"/>
        <v>15.009705698547517</v>
      </c>
      <c r="O6258" s="28">
        <f t="shared" si="1153"/>
        <v>0.97504851273671411</v>
      </c>
      <c r="P6258" s="28">
        <f t="shared" si="1154"/>
        <v>2.4301930911478471</v>
      </c>
      <c r="Q6258" s="6">
        <f t="shared" si="1144"/>
        <v>0.69846939763734384</v>
      </c>
      <c r="R6258" s="6">
        <f t="shared" si="1145"/>
        <v>0.38026891996731854</v>
      </c>
      <c r="S6258" s="6">
        <f t="shared" si="1146"/>
        <v>1.0787383176046623</v>
      </c>
    </row>
    <row r="6259" spans="2:19" customFormat="1" x14ac:dyDescent="0.25">
      <c r="B6259" s="200" t="s">
        <v>871</v>
      </c>
      <c r="C6259" s="114">
        <v>5</v>
      </c>
      <c r="D6259" s="1">
        <v>1.2</v>
      </c>
      <c r="E6259" s="1" t="s">
        <v>979</v>
      </c>
      <c r="F6259" s="1"/>
      <c r="G6259" s="4">
        <f t="shared" si="1149"/>
        <v>795.77470000000005</v>
      </c>
      <c r="H6259" s="201"/>
      <c r="I6259" s="201"/>
      <c r="J6259" s="204">
        <f t="shared" si="1147"/>
        <v>1.1309733552923255E-4</v>
      </c>
      <c r="K6259" s="204">
        <f t="shared" si="1151"/>
        <v>8.9999466694097391E-2</v>
      </c>
      <c r="L6259" s="28">
        <f t="shared" si="1150"/>
        <v>0.27004226145939869</v>
      </c>
      <c r="M6259" s="28">
        <f t="shared" si="1152"/>
        <v>0.21489153040154568</v>
      </c>
      <c r="N6259" s="28">
        <f t="shared" si="1148"/>
        <v>1.5843532808757497</v>
      </c>
      <c r="O6259" s="28">
        <f t="shared" si="1153"/>
        <v>1.2607808103224951</v>
      </c>
      <c r="P6259" s="28">
        <f t="shared" si="1154"/>
        <v>1.4756723407240409</v>
      </c>
      <c r="Q6259" s="6">
        <f t="shared" si="1144"/>
        <v>0.10314793459274192</v>
      </c>
      <c r="R6259" s="6">
        <f t="shared" si="1145"/>
        <v>0.49170451602577309</v>
      </c>
      <c r="S6259" s="6">
        <f t="shared" si="1146"/>
        <v>0.59485245061851499</v>
      </c>
    </row>
    <row r="6260" spans="2:19" customFormat="1" x14ac:dyDescent="0.25">
      <c r="B6260" s="200" t="s">
        <v>871</v>
      </c>
      <c r="C6260" s="114">
        <v>5</v>
      </c>
      <c r="D6260" s="1">
        <v>1</v>
      </c>
      <c r="E6260" s="1" t="s">
        <v>979</v>
      </c>
      <c r="F6260" s="1"/>
      <c r="G6260" s="4">
        <f t="shared" si="1149"/>
        <v>795.77470000000005</v>
      </c>
      <c r="H6260" s="201"/>
      <c r="I6260" s="201"/>
      <c r="J6260" s="204">
        <f t="shared" si="1147"/>
        <v>7.8539816339744827E-5</v>
      </c>
      <c r="K6260" s="204">
        <f t="shared" si="1151"/>
        <v>6.2499629648678737E-2</v>
      </c>
      <c r="L6260" s="28">
        <f t="shared" si="1150"/>
        <v>0.17757999999999999</v>
      </c>
      <c r="M6260" s="28">
        <f t="shared" si="1152"/>
        <v>0.14131283659999999</v>
      </c>
      <c r="N6260" s="28">
        <f t="shared" si="1148"/>
        <v>1.28</v>
      </c>
      <c r="O6260" s="28">
        <f t="shared" si="1153"/>
        <v>1.0185856</v>
      </c>
      <c r="P6260" s="28">
        <f t="shared" si="1154"/>
        <v>1.1598984366</v>
      </c>
      <c r="Q6260" s="6">
        <f t="shared" si="1144"/>
        <v>6.7830161567999994E-2</v>
      </c>
      <c r="R6260" s="6">
        <f t="shared" si="1145"/>
        <v>0.39724838400000001</v>
      </c>
      <c r="S6260" s="6">
        <f t="shared" si="1146"/>
        <v>0.46507854556799999</v>
      </c>
    </row>
    <row r="6261" spans="2:19" customFormat="1" x14ac:dyDescent="0.25">
      <c r="B6261" s="200" t="s">
        <v>871</v>
      </c>
      <c r="C6261" s="114">
        <v>5</v>
      </c>
      <c r="D6261" s="1">
        <v>3.5</v>
      </c>
      <c r="E6261" s="1" t="s">
        <v>981</v>
      </c>
      <c r="F6261" s="1"/>
      <c r="G6261" s="4">
        <f t="shared" si="1149"/>
        <v>64.961200000000005</v>
      </c>
      <c r="H6261" s="201"/>
      <c r="I6261" s="201"/>
      <c r="J6261" s="204">
        <f t="shared" si="1147"/>
        <v>9.6211275016187424E-4</v>
      </c>
      <c r="K6261" s="204">
        <f t="shared" si="1151"/>
        <v>6.2499999998077607E-2</v>
      </c>
      <c r="L6261" s="28">
        <f t="shared" si="1150"/>
        <v>3.1637815247608514</v>
      </c>
      <c r="M6261" s="28">
        <f t="shared" si="1152"/>
        <v>0.20552304837265933</v>
      </c>
      <c r="N6261" s="28">
        <f t="shared" si="1148"/>
        <v>5.5433152983182508</v>
      </c>
      <c r="O6261" s="28">
        <f t="shared" si="1153"/>
        <v>0.36010042074168885</v>
      </c>
      <c r="P6261" s="28">
        <f t="shared" si="1154"/>
        <v>0.56562346911434824</v>
      </c>
      <c r="Q6261" s="6">
        <f t="shared" si="1144"/>
        <v>9.865106321887647E-2</v>
      </c>
      <c r="R6261" s="6">
        <f t="shared" si="1145"/>
        <v>0.14043916408925866</v>
      </c>
      <c r="S6261" s="6">
        <f t="shared" si="1146"/>
        <v>0.23909022730813512</v>
      </c>
    </row>
    <row r="6262" spans="2:19" customFormat="1" x14ac:dyDescent="0.25">
      <c r="B6262" s="200" t="s">
        <v>871</v>
      </c>
      <c r="C6262" s="114">
        <v>5</v>
      </c>
      <c r="D6262" s="1">
        <v>3</v>
      </c>
      <c r="E6262" s="1"/>
      <c r="F6262" s="1"/>
      <c r="G6262" s="4">
        <f t="shared" si="1149"/>
        <v>795.77470000000005</v>
      </c>
      <c r="H6262" s="201"/>
      <c r="I6262" s="201"/>
      <c r="J6262" s="204">
        <f t="shared" si="1147"/>
        <v>7.0685834705770342E-4</v>
      </c>
      <c r="K6262" s="204">
        <f t="shared" si="1151"/>
        <v>0.56249666683810862</v>
      </c>
      <c r="L6262" s="28">
        <f t="shared" si="1150"/>
        <v>2.219707841442716</v>
      </c>
      <c r="M6262" s="28">
        <f t="shared" si="1152"/>
        <v>1.7663769089848702</v>
      </c>
      <c r="N6262" s="28">
        <f t="shared" si="1148"/>
        <v>4.6285167281146418</v>
      </c>
      <c r="O6262" s="28">
        <f t="shared" si="1153"/>
        <v>3.6832347567317885</v>
      </c>
      <c r="P6262" s="28">
        <f t="shared" si="1154"/>
        <v>5.4496116657166587</v>
      </c>
      <c r="Q6262" s="6">
        <f t="shared" si="1144"/>
        <v>0.84786091631273763</v>
      </c>
      <c r="R6262" s="6">
        <f t="shared" si="1145"/>
        <v>1.4364615551253976</v>
      </c>
      <c r="S6262" s="6">
        <f t="shared" si="1146"/>
        <v>2.2843224714381352</v>
      </c>
    </row>
    <row r="6263" spans="2:19" customFormat="1" x14ac:dyDescent="0.25">
      <c r="B6263" s="200" t="s">
        <v>871</v>
      </c>
      <c r="C6263" s="114">
        <v>5</v>
      </c>
      <c r="D6263" s="1">
        <v>1.3</v>
      </c>
      <c r="E6263" s="1" t="s">
        <v>979</v>
      </c>
      <c r="F6263" s="1"/>
      <c r="G6263" s="4">
        <f t="shared" si="1149"/>
        <v>795.77470000000005</v>
      </c>
      <c r="H6263" s="201"/>
      <c r="I6263" s="201"/>
      <c r="J6263" s="204">
        <f t="shared" si="1147"/>
        <v>1.3273228961416879E-4</v>
      </c>
      <c r="K6263" s="204">
        <f t="shared" si="1151"/>
        <v>0.1056243741062671</v>
      </c>
      <c r="L6263" s="28">
        <f t="shared" si="1150"/>
        <v>0.32460097397494425</v>
      </c>
      <c r="M6263" s="28">
        <f t="shared" si="1152"/>
        <v>0.25830771706004141</v>
      </c>
      <c r="N6263" s="28">
        <f t="shared" si="1148"/>
        <v>1.7398976112023801</v>
      </c>
      <c r="O6263" s="28">
        <f t="shared" si="1153"/>
        <v>1.3845583220665181</v>
      </c>
      <c r="P6263" s="28">
        <f t="shared" si="1154"/>
        <v>1.6428660391265595</v>
      </c>
      <c r="Q6263" s="6">
        <f t="shared" si="1144"/>
        <v>0.12398770418881987</v>
      </c>
      <c r="R6263" s="6">
        <f t="shared" si="1145"/>
        <v>0.53997774560594203</v>
      </c>
      <c r="S6263" s="6">
        <f t="shared" si="1146"/>
        <v>0.66396544979476191</v>
      </c>
    </row>
    <row r="6264" spans="2:19" customFormat="1" x14ac:dyDescent="0.25">
      <c r="B6264" s="200" t="s">
        <v>871</v>
      </c>
      <c r="C6264" s="114">
        <v>5</v>
      </c>
      <c r="D6264" s="1">
        <v>4.5</v>
      </c>
      <c r="E6264" s="1"/>
      <c r="F6264" s="1"/>
      <c r="G6264" s="4">
        <f t="shared" si="1149"/>
        <v>64.961200000000005</v>
      </c>
      <c r="H6264" s="201"/>
      <c r="I6264" s="201"/>
      <c r="J6264" s="204">
        <f t="shared" si="1147"/>
        <v>1.5904312808798326E-3</v>
      </c>
      <c r="K6264" s="204">
        <f t="shared" si="1151"/>
        <v>0.10331632652743439</v>
      </c>
      <c r="L6264" s="28">
        <f t="shared" si="1150"/>
        <v>5.6380590590289899</v>
      </c>
      <c r="M6264" s="28">
        <f t="shared" si="1152"/>
        <v>0.36625508924934846</v>
      </c>
      <c r="N6264" s="28">
        <f t="shared" si="1148"/>
        <v>7.4382130025037601</v>
      </c>
      <c r="O6264" s="28">
        <f t="shared" si="1153"/>
        <v>0.48319525187039564</v>
      </c>
      <c r="P6264" s="28">
        <f t="shared" si="1154"/>
        <v>0.84945034111974405</v>
      </c>
      <c r="Q6264" s="6">
        <f t="shared" si="1144"/>
        <v>0.17580244283968727</v>
      </c>
      <c r="R6264" s="6">
        <f t="shared" si="1145"/>
        <v>0.1884461482294543</v>
      </c>
      <c r="S6264" s="6">
        <f t="shared" si="1146"/>
        <v>0.36424859106914154</v>
      </c>
    </row>
    <row r="6265" spans="2:19" customFormat="1" x14ac:dyDescent="0.25">
      <c r="B6265" s="200" t="s">
        <v>871</v>
      </c>
      <c r="C6265" s="114">
        <v>5</v>
      </c>
      <c r="D6265" s="1">
        <v>3.8</v>
      </c>
      <c r="E6265" s="1"/>
      <c r="F6265" s="1"/>
      <c r="G6265" s="4">
        <f t="shared" si="1149"/>
        <v>64.961200000000005</v>
      </c>
      <c r="H6265" s="201"/>
      <c r="I6265" s="201"/>
      <c r="J6265" s="204">
        <f t="shared" si="1147"/>
        <v>1.1341149479459152E-3</v>
      </c>
      <c r="K6265" s="204">
        <f t="shared" si="1151"/>
        <v>7.3673469385489021E-2</v>
      </c>
      <c r="L6265" s="28">
        <f t="shared" si="1150"/>
        <v>3.8222275656794742</v>
      </c>
      <c r="M6265" s="28">
        <f t="shared" si="1152"/>
        <v>0.24829649415562419</v>
      </c>
      <c r="N6265" s="28">
        <f t="shared" si="1148"/>
        <v>6.1031884174464111</v>
      </c>
      <c r="O6265" s="28">
        <f t="shared" si="1153"/>
        <v>0.39647045111343715</v>
      </c>
      <c r="P6265" s="28">
        <f t="shared" si="1154"/>
        <v>0.64476694526906131</v>
      </c>
      <c r="Q6265" s="6">
        <f t="shared" si="1144"/>
        <v>0.1191823171946996</v>
      </c>
      <c r="R6265" s="6">
        <f t="shared" si="1145"/>
        <v>0.1546234759342405</v>
      </c>
      <c r="S6265" s="6">
        <f t="shared" si="1146"/>
        <v>0.2738057931289401</v>
      </c>
    </row>
    <row r="6266" spans="2:19" customFormat="1" x14ac:dyDescent="0.25">
      <c r="B6266" s="200" t="s">
        <v>871</v>
      </c>
      <c r="C6266" s="114">
        <v>5</v>
      </c>
      <c r="D6266" s="1">
        <v>6.7</v>
      </c>
      <c r="E6266" s="1"/>
      <c r="F6266" s="1"/>
      <c r="G6266" s="4">
        <f t="shared" si="1149"/>
        <v>64.961200000000005</v>
      </c>
      <c r="H6266" s="201"/>
      <c r="I6266" s="201"/>
      <c r="J6266" s="204">
        <f t="shared" si="1147"/>
        <v>3.5256523554911458E-3</v>
      </c>
      <c r="K6266" s="204">
        <f t="shared" si="1151"/>
        <v>0.22903061223785337</v>
      </c>
      <c r="L6266" s="28">
        <f t="shared" si="1150"/>
        <v>14.077969600318117</v>
      </c>
      <c r="M6266" s="28">
        <f t="shared" si="1152"/>
        <v>0.9145218165384269</v>
      </c>
      <c r="N6266" s="28">
        <f t="shared" si="1148"/>
        <v>11.849976492405487</v>
      </c>
      <c r="O6266" s="28">
        <f t="shared" si="1153"/>
        <v>0.76978870784942166</v>
      </c>
      <c r="P6266" s="28">
        <f t="shared" si="1154"/>
        <v>1.6843105243878487</v>
      </c>
      <c r="Q6266" s="6">
        <f t="shared" si="1144"/>
        <v>0.43897047193844491</v>
      </c>
      <c r="R6266" s="6">
        <f t="shared" si="1145"/>
        <v>0.30021759606127446</v>
      </c>
      <c r="S6266" s="6">
        <f t="shared" si="1146"/>
        <v>0.73918806799971937</v>
      </c>
    </row>
    <row r="6267" spans="2:19" customFormat="1" x14ac:dyDescent="0.25">
      <c r="B6267" s="200" t="s">
        <v>871</v>
      </c>
      <c r="C6267" s="114">
        <v>5</v>
      </c>
      <c r="D6267" s="1">
        <v>3.2</v>
      </c>
      <c r="E6267" s="1"/>
      <c r="F6267" s="1"/>
      <c r="G6267" s="4">
        <f t="shared" si="1149"/>
        <v>64.961200000000005</v>
      </c>
      <c r="H6267" s="201"/>
      <c r="I6267" s="201"/>
      <c r="J6267" s="204">
        <f t="shared" si="1147"/>
        <v>8.0424771931898698E-4</v>
      </c>
      <c r="K6267" s="204">
        <f t="shared" si="1151"/>
        <v>5.2244897957576697E-2</v>
      </c>
      <c r="L6267" s="28">
        <f t="shared" si="1150"/>
        <v>2.57474279673893</v>
      </c>
      <c r="M6267" s="28">
        <f t="shared" si="1152"/>
        <v>0.16725838501169291</v>
      </c>
      <c r="N6267" s="28">
        <f t="shared" si="1148"/>
        <v>4.9915502127950244</v>
      </c>
      <c r="O6267" s="28">
        <f t="shared" si="1153"/>
        <v>0.32425709797277341</v>
      </c>
      <c r="P6267" s="28">
        <f t="shared" si="1154"/>
        <v>0.49151548298446635</v>
      </c>
      <c r="Q6267" s="6">
        <f t="shared" si="1144"/>
        <v>8.0284024805612586E-2</v>
      </c>
      <c r="R6267" s="6">
        <f t="shared" si="1145"/>
        <v>0.12646026820938164</v>
      </c>
      <c r="S6267" s="6">
        <f t="shared" si="1146"/>
        <v>0.20674429301499422</v>
      </c>
    </row>
    <row r="6268" spans="2:19" customFormat="1" x14ac:dyDescent="0.25">
      <c r="B6268" s="200" t="s">
        <v>871</v>
      </c>
      <c r="C6268" s="114">
        <v>5</v>
      </c>
      <c r="D6268" s="1">
        <v>1.3</v>
      </c>
      <c r="E6268" s="1" t="s">
        <v>979</v>
      </c>
      <c r="F6268" s="1"/>
      <c r="G6268" s="4">
        <f t="shared" si="1149"/>
        <v>795.77470000000005</v>
      </c>
      <c r="H6268" s="201"/>
      <c r="I6268" s="201"/>
      <c r="J6268" s="204">
        <f t="shared" si="1147"/>
        <v>1.3273228961416879E-4</v>
      </c>
      <c r="K6268" s="204">
        <f t="shared" si="1151"/>
        <v>0.1056243741062671</v>
      </c>
      <c r="L6268" s="28">
        <f t="shared" si="1150"/>
        <v>0.32460097397494425</v>
      </c>
      <c r="M6268" s="28">
        <f t="shared" si="1152"/>
        <v>0.25830771706004141</v>
      </c>
      <c r="N6268" s="28">
        <f t="shared" si="1148"/>
        <v>1.7398976112023801</v>
      </c>
      <c r="O6268" s="28">
        <f t="shared" si="1153"/>
        <v>1.3845583220665181</v>
      </c>
      <c r="P6268" s="28">
        <f t="shared" si="1154"/>
        <v>1.6428660391265595</v>
      </c>
      <c r="Q6268" s="6">
        <f t="shared" si="1144"/>
        <v>0.12398770418881987</v>
      </c>
      <c r="R6268" s="6">
        <f t="shared" si="1145"/>
        <v>0.53997774560594203</v>
      </c>
      <c r="S6268" s="6">
        <f t="shared" si="1146"/>
        <v>0.66396544979476191</v>
      </c>
    </row>
    <row r="6269" spans="2:19" customFormat="1" x14ac:dyDescent="0.25">
      <c r="B6269" s="200" t="s">
        <v>871</v>
      </c>
      <c r="C6269" s="114">
        <v>5</v>
      </c>
      <c r="D6269" s="1">
        <v>9.5</v>
      </c>
      <c r="E6269" s="1"/>
      <c r="F6269" s="1"/>
      <c r="G6269" s="4">
        <f t="shared" si="1149"/>
        <v>64.961200000000005</v>
      </c>
      <c r="H6269" s="201"/>
      <c r="I6269" s="201"/>
      <c r="J6269" s="204">
        <f t="shared" si="1147"/>
        <v>7.0882184246619708E-3</v>
      </c>
      <c r="K6269" s="204">
        <f t="shared" si="1151"/>
        <v>0.46045918365930638</v>
      </c>
      <c r="L6269" s="28">
        <f t="shared" si="1150"/>
        <v>31.418150823747471</v>
      </c>
      <c r="M6269" s="28">
        <f t="shared" si="1152"/>
        <v>2.040960818878494</v>
      </c>
      <c r="N6269" s="28">
        <f t="shared" si="1148"/>
        <v>17.829804770165779</v>
      </c>
      <c r="O6269" s="28">
        <f t="shared" si="1153"/>
        <v>1.1582455361012471</v>
      </c>
      <c r="P6269" s="28">
        <f t="shared" si="1154"/>
        <v>3.1992063549797409</v>
      </c>
      <c r="Q6269" s="6">
        <f t="shared" si="1144"/>
        <v>0.97966119306167709</v>
      </c>
      <c r="R6269" s="6">
        <f t="shared" si="1145"/>
        <v>0.45171575907948641</v>
      </c>
      <c r="S6269" s="6">
        <f t="shared" si="1146"/>
        <v>1.4313769521411634</v>
      </c>
    </row>
    <row r="6270" spans="2:19" customFormat="1" x14ac:dyDescent="0.25">
      <c r="B6270" s="200" t="s">
        <v>871</v>
      </c>
      <c r="C6270" s="114">
        <v>5</v>
      </c>
      <c r="D6270" s="1">
        <v>2</v>
      </c>
      <c r="E6270" s="1" t="s">
        <v>979</v>
      </c>
      <c r="F6270" s="1"/>
      <c r="G6270" s="4">
        <f t="shared" si="1149"/>
        <v>795.77470000000005</v>
      </c>
      <c r="H6270" s="201"/>
      <c r="I6270" s="201"/>
      <c r="J6270" s="204">
        <f t="shared" si="1147"/>
        <v>3.1415926535897931E-4</v>
      </c>
      <c r="K6270" s="204">
        <f t="shared" si="1151"/>
        <v>0.24999851859471495</v>
      </c>
      <c r="L6270" s="28">
        <f t="shared" si="1150"/>
        <v>0.87390054800363282</v>
      </c>
      <c r="M6270" s="28">
        <f t="shared" si="1152"/>
        <v>0.69542383908485095</v>
      </c>
      <c r="N6270" s="28">
        <f t="shared" si="1148"/>
        <v>2.880149720803352</v>
      </c>
      <c r="O6270" s="28">
        <f t="shared" si="1153"/>
        <v>2.2919367433236837</v>
      </c>
      <c r="P6270" s="28">
        <f t="shared" si="1154"/>
        <v>2.9873605824085345</v>
      </c>
      <c r="Q6270" s="6">
        <f t="shared" si="1144"/>
        <v>0.33380344276072843</v>
      </c>
      <c r="R6270" s="6">
        <f t="shared" si="1145"/>
        <v>0.89385532989623662</v>
      </c>
      <c r="S6270" s="6">
        <f t="shared" si="1146"/>
        <v>1.227658772656965</v>
      </c>
    </row>
    <row r="6271" spans="2:19" customFormat="1" x14ac:dyDescent="0.25">
      <c r="B6271" s="200" t="s">
        <v>871</v>
      </c>
      <c r="C6271" s="114">
        <v>5</v>
      </c>
      <c r="D6271" s="1">
        <v>1.8</v>
      </c>
      <c r="E6271" s="1" t="s">
        <v>979</v>
      </c>
      <c r="F6271" s="1"/>
      <c r="G6271" s="4">
        <f t="shared" si="1149"/>
        <v>795.77470000000005</v>
      </c>
      <c r="H6271" s="201"/>
      <c r="I6271" s="201"/>
      <c r="J6271" s="204">
        <f t="shared" si="1147"/>
        <v>2.5446900494077327E-4</v>
      </c>
      <c r="K6271" s="204">
        <f t="shared" si="1151"/>
        <v>0.20249880006171914</v>
      </c>
      <c r="L6271" s="28">
        <f t="shared" si="1150"/>
        <v>0.68590748301013704</v>
      </c>
      <c r="M6271" s="28">
        <f t="shared" si="1152"/>
        <v>0.54582459775497671</v>
      </c>
      <c r="N6271" s="28">
        <f t="shared" si="1148"/>
        <v>2.5461196030223361</v>
      </c>
      <c r="O6271" s="28">
        <f t="shared" si="1153"/>
        <v>2.0261255964970846</v>
      </c>
      <c r="P6271" s="28">
        <f t="shared" si="1154"/>
        <v>2.5719501942520613</v>
      </c>
      <c r="Q6271" s="6">
        <f t="shared" si="1144"/>
        <v>0.26199580692238883</v>
      </c>
      <c r="R6271" s="6">
        <f t="shared" si="1145"/>
        <v>0.79018898263386306</v>
      </c>
      <c r="S6271" s="6">
        <f t="shared" si="1146"/>
        <v>1.0521847895562519</v>
      </c>
    </row>
    <row r="6272" spans="2:19" customFormat="1" x14ac:dyDescent="0.25">
      <c r="B6272" s="200" t="s">
        <v>871</v>
      </c>
      <c r="C6272" s="114">
        <v>5</v>
      </c>
      <c r="D6272" s="1">
        <v>12.4</v>
      </c>
      <c r="E6272" s="1"/>
      <c r="F6272" s="1"/>
      <c r="G6272" s="4">
        <f t="shared" si="1149"/>
        <v>64.961200000000005</v>
      </c>
      <c r="H6272" s="201"/>
      <c r="I6272" s="201"/>
      <c r="J6272" s="204">
        <f t="shared" si="1147"/>
        <v>1.2076282160399163E-2</v>
      </c>
      <c r="K6272" s="204">
        <f t="shared" si="1151"/>
        <v>0.78448979589423762</v>
      </c>
      <c r="L6272" s="28">
        <f t="shared" si="1150"/>
        <v>57.965622723214949</v>
      </c>
      <c r="M6272" s="28">
        <f t="shared" si="1152"/>
        <v>3.7655164838839954</v>
      </c>
      <c r="N6272" s="28">
        <f t="shared" si="1148"/>
        <v>24.350806031402399</v>
      </c>
      <c r="O6272" s="28">
        <f t="shared" si="1153"/>
        <v>1.5818576114491529</v>
      </c>
      <c r="P6272" s="28">
        <f t="shared" si="1154"/>
        <v>5.3473740953331479</v>
      </c>
      <c r="Q6272" s="6">
        <f t="shared" si="1144"/>
        <v>1.8074479122643177</v>
      </c>
      <c r="R6272" s="6">
        <f t="shared" si="1145"/>
        <v>0.61692446846516968</v>
      </c>
      <c r="S6272" s="6">
        <f t="shared" si="1146"/>
        <v>2.4243723807294875</v>
      </c>
    </row>
    <row r="6273" spans="2:19" customFormat="1" x14ac:dyDescent="0.25">
      <c r="B6273" s="200" t="s">
        <v>871</v>
      </c>
      <c r="C6273" s="114">
        <v>5</v>
      </c>
      <c r="D6273" s="1">
        <v>6.2</v>
      </c>
      <c r="E6273" s="1" t="s">
        <v>981</v>
      </c>
      <c r="F6273" s="1"/>
      <c r="G6273" s="4">
        <f t="shared" si="1149"/>
        <v>64.961200000000005</v>
      </c>
      <c r="H6273" s="201"/>
      <c r="I6273" s="201"/>
      <c r="J6273" s="204">
        <f t="shared" si="1147"/>
        <v>3.0190705400997908E-3</v>
      </c>
      <c r="K6273" s="204">
        <f t="shared" si="1151"/>
        <v>0.1961224489735594</v>
      </c>
      <c r="L6273" s="28">
        <f t="shared" si="1150"/>
        <v>11.778840632041497</v>
      </c>
      <c r="M6273" s="28">
        <f t="shared" si="1152"/>
        <v>0.76516763690751333</v>
      </c>
      <c r="N6273" s="28">
        <f t="shared" si="1148"/>
        <v>10.8220178607594</v>
      </c>
      <c r="O6273" s="28">
        <f t="shared" si="1153"/>
        <v>0.70301128029210602</v>
      </c>
      <c r="P6273" s="28">
        <f t="shared" si="1154"/>
        <v>1.4681789171996193</v>
      </c>
      <c r="Q6273" s="6">
        <f t="shared" si="1144"/>
        <v>0.36728046571560641</v>
      </c>
      <c r="R6273" s="6">
        <f t="shared" si="1145"/>
        <v>0.27417439931392135</v>
      </c>
      <c r="S6273" s="6">
        <f t="shared" si="1146"/>
        <v>0.64145486502952775</v>
      </c>
    </row>
    <row r="6274" spans="2:19" customFormat="1" x14ac:dyDescent="0.25">
      <c r="B6274" s="200" t="s">
        <v>871</v>
      </c>
      <c r="C6274" s="114">
        <v>5</v>
      </c>
      <c r="D6274" s="1">
        <v>4.5</v>
      </c>
      <c r="E6274" s="1"/>
      <c r="F6274" s="1"/>
      <c r="G6274" s="4">
        <f t="shared" si="1149"/>
        <v>64.961200000000005</v>
      </c>
      <c r="H6274" s="201"/>
      <c r="I6274" s="201"/>
      <c r="J6274" s="204">
        <f t="shared" si="1147"/>
        <v>1.5904312808798326E-3</v>
      </c>
      <c r="K6274" s="204">
        <f t="shared" si="1151"/>
        <v>0.10331632652743439</v>
      </c>
      <c r="L6274" s="28">
        <f t="shared" si="1150"/>
        <v>5.6380590590289899</v>
      </c>
      <c r="M6274" s="28">
        <f t="shared" si="1152"/>
        <v>0.36625508924934846</v>
      </c>
      <c r="N6274" s="28">
        <f t="shared" si="1148"/>
        <v>7.4382130025037601</v>
      </c>
      <c r="O6274" s="28">
        <f t="shared" si="1153"/>
        <v>0.48319525187039564</v>
      </c>
      <c r="P6274" s="28">
        <f t="shared" si="1154"/>
        <v>0.84945034111974405</v>
      </c>
      <c r="Q6274" s="6">
        <f t="shared" si="1144"/>
        <v>0.17580244283968727</v>
      </c>
      <c r="R6274" s="6">
        <f t="shared" si="1145"/>
        <v>0.1884461482294543</v>
      </c>
      <c r="S6274" s="6">
        <f t="shared" si="1146"/>
        <v>0.36424859106914154</v>
      </c>
    </row>
    <row r="6275" spans="2:19" customFormat="1" x14ac:dyDescent="0.25">
      <c r="B6275" s="200" t="s">
        <v>871</v>
      </c>
      <c r="C6275" s="114">
        <v>5</v>
      </c>
      <c r="D6275" s="1">
        <v>5.7</v>
      </c>
      <c r="E6275" s="1"/>
      <c r="F6275" s="1"/>
      <c r="G6275" s="4">
        <f t="shared" si="1149"/>
        <v>64.961200000000005</v>
      </c>
      <c r="H6275" s="201"/>
      <c r="I6275" s="201"/>
      <c r="J6275" s="204">
        <f t="shared" si="1147"/>
        <v>2.5517586328783095E-3</v>
      </c>
      <c r="K6275" s="204">
        <f t="shared" si="1151"/>
        <v>0.1657653061173503</v>
      </c>
      <c r="L6275" s="28">
        <f t="shared" si="1150"/>
        <v>9.7084599828880815</v>
      </c>
      <c r="M6275" s="28">
        <f t="shared" si="1152"/>
        <v>0.63067322287304872</v>
      </c>
      <c r="N6275" s="28">
        <f t="shared" si="1148"/>
        <v>9.8080698655856366</v>
      </c>
      <c r="O6275" s="28">
        <f t="shared" si="1153"/>
        <v>0.63714400051044973</v>
      </c>
      <c r="P6275" s="28">
        <f t="shared" si="1154"/>
        <v>1.2678172233834983</v>
      </c>
      <c r="Q6275" s="6">
        <f t="shared" ref="Q6275:Q6338" si="1155">M6275*0.48</f>
        <v>0.30272314697906338</v>
      </c>
      <c r="R6275" s="6">
        <f t="shared" ref="R6275:R6338" si="1156">O6275*0.39</f>
        <v>0.24848616019907541</v>
      </c>
      <c r="S6275" s="6">
        <f t="shared" ref="S6275:S6338" si="1157">Q6275+R6275</f>
        <v>0.55120930717813876</v>
      </c>
    </row>
    <row r="6276" spans="2:19" customFormat="1" x14ac:dyDescent="0.25">
      <c r="B6276" s="200" t="s">
        <v>871</v>
      </c>
      <c r="C6276" s="114">
        <v>5</v>
      </c>
      <c r="D6276" s="1">
        <v>9</v>
      </c>
      <c r="E6276" s="1"/>
      <c r="F6276" s="1"/>
      <c r="G6276" s="4">
        <f t="shared" si="1149"/>
        <v>64.961200000000005</v>
      </c>
      <c r="H6276" s="201"/>
      <c r="I6276" s="201"/>
      <c r="J6276" s="204">
        <f t="shared" si="1147"/>
        <v>6.3617251235193305E-3</v>
      </c>
      <c r="K6276" s="204">
        <f t="shared" si="1151"/>
        <v>0.41326530610973755</v>
      </c>
      <c r="L6276" s="28">
        <f t="shared" si="1150"/>
        <v>27.7458210460766</v>
      </c>
      <c r="M6276" s="28">
        <f t="shared" si="1152"/>
        <v>1.8024018650981257</v>
      </c>
      <c r="N6276" s="28">
        <f t="shared" si="1148"/>
        <v>16.73684929877896</v>
      </c>
      <c r="O6276" s="28">
        <f t="shared" si="1153"/>
        <v>1.0872458357562698</v>
      </c>
      <c r="P6276" s="28">
        <f t="shared" si="1154"/>
        <v>2.8896477008543955</v>
      </c>
      <c r="Q6276" s="6">
        <f t="shared" si="1155"/>
        <v>0.86515289524710026</v>
      </c>
      <c r="R6276" s="6">
        <f t="shared" si="1156"/>
        <v>0.42402587594494523</v>
      </c>
      <c r="S6276" s="6">
        <f t="shared" si="1157"/>
        <v>1.2891787711920455</v>
      </c>
    </row>
    <row r="6277" spans="2:19" customFormat="1" x14ac:dyDescent="0.25">
      <c r="B6277" s="200" t="s">
        <v>871</v>
      </c>
      <c r="C6277" s="114">
        <v>5</v>
      </c>
      <c r="D6277" s="1">
        <v>2</v>
      </c>
      <c r="E6277" s="1" t="s">
        <v>979</v>
      </c>
      <c r="F6277" s="1"/>
      <c r="G6277" s="4">
        <f t="shared" si="1149"/>
        <v>795.77470000000005</v>
      </c>
      <c r="H6277" s="201"/>
      <c r="I6277" s="201"/>
      <c r="J6277" s="204">
        <f t="shared" si="1147"/>
        <v>3.1415926535897931E-4</v>
      </c>
      <c r="K6277" s="204">
        <f t="shared" si="1151"/>
        <v>0.24999851859471495</v>
      </c>
      <c r="L6277" s="28">
        <f t="shared" si="1150"/>
        <v>0.87390054800363282</v>
      </c>
      <c r="M6277" s="28">
        <f t="shared" si="1152"/>
        <v>0.69542383908485095</v>
      </c>
      <c r="N6277" s="28">
        <f t="shared" si="1148"/>
        <v>2.880149720803352</v>
      </c>
      <c r="O6277" s="28">
        <f t="shared" si="1153"/>
        <v>2.2919367433236837</v>
      </c>
      <c r="P6277" s="28">
        <f t="shared" si="1154"/>
        <v>2.9873605824085345</v>
      </c>
      <c r="Q6277" s="6">
        <f t="shared" si="1155"/>
        <v>0.33380344276072843</v>
      </c>
      <c r="R6277" s="6">
        <f t="shared" si="1156"/>
        <v>0.89385532989623662</v>
      </c>
      <c r="S6277" s="6">
        <f t="shared" si="1157"/>
        <v>1.227658772656965</v>
      </c>
    </row>
    <row r="6278" spans="2:19" customFormat="1" x14ac:dyDescent="0.25">
      <c r="B6278" s="200" t="s">
        <v>871</v>
      </c>
      <c r="C6278" s="114">
        <v>5</v>
      </c>
      <c r="D6278" s="1">
        <v>7.7</v>
      </c>
      <c r="E6278" s="1" t="s">
        <v>981</v>
      </c>
      <c r="F6278" s="1"/>
      <c r="G6278" s="4">
        <f t="shared" si="1149"/>
        <v>64.961200000000005</v>
      </c>
      <c r="H6278" s="201"/>
      <c r="I6278" s="201"/>
      <c r="J6278" s="204">
        <f t="shared" si="1147"/>
        <v>4.6566257107834713E-3</v>
      </c>
      <c r="K6278" s="204">
        <f t="shared" si="1151"/>
        <v>0.3024999999906956</v>
      </c>
      <c r="L6278" s="28">
        <f t="shared" si="1150"/>
        <v>19.383679878909756</v>
      </c>
      <c r="M6278" s="28">
        <f t="shared" si="1152"/>
        <v>1.2591871297732691</v>
      </c>
      <c r="N6278" s="28">
        <f t="shared" si="1148"/>
        <v>13.944537614026947</v>
      </c>
      <c r="O6278" s="28">
        <f t="shared" si="1153"/>
        <v>0.90585391442244467</v>
      </c>
      <c r="P6278" s="28">
        <f t="shared" si="1154"/>
        <v>2.1650410441957137</v>
      </c>
      <c r="Q6278" s="6">
        <f t="shared" si="1155"/>
        <v>0.60440982229116913</v>
      </c>
      <c r="R6278" s="6">
        <f t="shared" si="1156"/>
        <v>0.35328302662475342</v>
      </c>
      <c r="S6278" s="6">
        <f t="shared" si="1157"/>
        <v>0.95769284891592255</v>
      </c>
    </row>
    <row r="6279" spans="2:19" customFormat="1" x14ac:dyDescent="0.25">
      <c r="B6279" s="200" t="s">
        <v>871</v>
      </c>
      <c r="C6279" s="114">
        <v>5</v>
      </c>
      <c r="D6279" s="1">
        <v>12.7</v>
      </c>
      <c r="E6279" s="1"/>
      <c r="F6279" s="1"/>
      <c r="G6279" s="4">
        <f t="shared" si="1149"/>
        <v>64.961200000000005</v>
      </c>
      <c r="H6279" s="201"/>
      <c r="I6279" s="201"/>
      <c r="J6279" s="204">
        <f t="shared" si="1147"/>
        <v>1.2667686977437444E-2</v>
      </c>
      <c r="K6279" s="204">
        <f t="shared" si="1151"/>
        <v>0.82290816323999483</v>
      </c>
      <c r="L6279" s="28">
        <f t="shared" si="1150"/>
        <v>61.240511038146693</v>
      </c>
      <c r="M6279" s="28">
        <f t="shared" si="1152"/>
        <v>3.9782571628142986</v>
      </c>
      <c r="N6279" s="28">
        <f t="shared" si="1148"/>
        <v>25.041499040759668</v>
      </c>
      <c r="O6279" s="28">
        <f t="shared" si="1153"/>
        <v>1.6267258590388856</v>
      </c>
      <c r="P6279" s="28">
        <f t="shared" si="1154"/>
        <v>5.604983021853184</v>
      </c>
      <c r="Q6279" s="6">
        <f t="shared" si="1155"/>
        <v>1.9095634381508633</v>
      </c>
      <c r="R6279" s="6">
        <f t="shared" si="1156"/>
        <v>0.63442308502516542</v>
      </c>
      <c r="S6279" s="6">
        <f t="shared" si="1157"/>
        <v>2.5439865231760286</v>
      </c>
    </row>
    <row r="6280" spans="2:19" customFormat="1" x14ac:dyDescent="0.25">
      <c r="B6280" s="200" t="s">
        <v>871</v>
      </c>
      <c r="C6280" s="114">
        <v>5</v>
      </c>
      <c r="D6280" s="1">
        <v>3</v>
      </c>
      <c r="E6280" s="1" t="s">
        <v>979</v>
      </c>
      <c r="F6280" s="1"/>
      <c r="G6280" s="4">
        <f t="shared" si="1149"/>
        <v>795.77470000000005</v>
      </c>
      <c r="H6280" s="201"/>
      <c r="I6280" s="201"/>
      <c r="J6280" s="204">
        <f t="shared" si="1147"/>
        <v>7.0685834705770342E-4</v>
      </c>
      <c r="K6280" s="204">
        <f t="shared" si="1151"/>
        <v>0.56249666683810862</v>
      </c>
      <c r="L6280" s="28">
        <f t="shared" si="1150"/>
        <v>2.219707841442716</v>
      </c>
      <c r="M6280" s="28">
        <f t="shared" si="1152"/>
        <v>1.7663769089848702</v>
      </c>
      <c r="N6280" s="28">
        <f t="shared" si="1148"/>
        <v>4.6285167281146418</v>
      </c>
      <c r="O6280" s="28">
        <f t="shared" si="1153"/>
        <v>3.6832347567317885</v>
      </c>
      <c r="P6280" s="28">
        <f t="shared" si="1154"/>
        <v>5.4496116657166587</v>
      </c>
      <c r="Q6280" s="6">
        <f t="shared" si="1155"/>
        <v>0.84786091631273763</v>
      </c>
      <c r="R6280" s="6">
        <f t="shared" si="1156"/>
        <v>1.4364615551253976</v>
      </c>
      <c r="S6280" s="6">
        <f t="shared" si="1157"/>
        <v>2.2843224714381352</v>
      </c>
    </row>
    <row r="6281" spans="2:19" customFormat="1" x14ac:dyDescent="0.25">
      <c r="B6281" s="200" t="s">
        <v>871</v>
      </c>
      <c r="C6281" s="114">
        <v>5</v>
      </c>
      <c r="D6281" s="1">
        <v>8.1999999999999993</v>
      </c>
      <c r="E6281" s="1"/>
      <c r="F6281" s="1"/>
      <c r="G6281" s="4">
        <f t="shared" si="1149"/>
        <v>64.961200000000005</v>
      </c>
      <c r="H6281" s="201"/>
      <c r="I6281" s="201"/>
      <c r="J6281" s="204">
        <f t="shared" si="1147"/>
        <v>5.2810172506844409E-3</v>
      </c>
      <c r="K6281" s="204">
        <f t="shared" si="1151"/>
        <v>0.34306122447924381</v>
      </c>
      <c r="L6281" s="28">
        <f t="shared" si="1150"/>
        <v>22.400210436181411</v>
      </c>
      <c r="M6281" s="28">
        <f t="shared" si="1152"/>
        <v>1.455144578411133</v>
      </c>
      <c r="N6281" s="28">
        <f t="shared" si="1148"/>
        <v>15.009705698547517</v>
      </c>
      <c r="O6281" s="28">
        <f t="shared" si="1153"/>
        <v>0.97504851273671411</v>
      </c>
      <c r="P6281" s="28">
        <f t="shared" si="1154"/>
        <v>2.4301930911478471</v>
      </c>
      <c r="Q6281" s="6">
        <f t="shared" si="1155"/>
        <v>0.69846939763734384</v>
      </c>
      <c r="R6281" s="6">
        <f t="shared" si="1156"/>
        <v>0.38026891996731854</v>
      </c>
      <c r="S6281" s="6">
        <f t="shared" si="1157"/>
        <v>1.0787383176046623</v>
      </c>
    </row>
    <row r="6282" spans="2:19" customFormat="1" x14ac:dyDescent="0.25">
      <c r="B6282" s="200" t="s">
        <v>871</v>
      </c>
      <c r="C6282" s="114">
        <v>5</v>
      </c>
      <c r="D6282" s="1">
        <v>14.9</v>
      </c>
      <c r="E6282" s="1"/>
      <c r="F6282" s="1"/>
      <c r="G6282" s="4">
        <f t="shared" si="1149"/>
        <v>64.961200000000005</v>
      </c>
      <c r="H6282" s="201"/>
      <c r="I6282" s="201"/>
      <c r="J6282" s="204">
        <f t="shared" si="1147"/>
        <v>1.7436624625586747E-2</v>
      </c>
      <c r="K6282" s="204">
        <f t="shared" si="1151"/>
        <v>1.1327040815978127</v>
      </c>
      <c r="L6282" s="28">
        <f t="shared" si="1150"/>
        <v>88.419750019262679</v>
      </c>
      <c r="M6282" s="28">
        <f t="shared" si="1152"/>
        <v>5.7438531763602114</v>
      </c>
      <c r="N6282" s="28">
        <f t="shared" si="1148"/>
        <v>30.188247622977769</v>
      </c>
      <c r="O6282" s="28">
        <f t="shared" si="1153"/>
        <v>1.9610648295229753</v>
      </c>
      <c r="P6282" s="28">
        <f t="shared" si="1154"/>
        <v>7.7049180058831865</v>
      </c>
      <c r="Q6282" s="6">
        <f t="shared" si="1155"/>
        <v>2.7570495246529014</v>
      </c>
      <c r="R6282" s="6">
        <f t="shared" si="1156"/>
        <v>0.76481528351396044</v>
      </c>
      <c r="S6282" s="6">
        <f t="shared" si="1157"/>
        <v>3.5218648081668618</v>
      </c>
    </row>
    <row r="6283" spans="2:19" customFormat="1" x14ac:dyDescent="0.25">
      <c r="B6283" s="200" t="s">
        <v>871</v>
      </c>
      <c r="C6283" s="114">
        <v>5</v>
      </c>
      <c r="D6283" s="1">
        <v>2.5</v>
      </c>
      <c r="E6283" s="1" t="s">
        <v>979</v>
      </c>
      <c r="F6283" s="1"/>
      <c r="G6283" s="4">
        <f t="shared" si="1149"/>
        <v>795.77470000000005</v>
      </c>
      <c r="H6283" s="201"/>
      <c r="I6283" s="201"/>
      <c r="J6283" s="204">
        <f t="shared" si="1147"/>
        <v>4.9087385212340522E-4</v>
      </c>
      <c r="K6283" s="204">
        <f t="shared" si="1151"/>
        <v>0.39062268530424216</v>
      </c>
      <c r="L6283" s="28">
        <f t="shared" si="1150"/>
        <v>1.4596815933666829</v>
      </c>
      <c r="M6283" s="28">
        <f t="shared" si="1152"/>
        <v>1.1615708215534053</v>
      </c>
      <c r="N6283" s="28">
        <f t="shared" si="1148"/>
        <v>3.7393815404049149</v>
      </c>
      <c r="O6283" s="28">
        <f t="shared" si="1153"/>
        <v>2.975687648408019</v>
      </c>
      <c r="P6283" s="28">
        <f t="shared" si="1154"/>
        <v>4.1372584699614245</v>
      </c>
      <c r="Q6283" s="6">
        <f t="shared" si="1155"/>
        <v>0.55755399434563457</v>
      </c>
      <c r="R6283" s="6">
        <f t="shared" si="1156"/>
        <v>1.1605181828791276</v>
      </c>
      <c r="S6283" s="6">
        <f t="shared" si="1157"/>
        <v>1.7180721772247622</v>
      </c>
    </row>
    <row r="6284" spans="2:19" customFormat="1" x14ac:dyDescent="0.25">
      <c r="B6284" s="200" t="s">
        <v>871</v>
      </c>
      <c r="C6284" s="114">
        <v>5</v>
      </c>
      <c r="D6284" s="1">
        <v>2.5</v>
      </c>
      <c r="E6284" s="1" t="s">
        <v>979</v>
      </c>
      <c r="F6284" s="1"/>
      <c r="G6284" s="4">
        <f t="shared" si="1149"/>
        <v>795.77470000000005</v>
      </c>
      <c r="H6284" s="201"/>
      <c r="I6284" s="201"/>
      <c r="J6284" s="204">
        <f t="shared" si="1147"/>
        <v>4.9087385212340522E-4</v>
      </c>
      <c r="K6284" s="204">
        <f t="shared" si="1151"/>
        <v>0.39062268530424216</v>
      </c>
      <c r="L6284" s="28">
        <f t="shared" si="1150"/>
        <v>1.4596815933666829</v>
      </c>
      <c r="M6284" s="28">
        <f t="shared" si="1152"/>
        <v>1.1615708215534053</v>
      </c>
      <c r="N6284" s="28">
        <f t="shared" si="1148"/>
        <v>3.7393815404049149</v>
      </c>
      <c r="O6284" s="28">
        <f t="shared" si="1153"/>
        <v>2.975687648408019</v>
      </c>
      <c r="P6284" s="28">
        <f t="shared" si="1154"/>
        <v>4.1372584699614245</v>
      </c>
      <c r="Q6284" s="6">
        <f t="shared" si="1155"/>
        <v>0.55755399434563457</v>
      </c>
      <c r="R6284" s="6">
        <f t="shared" si="1156"/>
        <v>1.1605181828791276</v>
      </c>
      <c r="S6284" s="6">
        <f t="shared" si="1157"/>
        <v>1.7180721772247622</v>
      </c>
    </row>
    <row r="6285" spans="2:19" customFormat="1" x14ac:dyDescent="0.25">
      <c r="B6285" s="200" t="s">
        <v>871</v>
      </c>
      <c r="C6285" s="114">
        <v>5</v>
      </c>
      <c r="D6285" s="1">
        <v>2.9</v>
      </c>
      <c r="E6285" s="1" t="s">
        <v>979</v>
      </c>
      <c r="F6285" s="1"/>
      <c r="G6285" s="4">
        <f t="shared" si="1149"/>
        <v>795.77470000000005</v>
      </c>
      <c r="H6285" s="201"/>
      <c r="I6285" s="201"/>
      <c r="J6285" s="204">
        <f t="shared" si="1147"/>
        <v>6.6051985541725389E-4</v>
      </c>
      <c r="K6285" s="204">
        <f t="shared" si="1151"/>
        <v>0.52562188534538812</v>
      </c>
      <c r="L6285" s="28">
        <f t="shared" si="1150"/>
        <v>2.0532746665169008</v>
      </c>
      <c r="M6285" s="28">
        <f t="shared" si="1152"/>
        <v>1.633934381374154</v>
      </c>
      <c r="N6285" s="28">
        <f t="shared" si="1148"/>
        <v>4.4485208168488608</v>
      </c>
      <c r="O6285" s="28">
        <f t="shared" si="1153"/>
        <v>3.5399994104238179</v>
      </c>
      <c r="P6285" s="28">
        <f t="shared" si="1154"/>
        <v>5.173933791797972</v>
      </c>
      <c r="Q6285" s="6">
        <f t="shared" si="1155"/>
        <v>0.78428850305959386</v>
      </c>
      <c r="R6285" s="6">
        <f t="shared" si="1156"/>
        <v>1.380599770065289</v>
      </c>
      <c r="S6285" s="6">
        <f t="shared" si="1157"/>
        <v>2.1648882731248831</v>
      </c>
    </row>
    <row r="6286" spans="2:19" customFormat="1" x14ac:dyDescent="0.25">
      <c r="B6286" s="200" t="s">
        <v>871</v>
      </c>
      <c r="C6286" s="114">
        <v>5</v>
      </c>
      <c r="D6286" s="1">
        <v>1</v>
      </c>
      <c r="E6286" s="1" t="s">
        <v>979</v>
      </c>
      <c r="F6286" s="1"/>
      <c r="G6286" s="4">
        <f t="shared" si="1149"/>
        <v>795.77470000000005</v>
      </c>
      <c r="H6286" s="201"/>
      <c r="I6286" s="201"/>
      <c r="J6286" s="204">
        <f t="shared" si="1147"/>
        <v>7.8539816339744827E-5</v>
      </c>
      <c r="K6286" s="204">
        <f t="shared" si="1151"/>
        <v>6.2499629648678737E-2</v>
      </c>
      <c r="L6286" s="28">
        <f t="shared" si="1150"/>
        <v>0.17757999999999999</v>
      </c>
      <c r="M6286" s="28">
        <f t="shared" si="1152"/>
        <v>0.14131283659999999</v>
      </c>
      <c r="N6286" s="28">
        <f t="shared" si="1148"/>
        <v>1.28</v>
      </c>
      <c r="O6286" s="28">
        <f t="shared" si="1153"/>
        <v>1.0185856</v>
      </c>
      <c r="P6286" s="28">
        <f t="shared" si="1154"/>
        <v>1.1598984366</v>
      </c>
      <c r="Q6286" s="6">
        <f t="shared" si="1155"/>
        <v>6.7830161567999994E-2</v>
      </c>
      <c r="R6286" s="6">
        <f t="shared" si="1156"/>
        <v>0.39724838400000001</v>
      </c>
      <c r="S6286" s="6">
        <f t="shared" si="1157"/>
        <v>0.46507854556799999</v>
      </c>
    </row>
    <row r="6287" spans="2:19" customFormat="1" x14ac:dyDescent="0.25">
      <c r="B6287" s="200" t="s">
        <v>871</v>
      </c>
      <c r="C6287" s="114">
        <v>5</v>
      </c>
      <c r="D6287" s="1">
        <v>1.8</v>
      </c>
      <c r="E6287" s="1" t="s">
        <v>979</v>
      </c>
      <c r="F6287" s="1"/>
      <c r="G6287" s="4">
        <f t="shared" si="1149"/>
        <v>795.77470000000005</v>
      </c>
      <c r="H6287" s="201"/>
      <c r="I6287" s="201"/>
      <c r="J6287" s="204">
        <f t="shared" si="1147"/>
        <v>2.5446900494077327E-4</v>
      </c>
      <c r="K6287" s="204">
        <f t="shared" si="1151"/>
        <v>0.20249880006171914</v>
      </c>
      <c r="L6287" s="28">
        <f t="shared" si="1150"/>
        <v>0.68590748301013704</v>
      </c>
      <c r="M6287" s="28">
        <f t="shared" si="1152"/>
        <v>0.54582459775497671</v>
      </c>
      <c r="N6287" s="28">
        <f t="shared" si="1148"/>
        <v>2.5461196030223361</v>
      </c>
      <c r="O6287" s="28">
        <f t="shared" si="1153"/>
        <v>2.0261255964970846</v>
      </c>
      <c r="P6287" s="28">
        <f t="shared" si="1154"/>
        <v>2.5719501942520613</v>
      </c>
      <c r="Q6287" s="6">
        <f t="shared" si="1155"/>
        <v>0.26199580692238883</v>
      </c>
      <c r="R6287" s="6">
        <f t="shared" si="1156"/>
        <v>0.79018898263386306</v>
      </c>
      <c r="S6287" s="6">
        <f t="shared" si="1157"/>
        <v>1.0521847895562519</v>
      </c>
    </row>
    <row r="6288" spans="2:19" customFormat="1" x14ac:dyDescent="0.25">
      <c r="B6288" s="200" t="s">
        <v>871</v>
      </c>
      <c r="C6288" s="114">
        <v>5</v>
      </c>
      <c r="D6288" s="1">
        <v>2.5</v>
      </c>
      <c r="E6288" s="1" t="s">
        <v>979</v>
      </c>
      <c r="F6288" s="1"/>
      <c r="G6288" s="4">
        <f t="shared" si="1149"/>
        <v>795.77470000000005</v>
      </c>
      <c r="H6288" s="201"/>
      <c r="I6288" s="201"/>
      <c r="J6288" s="204">
        <f t="shared" si="1147"/>
        <v>4.9087385212340522E-4</v>
      </c>
      <c r="K6288" s="204">
        <f t="shared" si="1151"/>
        <v>0.39062268530424216</v>
      </c>
      <c r="L6288" s="28">
        <f t="shared" si="1150"/>
        <v>1.4596815933666829</v>
      </c>
      <c r="M6288" s="28">
        <f t="shared" si="1152"/>
        <v>1.1615708215534053</v>
      </c>
      <c r="N6288" s="28">
        <f t="shared" si="1148"/>
        <v>3.7393815404049149</v>
      </c>
      <c r="O6288" s="28">
        <f t="shared" si="1153"/>
        <v>2.975687648408019</v>
      </c>
      <c r="P6288" s="28">
        <f t="shared" si="1154"/>
        <v>4.1372584699614245</v>
      </c>
      <c r="Q6288" s="6">
        <f t="shared" si="1155"/>
        <v>0.55755399434563457</v>
      </c>
      <c r="R6288" s="6">
        <f t="shared" si="1156"/>
        <v>1.1605181828791276</v>
      </c>
      <c r="S6288" s="6">
        <f t="shared" si="1157"/>
        <v>1.7180721772247622</v>
      </c>
    </row>
    <row r="6289" spans="2:19" customFormat="1" x14ac:dyDescent="0.25">
      <c r="B6289" s="200" t="s">
        <v>871</v>
      </c>
      <c r="C6289" s="114">
        <v>5</v>
      </c>
      <c r="D6289" s="1">
        <v>1.4</v>
      </c>
      <c r="E6289" s="1" t="s">
        <v>979</v>
      </c>
      <c r="F6289" s="1"/>
      <c r="G6289" s="4">
        <f t="shared" si="1149"/>
        <v>795.77470000000005</v>
      </c>
      <c r="H6289" s="201"/>
      <c r="I6289" s="201"/>
      <c r="J6289" s="204">
        <f t="shared" si="1147"/>
        <v>1.5393804002589983E-4</v>
      </c>
      <c r="K6289" s="204">
        <f t="shared" si="1151"/>
        <v>0.1224992741114103</v>
      </c>
      <c r="L6289" s="28">
        <f t="shared" si="1150"/>
        <v>0.38489512077165539</v>
      </c>
      <c r="M6289" s="28">
        <f t="shared" si="1152"/>
        <v>0.3062879902564602</v>
      </c>
      <c r="N6289" s="28">
        <f t="shared" si="1148"/>
        <v>1.8974912041414842</v>
      </c>
      <c r="O6289" s="28">
        <f t="shared" si="1153"/>
        <v>1.509966575519669</v>
      </c>
      <c r="P6289" s="28">
        <f t="shared" si="1154"/>
        <v>1.8162545657761291</v>
      </c>
      <c r="Q6289" s="6">
        <f t="shared" si="1155"/>
        <v>0.14701823532310088</v>
      </c>
      <c r="R6289" s="6">
        <f t="shared" si="1156"/>
        <v>0.58888696445267086</v>
      </c>
      <c r="S6289" s="6">
        <f t="shared" si="1157"/>
        <v>0.73590519977577173</v>
      </c>
    </row>
    <row r="6290" spans="2:19" customFormat="1" x14ac:dyDescent="0.25">
      <c r="B6290" s="200" t="s">
        <v>871</v>
      </c>
      <c r="C6290" s="114">
        <v>5</v>
      </c>
      <c r="D6290" s="1">
        <v>2.2000000000000002</v>
      </c>
      <c r="E6290" s="1" t="s">
        <v>979</v>
      </c>
      <c r="F6290" s="1"/>
      <c r="G6290" s="4">
        <f t="shared" si="1149"/>
        <v>795.77470000000005</v>
      </c>
      <c r="H6290" s="201"/>
      <c r="I6290" s="201"/>
      <c r="J6290" s="204">
        <f t="shared" si="1147"/>
        <v>3.8013271108436504E-4</v>
      </c>
      <c r="K6290" s="204">
        <f t="shared" si="1151"/>
        <v>0.30249820749960515</v>
      </c>
      <c r="L6290" s="28">
        <f t="shared" si="1150"/>
        <v>1.0879872222393692</v>
      </c>
      <c r="M6290" s="28">
        <f t="shared" si="1152"/>
        <v>0.86578759184142284</v>
      </c>
      <c r="N6290" s="28">
        <f t="shared" si="1148"/>
        <v>3.2199157337071536</v>
      </c>
      <c r="O6290" s="28">
        <f t="shared" si="1153"/>
        <v>2.5623123434121418</v>
      </c>
      <c r="P6290" s="28">
        <f t="shared" si="1154"/>
        <v>3.4280999352535648</v>
      </c>
      <c r="Q6290" s="6">
        <f t="shared" si="1155"/>
        <v>0.41557804408388294</v>
      </c>
      <c r="R6290" s="6">
        <f t="shared" si="1156"/>
        <v>0.99930181393073536</v>
      </c>
      <c r="S6290" s="6">
        <f t="shared" si="1157"/>
        <v>1.4148798580146182</v>
      </c>
    </row>
    <row r="6291" spans="2:19" customFormat="1" x14ac:dyDescent="0.25">
      <c r="B6291" s="200" t="s">
        <v>871</v>
      </c>
      <c r="C6291" s="114">
        <v>5</v>
      </c>
      <c r="D6291" s="1">
        <v>2.4</v>
      </c>
      <c r="E6291" s="1" t="s">
        <v>979</v>
      </c>
      <c r="F6291" s="1"/>
      <c r="G6291" s="4">
        <f t="shared" si="1149"/>
        <v>795.77470000000005</v>
      </c>
      <c r="H6291" s="201"/>
      <c r="I6291" s="201"/>
      <c r="J6291" s="204">
        <f t="shared" si="1147"/>
        <v>4.523893421169302E-4</v>
      </c>
      <c r="K6291" s="204">
        <f t="shared" si="1151"/>
        <v>0.35999786677638956</v>
      </c>
      <c r="L6291" s="28">
        <f t="shared" si="1150"/>
        <v>1.3289226279620943</v>
      </c>
      <c r="M6291" s="28">
        <f t="shared" si="1152"/>
        <v>1.0575167596533956</v>
      </c>
      <c r="N6291" s="28">
        <f t="shared" si="1148"/>
        <v>3.5649802027876287</v>
      </c>
      <c r="O6291" s="28">
        <f t="shared" si="1153"/>
        <v>2.8369042959723112</v>
      </c>
      <c r="P6291" s="28">
        <f t="shared" si="1154"/>
        <v>3.8944210556257071</v>
      </c>
      <c r="Q6291" s="6">
        <f t="shared" si="1155"/>
        <v>0.50760804463362985</v>
      </c>
      <c r="R6291" s="6">
        <f t="shared" si="1156"/>
        <v>1.1063926754292015</v>
      </c>
      <c r="S6291" s="6">
        <f t="shared" si="1157"/>
        <v>1.6140007200628315</v>
      </c>
    </row>
    <row r="6292" spans="2:19" customFormat="1" x14ac:dyDescent="0.25">
      <c r="B6292" s="200" t="s">
        <v>871</v>
      </c>
      <c r="C6292" s="114">
        <v>5</v>
      </c>
      <c r="D6292" s="1">
        <v>0.7</v>
      </c>
      <c r="E6292" s="1" t="s">
        <v>979</v>
      </c>
      <c r="F6292" s="1"/>
      <c r="G6292" s="4">
        <f t="shared" si="1149"/>
        <v>795.77470000000005</v>
      </c>
      <c r="H6292" s="201"/>
      <c r="I6292" s="201"/>
      <c r="J6292" s="204">
        <f t="shared" si="1147"/>
        <v>3.8484510006474958E-5</v>
      </c>
      <c r="K6292" s="204">
        <f t="shared" si="1151"/>
        <v>3.0624818527852576E-2</v>
      </c>
      <c r="L6292" s="28">
        <f t="shared" si="1150"/>
        <v>7.8212189822710151E-2</v>
      </c>
      <c r="M6292" s="28">
        <f t="shared" si="1152"/>
        <v>6.2238914295218058E-2</v>
      </c>
      <c r="N6292" s="28">
        <f t="shared" si="1148"/>
        <v>0.84328558468955028</v>
      </c>
      <c r="O6292" s="28">
        <f t="shared" si="1153"/>
        <v>0.67106136972840347</v>
      </c>
      <c r="P6292" s="28">
        <f t="shared" si="1154"/>
        <v>0.73330028402362157</v>
      </c>
      <c r="Q6292" s="6">
        <f t="shared" si="1155"/>
        <v>2.9874678861704668E-2</v>
      </c>
      <c r="R6292" s="6">
        <f t="shared" si="1156"/>
        <v>0.26171393419407735</v>
      </c>
      <c r="S6292" s="6">
        <f t="shared" si="1157"/>
        <v>0.29158861305578199</v>
      </c>
    </row>
    <row r="6293" spans="2:19" customFormat="1" x14ac:dyDescent="0.25">
      <c r="B6293" s="200" t="s">
        <v>871</v>
      </c>
      <c r="C6293" s="114">
        <v>5</v>
      </c>
      <c r="D6293" s="1">
        <v>0.7</v>
      </c>
      <c r="E6293" s="1" t="s">
        <v>979</v>
      </c>
      <c r="F6293" s="1"/>
      <c r="G6293" s="4">
        <f t="shared" si="1149"/>
        <v>795.77470000000005</v>
      </c>
      <c r="H6293" s="201"/>
      <c r="I6293" s="201"/>
      <c r="J6293" s="204">
        <f t="shared" si="1147"/>
        <v>3.8484510006474958E-5</v>
      </c>
      <c r="K6293" s="204">
        <f t="shared" si="1151"/>
        <v>3.0624818527852576E-2</v>
      </c>
      <c r="L6293" s="28">
        <f t="shared" si="1150"/>
        <v>7.8212189822710151E-2</v>
      </c>
      <c r="M6293" s="28">
        <f t="shared" si="1152"/>
        <v>6.2238914295218058E-2</v>
      </c>
      <c r="N6293" s="28">
        <f t="shared" si="1148"/>
        <v>0.84328558468955028</v>
      </c>
      <c r="O6293" s="28">
        <f t="shared" si="1153"/>
        <v>0.67106136972840347</v>
      </c>
      <c r="P6293" s="28">
        <f t="shared" si="1154"/>
        <v>0.73330028402362157</v>
      </c>
      <c r="Q6293" s="6">
        <f t="shared" si="1155"/>
        <v>2.9874678861704668E-2</v>
      </c>
      <c r="R6293" s="6">
        <f t="shared" si="1156"/>
        <v>0.26171393419407735</v>
      </c>
      <c r="S6293" s="6">
        <f t="shared" si="1157"/>
        <v>0.29158861305578199</v>
      </c>
    </row>
    <row r="6294" spans="2:19" customFormat="1" x14ac:dyDescent="0.25">
      <c r="B6294" s="200" t="s">
        <v>871</v>
      </c>
      <c r="C6294" s="114">
        <v>5</v>
      </c>
      <c r="D6294" s="1">
        <v>1.3</v>
      </c>
      <c r="E6294" s="1" t="s">
        <v>979</v>
      </c>
      <c r="F6294" s="1"/>
      <c r="G6294" s="4">
        <f t="shared" si="1149"/>
        <v>795.77470000000005</v>
      </c>
      <c r="H6294" s="201"/>
      <c r="I6294" s="201"/>
      <c r="J6294" s="204">
        <f t="shared" si="1147"/>
        <v>1.3273228961416879E-4</v>
      </c>
      <c r="K6294" s="204">
        <f t="shared" si="1151"/>
        <v>0.1056243741062671</v>
      </c>
      <c r="L6294" s="28">
        <f t="shared" si="1150"/>
        <v>0.32460097397494425</v>
      </c>
      <c r="M6294" s="28">
        <f t="shared" si="1152"/>
        <v>0.25830771706004141</v>
      </c>
      <c r="N6294" s="28">
        <f t="shared" si="1148"/>
        <v>1.7398976112023801</v>
      </c>
      <c r="O6294" s="28">
        <f t="shared" si="1153"/>
        <v>1.3845583220665181</v>
      </c>
      <c r="P6294" s="28">
        <f t="shared" si="1154"/>
        <v>1.6428660391265595</v>
      </c>
      <c r="Q6294" s="6">
        <f t="shared" si="1155"/>
        <v>0.12398770418881987</v>
      </c>
      <c r="R6294" s="6">
        <f t="shared" si="1156"/>
        <v>0.53997774560594203</v>
      </c>
      <c r="S6294" s="6">
        <f t="shared" si="1157"/>
        <v>0.66396544979476191</v>
      </c>
    </row>
    <row r="6295" spans="2:19" customFormat="1" x14ac:dyDescent="0.25">
      <c r="B6295" s="200" t="s">
        <v>871</v>
      </c>
      <c r="C6295" s="114">
        <v>5</v>
      </c>
      <c r="D6295" s="1">
        <v>0.7</v>
      </c>
      <c r="E6295" s="1" t="s">
        <v>979</v>
      </c>
      <c r="F6295" s="1"/>
      <c r="G6295" s="4">
        <f t="shared" si="1149"/>
        <v>795.77470000000005</v>
      </c>
      <c r="H6295" s="201"/>
      <c r="I6295" s="201"/>
      <c r="J6295" s="204">
        <f t="shared" si="1147"/>
        <v>3.8484510006474958E-5</v>
      </c>
      <c r="K6295" s="204">
        <f t="shared" si="1151"/>
        <v>3.0624818527852576E-2</v>
      </c>
      <c r="L6295" s="28">
        <f t="shared" si="1150"/>
        <v>7.8212189822710151E-2</v>
      </c>
      <c r="M6295" s="28">
        <f t="shared" si="1152"/>
        <v>6.2238914295218058E-2</v>
      </c>
      <c r="N6295" s="28">
        <f t="shared" si="1148"/>
        <v>0.84328558468955028</v>
      </c>
      <c r="O6295" s="28">
        <f t="shared" si="1153"/>
        <v>0.67106136972840347</v>
      </c>
      <c r="P6295" s="28">
        <f t="shared" si="1154"/>
        <v>0.73330028402362157</v>
      </c>
      <c r="Q6295" s="6">
        <f t="shared" si="1155"/>
        <v>2.9874678861704668E-2</v>
      </c>
      <c r="R6295" s="6">
        <f t="shared" si="1156"/>
        <v>0.26171393419407735</v>
      </c>
      <c r="S6295" s="6">
        <f t="shared" si="1157"/>
        <v>0.29158861305578199</v>
      </c>
    </row>
    <row r="6296" spans="2:19" customFormat="1" x14ac:dyDescent="0.25">
      <c r="B6296" s="200" t="s">
        <v>871</v>
      </c>
      <c r="C6296" s="114">
        <v>5</v>
      </c>
      <c r="D6296" s="1">
        <v>3</v>
      </c>
      <c r="E6296" s="1" t="s">
        <v>979</v>
      </c>
      <c r="F6296" s="1"/>
      <c r="G6296" s="4">
        <f t="shared" si="1149"/>
        <v>795.77470000000005</v>
      </c>
      <c r="H6296" s="201"/>
      <c r="I6296" s="201"/>
      <c r="J6296" s="204">
        <f t="shared" si="1147"/>
        <v>7.0685834705770342E-4</v>
      </c>
      <c r="K6296" s="204">
        <f t="shared" si="1151"/>
        <v>0.56249666683810862</v>
      </c>
      <c r="L6296" s="28">
        <f t="shared" si="1150"/>
        <v>2.219707841442716</v>
      </c>
      <c r="M6296" s="28">
        <f t="shared" si="1152"/>
        <v>1.7663769089848702</v>
      </c>
      <c r="N6296" s="28">
        <f t="shared" si="1148"/>
        <v>4.6285167281146418</v>
      </c>
      <c r="O6296" s="28">
        <f t="shared" si="1153"/>
        <v>3.6832347567317885</v>
      </c>
      <c r="P6296" s="28">
        <f t="shared" si="1154"/>
        <v>5.4496116657166587</v>
      </c>
      <c r="Q6296" s="6">
        <f t="shared" si="1155"/>
        <v>0.84786091631273763</v>
      </c>
      <c r="R6296" s="6">
        <f t="shared" si="1156"/>
        <v>1.4364615551253976</v>
      </c>
      <c r="S6296" s="6">
        <f t="shared" si="1157"/>
        <v>2.2843224714381352</v>
      </c>
    </row>
    <row r="6297" spans="2:19" customFormat="1" x14ac:dyDescent="0.25">
      <c r="B6297" s="200" t="s">
        <v>871</v>
      </c>
      <c r="C6297" s="114">
        <v>5</v>
      </c>
      <c r="D6297" s="1">
        <v>2</v>
      </c>
      <c r="E6297" s="1" t="s">
        <v>979</v>
      </c>
      <c r="F6297" s="1"/>
      <c r="G6297" s="4">
        <f t="shared" si="1149"/>
        <v>795.77470000000005</v>
      </c>
      <c r="H6297" s="201"/>
      <c r="I6297" s="201"/>
      <c r="J6297" s="204">
        <f t="shared" si="1147"/>
        <v>3.1415926535897931E-4</v>
      </c>
      <c r="K6297" s="204">
        <f t="shared" si="1151"/>
        <v>0.24999851859471495</v>
      </c>
      <c r="L6297" s="28">
        <f t="shared" si="1150"/>
        <v>0.87390054800363282</v>
      </c>
      <c r="M6297" s="28">
        <f t="shared" si="1152"/>
        <v>0.69542383908485095</v>
      </c>
      <c r="N6297" s="28">
        <f t="shared" si="1148"/>
        <v>2.880149720803352</v>
      </c>
      <c r="O6297" s="28">
        <f t="shared" si="1153"/>
        <v>2.2919367433236837</v>
      </c>
      <c r="P6297" s="28">
        <f t="shared" si="1154"/>
        <v>2.9873605824085345</v>
      </c>
      <c r="Q6297" s="6">
        <f t="shared" si="1155"/>
        <v>0.33380344276072843</v>
      </c>
      <c r="R6297" s="6">
        <f t="shared" si="1156"/>
        <v>0.89385532989623662</v>
      </c>
      <c r="S6297" s="6">
        <f t="shared" si="1157"/>
        <v>1.227658772656965</v>
      </c>
    </row>
    <row r="6298" spans="2:19" customFormat="1" x14ac:dyDescent="0.25">
      <c r="B6298" s="200" t="s">
        <v>871</v>
      </c>
      <c r="C6298" s="114">
        <v>5</v>
      </c>
      <c r="D6298" s="1">
        <v>1.7</v>
      </c>
      <c r="E6298" s="1" t="s">
        <v>979</v>
      </c>
      <c r="F6298" s="1"/>
      <c r="G6298" s="4">
        <f t="shared" si="1149"/>
        <v>795.77470000000005</v>
      </c>
      <c r="H6298" s="201"/>
      <c r="I6298" s="201"/>
      <c r="J6298" s="204">
        <f t="shared" si="1147"/>
        <v>2.2698006922186259E-4</v>
      </c>
      <c r="K6298" s="204">
        <f t="shared" si="1151"/>
        <v>0.18062392968468158</v>
      </c>
      <c r="L6298" s="28">
        <f t="shared" si="1150"/>
        <v>0.60144528125594432</v>
      </c>
      <c r="M6298" s="28">
        <f t="shared" si="1152"/>
        <v>0.47861211146504279</v>
      </c>
      <c r="N6298" s="28">
        <f t="shared" si="1148"/>
        <v>2.3814156735674734</v>
      </c>
      <c r="O6298" s="28">
        <f t="shared" si="1153"/>
        <v>1.8950591505547882</v>
      </c>
      <c r="P6298" s="28">
        <f t="shared" si="1154"/>
        <v>2.373671262019831</v>
      </c>
      <c r="Q6298" s="6">
        <f t="shared" si="1155"/>
        <v>0.22973381350322053</v>
      </c>
      <c r="R6298" s="6">
        <f t="shared" si="1156"/>
        <v>0.73907306871636747</v>
      </c>
      <c r="S6298" s="6">
        <f t="shared" si="1157"/>
        <v>0.96880688221958799</v>
      </c>
    </row>
    <row r="6299" spans="2:19" customFormat="1" x14ac:dyDescent="0.25">
      <c r="B6299" s="200" t="s">
        <v>871</v>
      </c>
      <c r="C6299" s="114">
        <v>5</v>
      </c>
      <c r="D6299" s="1">
        <v>1.2</v>
      </c>
      <c r="E6299" s="1" t="s">
        <v>979</v>
      </c>
      <c r="F6299" s="1"/>
      <c r="G6299" s="4">
        <f t="shared" si="1149"/>
        <v>795.77470000000005</v>
      </c>
      <c r="H6299" s="201"/>
      <c r="I6299" s="201"/>
      <c r="J6299" s="204">
        <f t="shared" si="1147"/>
        <v>1.1309733552923255E-4</v>
      </c>
      <c r="K6299" s="204">
        <f t="shared" si="1151"/>
        <v>8.9999466694097391E-2</v>
      </c>
      <c r="L6299" s="28">
        <f t="shared" si="1150"/>
        <v>0.27004226145939869</v>
      </c>
      <c r="M6299" s="28">
        <f t="shared" si="1152"/>
        <v>0.21489153040154568</v>
      </c>
      <c r="N6299" s="28">
        <f t="shared" si="1148"/>
        <v>1.5843532808757497</v>
      </c>
      <c r="O6299" s="28">
        <f t="shared" si="1153"/>
        <v>1.2607808103224951</v>
      </c>
      <c r="P6299" s="28">
        <f t="shared" si="1154"/>
        <v>1.4756723407240409</v>
      </c>
      <c r="Q6299" s="6">
        <f t="shared" si="1155"/>
        <v>0.10314793459274192</v>
      </c>
      <c r="R6299" s="6">
        <f t="shared" si="1156"/>
        <v>0.49170451602577309</v>
      </c>
      <c r="S6299" s="6">
        <f t="shared" si="1157"/>
        <v>0.59485245061851499</v>
      </c>
    </row>
    <row r="6300" spans="2:19" customFormat="1" x14ac:dyDescent="0.25">
      <c r="B6300" s="200" t="s">
        <v>871</v>
      </c>
      <c r="C6300" s="114">
        <v>5</v>
      </c>
      <c r="D6300" s="1">
        <v>1.8</v>
      </c>
      <c r="E6300" s="1" t="s">
        <v>979</v>
      </c>
      <c r="F6300" s="1"/>
      <c r="G6300" s="4">
        <f t="shared" si="1149"/>
        <v>795.77470000000005</v>
      </c>
      <c r="H6300" s="201"/>
      <c r="I6300" s="201"/>
      <c r="J6300" s="204">
        <f t="shared" si="1147"/>
        <v>2.5446900494077327E-4</v>
      </c>
      <c r="K6300" s="204">
        <f t="shared" si="1151"/>
        <v>0.20249880006171914</v>
      </c>
      <c r="L6300" s="28">
        <f t="shared" si="1150"/>
        <v>0.68590748301013704</v>
      </c>
      <c r="M6300" s="28">
        <f t="shared" si="1152"/>
        <v>0.54582459775497671</v>
      </c>
      <c r="N6300" s="28">
        <f t="shared" si="1148"/>
        <v>2.5461196030223361</v>
      </c>
      <c r="O6300" s="28">
        <f t="shared" si="1153"/>
        <v>2.0261255964970846</v>
      </c>
      <c r="P6300" s="28">
        <f t="shared" si="1154"/>
        <v>2.5719501942520613</v>
      </c>
      <c r="Q6300" s="6">
        <f t="shared" si="1155"/>
        <v>0.26199580692238883</v>
      </c>
      <c r="R6300" s="6">
        <f t="shared" si="1156"/>
        <v>0.79018898263386306</v>
      </c>
      <c r="S6300" s="6">
        <f t="shared" si="1157"/>
        <v>1.0521847895562519</v>
      </c>
    </row>
    <row r="6301" spans="2:19" customFormat="1" x14ac:dyDescent="0.25">
      <c r="B6301" s="200" t="s">
        <v>871</v>
      </c>
      <c r="C6301" s="114">
        <v>6</v>
      </c>
      <c r="D6301" s="1">
        <v>3.7</v>
      </c>
      <c r="E6301" s="1" t="s">
        <v>979</v>
      </c>
      <c r="F6301" s="1"/>
      <c r="G6301" s="4">
        <f t="shared" si="1149"/>
        <v>64.961200000000005</v>
      </c>
      <c r="H6301" s="201"/>
      <c r="I6301" s="201"/>
      <c r="J6301" s="204">
        <f t="shared" si="1147"/>
        <v>1.075210085691107E-3</v>
      </c>
      <c r="K6301" s="204">
        <f t="shared" si="1151"/>
        <v>6.9846938773361844E-2</v>
      </c>
      <c r="L6301" s="28">
        <f t="shared" si="1150"/>
        <v>3.5949248430857623</v>
      </c>
      <c r="M6301" s="28">
        <f t="shared" si="1152"/>
        <v>0.2335306362462681</v>
      </c>
      <c r="N6301" s="28">
        <f t="shared" si="1148"/>
        <v>5.9156978898620354</v>
      </c>
      <c r="O6301" s="28">
        <f t="shared" si="1153"/>
        <v>0.38429084121668494</v>
      </c>
      <c r="P6301" s="28">
        <f t="shared" si="1154"/>
        <v>0.61782147746295302</v>
      </c>
      <c r="Q6301" s="6">
        <f t="shared" si="1155"/>
        <v>0.11209470539820869</v>
      </c>
      <c r="R6301" s="6">
        <f t="shared" si="1156"/>
        <v>0.14987342807450713</v>
      </c>
      <c r="S6301" s="6">
        <f t="shared" si="1157"/>
        <v>0.2619681334727158</v>
      </c>
    </row>
    <row r="6302" spans="2:19" customFormat="1" x14ac:dyDescent="0.25">
      <c r="B6302" s="200" t="s">
        <v>871</v>
      </c>
      <c r="C6302" s="114">
        <v>6</v>
      </c>
      <c r="D6302" s="1">
        <v>3.9</v>
      </c>
      <c r="E6302" s="1" t="s">
        <v>979</v>
      </c>
      <c r="F6302" s="1"/>
      <c r="G6302" s="4">
        <f t="shared" si="1149"/>
        <v>64.961200000000005</v>
      </c>
      <c r="H6302" s="201"/>
      <c r="I6302" s="201"/>
      <c r="J6302" s="204">
        <f t="shared" si="1147"/>
        <v>1.1945906065275189E-3</v>
      </c>
      <c r="K6302" s="204">
        <f t="shared" si="1151"/>
        <v>7.7602040813939621E-2</v>
      </c>
      <c r="L6302" s="28">
        <f t="shared" si="1150"/>
        <v>4.0574351124683323</v>
      </c>
      <c r="M6302" s="28">
        <f t="shared" si="1152"/>
        <v>0.26357585894044605</v>
      </c>
      <c r="N6302" s="28">
        <f t="shared" si="1148"/>
        <v>6.2915196864507177</v>
      </c>
      <c r="O6302" s="28">
        <f t="shared" si="1153"/>
        <v>0.40870467658277715</v>
      </c>
      <c r="P6302" s="28">
        <f t="shared" si="1154"/>
        <v>0.6722805355232232</v>
      </c>
      <c r="Q6302" s="6">
        <f t="shared" si="1155"/>
        <v>0.12651641229141411</v>
      </c>
      <c r="R6302" s="6">
        <f t="shared" si="1156"/>
        <v>0.1593948238672831</v>
      </c>
      <c r="S6302" s="6">
        <f t="shared" si="1157"/>
        <v>0.28591123615869718</v>
      </c>
    </row>
    <row r="6303" spans="2:19" customFormat="1" x14ac:dyDescent="0.25">
      <c r="B6303" s="200" t="s">
        <v>871</v>
      </c>
      <c r="C6303" s="114">
        <v>6</v>
      </c>
      <c r="D6303" s="1">
        <v>1.5</v>
      </c>
      <c r="E6303" s="1" t="s">
        <v>979</v>
      </c>
      <c r="F6303" s="1"/>
      <c r="G6303" s="4">
        <f t="shared" si="1149"/>
        <v>795.77470000000005</v>
      </c>
      <c r="H6303" s="201"/>
      <c r="I6303" s="201"/>
      <c r="J6303" s="204">
        <f t="shared" si="1147"/>
        <v>1.7671458676442585E-4</v>
      </c>
      <c r="K6303" s="204">
        <f t="shared" si="1151"/>
        <v>0.14062416670952715</v>
      </c>
      <c r="L6303" s="28">
        <f t="shared" si="1150"/>
        <v>0.45105329134289407</v>
      </c>
      <c r="M6303" s="28">
        <f t="shared" si="1152"/>
        <v>0.35893467765193482</v>
      </c>
      <c r="N6303" s="28">
        <f t="shared" si="1148"/>
        <v>2.0570116092208695</v>
      </c>
      <c r="O6303" s="28">
        <f t="shared" si="1153"/>
        <v>1.6369081282696913</v>
      </c>
      <c r="P6303" s="28">
        <f t="shared" si="1154"/>
        <v>1.9958428059216262</v>
      </c>
      <c r="Q6303" s="6">
        <f t="shared" si="1155"/>
        <v>0.1722886452729287</v>
      </c>
      <c r="R6303" s="6">
        <f t="shared" si="1156"/>
        <v>0.63839417002517962</v>
      </c>
      <c r="S6303" s="6">
        <f t="shared" si="1157"/>
        <v>0.81068281529810826</v>
      </c>
    </row>
    <row r="6304" spans="2:19" customFormat="1" x14ac:dyDescent="0.25">
      <c r="B6304" s="200" t="s">
        <v>871</v>
      </c>
      <c r="C6304" s="114">
        <v>6</v>
      </c>
      <c r="D6304" s="1">
        <v>1.4</v>
      </c>
      <c r="E6304" s="1" t="s">
        <v>979</v>
      </c>
      <c r="F6304" s="1"/>
      <c r="G6304" s="4">
        <f t="shared" si="1149"/>
        <v>795.77470000000005</v>
      </c>
      <c r="H6304" s="201"/>
      <c r="I6304" s="201"/>
      <c r="J6304" s="204">
        <f t="shared" si="1147"/>
        <v>1.5393804002589983E-4</v>
      </c>
      <c r="K6304" s="204">
        <f t="shared" si="1151"/>
        <v>0.1224992741114103</v>
      </c>
      <c r="L6304" s="28">
        <f t="shared" si="1150"/>
        <v>0.38489512077165539</v>
      </c>
      <c r="M6304" s="28">
        <f t="shared" si="1152"/>
        <v>0.3062879902564602</v>
      </c>
      <c r="N6304" s="28">
        <f t="shared" si="1148"/>
        <v>1.8974912041414842</v>
      </c>
      <c r="O6304" s="28">
        <f t="shared" si="1153"/>
        <v>1.509966575519669</v>
      </c>
      <c r="P6304" s="28">
        <f t="shared" si="1154"/>
        <v>1.8162545657761291</v>
      </c>
      <c r="Q6304" s="6">
        <f t="shared" si="1155"/>
        <v>0.14701823532310088</v>
      </c>
      <c r="R6304" s="6">
        <f t="shared" si="1156"/>
        <v>0.58888696445267086</v>
      </c>
      <c r="S6304" s="6">
        <f t="shared" si="1157"/>
        <v>0.73590519977577173</v>
      </c>
    </row>
    <row r="6305" spans="2:19" customFormat="1" x14ac:dyDescent="0.25">
      <c r="B6305" s="200" t="s">
        <v>871</v>
      </c>
      <c r="C6305" s="114">
        <v>6</v>
      </c>
      <c r="D6305" s="1">
        <v>9.3000000000000007</v>
      </c>
      <c r="E6305" s="1"/>
      <c r="F6305" s="1"/>
      <c r="G6305" s="4">
        <f t="shared" si="1149"/>
        <v>64.961200000000005</v>
      </c>
      <c r="H6305" s="201"/>
      <c r="I6305" s="201"/>
      <c r="J6305" s="204">
        <f t="shared" ref="J6305:J6368" si="1158">((+D6305/200)^2)*PI()</f>
        <v>6.7929087152245318E-3</v>
      </c>
      <c r="K6305" s="204">
        <f t="shared" si="1151"/>
        <v>0.44127551019050881</v>
      </c>
      <c r="L6305" s="28">
        <f t="shared" si="1150"/>
        <v>29.918261264138582</v>
      </c>
      <c r="M6305" s="28">
        <f t="shared" si="1152"/>
        <v>1.9435261913289683</v>
      </c>
      <c r="N6305" s="28">
        <f t="shared" ref="N6305:N6368" si="1159">1.28*(D6305^1.17)</f>
        <v>17.391419042795064</v>
      </c>
      <c r="O6305" s="28">
        <f t="shared" si="1153"/>
        <v>1.1297674726360067</v>
      </c>
      <c r="P6305" s="28">
        <f t="shared" si="1154"/>
        <v>3.0732936639649751</v>
      </c>
      <c r="Q6305" s="6">
        <f t="shared" si="1155"/>
        <v>0.93289257183790475</v>
      </c>
      <c r="R6305" s="6">
        <f t="shared" si="1156"/>
        <v>0.44060931432804262</v>
      </c>
      <c r="S6305" s="6">
        <f t="shared" si="1157"/>
        <v>1.3735018861659474</v>
      </c>
    </row>
    <row r="6306" spans="2:19" customFormat="1" x14ac:dyDescent="0.25">
      <c r="B6306" s="200" t="s">
        <v>871</v>
      </c>
      <c r="C6306" s="114">
        <v>6</v>
      </c>
      <c r="D6306" s="1">
        <v>1.2</v>
      </c>
      <c r="E6306" s="1" t="s">
        <v>979</v>
      </c>
      <c r="F6306" s="1"/>
      <c r="G6306" s="4">
        <f t="shared" ref="G6306:G6369" si="1160">IF($D6306&lt;3.01,795.7747,64.9612)</f>
        <v>795.77470000000005</v>
      </c>
      <c r="H6306" s="201"/>
      <c r="I6306" s="201"/>
      <c r="J6306" s="204">
        <f t="shared" si="1158"/>
        <v>1.1309733552923255E-4</v>
      </c>
      <c r="K6306" s="204">
        <f t="shared" si="1151"/>
        <v>8.9999466694097391E-2</v>
      </c>
      <c r="L6306" s="28">
        <f t="shared" ref="L6306:L6369" si="1161">0.17758*(D6306^2.299)</f>
        <v>0.27004226145939869</v>
      </c>
      <c r="M6306" s="28">
        <f t="shared" si="1152"/>
        <v>0.21489153040154568</v>
      </c>
      <c r="N6306" s="28">
        <f t="shared" si="1159"/>
        <v>1.5843532808757497</v>
      </c>
      <c r="O6306" s="28">
        <f t="shared" si="1153"/>
        <v>1.2607808103224951</v>
      </c>
      <c r="P6306" s="28">
        <f t="shared" si="1154"/>
        <v>1.4756723407240409</v>
      </c>
      <c r="Q6306" s="6">
        <f t="shared" si="1155"/>
        <v>0.10314793459274192</v>
      </c>
      <c r="R6306" s="6">
        <f t="shared" si="1156"/>
        <v>0.49170451602577309</v>
      </c>
      <c r="S6306" s="6">
        <f t="shared" si="1157"/>
        <v>0.59485245061851499</v>
      </c>
    </row>
    <row r="6307" spans="2:19" customFormat="1" x14ac:dyDescent="0.25">
      <c r="B6307" s="200" t="s">
        <v>871</v>
      </c>
      <c r="C6307" s="114">
        <v>6</v>
      </c>
      <c r="D6307" s="1">
        <v>4.3</v>
      </c>
      <c r="E6307" s="1"/>
      <c r="F6307" s="1"/>
      <c r="G6307" s="4">
        <f t="shared" si="1160"/>
        <v>64.961200000000005</v>
      </c>
      <c r="H6307" s="201"/>
      <c r="I6307" s="201"/>
      <c r="J6307" s="204">
        <f t="shared" si="1158"/>
        <v>1.4522012041218817E-3</v>
      </c>
      <c r="K6307" s="204">
        <f t="shared" si="1151"/>
        <v>9.4336734690975893E-2</v>
      </c>
      <c r="L6307" s="28">
        <f t="shared" si="1161"/>
        <v>5.0785301024450318</v>
      </c>
      <c r="M6307" s="28">
        <f t="shared" si="1152"/>
        <v>0.3299074160899001</v>
      </c>
      <c r="N6307" s="28">
        <f t="shared" si="1159"/>
        <v>7.0529054640829827</v>
      </c>
      <c r="O6307" s="28">
        <f t="shared" si="1153"/>
        <v>0.45816521132004828</v>
      </c>
      <c r="P6307" s="28">
        <f t="shared" si="1154"/>
        <v>0.78807262740994832</v>
      </c>
      <c r="Q6307" s="6">
        <f t="shared" si="1155"/>
        <v>0.15835555972315205</v>
      </c>
      <c r="R6307" s="6">
        <f t="shared" si="1156"/>
        <v>0.17868443241481885</v>
      </c>
      <c r="S6307" s="6">
        <f t="shared" si="1157"/>
        <v>0.33703999213797087</v>
      </c>
    </row>
    <row r="6308" spans="2:19" customFormat="1" x14ac:dyDescent="0.25">
      <c r="B6308" s="200" t="s">
        <v>871</v>
      </c>
      <c r="C6308" s="114">
        <v>6</v>
      </c>
      <c r="D6308" s="1">
        <v>5.2</v>
      </c>
      <c r="E6308" s="1"/>
      <c r="F6308" s="1"/>
      <c r="G6308" s="4">
        <f t="shared" si="1160"/>
        <v>64.961200000000005</v>
      </c>
      <c r="H6308" s="201"/>
      <c r="I6308" s="201"/>
      <c r="J6308" s="204">
        <f t="shared" si="1158"/>
        <v>2.1237166338267006E-3</v>
      </c>
      <c r="K6308" s="204">
        <f t="shared" ref="K6308:K6371" si="1162">+IF($D6308&gt;3.01,J6308*64.96120126,J6308*795.77)</f>
        <v>0.13795918366922602</v>
      </c>
      <c r="L6308" s="28">
        <f t="shared" si="1161"/>
        <v>7.8611437635641082</v>
      </c>
      <c r="M6308" s="28">
        <f t="shared" ref="M6308:M6371" si="1163">+IF($D6308&gt;3.01,L6308*64.96120126*0.001,L6308*795.77*0.001)</f>
        <v>0.51066934215868187</v>
      </c>
      <c r="N6308" s="28">
        <f t="shared" si="1159"/>
        <v>8.8091474968502013</v>
      </c>
      <c r="O6308" s="28">
        <f t="shared" ref="O6308:O6371" si="1164">+IF($D6308&gt;3.01,N6308*64.96120126*0.001,N6308*795.77*0.001)</f>
        <v>0.5722528034719111</v>
      </c>
      <c r="P6308" s="28">
        <f t="shared" ref="P6308:P6371" si="1165">+M6308+O6308</f>
        <v>1.0829221456305929</v>
      </c>
      <c r="Q6308" s="6">
        <f t="shared" si="1155"/>
        <v>0.2451212842361673</v>
      </c>
      <c r="R6308" s="6">
        <f t="shared" si="1156"/>
        <v>0.22317859335404533</v>
      </c>
      <c r="S6308" s="6">
        <f t="shared" si="1157"/>
        <v>0.46829987759021263</v>
      </c>
    </row>
    <row r="6309" spans="2:19" customFormat="1" x14ac:dyDescent="0.25">
      <c r="B6309" s="200" t="s">
        <v>871</v>
      </c>
      <c r="C6309" s="114">
        <v>6</v>
      </c>
      <c r="D6309" s="1">
        <v>3.2</v>
      </c>
      <c r="E6309" s="1" t="s">
        <v>981</v>
      </c>
      <c r="F6309" s="1"/>
      <c r="G6309" s="4">
        <f t="shared" si="1160"/>
        <v>64.961200000000005</v>
      </c>
      <c r="H6309" s="201"/>
      <c r="I6309" s="201"/>
      <c r="J6309" s="204">
        <f t="shared" si="1158"/>
        <v>8.0424771931898698E-4</v>
      </c>
      <c r="K6309" s="204">
        <f t="shared" si="1162"/>
        <v>5.2244897957576697E-2</v>
      </c>
      <c r="L6309" s="28">
        <f t="shared" si="1161"/>
        <v>2.57474279673893</v>
      </c>
      <c r="M6309" s="28">
        <f t="shared" si="1163"/>
        <v>0.16725838501169291</v>
      </c>
      <c r="N6309" s="28">
        <f t="shared" si="1159"/>
        <v>4.9915502127950244</v>
      </c>
      <c r="O6309" s="28">
        <f t="shared" si="1164"/>
        <v>0.32425709797277341</v>
      </c>
      <c r="P6309" s="28">
        <f t="shared" si="1165"/>
        <v>0.49151548298446635</v>
      </c>
      <c r="Q6309" s="6">
        <f t="shared" si="1155"/>
        <v>8.0284024805612586E-2</v>
      </c>
      <c r="R6309" s="6">
        <f t="shared" si="1156"/>
        <v>0.12646026820938164</v>
      </c>
      <c r="S6309" s="6">
        <f t="shared" si="1157"/>
        <v>0.20674429301499422</v>
      </c>
    </row>
    <row r="6310" spans="2:19" customFormat="1" x14ac:dyDescent="0.25">
      <c r="B6310" s="200" t="s">
        <v>871</v>
      </c>
      <c r="C6310" s="114">
        <v>6</v>
      </c>
      <c r="D6310" s="1">
        <v>5</v>
      </c>
      <c r="E6310" s="1"/>
      <c r="F6310" s="1"/>
      <c r="G6310" s="4">
        <f t="shared" si="1160"/>
        <v>64.961200000000005</v>
      </c>
      <c r="H6310" s="201"/>
      <c r="I6310" s="201"/>
      <c r="J6310" s="204">
        <f t="shared" si="1158"/>
        <v>1.9634954084936209E-3</v>
      </c>
      <c r="K6310" s="204">
        <f t="shared" si="1162"/>
        <v>0.12755102040424002</v>
      </c>
      <c r="L6310" s="28">
        <f t="shared" si="1161"/>
        <v>7.1833345216463531</v>
      </c>
      <c r="M6310" s="28">
        <f t="shared" si="1163"/>
        <v>0.46663803957857453</v>
      </c>
      <c r="N6310" s="28">
        <f t="shared" si="1159"/>
        <v>8.4140458590425169</v>
      </c>
      <c r="O6310" s="28">
        <f t="shared" si="1164"/>
        <v>0.54658652646013051</v>
      </c>
      <c r="P6310" s="28">
        <f t="shared" si="1165"/>
        <v>1.0132245660387049</v>
      </c>
      <c r="Q6310" s="6">
        <f t="shared" si="1155"/>
        <v>0.22398625899771576</v>
      </c>
      <c r="R6310" s="6">
        <f t="shared" si="1156"/>
        <v>0.2131687453194509</v>
      </c>
      <c r="S6310" s="6">
        <f t="shared" si="1157"/>
        <v>0.4371550043171667</v>
      </c>
    </row>
    <row r="6311" spans="2:19" customFormat="1" x14ac:dyDescent="0.25">
      <c r="B6311" s="200" t="s">
        <v>871</v>
      </c>
      <c r="C6311" s="114">
        <v>6</v>
      </c>
      <c r="D6311" s="1">
        <v>5.2</v>
      </c>
      <c r="E6311" s="1"/>
      <c r="F6311" s="1"/>
      <c r="G6311" s="4">
        <f t="shared" si="1160"/>
        <v>64.961200000000005</v>
      </c>
      <c r="H6311" s="201"/>
      <c r="I6311" s="201"/>
      <c r="J6311" s="204">
        <f t="shared" si="1158"/>
        <v>2.1237166338267006E-3</v>
      </c>
      <c r="K6311" s="204">
        <f t="shared" si="1162"/>
        <v>0.13795918366922602</v>
      </c>
      <c r="L6311" s="28">
        <f t="shared" si="1161"/>
        <v>7.8611437635641082</v>
      </c>
      <c r="M6311" s="28">
        <f t="shared" si="1163"/>
        <v>0.51066934215868187</v>
      </c>
      <c r="N6311" s="28">
        <f t="shared" si="1159"/>
        <v>8.8091474968502013</v>
      </c>
      <c r="O6311" s="28">
        <f t="shared" si="1164"/>
        <v>0.5722528034719111</v>
      </c>
      <c r="P6311" s="28">
        <f t="shared" si="1165"/>
        <v>1.0829221456305929</v>
      </c>
      <c r="Q6311" s="6">
        <f t="shared" si="1155"/>
        <v>0.2451212842361673</v>
      </c>
      <c r="R6311" s="6">
        <f t="shared" si="1156"/>
        <v>0.22317859335404533</v>
      </c>
      <c r="S6311" s="6">
        <f t="shared" si="1157"/>
        <v>0.46829987759021263</v>
      </c>
    </row>
    <row r="6312" spans="2:19" customFormat="1" x14ac:dyDescent="0.25">
      <c r="B6312" s="200" t="s">
        <v>871</v>
      </c>
      <c r="C6312" s="114">
        <v>6</v>
      </c>
      <c r="D6312" s="1">
        <v>8.9</v>
      </c>
      <c r="E6312" s="1"/>
      <c r="F6312" s="1"/>
      <c r="G6312" s="4">
        <f t="shared" si="1160"/>
        <v>64.961200000000005</v>
      </c>
      <c r="H6312" s="201"/>
      <c r="I6312" s="201"/>
      <c r="J6312" s="204">
        <f t="shared" si="1158"/>
        <v>6.2211388522711887E-3</v>
      </c>
      <c r="K6312" s="204">
        <f t="shared" si="1162"/>
        <v>0.40413265304879409</v>
      </c>
      <c r="L6312" s="28">
        <f t="shared" si="1161"/>
        <v>27.04217861046752</v>
      </c>
      <c r="M6312" s="28">
        <f t="shared" si="1163"/>
        <v>1.7566924072234475</v>
      </c>
      <c r="N6312" s="28">
        <f t="shared" si="1159"/>
        <v>16.519476384138205</v>
      </c>
      <c r="O6312" s="28">
        <f t="shared" si="1164"/>
        <v>1.073125030099819</v>
      </c>
      <c r="P6312" s="28">
        <f t="shared" si="1165"/>
        <v>2.8298174373232667</v>
      </c>
      <c r="Q6312" s="6">
        <f t="shared" si="1155"/>
        <v>0.84321235546725481</v>
      </c>
      <c r="R6312" s="6">
        <f t="shared" si="1156"/>
        <v>0.41851876173892943</v>
      </c>
      <c r="S6312" s="6">
        <f t="shared" si="1157"/>
        <v>1.2617311172061842</v>
      </c>
    </row>
    <row r="6313" spans="2:19" customFormat="1" x14ac:dyDescent="0.25">
      <c r="B6313" s="200" t="s">
        <v>871</v>
      </c>
      <c r="C6313" s="114">
        <v>6</v>
      </c>
      <c r="D6313" s="1">
        <v>6.5</v>
      </c>
      <c r="E6313" s="1"/>
      <c r="F6313" s="1"/>
      <c r="G6313" s="4">
        <f t="shared" si="1160"/>
        <v>64.961200000000005</v>
      </c>
      <c r="H6313" s="201"/>
      <c r="I6313" s="201"/>
      <c r="J6313" s="204">
        <f t="shared" si="1158"/>
        <v>3.3183072403542195E-3</v>
      </c>
      <c r="K6313" s="204">
        <f t="shared" si="1162"/>
        <v>0.21556122448316564</v>
      </c>
      <c r="L6313" s="28">
        <f t="shared" si="1161"/>
        <v>13.130517975640537</v>
      </c>
      <c r="M6313" s="28">
        <f t="shared" si="1163"/>
        <v>0.85297422086363262</v>
      </c>
      <c r="N6313" s="28">
        <f t="shared" si="1159"/>
        <v>11.437170539605743</v>
      </c>
      <c r="O6313" s="28">
        <f t="shared" si="1164"/>
        <v>0.74297233726827139</v>
      </c>
      <c r="P6313" s="28">
        <f t="shared" si="1165"/>
        <v>1.5959465581319039</v>
      </c>
      <c r="Q6313" s="6">
        <f t="shared" si="1155"/>
        <v>0.40942762601454363</v>
      </c>
      <c r="R6313" s="6">
        <f t="shared" si="1156"/>
        <v>0.28975921153462586</v>
      </c>
      <c r="S6313" s="6">
        <f t="shared" si="1157"/>
        <v>0.69918683754916944</v>
      </c>
    </row>
    <row r="6314" spans="2:19" customFormat="1" x14ac:dyDescent="0.25">
      <c r="B6314" s="200" t="s">
        <v>871</v>
      </c>
      <c r="C6314" s="114">
        <v>6</v>
      </c>
      <c r="D6314" s="1">
        <v>5.4</v>
      </c>
      <c r="E6314" s="1"/>
      <c r="F6314" s="1"/>
      <c r="G6314" s="4">
        <f t="shared" si="1160"/>
        <v>64.961200000000005</v>
      </c>
      <c r="H6314" s="201"/>
      <c r="I6314" s="201"/>
      <c r="J6314" s="204">
        <f t="shared" si="1158"/>
        <v>2.2902210444669595E-3</v>
      </c>
      <c r="K6314" s="204">
        <f t="shared" si="1162"/>
        <v>0.14877551019950555</v>
      </c>
      <c r="L6314" s="28">
        <f t="shared" si="1161"/>
        <v>8.5736806990755614</v>
      </c>
      <c r="M6314" s="28">
        <f t="shared" si="1163"/>
        <v>0.55695659743162507</v>
      </c>
      <c r="N6314" s="28">
        <f t="shared" si="1159"/>
        <v>9.2068415424761678</v>
      </c>
      <c r="O6314" s="28">
        <f t="shared" si="1164"/>
        <v>0.5980874864097232</v>
      </c>
      <c r="P6314" s="28">
        <f t="shared" si="1165"/>
        <v>1.1550440838413483</v>
      </c>
      <c r="Q6314" s="6">
        <f t="shared" si="1155"/>
        <v>0.26733916676718</v>
      </c>
      <c r="R6314" s="6">
        <f t="shared" si="1156"/>
        <v>0.23325411969979207</v>
      </c>
      <c r="S6314" s="6">
        <f t="shared" si="1157"/>
        <v>0.5005932864669721</v>
      </c>
    </row>
    <row r="6315" spans="2:19" customFormat="1" x14ac:dyDescent="0.25">
      <c r="B6315" s="200" t="s">
        <v>871</v>
      </c>
      <c r="C6315" s="114">
        <v>6</v>
      </c>
      <c r="D6315" s="1">
        <v>5.2</v>
      </c>
      <c r="E6315" s="1" t="s">
        <v>981</v>
      </c>
      <c r="F6315" s="1"/>
      <c r="G6315" s="4">
        <f t="shared" si="1160"/>
        <v>64.961200000000005</v>
      </c>
      <c r="H6315" s="201"/>
      <c r="I6315" s="201"/>
      <c r="J6315" s="204">
        <f t="shared" si="1158"/>
        <v>2.1237166338267006E-3</v>
      </c>
      <c r="K6315" s="204">
        <f t="shared" si="1162"/>
        <v>0.13795918366922602</v>
      </c>
      <c r="L6315" s="28">
        <f t="shared" si="1161"/>
        <v>7.8611437635641082</v>
      </c>
      <c r="M6315" s="28">
        <f t="shared" si="1163"/>
        <v>0.51066934215868187</v>
      </c>
      <c r="N6315" s="28">
        <f t="shared" si="1159"/>
        <v>8.8091474968502013</v>
      </c>
      <c r="O6315" s="28">
        <f t="shared" si="1164"/>
        <v>0.5722528034719111</v>
      </c>
      <c r="P6315" s="28">
        <f t="shared" si="1165"/>
        <v>1.0829221456305929</v>
      </c>
      <c r="Q6315" s="6">
        <f t="shared" si="1155"/>
        <v>0.2451212842361673</v>
      </c>
      <c r="R6315" s="6">
        <f t="shared" si="1156"/>
        <v>0.22317859335404533</v>
      </c>
      <c r="S6315" s="6">
        <f t="shared" si="1157"/>
        <v>0.46829987759021263</v>
      </c>
    </row>
    <row r="6316" spans="2:19" customFormat="1" x14ac:dyDescent="0.25">
      <c r="B6316" s="200" t="s">
        <v>871</v>
      </c>
      <c r="C6316" s="114">
        <v>6</v>
      </c>
      <c r="D6316" s="1">
        <v>6.9</v>
      </c>
      <c r="E6316" s="1"/>
      <c r="F6316" s="1"/>
      <c r="G6316" s="4">
        <f t="shared" si="1160"/>
        <v>64.961200000000005</v>
      </c>
      <c r="H6316" s="201"/>
      <c r="I6316" s="201"/>
      <c r="J6316" s="204">
        <f t="shared" si="1158"/>
        <v>3.7392806559352516E-3</v>
      </c>
      <c r="K6316" s="204">
        <f t="shared" si="1162"/>
        <v>0.24290816325783468</v>
      </c>
      <c r="L6316" s="28">
        <f t="shared" si="1161"/>
        <v>15.062883294996576</v>
      </c>
      <c r="M6316" s="28">
        <f t="shared" si="1163"/>
        <v>0.97850299328216439</v>
      </c>
      <c r="N6316" s="28">
        <f t="shared" si="1159"/>
        <v>12.264882891847247</v>
      </c>
      <c r="O6316" s="28">
        <f t="shared" si="1164"/>
        <v>0.79674152596761971</v>
      </c>
      <c r="P6316" s="28">
        <f t="shared" si="1165"/>
        <v>1.7752445192497841</v>
      </c>
      <c r="Q6316" s="6">
        <f t="shared" si="1155"/>
        <v>0.46968143677543889</v>
      </c>
      <c r="R6316" s="6">
        <f t="shared" si="1156"/>
        <v>0.31072919512737168</v>
      </c>
      <c r="S6316" s="6">
        <f t="shared" si="1157"/>
        <v>0.78041063190281057</v>
      </c>
    </row>
    <row r="6317" spans="2:19" customFormat="1" x14ac:dyDescent="0.25">
      <c r="B6317" s="200" t="s">
        <v>871</v>
      </c>
      <c r="C6317" s="114">
        <v>6</v>
      </c>
      <c r="D6317" s="1">
        <v>5.7</v>
      </c>
      <c r="E6317" s="1"/>
      <c r="F6317" s="1"/>
      <c r="G6317" s="4">
        <f t="shared" si="1160"/>
        <v>64.961200000000005</v>
      </c>
      <c r="H6317" s="201"/>
      <c r="I6317" s="201"/>
      <c r="J6317" s="204">
        <f t="shared" si="1158"/>
        <v>2.5517586328783095E-3</v>
      </c>
      <c r="K6317" s="204">
        <f t="shared" si="1162"/>
        <v>0.1657653061173503</v>
      </c>
      <c r="L6317" s="28">
        <f t="shared" si="1161"/>
        <v>9.7084599828880815</v>
      </c>
      <c r="M6317" s="28">
        <f t="shared" si="1163"/>
        <v>0.63067322287304872</v>
      </c>
      <c r="N6317" s="28">
        <f t="shared" si="1159"/>
        <v>9.8080698655856366</v>
      </c>
      <c r="O6317" s="28">
        <f t="shared" si="1164"/>
        <v>0.63714400051044973</v>
      </c>
      <c r="P6317" s="28">
        <f t="shared" si="1165"/>
        <v>1.2678172233834983</v>
      </c>
      <c r="Q6317" s="6">
        <f t="shared" si="1155"/>
        <v>0.30272314697906338</v>
      </c>
      <c r="R6317" s="6">
        <f t="shared" si="1156"/>
        <v>0.24848616019907541</v>
      </c>
      <c r="S6317" s="6">
        <f t="shared" si="1157"/>
        <v>0.55120930717813876</v>
      </c>
    </row>
    <row r="6318" spans="2:19" customFormat="1" x14ac:dyDescent="0.25">
      <c r="B6318" s="200" t="s">
        <v>871</v>
      </c>
      <c r="C6318" s="114">
        <v>6</v>
      </c>
      <c r="D6318" s="1">
        <v>6</v>
      </c>
      <c r="E6318" s="1"/>
      <c r="F6318" s="1"/>
      <c r="G6318" s="4">
        <f t="shared" si="1160"/>
        <v>64.961200000000005</v>
      </c>
      <c r="H6318" s="201"/>
      <c r="I6318" s="201"/>
      <c r="J6318" s="204">
        <f t="shared" si="1158"/>
        <v>2.8274333882308137E-3</v>
      </c>
      <c r="K6318" s="204">
        <f t="shared" si="1162"/>
        <v>0.1836734693821056</v>
      </c>
      <c r="L6318" s="28">
        <f t="shared" si="1161"/>
        <v>10.923549380812876</v>
      </c>
      <c r="M6318" s="28">
        <f t="shared" si="1163"/>
        <v>0.70960688980053355</v>
      </c>
      <c r="N6318" s="28">
        <f t="shared" si="1159"/>
        <v>10.414704032978928</v>
      </c>
      <c r="O6318" s="28">
        <f t="shared" si="1164"/>
        <v>0.67655168474967775</v>
      </c>
      <c r="P6318" s="28">
        <f t="shared" si="1165"/>
        <v>1.3861585745502114</v>
      </c>
      <c r="Q6318" s="6">
        <f t="shared" si="1155"/>
        <v>0.34061130710425608</v>
      </c>
      <c r="R6318" s="6">
        <f t="shared" si="1156"/>
        <v>0.26385515705237433</v>
      </c>
      <c r="S6318" s="6">
        <f t="shared" si="1157"/>
        <v>0.60446646415663041</v>
      </c>
    </row>
    <row r="6319" spans="2:19" customFormat="1" x14ac:dyDescent="0.25">
      <c r="B6319" s="200" t="s">
        <v>871</v>
      </c>
      <c r="C6319" s="114">
        <v>6</v>
      </c>
      <c r="D6319" s="1">
        <v>4</v>
      </c>
      <c r="E6319" s="1"/>
      <c r="F6319" s="1"/>
      <c r="G6319" s="4">
        <f t="shared" si="1160"/>
        <v>64.961200000000005</v>
      </c>
      <c r="H6319" s="201"/>
      <c r="I6319" s="201"/>
      <c r="J6319" s="204">
        <f t="shared" si="1158"/>
        <v>1.2566370614359172E-3</v>
      </c>
      <c r="K6319" s="204">
        <f t="shared" si="1162"/>
        <v>8.1632653058713603E-2</v>
      </c>
      <c r="L6319" s="28">
        <f t="shared" si="1161"/>
        <v>4.3006091215286046</v>
      </c>
      <c r="M6319" s="28">
        <f t="shared" si="1163"/>
        <v>0.27937273468421148</v>
      </c>
      <c r="N6319" s="28">
        <f t="shared" si="1159"/>
        <v>6.4806737611278331</v>
      </c>
      <c r="O6319" s="28">
        <f t="shared" si="1164"/>
        <v>0.42099235249702632</v>
      </c>
      <c r="P6319" s="28">
        <f t="shared" si="1165"/>
        <v>0.7003650871812378</v>
      </c>
      <c r="Q6319" s="6">
        <f t="shared" si="1155"/>
        <v>0.1340989126484215</v>
      </c>
      <c r="R6319" s="6">
        <f t="shared" si="1156"/>
        <v>0.16418701747384026</v>
      </c>
      <c r="S6319" s="6">
        <f t="shared" si="1157"/>
        <v>0.29828593012226179</v>
      </c>
    </row>
    <row r="6320" spans="2:19" customFormat="1" x14ac:dyDescent="0.25">
      <c r="B6320" s="200" t="s">
        <v>871</v>
      </c>
      <c r="C6320" s="114">
        <v>6</v>
      </c>
      <c r="D6320" s="1">
        <v>4.3</v>
      </c>
      <c r="E6320" s="1" t="s">
        <v>981</v>
      </c>
      <c r="F6320" s="1"/>
      <c r="G6320" s="4">
        <f t="shared" si="1160"/>
        <v>64.961200000000005</v>
      </c>
      <c r="H6320" s="201"/>
      <c r="I6320" s="201"/>
      <c r="J6320" s="204">
        <f t="shared" si="1158"/>
        <v>1.4522012041218817E-3</v>
      </c>
      <c r="K6320" s="204">
        <f t="shared" si="1162"/>
        <v>9.4336734690975893E-2</v>
      </c>
      <c r="L6320" s="28">
        <f t="shared" si="1161"/>
        <v>5.0785301024450318</v>
      </c>
      <c r="M6320" s="28">
        <f t="shared" si="1163"/>
        <v>0.3299074160899001</v>
      </c>
      <c r="N6320" s="28">
        <f t="shared" si="1159"/>
        <v>7.0529054640829827</v>
      </c>
      <c r="O6320" s="28">
        <f t="shared" si="1164"/>
        <v>0.45816521132004828</v>
      </c>
      <c r="P6320" s="28">
        <f t="shared" si="1165"/>
        <v>0.78807262740994832</v>
      </c>
      <c r="Q6320" s="6">
        <f t="shared" si="1155"/>
        <v>0.15835555972315205</v>
      </c>
      <c r="R6320" s="6">
        <f t="shared" si="1156"/>
        <v>0.17868443241481885</v>
      </c>
      <c r="S6320" s="6">
        <f t="shared" si="1157"/>
        <v>0.33703999213797087</v>
      </c>
    </row>
    <row r="6321" spans="2:19" customFormat="1" x14ac:dyDescent="0.25">
      <c r="B6321" s="200" t="s">
        <v>871</v>
      </c>
      <c r="C6321" s="114">
        <v>6</v>
      </c>
      <c r="D6321" s="1">
        <v>3.4</v>
      </c>
      <c r="E6321" s="1"/>
      <c r="F6321" s="1"/>
      <c r="G6321" s="4">
        <f t="shared" si="1160"/>
        <v>64.961200000000005</v>
      </c>
      <c r="H6321" s="201"/>
      <c r="I6321" s="201"/>
      <c r="J6321" s="204">
        <f t="shared" si="1158"/>
        <v>9.0792027688745035E-4</v>
      </c>
      <c r="K6321" s="204">
        <f t="shared" si="1162"/>
        <v>5.8979591834920582E-2</v>
      </c>
      <c r="L6321" s="28">
        <f t="shared" si="1161"/>
        <v>2.9598116954824234</v>
      </c>
      <c r="M6321" s="28">
        <f t="shared" si="1163"/>
        <v>0.19227292324193554</v>
      </c>
      <c r="N6321" s="28">
        <f t="shared" si="1159"/>
        <v>5.3584638182360029</v>
      </c>
      <c r="O6321" s="28">
        <f t="shared" si="1164"/>
        <v>0.34809224654085708</v>
      </c>
      <c r="P6321" s="28">
        <f t="shared" si="1165"/>
        <v>0.54036516978279259</v>
      </c>
      <c r="Q6321" s="6">
        <f t="shared" si="1155"/>
        <v>9.2291003156129051E-2</v>
      </c>
      <c r="R6321" s="6">
        <f t="shared" si="1156"/>
        <v>0.13575597615093427</v>
      </c>
      <c r="S6321" s="6">
        <f t="shared" si="1157"/>
        <v>0.2280469793070633</v>
      </c>
    </row>
    <row r="6322" spans="2:19" customFormat="1" x14ac:dyDescent="0.25">
      <c r="B6322" s="200" t="s">
        <v>871</v>
      </c>
      <c r="C6322" s="114">
        <v>6</v>
      </c>
      <c r="D6322" s="1">
        <v>3</v>
      </c>
      <c r="E6322" s="1"/>
      <c r="F6322" s="1"/>
      <c r="G6322" s="4">
        <f t="shared" si="1160"/>
        <v>795.77470000000005</v>
      </c>
      <c r="H6322" s="201"/>
      <c r="I6322" s="201"/>
      <c r="J6322" s="204">
        <f t="shared" si="1158"/>
        <v>7.0685834705770342E-4</v>
      </c>
      <c r="K6322" s="204">
        <f t="shared" si="1162"/>
        <v>0.56249666683810862</v>
      </c>
      <c r="L6322" s="28">
        <f t="shared" si="1161"/>
        <v>2.219707841442716</v>
      </c>
      <c r="M6322" s="28">
        <f t="shared" si="1163"/>
        <v>1.7663769089848702</v>
      </c>
      <c r="N6322" s="28">
        <f t="shared" si="1159"/>
        <v>4.6285167281146418</v>
      </c>
      <c r="O6322" s="28">
        <f t="shared" si="1164"/>
        <v>3.6832347567317885</v>
      </c>
      <c r="P6322" s="28">
        <f t="shared" si="1165"/>
        <v>5.4496116657166587</v>
      </c>
      <c r="Q6322" s="6">
        <f t="shared" si="1155"/>
        <v>0.84786091631273763</v>
      </c>
      <c r="R6322" s="6">
        <f t="shared" si="1156"/>
        <v>1.4364615551253976</v>
      </c>
      <c r="S6322" s="6">
        <f t="shared" si="1157"/>
        <v>2.2843224714381352</v>
      </c>
    </row>
    <row r="6323" spans="2:19" customFormat="1" x14ac:dyDescent="0.25">
      <c r="B6323" s="200" t="s">
        <v>871</v>
      </c>
      <c r="C6323" s="114">
        <v>6</v>
      </c>
      <c r="D6323" s="1">
        <v>4.5</v>
      </c>
      <c r="E6323" s="1" t="s">
        <v>981</v>
      </c>
      <c r="F6323" s="1"/>
      <c r="G6323" s="4">
        <f t="shared" si="1160"/>
        <v>64.961200000000005</v>
      </c>
      <c r="H6323" s="201"/>
      <c r="I6323" s="201"/>
      <c r="J6323" s="204">
        <f t="shared" si="1158"/>
        <v>1.5904312808798326E-3</v>
      </c>
      <c r="K6323" s="204">
        <f t="shared" si="1162"/>
        <v>0.10331632652743439</v>
      </c>
      <c r="L6323" s="28">
        <f t="shared" si="1161"/>
        <v>5.6380590590289899</v>
      </c>
      <c r="M6323" s="28">
        <f t="shared" si="1163"/>
        <v>0.36625508924934846</v>
      </c>
      <c r="N6323" s="28">
        <f t="shared" si="1159"/>
        <v>7.4382130025037601</v>
      </c>
      <c r="O6323" s="28">
        <f t="shared" si="1164"/>
        <v>0.48319525187039564</v>
      </c>
      <c r="P6323" s="28">
        <f t="shared" si="1165"/>
        <v>0.84945034111974405</v>
      </c>
      <c r="Q6323" s="6">
        <f t="shared" si="1155"/>
        <v>0.17580244283968727</v>
      </c>
      <c r="R6323" s="6">
        <f t="shared" si="1156"/>
        <v>0.1884461482294543</v>
      </c>
      <c r="S6323" s="6">
        <f t="shared" si="1157"/>
        <v>0.36424859106914154</v>
      </c>
    </row>
    <row r="6324" spans="2:19" customFormat="1" x14ac:dyDescent="0.25">
      <c r="B6324" s="200" t="s">
        <v>871</v>
      </c>
      <c r="C6324" s="114">
        <v>6</v>
      </c>
      <c r="D6324" s="1">
        <v>4.5</v>
      </c>
      <c r="E6324" s="1" t="s">
        <v>981</v>
      </c>
      <c r="F6324" s="1"/>
      <c r="G6324" s="4">
        <f t="shared" si="1160"/>
        <v>64.961200000000005</v>
      </c>
      <c r="H6324" s="201"/>
      <c r="I6324" s="201"/>
      <c r="J6324" s="204">
        <f t="shared" si="1158"/>
        <v>1.5904312808798326E-3</v>
      </c>
      <c r="K6324" s="204">
        <f t="shared" si="1162"/>
        <v>0.10331632652743439</v>
      </c>
      <c r="L6324" s="28">
        <f t="shared" si="1161"/>
        <v>5.6380590590289899</v>
      </c>
      <c r="M6324" s="28">
        <f t="shared" si="1163"/>
        <v>0.36625508924934846</v>
      </c>
      <c r="N6324" s="28">
        <f t="shared" si="1159"/>
        <v>7.4382130025037601</v>
      </c>
      <c r="O6324" s="28">
        <f t="shared" si="1164"/>
        <v>0.48319525187039564</v>
      </c>
      <c r="P6324" s="28">
        <f t="shared" si="1165"/>
        <v>0.84945034111974405</v>
      </c>
      <c r="Q6324" s="6">
        <f t="shared" si="1155"/>
        <v>0.17580244283968727</v>
      </c>
      <c r="R6324" s="6">
        <f t="shared" si="1156"/>
        <v>0.1884461482294543</v>
      </c>
      <c r="S6324" s="6">
        <f t="shared" si="1157"/>
        <v>0.36424859106914154</v>
      </c>
    </row>
    <row r="6325" spans="2:19" customFormat="1" x14ac:dyDescent="0.25">
      <c r="B6325" s="200" t="s">
        <v>871</v>
      </c>
      <c r="C6325" s="114">
        <v>6</v>
      </c>
      <c r="D6325" s="1">
        <v>6.5</v>
      </c>
      <c r="E6325" s="1"/>
      <c r="F6325" s="1"/>
      <c r="G6325" s="4">
        <f t="shared" si="1160"/>
        <v>64.961200000000005</v>
      </c>
      <c r="H6325" s="201"/>
      <c r="I6325" s="201"/>
      <c r="J6325" s="204">
        <f t="shared" si="1158"/>
        <v>3.3183072403542195E-3</v>
      </c>
      <c r="K6325" s="204">
        <f t="shared" si="1162"/>
        <v>0.21556122448316564</v>
      </c>
      <c r="L6325" s="28">
        <f t="shared" si="1161"/>
        <v>13.130517975640537</v>
      </c>
      <c r="M6325" s="28">
        <f t="shared" si="1163"/>
        <v>0.85297422086363262</v>
      </c>
      <c r="N6325" s="28">
        <f t="shared" si="1159"/>
        <v>11.437170539605743</v>
      </c>
      <c r="O6325" s="28">
        <f t="shared" si="1164"/>
        <v>0.74297233726827139</v>
      </c>
      <c r="P6325" s="28">
        <f t="shared" si="1165"/>
        <v>1.5959465581319039</v>
      </c>
      <c r="Q6325" s="6">
        <f t="shared" si="1155"/>
        <v>0.40942762601454363</v>
      </c>
      <c r="R6325" s="6">
        <f t="shared" si="1156"/>
        <v>0.28975921153462586</v>
      </c>
      <c r="S6325" s="6">
        <f t="shared" si="1157"/>
        <v>0.69918683754916944</v>
      </c>
    </row>
    <row r="6326" spans="2:19" customFormat="1" x14ac:dyDescent="0.25">
      <c r="B6326" s="200" t="s">
        <v>871</v>
      </c>
      <c r="C6326" s="114">
        <v>6</v>
      </c>
      <c r="D6326" s="1">
        <v>4.8</v>
      </c>
      <c r="E6326" s="1"/>
      <c r="F6326" s="1"/>
      <c r="G6326" s="4">
        <f t="shared" si="1160"/>
        <v>64.961200000000005</v>
      </c>
      <c r="H6326" s="201"/>
      <c r="I6326" s="201"/>
      <c r="J6326" s="204">
        <f t="shared" si="1158"/>
        <v>1.8095573684677208E-3</v>
      </c>
      <c r="K6326" s="204">
        <f t="shared" si="1162"/>
        <v>0.11755102040454758</v>
      </c>
      <c r="L6326" s="28">
        <f t="shared" si="1161"/>
        <v>6.5398480281028419</v>
      </c>
      <c r="M6326" s="28">
        <f t="shared" si="1163"/>
        <v>0.42483638396340279</v>
      </c>
      <c r="N6326" s="28">
        <f t="shared" si="1159"/>
        <v>8.0216224497877064</v>
      </c>
      <c r="O6326" s="28">
        <f t="shared" si="1164"/>
        <v>0.52109423039239344</v>
      </c>
      <c r="P6326" s="28">
        <f t="shared" si="1165"/>
        <v>0.94593061435579617</v>
      </c>
      <c r="Q6326" s="6">
        <f t="shared" si="1155"/>
        <v>0.20392146430243333</v>
      </c>
      <c r="R6326" s="6">
        <f t="shared" si="1156"/>
        <v>0.20322674985303346</v>
      </c>
      <c r="S6326" s="6">
        <f t="shared" si="1157"/>
        <v>0.40714821415546676</v>
      </c>
    </row>
    <row r="6327" spans="2:19" customFormat="1" x14ac:dyDescent="0.25">
      <c r="B6327" s="200" t="s">
        <v>871</v>
      </c>
      <c r="C6327" s="114">
        <v>6</v>
      </c>
      <c r="D6327" s="1">
        <v>7</v>
      </c>
      <c r="E6327" s="1"/>
      <c r="F6327" s="1"/>
      <c r="G6327" s="4">
        <f t="shared" si="1160"/>
        <v>64.961200000000005</v>
      </c>
      <c r="H6327" s="201"/>
      <c r="I6327" s="201"/>
      <c r="J6327" s="204">
        <f t="shared" si="1158"/>
        <v>3.8484510006474969E-3</v>
      </c>
      <c r="K6327" s="204">
        <f t="shared" si="1162"/>
        <v>0.24999999999231043</v>
      </c>
      <c r="L6327" s="28">
        <f t="shared" si="1161"/>
        <v>15.569492106387406</v>
      </c>
      <c r="M6327" s="28">
        <f t="shared" si="1163"/>
        <v>1.0114129102390135</v>
      </c>
      <c r="N6327" s="28">
        <f t="shared" si="1159"/>
        <v>12.473107819356448</v>
      </c>
      <c r="O6327" s="28">
        <f t="shared" si="1164"/>
        <v>0.81026806739089385</v>
      </c>
      <c r="P6327" s="28">
        <f t="shared" si="1165"/>
        <v>1.8216809776299074</v>
      </c>
      <c r="Q6327" s="6">
        <f t="shared" si="1155"/>
        <v>0.48547819691472643</v>
      </c>
      <c r="R6327" s="6">
        <f t="shared" si="1156"/>
        <v>0.31600454628244862</v>
      </c>
      <c r="S6327" s="6">
        <f t="shared" si="1157"/>
        <v>0.80148274319717505</v>
      </c>
    </row>
    <row r="6328" spans="2:19" customFormat="1" x14ac:dyDescent="0.25">
      <c r="B6328" s="200" t="s">
        <v>871</v>
      </c>
      <c r="C6328" s="114">
        <v>6</v>
      </c>
      <c r="D6328" s="1">
        <v>3.9</v>
      </c>
      <c r="E6328" s="1"/>
      <c r="F6328" s="1"/>
      <c r="G6328" s="4">
        <f t="shared" si="1160"/>
        <v>64.961200000000005</v>
      </c>
      <c r="H6328" s="201"/>
      <c r="I6328" s="201"/>
      <c r="J6328" s="204">
        <f t="shared" si="1158"/>
        <v>1.1945906065275189E-3</v>
      </c>
      <c r="K6328" s="204">
        <f t="shared" si="1162"/>
        <v>7.7602040813939621E-2</v>
      </c>
      <c r="L6328" s="28">
        <f t="shared" si="1161"/>
        <v>4.0574351124683323</v>
      </c>
      <c r="M6328" s="28">
        <f t="shared" si="1163"/>
        <v>0.26357585894044605</v>
      </c>
      <c r="N6328" s="28">
        <f t="shared" si="1159"/>
        <v>6.2915196864507177</v>
      </c>
      <c r="O6328" s="28">
        <f t="shared" si="1164"/>
        <v>0.40870467658277715</v>
      </c>
      <c r="P6328" s="28">
        <f t="shared" si="1165"/>
        <v>0.6722805355232232</v>
      </c>
      <c r="Q6328" s="6">
        <f t="shared" si="1155"/>
        <v>0.12651641229141411</v>
      </c>
      <c r="R6328" s="6">
        <f t="shared" si="1156"/>
        <v>0.1593948238672831</v>
      </c>
      <c r="S6328" s="6">
        <f t="shared" si="1157"/>
        <v>0.28591123615869718</v>
      </c>
    </row>
    <row r="6329" spans="2:19" customFormat="1" x14ac:dyDescent="0.25">
      <c r="B6329" s="200" t="s">
        <v>871</v>
      </c>
      <c r="C6329" s="114">
        <v>6</v>
      </c>
      <c r="D6329" s="1">
        <v>5.8</v>
      </c>
      <c r="E6329" s="1"/>
      <c r="F6329" s="1"/>
      <c r="G6329" s="4">
        <f t="shared" si="1160"/>
        <v>64.961200000000005</v>
      </c>
      <c r="H6329" s="201"/>
      <c r="I6329" s="201"/>
      <c r="J6329" s="204">
        <f t="shared" si="1158"/>
        <v>2.6420794216690155E-3</v>
      </c>
      <c r="K6329" s="204">
        <f t="shared" si="1162"/>
        <v>0.1716326530559453</v>
      </c>
      <c r="L6329" s="28">
        <f t="shared" si="1161"/>
        <v>10.104504202450142</v>
      </c>
      <c r="M6329" s="28">
        <f t="shared" si="1163"/>
        <v>0.65640073112787944</v>
      </c>
      <c r="N6329" s="28">
        <f t="shared" si="1159"/>
        <v>10.009692178621206</v>
      </c>
      <c r="O6329" s="28">
        <f t="shared" si="1164"/>
        <v>0.65024162816606002</v>
      </c>
      <c r="P6329" s="28">
        <f t="shared" si="1165"/>
        <v>1.3066423592939396</v>
      </c>
      <c r="Q6329" s="6">
        <f t="shared" si="1155"/>
        <v>0.31507235094138214</v>
      </c>
      <c r="R6329" s="6">
        <f t="shared" si="1156"/>
        <v>0.25359423498476341</v>
      </c>
      <c r="S6329" s="6">
        <f t="shared" si="1157"/>
        <v>0.5686665859261455</v>
      </c>
    </row>
    <row r="6330" spans="2:19" customFormat="1" x14ac:dyDescent="0.25">
      <c r="B6330" s="200" t="s">
        <v>871</v>
      </c>
      <c r="C6330" s="114">
        <v>6</v>
      </c>
      <c r="D6330" s="1">
        <v>2.7</v>
      </c>
      <c r="E6330" s="1" t="s">
        <v>979</v>
      </c>
      <c r="F6330" s="1"/>
      <c r="G6330" s="4">
        <f t="shared" si="1160"/>
        <v>795.77470000000005</v>
      </c>
      <c r="H6330" s="201"/>
      <c r="I6330" s="201"/>
      <c r="J6330" s="204">
        <f t="shared" si="1158"/>
        <v>5.7255526111673987E-4</v>
      </c>
      <c r="K6330" s="204">
        <f t="shared" si="1162"/>
        <v>0.45562230013886806</v>
      </c>
      <c r="L6330" s="28">
        <f t="shared" si="1161"/>
        <v>1.7422053596601113</v>
      </c>
      <c r="M6330" s="28">
        <f t="shared" si="1163"/>
        <v>1.3863947590567269</v>
      </c>
      <c r="N6330" s="28">
        <f t="shared" si="1159"/>
        <v>4.0917168608451373</v>
      </c>
      <c r="O6330" s="28">
        <f t="shared" si="1164"/>
        <v>3.2560655263547349</v>
      </c>
      <c r="P6330" s="28">
        <f t="shared" si="1165"/>
        <v>4.6424602854114614</v>
      </c>
      <c r="Q6330" s="6">
        <f t="shared" si="1155"/>
        <v>0.66546948434722886</v>
      </c>
      <c r="R6330" s="6">
        <f t="shared" si="1156"/>
        <v>1.2698655552783467</v>
      </c>
      <c r="S6330" s="6">
        <f t="shared" si="1157"/>
        <v>1.9353350396255755</v>
      </c>
    </row>
    <row r="6331" spans="2:19" customFormat="1" x14ac:dyDescent="0.25">
      <c r="B6331" s="200" t="s">
        <v>871</v>
      </c>
      <c r="C6331" s="114">
        <v>6</v>
      </c>
      <c r="D6331" s="1">
        <v>4.5</v>
      </c>
      <c r="E6331" s="1"/>
      <c r="F6331" s="1"/>
      <c r="G6331" s="4">
        <f t="shared" si="1160"/>
        <v>64.961200000000005</v>
      </c>
      <c r="H6331" s="201"/>
      <c r="I6331" s="201"/>
      <c r="J6331" s="204">
        <f t="shared" si="1158"/>
        <v>1.5904312808798326E-3</v>
      </c>
      <c r="K6331" s="204">
        <f t="shared" si="1162"/>
        <v>0.10331632652743439</v>
      </c>
      <c r="L6331" s="28">
        <f t="shared" si="1161"/>
        <v>5.6380590590289899</v>
      </c>
      <c r="M6331" s="28">
        <f t="shared" si="1163"/>
        <v>0.36625508924934846</v>
      </c>
      <c r="N6331" s="28">
        <f t="shared" si="1159"/>
        <v>7.4382130025037601</v>
      </c>
      <c r="O6331" s="28">
        <f t="shared" si="1164"/>
        <v>0.48319525187039564</v>
      </c>
      <c r="P6331" s="28">
        <f t="shared" si="1165"/>
        <v>0.84945034111974405</v>
      </c>
      <c r="Q6331" s="6">
        <f t="shared" si="1155"/>
        <v>0.17580244283968727</v>
      </c>
      <c r="R6331" s="6">
        <f t="shared" si="1156"/>
        <v>0.1884461482294543</v>
      </c>
      <c r="S6331" s="6">
        <f t="shared" si="1157"/>
        <v>0.36424859106914154</v>
      </c>
    </row>
    <row r="6332" spans="2:19" customFormat="1" x14ac:dyDescent="0.25">
      <c r="B6332" s="200" t="s">
        <v>871</v>
      </c>
      <c r="C6332" s="114">
        <v>6</v>
      </c>
      <c r="D6332" s="1">
        <v>5.6</v>
      </c>
      <c r="E6332" s="1"/>
      <c r="F6332" s="1"/>
      <c r="G6332" s="4">
        <f t="shared" si="1160"/>
        <v>64.961200000000005</v>
      </c>
      <c r="H6332" s="201"/>
      <c r="I6332" s="201"/>
      <c r="J6332" s="204">
        <f t="shared" si="1158"/>
        <v>2.4630086404143973E-3</v>
      </c>
      <c r="K6332" s="204">
        <f t="shared" si="1162"/>
        <v>0.15999999999507863</v>
      </c>
      <c r="L6332" s="28">
        <f t="shared" si="1161"/>
        <v>9.3213394933125091</v>
      </c>
      <c r="M6332" s="28">
        <f t="shared" si="1163"/>
        <v>0.60552541083786027</v>
      </c>
      <c r="N6332" s="28">
        <f t="shared" si="1159"/>
        <v>9.6070480145707613</v>
      </c>
      <c r="O6332" s="28">
        <f t="shared" si="1164"/>
        <v>0.62408537958901456</v>
      </c>
      <c r="P6332" s="28">
        <f t="shared" si="1165"/>
        <v>1.2296107904268747</v>
      </c>
      <c r="Q6332" s="6">
        <f t="shared" si="1155"/>
        <v>0.29065219720217289</v>
      </c>
      <c r="R6332" s="6">
        <f t="shared" si="1156"/>
        <v>0.24339329803971568</v>
      </c>
      <c r="S6332" s="6">
        <f t="shared" si="1157"/>
        <v>0.5340454952418886</v>
      </c>
    </row>
    <row r="6333" spans="2:19" customFormat="1" x14ac:dyDescent="0.25">
      <c r="B6333" s="200" t="s">
        <v>871</v>
      </c>
      <c r="C6333" s="114">
        <v>6</v>
      </c>
      <c r="D6333" s="1">
        <v>3.7</v>
      </c>
      <c r="E6333" s="1"/>
      <c r="F6333" s="1"/>
      <c r="G6333" s="4">
        <f t="shared" si="1160"/>
        <v>64.961200000000005</v>
      </c>
      <c r="H6333" s="201"/>
      <c r="I6333" s="201"/>
      <c r="J6333" s="204">
        <f t="shared" si="1158"/>
        <v>1.075210085691107E-3</v>
      </c>
      <c r="K6333" s="204">
        <f t="shared" si="1162"/>
        <v>6.9846938773361844E-2</v>
      </c>
      <c r="L6333" s="28">
        <f t="shared" si="1161"/>
        <v>3.5949248430857623</v>
      </c>
      <c r="M6333" s="28">
        <f t="shared" si="1163"/>
        <v>0.2335306362462681</v>
      </c>
      <c r="N6333" s="28">
        <f t="shared" si="1159"/>
        <v>5.9156978898620354</v>
      </c>
      <c r="O6333" s="28">
        <f t="shared" si="1164"/>
        <v>0.38429084121668494</v>
      </c>
      <c r="P6333" s="28">
        <f t="shared" si="1165"/>
        <v>0.61782147746295302</v>
      </c>
      <c r="Q6333" s="6">
        <f t="shared" si="1155"/>
        <v>0.11209470539820869</v>
      </c>
      <c r="R6333" s="6">
        <f t="shared" si="1156"/>
        <v>0.14987342807450713</v>
      </c>
      <c r="S6333" s="6">
        <f t="shared" si="1157"/>
        <v>0.2619681334727158</v>
      </c>
    </row>
    <row r="6334" spans="2:19" customFormat="1" x14ac:dyDescent="0.25">
      <c r="B6334" s="200" t="s">
        <v>871</v>
      </c>
      <c r="C6334" s="114">
        <v>6</v>
      </c>
      <c r="D6334" s="1">
        <v>3.1</v>
      </c>
      <c r="E6334" s="1"/>
      <c r="F6334" s="1"/>
      <c r="G6334" s="4">
        <f t="shared" si="1160"/>
        <v>64.961200000000005</v>
      </c>
      <c r="H6334" s="201"/>
      <c r="I6334" s="201"/>
      <c r="J6334" s="204">
        <f t="shared" si="1158"/>
        <v>7.5476763502494771E-4</v>
      </c>
      <c r="K6334" s="204">
        <f t="shared" si="1162"/>
        <v>4.9030612243389851E-2</v>
      </c>
      <c r="L6334" s="28">
        <f t="shared" si="1161"/>
        <v>2.3935063597525432</v>
      </c>
      <c r="M6334" s="28">
        <f t="shared" si="1163"/>
        <v>0.15548504835297491</v>
      </c>
      <c r="N6334" s="28">
        <f t="shared" si="1159"/>
        <v>4.8095356854949474</v>
      </c>
      <c r="O6334" s="28">
        <f t="shared" si="1164"/>
        <v>0.31243321563258936</v>
      </c>
      <c r="P6334" s="28">
        <f t="shared" si="1165"/>
        <v>0.46791826398556424</v>
      </c>
      <c r="Q6334" s="6">
        <f t="shared" si="1155"/>
        <v>7.4632823209427962E-2</v>
      </c>
      <c r="R6334" s="6">
        <f t="shared" si="1156"/>
        <v>0.12184895409670986</v>
      </c>
      <c r="S6334" s="6">
        <f t="shared" si="1157"/>
        <v>0.19648177730613781</v>
      </c>
    </row>
    <row r="6335" spans="2:19" customFormat="1" x14ac:dyDescent="0.25">
      <c r="B6335" s="200" t="s">
        <v>871</v>
      </c>
      <c r="C6335" s="114">
        <v>6</v>
      </c>
      <c r="D6335" s="1">
        <v>5.4</v>
      </c>
      <c r="E6335" s="1"/>
      <c r="F6335" s="1"/>
      <c r="G6335" s="4">
        <f t="shared" si="1160"/>
        <v>64.961200000000005</v>
      </c>
      <c r="H6335" s="201"/>
      <c r="I6335" s="201"/>
      <c r="J6335" s="204">
        <f t="shared" si="1158"/>
        <v>2.2902210444669595E-3</v>
      </c>
      <c r="K6335" s="204">
        <f t="shared" si="1162"/>
        <v>0.14877551019950555</v>
      </c>
      <c r="L6335" s="28">
        <f t="shared" si="1161"/>
        <v>8.5736806990755614</v>
      </c>
      <c r="M6335" s="28">
        <f t="shared" si="1163"/>
        <v>0.55695659743162507</v>
      </c>
      <c r="N6335" s="28">
        <f t="shared" si="1159"/>
        <v>9.2068415424761678</v>
      </c>
      <c r="O6335" s="28">
        <f t="shared" si="1164"/>
        <v>0.5980874864097232</v>
      </c>
      <c r="P6335" s="28">
        <f t="shared" si="1165"/>
        <v>1.1550440838413483</v>
      </c>
      <c r="Q6335" s="6">
        <f t="shared" si="1155"/>
        <v>0.26733916676718</v>
      </c>
      <c r="R6335" s="6">
        <f t="shared" si="1156"/>
        <v>0.23325411969979207</v>
      </c>
      <c r="S6335" s="6">
        <f t="shared" si="1157"/>
        <v>0.5005932864669721</v>
      </c>
    </row>
    <row r="6336" spans="2:19" customFormat="1" x14ac:dyDescent="0.25">
      <c r="B6336" s="200" t="s">
        <v>871</v>
      </c>
      <c r="C6336" s="114">
        <v>6</v>
      </c>
      <c r="D6336" s="1">
        <v>5.5</v>
      </c>
      <c r="E6336" s="1"/>
      <c r="F6336" s="1"/>
      <c r="G6336" s="4">
        <f t="shared" si="1160"/>
        <v>64.961200000000005</v>
      </c>
      <c r="H6336" s="201"/>
      <c r="I6336" s="201"/>
      <c r="J6336" s="204">
        <f t="shared" si="1158"/>
        <v>2.3758294442772811E-3</v>
      </c>
      <c r="K6336" s="204">
        <f t="shared" si="1162"/>
        <v>0.15433673468913039</v>
      </c>
      <c r="L6336" s="28">
        <f t="shared" si="1161"/>
        <v>8.9430956308196485</v>
      </c>
      <c r="M6336" s="28">
        <f t="shared" si="1163"/>
        <v>0.58095423516110178</v>
      </c>
      <c r="N6336" s="28">
        <f t="shared" si="1159"/>
        <v>9.4066355127217793</v>
      </c>
      <c r="O6336" s="28">
        <f t="shared" si="1164"/>
        <v>0.61106634272138272</v>
      </c>
      <c r="P6336" s="28">
        <f t="shared" si="1165"/>
        <v>1.1920205778824844</v>
      </c>
      <c r="Q6336" s="6">
        <f t="shared" si="1155"/>
        <v>0.27885803287732885</v>
      </c>
      <c r="R6336" s="6">
        <f t="shared" si="1156"/>
        <v>0.23831587366133927</v>
      </c>
      <c r="S6336" s="6">
        <f t="shared" si="1157"/>
        <v>0.51717390653866813</v>
      </c>
    </row>
    <row r="6337" spans="2:19" customFormat="1" x14ac:dyDescent="0.25">
      <c r="B6337" s="200" t="s">
        <v>871</v>
      </c>
      <c r="C6337" s="114">
        <v>6</v>
      </c>
      <c r="D6337" s="1">
        <v>7</v>
      </c>
      <c r="E6337" s="1"/>
      <c r="F6337" s="1"/>
      <c r="G6337" s="4">
        <f t="shared" si="1160"/>
        <v>64.961200000000005</v>
      </c>
      <c r="H6337" s="201"/>
      <c r="I6337" s="201"/>
      <c r="J6337" s="204">
        <f t="shared" si="1158"/>
        <v>3.8484510006474969E-3</v>
      </c>
      <c r="K6337" s="204">
        <f t="shared" si="1162"/>
        <v>0.24999999999231043</v>
      </c>
      <c r="L6337" s="28">
        <f t="shared" si="1161"/>
        <v>15.569492106387406</v>
      </c>
      <c r="M6337" s="28">
        <f t="shared" si="1163"/>
        <v>1.0114129102390135</v>
      </c>
      <c r="N6337" s="28">
        <f t="shared" si="1159"/>
        <v>12.473107819356448</v>
      </c>
      <c r="O6337" s="28">
        <f t="shared" si="1164"/>
        <v>0.81026806739089385</v>
      </c>
      <c r="P6337" s="28">
        <f t="shared" si="1165"/>
        <v>1.8216809776299074</v>
      </c>
      <c r="Q6337" s="6">
        <f t="shared" si="1155"/>
        <v>0.48547819691472643</v>
      </c>
      <c r="R6337" s="6">
        <f t="shared" si="1156"/>
        <v>0.31600454628244862</v>
      </c>
      <c r="S6337" s="6">
        <f t="shared" si="1157"/>
        <v>0.80148274319717505</v>
      </c>
    </row>
    <row r="6338" spans="2:19" customFormat="1" x14ac:dyDescent="0.25">
      <c r="B6338" s="200" t="s">
        <v>871</v>
      </c>
      <c r="C6338" s="114">
        <v>6</v>
      </c>
      <c r="D6338" s="1">
        <v>3.7</v>
      </c>
      <c r="E6338" s="1"/>
      <c r="F6338" s="1"/>
      <c r="G6338" s="4">
        <f t="shared" si="1160"/>
        <v>64.961200000000005</v>
      </c>
      <c r="H6338" s="201"/>
      <c r="I6338" s="201"/>
      <c r="J6338" s="204">
        <f t="shared" si="1158"/>
        <v>1.075210085691107E-3</v>
      </c>
      <c r="K6338" s="204">
        <f t="shared" si="1162"/>
        <v>6.9846938773361844E-2</v>
      </c>
      <c r="L6338" s="28">
        <f t="shared" si="1161"/>
        <v>3.5949248430857623</v>
      </c>
      <c r="M6338" s="28">
        <f t="shared" si="1163"/>
        <v>0.2335306362462681</v>
      </c>
      <c r="N6338" s="28">
        <f t="shared" si="1159"/>
        <v>5.9156978898620354</v>
      </c>
      <c r="O6338" s="28">
        <f t="shared" si="1164"/>
        <v>0.38429084121668494</v>
      </c>
      <c r="P6338" s="28">
        <f t="shared" si="1165"/>
        <v>0.61782147746295302</v>
      </c>
      <c r="Q6338" s="6">
        <f t="shared" si="1155"/>
        <v>0.11209470539820869</v>
      </c>
      <c r="R6338" s="6">
        <f t="shared" si="1156"/>
        <v>0.14987342807450713</v>
      </c>
      <c r="S6338" s="6">
        <f t="shared" si="1157"/>
        <v>0.2619681334727158</v>
      </c>
    </row>
    <row r="6339" spans="2:19" customFormat="1" x14ac:dyDescent="0.25">
      <c r="B6339" s="200" t="s">
        <v>871</v>
      </c>
      <c r="C6339" s="114">
        <v>6</v>
      </c>
      <c r="D6339" s="1">
        <v>4</v>
      </c>
      <c r="E6339" s="1"/>
      <c r="F6339" s="1"/>
      <c r="G6339" s="4">
        <f t="shared" si="1160"/>
        <v>64.961200000000005</v>
      </c>
      <c r="H6339" s="201"/>
      <c r="I6339" s="201"/>
      <c r="J6339" s="204">
        <f t="shared" si="1158"/>
        <v>1.2566370614359172E-3</v>
      </c>
      <c r="K6339" s="204">
        <f t="shared" si="1162"/>
        <v>8.1632653058713603E-2</v>
      </c>
      <c r="L6339" s="28">
        <f t="shared" si="1161"/>
        <v>4.3006091215286046</v>
      </c>
      <c r="M6339" s="28">
        <f t="shared" si="1163"/>
        <v>0.27937273468421148</v>
      </c>
      <c r="N6339" s="28">
        <f t="shared" si="1159"/>
        <v>6.4806737611278331</v>
      </c>
      <c r="O6339" s="28">
        <f t="shared" si="1164"/>
        <v>0.42099235249702632</v>
      </c>
      <c r="P6339" s="28">
        <f t="shared" si="1165"/>
        <v>0.7003650871812378</v>
      </c>
      <c r="Q6339" s="6">
        <f t="shared" ref="Q6339:Q6402" si="1166">M6339*0.48</f>
        <v>0.1340989126484215</v>
      </c>
      <c r="R6339" s="6">
        <f t="shared" ref="R6339:R6402" si="1167">O6339*0.39</f>
        <v>0.16418701747384026</v>
      </c>
      <c r="S6339" s="6">
        <f t="shared" ref="S6339:S6402" si="1168">Q6339+R6339</f>
        <v>0.29828593012226179</v>
      </c>
    </row>
    <row r="6340" spans="2:19" customFormat="1" x14ac:dyDescent="0.25">
      <c r="B6340" s="200" t="s">
        <v>871</v>
      </c>
      <c r="C6340" s="114">
        <v>6</v>
      </c>
      <c r="D6340" s="1">
        <v>4.3</v>
      </c>
      <c r="E6340" s="1"/>
      <c r="F6340" s="1"/>
      <c r="G6340" s="4">
        <f t="shared" si="1160"/>
        <v>64.961200000000005</v>
      </c>
      <c r="H6340" s="201"/>
      <c r="I6340" s="201"/>
      <c r="J6340" s="204">
        <f t="shared" si="1158"/>
        <v>1.4522012041218817E-3</v>
      </c>
      <c r="K6340" s="204">
        <f t="shared" si="1162"/>
        <v>9.4336734690975893E-2</v>
      </c>
      <c r="L6340" s="28">
        <f t="shared" si="1161"/>
        <v>5.0785301024450318</v>
      </c>
      <c r="M6340" s="28">
        <f t="shared" si="1163"/>
        <v>0.3299074160899001</v>
      </c>
      <c r="N6340" s="28">
        <f t="shared" si="1159"/>
        <v>7.0529054640829827</v>
      </c>
      <c r="O6340" s="28">
        <f t="shared" si="1164"/>
        <v>0.45816521132004828</v>
      </c>
      <c r="P6340" s="28">
        <f t="shared" si="1165"/>
        <v>0.78807262740994832</v>
      </c>
      <c r="Q6340" s="6">
        <f t="shared" si="1166"/>
        <v>0.15835555972315205</v>
      </c>
      <c r="R6340" s="6">
        <f t="shared" si="1167"/>
        <v>0.17868443241481885</v>
      </c>
      <c r="S6340" s="6">
        <f t="shared" si="1168"/>
        <v>0.33703999213797087</v>
      </c>
    </row>
    <row r="6341" spans="2:19" customFormat="1" x14ac:dyDescent="0.25">
      <c r="B6341" s="200" t="s">
        <v>871</v>
      </c>
      <c r="C6341" s="114">
        <v>6</v>
      </c>
      <c r="D6341" s="1">
        <v>3</v>
      </c>
      <c r="E6341" s="1" t="s">
        <v>981</v>
      </c>
      <c r="F6341" s="1"/>
      <c r="G6341" s="4">
        <f t="shared" si="1160"/>
        <v>795.77470000000005</v>
      </c>
      <c r="H6341" s="201"/>
      <c r="I6341" s="201"/>
      <c r="J6341" s="204">
        <f t="shared" si="1158"/>
        <v>7.0685834705770342E-4</v>
      </c>
      <c r="K6341" s="204">
        <f t="shared" si="1162"/>
        <v>0.56249666683810862</v>
      </c>
      <c r="L6341" s="28">
        <f t="shared" si="1161"/>
        <v>2.219707841442716</v>
      </c>
      <c r="M6341" s="28">
        <f t="shared" si="1163"/>
        <v>1.7663769089848702</v>
      </c>
      <c r="N6341" s="28">
        <f t="shared" si="1159"/>
        <v>4.6285167281146418</v>
      </c>
      <c r="O6341" s="28">
        <f t="shared" si="1164"/>
        <v>3.6832347567317885</v>
      </c>
      <c r="P6341" s="28">
        <f t="shared" si="1165"/>
        <v>5.4496116657166587</v>
      </c>
      <c r="Q6341" s="6">
        <f t="shared" si="1166"/>
        <v>0.84786091631273763</v>
      </c>
      <c r="R6341" s="6">
        <f t="shared" si="1167"/>
        <v>1.4364615551253976</v>
      </c>
      <c r="S6341" s="6">
        <f t="shared" si="1168"/>
        <v>2.2843224714381352</v>
      </c>
    </row>
    <row r="6342" spans="2:19" customFormat="1" x14ac:dyDescent="0.25">
      <c r="B6342" s="200" t="s">
        <v>871</v>
      </c>
      <c r="C6342" s="114">
        <v>6</v>
      </c>
      <c r="D6342" s="1">
        <v>5.7</v>
      </c>
      <c r="E6342" s="1"/>
      <c r="F6342" s="1"/>
      <c r="G6342" s="4">
        <f t="shared" si="1160"/>
        <v>64.961200000000005</v>
      </c>
      <c r="H6342" s="201"/>
      <c r="I6342" s="201"/>
      <c r="J6342" s="204">
        <f t="shared" si="1158"/>
        <v>2.5517586328783095E-3</v>
      </c>
      <c r="K6342" s="204">
        <f t="shared" si="1162"/>
        <v>0.1657653061173503</v>
      </c>
      <c r="L6342" s="28">
        <f t="shared" si="1161"/>
        <v>9.7084599828880815</v>
      </c>
      <c r="M6342" s="28">
        <f t="shared" si="1163"/>
        <v>0.63067322287304872</v>
      </c>
      <c r="N6342" s="28">
        <f t="shared" si="1159"/>
        <v>9.8080698655856366</v>
      </c>
      <c r="O6342" s="28">
        <f t="shared" si="1164"/>
        <v>0.63714400051044973</v>
      </c>
      <c r="P6342" s="28">
        <f t="shared" si="1165"/>
        <v>1.2678172233834983</v>
      </c>
      <c r="Q6342" s="6">
        <f t="shared" si="1166"/>
        <v>0.30272314697906338</v>
      </c>
      <c r="R6342" s="6">
        <f t="shared" si="1167"/>
        <v>0.24848616019907541</v>
      </c>
      <c r="S6342" s="6">
        <f t="shared" si="1168"/>
        <v>0.55120930717813876</v>
      </c>
    </row>
    <row r="6343" spans="2:19" customFormat="1" x14ac:dyDescent="0.25">
      <c r="B6343" s="200" t="s">
        <v>871</v>
      </c>
      <c r="C6343" s="114">
        <v>6</v>
      </c>
      <c r="D6343" s="1">
        <v>5</v>
      </c>
      <c r="E6343" s="1"/>
      <c r="F6343" s="1"/>
      <c r="G6343" s="4">
        <f t="shared" si="1160"/>
        <v>64.961200000000005</v>
      </c>
      <c r="H6343" s="201"/>
      <c r="I6343" s="201"/>
      <c r="J6343" s="204">
        <f t="shared" si="1158"/>
        <v>1.9634954084936209E-3</v>
      </c>
      <c r="K6343" s="204">
        <f t="shared" si="1162"/>
        <v>0.12755102040424002</v>
      </c>
      <c r="L6343" s="28">
        <f t="shared" si="1161"/>
        <v>7.1833345216463531</v>
      </c>
      <c r="M6343" s="28">
        <f t="shared" si="1163"/>
        <v>0.46663803957857453</v>
      </c>
      <c r="N6343" s="28">
        <f t="shared" si="1159"/>
        <v>8.4140458590425169</v>
      </c>
      <c r="O6343" s="28">
        <f t="shared" si="1164"/>
        <v>0.54658652646013051</v>
      </c>
      <c r="P6343" s="28">
        <f t="shared" si="1165"/>
        <v>1.0132245660387049</v>
      </c>
      <c r="Q6343" s="6">
        <f t="shared" si="1166"/>
        <v>0.22398625899771576</v>
      </c>
      <c r="R6343" s="6">
        <f t="shared" si="1167"/>
        <v>0.2131687453194509</v>
      </c>
      <c r="S6343" s="6">
        <f t="shared" si="1168"/>
        <v>0.4371550043171667</v>
      </c>
    </row>
    <row r="6344" spans="2:19" customFormat="1" x14ac:dyDescent="0.25">
      <c r="B6344" s="200" t="s">
        <v>871</v>
      </c>
      <c r="C6344" s="114">
        <v>6</v>
      </c>
      <c r="D6344" s="1">
        <v>3.3</v>
      </c>
      <c r="E6344" s="1"/>
      <c r="F6344" s="1"/>
      <c r="G6344" s="4">
        <f t="shared" si="1160"/>
        <v>64.961200000000005</v>
      </c>
      <c r="H6344" s="201"/>
      <c r="I6344" s="201"/>
      <c r="J6344" s="204">
        <f t="shared" si="1158"/>
        <v>8.5529859993982123E-4</v>
      </c>
      <c r="K6344" s="204">
        <f t="shared" si="1162"/>
        <v>5.5561224488086945E-2</v>
      </c>
      <c r="L6344" s="28">
        <f t="shared" si="1161"/>
        <v>2.7634881041225379</v>
      </c>
      <c r="M6344" s="28">
        <f t="shared" si="1163"/>
        <v>0.17951950691152002</v>
      </c>
      <c r="N6344" s="28">
        <f t="shared" si="1159"/>
        <v>5.1745344101160526</v>
      </c>
      <c r="O6344" s="28">
        <f t="shared" si="1164"/>
        <v>0.3361439712423443</v>
      </c>
      <c r="P6344" s="28">
        <f t="shared" si="1165"/>
        <v>0.51566347815386426</v>
      </c>
      <c r="Q6344" s="6">
        <f t="shared" si="1166"/>
        <v>8.6169363317529613E-2</v>
      </c>
      <c r="R6344" s="6">
        <f t="shared" si="1167"/>
        <v>0.13109614878451428</v>
      </c>
      <c r="S6344" s="6">
        <f t="shared" si="1168"/>
        <v>0.2172655121020439</v>
      </c>
    </row>
    <row r="6345" spans="2:19" customFormat="1" x14ac:dyDescent="0.25">
      <c r="B6345" s="200" t="s">
        <v>871</v>
      </c>
      <c r="C6345" s="114">
        <v>6</v>
      </c>
      <c r="D6345" s="1">
        <v>4.3</v>
      </c>
      <c r="E6345" s="1"/>
      <c r="F6345" s="1"/>
      <c r="G6345" s="4">
        <f t="shared" si="1160"/>
        <v>64.961200000000005</v>
      </c>
      <c r="H6345" s="201"/>
      <c r="I6345" s="201"/>
      <c r="J6345" s="204">
        <f t="shared" si="1158"/>
        <v>1.4522012041218817E-3</v>
      </c>
      <c r="K6345" s="204">
        <f t="shared" si="1162"/>
        <v>9.4336734690975893E-2</v>
      </c>
      <c r="L6345" s="28">
        <f t="shared" si="1161"/>
        <v>5.0785301024450318</v>
      </c>
      <c r="M6345" s="28">
        <f t="shared" si="1163"/>
        <v>0.3299074160899001</v>
      </c>
      <c r="N6345" s="28">
        <f t="shared" si="1159"/>
        <v>7.0529054640829827</v>
      </c>
      <c r="O6345" s="28">
        <f t="shared" si="1164"/>
        <v>0.45816521132004828</v>
      </c>
      <c r="P6345" s="28">
        <f t="shared" si="1165"/>
        <v>0.78807262740994832</v>
      </c>
      <c r="Q6345" s="6">
        <f t="shared" si="1166"/>
        <v>0.15835555972315205</v>
      </c>
      <c r="R6345" s="6">
        <f t="shared" si="1167"/>
        <v>0.17868443241481885</v>
      </c>
      <c r="S6345" s="6">
        <f t="shared" si="1168"/>
        <v>0.33703999213797087</v>
      </c>
    </row>
    <row r="6346" spans="2:19" customFormat="1" x14ac:dyDescent="0.25">
      <c r="B6346" s="200" t="s">
        <v>871</v>
      </c>
      <c r="C6346" s="114">
        <v>6</v>
      </c>
      <c r="D6346" s="1">
        <v>4.5</v>
      </c>
      <c r="E6346" s="1"/>
      <c r="F6346" s="1"/>
      <c r="G6346" s="4">
        <f t="shared" si="1160"/>
        <v>64.961200000000005</v>
      </c>
      <c r="H6346" s="201"/>
      <c r="I6346" s="201"/>
      <c r="J6346" s="204">
        <f t="shared" si="1158"/>
        <v>1.5904312808798326E-3</v>
      </c>
      <c r="K6346" s="204">
        <f t="shared" si="1162"/>
        <v>0.10331632652743439</v>
      </c>
      <c r="L6346" s="28">
        <f t="shared" si="1161"/>
        <v>5.6380590590289899</v>
      </c>
      <c r="M6346" s="28">
        <f t="shared" si="1163"/>
        <v>0.36625508924934846</v>
      </c>
      <c r="N6346" s="28">
        <f t="shared" si="1159"/>
        <v>7.4382130025037601</v>
      </c>
      <c r="O6346" s="28">
        <f t="shared" si="1164"/>
        <v>0.48319525187039564</v>
      </c>
      <c r="P6346" s="28">
        <f t="shared" si="1165"/>
        <v>0.84945034111974405</v>
      </c>
      <c r="Q6346" s="6">
        <f t="shared" si="1166"/>
        <v>0.17580244283968727</v>
      </c>
      <c r="R6346" s="6">
        <f t="shared" si="1167"/>
        <v>0.1884461482294543</v>
      </c>
      <c r="S6346" s="6">
        <f t="shared" si="1168"/>
        <v>0.36424859106914154</v>
      </c>
    </row>
    <row r="6347" spans="2:19" customFormat="1" x14ac:dyDescent="0.25">
      <c r="B6347" s="200" t="s">
        <v>871</v>
      </c>
      <c r="C6347" s="114">
        <v>6</v>
      </c>
      <c r="D6347" s="1">
        <v>4.0999999999999996</v>
      </c>
      <c r="E6347" s="1"/>
      <c r="F6347" s="1"/>
      <c r="G6347" s="4">
        <f t="shared" si="1160"/>
        <v>64.961200000000005</v>
      </c>
      <c r="H6347" s="201"/>
      <c r="I6347" s="201"/>
      <c r="J6347" s="204">
        <f t="shared" si="1158"/>
        <v>1.3202543126711102E-3</v>
      </c>
      <c r="K6347" s="204">
        <f t="shared" si="1162"/>
        <v>8.5765306119810952E-2</v>
      </c>
      <c r="L6347" s="28">
        <f t="shared" si="1161"/>
        <v>4.5518101325650582</v>
      </c>
      <c r="M6347" s="28">
        <f t="shared" si="1163"/>
        <v>0.29569105411886604</v>
      </c>
      <c r="N6347" s="28">
        <f t="shared" si="1159"/>
        <v>6.670633528309061</v>
      </c>
      <c r="O6347" s="28">
        <f t="shared" si="1164"/>
        <v>0.43333236716418877</v>
      </c>
      <c r="P6347" s="28">
        <f t="shared" si="1165"/>
        <v>0.72902342128305486</v>
      </c>
      <c r="Q6347" s="6">
        <f t="shared" si="1166"/>
        <v>0.14193170597705571</v>
      </c>
      <c r="R6347" s="6">
        <f t="shared" si="1167"/>
        <v>0.16899962319403364</v>
      </c>
      <c r="S6347" s="6">
        <f t="shared" si="1168"/>
        <v>0.31093132917108934</v>
      </c>
    </row>
    <row r="6348" spans="2:19" customFormat="1" x14ac:dyDescent="0.25">
      <c r="B6348" s="200" t="s">
        <v>871</v>
      </c>
      <c r="C6348" s="114">
        <v>6</v>
      </c>
      <c r="D6348" s="1">
        <v>3.9</v>
      </c>
      <c r="E6348" s="1"/>
      <c r="F6348" s="1"/>
      <c r="G6348" s="4">
        <f t="shared" si="1160"/>
        <v>64.961200000000005</v>
      </c>
      <c r="H6348" s="201"/>
      <c r="I6348" s="201"/>
      <c r="J6348" s="204">
        <f t="shared" si="1158"/>
        <v>1.1945906065275189E-3</v>
      </c>
      <c r="K6348" s="204">
        <f t="shared" si="1162"/>
        <v>7.7602040813939621E-2</v>
      </c>
      <c r="L6348" s="28">
        <f t="shared" si="1161"/>
        <v>4.0574351124683323</v>
      </c>
      <c r="M6348" s="28">
        <f t="shared" si="1163"/>
        <v>0.26357585894044605</v>
      </c>
      <c r="N6348" s="28">
        <f t="shared" si="1159"/>
        <v>6.2915196864507177</v>
      </c>
      <c r="O6348" s="28">
        <f t="shared" si="1164"/>
        <v>0.40870467658277715</v>
      </c>
      <c r="P6348" s="28">
        <f t="shared" si="1165"/>
        <v>0.6722805355232232</v>
      </c>
      <c r="Q6348" s="6">
        <f t="shared" si="1166"/>
        <v>0.12651641229141411</v>
      </c>
      <c r="R6348" s="6">
        <f t="shared" si="1167"/>
        <v>0.1593948238672831</v>
      </c>
      <c r="S6348" s="6">
        <f t="shared" si="1168"/>
        <v>0.28591123615869718</v>
      </c>
    </row>
    <row r="6349" spans="2:19" customFormat="1" x14ac:dyDescent="0.25">
      <c r="B6349" s="200" t="s">
        <v>871</v>
      </c>
      <c r="C6349" s="114">
        <v>6</v>
      </c>
      <c r="D6349" s="1">
        <v>5</v>
      </c>
      <c r="E6349" s="1"/>
      <c r="F6349" s="1"/>
      <c r="G6349" s="4">
        <f t="shared" si="1160"/>
        <v>64.961200000000005</v>
      </c>
      <c r="H6349" s="201"/>
      <c r="I6349" s="201"/>
      <c r="J6349" s="204">
        <f t="shared" si="1158"/>
        <v>1.9634954084936209E-3</v>
      </c>
      <c r="K6349" s="204">
        <f t="shared" si="1162"/>
        <v>0.12755102040424002</v>
      </c>
      <c r="L6349" s="28">
        <f t="shared" si="1161"/>
        <v>7.1833345216463531</v>
      </c>
      <c r="M6349" s="28">
        <f t="shared" si="1163"/>
        <v>0.46663803957857453</v>
      </c>
      <c r="N6349" s="28">
        <f t="shared" si="1159"/>
        <v>8.4140458590425169</v>
      </c>
      <c r="O6349" s="28">
        <f t="shared" si="1164"/>
        <v>0.54658652646013051</v>
      </c>
      <c r="P6349" s="28">
        <f t="shared" si="1165"/>
        <v>1.0132245660387049</v>
      </c>
      <c r="Q6349" s="6">
        <f t="shared" si="1166"/>
        <v>0.22398625899771576</v>
      </c>
      <c r="R6349" s="6">
        <f t="shared" si="1167"/>
        <v>0.2131687453194509</v>
      </c>
      <c r="S6349" s="6">
        <f t="shared" si="1168"/>
        <v>0.4371550043171667</v>
      </c>
    </row>
    <row r="6350" spans="2:19" customFormat="1" x14ac:dyDescent="0.25">
      <c r="B6350" s="200" t="s">
        <v>871</v>
      </c>
      <c r="C6350" s="114">
        <v>6</v>
      </c>
      <c r="D6350" s="1">
        <v>2</v>
      </c>
      <c r="E6350" s="1" t="s">
        <v>979</v>
      </c>
      <c r="F6350" s="1"/>
      <c r="G6350" s="4">
        <f t="shared" si="1160"/>
        <v>795.77470000000005</v>
      </c>
      <c r="H6350" s="201"/>
      <c r="I6350" s="201"/>
      <c r="J6350" s="204">
        <f t="shared" si="1158"/>
        <v>3.1415926535897931E-4</v>
      </c>
      <c r="K6350" s="204">
        <f t="shared" si="1162"/>
        <v>0.24999851859471495</v>
      </c>
      <c r="L6350" s="28">
        <f t="shared" si="1161"/>
        <v>0.87390054800363282</v>
      </c>
      <c r="M6350" s="28">
        <f t="shared" si="1163"/>
        <v>0.69542383908485095</v>
      </c>
      <c r="N6350" s="28">
        <f t="shared" si="1159"/>
        <v>2.880149720803352</v>
      </c>
      <c r="O6350" s="28">
        <f t="shared" si="1164"/>
        <v>2.2919367433236837</v>
      </c>
      <c r="P6350" s="28">
        <f t="shared" si="1165"/>
        <v>2.9873605824085345</v>
      </c>
      <c r="Q6350" s="6">
        <f t="shared" si="1166"/>
        <v>0.33380344276072843</v>
      </c>
      <c r="R6350" s="6">
        <f t="shared" si="1167"/>
        <v>0.89385532989623662</v>
      </c>
      <c r="S6350" s="6">
        <f t="shared" si="1168"/>
        <v>1.227658772656965</v>
      </c>
    </row>
    <row r="6351" spans="2:19" customFormat="1" x14ac:dyDescent="0.25">
      <c r="B6351" s="200" t="s">
        <v>871</v>
      </c>
      <c r="C6351" s="114">
        <v>6</v>
      </c>
      <c r="D6351" s="1">
        <v>3.2</v>
      </c>
      <c r="E6351" s="1"/>
      <c r="F6351" s="1"/>
      <c r="G6351" s="4">
        <f t="shared" si="1160"/>
        <v>64.961200000000005</v>
      </c>
      <c r="H6351" s="201"/>
      <c r="I6351" s="201"/>
      <c r="J6351" s="204">
        <f t="shared" si="1158"/>
        <v>8.0424771931898698E-4</v>
      </c>
      <c r="K6351" s="204">
        <f t="shared" si="1162"/>
        <v>5.2244897957576697E-2</v>
      </c>
      <c r="L6351" s="28">
        <f t="shared" si="1161"/>
        <v>2.57474279673893</v>
      </c>
      <c r="M6351" s="28">
        <f t="shared" si="1163"/>
        <v>0.16725838501169291</v>
      </c>
      <c r="N6351" s="28">
        <f t="shared" si="1159"/>
        <v>4.9915502127950244</v>
      </c>
      <c r="O6351" s="28">
        <f t="shared" si="1164"/>
        <v>0.32425709797277341</v>
      </c>
      <c r="P6351" s="28">
        <f t="shared" si="1165"/>
        <v>0.49151548298446635</v>
      </c>
      <c r="Q6351" s="6">
        <f t="shared" si="1166"/>
        <v>8.0284024805612586E-2</v>
      </c>
      <c r="R6351" s="6">
        <f t="shared" si="1167"/>
        <v>0.12646026820938164</v>
      </c>
      <c r="S6351" s="6">
        <f t="shared" si="1168"/>
        <v>0.20674429301499422</v>
      </c>
    </row>
    <row r="6352" spans="2:19" customFormat="1" x14ac:dyDescent="0.25">
      <c r="B6352" s="200" t="s">
        <v>871</v>
      </c>
      <c r="C6352" s="114">
        <v>6</v>
      </c>
      <c r="D6352" s="1">
        <v>3</v>
      </c>
      <c r="E6352" s="1" t="s">
        <v>981</v>
      </c>
      <c r="F6352" s="1"/>
      <c r="G6352" s="4">
        <f t="shared" si="1160"/>
        <v>795.77470000000005</v>
      </c>
      <c r="H6352" s="201"/>
      <c r="I6352" s="201"/>
      <c r="J6352" s="204">
        <f t="shared" si="1158"/>
        <v>7.0685834705770342E-4</v>
      </c>
      <c r="K6352" s="204">
        <f t="shared" si="1162"/>
        <v>0.56249666683810862</v>
      </c>
      <c r="L6352" s="28">
        <f t="shared" si="1161"/>
        <v>2.219707841442716</v>
      </c>
      <c r="M6352" s="28">
        <f t="shared" si="1163"/>
        <v>1.7663769089848702</v>
      </c>
      <c r="N6352" s="28">
        <f t="shared" si="1159"/>
        <v>4.6285167281146418</v>
      </c>
      <c r="O6352" s="28">
        <f t="shared" si="1164"/>
        <v>3.6832347567317885</v>
      </c>
      <c r="P6352" s="28">
        <f t="shared" si="1165"/>
        <v>5.4496116657166587</v>
      </c>
      <c r="Q6352" s="6">
        <f t="shared" si="1166"/>
        <v>0.84786091631273763</v>
      </c>
      <c r="R6352" s="6">
        <f t="shared" si="1167"/>
        <v>1.4364615551253976</v>
      </c>
      <c r="S6352" s="6">
        <f t="shared" si="1168"/>
        <v>2.2843224714381352</v>
      </c>
    </row>
    <row r="6353" spans="2:19" customFormat="1" x14ac:dyDescent="0.25">
      <c r="B6353" s="200" t="s">
        <v>871</v>
      </c>
      <c r="C6353" s="114">
        <v>6</v>
      </c>
      <c r="D6353" s="1">
        <v>1.7</v>
      </c>
      <c r="E6353" s="1" t="s">
        <v>979</v>
      </c>
      <c r="F6353" s="1"/>
      <c r="G6353" s="4">
        <f t="shared" si="1160"/>
        <v>795.77470000000005</v>
      </c>
      <c r="H6353" s="201"/>
      <c r="I6353" s="201"/>
      <c r="J6353" s="204">
        <f t="shared" si="1158"/>
        <v>2.2698006922186259E-4</v>
      </c>
      <c r="K6353" s="204">
        <f t="shared" si="1162"/>
        <v>0.18062392968468158</v>
      </c>
      <c r="L6353" s="28">
        <f t="shared" si="1161"/>
        <v>0.60144528125594432</v>
      </c>
      <c r="M6353" s="28">
        <f t="shared" si="1163"/>
        <v>0.47861211146504279</v>
      </c>
      <c r="N6353" s="28">
        <f t="shared" si="1159"/>
        <v>2.3814156735674734</v>
      </c>
      <c r="O6353" s="28">
        <f t="shared" si="1164"/>
        <v>1.8950591505547882</v>
      </c>
      <c r="P6353" s="28">
        <f t="shared" si="1165"/>
        <v>2.373671262019831</v>
      </c>
      <c r="Q6353" s="6">
        <f t="shared" si="1166"/>
        <v>0.22973381350322053</v>
      </c>
      <c r="R6353" s="6">
        <f t="shared" si="1167"/>
        <v>0.73907306871636747</v>
      </c>
      <c r="S6353" s="6">
        <f t="shared" si="1168"/>
        <v>0.96880688221958799</v>
      </c>
    </row>
    <row r="6354" spans="2:19" customFormat="1" x14ac:dyDescent="0.25">
      <c r="B6354" s="200" t="s">
        <v>871</v>
      </c>
      <c r="C6354" s="114">
        <v>6</v>
      </c>
      <c r="D6354" s="1">
        <v>1.8</v>
      </c>
      <c r="E6354" s="1" t="s">
        <v>979</v>
      </c>
      <c r="F6354" s="1"/>
      <c r="G6354" s="4">
        <f t="shared" si="1160"/>
        <v>795.77470000000005</v>
      </c>
      <c r="H6354" s="201"/>
      <c r="I6354" s="201"/>
      <c r="J6354" s="204">
        <f t="shared" si="1158"/>
        <v>2.5446900494077327E-4</v>
      </c>
      <c r="K6354" s="204">
        <f t="shared" si="1162"/>
        <v>0.20249880006171914</v>
      </c>
      <c r="L6354" s="28">
        <f t="shared" si="1161"/>
        <v>0.68590748301013704</v>
      </c>
      <c r="M6354" s="28">
        <f t="shared" si="1163"/>
        <v>0.54582459775497671</v>
      </c>
      <c r="N6354" s="28">
        <f t="shared" si="1159"/>
        <v>2.5461196030223361</v>
      </c>
      <c r="O6354" s="28">
        <f t="shared" si="1164"/>
        <v>2.0261255964970846</v>
      </c>
      <c r="P6354" s="28">
        <f t="shared" si="1165"/>
        <v>2.5719501942520613</v>
      </c>
      <c r="Q6354" s="6">
        <f t="shared" si="1166"/>
        <v>0.26199580692238883</v>
      </c>
      <c r="R6354" s="6">
        <f t="shared" si="1167"/>
        <v>0.79018898263386306</v>
      </c>
      <c r="S6354" s="6">
        <f t="shared" si="1168"/>
        <v>1.0521847895562519</v>
      </c>
    </row>
    <row r="6355" spans="2:19" customFormat="1" x14ac:dyDescent="0.25">
      <c r="B6355" s="200" t="s">
        <v>871</v>
      </c>
      <c r="C6355" s="114">
        <v>6</v>
      </c>
      <c r="D6355" s="1">
        <v>3.7</v>
      </c>
      <c r="E6355" s="1"/>
      <c r="F6355" s="1"/>
      <c r="G6355" s="4">
        <f t="shared" si="1160"/>
        <v>64.961200000000005</v>
      </c>
      <c r="H6355" s="201"/>
      <c r="I6355" s="201"/>
      <c r="J6355" s="204">
        <f t="shared" si="1158"/>
        <v>1.075210085691107E-3</v>
      </c>
      <c r="K6355" s="204">
        <f t="shared" si="1162"/>
        <v>6.9846938773361844E-2</v>
      </c>
      <c r="L6355" s="28">
        <f t="shared" si="1161"/>
        <v>3.5949248430857623</v>
      </c>
      <c r="M6355" s="28">
        <f t="shared" si="1163"/>
        <v>0.2335306362462681</v>
      </c>
      <c r="N6355" s="28">
        <f t="shared" si="1159"/>
        <v>5.9156978898620354</v>
      </c>
      <c r="O6355" s="28">
        <f t="shared" si="1164"/>
        <v>0.38429084121668494</v>
      </c>
      <c r="P6355" s="28">
        <f t="shared" si="1165"/>
        <v>0.61782147746295302</v>
      </c>
      <c r="Q6355" s="6">
        <f t="shared" si="1166"/>
        <v>0.11209470539820869</v>
      </c>
      <c r="R6355" s="6">
        <f t="shared" si="1167"/>
        <v>0.14987342807450713</v>
      </c>
      <c r="S6355" s="6">
        <f t="shared" si="1168"/>
        <v>0.2619681334727158</v>
      </c>
    </row>
    <row r="6356" spans="2:19" customFormat="1" x14ac:dyDescent="0.25">
      <c r="B6356" s="200" t="s">
        <v>871</v>
      </c>
      <c r="C6356" s="114">
        <v>6</v>
      </c>
      <c r="D6356" s="1">
        <v>3.2</v>
      </c>
      <c r="E6356" s="1"/>
      <c r="F6356" s="1"/>
      <c r="G6356" s="4">
        <f t="shared" si="1160"/>
        <v>64.961200000000005</v>
      </c>
      <c r="H6356" s="201"/>
      <c r="I6356" s="201"/>
      <c r="J6356" s="204">
        <f t="shared" si="1158"/>
        <v>8.0424771931898698E-4</v>
      </c>
      <c r="K6356" s="204">
        <f t="shared" si="1162"/>
        <v>5.2244897957576697E-2</v>
      </c>
      <c r="L6356" s="28">
        <f t="shared" si="1161"/>
        <v>2.57474279673893</v>
      </c>
      <c r="M6356" s="28">
        <f t="shared" si="1163"/>
        <v>0.16725838501169291</v>
      </c>
      <c r="N6356" s="28">
        <f t="shared" si="1159"/>
        <v>4.9915502127950244</v>
      </c>
      <c r="O6356" s="28">
        <f t="shared" si="1164"/>
        <v>0.32425709797277341</v>
      </c>
      <c r="P6356" s="28">
        <f t="shared" si="1165"/>
        <v>0.49151548298446635</v>
      </c>
      <c r="Q6356" s="6">
        <f t="shared" si="1166"/>
        <v>8.0284024805612586E-2</v>
      </c>
      <c r="R6356" s="6">
        <f t="shared" si="1167"/>
        <v>0.12646026820938164</v>
      </c>
      <c r="S6356" s="6">
        <f t="shared" si="1168"/>
        <v>0.20674429301499422</v>
      </c>
    </row>
    <row r="6357" spans="2:19" customFormat="1" x14ac:dyDescent="0.25">
      <c r="B6357" s="200" t="s">
        <v>871</v>
      </c>
      <c r="C6357" s="114">
        <v>6</v>
      </c>
      <c r="D6357" s="1">
        <v>2.7</v>
      </c>
      <c r="E6357" s="1"/>
      <c r="F6357" s="1"/>
      <c r="G6357" s="4">
        <f t="shared" si="1160"/>
        <v>795.77470000000005</v>
      </c>
      <c r="H6357" s="201"/>
      <c r="I6357" s="201"/>
      <c r="J6357" s="204">
        <f t="shared" si="1158"/>
        <v>5.7255526111673987E-4</v>
      </c>
      <c r="K6357" s="204">
        <f t="shared" si="1162"/>
        <v>0.45562230013886806</v>
      </c>
      <c r="L6357" s="28">
        <f t="shared" si="1161"/>
        <v>1.7422053596601113</v>
      </c>
      <c r="M6357" s="28">
        <f t="shared" si="1163"/>
        <v>1.3863947590567269</v>
      </c>
      <c r="N6357" s="28">
        <f t="shared" si="1159"/>
        <v>4.0917168608451373</v>
      </c>
      <c r="O6357" s="28">
        <f t="shared" si="1164"/>
        <v>3.2560655263547349</v>
      </c>
      <c r="P6357" s="28">
        <f t="shared" si="1165"/>
        <v>4.6424602854114614</v>
      </c>
      <c r="Q6357" s="6">
        <f t="shared" si="1166"/>
        <v>0.66546948434722886</v>
      </c>
      <c r="R6357" s="6">
        <f t="shared" si="1167"/>
        <v>1.2698655552783467</v>
      </c>
      <c r="S6357" s="6">
        <f t="shared" si="1168"/>
        <v>1.9353350396255755</v>
      </c>
    </row>
    <row r="6358" spans="2:19" customFormat="1" x14ac:dyDescent="0.25">
      <c r="B6358" s="200" t="s">
        <v>871</v>
      </c>
      <c r="C6358" s="114">
        <v>6</v>
      </c>
      <c r="D6358" s="1">
        <v>7.5</v>
      </c>
      <c r="E6358" s="1"/>
      <c r="F6358" s="1"/>
      <c r="G6358" s="4">
        <f t="shared" si="1160"/>
        <v>64.961200000000005</v>
      </c>
      <c r="H6358" s="201"/>
      <c r="I6358" s="201"/>
      <c r="J6358" s="204">
        <f t="shared" si="1158"/>
        <v>4.4178646691106467E-3</v>
      </c>
      <c r="K6358" s="204">
        <f t="shared" si="1162"/>
        <v>0.28698979590953999</v>
      </c>
      <c r="L6358" s="28">
        <f t="shared" si="1161"/>
        <v>18.245673379916788</v>
      </c>
      <c r="M6358" s="28">
        <f t="shared" si="1163"/>
        <v>1.1852608605569988</v>
      </c>
      <c r="N6358" s="28">
        <f t="shared" si="1159"/>
        <v>13.521710947318155</v>
      </c>
      <c r="O6358" s="28">
        <f t="shared" si="1164"/>
        <v>0.87838658622827981</v>
      </c>
      <c r="P6358" s="28">
        <f t="shared" si="1165"/>
        <v>2.0636474467852786</v>
      </c>
      <c r="Q6358" s="6">
        <f t="shared" si="1166"/>
        <v>0.56892521306735933</v>
      </c>
      <c r="R6358" s="6">
        <f t="shared" si="1167"/>
        <v>0.34257076862902913</v>
      </c>
      <c r="S6358" s="6">
        <f t="shared" si="1168"/>
        <v>0.91149598169638846</v>
      </c>
    </row>
    <row r="6359" spans="2:19" customFormat="1" x14ac:dyDescent="0.25">
      <c r="B6359" s="200" t="s">
        <v>871</v>
      </c>
      <c r="C6359" s="114">
        <v>6</v>
      </c>
      <c r="D6359" s="1">
        <v>9</v>
      </c>
      <c r="E6359" s="1"/>
      <c r="F6359" s="1"/>
      <c r="G6359" s="4">
        <f t="shared" si="1160"/>
        <v>64.961200000000005</v>
      </c>
      <c r="H6359" s="201"/>
      <c r="I6359" s="201"/>
      <c r="J6359" s="204">
        <f t="shared" si="1158"/>
        <v>6.3617251235193305E-3</v>
      </c>
      <c r="K6359" s="204">
        <f t="shared" si="1162"/>
        <v>0.41326530610973755</v>
      </c>
      <c r="L6359" s="28">
        <f t="shared" si="1161"/>
        <v>27.7458210460766</v>
      </c>
      <c r="M6359" s="28">
        <f t="shared" si="1163"/>
        <v>1.8024018650981257</v>
      </c>
      <c r="N6359" s="28">
        <f t="shared" si="1159"/>
        <v>16.73684929877896</v>
      </c>
      <c r="O6359" s="28">
        <f t="shared" si="1164"/>
        <v>1.0872458357562698</v>
      </c>
      <c r="P6359" s="28">
        <f t="shared" si="1165"/>
        <v>2.8896477008543955</v>
      </c>
      <c r="Q6359" s="6">
        <f t="shared" si="1166"/>
        <v>0.86515289524710026</v>
      </c>
      <c r="R6359" s="6">
        <f t="shared" si="1167"/>
        <v>0.42402587594494523</v>
      </c>
      <c r="S6359" s="6">
        <f t="shared" si="1168"/>
        <v>1.2891787711920455</v>
      </c>
    </row>
    <row r="6360" spans="2:19" customFormat="1" x14ac:dyDescent="0.25">
      <c r="B6360" s="200" t="s">
        <v>871</v>
      </c>
      <c r="C6360" s="114">
        <v>6</v>
      </c>
      <c r="D6360" s="1">
        <v>8.8000000000000007</v>
      </c>
      <c r="E6360" s="1"/>
      <c r="F6360" s="1"/>
      <c r="G6360" s="4">
        <f t="shared" si="1160"/>
        <v>64.961200000000005</v>
      </c>
      <c r="H6360" s="201"/>
      <c r="I6360" s="201"/>
      <c r="J6360" s="204">
        <f t="shared" si="1158"/>
        <v>6.0821233773498407E-3</v>
      </c>
      <c r="K6360" s="204">
        <f t="shared" si="1162"/>
        <v>0.39510204080417388</v>
      </c>
      <c r="L6360" s="28">
        <f t="shared" si="1161"/>
        <v>26.348731681885365</v>
      </c>
      <c r="M6360" s="28">
        <f t="shared" si="1163"/>
        <v>1.7116452617326934</v>
      </c>
      <c r="N6360" s="28">
        <f t="shared" si="1159"/>
        <v>16.302518287873927</v>
      </c>
      <c r="O6360" s="28">
        <f t="shared" si="1164"/>
        <v>1.0590311715434086</v>
      </c>
      <c r="P6360" s="28">
        <f t="shared" si="1165"/>
        <v>2.770676433276102</v>
      </c>
      <c r="Q6360" s="6">
        <f t="shared" si="1166"/>
        <v>0.82158972563169275</v>
      </c>
      <c r="R6360" s="6">
        <f t="shared" si="1167"/>
        <v>0.41302215690192939</v>
      </c>
      <c r="S6360" s="6">
        <f t="shared" si="1168"/>
        <v>1.2346118825336221</v>
      </c>
    </row>
    <row r="6361" spans="2:19" customFormat="1" x14ac:dyDescent="0.25">
      <c r="B6361" s="200" t="s">
        <v>871</v>
      </c>
      <c r="C6361" s="114">
        <v>6</v>
      </c>
      <c r="D6361" s="1">
        <v>3.3</v>
      </c>
      <c r="E6361" s="1"/>
      <c r="F6361" s="1"/>
      <c r="G6361" s="4">
        <f t="shared" si="1160"/>
        <v>64.961200000000005</v>
      </c>
      <c r="H6361" s="201"/>
      <c r="I6361" s="201"/>
      <c r="J6361" s="204">
        <f t="shared" si="1158"/>
        <v>8.5529859993982123E-4</v>
      </c>
      <c r="K6361" s="204">
        <f t="shared" si="1162"/>
        <v>5.5561224488086945E-2</v>
      </c>
      <c r="L6361" s="28">
        <f t="shared" si="1161"/>
        <v>2.7634881041225379</v>
      </c>
      <c r="M6361" s="28">
        <f t="shared" si="1163"/>
        <v>0.17951950691152002</v>
      </c>
      <c r="N6361" s="28">
        <f t="shared" si="1159"/>
        <v>5.1745344101160526</v>
      </c>
      <c r="O6361" s="28">
        <f t="shared" si="1164"/>
        <v>0.3361439712423443</v>
      </c>
      <c r="P6361" s="28">
        <f t="shared" si="1165"/>
        <v>0.51566347815386426</v>
      </c>
      <c r="Q6361" s="6">
        <f t="shared" si="1166"/>
        <v>8.6169363317529613E-2</v>
      </c>
      <c r="R6361" s="6">
        <f t="shared" si="1167"/>
        <v>0.13109614878451428</v>
      </c>
      <c r="S6361" s="6">
        <f t="shared" si="1168"/>
        <v>0.2172655121020439</v>
      </c>
    </row>
    <row r="6362" spans="2:19" customFormat="1" x14ac:dyDescent="0.25">
      <c r="B6362" s="200" t="s">
        <v>871</v>
      </c>
      <c r="C6362" s="114">
        <v>6</v>
      </c>
      <c r="D6362" s="1">
        <v>6.5</v>
      </c>
      <c r="E6362" s="1"/>
      <c r="F6362" s="1"/>
      <c r="G6362" s="4">
        <f t="shared" si="1160"/>
        <v>64.961200000000005</v>
      </c>
      <c r="H6362" s="201"/>
      <c r="I6362" s="201"/>
      <c r="J6362" s="204">
        <f t="shared" si="1158"/>
        <v>3.3183072403542195E-3</v>
      </c>
      <c r="K6362" s="204">
        <f t="shared" si="1162"/>
        <v>0.21556122448316564</v>
      </c>
      <c r="L6362" s="28">
        <f t="shared" si="1161"/>
        <v>13.130517975640537</v>
      </c>
      <c r="M6362" s="28">
        <f t="shared" si="1163"/>
        <v>0.85297422086363262</v>
      </c>
      <c r="N6362" s="28">
        <f t="shared" si="1159"/>
        <v>11.437170539605743</v>
      </c>
      <c r="O6362" s="28">
        <f t="shared" si="1164"/>
        <v>0.74297233726827139</v>
      </c>
      <c r="P6362" s="28">
        <f t="shared" si="1165"/>
        <v>1.5959465581319039</v>
      </c>
      <c r="Q6362" s="6">
        <f t="shared" si="1166"/>
        <v>0.40942762601454363</v>
      </c>
      <c r="R6362" s="6">
        <f t="shared" si="1167"/>
        <v>0.28975921153462586</v>
      </c>
      <c r="S6362" s="6">
        <f t="shared" si="1168"/>
        <v>0.69918683754916944</v>
      </c>
    </row>
    <row r="6363" spans="2:19" customFormat="1" x14ac:dyDescent="0.25">
      <c r="B6363" s="200" t="s">
        <v>871</v>
      </c>
      <c r="C6363" s="114">
        <v>6</v>
      </c>
      <c r="D6363" s="1">
        <v>7</v>
      </c>
      <c r="E6363" s="1"/>
      <c r="F6363" s="1"/>
      <c r="G6363" s="4">
        <f t="shared" si="1160"/>
        <v>64.961200000000005</v>
      </c>
      <c r="H6363" s="201"/>
      <c r="I6363" s="201"/>
      <c r="J6363" s="204">
        <f t="shared" si="1158"/>
        <v>3.8484510006474969E-3</v>
      </c>
      <c r="K6363" s="204">
        <f t="shared" si="1162"/>
        <v>0.24999999999231043</v>
      </c>
      <c r="L6363" s="28">
        <f t="shared" si="1161"/>
        <v>15.569492106387406</v>
      </c>
      <c r="M6363" s="28">
        <f t="shared" si="1163"/>
        <v>1.0114129102390135</v>
      </c>
      <c r="N6363" s="28">
        <f t="shared" si="1159"/>
        <v>12.473107819356448</v>
      </c>
      <c r="O6363" s="28">
        <f t="shared" si="1164"/>
        <v>0.81026806739089385</v>
      </c>
      <c r="P6363" s="28">
        <f t="shared" si="1165"/>
        <v>1.8216809776299074</v>
      </c>
      <c r="Q6363" s="6">
        <f t="shared" si="1166"/>
        <v>0.48547819691472643</v>
      </c>
      <c r="R6363" s="6">
        <f t="shared" si="1167"/>
        <v>0.31600454628244862</v>
      </c>
      <c r="S6363" s="6">
        <f t="shared" si="1168"/>
        <v>0.80148274319717505</v>
      </c>
    </row>
    <row r="6364" spans="2:19" customFormat="1" x14ac:dyDescent="0.25">
      <c r="B6364" s="200" t="s">
        <v>871</v>
      </c>
      <c r="C6364" s="114">
        <v>6</v>
      </c>
      <c r="D6364" s="1">
        <v>3.9</v>
      </c>
      <c r="E6364" s="1" t="s">
        <v>981</v>
      </c>
      <c r="F6364" s="1"/>
      <c r="G6364" s="4">
        <f t="shared" si="1160"/>
        <v>64.961200000000005</v>
      </c>
      <c r="H6364" s="201"/>
      <c r="I6364" s="201"/>
      <c r="J6364" s="204">
        <f t="shared" si="1158"/>
        <v>1.1945906065275189E-3</v>
      </c>
      <c r="K6364" s="204">
        <f t="shared" si="1162"/>
        <v>7.7602040813939621E-2</v>
      </c>
      <c r="L6364" s="28">
        <f t="shared" si="1161"/>
        <v>4.0574351124683323</v>
      </c>
      <c r="M6364" s="28">
        <f t="shared" si="1163"/>
        <v>0.26357585894044605</v>
      </c>
      <c r="N6364" s="28">
        <f t="shared" si="1159"/>
        <v>6.2915196864507177</v>
      </c>
      <c r="O6364" s="28">
        <f t="shared" si="1164"/>
        <v>0.40870467658277715</v>
      </c>
      <c r="P6364" s="28">
        <f t="shared" si="1165"/>
        <v>0.6722805355232232</v>
      </c>
      <c r="Q6364" s="6">
        <f t="shared" si="1166"/>
        <v>0.12651641229141411</v>
      </c>
      <c r="R6364" s="6">
        <f t="shared" si="1167"/>
        <v>0.1593948238672831</v>
      </c>
      <c r="S6364" s="6">
        <f t="shared" si="1168"/>
        <v>0.28591123615869718</v>
      </c>
    </row>
    <row r="6365" spans="2:19" customFormat="1" x14ac:dyDescent="0.25">
      <c r="B6365" s="200" t="s">
        <v>871</v>
      </c>
      <c r="C6365" s="114">
        <v>6</v>
      </c>
      <c r="D6365" s="1">
        <v>4.7</v>
      </c>
      <c r="E6365" s="1"/>
      <c r="F6365" s="1"/>
      <c r="G6365" s="4">
        <f t="shared" si="1160"/>
        <v>64.961200000000005</v>
      </c>
      <c r="H6365" s="201"/>
      <c r="I6365" s="201"/>
      <c r="J6365" s="204">
        <f t="shared" si="1158"/>
        <v>1.7349445429449633E-3</v>
      </c>
      <c r="K6365" s="204">
        <f t="shared" si="1162"/>
        <v>0.11270408162918646</v>
      </c>
      <c r="L6365" s="28">
        <f t="shared" si="1161"/>
        <v>6.2308461373122945</v>
      </c>
      <c r="M6365" s="28">
        <f t="shared" si="1163"/>
        <v>0.40476324994603757</v>
      </c>
      <c r="N6365" s="28">
        <f t="shared" si="1159"/>
        <v>7.8264436633583525</v>
      </c>
      <c r="O6365" s="28">
        <f t="shared" si="1164"/>
        <v>0.50841518196547364</v>
      </c>
      <c r="P6365" s="28">
        <f t="shared" si="1165"/>
        <v>0.91317843191151127</v>
      </c>
      <c r="Q6365" s="6">
        <f t="shared" si="1166"/>
        <v>0.19428635997409802</v>
      </c>
      <c r="R6365" s="6">
        <f t="shared" si="1167"/>
        <v>0.19828192096653471</v>
      </c>
      <c r="S6365" s="6">
        <f t="shared" si="1168"/>
        <v>0.39256828094063273</v>
      </c>
    </row>
    <row r="6366" spans="2:19" customFormat="1" x14ac:dyDescent="0.25">
      <c r="B6366" s="200" t="s">
        <v>871</v>
      </c>
      <c r="C6366" s="114">
        <v>6</v>
      </c>
      <c r="D6366" s="1">
        <v>4.7</v>
      </c>
      <c r="E6366" s="1"/>
      <c r="F6366" s="1"/>
      <c r="G6366" s="4">
        <f t="shared" si="1160"/>
        <v>64.961200000000005</v>
      </c>
      <c r="H6366" s="201"/>
      <c r="I6366" s="201"/>
      <c r="J6366" s="204">
        <f t="shared" si="1158"/>
        <v>1.7349445429449633E-3</v>
      </c>
      <c r="K6366" s="204">
        <f t="shared" si="1162"/>
        <v>0.11270408162918646</v>
      </c>
      <c r="L6366" s="28">
        <f t="shared" si="1161"/>
        <v>6.2308461373122945</v>
      </c>
      <c r="M6366" s="28">
        <f t="shared" si="1163"/>
        <v>0.40476324994603757</v>
      </c>
      <c r="N6366" s="28">
        <f t="shared" si="1159"/>
        <v>7.8264436633583525</v>
      </c>
      <c r="O6366" s="28">
        <f t="shared" si="1164"/>
        <v>0.50841518196547364</v>
      </c>
      <c r="P6366" s="28">
        <f t="shared" si="1165"/>
        <v>0.91317843191151127</v>
      </c>
      <c r="Q6366" s="6">
        <f t="shared" si="1166"/>
        <v>0.19428635997409802</v>
      </c>
      <c r="R6366" s="6">
        <f t="shared" si="1167"/>
        <v>0.19828192096653471</v>
      </c>
      <c r="S6366" s="6">
        <f t="shared" si="1168"/>
        <v>0.39256828094063273</v>
      </c>
    </row>
    <row r="6367" spans="2:19" customFormat="1" x14ac:dyDescent="0.25">
      <c r="B6367" s="200" t="s">
        <v>871</v>
      </c>
      <c r="C6367" s="114">
        <v>6</v>
      </c>
      <c r="D6367" s="1">
        <v>5.5</v>
      </c>
      <c r="E6367" s="1"/>
      <c r="F6367" s="1"/>
      <c r="G6367" s="4">
        <f t="shared" si="1160"/>
        <v>64.961200000000005</v>
      </c>
      <c r="H6367" s="201"/>
      <c r="I6367" s="201"/>
      <c r="J6367" s="204">
        <f t="shared" si="1158"/>
        <v>2.3758294442772811E-3</v>
      </c>
      <c r="K6367" s="204">
        <f t="shared" si="1162"/>
        <v>0.15433673468913039</v>
      </c>
      <c r="L6367" s="28">
        <f t="shared" si="1161"/>
        <v>8.9430956308196485</v>
      </c>
      <c r="M6367" s="28">
        <f t="shared" si="1163"/>
        <v>0.58095423516110178</v>
      </c>
      <c r="N6367" s="28">
        <f t="shared" si="1159"/>
        <v>9.4066355127217793</v>
      </c>
      <c r="O6367" s="28">
        <f t="shared" si="1164"/>
        <v>0.61106634272138272</v>
      </c>
      <c r="P6367" s="28">
        <f t="shared" si="1165"/>
        <v>1.1920205778824844</v>
      </c>
      <c r="Q6367" s="6">
        <f t="shared" si="1166"/>
        <v>0.27885803287732885</v>
      </c>
      <c r="R6367" s="6">
        <f t="shared" si="1167"/>
        <v>0.23831587366133927</v>
      </c>
      <c r="S6367" s="6">
        <f t="shared" si="1168"/>
        <v>0.51717390653866813</v>
      </c>
    </row>
    <row r="6368" spans="2:19" customFormat="1" x14ac:dyDescent="0.25">
      <c r="B6368" s="200" t="s">
        <v>871</v>
      </c>
      <c r="C6368" s="114">
        <v>6</v>
      </c>
      <c r="D6368" s="1">
        <v>6.6</v>
      </c>
      <c r="E6368" s="1"/>
      <c r="F6368" s="1"/>
      <c r="G6368" s="4">
        <f t="shared" si="1160"/>
        <v>64.961200000000005</v>
      </c>
      <c r="H6368" s="201"/>
      <c r="I6368" s="201"/>
      <c r="J6368" s="204">
        <f t="shared" si="1158"/>
        <v>3.4211943997592849E-3</v>
      </c>
      <c r="K6368" s="204">
        <f t="shared" si="1162"/>
        <v>0.22224489795234778</v>
      </c>
      <c r="L6368" s="28">
        <f t="shared" si="1161"/>
        <v>13.599581983298828</v>
      </c>
      <c r="M6368" s="28">
        <f t="shared" si="1163"/>
        <v>0.88344518226894508</v>
      </c>
      <c r="N6368" s="28">
        <f t="shared" si="1159"/>
        <v>11.643307684830535</v>
      </c>
      <c r="O6368" s="28">
        <f t="shared" si="1164"/>
        <v>0.75636325384638103</v>
      </c>
      <c r="P6368" s="28">
        <f t="shared" si="1165"/>
        <v>1.639808436115326</v>
      </c>
      <c r="Q6368" s="6">
        <f t="shared" si="1166"/>
        <v>0.42405368748909361</v>
      </c>
      <c r="R6368" s="6">
        <f t="shared" si="1167"/>
        <v>0.2949816690000886</v>
      </c>
      <c r="S6368" s="6">
        <f t="shared" si="1168"/>
        <v>0.71903535648918226</v>
      </c>
    </row>
    <row r="6369" spans="2:19" customFormat="1" x14ac:dyDescent="0.25">
      <c r="B6369" s="200" t="s">
        <v>871</v>
      </c>
      <c r="C6369" s="114">
        <v>6</v>
      </c>
      <c r="D6369" s="1">
        <v>3</v>
      </c>
      <c r="E6369" s="1"/>
      <c r="F6369" s="1"/>
      <c r="G6369" s="4">
        <f t="shared" si="1160"/>
        <v>795.77470000000005</v>
      </c>
      <c r="H6369" s="201"/>
      <c r="I6369" s="201"/>
      <c r="J6369" s="204">
        <f t="shared" ref="J6369:J6432" si="1169">((+D6369/200)^2)*PI()</f>
        <v>7.0685834705770342E-4</v>
      </c>
      <c r="K6369" s="204">
        <f t="shared" si="1162"/>
        <v>0.56249666683810862</v>
      </c>
      <c r="L6369" s="28">
        <f t="shared" si="1161"/>
        <v>2.219707841442716</v>
      </c>
      <c r="M6369" s="28">
        <f t="shared" si="1163"/>
        <v>1.7663769089848702</v>
      </c>
      <c r="N6369" s="28">
        <f t="shared" ref="N6369:N6432" si="1170">1.28*(D6369^1.17)</f>
        <v>4.6285167281146418</v>
      </c>
      <c r="O6369" s="28">
        <f t="shared" si="1164"/>
        <v>3.6832347567317885</v>
      </c>
      <c r="P6369" s="28">
        <f t="shared" si="1165"/>
        <v>5.4496116657166587</v>
      </c>
      <c r="Q6369" s="6">
        <f t="shared" si="1166"/>
        <v>0.84786091631273763</v>
      </c>
      <c r="R6369" s="6">
        <f t="shared" si="1167"/>
        <v>1.4364615551253976</v>
      </c>
      <c r="S6369" s="6">
        <f t="shared" si="1168"/>
        <v>2.2843224714381352</v>
      </c>
    </row>
    <row r="6370" spans="2:19" customFormat="1" x14ac:dyDescent="0.25">
      <c r="B6370" s="200" t="s">
        <v>871</v>
      </c>
      <c r="C6370" s="114">
        <v>6</v>
      </c>
      <c r="D6370" s="1">
        <v>10.5</v>
      </c>
      <c r="E6370" s="1"/>
      <c r="F6370" s="1"/>
      <c r="G6370" s="4">
        <f t="shared" ref="G6370:G6433" si="1171">IF($D6370&lt;3.01,795.7747,64.9612)</f>
        <v>64.961200000000005</v>
      </c>
      <c r="H6370" s="201"/>
      <c r="I6370" s="201"/>
      <c r="J6370" s="204">
        <f t="shared" si="1169"/>
        <v>8.6590147514568668E-3</v>
      </c>
      <c r="K6370" s="204">
        <f t="shared" si="1162"/>
        <v>0.5624999999826984</v>
      </c>
      <c r="L6370" s="28">
        <f t="shared" ref="L6370:L6433" si="1172">0.17758*(D6370^2.299)</f>
        <v>39.546517958797452</v>
      </c>
      <c r="M6370" s="28">
        <f t="shared" si="1163"/>
        <v>2.5689893122536454</v>
      </c>
      <c r="N6370" s="28">
        <f t="shared" si="1170"/>
        <v>20.044787177718607</v>
      </c>
      <c r="O6370" s="28">
        <f t="shared" si="1164"/>
        <v>1.3021334540656457</v>
      </c>
      <c r="P6370" s="28">
        <f t="shared" si="1165"/>
        <v>3.8711227663192913</v>
      </c>
      <c r="Q6370" s="6">
        <f t="shared" si="1166"/>
        <v>1.2331148698817498</v>
      </c>
      <c r="R6370" s="6">
        <f t="shared" si="1167"/>
        <v>0.50783204708560181</v>
      </c>
      <c r="S6370" s="6">
        <f t="shared" si="1168"/>
        <v>1.7409469169673515</v>
      </c>
    </row>
    <row r="6371" spans="2:19" customFormat="1" x14ac:dyDescent="0.25">
      <c r="B6371" s="200" t="s">
        <v>871</v>
      </c>
      <c r="C6371" s="114">
        <v>6</v>
      </c>
      <c r="D6371" s="1">
        <v>3</v>
      </c>
      <c r="E6371" s="1"/>
      <c r="F6371" s="1"/>
      <c r="G6371" s="4">
        <f t="shared" si="1171"/>
        <v>795.77470000000005</v>
      </c>
      <c r="H6371" s="201"/>
      <c r="I6371" s="201"/>
      <c r="J6371" s="204">
        <f t="shared" si="1169"/>
        <v>7.0685834705770342E-4</v>
      </c>
      <c r="K6371" s="204">
        <f t="shared" si="1162"/>
        <v>0.56249666683810862</v>
      </c>
      <c r="L6371" s="28">
        <f t="shared" si="1172"/>
        <v>2.219707841442716</v>
      </c>
      <c r="M6371" s="28">
        <f t="shared" si="1163"/>
        <v>1.7663769089848702</v>
      </c>
      <c r="N6371" s="28">
        <f t="shared" si="1170"/>
        <v>4.6285167281146418</v>
      </c>
      <c r="O6371" s="28">
        <f t="shared" si="1164"/>
        <v>3.6832347567317885</v>
      </c>
      <c r="P6371" s="28">
        <f t="shared" si="1165"/>
        <v>5.4496116657166587</v>
      </c>
      <c r="Q6371" s="6">
        <f t="shared" si="1166"/>
        <v>0.84786091631273763</v>
      </c>
      <c r="R6371" s="6">
        <f t="shared" si="1167"/>
        <v>1.4364615551253976</v>
      </c>
      <c r="S6371" s="6">
        <f t="shared" si="1168"/>
        <v>2.2843224714381352</v>
      </c>
    </row>
    <row r="6372" spans="2:19" customFormat="1" x14ac:dyDescent="0.25">
      <c r="B6372" s="200" t="s">
        <v>871</v>
      </c>
      <c r="C6372" s="114">
        <v>6</v>
      </c>
      <c r="D6372" s="1">
        <v>2.5</v>
      </c>
      <c r="E6372" s="1" t="s">
        <v>979</v>
      </c>
      <c r="F6372" s="1"/>
      <c r="G6372" s="4">
        <f t="shared" si="1171"/>
        <v>795.77470000000005</v>
      </c>
      <c r="H6372" s="201"/>
      <c r="I6372" s="201"/>
      <c r="J6372" s="204">
        <f t="shared" si="1169"/>
        <v>4.9087385212340522E-4</v>
      </c>
      <c r="K6372" s="204">
        <f t="shared" ref="K6372:K6411" si="1173">+IF($D6372&gt;3.01,J6372*64.96120126,J6372*795.77)</f>
        <v>0.39062268530424216</v>
      </c>
      <c r="L6372" s="28">
        <f t="shared" si="1172"/>
        <v>1.4596815933666829</v>
      </c>
      <c r="M6372" s="28">
        <f t="shared" ref="M6372:M6411" si="1174">+IF($D6372&gt;3.01,L6372*64.96120126*0.001,L6372*795.77*0.001)</f>
        <v>1.1615708215534053</v>
      </c>
      <c r="N6372" s="28">
        <f t="shared" si="1170"/>
        <v>3.7393815404049149</v>
      </c>
      <c r="O6372" s="28">
        <f t="shared" ref="O6372:O6411" si="1175">+IF($D6372&gt;3.01,N6372*64.96120126*0.001,N6372*795.77*0.001)</f>
        <v>2.975687648408019</v>
      </c>
      <c r="P6372" s="28">
        <f t="shared" ref="P6372:P6411" si="1176">+M6372+O6372</f>
        <v>4.1372584699614245</v>
      </c>
      <c r="Q6372" s="6">
        <f t="shared" si="1166"/>
        <v>0.55755399434563457</v>
      </c>
      <c r="R6372" s="6">
        <f t="shared" si="1167"/>
        <v>1.1605181828791276</v>
      </c>
      <c r="S6372" s="6">
        <f t="shared" si="1168"/>
        <v>1.7180721772247622</v>
      </c>
    </row>
    <row r="6373" spans="2:19" customFormat="1" x14ac:dyDescent="0.25">
      <c r="B6373" s="200" t="s">
        <v>871</v>
      </c>
      <c r="C6373" s="114">
        <v>6</v>
      </c>
      <c r="D6373" s="1">
        <v>1</v>
      </c>
      <c r="E6373" s="1" t="s">
        <v>979</v>
      </c>
      <c r="F6373" s="1"/>
      <c r="G6373" s="4">
        <f t="shared" si="1171"/>
        <v>795.77470000000005</v>
      </c>
      <c r="H6373" s="201"/>
      <c r="I6373" s="201"/>
      <c r="J6373" s="204">
        <f t="shared" si="1169"/>
        <v>7.8539816339744827E-5</v>
      </c>
      <c r="K6373" s="204">
        <f t="shared" si="1173"/>
        <v>6.2499629648678737E-2</v>
      </c>
      <c r="L6373" s="28">
        <f t="shared" si="1172"/>
        <v>0.17757999999999999</v>
      </c>
      <c r="M6373" s="28">
        <f t="shared" si="1174"/>
        <v>0.14131283659999999</v>
      </c>
      <c r="N6373" s="28">
        <f t="shared" si="1170"/>
        <v>1.28</v>
      </c>
      <c r="O6373" s="28">
        <f t="shared" si="1175"/>
        <v>1.0185856</v>
      </c>
      <c r="P6373" s="28">
        <f t="shared" si="1176"/>
        <v>1.1598984366</v>
      </c>
      <c r="Q6373" s="6">
        <f t="shared" si="1166"/>
        <v>6.7830161567999994E-2</v>
      </c>
      <c r="R6373" s="6">
        <f t="shared" si="1167"/>
        <v>0.39724838400000001</v>
      </c>
      <c r="S6373" s="6">
        <f t="shared" si="1168"/>
        <v>0.46507854556799999</v>
      </c>
    </row>
    <row r="6374" spans="2:19" customFormat="1" x14ac:dyDescent="0.25">
      <c r="B6374" s="200" t="s">
        <v>871</v>
      </c>
      <c r="C6374" s="114">
        <v>6</v>
      </c>
      <c r="D6374" s="1">
        <v>3.8</v>
      </c>
      <c r="E6374" s="1"/>
      <c r="F6374" s="1"/>
      <c r="G6374" s="4">
        <f t="shared" si="1171"/>
        <v>64.961200000000005</v>
      </c>
      <c r="H6374" s="201"/>
      <c r="I6374" s="201"/>
      <c r="J6374" s="204">
        <f t="shared" si="1169"/>
        <v>1.1341149479459152E-3</v>
      </c>
      <c r="K6374" s="204">
        <f t="shared" si="1173"/>
        <v>7.3673469385489021E-2</v>
      </c>
      <c r="L6374" s="28">
        <f t="shared" si="1172"/>
        <v>3.8222275656794742</v>
      </c>
      <c r="M6374" s="28">
        <f t="shared" si="1174"/>
        <v>0.24829649415562419</v>
      </c>
      <c r="N6374" s="28">
        <f t="shared" si="1170"/>
        <v>6.1031884174464111</v>
      </c>
      <c r="O6374" s="28">
        <f t="shared" si="1175"/>
        <v>0.39647045111343715</v>
      </c>
      <c r="P6374" s="28">
        <f t="shared" si="1176"/>
        <v>0.64476694526906131</v>
      </c>
      <c r="Q6374" s="6">
        <f t="shared" si="1166"/>
        <v>0.1191823171946996</v>
      </c>
      <c r="R6374" s="6">
        <f t="shared" si="1167"/>
        <v>0.1546234759342405</v>
      </c>
      <c r="S6374" s="6">
        <f t="shared" si="1168"/>
        <v>0.2738057931289401</v>
      </c>
    </row>
    <row r="6375" spans="2:19" customFormat="1" x14ac:dyDescent="0.25">
      <c r="B6375" s="200" t="s">
        <v>871</v>
      </c>
      <c r="C6375" s="114">
        <v>6</v>
      </c>
      <c r="D6375" s="1">
        <v>1.3</v>
      </c>
      <c r="E6375" s="1" t="s">
        <v>979</v>
      </c>
      <c r="F6375" s="1"/>
      <c r="G6375" s="4">
        <f t="shared" si="1171"/>
        <v>795.77470000000005</v>
      </c>
      <c r="H6375" s="201"/>
      <c r="I6375" s="201"/>
      <c r="J6375" s="204">
        <f t="shared" si="1169"/>
        <v>1.3273228961416879E-4</v>
      </c>
      <c r="K6375" s="204">
        <f t="shared" si="1173"/>
        <v>0.1056243741062671</v>
      </c>
      <c r="L6375" s="28">
        <f t="shared" si="1172"/>
        <v>0.32460097397494425</v>
      </c>
      <c r="M6375" s="28">
        <f t="shared" si="1174"/>
        <v>0.25830771706004141</v>
      </c>
      <c r="N6375" s="28">
        <f t="shared" si="1170"/>
        <v>1.7398976112023801</v>
      </c>
      <c r="O6375" s="28">
        <f t="shared" si="1175"/>
        <v>1.3845583220665181</v>
      </c>
      <c r="P6375" s="28">
        <f t="shared" si="1176"/>
        <v>1.6428660391265595</v>
      </c>
      <c r="Q6375" s="6">
        <f t="shared" si="1166"/>
        <v>0.12398770418881987</v>
      </c>
      <c r="R6375" s="6">
        <f t="shared" si="1167"/>
        <v>0.53997774560594203</v>
      </c>
      <c r="S6375" s="6">
        <f t="shared" si="1168"/>
        <v>0.66396544979476191</v>
      </c>
    </row>
    <row r="6376" spans="2:19" customFormat="1" x14ac:dyDescent="0.25">
      <c r="B6376" s="200" t="s">
        <v>871</v>
      </c>
      <c r="C6376" s="114">
        <v>6</v>
      </c>
      <c r="D6376" s="1">
        <v>3.5</v>
      </c>
      <c r="E6376" s="1"/>
      <c r="F6376" s="1"/>
      <c r="G6376" s="4">
        <f t="shared" si="1171"/>
        <v>64.961200000000005</v>
      </c>
      <c r="H6376" s="201"/>
      <c r="I6376" s="201"/>
      <c r="J6376" s="204">
        <f t="shared" si="1169"/>
        <v>9.6211275016187424E-4</v>
      </c>
      <c r="K6376" s="204">
        <f t="shared" si="1173"/>
        <v>6.2499999998077607E-2</v>
      </c>
      <c r="L6376" s="28">
        <f t="shared" si="1172"/>
        <v>3.1637815247608514</v>
      </c>
      <c r="M6376" s="28">
        <f t="shared" si="1174"/>
        <v>0.20552304837265933</v>
      </c>
      <c r="N6376" s="28">
        <f t="shared" si="1170"/>
        <v>5.5433152983182508</v>
      </c>
      <c r="O6376" s="28">
        <f t="shared" si="1175"/>
        <v>0.36010042074168885</v>
      </c>
      <c r="P6376" s="28">
        <f t="shared" si="1176"/>
        <v>0.56562346911434824</v>
      </c>
      <c r="Q6376" s="6">
        <f t="shared" si="1166"/>
        <v>9.865106321887647E-2</v>
      </c>
      <c r="R6376" s="6">
        <f t="shared" si="1167"/>
        <v>0.14043916408925866</v>
      </c>
      <c r="S6376" s="6">
        <f t="shared" si="1168"/>
        <v>0.23909022730813512</v>
      </c>
    </row>
    <row r="6377" spans="2:19" customFormat="1" x14ac:dyDescent="0.25">
      <c r="B6377" s="200" t="s">
        <v>871</v>
      </c>
      <c r="C6377" s="114">
        <v>6</v>
      </c>
      <c r="D6377" s="1">
        <v>1</v>
      </c>
      <c r="E6377" s="1" t="s">
        <v>979</v>
      </c>
      <c r="F6377" s="1"/>
      <c r="G6377" s="4">
        <f t="shared" si="1171"/>
        <v>795.77470000000005</v>
      </c>
      <c r="H6377" s="201"/>
      <c r="I6377" s="201"/>
      <c r="J6377" s="204">
        <f t="shared" si="1169"/>
        <v>7.8539816339744827E-5</v>
      </c>
      <c r="K6377" s="204">
        <f t="shared" si="1173"/>
        <v>6.2499629648678737E-2</v>
      </c>
      <c r="L6377" s="28">
        <f t="shared" si="1172"/>
        <v>0.17757999999999999</v>
      </c>
      <c r="M6377" s="28">
        <f t="shared" si="1174"/>
        <v>0.14131283659999999</v>
      </c>
      <c r="N6377" s="28">
        <f t="shared" si="1170"/>
        <v>1.28</v>
      </c>
      <c r="O6377" s="28">
        <f t="shared" si="1175"/>
        <v>1.0185856</v>
      </c>
      <c r="P6377" s="28">
        <f t="shared" si="1176"/>
        <v>1.1598984366</v>
      </c>
      <c r="Q6377" s="6">
        <f t="shared" si="1166"/>
        <v>6.7830161567999994E-2</v>
      </c>
      <c r="R6377" s="6">
        <f t="shared" si="1167"/>
        <v>0.39724838400000001</v>
      </c>
      <c r="S6377" s="6">
        <f t="shared" si="1168"/>
        <v>0.46507854556799999</v>
      </c>
    </row>
    <row r="6378" spans="2:19" customFormat="1" x14ac:dyDescent="0.25">
      <c r="B6378" s="200" t="s">
        <v>871</v>
      </c>
      <c r="C6378" s="114">
        <v>6</v>
      </c>
      <c r="D6378" s="1">
        <v>2.7</v>
      </c>
      <c r="E6378" s="1"/>
      <c r="F6378" s="1"/>
      <c r="G6378" s="4">
        <f t="shared" si="1171"/>
        <v>795.77470000000005</v>
      </c>
      <c r="H6378" s="201"/>
      <c r="I6378" s="201"/>
      <c r="J6378" s="204">
        <f t="shared" si="1169"/>
        <v>5.7255526111673987E-4</v>
      </c>
      <c r="K6378" s="204">
        <f t="shared" si="1173"/>
        <v>0.45562230013886806</v>
      </c>
      <c r="L6378" s="28">
        <f t="shared" si="1172"/>
        <v>1.7422053596601113</v>
      </c>
      <c r="M6378" s="28">
        <f t="shared" si="1174"/>
        <v>1.3863947590567269</v>
      </c>
      <c r="N6378" s="28">
        <f t="shared" si="1170"/>
        <v>4.0917168608451373</v>
      </c>
      <c r="O6378" s="28">
        <f t="shared" si="1175"/>
        <v>3.2560655263547349</v>
      </c>
      <c r="P6378" s="28">
        <f t="shared" si="1176"/>
        <v>4.6424602854114614</v>
      </c>
      <c r="Q6378" s="6">
        <f t="shared" si="1166"/>
        <v>0.66546948434722886</v>
      </c>
      <c r="R6378" s="6">
        <f t="shared" si="1167"/>
        <v>1.2698655552783467</v>
      </c>
      <c r="S6378" s="6">
        <f t="shared" si="1168"/>
        <v>1.9353350396255755</v>
      </c>
    </row>
    <row r="6379" spans="2:19" customFormat="1" x14ac:dyDescent="0.25">
      <c r="B6379" s="200" t="s">
        <v>871</v>
      </c>
      <c r="C6379" s="114">
        <v>6</v>
      </c>
      <c r="D6379" s="1">
        <v>1.2</v>
      </c>
      <c r="E6379" s="1" t="s">
        <v>979</v>
      </c>
      <c r="F6379" s="1"/>
      <c r="G6379" s="4">
        <f t="shared" si="1171"/>
        <v>795.77470000000005</v>
      </c>
      <c r="H6379" s="201"/>
      <c r="I6379" s="201"/>
      <c r="J6379" s="204">
        <f t="shared" si="1169"/>
        <v>1.1309733552923255E-4</v>
      </c>
      <c r="K6379" s="204">
        <f t="shared" si="1173"/>
        <v>8.9999466694097391E-2</v>
      </c>
      <c r="L6379" s="28">
        <f t="shared" si="1172"/>
        <v>0.27004226145939869</v>
      </c>
      <c r="M6379" s="28">
        <f t="shared" si="1174"/>
        <v>0.21489153040154568</v>
      </c>
      <c r="N6379" s="28">
        <f t="shared" si="1170"/>
        <v>1.5843532808757497</v>
      </c>
      <c r="O6379" s="28">
        <f t="shared" si="1175"/>
        <v>1.2607808103224951</v>
      </c>
      <c r="P6379" s="28">
        <f t="shared" si="1176"/>
        <v>1.4756723407240409</v>
      </c>
      <c r="Q6379" s="6">
        <f t="shared" si="1166"/>
        <v>0.10314793459274192</v>
      </c>
      <c r="R6379" s="6">
        <f t="shared" si="1167"/>
        <v>0.49170451602577309</v>
      </c>
      <c r="S6379" s="6">
        <f t="shared" si="1168"/>
        <v>0.59485245061851499</v>
      </c>
    </row>
    <row r="6380" spans="2:19" customFormat="1" x14ac:dyDescent="0.25">
      <c r="B6380" s="200" t="s">
        <v>871</v>
      </c>
      <c r="C6380" s="114">
        <v>6</v>
      </c>
      <c r="D6380" s="1">
        <v>3.4</v>
      </c>
      <c r="E6380" s="1"/>
      <c r="F6380" s="1"/>
      <c r="G6380" s="4">
        <f t="shared" si="1171"/>
        <v>64.961200000000005</v>
      </c>
      <c r="H6380" s="201"/>
      <c r="I6380" s="201"/>
      <c r="J6380" s="204">
        <f t="shared" si="1169"/>
        <v>9.0792027688745035E-4</v>
      </c>
      <c r="K6380" s="204">
        <f t="shared" si="1173"/>
        <v>5.8979591834920582E-2</v>
      </c>
      <c r="L6380" s="28">
        <f t="shared" si="1172"/>
        <v>2.9598116954824234</v>
      </c>
      <c r="M6380" s="28">
        <f t="shared" si="1174"/>
        <v>0.19227292324193554</v>
      </c>
      <c r="N6380" s="28">
        <f t="shared" si="1170"/>
        <v>5.3584638182360029</v>
      </c>
      <c r="O6380" s="28">
        <f t="shared" si="1175"/>
        <v>0.34809224654085708</v>
      </c>
      <c r="P6380" s="28">
        <f t="shared" si="1176"/>
        <v>0.54036516978279259</v>
      </c>
      <c r="Q6380" s="6">
        <f t="shared" si="1166"/>
        <v>9.2291003156129051E-2</v>
      </c>
      <c r="R6380" s="6">
        <f t="shared" si="1167"/>
        <v>0.13575597615093427</v>
      </c>
      <c r="S6380" s="6">
        <f t="shared" si="1168"/>
        <v>0.2280469793070633</v>
      </c>
    </row>
    <row r="6381" spans="2:19" customFormat="1" x14ac:dyDescent="0.25">
      <c r="B6381" s="200" t="s">
        <v>871</v>
      </c>
      <c r="C6381" s="114">
        <v>6</v>
      </c>
      <c r="D6381" s="1">
        <v>1.8</v>
      </c>
      <c r="E6381" s="1"/>
      <c r="F6381" s="1"/>
      <c r="G6381" s="4">
        <f t="shared" si="1171"/>
        <v>795.77470000000005</v>
      </c>
      <c r="H6381" s="201"/>
      <c r="I6381" s="201"/>
      <c r="J6381" s="204">
        <f t="shared" si="1169"/>
        <v>2.5446900494077327E-4</v>
      </c>
      <c r="K6381" s="204">
        <f t="shared" si="1173"/>
        <v>0.20249880006171914</v>
      </c>
      <c r="L6381" s="28">
        <f t="shared" si="1172"/>
        <v>0.68590748301013704</v>
      </c>
      <c r="M6381" s="28">
        <f t="shared" si="1174"/>
        <v>0.54582459775497671</v>
      </c>
      <c r="N6381" s="28">
        <f t="shared" si="1170"/>
        <v>2.5461196030223361</v>
      </c>
      <c r="O6381" s="28">
        <f t="shared" si="1175"/>
        <v>2.0261255964970846</v>
      </c>
      <c r="P6381" s="28">
        <f t="shared" si="1176"/>
        <v>2.5719501942520613</v>
      </c>
      <c r="Q6381" s="6">
        <f t="shared" si="1166"/>
        <v>0.26199580692238883</v>
      </c>
      <c r="R6381" s="6">
        <f t="shared" si="1167"/>
        <v>0.79018898263386306</v>
      </c>
      <c r="S6381" s="6">
        <f t="shared" si="1168"/>
        <v>1.0521847895562519</v>
      </c>
    </row>
    <row r="6382" spans="2:19" customFormat="1" x14ac:dyDescent="0.25">
      <c r="B6382" s="200" t="s">
        <v>871</v>
      </c>
      <c r="C6382" s="114">
        <v>6</v>
      </c>
      <c r="D6382" s="1">
        <v>8.1999999999999993</v>
      </c>
      <c r="E6382" s="1" t="s">
        <v>981</v>
      </c>
      <c r="F6382" s="1"/>
      <c r="G6382" s="4">
        <f t="shared" si="1171"/>
        <v>64.961200000000005</v>
      </c>
      <c r="H6382" s="201"/>
      <c r="I6382" s="201"/>
      <c r="J6382" s="204">
        <f t="shared" si="1169"/>
        <v>5.2810172506844409E-3</v>
      </c>
      <c r="K6382" s="204">
        <f t="shared" si="1173"/>
        <v>0.34306122447924381</v>
      </c>
      <c r="L6382" s="28">
        <f t="shared" si="1172"/>
        <v>22.400210436181411</v>
      </c>
      <c r="M6382" s="28">
        <f t="shared" si="1174"/>
        <v>1.455144578411133</v>
      </c>
      <c r="N6382" s="28">
        <f t="shared" si="1170"/>
        <v>15.009705698547517</v>
      </c>
      <c r="O6382" s="28">
        <f t="shared" si="1175"/>
        <v>0.97504851273671411</v>
      </c>
      <c r="P6382" s="28">
        <f t="shared" si="1176"/>
        <v>2.4301930911478471</v>
      </c>
      <c r="Q6382" s="6">
        <f t="shared" si="1166"/>
        <v>0.69846939763734384</v>
      </c>
      <c r="R6382" s="6">
        <f t="shared" si="1167"/>
        <v>0.38026891996731854</v>
      </c>
      <c r="S6382" s="6">
        <f t="shared" si="1168"/>
        <v>1.0787383176046623</v>
      </c>
    </row>
    <row r="6383" spans="2:19" customFormat="1" x14ac:dyDescent="0.25">
      <c r="B6383" s="200" t="s">
        <v>871</v>
      </c>
      <c r="C6383" s="114">
        <v>6</v>
      </c>
      <c r="D6383" s="1">
        <v>6.2</v>
      </c>
      <c r="E6383" s="1"/>
      <c r="F6383" s="1"/>
      <c r="G6383" s="4">
        <f t="shared" si="1171"/>
        <v>64.961200000000005</v>
      </c>
      <c r="H6383" s="201"/>
      <c r="I6383" s="201"/>
      <c r="J6383" s="204">
        <f t="shared" si="1169"/>
        <v>3.0190705400997908E-3</v>
      </c>
      <c r="K6383" s="204">
        <f t="shared" si="1173"/>
        <v>0.1961224489735594</v>
      </c>
      <c r="L6383" s="28">
        <f t="shared" si="1172"/>
        <v>11.778840632041497</v>
      </c>
      <c r="M6383" s="28">
        <f t="shared" si="1174"/>
        <v>0.76516763690751333</v>
      </c>
      <c r="N6383" s="28">
        <f t="shared" si="1170"/>
        <v>10.8220178607594</v>
      </c>
      <c r="O6383" s="28">
        <f t="shared" si="1175"/>
        <v>0.70301128029210602</v>
      </c>
      <c r="P6383" s="28">
        <f t="shared" si="1176"/>
        <v>1.4681789171996193</v>
      </c>
      <c r="Q6383" s="6">
        <f t="shared" si="1166"/>
        <v>0.36728046571560641</v>
      </c>
      <c r="R6383" s="6">
        <f t="shared" si="1167"/>
        <v>0.27417439931392135</v>
      </c>
      <c r="S6383" s="6">
        <f t="shared" si="1168"/>
        <v>0.64145486502952775</v>
      </c>
    </row>
    <row r="6384" spans="2:19" customFormat="1" x14ac:dyDescent="0.25">
      <c r="B6384" s="200" t="s">
        <v>871</v>
      </c>
      <c r="C6384" s="114">
        <v>6</v>
      </c>
      <c r="D6384" s="1">
        <v>8.5</v>
      </c>
      <c r="E6384" s="1" t="s">
        <v>981</v>
      </c>
      <c r="F6384" s="1"/>
      <c r="G6384" s="4">
        <f t="shared" si="1171"/>
        <v>64.961200000000005</v>
      </c>
      <c r="H6384" s="201"/>
      <c r="I6384" s="201"/>
      <c r="J6384" s="204">
        <f t="shared" si="1169"/>
        <v>5.6745017305465653E-3</v>
      </c>
      <c r="K6384" s="204">
        <f t="shared" si="1173"/>
        <v>0.36862244896825369</v>
      </c>
      <c r="L6384" s="28">
        <f t="shared" si="1172"/>
        <v>24.32921867173739</v>
      </c>
      <c r="M6384" s="28">
        <f t="shared" si="1174"/>
        <v>1.5804552706332824</v>
      </c>
      <c r="N6384" s="28">
        <f t="shared" si="1170"/>
        <v>15.654172411593242</v>
      </c>
      <c r="O6384" s="28">
        <f t="shared" si="1175"/>
        <v>1.0169138445882482</v>
      </c>
      <c r="P6384" s="28">
        <f t="shared" si="1176"/>
        <v>2.5973691152215306</v>
      </c>
      <c r="Q6384" s="6">
        <f t="shared" si="1166"/>
        <v>0.75861852990397549</v>
      </c>
      <c r="R6384" s="6">
        <f t="shared" si="1167"/>
        <v>0.39659639938941682</v>
      </c>
      <c r="S6384" s="6">
        <f t="shared" si="1168"/>
        <v>1.1552149292933924</v>
      </c>
    </row>
    <row r="6385" spans="2:19" customFormat="1" x14ac:dyDescent="0.25">
      <c r="B6385" s="200" t="s">
        <v>871</v>
      </c>
      <c r="C6385" s="114">
        <v>6</v>
      </c>
      <c r="D6385" s="1">
        <v>5.7</v>
      </c>
      <c r="E6385" s="1"/>
      <c r="F6385" s="1"/>
      <c r="G6385" s="4">
        <f t="shared" si="1171"/>
        <v>64.961200000000005</v>
      </c>
      <c r="H6385" s="201"/>
      <c r="I6385" s="201"/>
      <c r="J6385" s="204">
        <f t="shared" si="1169"/>
        <v>2.5517586328783095E-3</v>
      </c>
      <c r="K6385" s="204">
        <f t="shared" si="1173"/>
        <v>0.1657653061173503</v>
      </c>
      <c r="L6385" s="28">
        <f t="shared" si="1172"/>
        <v>9.7084599828880815</v>
      </c>
      <c r="M6385" s="28">
        <f t="shared" si="1174"/>
        <v>0.63067322287304872</v>
      </c>
      <c r="N6385" s="28">
        <f t="shared" si="1170"/>
        <v>9.8080698655856366</v>
      </c>
      <c r="O6385" s="28">
        <f t="shared" si="1175"/>
        <v>0.63714400051044973</v>
      </c>
      <c r="P6385" s="28">
        <f t="shared" si="1176"/>
        <v>1.2678172233834983</v>
      </c>
      <c r="Q6385" s="6">
        <f t="shared" si="1166"/>
        <v>0.30272314697906338</v>
      </c>
      <c r="R6385" s="6">
        <f t="shared" si="1167"/>
        <v>0.24848616019907541</v>
      </c>
      <c r="S6385" s="6">
        <f t="shared" si="1168"/>
        <v>0.55120930717813876</v>
      </c>
    </row>
    <row r="6386" spans="2:19" customFormat="1" x14ac:dyDescent="0.25">
      <c r="B6386" s="200" t="s">
        <v>871</v>
      </c>
      <c r="C6386" s="114">
        <v>6</v>
      </c>
      <c r="D6386" s="1">
        <v>11.4</v>
      </c>
      <c r="E6386" s="1" t="s">
        <v>981</v>
      </c>
      <c r="F6386" s="1"/>
      <c r="G6386" s="4">
        <f t="shared" si="1171"/>
        <v>64.961200000000005</v>
      </c>
      <c r="H6386" s="201"/>
      <c r="I6386" s="201"/>
      <c r="J6386" s="204">
        <f t="shared" si="1169"/>
        <v>1.0207034531513238E-2</v>
      </c>
      <c r="K6386" s="204">
        <f t="shared" si="1173"/>
        <v>0.66306122446940119</v>
      </c>
      <c r="L6386" s="28">
        <f t="shared" si="1172"/>
        <v>47.776937151240197</v>
      </c>
      <c r="M6386" s="28">
        <f t="shared" si="1174"/>
        <v>3.1036472298680851</v>
      </c>
      <c r="N6386" s="28">
        <f t="shared" si="1170"/>
        <v>22.069304441395495</v>
      </c>
      <c r="O6386" s="28">
        <f t="shared" si="1175"/>
        <v>1.4336485274857045</v>
      </c>
      <c r="P6386" s="28">
        <f t="shared" si="1176"/>
        <v>4.5372957573537898</v>
      </c>
      <c r="Q6386" s="6">
        <f t="shared" si="1166"/>
        <v>1.4897506703366807</v>
      </c>
      <c r="R6386" s="6">
        <f t="shared" si="1167"/>
        <v>0.55912292571942479</v>
      </c>
      <c r="S6386" s="6">
        <f t="shared" si="1168"/>
        <v>2.0488735960561053</v>
      </c>
    </row>
    <row r="6387" spans="2:19" customFormat="1" x14ac:dyDescent="0.25">
      <c r="B6387" s="200" t="s">
        <v>871</v>
      </c>
      <c r="C6387" s="114">
        <v>6</v>
      </c>
      <c r="D6387" s="1">
        <v>4.5</v>
      </c>
      <c r="E6387" s="1" t="s">
        <v>981</v>
      </c>
      <c r="F6387" s="1"/>
      <c r="G6387" s="4">
        <f t="shared" si="1171"/>
        <v>64.961200000000005</v>
      </c>
      <c r="H6387" s="201"/>
      <c r="I6387" s="201"/>
      <c r="J6387" s="204">
        <f t="shared" si="1169"/>
        <v>1.5904312808798326E-3</v>
      </c>
      <c r="K6387" s="204">
        <f t="shared" si="1173"/>
        <v>0.10331632652743439</v>
      </c>
      <c r="L6387" s="28">
        <f t="shared" si="1172"/>
        <v>5.6380590590289899</v>
      </c>
      <c r="M6387" s="28">
        <f t="shared" si="1174"/>
        <v>0.36625508924934846</v>
      </c>
      <c r="N6387" s="28">
        <f t="shared" si="1170"/>
        <v>7.4382130025037601</v>
      </c>
      <c r="O6387" s="28">
        <f t="shared" si="1175"/>
        <v>0.48319525187039564</v>
      </c>
      <c r="P6387" s="28">
        <f t="shared" si="1176"/>
        <v>0.84945034111974405</v>
      </c>
      <c r="Q6387" s="6">
        <f t="shared" si="1166"/>
        <v>0.17580244283968727</v>
      </c>
      <c r="R6387" s="6">
        <f t="shared" si="1167"/>
        <v>0.1884461482294543</v>
      </c>
      <c r="S6387" s="6">
        <f t="shared" si="1168"/>
        <v>0.36424859106914154</v>
      </c>
    </row>
    <row r="6388" spans="2:19" customFormat="1" x14ac:dyDescent="0.25">
      <c r="B6388" s="200" t="s">
        <v>871</v>
      </c>
      <c r="C6388" s="114">
        <v>6</v>
      </c>
      <c r="D6388" s="1">
        <v>8.5</v>
      </c>
      <c r="E6388" s="1" t="s">
        <v>981</v>
      </c>
      <c r="F6388" s="1"/>
      <c r="G6388" s="4">
        <f t="shared" si="1171"/>
        <v>64.961200000000005</v>
      </c>
      <c r="H6388" s="201"/>
      <c r="I6388" s="201"/>
      <c r="J6388" s="204">
        <f t="shared" si="1169"/>
        <v>5.6745017305465653E-3</v>
      </c>
      <c r="K6388" s="204">
        <f t="shared" si="1173"/>
        <v>0.36862244896825369</v>
      </c>
      <c r="L6388" s="28">
        <f t="shared" si="1172"/>
        <v>24.32921867173739</v>
      </c>
      <c r="M6388" s="28">
        <f t="shared" si="1174"/>
        <v>1.5804552706332824</v>
      </c>
      <c r="N6388" s="28">
        <f t="shared" si="1170"/>
        <v>15.654172411593242</v>
      </c>
      <c r="O6388" s="28">
        <f t="shared" si="1175"/>
        <v>1.0169138445882482</v>
      </c>
      <c r="P6388" s="28">
        <f t="shared" si="1176"/>
        <v>2.5973691152215306</v>
      </c>
      <c r="Q6388" s="6">
        <f t="shared" si="1166"/>
        <v>0.75861852990397549</v>
      </c>
      <c r="R6388" s="6">
        <f t="shared" si="1167"/>
        <v>0.39659639938941682</v>
      </c>
      <c r="S6388" s="6">
        <f t="shared" si="1168"/>
        <v>1.1552149292933924</v>
      </c>
    </row>
    <row r="6389" spans="2:19" customFormat="1" x14ac:dyDescent="0.25">
      <c r="B6389" s="200" t="s">
        <v>871</v>
      </c>
      <c r="C6389" s="114">
        <v>6</v>
      </c>
      <c r="D6389" s="1">
        <v>11.1</v>
      </c>
      <c r="E6389" s="1" t="s">
        <v>981</v>
      </c>
      <c r="F6389" s="1"/>
      <c r="G6389" s="4">
        <f t="shared" si="1171"/>
        <v>64.961200000000005</v>
      </c>
      <c r="H6389" s="201"/>
      <c r="I6389" s="201"/>
      <c r="J6389" s="204">
        <f t="shared" si="1169"/>
        <v>9.6768907712199599E-3</v>
      </c>
      <c r="K6389" s="204">
        <f t="shared" si="1173"/>
        <v>0.62862244896025643</v>
      </c>
      <c r="L6389" s="28">
        <f t="shared" si="1172"/>
        <v>44.935707081848669</v>
      </c>
      <c r="M6389" s="28">
        <f t="shared" si="1174"/>
        <v>2.9190775115043786</v>
      </c>
      <c r="N6389" s="28">
        <f t="shared" si="1170"/>
        <v>21.391333313827278</v>
      </c>
      <c r="O6389" s="28">
        <f t="shared" si="1175"/>
        <v>1.3896067086192765</v>
      </c>
      <c r="P6389" s="28">
        <f t="shared" si="1176"/>
        <v>4.3086842201236548</v>
      </c>
      <c r="Q6389" s="6">
        <f t="shared" si="1166"/>
        <v>1.4011572055221015</v>
      </c>
      <c r="R6389" s="6">
        <f t="shared" si="1167"/>
        <v>0.54194661636151786</v>
      </c>
      <c r="S6389" s="6">
        <f t="shared" si="1168"/>
        <v>1.9431038218836194</v>
      </c>
    </row>
    <row r="6390" spans="2:19" customFormat="1" x14ac:dyDescent="0.25">
      <c r="B6390" s="200" t="s">
        <v>871</v>
      </c>
      <c r="C6390" s="114">
        <v>6</v>
      </c>
      <c r="D6390" s="1">
        <v>4.5</v>
      </c>
      <c r="E6390" s="1"/>
      <c r="F6390" s="1"/>
      <c r="G6390" s="4">
        <f t="shared" si="1171"/>
        <v>64.961200000000005</v>
      </c>
      <c r="H6390" s="201"/>
      <c r="I6390" s="201"/>
      <c r="J6390" s="204">
        <f t="shared" si="1169"/>
        <v>1.5904312808798326E-3</v>
      </c>
      <c r="K6390" s="204">
        <f t="shared" si="1173"/>
        <v>0.10331632652743439</v>
      </c>
      <c r="L6390" s="28">
        <f t="shared" si="1172"/>
        <v>5.6380590590289899</v>
      </c>
      <c r="M6390" s="28">
        <f t="shared" si="1174"/>
        <v>0.36625508924934846</v>
      </c>
      <c r="N6390" s="28">
        <f t="shared" si="1170"/>
        <v>7.4382130025037601</v>
      </c>
      <c r="O6390" s="28">
        <f t="shared" si="1175"/>
        <v>0.48319525187039564</v>
      </c>
      <c r="P6390" s="28">
        <f t="shared" si="1176"/>
        <v>0.84945034111974405</v>
      </c>
      <c r="Q6390" s="6">
        <f t="shared" si="1166"/>
        <v>0.17580244283968727</v>
      </c>
      <c r="R6390" s="6">
        <f t="shared" si="1167"/>
        <v>0.1884461482294543</v>
      </c>
      <c r="S6390" s="6">
        <f t="shared" si="1168"/>
        <v>0.36424859106914154</v>
      </c>
    </row>
    <row r="6391" spans="2:19" customFormat="1" x14ac:dyDescent="0.25">
      <c r="B6391" s="200" t="s">
        <v>871</v>
      </c>
      <c r="C6391" s="114">
        <v>6</v>
      </c>
      <c r="D6391" s="1">
        <v>10.8</v>
      </c>
      <c r="E6391" s="1" t="s">
        <v>981</v>
      </c>
      <c r="F6391" s="1"/>
      <c r="G6391" s="4">
        <f t="shared" si="1171"/>
        <v>64.961200000000005</v>
      </c>
      <c r="H6391" s="201"/>
      <c r="I6391" s="201"/>
      <c r="J6391" s="204">
        <f t="shared" si="1169"/>
        <v>9.1608841778678379E-3</v>
      </c>
      <c r="K6391" s="204">
        <f t="shared" si="1173"/>
        <v>0.5951020407980222</v>
      </c>
      <c r="L6391" s="28">
        <f t="shared" si="1172"/>
        <v>42.192500626930411</v>
      </c>
      <c r="M6391" s="28">
        <f t="shared" si="1174"/>
        <v>2.7408755248887022</v>
      </c>
      <c r="N6391" s="28">
        <f t="shared" si="1170"/>
        <v>20.716470389096425</v>
      </c>
      <c r="O6391" s="28">
        <f t="shared" si="1175"/>
        <v>1.3457668023429232</v>
      </c>
      <c r="P6391" s="28">
        <f t="shared" si="1176"/>
        <v>4.0866423272316252</v>
      </c>
      <c r="Q6391" s="6">
        <f t="shared" si="1166"/>
        <v>1.3156202519465769</v>
      </c>
      <c r="R6391" s="6">
        <f t="shared" si="1167"/>
        <v>0.52484905291374007</v>
      </c>
      <c r="S6391" s="6">
        <f t="shared" si="1168"/>
        <v>1.8404693048603171</v>
      </c>
    </row>
    <row r="6392" spans="2:19" customFormat="1" x14ac:dyDescent="0.25">
      <c r="B6392" s="200" t="s">
        <v>871</v>
      </c>
      <c r="C6392" s="114">
        <v>6</v>
      </c>
      <c r="D6392" s="1">
        <v>4.8</v>
      </c>
      <c r="E6392" s="1"/>
      <c r="F6392" s="1"/>
      <c r="G6392" s="4">
        <f t="shared" si="1171"/>
        <v>64.961200000000005</v>
      </c>
      <c r="H6392" s="201"/>
      <c r="I6392" s="201"/>
      <c r="J6392" s="204">
        <f t="shared" si="1169"/>
        <v>1.8095573684677208E-3</v>
      </c>
      <c r="K6392" s="204">
        <f t="shared" si="1173"/>
        <v>0.11755102040454758</v>
      </c>
      <c r="L6392" s="28">
        <f t="shared" si="1172"/>
        <v>6.5398480281028419</v>
      </c>
      <c r="M6392" s="28">
        <f t="shared" si="1174"/>
        <v>0.42483638396340279</v>
      </c>
      <c r="N6392" s="28">
        <f t="shared" si="1170"/>
        <v>8.0216224497877064</v>
      </c>
      <c r="O6392" s="28">
        <f t="shared" si="1175"/>
        <v>0.52109423039239344</v>
      </c>
      <c r="P6392" s="28">
        <f t="shared" si="1176"/>
        <v>0.94593061435579617</v>
      </c>
      <c r="Q6392" s="6">
        <f t="shared" si="1166"/>
        <v>0.20392146430243333</v>
      </c>
      <c r="R6392" s="6">
        <f t="shared" si="1167"/>
        <v>0.20322674985303346</v>
      </c>
      <c r="S6392" s="6">
        <f t="shared" si="1168"/>
        <v>0.40714821415546676</v>
      </c>
    </row>
    <row r="6393" spans="2:19" customFormat="1" x14ac:dyDescent="0.25">
      <c r="B6393" s="200" t="s">
        <v>871</v>
      </c>
      <c r="C6393" s="114">
        <v>6</v>
      </c>
      <c r="D6393" s="1">
        <v>5</v>
      </c>
      <c r="E6393" s="1"/>
      <c r="F6393" s="1"/>
      <c r="G6393" s="4">
        <f t="shared" si="1171"/>
        <v>64.961200000000005</v>
      </c>
      <c r="H6393" s="201"/>
      <c r="I6393" s="201"/>
      <c r="J6393" s="204">
        <f t="shared" si="1169"/>
        <v>1.9634954084936209E-3</v>
      </c>
      <c r="K6393" s="204">
        <f t="shared" si="1173"/>
        <v>0.12755102040424002</v>
      </c>
      <c r="L6393" s="28">
        <f t="shared" si="1172"/>
        <v>7.1833345216463531</v>
      </c>
      <c r="M6393" s="28">
        <f t="shared" si="1174"/>
        <v>0.46663803957857453</v>
      </c>
      <c r="N6393" s="28">
        <f t="shared" si="1170"/>
        <v>8.4140458590425169</v>
      </c>
      <c r="O6393" s="28">
        <f t="shared" si="1175"/>
        <v>0.54658652646013051</v>
      </c>
      <c r="P6393" s="28">
        <f t="shared" si="1176"/>
        <v>1.0132245660387049</v>
      </c>
      <c r="Q6393" s="6">
        <f t="shared" si="1166"/>
        <v>0.22398625899771576</v>
      </c>
      <c r="R6393" s="6">
        <f t="shared" si="1167"/>
        <v>0.2131687453194509</v>
      </c>
      <c r="S6393" s="6">
        <f t="shared" si="1168"/>
        <v>0.4371550043171667</v>
      </c>
    </row>
    <row r="6394" spans="2:19" customFormat="1" x14ac:dyDescent="0.25">
      <c r="B6394" s="200" t="s">
        <v>871</v>
      </c>
      <c r="C6394" s="114">
        <v>6</v>
      </c>
      <c r="D6394" s="1">
        <v>12.4</v>
      </c>
      <c r="E6394" s="1" t="s">
        <v>981</v>
      </c>
      <c r="F6394" s="1"/>
      <c r="G6394" s="4">
        <f t="shared" si="1171"/>
        <v>64.961200000000005</v>
      </c>
      <c r="H6394" s="201"/>
      <c r="I6394" s="201"/>
      <c r="J6394" s="204">
        <f t="shared" si="1169"/>
        <v>1.2076282160399163E-2</v>
      </c>
      <c r="K6394" s="204">
        <f t="shared" si="1173"/>
        <v>0.78448979589423762</v>
      </c>
      <c r="L6394" s="28">
        <f t="shared" si="1172"/>
        <v>57.965622723214949</v>
      </c>
      <c r="M6394" s="28">
        <f t="shared" si="1174"/>
        <v>3.7655164838839954</v>
      </c>
      <c r="N6394" s="28">
        <f t="shared" si="1170"/>
        <v>24.350806031402399</v>
      </c>
      <c r="O6394" s="28">
        <f t="shared" si="1175"/>
        <v>1.5818576114491529</v>
      </c>
      <c r="P6394" s="28">
        <f t="shared" si="1176"/>
        <v>5.3473740953331479</v>
      </c>
      <c r="Q6394" s="6">
        <f t="shared" si="1166"/>
        <v>1.8074479122643177</v>
      </c>
      <c r="R6394" s="6">
        <f t="shared" si="1167"/>
        <v>0.61692446846516968</v>
      </c>
      <c r="S6394" s="6">
        <f t="shared" si="1168"/>
        <v>2.4243723807294875</v>
      </c>
    </row>
    <row r="6395" spans="2:19" customFormat="1" x14ac:dyDescent="0.25">
      <c r="B6395" s="200" t="s">
        <v>871</v>
      </c>
      <c r="C6395" s="114">
        <v>6</v>
      </c>
      <c r="D6395" s="1">
        <v>4.7</v>
      </c>
      <c r="E6395" s="1"/>
      <c r="F6395" s="1"/>
      <c r="G6395" s="4">
        <f t="shared" si="1171"/>
        <v>64.961200000000005</v>
      </c>
      <c r="H6395" s="201"/>
      <c r="I6395" s="201"/>
      <c r="J6395" s="204">
        <f t="shared" si="1169"/>
        <v>1.7349445429449633E-3</v>
      </c>
      <c r="K6395" s="204">
        <f t="shared" si="1173"/>
        <v>0.11270408162918646</v>
      </c>
      <c r="L6395" s="28">
        <f t="shared" si="1172"/>
        <v>6.2308461373122945</v>
      </c>
      <c r="M6395" s="28">
        <f t="shared" si="1174"/>
        <v>0.40476324994603757</v>
      </c>
      <c r="N6395" s="28">
        <f t="shared" si="1170"/>
        <v>7.8264436633583525</v>
      </c>
      <c r="O6395" s="28">
        <f t="shared" si="1175"/>
        <v>0.50841518196547364</v>
      </c>
      <c r="P6395" s="28">
        <f t="shared" si="1176"/>
        <v>0.91317843191151127</v>
      </c>
      <c r="Q6395" s="6">
        <f t="shared" si="1166"/>
        <v>0.19428635997409802</v>
      </c>
      <c r="R6395" s="6">
        <f t="shared" si="1167"/>
        <v>0.19828192096653471</v>
      </c>
      <c r="S6395" s="6">
        <f t="shared" si="1168"/>
        <v>0.39256828094063273</v>
      </c>
    </row>
    <row r="6396" spans="2:19" customFormat="1" x14ac:dyDescent="0.25">
      <c r="B6396" s="200" t="s">
        <v>871</v>
      </c>
      <c r="C6396" s="114">
        <v>6</v>
      </c>
      <c r="D6396" s="1">
        <v>9.6</v>
      </c>
      <c r="E6396" s="1" t="s">
        <v>981</v>
      </c>
      <c r="F6396" s="1"/>
      <c r="G6396" s="4">
        <f t="shared" si="1171"/>
        <v>64.961200000000005</v>
      </c>
      <c r="H6396" s="201"/>
      <c r="I6396" s="201"/>
      <c r="J6396" s="204">
        <f t="shared" si="1169"/>
        <v>7.2382294738708832E-3</v>
      </c>
      <c r="K6396" s="204">
        <f t="shared" si="1173"/>
        <v>0.47020408161819033</v>
      </c>
      <c r="L6396" s="28">
        <f t="shared" si="1172"/>
        <v>32.18367369985107</v>
      </c>
      <c r="M6396" s="28">
        <f t="shared" si="1174"/>
        <v>2.0906901045021939</v>
      </c>
      <c r="N6396" s="28">
        <f t="shared" si="1170"/>
        <v>18.049588796207782</v>
      </c>
      <c r="O6396" s="28">
        <f t="shared" si="1175"/>
        <v>1.172522970450695</v>
      </c>
      <c r="P6396" s="28">
        <f t="shared" si="1176"/>
        <v>3.2632130749528887</v>
      </c>
      <c r="Q6396" s="6">
        <f t="shared" si="1166"/>
        <v>1.0035312501610532</v>
      </c>
      <c r="R6396" s="6">
        <f t="shared" si="1167"/>
        <v>0.45728395847577108</v>
      </c>
      <c r="S6396" s="6">
        <f t="shared" si="1168"/>
        <v>1.4608152086368242</v>
      </c>
    </row>
    <row r="6397" spans="2:19" customFormat="1" x14ac:dyDescent="0.25">
      <c r="B6397" s="200" t="s">
        <v>871</v>
      </c>
      <c r="C6397" s="114">
        <v>6</v>
      </c>
      <c r="D6397" s="1">
        <v>4</v>
      </c>
      <c r="E6397" s="1"/>
      <c r="F6397" s="1"/>
      <c r="G6397" s="4">
        <f t="shared" si="1171"/>
        <v>64.961200000000005</v>
      </c>
      <c r="H6397" s="201"/>
      <c r="I6397" s="201"/>
      <c r="J6397" s="204">
        <f t="shared" si="1169"/>
        <v>1.2566370614359172E-3</v>
      </c>
      <c r="K6397" s="204">
        <f t="shared" si="1173"/>
        <v>8.1632653058713603E-2</v>
      </c>
      <c r="L6397" s="28">
        <f t="shared" si="1172"/>
        <v>4.3006091215286046</v>
      </c>
      <c r="M6397" s="28">
        <f t="shared" si="1174"/>
        <v>0.27937273468421148</v>
      </c>
      <c r="N6397" s="28">
        <f t="shared" si="1170"/>
        <v>6.4806737611278331</v>
      </c>
      <c r="O6397" s="28">
        <f t="shared" si="1175"/>
        <v>0.42099235249702632</v>
      </c>
      <c r="P6397" s="28">
        <f t="shared" si="1176"/>
        <v>0.7003650871812378</v>
      </c>
      <c r="Q6397" s="6">
        <f t="shared" si="1166"/>
        <v>0.1340989126484215</v>
      </c>
      <c r="R6397" s="6">
        <f t="shared" si="1167"/>
        <v>0.16418701747384026</v>
      </c>
      <c r="S6397" s="6">
        <f t="shared" si="1168"/>
        <v>0.29828593012226179</v>
      </c>
    </row>
    <row r="6398" spans="2:19" customFormat="1" x14ac:dyDescent="0.25">
      <c r="B6398" s="200" t="s">
        <v>871</v>
      </c>
      <c r="C6398" s="114">
        <v>6</v>
      </c>
      <c r="D6398" s="1">
        <v>11.7</v>
      </c>
      <c r="E6398" s="1"/>
      <c r="F6398" s="1"/>
      <c r="G6398" s="4">
        <f t="shared" si="1171"/>
        <v>64.961200000000005</v>
      </c>
      <c r="H6398" s="201"/>
      <c r="I6398" s="201"/>
      <c r="J6398" s="204">
        <f t="shared" si="1169"/>
        <v>1.0751315458747667E-2</v>
      </c>
      <c r="K6398" s="204">
        <f t="shared" si="1173"/>
        <v>0.69841836732545637</v>
      </c>
      <c r="L6398" s="28">
        <f t="shared" si="1172"/>
        <v>50.716975646418298</v>
      </c>
      <c r="M6398" s="28">
        <f t="shared" si="1174"/>
        <v>3.2946356622654975</v>
      </c>
      <c r="N6398" s="28">
        <f t="shared" si="1170"/>
        <v>22.750315714062285</v>
      </c>
      <c r="O6398" s="28">
        <f t="shared" si="1175"/>
        <v>1.4778878378297406</v>
      </c>
      <c r="P6398" s="28">
        <f t="shared" si="1176"/>
        <v>4.7725235000952377</v>
      </c>
      <c r="Q6398" s="6">
        <f t="shared" si="1166"/>
        <v>1.5814251178874388</v>
      </c>
      <c r="R6398" s="6">
        <f t="shared" si="1167"/>
        <v>0.57637625675359883</v>
      </c>
      <c r="S6398" s="6">
        <f t="shared" si="1168"/>
        <v>2.1578013746410374</v>
      </c>
    </row>
    <row r="6399" spans="2:19" customFormat="1" x14ac:dyDescent="0.25">
      <c r="B6399" s="200" t="s">
        <v>871</v>
      </c>
      <c r="C6399" s="114">
        <v>6</v>
      </c>
      <c r="D6399" s="1">
        <v>7.5</v>
      </c>
      <c r="E6399" s="1"/>
      <c r="F6399" s="1"/>
      <c r="G6399" s="4">
        <f t="shared" si="1171"/>
        <v>64.961200000000005</v>
      </c>
      <c r="H6399" s="201"/>
      <c r="I6399" s="201"/>
      <c r="J6399" s="204">
        <f t="shared" si="1169"/>
        <v>4.4178646691106467E-3</v>
      </c>
      <c r="K6399" s="204">
        <f t="shared" si="1173"/>
        <v>0.28698979590953999</v>
      </c>
      <c r="L6399" s="28">
        <f t="shared" si="1172"/>
        <v>18.245673379916788</v>
      </c>
      <c r="M6399" s="28">
        <f t="shared" si="1174"/>
        <v>1.1852608605569988</v>
      </c>
      <c r="N6399" s="28">
        <f t="shared" si="1170"/>
        <v>13.521710947318155</v>
      </c>
      <c r="O6399" s="28">
        <f t="shared" si="1175"/>
        <v>0.87838658622827981</v>
      </c>
      <c r="P6399" s="28">
        <f t="shared" si="1176"/>
        <v>2.0636474467852786</v>
      </c>
      <c r="Q6399" s="6">
        <f t="shared" si="1166"/>
        <v>0.56892521306735933</v>
      </c>
      <c r="R6399" s="6">
        <f t="shared" si="1167"/>
        <v>0.34257076862902913</v>
      </c>
      <c r="S6399" s="6">
        <f t="shared" si="1168"/>
        <v>0.91149598169638846</v>
      </c>
    </row>
    <row r="6400" spans="2:19" customFormat="1" x14ac:dyDescent="0.25">
      <c r="B6400" s="200" t="s">
        <v>871</v>
      </c>
      <c r="C6400" s="114">
        <v>6</v>
      </c>
      <c r="D6400" s="1">
        <v>8.1</v>
      </c>
      <c r="E6400" s="1"/>
      <c r="F6400" s="1"/>
      <c r="G6400" s="4">
        <f t="shared" si="1171"/>
        <v>64.961200000000005</v>
      </c>
      <c r="H6400" s="201"/>
      <c r="I6400" s="201"/>
      <c r="J6400" s="204">
        <f t="shared" si="1169"/>
        <v>5.152997350050658E-3</v>
      </c>
      <c r="K6400" s="204">
        <f t="shared" si="1173"/>
        <v>0.33474489794888745</v>
      </c>
      <c r="L6400" s="28">
        <f t="shared" si="1172"/>
        <v>21.77715338574771</v>
      </c>
      <c r="M6400" s="28">
        <f t="shared" si="1174"/>
        <v>1.4146700439614475</v>
      </c>
      <c r="N6400" s="28">
        <f t="shared" si="1170"/>
        <v>14.795765575883163</v>
      </c>
      <c r="O6400" s="28">
        <f t="shared" si="1175"/>
        <v>0.96115070537072589</v>
      </c>
      <c r="P6400" s="28">
        <f t="shared" si="1176"/>
        <v>2.3758207493321732</v>
      </c>
      <c r="Q6400" s="6">
        <f t="shared" si="1166"/>
        <v>0.6790416211014948</v>
      </c>
      <c r="R6400" s="6">
        <f t="shared" si="1167"/>
        <v>0.37484877509458309</v>
      </c>
      <c r="S6400" s="6">
        <f t="shared" si="1168"/>
        <v>1.0538903961960779</v>
      </c>
    </row>
    <row r="6401" spans="2:19" customFormat="1" x14ac:dyDescent="0.25">
      <c r="B6401" s="200" t="s">
        <v>871</v>
      </c>
      <c r="C6401" s="114">
        <v>6</v>
      </c>
      <c r="D6401" s="1">
        <v>2.5</v>
      </c>
      <c r="E6401" s="1" t="s">
        <v>982</v>
      </c>
      <c r="F6401" s="1"/>
      <c r="G6401" s="4">
        <f t="shared" si="1171"/>
        <v>795.77470000000005</v>
      </c>
      <c r="H6401" s="201"/>
      <c r="I6401" s="201"/>
      <c r="J6401" s="204">
        <f t="shared" si="1169"/>
        <v>4.9087385212340522E-4</v>
      </c>
      <c r="K6401" s="204">
        <f t="shared" si="1173"/>
        <v>0.39062268530424216</v>
      </c>
      <c r="L6401" s="28">
        <f t="shared" si="1172"/>
        <v>1.4596815933666829</v>
      </c>
      <c r="M6401" s="28">
        <f t="shared" si="1174"/>
        <v>1.1615708215534053</v>
      </c>
      <c r="N6401" s="28">
        <f t="shared" si="1170"/>
        <v>3.7393815404049149</v>
      </c>
      <c r="O6401" s="28">
        <f t="shared" si="1175"/>
        <v>2.975687648408019</v>
      </c>
      <c r="P6401" s="28">
        <f t="shared" si="1176"/>
        <v>4.1372584699614245</v>
      </c>
      <c r="Q6401" s="6">
        <f t="shared" si="1166"/>
        <v>0.55755399434563457</v>
      </c>
      <c r="R6401" s="6">
        <f t="shared" si="1167"/>
        <v>1.1605181828791276</v>
      </c>
      <c r="S6401" s="6">
        <f t="shared" si="1168"/>
        <v>1.7180721772247622</v>
      </c>
    </row>
    <row r="6402" spans="2:19" customFormat="1" x14ac:dyDescent="0.25">
      <c r="B6402" s="200" t="s">
        <v>871</v>
      </c>
      <c r="C6402" s="114">
        <v>6</v>
      </c>
      <c r="D6402" s="1">
        <v>5.8</v>
      </c>
      <c r="E6402" s="1" t="s">
        <v>981</v>
      </c>
      <c r="F6402" s="1"/>
      <c r="G6402" s="4">
        <f t="shared" si="1171"/>
        <v>64.961200000000005</v>
      </c>
      <c r="H6402" s="201"/>
      <c r="I6402" s="201"/>
      <c r="J6402" s="204">
        <f t="shared" si="1169"/>
        <v>2.6420794216690155E-3</v>
      </c>
      <c r="K6402" s="204">
        <f t="shared" si="1173"/>
        <v>0.1716326530559453</v>
      </c>
      <c r="L6402" s="28">
        <f t="shared" si="1172"/>
        <v>10.104504202450142</v>
      </c>
      <c r="M6402" s="28">
        <f t="shared" si="1174"/>
        <v>0.65640073112787944</v>
      </c>
      <c r="N6402" s="28">
        <f t="shared" si="1170"/>
        <v>10.009692178621206</v>
      </c>
      <c r="O6402" s="28">
        <f t="shared" si="1175"/>
        <v>0.65024162816606002</v>
      </c>
      <c r="P6402" s="28">
        <f t="shared" si="1176"/>
        <v>1.3066423592939396</v>
      </c>
      <c r="Q6402" s="6">
        <f t="shared" si="1166"/>
        <v>0.31507235094138214</v>
      </c>
      <c r="R6402" s="6">
        <f t="shared" si="1167"/>
        <v>0.25359423498476341</v>
      </c>
      <c r="S6402" s="6">
        <f t="shared" si="1168"/>
        <v>0.5686665859261455</v>
      </c>
    </row>
    <row r="6403" spans="2:19" customFormat="1" x14ac:dyDescent="0.25">
      <c r="B6403" s="200" t="s">
        <v>871</v>
      </c>
      <c r="C6403" s="114">
        <v>6</v>
      </c>
      <c r="D6403" s="1">
        <v>7.1</v>
      </c>
      <c r="E6403" s="1"/>
      <c r="F6403" s="1"/>
      <c r="G6403" s="4">
        <f t="shared" si="1171"/>
        <v>64.961200000000005</v>
      </c>
      <c r="H6403" s="201"/>
      <c r="I6403" s="201"/>
      <c r="J6403" s="204">
        <f t="shared" si="1169"/>
        <v>3.959192141686536E-3</v>
      </c>
      <c r="K6403" s="204">
        <f t="shared" si="1173"/>
        <v>0.25719387754310946</v>
      </c>
      <c r="L6403" s="28">
        <f t="shared" si="1172"/>
        <v>16.085590015951329</v>
      </c>
      <c r="M6403" s="28">
        <f t="shared" si="1174"/>
        <v>1.0449392504120609</v>
      </c>
      <c r="N6403" s="28">
        <f t="shared" si="1170"/>
        <v>12.681839066301519</v>
      </c>
      <c r="O6403" s="28">
        <f t="shared" si="1175"/>
        <v>0.82382749993294346</v>
      </c>
      <c r="P6403" s="28">
        <f t="shared" si="1176"/>
        <v>1.8687667503450043</v>
      </c>
      <c r="Q6403" s="6">
        <f t="shared" ref="Q6403:Q6466" si="1177">M6403*0.48</f>
        <v>0.50157084019778919</v>
      </c>
      <c r="R6403" s="6">
        <f t="shared" ref="R6403:R6466" si="1178">O6403*0.39</f>
        <v>0.32129272497384798</v>
      </c>
      <c r="S6403" s="6">
        <f t="shared" ref="S6403:S6466" si="1179">Q6403+R6403</f>
        <v>0.82286356517163717</v>
      </c>
    </row>
    <row r="6404" spans="2:19" customFormat="1" x14ac:dyDescent="0.25">
      <c r="B6404" s="200" t="s">
        <v>871</v>
      </c>
      <c r="C6404" s="114">
        <v>6</v>
      </c>
      <c r="D6404" s="1">
        <v>4</v>
      </c>
      <c r="E6404" s="1"/>
      <c r="F6404" s="1"/>
      <c r="G6404" s="4">
        <f t="shared" si="1171"/>
        <v>64.961200000000005</v>
      </c>
      <c r="H6404" s="201"/>
      <c r="I6404" s="201"/>
      <c r="J6404" s="204">
        <f t="shared" si="1169"/>
        <v>1.2566370614359172E-3</v>
      </c>
      <c r="K6404" s="204">
        <f t="shared" si="1173"/>
        <v>8.1632653058713603E-2</v>
      </c>
      <c r="L6404" s="28">
        <f t="shared" si="1172"/>
        <v>4.3006091215286046</v>
      </c>
      <c r="M6404" s="28">
        <f t="shared" si="1174"/>
        <v>0.27937273468421148</v>
      </c>
      <c r="N6404" s="28">
        <f t="shared" si="1170"/>
        <v>6.4806737611278331</v>
      </c>
      <c r="O6404" s="28">
        <f t="shared" si="1175"/>
        <v>0.42099235249702632</v>
      </c>
      <c r="P6404" s="28">
        <f t="shared" si="1176"/>
        <v>0.7003650871812378</v>
      </c>
      <c r="Q6404" s="6">
        <f t="shared" si="1177"/>
        <v>0.1340989126484215</v>
      </c>
      <c r="R6404" s="6">
        <f t="shared" si="1178"/>
        <v>0.16418701747384026</v>
      </c>
      <c r="S6404" s="6">
        <f t="shared" si="1179"/>
        <v>0.29828593012226179</v>
      </c>
    </row>
    <row r="6405" spans="2:19" customFormat="1" x14ac:dyDescent="0.25">
      <c r="B6405" s="200" t="s">
        <v>871</v>
      </c>
      <c r="C6405" s="114">
        <v>6</v>
      </c>
      <c r="D6405" s="1">
        <v>4.4000000000000004</v>
      </c>
      <c r="E6405" s="1"/>
      <c r="F6405" s="1"/>
      <c r="G6405" s="4">
        <f t="shared" si="1171"/>
        <v>64.961200000000005</v>
      </c>
      <c r="H6405" s="201"/>
      <c r="I6405" s="201"/>
      <c r="J6405" s="204">
        <f t="shared" si="1169"/>
        <v>1.5205308443374602E-3</v>
      </c>
      <c r="K6405" s="204">
        <f t="shared" si="1173"/>
        <v>9.877551020104347E-2</v>
      </c>
      <c r="L6405" s="28">
        <f t="shared" si="1172"/>
        <v>5.3541650508837426</v>
      </c>
      <c r="M6405" s="28">
        <f t="shared" si="1174"/>
        <v>0.34781299344971695</v>
      </c>
      <c r="N6405" s="28">
        <f t="shared" si="1170"/>
        <v>7.2451870323804508</v>
      </c>
      <c r="O6405" s="28">
        <f t="shared" si="1175"/>
        <v>0.47065605297680857</v>
      </c>
      <c r="P6405" s="28">
        <f t="shared" si="1176"/>
        <v>0.81846904642652551</v>
      </c>
      <c r="Q6405" s="6">
        <f t="shared" si="1177"/>
        <v>0.16695023685586413</v>
      </c>
      <c r="R6405" s="6">
        <f t="shared" si="1178"/>
        <v>0.18355586066095536</v>
      </c>
      <c r="S6405" s="6">
        <f t="shared" si="1179"/>
        <v>0.35050609751681949</v>
      </c>
    </row>
    <row r="6406" spans="2:19" customFormat="1" x14ac:dyDescent="0.25">
      <c r="B6406" s="200" t="s">
        <v>871</v>
      </c>
      <c r="C6406" s="114">
        <v>6</v>
      </c>
      <c r="D6406" s="1">
        <v>9</v>
      </c>
      <c r="E6406" s="1"/>
      <c r="F6406" s="1"/>
      <c r="G6406" s="4">
        <f t="shared" si="1171"/>
        <v>64.961200000000005</v>
      </c>
      <c r="H6406" s="201"/>
      <c r="I6406" s="201"/>
      <c r="J6406" s="204">
        <f t="shared" si="1169"/>
        <v>6.3617251235193305E-3</v>
      </c>
      <c r="K6406" s="204">
        <f t="shared" si="1173"/>
        <v>0.41326530610973755</v>
      </c>
      <c r="L6406" s="28">
        <f t="shared" si="1172"/>
        <v>27.7458210460766</v>
      </c>
      <c r="M6406" s="28">
        <f t="shared" si="1174"/>
        <v>1.8024018650981257</v>
      </c>
      <c r="N6406" s="28">
        <f t="shared" si="1170"/>
        <v>16.73684929877896</v>
      </c>
      <c r="O6406" s="28">
        <f t="shared" si="1175"/>
        <v>1.0872458357562698</v>
      </c>
      <c r="P6406" s="28">
        <f t="shared" si="1176"/>
        <v>2.8896477008543955</v>
      </c>
      <c r="Q6406" s="6">
        <f t="shared" si="1177"/>
        <v>0.86515289524710026</v>
      </c>
      <c r="R6406" s="6">
        <f t="shared" si="1178"/>
        <v>0.42402587594494523</v>
      </c>
      <c r="S6406" s="6">
        <f t="shared" si="1179"/>
        <v>1.2891787711920455</v>
      </c>
    </row>
    <row r="6407" spans="2:19" customFormat="1" x14ac:dyDescent="0.25">
      <c r="B6407" s="200" t="s">
        <v>871</v>
      </c>
      <c r="C6407" s="114">
        <v>6</v>
      </c>
      <c r="D6407" s="1">
        <v>7.1</v>
      </c>
      <c r="E6407" s="1"/>
      <c r="F6407" s="1"/>
      <c r="G6407" s="4">
        <f t="shared" si="1171"/>
        <v>64.961200000000005</v>
      </c>
      <c r="H6407" s="201"/>
      <c r="I6407" s="201"/>
      <c r="J6407" s="204">
        <f t="shared" si="1169"/>
        <v>3.959192141686536E-3</v>
      </c>
      <c r="K6407" s="204">
        <f t="shared" si="1173"/>
        <v>0.25719387754310946</v>
      </c>
      <c r="L6407" s="28">
        <f t="shared" si="1172"/>
        <v>16.085590015951329</v>
      </c>
      <c r="M6407" s="28">
        <f t="shared" si="1174"/>
        <v>1.0449392504120609</v>
      </c>
      <c r="N6407" s="28">
        <f t="shared" si="1170"/>
        <v>12.681839066301519</v>
      </c>
      <c r="O6407" s="28">
        <f t="shared" si="1175"/>
        <v>0.82382749993294346</v>
      </c>
      <c r="P6407" s="28">
        <f t="shared" si="1176"/>
        <v>1.8687667503450043</v>
      </c>
      <c r="Q6407" s="6">
        <f t="shared" si="1177"/>
        <v>0.50157084019778919</v>
      </c>
      <c r="R6407" s="6">
        <f t="shared" si="1178"/>
        <v>0.32129272497384798</v>
      </c>
      <c r="S6407" s="6">
        <f t="shared" si="1179"/>
        <v>0.82286356517163717</v>
      </c>
    </row>
    <row r="6408" spans="2:19" customFormat="1" x14ac:dyDescent="0.25">
      <c r="B6408" s="200" t="s">
        <v>871</v>
      </c>
      <c r="C6408" s="114">
        <v>6</v>
      </c>
      <c r="D6408" s="1">
        <v>7.6</v>
      </c>
      <c r="E6408" s="1"/>
      <c r="F6408" s="1"/>
      <c r="G6408" s="4">
        <f t="shared" si="1171"/>
        <v>64.961200000000005</v>
      </c>
      <c r="H6408" s="201"/>
      <c r="I6408" s="201"/>
      <c r="J6408" s="204">
        <f t="shared" si="1169"/>
        <v>4.5364597917836608E-3</v>
      </c>
      <c r="K6408" s="204">
        <f t="shared" si="1173"/>
        <v>0.29469387754195608</v>
      </c>
      <c r="L6408" s="28">
        <f t="shared" si="1172"/>
        <v>18.809813966898769</v>
      </c>
      <c r="M6408" s="28">
        <f t="shared" si="1174"/>
        <v>1.2219081107668699</v>
      </c>
      <c r="N6408" s="28">
        <f t="shared" si="1170"/>
        <v>13.732887825405102</v>
      </c>
      <c r="O6408" s="28">
        <f t="shared" si="1175"/>
        <v>0.89210488990714454</v>
      </c>
      <c r="P6408" s="28">
        <f t="shared" si="1176"/>
        <v>2.1140130006740145</v>
      </c>
      <c r="Q6408" s="6">
        <f t="shared" si="1177"/>
        <v>0.58651589316809749</v>
      </c>
      <c r="R6408" s="6">
        <f t="shared" si="1178"/>
        <v>0.34792090706378637</v>
      </c>
      <c r="S6408" s="6">
        <f t="shared" si="1179"/>
        <v>0.93443680023188391</v>
      </c>
    </row>
    <row r="6409" spans="2:19" customFormat="1" x14ac:dyDescent="0.25">
      <c r="B6409" s="200" t="s">
        <v>871</v>
      </c>
      <c r="C6409" s="114">
        <v>6</v>
      </c>
      <c r="D6409" s="1">
        <v>7.5</v>
      </c>
      <c r="E6409" s="1"/>
      <c r="F6409" s="1"/>
      <c r="G6409" s="4">
        <f t="shared" si="1171"/>
        <v>64.961200000000005</v>
      </c>
      <c r="H6409" s="201"/>
      <c r="I6409" s="201"/>
      <c r="J6409" s="204">
        <f t="shared" si="1169"/>
        <v>4.4178646691106467E-3</v>
      </c>
      <c r="K6409" s="204">
        <f t="shared" si="1173"/>
        <v>0.28698979590953999</v>
      </c>
      <c r="L6409" s="28">
        <f t="shared" si="1172"/>
        <v>18.245673379916788</v>
      </c>
      <c r="M6409" s="28">
        <f t="shared" si="1174"/>
        <v>1.1852608605569988</v>
      </c>
      <c r="N6409" s="28">
        <f t="shared" si="1170"/>
        <v>13.521710947318155</v>
      </c>
      <c r="O6409" s="28">
        <f t="shared" si="1175"/>
        <v>0.87838658622827981</v>
      </c>
      <c r="P6409" s="28">
        <f t="shared" si="1176"/>
        <v>2.0636474467852786</v>
      </c>
      <c r="Q6409" s="6">
        <f t="shared" si="1177"/>
        <v>0.56892521306735933</v>
      </c>
      <c r="R6409" s="6">
        <f t="shared" si="1178"/>
        <v>0.34257076862902913</v>
      </c>
      <c r="S6409" s="6">
        <f t="shared" si="1179"/>
        <v>0.91149598169638846</v>
      </c>
    </row>
    <row r="6410" spans="2:19" customFormat="1" x14ac:dyDescent="0.25">
      <c r="B6410" s="200" t="s">
        <v>871</v>
      </c>
      <c r="C6410" s="114">
        <v>6</v>
      </c>
      <c r="D6410" s="1">
        <v>4.4000000000000004</v>
      </c>
      <c r="E6410" s="1"/>
      <c r="F6410" s="1"/>
      <c r="G6410" s="4">
        <f t="shared" si="1171"/>
        <v>64.961200000000005</v>
      </c>
      <c r="H6410" s="201"/>
      <c r="I6410" s="201"/>
      <c r="J6410" s="204">
        <f t="shared" si="1169"/>
        <v>1.5205308443374602E-3</v>
      </c>
      <c r="K6410" s="204">
        <f t="shared" si="1173"/>
        <v>9.877551020104347E-2</v>
      </c>
      <c r="L6410" s="28">
        <f t="shared" si="1172"/>
        <v>5.3541650508837426</v>
      </c>
      <c r="M6410" s="28">
        <f t="shared" si="1174"/>
        <v>0.34781299344971695</v>
      </c>
      <c r="N6410" s="28">
        <f t="shared" si="1170"/>
        <v>7.2451870323804508</v>
      </c>
      <c r="O6410" s="28">
        <f t="shared" si="1175"/>
        <v>0.47065605297680857</v>
      </c>
      <c r="P6410" s="28">
        <f t="shared" si="1176"/>
        <v>0.81846904642652551</v>
      </c>
      <c r="Q6410" s="6">
        <f t="shared" si="1177"/>
        <v>0.16695023685586413</v>
      </c>
      <c r="R6410" s="6">
        <f t="shared" si="1178"/>
        <v>0.18355586066095536</v>
      </c>
      <c r="S6410" s="6">
        <f t="shared" si="1179"/>
        <v>0.35050609751681949</v>
      </c>
    </row>
    <row r="6411" spans="2:19" customFormat="1" x14ac:dyDescent="0.25">
      <c r="B6411" s="200" t="s">
        <v>871</v>
      </c>
      <c r="C6411" s="114">
        <v>6</v>
      </c>
      <c r="D6411" s="1">
        <v>7</v>
      </c>
      <c r="E6411" s="1"/>
      <c r="F6411" s="1"/>
      <c r="G6411" s="4">
        <f t="shared" si="1171"/>
        <v>64.961200000000005</v>
      </c>
      <c r="H6411" s="201"/>
      <c r="I6411" s="201"/>
      <c r="J6411" s="204">
        <f t="shared" si="1169"/>
        <v>3.8484510006474969E-3</v>
      </c>
      <c r="K6411" s="204">
        <f t="shared" si="1173"/>
        <v>0.24999999999231043</v>
      </c>
      <c r="L6411" s="28">
        <f t="shared" si="1172"/>
        <v>15.569492106387406</v>
      </c>
      <c r="M6411" s="28">
        <f t="shared" si="1174"/>
        <v>1.0114129102390135</v>
      </c>
      <c r="N6411" s="28">
        <f t="shared" si="1170"/>
        <v>12.473107819356448</v>
      </c>
      <c r="O6411" s="28">
        <f t="shared" si="1175"/>
        <v>0.81026806739089385</v>
      </c>
      <c r="P6411" s="28">
        <f t="shared" si="1176"/>
        <v>1.8216809776299074</v>
      </c>
      <c r="Q6411" s="6">
        <f t="shared" si="1177"/>
        <v>0.48547819691472643</v>
      </c>
      <c r="R6411" s="6">
        <f t="shared" si="1178"/>
        <v>0.31600454628244862</v>
      </c>
      <c r="S6411" s="6">
        <f t="shared" si="1179"/>
        <v>0.80148274319717505</v>
      </c>
    </row>
    <row r="6412" spans="2:19" customFormat="1" x14ac:dyDescent="0.25">
      <c r="B6412" s="200" t="s">
        <v>866</v>
      </c>
      <c r="C6412" s="114">
        <v>1</v>
      </c>
      <c r="D6412" s="1">
        <v>7.8</v>
      </c>
      <c r="E6412" s="1" t="s">
        <v>978</v>
      </c>
      <c r="F6412" s="1"/>
      <c r="G6412" s="4">
        <f t="shared" si="1171"/>
        <v>64.961200000000005</v>
      </c>
      <c r="H6412" s="201"/>
      <c r="I6412" s="201"/>
      <c r="J6412" s="204">
        <f t="shared" si="1169"/>
        <v>4.7783624261100756E-3</v>
      </c>
      <c r="K6412" s="204">
        <f>+IF($D6412&gt;3.01,J6412*64.96120126,J6412*795.77)</f>
        <v>0.31040816325575848</v>
      </c>
      <c r="L6412" s="28">
        <f t="shared" si="1172"/>
        <v>19.967309203036706</v>
      </c>
      <c r="M6412" s="28">
        <f>+IF($D6412&gt;3.01,L6412*64.96120126*0.001,L6412*795.77*0.001)</f>
        <v>1.2971003917591177</v>
      </c>
      <c r="N6412" s="28">
        <f t="shared" si="1170"/>
        <v>14.156655209656122</v>
      </c>
      <c r="O6412" s="28">
        <f>+IF($D6412&gt;3.01,N6412*64.96120126*0.001,N6412*795.77*0.001)</f>
        <v>0.91963332824289878</v>
      </c>
      <c r="P6412" s="28">
        <f>+M6412+O6412</f>
        <v>2.2167337200020167</v>
      </c>
      <c r="Q6412" s="6">
        <f t="shared" si="1177"/>
        <v>0.62260818804437645</v>
      </c>
      <c r="R6412" s="6">
        <f t="shared" si="1178"/>
        <v>0.35865699801473055</v>
      </c>
      <c r="S6412" s="6">
        <f t="shared" si="1179"/>
        <v>0.98126518605910706</v>
      </c>
    </row>
    <row r="6413" spans="2:19" customFormat="1" x14ac:dyDescent="0.25">
      <c r="B6413" s="200" t="s">
        <v>866</v>
      </c>
      <c r="C6413" s="114">
        <v>1</v>
      </c>
      <c r="D6413" s="1">
        <v>19.600000000000001</v>
      </c>
      <c r="E6413" s="1"/>
      <c r="F6413" s="1"/>
      <c r="G6413" s="4">
        <f t="shared" si="1171"/>
        <v>64.961200000000005</v>
      </c>
      <c r="H6413" s="201"/>
      <c r="I6413" s="201"/>
      <c r="J6413" s="204">
        <f t="shared" si="1169"/>
        <v>3.0171855845076378E-2</v>
      </c>
      <c r="K6413" s="204">
        <f t="shared" ref="K6413:K6476" si="1180">+IF($D6413&gt;3.01,J6413*64.96120126,J6413*795.77)</f>
        <v>1.9599999999397137</v>
      </c>
      <c r="L6413" s="28">
        <f t="shared" si="1172"/>
        <v>166.06983711547363</v>
      </c>
      <c r="M6413" s="28">
        <f t="shared" ref="M6413:M6476" si="1181">+IF($D6413&gt;3.01,L6413*64.96120126*0.001,L6413*795.77*0.001)</f>
        <v>10.788096112073699</v>
      </c>
      <c r="N6413" s="28">
        <f t="shared" si="1170"/>
        <v>41.605387680350049</v>
      </c>
      <c r="O6413" s="28">
        <f t="shared" ref="O6413:O6476" si="1182">+IF($D6413&gt;3.01,N6413*64.96120126*0.001,N6413*795.77*0.001)</f>
        <v>2.7027359626035441</v>
      </c>
      <c r="P6413" s="28">
        <f t="shared" ref="P6413:P6476" si="1183">+M6413+O6413</f>
        <v>13.490832074677243</v>
      </c>
      <c r="Q6413" s="6">
        <f t="shared" si="1177"/>
        <v>5.1782861337953756</v>
      </c>
      <c r="R6413" s="6">
        <f t="shared" si="1178"/>
        <v>1.0540670254153823</v>
      </c>
      <c r="S6413" s="6">
        <f t="shared" si="1179"/>
        <v>6.2323531592107582</v>
      </c>
    </row>
    <row r="6414" spans="2:19" customFormat="1" x14ac:dyDescent="0.25">
      <c r="B6414" s="200" t="s">
        <v>866</v>
      </c>
      <c r="C6414" s="114">
        <v>1</v>
      </c>
      <c r="D6414" s="1">
        <v>7.8</v>
      </c>
      <c r="E6414" s="1"/>
      <c r="F6414" s="1"/>
      <c r="G6414" s="4">
        <f t="shared" si="1171"/>
        <v>64.961200000000005</v>
      </c>
      <c r="H6414" s="201"/>
      <c r="I6414" s="201"/>
      <c r="J6414" s="204">
        <f t="shared" si="1169"/>
        <v>4.7783624261100756E-3</v>
      </c>
      <c r="K6414" s="204">
        <f t="shared" si="1180"/>
        <v>0.31040816325575848</v>
      </c>
      <c r="L6414" s="28">
        <f t="shared" si="1172"/>
        <v>19.967309203036706</v>
      </c>
      <c r="M6414" s="28">
        <f t="shared" si="1181"/>
        <v>1.2971003917591177</v>
      </c>
      <c r="N6414" s="28">
        <f t="shared" si="1170"/>
        <v>14.156655209656122</v>
      </c>
      <c r="O6414" s="28">
        <f t="shared" si="1182"/>
        <v>0.91963332824289878</v>
      </c>
      <c r="P6414" s="28">
        <f t="shared" si="1183"/>
        <v>2.2167337200020167</v>
      </c>
      <c r="Q6414" s="6">
        <f t="shared" si="1177"/>
        <v>0.62260818804437645</v>
      </c>
      <c r="R6414" s="6">
        <f t="shared" si="1178"/>
        <v>0.35865699801473055</v>
      </c>
      <c r="S6414" s="6">
        <f t="shared" si="1179"/>
        <v>0.98126518605910706</v>
      </c>
    </row>
    <row r="6415" spans="2:19" customFormat="1" x14ac:dyDescent="0.25">
      <c r="B6415" s="200" t="s">
        <v>866</v>
      </c>
      <c r="C6415" s="114">
        <v>1</v>
      </c>
      <c r="D6415" s="1">
        <v>7.5</v>
      </c>
      <c r="E6415" s="1"/>
      <c r="F6415" s="1"/>
      <c r="G6415" s="4">
        <f t="shared" si="1171"/>
        <v>64.961200000000005</v>
      </c>
      <c r="H6415" s="201"/>
      <c r="I6415" s="201"/>
      <c r="J6415" s="204">
        <f t="shared" si="1169"/>
        <v>4.4178646691106467E-3</v>
      </c>
      <c r="K6415" s="204">
        <f t="shared" si="1180"/>
        <v>0.28698979590953999</v>
      </c>
      <c r="L6415" s="28">
        <f t="shared" si="1172"/>
        <v>18.245673379916788</v>
      </c>
      <c r="M6415" s="28">
        <f t="shared" si="1181"/>
        <v>1.1852608605569988</v>
      </c>
      <c r="N6415" s="28">
        <f t="shared" si="1170"/>
        <v>13.521710947318155</v>
      </c>
      <c r="O6415" s="28">
        <f t="shared" si="1182"/>
        <v>0.87838658622827981</v>
      </c>
      <c r="P6415" s="28">
        <f t="shared" si="1183"/>
        <v>2.0636474467852786</v>
      </c>
      <c r="Q6415" s="6">
        <f t="shared" si="1177"/>
        <v>0.56892521306735933</v>
      </c>
      <c r="R6415" s="6">
        <f t="shared" si="1178"/>
        <v>0.34257076862902913</v>
      </c>
      <c r="S6415" s="6">
        <f t="shared" si="1179"/>
        <v>0.91149598169638846</v>
      </c>
    </row>
    <row r="6416" spans="2:19" customFormat="1" x14ac:dyDescent="0.25">
      <c r="B6416" s="200" t="s">
        <v>866</v>
      </c>
      <c r="C6416" s="114">
        <v>1</v>
      </c>
      <c r="D6416" s="1">
        <v>7.5</v>
      </c>
      <c r="E6416" s="1"/>
      <c r="F6416" s="1"/>
      <c r="G6416" s="4">
        <f t="shared" si="1171"/>
        <v>64.961200000000005</v>
      </c>
      <c r="H6416" s="201"/>
      <c r="I6416" s="201"/>
      <c r="J6416" s="204">
        <f t="shared" si="1169"/>
        <v>4.4178646691106467E-3</v>
      </c>
      <c r="K6416" s="204">
        <f t="shared" si="1180"/>
        <v>0.28698979590953999</v>
      </c>
      <c r="L6416" s="28">
        <f t="shared" si="1172"/>
        <v>18.245673379916788</v>
      </c>
      <c r="M6416" s="28">
        <f t="shared" si="1181"/>
        <v>1.1852608605569988</v>
      </c>
      <c r="N6416" s="28">
        <f t="shared" si="1170"/>
        <v>13.521710947318155</v>
      </c>
      <c r="O6416" s="28">
        <f t="shared" si="1182"/>
        <v>0.87838658622827981</v>
      </c>
      <c r="P6416" s="28">
        <f t="shared" si="1183"/>
        <v>2.0636474467852786</v>
      </c>
      <c r="Q6416" s="6">
        <f t="shared" si="1177"/>
        <v>0.56892521306735933</v>
      </c>
      <c r="R6416" s="6">
        <f t="shared" si="1178"/>
        <v>0.34257076862902913</v>
      </c>
      <c r="S6416" s="6">
        <f t="shared" si="1179"/>
        <v>0.91149598169638846</v>
      </c>
    </row>
    <row r="6417" spans="2:19" customFormat="1" x14ac:dyDescent="0.25">
      <c r="B6417" s="200" t="s">
        <v>866</v>
      </c>
      <c r="C6417" s="114">
        <v>1</v>
      </c>
      <c r="D6417" s="1">
        <v>3.1</v>
      </c>
      <c r="E6417" s="1"/>
      <c r="F6417" s="1"/>
      <c r="G6417" s="4">
        <f t="shared" si="1171"/>
        <v>64.961200000000005</v>
      </c>
      <c r="H6417" s="201"/>
      <c r="I6417" s="201"/>
      <c r="J6417" s="204">
        <f t="shared" si="1169"/>
        <v>7.5476763502494771E-4</v>
      </c>
      <c r="K6417" s="204">
        <f t="shared" si="1180"/>
        <v>4.9030612243389851E-2</v>
      </c>
      <c r="L6417" s="28">
        <f t="shared" si="1172"/>
        <v>2.3935063597525432</v>
      </c>
      <c r="M6417" s="28">
        <f t="shared" si="1181"/>
        <v>0.15548504835297491</v>
      </c>
      <c r="N6417" s="28">
        <f t="shared" si="1170"/>
        <v>4.8095356854949474</v>
      </c>
      <c r="O6417" s="28">
        <f t="shared" si="1182"/>
        <v>0.31243321563258936</v>
      </c>
      <c r="P6417" s="28">
        <f t="shared" si="1183"/>
        <v>0.46791826398556424</v>
      </c>
      <c r="Q6417" s="6">
        <f t="shared" si="1177"/>
        <v>7.4632823209427962E-2</v>
      </c>
      <c r="R6417" s="6">
        <f t="shared" si="1178"/>
        <v>0.12184895409670986</v>
      </c>
      <c r="S6417" s="6">
        <f t="shared" si="1179"/>
        <v>0.19648177730613781</v>
      </c>
    </row>
    <row r="6418" spans="2:19" customFormat="1" x14ac:dyDescent="0.25">
      <c r="B6418" s="200" t="s">
        <v>866</v>
      </c>
      <c r="C6418" s="114">
        <v>1</v>
      </c>
      <c r="D6418" s="1">
        <v>2.2000000000000002</v>
      </c>
      <c r="E6418" s="1"/>
      <c r="F6418" s="1"/>
      <c r="G6418" s="4">
        <f t="shared" si="1171"/>
        <v>795.77470000000005</v>
      </c>
      <c r="H6418" s="201"/>
      <c r="I6418" s="201"/>
      <c r="J6418" s="204">
        <f t="shared" si="1169"/>
        <v>3.8013271108436504E-4</v>
      </c>
      <c r="K6418" s="204">
        <f t="shared" si="1180"/>
        <v>0.30249820749960515</v>
      </c>
      <c r="L6418" s="28">
        <f t="shared" si="1172"/>
        <v>1.0879872222393692</v>
      </c>
      <c r="M6418" s="28">
        <f t="shared" si="1181"/>
        <v>0.86578759184142284</v>
      </c>
      <c r="N6418" s="28">
        <f t="shared" si="1170"/>
        <v>3.2199157337071536</v>
      </c>
      <c r="O6418" s="28">
        <f t="shared" si="1182"/>
        <v>2.5623123434121418</v>
      </c>
      <c r="P6418" s="28">
        <f t="shared" si="1183"/>
        <v>3.4280999352535648</v>
      </c>
      <c r="Q6418" s="6">
        <f t="shared" si="1177"/>
        <v>0.41557804408388294</v>
      </c>
      <c r="R6418" s="6">
        <f t="shared" si="1178"/>
        <v>0.99930181393073536</v>
      </c>
      <c r="S6418" s="6">
        <f t="shared" si="1179"/>
        <v>1.4148798580146182</v>
      </c>
    </row>
    <row r="6419" spans="2:19" customFormat="1" x14ac:dyDescent="0.25">
      <c r="B6419" s="200" t="s">
        <v>866</v>
      </c>
      <c r="C6419" s="114">
        <v>1</v>
      </c>
      <c r="D6419" s="1">
        <v>1.5</v>
      </c>
      <c r="E6419" s="1"/>
      <c r="F6419" s="1"/>
      <c r="G6419" s="4">
        <f t="shared" si="1171"/>
        <v>795.77470000000005</v>
      </c>
      <c r="H6419" s="201"/>
      <c r="I6419" s="201"/>
      <c r="J6419" s="204">
        <f t="shared" si="1169"/>
        <v>1.7671458676442585E-4</v>
      </c>
      <c r="K6419" s="204">
        <f t="shared" si="1180"/>
        <v>0.14062416670952715</v>
      </c>
      <c r="L6419" s="28">
        <f t="shared" si="1172"/>
        <v>0.45105329134289407</v>
      </c>
      <c r="M6419" s="28">
        <f t="shared" si="1181"/>
        <v>0.35893467765193482</v>
      </c>
      <c r="N6419" s="28">
        <f t="shared" si="1170"/>
        <v>2.0570116092208695</v>
      </c>
      <c r="O6419" s="28">
        <f t="shared" si="1182"/>
        <v>1.6369081282696913</v>
      </c>
      <c r="P6419" s="28">
        <f t="shared" si="1183"/>
        <v>1.9958428059216262</v>
      </c>
      <c r="Q6419" s="6">
        <f t="shared" si="1177"/>
        <v>0.1722886452729287</v>
      </c>
      <c r="R6419" s="6">
        <f t="shared" si="1178"/>
        <v>0.63839417002517962</v>
      </c>
      <c r="S6419" s="6">
        <f t="shared" si="1179"/>
        <v>0.81068281529810826</v>
      </c>
    </row>
    <row r="6420" spans="2:19" customFormat="1" x14ac:dyDescent="0.25">
      <c r="B6420" s="200" t="s">
        <v>866</v>
      </c>
      <c r="C6420" s="114">
        <v>1</v>
      </c>
      <c r="D6420" s="1">
        <v>4.5999999999999996</v>
      </c>
      <c r="E6420" s="1" t="s">
        <v>978</v>
      </c>
      <c r="F6420" s="1"/>
      <c r="G6420" s="4">
        <f t="shared" si="1171"/>
        <v>64.961200000000005</v>
      </c>
      <c r="H6420" s="201"/>
      <c r="I6420" s="201"/>
      <c r="J6420" s="204">
        <f t="shared" si="1169"/>
        <v>1.6619025137490004E-3</v>
      </c>
      <c r="K6420" s="204">
        <f t="shared" si="1180"/>
        <v>0.10795918367014873</v>
      </c>
      <c r="L6420" s="28">
        <f t="shared" si="1172"/>
        <v>5.9302678128381849</v>
      </c>
      <c r="M6420" s="28">
        <f t="shared" si="1181"/>
        <v>0.3852373209154813</v>
      </c>
      <c r="N6420" s="28">
        <f t="shared" si="1170"/>
        <v>7.6319696161125572</v>
      </c>
      <c r="O6420" s="28">
        <f t="shared" si="1182"/>
        <v>0.49578191424249274</v>
      </c>
      <c r="P6420" s="28">
        <f t="shared" si="1183"/>
        <v>0.88101923515797398</v>
      </c>
      <c r="Q6420" s="6">
        <f t="shared" si="1177"/>
        <v>0.18491391403943103</v>
      </c>
      <c r="R6420" s="6">
        <f t="shared" si="1178"/>
        <v>0.19335494655457217</v>
      </c>
      <c r="S6420" s="6">
        <f t="shared" si="1179"/>
        <v>0.37826886059400322</v>
      </c>
    </row>
    <row r="6421" spans="2:19" customFormat="1" x14ac:dyDescent="0.25">
      <c r="B6421" s="200" t="s">
        <v>866</v>
      </c>
      <c r="C6421" s="114">
        <v>1</v>
      </c>
      <c r="D6421" s="1">
        <v>9.8000000000000007</v>
      </c>
      <c r="E6421" s="1"/>
      <c r="F6421" s="1"/>
      <c r="G6421" s="4">
        <f t="shared" si="1171"/>
        <v>64.961200000000005</v>
      </c>
      <c r="H6421" s="201"/>
      <c r="I6421" s="201"/>
      <c r="J6421" s="204">
        <f t="shared" si="1169"/>
        <v>7.5429639612690945E-3</v>
      </c>
      <c r="K6421" s="204">
        <f t="shared" si="1180"/>
        <v>0.48999999998492844</v>
      </c>
      <c r="L6421" s="28">
        <f t="shared" si="1172"/>
        <v>33.746038656612889</v>
      </c>
      <c r="M6421" s="28">
        <f t="shared" si="1181"/>
        <v>2.1921832088999702</v>
      </c>
      <c r="N6421" s="28">
        <f t="shared" si="1170"/>
        <v>18.49032216838847</v>
      </c>
      <c r="O6421" s="28">
        <f t="shared" si="1182"/>
        <v>1.2011535397429229</v>
      </c>
      <c r="P6421" s="28">
        <f t="shared" si="1183"/>
        <v>3.3933367486428931</v>
      </c>
      <c r="Q6421" s="6">
        <f t="shared" si="1177"/>
        <v>1.0522479402719858</v>
      </c>
      <c r="R6421" s="6">
        <f t="shared" si="1178"/>
        <v>0.46844988049973996</v>
      </c>
      <c r="S6421" s="6">
        <f t="shared" si="1179"/>
        <v>1.5206978207717257</v>
      </c>
    </row>
    <row r="6422" spans="2:19" customFormat="1" x14ac:dyDescent="0.25">
      <c r="B6422" s="200" t="s">
        <v>866</v>
      </c>
      <c r="C6422" s="114">
        <v>1</v>
      </c>
      <c r="D6422" s="1">
        <v>13.9</v>
      </c>
      <c r="E6422" s="1"/>
      <c r="F6422" s="1"/>
      <c r="G6422" s="4">
        <f t="shared" si="1171"/>
        <v>64.961200000000005</v>
      </c>
      <c r="H6422" s="201"/>
      <c r="I6422" s="201"/>
      <c r="J6422" s="204">
        <f t="shared" si="1169"/>
        <v>1.5174677915002103E-2</v>
      </c>
      <c r="K6422" s="204">
        <f t="shared" si="1180"/>
        <v>0.98576530609212876</v>
      </c>
      <c r="L6422" s="28">
        <f t="shared" si="1172"/>
        <v>75.3676679556891</v>
      </c>
      <c r="M6422" s="28">
        <f t="shared" si="1181"/>
        <v>4.8959742465663725</v>
      </c>
      <c r="N6422" s="28">
        <f t="shared" si="1170"/>
        <v>27.831543086968853</v>
      </c>
      <c r="O6422" s="28">
        <f t="shared" si="1182"/>
        <v>1.8079704718489453</v>
      </c>
      <c r="P6422" s="28">
        <f t="shared" si="1183"/>
        <v>6.7039447184153182</v>
      </c>
      <c r="Q6422" s="6">
        <f t="shared" si="1177"/>
        <v>2.3500676383518586</v>
      </c>
      <c r="R6422" s="6">
        <f t="shared" si="1178"/>
        <v>0.70510848402108872</v>
      </c>
      <c r="S6422" s="6">
        <f t="shared" si="1179"/>
        <v>3.0551761223729472</v>
      </c>
    </row>
    <row r="6423" spans="2:19" customFormat="1" x14ac:dyDescent="0.25">
      <c r="B6423" s="200" t="s">
        <v>866</v>
      </c>
      <c r="C6423" s="114">
        <v>1</v>
      </c>
      <c r="D6423" s="1">
        <v>18.5</v>
      </c>
      <c r="E6423" s="1"/>
      <c r="F6423" s="1"/>
      <c r="G6423" s="4">
        <f t="shared" si="1171"/>
        <v>64.961200000000005</v>
      </c>
      <c r="H6423" s="201"/>
      <c r="I6423" s="201"/>
      <c r="J6423" s="204">
        <f t="shared" si="1169"/>
        <v>2.6880252142277666E-2</v>
      </c>
      <c r="K6423" s="204">
        <f t="shared" si="1180"/>
        <v>1.7461734693340454</v>
      </c>
      <c r="L6423" s="28">
        <f t="shared" si="1172"/>
        <v>145.41923486914087</v>
      </c>
      <c r="M6423" s="28">
        <f t="shared" si="1181"/>
        <v>9.4466081834094702</v>
      </c>
      <c r="N6423" s="28">
        <f t="shared" si="1170"/>
        <v>38.886682291828286</v>
      </c>
      <c r="O6423" s="28">
        <f t="shared" si="1182"/>
        <v>2.5261255946931351</v>
      </c>
      <c r="P6423" s="28">
        <f t="shared" si="1183"/>
        <v>11.972733778102604</v>
      </c>
      <c r="Q6423" s="6">
        <f t="shared" si="1177"/>
        <v>4.5343719280365455</v>
      </c>
      <c r="R6423" s="6">
        <f t="shared" si="1178"/>
        <v>0.98518898193032278</v>
      </c>
      <c r="S6423" s="6">
        <f t="shared" si="1179"/>
        <v>5.5195609099668683</v>
      </c>
    </row>
    <row r="6424" spans="2:19" customFormat="1" x14ac:dyDescent="0.25">
      <c r="B6424" s="200" t="s">
        <v>866</v>
      </c>
      <c r="C6424" s="114">
        <v>1</v>
      </c>
      <c r="D6424" s="1">
        <v>4.4000000000000004</v>
      </c>
      <c r="E6424" s="1"/>
      <c r="F6424" s="1"/>
      <c r="G6424" s="4">
        <f t="shared" si="1171"/>
        <v>64.961200000000005</v>
      </c>
      <c r="H6424" s="201"/>
      <c r="I6424" s="201"/>
      <c r="J6424" s="204">
        <f t="shared" si="1169"/>
        <v>1.5205308443374602E-3</v>
      </c>
      <c r="K6424" s="204">
        <f t="shared" si="1180"/>
        <v>9.877551020104347E-2</v>
      </c>
      <c r="L6424" s="28">
        <f t="shared" si="1172"/>
        <v>5.3541650508837426</v>
      </c>
      <c r="M6424" s="28">
        <f t="shared" si="1181"/>
        <v>0.34781299344971695</v>
      </c>
      <c r="N6424" s="28">
        <f t="shared" si="1170"/>
        <v>7.2451870323804508</v>
      </c>
      <c r="O6424" s="28">
        <f t="shared" si="1182"/>
        <v>0.47065605297680857</v>
      </c>
      <c r="P6424" s="28">
        <f t="shared" si="1183"/>
        <v>0.81846904642652551</v>
      </c>
      <c r="Q6424" s="6">
        <f t="shared" si="1177"/>
        <v>0.16695023685586413</v>
      </c>
      <c r="R6424" s="6">
        <f t="shared" si="1178"/>
        <v>0.18355586066095536</v>
      </c>
      <c r="S6424" s="6">
        <f t="shared" si="1179"/>
        <v>0.35050609751681949</v>
      </c>
    </row>
    <row r="6425" spans="2:19" customFormat="1" x14ac:dyDescent="0.25">
      <c r="B6425" s="200" t="s">
        <v>866</v>
      </c>
      <c r="C6425" s="114">
        <v>1</v>
      </c>
      <c r="D6425" s="1">
        <v>9.6</v>
      </c>
      <c r="E6425" s="1"/>
      <c r="F6425" s="1"/>
      <c r="G6425" s="4">
        <f t="shared" si="1171"/>
        <v>64.961200000000005</v>
      </c>
      <c r="H6425" s="201"/>
      <c r="I6425" s="201"/>
      <c r="J6425" s="204">
        <f t="shared" si="1169"/>
        <v>7.2382294738708832E-3</v>
      </c>
      <c r="K6425" s="204">
        <f t="shared" si="1180"/>
        <v>0.47020408161819033</v>
      </c>
      <c r="L6425" s="28">
        <f t="shared" si="1172"/>
        <v>32.18367369985107</v>
      </c>
      <c r="M6425" s="28">
        <f t="shared" si="1181"/>
        <v>2.0906901045021939</v>
      </c>
      <c r="N6425" s="28">
        <f t="shared" si="1170"/>
        <v>18.049588796207782</v>
      </c>
      <c r="O6425" s="28">
        <f t="shared" si="1182"/>
        <v>1.172522970450695</v>
      </c>
      <c r="P6425" s="28">
        <f t="shared" si="1183"/>
        <v>3.2632130749528887</v>
      </c>
      <c r="Q6425" s="6">
        <f t="shared" si="1177"/>
        <v>1.0035312501610532</v>
      </c>
      <c r="R6425" s="6">
        <f t="shared" si="1178"/>
        <v>0.45728395847577108</v>
      </c>
      <c r="S6425" s="6">
        <f t="shared" si="1179"/>
        <v>1.4608152086368242</v>
      </c>
    </row>
    <row r="6426" spans="2:19" customFormat="1" x14ac:dyDescent="0.25">
      <c r="B6426" s="200" t="s">
        <v>866</v>
      </c>
      <c r="C6426" s="114">
        <v>1</v>
      </c>
      <c r="D6426" s="1">
        <v>5</v>
      </c>
      <c r="E6426" s="1" t="s">
        <v>978</v>
      </c>
      <c r="F6426" s="1"/>
      <c r="G6426" s="4">
        <f t="shared" si="1171"/>
        <v>64.961200000000005</v>
      </c>
      <c r="H6426" s="201"/>
      <c r="I6426" s="201"/>
      <c r="J6426" s="204">
        <f t="shared" si="1169"/>
        <v>1.9634954084936209E-3</v>
      </c>
      <c r="K6426" s="204">
        <f t="shared" si="1180"/>
        <v>0.12755102040424002</v>
      </c>
      <c r="L6426" s="28">
        <f t="shared" si="1172"/>
        <v>7.1833345216463531</v>
      </c>
      <c r="M6426" s="28">
        <f t="shared" si="1181"/>
        <v>0.46663803957857453</v>
      </c>
      <c r="N6426" s="28">
        <f t="shared" si="1170"/>
        <v>8.4140458590425169</v>
      </c>
      <c r="O6426" s="28">
        <f t="shared" si="1182"/>
        <v>0.54658652646013051</v>
      </c>
      <c r="P6426" s="28">
        <f t="shared" si="1183"/>
        <v>1.0132245660387049</v>
      </c>
      <c r="Q6426" s="6">
        <f t="shared" si="1177"/>
        <v>0.22398625899771576</v>
      </c>
      <c r="R6426" s="6">
        <f t="shared" si="1178"/>
        <v>0.2131687453194509</v>
      </c>
      <c r="S6426" s="6">
        <f t="shared" si="1179"/>
        <v>0.4371550043171667</v>
      </c>
    </row>
    <row r="6427" spans="2:19" customFormat="1" x14ac:dyDescent="0.25">
      <c r="B6427" s="200" t="s">
        <v>866</v>
      </c>
      <c r="C6427" s="114">
        <v>1</v>
      </c>
      <c r="D6427" s="1">
        <v>21.1</v>
      </c>
      <c r="E6427" s="1"/>
      <c r="F6427" s="1"/>
      <c r="G6427" s="4">
        <f t="shared" si="1171"/>
        <v>64.961200000000005</v>
      </c>
      <c r="H6427" s="201"/>
      <c r="I6427" s="201"/>
      <c r="J6427" s="204">
        <f t="shared" si="1169"/>
        <v>3.4966711632617803E-2</v>
      </c>
      <c r="K6427" s="204">
        <f t="shared" si="1180"/>
        <v>2.2714795917668682</v>
      </c>
      <c r="L6427" s="28">
        <f t="shared" si="1172"/>
        <v>196.75211810241413</v>
      </c>
      <c r="M6427" s="28">
        <f t="shared" si="1181"/>
        <v>12.781253942382213</v>
      </c>
      <c r="N6427" s="28">
        <f t="shared" si="1170"/>
        <v>45.354506142461105</v>
      </c>
      <c r="O6427" s="28">
        <f t="shared" si="1182"/>
        <v>2.9462832015683222</v>
      </c>
      <c r="P6427" s="28">
        <f t="shared" si="1183"/>
        <v>15.727537143950535</v>
      </c>
      <c r="Q6427" s="6">
        <f t="shared" si="1177"/>
        <v>6.1350018923434622</v>
      </c>
      <c r="R6427" s="6">
        <f t="shared" si="1178"/>
        <v>1.1490504486116457</v>
      </c>
      <c r="S6427" s="6">
        <f t="shared" si="1179"/>
        <v>7.2840523409551077</v>
      </c>
    </row>
    <row r="6428" spans="2:19" customFormat="1" x14ac:dyDescent="0.25">
      <c r="B6428" s="200" t="s">
        <v>866</v>
      </c>
      <c r="C6428" s="114">
        <v>1</v>
      </c>
      <c r="D6428" s="1">
        <v>11.7</v>
      </c>
      <c r="E6428" s="1"/>
      <c r="F6428" s="1"/>
      <c r="G6428" s="4">
        <f t="shared" si="1171"/>
        <v>64.961200000000005</v>
      </c>
      <c r="H6428" s="201"/>
      <c r="I6428" s="201"/>
      <c r="J6428" s="204">
        <f t="shared" si="1169"/>
        <v>1.0751315458747667E-2</v>
      </c>
      <c r="K6428" s="204">
        <f t="shared" si="1180"/>
        <v>0.69841836732545637</v>
      </c>
      <c r="L6428" s="28">
        <f t="shared" si="1172"/>
        <v>50.716975646418298</v>
      </c>
      <c r="M6428" s="28">
        <f t="shared" si="1181"/>
        <v>3.2946356622654975</v>
      </c>
      <c r="N6428" s="28">
        <f t="shared" si="1170"/>
        <v>22.750315714062285</v>
      </c>
      <c r="O6428" s="28">
        <f t="shared" si="1182"/>
        <v>1.4778878378297406</v>
      </c>
      <c r="P6428" s="28">
        <f t="shared" si="1183"/>
        <v>4.7725235000952377</v>
      </c>
      <c r="Q6428" s="6">
        <f t="shared" si="1177"/>
        <v>1.5814251178874388</v>
      </c>
      <c r="R6428" s="6">
        <f t="shared" si="1178"/>
        <v>0.57637625675359883</v>
      </c>
      <c r="S6428" s="6">
        <f t="shared" si="1179"/>
        <v>2.1578013746410374</v>
      </c>
    </row>
    <row r="6429" spans="2:19" customFormat="1" x14ac:dyDescent="0.25">
      <c r="B6429" s="200" t="s">
        <v>866</v>
      </c>
      <c r="C6429" s="114">
        <v>1</v>
      </c>
      <c r="D6429" s="1">
        <v>16.8</v>
      </c>
      <c r="E6429" s="1"/>
      <c r="F6429" s="1"/>
      <c r="G6429" s="4">
        <f t="shared" si="1171"/>
        <v>64.961200000000005</v>
      </c>
      <c r="H6429" s="201"/>
      <c r="I6429" s="201"/>
      <c r="J6429" s="204">
        <f t="shared" si="1169"/>
        <v>2.2167077763729583E-2</v>
      </c>
      <c r="K6429" s="204">
        <f t="shared" si="1180"/>
        <v>1.439999999955708</v>
      </c>
      <c r="L6429" s="28">
        <f t="shared" si="1172"/>
        <v>116.51453072449293</v>
      </c>
      <c r="M6429" s="28">
        <f t="shared" si="1181"/>
        <v>7.5689238801082386</v>
      </c>
      <c r="N6429" s="28">
        <f t="shared" si="1170"/>
        <v>34.73936128378228</v>
      </c>
      <c r="O6429" s="28">
        <f t="shared" si="1182"/>
        <v>2.2567106399996324</v>
      </c>
      <c r="P6429" s="28">
        <f t="shared" si="1183"/>
        <v>9.8256345201078705</v>
      </c>
      <c r="Q6429" s="6">
        <f t="shared" si="1177"/>
        <v>3.6330834624519546</v>
      </c>
      <c r="R6429" s="6">
        <f t="shared" si="1178"/>
        <v>0.88011714959985665</v>
      </c>
      <c r="S6429" s="6">
        <f t="shared" si="1179"/>
        <v>4.5132006120518113</v>
      </c>
    </row>
    <row r="6430" spans="2:19" customFormat="1" x14ac:dyDescent="0.25">
      <c r="B6430" s="200" t="s">
        <v>866</v>
      </c>
      <c r="C6430" s="114">
        <v>1</v>
      </c>
      <c r="D6430" s="1">
        <v>5.0999999999999996</v>
      </c>
      <c r="E6430" s="1" t="s">
        <v>978</v>
      </c>
      <c r="F6430" s="1"/>
      <c r="G6430" s="4">
        <f t="shared" si="1171"/>
        <v>64.961200000000005</v>
      </c>
      <c r="H6430" s="201"/>
      <c r="I6430" s="201"/>
      <c r="J6430" s="204">
        <f t="shared" si="1169"/>
        <v>2.0428206229967626E-3</v>
      </c>
      <c r="K6430" s="204">
        <f t="shared" si="1180"/>
        <v>0.13270408162857128</v>
      </c>
      <c r="L6430" s="28">
        <f t="shared" si="1172"/>
        <v>7.5179232289815232</v>
      </c>
      <c r="M6430" s="28">
        <f t="shared" si="1181"/>
        <v>0.48837332393509775</v>
      </c>
      <c r="N6430" s="28">
        <f t="shared" si="1170"/>
        <v>8.6112674075792555</v>
      </c>
      <c r="O6430" s="28">
        <f t="shared" si="1182"/>
        <v>0.55939827516743446</v>
      </c>
      <c r="P6430" s="28">
        <f t="shared" si="1183"/>
        <v>1.0477715991025323</v>
      </c>
      <c r="Q6430" s="6">
        <f t="shared" si="1177"/>
        <v>0.2344191954888469</v>
      </c>
      <c r="R6430" s="6">
        <f t="shared" si="1178"/>
        <v>0.21816532731529945</v>
      </c>
      <c r="S6430" s="6">
        <f t="shared" si="1179"/>
        <v>0.45258452280414635</v>
      </c>
    </row>
    <row r="6431" spans="2:19" customFormat="1" x14ac:dyDescent="0.25">
      <c r="B6431" s="200" t="s">
        <v>866</v>
      </c>
      <c r="C6431" s="114">
        <v>1</v>
      </c>
      <c r="D6431" s="1">
        <v>8.3000000000000007</v>
      </c>
      <c r="E6431" s="1"/>
      <c r="F6431" s="1"/>
      <c r="G6431" s="4">
        <f t="shared" si="1171"/>
        <v>64.961200000000005</v>
      </c>
      <c r="H6431" s="201"/>
      <c r="I6431" s="201"/>
      <c r="J6431" s="204">
        <f t="shared" si="1169"/>
        <v>5.4106079476450219E-3</v>
      </c>
      <c r="K6431" s="204">
        <f t="shared" si="1180"/>
        <v>0.35147959182592381</v>
      </c>
      <c r="L6431" s="28">
        <f t="shared" si="1172"/>
        <v>23.033216302360287</v>
      </c>
      <c r="M6431" s="28">
        <f t="shared" si="1181"/>
        <v>1.4962653998827395</v>
      </c>
      <c r="N6431" s="28">
        <f t="shared" si="1170"/>
        <v>15.224089825772444</v>
      </c>
      <c r="O6431" s="28">
        <f t="shared" si="1182"/>
        <v>0.98897516317232204</v>
      </c>
      <c r="P6431" s="28">
        <f t="shared" si="1183"/>
        <v>2.4852405630550614</v>
      </c>
      <c r="Q6431" s="6">
        <f t="shared" si="1177"/>
        <v>0.71820739194371497</v>
      </c>
      <c r="R6431" s="6">
        <f t="shared" si="1178"/>
        <v>0.38570031363720558</v>
      </c>
      <c r="S6431" s="6">
        <f t="shared" si="1179"/>
        <v>1.1039077055809206</v>
      </c>
    </row>
    <row r="6432" spans="2:19" customFormat="1" x14ac:dyDescent="0.25">
      <c r="B6432" s="200" t="s">
        <v>866</v>
      </c>
      <c r="C6432" s="114">
        <v>1</v>
      </c>
      <c r="D6432" s="1">
        <v>8.6999999999999993</v>
      </c>
      <c r="E6432" s="1"/>
      <c r="F6432" s="1"/>
      <c r="G6432" s="4">
        <f t="shared" si="1171"/>
        <v>64.961200000000005</v>
      </c>
      <c r="H6432" s="201"/>
      <c r="I6432" s="201"/>
      <c r="J6432" s="204">
        <f t="shared" si="1169"/>
        <v>5.9446786987552855E-3</v>
      </c>
      <c r="K6432" s="204">
        <f t="shared" si="1180"/>
        <v>0.38617346937587699</v>
      </c>
      <c r="L6432" s="28">
        <f t="shared" si="1172"/>
        <v>25.665445871738026</v>
      </c>
      <c r="M6432" s="28">
        <f t="shared" si="1181"/>
        <v>1.6672581947016099</v>
      </c>
      <c r="N6432" s="28">
        <f t="shared" si="1170"/>
        <v>16.08597891886809</v>
      </c>
      <c r="O6432" s="28">
        <f t="shared" si="1182"/>
        <v>1.0449645140127073</v>
      </c>
      <c r="P6432" s="28">
        <f t="shared" si="1183"/>
        <v>2.7122227087143171</v>
      </c>
      <c r="Q6432" s="6">
        <f t="shared" si="1177"/>
        <v>0.80028393345677273</v>
      </c>
      <c r="R6432" s="6">
        <f t="shared" si="1178"/>
        <v>0.40753616046495583</v>
      </c>
      <c r="S6432" s="6">
        <f t="shared" si="1179"/>
        <v>1.2078200939217285</v>
      </c>
    </row>
    <row r="6433" spans="2:19" customFormat="1" x14ac:dyDescent="0.25">
      <c r="B6433" s="200" t="s">
        <v>866</v>
      </c>
      <c r="C6433" s="114">
        <v>1</v>
      </c>
      <c r="D6433" s="1">
        <v>12.9</v>
      </c>
      <c r="E6433" s="1"/>
      <c r="F6433" s="1"/>
      <c r="G6433" s="4">
        <f t="shared" si="1171"/>
        <v>64.961200000000005</v>
      </c>
      <c r="H6433" s="201"/>
      <c r="I6433" s="201"/>
      <c r="J6433" s="204">
        <f t="shared" ref="J6433:J6496" si="1184">((+D6433/200)^2)*PI()</f>
        <v>1.3069810837096936E-2</v>
      </c>
      <c r="K6433" s="204">
        <f t="shared" si="1180"/>
        <v>0.84903061221878307</v>
      </c>
      <c r="L6433" s="28">
        <f t="shared" si="1172"/>
        <v>63.480420607051009</v>
      </c>
      <c r="M6433" s="28">
        <f t="shared" si="1181"/>
        <v>4.1237643791240917</v>
      </c>
      <c r="N6433" s="28">
        <f t="shared" ref="N6433:N6496" si="1185">1.28*(D6433^1.17)</f>
        <v>25.503508533061915</v>
      </c>
      <c r="O6433" s="28">
        <f t="shared" si="1182"/>
        <v>1.6567385506523624</v>
      </c>
      <c r="P6433" s="28">
        <f t="shared" si="1183"/>
        <v>5.7805029297764543</v>
      </c>
      <c r="Q6433" s="6">
        <f t="shared" si="1177"/>
        <v>1.9794069019795639</v>
      </c>
      <c r="R6433" s="6">
        <f t="shared" si="1178"/>
        <v>0.64612803475442138</v>
      </c>
      <c r="S6433" s="6">
        <f t="shared" si="1179"/>
        <v>2.6255349367339855</v>
      </c>
    </row>
    <row r="6434" spans="2:19" customFormat="1" x14ac:dyDescent="0.25">
      <c r="B6434" s="200" t="s">
        <v>866</v>
      </c>
      <c r="C6434" s="114">
        <v>1</v>
      </c>
      <c r="D6434" s="1">
        <v>10.3</v>
      </c>
      <c r="E6434" s="1"/>
      <c r="F6434" s="1"/>
      <c r="G6434" s="4">
        <f t="shared" ref="G6434:G6497" si="1186">IF($D6434&lt;3.01,795.7747,64.9612)</f>
        <v>64.961200000000005</v>
      </c>
      <c r="H6434" s="201"/>
      <c r="I6434" s="201"/>
      <c r="J6434" s="204">
        <f t="shared" si="1184"/>
        <v>8.3322891154835304E-3</v>
      </c>
      <c r="K6434" s="204">
        <f t="shared" si="1180"/>
        <v>0.54127551018743292</v>
      </c>
      <c r="L6434" s="28">
        <f t="shared" ref="L6434:L6497" si="1187">0.17758*(D6434^2.299)</f>
        <v>37.836140652479074</v>
      </c>
      <c r="M6434" s="28">
        <f t="shared" si="1181"/>
        <v>2.4578811478273606</v>
      </c>
      <c r="N6434" s="28">
        <f t="shared" si="1185"/>
        <v>19.598801871387312</v>
      </c>
      <c r="O6434" s="28">
        <f t="shared" si="1182"/>
        <v>1.2731617128220558</v>
      </c>
      <c r="P6434" s="28">
        <f t="shared" si="1183"/>
        <v>3.7310428606494161</v>
      </c>
      <c r="Q6434" s="6">
        <f t="shared" si="1177"/>
        <v>1.1797829509571329</v>
      </c>
      <c r="R6434" s="6">
        <f t="shared" si="1178"/>
        <v>0.49653306800060176</v>
      </c>
      <c r="S6434" s="6">
        <f t="shared" si="1179"/>
        <v>1.6763160189577346</v>
      </c>
    </row>
    <row r="6435" spans="2:19" customFormat="1" x14ac:dyDescent="0.25">
      <c r="B6435" s="200" t="s">
        <v>866</v>
      </c>
      <c r="C6435" s="114">
        <v>1</v>
      </c>
      <c r="D6435" s="1">
        <v>8.1</v>
      </c>
      <c r="E6435" s="1"/>
      <c r="F6435" s="1"/>
      <c r="G6435" s="4">
        <f t="shared" si="1186"/>
        <v>64.961200000000005</v>
      </c>
      <c r="H6435" s="201"/>
      <c r="I6435" s="201"/>
      <c r="J6435" s="204">
        <f t="shared" si="1184"/>
        <v>5.152997350050658E-3</v>
      </c>
      <c r="K6435" s="204">
        <f t="shared" si="1180"/>
        <v>0.33474489794888745</v>
      </c>
      <c r="L6435" s="28">
        <f t="shared" si="1187"/>
        <v>21.77715338574771</v>
      </c>
      <c r="M6435" s="28">
        <f t="shared" si="1181"/>
        <v>1.4146700439614475</v>
      </c>
      <c r="N6435" s="28">
        <f t="shared" si="1185"/>
        <v>14.795765575883163</v>
      </c>
      <c r="O6435" s="28">
        <f t="shared" si="1182"/>
        <v>0.96115070537072589</v>
      </c>
      <c r="P6435" s="28">
        <f t="shared" si="1183"/>
        <v>2.3758207493321732</v>
      </c>
      <c r="Q6435" s="6">
        <f t="shared" si="1177"/>
        <v>0.6790416211014948</v>
      </c>
      <c r="R6435" s="6">
        <f t="shared" si="1178"/>
        <v>0.37484877509458309</v>
      </c>
      <c r="S6435" s="6">
        <f t="shared" si="1179"/>
        <v>1.0538903961960779</v>
      </c>
    </row>
    <row r="6436" spans="2:19" customFormat="1" x14ac:dyDescent="0.25">
      <c r="B6436" s="200" t="s">
        <v>866</v>
      </c>
      <c r="C6436" s="114">
        <v>1</v>
      </c>
      <c r="D6436" s="1">
        <v>7.2</v>
      </c>
      <c r="E6436" s="1"/>
      <c r="F6436" s="1"/>
      <c r="G6436" s="4">
        <f t="shared" si="1186"/>
        <v>64.961200000000005</v>
      </c>
      <c r="H6436" s="201"/>
      <c r="I6436" s="201"/>
      <c r="J6436" s="204">
        <f t="shared" si="1184"/>
        <v>4.0715040790523724E-3</v>
      </c>
      <c r="K6436" s="204">
        <f t="shared" si="1180"/>
        <v>0.26448979591023208</v>
      </c>
      <c r="L6436" s="28">
        <f t="shared" si="1187"/>
        <v>16.611217355322236</v>
      </c>
      <c r="M6436" s="28">
        <f t="shared" si="1181"/>
        <v>1.0790846337926925</v>
      </c>
      <c r="N6436" s="28">
        <f t="shared" si="1185"/>
        <v>12.891070706250053</v>
      </c>
      <c r="O6436" s="28">
        <f t="shared" si="1182"/>
        <v>0.83741943860560009</v>
      </c>
      <c r="P6436" s="28">
        <f t="shared" si="1183"/>
        <v>1.9165040723982925</v>
      </c>
      <c r="Q6436" s="6">
        <f t="shared" si="1177"/>
        <v>0.51796062422049238</v>
      </c>
      <c r="R6436" s="6">
        <f t="shared" si="1178"/>
        <v>0.32659358105618402</v>
      </c>
      <c r="S6436" s="6">
        <f t="shared" si="1179"/>
        <v>0.84455420527667635</v>
      </c>
    </row>
    <row r="6437" spans="2:19" customFormat="1" x14ac:dyDescent="0.25">
      <c r="B6437" s="200" t="s">
        <v>866</v>
      </c>
      <c r="C6437" s="114">
        <v>1</v>
      </c>
      <c r="D6437" s="1">
        <v>8.1999999999999993</v>
      </c>
      <c r="E6437" s="1"/>
      <c r="F6437" s="1"/>
      <c r="G6437" s="4">
        <f t="shared" si="1186"/>
        <v>64.961200000000005</v>
      </c>
      <c r="H6437" s="201"/>
      <c r="I6437" s="201"/>
      <c r="J6437" s="204">
        <f t="shared" si="1184"/>
        <v>5.2810172506844409E-3</v>
      </c>
      <c r="K6437" s="204">
        <f t="shared" si="1180"/>
        <v>0.34306122447924381</v>
      </c>
      <c r="L6437" s="28">
        <f t="shared" si="1187"/>
        <v>22.400210436181411</v>
      </c>
      <c r="M6437" s="28">
        <f t="shared" si="1181"/>
        <v>1.455144578411133</v>
      </c>
      <c r="N6437" s="28">
        <f t="shared" si="1185"/>
        <v>15.009705698547517</v>
      </c>
      <c r="O6437" s="28">
        <f t="shared" si="1182"/>
        <v>0.97504851273671411</v>
      </c>
      <c r="P6437" s="28">
        <f t="shared" si="1183"/>
        <v>2.4301930911478471</v>
      </c>
      <c r="Q6437" s="6">
        <f t="shared" si="1177"/>
        <v>0.69846939763734384</v>
      </c>
      <c r="R6437" s="6">
        <f t="shared" si="1178"/>
        <v>0.38026891996731854</v>
      </c>
      <c r="S6437" s="6">
        <f t="shared" si="1179"/>
        <v>1.0787383176046623</v>
      </c>
    </row>
    <row r="6438" spans="2:19" customFormat="1" x14ac:dyDescent="0.25">
      <c r="B6438" s="200" t="s">
        <v>866</v>
      </c>
      <c r="C6438" s="114">
        <v>1</v>
      </c>
      <c r="D6438" s="1">
        <v>9.9</v>
      </c>
      <c r="E6438" s="1"/>
      <c r="F6438" s="1"/>
      <c r="G6438" s="4">
        <f t="shared" si="1186"/>
        <v>64.961200000000005</v>
      </c>
      <c r="H6438" s="201"/>
      <c r="I6438" s="201"/>
      <c r="J6438" s="204">
        <f t="shared" si="1184"/>
        <v>7.6976873994583908E-3</v>
      </c>
      <c r="K6438" s="204">
        <f t="shared" si="1180"/>
        <v>0.50005102039278249</v>
      </c>
      <c r="L6438" s="28">
        <f t="shared" si="1187"/>
        <v>34.542945232877933</v>
      </c>
      <c r="M6438" s="28">
        <f t="shared" si="1181"/>
        <v>2.2439512173861407</v>
      </c>
      <c r="N6438" s="28">
        <f t="shared" si="1185"/>
        <v>18.711264904239826</v>
      </c>
      <c r="O6438" s="28">
        <f t="shared" si="1182"/>
        <v>1.2155062452734979</v>
      </c>
      <c r="P6438" s="28">
        <f t="shared" si="1183"/>
        <v>3.4594574626596386</v>
      </c>
      <c r="Q6438" s="6">
        <f t="shared" si="1177"/>
        <v>1.0770965843453475</v>
      </c>
      <c r="R6438" s="6">
        <f t="shared" si="1178"/>
        <v>0.47404743565666418</v>
      </c>
      <c r="S6438" s="6">
        <f t="shared" si="1179"/>
        <v>1.5511440200020117</v>
      </c>
    </row>
    <row r="6439" spans="2:19" customFormat="1" x14ac:dyDescent="0.25">
      <c r="B6439" s="200" t="s">
        <v>866</v>
      </c>
      <c r="C6439" s="114">
        <v>1</v>
      </c>
      <c r="D6439" s="1">
        <v>22.4</v>
      </c>
      <c r="E6439" s="1"/>
      <c r="F6439" s="1"/>
      <c r="G6439" s="4">
        <f t="shared" si="1186"/>
        <v>64.961200000000005</v>
      </c>
      <c r="H6439" s="201"/>
      <c r="I6439" s="201"/>
      <c r="J6439" s="204">
        <f t="shared" si="1184"/>
        <v>3.9408138246630357E-2</v>
      </c>
      <c r="K6439" s="204">
        <f t="shared" si="1180"/>
        <v>2.5599999999212582</v>
      </c>
      <c r="L6439" s="28">
        <f t="shared" si="1187"/>
        <v>225.74297584077377</v>
      </c>
      <c r="M6439" s="28">
        <f t="shared" si="1181"/>
        <v>14.664534886623823</v>
      </c>
      <c r="N6439" s="28">
        <f t="shared" si="1185"/>
        <v>48.640737492128103</v>
      </c>
      <c r="O6439" s="28">
        <f t="shared" si="1182"/>
        <v>3.1597607376609611</v>
      </c>
      <c r="P6439" s="28">
        <f t="shared" si="1183"/>
        <v>17.824295624284783</v>
      </c>
      <c r="Q6439" s="6">
        <f t="shared" si="1177"/>
        <v>7.0389767455794345</v>
      </c>
      <c r="R6439" s="6">
        <f t="shared" si="1178"/>
        <v>1.2323066876877748</v>
      </c>
      <c r="S6439" s="6">
        <f t="shared" si="1179"/>
        <v>8.2712834332672092</v>
      </c>
    </row>
    <row r="6440" spans="2:19" customFormat="1" x14ac:dyDescent="0.25">
      <c r="B6440" s="200" t="s">
        <v>866</v>
      </c>
      <c r="C6440" s="114">
        <v>1</v>
      </c>
      <c r="D6440" s="1">
        <v>6.6</v>
      </c>
      <c r="E6440" s="1"/>
      <c r="F6440" s="1"/>
      <c r="G6440" s="4">
        <f t="shared" si="1186"/>
        <v>64.961200000000005</v>
      </c>
      <c r="H6440" s="201"/>
      <c r="I6440" s="201"/>
      <c r="J6440" s="204">
        <f t="shared" si="1184"/>
        <v>3.4211943997592849E-3</v>
      </c>
      <c r="K6440" s="204">
        <f t="shared" si="1180"/>
        <v>0.22224489795234778</v>
      </c>
      <c r="L6440" s="28">
        <f t="shared" si="1187"/>
        <v>13.599581983298828</v>
      </c>
      <c r="M6440" s="28">
        <f t="shared" si="1181"/>
        <v>0.88344518226894508</v>
      </c>
      <c r="N6440" s="28">
        <f t="shared" si="1185"/>
        <v>11.643307684830535</v>
      </c>
      <c r="O6440" s="28">
        <f t="shared" si="1182"/>
        <v>0.75636325384638103</v>
      </c>
      <c r="P6440" s="28">
        <f t="shared" si="1183"/>
        <v>1.639808436115326</v>
      </c>
      <c r="Q6440" s="6">
        <f t="shared" si="1177"/>
        <v>0.42405368748909361</v>
      </c>
      <c r="R6440" s="6">
        <f t="shared" si="1178"/>
        <v>0.2949816690000886</v>
      </c>
      <c r="S6440" s="6">
        <f t="shared" si="1179"/>
        <v>0.71903535648918226</v>
      </c>
    </row>
    <row r="6441" spans="2:19" customFormat="1" x14ac:dyDescent="0.25">
      <c r="B6441" s="200" t="s">
        <v>866</v>
      </c>
      <c r="C6441" s="114">
        <v>1</v>
      </c>
      <c r="D6441" s="1">
        <v>3.1</v>
      </c>
      <c r="E6441" s="1"/>
      <c r="F6441" s="1"/>
      <c r="G6441" s="4">
        <f t="shared" si="1186"/>
        <v>64.961200000000005</v>
      </c>
      <c r="H6441" s="201"/>
      <c r="I6441" s="201"/>
      <c r="J6441" s="204">
        <f t="shared" si="1184"/>
        <v>7.5476763502494771E-4</v>
      </c>
      <c r="K6441" s="204">
        <f t="shared" si="1180"/>
        <v>4.9030612243389851E-2</v>
      </c>
      <c r="L6441" s="28">
        <f t="shared" si="1187"/>
        <v>2.3935063597525432</v>
      </c>
      <c r="M6441" s="28">
        <f t="shared" si="1181"/>
        <v>0.15548504835297491</v>
      </c>
      <c r="N6441" s="28">
        <f t="shared" si="1185"/>
        <v>4.8095356854949474</v>
      </c>
      <c r="O6441" s="28">
        <f t="shared" si="1182"/>
        <v>0.31243321563258936</v>
      </c>
      <c r="P6441" s="28">
        <f t="shared" si="1183"/>
        <v>0.46791826398556424</v>
      </c>
      <c r="Q6441" s="6">
        <f t="shared" si="1177"/>
        <v>7.4632823209427962E-2</v>
      </c>
      <c r="R6441" s="6">
        <f t="shared" si="1178"/>
        <v>0.12184895409670986</v>
      </c>
      <c r="S6441" s="6">
        <f t="shared" si="1179"/>
        <v>0.19648177730613781</v>
      </c>
    </row>
    <row r="6442" spans="2:19" customFormat="1" x14ac:dyDescent="0.25">
      <c r="B6442" s="200" t="s">
        <v>866</v>
      </c>
      <c r="C6442" s="114">
        <v>1</v>
      </c>
      <c r="D6442" s="1">
        <v>5.0999999999999996</v>
      </c>
      <c r="E6442" s="1"/>
      <c r="F6442" s="1"/>
      <c r="G6442" s="4">
        <f t="shared" si="1186"/>
        <v>64.961200000000005</v>
      </c>
      <c r="H6442" s="201"/>
      <c r="I6442" s="201"/>
      <c r="J6442" s="204">
        <f t="shared" si="1184"/>
        <v>2.0428206229967626E-3</v>
      </c>
      <c r="K6442" s="204">
        <f t="shared" si="1180"/>
        <v>0.13270408162857128</v>
      </c>
      <c r="L6442" s="28">
        <f t="shared" si="1187"/>
        <v>7.5179232289815232</v>
      </c>
      <c r="M6442" s="28">
        <f t="shared" si="1181"/>
        <v>0.48837332393509775</v>
      </c>
      <c r="N6442" s="28">
        <f t="shared" si="1185"/>
        <v>8.6112674075792555</v>
      </c>
      <c r="O6442" s="28">
        <f t="shared" si="1182"/>
        <v>0.55939827516743446</v>
      </c>
      <c r="P6442" s="28">
        <f t="shared" si="1183"/>
        <v>1.0477715991025323</v>
      </c>
      <c r="Q6442" s="6">
        <f t="shared" si="1177"/>
        <v>0.2344191954888469</v>
      </c>
      <c r="R6442" s="6">
        <f t="shared" si="1178"/>
        <v>0.21816532731529945</v>
      </c>
      <c r="S6442" s="6">
        <f t="shared" si="1179"/>
        <v>0.45258452280414635</v>
      </c>
    </row>
    <row r="6443" spans="2:19" customFormat="1" x14ac:dyDescent="0.25">
      <c r="B6443" s="200" t="s">
        <v>866</v>
      </c>
      <c r="C6443" s="114">
        <v>1</v>
      </c>
      <c r="D6443" s="1">
        <v>6.5</v>
      </c>
      <c r="E6443" s="1"/>
      <c r="F6443" s="1"/>
      <c r="G6443" s="4">
        <f t="shared" si="1186"/>
        <v>64.961200000000005</v>
      </c>
      <c r="H6443" s="201"/>
      <c r="I6443" s="201"/>
      <c r="J6443" s="204">
        <f t="shared" si="1184"/>
        <v>3.3183072403542195E-3</v>
      </c>
      <c r="K6443" s="204">
        <f t="shared" si="1180"/>
        <v>0.21556122448316564</v>
      </c>
      <c r="L6443" s="28">
        <f t="shared" si="1187"/>
        <v>13.130517975640537</v>
      </c>
      <c r="M6443" s="28">
        <f t="shared" si="1181"/>
        <v>0.85297422086363262</v>
      </c>
      <c r="N6443" s="28">
        <f t="shared" si="1185"/>
        <v>11.437170539605743</v>
      </c>
      <c r="O6443" s="28">
        <f t="shared" si="1182"/>
        <v>0.74297233726827139</v>
      </c>
      <c r="P6443" s="28">
        <f t="shared" si="1183"/>
        <v>1.5959465581319039</v>
      </c>
      <c r="Q6443" s="6">
        <f t="shared" si="1177"/>
        <v>0.40942762601454363</v>
      </c>
      <c r="R6443" s="6">
        <f t="shared" si="1178"/>
        <v>0.28975921153462586</v>
      </c>
      <c r="S6443" s="6">
        <f t="shared" si="1179"/>
        <v>0.69918683754916944</v>
      </c>
    </row>
    <row r="6444" spans="2:19" customFormat="1" x14ac:dyDescent="0.25">
      <c r="B6444" s="200" t="s">
        <v>866</v>
      </c>
      <c r="C6444" s="114">
        <v>1</v>
      </c>
      <c r="D6444" s="1">
        <v>3.1</v>
      </c>
      <c r="E6444" s="1"/>
      <c r="F6444" s="1"/>
      <c r="G6444" s="4">
        <f t="shared" si="1186"/>
        <v>64.961200000000005</v>
      </c>
      <c r="H6444" s="201"/>
      <c r="I6444" s="201"/>
      <c r="J6444" s="204">
        <f t="shared" si="1184"/>
        <v>7.5476763502494771E-4</v>
      </c>
      <c r="K6444" s="204">
        <f t="shared" si="1180"/>
        <v>4.9030612243389851E-2</v>
      </c>
      <c r="L6444" s="28">
        <f t="shared" si="1187"/>
        <v>2.3935063597525432</v>
      </c>
      <c r="M6444" s="28">
        <f t="shared" si="1181"/>
        <v>0.15548504835297491</v>
      </c>
      <c r="N6444" s="28">
        <f t="shared" si="1185"/>
        <v>4.8095356854949474</v>
      </c>
      <c r="O6444" s="28">
        <f t="shared" si="1182"/>
        <v>0.31243321563258936</v>
      </c>
      <c r="P6444" s="28">
        <f t="shared" si="1183"/>
        <v>0.46791826398556424</v>
      </c>
      <c r="Q6444" s="6">
        <f t="shared" si="1177"/>
        <v>7.4632823209427962E-2</v>
      </c>
      <c r="R6444" s="6">
        <f t="shared" si="1178"/>
        <v>0.12184895409670986</v>
      </c>
      <c r="S6444" s="6">
        <f t="shared" si="1179"/>
        <v>0.19648177730613781</v>
      </c>
    </row>
    <row r="6445" spans="2:19" customFormat="1" x14ac:dyDescent="0.25">
      <c r="B6445" s="200" t="s">
        <v>866</v>
      </c>
      <c r="C6445" s="114">
        <v>1</v>
      </c>
      <c r="D6445" s="1">
        <v>3.2</v>
      </c>
      <c r="E6445" s="1"/>
      <c r="F6445" s="1"/>
      <c r="G6445" s="4">
        <f t="shared" si="1186"/>
        <v>64.961200000000005</v>
      </c>
      <c r="H6445" s="201"/>
      <c r="I6445" s="201"/>
      <c r="J6445" s="204">
        <f t="shared" si="1184"/>
        <v>8.0424771931898698E-4</v>
      </c>
      <c r="K6445" s="204">
        <f t="shared" si="1180"/>
        <v>5.2244897957576697E-2</v>
      </c>
      <c r="L6445" s="28">
        <f t="shared" si="1187"/>
        <v>2.57474279673893</v>
      </c>
      <c r="M6445" s="28">
        <f t="shared" si="1181"/>
        <v>0.16725838501169291</v>
      </c>
      <c r="N6445" s="28">
        <f t="shared" si="1185"/>
        <v>4.9915502127950244</v>
      </c>
      <c r="O6445" s="28">
        <f t="shared" si="1182"/>
        <v>0.32425709797277341</v>
      </c>
      <c r="P6445" s="28">
        <f t="shared" si="1183"/>
        <v>0.49151548298446635</v>
      </c>
      <c r="Q6445" s="6">
        <f t="shared" si="1177"/>
        <v>8.0284024805612586E-2</v>
      </c>
      <c r="R6445" s="6">
        <f t="shared" si="1178"/>
        <v>0.12646026820938164</v>
      </c>
      <c r="S6445" s="6">
        <f t="shared" si="1179"/>
        <v>0.20674429301499422</v>
      </c>
    </row>
    <row r="6446" spans="2:19" customFormat="1" x14ac:dyDescent="0.25">
      <c r="B6446" s="200" t="s">
        <v>866</v>
      </c>
      <c r="C6446" s="114">
        <v>1</v>
      </c>
      <c r="D6446" s="1">
        <v>11.4</v>
      </c>
      <c r="E6446" s="1"/>
      <c r="F6446" s="1"/>
      <c r="G6446" s="4">
        <f t="shared" si="1186"/>
        <v>64.961200000000005</v>
      </c>
      <c r="H6446" s="201"/>
      <c r="I6446" s="201"/>
      <c r="J6446" s="204">
        <f t="shared" si="1184"/>
        <v>1.0207034531513238E-2</v>
      </c>
      <c r="K6446" s="204">
        <f t="shared" si="1180"/>
        <v>0.66306122446940119</v>
      </c>
      <c r="L6446" s="28">
        <f t="shared" si="1187"/>
        <v>47.776937151240197</v>
      </c>
      <c r="M6446" s="28">
        <f t="shared" si="1181"/>
        <v>3.1036472298680851</v>
      </c>
      <c r="N6446" s="28">
        <f t="shared" si="1185"/>
        <v>22.069304441395495</v>
      </c>
      <c r="O6446" s="28">
        <f t="shared" si="1182"/>
        <v>1.4336485274857045</v>
      </c>
      <c r="P6446" s="28">
        <f t="shared" si="1183"/>
        <v>4.5372957573537898</v>
      </c>
      <c r="Q6446" s="6">
        <f t="shared" si="1177"/>
        <v>1.4897506703366807</v>
      </c>
      <c r="R6446" s="6">
        <f t="shared" si="1178"/>
        <v>0.55912292571942479</v>
      </c>
      <c r="S6446" s="6">
        <f t="shared" si="1179"/>
        <v>2.0488735960561053</v>
      </c>
    </row>
    <row r="6447" spans="2:19" customFormat="1" x14ac:dyDescent="0.25">
      <c r="B6447" s="200" t="s">
        <v>866</v>
      </c>
      <c r="C6447" s="114">
        <v>1</v>
      </c>
      <c r="D6447" s="1">
        <v>8.1999999999999993</v>
      </c>
      <c r="E6447" s="1"/>
      <c r="F6447" s="1"/>
      <c r="G6447" s="4">
        <f t="shared" si="1186"/>
        <v>64.961200000000005</v>
      </c>
      <c r="H6447" s="201"/>
      <c r="I6447" s="201"/>
      <c r="J6447" s="204">
        <f t="shared" si="1184"/>
        <v>5.2810172506844409E-3</v>
      </c>
      <c r="K6447" s="204">
        <f t="shared" si="1180"/>
        <v>0.34306122447924381</v>
      </c>
      <c r="L6447" s="28">
        <f t="shared" si="1187"/>
        <v>22.400210436181411</v>
      </c>
      <c r="M6447" s="28">
        <f t="shared" si="1181"/>
        <v>1.455144578411133</v>
      </c>
      <c r="N6447" s="28">
        <f t="shared" si="1185"/>
        <v>15.009705698547517</v>
      </c>
      <c r="O6447" s="28">
        <f t="shared" si="1182"/>
        <v>0.97504851273671411</v>
      </c>
      <c r="P6447" s="28">
        <f t="shared" si="1183"/>
        <v>2.4301930911478471</v>
      </c>
      <c r="Q6447" s="6">
        <f t="shared" si="1177"/>
        <v>0.69846939763734384</v>
      </c>
      <c r="R6447" s="6">
        <f t="shared" si="1178"/>
        <v>0.38026891996731854</v>
      </c>
      <c r="S6447" s="6">
        <f t="shared" si="1179"/>
        <v>1.0787383176046623</v>
      </c>
    </row>
    <row r="6448" spans="2:19" customFormat="1" x14ac:dyDescent="0.25">
      <c r="B6448" s="200" t="s">
        <v>866</v>
      </c>
      <c r="C6448" s="114">
        <v>1</v>
      </c>
      <c r="D6448" s="1">
        <v>6.2</v>
      </c>
      <c r="E6448" s="1"/>
      <c r="F6448" s="1"/>
      <c r="G6448" s="4">
        <f t="shared" si="1186"/>
        <v>64.961200000000005</v>
      </c>
      <c r="H6448" s="201"/>
      <c r="I6448" s="201"/>
      <c r="J6448" s="204">
        <f t="shared" si="1184"/>
        <v>3.0190705400997908E-3</v>
      </c>
      <c r="K6448" s="204">
        <f t="shared" si="1180"/>
        <v>0.1961224489735594</v>
      </c>
      <c r="L6448" s="28">
        <f t="shared" si="1187"/>
        <v>11.778840632041497</v>
      </c>
      <c r="M6448" s="28">
        <f t="shared" si="1181"/>
        <v>0.76516763690751333</v>
      </c>
      <c r="N6448" s="28">
        <f t="shared" si="1185"/>
        <v>10.8220178607594</v>
      </c>
      <c r="O6448" s="28">
        <f t="shared" si="1182"/>
        <v>0.70301128029210602</v>
      </c>
      <c r="P6448" s="28">
        <f t="shared" si="1183"/>
        <v>1.4681789171996193</v>
      </c>
      <c r="Q6448" s="6">
        <f t="shared" si="1177"/>
        <v>0.36728046571560641</v>
      </c>
      <c r="R6448" s="6">
        <f t="shared" si="1178"/>
        <v>0.27417439931392135</v>
      </c>
      <c r="S6448" s="6">
        <f t="shared" si="1179"/>
        <v>0.64145486502952775</v>
      </c>
    </row>
    <row r="6449" spans="2:19" customFormat="1" x14ac:dyDescent="0.25">
      <c r="B6449" s="200" t="s">
        <v>866</v>
      </c>
      <c r="C6449" s="114">
        <v>1</v>
      </c>
      <c r="D6449" s="1">
        <v>14.4</v>
      </c>
      <c r="E6449" s="1"/>
      <c r="F6449" s="1"/>
      <c r="G6449" s="4">
        <f t="shared" si="1186"/>
        <v>64.961200000000005</v>
      </c>
      <c r="H6449" s="201"/>
      <c r="I6449" s="201"/>
      <c r="J6449" s="204">
        <f t="shared" si="1184"/>
        <v>1.628601631620949E-2</v>
      </c>
      <c r="K6449" s="204">
        <f t="shared" si="1180"/>
        <v>1.0579591836409283</v>
      </c>
      <c r="L6449" s="28">
        <f t="shared" si="1187"/>
        <v>81.746547752131747</v>
      </c>
      <c r="M6449" s="28">
        <f t="shared" si="1181"/>
        <v>5.3103539408364302</v>
      </c>
      <c r="N6449" s="28">
        <f t="shared" si="1185"/>
        <v>29.006416949579958</v>
      </c>
      <c r="O6449" s="28">
        <f t="shared" si="1182"/>
        <v>1.8842916892931387</v>
      </c>
      <c r="P6449" s="28">
        <f t="shared" si="1183"/>
        <v>7.1946456301295694</v>
      </c>
      <c r="Q6449" s="6">
        <f t="shared" si="1177"/>
        <v>2.5489698916014865</v>
      </c>
      <c r="R6449" s="6">
        <f t="shared" si="1178"/>
        <v>0.73487375882432415</v>
      </c>
      <c r="S6449" s="6">
        <f t="shared" si="1179"/>
        <v>3.2838436504258106</v>
      </c>
    </row>
    <row r="6450" spans="2:19" customFormat="1" x14ac:dyDescent="0.25">
      <c r="B6450" s="200" t="s">
        <v>866</v>
      </c>
      <c r="C6450" s="114">
        <v>1</v>
      </c>
      <c r="D6450" s="1">
        <v>1.5</v>
      </c>
      <c r="E6450" s="1"/>
      <c r="F6450" s="1"/>
      <c r="G6450" s="4">
        <f t="shared" si="1186"/>
        <v>795.77470000000005</v>
      </c>
      <c r="H6450" s="201"/>
      <c r="I6450" s="201"/>
      <c r="J6450" s="204">
        <f t="shared" si="1184"/>
        <v>1.7671458676442585E-4</v>
      </c>
      <c r="K6450" s="204">
        <f t="shared" si="1180"/>
        <v>0.14062416670952715</v>
      </c>
      <c r="L6450" s="28">
        <f t="shared" si="1187"/>
        <v>0.45105329134289407</v>
      </c>
      <c r="M6450" s="28">
        <f t="shared" si="1181"/>
        <v>0.35893467765193482</v>
      </c>
      <c r="N6450" s="28">
        <f t="shared" si="1185"/>
        <v>2.0570116092208695</v>
      </c>
      <c r="O6450" s="28">
        <f t="shared" si="1182"/>
        <v>1.6369081282696913</v>
      </c>
      <c r="P6450" s="28">
        <f t="shared" si="1183"/>
        <v>1.9958428059216262</v>
      </c>
      <c r="Q6450" s="6">
        <f t="shared" si="1177"/>
        <v>0.1722886452729287</v>
      </c>
      <c r="R6450" s="6">
        <f t="shared" si="1178"/>
        <v>0.63839417002517962</v>
      </c>
      <c r="S6450" s="6">
        <f t="shared" si="1179"/>
        <v>0.81068281529810826</v>
      </c>
    </row>
    <row r="6451" spans="2:19" customFormat="1" x14ac:dyDescent="0.25">
      <c r="B6451" s="200" t="s">
        <v>866</v>
      </c>
      <c r="C6451" s="114">
        <v>1</v>
      </c>
      <c r="D6451" s="1">
        <v>6.4</v>
      </c>
      <c r="E6451" s="1"/>
      <c r="F6451" s="1"/>
      <c r="G6451" s="4">
        <f t="shared" si="1186"/>
        <v>64.961200000000005</v>
      </c>
      <c r="H6451" s="201"/>
      <c r="I6451" s="201"/>
      <c r="J6451" s="204">
        <f t="shared" si="1184"/>
        <v>3.2169908772759479E-3</v>
      </c>
      <c r="K6451" s="204">
        <f t="shared" si="1180"/>
        <v>0.20897959183030679</v>
      </c>
      <c r="L6451" s="28">
        <f t="shared" si="1187"/>
        <v>12.670735111153041</v>
      </c>
      <c r="M6451" s="28">
        <f t="shared" si="1181"/>
        <v>0.82310617366776118</v>
      </c>
      <c r="N6451" s="28">
        <f t="shared" si="1185"/>
        <v>11.231571837310549</v>
      </c>
      <c r="O6451" s="28">
        <f t="shared" si="1182"/>
        <v>0.72961639858967853</v>
      </c>
      <c r="P6451" s="28">
        <f t="shared" si="1183"/>
        <v>1.5527225722574398</v>
      </c>
      <c r="Q6451" s="6">
        <f t="shared" si="1177"/>
        <v>0.39509096336052535</v>
      </c>
      <c r="R6451" s="6">
        <f t="shared" si="1178"/>
        <v>0.28455039544997462</v>
      </c>
      <c r="S6451" s="6">
        <f t="shared" si="1179"/>
        <v>0.67964135881049992</v>
      </c>
    </row>
    <row r="6452" spans="2:19" customFormat="1" x14ac:dyDescent="0.25">
      <c r="B6452" s="200" t="s">
        <v>866</v>
      </c>
      <c r="C6452" s="114">
        <v>1</v>
      </c>
      <c r="D6452" s="1">
        <v>4.0999999999999996</v>
      </c>
      <c r="E6452" s="1" t="s">
        <v>978</v>
      </c>
      <c r="F6452" s="1"/>
      <c r="G6452" s="4">
        <f t="shared" si="1186"/>
        <v>64.961200000000005</v>
      </c>
      <c r="H6452" s="201"/>
      <c r="I6452" s="201"/>
      <c r="J6452" s="204">
        <f t="shared" si="1184"/>
        <v>1.3202543126711102E-3</v>
      </c>
      <c r="K6452" s="204">
        <f t="shared" si="1180"/>
        <v>8.5765306119810952E-2</v>
      </c>
      <c r="L6452" s="28">
        <f t="shared" si="1187"/>
        <v>4.5518101325650582</v>
      </c>
      <c r="M6452" s="28">
        <f t="shared" si="1181"/>
        <v>0.29569105411886604</v>
      </c>
      <c r="N6452" s="28">
        <f t="shared" si="1185"/>
        <v>6.670633528309061</v>
      </c>
      <c r="O6452" s="28">
        <f t="shared" si="1182"/>
        <v>0.43333236716418877</v>
      </c>
      <c r="P6452" s="28">
        <f t="shared" si="1183"/>
        <v>0.72902342128305486</v>
      </c>
      <c r="Q6452" s="6">
        <f t="shared" si="1177"/>
        <v>0.14193170597705571</v>
      </c>
      <c r="R6452" s="6">
        <f t="shared" si="1178"/>
        <v>0.16899962319403364</v>
      </c>
      <c r="S6452" s="6">
        <f t="shared" si="1179"/>
        <v>0.31093132917108934</v>
      </c>
    </row>
    <row r="6453" spans="2:19" customFormat="1" x14ac:dyDescent="0.25">
      <c r="B6453" s="200" t="s">
        <v>866</v>
      </c>
      <c r="C6453" s="114">
        <v>1</v>
      </c>
      <c r="D6453" s="1">
        <v>1.5</v>
      </c>
      <c r="E6453" s="1"/>
      <c r="F6453" s="1"/>
      <c r="G6453" s="4">
        <f t="shared" si="1186"/>
        <v>795.77470000000005</v>
      </c>
      <c r="H6453" s="201"/>
      <c r="I6453" s="201"/>
      <c r="J6453" s="204">
        <f t="shared" si="1184"/>
        <v>1.7671458676442585E-4</v>
      </c>
      <c r="K6453" s="204">
        <f t="shared" si="1180"/>
        <v>0.14062416670952715</v>
      </c>
      <c r="L6453" s="28">
        <f t="shared" si="1187"/>
        <v>0.45105329134289407</v>
      </c>
      <c r="M6453" s="28">
        <f t="shared" si="1181"/>
        <v>0.35893467765193482</v>
      </c>
      <c r="N6453" s="28">
        <f t="shared" si="1185"/>
        <v>2.0570116092208695</v>
      </c>
      <c r="O6453" s="28">
        <f t="shared" si="1182"/>
        <v>1.6369081282696913</v>
      </c>
      <c r="P6453" s="28">
        <f t="shared" si="1183"/>
        <v>1.9958428059216262</v>
      </c>
      <c r="Q6453" s="6">
        <f t="shared" si="1177"/>
        <v>0.1722886452729287</v>
      </c>
      <c r="R6453" s="6">
        <f t="shared" si="1178"/>
        <v>0.63839417002517962</v>
      </c>
      <c r="S6453" s="6">
        <f t="shared" si="1179"/>
        <v>0.81068281529810826</v>
      </c>
    </row>
    <row r="6454" spans="2:19" customFormat="1" x14ac:dyDescent="0.25">
      <c r="B6454" s="200" t="s">
        <v>866</v>
      </c>
      <c r="C6454" s="114">
        <v>1</v>
      </c>
      <c r="D6454" s="1">
        <v>9.5</v>
      </c>
      <c r="E6454" s="1"/>
      <c r="F6454" s="1"/>
      <c r="G6454" s="4">
        <f t="shared" si="1186"/>
        <v>64.961200000000005</v>
      </c>
      <c r="H6454" s="201"/>
      <c r="I6454" s="201"/>
      <c r="J6454" s="204">
        <f t="shared" si="1184"/>
        <v>7.0882184246619708E-3</v>
      </c>
      <c r="K6454" s="204">
        <f t="shared" si="1180"/>
        <v>0.46045918365930638</v>
      </c>
      <c r="L6454" s="28">
        <f t="shared" si="1187"/>
        <v>31.418150823747471</v>
      </c>
      <c r="M6454" s="28">
        <f t="shared" si="1181"/>
        <v>2.040960818878494</v>
      </c>
      <c r="N6454" s="28">
        <f t="shared" si="1185"/>
        <v>17.829804770165779</v>
      </c>
      <c r="O6454" s="28">
        <f t="shared" si="1182"/>
        <v>1.1582455361012471</v>
      </c>
      <c r="P6454" s="28">
        <f t="shared" si="1183"/>
        <v>3.1992063549797409</v>
      </c>
      <c r="Q6454" s="6">
        <f t="shared" si="1177"/>
        <v>0.97966119306167709</v>
      </c>
      <c r="R6454" s="6">
        <f t="shared" si="1178"/>
        <v>0.45171575907948641</v>
      </c>
      <c r="S6454" s="6">
        <f t="shared" si="1179"/>
        <v>1.4313769521411634</v>
      </c>
    </row>
    <row r="6455" spans="2:19" customFormat="1" x14ac:dyDescent="0.25">
      <c r="B6455" s="200" t="s">
        <v>866</v>
      </c>
      <c r="C6455" s="114">
        <v>1</v>
      </c>
      <c r="D6455" s="1">
        <v>14.9</v>
      </c>
      <c r="E6455" s="1"/>
      <c r="F6455" s="1"/>
      <c r="G6455" s="4">
        <f t="shared" si="1186"/>
        <v>64.961200000000005</v>
      </c>
      <c r="H6455" s="201"/>
      <c r="I6455" s="201"/>
      <c r="J6455" s="204">
        <f t="shared" si="1184"/>
        <v>1.7436624625586747E-2</v>
      </c>
      <c r="K6455" s="204">
        <f t="shared" si="1180"/>
        <v>1.1327040815978127</v>
      </c>
      <c r="L6455" s="28">
        <f t="shared" si="1187"/>
        <v>88.419750019262679</v>
      </c>
      <c r="M6455" s="28">
        <f t="shared" si="1181"/>
        <v>5.7438531763602114</v>
      </c>
      <c r="N6455" s="28">
        <f t="shared" si="1185"/>
        <v>30.188247622977769</v>
      </c>
      <c r="O6455" s="28">
        <f t="shared" si="1182"/>
        <v>1.9610648295229753</v>
      </c>
      <c r="P6455" s="28">
        <f t="shared" si="1183"/>
        <v>7.7049180058831865</v>
      </c>
      <c r="Q6455" s="6">
        <f t="shared" si="1177"/>
        <v>2.7570495246529014</v>
      </c>
      <c r="R6455" s="6">
        <f t="shared" si="1178"/>
        <v>0.76481528351396044</v>
      </c>
      <c r="S6455" s="6">
        <f t="shared" si="1179"/>
        <v>3.5218648081668618</v>
      </c>
    </row>
    <row r="6456" spans="2:19" customFormat="1" x14ac:dyDescent="0.25">
      <c r="B6456" s="200" t="s">
        <v>866</v>
      </c>
      <c r="C6456" s="114">
        <v>1</v>
      </c>
      <c r="D6456" s="1">
        <v>5.5</v>
      </c>
      <c r="E6456" s="1"/>
      <c r="F6456" s="1"/>
      <c r="G6456" s="4">
        <f t="shared" si="1186"/>
        <v>64.961200000000005</v>
      </c>
      <c r="H6456" s="201"/>
      <c r="I6456" s="201"/>
      <c r="J6456" s="204">
        <f t="shared" si="1184"/>
        <v>2.3758294442772811E-3</v>
      </c>
      <c r="K6456" s="204">
        <f t="shared" si="1180"/>
        <v>0.15433673468913039</v>
      </c>
      <c r="L6456" s="28">
        <f t="shared" si="1187"/>
        <v>8.9430956308196485</v>
      </c>
      <c r="M6456" s="28">
        <f t="shared" si="1181"/>
        <v>0.58095423516110178</v>
      </c>
      <c r="N6456" s="28">
        <f t="shared" si="1185"/>
        <v>9.4066355127217793</v>
      </c>
      <c r="O6456" s="28">
        <f t="shared" si="1182"/>
        <v>0.61106634272138272</v>
      </c>
      <c r="P6456" s="28">
        <f t="shared" si="1183"/>
        <v>1.1920205778824844</v>
      </c>
      <c r="Q6456" s="6">
        <f t="shared" si="1177"/>
        <v>0.27885803287732885</v>
      </c>
      <c r="R6456" s="6">
        <f t="shared" si="1178"/>
        <v>0.23831587366133927</v>
      </c>
      <c r="S6456" s="6">
        <f t="shared" si="1179"/>
        <v>0.51717390653866813</v>
      </c>
    </row>
    <row r="6457" spans="2:19" customFormat="1" x14ac:dyDescent="0.25">
      <c r="B6457" s="200" t="s">
        <v>866</v>
      </c>
      <c r="C6457" s="114">
        <v>1</v>
      </c>
      <c r="D6457" s="1">
        <v>4.7</v>
      </c>
      <c r="E6457" s="1"/>
      <c r="F6457" s="1"/>
      <c r="G6457" s="4">
        <f t="shared" si="1186"/>
        <v>64.961200000000005</v>
      </c>
      <c r="H6457" s="201"/>
      <c r="I6457" s="201"/>
      <c r="J6457" s="204">
        <f t="shared" si="1184"/>
        <v>1.7349445429449633E-3</v>
      </c>
      <c r="K6457" s="204">
        <f t="shared" si="1180"/>
        <v>0.11270408162918646</v>
      </c>
      <c r="L6457" s="28">
        <f t="shared" si="1187"/>
        <v>6.2308461373122945</v>
      </c>
      <c r="M6457" s="28">
        <f t="shared" si="1181"/>
        <v>0.40476324994603757</v>
      </c>
      <c r="N6457" s="28">
        <f t="shared" si="1185"/>
        <v>7.8264436633583525</v>
      </c>
      <c r="O6457" s="28">
        <f t="shared" si="1182"/>
        <v>0.50841518196547364</v>
      </c>
      <c r="P6457" s="28">
        <f t="shared" si="1183"/>
        <v>0.91317843191151127</v>
      </c>
      <c r="Q6457" s="6">
        <f t="shared" si="1177"/>
        <v>0.19428635997409802</v>
      </c>
      <c r="R6457" s="6">
        <f t="shared" si="1178"/>
        <v>0.19828192096653471</v>
      </c>
      <c r="S6457" s="6">
        <f t="shared" si="1179"/>
        <v>0.39256828094063273</v>
      </c>
    </row>
    <row r="6458" spans="2:19" customFormat="1" x14ac:dyDescent="0.25">
      <c r="B6458" s="200" t="s">
        <v>866</v>
      </c>
      <c r="C6458" s="114">
        <v>1</v>
      </c>
      <c r="D6458" s="1">
        <v>10.9</v>
      </c>
      <c r="E6458" s="1"/>
      <c r="F6458" s="1"/>
      <c r="G6458" s="4">
        <f t="shared" si="1186"/>
        <v>64.961200000000005</v>
      </c>
      <c r="H6458" s="201"/>
      <c r="I6458" s="201"/>
      <c r="J6458" s="204">
        <f t="shared" si="1184"/>
        <v>9.3313155793250824E-3</v>
      </c>
      <c r="K6458" s="204">
        <f t="shared" si="1180"/>
        <v>0.6061734693691101</v>
      </c>
      <c r="L6458" s="28">
        <f t="shared" si="1187"/>
        <v>43.096060321310915</v>
      </c>
      <c r="M6458" s="28">
        <f t="shared" si="1181"/>
        <v>2.7995718480457787</v>
      </c>
      <c r="N6458" s="28">
        <f t="shared" si="1185"/>
        <v>20.941075001217378</v>
      </c>
      <c r="O6458" s="28">
        <f t="shared" si="1182"/>
        <v>1.3603573877548367</v>
      </c>
      <c r="P6458" s="28">
        <f t="shared" si="1183"/>
        <v>4.1599292358006155</v>
      </c>
      <c r="Q6458" s="6">
        <f t="shared" si="1177"/>
        <v>1.3437944870619738</v>
      </c>
      <c r="R6458" s="6">
        <f t="shared" si="1178"/>
        <v>0.53053938122438637</v>
      </c>
      <c r="S6458" s="6">
        <f t="shared" si="1179"/>
        <v>1.8743338682863602</v>
      </c>
    </row>
    <row r="6459" spans="2:19" customFormat="1" x14ac:dyDescent="0.25">
      <c r="B6459" s="200" t="s">
        <v>866</v>
      </c>
      <c r="C6459" s="114">
        <v>1</v>
      </c>
      <c r="D6459" s="1">
        <v>13.6</v>
      </c>
      <c r="E6459" s="1"/>
      <c r="F6459" s="1"/>
      <c r="G6459" s="4">
        <f t="shared" si="1186"/>
        <v>64.961200000000005</v>
      </c>
      <c r="H6459" s="201"/>
      <c r="I6459" s="201"/>
      <c r="J6459" s="204">
        <f t="shared" si="1184"/>
        <v>1.4526724430199206E-2</v>
      </c>
      <c r="K6459" s="204">
        <f t="shared" si="1180"/>
        <v>0.94367346935872931</v>
      </c>
      <c r="L6459" s="28">
        <f t="shared" si="1187"/>
        <v>71.68033098095934</v>
      </c>
      <c r="M6459" s="28">
        <f t="shared" si="1181"/>
        <v>4.656440407237513</v>
      </c>
      <c r="N6459" s="28">
        <f t="shared" si="1185"/>
        <v>27.130043645933544</v>
      </c>
      <c r="O6459" s="28">
        <f t="shared" si="1182"/>
        <v>1.7624002254760731</v>
      </c>
      <c r="P6459" s="28">
        <f t="shared" si="1183"/>
        <v>6.4188406327135858</v>
      </c>
      <c r="Q6459" s="6">
        <f t="shared" si="1177"/>
        <v>2.2350913954740061</v>
      </c>
      <c r="R6459" s="6">
        <f t="shared" si="1178"/>
        <v>0.68733608793566858</v>
      </c>
      <c r="S6459" s="6">
        <f t="shared" si="1179"/>
        <v>2.9224274834096748</v>
      </c>
    </row>
    <row r="6460" spans="2:19" customFormat="1" x14ac:dyDescent="0.25">
      <c r="B6460" s="200" t="s">
        <v>866</v>
      </c>
      <c r="C6460" s="114">
        <v>1</v>
      </c>
      <c r="D6460" s="1">
        <v>13.5</v>
      </c>
      <c r="E6460" s="1"/>
      <c r="F6460" s="1"/>
      <c r="G6460" s="4">
        <f t="shared" si="1186"/>
        <v>64.961200000000005</v>
      </c>
      <c r="H6460" s="201"/>
      <c r="I6460" s="201"/>
      <c r="J6460" s="204">
        <f t="shared" si="1184"/>
        <v>1.4313881527918496E-2</v>
      </c>
      <c r="K6460" s="204">
        <f t="shared" si="1180"/>
        <v>0.92984693874690971</v>
      </c>
      <c r="L6460" s="28">
        <f t="shared" si="1187"/>
        <v>70.474399728819606</v>
      </c>
      <c r="M6460" s="28">
        <f t="shared" si="1181"/>
        <v>4.5781016644615393</v>
      </c>
      <c r="N6460" s="28">
        <f t="shared" si="1185"/>
        <v>26.89679164794412</v>
      </c>
      <c r="O6460" s="28">
        <f t="shared" si="1182"/>
        <v>1.747247895490385</v>
      </c>
      <c r="P6460" s="28">
        <f t="shared" si="1183"/>
        <v>6.325349559951924</v>
      </c>
      <c r="Q6460" s="6">
        <f t="shared" si="1177"/>
        <v>2.1974887989415386</v>
      </c>
      <c r="R6460" s="6">
        <f t="shared" si="1178"/>
        <v>0.68142667924125011</v>
      </c>
      <c r="S6460" s="6">
        <f t="shared" si="1179"/>
        <v>2.8789154781827886</v>
      </c>
    </row>
    <row r="6461" spans="2:19" customFormat="1" x14ac:dyDescent="0.25">
      <c r="B6461" s="200" t="s">
        <v>866</v>
      </c>
      <c r="C6461" s="114">
        <v>1</v>
      </c>
      <c r="D6461" s="1">
        <v>4.4000000000000004</v>
      </c>
      <c r="E6461" s="1"/>
      <c r="F6461" s="1"/>
      <c r="G6461" s="4">
        <f t="shared" si="1186"/>
        <v>64.961200000000005</v>
      </c>
      <c r="H6461" s="201"/>
      <c r="I6461" s="201"/>
      <c r="J6461" s="204">
        <f t="shared" si="1184"/>
        <v>1.5205308443374602E-3</v>
      </c>
      <c r="K6461" s="204">
        <f t="shared" si="1180"/>
        <v>9.877551020104347E-2</v>
      </c>
      <c r="L6461" s="28">
        <f t="shared" si="1187"/>
        <v>5.3541650508837426</v>
      </c>
      <c r="M6461" s="28">
        <f t="shared" si="1181"/>
        <v>0.34781299344971695</v>
      </c>
      <c r="N6461" s="28">
        <f t="shared" si="1185"/>
        <v>7.2451870323804508</v>
      </c>
      <c r="O6461" s="28">
        <f t="shared" si="1182"/>
        <v>0.47065605297680857</v>
      </c>
      <c r="P6461" s="28">
        <f t="shared" si="1183"/>
        <v>0.81846904642652551</v>
      </c>
      <c r="Q6461" s="6">
        <f t="shared" si="1177"/>
        <v>0.16695023685586413</v>
      </c>
      <c r="R6461" s="6">
        <f t="shared" si="1178"/>
        <v>0.18355586066095536</v>
      </c>
      <c r="S6461" s="6">
        <f t="shared" si="1179"/>
        <v>0.35050609751681949</v>
      </c>
    </row>
    <row r="6462" spans="2:19" customFormat="1" x14ac:dyDescent="0.25">
      <c r="B6462" s="200" t="s">
        <v>866</v>
      </c>
      <c r="C6462" s="114">
        <v>1</v>
      </c>
      <c r="D6462" s="1">
        <v>11.5</v>
      </c>
      <c r="E6462" s="1"/>
      <c r="F6462" s="1"/>
      <c r="G6462" s="4">
        <f t="shared" si="1186"/>
        <v>64.961200000000005</v>
      </c>
      <c r="H6462" s="201"/>
      <c r="I6462" s="201"/>
      <c r="J6462" s="204">
        <f t="shared" si="1184"/>
        <v>1.0386890710931254E-2</v>
      </c>
      <c r="K6462" s="204">
        <f t="shared" si="1180"/>
        <v>0.67474489793842962</v>
      </c>
      <c r="L6462" s="28">
        <f t="shared" si="1187"/>
        <v>48.745932932395526</v>
      </c>
      <c r="M6462" s="28">
        <f t="shared" si="1181"/>
        <v>3.1665943598278079</v>
      </c>
      <c r="N6462" s="28">
        <f t="shared" si="1185"/>
        <v>22.295973671423809</v>
      </c>
      <c r="O6462" s="28">
        <f t="shared" si="1182"/>
        <v>1.4483732329570229</v>
      </c>
      <c r="P6462" s="28">
        <f t="shared" si="1183"/>
        <v>4.614967592784831</v>
      </c>
      <c r="Q6462" s="6">
        <f t="shared" si="1177"/>
        <v>1.5199652927173477</v>
      </c>
      <c r="R6462" s="6">
        <f t="shared" si="1178"/>
        <v>0.56486556085323891</v>
      </c>
      <c r="S6462" s="6">
        <f t="shared" si="1179"/>
        <v>2.0848308535705868</v>
      </c>
    </row>
    <row r="6463" spans="2:19" customFormat="1" x14ac:dyDescent="0.25">
      <c r="B6463" s="200" t="s">
        <v>866</v>
      </c>
      <c r="C6463" s="114">
        <v>1</v>
      </c>
      <c r="D6463" s="1">
        <v>5.2</v>
      </c>
      <c r="E6463" s="1"/>
      <c r="F6463" s="1"/>
      <c r="G6463" s="4">
        <f t="shared" si="1186"/>
        <v>64.961200000000005</v>
      </c>
      <c r="H6463" s="201"/>
      <c r="I6463" s="201"/>
      <c r="J6463" s="204">
        <f t="shared" si="1184"/>
        <v>2.1237166338267006E-3</v>
      </c>
      <c r="K6463" s="204">
        <f t="shared" si="1180"/>
        <v>0.13795918366922602</v>
      </c>
      <c r="L6463" s="28">
        <f t="shared" si="1187"/>
        <v>7.8611437635641082</v>
      </c>
      <c r="M6463" s="28">
        <f t="shared" si="1181"/>
        <v>0.51066934215868187</v>
      </c>
      <c r="N6463" s="28">
        <f t="shared" si="1185"/>
        <v>8.8091474968502013</v>
      </c>
      <c r="O6463" s="28">
        <f t="shared" si="1182"/>
        <v>0.5722528034719111</v>
      </c>
      <c r="P6463" s="28">
        <f t="shared" si="1183"/>
        <v>1.0829221456305929</v>
      </c>
      <c r="Q6463" s="6">
        <f t="shared" si="1177"/>
        <v>0.2451212842361673</v>
      </c>
      <c r="R6463" s="6">
        <f t="shared" si="1178"/>
        <v>0.22317859335404533</v>
      </c>
      <c r="S6463" s="6">
        <f t="shared" si="1179"/>
        <v>0.46829987759021263</v>
      </c>
    </row>
    <row r="6464" spans="2:19" customFormat="1" x14ac:dyDescent="0.25">
      <c r="B6464" s="200" t="s">
        <v>866</v>
      </c>
      <c r="C6464" s="114">
        <v>1</v>
      </c>
      <c r="D6464" s="1">
        <v>3.3</v>
      </c>
      <c r="E6464" s="1" t="s">
        <v>978</v>
      </c>
      <c r="F6464" s="1"/>
      <c r="G6464" s="4">
        <f t="shared" si="1186"/>
        <v>64.961200000000005</v>
      </c>
      <c r="H6464" s="201"/>
      <c r="I6464" s="201"/>
      <c r="J6464" s="204">
        <f t="shared" si="1184"/>
        <v>8.5529859993982123E-4</v>
      </c>
      <c r="K6464" s="204">
        <f t="shared" si="1180"/>
        <v>5.5561224488086945E-2</v>
      </c>
      <c r="L6464" s="28">
        <f t="shared" si="1187"/>
        <v>2.7634881041225379</v>
      </c>
      <c r="M6464" s="28">
        <f t="shared" si="1181"/>
        <v>0.17951950691152002</v>
      </c>
      <c r="N6464" s="28">
        <f t="shared" si="1185"/>
        <v>5.1745344101160526</v>
      </c>
      <c r="O6464" s="28">
        <f t="shared" si="1182"/>
        <v>0.3361439712423443</v>
      </c>
      <c r="P6464" s="28">
        <f t="shared" si="1183"/>
        <v>0.51566347815386426</v>
      </c>
      <c r="Q6464" s="6">
        <f t="shared" si="1177"/>
        <v>8.6169363317529613E-2</v>
      </c>
      <c r="R6464" s="6">
        <f t="shared" si="1178"/>
        <v>0.13109614878451428</v>
      </c>
      <c r="S6464" s="6">
        <f t="shared" si="1179"/>
        <v>0.2172655121020439</v>
      </c>
    </row>
    <row r="6465" spans="2:19" customFormat="1" x14ac:dyDescent="0.25">
      <c r="B6465" s="200" t="s">
        <v>866</v>
      </c>
      <c r="C6465" s="114">
        <v>1</v>
      </c>
      <c r="D6465" s="1">
        <v>3.7</v>
      </c>
      <c r="E6465" s="1"/>
      <c r="F6465" s="1"/>
      <c r="G6465" s="4">
        <f t="shared" si="1186"/>
        <v>64.961200000000005</v>
      </c>
      <c r="H6465" s="201"/>
      <c r="I6465" s="201"/>
      <c r="J6465" s="204">
        <f t="shared" si="1184"/>
        <v>1.075210085691107E-3</v>
      </c>
      <c r="K6465" s="204">
        <f t="shared" si="1180"/>
        <v>6.9846938773361844E-2</v>
      </c>
      <c r="L6465" s="28">
        <f t="shared" si="1187"/>
        <v>3.5949248430857623</v>
      </c>
      <c r="M6465" s="28">
        <f t="shared" si="1181"/>
        <v>0.2335306362462681</v>
      </c>
      <c r="N6465" s="28">
        <f t="shared" si="1185"/>
        <v>5.9156978898620354</v>
      </c>
      <c r="O6465" s="28">
        <f t="shared" si="1182"/>
        <v>0.38429084121668494</v>
      </c>
      <c r="P6465" s="28">
        <f t="shared" si="1183"/>
        <v>0.61782147746295302</v>
      </c>
      <c r="Q6465" s="6">
        <f t="shared" si="1177"/>
        <v>0.11209470539820869</v>
      </c>
      <c r="R6465" s="6">
        <f t="shared" si="1178"/>
        <v>0.14987342807450713</v>
      </c>
      <c r="S6465" s="6">
        <f t="shared" si="1179"/>
        <v>0.2619681334727158</v>
      </c>
    </row>
    <row r="6466" spans="2:19" customFormat="1" x14ac:dyDescent="0.25">
      <c r="B6466" s="200" t="s">
        <v>866</v>
      </c>
      <c r="C6466" s="114">
        <v>1</v>
      </c>
      <c r="D6466" s="1">
        <v>3.7</v>
      </c>
      <c r="E6466" s="1"/>
      <c r="F6466" s="1"/>
      <c r="G6466" s="4">
        <f t="shared" si="1186"/>
        <v>64.961200000000005</v>
      </c>
      <c r="H6466" s="201"/>
      <c r="I6466" s="201"/>
      <c r="J6466" s="204">
        <f t="shared" si="1184"/>
        <v>1.075210085691107E-3</v>
      </c>
      <c r="K6466" s="204">
        <f t="shared" si="1180"/>
        <v>6.9846938773361844E-2</v>
      </c>
      <c r="L6466" s="28">
        <f t="shared" si="1187"/>
        <v>3.5949248430857623</v>
      </c>
      <c r="M6466" s="28">
        <f t="shared" si="1181"/>
        <v>0.2335306362462681</v>
      </c>
      <c r="N6466" s="28">
        <f t="shared" si="1185"/>
        <v>5.9156978898620354</v>
      </c>
      <c r="O6466" s="28">
        <f t="shared" si="1182"/>
        <v>0.38429084121668494</v>
      </c>
      <c r="P6466" s="28">
        <f t="shared" si="1183"/>
        <v>0.61782147746295302</v>
      </c>
      <c r="Q6466" s="6">
        <f t="shared" si="1177"/>
        <v>0.11209470539820869</v>
      </c>
      <c r="R6466" s="6">
        <f t="shared" si="1178"/>
        <v>0.14987342807450713</v>
      </c>
      <c r="S6466" s="6">
        <f t="shared" si="1179"/>
        <v>0.2619681334727158</v>
      </c>
    </row>
    <row r="6467" spans="2:19" customFormat="1" x14ac:dyDescent="0.25">
      <c r="B6467" s="200" t="s">
        <v>866</v>
      </c>
      <c r="C6467" s="114">
        <v>1</v>
      </c>
      <c r="D6467" s="1">
        <v>8.3000000000000007</v>
      </c>
      <c r="E6467" s="1"/>
      <c r="F6467" s="1"/>
      <c r="G6467" s="4">
        <f t="shared" si="1186"/>
        <v>64.961200000000005</v>
      </c>
      <c r="H6467" s="201"/>
      <c r="I6467" s="201"/>
      <c r="J6467" s="204">
        <f t="shared" si="1184"/>
        <v>5.4106079476450219E-3</v>
      </c>
      <c r="K6467" s="204">
        <f t="shared" si="1180"/>
        <v>0.35147959182592381</v>
      </c>
      <c r="L6467" s="28">
        <f t="shared" si="1187"/>
        <v>23.033216302360287</v>
      </c>
      <c r="M6467" s="28">
        <f t="shared" si="1181"/>
        <v>1.4962653998827395</v>
      </c>
      <c r="N6467" s="28">
        <f t="shared" si="1185"/>
        <v>15.224089825772444</v>
      </c>
      <c r="O6467" s="28">
        <f t="shared" si="1182"/>
        <v>0.98897516317232204</v>
      </c>
      <c r="P6467" s="28">
        <f t="shared" si="1183"/>
        <v>2.4852405630550614</v>
      </c>
      <c r="Q6467" s="6">
        <f t="shared" ref="Q6467:Q6530" si="1188">M6467*0.48</f>
        <v>0.71820739194371497</v>
      </c>
      <c r="R6467" s="6">
        <f t="shared" ref="R6467:R6530" si="1189">O6467*0.39</f>
        <v>0.38570031363720558</v>
      </c>
      <c r="S6467" s="6">
        <f t="shared" ref="S6467:S6530" si="1190">Q6467+R6467</f>
        <v>1.1039077055809206</v>
      </c>
    </row>
    <row r="6468" spans="2:19" customFormat="1" x14ac:dyDescent="0.25">
      <c r="B6468" s="200" t="s">
        <v>866</v>
      </c>
      <c r="C6468" s="114">
        <v>1</v>
      </c>
      <c r="D6468" s="1">
        <v>6.9</v>
      </c>
      <c r="E6468" s="1"/>
      <c r="F6468" s="1"/>
      <c r="G6468" s="4">
        <f t="shared" si="1186"/>
        <v>64.961200000000005</v>
      </c>
      <c r="H6468" s="201"/>
      <c r="I6468" s="201"/>
      <c r="J6468" s="204">
        <f t="shared" si="1184"/>
        <v>3.7392806559352516E-3</v>
      </c>
      <c r="K6468" s="204">
        <f t="shared" si="1180"/>
        <v>0.24290816325783468</v>
      </c>
      <c r="L6468" s="28">
        <f t="shared" si="1187"/>
        <v>15.062883294996576</v>
      </c>
      <c r="M6468" s="28">
        <f t="shared" si="1181"/>
        <v>0.97850299328216439</v>
      </c>
      <c r="N6468" s="28">
        <f t="shared" si="1185"/>
        <v>12.264882891847247</v>
      </c>
      <c r="O6468" s="28">
        <f t="shared" si="1182"/>
        <v>0.79674152596761971</v>
      </c>
      <c r="P6468" s="28">
        <f t="shared" si="1183"/>
        <v>1.7752445192497841</v>
      </c>
      <c r="Q6468" s="6">
        <f t="shared" si="1188"/>
        <v>0.46968143677543889</v>
      </c>
      <c r="R6468" s="6">
        <f t="shared" si="1189"/>
        <v>0.31072919512737168</v>
      </c>
      <c r="S6468" s="6">
        <f t="shared" si="1190"/>
        <v>0.78041063190281057</v>
      </c>
    </row>
    <row r="6469" spans="2:19" customFormat="1" x14ac:dyDescent="0.25">
      <c r="B6469" s="200" t="s">
        <v>866</v>
      </c>
      <c r="C6469" s="114">
        <v>1</v>
      </c>
      <c r="D6469" s="1">
        <v>5.8</v>
      </c>
      <c r="E6469" s="1"/>
      <c r="F6469" s="1"/>
      <c r="G6469" s="4">
        <f t="shared" si="1186"/>
        <v>64.961200000000005</v>
      </c>
      <c r="H6469" s="201"/>
      <c r="I6469" s="201"/>
      <c r="J6469" s="204">
        <f t="shared" si="1184"/>
        <v>2.6420794216690155E-3</v>
      </c>
      <c r="K6469" s="204">
        <f t="shared" si="1180"/>
        <v>0.1716326530559453</v>
      </c>
      <c r="L6469" s="28">
        <f t="shared" si="1187"/>
        <v>10.104504202450142</v>
      </c>
      <c r="M6469" s="28">
        <f t="shared" si="1181"/>
        <v>0.65640073112787944</v>
      </c>
      <c r="N6469" s="28">
        <f t="shared" si="1185"/>
        <v>10.009692178621206</v>
      </c>
      <c r="O6469" s="28">
        <f t="shared" si="1182"/>
        <v>0.65024162816606002</v>
      </c>
      <c r="P6469" s="28">
        <f t="shared" si="1183"/>
        <v>1.3066423592939396</v>
      </c>
      <c r="Q6469" s="6">
        <f t="shared" si="1188"/>
        <v>0.31507235094138214</v>
      </c>
      <c r="R6469" s="6">
        <f t="shared" si="1189"/>
        <v>0.25359423498476341</v>
      </c>
      <c r="S6469" s="6">
        <f t="shared" si="1190"/>
        <v>0.5686665859261455</v>
      </c>
    </row>
    <row r="6470" spans="2:19" customFormat="1" x14ac:dyDescent="0.25">
      <c r="B6470" s="200" t="s">
        <v>866</v>
      </c>
      <c r="C6470" s="114">
        <v>1</v>
      </c>
      <c r="D6470" s="1">
        <v>17.7</v>
      </c>
      <c r="E6470" s="1"/>
      <c r="F6470" s="1"/>
      <c r="G6470" s="4">
        <f t="shared" si="1186"/>
        <v>64.961200000000005</v>
      </c>
      <c r="H6470" s="201"/>
      <c r="I6470" s="201"/>
      <c r="J6470" s="204">
        <f t="shared" si="1184"/>
        <v>2.4605739061078654E-2</v>
      </c>
      <c r="K6470" s="204">
        <f t="shared" si="1180"/>
        <v>1.5984183672977739</v>
      </c>
      <c r="L6470" s="28">
        <f t="shared" si="1187"/>
        <v>131.36648846568639</v>
      </c>
      <c r="M6470" s="28">
        <f t="shared" si="1181"/>
        <v>8.5337248960389207</v>
      </c>
      <c r="N6470" s="28">
        <f t="shared" si="1185"/>
        <v>36.926546370972282</v>
      </c>
      <c r="O6470" s="28">
        <f t="shared" si="1182"/>
        <v>2.3987928106414529</v>
      </c>
      <c r="P6470" s="28">
        <f t="shared" si="1183"/>
        <v>10.932517706680374</v>
      </c>
      <c r="Q6470" s="6">
        <f t="shared" si="1188"/>
        <v>4.096187950098682</v>
      </c>
      <c r="R6470" s="6">
        <f t="shared" si="1189"/>
        <v>0.93552919615016661</v>
      </c>
      <c r="S6470" s="6">
        <f t="shared" si="1190"/>
        <v>5.0317171462488481</v>
      </c>
    </row>
    <row r="6471" spans="2:19" customFormat="1" x14ac:dyDescent="0.25">
      <c r="B6471" s="200" t="s">
        <v>866</v>
      </c>
      <c r="C6471" s="114">
        <v>1</v>
      </c>
      <c r="D6471" s="1">
        <v>3.7</v>
      </c>
      <c r="E6471" s="1"/>
      <c r="F6471" s="1"/>
      <c r="G6471" s="4">
        <f t="shared" si="1186"/>
        <v>64.961200000000005</v>
      </c>
      <c r="H6471" s="201"/>
      <c r="I6471" s="201"/>
      <c r="J6471" s="204">
        <f t="shared" si="1184"/>
        <v>1.075210085691107E-3</v>
      </c>
      <c r="K6471" s="204">
        <f t="shared" si="1180"/>
        <v>6.9846938773361844E-2</v>
      </c>
      <c r="L6471" s="28">
        <f t="shared" si="1187"/>
        <v>3.5949248430857623</v>
      </c>
      <c r="M6471" s="28">
        <f t="shared" si="1181"/>
        <v>0.2335306362462681</v>
      </c>
      <c r="N6471" s="28">
        <f t="shared" si="1185"/>
        <v>5.9156978898620354</v>
      </c>
      <c r="O6471" s="28">
        <f t="shared" si="1182"/>
        <v>0.38429084121668494</v>
      </c>
      <c r="P6471" s="28">
        <f t="shared" si="1183"/>
        <v>0.61782147746295302</v>
      </c>
      <c r="Q6471" s="6">
        <f t="shared" si="1188"/>
        <v>0.11209470539820869</v>
      </c>
      <c r="R6471" s="6">
        <f t="shared" si="1189"/>
        <v>0.14987342807450713</v>
      </c>
      <c r="S6471" s="6">
        <f t="shared" si="1190"/>
        <v>0.2619681334727158</v>
      </c>
    </row>
    <row r="6472" spans="2:19" customFormat="1" x14ac:dyDescent="0.25">
      <c r="B6472" s="200" t="s">
        <v>866</v>
      </c>
      <c r="C6472" s="114">
        <v>1</v>
      </c>
      <c r="D6472" s="1">
        <v>9.6</v>
      </c>
      <c r="E6472" s="1"/>
      <c r="F6472" s="1"/>
      <c r="G6472" s="4">
        <f t="shared" si="1186"/>
        <v>64.961200000000005</v>
      </c>
      <c r="H6472" s="201"/>
      <c r="I6472" s="201"/>
      <c r="J6472" s="204">
        <f t="shared" si="1184"/>
        <v>7.2382294738708832E-3</v>
      </c>
      <c r="K6472" s="204">
        <f t="shared" si="1180"/>
        <v>0.47020408161819033</v>
      </c>
      <c r="L6472" s="28">
        <f t="shared" si="1187"/>
        <v>32.18367369985107</v>
      </c>
      <c r="M6472" s="28">
        <f t="shared" si="1181"/>
        <v>2.0906901045021939</v>
      </c>
      <c r="N6472" s="28">
        <f t="shared" si="1185"/>
        <v>18.049588796207782</v>
      </c>
      <c r="O6472" s="28">
        <f t="shared" si="1182"/>
        <v>1.172522970450695</v>
      </c>
      <c r="P6472" s="28">
        <f t="shared" si="1183"/>
        <v>3.2632130749528887</v>
      </c>
      <c r="Q6472" s="6">
        <f t="shared" si="1188"/>
        <v>1.0035312501610532</v>
      </c>
      <c r="R6472" s="6">
        <f t="shared" si="1189"/>
        <v>0.45728395847577108</v>
      </c>
      <c r="S6472" s="6">
        <f t="shared" si="1190"/>
        <v>1.4608152086368242</v>
      </c>
    </row>
    <row r="6473" spans="2:19" customFormat="1" x14ac:dyDescent="0.25">
      <c r="B6473" s="200" t="s">
        <v>866</v>
      </c>
      <c r="C6473" s="114">
        <v>1</v>
      </c>
      <c r="D6473" s="1">
        <v>4.2</v>
      </c>
      <c r="E6473" s="1"/>
      <c r="F6473" s="1"/>
      <c r="G6473" s="4">
        <f t="shared" si="1186"/>
        <v>64.961200000000005</v>
      </c>
      <c r="H6473" s="201"/>
      <c r="I6473" s="201"/>
      <c r="J6473" s="204">
        <f t="shared" si="1184"/>
        <v>1.385442360233099E-3</v>
      </c>
      <c r="K6473" s="204">
        <f t="shared" si="1180"/>
        <v>8.9999999997231753E-2</v>
      </c>
      <c r="L6473" s="28">
        <f t="shared" si="1187"/>
        <v>4.811097633235077</v>
      </c>
      <c r="M6473" s="28">
        <f t="shared" si="1181"/>
        <v>0.31253468163409348</v>
      </c>
      <c r="N6473" s="28">
        <f t="shared" si="1185"/>
        <v>6.861382640483793</v>
      </c>
      <c r="O6473" s="28">
        <f t="shared" si="1182"/>
        <v>0.44572365863033786</v>
      </c>
      <c r="P6473" s="28">
        <f t="shared" si="1183"/>
        <v>0.7582583402644314</v>
      </c>
      <c r="Q6473" s="6">
        <f t="shared" si="1188"/>
        <v>0.15001664718436486</v>
      </c>
      <c r="R6473" s="6">
        <f t="shared" si="1189"/>
        <v>0.17383222686583177</v>
      </c>
      <c r="S6473" s="6">
        <f t="shared" si="1190"/>
        <v>0.32384887405019663</v>
      </c>
    </row>
    <row r="6474" spans="2:19" customFormat="1" x14ac:dyDescent="0.25">
      <c r="B6474" s="200" t="s">
        <v>866</v>
      </c>
      <c r="C6474" s="114">
        <v>1</v>
      </c>
      <c r="D6474" s="1">
        <v>11.9</v>
      </c>
      <c r="E6474" s="1"/>
      <c r="F6474" s="1"/>
      <c r="G6474" s="4">
        <f t="shared" si="1186"/>
        <v>64.961200000000005</v>
      </c>
      <c r="H6474" s="201"/>
      <c r="I6474" s="201"/>
      <c r="J6474" s="204">
        <f t="shared" si="1184"/>
        <v>1.1122023391871266E-2</v>
      </c>
      <c r="K6474" s="204">
        <f t="shared" si="1180"/>
        <v>0.72249999997777714</v>
      </c>
      <c r="L6474" s="28">
        <f t="shared" si="1187"/>
        <v>52.732275925996056</v>
      </c>
      <c r="M6474" s="28">
        <f t="shared" si="1181"/>
        <v>3.4255519893264825</v>
      </c>
      <c r="N6474" s="28">
        <f t="shared" si="1185"/>
        <v>23.205980046181612</v>
      </c>
      <c r="O6474" s="28">
        <f t="shared" si="1182"/>
        <v>1.5074883402155477</v>
      </c>
      <c r="P6474" s="28">
        <f t="shared" si="1183"/>
        <v>4.9330403295420302</v>
      </c>
      <c r="Q6474" s="6">
        <f t="shared" si="1188"/>
        <v>1.6442649548767116</v>
      </c>
      <c r="R6474" s="6">
        <f t="shared" si="1189"/>
        <v>0.58792045268406357</v>
      </c>
      <c r="S6474" s="6">
        <f t="shared" si="1190"/>
        <v>2.2321854075607752</v>
      </c>
    </row>
    <row r="6475" spans="2:19" customFormat="1" x14ac:dyDescent="0.25">
      <c r="B6475" s="200" t="s">
        <v>866</v>
      </c>
      <c r="C6475" s="114">
        <v>1</v>
      </c>
      <c r="D6475" s="1">
        <v>6.1</v>
      </c>
      <c r="E6475" s="1"/>
      <c r="F6475" s="1"/>
      <c r="G6475" s="4">
        <f t="shared" si="1186"/>
        <v>64.961200000000005</v>
      </c>
      <c r="H6475" s="201"/>
      <c r="I6475" s="201"/>
      <c r="J6475" s="204">
        <f t="shared" si="1184"/>
        <v>2.9224665660019049E-3</v>
      </c>
      <c r="K6475" s="204">
        <f t="shared" si="1180"/>
        <v>0.18984693876967082</v>
      </c>
      <c r="L6475" s="28">
        <f t="shared" si="1187"/>
        <v>11.346641732690337</v>
      </c>
      <c r="M6475" s="28">
        <f t="shared" si="1181"/>
        <v>0.73709147722241208</v>
      </c>
      <c r="N6475" s="28">
        <f t="shared" si="1185"/>
        <v>10.618077151196925</v>
      </c>
      <c r="O6475" s="28">
        <f t="shared" si="1182"/>
        <v>0.68976304681311085</v>
      </c>
      <c r="P6475" s="28">
        <f t="shared" si="1183"/>
        <v>1.426854524035523</v>
      </c>
      <c r="Q6475" s="6">
        <f t="shared" si="1188"/>
        <v>0.35380390906675779</v>
      </c>
      <c r="R6475" s="6">
        <f t="shared" si="1189"/>
        <v>0.26900758825711324</v>
      </c>
      <c r="S6475" s="6">
        <f t="shared" si="1190"/>
        <v>0.62281149732387098</v>
      </c>
    </row>
    <row r="6476" spans="2:19" customFormat="1" x14ac:dyDescent="0.25">
      <c r="B6476" s="200" t="s">
        <v>866</v>
      </c>
      <c r="C6476" s="114">
        <v>1</v>
      </c>
      <c r="D6476" s="1">
        <v>3.7</v>
      </c>
      <c r="E6476" s="1"/>
      <c r="F6476" s="1"/>
      <c r="G6476" s="4">
        <f t="shared" si="1186"/>
        <v>64.961200000000005</v>
      </c>
      <c r="H6476" s="201"/>
      <c r="I6476" s="201"/>
      <c r="J6476" s="204">
        <f t="shared" si="1184"/>
        <v>1.075210085691107E-3</v>
      </c>
      <c r="K6476" s="204">
        <f t="shared" si="1180"/>
        <v>6.9846938773361844E-2</v>
      </c>
      <c r="L6476" s="28">
        <f t="shared" si="1187"/>
        <v>3.5949248430857623</v>
      </c>
      <c r="M6476" s="28">
        <f t="shared" si="1181"/>
        <v>0.2335306362462681</v>
      </c>
      <c r="N6476" s="28">
        <f t="shared" si="1185"/>
        <v>5.9156978898620354</v>
      </c>
      <c r="O6476" s="28">
        <f t="shared" si="1182"/>
        <v>0.38429084121668494</v>
      </c>
      <c r="P6476" s="28">
        <f t="shared" si="1183"/>
        <v>0.61782147746295302</v>
      </c>
      <c r="Q6476" s="6">
        <f t="shared" si="1188"/>
        <v>0.11209470539820869</v>
      </c>
      <c r="R6476" s="6">
        <f t="shared" si="1189"/>
        <v>0.14987342807450713</v>
      </c>
      <c r="S6476" s="6">
        <f t="shared" si="1190"/>
        <v>0.2619681334727158</v>
      </c>
    </row>
    <row r="6477" spans="2:19" customFormat="1" x14ac:dyDescent="0.25">
      <c r="B6477" s="200" t="s">
        <v>866</v>
      </c>
      <c r="C6477" s="114">
        <v>1</v>
      </c>
      <c r="D6477" s="1">
        <v>9.1999999999999993</v>
      </c>
      <c r="E6477" s="1"/>
      <c r="F6477" s="1"/>
      <c r="G6477" s="4">
        <f t="shared" si="1186"/>
        <v>64.961200000000005</v>
      </c>
      <c r="H6477" s="201"/>
      <c r="I6477" s="201"/>
      <c r="J6477" s="204">
        <f t="shared" si="1184"/>
        <v>6.6476100549960017E-3</v>
      </c>
      <c r="K6477" s="204">
        <f t="shared" ref="K6477:K6540" si="1191">+IF($D6477&gt;3.01,J6477*64.96120126,J6477*795.77)</f>
        <v>0.43183673468059491</v>
      </c>
      <c r="L6477" s="28">
        <f t="shared" si="1187"/>
        <v>29.183828648764486</v>
      </c>
      <c r="M6477" s="28">
        <f t="shared" ref="M6477:M6540" si="1192">+IF($D6477&gt;3.01,L6477*64.96120126*0.001,L6477*795.77*0.001)</f>
        <v>1.8958165663897435</v>
      </c>
      <c r="N6477" s="28">
        <f t="shared" si="1185"/>
        <v>17.172824342989255</v>
      </c>
      <c r="O6477" s="28">
        <f t="shared" ref="O6477:O6540" si="1193">+IF($D6477&gt;3.01,N6477*64.96120126*0.001,N6477*795.77*0.001)</f>
        <v>1.1155672983475522</v>
      </c>
      <c r="P6477" s="28">
        <f t="shared" ref="P6477:P6540" si="1194">+M6477+O6477</f>
        <v>3.0113838647372955</v>
      </c>
      <c r="Q6477" s="6">
        <f t="shared" si="1188"/>
        <v>0.90999195186707682</v>
      </c>
      <c r="R6477" s="6">
        <f t="shared" si="1189"/>
        <v>0.43507124635554539</v>
      </c>
      <c r="S6477" s="6">
        <f t="shared" si="1190"/>
        <v>1.3450631982226222</v>
      </c>
    </row>
    <row r="6478" spans="2:19" customFormat="1" x14ac:dyDescent="0.25">
      <c r="B6478" s="200" t="s">
        <v>866</v>
      </c>
      <c r="C6478" s="114">
        <v>1</v>
      </c>
      <c r="D6478" s="1">
        <v>9.3000000000000007</v>
      </c>
      <c r="E6478" s="1"/>
      <c r="F6478" s="1"/>
      <c r="G6478" s="4">
        <f t="shared" si="1186"/>
        <v>64.961200000000005</v>
      </c>
      <c r="H6478" s="201"/>
      <c r="I6478" s="201"/>
      <c r="J6478" s="204">
        <f t="shared" si="1184"/>
        <v>6.7929087152245318E-3</v>
      </c>
      <c r="K6478" s="204">
        <f t="shared" si="1191"/>
        <v>0.44127551019050881</v>
      </c>
      <c r="L6478" s="28">
        <f t="shared" si="1187"/>
        <v>29.918261264138582</v>
      </c>
      <c r="M6478" s="28">
        <f t="shared" si="1192"/>
        <v>1.9435261913289683</v>
      </c>
      <c r="N6478" s="28">
        <f t="shared" si="1185"/>
        <v>17.391419042795064</v>
      </c>
      <c r="O6478" s="28">
        <f t="shared" si="1193"/>
        <v>1.1297674726360067</v>
      </c>
      <c r="P6478" s="28">
        <f t="shared" si="1194"/>
        <v>3.0732936639649751</v>
      </c>
      <c r="Q6478" s="6">
        <f t="shared" si="1188"/>
        <v>0.93289257183790475</v>
      </c>
      <c r="R6478" s="6">
        <f t="shared" si="1189"/>
        <v>0.44060931432804262</v>
      </c>
      <c r="S6478" s="6">
        <f t="shared" si="1190"/>
        <v>1.3735018861659474</v>
      </c>
    </row>
    <row r="6479" spans="2:19" customFormat="1" x14ac:dyDescent="0.25">
      <c r="B6479" s="200" t="s">
        <v>866</v>
      </c>
      <c r="C6479" s="114">
        <v>1</v>
      </c>
      <c r="D6479" s="1">
        <v>3</v>
      </c>
      <c r="E6479" s="1"/>
      <c r="F6479" s="1"/>
      <c r="G6479" s="4">
        <f t="shared" si="1186"/>
        <v>795.77470000000005</v>
      </c>
      <c r="H6479" s="201"/>
      <c r="I6479" s="201"/>
      <c r="J6479" s="204">
        <f t="shared" si="1184"/>
        <v>7.0685834705770342E-4</v>
      </c>
      <c r="K6479" s="204">
        <f t="shared" si="1191"/>
        <v>0.56249666683810862</v>
      </c>
      <c r="L6479" s="28">
        <f t="shared" si="1187"/>
        <v>2.219707841442716</v>
      </c>
      <c r="M6479" s="28">
        <f t="shared" si="1192"/>
        <v>1.7663769089848702</v>
      </c>
      <c r="N6479" s="28">
        <f t="shared" si="1185"/>
        <v>4.6285167281146418</v>
      </c>
      <c r="O6479" s="28">
        <f t="shared" si="1193"/>
        <v>3.6832347567317885</v>
      </c>
      <c r="P6479" s="28">
        <f t="shared" si="1194"/>
        <v>5.4496116657166587</v>
      </c>
      <c r="Q6479" s="6">
        <f t="shared" si="1188"/>
        <v>0.84786091631273763</v>
      </c>
      <c r="R6479" s="6">
        <f t="shared" si="1189"/>
        <v>1.4364615551253976</v>
      </c>
      <c r="S6479" s="6">
        <f t="shared" si="1190"/>
        <v>2.2843224714381352</v>
      </c>
    </row>
    <row r="6480" spans="2:19" customFormat="1" x14ac:dyDescent="0.25">
      <c r="B6480" s="200" t="s">
        <v>866</v>
      </c>
      <c r="C6480" s="114">
        <v>2</v>
      </c>
      <c r="D6480" s="1">
        <v>11.3</v>
      </c>
      <c r="E6480" s="1"/>
      <c r="F6480" s="1"/>
      <c r="G6480" s="4">
        <f t="shared" si="1186"/>
        <v>64.961200000000005</v>
      </c>
      <c r="H6480" s="201"/>
      <c r="I6480" s="201"/>
      <c r="J6480" s="204">
        <f t="shared" si="1184"/>
        <v>1.0028749148422018E-2</v>
      </c>
      <c r="K6480" s="204">
        <f t="shared" si="1191"/>
        <v>0.65147959181669624</v>
      </c>
      <c r="L6480" s="28">
        <f t="shared" si="1187"/>
        <v>46.818920202119372</v>
      </c>
      <c r="M6480" s="28">
        <f t="shared" si="1192"/>
        <v>3.0414132980257564</v>
      </c>
      <c r="N6480" s="28">
        <f t="shared" si="1185"/>
        <v>21.84297297894237</v>
      </c>
      <c r="O6480" s="28">
        <f t="shared" si="1193"/>
        <v>1.418945763801817</v>
      </c>
      <c r="P6480" s="28">
        <f t="shared" si="1194"/>
        <v>4.4603590618275737</v>
      </c>
      <c r="Q6480" s="6">
        <f t="shared" si="1188"/>
        <v>1.4598783830523629</v>
      </c>
      <c r="R6480" s="6">
        <f t="shared" si="1189"/>
        <v>0.5533888478827087</v>
      </c>
      <c r="S6480" s="6">
        <f t="shared" si="1190"/>
        <v>2.0132672309350719</v>
      </c>
    </row>
    <row r="6481" spans="2:19" customFormat="1" x14ac:dyDescent="0.25">
      <c r="B6481" s="200" t="s">
        <v>866</v>
      </c>
      <c r="C6481" s="114">
        <v>2</v>
      </c>
      <c r="D6481" s="1">
        <v>8.5</v>
      </c>
      <c r="E6481" s="1"/>
      <c r="F6481" s="1"/>
      <c r="G6481" s="4">
        <f t="shared" si="1186"/>
        <v>64.961200000000005</v>
      </c>
      <c r="H6481" s="201"/>
      <c r="I6481" s="201"/>
      <c r="J6481" s="204">
        <f t="shared" si="1184"/>
        <v>5.6745017305465653E-3</v>
      </c>
      <c r="K6481" s="204">
        <f t="shared" si="1191"/>
        <v>0.36862244896825369</v>
      </c>
      <c r="L6481" s="28">
        <f t="shared" si="1187"/>
        <v>24.32921867173739</v>
      </c>
      <c r="M6481" s="28">
        <f t="shared" si="1192"/>
        <v>1.5804552706332824</v>
      </c>
      <c r="N6481" s="28">
        <f t="shared" si="1185"/>
        <v>15.654172411593242</v>
      </c>
      <c r="O6481" s="28">
        <f t="shared" si="1193"/>
        <v>1.0169138445882482</v>
      </c>
      <c r="P6481" s="28">
        <f t="shared" si="1194"/>
        <v>2.5973691152215306</v>
      </c>
      <c r="Q6481" s="6">
        <f t="shared" si="1188"/>
        <v>0.75861852990397549</v>
      </c>
      <c r="R6481" s="6">
        <f t="shared" si="1189"/>
        <v>0.39659639938941682</v>
      </c>
      <c r="S6481" s="6">
        <f t="shared" si="1190"/>
        <v>1.1552149292933924</v>
      </c>
    </row>
    <row r="6482" spans="2:19" customFormat="1" x14ac:dyDescent="0.25">
      <c r="B6482" s="200" t="s">
        <v>866</v>
      </c>
      <c r="C6482" s="114">
        <v>2</v>
      </c>
      <c r="D6482" s="1">
        <v>3</v>
      </c>
      <c r="E6482" s="1" t="s">
        <v>978</v>
      </c>
      <c r="F6482" s="1"/>
      <c r="G6482" s="4">
        <f t="shared" si="1186"/>
        <v>795.77470000000005</v>
      </c>
      <c r="H6482" s="201"/>
      <c r="I6482" s="201"/>
      <c r="J6482" s="204">
        <f t="shared" si="1184"/>
        <v>7.0685834705770342E-4</v>
      </c>
      <c r="K6482" s="204">
        <f t="shared" si="1191"/>
        <v>0.56249666683810862</v>
      </c>
      <c r="L6482" s="28">
        <f t="shared" si="1187"/>
        <v>2.219707841442716</v>
      </c>
      <c r="M6482" s="28">
        <f t="shared" si="1192"/>
        <v>1.7663769089848702</v>
      </c>
      <c r="N6482" s="28">
        <f t="shared" si="1185"/>
        <v>4.6285167281146418</v>
      </c>
      <c r="O6482" s="28">
        <f t="shared" si="1193"/>
        <v>3.6832347567317885</v>
      </c>
      <c r="P6482" s="28">
        <f t="shared" si="1194"/>
        <v>5.4496116657166587</v>
      </c>
      <c r="Q6482" s="6">
        <f t="shared" si="1188"/>
        <v>0.84786091631273763</v>
      </c>
      <c r="R6482" s="6">
        <f t="shared" si="1189"/>
        <v>1.4364615551253976</v>
      </c>
      <c r="S6482" s="6">
        <f t="shared" si="1190"/>
        <v>2.2843224714381352</v>
      </c>
    </row>
    <row r="6483" spans="2:19" customFormat="1" x14ac:dyDescent="0.25">
      <c r="B6483" s="200" t="s">
        <v>866</v>
      </c>
      <c r="C6483" s="114">
        <v>2</v>
      </c>
      <c r="D6483" s="1">
        <v>13.2</v>
      </c>
      <c r="E6483" s="1"/>
      <c r="F6483" s="1"/>
      <c r="G6483" s="4">
        <f t="shared" si="1186"/>
        <v>64.961200000000005</v>
      </c>
      <c r="H6483" s="201"/>
      <c r="I6483" s="201"/>
      <c r="J6483" s="204">
        <f t="shared" si="1184"/>
        <v>1.368477759903714E-2</v>
      </c>
      <c r="K6483" s="204">
        <f t="shared" si="1191"/>
        <v>0.88897959180939112</v>
      </c>
      <c r="L6483" s="28">
        <f t="shared" si="1187"/>
        <v>66.925792025144602</v>
      </c>
      <c r="M6483" s="28">
        <f t="shared" si="1192"/>
        <v>4.3475798452303218</v>
      </c>
      <c r="N6483" s="28">
        <f t="shared" si="1185"/>
        <v>26.198804201322019</v>
      </c>
      <c r="O6483" s="28">
        <f t="shared" si="1193"/>
        <v>1.7019057924934131</v>
      </c>
      <c r="P6483" s="28">
        <f t="shared" si="1194"/>
        <v>6.0494856377237349</v>
      </c>
      <c r="Q6483" s="6">
        <f t="shared" si="1188"/>
        <v>2.0868383257105543</v>
      </c>
      <c r="R6483" s="6">
        <f t="shared" si="1189"/>
        <v>0.66374325907243115</v>
      </c>
      <c r="S6483" s="6">
        <f t="shared" si="1190"/>
        <v>2.7505815847829855</v>
      </c>
    </row>
    <row r="6484" spans="2:19" customFormat="1" x14ac:dyDescent="0.25">
      <c r="B6484" s="200" t="s">
        <v>866</v>
      </c>
      <c r="C6484" s="114">
        <v>2</v>
      </c>
      <c r="D6484" s="1">
        <v>5.8</v>
      </c>
      <c r="E6484" s="1"/>
      <c r="F6484" s="1"/>
      <c r="G6484" s="4">
        <f t="shared" si="1186"/>
        <v>64.961200000000005</v>
      </c>
      <c r="H6484" s="201"/>
      <c r="I6484" s="201"/>
      <c r="J6484" s="204">
        <f t="shared" si="1184"/>
        <v>2.6420794216690155E-3</v>
      </c>
      <c r="K6484" s="204">
        <f t="shared" si="1191"/>
        <v>0.1716326530559453</v>
      </c>
      <c r="L6484" s="28">
        <f t="shared" si="1187"/>
        <v>10.104504202450142</v>
      </c>
      <c r="M6484" s="28">
        <f t="shared" si="1192"/>
        <v>0.65640073112787944</v>
      </c>
      <c r="N6484" s="28">
        <f t="shared" si="1185"/>
        <v>10.009692178621206</v>
      </c>
      <c r="O6484" s="28">
        <f t="shared" si="1193"/>
        <v>0.65024162816606002</v>
      </c>
      <c r="P6484" s="28">
        <f t="shared" si="1194"/>
        <v>1.3066423592939396</v>
      </c>
      <c r="Q6484" s="6">
        <f t="shared" si="1188"/>
        <v>0.31507235094138214</v>
      </c>
      <c r="R6484" s="6">
        <f t="shared" si="1189"/>
        <v>0.25359423498476341</v>
      </c>
      <c r="S6484" s="6">
        <f t="shared" si="1190"/>
        <v>0.5686665859261455</v>
      </c>
    </row>
    <row r="6485" spans="2:19" customFormat="1" x14ac:dyDescent="0.25">
      <c r="B6485" s="200" t="s">
        <v>866</v>
      </c>
      <c r="C6485" s="114">
        <v>2</v>
      </c>
      <c r="D6485" s="1">
        <v>6.3</v>
      </c>
      <c r="E6485" s="1"/>
      <c r="F6485" s="1"/>
      <c r="G6485" s="4">
        <f t="shared" si="1186"/>
        <v>64.961200000000005</v>
      </c>
      <c r="H6485" s="201"/>
      <c r="I6485" s="201"/>
      <c r="J6485" s="204">
        <f t="shared" si="1184"/>
        <v>3.1172453105244723E-3</v>
      </c>
      <c r="K6485" s="204">
        <f t="shared" si="1191"/>
        <v>0.20249999999377144</v>
      </c>
      <c r="L6485" s="28">
        <f t="shared" si="1187"/>
        <v>12.220190463130352</v>
      </c>
      <c r="M6485" s="28">
        <f t="shared" si="1192"/>
        <v>0.79383825211094339</v>
      </c>
      <c r="N6485" s="28">
        <f t="shared" si="1185"/>
        <v>11.026518552173203</v>
      </c>
      <c r="O6485" s="28">
        <f t="shared" si="1193"/>
        <v>0.71629589086484713</v>
      </c>
      <c r="P6485" s="28">
        <f t="shared" si="1194"/>
        <v>1.5101341429757906</v>
      </c>
      <c r="Q6485" s="6">
        <f t="shared" si="1188"/>
        <v>0.38104236101325284</v>
      </c>
      <c r="R6485" s="6">
        <f t="shared" si="1189"/>
        <v>0.27935539743729038</v>
      </c>
      <c r="S6485" s="6">
        <f t="shared" si="1190"/>
        <v>0.66039775845054316</v>
      </c>
    </row>
    <row r="6486" spans="2:19" customFormat="1" x14ac:dyDescent="0.25">
      <c r="B6486" s="200" t="s">
        <v>866</v>
      </c>
      <c r="C6486" s="114">
        <v>2</v>
      </c>
      <c r="D6486" s="1">
        <v>4.8</v>
      </c>
      <c r="E6486" s="1"/>
      <c r="F6486" s="1"/>
      <c r="G6486" s="4">
        <f t="shared" si="1186"/>
        <v>64.961200000000005</v>
      </c>
      <c r="H6486" s="201"/>
      <c r="I6486" s="201"/>
      <c r="J6486" s="204">
        <f t="shared" si="1184"/>
        <v>1.8095573684677208E-3</v>
      </c>
      <c r="K6486" s="204">
        <f t="shared" si="1191"/>
        <v>0.11755102040454758</v>
      </c>
      <c r="L6486" s="28">
        <f t="shared" si="1187"/>
        <v>6.5398480281028419</v>
      </c>
      <c r="M6486" s="28">
        <f t="shared" si="1192"/>
        <v>0.42483638396340279</v>
      </c>
      <c r="N6486" s="28">
        <f t="shared" si="1185"/>
        <v>8.0216224497877064</v>
      </c>
      <c r="O6486" s="28">
        <f t="shared" si="1193"/>
        <v>0.52109423039239344</v>
      </c>
      <c r="P6486" s="28">
        <f t="shared" si="1194"/>
        <v>0.94593061435579617</v>
      </c>
      <c r="Q6486" s="6">
        <f t="shared" si="1188"/>
        <v>0.20392146430243333</v>
      </c>
      <c r="R6486" s="6">
        <f t="shared" si="1189"/>
        <v>0.20322674985303346</v>
      </c>
      <c r="S6486" s="6">
        <f t="shared" si="1190"/>
        <v>0.40714821415546676</v>
      </c>
    </row>
    <row r="6487" spans="2:19" customFormat="1" x14ac:dyDescent="0.25">
      <c r="B6487" s="200" t="s">
        <v>866</v>
      </c>
      <c r="C6487" s="114">
        <v>2</v>
      </c>
      <c r="D6487" s="1">
        <v>10.199999999999999</v>
      </c>
      <c r="E6487" s="1"/>
      <c r="F6487" s="1"/>
      <c r="G6487" s="4">
        <f t="shared" si="1186"/>
        <v>64.961200000000005</v>
      </c>
      <c r="H6487" s="201"/>
      <c r="I6487" s="201"/>
      <c r="J6487" s="204">
        <f t="shared" si="1184"/>
        <v>8.1712824919870503E-3</v>
      </c>
      <c r="K6487" s="204">
        <f t="shared" si="1191"/>
        <v>0.53081632651428512</v>
      </c>
      <c r="L6487" s="28">
        <f t="shared" si="1187"/>
        <v>36.996943516478161</v>
      </c>
      <c r="M6487" s="28">
        <f t="shared" si="1192"/>
        <v>2.4033658937787901</v>
      </c>
      <c r="N6487" s="28">
        <f t="shared" si="1185"/>
        <v>19.376358921642492</v>
      </c>
      <c r="O6487" s="28">
        <f t="shared" si="1193"/>
        <v>1.2587115515948144</v>
      </c>
      <c r="P6487" s="28">
        <f t="shared" si="1194"/>
        <v>3.6620774453736047</v>
      </c>
      <c r="Q6487" s="6">
        <f t="shared" si="1188"/>
        <v>1.1536156290138191</v>
      </c>
      <c r="R6487" s="6">
        <f t="shared" si="1189"/>
        <v>0.49089750512197766</v>
      </c>
      <c r="S6487" s="6">
        <f t="shared" si="1190"/>
        <v>1.6445131341357968</v>
      </c>
    </row>
    <row r="6488" spans="2:19" customFormat="1" x14ac:dyDescent="0.25">
      <c r="B6488" s="200" t="s">
        <v>866</v>
      </c>
      <c r="C6488" s="114">
        <v>2</v>
      </c>
      <c r="D6488" s="1">
        <v>10</v>
      </c>
      <c r="E6488" s="1"/>
      <c r="F6488" s="1"/>
      <c r="G6488" s="4">
        <f t="shared" si="1186"/>
        <v>64.961200000000005</v>
      </c>
      <c r="H6488" s="201"/>
      <c r="I6488" s="201"/>
      <c r="J6488" s="204">
        <f t="shared" si="1184"/>
        <v>7.8539816339744835E-3</v>
      </c>
      <c r="K6488" s="204">
        <f t="shared" si="1191"/>
        <v>0.51020408161696007</v>
      </c>
      <c r="L6488" s="28">
        <f t="shared" si="1187"/>
        <v>35.35037715373447</v>
      </c>
      <c r="M6488" s="28">
        <f t="shared" si="1192"/>
        <v>2.2964029649006505</v>
      </c>
      <c r="N6488" s="28">
        <f t="shared" si="1185"/>
        <v>18.932587368553055</v>
      </c>
      <c r="O6488" s="28">
        <f t="shared" si="1193"/>
        <v>1.2298836184211086</v>
      </c>
      <c r="P6488" s="28">
        <f t="shared" si="1194"/>
        <v>3.5262865833217591</v>
      </c>
      <c r="Q6488" s="6">
        <f t="shared" si="1188"/>
        <v>1.1022734231523121</v>
      </c>
      <c r="R6488" s="6">
        <f t="shared" si="1189"/>
        <v>0.47965461118423236</v>
      </c>
      <c r="S6488" s="6">
        <f t="shared" si="1190"/>
        <v>1.5819280343365445</v>
      </c>
    </row>
    <row r="6489" spans="2:19" customFormat="1" x14ac:dyDescent="0.25">
      <c r="B6489" s="200" t="s">
        <v>866</v>
      </c>
      <c r="C6489" s="114">
        <v>2</v>
      </c>
      <c r="D6489" s="1">
        <v>4.3</v>
      </c>
      <c r="E6489" s="1"/>
      <c r="F6489" s="1"/>
      <c r="G6489" s="4">
        <f t="shared" si="1186"/>
        <v>64.961200000000005</v>
      </c>
      <c r="H6489" s="201"/>
      <c r="I6489" s="201"/>
      <c r="J6489" s="204">
        <f t="shared" si="1184"/>
        <v>1.4522012041218817E-3</v>
      </c>
      <c r="K6489" s="204">
        <f t="shared" si="1191"/>
        <v>9.4336734690975893E-2</v>
      </c>
      <c r="L6489" s="28">
        <f t="shared" si="1187"/>
        <v>5.0785301024450318</v>
      </c>
      <c r="M6489" s="28">
        <f t="shared" si="1192"/>
        <v>0.3299074160899001</v>
      </c>
      <c r="N6489" s="28">
        <f t="shared" si="1185"/>
        <v>7.0529054640829827</v>
      </c>
      <c r="O6489" s="28">
        <f t="shared" si="1193"/>
        <v>0.45816521132004828</v>
      </c>
      <c r="P6489" s="28">
        <f t="shared" si="1194"/>
        <v>0.78807262740994832</v>
      </c>
      <c r="Q6489" s="6">
        <f t="shared" si="1188"/>
        <v>0.15835555972315205</v>
      </c>
      <c r="R6489" s="6">
        <f t="shared" si="1189"/>
        <v>0.17868443241481885</v>
      </c>
      <c r="S6489" s="6">
        <f t="shared" si="1190"/>
        <v>0.33703999213797087</v>
      </c>
    </row>
    <row r="6490" spans="2:19" customFormat="1" x14ac:dyDescent="0.25">
      <c r="B6490" s="200" t="s">
        <v>866</v>
      </c>
      <c r="C6490" s="114">
        <v>2</v>
      </c>
      <c r="D6490" s="1">
        <v>4.2</v>
      </c>
      <c r="E6490" s="1"/>
      <c r="F6490" s="1"/>
      <c r="G6490" s="4">
        <f t="shared" si="1186"/>
        <v>64.961200000000005</v>
      </c>
      <c r="H6490" s="201"/>
      <c r="I6490" s="201"/>
      <c r="J6490" s="204">
        <f t="shared" si="1184"/>
        <v>1.385442360233099E-3</v>
      </c>
      <c r="K6490" s="204">
        <f t="shared" si="1191"/>
        <v>8.9999999997231753E-2</v>
      </c>
      <c r="L6490" s="28">
        <f t="shared" si="1187"/>
        <v>4.811097633235077</v>
      </c>
      <c r="M6490" s="28">
        <f t="shared" si="1192"/>
        <v>0.31253468163409348</v>
      </c>
      <c r="N6490" s="28">
        <f t="shared" si="1185"/>
        <v>6.861382640483793</v>
      </c>
      <c r="O6490" s="28">
        <f t="shared" si="1193"/>
        <v>0.44572365863033786</v>
      </c>
      <c r="P6490" s="28">
        <f t="shared" si="1194"/>
        <v>0.7582583402644314</v>
      </c>
      <c r="Q6490" s="6">
        <f t="shared" si="1188"/>
        <v>0.15001664718436486</v>
      </c>
      <c r="R6490" s="6">
        <f t="shared" si="1189"/>
        <v>0.17383222686583177</v>
      </c>
      <c r="S6490" s="6">
        <f t="shared" si="1190"/>
        <v>0.32384887405019663</v>
      </c>
    </row>
    <row r="6491" spans="2:19" customFormat="1" x14ac:dyDescent="0.25">
      <c r="B6491" s="200" t="s">
        <v>866</v>
      </c>
      <c r="C6491" s="114">
        <v>2</v>
      </c>
      <c r="D6491" s="1">
        <v>12.4</v>
      </c>
      <c r="E6491" s="1"/>
      <c r="F6491" s="1"/>
      <c r="G6491" s="4">
        <f t="shared" si="1186"/>
        <v>64.961200000000005</v>
      </c>
      <c r="H6491" s="201"/>
      <c r="I6491" s="201"/>
      <c r="J6491" s="204">
        <f t="shared" si="1184"/>
        <v>1.2076282160399163E-2</v>
      </c>
      <c r="K6491" s="204">
        <f t="shared" si="1191"/>
        <v>0.78448979589423762</v>
      </c>
      <c r="L6491" s="28">
        <f t="shared" si="1187"/>
        <v>57.965622723214949</v>
      </c>
      <c r="M6491" s="28">
        <f t="shared" si="1192"/>
        <v>3.7655164838839954</v>
      </c>
      <c r="N6491" s="28">
        <f t="shared" si="1185"/>
        <v>24.350806031402399</v>
      </c>
      <c r="O6491" s="28">
        <f t="shared" si="1193"/>
        <v>1.5818576114491529</v>
      </c>
      <c r="P6491" s="28">
        <f t="shared" si="1194"/>
        <v>5.3473740953331479</v>
      </c>
      <c r="Q6491" s="6">
        <f t="shared" si="1188"/>
        <v>1.8074479122643177</v>
      </c>
      <c r="R6491" s="6">
        <f t="shared" si="1189"/>
        <v>0.61692446846516968</v>
      </c>
      <c r="S6491" s="6">
        <f t="shared" si="1190"/>
        <v>2.4243723807294875</v>
      </c>
    </row>
    <row r="6492" spans="2:19" customFormat="1" x14ac:dyDescent="0.25">
      <c r="B6492" s="200" t="s">
        <v>866</v>
      </c>
      <c r="C6492" s="114">
        <v>2</v>
      </c>
      <c r="D6492" s="1">
        <v>3.3</v>
      </c>
      <c r="E6492" s="1"/>
      <c r="F6492" s="1"/>
      <c r="G6492" s="4">
        <f t="shared" si="1186"/>
        <v>64.961200000000005</v>
      </c>
      <c r="H6492" s="201"/>
      <c r="I6492" s="201"/>
      <c r="J6492" s="204">
        <f t="shared" si="1184"/>
        <v>8.5529859993982123E-4</v>
      </c>
      <c r="K6492" s="204">
        <f t="shared" si="1191"/>
        <v>5.5561224488086945E-2</v>
      </c>
      <c r="L6492" s="28">
        <f t="shared" si="1187"/>
        <v>2.7634881041225379</v>
      </c>
      <c r="M6492" s="28">
        <f t="shared" si="1192"/>
        <v>0.17951950691152002</v>
      </c>
      <c r="N6492" s="28">
        <f t="shared" si="1185"/>
        <v>5.1745344101160526</v>
      </c>
      <c r="O6492" s="28">
        <f t="shared" si="1193"/>
        <v>0.3361439712423443</v>
      </c>
      <c r="P6492" s="28">
        <f t="shared" si="1194"/>
        <v>0.51566347815386426</v>
      </c>
      <c r="Q6492" s="6">
        <f t="shared" si="1188"/>
        <v>8.6169363317529613E-2</v>
      </c>
      <c r="R6492" s="6">
        <f t="shared" si="1189"/>
        <v>0.13109614878451428</v>
      </c>
      <c r="S6492" s="6">
        <f t="shared" si="1190"/>
        <v>0.2172655121020439</v>
      </c>
    </row>
    <row r="6493" spans="2:19" customFormat="1" x14ac:dyDescent="0.25">
      <c r="B6493" s="200" t="s">
        <v>866</v>
      </c>
      <c r="C6493" s="114">
        <v>2</v>
      </c>
      <c r="D6493" s="1">
        <v>4.8</v>
      </c>
      <c r="E6493" s="1" t="s">
        <v>978</v>
      </c>
      <c r="F6493" s="1"/>
      <c r="G6493" s="4">
        <f t="shared" si="1186"/>
        <v>64.961200000000005</v>
      </c>
      <c r="H6493" s="201"/>
      <c r="I6493" s="201"/>
      <c r="J6493" s="204">
        <f t="shared" si="1184"/>
        <v>1.8095573684677208E-3</v>
      </c>
      <c r="K6493" s="204">
        <f t="shared" si="1191"/>
        <v>0.11755102040454758</v>
      </c>
      <c r="L6493" s="28">
        <f t="shared" si="1187"/>
        <v>6.5398480281028419</v>
      </c>
      <c r="M6493" s="28">
        <f t="shared" si="1192"/>
        <v>0.42483638396340279</v>
      </c>
      <c r="N6493" s="28">
        <f t="shared" si="1185"/>
        <v>8.0216224497877064</v>
      </c>
      <c r="O6493" s="28">
        <f t="shared" si="1193"/>
        <v>0.52109423039239344</v>
      </c>
      <c r="P6493" s="28">
        <f t="shared" si="1194"/>
        <v>0.94593061435579617</v>
      </c>
      <c r="Q6493" s="6">
        <f t="shared" si="1188"/>
        <v>0.20392146430243333</v>
      </c>
      <c r="R6493" s="6">
        <f t="shared" si="1189"/>
        <v>0.20322674985303346</v>
      </c>
      <c r="S6493" s="6">
        <f t="shared" si="1190"/>
        <v>0.40714821415546676</v>
      </c>
    </row>
    <row r="6494" spans="2:19" customFormat="1" x14ac:dyDescent="0.25">
      <c r="B6494" s="200" t="s">
        <v>866</v>
      </c>
      <c r="C6494" s="114">
        <v>2</v>
      </c>
      <c r="D6494" s="1">
        <v>3.3</v>
      </c>
      <c r="E6494" s="1"/>
      <c r="F6494" s="1"/>
      <c r="G6494" s="4">
        <f t="shared" si="1186"/>
        <v>64.961200000000005</v>
      </c>
      <c r="H6494" s="201"/>
      <c r="I6494" s="201"/>
      <c r="J6494" s="204">
        <f t="shared" si="1184"/>
        <v>8.5529859993982123E-4</v>
      </c>
      <c r="K6494" s="204">
        <f t="shared" si="1191"/>
        <v>5.5561224488086945E-2</v>
      </c>
      <c r="L6494" s="28">
        <f t="shared" si="1187"/>
        <v>2.7634881041225379</v>
      </c>
      <c r="M6494" s="28">
        <f t="shared" si="1192"/>
        <v>0.17951950691152002</v>
      </c>
      <c r="N6494" s="28">
        <f t="shared" si="1185"/>
        <v>5.1745344101160526</v>
      </c>
      <c r="O6494" s="28">
        <f t="shared" si="1193"/>
        <v>0.3361439712423443</v>
      </c>
      <c r="P6494" s="28">
        <f t="shared" si="1194"/>
        <v>0.51566347815386426</v>
      </c>
      <c r="Q6494" s="6">
        <f t="shared" si="1188"/>
        <v>8.6169363317529613E-2</v>
      </c>
      <c r="R6494" s="6">
        <f t="shared" si="1189"/>
        <v>0.13109614878451428</v>
      </c>
      <c r="S6494" s="6">
        <f t="shared" si="1190"/>
        <v>0.2172655121020439</v>
      </c>
    </row>
    <row r="6495" spans="2:19" customFormat="1" x14ac:dyDescent="0.25">
      <c r="B6495" s="200" t="s">
        <v>866</v>
      </c>
      <c r="C6495" s="114">
        <v>2</v>
      </c>
      <c r="D6495" s="1">
        <v>12</v>
      </c>
      <c r="E6495" s="1"/>
      <c r="F6495" s="1"/>
      <c r="G6495" s="4">
        <f t="shared" si="1186"/>
        <v>64.961200000000005</v>
      </c>
      <c r="H6495" s="201"/>
      <c r="I6495" s="201"/>
      <c r="J6495" s="204">
        <f t="shared" si="1184"/>
        <v>1.1309733552923255E-2</v>
      </c>
      <c r="K6495" s="204">
        <f t="shared" si="1191"/>
        <v>0.73469387752842241</v>
      </c>
      <c r="L6495" s="28">
        <f t="shared" si="1187"/>
        <v>53.756593028703207</v>
      </c>
      <c r="M6495" s="28">
        <f t="shared" si="1192"/>
        <v>3.4920928587895022</v>
      </c>
      <c r="N6495" s="28">
        <f t="shared" si="1185"/>
        <v>23.434302275651412</v>
      </c>
      <c r="O6495" s="28">
        <f t="shared" si="1193"/>
        <v>1.5223204265162671</v>
      </c>
      <c r="P6495" s="28">
        <f t="shared" si="1194"/>
        <v>5.0144132853057695</v>
      </c>
      <c r="Q6495" s="6">
        <f t="shared" si="1188"/>
        <v>1.6762045722189609</v>
      </c>
      <c r="R6495" s="6">
        <f t="shared" si="1189"/>
        <v>0.59370496634134418</v>
      </c>
      <c r="S6495" s="6">
        <f t="shared" si="1190"/>
        <v>2.269909538560305</v>
      </c>
    </row>
    <row r="6496" spans="2:19" customFormat="1" x14ac:dyDescent="0.25">
      <c r="B6496" s="200" t="s">
        <v>866</v>
      </c>
      <c r="C6496" s="114">
        <v>2</v>
      </c>
      <c r="D6496" s="1">
        <v>3.5</v>
      </c>
      <c r="E6496" s="1"/>
      <c r="F6496" s="1"/>
      <c r="G6496" s="4">
        <f t="shared" si="1186"/>
        <v>64.961200000000005</v>
      </c>
      <c r="H6496" s="201"/>
      <c r="I6496" s="201"/>
      <c r="J6496" s="204">
        <f t="shared" si="1184"/>
        <v>9.6211275016187424E-4</v>
      </c>
      <c r="K6496" s="204">
        <f t="shared" si="1191"/>
        <v>6.2499999998077607E-2</v>
      </c>
      <c r="L6496" s="28">
        <f t="shared" si="1187"/>
        <v>3.1637815247608514</v>
      </c>
      <c r="M6496" s="28">
        <f t="shared" si="1192"/>
        <v>0.20552304837265933</v>
      </c>
      <c r="N6496" s="28">
        <f t="shared" si="1185"/>
        <v>5.5433152983182508</v>
      </c>
      <c r="O6496" s="28">
        <f t="shared" si="1193"/>
        <v>0.36010042074168885</v>
      </c>
      <c r="P6496" s="28">
        <f t="shared" si="1194"/>
        <v>0.56562346911434824</v>
      </c>
      <c r="Q6496" s="6">
        <f t="shared" si="1188"/>
        <v>9.865106321887647E-2</v>
      </c>
      <c r="R6496" s="6">
        <f t="shared" si="1189"/>
        <v>0.14043916408925866</v>
      </c>
      <c r="S6496" s="6">
        <f t="shared" si="1190"/>
        <v>0.23909022730813512</v>
      </c>
    </row>
    <row r="6497" spans="2:19" customFormat="1" x14ac:dyDescent="0.25">
      <c r="B6497" s="200" t="s">
        <v>866</v>
      </c>
      <c r="C6497" s="114">
        <v>2</v>
      </c>
      <c r="D6497" s="1">
        <v>4.8</v>
      </c>
      <c r="E6497" s="1"/>
      <c r="F6497" s="1"/>
      <c r="G6497" s="4">
        <f t="shared" si="1186"/>
        <v>64.961200000000005</v>
      </c>
      <c r="H6497" s="201"/>
      <c r="I6497" s="201"/>
      <c r="J6497" s="204">
        <f t="shared" ref="J6497:J6560" si="1195">((+D6497/200)^2)*PI()</f>
        <v>1.8095573684677208E-3</v>
      </c>
      <c r="K6497" s="204">
        <f t="shared" si="1191"/>
        <v>0.11755102040454758</v>
      </c>
      <c r="L6497" s="28">
        <f t="shared" si="1187"/>
        <v>6.5398480281028419</v>
      </c>
      <c r="M6497" s="28">
        <f t="shared" si="1192"/>
        <v>0.42483638396340279</v>
      </c>
      <c r="N6497" s="28">
        <f t="shared" ref="N6497:N6560" si="1196">1.28*(D6497^1.17)</f>
        <v>8.0216224497877064</v>
      </c>
      <c r="O6497" s="28">
        <f t="shared" si="1193"/>
        <v>0.52109423039239344</v>
      </c>
      <c r="P6497" s="28">
        <f t="shared" si="1194"/>
        <v>0.94593061435579617</v>
      </c>
      <c r="Q6497" s="6">
        <f t="shared" si="1188"/>
        <v>0.20392146430243333</v>
      </c>
      <c r="R6497" s="6">
        <f t="shared" si="1189"/>
        <v>0.20322674985303346</v>
      </c>
      <c r="S6497" s="6">
        <f t="shared" si="1190"/>
        <v>0.40714821415546676</v>
      </c>
    </row>
    <row r="6498" spans="2:19" customFormat="1" x14ac:dyDescent="0.25">
      <c r="B6498" s="200" t="s">
        <v>866</v>
      </c>
      <c r="C6498" s="114">
        <v>2</v>
      </c>
      <c r="D6498" s="1">
        <v>10.9</v>
      </c>
      <c r="E6498" s="1"/>
      <c r="F6498" s="1"/>
      <c r="G6498" s="4">
        <f t="shared" ref="G6498:G6561" si="1197">IF($D6498&lt;3.01,795.7747,64.9612)</f>
        <v>64.961200000000005</v>
      </c>
      <c r="H6498" s="201"/>
      <c r="I6498" s="201"/>
      <c r="J6498" s="204">
        <f t="shared" si="1195"/>
        <v>9.3313155793250824E-3</v>
      </c>
      <c r="K6498" s="204">
        <f t="shared" si="1191"/>
        <v>0.6061734693691101</v>
      </c>
      <c r="L6498" s="28">
        <f t="shared" ref="L6498:L6561" si="1198">0.17758*(D6498^2.299)</f>
        <v>43.096060321310915</v>
      </c>
      <c r="M6498" s="28">
        <f t="shared" si="1192"/>
        <v>2.7995718480457787</v>
      </c>
      <c r="N6498" s="28">
        <f t="shared" si="1196"/>
        <v>20.941075001217378</v>
      </c>
      <c r="O6498" s="28">
        <f t="shared" si="1193"/>
        <v>1.3603573877548367</v>
      </c>
      <c r="P6498" s="28">
        <f t="shared" si="1194"/>
        <v>4.1599292358006155</v>
      </c>
      <c r="Q6498" s="6">
        <f t="shared" si="1188"/>
        <v>1.3437944870619738</v>
      </c>
      <c r="R6498" s="6">
        <f t="shared" si="1189"/>
        <v>0.53053938122438637</v>
      </c>
      <c r="S6498" s="6">
        <f t="shared" si="1190"/>
        <v>1.8743338682863602</v>
      </c>
    </row>
    <row r="6499" spans="2:19" customFormat="1" x14ac:dyDescent="0.25">
      <c r="B6499" s="200" t="s">
        <v>866</v>
      </c>
      <c r="C6499" s="114">
        <v>2</v>
      </c>
      <c r="D6499" s="1">
        <v>10.1</v>
      </c>
      <c r="E6499" s="1"/>
      <c r="F6499" s="1"/>
      <c r="G6499" s="4">
        <f t="shared" si="1197"/>
        <v>64.961200000000005</v>
      </c>
      <c r="H6499" s="201"/>
      <c r="I6499" s="201"/>
      <c r="J6499" s="204">
        <f t="shared" si="1195"/>
        <v>8.0118466648173691E-3</v>
      </c>
      <c r="K6499" s="204">
        <f t="shared" si="1191"/>
        <v>0.5204591836574608</v>
      </c>
      <c r="L6499" s="28">
        <f t="shared" si="1198"/>
        <v>36.168366096319403</v>
      </c>
      <c r="M6499" s="28">
        <f t="shared" si="1192"/>
        <v>2.349540509228365</v>
      </c>
      <c r="N6499" s="28">
        <f t="shared" si="1196"/>
        <v>19.154286406795634</v>
      </c>
      <c r="O6499" s="28">
        <f t="shared" si="1193"/>
        <v>1.2442854542635335</v>
      </c>
      <c r="P6499" s="28">
        <f t="shared" si="1194"/>
        <v>3.5938259634918985</v>
      </c>
      <c r="Q6499" s="6">
        <f t="shared" si="1188"/>
        <v>1.1277794444296152</v>
      </c>
      <c r="R6499" s="6">
        <f t="shared" si="1189"/>
        <v>0.4852713271627781</v>
      </c>
      <c r="S6499" s="6">
        <f t="shared" si="1190"/>
        <v>1.6130507715923934</v>
      </c>
    </row>
    <row r="6500" spans="2:19" customFormat="1" x14ac:dyDescent="0.25">
      <c r="B6500" s="200" t="s">
        <v>866</v>
      </c>
      <c r="C6500" s="114">
        <v>2</v>
      </c>
      <c r="D6500" s="1">
        <v>18.7</v>
      </c>
      <c r="E6500" s="1"/>
      <c r="F6500" s="1"/>
      <c r="G6500" s="4">
        <f t="shared" si="1197"/>
        <v>64.961200000000005</v>
      </c>
      <c r="H6500" s="201"/>
      <c r="I6500" s="201"/>
      <c r="J6500" s="204">
        <f t="shared" si="1195"/>
        <v>2.746458837584537E-2</v>
      </c>
      <c r="K6500" s="204">
        <f t="shared" si="1191"/>
        <v>1.7841326530063475</v>
      </c>
      <c r="L6500" s="28">
        <f t="shared" si="1198"/>
        <v>149.05889763440575</v>
      </c>
      <c r="M6500" s="28">
        <f t="shared" si="1192"/>
        <v>9.6830450488223683</v>
      </c>
      <c r="N6500" s="28">
        <f t="shared" si="1196"/>
        <v>39.378996911135559</v>
      </c>
      <c r="O6500" s="28">
        <f t="shared" si="1193"/>
        <v>2.558106943761195</v>
      </c>
      <c r="P6500" s="28">
        <f t="shared" si="1194"/>
        <v>12.241151992583564</v>
      </c>
      <c r="Q6500" s="6">
        <f t="shared" si="1188"/>
        <v>4.6478616234347365</v>
      </c>
      <c r="R6500" s="6">
        <f t="shared" si="1189"/>
        <v>0.99766170806686605</v>
      </c>
      <c r="S6500" s="6">
        <f t="shared" si="1190"/>
        <v>5.6455233315016029</v>
      </c>
    </row>
    <row r="6501" spans="2:19" customFormat="1" x14ac:dyDescent="0.25">
      <c r="B6501" s="200" t="s">
        <v>866</v>
      </c>
      <c r="C6501" s="114">
        <v>2</v>
      </c>
      <c r="D6501" s="1">
        <v>10.3</v>
      </c>
      <c r="E6501" s="1"/>
      <c r="F6501" s="1"/>
      <c r="G6501" s="4">
        <f t="shared" si="1197"/>
        <v>64.961200000000005</v>
      </c>
      <c r="H6501" s="201"/>
      <c r="I6501" s="201"/>
      <c r="J6501" s="204">
        <f t="shared" si="1195"/>
        <v>8.3322891154835304E-3</v>
      </c>
      <c r="K6501" s="204">
        <f t="shared" si="1191"/>
        <v>0.54127551018743292</v>
      </c>
      <c r="L6501" s="28">
        <f t="shared" si="1198"/>
        <v>37.836140652479074</v>
      </c>
      <c r="M6501" s="28">
        <f t="shared" si="1192"/>
        <v>2.4578811478273606</v>
      </c>
      <c r="N6501" s="28">
        <f t="shared" si="1196"/>
        <v>19.598801871387312</v>
      </c>
      <c r="O6501" s="28">
        <f t="shared" si="1193"/>
        <v>1.2731617128220558</v>
      </c>
      <c r="P6501" s="28">
        <f t="shared" si="1194"/>
        <v>3.7310428606494161</v>
      </c>
      <c r="Q6501" s="6">
        <f t="shared" si="1188"/>
        <v>1.1797829509571329</v>
      </c>
      <c r="R6501" s="6">
        <f t="shared" si="1189"/>
        <v>0.49653306800060176</v>
      </c>
      <c r="S6501" s="6">
        <f t="shared" si="1190"/>
        <v>1.6763160189577346</v>
      </c>
    </row>
    <row r="6502" spans="2:19" customFormat="1" x14ac:dyDescent="0.25">
      <c r="B6502" s="200" t="s">
        <v>866</v>
      </c>
      <c r="C6502" s="114">
        <v>2</v>
      </c>
      <c r="D6502" s="1">
        <v>6.8</v>
      </c>
      <c r="E6502" s="1"/>
      <c r="F6502" s="1"/>
      <c r="G6502" s="4">
        <f t="shared" si="1197"/>
        <v>64.961200000000005</v>
      </c>
      <c r="H6502" s="201"/>
      <c r="I6502" s="201"/>
      <c r="J6502" s="204">
        <f t="shared" si="1195"/>
        <v>3.6316811075498014E-3</v>
      </c>
      <c r="K6502" s="204">
        <f t="shared" si="1191"/>
        <v>0.23591836733968233</v>
      </c>
      <c r="L6502" s="28">
        <f t="shared" si="1198"/>
        <v>14.565722844180941</v>
      </c>
      <c r="M6502" s="28">
        <f t="shared" si="1192"/>
        <v>0.94620685317821773</v>
      </c>
      <c r="N6502" s="28">
        <f t="shared" si="1196"/>
        <v>12.057170367208817</v>
      </c>
      <c r="O6502" s="28">
        <f t="shared" si="1193"/>
        <v>0.78324827085036008</v>
      </c>
      <c r="P6502" s="28">
        <f t="shared" si="1194"/>
        <v>1.7294551240285778</v>
      </c>
      <c r="Q6502" s="6">
        <f t="shared" si="1188"/>
        <v>0.45417928952554448</v>
      </c>
      <c r="R6502" s="6">
        <f t="shared" si="1189"/>
        <v>0.30546682563164046</v>
      </c>
      <c r="S6502" s="6">
        <f t="shared" si="1190"/>
        <v>0.75964611515718494</v>
      </c>
    </row>
    <row r="6503" spans="2:19" customFormat="1" x14ac:dyDescent="0.25">
      <c r="B6503" s="200" t="s">
        <v>866</v>
      </c>
      <c r="C6503" s="114">
        <v>2</v>
      </c>
      <c r="D6503" s="1">
        <v>13.1</v>
      </c>
      <c r="E6503" s="1"/>
      <c r="F6503" s="1"/>
      <c r="G6503" s="4">
        <f t="shared" si="1197"/>
        <v>64.961200000000005</v>
      </c>
      <c r="H6503" s="201"/>
      <c r="I6503" s="201"/>
      <c r="J6503" s="204">
        <f t="shared" si="1195"/>
        <v>1.3478217882063612E-2</v>
      </c>
      <c r="K6503" s="204">
        <f t="shared" si="1191"/>
        <v>0.87556122446286522</v>
      </c>
      <c r="L6503" s="28">
        <f t="shared" si="1198"/>
        <v>65.765898878706125</v>
      </c>
      <c r="M6503" s="28">
        <f t="shared" si="1192"/>
        <v>4.272231793104436</v>
      </c>
      <c r="N6503" s="28">
        <f t="shared" si="1196"/>
        <v>25.966737375690499</v>
      </c>
      <c r="O6503" s="28">
        <f t="shared" si="1193"/>
        <v>1.6868304527277946</v>
      </c>
      <c r="P6503" s="28">
        <f t="shared" si="1194"/>
        <v>5.9590622458322304</v>
      </c>
      <c r="Q6503" s="6">
        <f t="shared" si="1188"/>
        <v>2.0506712606901294</v>
      </c>
      <c r="R6503" s="6">
        <f t="shared" si="1189"/>
        <v>0.65786387656383993</v>
      </c>
      <c r="S6503" s="6">
        <f t="shared" si="1190"/>
        <v>2.7085351372539694</v>
      </c>
    </row>
    <row r="6504" spans="2:19" customFormat="1" x14ac:dyDescent="0.25">
      <c r="B6504" s="200" t="s">
        <v>866</v>
      </c>
      <c r="C6504" s="114">
        <v>2</v>
      </c>
      <c r="D6504" s="1">
        <v>11.5</v>
      </c>
      <c r="E6504" s="1"/>
      <c r="F6504" s="1"/>
      <c r="G6504" s="4">
        <f t="shared" si="1197"/>
        <v>64.961200000000005</v>
      </c>
      <c r="H6504" s="201"/>
      <c r="I6504" s="201"/>
      <c r="J6504" s="204">
        <f t="shared" si="1195"/>
        <v>1.0386890710931254E-2</v>
      </c>
      <c r="K6504" s="204">
        <f t="shared" si="1191"/>
        <v>0.67474489793842962</v>
      </c>
      <c r="L6504" s="28">
        <f t="shared" si="1198"/>
        <v>48.745932932395526</v>
      </c>
      <c r="M6504" s="28">
        <f t="shared" si="1192"/>
        <v>3.1665943598278079</v>
      </c>
      <c r="N6504" s="28">
        <f t="shared" si="1196"/>
        <v>22.295973671423809</v>
      </c>
      <c r="O6504" s="28">
        <f t="shared" si="1193"/>
        <v>1.4483732329570229</v>
      </c>
      <c r="P6504" s="28">
        <f t="shared" si="1194"/>
        <v>4.614967592784831</v>
      </c>
      <c r="Q6504" s="6">
        <f t="shared" si="1188"/>
        <v>1.5199652927173477</v>
      </c>
      <c r="R6504" s="6">
        <f t="shared" si="1189"/>
        <v>0.56486556085323891</v>
      </c>
      <c r="S6504" s="6">
        <f t="shared" si="1190"/>
        <v>2.0848308535705868</v>
      </c>
    </row>
    <row r="6505" spans="2:19" customFormat="1" x14ac:dyDescent="0.25">
      <c r="B6505" s="200" t="s">
        <v>866</v>
      </c>
      <c r="C6505" s="114">
        <v>2</v>
      </c>
      <c r="D6505" s="1">
        <v>8.6</v>
      </c>
      <c r="E6505" s="1"/>
      <c r="F6505" s="1"/>
      <c r="G6505" s="4">
        <f t="shared" si="1197"/>
        <v>64.961200000000005</v>
      </c>
      <c r="H6505" s="201"/>
      <c r="I6505" s="201"/>
      <c r="J6505" s="204">
        <f t="shared" si="1195"/>
        <v>5.8088048164875268E-3</v>
      </c>
      <c r="K6505" s="204">
        <f t="shared" si="1191"/>
        <v>0.37734693876390357</v>
      </c>
      <c r="L6505" s="28">
        <f t="shared" si="1198"/>
        <v>24.992286516385054</v>
      </c>
      <c r="M6505" s="28">
        <f t="shared" si="1192"/>
        <v>1.6235289543384737</v>
      </c>
      <c r="N6505" s="28">
        <f t="shared" si="1196"/>
        <v>15.869862268149246</v>
      </c>
      <c r="O6505" s="28">
        <f t="shared" si="1193"/>
        <v>1.0309253167697232</v>
      </c>
      <c r="P6505" s="28">
        <f t="shared" si="1194"/>
        <v>2.6544542711081967</v>
      </c>
      <c r="Q6505" s="6">
        <f t="shared" si="1188"/>
        <v>0.7792938980824673</v>
      </c>
      <c r="R6505" s="6">
        <f t="shared" si="1189"/>
        <v>0.40206087354019204</v>
      </c>
      <c r="S6505" s="6">
        <f t="shared" si="1190"/>
        <v>1.1813547716226593</v>
      </c>
    </row>
    <row r="6506" spans="2:19" customFormat="1" x14ac:dyDescent="0.25">
      <c r="B6506" s="200" t="s">
        <v>866</v>
      </c>
      <c r="C6506" s="114">
        <v>2</v>
      </c>
      <c r="D6506" s="1">
        <v>4.2</v>
      </c>
      <c r="E6506" s="1"/>
      <c r="F6506" s="1"/>
      <c r="G6506" s="4">
        <f t="shared" si="1197"/>
        <v>64.961200000000005</v>
      </c>
      <c r="H6506" s="201"/>
      <c r="I6506" s="201"/>
      <c r="J6506" s="204">
        <f t="shared" si="1195"/>
        <v>1.385442360233099E-3</v>
      </c>
      <c r="K6506" s="204">
        <f t="shared" si="1191"/>
        <v>8.9999999997231753E-2</v>
      </c>
      <c r="L6506" s="28">
        <f t="shared" si="1198"/>
        <v>4.811097633235077</v>
      </c>
      <c r="M6506" s="28">
        <f t="shared" si="1192"/>
        <v>0.31253468163409348</v>
      </c>
      <c r="N6506" s="28">
        <f t="shared" si="1196"/>
        <v>6.861382640483793</v>
      </c>
      <c r="O6506" s="28">
        <f t="shared" si="1193"/>
        <v>0.44572365863033786</v>
      </c>
      <c r="P6506" s="28">
        <f t="shared" si="1194"/>
        <v>0.7582583402644314</v>
      </c>
      <c r="Q6506" s="6">
        <f t="shared" si="1188"/>
        <v>0.15001664718436486</v>
      </c>
      <c r="R6506" s="6">
        <f t="shared" si="1189"/>
        <v>0.17383222686583177</v>
      </c>
      <c r="S6506" s="6">
        <f t="shared" si="1190"/>
        <v>0.32384887405019663</v>
      </c>
    </row>
    <row r="6507" spans="2:19" customFormat="1" x14ac:dyDescent="0.25">
      <c r="B6507" s="200" t="s">
        <v>866</v>
      </c>
      <c r="C6507" s="114">
        <v>2</v>
      </c>
      <c r="D6507" s="1">
        <v>4.0999999999999996</v>
      </c>
      <c r="E6507" s="1"/>
      <c r="F6507" s="1"/>
      <c r="G6507" s="4">
        <f t="shared" si="1197"/>
        <v>64.961200000000005</v>
      </c>
      <c r="H6507" s="201"/>
      <c r="I6507" s="201"/>
      <c r="J6507" s="204">
        <f t="shared" si="1195"/>
        <v>1.3202543126711102E-3</v>
      </c>
      <c r="K6507" s="204">
        <f t="shared" si="1191"/>
        <v>8.5765306119810952E-2</v>
      </c>
      <c r="L6507" s="28">
        <f t="shared" si="1198"/>
        <v>4.5518101325650582</v>
      </c>
      <c r="M6507" s="28">
        <f t="shared" si="1192"/>
        <v>0.29569105411886604</v>
      </c>
      <c r="N6507" s="28">
        <f t="shared" si="1196"/>
        <v>6.670633528309061</v>
      </c>
      <c r="O6507" s="28">
        <f t="shared" si="1193"/>
        <v>0.43333236716418877</v>
      </c>
      <c r="P6507" s="28">
        <f t="shared" si="1194"/>
        <v>0.72902342128305486</v>
      </c>
      <c r="Q6507" s="6">
        <f t="shared" si="1188"/>
        <v>0.14193170597705571</v>
      </c>
      <c r="R6507" s="6">
        <f t="shared" si="1189"/>
        <v>0.16899962319403364</v>
      </c>
      <c r="S6507" s="6">
        <f t="shared" si="1190"/>
        <v>0.31093132917108934</v>
      </c>
    </row>
    <row r="6508" spans="2:19" customFormat="1" x14ac:dyDescent="0.25">
      <c r="B6508" s="200" t="s">
        <v>866</v>
      </c>
      <c r="C6508" s="114">
        <v>2</v>
      </c>
      <c r="D6508" s="1">
        <v>4.3</v>
      </c>
      <c r="E6508" s="1"/>
      <c r="F6508" s="1"/>
      <c r="G6508" s="4">
        <f t="shared" si="1197"/>
        <v>64.961200000000005</v>
      </c>
      <c r="H6508" s="201"/>
      <c r="I6508" s="201"/>
      <c r="J6508" s="204">
        <f t="shared" si="1195"/>
        <v>1.4522012041218817E-3</v>
      </c>
      <c r="K6508" s="204">
        <f t="shared" si="1191"/>
        <v>9.4336734690975893E-2</v>
      </c>
      <c r="L6508" s="28">
        <f t="shared" si="1198"/>
        <v>5.0785301024450318</v>
      </c>
      <c r="M6508" s="28">
        <f t="shared" si="1192"/>
        <v>0.3299074160899001</v>
      </c>
      <c r="N6508" s="28">
        <f t="shared" si="1196"/>
        <v>7.0529054640829827</v>
      </c>
      <c r="O6508" s="28">
        <f t="shared" si="1193"/>
        <v>0.45816521132004828</v>
      </c>
      <c r="P6508" s="28">
        <f t="shared" si="1194"/>
        <v>0.78807262740994832</v>
      </c>
      <c r="Q6508" s="6">
        <f t="shared" si="1188"/>
        <v>0.15835555972315205</v>
      </c>
      <c r="R6508" s="6">
        <f t="shared" si="1189"/>
        <v>0.17868443241481885</v>
      </c>
      <c r="S6508" s="6">
        <f t="shared" si="1190"/>
        <v>0.33703999213797087</v>
      </c>
    </row>
    <row r="6509" spans="2:19" customFormat="1" x14ac:dyDescent="0.25">
      <c r="B6509" s="200" t="s">
        <v>866</v>
      </c>
      <c r="C6509" s="114">
        <v>2</v>
      </c>
      <c r="D6509" s="1">
        <v>12.7</v>
      </c>
      <c r="E6509" s="1"/>
      <c r="F6509" s="1"/>
      <c r="G6509" s="4">
        <f t="shared" si="1197"/>
        <v>64.961200000000005</v>
      </c>
      <c r="H6509" s="201"/>
      <c r="I6509" s="201"/>
      <c r="J6509" s="204">
        <f t="shared" si="1195"/>
        <v>1.2667686977437444E-2</v>
      </c>
      <c r="K6509" s="204">
        <f t="shared" si="1191"/>
        <v>0.82290816323999483</v>
      </c>
      <c r="L6509" s="28">
        <f t="shared" si="1198"/>
        <v>61.240511038146693</v>
      </c>
      <c r="M6509" s="28">
        <f t="shared" si="1192"/>
        <v>3.9782571628142986</v>
      </c>
      <c r="N6509" s="28">
        <f t="shared" si="1196"/>
        <v>25.041499040759668</v>
      </c>
      <c r="O6509" s="28">
        <f t="shared" si="1193"/>
        <v>1.6267258590388856</v>
      </c>
      <c r="P6509" s="28">
        <f t="shared" si="1194"/>
        <v>5.604983021853184</v>
      </c>
      <c r="Q6509" s="6">
        <f t="shared" si="1188"/>
        <v>1.9095634381508633</v>
      </c>
      <c r="R6509" s="6">
        <f t="shared" si="1189"/>
        <v>0.63442308502516542</v>
      </c>
      <c r="S6509" s="6">
        <f t="shared" si="1190"/>
        <v>2.5439865231760286</v>
      </c>
    </row>
    <row r="6510" spans="2:19" customFormat="1" x14ac:dyDescent="0.25">
      <c r="B6510" s="200" t="s">
        <v>866</v>
      </c>
      <c r="C6510" s="114">
        <v>2</v>
      </c>
      <c r="D6510" s="1">
        <v>14.6</v>
      </c>
      <c r="E6510" s="1"/>
      <c r="F6510" s="1"/>
      <c r="G6510" s="4">
        <f t="shared" si="1197"/>
        <v>64.961200000000005</v>
      </c>
      <c r="H6510" s="201"/>
      <c r="I6510" s="201"/>
      <c r="J6510" s="204">
        <f t="shared" si="1195"/>
        <v>1.6741547250980007E-2</v>
      </c>
      <c r="K6510" s="204">
        <f t="shared" si="1191"/>
        <v>1.0875510203747119</v>
      </c>
      <c r="L6510" s="28">
        <f t="shared" si="1198"/>
        <v>84.380339245409616</v>
      </c>
      <c r="M6510" s="28">
        <f t="shared" si="1192"/>
        <v>5.4814482001081304</v>
      </c>
      <c r="N6510" s="28">
        <f t="shared" si="1196"/>
        <v>29.478325560151333</v>
      </c>
      <c r="O6510" s="28">
        <f t="shared" si="1193"/>
        <v>1.9149474395207928</v>
      </c>
      <c r="P6510" s="28">
        <f t="shared" si="1194"/>
        <v>7.3963956396289232</v>
      </c>
      <c r="Q6510" s="6">
        <f t="shared" si="1188"/>
        <v>2.6310951360519024</v>
      </c>
      <c r="R6510" s="6">
        <f t="shared" si="1189"/>
        <v>0.74682950141310922</v>
      </c>
      <c r="S6510" s="6">
        <f t="shared" si="1190"/>
        <v>3.3779246374650116</v>
      </c>
    </row>
    <row r="6511" spans="2:19" customFormat="1" x14ac:dyDescent="0.25">
      <c r="B6511" s="200" t="s">
        <v>866</v>
      </c>
      <c r="C6511" s="114">
        <v>2</v>
      </c>
      <c r="D6511" s="1">
        <v>5.5</v>
      </c>
      <c r="E6511" s="1"/>
      <c r="F6511" s="1"/>
      <c r="G6511" s="4">
        <f t="shared" si="1197"/>
        <v>64.961200000000005</v>
      </c>
      <c r="H6511" s="201"/>
      <c r="I6511" s="201"/>
      <c r="J6511" s="204">
        <f t="shared" si="1195"/>
        <v>2.3758294442772811E-3</v>
      </c>
      <c r="K6511" s="204">
        <f t="shared" si="1191"/>
        <v>0.15433673468913039</v>
      </c>
      <c r="L6511" s="28">
        <f t="shared" si="1198"/>
        <v>8.9430956308196485</v>
      </c>
      <c r="M6511" s="28">
        <f t="shared" si="1192"/>
        <v>0.58095423516110178</v>
      </c>
      <c r="N6511" s="28">
        <f t="shared" si="1196"/>
        <v>9.4066355127217793</v>
      </c>
      <c r="O6511" s="28">
        <f t="shared" si="1193"/>
        <v>0.61106634272138272</v>
      </c>
      <c r="P6511" s="28">
        <f t="shared" si="1194"/>
        <v>1.1920205778824844</v>
      </c>
      <c r="Q6511" s="6">
        <f t="shared" si="1188"/>
        <v>0.27885803287732885</v>
      </c>
      <c r="R6511" s="6">
        <f t="shared" si="1189"/>
        <v>0.23831587366133927</v>
      </c>
      <c r="S6511" s="6">
        <f t="shared" si="1190"/>
        <v>0.51717390653866813</v>
      </c>
    </row>
    <row r="6512" spans="2:19" customFormat="1" x14ac:dyDescent="0.25">
      <c r="B6512" s="200" t="s">
        <v>866</v>
      </c>
      <c r="C6512" s="114">
        <v>2</v>
      </c>
      <c r="D6512" s="1">
        <v>11.7</v>
      </c>
      <c r="E6512" s="1"/>
      <c r="F6512" s="1"/>
      <c r="G6512" s="4">
        <f t="shared" si="1197"/>
        <v>64.961200000000005</v>
      </c>
      <c r="H6512" s="201"/>
      <c r="I6512" s="201"/>
      <c r="J6512" s="204">
        <f t="shared" si="1195"/>
        <v>1.0751315458747667E-2</v>
      </c>
      <c r="K6512" s="204">
        <f t="shared" si="1191"/>
        <v>0.69841836732545637</v>
      </c>
      <c r="L6512" s="28">
        <f t="shared" si="1198"/>
        <v>50.716975646418298</v>
      </c>
      <c r="M6512" s="28">
        <f t="shared" si="1192"/>
        <v>3.2946356622654975</v>
      </c>
      <c r="N6512" s="28">
        <f t="shared" si="1196"/>
        <v>22.750315714062285</v>
      </c>
      <c r="O6512" s="28">
        <f t="shared" si="1193"/>
        <v>1.4778878378297406</v>
      </c>
      <c r="P6512" s="28">
        <f t="shared" si="1194"/>
        <v>4.7725235000952377</v>
      </c>
      <c r="Q6512" s="6">
        <f t="shared" si="1188"/>
        <v>1.5814251178874388</v>
      </c>
      <c r="R6512" s="6">
        <f t="shared" si="1189"/>
        <v>0.57637625675359883</v>
      </c>
      <c r="S6512" s="6">
        <f t="shared" si="1190"/>
        <v>2.1578013746410374</v>
      </c>
    </row>
    <row r="6513" spans="2:19" customFormat="1" x14ac:dyDescent="0.25">
      <c r="B6513" s="200" t="s">
        <v>866</v>
      </c>
      <c r="C6513" s="114">
        <v>2</v>
      </c>
      <c r="D6513" s="1">
        <v>7</v>
      </c>
      <c r="E6513" s="1"/>
      <c r="F6513" s="1"/>
      <c r="G6513" s="4">
        <f t="shared" si="1197"/>
        <v>64.961200000000005</v>
      </c>
      <c r="H6513" s="201"/>
      <c r="I6513" s="201"/>
      <c r="J6513" s="204">
        <f t="shared" si="1195"/>
        <v>3.8484510006474969E-3</v>
      </c>
      <c r="K6513" s="204">
        <f t="shared" si="1191"/>
        <v>0.24999999999231043</v>
      </c>
      <c r="L6513" s="28">
        <f t="shared" si="1198"/>
        <v>15.569492106387406</v>
      </c>
      <c r="M6513" s="28">
        <f t="shared" si="1192"/>
        <v>1.0114129102390135</v>
      </c>
      <c r="N6513" s="28">
        <f t="shared" si="1196"/>
        <v>12.473107819356448</v>
      </c>
      <c r="O6513" s="28">
        <f t="shared" si="1193"/>
        <v>0.81026806739089385</v>
      </c>
      <c r="P6513" s="28">
        <f t="shared" si="1194"/>
        <v>1.8216809776299074</v>
      </c>
      <c r="Q6513" s="6">
        <f t="shared" si="1188"/>
        <v>0.48547819691472643</v>
      </c>
      <c r="R6513" s="6">
        <f t="shared" si="1189"/>
        <v>0.31600454628244862</v>
      </c>
      <c r="S6513" s="6">
        <f t="shared" si="1190"/>
        <v>0.80148274319717505</v>
      </c>
    </row>
    <row r="6514" spans="2:19" customFormat="1" x14ac:dyDescent="0.25">
      <c r="B6514" s="200" t="s">
        <v>866</v>
      </c>
      <c r="C6514" s="114">
        <v>2</v>
      </c>
      <c r="D6514" s="1">
        <v>10.3</v>
      </c>
      <c r="E6514" s="1"/>
      <c r="F6514" s="1"/>
      <c r="G6514" s="4">
        <f t="shared" si="1197"/>
        <v>64.961200000000005</v>
      </c>
      <c r="H6514" s="201"/>
      <c r="I6514" s="201"/>
      <c r="J6514" s="204">
        <f t="shared" si="1195"/>
        <v>8.3322891154835304E-3</v>
      </c>
      <c r="K6514" s="204">
        <f t="shared" si="1191"/>
        <v>0.54127551018743292</v>
      </c>
      <c r="L6514" s="28">
        <f t="shared" si="1198"/>
        <v>37.836140652479074</v>
      </c>
      <c r="M6514" s="28">
        <f t="shared" si="1192"/>
        <v>2.4578811478273606</v>
      </c>
      <c r="N6514" s="28">
        <f t="shared" si="1196"/>
        <v>19.598801871387312</v>
      </c>
      <c r="O6514" s="28">
        <f t="shared" si="1193"/>
        <v>1.2731617128220558</v>
      </c>
      <c r="P6514" s="28">
        <f t="shared" si="1194"/>
        <v>3.7310428606494161</v>
      </c>
      <c r="Q6514" s="6">
        <f t="shared" si="1188"/>
        <v>1.1797829509571329</v>
      </c>
      <c r="R6514" s="6">
        <f t="shared" si="1189"/>
        <v>0.49653306800060176</v>
      </c>
      <c r="S6514" s="6">
        <f t="shared" si="1190"/>
        <v>1.6763160189577346</v>
      </c>
    </row>
    <row r="6515" spans="2:19" customFormat="1" x14ac:dyDescent="0.25">
      <c r="B6515" s="200" t="s">
        <v>866</v>
      </c>
      <c r="C6515" s="114">
        <v>2</v>
      </c>
      <c r="D6515" s="1">
        <v>16.3</v>
      </c>
      <c r="E6515" s="1"/>
      <c r="F6515" s="1"/>
      <c r="G6515" s="4">
        <f t="shared" si="1197"/>
        <v>64.961200000000005</v>
      </c>
      <c r="H6515" s="201"/>
      <c r="I6515" s="201"/>
      <c r="J6515" s="204">
        <f t="shared" si="1195"/>
        <v>2.0867243803306804E-2</v>
      </c>
      <c r="K6515" s="204">
        <f t="shared" si="1191"/>
        <v>1.355561224448101</v>
      </c>
      <c r="L6515" s="28">
        <f t="shared" si="1198"/>
        <v>108.69594788696062</v>
      </c>
      <c r="M6515" s="28">
        <f t="shared" si="1192"/>
        <v>7.06101934683132</v>
      </c>
      <c r="N6515" s="28">
        <f t="shared" si="1196"/>
        <v>33.53277283086188</v>
      </c>
      <c r="O6515" s="28">
        <f t="shared" si="1193"/>
        <v>2.1783292046714782</v>
      </c>
      <c r="P6515" s="28">
        <f t="shared" si="1194"/>
        <v>9.2393485515027987</v>
      </c>
      <c r="Q6515" s="6">
        <f t="shared" si="1188"/>
        <v>3.3892892864790336</v>
      </c>
      <c r="R6515" s="6">
        <f t="shared" si="1189"/>
        <v>0.84954838982187653</v>
      </c>
      <c r="S6515" s="6">
        <f t="shared" si="1190"/>
        <v>4.2388376763009106</v>
      </c>
    </row>
    <row r="6516" spans="2:19" customFormat="1" x14ac:dyDescent="0.25">
      <c r="B6516" s="200" t="s">
        <v>866</v>
      </c>
      <c r="C6516" s="114">
        <v>2</v>
      </c>
      <c r="D6516" s="1">
        <v>9</v>
      </c>
      <c r="E6516" s="1"/>
      <c r="F6516" s="1"/>
      <c r="G6516" s="4">
        <f t="shared" si="1197"/>
        <v>64.961200000000005</v>
      </c>
      <c r="H6516" s="201"/>
      <c r="I6516" s="201"/>
      <c r="J6516" s="204">
        <f t="shared" si="1195"/>
        <v>6.3617251235193305E-3</v>
      </c>
      <c r="K6516" s="204">
        <f t="shared" si="1191"/>
        <v>0.41326530610973755</v>
      </c>
      <c r="L6516" s="28">
        <f t="shared" si="1198"/>
        <v>27.7458210460766</v>
      </c>
      <c r="M6516" s="28">
        <f t="shared" si="1192"/>
        <v>1.8024018650981257</v>
      </c>
      <c r="N6516" s="28">
        <f t="shared" si="1196"/>
        <v>16.73684929877896</v>
      </c>
      <c r="O6516" s="28">
        <f t="shared" si="1193"/>
        <v>1.0872458357562698</v>
      </c>
      <c r="P6516" s="28">
        <f t="shared" si="1194"/>
        <v>2.8896477008543955</v>
      </c>
      <c r="Q6516" s="6">
        <f t="shared" si="1188"/>
        <v>0.86515289524710026</v>
      </c>
      <c r="R6516" s="6">
        <f t="shared" si="1189"/>
        <v>0.42402587594494523</v>
      </c>
      <c r="S6516" s="6">
        <f t="shared" si="1190"/>
        <v>1.2891787711920455</v>
      </c>
    </row>
    <row r="6517" spans="2:19" customFormat="1" x14ac:dyDescent="0.25">
      <c r="B6517" s="200" t="s">
        <v>866</v>
      </c>
      <c r="C6517" s="114">
        <v>2</v>
      </c>
      <c r="D6517" s="1">
        <v>6.6</v>
      </c>
      <c r="E6517" s="1"/>
      <c r="F6517" s="1"/>
      <c r="G6517" s="4">
        <f t="shared" si="1197"/>
        <v>64.961200000000005</v>
      </c>
      <c r="H6517" s="201"/>
      <c r="I6517" s="201"/>
      <c r="J6517" s="204">
        <f t="shared" si="1195"/>
        <v>3.4211943997592849E-3</v>
      </c>
      <c r="K6517" s="204">
        <f t="shared" si="1191"/>
        <v>0.22224489795234778</v>
      </c>
      <c r="L6517" s="28">
        <f t="shared" si="1198"/>
        <v>13.599581983298828</v>
      </c>
      <c r="M6517" s="28">
        <f t="shared" si="1192"/>
        <v>0.88344518226894508</v>
      </c>
      <c r="N6517" s="28">
        <f t="shared" si="1196"/>
        <v>11.643307684830535</v>
      </c>
      <c r="O6517" s="28">
        <f t="shared" si="1193"/>
        <v>0.75636325384638103</v>
      </c>
      <c r="P6517" s="28">
        <f t="shared" si="1194"/>
        <v>1.639808436115326</v>
      </c>
      <c r="Q6517" s="6">
        <f t="shared" si="1188"/>
        <v>0.42405368748909361</v>
      </c>
      <c r="R6517" s="6">
        <f t="shared" si="1189"/>
        <v>0.2949816690000886</v>
      </c>
      <c r="S6517" s="6">
        <f t="shared" si="1190"/>
        <v>0.71903535648918226</v>
      </c>
    </row>
    <row r="6518" spans="2:19" customFormat="1" x14ac:dyDescent="0.25">
      <c r="B6518" s="200" t="s">
        <v>866</v>
      </c>
      <c r="C6518" s="114">
        <v>2</v>
      </c>
      <c r="D6518" s="1">
        <v>8.3000000000000007</v>
      </c>
      <c r="E6518" s="1"/>
      <c r="F6518" s="1"/>
      <c r="G6518" s="4">
        <f t="shared" si="1197"/>
        <v>64.961200000000005</v>
      </c>
      <c r="H6518" s="201"/>
      <c r="I6518" s="201"/>
      <c r="J6518" s="204">
        <f t="shared" si="1195"/>
        <v>5.4106079476450219E-3</v>
      </c>
      <c r="K6518" s="204">
        <f t="shared" si="1191"/>
        <v>0.35147959182592381</v>
      </c>
      <c r="L6518" s="28">
        <f t="shared" si="1198"/>
        <v>23.033216302360287</v>
      </c>
      <c r="M6518" s="28">
        <f t="shared" si="1192"/>
        <v>1.4962653998827395</v>
      </c>
      <c r="N6518" s="28">
        <f t="shared" si="1196"/>
        <v>15.224089825772444</v>
      </c>
      <c r="O6518" s="28">
        <f t="shared" si="1193"/>
        <v>0.98897516317232204</v>
      </c>
      <c r="P6518" s="28">
        <f t="shared" si="1194"/>
        <v>2.4852405630550614</v>
      </c>
      <c r="Q6518" s="6">
        <f t="shared" si="1188"/>
        <v>0.71820739194371497</v>
      </c>
      <c r="R6518" s="6">
        <f t="shared" si="1189"/>
        <v>0.38570031363720558</v>
      </c>
      <c r="S6518" s="6">
        <f t="shared" si="1190"/>
        <v>1.1039077055809206</v>
      </c>
    </row>
    <row r="6519" spans="2:19" customFormat="1" x14ac:dyDescent="0.25">
      <c r="B6519" s="200" t="s">
        <v>866</v>
      </c>
      <c r="C6519" s="114">
        <v>2</v>
      </c>
      <c r="D6519" s="1">
        <v>9</v>
      </c>
      <c r="E6519" s="1"/>
      <c r="F6519" s="1"/>
      <c r="G6519" s="4">
        <f t="shared" si="1197"/>
        <v>64.961200000000005</v>
      </c>
      <c r="H6519" s="201"/>
      <c r="I6519" s="201"/>
      <c r="J6519" s="204">
        <f t="shared" si="1195"/>
        <v>6.3617251235193305E-3</v>
      </c>
      <c r="K6519" s="204">
        <f t="shared" si="1191"/>
        <v>0.41326530610973755</v>
      </c>
      <c r="L6519" s="28">
        <f t="shared" si="1198"/>
        <v>27.7458210460766</v>
      </c>
      <c r="M6519" s="28">
        <f t="shared" si="1192"/>
        <v>1.8024018650981257</v>
      </c>
      <c r="N6519" s="28">
        <f t="shared" si="1196"/>
        <v>16.73684929877896</v>
      </c>
      <c r="O6519" s="28">
        <f t="shared" si="1193"/>
        <v>1.0872458357562698</v>
      </c>
      <c r="P6519" s="28">
        <f t="shared" si="1194"/>
        <v>2.8896477008543955</v>
      </c>
      <c r="Q6519" s="6">
        <f t="shared" si="1188"/>
        <v>0.86515289524710026</v>
      </c>
      <c r="R6519" s="6">
        <f t="shared" si="1189"/>
        <v>0.42402587594494523</v>
      </c>
      <c r="S6519" s="6">
        <f t="shared" si="1190"/>
        <v>1.2891787711920455</v>
      </c>
    </row>
    <row r="6520" spans="2:19" customFormat="1" x14ac:dyDescent="0.25">
      <c r="B6520" s="200" t="s">
        <v>866</v>
      </c>
      <c r="C6520" s="114">
        <v>2</v>
      </c>
      <c r="D6520" s="1">
        <v>6.3</v>
      </c>
      <c r="E6520" s="1"/>
      <c r="F6520" s="1"/>
      <c r="G6520" s="4">
        <f t="shared" si="1197"/>
        <v>64.961200000000005</v>
      </c>
      <c r="H6520" s="201"/>
      <c r="I6520" s="201"/>
      <c r="J6520" s="204">
        <f t="shared" si="1195"/>
        <v>3.1172453105244723E-3</v>
      </c>
      <c r="K6520" s="204">
        <f t="shared" si="1191"/>
        <v>0.20249999999377144</v>
      </c>
      <c r="L6520" s="28">
        <f t="shared" si="1198"/>
        <v>12.220190463130352</v>
      </c>
      <c r="M6520" s="28">
        <f t="shared" si="1192"/>
        <v>0.79383825211094339</v>
      </c>
      <c r="N6520" s="28">
        <f t="shared" si="1196"/>
        <v>11.026518552173203</v>
      </c>
      <c r="O6520" s="28">
        <f t="shared" si="1193"/>
        <v>0.71629589086484713</v>
      </c>
      <c r="P6520" s="28">
        <f t="shared" si="1194"/>
        <v>1.5101341429757906</v>
      </c>
      <c r="Q6520" s="6">
        <f t="shared" si="1188"/>
        <v>0.38104236101325284</v>
      </c>
      <c r="R6520" s="6">
        <f t="shared" si="1189"/>
        <v>0.27935539743729038</v>
      </c>
      <c r="S6520" s="6">
        <f t="shared" si="1190"/>
        <v>0.66039775845054316</v>
      </c>
    </row>
    <row r="6521" spans="2:19" customFormat="1" x14ac:dyDescent="0.25">
      <c r="B6521" s="200" t="s">
        <v>866</v>
      </c>
      <c r="C6521" s="114">
        <v>2</v>
      </c>
      <c r="D6521" s="1">
        <v>4</v>
      </c>
      <c r="E6521" s="1" t="s">
        <v>978</v>
      </c>
      <c r="F6521" s="1"/>
      <c r="G6521" s="4">
        <f t="shared" si="1197"/>
        <v>64.961200000000005</v>
      </c>
      <c r="H6521" s="201"/>
      <c r="I6521" s="201"/>
      <c r="J6521" s="204">
        <f t="shared" si="1195"/>
        <v>1.2566370614359172E-3</v>
      </c>
      <c r="K6521" s="204">
        <f t="shared" si="1191"/>
        <v>8.1632653058713603E-2</v>
      </c>
      <c r="L6521" s="28">
        <f t="shared" si="1198"/>
        <v>4.3006091215286046</v>
      </c>
      <c r="M6521" s="28">
        <f t="shared" si="1192"/>
        <v>0.27937273468421148</v>
      </c>
      <c r="N6521" s="28">
        <f t="shared" si="1196"/>
        <v>6.4806737611278331</v>
      </c>
      <c r="O6521" s="28">
        <f t="shared" si="1193"/>
        <v>0.42099235249702632</v>
      </c>
      <c r="P6521" s="28">
        <f t="shared" si="1194"/>
        <v>0.7003650871812378</v>
      </c>
      <c r="Q6521" s="6">
        <f t="shared" si="1188"/>
        <v>0.1340989126484215</v>
      </c>
      <c r="R6521" s="6">
        <f t="shared" si="1189"/>
        <v>0.16418701747384026</v>
      </c>
      <c r="S6521" s="6">
        <f t="shared" si="1190"/>
        <v>0.29828593012226179</v>
      </c>
    </row>
    <row r="6522" spans="2:19" customFormat="1" x14ac:dyDescent="0.25">
      <c r="B6522" s="200" t="s">
        <v>866</v>
      </c>
      <c r="C6522" s="114">
        <v>2</v>
      </c>
      <c r="D6522" s="1">
        <v>11</v>
      </c>
      <c r="E6522" s="1"/>
      <c r="F6522" s="1"/>
      <c r="G6522" s="4">
        <f t="shared" si="1197"/>
        <v>64.961200000000005</v>
      </c>
      <c r="H6522" s="201"/>
      <c r="I6522" s="201"/>
      <c r="J6522" s="204">
        <f t="shared" si="1195"/>
        <v>9.5033177771091243E-3</v>
      </c>
      <c r="K6522" s="204">
        <f t="shared" si="1191"/>
        <v>0.61734693875652158</v>
      </c>
      <c r="L6522" s="28">
        <f t="shared" si="1198"/>
        <v>44.010452599516775</v>
      </c>
      <c r="M6522" s="28">
        <f t="shared" si="1192"/>
        <v>2.8589718688608992</v>
      </c>
      <c r="N6522" s="28">
        <f t="shared" si="1196"/>
        <v>21.166030191925412</v>
      </c>
      <c r="O6522" s="28">
        <f t="shared" si="1193"/>
        <v>1.3749707471729029</v>
      </c>
      <c r="P6522" s="28">
        <f t="shared" si="1194"/>
        <v>4.2339426160338025</v>
      </c>
      <c r="Q6522" s="6">
        <f t="shared" si="1188"/>
        <v>1.3723064970532315</v>
      </c>
      <c r="R6522" s="6">
        <f t="shared" si="1189"/>
        <v>0.53623859139743213</v>
      </c>
      <c r="S6522" s="6">
        <f t="shared" si="1190"/>
        <v>1.9085450884506636</v>
      </c>
    </row>
    <row r="6523" spans="2:19" customFormat="1" x14ac:dyDescent="0.25">
      <c r="B6523" s="200" t="s">
        <v>866</v>
      </c>
      <c r="C6523" s="114">
        <v>2</v>
      </c>
      <c r="D6523" s="1">
        <v>4.5</v>
      </c>
      <c r="E6523" s="1" t="s">
        <v>978</v>
      </c>
      <c r="F6523" s="1"/>
      <c r="G6523" s="4">
        <f t="shared" si="1197"/>
        <v>64.961200000000005</v>
      </c>
      <c r="H6523" s="201"/>
      <c r="I6523" s="201"/>
      <c r="J6523" s="204">
        <f t="shared" si="1195"/>
        <v>1.5904312808798326E-3</v>
      </c>
      <c r="K6523" s="204">
        <f t="shared" si="1191"/>
        <v>0.10331632652743439</v>
      </c>
      <c r="L6523" s="28">
        <f t="shared" si="1198"/>
        <v>5.6380590590289899</v>
      </c>
      <c r="M6523" s="28">
        <f t="shared" si="1192"/>
        <v>0.36625508924934846</v>
      </c>
      <c r="N6523" s="28">
        <f t="shared" si="1196"/>
        <v>7.4382130025037601</v>
      </c>
      <c r="O6523" s="28">
        <f t="shared" si="1193"/>
        <v>0.48319525187039564</v>
      </c>
      <c r="P6523" s="28">
        <f t="shared" si="1194"/>
        <v>0.84945034111974405</v>
      </c>
      <c r="Q6523" s="6">
        <f t="shared" si="1188"/>
        <v>0.17580244283968727</v>
      </c>
      <c r="R6523" s="6">
        <f t="shared" si="1189"/>
        <v>0.1884461482294543</v>
      </c>
      <c r="S6523" s="6">
        <f t="shared" si="1190"/>
        <v>0.36424859106914154</v>
      </c>
    </row>
    <row r="6524" spans="2:19" customFormat="1" x14ac:dyDescent="0.25">
      <c r="B6524" s="200" t="s">
        <v>866</v>
      </c>
      <c r="C6524" s="114">
        <v>2</v>
      </c>
      <c r="D6524" s="1">
        <v>15.1</v>
      </c>
      <c r="E6524" s="1"/>
      <c r="F6524" s="1"/>
      <c r="G6524" s="4">
        <f t="shared" si="1197"/>
        <v>64.961200000000005</v>
      </c>
      <c r="H6524" s="201"/>
      <c r="I6524" s="201"/>
      <c r="J6524" s="204">
        <f t="shared" si="1195"/>
        <v>1.7907863523625216E-2</v>
      </c>
      <c r="K6524" s="204">
        <f t="shared" si="1191"/>
        <v>1.1633163264948303</v>
      </c>
      <c r="L6524" s="28">
        <f t="shared" si="1198"/>
        <v>91.172120006988379</v>
      </c>
      <c r="M6524" s="28">
        <f t="shared" si="1192"/>
        <v>5.9226504370748447</v>
      </c>
      <c r="N6524" s="28">
        <f t="shared" si="1196"/>
        <v>30.66288385450704</v>
      </c>
      <c r="O6524" s="28">
        <f t="shared" si="1193"/>
        <v>1.9918977692846362</v>
      </c>
      <c r="P6524" s="28">
        <f t="shared" si="1194"/>
        <v>7.9145482063594805</v>
      </c>
      <c r="Q6524" s="6">
        <f t="shared" si="1188"/>
        <v>2.8428722097959254</v>
      </c>
      <c r="R6524" s="6">
        <f t="shared" si="1189"/>
        <v>0.77684013002100816</v>
      </c>
      <c r="S6524" s="6">
        <f t="shared" si="1190"/>
        <v>3.6197123398169335</v>
      </c>
    </row>
    <row r="6525" spans="2:19" customFormat="1" x14ac:dyDescent="0.25">
      <c r="B6525" s="200" t="s">
        <v>866</v>
      </c>
      <c r="C6525" s="114">
        <v>2</v>
      </c>
      <c r="D6525" s="1">
        <v>6.1</v>
      </c>
      <c r="E6525" s="1"/>
      <c r="F6525" s="1"/>
      <c r="G6525" s="4">
        <f t="shared" si="1197"/>
        <v>64.961200000000005</v>
      </c>
      <c r="H6525" s="201"/>
      <c r="I6525" s="201"/>
      <c r="J6525" s="204">
        <f t="shared" si="1195"/>
        <v>2.9224665660019049E-3</v>
      </c>
      <c r="K6525" s="204">
        <f t="shared" si="1191"/>
        <v>0.18984693876967082</v>
      </c>
      <c r="L6525" s="28">
        <f t="shared" si="1198"/>
        <v>11.346641732690337</v>
      </c>
      <c r="M6525" s="28">
        <f t="shared" si="1192"/>
        <v>0.73709147722241208</v>
      </c>
      <c r="N6525" s="28">
        <f t="shared" si="1196"/>
        <v>10.618077151196925</v>
      </c>
      <c r="O6525" s="28">
        <f t="shared" si="1193"/>
        <v>0.68976304681311085</v>
      </c>
      <c r="P6525" s="28">
        <f t="shared" si="1194"/>
        <v>1.426854524035523</v>
      </c>
      <c r="Q6525" s="6">
        <f t="shared" si="1188"/>
        <v>0.35380390906675779</v>
      </c>
      <c r="R6525" s="6">
        <f t="shared" si="1189"/>
        <v>0.26900758825711324</v>
      </c>
      <c r="S6525" s="6">
        <f t="shared" si="1190"/>
        <v>0.62281149732387098</v>
      </c>
    </row>
    <row r="6526" spans="2:19" customFormat="1" x14ac:dyDescent="0.25">
      <c r="B6526" s="200" t="s">
        <v>866</v>
      </c>
      <c r="C6526" s="114">
        <v>2</v>
      </c>
      <c r="D6526" s="1">
        <v>14</v>
      </c>
      <c r="E6526" s="1"/>
      <c r="F6526" s="1"/>
      <c r="G6526" s="4">
        <f t="shared" si="1197"/>
        <v>64.961200000000005</v>
      </c>
      <c r="H6526" s="201"/>
      <c r="I6526" s="201"/>
      <c r="J6526" s="204">
        <f t="shared" si="1195"/>
        <v>1.5393804002589988E-2</v>
      </c>
      <c r="K6526" s="204">
        <f t="shared" si="1191"/>
        <v>0.99999999996924172</v>
      </c>
      <c r="L6526" s="28">
        <f t="shared" si="1198"/>
        <v>76.620045522638748</v>
      </c>
      <c r="M6526" s="28">
        <f t="shared" si="1192"/>
        <v>4.9773301977464977</v>
      </c>
      <c r="N6526" s="28">
        <f t="shared" si="1196"/>
        <v>28.065951565210604</v>
      </c>
      <c r="O6526" s="28">
        <f t="shared" si="1193"/>
        <v>1.823197928181058</v>
      </c>
      <c r="P6526" s="28">
        <f t="shared" si="1194"/>
        <v>6.8005281259275554</v>
      </c>
      <c r="Q6526" s="6">
        <f t="shared" si="1188"/>
        <v>2.3891184949183186</v>
      </c>
      <c r="R6526" s="6">
        <f t="shared" si="1189"/>
        <v>0.71104719199061261</v>
      </c>
      <c r="S6526" s="6">
        <f t="shared" si="1190"/>
        <v>3.1001656869089311</v>
      </c>
    </row>
    <row r="6527" spans="2:19" customFormat="1" x14ac:dyDescent="0.25">
      <c r="B6527" s="200" t="s">
        <v>866</v>
      </c>
      <c r="C6527" s="114">
        <v>2</v>
      </c>
      <c r="D6527" s="1">
        <v>9.5</v>
      </c>
      <c r="E6527" s="1"/>
      <c r="F6527" s="1"/>
      <c r="G6527" s="4">
        <f t="shared" si="1197"/>
        <v>64.961200000000005</v>
      </c>
      <c r="H6527" s="201"/>
      <c r="I6527" s="201"/>
      <c r="J6527" s="204">
        <f t="shared" si="1195"/>
        <v>7.0882184246619708E-3</v>
      </c>
      <c r="K6527" s="204">
        <f t="shared" si="1191"/>
        <v>0.46045918365930638</v>
      </c>
      <c r="L6527" s="28">
        <f t="shared" si="1198"/>
        <v>31.418150823747471</v>
      </c>
      <c r="M6527" s="28">
        <f t="shared" si="1192"/>
        <v>2.040960818878494</v>
      </c>
      <c r="N6527" s="28">
        <f t="shared" si="1196"/>
        <v>17.829804770165779</v>
      </c>
      <c r="O6527" s="28">
        <f t="shared" si="1193"/>
        <v>1.1582455361012471</v>
      </c>
      <c r="P6527" s="28">
        <f t="shared" si="1194"/>
        <v>3.1992063549797409</v>
      </c>
      <c r="Q6527" s="6">
        <f t="shared" si="1188"/>
        <v>0.97966119306167709</v>
      </c>
      <c r="R6527" s="6">
        <f t="shared" si="1189"/>
        <v>0.45171575907948641</v>
      </c>
      <c r="S6527" s="6">
        <f t="shared" si="1190"/>
        <v>1.4313769521411634</v>
      </c>
    </row>
    <row r="6528" spans="2:19" customFormat="1" x14ac:dyDescent="0.25">
      <c r="B6528" s="200" t="s">
        <v>866</v>
      </c>
      <c r="C6528" s="114">
        <v>2</v>
      </c>
      <c r="D6528" s="1">
        <v>3</v>
      </c>
      <c r="E6528" s="1" t="s">
        <v>978</v>
      </c>
      <c r="F6528" s="1"/>
      <c r="G6528" s="4">
        <f t="shared" si="1197"/>
        <v>795.77470000000005</v>
      </c>
      <c r="H6528" s="201"/>
      <c r="I6528" s="201"/>
      <c r="J6528" s="204">
        <f t="shared" si="1195"/>
        <v>7.0685834705770342E-4</v>
      </c>
      <c r="K6528" s="204">
        <f t="shared" si="1191"/>
        <v>0.56249666683810862</v>
      </c>
      <c r="L6528" s="28">
        <f t="shared" si="1198"/>
        <v>2.219707841442716</v>
      </c>
      <c r="M6528" s="28">
        <f t="shared" si="1192"/>
        <v>1.7663769089848702</v>
      </c>
      <c r="N6528" s="28">
        <f t="shared" si="1196"/>
        <v>4.6285167281146418</v>
      </c>
      <c r="O6528" s="28">
        <f t="shared" si="1193"/>
        <v>3.6832347567317885</v>
      </c>
      <c r="P6528" s="28">
        <f t="shared" si="1194"/>
        <v>5.4496116657166587</v>
      </c>
      <c r="Q6528" s="6">
        <f t="shared" si="1188"/>
        <v>0.84786091631273763</v>
      </c>
      <c r="R6528" s="6">
        <f t="shared" si="1189"/>
        <v>1.4364615551253976</v>
      </c>
      <c r="S6528" s="6">
        <f t="shared" si="1190"/>
        <v>2.2843224714381352</v>
      </c>
    </row>
    <row r="6529" spans="2:19" customFormat="1" x14ac:dyDescent="0.25">
      <c r="B6529" s="200" t="s">
        <v>866</v>
      </c>
      <c r="C6529" s="114">
        <v>2</v>
      </c>
      <c r="D6529" s="1">
        <v>4.4000000000000004</v>
      </c>
      <c r="E6529" s="1" t="s">
        <v>978</v>
      </c>
      <c r="F6529" s="1"/>
      <c r="G6529" s="4">
        <f t="shared" si="1197"/>
        <v>64.961200000000005</v>
      </c>
      <c r="H6529" s="201"/>
      <c r="I6529" s="201"/>
      <c r="J6529" s="204">
        <f t="shared" si="1195"/>
        <v>1.5205308443374602E-3</v>
      </c>
      <c r="K6529" s="204">
        <f t="shared" si="1191"/>
        <v>9.877551020104347E-2</v>
      </c>
      <c r="L6529" s="28">
        <f t="shared" si="1198"/>
        <v>5.3541650508837426</v>
      </c>
      <c r="M6529" s="28">
        <f t="shared" si="1192"/>
        <v>0.34781299344971695</v>
      </c>
      <c r="N6529" s="28">
        <f t="shared" si="1196"/>
        <v>7.2451870323804508</v>
      </c>
      <c r="O6529" s="28">
        <f t="shared" si="1193"/>
        <v>0.47065605297680857</v>
      </c>
      <c r="P6529" s="28">
        <f t="shared" si="1194"/>
        <v>0.81846904642652551</v>
      </c>
      <c r="Q6529" s="6">
        <f t="shared" si="1188"/>
        <v>0.16695023685586413</v>
      </c>
      <c r="R6529" s="6">
        <f t="shared" si="1189"/>
        <v>0.18355586066095536</v>
      </c>
      <c r="S6529" s="6">
        <f t="shared" si="1190"/>
        <v>0.35050609751681949</v>
      </c>
    </row>
    <row r="6530" spans="2:19" customFormat="1" x14ac:dyDescent="0.25">
      <c r="B6530" s="200" t="s">
        <v>866</v>
      </c>
      <c r="C6530" s="114">
        <v>2</v>
      </c>
      <c r="D6530" s="1">
        <v>19.5</v>
      </c>
      <c r="E6530" s="1"/>
      <c r="F6530" s="1"/>
      <c r="G6530" s="4">
        <f t="shared" si="1197"/>
        <v>64.961200000000005</v>
      </c>
      <c r="H6530" s="201"/>
      <c r="I6530" s="201"/>
      <c r="J6530" s="204">
        <f t="shared" si="1195"/>
        <v>2.9864765163187975E-2</v>
      </c>
      <c r="K6530" s="204">
        <f t="shared" si="1191"/>
        <v>1.9400510203484906</v>
      </c>
      <c r="L6530" s="28">
        <f t="shared" si="1198"/>
        <v>164.1283574317707</v>
      </c>
      <c r="M6530" s="28">
        <f t="shared" si="1192"/>
        <v>10.661975259598472</v>
      </c>
      <c r="N6530" s="28">
        <f t="shared" si="1196"/>
        <v>41.35713684755089</v>
      </c>
      <c r="O6530" s="28">
        <f t="shared" si="1193"/>
        <v>2.6866092902911149</v>
      </c>
      <c r="P6530" s="28">
        <f t="shared" si="1194"/>
        <v>13.348584549889587</v>
      </c>
      <c r="Q6530" s="6">
        <f t="shared" si="1188"/>
        <v>5.1177481246072665</v>
      </c>
      <c r="R6530" s="6">
        <f t="shared" si="1189"/>
        <v>1.047777623213535</v>
      </c>
      <c r="S6530" s="6">
        <f t="shared" si="1190"/>
        <v>6.1655257478208014</v>
      </c>
    </row>
    <row r="6531" spans="2:19" customFormat="1" x14ac:dyDescent="0.25">
      <c r="B6531" s="200" t="s">
        <v>866</v>
      </c>
      <c r="C6531" s="114">
        <v>2</v>
      </c>
      <c r="D6531" s="1">
        <v>9.8000000000000007</v>
      </c>
      <c r="E6531" s="1"/>
      <c r="F6531" s="1"/>
      <c r="G6531" s="4">
        <f t="shared" si="1197"/>
        <v>64.961200000000005</v>
      </c>
      <c r="H6531" s="201"/>
      <c r="I6531" s="201"/>
      <c r="J6531" s="204">
        <f t="shared" si="1195"/>
        <v>7.5429639612690945E-3</v>
      </c>
      <c r="K6531" s="204">
        <f t="shared" si="1191"/>
        <v>0.48999999998492844</v>
      </c>
      <c r="L6531" s="28">
        <f t="shared" si="1198"/>
        <v>33.746038656612889</v>
      </c>
      <c r="M6531" s="28">
        <f t="shared" si="1192"/>
        <v>2.1921832088999702</v>
      </c>
      <c r="N6531" s="28">
        <f t="shared" si="1196"/>
        <v>18.49032216838847</v>
      </c>
      <c r="O6531" s="28">
        <f t="shared" si="1193"/>
        <v>1.2011535397429229</v>
      </c>
      <c r="P6531" s="28">
        <f t="shared" si="1194"/>
        <v>3.3933367486428931</v>
      </c>
      <c r="Q6531" s="6">
        <f t="shared" ref="Q6531:Q6594" si="1199">M6531*0.48</f>
        <v>1.0522479402719858</v>
      </c>
      <c r="R6531" s="6">
        <f t="shared" ref="R6531:R6594" si="1200">O6531*0.39</f>
        <v>0.46844988049973996</v>
      </c>
      <c r="S6531" s="6">
        <f t="shared" ref="S6531:S6594" si="1201">Q6531+R6531</f>
        <v>1.5206978207717257</v>
      </c>
    </row>
    <row r="6532" spans="2:19" customFormat="1" x14ac:dyDescent="0.25">
      <c r="B6532" s="200" t="s">
        <v>866</v>
      </c>
      <c r="C6532" s="114">
        <v>2</v>
      </c>
      <c r="D6532" s="1">
        <v>12.1</v>
      </c>
      <c r="E6532" s="1"/>
      <c r="F6532" s="1"/>
      <c r="G6532" s="4">
        <f t="shared" si="1197"/>
        <v>64.961200000000005</v>
      </c>
      <c r="H6532" s="201"/>
      <c r="I6532" s="201"/>
      <c r="J6532" s="204">
        <f t="shared" si="1195"/>
        <v>1.149901451030204E-2</v>
      </c>
      <c r="K6532" s="204">
        <f t="shared" si="1191"/>
        <v>0.74698979589539116</v>
      </c>
      <c r="L6532" s="28">
        <f t="shared" si="1198"/>
        <v>54.792058641719279</v>
      </c>
      <c r="M6532" s="28">
        <f t="shared" si="1192"/>
        <v>3.5593579488744482</v>
      </c>
      <c r="N6532" s="28">
        <f t="shared" si="1196"/>
        <v>23.662948194266647</v>
      </c>
      <c r="O6532" s="28">
        <f t="shared" si="1193"/>
        <v>1.5371735400527091</v>
      </c>
      <c r="P6532" s="28">
        <f t="shared" si="1194"/>
        <v>5.0965314889271571</v>
      </c>
      <c r="Q6532" s="6">
        <f t="shared" si="1199"/>
        <v>1.7084918154597351</v>
      </c>
      <c r="R6532" s="6">
        <f t="shared" si="1200"/>
        <v>0.59949768062055653</v>
      </c>
      <c r="S6532" s="6">
        <f t="shared" si="1201"/>
        <v>2.3079894960802916</v>
      </c>
    </row>
    <row r="6533" spans="2:19" customFormat="1" x14ac:dyDescent="0.25">
      <c r="B6533" s="200" t="s">
        <v>866</v>
      </c>
      <c r="C6533" s="114">
        <v>2</v>
      </c>
      <c r="D6533" s="1">
        <v>15.6</v>
      </c>
      <c r="E6533" s="1"/>
      <c r="F6533" s="1"/>
      <c r="G6533" s="4">
        <f t="shared" si="1197"/>
        <v>64.961200000000005</v>
      </c>
      <c r="H6533" s="201"/>
      <c r="I6533" s="201"/>
      <c r="J6533" s="204">
        <f t="shared" si="1195"/>
        <v>1.9113449704440302E-2</v>
      </c>
      <c r="K6533" s="204">
        <f t="shared" si="1191"/>
        <v>1.2416326530230339</v>
      </c>
      <c r="L6533" s="28">
        <f t="shared" si="1198"/>
        <v>98.262430761863627</v>
      </c>
      <c r="M6533" s="28">
        <f t="shared" si="1192"/>
        <v>6.3832455410182378</v>
      </c>
      <c r="N6533" s="28">
        <f t="shared" si="1196"/>
        <v>31.854130116875286</v>
      </c>
      <c r="O6533" s="28">
        <f t="shared" si="1193"/>
        <v>2.0692825574845628</v>
      </c>
      <c r="P6533" s="28">
        <f t="shared" si="1194"/>
        <v>8.4525280985027997</v>
      </c>
      <c r="Q6533" s="6">
        <f t="shared" si="1199"/>
        <v>3.0639578596887542</v>
      </c>
      <c r="R6533" s="6">
        <f t="shared" si="1200"/>
        <v>0.80702019741897957</v>
      </c>
      <c r="S6533" s="6">
        <f t="shared" si="1201"/>
        <v>3.8709780571077337</v>
      </c>
    </row>
    <row r="6534" spans="2:19" customFormat="1" x14ac:dyDescent="0.25">
      <c r="B6534" s="200" t="s">
        <v>866</v>
      </c>
      <c r="C6534" s="114">
        <v>2</v>
      </c>
      <c r="D6534" s="1">
        <v>6.9</v>
      </c>
      <c r="E6534" s="1"/>
      <c r="F6534" s="1"/>
      <c r="G6534" s="4">
        <f t="shared" si="1197"/>
        <v>64.961200000000005</v>
      </c>
      <c r="H6534" s="201"/>
      <c r="I6534" s="201"/>
      <c r="J6534" s="204">
        <f t="shared" si="1195"/>
        <v>3.7392806559352516E-3</v>
      </c>
      <c r="K6534" s="204">
        <f t="shared" si="1191"/>
        <v>0.24290816325783468</v>
      </c>
      <c r="L6534" s="28">
        <f t="shared" si="1198"/>
        <v>15.062883294996576</v>
      </c>
      <c r="M6534" s="28">
        <f t="shared" si="1192"/>
        <v>0.97850299328216439</v>
      </c>
      <c r="N6534" s="28">
        <f t="shared" si="1196"/>
        <v>12.264882891847247</v>
      </c>
      <c r="O6534" s="28">
        <f t="shared" si="1193"/>
        <v>0.79674152596761971</v>
      </c>
      <c r="P6534" s="28">
        <f t="shared" si="1194"/>
        <v>1.7752445192497841</v>
      </c>
      <c r="Q6534" s="6">
        <f t="shared" si="1199"/>
        <v>0.46968143677543889</v>
      </c>
      <c r="R6534" s="6">
        <f t="shared" si="1200"/>
        <v>0.31072919512737168</v>
      </c>
      <c r="S6534" s="6">
        <f t="shared" si="1201"/>
        <v>0.78041063190281057</v>
      </c>
    </row>
    <row r="6535" spans="2:19" customFormat="1" x14ac:dyDescent="0.25">
      <c r="B6535" s="200" t="s">
        <v>866</v>
      </c>
      <c r="C6535" s="114">
        <v>2</v>
      </c>
      <c r="D6535" s="1">
        <v>10.4</v>
      </c>
      <c r="E6535" s="1"/>
      <c r="F6535" s="1"/>
      <c r="G6535" s="4">
        <f t="shared" si="1197"/>
        <v>64.961200000000005</v>
      </c>
      <c r="H6535" s="201"/>
      <c r="I6535" s="201"/>
      <c r="J6535" s="204">
        <f t="shared" si="1195"/>
        <v>8.4948665353068026E-3</v>
      </c>
      <c r="K6535" s="204">
        <f t="shared" si="1191"/>
        <v>0.55183673467690408</v>
      </c>
      <c r="L6535" s="28">
        <f t="shared" si="1198"/>
        <v>38.68598852862943</v>
      </c>
      <c r="M6535" s="28">
        <f t="shared" si="1192"/>
        <v>2.5130882867503472</v>
      </c>
      <c r="N6535" s="28">
        <f t="shared" si="1196"/>
        <v>19.821612268413016</v>
      </c>
      <c r="O6535" s="28">
        <f t="shared" si="1193"/>
        <v>1.2876357438660631</v>
      </c>
      <c r="P6535" s="28">
        <f t="shared" si="1194"/>
        <v>3.8007240306164105</v>
      </c>
      <c r="Q6535" s="6">
        <f t="shared" si="1199"/>
        <v>1.2062823776401665</v>
      </c>
      <c r="R6535" s="6">
        <f t="shared" si="1200"/>
        <v>0.50217794010776462</v>
      </c>
      <c r="S6535" s="6">
        <f t="shared" si="1201"/>
        <v>1.7084603177479312</v>
      </c>
    </row>
    <row r="6536" spans="2:19" customFormat="1" x14ac:dyDescent="0.25">
      <c r="B6536" s="200" t="s">
        <v>866</v>
      </c>
      <c r="C6536" s="114">
        <v>2</v>
      </c>
      <c r="D6536" s="1">
        <v>14.8</v>
      </c>
      <c r="E6536" s="1"/>
      <c r="F6536" s="1"/>
      <c r="G6536" s="4">
        <f t="shared" si="1197"/>
        <v>64.961200000000005</v>
      </c>
      <c r="H6536" s="201"/>
      <c r="I6536" s="201"/>
      <c r="J6536" s="204">
        <f t="shared" si="1195"/>
        <v>1.7203361371057713E-2</v>
      </c>
      <c r="K6536" s="204">
        <f t="shared" si="1191"/>
        <v>1.1175510203737895</v>
      </c>
      <c r="L6536" s="28">
        <f t="shared" si="1198"/>
        <v>87.061417791330143</v>
      </c>
      <c r="M6536" s="28">
        <f t="shared" si="1192"/>
        <v>5.6556142831235423</v>
      </c>
      <c r="N6536" s="28">
        <f t="shared" si="1196"/>
        <v>29.951334448115762</v>
      </c>
      <c r="O6536" s="28">
        <f t="shared" si="1193"/>
        <v>1.9456746650896188</v>
      </c>
      <c r="P6536" s="28">
        <f t="shared" si="1194"/>
        <v>7.6012889482131616</v>
      </c>
      <c r="Q6536" s="6">
        <f t="shared" si="1199"/>
        <v>2.7146948558993</v>
      </c>
      <c r="R6536" s="6">
        <f t="shared" si="1200"/>
        <v>0.75881311938495133</v>
      </c>
      <c r="S6536" s="6">
        <f t="shared" si="1201"/>
        <v>3.4735079752842513</v>
      </c>
    </row>
    <row r="6537" spans="2:19" customFormat="1" x14ac:dyDescent="0.25">
      <c r="B6537" s="200" t="s">
        <v>866</v>
      </c>
      <c r="C6537" s="114">
        <v>2</v>
      </c>
      <c r="D6537" s="1">
        <v>17.899999999999999</v>
      </c>
      <c r="E6537" s="1"/>
      <c r="F6537" s="1"/>
      <c r="G6537" s="4">
        <f t="shared" si="1197"/>
        <v>64.961200000000005</v>
      </c>
      <c r="H6537" s="201"/>
      <c r="I6537" s="201"/>
      <c r="J6537" s="204">
        <f t="shared" si="1195"/>
        <v>2.5164942553417641E-2</v>
      </c>
      <c r="K6537" s="204">
        <f t="shared" si="1191"/>
        <v>1.6347448979089017</v>
      </c>
      <c r="L6537" s="28">
        <f t="shared" si="1198"/>
        <v>134.80412130049106</v>
      </c>
      <c r="M6537" s="28">
        <f t="shared" si="1192"/>
        <v>8.757037654478653</v>
      </c>
      <c r="N6537" s="28">
        <f t="shared" si="1196"/>
        <v>37.41519524806241</v>
      </c>
      <c r="O6537" s="28">
        <f t="shared" si="1193"/>
        <v>2.4305360286915776</v>
      </c>
      <c r="P6537" s="28">
        <f t="shared" si="1194"/>
        <v>11.18757368317023</v>
      </c>
      <c r="Q6537" s="6">
        <f t="shared" si="1199"/>
        <v>4.2033780741497537</v>
      </c>
      <c r="R6537" s="6">
        <f t="shared" si="1200"/>
        <v>0.94790905118971525</v>
      </c>
      <c r="S6537" s="6">
        <f t="shared" si="1201"/>
        <v>5.1512871253394685</v>
      </c>
    </row>
    <row r="6538" spans="2:19" customFormat="1" x14ac:dyDescent="0.25">
      <c r="B6538" s="200" t="s">
        <v>866</v>
      </c>
      <c r="C6538" s="114">
        <v>2</v>
      </c>
      <c r="D6538" s="1">
        <v>5</v>
      </c>
      <c r="E6538" s="1"/>
      <c r="F6538" s="1"/>
      <c r="G6538" s="4">
        <f t="shared" si="1197"/>
        <v>64.961200000000005</v>
      </c>
      <c r="H6538" s="201"/>
      <c r="I6538" s="201"/>
      <c r="J6538" s="204">
        <f t="shared" si="1195"/>
        <v>1.9634954084936209E-3</v>
      </c>
      <c r="K6538" s="204">
        <f t="shared" si="1191"/>
        <v>0.12755102040424002</v>
      </c>
      <c r="L6538" s="28">
        <f t="shared" si="1198"/>
        <v>7.1833345216463531</v>
      </c>
      <c r="M6538" s="28">
        <f t="shared" si="1192"/>
        <v>0.46663803957857453</v>
      </c>
      <c r="N6538" s="28">
        <f t="shared" si="1196"/>
        <v>8.4140458590425169</v>
      </c>
      <c r="O6538" s="28">
        <f t="shared" si="1193"/>
        <v>0.54658652646013051</v>
      </c>
      <c r="P6538" s="28">
        <f t="shared" si="1194"/>
        <v>1.0132245660387049</v>
      </c>
      <c r="Q6538" s="6">
        <f t="shared" si="1199"/>
        <v>0.22398625899771576</v>
      </c>
      <c r="R6538" s="6">
        <f t="shared" si="1200"/>
        <v>0.2131687453194509</v>
      </c>
      <c r="S6538" s="6">
        <f t="shared" si="1201"/>
        <v>0.4371550043171667</v>
      </c>
    </row>
    <row r="6539" spans="2:19" customFormat="1" x14ac:dyDescent="0.25">
      <c r="B6539" s="200" t="s">
        <v>866</v>
      </c>
      <c r="C6539" s="114">
        <v>2</v>
      </c>
      <c r="D6539" s="1">
        <v>9.1</v>
      </c>
      <c r="E6539" s="1"/>
      <c r="F6539" s="1"/>
      <c r="G6539" s="4">
        <f t="shared" si="1197"/>
        <v>64.961200000000005</v>
      </c>
      <c r="H6539" s="201"/>
      <c r="I6539" s="201"/>
      <c r="J6539" s="204">
        <f t="shared" si="1195"/>
        <v>6.5038821910942696E-3</v>
      </c>
      <c r="K6539" s="204">
        <f t="shared" si="1191"/>
        <v>0.4224999999870046</v>
      </c>
      <c r="L6539" s="28">
        <f t="shared" si="1198"/>
        <v>28.459693107492722</v>
      </c>
      <c r="M6539" s="28">
        <f t="shared" si="1192"/>
        <v>1.8487758517536694</v>
      </c>
      <c r="N6539" s="28">
        <f t="shared" si="1196"/>
        <v>16.954633202475005</v>
      </c>
      <c r="O6539" s="28">
        <f t="shared" si="1193"/>
        <v>1.1013933397554569</v>
      </c>
      <c r="P6539" s="28">
        <f t="shared" si="1194"/>
        <v>2.9501691915091266</v>
      </c>
      <c r="Q6539" s="6">
        <f t="shared" si="1199"/>
        <v>0.88741240884176131</v>
      </c>
      <c r="R6539" s="6">
        <f t="shared" si="1200"/>
        <v>0.42954340250462825</v>
      </c>
      <c r="S6539" s="6">
        <f t="shared" si="1201"/>
        <v>1.3169558113463895</v>
      </c>
    </row>
    <row r="6540" spans="2:19" customFormat="1" x14ac:dyDescent="0.25">
      <c r="B6540" s="200" t="s">
        <v>866</v>
      </c>
      <c r="C6540" s="114">
        <v>2</v>
      </c>
      <c r="D6540" s="1">
        <v>15</v>
      </c>
      <c r="E6540" s="1"/>
      <c r="F6540" s="1"/>
      <c r="G6540" s="4">
        <f t="shared" si="1197"/>
        <v>64.961200000000005</v>
      </c>
      <c r="H6540" s="201"/>
      <c r="I6540" s="201"/>
      <c r="J6540" s="204">
        <f t="shared" si="1195"/>
        <v>1.7671458676442587E-2</v>
      </c>
      <c r="K6540" s="204">
        <f t="shared" si="1191"/>
        <v>1.14795918363816</v>
      </c>
      <c r="L6540" s="28">
        <f t="shared" si="1198"/>
        <v>89.789976153871919</v>
      </c>
      <c r="M6540" s="28">
        <f t="shared" si="1192"/>
        <v>5.8328647120622747</v>
      </c>
      <c r="N6540" s="28">
        <f t="shared" si="1196"/>
        <v>30.425431257579703</v>
      </c>
      <c r="O6540" s="28">
        <f t="shared" si="1193"/>
        <v>1.9764725633459297</v>
      </c>
      <c r="P6540" s="28">
        <f t="shared" si="1194"/>
        <v>7.809337275408204</v>
      </c>
      <c r="Q6540" s="6">
        <f t="shared" si="1199"/>
        <v>2.7997750617898918</v>
      </c>
      <c r="R6540" s="6">
        <f t="shared" si="1200"/>
        <v>0.77082429970491262</v>
      </c>
      <c r="S6540" s="6">
        <f t="shared" si="1201"/>
        <v>3.5705993614948044</v>
      </c>
    </row>
    <row r="6541" spans="2:19" customFormat="1" x14ac:dyDescent="0.25">
      <c r="B6541" s="200" t="s">
        <v>866</v>
      </c>
      <c r="C6541" s="114">
        <v>2</v>
      </c>
      <c r="D6541" s="1">
        <v>4.0999999999999996</v>
      </c>
      <c r="E6541" s="1" t="s">
        <v>978</v>
      </c>
      <c r="F6541" s="1"/>
      <c r="G6541" s="4">
        <f t="shared" si="1197"/>
        <v>64.961200000000005</v>
      </c>
      <c r="H6541" s="201"/>
      <c r="I6541" s="201"/>
      <c r="J6541" s="204">
        <f t="shared" si="1195"/>
        <v>1.3202543126711102E-3</v>
      </c>
      <c r="K6541" s="204">
        <f t="shared" ref="K6541:K6604" si="1202">+IF($D6541&gt;3.01,J6541*64.96120126,J6541*795.77)</f>
        <v>8.5765306119810952E-2</v>
      </c>
      <c r="L6541" s="28">
        <f t="shared" si="1198"/>
        <v>4.5518101325650582</v>
      </c>
      <c r="M6541" s="28">
        <f t="shared" ref="M6541:M6604" si="1203">+IF($D6541&gt;3.01,L6541*64.96120126*0.001,L6541*795.77*0.001)</f>
        <v>0.29569105411886604</v>
      </c>
      <c r="N6541" s="28">
        <f t="shared" si="1196"/>
        <v>6.670633528309061</v>
      </c>
      <c r="O6541" s="28">
        <f t="shared" ref="O6541:O6604" si="1204">+IF($D6541&gt;3.01,N6541*64.96120126*0.001,N6541*795.77*0.001)</f>
        <v>0.43333236716418877</v>
      </c>
      <c r="P6541" s="28">
        <f t="shared" ref="P6541:P6604" si="1205">+M6541+O6541</f>
        <v>0.72902342128305486</v>
      </c>
      <c r="Q6541" s="6">
        <f t="shared" si="1199"/>
        <v>0.14193170597705571</v>
      </c>
      <c r="R6541" s="6">
        <f t="shared" si="1200"/>
        <v>0.16899962319403364</v>
      </c>
      <c r="S6541" s="6">
        <f t="shared" si="1201"/>
        <v>0.31093132917108934</v>
      </c>
    </row>
    <row r="6542" spans="2:19" customFormat="1" x14ac:dyDescent="0.25">
      <c r="B6542" s="200" t="s">
        <v>866</v>
      </c>
      <c r="C6542" s="114">
        <v>2</v>
      </c>
      <c r="D6542" s="1">
        <v>11.9</v>
      </c>
      <c r="E6542" s="1"/>
      <c r="F6542" s="1"/>
      <c r="G6542" s="4">
        <f t="shared" si="1197"/>
        <v>64.961200000000005</v>
      </c>
      <c r="H6542" s="201"/>
      <c r="I6542" s="201"/>
      <c r="J6542" s="204">
        <f t="shared" si="1195"/>
        <v>1.1122023391871266E-2</v>
      </c>
      <c r="K6542" s="204">
        <f t="shared" si="1202"/>
        <v>0.72249999997777714</v>
      </c>
      <c r="L6542" s="28">
        <f t="shared" si="1198"/>
        <v>52.732275925996056</v>
      </c>
      <c r="M6542" s="28">
        <f t="shared" si="1203"/>
        <v>3.4255519893264825</v>
      </c>
      <c r="N6542" s="28">
        <f t="shared" si="1196"/>
        <v>23.205980046181612</v>
      </c>
      <c r="O6542" s="28">
        <f t="shared" si="1204"/>
        <v>1.5074883402155477</v>
      </c>
      <c r="P6542" s="28">
        <f t="shared" si="1205"/>
        <v>4.9330403295420302</v>
      </c>
      <c r="Q6542" s="6">
        <f t="shared" si="1199"/>
        <v>1.6442649548767116</v>
      </c>
      <c r="R6542" s="6">
        <f t="shared" si="1200"/>
        <v>0.58792045268406357</v>
      </c>
      <c r="S6542" s="6">
        <f t="shared" si="1201"/>
        <v>2.2321854075607752</v>
      </c>
    </row>
    <row r="6543" spans="2:19" customFormat="1" x14ac:dyDescent="0.25">
      <c r="B6543" s="200" t="s">
        <v>866</v>
      </c>
      <c r="C6543" s="114">
        <v>2</v>
      </c>
      <c r="D6543" s="1">
        <v>4.5999999999999996</v>
      </c>
      <c r="E6543" s="1" t="s">
        <v>978</v>
      </c>
      <c r="F6543" s="1"/>
      <c r="G6543" s="4">
        <f t="shared" si="1197"/>
        <v>64.961200000000005</v>
      </c>
      <c r="H6543" s="201"/>
      <c r="I6543" s="201"/>
      <c r="J6543" s="204">
        <f t="shared" si="1195"/>
        <v>1.6619025137490004E-3</v>
      </c>
      <c r="K6543" s="204">
        <f t="shared" si="1202"/>
        <v>0.10795918367014873</v>
      </c>
      <c r="L6543" s="28">
        <f t="shared" si="1198"/>
        <v>5.9302678128381849</v>
      </c>
      <c r="M6543" s="28">
        <f t="shared" si="1203"/>
        <v>0.3852373209154813</v>
      </c>
      <c r="N6543" s="28">
        <f t="shared" si="1196"/>
        <v>7.6319696161125572</v>
      </c>
      <c r="O6543" s="28">
        <f t="shared" si="1204"/>
        <v>0.49578191424249274</v>
      </c>
      <c r="P6543" s="28">
        <f t="shared" si="1205"/>
        <v>0.88101923515797398</v>
      </c>
      <c r="Q6543" s="6">
        <f t="shared" si="1199"/>
        <v>0.18491391403943103</v>
      </c>
      <c r="R6543" s="6">
        <f t="shared" si="1200"/>
        <v>0.19335494655457217</v>
      </c>
      <c r="S6543" s="6">
        <f t="shared" si="1201"/>
        <v>0.37826886059400322</v>
      </c>
    </row>
    <row r="6544" spans="2:19" customFormat="1" x14ac:dyDescent="0.25">
      <c r="B6544" s="200" t="s">
        <v>866</v>
      </c>
      <c r="C6544" s="114">
        <v>2</v>
      </c>
      <c r="D6544" s="1">
        <v>11.8</v>
      </c>
      <c r="E6544" s="1"/>
      <c r="F6544" s="1"/>
      <c r="G6544" s="4">
        <f t="shared" si="1197"/>
        <v>64.961200000000005</v>
      </c>
      <c r="H6544" s="201"/>
      <c r="I6544" s="201"/>
      <c r="J6544" s="204">
        <f t="shared" si="1195"/>
        <v>1.0935884027146072E-2</v>
      </c>
      <c r="K6544" s="204">
        <f t="shared" si="1202"/>
        <v>0.71040816324345524</v>
      </c>
      <c r="L6544" s="28">
        <f t="shared" si="1198"/>
        <v>51.719079473477194</v>
      </c>
      <c r="M6544" s="28">
        <f t="shared" si="1203"/>
        <v>3.3597335306584863</v>
      </c>
      <c r="N6544" s="28">
        <f t="shared" si="1196"/>
        <v>22.97798376196203</v>
      </c>
      <c r="O6544" s="28">
        <f t="shared" si="1204"/>
        <v>1.4926774277098274</v>
      </c>
      <c r="P6544" s="28">
        <f t="shared" si="1205"/>
        <v>4.8524109583683135</v>
      </c>
      <c r="Q6544" s="6">
        <f t="shared" si="1199"/>
        <v>1.6126720947160733</v>
      </c>
      <c r="R6544" s="6">
        <f t="shared" si="1200"/>
        <v>0.58214419680683271</v>
      </c>
      <c r="S6544" s="6">
        <f t="shared" si="1201"/>
        <v>2.1948162915229061</v>
      </c>
    </row>
    <row r="6545" spans="2:19" customFormat="1" x14ac:dyDescent="0.25">
      <c r="B6545" s="200" t="s">
        <v>866</v>
      </c>
      <c r="C6545" s="114">
        <v>2</v>
      </c>
      <c r="D6545" s="1">
        <v>12.6</v>
      </c>
      <c r="E6545" s="1"/>
      <c r="F6545" s="1"/>
      <c r="G6545" s="4">
        <f t="shared" si="1197"/>
        <v>64.961200000000005</v>
      </c>
      <c r="H6545" s="201"/>
      <c r="I6545" s="201"/>
      <c r="J6545" s="204">
        <f t="shared" si="1195"/>
        <v>1.2468981242097889E-2</v>
      </c>
      <c r="K6545" s="204">
        <f t="shared" si="1202"/>
        <v>0.80999999997508576</v>
      </c>
      <c r="L6545" s="28">
        <f t="shared" si="1198"/>
        <v>60.137578231998951</v>
      </c>
      <c r="M6545" s="28">
        <f t="shared" si="1203"/>
        <v>3.9066093228178786</v>
      </c>
      <c r="N6545" s="28">
        <f t="shared" si="1196"/>
        <v>24.810956507402047</v>
      </c>
      <c r="O6545" s="28">
        <f t="shared" si="1204"/>
        <v>1.611749539130451</v>
      </c>
      <c r="P6545" s="28">
        <f t="shared" si="1205"/>
        <v>5.5183588619483297</v>
      </c>
      <c r="Q6545" s="6">
        <f t="shared" si="1199"/>
        <v>1.8751724749525818</v>
      </c>
      <c r="R6545" s="6">
        <f t="shared" si="1200"/>
        <v>0.6285823202608759</v>
      </c>
      <c r="S6545" s="6">
        <f t="shared" si="1201"/>
        <v>2.5037547952134576</v>
      </c>
    </row>
    <row r="6546" spans="2:19" customFormat="1" x14ac:dyDescent="0.25">
      <c r="B6546" s="200" t="s">
        <v>866</v>
      </c>
      <c r="C6546" s="114">
        <v>3</v>
      </c>
      <c r="D6546" s="1">
        <v>16.5</v>
      </c>
      <c r="E6546" s="1"/>
      <c r="F6546" s="1"/>
      <c r="G6546" s="4">
        <f t="shared" si="1197"/>
        <v>64.961200000000005</v>
      </c>
      <c r="H6546" s="201"/>
      <c r="I6546" s="201"/>
      <c r="J6546" s="204">
        <f t="shared" si="1195"/>
        <v>2.1382464998495533E-2</v>
      </c>
      <c r="K6546" s="204">
        <f t="shared" si="1202"/>
        <v>1.3890306122021738</v>
      </c>
      <c r="L6546" s="28">
        <f t="shared" si="1198"/>
        <v>111.78657224069413</v>
      </c>
      <c r="M6546" s="28">
        <f t="shared" si="1203"/>
        <v>7.2617900174932606</v>
      </c>
      <c r="N6546" s="28">
        <f t="shared" si="1196"/>
        <v>34.014663926492183</v>
      </c>
      <c r="O6546" s="28">
        <f t="shared" si="1204"/>
        <v>2.2096334291201205</v>
      </c>
      <c r="P6546" s="28">
        <f t="shared" si="1205"/>
        <v>9.4714234466133806</v>
      </c>
      <c r="Q6546" s="6">
        <f t="shared" si="1199"/>
        <v>3.4856592083967648</v>
      </c>
      <c r="R6546" s="6">
        <f t="shared" si="1200"/>
        <v>0.86175703735684706</v>
      </c>
      <c r="S6546" s="6">
        <f t="shared" si="1201"/>
        <v>4.3474162457536121</v>
      </c>
    </row>
    <row r="6547" spans="2:19" customFormat="1" x14ac:dyDescent="0.25">
      <c r="B6547" s="200" t="s">
        <v>866</v>
      </c>
      <c r="C6547" s="114">
        <v>3</v>
      </c>
      <c r="D6547" s="1">
        <v>14</v>
      </c>
      <c r="E6547" s="1"/>
      <c r="F6547" s="1"/>
      <c r="G6547" s="4">
        <f t="shared" si="1197"/>
        <v>64.961200000000005</v>
      </c>
      <c r="H6547" s="201"/>
      <c r="I6547" s="201"/>
      <c r="J6547" s="204">
        <f t="shared" si="1195"/>
        <v>1.5393804002589988E-2</v>
      </c>
      <c r="K6547" s="204">
        <f t="shared" si="1202"/>
        <v>0.99999999996924172</v>
      </c>
      <c r="L6547" s="28">
        <f t="shared" si="1198"/>
        <v>76.620045522638748</v>
      </c>
      <c r="M6547" s="28">
        <f t="shared" si="1203"/>
        <v>4.9773301977464977</v>
      </c>
      <c r="N6547" s="28">
        <f t="shared" si="1196"/>
        <v>28.065951565210604</v>
      </c>
      <c r="O6547" s="28">
        <f t="shared" si="1204"/>
        <v>1.823197928181058</v>
      </c>
      <c r="P6547" s="28">
        <f t="shared" si="1205"/>
        <v>6.8005281259275554</v>
      </c>
      <c r="Q6547" s="6">
        <f t="shared" si="1199"/>
        <v>2.3891184949183186</v>
      </c>
      <c r="R6547" s="6">
        <f t="shared" si="1200"/>
        <v>0.71104719199061261</v>
      </c>
      <c r="S6547" s="6">
        <f t="shared" si="1201"/>
        <v>3.1001656869089311</v>
      </c>
    </row>
    <row r="6548" spans="2:19" customFormat="1" x14ac:dyDescent="0.25">
      <c r="B6548" s="200" t="s">
        <v>866</v>
      </c>
      <c r="C6548" s="114">
        <v>3</v>
      </c>
      <c r="D6548" s="1">
        <v>9.1999999999999993</v>
      </c>
      <c r="E6548" s="1"/>
      <c r="F6548" s="1"/>
      <c r="G6548" s="4">
        <f t="shared" si="1197"/>
        <v>64.961200000000005</v>
      </c>
      <c r="H6548" s="201"/>
      <c r="I6548" s="201"/>
      <c r="J6548" s="204">
        <f t="shared" si="1195"/>
        <v>6.6476100549960017E-3</v>
      </c>
      <c r="K6548" s="204">
        <f t="shared" si="1202"/>
        <v>0.43183673468059491</v>
      </c>
      <c r="L6548" s="28">
        <f t="shared" si="1198"/>
        <v>29.183828648764486</v>
      </c>
      <c r="M6548" s="28">
        <f t="shared" si="1203"/>
        <v>1.8958165663897435</v>
      </c>
      <c r="N6548" s="28">
        <f t="shared" si="1196"/>
        <v>17.172824342989255</v>
      </c>
      <c r="O6548" s="28">
        <f t="shared" si="1204"/>
        <v>1.1155672983475522</v>
      </c>
      <c r="P6548" s="28">
        <f t="shared" si="1205"/>
        <v>3.0113838647372955</v>
      </c>
      <c r="Q6548" s="6">
        <f t="shared" si="1199"/>
        <v>0.90999195186707682</v>
      </c>
      <c r="R6548" s="6">
        <f t="shared" si="1200"/>
        <v>0.43507124635554539</v>
      </c>
      <c r="S6548" s="6">
        <f t="shared" si="1201"/>
        <v>1.3450631982226222</v>
      </c>
    </row>
    <row r="6549" spans="2:19" customFormat="1" x14ac:dyDescent="0.25">
      <c r="B6549" s="200" t="s">
        <v>866</v>
      </c>
      <c r="C6549" s="114">
        <v>3</v>
      </c>
      <c r="D6549" s="1">
        <v>7.2</v>
      </c>
      <c r="E6549" s="1"/>
      <c r="F6549" s="1"/>
      <c r="G6549" s="4">
        <f t="shared" si="1197"/>
        <v>64.961200000000005</v>
      </c>
      <c r="H6549" s="201"/>
      <c r="I6549" s="201"/>
      <c r="J6549" s="204">
        <f t="shared" si="1195"/>
        <v>4.0715040790523724E-3</v>
      </c>
      <c r="K6549" s="204">
        <f t="shared" si="1202"/>
        <v>0.26448979591023208</v>
      </c>
      <c r="L6549" s="28">
        <f t="shared" si="1198"/>
        <v>16.611217355322236</v>
      </c>
      <c r="M6549" s="28">
        <f t="shared" si="1203"/>
        <v>1.0790846337926925</v>
      </c>
      <c r="N6549" s="28">
        <f t="shared" si="1196"/>
        <v>12.891070706250053</v>
      </c>
      <c r="O6549" s="28">
        <f t="shared" si="1204"/>
        <v>0.83741943860560009</v>
      </c>
      <c r="P6549" s="28">
        <f t="shared" si="1205"/>
        <v>1.9165040723982925</v>
      </c>
      <c r="Q6549" s="6">
        <f t="shared" si="1199"/>
        <v>0.51796062422049238</v>
      </c>
      <c r="R6549" s="6">
        <f t="shared" si="1200"/>
        <v>0.32659358105618402</v>
      </c>
      <c r="S6549" s="6">
        <f t="shared" si="1201"/>
        <v>0.84455420527667635</v>
      </c>
    </row>
    <row r="6550" spans="2:19" customFormat="1" x14ac:dyDescent="0.25">
      <c r="B6550" s="200" t="s">
        <v>866</v>
      </c>
      <c r="C6550" s="114">
        <v>3</v>
      </c>
      <c r="D6550" s="1">
        <v>10.1</v>
      </c>
      <c r="E6550" s="1"/>
      <c r="F6550" s="1"/>
      <c r="G6550" s="4">
        <f t="shared" si="1197"/>
        <v>64.961200000000005</v>
      </c>
      <c r="H6550" s="201"/>
      <c r="I6550" s="201"/>
      <c r="J6550" s="204">
        <f t="shared" si="1195"/>
        <v>8.0118466648173691E-3</v>
      </c>
      <c r="K6550" s="204">
        <f t="shared" si="1202"/>
        <v>0.5204591836574608</v>
      </c>
      <c r="L6550" s="28">
        <f t="shared" si="1198"/>
        <v>36.168366096319403</v>
      </c>
      <c r="M6550" s="28">
        <f t="shared" si="1203"/>
        <v>2.349540509228365</v>
      </c>
      <c r="N6550" s="28">
        <f t="shared" si="1196"/>
        <v>19.154286406795634</v>
      </c>
      <c r="O6550" s="28">
        <f t="shared" si="1204"/>
        <v>1.2442854542635335</v>
      </c>
      <c r="P6550" s="28">
        <f t="shared" si="1205"/>
        <v>3.5938259634918985</v>
      </c>
      <c r="Q6550" s="6">
        <f t="shared" si="1199"/>
        <v>1.1277794444296152</v>
      </c>
      <c r="R6550" s="6">
        <f t="shared" si="1200"/>
        <v>0.4852713271627781</v>
      </c>
      <c r="S6550" s="6">
        <f t="shared" si="1201"/>
        <v>1.6130507715923934</v>
      </c>
    </row>
    <row r="6551" spans="2:19" customFormat="1" x14ac:dyDescent="0.25">
      <c r="B6551" s="200" t="s">
        <v>866</v>
      </c>
      <c r="C6551" s="114">
        <v>3</v>
      </c>
      <c r="D6551" s="1">
        <v>9.1</v>
      </c>
      <c r="E6551" s="1"/>
      <c r="F6551" s="1"/>
      <c r="G6551" s="4">
        <f t="shared" si="1197"/>
        <v>64.961200000000005</v>
      </c>
      <c r="H6551" s="201"/>
      <c r="I6551" s="201"/>
      <c r="J6551" s="204">
        <f t="shared" si="1195"/>
        <v>6.5038821910942696E-3</v>
      </c>
      <c r="K6551" s="204">
        <f t="shared" si="1202"/>
        <v>0.4224999999870046</v>
      </c>
      <c r="L6551" s="28">
        <f t="shared" si="1198"/>
        <v>28.459693107492722</v>
      </c>
      <c r="M6551" s="28">
        <f t="shared" si="1203"/>
        <v>1.8487758517536694</v>
      </c>
      <c r="N6551" s="28">
        <f t="shared" si="1196"/>
        <v>16.954633202475005</v>
      </c>
      <c r="O6551" s="28">
        <f t="shared" si="1204"/>
        <v>1.1013933397554569</v>
      </c>
      <c r="P6551" s="28">
        <f t="shared" si="1205"/>
        <v>2.9501691915091266</v>
      </c>
      <c r="Q6551" s="6">
        <f t="shared" si="1199"/>
        <v>0.88741240884176131</v>
      </c>
      <c r="R6551" s="6">
        <f t="shared" si="1200"/>
        <v>0.42954340250462825</v>
      </c>
      <c r="S6551" s="6">
        <f t="shared" si="1201"/>
        <v>1.3169558113463895</v>
      </c>
    </row>
    <row r="6552" spans="2:19" customFormat="1" x14ac:dyDescent="0.25">
      <c r="B6552" s="200" t="s">
        <v>866</v>
      </c>
      <c r="C6552" s="114">
        <v>3</v>
      </c>
      <c r="D6552" s="1">
        <v>6.6</v>
      </c>
      <c r="E6552" s="1"/>
      <c r="F6552" s="1"/>
      <c r="G6552" s="4">
        <f t="shared" si="1197"/>
        <v>64.961200000000005</v>
      </c>
      <c r="H6552" s="201"/>
      <c r="I6552" s="201"/>
      <c r="J6552" s="204">
        <f t="shared" si="1195"/>
        <v>3.4211943997592849E-3</v>
      </c>
      <c r="K6552" s="204">
        <f t="shared" si="1202"/>
        <v>0.22224489795234778</v>
      </c>
      <c r="L6552" s="28">
        <f t="shared" si="1198"/>
        <v>13.599581983298828</v>
      </c>
      <c r="M6552" s="28">
        <f t="shared" si="1203"/>
        <v>0.88344518226894508</v>
      </c>
      <c r="N6552" s="28">
        <f t="shared" si="1196"/>
        <v>11.643307684830535</v>
      </c>
      <c r="O6552" s="28">
        <f t="shared" si="1204"/>
        <v>0.75636325384638103</v>
      </c>
      <c r="P6552" s="28">
        <f t="shared" si="1205"/>
        <v>1.639808436115326</v>
      </c>
      <c r="Q6552" s="6">
        <f t="shared" si="1199"/>
        <v>0.42405368748909361</v>
      </c>
      <c r="R6552" s="6">
        <f t="shared" si="1200"/>
        <v>0.2949816690000886</v>
      </c>
      <c r="S6552" s="6">
        <f t="shared" si="1201"/>
        <v>0.71903535648918226</v>
      </c>
    </row>
    <row r="6553" spans="2:19" customFormat="1" x14ac:dyDescent="0.25">
      <c r="B6553" s="200" t="s">
        <v>866</v>
      </c>
      <c r="C6553" s="114">
        <v>3</v>
      </c>
      <c r="D6553" s="1">
        <v>8.3000000000000007</v>
      </c>
      <c r="E6553" s="1"/>
      <c r="F6553" s="1"/>
      <c r="G6553" s="4">
        <f t="shared" si="1197"/>
        <v>64.961200000000005</v>
      </c>
      <c r="H6553" s="201"/>
      <c r="I6553" s="201"/>
      <c r="J6553" s="204">
        <f t="shared" si="1195"/>
        <v>5.4106079476450219E-3</v>
      </c>
      <c r="K6553" s="204">
        <f t="shared" si="1202"/>
        <v>0.35147959182592381</v>
      </c>
      <c r="L6553" s="28">
        <f t="shared" si="1198"/>
        <v>23.033216302360287</v>
      </c>
      <c r="M6553" s="28">
        <f t="shared" si="1203"/>
        <v>1.4962653998827395</v>
      </c>
      <c r="N6553" s="28">
        <f t="shared" si="1196"/>
        <v>15.224089825772444</v>
      </c>
      <c r="O6553" s="28">
        <f t="shared" si="1204"/>
        <v>0.98897516317232204</v>
      </c>
      <c r="P6553" s="28">
        <f t="shared" si="1205"/>
        <v>2.4852405630550614</v>
      </c>
      <c r="Q6553" s="6">
        <f t="shared" si="1199"/>
        <v>0.71820739194371497</v>
      </c>
      <c r="R6553" s="6">
        <f t="shared" si="1200"/>
        <v>0.38570031363720558</v>
      </c>
      <c r="S6553" s="6">
        <f t="shared" si="1201"/>
        <v>1.1039077055809206</v>
      </c>
    </row>
    <row r="6554" spans="2:19" customFormat="1" x14ac:dyDescent="0.25">
      <c r="B6554" s="200" t="s">
        <v>866</v>
      </c>
      <c r="C6554" s="114">
        <v>3</v>
      </c>
      <c r="D6554" s="1">
        <v>7.8</v>
      </c>
      <c r="E6554" s="1"/>
      <c r="F6554" s="1"/>
      <c r="G6554" s="4">
        <f t="shared" si="1197"/>
        <v>64.961200000000005</v>
      </c>
      <c r="H6554" s="201"/>
      <c r="I6554" s="201"/>
      <c r="J6554" s="204">
        <f t="shared" si="1195"/>
        <v>4.7783624261100756E-3</v>
      </c>
      <c r="K6554" s="204">
        <f t="shared" si="1202"/>
        <v>0.31040816325575848</v>
      </c>
      <c r="L6554" s="28">
        <f t="shared" si="1198"/>
        <v>19.967309203036706</v>
      </c>
      <c r="M6554" s="28">
        <f t="shared" si="1203"/>
        <v>1.2971003917591177</v>
      </c>
      <c r="N6554" s="28">
        <f t="shared" si="1196"/>
        <v>14.156655209656122</v>
      </c>
      <c r="O6554" s="28">
        <f t="shared" si="1204"/>
        <v>0.91963332824289878</v>
      </c>
      <c r="P6554" s="28">
        <f t="shared" si="1205"/>
        <v>2.2167337200020167</v>
      </c>
      <c r="Q6554" s="6">
        <f t="shared" si="1199"/>
        <v>0.62260818804437645</v>
      </c>
      <c r="R6554" s="6">
        <f t="shared" si="1200"/>
        <v>0.35865699801473055</v>
      </c>
      <c r="S6554" s="6">
        <f t="shared" si="1201"/>
        <v>0.98126518605910706</v>
      </c>
    </row>
    <row r="6555" spans="2:19" customFormat="1" x14ac:dyDescent="0.25">
      <c r="B6555" s="200" t="s">
        <v>866</v>
      </c>
      <c r="C6555" s="114">
        <v>3</v>
      </c>
      <c r="D6555" s="1">
        <v>12.5</v>
      </c>
      <c r="E6555" s="1"/>
      <c r="F6555" s="1"/>
      <c r="G6555" s="4">
        <f t="shared" si="1197"/>
        <v>64.961200000000005</v>
      </c>
      <c r="H6555" s="201"/>
      <c r="I6555" s="201"/>
      <c r="J6555" s="204">
        <f t="shared" si="1195"/>
        <v>1.2271846303085129E-2</v>
      </c>
      <c r="K6555" s="204">
        <f t="shared" si="1202"/>
        <v>0.79719387752649995</v>
      </c>
      <c r="L6555" s="28">
        <f t="shared" si="1198"/>
        <v>59.045957766880584</v>
      </c>
      <c r="M6555" s="28">
        <f t="shared" si="1203"/>
        <v>3.8356963460837896</v>
      </c>
      <c r="N6555" s="28">
        <f t="shared" si="1196"/>
        <v>24.580724816737511</v>
      </c>
      <c r="O6555" s="28">
        <f t="shared" si="1204"/>
        <v>1.5967934119367619</v>
      </c>
      <c r="P6555" s="28">
        <f t="shared" si="1205"/>
        <v>5.4324897580205516</v>
      </c>
      <c r="Q6555" s="6">
        <f t="shared" si="1199"/>
        <v>1.8411342461202189</v>
      </c>
      <c r="R6555" s="6">
        <f t="shared" si="1200"/>
        <v>0.62274943065533717</v>
      </c>
      <c r="S6555" s="6">
        <f t="shared" si="1201"/>
        <v>2.4638836767755561</v>
      </c>
    </row>
    <row r="6556" spans="2:19" customFormat="1" x14ac:dyDescent="0.25">
      <c r="B6556" s="200" t="s">
        <v>866</v>
      </c>
      <c r="C6556" s="114">
        <v>3</v>
      </c>
      <c r="D6556" s="1">
        <v>7.5</v>
      </c>
      <c r="E6556" s="1"/>
      <c r="F6556" s="1"/>
      <c r="G6556" s="4">
        <f t="shared" si="1197"/>
        <v>64.961200000000005</v>
      </c>
      <c r="H6556" s="201"/>
      <c r="I6556" s="201"/>
      <c r="J6556" s="204">
        <f t="shared" si="1195"/>
        <v>4.4178646691106467E-3</v>
      </c>
      <c r="K6556" s="204">
        <f t="shared" si="1202"/>
        <v>0.28698979590953999</v>
      </c>
      <c r="L6556" s="28">
        <f t="shared" si="1198"/>
        <v>18.245673379916788</v>
      </c>
      <c r="M6556" s="28">
        <f t="shared" si="1203"/>
        <v>1.1852608605569988</v>
      </c>
      <c r="N6556" s="28">
        <f t="shared" si="1196"/>
        <v>13.521710947318155</v>
      </c>
      <c r="O6556" s="28">
        <f t="shared" si="1204"/>
        <v>0.87838658622827981</v>
      </c>
      <c r="P6556" s="28">
        <f t="shared" si="1205"/>
        <v>2.0636474467852786</v>
      </c>
      <c r="Q6556" s="6">
        <f t="shared" si="1199"/>
        <v>0.56892521306735933</v>
      </c>
      <c r="R6556" s="6">
        <f t="shared" si="1200"/>
        <v>0.34257076862902913</v>
      </c>
      <c r="S6556" s="6">
        <f t="shared" si="1201"/>
        <v>0.91149598169638846</v>
      </c>
    </row>
    <row r="6557" spans="2:19" customFormat="1" x14ac:dyDescent="0.25">
      <c r="B6557" s="200" t="s">
        <v>866</v>
      </c>
      <c r="C6557" s="114">
        <v>3</v>
      </c>
      <c r="D6557" s="1">
        <v>6</v>
      </c>
      <c r="E6557" s="1"/>
      <c r="F6557" s="1"/>
      <c r="G6557" s="4">
        <f t="shared" si="1197"/>
        <v>64.961200000000005</v>
      </c>
      <c r="H6557" s="201"/>
      <c r="I6557" s="201"/>
      <c r="J6557" s="204">
        <f t="shared" si="1195"/>
        <v>2.8274333882308137E-3</v>
      </c>
      <c r="K6557" s="204">
        <f t="shared" si="1202"/>
        <v>0.1836734693821056</v>
      </c>
      <c r="L6557" s="28">
        <f t="shared" si="1198"/>
        <v>10.923549380812876</v>
      </c>
      <c r="M6557" s="28">
        <f t="shared" si="1203"/>
        <v>0.70960688980053355</v>
      </c>
      <c r="N6557" s="28">
        <f t="shared" si="1196"/>
        <v>10.414704032978928</v>
      </c>
      <c r="O6557" s="28">
        <f t="shared" si="1204"/>
        <v>0.67655168474967775</v>
      </c>
      <c r="P6557" s="28">
        <f t="shared" si="1205"/>
        <v>1.3861585745502114</v>
      </c>
      <c r="Q6557" s="6">
        <f t="shared" si="1199"/>
        <v>0.34061130710425608</v>
      </c>
      <c r="R6557" s="6">
        <f t="shared" si="1200"/>
        <v>0.26385515705237433</v>
      </c>
      <c r="S6557" s="6">
        <f t="shared" si="1201"/>
        <v>0.60446646415663041</v>
      </c>
    </row>
    <row r="6558" spans="2:19" customFormat="1" x14ac:dyDescent="0.25">
      <c r="B6558" s="200" t="s">
        <v>866</v>
      </c>
      <c r="C6558" s="114">
        <v>3</v>
      </c>
      <c r="D6558" s="1">
        <v>11.1</v>
      </c>
      <c r="E6558" s="1"/>
      <c r="F6558" s="1"/>
      <c r="G6558" s="4">
        <f t="shared" si="1197"/>
        <v>64.961200000000005</v>
      </c>
      <c r="H6558" s="201"/>
      <c r="I6558" s="201"/>
      <c r="J6558" s="204">
        <f t="shared" si="1195"/>
        <v>9.6768907712199599E-3</v>
      </c>
      <c r="K6558" s="204">
        <f t="shared" si="1202"/>
        <v>0.62862244896025643</v>
      </c>
      <c r="L6558" s="28">
        <f t="shared" si="1198"/>
        <v>44.935707081848669</v>
      </c>
      <c r="M6558" s="28">
        <f t="shared" si="1203"/>
        <v>2.9190775115043786</v>
      </c>
      <c r="N6558" s="28">
        <f t="shared" si="1196"/>
        <v>21.391333313827278</v>
      </c>
      <c r="O6558" s="28">
        <f t="shared" si="1204"/>
        <v>1.3896067086192765</v>
      </c>
      <c r="P6558" s="28">
        <f t="shared" si="1205"/>
        <v>4.3086842201236548</v>
      </c>
      <c r="Q6558" s="6">
        <f t="shared" si="1199"/>
        <v>1.4011572055221015</v>
      </c>
      <c r="R6558" s="6">
        <f t="shared" si="1200"/>
        <v>0.54194661636151786</v>
      </c>
      <c r="S6558" s="6">
        <f t="shared" si="1201"/>
        <v>1.9431038218836194</v>
      </c>
    </row>
    <row r="6559" spans="2:19" customFormat="1" x14ac:dyDescent="0.25">
      <c r="B6559" s="200" t="s">
        <v>866</v>
      </c>
      <c r="C6559" s="114">
        <v>3</v>
      </c>
      <c r="D6559" s="1">
        <v>7</v>
      </c>
      <c r="E6559" s="1"/>
      <c r="F6559" s="1"/>
      <c r="G6559" s="4">
        <f t="shared" si="1197"/>
        <v>64.961200000000005</v>
      </c>
      <c r="H6559" s="201"/>
      <c r="I6559" s="201"/>
      <c r="J6559" s="204">
        <f t="shared" si="1195"/>
        <v>3.8484510006474969E-3</v>
      </c>
      <c r="K6559" s="204">
        <f t="shared" si="1202"/>
        <v>0.24999999999231043</v>
      </c>
      <c r="L6559" s="28">
        <f t="shared" si="1198"/>
        <v>15.569492106387406</v>
      </c>
      <c r="M6559" s="28">
        <f t="shared" si="1203"/>
        <v>1.0114129102390135</v>
      </c>
      <c r="N6559" s="28">
        <f t="shared" si="1196"/>
        <v>12.473107819356448</v>
      </c>
      <c r="O6559" s="28">
        <f t="shared" si="1204"/>
        <v>0.81026806739089385</v>
      </c>
      <c r="P6559" s="28">
        <f t="shared" si="1205"/>
        <v>1.8216809776299074</v>
      </c>
      <c r="Q6559" s="6">
        <f t="shared" si="1199"/>
        <v>0.48547819691472643</v>
      </c>
      <c r="R6559" s="6">
        <f t="shared" si="1200"/>
        <v>0.31600454628244862</v>
      </c>
      <c r="S6559" s="6">
        <f t="shared" si="1201"/>
        <v>0.80148274319717505</v>
      </c>
    </row>
    <row r="6560" spans="2:19" customFormat="1" x14ac:dyDescent="0.25">
      <c r="B6560" s="200" t="s">
        <v>866</v>
      </c>
      <c r="C6560" s="114">
        <v>3</v>
      </c>
      <c r="D6560" s="1">
        <v>5.8</v>
      </c>
      <c r="E6560" s="1"/>
      <c r="F6560" s="1"/>
      <c r="G6560" s="4">
        <f t="shared" si="1197"/>
        <v>64.961200000000005</v>
      </c>
      <c r="H6560" s="201"/>
      <c r="I6560" s="201"/>
      <c r="J6560" s="204">
        <f t="shared" si="1195"/>
        <v>2.6420794216690155E-3</v>
      </c>
      <c r="K6560" s="204">
        <f t="shared" si="1202"/>
        <v>0.1716326530559453</v>
      </c>
      <c r="L6560" s="28">
        <f t="shared" si="1198"/>
        <v>10.104504202450142</v>
      </c>
      <c r="M6560" s="28">
        <f t="shared" si="1203"/>
        <v>0.65640073112787944</v>
      </c>
      <c r="N6560" s="28">
        <f t="shared" si="1196"/>
        <v>10.009692178621206</v>
      </c>
      <c r="O6560" s="28">
        <f t="shared" si="1204"/>
        <v>0.65024162816606002</v>
      </c>
      <c r="P6560" s="28">
        <f t="shared" si="1205"/>
        <v>1.3066423592939396</v>
      </c>
      <c r="Q6560" s="6">
        <f t="shared" si="1199"/>
        <v>0.31507235094138214</v>
      </c>
      <c r="R6560" s="6">
        <f t="shared" si="1200"/>
        <v>0.25359423498476341</v>
      </c>
      <c r="S6560" s="6">
        <f t="shared" si="1201"/>
        <v>0.5686665859261455</v>
      </c>
    </row>
    <row r="6561" spans="2:19" customFormat="1" x14ac:dyDescent="0.25">
      <c r="B6561" s="200" t="s">
        <v>866</v>
      </c>
      <c r="C6561" s="114">
        <v>3</v>
      </c>
      <c r="D6561" s="1">
        <v>9.1</v>
      </c>
      <c r="E6561" s="1"/>
      <c r="F6561" s="1"/>
      <c r="G6561" s="4">
        <f t="shared" si="1197"/>
        <v>64.961200000000005</v>
      </c>
      <c r="H6561" s="201"/>
      <c r="I6561" s="201"/>
      <c r="J6561" s="204">
        <f t="shared" ref="J6561:J6624" si="1206">((+D6561/200)^2)*PI()</f>
        <v>6.5038821910942696E-3</v>
      </c>
      <c r="K6561" s="204">
        <f t="shared" si="1202"/>
        <v>0.4224999999870046</v>
      </c>
      <c r="L6561" s="28">
        <f t="shared" si="1198"/>
        <v>28.459693107492722</v>
      </c>
      <c r="M6561" s="28">
        <f t="shared" si="1203"/>
        <v>1.8487758517536694</v>
      </c>
      <c r="N6561" s="28">
        <f t="shared" ref="N6561:N6624" si="1207">1.28*(D6561^1.17)</f>
        <v>16.954633202475005</v>
      </c>
      <c r="O6561" s="28">
        <f t="shared" si="1204"/>
        <v>1.1013933397554569</v>
      </c>
      <c r="P6561" s="28">
        <f t="shared" si="1205"/>
        <v>2.9501691915091266</v>
      </c>
      <c r="Q6561" s="6">
        <f t="shared" si="1199"/>
        <v>0.88741240884176131</v>
      </c>
      <c r="R6561" s="6">
        <f t="shared" si="1200"/>
        <v>0.42954340250462825</v>
      </c>
      <c r="S6561" s="6">
        <f t="shared" si="1201"/>
        <v>1.3169558113463895</v>
      </c>
    </row>
    <row r="6562" spans="2:19" customFormat="1" x14ac:dyDescent="0.25">
      <c r="B6562" s="200" t="s">
        <v>866</v>
      </c>
      <c r="C6562" s="114">
        <v>3</v>
      </c>
      <c r="D6562" s="1">
        <v>4.5</v>
      </c>
      <c r="E6562" s="1"/>
      <c r="F6562" s="1"/>
      <c r="G6562" s="4">
        <f t="shared" ref="G6562:G6625" si="1208">IF($D6562&lt;3.01,795.7747,64.9612)</f>
        <v>64.961200000000005</v>
      </c>
      <c r="H6562" s="201"/>
      <c r="I6562" s="201"/>
      <c r="J6562" s="204">
        <f t="shared" si="1206"/>
        <v>1.5904312808798326E-3</v>
      </c>
      <c r="K6562" s="204">
        <f t="shared" si="1202"/>
        <v>0.10331632652743439</v>
      </c>
      <c r="L6562" s="28">
        <f t="shared" ref="L6562:L6625" si="1209">0.17758*(D6562^2.299)</f>
        <v>5.6380590590289899</v>
      </c>
      <c r="M6562" s="28">
        <f t="shared" si="1203"/>
        <v>0.36625508924934846</v>
      </c>
      <c r="N6562" s="28">
        <f t="shared" si="1207"/>
        <v>7.4382130025037601</v>
      </c>
      <c r="O6562" s="28">
        <f t="shared" si="1204"/>
        <v>0.48319525187039564</v>
      </c>
      <c r="P6562" s="28">
        <f t="shared" si="1205"/>
        <v>0.84945034111974405</v>
      </c>
      <c r="Q6562" s="6">
        <f t="shared" si="1199"/>
        <v>0.17580244283968727</v>
      </c>
      <c r="R6562" s="6">
        <f t="shared" si="1200"/>
        <v>0.1884461482294543</v>
      </c>
      <c r="S6562" s="6">
        <f t="shared" si="1201"/>
        <v>0.36424859106914154</v>
      </c>
    </row>
    <row r="6563" spans="2:19" customFormat="1" x14ac:dyDescent="0.25">
      <c r="B6563" s="200" t="s">
        <v>866</v>
      </c>
      <c r="C6563" s="114">
        <v>3</v>
      </c>
      <c r="D6563" s="1">
        <v>6</v>
      </c>
      <c r="E6563" s="1"/>
      <c r="F6563" s="1"/>
      <c r="G6563" s="4">
        <f t="shared" si="1208"/>
        <v>64.961200000000005</v>
      </c>
      <c r="H6563" s="201"/>
      <c r="I6563" s="201"/>
      <c r="J6563" s="204">
        <f t="shared" si="1206"/>
        <v>2.8274333882308137E-3</v>
      </c>
      <c r="K6563" s="204">
        <f t="shared" si="1202"/>
        <v>0.1836734693821056</v>
      </c>
      <c r="L6563" s="28">
        <f t="shared" si="1209"/>
        <v>10.923549380812876</v>
      </c>
      <c r="M6563" s="28">
        <f t="shared" si="1203"/>
        <v>0.70960688980053355</v>
      </c>
      <c r="N6563" s="28">
        <f t="shared" si="1207"/>
        <v>10.414704032978928</v>
      </c>
      <c r="O6563" s="28">
        <f t="shared" si="1204"/>
        <v>0.67655168474967775</v>
      </c>
      <c r="P6563" s="28">
        <f t="shared" si="1205"/>
        <v>1.3861585745502114</v>
      </c>
      <c r="Q6563" s="6">
        <f t="shared" si="1199"/>
        <v>0.34061130710425608</v>
      </c>
      <c r="R6563" s="6">
        <f t="shared" si="1200"/>
        <v>0.26385515705237433</v>
      </c>
      <c r="S6563" s="6">
        <f t="shared" si="1201"/>
        <v>0.60446646415663041</v>
      </c>
    </row>
    <row r="6564" spans="2:19" customFormat="1" x14ac:dyDescent="0.25">
      <c r="B6564" s="200" t="s">
        <v>866</v>
      </c>
      <c r="C6564" s="114">
        <v>3</v>
      </c>
      <c r="D6564" s="1">
        <v>3.7</v>
      </c>
      <c r="E6564" s="1"/>
      <c r="F6564" s="1"/>
      <c r="G6564" s="4">
        <f t="shared" si="1208"/>
        <v>64.961200000000005</v>
      </c>
      <c r="H6564" s="201"/>
      <c r="I6564" s="201"/>
      <c r="J6564" s="204">
        <f t="shared" si="1206"/>
        <v>1.075210085691107E-3</v>
      </c>
      <c r="K6564" s="204">
        <f t="shared" si="1202"/>
        <v>6.9846938773361844E-2</v>
      </c>
      <c r="L6564" s="28">
        <f t="shared" si="1209"/>
        <v>3.5949248430857623</v>
      </c>
      <c r="M6564" s="28">
        <f t="shared" si="1203"/>
        <v>0.2335306362462681</v>
      </c>
      <c r="N6564" s="28">
        <f t="shared" si="1207"/>
        <v>5.9156978898620354</v>
      </c>
      <c r="O6564" s="28">
        <f t="shared" si="1204"/>
        <v>0.38429084121668494</v>
      </c>
      <c r="P6564" s="28">
        <f t="shared" si="1205"/>
        <v>0.61782147746295302</v>
      </c>
      <c r="Q6564" s="6">
        <f t="shared" si="1199"/>
        <v>0.11209470539820869</v>
      </c>
      <c r="R6564" s="6">
        <f t="shared" si="1200"/>
        <v>0.14987342807450713</v>
      </c>
      <c r="S6564" s="6">
        <f t="shared" si="1201"/>
        <v>0.2619681334727158</v>
      </c>
    </row>
    <row r="6565" spans="2:19" customFormat="1" x14ac:dyDescent="0.25">
      <c r="B6565" s="200" t="s">
        <v>866</v>
      </c>
      <c r="C6565" s="114">
        <v>3</v>
      </c>
      <c r="D6565" s="1">
        <v>7.5</v>
      </c>
      <c r="E6565" s="1"/>
      <c r="F6565" s="1"/>
      <c r="G6565" s="4">
        <f t="shared" si="1208"/>
        <v>64.961200000000005</v>
      </c>
      <c r="H6565" s="201"/>
      <c r="I6565" s="201"/>
      <c r="J6565" s="204">
        <f t="shared" si="1206"/>
        <v>4.4178646691106467E-3</v>
      </c>
      <c r="K6565" s="204">
        <f t="shared" si="1202"/>
        <v>0.28698979590953999</v>
      </c>
      <c r="L6565" s="28">
        <f t="shared" si="1209"/>
        <v>18.245673379916788</v>
      </c>
      <c r="M6565" s="28">
        <f t="shared" si="1203"/>
        <v>1.1852608605569988</v>
      </c>
      <c r="N6565" s="28">
        <f t="shared" si="1207"/>
        <v>13.521710947318155</v>
      </c>
      <c r="O6565" s="28">
        <f t="shared" si="1204"/>
        <v>0.87838658622827981</v>
      </c>
      <c r="P6565" s="28">
        <f t="shared" si="1205"/>
        <v>2.0636474467852786</v>
      </c>
      <c r="Q6565" s="6">
        <f t="shared" si="1199"/>
        <v>0.56892521306735933</v>
      </c>
      <c r="R6565" s="6">
        <f t="shared" si="1200"/>
        <v>0.34257076862902913</v>
      </c>
      <c r="S6565" s="6">
        <f t="shared" si="1201"/>
        <v>0.91149598169638846</v>
      </c>
    </row>
    <row r="6566" spans="2:19" customFormat="1" x14ac:dyDescent="0.25">
      <c r="B6566" s="200" t="s">
        <v>866</v>
      </c>
      <c r="C6566" s="114">
        <v>3</v>
      </c>
      <c r="D6566" s="1">
        <v>6</v>
      </c>
      <c r="E6566" s="1"/>
      <c r="F6566" s="1"/>
      <c r="G6566" s="4">
        <f t="shared" si="1208"/>
        <v>64.961200000000005</v>
      </c>
      <c r="H6566" s="201"/>
      <c r="I6566" s="201"/>
      <c r="J6566" s="204">
        <f t="shared" si="1206"/>
        <v>2.8274333882308137E-3</v>
      </c>
      <c r="K6566" s="204">
        <f t="shared" si="1202"/>
        <v>0.1836734693821056</v>
      </c>
      <c r="L6566" s="28">
        <f t="shared" si="1209"/>
        <v>10.923549380812876</v>
      </c>
      <c r="M6566" s="28">
        <f t="shared" si="1203"/>
        <v>0.70960688980053355</v>
      </c>
      <c r="N6566" s="28">
        <f t="shared" si="1207"/>
        <v>10.414704032978928</v>
      </c>
      <c r="O6566" s="28">
        <f t="shared" si="1204"/>
        <v>0.67655168474967775</v>
      </c>
      <c r="P6566" s="28">
        <f t="shared" si="1205"/>
        <v>1.3861585745502114</v>
      </c>
      <c r="Q6566" s="6">
        <f t="shared" si="1199"/>
        <v>0.34061130710425608</v>
      </c>
      <c r="R6566" s="6">
        <f t="shared" si="1200"/>
        <v>0.26385515705237433</v>
      </c>
      <c r="S6566" s="6">
        <f t="shared" si="1201"/>
        <v>0.60446646415663041</v>
      </c>
    </row>
    <row r="6567" spans="2:19" customFormat="1" x14ac:dyDescent="0.25">
      <c r="B6567" s="200" t="s">
        <v>866</v>
      </c>
      <c r="C6567" s="114">
        <v>3</v>
      </c>
      <c r="D6567" s="1">
        <v>4.0999999999999996</v>
      </c>
      <c r="E6567" s="1"/>
      <c r="F6567" s="1"/>
      <c r="G6567" s="4">
        <f t="shared" si="1208"/>
        <v>64.961200000000005</v>
      </c>
      <c r="H6567" s="201"/>
      <c r="I6567" s="201"/>
      <c r="J6567" s="204">
        <f t="shared" si="1206"/>
        <v>1.3202543126711102E-3</v>
      </c>
      <c r="K6567" s="204">
        <f t="shared" si="1202"/>
        <v>8.5765306119810952E-2</v>
      </c>
      <c r="L6567" s="28">
        <f t="shared" si="1209"/>
        <v>4.5518101325650582</v>
      </c>
      <c r="M6567" s="28">
        <f t="shared" si="1203"/>
        <v>0.29569105411886604</v>
      </c>
      <c r="N6567" s="28">
        <f t="shared" si="1207"/>
        <v>6.670633528309061</v>
      </c>
      <c r="O6567" s="28">
        <f t="shared" si="1204"/>
        <v>0.43333236716418877</v>
      </c>
      <c r="P6567" s="28">
        <f t="shared" si="1205"/>
        <v>0.72902342128305486</v>
      </c>
      <c r="Q6567" s="6">
        <f t="shared" si="1199"/>
        <v>0.14193170597705571</v>
      </c>
      <c r="R6567" s="6">
        <f t="shared" si="1200"/>
        <v>0.16899962319403364</v>
      </c>
      <c r="S6567" s="6">
        <f t="shared" si="1201"/>
        <v>0.31093132917108934</v>
      </c>
    </row>
    <row r="6568" spans="2:19" customFormat="1" x14ac:dyDescent="0.25">
      <c r="B6568" s="200" t="s">
        <v>866</v>
      </c>
      <c r="C6568" s="114">
        <v>3</v>
      </c>
      <c r="D6568" s="1">
        <v>3</v>
      </c>
      <c r="E6568" s="1" t="s">
        <v>978</v>
      </c>
      <c r="F6568" s="1"/>
      <c r="G6568" s="4">
        <f t="shared" si="1208"/>
        <v>795.77470000000005</v>
      </c>
      <c r="H6568" s="201"/>
      <c r="I6568" s="201"/>
      <c r="J6568" s="204">
        <f t="shared" si="1206"/>
        <v>7.0685834705770342E-4</v>
      </c>
      <c r="K6568" s="204">
        <f t="shared" si="1202"/>
        <v>0.56249666683810862</v>
      </c>
      <c r="L6568" s="28">
        <f t="shared" si="1209"/>
        <v>2.219707841442716</v>
      </c>
      <c r="M6568" s="28">
        <f t="shared" si="1203"/>
        <v>1.7663769089848702</v>
      </c>
      <c r="N6568" s="28">
        <f t="shared" si="1207"/>
        <v>4.6285167281146418</v>
      </c>
      <c r="O6568" s="28">
        <f t="shared" si="1204"/>
        <v>3.6832347567317885</v>
      </c>
      <c r="P6568" s="28">
        <f t="shared" si="1205"/>
        <v>5.4496116657166587</v>
      </c>
      <c r="Q6568" s="6">
        <f t="shared" si="1199"/>
        <v>0.84786091631273763</v>
      </c>
      <c r="R6568" s="6">
        <f t="shared" si="1200"/>
        <v>1.4364615551253976</v>
      </c>
      <c r="S6568" s="6">
        <f t="shared" si="1201"/>
        <v>2.2843224714381352</v>
      </c>
    </row>
    <row r="6569" spans="2:19" customFormat="1" x14ac:dyDescent="0.25">
      <c r="B6569" s="200" t="s">
        <v>866</v>
      </c>
      <c r="C6569" s="114">
        <v>3</v>
      </c>
      <c r="D6569" s="1">
        <v>8.4</v>
      </c>
      <c r="E6569" s="1"/>
      <c r="F6569" s="1"/>
      <c r="G6569" s="4">
        <f t="shared" si="1208"/>
        <v>64.961200000000005</v>
      </c>
      <c r="H6569" s="201"/>
      <c r="I6569" s="201"/>
      <c r="J6569" s="204">
        <f t="shared" si="1206"/>
        <v>5.5417694409323958E-3</v>
      </c>
      <c r="K6569" s="204">
        <f t="shared" si="1202"/>
        <v>0.35999999998892701</v>
      </c>
      <c r="L6569" s="28">
        <f t="shared" si="1209"/>
        <v>23.676207107687297</v>
      </c>
      <c r="M6569" s="28">
        <f t="shared" si="1203"/>
        <v>1.5380348549959169</v>
      </c>
      <c r="N6569" s="28">
        <f t="shared" si="1207"/>
        <v>15.438913512745591</v>
      </c>
      <c r="O6569" s="28">
        <f t="shared" si="1204"/>
        <v>1.0029303679371999</v>
      </c>
      <c r="P6569" s="28">
        <f t="shared" si="1205"/>
        <v>2.5409652229331168</v>
      </c>
      <c r="Q6569" s="6">
        <f t="shared" si="1199"/>
        <v>0.73825673039804007</v>
      </c>
      <c r="R6569" s="6">
        <f t="shared" si="1200"/>
        <v>0.39114284349550799</v>
      </c>
      <c r="S6569" s="6">
        <f t="shared" si="1201"/>
        <v>1.1293995738935481</v>
      </c>
    </row>
    <row r="6570" spans="2:19" customFormat="1" x14ac:dyDescent="0.25">
      <c r="B6570" s="200" t="s">
        <v>866</v>
      </c>
      <c r="C6570" s="114">
        <v>3</v>
      </c>
      <c r="D6570" s="1">
        <v>4.4000000000000004</v>
      </c>
      <c r="E6570" s="1"/>
      <c r="F6570" s="1"/>
      <c r="G6570" s="4">
        <f t="shared" si="1208"/>
        <v>64.961200000000005</v>
      </c>
      <c r="H6570" s="201"/>
      <c r="I6570" s="201"/>
      <c r="J6570" s="204">
        <f t="shared" si="1206"/>
        <v>1.5205308443374602E-3</v>
      </c>
      <c r="K6570" s="204">
        <f t="shared" si="1202"/>
        <v>9.877551020104347E-2</v>
      </c>
      <c r="L6570" s="28">
        <f t="shared" si="1209"/>
        <v>5.3541650508837426</v>
      </c>
      <c r="M6570" s="28">
        <f t="shared" si="1203"/>
        <v>0.34781299344971695</v>
      </c>
      <c r="N6570" s="28">
        <f t="shared" si="1207"/>
        <v>7.2451870323804508</v>
      </c>
      <c r="O6570" s="28">
        <f t="shared" si="1204"/>
        <v>0.47065605297680857</v>
      </c>
      <c r="P6570" s="28">
        <f t="shared" si="1205"/>
        <v>0.81846904642652551</v>
      </c>
      <c r="Q6570" s="6">
        <f t="shared" si="1199"/>
        <v>0.16695023685586413</v>
      </c>
      <c r="R6570" s="6">
        <f t="shared" si="1200"/>
        <v>0.18355586066095536</v>
      </c>
      <c r="S6570" s="6">
        <f t="shared" si="1201"/>
        <v>0.35050609751681949</v>
      </c>
    </row>
    <row r="6571" spans="2:19" customFormat="1" x14ac:dyDescent="0.25">
      <c r="B6571" s="200" t="s">
        <v>866</v>
      </c>
      <c r="C6571" s="114">
        <v>3</v>
      </c>
      <c r="D6571" s="1">
        <v>13.5</v>
      </c>
      <c r="E6571" s="1"/>
      <c r="F6571" s="1"/>
      <c r="G6571" s="4">
        <f t="shared" si="1208"/>
        <v>64.961200000000005</v>
      </c>
      <c r="H6571" s="201"/>
      <c r="I6571" s="201"/>
      <c r="J6571" s="204">
        <f t="shared" si="1206"/>
        <v>1.4313881527918496E-2</v>
      </c>
      <c r="K6571" s="204">
        <f t="shared" si="1202"/>
        <v>0.92984693874690971</v>
      </c>
      <c r="L6571" s="28">
        <f t="shared" si="1209"/>
        <v>70.474399728819606</v>
      </c>
      <c r="M6571" s="28">
        <f t="shared" si="1203"/>
        <v>4.5781016644615393</v>
      </c>
      <c r="N6571" s="28">
        <f t="shared" si="1207"/>
        <v>26.89679164794412</v>
      </c>
      <c r="O6571" s="28">
        <f t="shared" si="1204"/>
        <v>1.747247895490385</v>
      </c>
      <c r="P6571" s="28">
        <f t="shared" si="1205"/>
        <v>6.325349559951924</v>
      </c>
      <c r="Q6571" s="6">
        <f t="shared" si="1199"/>
        <v>2.1974887989415386</v>
      </c>
      <c r="R6571" s="6">
        <f t="shared" si="1200"/>
        <v>0.68142667924125011</v>
      </c>
      <c r="S6571" s="6">
        <f t="shared" si="1201"/>
        <v>2.8789154781827886</v>
      </c>
    </row>
    <row r="6572" spans="2:19" customFormat="1" x14ac:dyDescent="0.25">
      <c r="B6572" s="200" t="s">
        <v>866</v>
      </c>
      <c r="C6572" s="114">
        <v>3</v>
      </c>
      <c r="D6572" s="1">
        <v>8.8000000000000007</v>
      </c>
      <c r="E6572" s="1"/>
      <c r="F6572" s="1"/>
      <c r="G6572" s="4">
        <f t="shared" si="1208"/>
        <v>64.961200000000005</v>
      </c>
      <c r="H6572" s="201"/>
      <c r="I6572" s="201"/>
      <c r="J6572" s="204">
        <f t="shared" si="1206"/>
        <v>6.0821233773498407E-3</v>
      </c>
      <c r="K6572" s="204">
        <f t="shared" si="1202"/>
        <v>0.39510204080417388</v>
      </c>
      <c r="L6572" s="28">
        <f t="shared" si="1209"/>
        <v>26.348731681885365</v>
      </c>
      <c r="M6572" s="28">
        <f t="shared" si="1203"/>
        <v>1.7116452617326934</v>
      </c>
      <c r="N6572" s="28">
        <f t="shared" si="1207"/>
        <v>16.302518287873927</v>
      </c>
      <c r="O6572" s="28">
        <f t="shared" si="1204"/>
        <v>1.0590311715434086</v>
      </c>
      <c r="P6572" s="28">
        <f t="shared" si="1205"/>
        <v>2.770676433276102</v>
      </c>
      <c r="Q6572" s="6">
        <f t="shared" si="1199"/>
        <v>0.82158972563169275</v>
      </c>
      <c r="R6572" s="6">
        <f t="shared" si="1200"/>
        <v>0.41302215690192939</v>
      </c>
      <c r="S6572" s="6">
        <f t="shared" si="1201"/>
        <v>1.2346118825336221</v>
      </c>
    </row>
    <row r="6573" spans="2:19" customFormat="1" x14ac:dyDescent="0.25">
      <c r="B6573" s="200" t="s">
        <v>866</v>
      </c>
      <c r="C6573" s="114">
        <v>3</v>
      </c>
      <c r="D6573" s="1">
        <v>12.8</v>
      </c>
      <c r="E6573" s="1"/>
      <c r="F6573" s="1"/>
      <c r="G6573" s="4">
        <f t="shared" si="1208"/>
        <v>64.961200000000005</v>
      </c>
      <c r="H6573" s="201"/>
      <c r="I6573" s="201"/>
      <c r="J6573" s="204">
        <f t="shared" si="1206"/>
        <v>1.2867963509103792E-2</v>
      </c>
      <c r="K6573" s="204">
        <f t="shared" si="1202"/>
        <v>0.83591836732122715</v>
      </c>
      <c r="L6573" s="28">
        <f t="shared" si="1209"/>
        <v>62.35478295554406</v>
      </c>
      <c r="M6573" s="28">
        <f t="shared" si="1203"/>
        <v>4.0506416050987148</v>
      </c>
      <c r="N6573" s="28">
        <f t="shared" si="1207"/>
        <v>25.272350383916216</v>
      </c>
      <c r="O6573" s="28">
        <f t="shared" si="1204"/>
        <v>1.6417222396028195</v>
      </c>
      <c r="P6573" s="28">
        <f t="shared" si="1205"/>
        <v>5.6923638447015339</v>
      </c>
      <c r="Q6573" s="6">
        <f t="shared" si="1199"/>
        <v>1.9443079704473831</v>
      </c>
      <c r="R6573" s="6">
        <f t="shared" si="1200"/>
        <v>0.64027167344509961</v>
      </c>
      <c r="S6573" s="6">
        <f t="shared" si="1201"/>
        <v>2.5845796438924826</v>
      </c>
    </row>
    <row r="6574" spans="2:19" customFormat="1" x14ac:dyDescent="0.25">
      <c r="B6574" s="200" t="s">
        <v>866</v>
      </c>
      <c r="C6574" s="114">
        <v>3</v>
      </c>
      <c r="D6574" s="1">
        <v>9.3000000000000007</v>
      </c>
      <c r="E6574" s="1"/>
      <c r="F6574" s="1"/>
      <c r="G6574" s="4">
        <f t="shared" si="1208"/>
        <v>64.961200000000005</v>
      </c>
      <c r="H6574" s="201"/>
      <c r="I6574" s="201"/>
      <c r="J6574" s="204">
        <f t="shared" si="1206"/>
        <v>6.7929087152245318E-3</v>
      </c>
      <c r="K6574" s="204">
        <f t="shared" si="1202"/>
        <v>0.44127551019050881</v>
      </c>
      <c r="L6574" s="28">
        <f t="shared" si="1209"/>
        <v>29.918261264138582</v>
      </c>
      <c r="M6574" s="28">
        <f t="shared" si="1203"/>
        <v>1.9435261913289683</v>
      </c>
      <c r="N6574" s="28">
        <f t="shared" si="1207"/>
        <v>17.391419042795064</v>
      </c>
      <c r="O6574" s="28">
        <f t="shared" si="1204"/>
        <v>1.1297674726360067</v>
      </c>
      <c r="P6574" s="28">
        <f t="shared" si="1205"/>
        <v>3.0732936639649751</v>
      </c>
      <c r="Q6574" s="6">
        <f t="shared" si="1199"/>
        <v>0.93289257183790475</v>
      </c>
      <c r="R6574" s="6">
        <f t="shared" si="1200"/>
        <v>0.44060931432804262</v>
      </c>
      <c r="S6574" s="6">
        <f t="shared" si="1201"/>
        <v>1.3735018861659474</v>
      </c>
    </row>
    <row r="6575" spans="2:19" customFormat="1" x14ac:dyDescent="0.25">
      <c r="B6575" s="200" t="s">
        <v>866</v>
      </c>
      <c r="C6575" s="114">
        <v>3</v>
      </c>
      <c r="D6575" s="1">
        <v>10.9</v>
      </c>
      <c r="E6575" s="1"/>
      <c r="F6575" s="1"/>
      <c r="G6575" s="4">
        <f t="shared" si="1208"/>
        <v>64.961200000000005</v>
      </c>
      <c r="H6575" s="201"/>
      <c r="I6575" s="201"/>
      <c r="J6575" s="204">
        <f t="shared" si="1206"/>
        <v>9.3313155793250824E-3</v>
      </c>
      <c r="K6575" s="204">
        <f t="shared" si="1202"/>
        <v>0.6061734693691101</v>
      </c>
      <c r="L6575" s="28">
        <f t="shared" si="1209"/>
        <v>43.096060321310915</v>
      </c>
      <c r="M6575" s="28">
        <f t="shared" si="1203"/>
        <v>2.7995718480457787</v>
      </c>
      <c r="N6575" s="28">
        <f t="shared" si="1207"/>
        <v>20.941075001217378</v>
      </c>
      <c r="O6575" s="28">
        <f t="shared" si="1204"/>
        <v>1.3603573877548367</v>
      </c>
      <c r="P6575" s="28">
        <f t="shared" si="1205"/>
        <v>4.1599292358006155</v>
      </c>
      <c r="Q6575" s="6">
        <f t="shared" si="1199"/>
        <v>1.3437944870619738</v>
      </c>
      <c r="R6575" s="6">
        <f t="shared" si="1200"/>
        <v>0.53053938122438637</v>
      </c>
      <c r="S6575" s="6">
        <f t="shared" si="1201"/>
        <v>1.8743338682863602</v>
      </c>
    </row>
    <row r="6576" spans="2:19" customFormat="1" x14ac:dyDescent="0.25">
      <c r="B6576" s="200" t="s">
        <v>866</v>
      </c>
      <c r="C6576" s="114">
        <v>3</v>
      </c>
      <c r="D6576" s="1">
        <v>12</v>
      </c>
      <c r="E6576" s="1"/>
      <c r="F6576" s="1"/>
      <c r="G6576" s="4">
        <f t="shared" si="1208"/>
        <v>64.961200000000005</v>
      </c>
      <c r="H6576" s="201"/>
      <c r="I6576" s="201"/>
      <c r="J6576" s="204">
        <f t="shared" si="1206"/>
        <v>1.1309733552923255E-2</v>
      </c>
      <c r="K6576" s="204">
        <f t="shared" si="1202"/>
        <v>0.73469387752842241</v>
      </c>
      <c r="L6576" s="28">
        <f t="shared" si="1209"/>
        <v>53.756593028703207</v>
      </c>
      <c r="M6576" s="28">
        <f t="shared" si="1203"/>
        <v>3.4920928587895022</v>
      </c>
      <c r="N6576" s="28">
        <f t="shared" si="1207"/>
        <v>23.434302275651412</v>
      </c>
      <c r="O6576" s="28">
        <f t="shared" si="1204"/>
        <v>1.5223204265162671</v>
      </c>
      <c r="P6576" s="28">
        <f t="shared" si="1205"/>
        <v>5.0144132853057695</v>
      </c>
      <c r="Q6576" s="6">
        <f t="shared" si="1199"/>
        <v>1.6762045722189609</v>
      </c>
      <c r="R6576" s="6">
        <f t="shared" si="1200"/>
        <v>0.59370496634134418</v>
      </c>
      <c r="S6576" s="6">
        <f t="shared" si="1201"/>
        <v>2.269909538560305</v>
      </c>
    </row>
    <row r="6577" spans="2:19" customFormat="1" x14ac:dyDescent="0.25">
      <c r="B6577" s="200" t="s">
        <v>866</v>
      </c>
      <c r="C6577" s="114">
        <v>3</v>
      </c>
      <c r="D6577" s="1">
        <v>6.9</v>
      </c>
      <c r="E6577" s="1"/>
      <c r="F6577" s="1"/>
      <c r="G6577" s="4">
        <f t="shared" si="1208"/>
        <v>64.961200000000005</v>
      </c>
      <c r="H6577" s="201"/>
      <c r="I6577" s="201"/>
      <c r="J6577" s="204">
        <f t="shared" si="1206"/>
        <v>3.7392806559352516E-3</v>
      </c>
      <c r="K6577" s="204">
        <f t="shared" si="1202"/>
        <v>0.24290816325783468</v>
      </c>
      <c r="L6577" s="28">
        <f t="shared" si="1209"/>
        <v>15.062883294996576</v>
      </c>
      <c r="M6577" s="28">
        <f t="shared" si="1203"/>
        <v>0.97850299328216439</v>
      </c>
      <c r="N6577" s="28">
        <f t="shared" si="1207"/>
        <v>12.264882891847247</v>
      </c>
      <c r="O6577" s="28">
        <f t="shared" si="1204"/>
        <v>0.79674152596761971</v>
      </c>
      <c r="P6577" s="28">
        <f t="shared" si="1205"/>
        <v>1.7752445192497841</v>
      </c>
      <c r="Q6577" s="6">
        <f t="shared" si="1199"/>
        <v>0.46968143677543889</v>
      </c>
      <c r="R6577" s="6">
        <f t="shared" si="1200"/>
        <v>0.31072919512737168</v>
      </c>
      <c r="S6577" s="6">
        <f t="shared" si="1201"/>
        <v>0.78041063190281057</v>
      </c>
    </row>
    <row r="6578" spans="2:19" customFormat="1" x14ac:dyDescent="0.25">
      <c r="B6578" s="200" t="s">
        <v>866</v>
      </c>
      <c r="C6578" s="114">
        <v>3</v>
      </c>
      <c r="D6578" s="1">
        <v>6.8</v>
      </c>
      <c r="E6578" s="1"/>
      <c r="F6578" s="1"/>
      <c r="G6578" s="4">
        <f t="shared" si="1208"/>
        <v>64.961200000000005</v>
      </c>
      <c r="H6578" s="201"/>
      <c r="I6578" s="201"/>
      <c r="J6578" s="204">
        <f t="shared" si="1206"/>
        <v>3.6316811075498014E-3</v>
      </c>
      <c r="K6578" s="204">
        <f t="shared" si="1202"/>
        <v>0.23591836733968233</v>
      </c>
      <c r="L6578" s="28">
        <f t="shared" si="1209"/>
        <v>14.565722844180941</v>
      </c>
      <c r="M6578" s="28">
        <f t="shared" si="1203"/>
        <v>0.94620685317821773</v>
      </c>
      <c r="N6578" s="28">
        <f t="shared" si="1207"/>
        <v>12.057170367208817</v>
      </c>
      <c r="O6578" s="28">
        <f t="shared" si="1204"/>
        <v>0.78324827085036008</v>
      </c>
      <c r="P6578" s="28">
        <f t="shared" si="1205"/>
        <v>1.7294551240285778</v>
      </c>
      <c r="Q6578" s="6">
        <f t="shared" si="1199"/>
        <v>0.45417928952554448</v>
      </c>
      <c r="R6578" s="6">
        <f t="shared" si="1200"/>
        <v>0.30546682563164046</v>
      </c>
      <c r="S6578" s="6">
        <f t="shared" si="1201"/>
        <v>0.75964611515718494</v>
      </c>
    </row>
    <row r="6579" spans="2:19" customFormat="1" x14ac:dyDescent="0.25">
      <c r="B6579" s="200" t="s">
        <v>866</v>
      </c>
      <c r="C6579" s="114">
        <v>3</v>
      </c>
      <c r="D6579" s="1">
        <v>3.9</v>
      </c>
      <c r="E6579" s="1"/>
      <c r="F6579" s="1"/>
      <c r="G6579" s="4">
        <f t="shared" si="1208"/>
        <v>64.961200000000005</v>
      </c>
      <c r="H6579" s="201"/>
      <c r="I6579" s="201"/>
      <c r="J6579" s="204">
        <f t="shared" si="1206"/>
        <v>1.1945906065275189E-3</v>
      </c>
      <c r="K6579" s="204">
        <f t="shared" si="1202"/>
        <v>7.7602040813939621E-2</v>
      </c>
      <c r="L6579" s="28">
        <f t="shared" si="1209"/>
        <v>4.0574351124683323</v>
      </c>
      <c r="M6579" s="28">
        <f t="shared" si="1203"/>
        <v>0.26357585894044605</v>
      </c>
      <c r="N6579" s="28">
        <f t="shared" si="1207"/>
        <v>6.2915196864507177</v>
      </c>
      <c r="O6579" s="28">
        <f t="shared" si="1204"/>
        <v>0.40870467658277715</v>
      </c>
      <c r="P6579" s="28">
        <f t="shared" si="1205"/>
        <v>0.6722805355232232</v>
      </c>
      <c r="Q6579" s="6">
        <f t="shared" si="1199"/>
        <v>0.12651641229141411</v>
      </c>
      <c r="R6579" s="6">
        <f t="shared" si="1200"/>
        <v>0.1593948238672831</v>
      </c>
      <c r="S6579" s="6">
        <f t="shared" si="1201"/>
        <v>0.28591123615869718</v>
      </c>
    </row>
    <row r="6580" spans="2:19" customFormat="1" x14ac:dyDescent="0.25">
      <c r="B6580" s="200" t="s">
        <v>866</v>
      </c>
      <c r="C6580" s="114">
        <v>3</v>
      </c>
      <c r="D6580" s="1">
        <v>8.5</v>
      </c>
      <c r="E6580" s="1"/>
      <c r="F6580" s="1"/>
      <c r="G6580" s="4">
        <f t="shared" si="1208"/>
        <v>64.961200000000005</v>
      </c>
      <c r="H6580" s="201"/>
      <c r="I6580" s="201"/>
      <c r="J6580" s="204">
        <f t="shared" si="1206"/>
        <v>5.6745017305465653E-3</v>
      </c>
      <c r="K6580" s="204">
        <f t="shared" si="1202"/>
        <v>0.36862244896825369</v>
      </c>
      <c r="L6580" s="28">
        <f t="shared" si="1209"/>
        <v>24.32921867173739</v>
      </c>
      <c r="M6580" s="28">
        <f t="shared" si="1203"/>
        <v>1.5804552706332824</v>
      </c>
      <c r="N6580" s="28">
        <f t="shared" si="1207"/>
        <v>15.654172411593242</v>
      </c>
      <c r="O6580" s="28">
        <f t="shared" si="1204"/>
        <v>1.0169138445882482</v>
      </c>
      <c r="P6580" s="28">
        <f t="shared" si="1205"/>
        <v>2.5973691152215306</v>
      </c>
      <c r="Q6580" s="6">
        <f t="shared" si="1199"/>
        <v>0.75861852990397549</v>
      </c>
      <c r="R6580" s="6">
        <f t="shared" si="1200"/>
        <v>0.39659639938941682</v>
      </c>
      <c r="S6580" s="6">
        <f t="shared" si="1201"/>
        <v>1.1552149292933924</v>
      </c>
    </row>
    <row r="6581" spans="2:19" customFormat="1" x14ac:dyDescent="0.25">
      <c r="B6581" s="200" t="s">
        <v>866</v>
      </c>
      <c r="C6581" s="114">
        <v>3</v>
      </c>
      <c r="D6581" s="1">
        <v>4.4000000000000004</v>
      </c>
      <c r="E6581" s="1"/>
      <c r="F6581" s="1"/>
      <c r="G6581" s="4">
        <f t="shared" si="1208"/>
        <v>64.961200000000005</v>
      </c>
      <c r="H6581" s="201"/>
      <c r="I6581" s="201"/>
      <c r="J6581" s="204">
        <f t="shared" si="1206"/>
        <v>1.5205308443374602E-3</v>
      </c>
      <c r="K6581" s="204">
        <f t="shared" si="1202"/>
        <v>9.877551020104347E-2</v>
      </c>
      <c r="L6581" s="28">
        <f t="shared" si="1209"/>
        <v>5.3541650508837426</v>
      </c>
      <c r="M6581" s="28">
        <f t="shared" si="1203"/>
        <v>0.34781299344971695</v>
      </c>
      <c r="N6581" s="28">
        <f t="shared" si="1207"/>
        <v>7.2451870323804508</v>
      </c>
      <c r="O6581" s="28">
        <f t="shared" si="1204"/>
        <v>0.47065605297680857</v>
      </c>
      <c r="P6581" s="28">
        <f t="shared" si="1205"/>
        <v>0.81846904642652551</v>
      </c>
      <c r="Q6581" s="6">
        <f t="shared" si="1199"/>
        <v>0.16695023685586413</v>
      </c>
      <c r="R6581" s="6">
        <f t="shared" si="1200"/>
        <v>0.18355586066095536</v>
      </c>
      <c r="S6581" s="6">
        <f t="shared" si="1201"/>
        <v>0.35050609751681949</v>
      </c>
    </row>
    <row r="6582" spans="2:19" customFormat="1" x14ac:dyDescent="0.25">
      <c r="B6582" s="200" t="s">
        <v>866</v>
      </c>
      <c r="C6582" s="114">
        <v>3</v>
      </c>
      <c r="D6582" s="1">
        <v>12.1</v>
      </c>
      <c r="E6582" s="1"/>
      <c r="F6582" s="1"/>
      <c r="G6582" s="4">
        <f t="shared" si="1208"/>
        <v>64.961200000000005</v>
      </c>
      <c r="H6582" s="201"/>
      <c r="I6582" s="201"/>
      <c r="J6582" s="204">
        <f t="shared" si="1206"/>
        <v>1.149901451030204E-2</v>
      </c>
      <c r="K6582" s="204">
        <f t="shared" si="1202"/>
        <v>0.74698979589539116</v>
      </c>
      <c r="L6582" s="28">
        <f t="shared" si="1209"/>
        <v>54.792058641719279</v>
      </c>
      <c r="M6582" s="28">
        <f t="shared" si="1203"/>
        <v>3.5593579488744482</v>
      </c>
      <c r="N6582" s="28">
        <f t="shared" si="1207"/>
        <v>23.662948194266647</v>
      </c>
      <c r="O6582" s="28">
        <f t="shared" si="1204"/>
        <v>1.5371735400527091</v>
      </c>
      <c r="P6582" s="28">
        <f t="shared" si="1205"/>
        <v>5.0965314889271571</v>
      </c>
      <c r="Q6582" s="6">
        <f t="shared" si="1199"/>
        <v>1.7084918154597351</v>
      </c>
      <c r="R6582" s="6">
        <f t="shared" si="1200"/>
        <v>0.59949768062055653</v>
      </c>
      <c r="S6582" s="6">
        <f t="shared" si="1201"/>
        <v>2.3079894960802916</v>
      </c>
    </row>
    <row r="6583" spans="2:19" customFormat="1" x14ac:dyDescent="0.25">
      <c r="B6583" s="200" t="s">
        <v>866</v>
      </c>
      <c r="C6583" s="114">
        <v>3</v>
      </c>
      <c r="D6583" s="1">
        <v>11.2</v>
      </c>
      <c r="E6583" s="1"/>
      <c r="F6583" s="1"/>
      <c r="G6583" s="4">
        <f t="shared" si="1208"/>
        <v>64.961200000000005</v>
      </c>
      <c r="H6583" s="201"/>
      <c r="I6583" s="201"/>
      <c r="J6583" s="204">
        <f t="shared" si="1206"/>
        <v>9.8520345616575893E-3</v>
      </c>
      <c r="K6583" s="204">
        <f t="shared" si="1202"/>
        <v>0.63999999998031454</v>
      </c>
      <c r="L6583" s="28">
        <f t="shared" si="1209"/>
        <v>45.871853200437585</v>
      </c>
      <c r="M6583" s="28">
        <f t="shared" si="1203"/>
        <v>2.9798906879228007</v>
      </c>
      <c r="N6583" s="28">
        <f t="shared" si="1207"/>
        <v>21.616981763211225</v>
      </c>
      <c r="O6583" s="28">
        <f t="shared" si="1204"/>
        <v>1.4042651029537139</v>
      </c>
      <c r="P6583" s="28">
        <f t="shared" si="1205"/>
        <v>4.3841557908765143</v>
      </c>
      <c r="Q6583" s="6">
        <f t="shared" si="1199"/>
        <v>1.4303475302029443</v>
      </c>
      <c r="R6583" s="6">
        <f t="shared" si="1200"/>
        <v>0.54766339015194843</v>
      </c>
      <c r="S6583" s="6">
        <f t="shared" si="1201"/>
        <v>1.9780109203548926</v>
      </c>
    </row>
    <row r="6584" spans="2:19" customFormat="1" x14ac:dyDescent="0.25">
      <c r="B6584" s="200" t="s">
        <v>866</v>
      </c>
      <c r="C6584" s="114">
        <v>3</v>
      </c>
      <c r="D6584" s="1">
        <v>10.3</v>
      </c>
      <c r="E6584" s="1"/>
      <c r="F6584" s="1"/>
      <c r="G6584" s="4">
        <f t="shared" si="1208"/>
        <v>64.961200000000005</v>
      </c>
      <c r="H6584" s="201"/>
      <c r="I6584" s="201"/>
      <c r="J6584" s="204">
        <f t="shared" si="1206"/>
        <v>8.3322891154835304E-3</v>
      </c>
      <c r="K6584" s="204">
        <f t="shared" si="1202"/>
        <v>0.54127551018743292</v>
      </c>
      <c r="L6584" s="28">
        <f t="shared" si="1209"/>
        <v>37.836140652479074</v>
      </c>
      <c r="M6584" s="28">
        <f t="shared" si="1203"/>
        <v>2.4578811478273606</v>
      </c>
      <c r="N6584" s="28">
        <f t="shared" si="1207"/>
        <v>19.598801871387312</v>
      </c>
      <c r="O6584" s="28">
        <f t="shared" si="1204"/>
        <v>1.2731617128220558</v>
      </c>
      <c r="P6584" s="28">
        <f t="shared" si="1205"/>
        <v>3.7310428606494161</v>
      </c>
      <c r="Q6584" s="6">
        <f t="shared" si="1199"/>
        <v>1.1797829509571329</v>
      </c>
      <c r="R6584" s="6">
        <f t="shared" si="1200"/>
        <v>0.49653306800060176</v>
      </c>
      <c r="S6584" s="6">
        <f t="shared" si="1201"/>
        <v>1.6763160189577346</v>
      </c>
    </row>
    <row r="6585" spans="2:19" customFormat="1" x14ac:dyDescent="0.25">
      <c r="B6585" s="200" t="s">
        <v>866</v>
      </c>
      <c r="C6585" s="114">
        <v>3</v>
      </c>
      <c r="D6585" s="1">
        <v>14.5</v>
      </c>
      <c r="E6585" s="1"/>
      <c r="F6585" s="1"/>
      <c r="G6585" s="4">
        <f t="shared" si="1208"/>
        <v>64.961200000000005</v>
      </c>
      <c r="H6585" s="201"/>
      <c r="I6585" s="201"/>
      <c r="J6585" s="204">
        <f t="shared" si="1206"/>
        <v>1.6512996385431349E-2</v>
      </c>
      <c r="K6585" s="204">
        <f t="shared" si="1202"/>
        <v>1.0727040815996582</v>
      </c>
      <c r="L6585" s="28">
        <f t="shared" si="1209"/>
        <v>83.057544737091789</v>
      </c>
      <c r="M6585" s="28">
        <f t="shared" si="1203"/>
        <v>5.3955178798276728</v>
      </c>
      <c r="N6585" s="28">
        <f t="shared" si="1207"/>
        <v>29.242232935837183</v>
      </c>
      <c r="O6585" s="28">
        <f t="shared" si="1204"/>
        <v>1.8996105790367199</v>
      </c>
      <c r="P6585" s="28">
        <f t="shared" si="1205"/>
        <v>7.2951284588643928</v>
      </c>
      <c r="Q6585" s="6">
        <f t="shared" si="1199"/>
        <v>2.5898485823172828</v>
      </c>
      <c r="R6585" s="6">
        <f t="shared" si="1200"/>
        <v>0.7408481258243208</v>
      </c>
      <c r="S6585" s="6">
        <f t="shared" si="1201"/>
        <v>3.3306967081416037</v>
      </c>
    </row>
    <row r="6586" spans="2:19" customFormat="1" x14ac:dyDescent="0.25">
      <c r="B6586" s="200" t="s">
        <v>866</v>
      </c>
      <c r="C6586" s="114">
        <v>3</v>
      </c>
      <c r="D6586" s="1">
        <v>6.5</v>
      </c>
      <c r="E6586" s="1"/>
      <c r="F6586" s="1"/>
      <c r="G6586" s="4">
        <f t="shared" si="1208"/>
        <v>64.961200000000005</v>
      </c>
      <c r="H6586" s="201"/>
      <c r="I6586" s="201"/>
      <c r="J6586" s="204">
        <f t="shared" si="1206"/>
        <v>3.3183072403542195E-3</v>
      </c>
      <c r="K6586" s="204">
        <f t="shared" si="1202"/>
        <v>0.21556122448316564</v>
      </c>
      <c r="L6586" s="28">
        <f t="shared" si="1209"/>
        <v>13.130517975640537</v>
      </c>
      <c r="M6586" s="28">
        <f t="shared" si="1203"/>
        <v>0.85297422086363262</v>
      </c>
      <c r="N6586" s="28">
        <f t="shared" si="1207"/>
        <v>11.437170539605743</v>
      </c>
      <c r="O6586" s="28">
        <f t="shared" si="1204"/>
        <v>0.74297233726827139</v>
      </c>
      <c r="P6586" s="28">
        <f t="shared" si="1205"/>
        <v>1.5959465581319039</v>
      </c>
      <c r="Q6586" s="6">
        <f t="shared" si="1199"/>
        <v>0.40942762601454363</v>
      </c>
      <c r="R6586" s="6">
        <f t="shared" si="1200"/>
        <v>0.28975921153462586</v>
      </c>
      <c r="S6586" s="6">
        <f t="shared" si="1201"/>
        <v>0.69918683754916944</v>
      </c>
    </row>
    <row r="6587" spans="2:19" customFormat="1" x14ac:dyDescent="0.25">
      <c r="B6587" s="200" t="s">
        <v>866</v>
      </c>
      <c r="C6587" s="114">
        <v>3</v>
      </c>
      <c r="D6587" s="1">
        <v>10.6</v>
      </c>
      <c r="E6587" s="1"/>
      <c r="F6587" s="1"/>
      <c r="G6587" s="4">
        <f t="shared" si="1208"/>
        <v>64.961200000000005</v>
      </c>
      <c r="H6587" s="201"/>
      <c r="I6587" s="201"/>
      <c r="J6587" s="204">
        <f t="shared" si="1206"/>
        <v>8.8247337639337283E-3</v>
      </c>
      <c r="K6587" s="204">
        <f t="shared" si="1202"/>
        <v>0.57326530610481619</v>
      </c>
      <c r="L6587" s="28">
        <f t="shared" si="1209"/>
        <v>40.417759549842621</v>
      </c>
      <c r="M6587" s="28">
        <f t="shared" si="1203"/>
        <v>2.6255862125956133</v>
      </c>
      <c r="N6587" s="28">
        <f t="shared" si="1207"/>
        <v>20.268323715499825</v>
      </c>
      <c r="O6587" s="28">
        <f t="shared" si="1204"/>
        <v>1.3166546560854151</v>
      </c>
      <c r="P6587" s="28">
        <f t="shared" si="1205"/>
        <v>3.9422408686810284</v>
      </c>
      <c r="Q6587" s="6">
        <f t="shared" si="1199"/>
        <v>1.2602813820458942</v>
      </c>
      <c r="R6587" s="6">
        <f t="shared" si="1200"/>
        <v>0.51349531587331187</v>
      </c>
      <c r="S6587" s="6">
        <f t="shared" si="1201"/>
        <v>1.7737766979192062</v>
      </c>
    </row>
    <row r="6588" spans="2:19" customFormat="1" x14ac:dyDescent="0.25">
      <c r="B6588" s="200" t="s">
        <v>866</v>
      </c>
      <c r="C6588" s="114">
        <v>3</v>
      </c>
      <c r="D6588" s="1">
        <v>8.8000000000000007</v>
      </c>
      <c r="E6588" s="1"/>
      <c r="F6588" s="1"/>
      <c r="G6588" s="4">
        <f t="shared" si="1208"/>
        <v>64.961200000000005</v>
      </c>
      <c r="H6588" s="201"/>
      <c r="I6588" s="201"/>
      <c r="J6588" s="204">
        <f t="shared" si="1206"/>
        <v>6.0821233773498407E-3</v>
      </c>
      <c r="K6588" s="204">
        <f t="shared" si="1202"/>
        <v>0.39510204080417388</v>
      </c>
      <c r="L6588" s="28">
        <f t="shared" si="1209"/>
        <v>26.348731681885365</v>
      </c>
      <c r="M6588" s="28">
        <f t="shared" si="1203"/>
        <v>1.7116452617326934</v>
      </c>
      <c r="N6588" s="28">
        <f t="shared" si="1207"/>
        <v>16.302518287873927</v>
      </c>
      <c r="O6588" s="28">
        <f t="shared" si="1204"/>
        <v>1.0590311715434086</v>
      </c>
      <c r="P6588" s="28">
        <f t="shared" si="1205"/>
        <v>2.770676433276102</v>
      </c>
      <c r="Q6588" s="6">
        <f t="shared" si="1199"/>
        <v>0.82158972563169275</v>
      </c>
      <c r="R6588" s="6">
        <f t="shared" si="1200"/>
        <v>0.41302215690192939</v>
      </c>
      <c r="S6588" s="6">
        <f t="shared" si="1201"/>
        <v>1.2346118825336221</v>
      </c>
    </row>
    <row r="6589" spans="2:19" customFormat="1" x14ac:dyDescent="0.25">
      <c r="B6589" s="200" t="s">
        <v>866</v>
      </c>
      <c r="C6589" s="114">
        <v>3</v>
      </c>
      <c r="D6589" s="1">
        <v>3.5</v>
      </c>
      <c r="E6589" s="1"/>
      <c r="F6589" s="1"/>
      <c r="G6589" s="4">
        <f t="shared" si="1208"/>
        <v>64.961200000000005</v>
      </c>
      <c r="H6589" s="201"/>
      <c r="I6589" s="201"/>
      <c r="J6589" s="204">
        <f t="shared" si="1206"/>
        <v>9.6211275016187424E-4</v>
      </c>
      <c r="K6589" s="204">
        <f t="shared" si="1202"/>
        <v>6.2499999998077607E-2</v>
      </c>
      <c r="L6589" s="28">
        <f t="shared" si="1209"/>
        <v>3.1637815247608514</v>
      </c>
      <c r="M6589" s="28">
        <f t="shared" si="1203"/>
        <v>0.20552304837265933</v>
      </c>
      <c r="N6589" s="28">
        <f t="shared" si="1207"/>
        <v>5.5433152983182508</v>
      </c>
      <c r="O6589" s="28">
        <f t="shared" si="1204"/>
        <v>0.36010042074168885</v>
      </c>
      <c r="P6589" s="28">
        <f t="shared" si="1205"/>
        <v>0.56562346911434824</v>
      </c>
      <c r="Q6589" s="6">
        <f t="shared" si="1199"/>
        <v>9.865106321887647E-2</v>
      </c>
      <c r="R6589" s="6">
        <f t="shared" si="1200"/>
        <v>0.14043916408925866</v>
      </c>
      <c r="S6589" s="6">
        <f t="shared" si="1201"/>
        <v>0.23909022730813512</v>
      </c>
    </row>
    <row r="6590" spans="2:19" customFormat="1" x14ac:dyDescent="0.25">
      <c r="B6590" s="200" t="s">
        <v>866</v>
      </c>
      <c r="C6590" s="114">
        <v>3</v>
      </c>
      <c r="D6590" s="1">
        <v>15.5</v>
      </c>
      <c r="E6590" s="1"/>
      <c r="F6590" s="1"/>
      <c r="G6590" s="4">
        <f t="shared" si="1208"/>
        <v>64.961200000000005</v>
      </c>
      <c r="H6590" s="201"/>
      <c r="I6590" s="201"/>
      <c r="J6590" s="204">
        <f t="shared" si="1206"/>
        <v>1.8869190875623696E-2</v>
      </c>
      <c r="K6590" s="204">
        <f t="shared" si="1202"/>
        <v>1.2257653060847464</v>
      </c>
      <c r="L6590" s="28">
        <f t="shared" si="1209"/>
        <v>96.820344981363618</v>
      </c>
      <c r="M6590" s="28">
        <f t="shared" si="1203"/>
        <v>6.2895659163969926</v>
      </c>
      <c r="N6590" s="28">
        <f t="shared" si="1207"/>
        <v>31.615354545668726</v>
      </c>
      <c r="O6590" s="28">
        <f t="shared" si="1204"/>
        <v>2.0537714095474415</v>
      </c>
      <c r="P6590" s="28">
        <f t="shared" si="1205"/>
        <v>8.3433373259444341</v>
      </c>
      <c r="Q6590" s="6">
        <f t="shared" si="1199"/>
        <v>3.0189916398705563</v>
      </c>
      <c r="R6590" s="6">
        <f t="shared" si="1200"/>
        <v>0.80097084972350219</v>
      </c>
      <c r="S6590" s="6">
        <f t="shared" si="1201"/>
        <v>3.8199624895940585</v>
      </c>
    </row>
    <row r="6591" spans="2:19" customFormat="1" x14ac:dyDescent="0.25">
      <c r="B6591" s="200" t="s">
        <v>866</v>
      </c>
      <c r="C6591" s="114">
        <v>3</v>
      </c>
      <c r="D6591" s="1">
        <v>8.3000000000000007</v>
      </c>
      <c r="E6591" s="1"/>
      <c r="F6591" s="1"/>
      <c r="G6591" s="4">
        <f t="shared" si="1208"/>
        <v>64.961200000000005</v>
      </c>
      <c r="H6591" s="201"/>
      <c r="I6591" s="201"/>
      <c r="J6591" s="204">
        <f t="shared" si="1206"/>
        <v>5.4106079476450219E-3</v>
      </c>
      <c r="K6591" s="204">
        <f t="shared" si="1202"/>
        <v>0.35147959182592381</v>
      </c>
      <c r="L6591" s="28">
        <f t="shared" si="1209"/>
        <v>23.033216302360287</v>
      </c>
      <c r="M6591" s="28">
        <f t="shared" si="1203"/>
        <v>1.4962653998827395</v>
      </c>
      <c r="N6591" s="28">
        <f t="shared" si="1207"/>
        <v>15.224089825772444</v>
      </c>
      <c r="O6591" s="28">
        <f t="shared" si="1204"/>
        <v>0.98897516317232204</v>
      </c>
      <c r="P6591" s="28">
        <f t="shared" si="1205"/>
        <v>2.4852405630550614</v>
      </c>
      <c r="Q6591" s="6">
        <f t="shared" si="1199"/>
        <v>0.71820739194371497</v>
      </c>
      <c r="R6591" s="6">
        <f t="shared" si="1200"/>
        <v>0.38570031363720558</v>
      </c>
      <c r="S6591" s="6">
        <f t="shared" si="1201"/>
        <v>1.1039077055809206</v>
      </c>
    </row>
    <row r="6592" spans="2:19" customFormat="1" x14ac:dyDescent="0.25">
      <c r="B6592" s="200" t="s">
        <v>866</v>
      </c>
      <c r="C6592" s="114">
        <v>3</v>
      </c>
      <c r="D6592" s="1">
        <v>8.3000000000000007</v>
      </c>
      <c r="E6592" s="1"/>
      <c r="F6592" s="1"/>
      <c r="G6592" s="4">
        <f t="shared" si="1208"/>
        <v>64.961200000000005</v>
      </c>
      <c r="H6592" s="201"/>
      <c r="I6592" s="201"/>
      <c r="J6592" s="204">
        <f t="shared" si="1206"/>
        <v>5.4106079476450219E-3</v>
      </c>
      <c r="K6592" s="204">
        <f t="shared" si="1202"/>
        <v>0.35147959182592381</v>
      </c>
      <c r="L6592" s="28">
        <f t="shared" si="1209"/>
        <v>23.033216302360287</v>
      </c>
      <c r="M6592" s="28">
        <f t="shared" si="1203"/>
        <v>1.4962653998827395</v>
      </c>
      <c r="N6592" s="28">
        <f t="shared" si="1207"/>
        <v>15.224089825772444</v>
      </c>
      <c r="O6592" s="28">
        <f t="shared" si="1204"/>
        <v>0.98897516317232204</v>
      </c>
      <c r="P6592" s="28">
        <f t="shared" si="1205"/>
        <v>2.4852405630550614</v>
      </c>
      <c r="Q6592" s="6">
        <f t="shared" si="1199"/>
        <v>0.71820739194371497</v>
      </c>
      <c r="R6592" s="6">
        <f t="shared" si="1200"/>
        <v>0.38570031363720558</v>
      </c>
      <c r="S6592" s="6">
        <f t="shared" si="1201"/>
        <v>1.1039077055809206</v>
      </c>
    </row>
    <row r="6593" spans="2:19" customFormat="1" x14ac:dyDescent="0.25">
      <c r="B6593" s="200" t="s">
        <v>866</v>
      </c>
      <c r="C6593" s="114">
        <v>3</v>
      </c>
      <c r="D6593" s="1">
        <v>7.6</v>
      </c>
      <c r="E6593" s="1"/>
      <c r="F6593" s="1"/>
      <c r="G6593" s="4">
        <f t="shared" si="1208"/>
        <v>64.961200000000005</v>
      </c>
      <c r="H6593" s="201"/>
      <c r="I6593" s="201"/>
      <c r="J6593" s="204">
        <f t="shared" si="1206"/>
        <v>4.5364597917836608E-3</v>
      </c>
      <c r="K6593" s="204">
        <f t="shared" si="1202"/>
        <v>0.29469387754195608</v>
      </c>
      <c r="L6593" s="28">
        <f t="shared" si="1209"/>
        <v>18.809813966898769</v>
      </c>
      <c r="M6593" s="28">
        <f t="shared" si="1203"/>
        <v>1.2219081107668699</v>
      </c>
      <c r="N6593" s="28">
        <f t="shared" si="1207"/>
        <v>13.732887825405102</v>
      </c>
      <c r="O6593" s="28">
        <f t="shared" si="1204"/>
        <v>0.89210488990714454</v>
      </c>
      <c r="P6593" s="28">
        <f t="shared" si="1205"/>
        <v>2.1140130006740145</v>
      </c>
      <c r="Q6593" s="6">
        <f t="shared" si="1199"/>
        <v>0.58651589316809749</v>
      </c>
      <c r="R6593" s="6">
        <f t="shared" si="1200"/>
        <v>0.34792090706378637</v>
      </c>
      <c r="S6593" s="6">
        <f t="shared" si="1201"/>
        <v>0.93443680023188391</v>
      </c>
    </row>
    <row r="6594" spans="2:19" customFormat="1" x14ac:dyDescent="0.25">
      <c r="B6594" s="200" t="s">
        <v>866</v>
      </c>
      <c r="C6594" s="114">
        <v>3</v>
      </c>
      <c r="D6594" s="1">
        <v>4.0999999999999996</v>
      </c>
      <c r="E6594" s="1"/>
      <c r="F6594" s="1"/>
      <c r="G6594" s="4">
        <f t="shared" si="1208"/>
        <v>64.961200000000005</v>
      </c>
      <c r="H6594" s="201"/>
      <c r="I6594" s="201"/>
      <c r="J6594" s="204">
        <f t="shared" si="1206"/>
        <v>1.3202543126711102E-3</v>
      </c>
      <c r="K6594" s="204">
        <f t="shared" si="1202"/>
        <v>8.5765306119810952E-2</v>
      </c>
      <c r="L6594" s="28">
        <f t="shared" si="1209"/>
        <v>4.5518101325650582</v>
      </c>
      <c r="M6594" s="28">
        <f t="shared" si="1203"/>
        <v>0.29569105411886604</v>
      </c>
      <c r="N6594" s="28">
        <f t="shared" si="1207"/>
        <v>6.670633528309061</v>
      </c>
      <c r="O6594" s="28">
        <f t="shared" si="1204"/>
        <v>0.43333236716418877</v>
      </c>
      <c r="P6594" s="28">
        <f t="shared" si="1205"/>
        <v>0.72902342128305486</v>
      </c>
      <c r="Q6594" s="6">
        <f t="shared" si="1199"/>
        <v>0.14193170597705571</v>
      </c>
      <c r="R6594" s="6">
        <f t="shared" si="1200"/>
        <v>0.16899962319403364</v>
      </c>
      <c r="S6594" s="6">
        <f t="shared" si="1201"/>
        <v>0.31093132917108934</v>
      </c>
    </row>
    <row r="6595" spans="2:19" customFormat="1" x14ac:dyDescent="0.25">
      <c r="B6595" s="200" t="s">
        <v>866</v>
      </c>
      <c r="C6595" s="114">
        <v>3</v>
      </c>
      <c r="D6595" s="1">
        <v>4.2</v>
      </c>
      <c r="E6595" s="1"/>
      <c r="F6595" s="1"/>
      <c r="G6595" s="4">
        <f t="shared" si="1208"/>
        <v>64.961200000000005</v>
      </c>
      <c r="H6595" s="201"/>
      <c r="I6595" s="201"/>
      <c r="J6595" s="204">
        <f t="shared" si="1206"/>
        <v>1.385442360233099E-3</v>
      </c>
      <c r="K6595" s="204">
        <f t="shared" si="1202"/>
        <v>8.9999999997231753E-2</v>
      </c>
      <c r="L6595" s="28">
        <f t="shared" si="1209"/>
        <v>4.811097633235077</v>
      </c>
      <c r="M6595" s="28">
        <f t="shared" si="1203"/>
        <v>0.31253468163409348</v>
      </c>
      <c r="N6595" s="28">
        <f t="shared" si="1207"/>
        <v>6.861382640483793</v>
      </c>
      <c r="O6595" s="28">
        <f t="shared" si="1204"/>
        <v>0.44572365863033786</v>
      </c>
      <c r="P6595" s="28">
        <f t="shared" si="1205"/>
        <v>0.7582583402644314</v>
      </c>
      <c r="Q6595" s="6">
        <f t="shared" ref="Q6595:Q6658" si="1210">M6595*0.48</f>
        <v>0.15001664718436486</v>
      </c>
      <c r="R6595" s="6">
        <f t="shared" ref="R6595:R6658" si="1211">O6595*0.39</f>
        <v>0.17383222686583177</v>
      </c>
      <c r="S6595" s="6">
        <f t="shared" ref="S6595:S6658" si="1212">Q6595+R6595</f>
        <v>0.32384887405019663</v>
      </c>
    </row>
    <row r="6596" spans="2:19" customFormat="1" x14ac:dyDescent="0.25">
      <c r="B6596" s="200" t="s">
        <v>866</v>
      </c>
      <c r="C6596" s="114">
        <v>3</v>
      </c>
      <c r="D6596" s="1">
        <v>4.5999999999999996</v>
      </c>
      <c r="E6596" s="1"/>
      <c r="F6596" s="1"/>
      <c r="G6596" s="4">
        <f t="shared" si="1208"/>
        <v>64.961200000000005</v>
      </c>
      <c r="H6596" s="201"/>
      <c r="I6596" s="201"/>
      <c r="J6596" s="204">
        <f t="shared" si="1206"/>
        <v>1.6619025137490004E-3</v>
      </c>
      <c r="K6596" s="204">
        <f t="shared" si="1202"/>
        <v>0.10795918367014873</v>
      </c>
      <c r="L6596" s="28">
        <f t="shared" si="1209"/>
        <v>5.9302678128381849</v>
      </c>
      <c r="M6596" s="28">
        <f t="shared" si="1203"/>
        <v>0.3852373209154813</v>
      </c>
      <c r="N6596" s="28">
        <f t="shared" si="1207"/>
        <v>7.6319696161125572</v>
      </c>
      <c r="O6596" s="28">
        <f t="shared" si="1204"/>
        <v>0.49578191424249274</v>
      </c>
      <c r="P6596" s="28">
        <f t="shared" si="1205"/>
        <v>0.88101923515797398</v>
      </c>
      <c r="Q6596" s="6">
        <f t="shared" si="1210"/>
        <v>0.18491391403943103</v>
      </c>
      <c r="R6596" s="6">
        <f t="shared" si="1211"/>
        <v>0.19335494655457217</v>
      </c>
      <c r="S6596" s="6">
        <f t="shared" si="1212"/>
        <v>0.37826886059400322</v>
      </c>
    </row>
    <row r="6597" spans="2:19" customFormat="1" x14ac:dyDescent="0.25">
      <c r="B6597" s="200" t="s">
        <v>866</v>
      </c>
      <c r="C6597" s="114">
        <v>3</v>
      </c>
      <c r="D6597" s="1">
        <v>9.3000000000000007</v>
      </c>
      <c r="E6597" s="1"/>
      <c r="F6597" s="1"/>
      <c r="G6597" s="4">
        <f t="shared" si="1208"/>
        <v>64.961200000000005</v>
      </c>
      <c r="H6597" s="201"/>
      <c r="I6597" s="201"/>
      <c r="J6597" s="204">
        <f t="shared" si="1206"/>
        <v>6.7929087152245318E-3</v>
      </c>
      <c r="K6597" s="204">
        <f t="shared" si="1202"/>
        <v>0.44127551019050881</v>
      </c>
      <c r="L6597" s="28">
        <f t="shared" si="1209"/>
        <v>29.918261264138582</v>
      </c>
      <c r="M6597" s="28">
        <f t="shared" si="1203"/>
        <v>1.9435261913289683</v>
      </c>
      <c r="N6597" s="28">
        <f t="shared" si="1207"/>
        <v>17.391419042795064</v>
      </c>
      <c r="O6597" s="28">
        <f t="shared" si="1204"/>
        <v>1.1297674726360067</v>
      </c>
      <c r="P6597" s="28">
        <f t="shared" si="1205"/>
        <v>3.0732936639649751</v>
      </c>
      <c r="Q6597" s="6">
        <f t="shared" si="1210"/>
        <v>0.93289257183790475</v>
      </c>
      <c r="R6597" s="6">
        <f t="shared" si="1211"/>
        <v>0.44060931432804262</v>
      </c>
      <c r="S6597" s="6">
        <f t="shared" si="1212"/>
        <v>1.3735018861659474</v>
      </c>
    </row>
    <row r="6598" spans="2:19" customFormat="1" x14ac:dyDescent="0.25">
      <c r="B6598" s="200" t="s">
        <v>866</v>
      </c>
      <c r="C6598" s="114">
        <v>3</v>
      </c>
      <c r="D6598" s="1">
        <v>11.4</v>
      </c>
      <c r="E6598" s="1"/>
      <c r="F6598" s="1"/>
      <c r="G6598" s="4">
        <f t="shared" si="1208"/>
        <v>64.961200000000005</v>
      </c>
      <c r="H6598" s="201"/>
      <c r="I6598" s="201"/>
      <c r="J6598" s="204">
        <f t="shared" si="1206"/>
        <v>1.0207034531513238E-2</v>
      </c>
      <c r="K6598" s="204">
        <f t="shared" si="1202"/>
        <v>0.66306122446940119</v>
      </c>
      <c r="L6598" s="28">
        <f t="shared" si="1209"/>
        <v>47.776937151240197</v>
      </c>
      <c r="M6598" s="28">
        <f t="shared" si="1203"/>
        <v>3.1036472298680851</v>
      </c>
      <c r="N6598" s="28">
        <f t="shared" si="1207"/>
        <v>22.069304441395495</v>
      </c>
      <c r="O6598" s="28">
        <f t="shared" si="1204"/>
        <v>1.4336485274857045</v>
      </c>
      <c r="P6598" s="28">
        <f t="shared" si="1205"/>
        <v>4.5372957573537898</v>
      </c>
      <c r="Q6598" s="6">
        <f t="shared" si="1210"/>
        <v>1.4897506703366807</v>
      </c>
      <c r="R6598" s="6">
        <f t="shared" si="1211"/>
        <v>0.55912292571942479</v>
      </c>
      <c r="S6598" s="6">
        <f t="shared" si="1212"/>
        <v>2.0488735960561053</v>
      </c>
    </row>
    <row r="6599" spans="2:19" customFormat="1" x14ac:dyDescent="0.25">
      <c r="B6599" s="200" t="s">
        <v>866</v>
      </c>
      <c r="C6599" s="114">
        <v>3</v>
      </c>
      <c r="D6599" s="1">
        <v>9.3000000000000007</v>
      </c>
      <c r="E6599" s="1"/>
      <c r="F6599" s="1"/>
      <c r="G6599" s="4">
        <f t="shared" si="1208"/>
        <v>64.961200000000005</v>
      </c>
      <c r="H6599" s="201"/>
      <c r="I6599" s="201"/>
      <c r="J6599" s="204">
        <f t="shared" si="1206"/>
        <v>6.7929087152245318E-3</v>
      </c>
      <c r="K6599" s="204">
        <f t="shared" si="1202"/>
        <v>0.44127551019050881</v>
      </c>
      <c r="L6599" s="28">
        <f t="shared" si="1209"/>
        <v>29.918261264138582</v>
      </c>
      <c r="M6599" s="28">
        <f t="shared" si="1203"/>
        <v>1.9435261913289683</v>
      </c>
      <c r="N6599" s="28">
        <f t="shared" si="1207"/>
        <v>17.391419042795064</v>
      </c>
      <c r="O6599" s="28">
        <f t="shared" si="1204"/>
        <v>1.1297674726360067</v>
      </c>
      <c r="P6599" s="28">
        <f t="shared" si="1205"/>
        <v>3.0732936639649751</v>
      </c>
      <c r="Q6599" s="6">
        <f t="shared" si="1210"/>
        <v>0.93289257183790475</v>
      </c>
      <c r="R6599" s="6">
        <f t="shared" si="1211"/>
        <v>0.44060931432804262</v>
      </c>
      <c r="S6599" s="6">
        <f t="shared" si="1212"/>
        <v>1.3735018861659474</v>
      </c>
    </row>
    <row r="6600" spans="2:19" customFormat="1" x14ac:dyDescent="0.25">
      <c r="B6600" s="200" t="s">
        <v>866</v>
      </c>
      <c r="C6600" s="114">
        <v>3</v>
      </c>
      <c r="D6600" s="1">
        <v>15.6</v>
      </c>
      <c r="E6600" s="1"/>
      <c r="F6600" s="1"/>
      <c r="G6600" s="4">
        <f t="shared" si="1208"/>
        <v>64.961200000000005</v>
      </c>
      <c r="H6600" s="201"/>
      <c r="I6600" s="201"/>
      <c r="J6600" s="204">
        <f t="shared" si="1206"/>
        <v>1.9113449704440302E-2</v>
      </c>
      <c r="K6600" s="204">
        <f t="shared" si="1202"/>
        <v>1.2416326530230339</v>
      </c>
      <c r="L6600" s="28">
        <f t="shared" si="1209"/>
        <v>98.262430761863627</v>
      </c>
      <c r="M6600" s="28">
        <f t="shared" si="1203"/>
        <v>6.3832455410182378</v>
      </c>
      <c r="N6600" s="28">
        <f t="shared" si="1207"/>
        <v>31.854130116875286</v>
      </c>
      <c r="O6600" s="28">
        <f t="shared" si="1204"/>
        <v>2.0692825574845628</v>
      </c>
      <c r="P6600" s="28">
        <f t="shared" si="1205"/>
        <v>8.4525280985027997</v>
      </c>
      <c r="Q6600" s="6">
        <f t="shared" si="1210"/>
        <v>3.0639578596887542</v>
      </c>
      <c r="R6600" s="6">
        <f t="shared" si="1211"/>
        <v>0.80702019741897957</v>
      </c>
      <c r="S6600" s="6">
        <f t="shared" si="1212"/>
        <v>3.8709780571077337</v>
      </c>
    </row>
    <row r="6601" spans="2:19" customFormat="1" x14ac:dyDescent="0.25">
      <c r="B6601" s="200" t="s">
        <v>866</v>
      </c>
      <c r="C6601" s="114">
        <v>3</v>
      </c>
      <c r="D6601" s="1">
        <v>10.7</v>
      </c>
      <c r="E6601" s="1"/>
      <c r="F6601" s="1"/>
      <c r="G6601" s="4">
        <f t="shared" si="1208"/>
        <v>64.961200000000005</v>
      </c>
      <c r="H6601" s="201"/>
      <c r="I6601" s="201"/>
      <c r="J6601" s="204">
        <f t="shared" si="1206"/>
        <v>8.9920235727373853E-3</v>
      </c>
      <c r="K6601" s="204">
        <f t="shared" si="1202"/>
        <v>0.58413265304325745</v>
      </c>
      <c r="L6601" s="28">
        <f t="shared" si="1209"/>
        <v>41.299743704958509</v>
      </c>
      <c r="M6601" s="28">
        <f t="shared" si="1203"/>
        <v>2.6828809628042278</v>
      </c>
      <c r="N6601" s="28">
        <f t="shared" si="1207"/>
        <v>20.492219047781077</v>
      </c>
      <c r="O6601" s="28">
        <f t="shared" si="1204"/>
        <v>1.3311991658269122</v>
      </c>
      <c r="P6601" s="28">
        <f t="shared" si="1205"/>
        <v>4.0140801286311403</v>
      </c>
      <c r="Q6601" s="6">
        <f t="shared" si="1210"/>
        <v>1.2877828621460292</v>
      </c>
      <c r="R6601" s="6">
        <f t="shared" si="1211"/>
        <v>0.5191676746724958</v>
      </c>
      <c r="S6601" s="6">
        <f t="shared" si="1212"/>
        <v>1.806950536818525</v>
      </c>
    </row>
    <row r="6602" spans="2:19" customFormat="1" x14ac:dyDescent="0.25">
      <c r="B6602" s="200" t="s">
        <v>866</v>
      </c>
      <c r="C6602" s="114">
        <v>3</v>
      </c>
      <c r="D6602" s="1">
        <v>9.3000000000000007</v>
      </c>
      <c r="E6602" s="1"/>
      <c r="F6602" s="1"/>
      <c r="G6602" s="4">
        <f t="shared" si="1208"/>
        <v>64.961200000000005</v>
      </c>
      <c r="H6602" s="201"/>
      <c r="I6602" s="201"/>
      <c r="J6602" s="204">
        <f t="shared" si="1206"/>
        <v>6.7929087152245318E-3</v>
      </c>
      <c r="K6602" s="204">
        <f t="shared" si="1202"/>
        <v>0.44127551019050881</v>
      </c>
      <c r="L6602" s="28">
        <f t="shared" si="1209"/>
        <v>29.918261264138582</v>
      </c>
      <c r="M6602" s="28">
        <f t="shared" si="1203"/>
        <v>1.9435261913289683</v>
      </c>
      <c r="N6602" s="28">
        <f t="shared" si="1207"/>
        <v>17.391419042795064</v>
      </c>
      <c r="O6602" s="28">
        <f t="shared" si="1204"/>
        <v>1.1297674726360067</v>
      </c>
      <c r="P6602" s="28">
        <f t="shared" si="1205"/>
        <v>3.0732936639649751</v>
      </c>
      <c r="Q6602" s="6">
        <f t="shared" si="1210"/>
        <v>0.93289257183790475</v>
      </c>
      <c r="R6602" s="6">
        <f t="shared" si="1211"/>
        <v>0.44060931432804262</v>
      </c>
      <c r="S6602" s="6">
        <f t="shared" si="1212"/>
        <v>1.3735018861659474</v>
      </c>
    </row>
    <row r="6603" spans="2:19" customFormat="1" x14ac:dyDescent="0.25">
      <c r="B6603" s="200" t="s">
        <v>866</v>
      </c>
      <c r="C6603" s="114">
        <v>3</v>
      </c>
      <c r="D6603" s="1">
        <v>7.5</v>
      </c>
      <c r="E6603" s="1"/>
      <c r="F6603" s="1"/>
      <c r="G6603" s="4">
        <f t="shared" si="1208"/>
        <v>64.961200000000005</v>
      </c>
      <c r="H6603" s="201"/>
      <c r="I6603" s="201"/>
      <c r="J6603" s="204">
        <f t="shared" si="1206"/>
        <v>4.4178646691106467E-3</v>
      </c>
      <c r="K6603" s="204">
        <f t="shared" si="1202"/>
        <v>0.28698979590953999</v>
      </c>
      <c r="L6603" s="28">
        <f t="shared" si="1209"/>
        <v>18.245673379916788</v>
      </c>
      <c r="M6603" s="28">
        <f t="shared" si="1203"/>
        <v>1.1852608605569988</v>
      </c>
      <c r="N6603" s="28">
        <f t="shared" si="1207"/>
        <v>13.521710947318155</v>
      </c>
      <c r="O6603" s="28">
        <f t="shared" si="1204"/>
        <v>0.87838658622827981</v>
      </c>
      <c r="P6603" s="28">
        <f t="shared" si="1205"/>
        <v>2.0636474467852786</v>
      </c>
      <c r="Q6603" s="6">
        <f t="shared" si="1210"/>
        <v>0.56892521306735933</v>
      </c>
      <c r="R6603" s="6">
        <f t="shared" si="1211"/>
        <v>0.34257076862902913</v>
      </c>
      <c r="S6603" s="6">
        <f t="shared" si="1212"/>
        <v>0.91149598169638846</v>
      </c>
    </row>
    <row r="6604" spans="2:19" customFormat="1" x14ac:dyDescent="0.25">
      <c r="B6604" s="200" t="s">
        <v>866</v>
      </c>
      <c r="C6604" s="114">
        <v>3</v>
      </c>
      <c r="D6604" s="1">
        <v>7</v>
      </c>
      <c r="E6604" s="1"/>
      <c r="F6604" s="1"/>
      <c r="G6604" s="4">
        <f t="shared" si="1208"/>
        <v>64.961200000000005</v>
      </c>
      <c r="H6604" s="201"/>
      <c r="I6604" s="201"/>
      <c r="J6604" s="204">
        <f t="shared" si="1206"/>
        <v>3.8484510006474969E-3</v>
      </c>
      <c r="K6604" s="204">
        <f t="shared" si="1202"/>
        <v>0.24999999999231043</v>
      </c>
      <c r="L6604" s="28">
        <f t="shared" si="1209"/>
        <v>15.569492106387406</v>
      </c>
      <c r="M6604" s="28">
        <f t="shared" si="1203"/>
        <v>1.0114129102390135</v>
      </c>
      <c r="N6604" s="28">
        <f t="shared" si="1207"/>
        <v>12.473107819356448</v>
      </c>
      <c r="O6604" s="28">
        <f t="shared" si="1204"/>
        <v>0.81026806739089385</v>
      </c>
      <c r="P6604" s="28">
        <f t="shared" si="1205"/>
        <v>1.8216809776299074</v>
      </c>
      <c r="Q6604" s="6">
        <f t="shared" si="1210"/>
        <v>0.48547819691472643</v>
      </c>
      <c r="R6604" s="6">
        <f t="shared" si="1211"/>
        <v>0.31600454628244862</v>
      </c>
      <c r="S6604" s="6">
        <f t="shared" si="1212"/>
        <v>0.80148274319717505</v>
      </c>
    </row>
    <row r="6605" spans="2:19" customFormat="1" x14ac:dyDescent="0.25">
      <c r="B6605" s="200" t="s">
        <v>866</v>
      </c>
      <c r="C6605" s="114">
        <v>3</v>
      </c>
      <c r="D6605" s="1">
        <v>7.4</v>
      </c>
      <c r="E6605" s="1"/>
      <c r="F6605" s="1"/>
      <c r="G6605" s="4">
        <f t="shared" si="1208"/>
        <v>64.961200000000005</v>
      </c>
      <c r="H6605" s="201"/>
      <c r="I6605" s="201"/>
      <c r="J6605" s="204">
        <f t="shared" si="1206"/>
        <v>4.3008403427644282E-3</v>
      </c>
      <c r="K6605" s="204">
        <f t="shared" ref="K6605:K6668" si="1213">+IF($D6605&gt;3.01,J6605*64.96120126,J6605*795.77)</f>
        <v>0.27938775509344738</v>
      </c>
      <c r="L6605" s="28">
        <f t="shared" si="1209"/>
        <v>17.691219677917115</v>
      </c>
      <c r="M6605" s="28">
        <f t="shared" ref="M6605:M6668" si="1214">+IF($D6605&gt;3.01,L6605*64.96120126*0.001,L6605*795.77*0.001)</f>
        <v>1.1492428820320462</v>
      </c>
      <c r="N6605" s="28">
        <f t="shared" si="1207"/>
        <v>13.311012207689938</v>
      </c>
      <c r="O6605" s="28">
        <f t="shared" ref="O6605:O6668" si="1215">+IF($D6605&gt;3.01,N6605*64.96120126*0.001,N6605*795.77*0.001)</f>
        <v>0.86469934299806295</v>
      </c>
      <c r="P6605" s="28">
        <f t="shared" ref="P6605:P6668" si="1216">+M6605+O6605</f>
        <v>2.0139422250301093</v>
      </c>
      <c r="Q6605" s="6">
        <f t="shared" si="1210"/>
        <v>0.55163658337538213</v>
      </c>
      <c r="R6605" s="6">
        <f t="shared" si="1211"/>
        <v>0.33723274376924456</v>
      </c>
      <c r="S6605" s="6">
        <f t="shared" si="1212"/>
        <v>0.88886932714462663</v>
      </c>
    </row>
    <row r="6606" spans="2:19" customFormat="1" x14ac:dyDescent="0.25">
      <c r="B6606" s="200" t="s">
        <v>866</v>
      </c>
      <c r="C6606" s="114">
        <v>3</v>
      </c>
      <c r="D6606" s="1">
        <v>9.9</v>
      </c>
      <c r="E6606" s="1"/>
      <c r="F6606" s="1"/>
      <c r="G6606" s="4">
        <f t="shared" si="1208"/>
        <v>64.961200000000005</v>
      </c>
      <c r="H6606" s="201"/>
      <c r="I6606" s="201"/>
      <c r="J6606" s="204">
        <f t="shared" si="1206"/>
        <v>7.6976873994583908E-3</v>
      </c>
      <c r="K6606" s="204">
        <f t="shared" si="1213"/>
        <v>0.50005102039278249</v>
      </c>
      <c r="L6606" s="28">
        <f t="shared" si="1209"/>
        <v>34.542945232877933</v>
      </c>
      <c r="M6606" s="28">
        <f t="shared" si="1214"/>
        <v>2.2439512173861407</v>
      </c>
      <c r="N6606" s="28">
        <f t="shared" si="1207"/>
        <v>18.711264904239826</v>
      </c>
      <c r="O6606" s="28">
        <f t="shared" si="1215"/>
        <v>1.2155062452734979</v>
      </c>
      <c r="P6606" s="28">
        <f t="shared" si="1216"/>
        <v>3.4594574626596386</v>
      </c>
      <c r="Q6606" s="6">
        <f t="shared" si="1210"/>
        <v>1.0770965843453475</v>
      </c>
      <c r="R6606" s="6">
        <f t="shared" si="1211"/>
        <v>0.47404743565666418</v>
      </c>
      <c r="S6606" s="6">
        <f t="shared" si="1212"/>
        <v>1.5511440200020117</v>
      </c>
    </row>
    <row r="6607" spans="2:19" customFormat="1" x14ac:dyDescent="0.25">
      <c r="B6607" s="200" t="s">
        <v>866</v>
      </c>
      <c r="C6607" s="114">
        <v>3</v>
      </c>
      <c r="D6607" s="1">
        <v>4.2</v>
      </c>
      <c r="E6607" s="1"/>
      <c r="F6607" s="1"/>
      <c r="G6607" s="4">
        <f t="shared" si="1208"/>
        <v>64.961200000000005</v>
      </c>
      <c r="H6607" s="201"/>
      <c r="I6607" s="201"/>
      <c r="J6607" s="204">
        <f t="shared" si="1206"/>
        <v>1.385442360233099E-3</v>
      </c>
      <c r="K6607" s="204">
        <f t="shared" si="1213"/>
        <v>8.9999999997231753E-2</v>
      </c>
      <c r="L6607" s="28">
        <f t="shared" si="1209"/>
        <v>4.811097633235077</v>
      </c>
      <c r="M6607" s="28">
        <f t="shared" si="1214"/>
        <v>0.31253468163409348</v>
      </c>
      <c r="N6607" s="28">
        <f t="shared" si="1207"/>
        <v>6.861382640483793</v>
      </c>
      <c r="O6607" s="28">
        <f t="shared" si="1215"/>
        <v>0.44572365863033786</v>
      </c>
      <c r="P6607" s="28">
        <f t="shared" si="1216"/>
        <v>0.7582583402644314</v>
      </c>
      <c r="Q6607" s="6">
        <f t="shared" si="1210"/>
        <v>0.15001664718436486</v>
      </c>
      <c r="R6607" s="6">
        <f t="shared" si="1211"/>
        <v>0.17383222686583177</v>
      </c>
      <c r="S6607" s="6">
        <f t="shared" si="1212"/>
        <v>0.32384887405019663</v>
      </c>
    </row>
    <row r="6608" spans="2:19" customFormat="1" x14ac:dyDescent="0.25">
      <c r="B6608" s="200" t="s">
        <v>866</v>
      </c>
      <c r="C6608" s="114">
        <v>3</v>
      </c>
      <c r="D6608" s="1">
        <v>6</v>
      </c>
      <c r="E6608" s="1"/>
      <c r="F6608" s="1"/>
      <c r="G6608" s="4">
        <f t="shared" si="1208"/>
        <v>64.961200000000005</v>
      </c>
      <c r="H6608" s="201"/>
      <c r="I6608" s="201"/>
      <c r="J6608" s="204">
        <f t="shared" si="1206"/>
        <v>2.8274333882308137E-3</v>
      </c>
      <c r="K6608" s="204">
        <f t="shared" si="1213"/>
        <v>0.1836734693821056</v>
      </c>
      <c r="L6608" s="28">
        <f t="shared" si="1209"/>
        <v>10.923549380812876</v>
      </c>
      <c r="M6608" s="28">
        <f t="shared" si="1214"/>
        <v>0.70960688980053355</v>
      </c>
      <c r="N6608" s="28">
        <f t="shared" si="1207"/>
        <v>10.414704032978928</v>
      </c>
      <c r="O6608" s="28">
        <f t="shared" si="1215"/>
        <v>0.67655168474967775</v>
      </c>
      <c r="P6608" s="28">
        <f t="shared" si="1216"/>
        <v>1.3861585745502114</v>
      </c>
      <c r="Q6608" s="6">
        <f t="shared" si="1210"/>
        <v>0.34061130710425608</v>
      </c>
      <c r="R6608" s="6">
        <f t="shared" si="1211"/>
        <v>0.26385515705237433</v>
      </c>
      <c r="S6608" s="6">
        <f t="shared" si="1212"/>
        <v>0.60446646415663041</v>
      </c>
    </row>
    <row r="6609" spans="2:19" customFormat="1" x14ac:dyDescent="0.25">
      <c r="B6609" s="200" t="s">
        <v>866</v>
      </c>
      <c r="C6609" s="114">
        <v>3</v>
      </c>
      <c r="D6609" s="1">
        <v>7.4</v>
      </c>
      <c r="E6609" s="1"/>
      <c r="F6609" s="1"/>
      <c r="G6609" s="4">
        <f t="shared" si="1208"/>
        <v>64.961200000000005</v>
      </c>
      <c r="H6609" s="201"/>
      <c r="I6609" s="201"/>
      <c r="J6609" s="204">
        <f t="shared" si="1206"/>
        <v>4.3008403427644282E-3</v>
      </c>
      <c r="K6609" s="204">
        <f t="shared" si="1213"/>
        <v>0.27938775509344738</v>
      </c>
      <c r="L6609" s="28">
        <f t="shared" si="1209"/>
        <v>17.691219677917115</v>
      </c>
      <c r="M6609" s="28">
        <f t="shared" si="1214"/>
        <v>1.1492428820320462</v>
      </c>
      <c r="N6609" s="28">
        <f t="shared" si="1207"/>
        <v>13.311012207689938</v>
      </c>
      <c r="O6609" s="28">
        <f t="shared" si="1215"/>
        <v>0.86469934299806295</v>
      </c>
      <c r="P6609" s="28">
        <f t="shared" si="1216"/>
        <v>2.0139422250301093</v>
      </c>
      <c r="Q6609" s="6">
        <f t="shared" si="1210"/>
        <v>0.55163658337538213</v>
      </c>
      <c r="R6609" s="6">
        <f t="shared" si="1211"/>
        <v>0.33723274376924456</v>
      </c>
      <c r="S6609" s="6">
        <f t="shared" si="1212"/>
        <v>0.88886932714462663</v>
      </c>
    </row>
    <row r="6610" spans="2:19" customFormat="1" x14ac:dyDescent="0.25">
      <c r="B6610" s="200" t="s">
        <v>866</v>
      </c>
      <c r="C6610" s="114">
        <v>3</v>
      </c>
      <c r="D6610" s="1">
        <v>8</v>
      </c>
      <c r="E6610" s="1"/>
      <c r="F6610" s="1"/>
      <c r="G6610" s="4">
        <f t="shared" si="1208"/>
        <v>64.961200000000005</v>
      </c>
      <c r="H6610" s="201"/>
      <c r="I6610" s="201"/>
      <c r="J6610" s="204">
        <f t="shared" si="1206"/>
        <v>5.0265482457436689E-3</v>
      </c>
      <c r="K6610" s="204">
        <f t="shared" si="1213"/>
        <v>0.32653061223485441</v>
      </c>
      <c r="L6610" s="28">
        <f t="shared" si="1209"/>
        <v>21.164008717497858</v>
      </c>
      <c r="M6610" s="28">
        <f t="shared" si="1214"/>
        <v>1.3748394297657729</v>
      </c>
      <c r="N6610" s="28">
        <f t="shared" si="1207"/>
        <v>14.58227400291401</v>
      </c>
      <c r="O6610" s="28">
        <f t="shared" si="1215"/>
        <v>0.94728203633176278</v>
      </c>
      <c r="P6610" s="28">
        <f t="shared" si="1216"/>
        <v>2.3221214660975358</v>
      </c>
      <c r="Q6610" s="6">
        <f t="shared" si="1210"/>
        <v>0.65992292628757099</v>
      </c>
      <c r="R6610" s="6">
        <f t="shared" si="1211"/>
        <v>0.3694399941693875</v>
      </c>
      <c r="S6610" s="6">
        <f t="shared" si="1212"/>
        <v>1.0293629204569585</v>
      </c>
    </row>
    <row r="6611" spans="2:19" customFormat="1" x14ac:dyDescent="0.25">
      <c r="B6611" s="200" t="s">
        <v>866</v>
      </c>
      <c r="C6611" s="114">
        <v>3</v>
      </c>
      <c r="D6611" s="1">
        <v>3.1</v>
      </c>
      <c r="E6611" s="1"/>
      <c r="F6611" s="1"/>
      <c r="G6611" s="4">
        <f t="shared" si="1208"/>
        <v>64.961200000000005</v>
      </c>
      <c r="H6611" s="201"/>
      <c r="I6611" s="201"/>
      <c r="J6611" s="204">
        <f t="shared" si="1206"/>
        <v>7.5476763502494771E-4</v>
      </c>
      <c r="K6611" s="204">
        <f t="shared" si="1213"/>
        <v>4.9030612243389851E-2</v>
      </c>
      <c r="L6611" s="28">
        <f t="shared" si="1209"/>
        <v>2.3935063597525432</v>
      </c>
      <c r="M6611" s="28">
        <f t="shared" si="1214"/>
        <v>0.15548504835297491</v>
      </c>
      <c r="N6611" s="28">
        <f t="shared" si="1207"/>
        <v>4.8095356854949474</v>
      </c>
      <c r="O6611" s="28">
        <f t="shared" si="1215"/>
        <v>0.31243321563258936</v>
      </c>
      <c r="P6611" s="28">
        <f t="shared" si="1216"/>
        <v>0.46791826398556424</v>
      </c>
      <c r="Q6611" s="6">
        <f t="shared" si="1210"/>
        <v>7.4632823209427962E-2</v>
      </c>
      <c r="R6611" s="6">
        <f t="shared" si="1211"/>
        <v>0.12184895409670986</v>
      </c>
      <c r="S6611" s="6">
        <f t="shared" si="1212"/>
        <v>0.19648177730613781</v>
      </c>
    </row>
    <row r="6612" spans="2:19" customFormat="1" x14ac:dyDescent="0.25">
      <c r="B6612" s="200" t="s">
        <v>866</v>
      </c>
      <c r="C6612" s="114">
        <v>3</v>
      </c>
      <c r="D6612" s="1">
        <v>17.5</v>
      </c>
      <c r="E6612" s="1"/>
      <c r="F6612" s="1"/>
      <c r="G6612" s="4">
        <f t="shared" si="1208"/>
        <v>64.961200000000005</v>
      </c>
      <c r="H6612" s="201"/>
      <c r="I6612" s="201"/>
      <c r="J6612" s="204">
        <f t="shared" si="1206"/>
        <v>2.4052818754046849E-2</v>
      </c>
      <c r="K6612" s="204">
        <f t="shared" si="1213"/>
        <v>1.5624999999519398</v>
      </c>
      <c r="L6612" s="28">
        <f t="shared" si="1209"/>
        <v>127.97894495867537</v>
      </c>
      <c r="M6612" s="28">
        <f t="shared" si="1214"/>
        <v>8.3136660005029732</v>
      </c>
      <c r="N6612" s="28">
        <f t="shared" si="1207"/>
        <v>36.438835258735722</v>
      </c>
      <c r="O6612" s="28">
        <f t="shared" si="1215"/>
        <v>2.3671105109227151</v>
      </c>
      <c r="P6612" s="28">
        <f t="shared" si="1216"/>
        <v>10.680776511425687</v>
      </c>
      <c r="Q6612" s="6">
        <f t="shared" si="1210"/>
        <v>3.9905596802414269</v>
      </c>
      <c r="R6612" s="6">
        <f t="shared" si="1211"/>
        <v>0.92317309925985891</v>
      </c>
      <c r="S6612" s="6">
        <f t="shared" si="1212"/>
        <v>4.9137327795012862</v>
      </c>
    </row>
    <row r="6613" spans="2:19" customFormat="1" x14ac:dyDescent="0.25">
      <c r="B6613" s="200" t="s">
        <v>866</v>
      </c>
      <c r="C6613" s="114">
        <v>3</v>
      </c>
      <c r="D6613" s="1">
        <v>3.9</v>
      </c>
      <c r="E6613" s="1" t="s">
        <v>978</v>
      </c>
      <c r="F6613" s="1"/>
      <c r="G6613" s="4">
        <f t="shared" si="1208"/>
        <v>64.961200000000005</v>
      </c>
      <c r="H6613" s="201"/>
      <c r="I6613" s="201"/>
      <c r="J6613" s="204">
        <f t="shared" si="1206"/>
        <v>1.1945906065275189E-3</v>
      </c>
      <c r="K6613" s="204">
        <f t="shared" si="1213"/>
        <v>7.7602040813939621E-2</v>
      </c>
      <c r="L6613" s="28">
        <f t="shared" si="1209"/>
        <v>4.0574351124683323</v>
      </c>
      <c r="M6613" s="28">
        <f t="shared" si="1214"/>
        <v>0.26357585894044605</v>
      </c>
      <c r="N6613" s="28">
        <f t="shared" si="1207"/>
        <v>6.2915196864507177</v>
      </c>
      <c r="O6613" s="28">
        <f t="shared" si="1215"/>
        <v>0.40870467658277715</v>
      </c>
      <c r="P6613" s="28">
        <f t="shared" si="1216"/>
        <v>0.6722805355232232</v>
      </c>
      <c r="Q6613" s="6">
        <f t="shared" si="1210"/>
        <v>0.12651641229141411</v>
      </c>
      <c r="R6613" s="6">
        <f t="shared" si="1211"/>
        <v>0.1593948238672831</v>
      </c>
      <c r="S6613" s="6">
        <f t="shared" si="1212"/>
        <v>0.28591123615869718</v>
      </c>
    </row>
    <row r="6614" spans="2:19" customFormat="1" x14ac:dyDescent="0.25">
      <c r="B6614" s="200" t="s">
        <v>866</v>
      </c>
      <c r="C6614" s="114">
        <v>3</v>
      </c>
      <c r="D6614" s="1">
        <v>11.3</v>
      </c>
      <c r="E6614" s="1"/>
      <c r="F6614" s="1"/>
      <c r="G6614" s="4">
        <f t="shared" si="1208"/>
        <v>64.961200000000005</v>
      </c>
      <c r="H6614" s="201"/>
      <c r="I6614" s="201"/>
      <c r="J6614" s="204">
        <f t="shared" si="1206"/>
        <v>1.0028749148422018E-2</v>
      </c>
      <c r="K6614" s="204">
        <f t="shared" si="1213"/>
        <v>0.65147959181669624</v>
      </c>
      <c r="L6614" s="28">
        <f t="shared" si="1209"/>
        <v>46.818920202119372</v>
      </c>
      <c r="M6614" s="28">
        <f t="shared" si="1214"/>
        <v>3.0414132980257564</v>
      </c>
      <c r="N6614" s="28">
        <f t="shared" si="1207"/>
        <v>21.84297297894237</v>
      </c>
      <c r="O6614" s="28">
        <f t="shared" si="1215"/>
        <v>1.418945763801817</v>
      </c>
      <c r="P6614" s="28">
        <f t="shared" si="1216"/>
        <v>4.4603590618275737</v>
      </c>
      <c r="Q6614" s="6">
        <f t="shared" si="1210"/>
        <v>1.4598783830523629</v>
      </c>
      <c r="R6614" s="6">
        <f t="shared" si="1211"/>
        <v>0.5533888478827087</v>
      </c>
      <c r="S6614" s="6">
        <f t="shared" si="1212"/>
        <v>2.0132672309350719</v>
      </c>
    </row>
    <row r="6615" spans="2:19" customFormat="1" x14ac:dyDescent="0.25">
      <c r="B6615" s="200" t="s">
        <v>866</v>
      </c>
      <c r="C6615" s="114">
        <v>3</v>
      </c>
      <c r="D6615" s="1">
        <v>5.2</v>
      </c>
      <c r="E6615" s="1"/>
      <c r="F6615" s="1"/>
      <c r="G6615" s="4">
        <f t="shared" si="1208"/>
        <v>64.961200000000005</v>
      </c>
      <c r="H6615" s="201"/>
      <c r="I6615" s="201"/>
      <c r="J6615" s="204">
        <f t="shared" si="1206"/>
        <v>2.1237166338267006E-3</v>
      </c>
      <c r="K6615" s="204">
        <f t="shared" si="1213"/>
        <v>0.13795918366922602</v>
      </c>
      <c r="L6615" s="28">
        <f t="shared" si="1209"/>
        <v>7.8611437635641082</v>
      </c>
      <c r="M6615" s="28">
        <f t="shared" si="1214"/>
        <v>0.51066934215868187</v>
      </c>
      <c r="N6615" s="28">
        <f t="shared" si="1207"/>
        <v>8.8091474968502013</v>
      </c>
      <c r="O6615" s="28">
        <f t="shared" si="1215"/>
        <v>0.5722528034719111</v>
      </c>
      <c r="P6615" s="28">
        <f t="shared" si="1216"/>
        <v>1.0829221456305929</v>
      </c>
      <c r="Q6615" s="6">
        <f t="shared" si="1210"/>
        <v>0.2451212842361673</v>
      </c>
      <c r="R6615" s="6">
        <f t="shared" si="1211"/>
        <v>0.22317859335404533</v>
      </c>
      <c r="S6615" s="6">
        <f t="shared" si="1212"/>
        <v>0.46829987759021263</v>
      </c>
    </row>
    <row r="6616" spans="2:19" customFormat="1" x14ac:dyDescent="0.25">
      <c r="B6616" s="200" t="s">
        <v>866</v>
      </c>
      <c r="C6616" s="114">
        <v>3</v>
      </c>
      <c r="D6616" s="1">
        <v>5.4</v>
      </c>
      <c r="E6616" s="1" t="s">
        <v>978</v>
      </c>
      <c r="F6616" s="1"/>
      <c r="G6616" s="4">
        <f t="shared" si="1208"/>
        <v>64.961200000000005</v>
      </c>
      <c r="H6616" s="201"/>
      <c r="I6616" s="201"/>
      <c r="J6616" s="204">
        <f t="shared" si="1206"/>
        <v>2.2902210444669595E-3</v>
      </c>
      <c r="K6616" s="204">
        <f t="shared" si="1213"/>
        <v>0.14877551019950555</v>
      </c>
      <c r="L6616" s="28">
        <f t="shared" si="1209"/>
        <v>8.5736806990755614</v>
      </c>
      <c r="M6616" s="28">
        <f t="shared" si="1214"/>
        <v>0.55695659743162507</v>
      </c>
      <c r="N6616" s="28">
        <f t="shared" si="1207"/>
        <v>9.2068415424761678</v>
      </c>
      <c r="O6616" s="28">
        <f t="shared" si="1215"/>
        <v>0.5980874864097232</v>
      </c>
      <c r="P6616" s="28">
        <f t="shared" si="1216"/>
        <v>1.1550440838413483</v>
      </c>
      <c r="Q6616" s="6">
        <f t="shared" si="1210"/>
        <v>0.26733916676718</v>
      </c>
      <c r="R6616" s="6">
        <f t="shared" si="1211"/>
        <v>0.23325411969979207</v>
      </c>
      <c r="S6616" s="6">
        <f t="shared" si="1212"/>
        <v>0.5005932864669721</v>
      </c>
    </row>
    <row r="6617" spans="2:19" customFormat="1" x14ac:dyDescent="0.25">
      <c r="B6617" s="200" t="s">
        <v>866</v>
      </c>
      <c r="C6617" s="114">
        <v>3</v>
      </c>
      <c r="D6617" s="1">
        <v>11.4</v>
      </c>
      <c r="E6617" s="1"/>
      <c r="F6617" s="1"/>
      <c r="G6617" s="4">
        <f t="shared" si="1208"/>
        <v>64.961200000000005</v>
      </c>
      <c r="H6617" s="201"/>
      <c r="I6617" s="201"/>
      <c r="J6617" s="204">
        <f t="shared" si="1206"/>
        <v>1.0207034531513238E-2</v>
      </c>
      <c r="K6617" s="204">
        <f t="shared" si="1213"/>
        <v>0.66306122446940119</v>
      </c>
      <c r="L6617" s="28">
        <f t="shared" si="1209"/>
        <v>47.776937151240197</v>
      </c>
      <c r="M6617" s="28">
        <f t="shared" si="1214"/>
        <v>3.1036472298680851</v>
      </c>
      <c r="N6617" s="28">
        <f t="shared" si="1207"/>
        <v>22.069304441395495</v>
      </c>
      <c r="O6617" s="28">
        <f t="shared" si="1215"/>
        <v>1.4336485274857045</v>
      </c>
      <c r="P6617" s="28">
        <f t="shared" si="1216"/>
        <v>4.5372957573537898</v>
      </c>
      <c r="Q6617" s="6">
        <f t="shared" si="1210"/>
        <v>1.4897506703366807</v>
      </c>
      <c r="R6617" s="6">
        <f t="shared" si="1211"/>
        <v>0.55912292571942479</v>
      </c>
      <c r="S6617" s="6">
        <f t="shared" si="1212"/>
        <v>2.0488735960561053</v>
      </c>
    </row>
    <row r="6618" spans="2:19" customFormat="1" x14ac:dyDescent="0.25">
      <c r="B6618" s="200" t="s">
        <v>866</v>
      </c>
      <c r="C6618" s="114">
        <v>3</v>
      </c>
      <c r="D6618" s="1">
        <v>11.5</v>
      </c>
      <c r="E6618" s="1"/>
      <c r="F6618" s="1"/>
      <c r="G6618" s="4">
        <f t="shared" si="1208"/>
        <v>64.961200000000005</v>
      </c>
      <c r="H6618" s="201"/>
      <c r="I6618" s="201"/>
      <c r="J6618" s="204">
        <f t="shared" si="1206"/>
        <v>1.0386890710931254E-2</v>
      </c>
      <c r="K6618" s="204">
        <f t="shared" si="1213"/>
        <v>0.67474489793842962</v>
      </c>
      <c r="L6618" s="28">
        <f t="shared" si="1209"/>
        <v>48.745932932395526</v>
      </c>
      <c r="M6618" s="28">
        <f t="shared" si="1214"/>
        <v>3.1665943598278079</v>
      </c>
      <c r="N6618" s="28">
        <f t="shared" si="1207"/>
        <v>22.295973671423809</v>
      </c>
      <c r="O6618" s="28">
        <f t="shared" si="1215"/>
        <v>1.4483732329570229</v>
      </c>
      <c r="P6618" s="28">
        <f t="shared" si="1216"/>
        <v>4.614967592784831</v>
      </c>
      <c r="Q6618" s="6">
        <f t="shared" si="1210"/>
        <v>1.5199652927173477</v>
      </c>
      <c r="R6618" s="6">
        <f t="shared" si="1211"/>
        <v>0.56486556085323891</v>
      </c>
      <c r="S6618" s="6">
        <f t="shared" si="1212"/>
        <v>2.0848308535705868</v>
      </c>
    </row>
    <row r="6619" spans="2:19" customFormat="1" x14ac:dyDescent="0.25">
      <c r="B6619" s="200" t="s">
        <v>866</v>
      </c>
      <c r="C6619" s="114">
        <v>3</v>
      </c>
      <c r="D6619" s="1">
        <v>14.5</v>
      </c>
      <c r="E6619" s="1"/>
      <c r="F6619" s="1"/>
      <c r="G6619" s="4">
        <f t="shared" si="1208"/>
        <v>64.961200000000005</v>
      </c>
      <c r="H6619" s="201"/>
      <c r="I6619" s="201"/>
      <c r="J6619" s="204">
        <f t="shared" si="1206"/>
        <v>1.6512996385431349E-2</v>
      </c>
      <c r="K6619" s="204">
        <f t="shared" si="1213"/>
        <v>1.0727040815996582</v>
      </c>
      <c r="L6619" s="28">
        <f t="shared" si="1209"/>
        <v>83.057544737091789</v>
      </c>
      <c r="M6619" s="28">
        <f t="shared" si="1214"/>
        <v>5.3955178798276728</v>
      </c>
      <c r="N6619" s="28">
        <f t="shared" si="1207"/>
        <v>29.242232935837183</v>
      </c>
      <c r="O6619" s="28">
        <f t="shared" si="1215"/>
        <v>1.8996105790367199</v>
      </c>
      <c r="P6619" s="28">
        <f t="shared" si="1216"/>
        <v>7.2951284588643928</v>
      </c>
      <c r="Q6619" s="6">
        <f t="shared" si="1210"/>
        <v>2.5898485823172828</v>
      </c>
      <c r="R6619" s="6">
        <f t="shared" si="1211"/>
        <v>0.7408481258243208</v>
      </c>
      <c r="S6619" s="6">
        <f t="shared" si="1212"/>
        <v>3.3306967081416037</v>
      </c>
    </row>
    <row r="6620" spans="2:19" customFormat="1" x14ac:dyDescent="0.25">
      <c r="B6620" s="200" t="s">
        <v>866</v>
      </c>
      <c r="C6620" s="114">
        <v>3</v>
      </c>
      <c r="D6620" s="1">
        <v>3.5</v>
      </c>
      <c r="E6620" s="1"/>
      <c r="F6620" s="1"/>
      <c r="G6620" s="4">
        <f t="shared" si="1208"/>
        <v>64.961200000000005</v>
      </c>
      <c r="H6620" s="201"/>
      <c r="I6620" s="201"/>
      <c r="J6620" s="204">
        <f t="shared" si="1206"/>
        <v>9.6211275016187424E-4</v>
      </c>
      <c r="K6620" s="204">
        <f t="shared" si="1213"/>
        <v>6.2499999998077607E-2</v>
      </c>
      <c r="L6620" s="28">
        <f t="shared" si="1209"/>
        <v>3.1637815247608514</v>
      </c>
      <c r="M6620" s="28">
        <f t="shared" si="1214"/>
        <v>0.20552304837265933</v>
      </c>
      <c r="N6620" s="28">
        <f t="shared" si="1207"/>
        <v>5.5433152983182508</v>
      </c>
      <c r="O6620" s="28">
        <f t="shared" si="1215"/>
        <v>0.36010042074168885</v>
      </c>
      <c r="P6620" s="28">
        <f t="shared" si="1216"/>
        <v>0.56562346911434824</v>
      </c>
      <c r="Q6620" s="6">
        <f t="shared" si="1210"/>
        <v>9.865106321887647E-2</v>
      </c>
      <c r="R6620" s="6">
        <f t="shared" si="1211"/>
        <v>0.14043916408925866</v>
      </c>
      <c r="S6620" s="6">
        <f t="shared" si="1212"/>
        <v>0.23909022730813512</v>
      </c>
    </row>
    <row r="6621" spans="2:19" customFormat="1" x14ac:dyDescent="0.25">
      <c r="B6621" s="200" t="s">
        <v>866</v>
      </c>
      <c r="C6621" s="114">
        <v>4</v>
      </c>
      <c r="D6621" s="1">
        <v>5.2</v>
      </c>
      <c r="E6621" s="1" t="s">
        <v>978</v>
      </c>
      <c r="F6621" s="1"/>
      <c r="G6621" s="4">
        <f t="shared" si="1208"/>
        <v>64.961200000000005</v>
      </c>
      <c r="H6621" s="201"/>
      <c r="I6621" s="201"/>
      <c r="J6621" s="204">
        <f t="shared" si="1206"/>
        <v>2.1237166338267006E-3</v>
      </c>
      <c r="K6621" s="204">
        <f t="shared" si="1213"/>
        <v>0.13795918366922602</v>
      </c>
      <c r="L6621" s="28">
        <f t="shared" si="1209"/>
        <v>7.8611437635641082</v>
      </c>
      <c r="M6621" s="28">
        <f t="shared" si="1214"/>
        <v>0.51066934215868187</v>
      </c>
      <c r="N6621" s="28">
        <f t="shared" si="1207"/>
        <v>8.8091474968502013</v>
      </c>
      <c r="O6621" s="28">
        <f t="shared" si="1215"/>
        <v>0.5722528034719111</v>
      </c>
      <c r="P6621" s="28">
        <f t="shared" si="1216"/>
        <v>1.0829221456305929</v>
      </c>
      <c r="Q6621" s="6">
        <f t="shared" si="1210"/>
        <v>0.2451212842361673</v>
      </c>
      <c r="R6621" s="6">
        <f t="shared" si="1211"/>
        <v>0.22317859335404533</v>
      </c>
      <c r="S6621" s="6">
        <f t="shared" si="1212"/>
        <v>0.46829987759021263</v>
      </c>
    </row>
    <row r="6622" spans="2:19" customFormat="1" x14ac:dyDescent="0.25">
      <c r="B6622" s="200" t="s">
        <v>866</v>
      </c>
      <c r="C6622" s="114">
        <v>4</v>
      </c>
      <c r="D6622" s="1">
        <v>5.2</v>
      </c>
      <c r="E6622" s="1"/>
      <c r="F6622" s="1"/>
      <c r="G6622" s="4">
        <f t="shared" si="1208"/>
        <v>64.961200000000005</v>
      </c>
      <c r="H6622" s="201"/>
      <c r="I6622" s="201"/>
      <c r="J6622" s="204">
        <f t="shared" si="1206"/>
        <v>2.1237166338267006E-3</v>
      </c>
      <c r="K6622" s="204">
        <f t="shared" si="1213"/>
        <v>0.13795918366922602</v>
      </c>
      <c r="L6622" s="28">
        <f t="shared" si="1209"/>
        <v>7.8611437635641082</v>
      </c>
      <c r="M6622" s="28">
        <f t="shared" si="1214"/>
        <v>0.51066934215868187</v>
      </c>
      <c r="N6622" s="28">
        <f t="shared" si="1207"/>
        <v>8.8091474968502013</v>
      </c>
      <c r="O6622" s="28">
        <f t="shared" si="1215"/>
        <v>0.5722528034719111</v>
      </c>
      <c r="P6622" s="28">
        <f t="shared" si="1216"/>
        <v>1.0829221456305929</v>
      </c>
      <c r="Q6622" s="6">
        <f t="shared" si="1210"/>
        <v>0.2451212842361673</v>
      </c>
      <c r="R6622" s="6">
        <f t="shared" si="1211"/>
        <v>0.22317859335404533</v>
      </c>
      <c r="S6622" s="6">
        <f t="shared" si="1212"/>
        <v>0.46829987759021263</v>
      </c>
    </row>
    <row r="6623" spans="2:19" customFormat="1" x14ac:dyDescent="0.25">
      <c r="B6623" s="200" t="s">
        <v>866</v>
      </c>
      <c r="C6623" s="114">
        <v>4</v>
      </c>
      <c r="D6623" s="1">
        <v>5.8</v>
      </c>
      <c r="E6623" s="1"/>
      <c r="F6623" s="1"/>
      <c r="G6623" s="4">
        <f t="shared" si="1208"/>
        <v>64.961200000000005</v>
      </c>
      <c r="H6623" s="201"/>
      <c r="I6623" s="201"/>
      <c r="J6623" s="204">
        <f t="shared" si="1206"/>
        <v>2.6420794216690155E-3</v>
      </c>
      <c r="K6623" s="204">
        <f t="shared" si="1213"/>
        <v>0.1716326530559453</v>
      </c>
      <c r="L6623" s="28">
        <f t="shared" si="1209"/>
        <v>10.104504202450142</v>
      </c>
      <c r="M6623" s="28">
        <f t="shared" si="1214"/>
        <v>0.65640073112787944</v>
      </c>
      <c r="N6623" s="28">
        <f t="shared" si="1207"/>
        <v>10.009692178621206</v>
      </c>
      <c r="O6623" s="28">
        <f t="shared" si="1215"/>
        <v>0.65024162816606002</v>
      </c>
      <c r="P6623" s="28">
        <f t="shared" si="1216"/>
        <v>1.3066423592939396</v>
      </c>
      <c r="Q6623" s="6">
        <f t="shared" si="1210"/>
        <v>0.31507235094138214</v>
      </c>
      <c r="R6623" s="6">
        <f t="shared" si="1211"/>
        <v>0.25359423498476341</v>
      </c>
      <c r="S6623" s="6">
        <f t="shared" si="1212"/>
        <v>0.5686665859261455</v>
      </c>
    </row>
    <row r="6624" spans="2:19" customFormat="1" x14ac:dyDescent="0.25">
      <c r="B6624" s="200" t="s">
        <v>866</v>
      </c>
      <c r="C6624" s="114">
        <v>4</v>
      </c>
      <c r="D6624" s="1">
        <v>13</v>
      </c>
      <c r="E6624" s="1"/>
      <c r="F6624" s="1"/>
      <c r="G6624" s="4">
        <f t="shared" si="1208"/>
        <v>64.961200000000005</v>
      </c>
      <c r="H6624" s="201"/>
      <c r="I6624" s="201"/>
      <c r="J6624" s="204">
        <f t="shared" si="1206"/>
        <v>1.3273228961416878E-2</v>
      </c>
      <c r="K6624" s="204">
        <f t="shared" si="1213"/>
        <v>0.86224489793266257</v>
      </c>
      <c r="L6624" s="28">
        <f t="shared" si="1209"/>
        <v>64.617450470119536</v>
      </c>
      <c r="M6624" s="28">
        <f t="shared" si="1214"/>
        <v>4.1976272048975165</v>
      </c>
      <c r="N6624" s="28">
        <f t="shared" si="1207"/>
        <v>25.734971512832661</v>
      </c>
      <c r="O6624" s="28">
        <f t="shared" si="1215"/>
        <v>1.6717746638654891</v>
      </c>
      <c r="P6624" s="28">
        <f t="shared" si="1216"/>
        <v>5.8694018687630054</v>
      </c>
      <c r="Q6624" s="6">
        <f t="shared" si="1210"/>
        <v>2.014861058350808</v>
      </c>
      <c r="R6624" s="6">
        <f t="shared" si="1211"/>
        <v>0.65199211890754083</v>
      </c>
      <c r="S6624" s="6">
        <f t="shared" si="1212"/>
        <v>2.666853177258349</v>
      </c>
    </row>
    <row r="6625" spans="2:19" customFormat="1" x14ac:dyDescent="0.25">
      <c r="B6625" s="200" t="s">
        <v>866</v>
      </c>
      <c r="C6625" s="114">
        <v>4</v>
      </c>
      <c r="D6625" s="1">
        <v>7.7</v>
      </c>
      <c r="E6625" s="1"/>
      <c r="F6625" s="1"/>
      <c r="G6625" s="4">
        <f t="shared" si="1208"/>
        <v>64.961200000000005</v>
      </c>
      <c r="H6625" s="201"/>
      <c r="I6625" s="201"/>
      <c r="J6625" s="204">
        <f t="shared" ref="J6625:J6688" si="1217">((+D6625/200)^2)*PI()</f>
        <v>4.6566257107834713E-3</v>
      </c>
      <c r="K6625" s="204">
        <f t="shared" si="1213"/>
        <v>0.3024999999906956</v>
      </c>
      <c r="L6625" s="28">
        <f t="shared" si="1209"/>
        <v>19.383679878909756</v>
      </c>
      <c r="M6625" s="28">
        <f t="shared" si="1214"/>
        <v>1.2591871297732691</v>
      </c>
      <c r="N6625" s="28">
        <f t="shared" ref="N6625:N6688" si="1218">1.28*(D6625^1.17)</f>
        <v>13.944537614026947</v>
      </c>
      <c r="O6625" s="28">
        <f t="shared" si="1215"/>
        <v>0.90585391442244467</v>
      </c>
      <c r="P6625" s="28">
        <f t="shared" si="1216"/>
        <v>2.1650410441957137</v>
      </c>
      <c r="Q6625" s="6">
        <f t="shared" si="1210"/>
        <v>0.60440982229116913</v>
      </c>
      <c r="R6625" s="6">
        <f t="shared" si="1211"/>
        <v>0.35328302662475342</v>
      </c>
      <c r="S6625" s="6">
        <f t="shared" si="1212"/>
        <v>0.95769284891592255</v>
      </c>
    </row>
    <row r="6626" spans="2:19" customFormat="1" x14ac:dyDescent="0.25">
      <c r="B6626" s="200" t="s">
        <v>866</v>
      </c>
      <c r="C6626" s="114">
        <v>4</v>
      </c>
      <c r="D6626" s="1">
        <v>5.5</v>
      </c>
      <c r="E6626" s="1"/>
      <c r="F6626" s="1"/>
      <c r="G6626" s="4">
        <f t="shared" ref="G6626:G6689" si="1219">IF($D6626&lt;3.01,795.7747,64.9612)</f>
        <v>64.961200000000005</v>
      </c>
      <c r="H6626" s="201"/>
      <c r="I6626" s="201"/>
      <c r="J6626" s="204">
        <f t="shared" si="1217"/>
        <v>2.3758294442772811E-3</v>
      </c>
      <c r="K6626" s="204">
        <f t="shared" si="1213"/>
        <v>0.15433673468913039</v>
      </c>
      <c r="L6626" s="28">
        <f t="shared" ref="L6626:L6689" si="1220">0.17758*(D6626^2.299)</f>
        <v>8.9430956308196485</v>
      </c>
      <c r="M6626" s="28">
        <f t="shared" si="1214"/>
        <v>0.58095423516110178</v>
      </c>
      <c r="N6626" s="28">
        <f t="shared" si="1218"/>
        <v>9.4066355127217793</v>
      </c>
      <c r="O6626" s="28">
        <f t="shared" si="1215"/>
        <v>0.61106634272138272</v>
      </c>
      <c r="P6626" s="28">
        <f t="shared" si="1216"/>
        <v>1.1920205778824844</v>
      </c>
      <c r="Q6626" s="6">
        <f t="shared" si="1210"/>
        <v>0.27885803287732885</v>
      </c>
      <c r="R6626" s="6">
        <f t="shared" si="1211"/>
        <v>0.23831587366133927</v>
      </c>
      <c r="S6626" s="6">
        <f t="shared" si="1212"/>
        <v>0.51717390653866813</v>
      </c>
    </row>
    <row r="6627" spans="2:19" customFormat="1" x14ac:dyDescent="0.25">
      <c r="B6627" s="200" t="s">
        <v>866</v>
      </c>
      <c r="C6627" s="114">
        <v>4</v>
      </c>
      <c r="D6627" s="1">
        <v>5.5</v>
      </c>
      <c r="E6627" s="1"/>
      <c r="F6627" s="1"/>
      <c r="G6627" s="4">
        <f t="shared" si="1219"/>
        <v>64.961200000000005</v>
      </c>
      <c r="H6627" s="201"/>
      <c r="I6627" s="201"/>
      <c r="J6627" s="204">
        <f t="shared" si="1217"/>
        <v>2.3758294442772811E-3</v>
      </c>
      <c r="K6627" s="204">
        <f t="shared" si="1213"/>
        <v>0.15433673468913039</v>
      </c>
      <c r="L6627" s="28">
        <f t="shared" si="1220"/>
        <v>8.9430956308196485</v>
      </c>
      <c r="M6627" s="28">
        <f t="shared" si="1214"/>
        <v>0.58095423516110178</v>
      </c>
      <c r="N6627" s="28">
        <f t="shared" si="1218"/>
        <v>9.4066355127217793</v>
      </c>
      <c r="O6627" s="28">
        <f t="shared" si="1215"/>
        <v>0.61106634272138272</v>
      </c>
      <c r="P6627" s="28">
        <f t="shared" si="1216"/>
        <v>1.1920205778824844</v>
      </c>
      <c r="Q6627" s="6">
        <f t="shared" si="1210"/>
        <v>0.27885803287732885</v>
      </c>
      <c r="R6627" s="6">
        <f t="shared" si="1211"/>
        <v>0.23831587366133927</v>
      </c>
      <c r="S6627" s="6">
        <f t="shared" si="1212"/>
        <v>0.51717390653866813</v>
      </c>
    </row>
    <row r="6628" spans="2:19" customFormat="1" x14ac:dyDescent="0.25">
      <c r="B6628" s="200" t="s">
        <v>866</v>
      </c>
      <c r="C6628" s="114">
        <v>4</v>
      </c>
      <c r="D6628" s="1">
        <v>8.4</v>
      </c>
      <c r="E6628" s="1"/>
      <c r="F6628" s="1"/>
      <c r="G6628" s="4">
        <f t="shared" si="1219"/>
        <v>64.961200000000005</v>
      </c>
      <c r="H6628" s="201"/>
      <c r="I6628" s="201"/>
      <c r="J6628" s="204">
        <f t="shared" si="1217"/>
        <v>5.5417694409323958E-3</v>
      </c>
      <c r="K6628" s="204">
        <f t="shared" si="1213"/>
        <v>0.35999999998892701</v>
      </c>
      <c r="L6628" s="28">
        <f t="shared" si="1220"/>
        <v>23.676207107687297</v>
      </c>
      <c r="M6628" s="28">
        <f t="shared" si="1214"/>
        <v>1.5380348549959169</v>
      </c>
      <c r="N6628" s="28">
        <f t="shared" si="1218"/>
        <v>15.438913512745591</v>
      </c>
      <c r="O6628" s="28">
        <f t="shared" si="1215"/>
        <v>1.0029303679371999</v>
      </c>
      <c r="P6628" s="28">
        <f t="shared" si="1216"/>
        <v>2.5409652229331168</v>
      </c>
      <c r="Q6628" s="6">
        <f t="shared" si="1210"/>
        <v>0.73825673039804007</v>
      </c>
      <c r="R6628" s="6">
        <f t="shared" si="1211"/>
        <v>0.39114284349550799</v>
      </c>
      <c r="S6628" s="6">
        <f t="shared" si="1212"/>
        <v>1.1293995738935481</v>
      </c>
    </row>
    <row r="6629" spans="2:19" customFormat="1" x14ac:dyDescent="0.25">
      <c r="B6629" s="200" t="s">
        <v>866</v>
      </c>
      <c r="C6629" s="114">
        <v>4</v>
      </c>
      <c r="D6629" s="1">
        <v>10.4</v>
      </c>
      <c r="E6629" s="1"/>
      <c r="F6629" s="1"/>
      <c r="G6629" s="4">
        <f t="shared" si="1219"/>
        <v>64.961200000000005</v>
      </c>
      <c r="H6629" s="201"/>
      <c r="I6629" s="201"/>
      <c r="J6629" s="204">
        <f t="shared" si="1217"/>
        <v>8.4948665353068026E-3</v>
      </c>
      <c r="K6629" s="204">
        <f t="shared" si="1213"/>
        <v>0.55183673467690408</v>
      </c>
      <c r="L6629" s="28">
        <f t="shared" si="1220"/>
        <v>38.68598852862943</v>
      </c>
      <c r="M6629" s="28">
        <f t="shared" si="1214"/>
        <v>2.5130882867503472</v>
      </c>
      <c r="N6629" s="28">
        <f t="shared" si="1218"/>
        <v>19.821612268413016</v>
      </c>
      <c r="O6629" s="28">
        <f t="shared" si="1215"/>
        <v>1.2876357438660631</v>
      </c>
      <c r="P6629" s="28">
        <f t="shared" si="1216"/>
        <v>3.8007240306164105</v>
      </c>
      <c r="Q6629" s="6">
        <f t="shared" si="1210"/>
        <v>1.2062823776401665</v>
      </c>
      <c r="R6629" s="6">
        <f t="shared" si="1211"/>
        <v>0.50217794010776462</v>
      </c>
      <c r="S6629" s="6">
        <f t="shared" si="1212"/>
        <v>1.7084603177479312</v>
      </c>
    </row>
    <row r="6630" spans="2:19" customFormat="1" x14ac:dyDescent="0.25">
      <c r="B6630" s="200" t="s">
        <v>866</v>
      </c>
      <c r="C6630" s="114">
        <v>4</v>
      </c>
      <c r="D6630" s="1">
        <v>4.5999999999999996</v>
      </c>
      <c r="E6630" s="1"/>
      <c r="F6630" s="1"/>
      <c r="G6630" s="4">
        <f t="shared" si="1219"/>
        <v>64.961200000000005</v>
      </c>
      <c r="H6630" s="201"/>
      <c r="I6630" s="201"/>
      <c r="J6630" s="204">
        <f t="shared" si="1217"/>
        <v>1.6619025137490004E-3</v>
      </c>
      <c r="K6630" s="204">
        <f t="shared" si="1213"/>
        <v>0.10795918367014873</v>
      </c>
      <c r="L6630" s="28">
        <f t="shared" si="1220"/>
        <v>5.9302678128381849</v>
      </c>
      <c r="M6630" s="28">
        <f t="shared" si="1214"/>
        <v>0.3852373209154813</v>
      </c>
      <c r="N6630" s="28">
        <f t="shared" si="1218"/>
        <v>7.6319696161125572</v>
      </c>
      <c r="O6630" s="28">
        <f t="shared" si="1215"/>
        <v>0.49578191424249274</v>
      </c>
      <c r="P6630" s="28">
        <f t="shared" si="1216"/>
        <v>0.88101923515797398</v>
      </c>
      <c r="Q6630" s="6">
        <f t="shared" si="1210"/>
        <v>0.18491391403943103</v>
      </c>
      <c r="R6630" s="6">
        <f t="shared" si="1211"/>
        <v>0.19335494655457217</v>
      </c>
      <c r="S6630" s="6">
        <f t="shared" si="1212"/>
        <v>0.37826886059400322</v>
      </c>
    </row>
    <row r="6631" spans="2:19" customFormat="1" x14ac:dyDescent="0.25">
      <c r="B6631" s="200" t="s">
        <v>866</v>
      </c>
      <c r="C6631" s="114">
        <v>4</v>
      </c>
      <c r="D6631" s="1">
        <v>6.6</v>
      </c>
      <c r="E6631" s="1"/>
      <c r="F6631" s="1"/>
      <c r="G6631" s="4">
        <f t="shared" si="1219"/>
        <v>64.961200000000005</v>
      </c>
      <c r="H6631" s="201"/>
      <c r="I6631" s="201"/>
      <c r="J6631" s="204">
        <f t="shared" si="1217"/>
        <v>3.4211943997592849E-3</v>
      </c>
      <c r="K6631" s="204">
        <f t="shared" si="1213"/>
        <v>0.22224489795234778</v>
      </c>
      <c r="L6631" s="28">
        <f t="shared" si="1220"/>
        <v>13.599581983298828</v>
      </c>
      <c r="M6631" s="28">
        <f t="shared" si="1214"/>
        <v>0.88344518226894508</v>
      </c>
      <c r="N6631" s="28">
        <f t="shared" si="1218"/>
        <v>11.643307684830535</v>
      </c>
      <c r="O6631" s="28">
        <f t="shared" si="1215"/>
        <v>0.75636325384638103</v>
      </c>
      <c r="P6631" s="28">
        <f t="shared" si="1216"/>
        <v>1.639808436115326</v>
      </c>
      <c r="Q6631" s="6">
        <f t="shared" si="1210"/>
        <v>0.42405368748909361</v>
      </c>
      <c r="R6631" s="6">
        <f t="shared" si="1211"/>
        <v>0.2949816690000886</v>
      </c>
      <c r="S6631" s="6">
        <f t="shared" si="1212"/>
        <v>0.71903535648918226</v>
      </c>
    </row>
    <row r="6632" spans="2:19" customFormat="1" x14ac:dyDescent="0.25">
      <c r="B6632" s="200" t="s">
        <v>866</v>
      </c>
      <c r="C6632" s="114">
        <v>4</v>
      </c>
      <c r="D6632" s="1">
        <v>4.9000000000000004</v>
      </c>
      <c r="E6632" s="1"/>
      <c r="F6632" s="1"/>
      <c r="G6632" s="4">
        <f t="shared" si="1219"/>
        <v>64.961200000000005</v>
      </c>
      <c r="H6632" s="201"/>
      <c r="I6632" s="201"/>
      <c r="J6632" s="204">
        <f t="shared" si="1217"/>
        <v>1.8857409903172736E-3</v>
      </c>
      <c r="K6632" s="204">
        <f t="shared" si="1213"/>
        <v>0.12249999999623211</v>
      </c>
      <c r="L6632" s="28">
        <f t="shared" si="1220"/>
        <v>6.8573266813152358</v>
      </c>
      <c r="M6632" s="28">
        <f t="shared" si="1214"/>
        <v>0.44546017865048693</v>
      </c>
      <c r="N6632" s="28">
        <f t="shared" si="1218"/>
        <v>8.2174937658920371</v>
      </c>
      <c r="O6632" s="28">
        <f t="shared" si="1215"/>
        <v>0.53381826637890784</v>
      </c>
      <c r="P6632" s="28">
        <f t="shared" si="1216"/>
        <v>0.97927844502939476</v>
      </c>
      <c r="Q6632" s="6">
        <f t="shared" si="1210"/>
        <v>0.21382088575223371</v>
      </c>
      <c r="R6632" s="6">
        <f t="shared" si="1211"/>
        <v>0.20818912388777405</v>
      </c>
      <c r="S6632" s="6">
        <f t="shared" si="1212"/>
        <v>0.42201000964000779</v>
      </c>
    </row>
    <row r="6633" spans="2:19" customFormat="1" x14ac:dyDescent="0.25">
      <c r="B6633" s="200" t="s">
        <v>866</v>
      </c>
      <c r="C6633" s="114">
        <v>4</v>
      </c>
      <c r="D6633" s="1">
        <v>8.1999999999999993</v>
      </c>
      <c r="E6633" s="1"/>
      <c r="F6633" s="1"/>
      <c r="G6633" s="4">
        <f t="shared" si="1219"/>
        <v>64.961200000000005</v>
      </c>
      <c r="H6633" s="201"/>
      <c r="I6633" s="201"/>
      <c r="J6633" s="204">
        <f t="shared" si="1217"/>
        <v>5.2810172506844409E-3</v>
      </c>
      <c r="K6633" s="204">
        <f t="shared" si="1213"/>
        <v>0.34306122447924381</v>
      </c>
      <c r="L6633" s="28">
        <f t="shared" si="1220"/>
        <v>22.400210436181411</v>
      </c>
      <c r="M6633" s="28">
        <f t="shared" si="1214"/>
        <v>1.455144578411133</v>
      </c>
      <c r="N6633" s="28">
        <f t="shared" si="1218"/>
        <v>15.009705698547517</v>
      </c>
      <c r="O6633" s="28">
        <f t="shared" si="1215"/>
        <v>0.97504851273671411</v>
      </c>
      <c r="P6633" s="28">
        <f t="shared" si="1216"/>
        <v>2.4301930911478471</v>
      </c>
      <c r="Q6633" s="6">
        <f t="shared" si="1210"/>
        <v>0.69846939763734384</v>
      </c>
      <c r="R6633" s="6">
        <f t="shared" si="1211"/>
        <v>0.38026891996731854</v>
      </c>
      <c r="S6633" s="6">
        <f t="shared" si="1212"/>
        <v>1.0787383176046623</v>
      </c>
    </row>
    <row r="6634" spans="2:19" customFormat="1" x14ac:dyDescent="0.25">
      <c r="B6634" s="200" t="s">
        <v>866</v>
      </c>
      <c r="C6634" s="114">
        <v>4</v>
      </c>
      <c r="D6634" s="1">
        <v>6.2</v>
      </c>
      <c r="E6634" s="1"/>
      <c r="F6634" s="1"/>
      <c r="G6634" s="4">
        <f t="shared" si="1219"/>
        <v>64.961200000000005</v>
      </c>
      <c r="H6634" s="201"/>
      <c r="I6634" s="201"/>
      <c r="J6634" s="204">
        <f t="shared" si="1217"/>
        <v>3.0190705400997908E-3</v>
      </c>
      <c r="K6634" s="204">
        <f t="shared" si="1213"/>
        <v>0.1961224489735594</v>
      </c>
      <c r="L6634" s="28">
        <f t="shared" si="1220"/>
        <v>11.778840632041497</v>
      </c>
      <c r="M6634" s="28">
        <f t="shared" si="1214"/>
        <v>0.76516763690751333</v>
      </c>
      <c r="N6634" s="28">
        <f t="shared" si="1218"/>
        <v>10.8220178607594</v>
      </c>
      <c r="O6634" s="28">
        <f t="shared" si="1215"/>
        <v>0.70301128029210602</v>
      </c>
      <c r="P6634" s="28">
        <f t="shared" si="1216"/>
        <v>1.4681789171996193</v>
      </c>
      <c r="Q6634" s="6">
        <f t="shared" si="1210"/>
        <v>0.36728046571560641</v>
      </c>
      <c r="R6634" s="6">
        <f t="shared" si="1211"/>
        <v>0.27417439931392135</v>
      </c>
      <c r="S6634" s="6">
        <f t="shared" si="1212"/>
        <v>0.64145486502952775</v>
      </c>
    </row>
    <row r="6635" spans="2:19" customFormat="1" x14ac:dyDescent="0.25">
      <c r="B6635" s="200" t="s">
        <v>866</v>
      </c>
      <c r="C6635" s="114">
        <v>4</v>
      </c>
      <c r="D6635" s="1">
        <v>4.5</v>
      </c>
      <c r="E6635" s="1"/>
      <c r="F6635" s="1"/>
      <c r="G6635" s="4">
        <f t="shared" si="1219"/>
        <v>64.961200000000005</v>
      </c>
      <c r="H6635" s="201"/>
      <c r="I6635" s="201"/>
      <c r="J6635" s="204">
        <f t="shared" si="1217"/>
        <v>1.5904312808798326E-3</v>
      </c>
      <c r="K6635" s="204">
        <f t="shared" si="1213"/>
        <v>0.10331632652743439</v>
      </c>
      <c r="L6635" s="28">
        <f t="shared" si="1220"/>
        <v>5.6380590590289899</v>
      </c>
      <c r="M6635" s="28">
        <f t="shared" si="1214"/>
        <v>0.36625508924934846</v>
      </c>
      <c r="N6635" s="28">
        <f t="shared" si="1218"/>
        <v>7.4382130025037601</v>
      </c>
      <c r="O6635" s="28">
        <f t="shared" si="1215"/>
        <v>0.48319525187039564</v>
      </c>
      <c r="P6635" s="28">
        <f t="shared" si="1216"/>
        <v>0.84945034111974405</v>
      </c>
      <c r="Q6635" s="6">
        <f t="shared" si="1210"/>
        <v>0.17580244283968727</v>
      </c>
      <c r="R6635" s="6">
        <f t="shared" si="1211"/>
        <v>0.1884461482294543</v>
      </c>
      <c r="S6635" s="6">
        <f t="shared" si="1212"/>
        <v>0.36424859106914154</v>
      </c>
    </row>
    <row r="6636" spans="2:19" customFormat="1" x14ac:dyDescent="0.25">
      <c r="B6636" s="200" t="s">
        <v>866</v>
      </c>
      <c r="C6636" s="114">
        <v>4</v>
      </c>
      <c r="D6636" s="1">
        <v>4.4000000000000004</v>
      </c>
      <c r="E6636" s="1"/>
      <c r="F6636" s="1"/>
      <c r="G6636" s="4">
        <f t="shared" si="1219"/>
        <v>64.961200000000005</v>
      </c>
      <c r="H6636" s="201"/>
      <c r="I6636" s="201"/>
      <c r="J6636" s="204">
        <f t="shared" si="1217"/>
        <v>1.5205308443374602E-3</v>
      </c>
      <c r="K6636" s="204">
        <f t="shared" si="1213"/>
        <v>9.877551020104347E-2</v>
      </c>
      <c r="L6636" s="28">
        <f t="shared" si="1220"/>
        <v>5.3541650508837426</v>
      </c>
      <c r="M6636" s="28">
        <f t="shared" si="1214"/>
        <v>0.34781299344971695</v>
      </c>
      <c r="N6636" s="28">
        <f t="shared" si="1218"/>
        <v>7.2451870323804508</v>
      </c>
      <c r="O6636" s="28">
        <f t="shared" si="1215"/>
        <v>0.47065605297680857</v>
      </c>
      <c r="P6636" s="28">
        <f t="shared" si="1216"/>
        <v>0.81846904642652551</v>
      </c>
      <c r="Q6636" s="6">
        <f t="shared" si="1210"/>
        <v>0.16695023685586413</v>
      </c>
      <c r="R6636" s="6">
        <f t="shared" si="1211"/>
        <v>0.18355586066095536</v>
      </c>
      <c r="S6636" s="6">
        <f t="shared" si="1212"/>
        <v>0.35050609751681949</v>
      </c>
    </row>
    <row r="6637" spans="2:19" customFormat="1" x14ac:dyDescent="0.25">
      <c r="B6637" s="200" t="s">
        <v>866</v>
      </c>
      <c r="C6637" s="114">
        <v>4</v>
      </c>
      <c r="D6637" s="1">
        <v>6.3</v>
      </c>
      <c r="E6637" s="1"/>
      <c r="F6637" s="1"/>
      <c r="G6637" s="4">
        <f t="shared" si="1219"/>
        <v>64.961200000000005</v>
      </c>
      <c r="H6637" s="201"/>
      <c r="I6637" s="201"/>
      <c r="J6637" s="204">
        <f t="shared" si="1217"/>
        <v>3.1172453105244723E-3</v>
      </c>
      <c r="K6637" s="204">
        <f t="shared" si="1213"/>
        <v>0.20249999999377144</v>
      </c>
      <c r="L6637" s="28">
        <f t="shared" si="1220"/>
        <v>12.220190463130352</v>
      </c>
      <c r="M6637" s="28">
        <f t="shared" si="1214"/>
        <v>0.79383825211094339</v>
      </c>
      <c r="N6637" s="28">
        <f t="shared" si="1218"/>
        <v>11.026518552173203</v>
      </c>
      <c r="O6637" s="28">
        <f t="shared" si="1215"/>
        <v>0.71629589086484713</v>
      </c>
      <c r="P6637" s="28">
        <f t="shared" si="1216"/>
        <v>1.5101341429757906</v>
      </c>
      <c r="Q6637" s="6">
        <f t="shared" si="1210"/>
        <v>0.38104236101325284</v>
      </c>
      <c r="R6637" s="6">
        <f t="shared" si="1211"/>
        <v>0.27935539743729038</v>
      </c>
      <c r="S6637" s="6">
        <f t="shared" si="1212"/>
        <v>0.66039775845054316</v>
      </c>
    </row>
    <row r="6638" spans="2:19" customFormat="1" x14ac:dyDescent="0.25">
      <c r="B6638" s="200" t="s">
        <v>866</v>
      </c>
      <c r="C6638" s="114">
        <v>4</v>
      </c>
      <c r="D6638" s="1">
        <v>12.3</v>
      </c>
      <c r="E6638" s="1"/>
      <c r="F6638" s="1"/>
      <c r="G6638" s="4">
        <f t="shared" si="1219"/>
        <v>64.961200000000005</v>
      </c>
      <c r="H6638" s="201"/>
      <c r="I6638" s="201"/>
      <c r="J6638" s="204">
        <f t="shared" si="1217"/>
        <v>1.1882288814039998E-2</v>
      </c>
      <c r="K6638" s="204">
        <f t="shared" si="1213"/>
        <v>0.77188775507829899</v>
      </c>
      <c r="L6638" s="28">
        <f t="shared" si="1220"/>
        <v>56.896546030031956</v>
      </c>
      <c r="M6638" s="28">
        <f t="shared" si="1214"/>
        <v>3.6960679776557597</v>
      </c>
      <c r="N6638" s="28">
        <f t="shared" si="1218"/>
        <v>24.121202244453823</v>
      </c>
      <c r="O6638" s="28">
        <f t="shared" si="1215"/>
        <v>1.5669422736351284</v>
      </c>
      <c r="P6638" s="28">
        <f t="shared" si="1216"/>
        <v>5.2630102512908881</v>
      </c>
      <c r="Q6638" s="6">
        <f t="shared" si="1210"/>
        <v>1.7741126292747647</v>
      </c>
      <c r="R6638" s="6">
        <f t="shared" si="1211"/>
        <v>0.6111074867177001</v>
      </c>
      <c r="S6638" s="6">
        <f t="shared" si="1212"/>
        <v>2.3852201159924649</v>
      </c>
    </row>
    <row r="6639" spans="2:19" customFormat="1" x14ac:dyDescent="0.25">
      <c r="B6639" s="200" t="s">
        <v>866</v>
      </c>
      <c r="C6639" s="114">
        <v>4</v>
      </c>
      <c r="D6639" s="1">
        <v>10.199999999999999</v>
      </c>
      <c r="E6639" s="1"/>
      <c r="F6639" s="1"/>
      <c r="G6639" s="4">
        <f t="shared" si="1219"/>
        <v>64.961200000000005</v>
      </c>
      <c r="H6639" s="201"/>
      <c r="I6639" s="201"/>
      <c r="J6639" s="204">
        <f t="shared" si="1217"/>
        <v>8.1712824919870503E-3</v>
      </c>
      <c r="K6639" s="204">
        <f t="shared" si="1213"/>
        <v>0.53081632651428512</v>
      </c>
      <c r="L6639" s="28">
        <f t="shared" si="1220"/>
        <v>36.996943516478161</v>
      </c>
      <c r="M6639" s="28">
        <f t="shared" si="1214"/>
        <v>2.4033658937787901</v>
      </c>
      <c r="N6639" s="28">
        <f t="shared" si="1218"/>
        <v>19.376358921642492</v>
      </c>
      <c r="O6639" s="28">
        <f t="shared" si="1215"/>
        <v>1.2587115515948144</v>
      </c>
      <c r="P6639" s="28">
        <f t="shared" si="1216"/>
        <v>3.6620774453736047</v>
      </c>
      <c r="Q6639" s="6">
        <f t="shared" si="1210"/>
        <v>1.1536156290138191</v>
      </c>
      <c r="R6639" s="6">
        <f t="shared" si="1211"/>
        <v>0.49089750512197766</v>
      </c>
      <c r="S6639" s="6">
        <f t="shared" si="1212"/>
        <v>1.6445131341357968</v>
      </c>
    </row>
    <row r="6640" spans="2:19" customFormat="1" x14ac:dyDescent="0.25">
      <c r="B6640" s="200" t="s">
        <v>866</v>
      </c>
      <c r="C6640" s="114">
        <v>4</v>
      </c>
      <c r="D6640" s="1">
        <v>3.3</v>
      </c>
      <c r="E6640" s="1"/>
      <c r="F6640" s="1"/>
      <c r="G6640" s="4">
        <f t="shared" si="1219"/>
        <v>64.961200000000005</v>
      </c>
      <c r="H6640" s="201"/>
      <c r="I6640" s="201"/>
      <c r="J6640" s="204">
        <f t="shared" si="1217"/>
        <v>8.5529859993982123E-4</v>
      </c>
      <c r="K6640" s="204">
        <f t="shared" si="1213"/>
        <v>5.5561224488086945E-2</v>
      </c>
      <c r="L6640" s="28">
        <f t="shared" si="1220"/>
        <v>2.7634881041225379</v>
      </c>
      <c r="M6640" s="28">
        <f t="shared" si="1214"/>
        <v>0.17951950691152002</v>
      </c>
      <c r="N6640" s="28">
        <f t="shared" si="1218"/>
        <v>5.1745344101160526</v>
      </c>
      <c r="O6640" s="28">
        <f t="shared" si="1215"/>
        <v>0.3361439712423443</v>
      </c>
      <c r="P6640" s="28">
        <f t="shared" si="1216"/>
        <v>0.51566347815386426</v>
      </c>
      <c r="Q6640" s="6">
        <f t="shared" si="1210"/>
        <v>8.6169363317529613E-2</v>
      </c>
      <c r="R6640" s="6">
        <f t="shared" si="1211"/>
        <v>0.13109614878451428</v>
      </c>
      <c r="S6640" s="6">
        <f t="shared" si="1212"/>
        <v>0.2172655121020439</v>
      </c>
    </row>
    <row r="6641" spans="2:19" customFormat="1" x14ac:dyDescent="0.25">
      <c r="B6641" s="200" t="s">
        <v>866</v>
      </c>
      <c r="C6641" s="114">
        <v>4</v>
      </c>
      <c r="D6641" s="1">
        <v>7.5</v>
      </c>
      <c r="E6641" s="1"/>
      <c r="F6641" s="1"/>
      <c r="G6641" s="4">
        <f t="shared" si="1219"/>
        <v>64.961200000000005</v>
      </c>
      <c r="H6641" s="201"/>
      <c r="I6641" s="201"/>
      <c r="J6641" s="204">
        <f t="shared" si="1217"/>
        <v>4.4178646691106467E-3</v>
      </c>
      <c r="K6641" s="204">
        <f t="shared" si="1213"/>
        <v>0.28698979590953999</v>
      </c>
      <c r="L6641" s="28">
        <f t="shared" si="1220"/>
        <v>18.245673379916788</v>
      </c>
      <c r="M6641" s="28">
        <f t="shared" si="1214"/>
        <v>1.1852608605569988</v>
      </c>
      <c r="N6641" s="28">
        <f t="shared" si="1218"/>
        <v>13.521710947318155</v>
      </c>
      <c r="O6641" s="28">
        <f t="shared" si="1215"/>
        <v>0.87838658622827981</v>
      </c>
      <c r="P6641" s="28">
        <f t="shared" si="1216"/>
        <v>2.0636474467852786</v>
      </c>
      <c r="Q6641" s="6">
        <f t="shared" si="1210"/>
        <v>0.56892521306735933</v>
      </c>
      <c r="R6641" s="6">
        <f t="shared" si="1211"/>
        <v>0.34257076862902913</v>
      </c>
      <c r="S6641" s="6">
        <f t="shared" si="1212"/>
        <v>0.91149598169638846</v>
      </c>
    </row>
    <row r="6642" spans="2:19" customFormat="1" x14ac:dyDescent="0.25">
      <c r="B6642" s="200" t="s">
        <v>866</v>
      </c>
      <c r="C6642" s="114">
        <v>4</v>
      </c>
      <c r="D6642" s="1">
        <v>5.2</v>
      </c>
      <c r="E6642" s="1" t="s">
        <v>978</v>
      </c>
      <c r="F6642" s="1"/>
      <c r="G6642" s="4">
        <f t="shared" si="1219"/>
        <v>64.961200000000005</v>
      </c>
      <c r="H6642" s="201"/>
      <c r="I6642" s="201"/>
      <c r="J6642" s="204">
        <f t="shared" si="1217"/>
        <v>2.1237166338267006E-3</v>
      </c>
      <c r="K6642" s="204">
        <f t="shared" si="1213"/>
        <v>0.13795918366922602</v>
      </c>
      <c r="L6642" s="28">
        <f t="shared" si="1220"/>
        <v>7.8611437635641082</v>
      </c>
      <c r="M6642" s="28">
        <f t="shared" si="1214"/>
        <v>0.51066934215868187</v>
      </c>
      <c r="N6642" s="28">
        <f t="shared" si="1218"/>
        <v>8.8091474968502013</v>
      </c>
      <c r="O6642" s="28">
        <f t="shared" si="1215"/>
        <v>0.5722528034719111</v>
      </c>
      <c r="P6642" s="28">
        <f t="shared" si="1216"/>
        <v>1.0829221456305929</v>
      </c>
      <c r="Q6642" s="6">
        <f t="shared" si="1210"/>
        <v>0.2451212842361673</v>
      </c>
      <c r="R6642" s="6">
        <f t="shared" si="1211"/>
        <v>0.22317859335404533</v>
      </c>
      <c r="S6642" s="6">
        <f t="shared" si="1212"/>
        <v>0.46829987759021263</v>
      </c>
    </row>
    <row r="6643" spans="2:19" customFormat="1" x14ac:dyDescent="0.25">
      <c r="B6643" s="200" t="s">
        <v>866</v>
      </c>
      <c r="C6643" s="114">
        <v>4</v>
      </c>
      <c r="D6643" s="1">
        <v>6.7</v>
      </c>
      <c r="E6643" s="1"/>
      <c r="F6643" s="1"/>
      <c r="G6643" s="4">
        <f t="shared" si="1219"/>
        <v>64.961200000000005</v>
      </c>
      <c r="H6643" s="201"/>
      <c r="I6643" s="201"/>
      <c r="J6643" s="204">
        <f t="shared" si="1217"/>
        <v>3.5256523554911458E-3</v>
      </c>
      <c r="K6643" s="204">
        <f t="shared" si="1213"/>
        <v>0.22903061223785337</v>
      </c>
      <c r="L6643" s="28">
        <f t="shared" si="1220"/>
        <v>14.077969600318117</v>
      </c>
      <c r="M6643" s="28">
        <f t="shared" si="1214"/>
        <v>0.9145218165384269</v>
      </c>
      <c r="N6643" s="28">
        <f t="shared" si="1218"/>
        <v>11.849976492405487</v>
      </c>
      <c r="O6643" s="28">
        <f t="shared" si="1215"/>
        <v>0.76978870784942166</v>
      </c>
      <c r="P6643" s="28">
        <f t="shared" si="1216"/>
        <v>1.6843105243878487</v>
      </c>
      <c r="Q6643" s="6">
        <f t="shared" si="1210"/>
        <v>0.43897047193844491</v>
      </c>
      <c r="R6643" s="6">
        <f t="shared" si="1211"/>
        <v>0.30021759606127446</v>
      </c>
      <c r="S6643" s="6">
        <f t="shared" si="1212"/>
        <v>0.73918806799971937</v>
      </c>
    </row>
    <row r="6644" spans="2:19" customFormat="1" x14ac:dyDescent="0.25">
      <c r="B6644" s="200" t="s">
        <v>866</v>
      </c>
      <c r="C6644" s="114">
        <v>4</v>
      </c>
      <c r="D6644" s="1">
        <v>3.7</v>
      </c>
      <c r="E6644" s="1" t="s">
        <v>978</v>
      </c>
      <c r="F6644" s="1"/>
      <c r="G6644" s="4">
        <f t="shared" si="1219"/>
        <v>64.961200000000005</v>
      </c>
      <c r="H6644" s="201"/>
      <c r="I6644" s="201"/>
      <c r="J6644" s="204">
        <f t="shared" si="1217"/>
        <v>1.075210085691107E-3</v>
      </c>
      <c r="K6644" s="204">
        <f t="shared" si="1213"/>
        <v>6.9846938773361844E-2</v>
      </c>
      <c r="L6644" s="28">
        <f t="shared" si="1220"/>
        <v>3.5949248430857623</v>
      </c>
      <c r="M6644" s="28">
        <f t="shared" si="1214"/>
        <v>0.2335306362462681</v>
      </c>
      <c r="N6644" s="28">
        <f t="shared" si="1218"/>
        <v>5.9156978898620354</v>
      </c>
      <c r="O6644" s="28">
        <f t="shared" si="1215"/>
        <v>0.38429084121668494</v>
      </c>
      <c r="P6644" s="28">
        <f t="shared" si="1216"/>
        <v>0.61782147746295302</v>
      </c>
      <c r="Q6644" s="6">
        <f t="shared" si="1210"/>
        <v>0.11209470539820869</v>
      </c>
      <c r="R6644" s="6">
        <f t="shared" si="1211"/>
        <v>0.14987342807450713</v>
      </c>
      <c r="S6644" s="6">
        <f t="shared" si="1212"/>
        <v>0.2619681334727158</v>
      </c>
    </row>
    <row r="6645" spans="2:19" customFormat="1" x14ac:dyDescent="0.25">
      <c r="B6645" s="200" t="s">
        <v>866</v>
      </c>
      <c r="C6645" s="114">
        <v>4</v>
      </c>
      <c r="D6645" s="1">
        <v>11</v>
      </c>
      <c r="E6645" s="1"/>
      <c r="F6645" s="1"/>
      <c r="G6645" s="4">
        <f t="shared" si="1219"/>
        <v>64.961200000000005</v>
      </c>
      <c r="H6645" s="201"/>
      <c r="I6645" s="201"/>
      <c r="J6645" s="204">
        <f t="shared" si="1217"/>
        <v>9.5033177771091243E-3</v>
      </c>
      <c r="K6645" s="204">
        <f t="shared" si="1213"/>
        <v>0.61734693875652158</v>
      </c>
      <c r="L6645" s="28">
        <f t="shared" si="1220"/>
        <v>44.010452599516775</v>
      </c>
      <c r="M6645" s="28">
        <f t="shared" si="1214"/>
        <v>2.8589718688608992</v>
      </c>
      <c r="N6645" s="28">
        <f t="shared" si="1218"/>
        <v>21.166030191925412</v>
      </c>
      <c r="O6645" s="28">
        <f t="shared" si="1215"/>
        <v>1.3749707471729029</v>
      </c>
      <c r="P6645" s="28">
        <f t="shared" si="1216"/>
        <v>4.2339426160338025</v>
      </c>
      <c r="Q6645" s="6">
        <f t="shared" si="1210"/>
        <v>1.3723064970532315</v>
      </c>
      <c r="R6645" s="6">
        <f t="shared" si="1211"/>
        <v>0.53623859139743213</v>
      </c>
      <c r="S6645" s="6">
        <f t="shared" si="1212"/>
        <v>1.9085450884506636</v>
      </c>
    </row>
    <row r="6646" spans="2:19" customFormat="1" x14ac:dyDescent="0.25">
      <c r="B6646" s="200" t="s">
        <v>866</v>
      </c>
      <c r="C6646" s="114">
        <v>4</v>
      </c>
      <c r="D6646" s="1">
        <v>11.2</v>
      </c>
      <c r="E6646" s="1"/>
      <c r="F6646" s="1"/>
      <c r="G6646" s="4">
        <f t="shared" si="1219"/>
        <v>64.961200000000005</v>
      </c>
      <c r="H6646" s="201"/>
      <c r="I6646" s="201"/>
      <c r="J6646" s="204">
        <f t="shared" si="1217"/>
        <v>9.8520345616575893E-3</v>
      </c>
      <c r="K6646" s="204">
        <f t="shared" si="1213"/>
        <v>0.63999999998031454</v>
      </c>
      <c r="L6646" s="28">
        <f t="shared" si="1220"/>
        <v>45.871853200437585</v>
      </c>
      <c r="M6646" s="28">
        <f t="shared" si="1214"/>
        <v>2.9798906879228007</v>
      </c>
      <c r="N6646" s="28">
        <f t="shared" si="1218"/>
        <v>21.616981763211225</v>
      </c>
      <c r="O6646" s="28">
        <f t="shared" si="1215"/>
        <v>1.4042651029537139</v>
      </c>
      <c r="P6646" s="28">
        <f t="shared" si="1216"/>
        <v>4.3841557908765143</v>
      </c>
      <c r="Q6646" s="6">
        <f t="shared" si="1210"/>
        <v>1.4303475302029443</v>
      </c>
      <c r="R6646" s="6">
        <f t="shared" si="1211"/>
        <v>0.54766339015194843</v>
      </c>
      <c r="S6646" s="6">
        <f t="shared" si="1212"/>
        <v>1.9780109203548926</v>
      </c>
    </row>
    <row r="6647" spans="2:19" customFormat="1" x14ac:dyDescent="0.25">
      <c r="B6647" s="200" t="s">
        <v>866</v>
      </c>
      <c r="C6647" s="114">
        <v>4</v>
      </c>
      <c r="D6647" s="1">
        <v>8.9</v>
      </c>
      <c r="E6647" s="1"/>
      <c r="F6647" s="1"/>
      <c r="G6647" s="4">
        <f t="shared" si="1219"/>
        <v>64.961200000000005</v>
      </c>
      <c r="H6647" s="201"/>
      <c r="I6647" s="201"/>
      <c r="J6647" s="204">
        <f t="shared" si="1217"/>
        <v>6.2211388522711887E-3</v>
      </c>
      <c r="K6647" s="204">
        <f t="shared" si="1213"/>
        <v>0.40413265304879409</v>
      </c>
      <c r="L6647" s="28">
        <f t="shared" si="1220"/>
        <v>27.04217861046752</v>
      </c>
      <c r="M6647" s="28">
        <f t="shared" si="1214"/>
        <v>1.7566924072234475</v>
      </c>
      <c r="N6647" s="28">
        <f t="shared" si="1218"/>
        <v>16.519476384138205</v>
      </c>
      <c r="O6647" s="28">
        <f t="shared" si="1215"/>
        <v>1.073125030099819</v>
      </c>
      <c r="P6647" s="28">
        <f t="shared" si="1216"/>
        <v>2.8298174373232667</v>
      </c>
      <c r="Q6647" s="6">
        <f t="shared" si="1210"/>
        <v>0.84321235546725481</v>
      </c>
      <c r="R6647" s="6">
        <f t="shared" si="1211"/>
        <v>0.41851876173892943</v>
      </c>
      <c r="S6647" s="6">
        <f t="shared" si="1212"/>
        <v>1.2617311172061842</v>
      </c>
    </row>
    <row r="6648" spans="2:19" customFormat="1" x14ac:dyDescent="0.25">
      <c r="B6648" s="200" t="s">
        <v>866</v>
      </c>
      <c r="C6648" s="114">
        <v>4</v>
      </c>
      <c r="D6648" s="1">
        <v>10.1</v>
      </c>
      <c r="E6648" s="1"/>
      <c r="F6648" s="1"/>
      <c r="G6648" s="4">
        <f t="shared" si="1219"/>
        <v>64.961200000000005</v>
      </c>
      <c r="H6648" s="201"/>
      <c r="I6648" s="201"/>
      <c r="J6648" s="204">
        <f t="shared" si="1217"/>
        <v>8.0118466648173691E-3</v>
      </c>
      <c r="K6648" s="204">
        <f t="shared" si="1213"/>
        <v>0.5204591836574608</v>
      </c>
      <c r="L6648" s="28">
        <f t="shared" si="1220"/>
        <v>36.168366096319403</v>
      </c>
      <c r="M6648" s="28">
        <f t="shared" si="1214"/>
        <v>2.349540509228365</v>
      </c>
      <c r="N6648" s="28">
        <f t="shared" si="1218"/>
        <v>19.154286406795634</v>
      </c>
      <c r="O6648" s="28">
        <f t="shared" si="1215"/>
        <v>1.2442854542635335</v>
      </c>
      <c r="P6648" s="28">
        <f t="shared" si="1216"/>
        <v>3.5938259634918985</v>
      </c>
      <c r="Q6648" s="6">
        <f t="shared" si="1210"/>
        <v>1.1277794444296152</v>
      </c>
      <c r="R6648" s="6">
        <f t="shared" si="1211"/>
        <v>0.4852713271627781</v>
      </c>
      <c r="S6648" s="6">
        <f t="shared" si="1212"/>
        <v>1.6130507715923934</v>
      </c>
    </row>
    <row r="6649" spans="2:19" customFormat="1" x14ac:dyDescent="0.25">
      <c r="B6649" s="200" t="s">
        <v>866</v>
      </c>
      <c r="C6649" s="114">
        <v>4</v>
      </c>
      <c r="D6649" s="1">
        <v>5.6</v>
      </c>
      <c r="E6649" s="1"/>
      <c r="F6649" s="1"/>
      <c r="G6649" s="4">
        <f t="shared" si="1219"/>
        <v>64.961200000000005</v>
      </c>
      <c r="H6649" s="201"/>
      <c r="I6649" s="201"/>
      <c r="J6649" s="204">
        <f t="shared" si="1217"/>
        <v>2.4630086404143973E-3</v>
      </c>
      <c r="K6649" s="204">
        <f t="shared" si="1213"/>
        <v>0.15999999999507863</v>
      </c>
      <c r="L6649" s="28">
        <f t="shared" si="1220"/>
        <v>9.3213394933125091</v>
      </c>
      <c r="M6649" s="28">
        <f t="shared" si="1214"/>
        <v>0.60552541083786027</v>
      </c>
      <c r="N6649" s="28">
        <f t="shared" si="1218"/>
        <v>9.6070480145707613</v>
      </c>
      <c r="O6649" s="28">
        <f t="shared" si="1215"/>
        <v>0.62408537958901456</v>
      </c>
      <c r="P6649" s="28">
        <f t="shared" si="1216"/>
        <v>1.2296107904268747</v>
      </c>
      <c r="Q6649" s="6">
        <f t="shared" si="1210"/>
        <v>0.29065219720217289</v>
      </c>
      <c r="R6649" s="6">
        <f t="shared" si="1211"/>
        <v>0.24339329803971568</v>
      </c>
      <c r="S6649" s="6">
        <f t="shared" si="1212"/>
        <v>0.5340454952418886</v>
      </c>
    </row>
    <row r="6650" spans="2:19" customFormat="1" x14ac:dyDescent="0.25">
      <c r="B6650" s="200" t="s">
        <v>866</v>
      </c>
      <c r="C6650" s="114">
        <v>4</v>
      </c>
      <c r="D6650" s="1">
        <v>9.8000000000000007</v>
      </c>
      <c r="E6650" s="1"/>
      <c r="F6650" s="1"/>
      <c r="G6650" s="4">
        <f t="shared" si="1219"/>
        <v>64.961200000000005</v>
      </c>
      <c r="H6650" s="201"/>
      <c r="I6650" s="201"/>
      <c r="J6650" s="204">
        <f t="shared" si="1217"/>
        <v>7.5429639612690945E-3</v>
      </c>
      <c r="K6650" s="204">
        <f t="shared" si="1213"/>
        <v>0.48999999998492844</v>
      </c>
      <c r="L6650" s="28">
        <f t="shared" si="1220"/>
        <v>33.746038656612889</v>
      </c>
      <c r="M6650" s="28">
        <f t="shared" si="1214"/>
        <v>2.1921832088999702</v>
      </c>
      <c r="N6650" s="28">
        <f t="shared" si="1218"/>
        <v>18.49032216838847</v>
      </c>
      <c r="O6650" s="28">
        <f t="shared" si="1215"/>
        <v>1.2011535397429229</v>
      </c>
      <c r="P6650" s="28">
        <f t="shared" si="1216"/>
        <v>3.3933367486428931</v>
      </c>
      <c r="Q6650" s="6">
        <f t="shared" si="1210"/>
        <v>1.0522479402719858</v>
      </c>
      <c r="R6650" s="6">
        <f t="shared" si="1211"/>
        <v>0.46844988049973996</v>
      </c>
      <c r="S6650" s="6">
        <f t="shared" si="1212"/>
        <v>1.5206978207717257</v>
      </c>
    </row>
    <row r="6651" spans="2:19" customFormat="1" x14ac:dyDescent="0.25">
      <c r="B6651" s="200" t="s">
        <v>866</v>
      </c>
      <c r="C6651" s="114">
        <v>4</v>
      </c>
      <c r="D6651" s="1">
        <v>9</v>
      </c>
      <c r="E6651" s="1"/>
      <c r="F6651" s="1"/>
      <c r="G6651" s="4">
        <f t="shared" si="1219"/>
        <v>64.961200000000005</v>
      </c>
      <c r="H6651" s="201"/>
      <c r="I6651" s="201"/>
      <c r="J6651" s="204">
        <f t="shared" si="1217"/>
        <v>6.3617251235193305E-3</v>
      </c>
      <c r="K6651" s="204">
        <f t="shared" si="1213"/>
        <v>0.41326530610973755</v>
      </c>
      <c r="L6651" s="28">
        <f t="shared" si="1220"/>
        <v>27.7458210460766</v>
      </c>
      <c r="M6651" s="28">
        <f t="shared" si="1214"/>
        <v>1.8024018650981257</v>
      </c>
      <c r="N6651" s="28">
        <f t="shared" si="1218"/>
        <v>16.73684929877896</v>
      </c>
      <c r="O6651" s="28">
        <f t="shared" si="1215"/>
        <v>1.0872458357562698</v>
      </c>
      <c r="P6651" s="28">
        <f t="shared" si="1216"/>
        <v>2.8896477008543955</v>
      </c>
      <c r="Q6651" s="6">
        <f t="shared" si="1210"/>
        <v>0.86515289524710026</v>
      </c>
      <c r="R6651" s="6">
        <f t="shared" si="1211"/>
        <v>0.42402587594494523</v>
      </c>
      <c r="S6651" s="6">
        <f t="shared" si="1212"/>
        <v>1.2891787711920455</v>
      </c>
    </row>
    <row r="6652" spans="2:19" customFormat="1" x14ac:dyDescent="0.25">
      <c r="B6652" s="200" t="s">
        <v>866</v>
      </c>
      <c r="C6652" s="114">
        <v>4</v>
      </c>
      <c r="D6652" s="1">
        <v>5.5</v>
      </c>
      <c r="E6652" s="1"/>
      <c r="F6652" s="1"/>
      <c r="G6652" s="4">
        <f t="shared" si="1219"/>
        <v>64.961200000000005</v>
      </c>
      <c r="H6652" s="201"/>
      <c r="I6652" s="201"/>
      <c r="J6652" s="204">
        <f t="shared" si="1217"/>
        <v>2.3758294442772811E-3</v>
      </c>
      <c r="K6652" s="204">
        <f t="shared" si="1213"/>
        <v>0.15433673468913039</v>
      </c>
      <c r="L6652" s="28">
        <f t="shared" si="1220"/>
        <v>8.9430956308196485</v>
      </c>
      <c r="M6652" s="28">
        <f t="shared" si="1214"/>
        <v>0.58095423516110178</v>
      </c>
      <c r="N6652" s="28">
        <f t="shared" si="1218"/>
        <v>9.4066355127217793</v>
      </c>
      <c r="O6652" s="28">
        <f t="shared" si="1215"/>
        <v>0.61106634272138272</v>
      </c>
      <c r="P6652" s="28">
        <f t="shared" si="1216"/>
        <v>1.1920205778824844</v>
      </c>
      <c r="Q6652" s="6">
        <f t="shared" si="1210"/>
        <v>0.27885803287732885</v>
      </c>
      <c r="R6652" s="6">
        <f t="shared" si="1211"/>
        <v>0.23831587366133927</v>
      </c>
      <c r="S6652" s="6">
        <f t="shared" si="1212"/>
        <v>0.51717390653866813</v>
      </c>
    </row>
    <row r="6653" spans="2:19" customFormat="1" x14ac:dyDescent="0.25">
      <c r="B6653" s="200" t="s">
        <v>866</v>
      </c>
      <c r="C6653" s="114">
        <v>4</v>
      </c>
      <c r="D6653" s="1">
        <v>8.9</v>
      </c>
      <c r="E6653" s="1"/>
      <c r="F6653" s="1"/>
      <c r="G6653" s="4">
        <f t="shared" si="1219"/>
        <v>64.961200000000005</v>
      </c>
      <c r="H6653" s="201"/>
      <c r="I6653" s="201"/>
      <c r="J6653" s="204">
        <f t="shared" si="1217"/>
        <v>6.2211388522711887E-3</v>
      </c>
      <c r="K6653" s="204">
        <f t="shared" si="1213"/>
        <v>0.40413265304879409</v>
      </c>
      <c r="L6653" s="28">
        <f t="shared" si="1220"/>
        <v>27.04217861046752</v>
      </c>
      <c r="M6653" s="28">
        <f t="shared" si="1214"/>
        <v>1.7566924072234475</v>
      </c>
      <c r="N6653" s="28">
        <f t="shared" si="1218"/>
        <v>16.519476384138205</v>
      </c>
      <c r="O6653" s="28">
        <f t="shared" si="1215"/>
        <v>1.073125030099819</v>
      </c>
      <c r="P6653" s="28">
        <f t="shared" si="1216"/>
        <v>2.8298174373232667</v>
      </c>
      <c r="Q6653" s="6">
        <f t="shared" si="1210"/>
        <v>0.84321235546725481</v>
      </c>
      <c r="R6653" s="6">
        <f t="shared" si="1211"/>
        <v>0.41851876173892943</v>
      </c>
      <c r="S6653" s="6">
        <f t="shared" si="1212"/>
        <v>1.2617311172061842</v>
      </c>
    </row>
    <row r="6654" spans="2:19" customFormat="1" x14ac:dyDescent="0.25">
      <c r="B6654" s="200" t="s">
        <v>866</v>
      </c>
      <c r="C6654" s="114">
        <v>4</v>
      </c>
      <c r="D6654" s="1">
        <v>13.5</v>
      </c>
      <c r="E6654" s="1"/>
      <c r="F6654" s="1"/>
      <c r="G6654" s="4">
        <f t="shared" si="1219"/>
        <v>64.961200000000005</v>
      </c>
      <c r="H6654" s="201"/>
      <c r="I6654" s="201"/>
      <c r="J6654" s="204">
        <f t="shared" si="1217"/>
        <v>1.4313881527918496E-2</v>
      </c>
      <c r="K6654" s="204">
        <f t="shared" si="1213"/>
        <v>0.92984693874690971</v>
      </c>
      <c r="L6654" s="28">
        <f t="shared" si="1220"/>
        <v>70.474399728819606</v>
      </c>
      <c r="M6654" s="28">
        <f t="shared" si="1214"/>
        <v>4.5781016644615393</v>
      </c>
      <c r="N6654" s="28">
        <f t="shared" si="1218"/>
        <v>26.89679164794412</v>
      </c>
      <c r="O6654" s="28">
        <f t="shared" si="1215"/>
        <v>1.747247895490385</v>
      </c>
      <c r="P6654" s="28">
        <f t="shared" si="1216"/>
        <v>6.325349559951924</v>
      </c>
      <c r="Q6654" s="6">
        <f t="shared" si="1210"/>
        <v>2.1974887989415386</v>
      </c>
      <c r="R6654" s="6">
        <f t="shared" si="1211"/>
        <v>0.68142667924125011</v>
      </c>
      <c r="S6654" s="6">
        <f t="shared" si="1212"/>
        <v>2.8789154781827886</v>
      </c>
    </row>
    <row r="6655" spans="2:19" customFormat="1" x14ac:dyDescent="0.25">
      <c r="B6655" s="200" t="s">
        <v>866</v>
      </c>
      <c r="C6655" s="114">
        <v>4</v>
      </c>
      <c r="D6655" s="1">
        <v>5.6</v>
      </c>
      <c r="E6655" s="1"/>
      <c r="F6655" s="1"/>
      <c r="G6655" s="4">
        <f t="shared" si="1219"/>
        <v>64.961200000000005</v>
      </c>
      <c r="H6655" s="201"/>
      <c r="I6655" s="201"/>
      <c r="J6655" s="204">
        <f t="shared" si="1217"/>
        <v>2.4630086404143973E-3</v>
      </c>
      <c r="K6655" s="204">
        <f t="shared" si="1213"/>
        <v>0.15999999999507863</v>
      </c>
      <c r="L6655" s="28">
        <f t="shared" si="1220"/>
        <v>9.3213394933125091</v>
      </c>
      <c r="M6655" s="28">
        <f t="shared" si="1214"/>
        <v>0.60552541083786027</v>
      </c>
      <c r="N6655" s="28">
        <f t="shared" si="1218"/>
        <v>9.6070480145707613</v>
      </c>
      <c r="O6655" s="28">
        <f t="shared" si="1215"/>
        <v>0.62408537958901456</v>
      </c>
      <c r="P6655" s="28">
        <f t="shared" si="1216"/>
        <v>1.2296107904268747</v>
      </c>
      <c r="Q6655" s="6">
        <f t="shared" si="1210"/>
        <v>0.29065219720217289</v>
      </c>
      <c r="R6655" s="6">
        <f t="shared" si="1211"/>
        <v>0.24339329803971568</v>
      </c>
      <c r="S6655" s="6">
        <f t="shared" si="1212"/>
        <v>0.5340454952418886</v>
      </c>
    </row>
    <row r="6656" spans="2:19" customFormat="1" x14ac:dyDescent="0.25">
      <c r="B6656" s="200" t="s">
        <v>866</v>
      </c>
      <c r="C6656" s="114">
        <v>4</v>
      </c>
      <c r="D6656" s="1">
        <v>7.2</v>
      </c>
      <c r="E6656" s="1"/>
      <c r="F6656" s="1"/>
      <c r="G6656" s="4">
        <f t="shared" si="1219"/>
        <v>64.961200000000005</v>
      </c>
      <c r="H6656" s="201"/>
      <c r="I6656" s="201"/>
      <c r="J6656" s="204">
        <f t="shared" si="1217"/>
        <v>4.0715040790523724E-3</v>
      </c>
      <c r="K6656" s="204">
        <f t="shared" si="1213"/>
        <v>0.26448979591023208</v>
      </c>
      <c r="L6656" s="28">
        <f t="shared" si="1220"/>
        <v>16.611217355322236</v>
      </c>
      <c r="M6656" s="28">
        <f t="shared" si="1214"/>
        <v>1.0790846337926925</v>
      </c>
      <c r="N6656" s="28">
        <f t="shared" si="1218"/>
        <v>12.891070706250053</v>
      </c>
      <c r="O6656" s="28">
        <f t="shared" si="1215"/>
        <v>0.83741943860560009</v>
      </c>
      <c r="P6656" s="28">
        <f t="shared" si="1216"/>
        <v>1.9165040723982925</v>
      </c>
      <c r="Q6656" s="6">
        <f t="shared" si="1210"/>
        <v>0.51796062422049238</v>
      </c>
      <c r="R6656" s="6">
        <f t="shared" si="1211"/>
        <v>0.32659358105618402</v>
      </c>
      <c r="S6656" s="6">
        <f t="shared" si="1212"/>
        <v>0.84455420527667635</v>
      </c>
    </row>
    <row r="6657" spans="2:19" customFormat="1" x14ac:dyDescent="0.25">
      <c r="B6657" s="200" t="s">
        <v>866</v>
      </c>
      <c r="C6657" s="114">
        <v>4</v>
      </c>
      <c r="D6657" s="1">
        <v>12.2</v>
      </c>
      <c r="E6657" s="1"/>
      <c r="F6657" s="1"/>
      <c r="G6657" s="4">
        <f t="shared" si="1219"/>
        <v>64.961200000000005</v>
      </c>
      <c r="H6657" s="201"/>
      <c r="I6657" s="201"/>
      <c r="J6657" s="204">
        <f t="shared" si="1217"/>
        <v>1.168986626400762E-2</v>
      </c>
      <c r="K6657" s="204">
        <f t="shared" si="1213"/>
        <v>0.75938775507868328</v>
      </c>
      <c r="L6657" s="28">
        <f t="shared" si="1220"/>
        <v>55.838700462884191</v>
      </c>
      <c r="M6657" s="28">
        <f t="shared" si="1214"/>
        <v>3.6273490588662751</v>
      </c>
      <c r="N6657" s="28">
        <f t="shared" si="1218"/>
        <v>23.891915580068972</v>
      </c>
      <c r="O6657" s="28">
        <f t="shared" si="1215"/>
        <v>1.55204753648379</v>
      </c>
      <c r="P6657" s="28">
        <f t="shared" si="1216"/>
        <v>5.1793965953500649</v>
      </c>
      <c r="Q6657" s="6">
        <f t="shared" si="1210"/>
        <v>1.741127548255812</v>
      </c>
      <c r="R6657" s="6">
        <f t="shared" si="1211"/>
        <v>0.60529853922867816</v>
      </c>
      <c r="S6657" s="6">
        <f t="shared" si="1212"/>
        <v>2.34642608748449</v>
      </c>
    </row>
    <row r="6658" spans="2:19" customFormat="1" x14ac:dyDescent="0.25">
      <c r="B6658" s="200" t="s">
        <v>866</v>
      </c>
      <c r="C6658" s="114">
        <v>4</v>
      </c>
      <c r="D6658" s="1">
        <v>5</v>
      </c>
      <c r="E6658" s="1"/>
      <c r="F6658" s="1"/>
      <c r="G6658" s="4">
        <f t="shared" si="1219"/>
        <v>64.961200000000005</v>
      </c>
      <c r="H6658" s="201"/>
      <c r="I6658" s="201"/>
      <c r="J6658" s="204">
        <f t="shared" si="1217"/>
        <v>1.9634954084936209E-3</v>
      </c>
      <c r="K6658" s="204">
        <f t="shared" si="1213"/>
        <v>0.12755102040424002</v>
      </c>
      <c r="L6658" s="28">
        <f t="shared" si="1220"/>
        <v>7.1833345216463531</v>
      </c>
      <c r="M6658" s="28">
        <f t="shared" si="1214"/>
        <v>0.46663803957857453</v>
      </c>
      <c r="N6658" s="28">
        <f t="shared" si="1218"/>
        <v>8.4140458590425169</v>
      </c>
      <c r="O6658" s="28">
        <f t="shared" si="1215"/>
        <v>0.54658652646013051</v>
      </c>
      <c r="P6658" s="28">
        <f t="shared" si="1216"/>
        <v>1.0132245660387049</v>
      </c>
      <c r="Q6658" s="6">
        <f t="shared" si="1210"/>
        <v>0.22398625899771576</v>
      </c>
      <c r="R6658" s="6">
        <f t="shared" si="1211"/>
        <v>0.2131687453194509</v>
      </c>
      <c r="S6658" s="6">
        <f t="shared" si="1212"/>
        <v>0.4371550043171667</v>
      </c>
    </row>
    <row r="6659" spans="2:19" customFormat="1" x14ac:dyDescent="0.25">
      <c r="B6659" s="200" t="s">
        <v>866</v>
      </c>
      <c r="C6659" s="114">
        <v>4</v>
      </c>
      <c r="D6659" s="1">
        <v>10.3</v>
      </c>
      <c r="E6659" s="1"/>
      <c r="F6659" s="1"/>
      <c r="G6659" s="4">
        <f t="shared" si="1219"/>
        <v>64.961200000000005</v>
      </c>
      <c r="H6659" s="201"/>
      <c r="I6659" s="201"/>
      <c r="J6659" s="204">
        <f t="shared" si="1217"/>
        <v>8.3322891154835304E-3</v>
      </c>
      <c r="K6659" s="204">
        <f t="shared" si="1213"/>
        <v>0.54127551018743292</v>
      </c>
      <c r="L6659" s="28">
        <f t="shared" si="1220"/>
        <v>37.836140652479074</v>
      </c>
      <c r="M6659" s="28">
        <f t="shared" si="1214"/>
        <v>2.4578811478273606</v>
      </c>
      <c r="N6659" s="28">
        <f t="shared" si="1218"/>
        <v>19.598801871387312</v>
      </c>
      <c r="O6659" s="28">
        <f t="shared" si="1215"/>
        <v>1.2731617128220558</v>
      </c>
      <c r="P6659" s="28">
        <f t="shared" si="1216"/>
        <v>3.7310428606494161</v>
      </c>
      <c r="Q6659" s="6">
        <f t="shared" ref="Q6659:Q6722" si="1221">M6659*0.48</f>
        <v>1.1797829509571329</v>
      </c>
      <c r="R6659" s="6">
        <f t="shared" ref="R6659:R6722" si="1222">O6659*0.39</f>
        <v>0.49653306800060176</v>
      </c>
      <c r="S6659" s="6">
        <f t="shared" ref="S6659:S6722" si="1223">Q6659+R6659</f>
        <v>1.6763160189577346</v>
      </c>
    </row>
    <row r="6660" spans="2:19" customFormat="1" x14ac:dyDescent="0.25">
      <c r="B6660" s="200" t="s">
        <v>866</v>
      </c>
      <c r="C6660" s="114">
        <v>4</v>
      </c>
      <c r="D6660" s="1">
        <v>10.3</v>
      </c>
      <c r="E6660" s="1"/>
      <c r="F6660" s="1"/>
      <c r="G6660" s="4">
        <f t="shared" si="1219"/>
        <v>64.961200000000005</v>
      </c>
      <c r="H6660" s="201"/>
      <c r="I6660" s="201"/>
      <c r="J6660" s="204">
        <f t="shared" si="1217"/>
        <v>8.3322891154835304E-3</v>
      </c>
      <c r="K6660" s="204">
        <f t="shared" si="1213"/>
        <v>0.54127551018743292</v>
      </c>
      <c r="L6660" s="28">
        <f t="shared" si="1220"/>
        <v>37.836140652479074</v>
      </c>
      <c r="M6660" s="28">
        <f t="shared" si="1214"/>
        <v>2.4578811478273606</v>
      </c>
      <c r="N6660" s="28">
        <f t="shared" si="1218"/>
        <v>19.598801871387312</v>
      </c>
      <c r="O6660" s="28">
        <f t="shared" si="1215"/>
        <v>1.2731617128220558</v>
      </c>
      <c r="P6660" s="28">
        <f t="shared" si="1216"/>
        <v>3.7310428606494161</v>
      </c>
      <c r="Q6660" s="6">
        <f t="shared" si="1221"/>
        <v>1.1797829509571329</v>
      </c>
      <c r="R6660" s="6">
        <f t="shared" si="1222"/>
        <v>0.49653306800060176</v>
      </c>
      <c r="S6660" s="6">
        <f t="shared" si="1223"/>
        <v>1.6763160189577346</v>
      </c>
    </row>
    <row r="6661" spans="2:19" customFormat="1" x14ac:dyDescent="0.25">
      <c r="B6661" s="200" t="s">
        <v>866</v>
      </c>
      <c r="C6661" s="114">
        <v>4</v>
      </c>
      <c r="D6661" s="1">
        <v>7.4</v>
      </c>
      <c r="E6661" s="1"/>
      <c r="F6661" s="1"/>
      <c r="G6661" s="4">
        <f t="shared" si="1219"/>
        <v>64.961200000000005</v>
      </c>
      <c r="H6661" s="201"/>
      <c r="I6661" s="201"/>
      <c r="J6661" s="204">
        <f t="shared" si="1217"/>
        <v>4.3008403427644282E-3</v>
      </c>
      <c r="K6661" s="204">
        <f t="shared" si="1213"/>
        <v>0.27938775509344738</v>
      </c>
      <c r="L6661" s="28">
        <f t="shared" si="1220"/>
        <v>17.691219677917115</v>
      </c>
      <c r="M6661" s="28">
        <f t="shared" si="1214"/>
        <v>1.1492428820320462</v>
      </c>
      <c r="N6661" s="28">
        <f t="shared" si="1218"/>
        <v>13.311012207689938</v>
      </c>
      <c r="O6661" s="28">
        <f t="shared" si="1215"/>
        <v>0.86469934299806295</v>
      </c>
      <c r="P6661" s="28">
        <f t="shared" si="1216"/>
        <v>2.0139422250301093</v>
      </c>
      <c r="Q6661" s="6">
        <f t="shared" si="1221"/>
        <v>0.55163658337538213</v>
      </c>
      <c r="R6661" s="6">
        <f t="shared" si="1222"/>
        <v>0.33723274376924456</v>
      </c>
      <c r="S6661" s="6">
        <f t="shared" si="1223"/>
        <v>0.88886932714462663</v>
      </c>
    </row>
    <row r="6662" spans="2:19" customFormat="1" x14ac:dyDescent="0.25">
      <c r="B6662" s="200" t="s">
        <v>866</v>
      </c>
      <c r="C6662" s="114">
        <v>4</v>
      </c>
      <c r="D6662" s="1">
        <v>6.5</v>
      </c>
      <c r="E6662" s="1"/>
      <c r="F6662" s="1"/>
      <c r="G6662" s="4">
        <f t="shared" si="1219"/>
        <v>64.961200000000005</v>
      </c>
      <c r="H6662" s="201"/>
      <c r="I6662" s="201"/>
      <c r="J6662" s="204">
        <f t="shared" si="1217"/>
        <v>3.3183072403542195E-3</v>
      </c>
      <c r="K6662" s="204">
        <f t="shared" si="1213"/>
        <v>0.21556122448316564</v>
      </c>
      <c r="L6662" s="28">
        <f t="shared" si="1220"/>
        <v>13.130517975640537</v>
      </c>
      <c r="M6662" s="28">
        <f t="shared" si="1214"/>
        <v>0.85297422086363262</v>
      </c>
      <c r="N6662" s="28">
        <f t="shared" si="1218"/>
        <v>11.437170539605743</v>
      </c>
      <c r="O6662" s="28">
        <f t="shared" si="1215"/>
        <v>0.74297233726827139</v>
      </c>
      <c r="P6662" s="28">
        <f t="shared" si="1216"/>
        <v>1.5959465581319039</v>
      </c>
      <c r="Q6662" s="6">
        <f t="shared" si="1221"/>
        <v>0.40942762601454363</v>
      </c>
      <c r="R6662" s="6">
        <f t="shared" si="1222"/>
        <v>0.28975921153462586</v>
      </c>
      <c r="S6662" s="6">
        <f t="shared" si="1223"/>
        <v>0.69918683754916944</v>
      </c>
    </row>
    <row r="6663" spans="2:19" customFormat="1" x14ac:dyDescent="0.25">
      <c r="B6663" s="200" t="s">
        <v>866</v>
      </c>
      <c r="C6663" s="114">
        <v>4</v>
      </c>
      <c r="D6663" s="1">
        <v>5</v>
      </c>
      <c r="E6663" s="1"/>
      <c r="F6663" s="1"/>
      <c r="G6663" s="4">
        <f t="shared" si="1219"/>
        <v>64.961200000000005</v>
      </c>
      <c r="H6663" s="201"/>
      <c r="I6663" s="201"/>
      <c r="J6663" s="204">
        <f t="shared" si="1217"/>
        <v>1.9634954084936209E-3</v>
      </c>
      <c r="K6663" s="204">
        <f t="shared" si="1213"/>
        <v>0.12755102040424002</v>
      </c>
      <c r="L6663" s="28">
        <f t="shared" si="1220"/>
        <v>7.1833345216463531</v>
      </c>
      <c r="M6663" s="28">
        <f t="shared" si="1214"/>
        <v>0.46663803957857453</v>
      </c>
      <c r="N6663" s="28">
        <f t="shared" si="1218"/>
        <v>8.4140458590425169</v>
      </c>
      <c r="O6663" s="28">
        <f t="shared" si="1215"/>
        <v>0.54658652646013051</v>
      </c>
      <c r="P6663" s="28">
        <f t="shared" si="1216"/>
        <v>1.0132245660387049</v>
      </c>
      <c r="Q6663" s="6">
        <f t="shared" si="1221"/>
        <v>0.22398625899771576</v>
      </c>
      <c r="R6663" s="6">
        <f t="shared" si="1222"/>
        <v>0.2131687453194509</v>
      </c>
      <c r="S6663" s="6">
        <f t="shared" si="1223"/>
        <v>0.4371550043171667</v>
      </c>
    </row>
    <row r="6664" spans="2:19" customFormat="1" x14ac:dyDescent="0.25">
      <c r="B6664" s="200" t="s">
        <v>866</v>
      </c>
      <c r="C6664" s="114">
        <v>4</v>
      </c>
      <c r="D6664" s="1">
        <v>3.5</v>
      </c>
      <c r="E6664" s="1"/>
      <c r="F6664" s="1"/>
      <c r="G6664" s="4">
        <f t="shared" si="1219"/>
        <v>64.961200000000005</v>
      </c>
      <c r="H6664" s="201"/>
      <c r="I6664" s="201"/>
      <c r="J6664" s="204">
        <f t="shared" si="1217"/>
        <v>9.6211275016187424E-4</v>
      </c>
      <c r="K6664" s="204">
        <f t="shared" si="1213"/>
        <v>6.2499999998077607E-2</v>
      </c>
      <c r="L6664" s="28">
        <f t="shared" si="1220"/>
        <v>3.1637815247608514</v>
      </c>
      <c r="M6664" s="28">
        <f t="shared" si="1214"/>
        <v>0.20552304837265933</v>
      </c>
      <c r="N6664" s="28">
        <f t="shared" si="1218"/>
        <v>5.5433152983182508</v>
      </c>
      <c r="O6664" s="28">
        <f t="shared" si="1215"/>
        <v>0.36010042074168885</v>
      </c>
      <c r="P6664" s="28">
        <f t="shared" si="1216"/>
        <v>0.56562346911434824</v>
      </c>
      <c r="Q6664" s="6">
        <f t="shared" si="1221"/>
        <v>9.865106321887647E-2</v>
      </c>
      <c r="R6664" s="6">
        <f t="shared" si="1222"/>
        <v>0.14043916408925866</v>
      </c>
      <c r="S6664" s="6">
        <f t="shared" si="1223"/>
        <v>0.23909022730813512</v>
      </c>
    </row>
    <row r="6665" spans="2:19" customFormat="1" x14ac:dyDescent="0.25">
      <c r="B6665" s="200" t="s">
        <v>866</v>
      </c>
      <c r="C6665" s="114">
        <v>4</v>
      </c>
      <c r="D6665" s="1">
        <v>6</v>
      </c>
      <c r="E6665" s="1"/>
      <c r="F6665" s="1"/>
      <c r="G6665" s="4">
        <f t="shared" si="1219"/>
        <v>64.961200000000005</v>
      </c>
      <c r="H6665" s="201"/>
      <c r="I6665" s="201"/>
      <c r="J6665" s="204">
        <f t="shared" si="1217"/>
        <v>2.8274333882308137E-3</v>
      </c>
      <c r="K6665" s="204">
        <f t="shared" si="1213"/>
        <v>0.1836734693821056</v>
      </c>
      <c r="L6665" s="28">
        <f t="shared" si="1220"/>
        <v>10.923549380812876</v>
      </c>
      <c r="M6665" s="28">
        <f t="shared" si="1214"/>
        <v>0.70960688980053355</v>
      </c>
      <c r="N6665" s="28">
        <f t="shared" si="1218"/>
        <v>10.414704032978928</v>
      </c>
      <c r="O6665" s="28">
        <f t="shared" si="1215"/>
        <v>0.67655168474967775</v>
      </c>
      <c r="P6665" s="28">
        <f t="shared" si="1216"/>
        <v>1.3861585745502114</v>
      </c>
      <c r="Q6665" s="6">
        <f t="shared" si="1221"/>
        <v>0.34061130710425608</v>
      </c>
      <c r="R6665" s="6">
        <f t="shared" si="1222"/>
        <v>0.26385515705237433</v>
      </c>
      <c r="S6665" s="6">
        <f t="shared" si="1223"/>
        <v>0.60446646415663041</v>
      </c>
    </row>
    <row r="6666" spans="2:19" customFormat="1" x14ac:dyDescent="0.25">
      <c r="B6666" s="200" t="s">
        <v>866</v>
      </c>
      <c r="C6666" s="114">
        <v>4</v>
      </c>
      <c r="D6666" s="1">
        <v>3.6</v>
      </c>
      <c r="E6666" s="1"/>
      <c r="F6666" s="1"/>
      <c r="G6666" s="4">
        <f t="shared" si="1219"/>
        <v>64.961200000000005</v>
      </c>
      <c r="H6666" s="201"/>
      <c r="I6666" s="201"/>
      <c r="J6666" s="204">
        <f t="shared" si="1217"/>
        <v>1.0178760197630931E-3</v>
      </c>
      <c r="K6666" s="204">
        <f t="shared" si="1213"/>
        <v>6.6122448977558021E-2</v>
      </c>
      <c r="L6666" s="28">
        <f t="shared" si="1220"/>
        <v>3.375464158589657</v>
      </c>
      <c r="M6666" s="28">
        <f t="shared" si="1214"/>
        <v>0.21927420655205926</v>
      </c>
      <c r="N6666" s="28">
        <f t="shared" si="1218"/>
        <v>5.7290669248255632</v>
      </c>
      <c r="O6666" s="28">
        <f t="shared" si="1215"/>
        <v>0.37216706953560269</v>
      </c>
      <c r="P6666" s="28">
        <f t="shared" si="1216"/>
        <v>0.59144127608766195</v>
      </c>
      <c r="Q6666" s="6">
        <f t="shared" si="1221"/>
        <v>0.10525161914498844</v>
      </c>
      <c r="R6666" s="6">
        <f t="shared" si="1222"/>
        <v>0.14514515711888507</v>
      </c>
      <c r="S6666" s="6">
        <f t="shared" si="1223"/>
        <v>0.25039677626387352</v>
      </c>
    </row>
    <row r="6667" spans="2:19" customFormat="1" x14ac:dyDescent="0.25">
      <c r="B6667" s="200" t="s">
        <v>866</v>
      </c>
      <c r="C6667" s="114">
        <v>4</v>
      </c>
      <c r="D6667" s="1">
        <v>9</v>
      </c>
      <c r="E6667" s="1"/>
      <c r="F6667" s="1"/>
      <c r="G6667" s="4">
        <f t="shared" si="1219"/>
        <v>64.961200000000005</v>
      </c>
      <c r="H6667" s="201"/>
      <c r="I6667" s="201"/>
      <c r="J6667" s="204">
        <f t="shared" si="1217"/>
        <v>6.3617251235193305E-3</v>
      </c>
      <c r="K6667" s="204">
        <f t="shared" si="1213"/>
        <v>0.41326530610973755</v>
      </c>
      <c r="L6667" s="28">
        <f t="shared" si="1220"/>
        <v>27.7458210460766</v>
      </c>
      <c r="M6667" s="28">
        <f t="shared" si="1214"/>
        <v>1.8024018650981257</v>
      </c>
      <c r="N6667" s="28">
        <f t="shared" si="1218"/>
        <v>16.73684929877896</v>
      </c>
      <c r="O6667" s="28">
        <f t="shared" si="1215"/>
        <v>1.0872458357562698</v>
      </c>
      <c r="P6667" s="28">
        <f t="shared" si="1216"/>
        <v>2.8896477008543955</v>
      </c>
      <c r="Q6667" s="6">
        <f t="shared" si="1221"/>
        <v>0.86515289524710026</v>
      </c>
      <c r="R6667" s="6">
        <f t="shared" si="1222"/>
        <v>0.42402587594494523</v>
      </c>
      <c r="S6667" s="6">
        <f t="shared" si="1223"/>
        <v>1.2891787711920455</v>
      </c>
    </row>
    <row r="6668" spans="2:19" customFormat="1" x14ac:dyDescent="0.25">
      <c r="B6668" s="200" t="s">
        <v>866</v>
      </c>
      <c r="C6668" s="114">
        <v>4</v>
      </c>
      <c r="D6668" s="1">
        <v>8.1999999999999993</v>
      </c>
      <c r="E6668" s="1"/>
      <c r="F6668" s="1"/>
      <c r="G6668" s="4">
        <f t="shared" si="1219"/>
        <v>64.961200000000005</v>
      </c>
      <c r="H6668" s="201"/>
      <c r="I6668" s="201"/>
      <c r="J6668" s="204">
        <f t="shared" si="1217"/>
        <v>5.2810172506844409E-3</v>
      </c>
      <c r="K6668" s="204">
        <f t="shared" si="1213"/>
        <v>0.34306122447924381</v>
      </c>
      <c r="L6668" s="28">
        <f t="shared" si="1220"/>
        <v>22.400210436181411</v>
      </c>
      <c r="M6668" s="28">
        <f t="shared" si="1214"/>
        <v>1.455144578411133</v>
      </c>
      <c r="N6668" s="28">
        <f t="shared" si="1218"/>
        <v>15.009705698547517</v>
      </c>
      <c r="O6668" s="28">
        <f t="shared" si="1215"/>
        <v>0.97504851273671411</v>
      </c>
      <c r="P6668" s="28">
        <f t="shared" si="1216"/>
        <v>2.4301930911478471</v>
      </c>
      <c r="Q6668" s="6">
        <f t="shared" si="1221"/>
        <v>0.69846939763734384</v>
      </c>
      <c r="R6668" s="6">
        <f t="shared" si="1222"/>
        <v>0.38026891996731854</v>
      </c>
      <c r="S6668" s="6">
        <f t="shared" si="1223"/>
        <v>1.0787383176046623</v>
      </c>
    </row>
    <row r="6669" spans="2:19" customFormat="1" x14ac:dyDescent="0.25">
      <c r="B6669" s="200" t="s">
        <v>866</v>
      </c>
      <c r="C6669" s="114">
        <v>4</v>
      </c>
      <c r="D6669" s="1">
        <v>5.7</v>
      </c>
      <c r="E6669" s="1"/>
      <c r="F6669" s="1"/>
      <c r="G6669" s="4">
        <f t="shared" si="1219"/>
        <v>64.961200000000005</v>
      </c>
      <c r="H6669" s="201"/>
      <c r="I6669" s="201"/>
      <c r="J6669" s="204">
        <f t="shared" si="1217"/>
        <v>2.5517586328783095E-3</v>
      </c>
      <c r="K6669" s="204">
        <f t="shared" ref="K6669:K6732" si="1224">+IF($D6669&gt;3.01,J6669*64.96120126,J6669*795.77)</f>
        <v>0.1657653061173503</v>
      </c>
      <c r="L6669" s="28">
        <f t="shared" si="1220"/>
        <v>9.7084599828880815</v>
      </c>
      <c r="M6669" s="28">
        <f t="shared" ref="M6669:M6732" si="1225">+IF($D6669&gt;3.01,L6669*64.96120126*0.001,L6669*795.77*0.001)</f>
        <v>0.63067322287304872</v>
      </c>
      <c r="N6669" s="28">
        <f t="shared" si="1218"/>
        <v>9.8080698655856366</v>
      </c>
      <c r="O6669" s="28">
        <f t="shared" ref="O6669:O6732" si="1226">+IF($D6669&gt;3.01,N6669*64.96120126*0.001,N6669*795.77*0.001)</f>
        <v>0.63714400051044973</v>
      </c>
      <c r="P6669" s="28">
        <f t="shared" ref="P6669:P6732" si="1227">+M6669+O6669</f>
        <v>1.2678172233834983</v>
      </c>
      <c r="Q6669" s="6">
        <f t="shared" si="1221"/>
        <v>0.30272314697906338</v>
      </c>
      <c r="R6669" s="6">
        <f t="shared" si="1222"/>
        <v>0.24848616019907541</v>
      </c>
      <c r="S6669" s="6">
        <f t="shared" si="1223"/>
        <v>0.55120930717813876</v>
      </c>
    </row>
    <row r="6670" spans="2:19" customFormat="1" x14ac:dyDescent="0.25">
      <c r="B6670" s="200" t="s">
        <v>866</v>
      </c>
      <c r="C6670" s="114">
        <v>4</v>
      </c>
      <c r="D6670" s="1">
        <v>6.8</v>
      </c>
      <c r="E6670" s="1"/>
      <c r="F6670" s="1"/>
      <c r="G6670" s="4">
        <f t="shared" si="1219"/>
        <v>64.961200000000005</v>
      </c>
      <c r="H6670" s="201"/>
      <c r="I6670" s="201"/>
      <c r="J6670" s="204">
        <f t="shared" si="1217"/>
        <v>3.6316811075498014E-3</v>
      </c>
      <c r="K6670" s="204">
        <f t="shared" si="1224"/>
        <v>0.23591836733968233</v>
      </c>
      <c r="L6670" s="28">
        <f t="shared" si="1220"/>
        <v>14.565722844180941</v>
      </c>
      <c r="M6670" s="28">
        <f t="shared" si="1225"/>
        <v>0.94620685317821773</v>
      </c>
      <c r="N6670" s="28">
        <f t="shared" si="1218"/>
        <v>12.057170367208817</v>
      </c>
      <c r="O6670" s="28">
        <f t="shared" si="1226"/>
        <v>0.78324827085036008</v>
      </c>
      <c r="P6670" s="28">
        <f t="shared" si="1227"/>
        <v>1.7294551240285778</v>
      </c>
      <c r="Q6670" s="6">
        <f t="shared" si="1221"/>
        <v>0.45417928952554448</v>
      </c>
      <c r="R6670" s="6">
        <f t="shared" si="1222"/>
        <v>0.30546682563164046</v>
      </c>
      <c r="S6670" s="6">
        <f t="shared" si="1223"/>
        <v>0.75964611515718494</v>
      </c>
    </row>
    <row r="6671" spans="2:19" customFormat="1" x14ac:dyDescent="0.25">
      <c r="B6671" s="200" t="s">
        <v>866</v>
      </c>
      <c r="C6671" s="114">
        <v>4</v>
      </c>
      <c r="D6671" s="1">
        <v>10</v>
      </c>
      <c r="E6671" s="1"/>
      <c r="F6671" s="1"/>
      <c r="G6671" s="4">
        <f t="shared" si="1219"/>
        <v>64.961200000000005</v>
      </c>
      <c r="H6671" s="201"/>
      <c r="I6671" s="201"/>
      <c r="J6671" s="204">
        <f t="shared" si="1217"/>
        <v>7.8539816339744835E-3</v>
      </c>
      <c r="K6671" s="204">
        <f t="shared" si="1224"/>
        <v>0.51020408161696007</v>
      </c>
      <c r="L6671" s="28">
        <f t="shared" si="1220"/>
        <v>35.35037715373447</v>
      </c>
      <c r="M6671" s="28">
        <f t="shared" si="1225"/>
        <v>2.2964029649006505</v>
      </c>
      <c r="N6671" s="28">
        <f t="shared" si="1218"/>
        <v>18.932587368553055</v>
      </c>
      <c r="O6671" s="28">
        <f t="shared" si="1226"/>
        <v>1.2298836184211086</v>
      </c>
      <c r="P6671" s="28">
        <f t="shared" si="1227"/>
        <v>3.5262865833217591</v>
      </c>
      <c r="Q6671" s="6">
        <f t="shared" si="1221"/>
        <v>1.1022734231523121</v>
      </c>
      <c r="R6671" s="6">
        <f t="shared" si="1222"/>
        <v>0.47965461118423236</v>
      </c>
      <c r="S6671" s="6">
        <f t="shared" si="1223"/>
        <v>1.5819280343365445</v>
      </c>
    </row>
    <row r="6672" spans="2:19" customFormat="1" x14ac:dyDescent="0.25">
      <c r="B6672" s="200" t="s">
        <v>866</v>
      </c>
      <c r="C6672" s="114">
        <v>4</v>
      </c>
      <c r="D6672" s="1">
        <v>7.1</v>
      </c>
      <c r="E6672" s="1"/>
      <c r="F6672" s="1"/>
      <c r="G6672" s="4">
        <f t="shared" si="1219"/>
        <v>64.961200000000005</v>
      </c>
      <c r="H6672" s="201"/>
      <c r="I6672" s="201"/>
      <c r="J6672" s="204">
        <f t="shared" si="1217"/>
        <v>3.959192141686536E-3</v>
      </c>
      <c r="K6672" s="204">
        <f t="shared" si="1224"/>
        <v>0.25719387754310946</v>
      </c>
      <c r="L6672" s="28">
        <f t="shared" si="1220"/>
        <v>16.085590015951329</v>
      </c>
      <c r="M6672" s="28">
        <f t="shared" si="1225"/>
        <v>1.0449392504120609</v>
      </c>
      <c r="N6672" s="28">
        <f t="shared" si="1218"/>
        <v>12.681839066301519</v>
      </c>
      <c r="O6672" s="28">
        <f t="shared" si="1226"/>
        <v>0.82382749993294346</v>
      </c>
      <c r="P6672" s="28">
        <f t="shared" si="1227"/>
        <v>1.8687667503450043</v>
      </c>
      <c r="Q6672" s="6">
        <f t="shared" si="1221"/>
        <v>0.50157084019778919</v>
      </c>
      <c r="R6672" s="6">
        <f t="shared" si="1222"/>
        <v>0.32129272497384798</v>
      </c>
      <c r="S6672" s="6">
        <f t="shared" si="1223"/>
        <v>0.82286356517163717</v>
      </c>
    </row>
    <row r="6673" spans="2:19" customFormat="1" x14ac:dyDescent="0.25">
      <c r="B6673" s="200" t="s">
        <v>866</v>
      </c>
      <c r="C6673" s="114">
        <v>4</v>
      </c>
      <c r="D6673" s="1">
        <v>5.8</v>
      </c>
      <c r="E6673" s="1"/>
      <c r="F6673" s="1"/>
      <c r="G6673" s="4">
        <f t="shared" si="1219"/>
        <v>64.961200000000005</v>
      </c>
      <c r="H6673" s="201"/>
      <c r="I6673" s="201"/>
      <c r="J6673" s="204">
        <f t="shared" si="1217"/>
        <v>2.6420794216690155E-3</v>
      </c>
      <c r="K6673" s="204">
        <f t="shared" si="1224"/>
        <v>0.1716326530559453</v>
      </c>
      <c r="L6673" s="28">
        <f t="shared" si="1220"/>
        <v>10.104504202450142</v>
      </c>
      <c r="M6673" s="28">
        <f t="shared" si="1225"/>
        <v>0.65640073112787944</v>
      </c>
      <c r="N6673" s="28">
        <f t="shared" si="1218"/>
        <v>10.009692178621206</v>
      </c>
      <c r="O6673" s="28">
        <f t="shared" si="1226"/>
        <v>0.65024162816606002</v>
      </c>
      <c r="P6673" s="28">
        <f t="shared" si="1227"/>
        <v>1.3066423592939396</v>
      </c>
      <c r="Q6673" s="6">
        <f t="shared" si="1221"/>
        <v>0.31507235094138214</v>
      </c>
      <c r="R6673" s="6">
        <f t="shared" si="1222"/>
        <v>0.25359423498476341</v>
      </c>
      <c r="S6673" s="6">
        <f t="shared" si="1223"/>
        <v>0.5686665859261455</v>
      </c>
    </row>
    <row r="6674" spans="2:19" customFormat="1" x14ac:dyDescent="0.25">
      <c r="B6674" s="200" t="s">
        <v>866</v>
      </c>
      <c r="C6674" s="114">
        <v>4</v>
      </c>
      <c r="D6674" s="1">
        <v>9.3000000000000007</v>
      </c>
      <c r="E6674" s="1"/>
      <c r="F6674" s="1"/>
      <c r="G6674" s="4">
        <f t="shared" si="1219"/>
        <v>64.961200000000005</v>
      </c>
      <c r="H6674" s="201"/>
      <c r="I6674" s="201"/>
      <c r="J6674" s="204">
        <f t="shared" si="1217"/>
        <v>6.7929087152245318E-3</v>
      </c>
      <c r="K6674" s="204">
        <f t="shared" si="1224"/>
        <v>0.44127551019050881</v>
      </c>
      <c r="L6674" s="28">
        <f t="shared" si="1220"/>
        <v>29.918261264138582</v>
      </c>
      <c r="M6674" s="28">
        <f t="shared" si="1225"/>
        <v>1.9435261913289683</v>
      </c>
      <c r="N6674" s="28">
        <f t="shared" si="1218"/>
        <v>17.391419042795064</v>
      </c>
      <c r="O6674" s="28">
        <f t="shared" si="1226"/>
        <v>1.1297674726360067</v>
      </c>
      <c r="P6674" s="28">
        <f t="shared" si="1227"/>
        <v>3.0732936639649751</v>
      </c>
      <c r="Q6674" s="6">
        <f t="shared" si="1221"/>
        <v>0.93289257183790475</v>
      </c>
      <c r="R6674" s="6">
        <f t="shared" si="1222"/>
        <v>0.44060931432804262</v>
      </c>
      <c r="S6674" s="6">
        <f t="shared" si="1223"/>
        <v>1.3735018861659474</v>
      </c>
    </row>
    <row r="6675" spans="2:19" customFormat="1" x14ac:dyDescent="0.25">
      <c r="B6675" s="200" t="s">
        <v>866</v>
      </c>
      <c r="C6675" s="114">
        <v>4</v>
      </c>
      <c r="D6675" s="1">
        <v>8.3000000000000007</v>
      </c>
      <c r="E6675" s="1"/>
      <c r="F6675" s="1"/>
      <c r="G6675" s="4">
        <f t="shared" si="1219"/>
        <v>64.961200000000005</v>
      </c>
      <c r="H6675" s="201"/>
      <c r="I6675" s="201"/>
      <c r="J6675" s="204">
        <f t="shared" si="1217"/>
        <v>5.4106079476450219E-3</v>
      </c>
      <c r="K6675" s="204">
        <f t="shared" si="1224"/>
        <v>0.35147959182592381</v>
      </c>
      <c r="L6675" s="28">
        <f t="shared" si="1220"/>
        <v>23.033216302360287</v>
      </c>
      <c r="M6675" s="28">
        <f t="shared" si="1225"/>
        <v>1.4962653998827395</v>
      </c>
      <c r="N6675" s="28">
        <f t="shared" si="1218"/>
        <v>15.224089825772444</v>
      </c>
      <c r="O6675" s="28">
        <f t="shared" si="1226"/>
        <v>0.98897516317232204</v>
      </c>
      <c r="P6675" s="28">
        <f t="shared" si="1227"/>
        <v>2.4852405630550614</v>
      </c>
      <c r="Q6675" s="6">
        <f t="shared" si="1221"/>
        <v>0.71820739194371497</v>
      </c>
      <c r="R6675" s="6">
        <f t="shared" si="1222"/>
        <v>0.38570031363720558</v>
      </c>
      <c r="S6675" s="6">
        <f t="shared" si="1223"/>
        <v>1.1039077055809206</v>
      </c>
    </row>
    <row r="6676" spans="2:19" customFormat="1" x14ac:dyDescent="0.25">
      <c r="B6676" s="200" t="s">
        <v>866</v>
      </c>
      <c r="C6676" s="114">
        <v>4</v>
      </c>
      <c r="D6676" s="1">
        <v>3.4</v>
      </c>
      <c r="E6676" s="1" t="s">
        <v>978</v>
      </c>
      <c r="F6676" s="1"/>
      <c r="G6676" s="4">
        <f t="shared" si="1219"/>
        <v>64.961200000000005</v>
      </c>
      <c r="H6676" s="201"/>
      <c r="I6676" s="201"/>
      <c r="J6676" s="204">
        <f t="shared" si="1217"/>
        <v>9.0792027688745035E-4</v>
      </c>
      <c r="K6676" s="204">
        <f t="shared" si="1224"/>
        <v>5.8979591834920582E-2</v>
      </c>
      <c r="L6676" s="28">
        <f t="shared" si="1220"/>
        <v>2.9598116954824234</v>
      </c>
      <c r="M6676" s="28">
        <f t="shared" si="1225"/>
        <v>0.19227292324193554</v>
      </c>
      <c r="N6676" s="28">
        <f t="shared" si="1218"/>
        <v>5.3584638182360029</v>
      </c>
      <c r="O6676" s="28">
        <f t="shared" si="1226"/>
        <v>0.34809224654085708</v>
      </c>
      <c r="P6676" s="28">
        <f t="shared" si="1227"/>
        <v>0.54036516978279259</v>
      </c>
      <c r="Q6676" s="6">
        <f t="shared" si="1221"/>
        <v>9.2291003156129051E-2</v>
      </c>
      <c r="R6676" s="6">
        <f t="shared" si="1222"/>
        <v>0.13575597615093427</v>
      </c>
      <c r="S6676" s="6">
        <f t="shared" si="1223"/>
        <v>0.2280469793070633</v>
      </c>
    </row>
    <row r="6677" spans="2:19" customFormat="1" x14ac:dyDescent="0.25">
      <c r="B6677" s="200" t="s">
        <v>866</v>
      </c>
      <c r="C6677" s="114">
        <v>4</v>
      </c>
      <c r="D6677" s="1">
        <v>6.1</v>
      </c>
      <c r="E6677" s="1"/>
      <c r="F6677" s="1"/>
      <c r="G6677" s="4">
        <f t="shared" si="1219"/>
        <v>64.961200000000005</v>
      </c>
      <c r="H6677" s="201"/>
      <c r="I6677" s="201"/>
      <c r="J6677" s="204">
        <f t="shared" si="1217"/>
        <v>2.9224665660019049E-3</v>
      </c>
      <c r="K6677" s="204">
        <f t="shared" si="1224"/>
        <v>0.18984693876967082</v>
      </c>
      <c r="L6677" s="28">
        <f t="shared" si="1220"/>
        <v>11.346641732690337</v>
      </c>
      <c r="M6677" s="28">
        <f t="shared" si="1225"/>
        <v>0.73709147722241208</v>
      </c>
      <c r="N6677" s="28">
        <f t="shared" si="1218"/>
        <v>10.618077151196925</v>
      </c>
      <c r="O6677" s="28">
        <f t="shared" si="1226"/>
        <v>0.68976304681311085</v>
      </c>
      <c r="P6677" s="28">
        <f t="shared" si="1227"/>
        <v>1.426854524035523</v>
      </c>
      <c r="Q6677" s="6">
        <f t="shared" si="1221"/>
        <v>0.35380390906675779</v>
      </c>
      <c r="R6677" s="6">
        <f t="shared" si="1222"/>
        <v>0.26900758825711324</v>
      </c>
      <c r="S6677" s="6">
        <f t="shared" si="1223"/>
        <v>0.62281149732387098</v>
      </c>
    </row>
    <row r="6678" spans="2:19" customFormat="1" x14ac:dyDescent="0.25">
      <c r="B6678" s="200" t="s">
        <v>866</v>
      </c>
      <c r="C6678" s="114">
        <v>4</v>
      </c>
      <c r="D6678" s="1">
        <v>10</v>
      </c>
      <c r="E6678" s="1"/>
      <c r="F6678" s="1"/>
      <c r="G6678" s="4">
        <f t="shared" si="1219"/>
        <v>64.961200000000005</v>
      </c>
      <c r="H6678" s="201"/>
      <c r="I6678" s="201"/>
      <c r="J6678" s="204">
        <f t="shared" si="1217"/>
        <v>7.8539816339744835E-3</v>
      </c>
      <c r="K6678" s="204">
        <f t="shared" si="1224"/>
        <v>0.51020408161696007</v>
      </c>
      <c r="L6678" s="28">
        <f t="shared" si="1220"/>
        <v>35.35037715373447</v>
      </c>
      <c r="M6678" s="28">
        <f t="shared" si="1225"/>
        <v>2.2964029649006505</v>
      </c>
      <c r="N6678" s="28">
        <f t="shared" si="1218"/>
        <v>18.932587368553055</v>
      </c>
      <c r="O6678" s="28">
        <f t="shared" si="1226"/>
        <v>1.2298836184211086</v>
      </c>
      <c r="P6678" s="28">
        <f t="shared" si="1227"/>
        <v>3.5262865833217591</v>
      </c>
      <c r="Q6678" s="6">
        <f t="shared" si="1221"/>
        <v>1.1022734231523121</v>
      </c>
      <c r="R6678" s="6">
        <f t="shared" si="1222"/>
        <v>0.47965461118423236</v>
      </c>
      <c r="S6678" s="6">
        <f t="shared" si="1223"/>
        <v>1.5819280343365445</v>
      </c>
    </row>
    <row r="6679" spans="2:19" customFormat="1" x14ac:dyDescent="0.25">
      <c r="B6679" s="200" t="s">
        <v>866</v>
      </c>
      <c r="C6679" s="114">
        <v>4</v>
      </c>
      <c r="D6679" s="1">
        <v>5</v>
      </c>
      <c r="E6679" s="1"/>
      <c r="F6679" s="1"/>
      <c r="G6679" s="4">
        <f t="shared" si="1219"/>
        <v>64.961200000000005</v>
      </c>
      <c r="H6679" s="201"/>
      <c r="I6679" s="201"/>
      <c r="J6679" s="204">
        <f t="shared" si="1217"/>
        <v>1.9634954084936209E-3</v>
      </c>
      <c r="K6679" s="204">
        <f t="shared" si="1224"/>
        <v>0.12755102040424002</v>
      </c>
      <c r="L6679" s="28">
        <f t="shared" si="1220"/>
        <v>7.1833345216463531</v>
      </c>
      <c r="M6679" s="28">
        <f t="shared" si="1225"/>
        <v>0.46663803957857453</v>
      </c>
      <c r="N6679" s="28">
        <f t="shared" si="1218"/>
        <v>8.4140458590425169</v>
      </c>
      <c r="O6679" s="28">
        <f t="shared" si="1226"/>
        <v>0.54658652646013051</v>
      </c>
      <c r="P6679" s="28">
        <f t="shared" si="1227"/>
        <v>1.0132245660387049</v>
      </c>
      <c r="Q6679" s="6">
        <f t="shared" si="1221"/>
        <v>0.22398625899771576</v>
      </c>
      <c r="R6679" s="6">
        <f t="shared" si="1222"/>
        <v>0.2131687453194509</v>
      </c>
      <c r="S6679" s="6">
        <f t="shared" si="1223"/>
        <v>0.4371550043171667</v>
      </c>
    </row>
    <row r="6680" spans="2:19" customFormat="1" x14ac:dyDescent="0.25">
      <c r="B6680" s="200" t="s">
        <v>866</v>
      </c>
      <c r="C6680" s="114">
        <v>4</v>
      </c>
      <c r="D6680" s="1">
        <v>3.4</v>
      </c>
      <c r="E6680" s="1"/>
      <c r="F6680" s="1"/>
      <c r="G6680" s="4">
        <f t="shared" si="1219"/>
        <v>64.961200000000005</v>
      </c>
      <c r="H6680" s="201"/>
      <c r="I6680" s="201"/>
      <c r="J6680" s="204">
        <f t="shared" si="1217"/>
        <v>9.0792027688745035E-4</v>
      </c>
      <c r="K6680" s="204">
        <f t="shared" si="1224"/>
        <v>5.8979591834920582E-2</v>
      </c>
      <c r="L6680" s="28">
        <f t="shared" si="1220"/>
        <v>2.9598116954824234</v>
      </c>
      <c r="M6680" s="28">
        <f t="shared" si="1225"/>
        <v>0.19227292324193554</v>
      </c>
      <c r="N6680" s="28">
        <f t="shared" si="1218"/>
        <v>5.3584638182360029</v>
      </c>
      <c r="O6680" s="28">
        <f t="shared" si="1226"/>
        <v>0.34809224654085708</v>
      </c>
      <c r="P6680" s="28">
        <f t="shared" si="1227"/>
        <v>0.54036516978279259</v>
      </c>
      <c r="Q6680" s="6">
        <f t="shared" si="1221"/>
        <v>9.2291003156129051E-2</v>
      </c>
      <c r="R6680" s="6">
        <f t="shared" si="1222"/>
        <v>0.13575597615093427</v>
      </c>
      <c r="S6680" s="6">
        <f t="shared" si="1223"/>
        <v>0.2280469793070633</v>
      </c>
    </row>
    <row r="6681" spans="2:19" customFormat="1" x14ac:dyDescent="0.25">
      <c r="B6681" s="200" t="s">
        <v>866</v>
      </c>
      <c r="C6681" s="114">
        <v>4</v>
      </c>
      <c r="D6681" s="1">
        <v>3.9</v>
      </c>
      <c r="E6681" s="1"/>
      <c r="F6681" s="1"/>
      <c r="G6681" s="4">
        <f t="shared" si="1219"/>
        <v>64.961200000000005</v>
      </c>
      <c r="H6681" s="201"/>
      <c r="I6681" s="201"/>
      <c r="J6681" s="204">
        <f t="shared" si="1217"/>
        <v>1.1945906065275189E-3</v>
      </c>
      <c r="K6681" s="204">
        <f t="shared" si="1224"/>
        <v>7.7602040813939621E-2</v>
      </c>
      <c r="L6681" s="28">
        <f t="shared" si="1220"/>
        <v>4.0574351124683323</v>
      </c>
      <c r="M6681" s="28">
        <f t="shared" si="1225"/>
        <v>0.26357585894044605</v>
      </c>
      <c r="N6681" s="28">
        <f t="shared" si="1218"/>
        <v>6.2915196864507177</v>
      </c>
      <c r="O6681" s="28">
        <f t="shared" si="1226"/>
        <v>0.40870467658277715</v>
      </c>
      <c r="P6681" s="28">
        <f t="shared" si="1227"/>
        <v>0.6722805355232232</v>
      </c>
      <c r="Q6681" s="6">
        <f t="shared" si="1221"/>
        <v>0.12651641229141411</v>
      </c>
      <c r="R6681" s="6">
        <f t="shared" si="1222"/>
        <v>0.1593948238672831</v>
      </c>
      <c r="S6681" s="6">
        <f t="shared" si="1223"/>
        <v>0.28591123615869718</v>
      </c>
    </row>
    <row r="6682" spans="2:19" customFormat="1" x14ac:dyDescent="0.25">
      <c r="B6682" s="200" t="s">
        <v>866</v>
      </c>
      <c r="C6682" s="114">
        <v>4</v>
      </c>
      <c r="D6682" s="1">
        <v>5.5</v>
      </c>
      <c r="E6682" s="1"/>
      <c r="F6682" s="1"/>
      <c r="G6682" s="4">
        <f t="shared" si="1219"/>
        <v>64.961200000000005</v>
      </c>
      <c r="H6682" s="201"/>
      <c r="I6682" s="201"/>
      <c r="J6682" s="204">
        <f t="shared" si="1217"/>
        <v>2.3758294442772811E-3</v>
      </c>
      <c r="K6682" s="204">
        <f t="shared" si="1224"/>
        <v>0.15433673468913039</v>
      </c>
      <c r="L6682" s="28">
        <f t="shared" si="1220"/>
        <v>8.9430956308196485</v>
      </c>
      <c r="M6682" s="28">
        <f t="shared" si="1225"/>
        <v>0.58095423516110178</v>
      </c>
      <c r="N6682" s="28">
        <f t="shared" si="1218"/>
        <v>9.4066355127217793</v>
      </c>
      <c r="O6682" s="28">
        <f t="shared" si="1226"/>
        <v>0.61106634272138272</v>
      </c>
      <c r="P6682" s="28">
        <f t="shared" si="1227"/>
        <v>1.1920205778824844</v>
      </c>
      <c r="Q6682" s="6">
        <f t="shared" si="1221"/>
        <v>0.27885803287732885</v>
      </c>
      <c r="R6682" s="6">
        <f t="shared" si="1222"/>
        <v>0.23831587366133927</v>
      </c>
      <c r="S6682" s="6">
        <f t="shared" si="1223"/>
        <v>0.51717390653866813</v>
      </c>
    </row>
    <row r="6683" spans="2:19" customFormat="1" x14ac:dyDescent="0.25">
      <c r="B6683" s="200" t="s">
        <v>866</v>
      </c>
      <c r="C6683" s="114">
        <v>4</v>
      </c>
      <c r="D6683" s="1">
        <v>9</v>
      </c>
      <c r="E6683" s="1"/>
      <c r="F6683" s="1"/>
      <c r="G6683" s="4">
        <f t="shared" si="1219"/>
        <v>64.961200000000005</v>
      </c>
      <c r="H6683" s="201"/>
      <c r="I6683" s="201"/>
      <c r="J6683" s="204">
        <f t="shared" si="1217"/>
        <v>6.3617251235193305E-3</v>
      </c>
      <c r="K6683" s="204">
        <f t="shared" si="1224"/>
        <v>0.41326530610973755</v>
      </c>
      <c r="L6683" s="28">
        <f t="shared" si="1220"/>
        <v>27.7458210460766</v>
      </c>
      <c r="M6683" s="28">
        <f t="shared" si="1225"/>
        <v>1.8024018650981257</v>
      </c>
      <c r="N6683" s="28">
        <f t="shared" si="1218"/>
        <v>16.73684929877896</v>
      </c>
      <c r="O6683" s="28">
        <f t="shared" si="1226"/>
        <v>1.0872458357562698</v>
      </c>
      <c r="P6683" s="28">
        <f t="shared" si="1227"/>
        <v>2.8896477008543955</v>
      </c>
      <c r="Q6683" s="6">
        <f t="shared" si="1221"/>
        <v>0.86515289524710026</v>
      </c>
      <c r="R6683" s="6">
        <f t="shared" si="1222"/>
        <v>0.42402587594494523</v>
      </c>
      <c r="S6683" s="6">
        <f t="shared" si="1223"/>
        <v>1.2891787711920455</v>
      </c>
    </row>
    <row r="6684" spans="2:19" customFormat="1" x14ac:dyDescent="0.25">
      <c r="B6684" s="200" t="s">
        <v>866</v>
      </c>
      <c r="C6684" s="114">
        <v>4</v>
      </c>
      <c r="D6684" s="1">
        <v>8</v>
      </c>
      <c r="E6684" s="1"/>
      <c r="F6684" s="1"/>
      <c r="G6684" s="4">
        <f t="shared" si="1219"/>
        <v>64.961200000000005</v>
      </c>
      <c r="H6684" s="201"/>
      <c r="I6684" s="201"/>
      <c r="J6684" s="204">
        <f t="shared" si="1217"/>
        <v>5.0265482457436689E-3</v>
      </c>
      <c r="K6684" s="204">
        <f t="shared" si="1224"/>
        <v>0.32653061223485441</v>
      </c>
      <c r="L6684" s="28">
        <f t="shared" si="1220"/>
        <v>21.164008717497858</v>
      </c>
      <c r="M6684" s="28">
        <f t="shared" si="1225"/>
        <v>1.3748394297657729</v>
      </c>
      <c r="N6684" s="28">
        <f t="shared" si="1218"/>
        <v>14.58227400291401</v>
      </c>
      <c r="O6684" s="28">
        <f t="shared" si="1226"/>
        <v>0.94728203633176278</v>
      </c>
      <c r="P6684" s="28">
        <f t="shared" si="1227"/>
        <v>2.3221214660975358</v>
      </c>
      <c r="Q6684" s="6">
        <f t="shared" si="1221"/>
        <v>0.65992292628757099</v>
      </c>
      <c r="R6684" s="6">
        <f t="shared" si="1222"/>
        <v>0.3694399941693875</v>
      </c>
      <c r="S6684" s="6">
        <f t="shared" si="1223"/>
        <v>1.0293629204569585</v>
      </c>
    </row>
    <row r="6685" spans="2:19" customFormat="1" x14ac:dyDescent="0.25">
      <c r="B6685" s="200" t="s">
        <v>866</v>
      </c>
      <c r="C6685" s="114">
        <v>4</v>
      </c>
      <c r="D6685" s="1">
        <v>6.9</v>
      </c>
      <c r="E6685" s="1"/>
      <c r="F6685" s="1"/>
      <c r="G6685" s="4">
        <f t="shared" si="1219"/>
        <v>64.961200000000005</v>
      </c>
      <c r="H6685" s="201"/>
      <c r="I6685" s="201"/>
      <c r="J6685" s="204">
        <f t="shared" si="1217"/>
        <v>3.7392806559352516E-3</v>
      </c>
      <c r="K6685" s="204">
        <f t="shared" si="1224"/>
        <v>0.24290816325783468</v>
      </c>
      <c r="L6685" s="28">
        <f t="shared" si="1220"/>
        <v>15.062883294996576</v>
      </c>
      <c r="M6685" s="28">
        <f t="shared" si="1225"/>
        <v>0.97850299328216439</v>
      </c>
      <c r="N6685" s="28">
        <f t="shared" si="1218"/>
        <v>12.264882891847247</v>
      </c>
      <c r="O6685" s="28">
        <f t="shared" si="1226"/>
        <v>0.79674152596761971</v>
      </c>
      <c r="P6685" s="28">
        <f t="shared" si="1227"/>
        <v>1.7752445192497841</v>
      </c>
      <c r="Q6685" s="6">
        <f t="shared" si="1221"/>
        <v>0.46968143677543889</v>
      </c>
      <c r="R6685" s="6">
        <f t="shared" si="1222"/>
        <v>0.31072919512737168</v>
      </c>
      <c r="S6685" s="6">
        <f t="shared" si="1223"/>
        <v>0.78041063190281057</v>
      </c>
    </row>
    <row r="6686" spans="2:19" customFormat="1" x14ac:dyDescent="0.25">
      <c r="B6686" s="200" t="s">
        <v>866</v>
      </c>
      <c r="C6686" s="114">
        <v>4</v>
      </c>
      <c r="D6686" s="1">
        <v>3.6</v>
      </c>
      <c r="E6686" s="1"/>
      <c r="F6686" s="1"/>
      <c r="G6686" s="4">
        <f t="shared" si="1219"/>
        <v>64.961200000000005</v>
      </c>
      <c r="H6686" s="201"/>
      <c r="I6686" s="201"/>
      <c r="J6686" s="204">
        <f t="shared" si="1217"/>
        <v>1.0178760197630931E-3</v>
      </c>
      <c r="K6686" s="204">
        <f t="shared" si="1224"/>
        <v>6.6122448977558021E-2</v>
      </c>
      <c r="L6686" s="28">
        <f t="shared" si="1220"/>
        <v>3.375464158589657</v>
      </c>
      <c r="M6686" s="28">
        <f t="shared" si="1225"/>
        <v>0.21927420655205926</v>
      </c>
      <c r="N6686" s="28">
        <f t="shared" si="1218"/>
        <v>5.7290669248255632</v>
      </c>
      <c r="O6686" s="28">
        <f t="shared" si="1226"/>
        <v>0.37216706953560269</v>
      </c>
      <c r="P6686" s="28">
        <f t="shared" si="1227"/>
        <v>0.59144127608766195</v>
      </c>
      <c r="Q6686" s="6">
        <f t="shared" si="1221"/>
        <v>0.10525161914498844</v>
      </c>
      <c r="R6686" s="6">
        <f t="shared" si="1222"/>
        <v>0.14514515711888507</v>
      </c>
      <c r="S6686" s="6">
        <f t="shared" si="1223"/>
        <v>0.25039677626387352</v>
      </c>
    </row>
    <row r="6687" spans="2:19" customFormat="1" x14ac:dyDescent="0.25">
      <c r="B6687" s="200" t="s">
        <v>866</v>
      </c>
      <c r="C6687" s="114">
        <v>4</v>
      </c>
      <c r="D6687" s="1">
        <v>4.2</v>
      </c>
      <c r="E6687" s="1"/>
      <c r="F6687" s="1"/>
      <c r="G6687" s="4">
        <f t="shared" si="1219"/>
        <v>64.961200000000005</v>
      </c>
      <c r="H6687" s="201"/>
      <c r="I6687" s="201"/>
      <c r="J6687" s="204">
        <f t="shared" si="1217"/>
        <v>1.385442360233099E-3</v>
      </c>
      <c r="K6687" s="204">
        <f t="shared" si="1224"/>
        <v>8.9999999997231753E-2</v>
      </c>
      <c r="L6687" s="28">
        <f t="shared" si="1220"/>
        <v>4.811097633235077</v>
      </c>
      <c r="M6687" s="28">
        <f t="shared" si="1225"/>
        <v>0.31253468163409348</v>
      </c>
      <c r="N6687" s="28">
        <f t="shared" si="1218"/>
        <v>6.861382640483793</v>
      </c>
      <c r="O6687" s="28">
        <f t="shared" si="1226"/>
        <v>0.44572365863033786</v>
      </c>
      <c r="P6687" s="28">
        <f t="shared" si="1227"/>
        <v>0.7582583402644314</v>
      </c>
      <c r="Q6687" s="6">
        <f t="shared" si="1221"/>
        <v>0.15001664718436486</v>
      </c>
      <c r="R6687" s="6">
        <f t="shared" si="1222"/>
        <v>0.17383222686583177</v>
      </c>
      <c r="S6687" s="6">
        <f t="shared" si="1223"/>
        <v>0.32384887405019663</v>
      </c>
    </row>
    <row r="6688" spans="2:19" customFormat="1" x14ac:dyDescent="0.25">
      <c r="B6688" s="200" t="s">
        <v>866</v>
      </c>
      <c r="C6688" s="114">
        <v>4</v>
      </c>
      <c r="D6688" s="1">
        <v>8.4</v>
      </c>
      <c r="E6688" s="1"/>
      <c r="F6688" s="1"/>
      <c r="G6688" s="4">
        <f t="shared" si="1219"/>
        <v>64.961200000000005</v>
      </c>
      <c r="H6688" s="201"/>
      <c r="I6688" s="201"/>
      <c r="J6688" s="204">
        <f t="shared" si="1217"/>
        <v>5.5417694409323958E-3</v>
      </c>
      <c r="K6688" s="204">
        <f t="shared" si="1224"/>
        <v>0.35999999998892701</v>
      </c>
      <c r="L6688" s="28">
        <f t="shared" si="1220"/>
        <v>23.676207107687297</v>
      </c>
      <c r="M6688" s="28">
        <f t="shared" si="1225"/>
        <v>1.5380348549959169</v>
      </c>
      <c r="N6688" s="28">
        <f t="shared" si="1218"/>
        <v>15.438913512745591</v>
      </c>
      <c r="O6688" s="28">
        <f t="shared" si="1226"/>
        <v>1.0029303679371999</v>
      </c>
      <c r="P6688" s="28">
        <f t="shared" si="1227"/>
        <v>2.5409652229331168</v>
      </c>
      <c r="Q6688" s="6">
        <f t="shared" si="1221"/>
        <v>0.73825673039804007</v>
      </c>
      <c r="R6688" s="6">
        <f t="shared" si="1222"/>
        <v>0.39114284349550799</v>
      </c>
      <c r="S6688" s="6">
        <f t="shared" si="1223"/>
        <v>1.1293995738935481</v>
      </c>
    </row>
    <row r="6689" spans="2:19" customFormat="1" x14ac:dyDescent="0.25">
      <c r="B6689" s="200" t="s">
        <v>866</v>
      </c>
      <c r="C6689" s="114">
        <v>4</v>
      </c>
      <c r="D6689" s="1">
        <v>11.6</v>
      </c>
      <c r="E6689" s="1"/>
      <c r="F6689" s="1"/>
      <c r="G6689" s="4">
        <f t="shared" si="1219"/>
        <v>64.961200000000005</v>
      </c>
      <c r="H6689" s="201"/>
      <c r="I6689" s="201"/>
      <c r="J6689" s="204">
        <f t="shared" ref="J6689:J6752" si="1228">((+D6689/200)^2)*PI()</f>
        <v>1.0568317686676062E-2</v>
      </c>
      <c r="K6689" s="204">
        <f t="shared" si="1224"/>
        <v>0.6865306122237812</v>
      </c>
      <c r="L6689" s="28">
        <f t="shared" si="1220"/>
        <v>49.725936253103896</v>
      </c>
      <c r="M6689" s="28">
        <f t="shared" si="1225"/>
        <v>3.2302565527798124</v>
      </c>
      <c r="N6689" s="28">
        <f t="shared" ref="N6689:N6752" si="1229">1.28*(D6689^1.17)</f>
        <v>22.522978229362007</v>
      </c>
      <c r="O6689" s="28">
        <f t="shared" si="1226"/>
        <v>1.4631197217321839</v>
      </c>
      <c r="P6689" s="28">
        <f t="shared" si="1227"/>
        <v>4.693376274511996</v>
      </c>
      <c r="Q6689" s="6">
        <f t="shared" si="1221"/>
        <v>1.5505231453343098</v>
      </c>
      <c r="R6689" s="6">
        <f t="shared" si="1222"/>
        <v>0.57061669147555172</v>
      </c>
      <c r="S6689" s="6">
        <f t="shared" si="1223"/>
        <v>2.1211398368098617</v>
      </c>
    </row>
    <row r="6690" spans="2:19" customFormat="1" x14ac:dyDescent="0.25">
      <c r="B6690" s="200" t="s">
        <v>866</v>
      </c>
      <c r="C6690" s="114">
        <v>4</v>
      </c>
      <c r="D6690" s="1">
        <v>3.2</v>
      </c>
      <c r="E6690" s="1" t="s">
        <v>978</v>
      </c>
      <c r="F6690" s="1"/>
      <c r="G6690" s="4">
        <f t="shared" ref="G6690:G6753" si="1230">IF($D6690&lt;3.01,795.7747,64.9612)</f>
        <v>64.961200000000005</v>
      </c>
      <c r="H6690" s="201"/>
      <c r="I6690" s="201"/>
      <c r="J6690" s="204">
        <f t="shared" si="1228"/>
        <v>8.0424771931898698E-4</v>
      </c>
      <c r="K6690" s="204">
        <f t="shared" si="1224"/>
        <v>5.2244897957576697E-2</v>
      </c>
      <c r="L6690" s="28">
        <f t="shared" ref="L6690:L6753" si="1231">0.17758*(D6690^2.299)</f>
        <v>2.57474279673893</v>
      </c>
      <c r="M6690" s="28">
        <f t="shared" si="1225"/>
        <v>0.16725838501169291</v>
      </c>
      <c r="N6690" s="28">
        <f t="shared" si="1229"/>
        <v>4.9915502127950244</v>
      </c>
      <c r="O6690" s="28">
        <f t="shared" si="1226"/>
        <v>0.32425709797277341</v>
      </c>
      <c r="P6690" s="28">
        <f t="shared" si="1227"/>
        <v>0.49151548298446635</v>
      </c>
      <c r="Q6690" s="6">
        <f t="shared" si="1221"/>
        <v>8.0284024805612586E-2</v>
      </c>
      <c r="R6690" s="6">
        <f t="shared" si="1222"/>
        <v>0.12646026820938164</v>
      </c>
      <c r="S6690" s="6">
        <f t="shared" si="1223"/>
        <v>0.20674429301499422</v>
      </c>
    </row>
    <row r="6691" spans="2:19" customFormat="1" x14ac:dyDescent="0.25">
      <c r="B6691" s="200" t="s">
        <v>866</v>
      </c>
      <c r="C6691" s="114">
        <v>4</v>
      </c>
      <c r="D6691" s="1">
        <v>4.4000000000000004</v>
      </c>
      <c r="E6691" s="1"/>
      <c r="F6691" s="1"/>
      <c r="G6691" s="4">
        <f t="shared" si="1230"/>
        <v>64.961200000000005</v>
      </c>
      <c r="H6691" s="201"/>
      <c r="I6691" s="201"/>
      <c r="J6691" s="204">
        <f t="shared" si="1228"/>
        <v>1.5205308443374602E-3</v>
      </c>
      <c r="K6691" s="204">
        <f t="shared" si="1224"/>
        <v>9.877551020104347E-2</v>
      </c>
      <c r="L6691" s="28">
        <f t="shared" si="1231"/>
        <v>5.3541650508837426</v>
      </c>
      <c r="M6691" s="28">
        <f t="shared" si="1225"/>
        <v>0.34781299344971695</v>
      </c>
      <c r="N6691" s="28">
        <f t="shared" si="1229"/>
        <v>7.2451870323804508</v>
      </c>
      <c r="O6691" s="28">
        <f t="shared" si="1226"/>
        <v>0.47065605297680857</v>
      </c>
      <c r="P6691" s="28">
        <f t="shared" si="1227"/>
        <v>0.81846904642652551</v>
      </c>
      <c r="Q6691" s="6">
        <f t="shared" si="1221"/>
        <v>0.16695023685586413</v>
      </c>
      <c r="R6691" s="6">
        <f t="shared" si="1222"/>
        <v>0.18355586066095536</v>
      </c>
      <c r="S6691" s="6">
        <f t="shared" si="1223"/>
        <v>0.35050609751681949</v>
      </c>
    </row>
    <row r="6692" spans="2:19" customFormat="1" x14ac:dyDescent="0.25">
      <c r="B6692" s="200" t="s">
        <v>866</v>
      </c>
      <c r="C6692" s="114">
        <v>4</v>
      </c>
      <c r="D6692" s="1">
        <v>3.3</v>
      </c>
      <c r="E6692" s="1"/>
      <c r="F6692" s="1"/>
      <c r="G6692" s="4">
        <f t="shared" si="1230"/>
        <v>64.961200000000005</v>
      </c>
      <c r="H6692" s="201"/>
      <c r="I6692" s="201"/>
      <c r="J6692" s="204">
        <f t="shared" si="1228"/>
        <v>8.5529859993982123E-4</v>
      </c>
      <c r="K6692" s="204">
        <f t="shared" si="1224"/>
        <v>5.5561224488086945E-2</v>
      </c>
      <c r="L6692" s="28">
        <f t="shared" si="1231"/>
        <v>2.7634881041225379</v>
      </c>
      <c r="M6692" s="28">
        <f t="shared" si="1225"/>
        <v>0.17951950691152002</v>
      </c>
      <c r="N6692" s="28">
        <f t="shared" si="1229"/>
        <v>5.1745344101160526</v>
      </c>
      <c r="O6692" s="28">
        <f t="shared" si="1226"/>
        <v>0.3361439712423443</v>
      </c>
      <c r="P6692" s="28">
        <f t="shared" si="1227"/>
        <v>0.51566347815386426</v>
      </c>
      <c r="Q6692" s="6">
        <f t="shared" si="1221"/>
        <v>8.6169363317529613E-2</v>
      </c>
      <c r="R6692" s="6">
        <f t="shared" si="1222"/>
        <v>0.13109614878451428</v>
      </c>
      <c r="S6692" s="6">
        <f t="shared" si="1223"/>
        <v>0.2172655121020439</v>
      </c>
    </row>
    <row r="6693" spans="2:19" customFormat="1" x14ac:dyDescent="0.25">
      <c r="B6693" s="200" t="s">
        <v>866</v>
      </c>
      <c r="C6693" s="114">
        <v>4</v>
      </c>
      <c r="D6693" s="1">
        <v>3.8</v>
      </c>
      <c r="E6693" s="1"/>
      <c r="F6693" s="1"/>
      <c r="G6693" s="4">
        <f t="shared" si="1230"/>
        <v>64.961200000000005</v>
      </c>
      <c r="H6693" s="201"/>
      <c r="I6693" s="201"/>
      <c r="J6693" s="204">
        <f t="shared" si="1228"/>
        <v>1.1341149479459152E-3</v>
      </c>
      <c r="K6693" s="204">
        <f t="shared" si="1224"/>
        <v>7.3673469385489021E-2</v>
      </c>
      <c r="L6693" s="28">
        <f t="shared" si="1231"/>
        <v>3.8222275656794742</v>
      </c>
      <c r="M6693" s="28">
        <f t="shared" si="1225"/>
        <v>0.24829649415562419</v>
      </c>
      <c r="N6693" s="28">
        <f t="shared" si="1229"/>
        <v>6.1031884174464111</v>
      </c>
      <c r="O6693" s="28">
        <f t="shared" si="1226"/>
        <v>0.39647045111343715</v>
      </c>
      <c r="P6693" s="28">
        <f t="shared" si="1227"/>
        <v>0.64476694526906131</v>
      </c>
      <c r="Q6693" s="6">
        <f t="shared" si="1221"/>
        <v>0.1191823171946996</v>
      </c>
      <c r="R6693" s="6">
        <f t="shared" si="1222"/>
        <v>0.1546234759342405</v>
      </c>
      <c r="S6693" s="6">
        <f t="shared" si="1223"/>
        <v>0.2738057931289401</v>
      </c>
    </row>
    <row r="6694" spans="2:19" customFormat="1" x14ac:dyDescent="0.25">
      <c r="B6694" s="200" t="s">
        <v>866</v>
      </c>
      <c r="C6694" s="114">
        <v>4</v>
      </c>
      <c r="D6694" s="1">
        <v>7</v>
      </c>
      <c r="E6694" s="1"/>
      <c r="F6694" s="1"/>
      <c r="G6694" s="4">
        <f t="shared" si="1230"/>
        <v>64.961200000000005</v>
      </c>
      <c r="H6694" s="201"/>
      <c r="I6694" s="201"/>
      <c r="J6694" s="204">
        <f t="shared" si="1228"/>
        <v>3.8484510006474969E-3</v>
      </c>
      <c r="K6694" s="204">
        <f t="shared" si="1224"/>
        <v>0.24999999999231043</v>
      </c>
      <c r="L6694" s="28">
        <f t="shared" si="1231"/>
        <v>15.569492106387406</v>
      </c>
      <c r="M6694" s="28">
        <f t="shared" si="1225"/>
        <v>1.0114129102390135</v>
      </c>
      <c r="N6694" s="28">
        <f t="shared" si="1229"/>
        <v>12.473107819356448</v>
      </c>
      <c r="O6694" s="28">
        <f t="shared" si="1226"/>
        <v>0.81026806739089385</v>
      </c>
      <c r="P6694" s="28">
        <f t="shared" si="1227"/>
        <v>1.8216809776299074</v>
      </c>
      <c r="Q6694" s="6">
        <f t="shared" si="1221"/>
        <v>0.48547819691472643</v>
      </c>
      <c r="R6694" s="6">
        <f t="shared" si="1222"/>
        <v>0.31600454628244862</v>
      </c>
      <c r="S6694" s="6">
        <f t="shared" si="1223"/>
        <v>0.80148274319717505</v>
      </c>
    </row>
    <row r="6695" spans="2:19" customFormat="1" x14ac:dyDescent="0.25">
      <c r="B6695" s="200" t="s">
        <v>866</v>
      </c>
      <c r="C6695" s="114">
        <v>4</v>
      </c>
      <c r="D6695" s="1">
        <v>4.2</v>
      </c>
      <c r="E6695" s="1"/>
      <c r="F6695" s="1"/>
      <c r="G6695" s="4">
        <f t="shared" si="1230"/>
        <v>64.961200000000005</v>
      </c>
      <c r="H6695" s="201"/>
      <c r="I6695" s="201"/>
      <c r="J6695" s="204">
        <f t="shared" si="1228"/>
        <v>1.385442360233099E-3</v>
      </c>
      <c r="K6695" s="204">
        <f t="shared" si="1224"/>
        <v>8.9999999997231753E-2</v>
      </c>
      <c r="L6695" s="28">
        <f t="shared" si="1231"/>
        <v>4.811097633235077</v>
      </c>
      <c r="M6695" s="28">
        <f t="shared" si="1225"/>
        <v>0.31253468163409348</v>
      </c>
      <c r="N6695" s="28">
        <f t="shared" si="1229"/>
        <v>6.861382640483793</v>
      </c>
      <c r="O6695" s="28">
        <f t="shared" si="1226"/>
        <v>0.44572365863033786</v>
      </c>
      <c r="P6695" s="28">
        <f t="shared" si="1227"/>
        <v>0.7582583402644314</v>
      </c>
      <c r="Q6695" s="6">
        <f t="shared" si="1221"/>
        <v>0.15001664718436486</v>
      </c>
      <c r="R6695" s="6">
        <f t="shared" si="1222"/>
        <v>0.17383222686583177</v>
      </c>
      <c r="S6695" s="6">
        <f t="shared" si="1223"/>
        <v>0.32384887405019663</v>
      </c>
    </row>
    <row r="6696" spans="2:19" customFormat="1" x14ac:dyDescent="0.25">
      <c r="B6696" s="200" t="s">
        <v>866</v>
      </c>
      <c r="C6696" s="114">
        <v>4</v>
      </c>
      <c r="D6696" s="1">
        <v>9.6</v>
      </c>
      <c r="E6696" s="1"/>
      <c r="F6696" s="1"/>
      <c r="G6696" s="4">
        <f t="shared" si="1230"/>
        <v>64.961200000000005</v>
      </c>
      <c r="H6696" s="201"/>
      <c r="I6696" s="201"/>
      <c r="J6696" s="204">
        <f t="shared" si="1228"/>
        <v>7.2382294738708832E-3</v>
      </c>
      <c r="K6696" s="204">
        <f t="shared" si="1224"/>
        <v>0.47020408161819033</v>
      </c>
      <c r="L6696" s="28">
        <f t="shared" si="1231"/>
        <v>32.18367369985107</v>
      </c>
      <c r="M6696" s="28">
        <f t="shared" si="1225"/>
        <v>2.0906901045021939</v>
      </c>
      <c r="N6696" s="28">
        <f t="shared" si="1229"/>
        <v>18.049588796207782</v>
      </c>
      <c r="O6696" s="28">
        <f t="shared" si="1226"/>
        <v>1.172522970450695</v>
      </c>
      <c r="P6696" s="28">
        <f t="shared" si="1227"/>
        <v>3.2632130749528887</v>
      </c>
      <c r="Q6696" s="6">
        <f t="shared" si="1221"/>
        <v>1.0035312501610532</v>
      </c>
      <c r="R6696" s="6">
        <f t="shared" si="1222"/>
        <v>0.45728395847577108</v>
      </c>
      <c r="S6696" s="6">
        <f t="shared" si="1223"/>
        <v>1.4608152086368242</v>
      </c>
    </row>
    <row r="6697" spans="2:19" customFormat="1" x14ac:dyDescent="0.25">
      <c r="B6697" s="200" t="s">
        <v>866</v>
      </c>
      <c r="C6697" s="114">
        <v>4</v>
      </c>
      <c r="D6697" s="1">
        <v>9.1999999999999993</v>
      </c>
      <c r="E6697" s="1"/>
      <c r="F6697" s="1"/>
      <c r="G6697" s="4">
        <f t="shared" si="1230"/>
        <v>64.961200000000005</v>
      </c>
      <c r="H6697" s="201"/>
      <c r="I6697" s="201"/>
      <c r="J6697" s="204">
        <f t="shared" si="1228"/>
        <v>6.6476100549960017E-3</v>
      </c>
      <c r="K6697" s="204">
        <f t="shared" si="1224"/>
        <v>0.43183673468059491</v>
      </c>
      <c r="L6697" s="28">
        <f t="shared" si="1231"/>
        <v>29.183828648764486</v>
      </c>
      <c r="M6697" s="28">
        <f t="shared" si="1225"/>
        <v>1.8958165663897435</v>
      </c>
      <c r="N6697" s="28">
        <f t="shared" si="1229"/>
        <v>17.172824342989255</v>
      </c>
      <c r="O6697" s="28">
        <f t="shared" si="1226"/>
        <v>1.1155672983475522</v>
      </c>
      <c r="P6697" s="28">
        <f t="shared" si="1227"/>
        <v>3.0113838647372955</v>
      </c>
      <c r="Q6697" s="6">
        <f t="shared" si="1221"/>
        <v>0.90999195186707682</v>
      </c>
      <c r="R6697" s="6">
        <f t="shared" si="1222"/>
        <v>0.43507124635554539</v>
      </c>
      <c r="S6697" s="6">
        <f t="shared" si="1223"/>
        <v>1.3450631982226222</v>
      </c>
    </row>
    <row r="6698" spans="2:19" customFormat="1" x14ac:dyDescent="0.25">
      <c r="B6698" s="200" t="s">
        <v>866</v>
      </c>
      <c r="C6698" s="114">
        <v>4</v>
      </c>
      <c r="D6698" s="1">
        <v>3</v>
      </c>
      <c r="E6698" s="1"/>
      <c r="F6698" s="1"/>
      <c r="G6698" s="4">
        <f t="shared" si="1230"/>
        <v>795.77470000000005</v>
      </c>
      <c r="H6698" s="201"/>
      <c r="I6698" s="201"/>
      <c r="J6698" s="204">
        <f t="shared" si="1228"/>
        <v>7.0685834705770342E-4</v>
      </c>
      <c r="K6698" s="204">
        <f t="shared" si="1224"/>
        <v>0.56249666683810862</v>
      </c>
      <c r="L6698" s="28">
        <f t="shared" si="1231"/>
        <v>2.219707841442716</v>
      </c>
      <c r="M6698" s="28">
        <f t="shared" si="1225"/>
        <v>1.7663769089848702</v>
      </c>
      <c r="N6698" s="28">
        <f t="shared" si="1229"/>
        <v>4.6285167281146418</v>
      </c>
      <c r="O6698" s="28">
        <f t="shared" si="1226"/>
        <v>3.6832347567317885</v>
      </c>
      <c r="P6698" s="28">
        <f t="shared" si="1227"/>
        <v>5.4496116657166587</v>
      </c>
      <c r="Q6698" s="6">
        <f t="shared" si="1221"/>
        <v>0.84786091631273763</v>
      </c>
      <c r="R6698" s="6">
        <f t="shared" si="1222"/>
        <v>1.4364615551253976</v>
      </c>
      <c r="S6698" s="6">
        <f t="shared" si="1223"/>
        <v>2.2843224714381352</v>
      </c>
    </row>
    <row r="6699" spans="2:19" customFormat="1" x14ac:dyDescent="0.25">
      <c r="B6699" s="200" t="s">
        <v>866</v>
      </c>
      <c r="C6699" s="114">
        <v>5</v>
      </c>
      <c r="D6699" s="1">
        <v>8.4</v>
      </c>
      <c r="E6699" s="1"/>
      <c r="F6699" s="1"/>
      <c r="G6699" s="4">
        <f t="shared" si="1230"/>
        <v>64.961200000000005</v>
      </c>
      <c r="H6699" s="201"/>
      <c r="I6699" s="201"/>
      <c r="J6699" s="204">
        <f t="shared" si="1228"/>
        <v>5.5417694409323958E-3</v>
      </c>
      <c r="K6699" s="204">
        <f t="shared" si="1224"/>
        <v>0.35999999998892701</v>
      </c>
      <c r="L6699" s="28">
        <f t="shared" si="1231"/>
        <v>23.676207107687297</v>
      </c>
      <c r="M6699" s="28">
        <f t="shared" si="1225"/>
        <v>1.5380348549959169</v>
      </c>
      <c r="N6699" s="28">
        <f t="shared" si="1229"/>
        <v>15.438913512745591</v>
      </c>
      <c r="O6699" s="28">
        <f t="shared" si="1226"/>
        <v>1.0029303679371999</v>
      </c>
      <c r="P6699" s="28">
        <f t="shared" si="1227"/>
        <v>2.5409652229331168</v>
      </c>
      <c r="Q6699" s="6">
        <f t="shared" si="1221"/>
        <v>0.73825673039804007</v>
      </c>
      <c r="R6699" s="6">
        <f t="shared" si="1222"/>
        <v>0.39114284349550799</v>
      </c>
      <c r="S6699" s="6">
        <f t="shared" si="1223"/>
        <v>1.1293995738935481</v>
      </c>
    </row>
    <row r="6700" spans="2:19" customFormat="1" x14ac:dyDescent="0.25">
      <c r="B6700" s="200" t="s">
        <v>866</v>
      </c>
      <c r="C6700" s="114">
        <v>5</v>
      </c>
      <c r="D6700" s="1">
        <v>8.5</v>
      </c>
      <c r="E6700" s="1"/>
      <c r="F6700" s="1"/>
      <c r="G6700" s="4">
        <f t="shared" si="1230"/>
        <v>64.961200000000005</v>
      </c>
      <c r="H6700" s="201"/>
      <c r="I6700" s="201"/>
      <c r="J6700" s="204">
        <f t="shared" si="1228"/>
        <v>5.6745017305465653E-3</v>
      </c>
      <c r="K6700" s="204">
        <f t="shared" si="1224"/>
        <v>0.36862244896825369</v>
      </c>
      <c r="L6700" s="28">
        <f t="shared" si="1231"/>
        <v>24.32921867173739</v>
      </c>
      <c r="M6700" s="28">
        <f t="shared" si="1225"/>
        <v>1.5804552706332824</v>
      </c>
      <c r="N6700" s="28">
        <f t="shared" si="1229"/>
        <v>15.654172411593242</v>
      </c>
      <c r="O6700" s="28">
        <f t="shared" si="1226"/>
        <v>1.0169138445882482</v>
      </c>
      <c r="P6700" s="28">
        <f t="shared" si="1227"/>
        <v>2.5973691152215306</v>
      </c>
      <c r="Q6700" s="6">
        <f t="shared" si="1221"/>
        <v>0.75861852990397549</v>
      </c>
      <c r="R6700" s="6">
        <f t="shared" si="1222"/>
        <v>0.39659639938941682</v>
      </c>
      <c r="S6700" s="6">
        <f t="shared" si="1223"/>
        <v>1.1552149292933924</v>
      </c>
    </row>
    <row r="6701" spans="2:19" customFormat="1" x14ac:dyDescent="0.25">
      <c r="B6701" s="200" t="s">
        <v>866</v>
      </c>
      <c r="C6701" s="114">
        <v>5</v>
      </c>
      <c r="D6701" s="1">
        <v>8.3000000000000007</v>
      </c>
      <c r="E6701" s="1"/>
      <c r="F6701" s="1"/>
      <c r="G6701" s="4">
        <f t="shared" si="1230"/>
        <v>64.961200000000005</v>
      </c>
      <c r="H6701" s="201"/>
      <c r="I6701" s="201"/>
      <c r="J6701" s="204">
        <f t="shared" si="1228"/>
        <v>5.4106079476450219E-3</v>
      </c>
      <c r="K6701" s="204">
        <f t="shared" si="1224"/>
        <v>0.35147959182592381</v>
      </c>
      <c r="L6701" s="28">
        <f t="shared" si="1231"/>
        <v>23.033216302360287</v>
      </c>
      <c r="M6701" s="28">
        <f t="shared" si="1225"/>
        <v>1.4962653998827395</v>
      </c>
      <c r="N6701" s="28">
        <f t="shared" si="1229"/>
        <v>15.224089825772444</v>
      </c>
      <c r="O6701" s="28">
        <f t="shared" si="1226"/>
        <v>0.98897516317232204</v>
      </c>
      <c r="P6701" s="28">
        <f t="shared" si="1227"/>
        <v>2.4852405630550614</v>
      </c>
      <c r="Q6701" s="6">
        <f t="shared" si="1221"/>
        <v>0.71820739194371497</v>
      </c>
      <c r="R6701" s="6">
        <f t="shared" si="1222"/>
        <v>0.38570031363720558</v>
      </c>
      <c r="S6701" s="6">
        <f t="shared" si="1223"/>
        <v>1.1039077055809206</v>
      </c>
    </row>
    <row r="6702" spans="2:19" customFormat="1" x14ac:dyDescent="0.25">
      <c r="B6702" s="200" t="s">
        <v>866</v>
      </c>
      <c r="C6702" s="114">
        <v>5</v>
      </c>
      <c r="D6702" s="1">
        <v>5.7</v>
      </c>
      <c r="E6702" s="1"/>
      <c r="F6702" s="1"/>
      <c r="G6702" s="4">
        <f t="shared" si="1230"/>
        <v>64.961200000000005</v>
      </c>
      <c r="H6702" s="201"/>
      <c r="I6702" s="201"/>
      <c r="J6702" s="204">
        <f t="shared" si="1228"/>
        <v>2.5517586328783095E-3</v>
      </c>
      <c r="K6702" s="204">
        <f t="shared" si="1224"/>
        <v>0.1657653061173503</v>
      </c>
      <c r="L6702" s="28">
        <f t="shared" si="1231"/>
        <v>9.7084599828880815</v>
      </c>
      <c r="M6702" s="28">
        <f t="shared" si="1225"/>
        <v>0.63067322287304872</v>
      </c>
      <c r="N6702" s="28">
        <f t="shared" si="1229"/>
        <v>9.8080698655856366</v>
      </c>
      <c r="O6702" s="28">
        <f t="shared" si="1226"/>
        <v>0.63714400051044973</v>
      </c>
      <c r="P6702" s="28">
        <f t="shared" si="1227"/>
        <v>1.2678172233834983</v>
      </c>
      <c r="Q6702" s="6">
        <f t="shared" si="1221"/>
        <v>0.30272314697906338</v>
      </c>
      <c r="R6702" s="6">
        <f t="shared" si="1222"/>
        <v>0.24848616019907541</v>
      </c>
      <c r="S6702" s="6">
        <f t="shared" si="1223"/>
        <v>0.55120930717813876</v>
      </c>
    </row>
    <row r="6703" spans="2:19" customFormat="1" x14ac:dyDescent="0.25">
      <c r="B6703" s="200" t="s">
        <v>866</v>
      </c>
      <c r="C6703" s="114">
        <v>5</v>
      </c>
      <c r="D6703" s="1">
        <v>9.1</v>
      </c>
      <c r="E6703" s="1"/>
      <c r="F6703" s="1"/>
      <c r="G6703" s="4">
        <f t="shared" si="1230"/>
        <v>64.961200000000005</v>
      </c>
      <c r="H6703" s="201"/>
      <c r="I6703" s="201"/>
      <c r="J6703" s="204">
        <f t="shared" si="1228"/>
        <v>6.5038821910942696E-3</v>
      </c>
      <c r="K6703" s="204">
        <f t="shared" si="1224"/>
        <v>0.4224999999870046</v>
      </c>
      <c r="L6703" s="28">
        <f t="shared" si="1231"/>
        <v>28.459693107492722</v>
      </c>
      <c r="M6703" s="28">
        <f t="shared" si="1225"/>
        <v>1.8487758517536694</v>
      </c>
      <c r="N6703" s="28">
        <f t="shared" si="1229"/>
        <v>16.954633202475005</v>
      </c>
      <c r="O6703" s="28">
        <f t="shared" si="1226"/>
        <v>1.1013933397554569</v>
      </c>
      <c r="P6703" s="28">
        <f t="shared" si="1227"/>
        <v>2.9501691915091266</v>
      </c>
      <c r="Q6703" s="6">
        <f t="shared" si="1221"/>
        <v>0.88741240884176131</v>
      </c>
      <c r="R6703" s="6">
        <f t="shared" si="1222"/>
        <v>0.42954340250462825</v>
      </c>
      <c r="S6703" s="6">
        <f t="shared" si="1223"/>
        <v>1.3169558113463895</v>
      </c>
    </row>
    <row r="6704" spans="2:19" customFormat="1" x14ac:dyDescent="0.25">
      <c r="B6704" s="200" t="s">
        <v>866</v>
      </c>
      <c r="C6704" s="114">
        <v>5</v>
      </c>
      <c r="D6704" s="1">
        <v>6.9</v>
      </c>
      <c r="E6704" s="1"/>
      <c r="F6704" s="1"/>
      <c r="G6704" s="4">
        <f t="shared" si="1230"/>
        <v>64.961200000000005</v>
      </c>
      <c r="H6704" s="201"/>
      <c r="I6704" s="201"/>
      <c r="J6704" s="204">
        <f t="shared" si="1228"/>
        <v>3.7392806559352516E-3</v>
      </c>
      <c r="K6704" s="204">
        <f t="shared" si="1224"/>
        <v>0.24290816325783468</v>
      </c>
      <c r="L6704" s="28">
        <f t="shared" si="1231"/>
        <v>15.062883294996576</v>
      </c>
      <c r="M6704" s="28">
        <f t="shared" si="1225"/>
        <v>0.97850299328216439</v>
      </c>
      <c r="N6704" s="28">
        <f t="shared" si="1229"/>
        <v>12.264882891847247</v>
      </c>
      <c r="O6704" s="28">
        <f t="shared" si="1226"/>
        <v>0.79674152596761971</v>
      </c>
      <c r="P6704" s="28">
        <f t="shared" si="1227"/>
        <v>1.7752445192497841</v>
      </c>
      <c r="Q6704" s="6">
        <f t="shared" si="1221"/>
        <v>0.46968143677543889</v>
      </c>
      <c r="R6704" s="6">
        <f t="shared" si="1222"/>
        <v>0.31072919512737168</v>
      </c>
      <c r="S6704" s="6">
        <f t="shared" si="1223"/>
        <v>0.78041063190281057</v>
      </c>
    </row>
    <row r="6705" spans="2:19" customFormat="1" x14ac:dyDescent="0.25">
      <c r="B6705" s="200" t="s">
        <v>866</v>
      </c>
      <c r="C6705" s="114">
        <v>5</v>
      </c>
      <c r="D6705" s="1">
        <v>6.1</v>
      </c>
      <c r="E6705" s="1"/>
      <c r="F6705" s="1"/>
      <c r="G6705" s="4">
        <f t="shared" si="1230"/>
        <v>64.961200000000005</v>
      </c>
      <c r="H6705" s="201"/>
      <c r="I6705" s="201"/>
      <c r="J6705" s="204">
        <f t="shared" si="1228"/>
        <v>2.9224665660019049E-3</v>
      </c>
      <c r="K6705" s="204">
        <f t="shared" si="1224"/>
        <v>0.18984693876967082</v>
      </c>
      <c r="L6705" s="28">
        <f t="shared" si="1231"/>
        <v>11.346641732690337</v>
      </c>
      <c r="M6705" s="28">
        <f t="shared" si="1225"/>
        <v>0.73709147722241208</v>
      </c>
      <c r="N6705" s="28">
        <f t="shared" si="1229"/>
        <v>10.618077151196925</v>
      </c>
      <c r="O6705" s="28">
        <f t="shared" si="1226"/>
        <v>0.68976304681311085</v>
      </c>
      <c r="P6705" s="28">
        <f t="shared" si="1227"/>
        <v>1.426854524035523</v>
      </c>
      <c r="Q6705" s="6">
        <f t="shared" si="1221"/>
        <v>0.35380390906675779</v>
      </c>
      <c r="R6705" s="6">
        <f t="shared" si="1222"/>
        <v>0.26900758825711324</v>
      </c>
      <c r="S6705" s="6">
        <f t="shared" si="1223"/>
        <v>0.62281149732387098</v>
      </c>
    </row>
    <row r="6706" spans="2:19" customFormat="1" x14ac:dyDescent="0.25">
      <c r="B6706" s="200" t="s">
        <v>866</v>
      </c>
      <c r="C6706" s="114">
        <v>5</v>
      </c>
      <c r="D6706" s="1">
        <v>8.9</v>
      </c>
      <c r="E6706" s="1"/>
      <c r="F6706" s="1"/>
      <c r="G6706" s="4">
        <f t="shared" si="1230"/>
        <v>64.961200000000005</v>
      </c>
      <c r="H6706" s="201"/>
      <c r="I6706" s="201"/>
      <c r="J6706" s="204">
        <f t="shared" si="1228"/>
        <v>6.2211388522711887E-3</v>
      </c>
      <c r="K6706" s="204">
        <f t="shared" si="1224"/>
        <v>0.40413265304879409</v>
      </c>
      <c r="L6706" s="28">
        <f t="shared" si="1231"/>
        <v>27.04217861046752</v>
      </c>
      <c r="M6706" s="28">
        <f t="shared" si="1225"/>
        <v>1.7566924072234475</v>
      </c>
      <c r="N6706" s="28">
        <f t="shared" si="1229"/>
        <v>16.519476384138205</v>
      </c>
      <c r="O6706" s="28">
        <f t="shared" si="1226"/>
        <v>1.073125030099819</v>
      </c>
      <c r="P6706" s="28">
        <f t="shared" si="1227"/>
        <v>2.8298174373232667</v>
      </c>
      <c r="Q6706" s="6">
        <f t="shared" si="1221"/>
        <v>0.84321235546725481</v>
      </c>
      <c r="R6706" s="6">
        <f t="shared" si="1222"/>
        <v>0.41851876173892943</v>
      </c>
      <c r="S6706" s="6">
        <f t="shared" si="1223"/>
        <v>1.2617311172061842</v>
      </c>
    </row>
    <row r="6707" spans="2:19" customFormat="1" x14ac:dyDescent="0.25">
      <c r="B6707" s="200" t="s">
        <v>866</v>
      </c>
      <c r="C6707" s="114">
        <v>5</v>
      </c>
      <c r="D6707" s="1">
        <v>5.2</v>
      </c>
      <c r="E6707" s="1"/>
      <c r="F6707" s="1"/>
      <c r="G6707" s="4">
        <f t="shared" si="1230"/>
        <v>64.961200000000005</v>
      </c>
      <c r="H6707" s="201"/>
      <c r="I6707" s="201"/>
      <c r="J6707" s="204">
        <f t="shared" si="1228"/>
        <v>2.1237166338267006E-3</v>
      </c>
      <c r="K6707" s="204">
        <f t="shared" si="1224"/>
        <v>0.13795918366922602</v>
      </c>
      <c r="L6707" s="28">
        <f t="shared" si="1231"/>
        <v>7.8611437635641082</v>
      </c>
      <c r="M6707" s="28">
        <f t="shared" si="1225"/>
        <v>0.51066934215868187</v>
      </c>
      <c r="N6707" s="28">
        <f t="shared" si="1229"/>
        <v>8.8091474968502013</v>
      </c>
      <c r="O6707" s="28">
        <f t="shared" si="1226"/>
        <v>0.5722528034719111</v>
      </c>
      <c r="P6707" s="28">
        <f t="shared" si="1227"/>
        <v>1.0829221456305929</v>
      </c>
      <c r="Q6707" s="6">
        <f t="shared" si="1221"/>
        <v>0.2451212842361673</v>
      </c>
      <c r="R6707" s="6">
        <f t="shared" si="1222"/>
        <v>0.22317859335404533</v>
      </c>
      <c r="S6707" s="6">
        <f t="shared" si="1223"/>
        <v>0.46829987759021263</v>
      </c>
    </row>
    <row r="6708" spans="2:19" customFormat="1" x14ac:dyDescent="0.25">
      <c r="B6708" s="200" t="s">
        <v>866</v>
      </c>
      <c r="C6708" s="114">
        <v>5</v>
      </c>
      <c r="D6708" s="1">
        <v>7</v>
      </c>
      <c r="E6708" s="1"/>
      <c r="F6708" s="1"/>
      <c r="G6708" s="4">
        <f t="shared" si="1230"/>
        <v>64.961200000000005</v>
      </c>
      <c r="H6708" s="201"/>
      <c r="I6708" s="201"/>
      <c r="J6708" s="204">
        <f t="shared" si="1228"/>
        <v>3.8484510006474969E-3</v>
      </c>
      <c r="K6708" s="204">
        <f t="shared" si="1224"/>
        <v>0.24999999999231043</v>
      </c>
      <c r="L6708" s="28">
        <f t="shared" si="1231"/>
        <v>15.569492106387406</v>
      </c>
      <c r="M6708" s="28">
        <f t="shared" si="1225"/>
        <v>1.0114129102390135</v>
      </c>
      <c r="N6708" s="28">
        <f t="shared" si="1229"/>
        <v>12.473107819356448</v>
      </c>
      <c r="O6708" s="28">
        <f t="shared" si="1226"/>
        <v>0.81026806739089385</v>
      </c>
      <c r="P6708" s="28">
        <f t="shared" si="1227"/>
        <v>1.8216809776299074</v>
      </c>
      <c r="Q6708" s="6">
        <f t="shared" si="1221"/>
        <v>0.48547819691472643</v>
      </c>
      <c r="R6708" s="6">
        <f t="shared" si="1222"/>
        <v>0.31600454628244862</v>
      </c>
      <c r="S6708" s="6">
        <f t="shared" si="1223"/>
        <v>0.80148274319717505</v>
      </c>
    </row>
    <row r="6709" spans="2:19" customFormat="1" x14ac:dyDescent="0.25">
      <c r="B6709" s="200" t="s">
        <v>866</v>
      </c>
      <c r="C6709" s="114">
        <v>5</v>
      </c>
      <c r="D6709" s="1">
        <v>6.1</v>
      </c>
      <c r="E6709" s="1"/>
      <c r="F6709" s="1"/>
      <c r="G6709" s="4">
        <f t="shared" si="1230"/>
        <v>64.961200000000005</v>
      </c>
      <c r="H6709" s="201"/>
      <c r="I6709" s="201"/>
      <c r="J6709" s="204">
        <f t="shared" si="1228"/>
        <v>2.9224665660019049E-3</v>
      </c>
      <c r="K6709" s="204">
        <f t="shared" si="1224"/>
        <v>0.18984693876967082</v>
      </c>
      <c r="L6709" s="28">
        <f t="shared" si="1231"/>
        <v>11.346641732690337</v>
      </c>
      <c r="M6709" s="28">
        <f t="shared" si="1225"/>
        <v>0.73709147722241208</v>
      </c>
      <c r="N6709" s="28">
        <f t="shared" si="1229"/>
        <v>10.618077151196925</v>
      </c>
      <c r="O6709" s="28">
        <f t="shared" si="1226"/>
        <v>0.68976304681311085</v>
      </c>
      <c r="P6709" s="28">
        <f t="shared" si="1227"/>
        <v>1.426854524035523</v>
      </c>
      <c r="Q6709" s="6">
        <f t="shared" si="1221"/>
        <v>0.35380390906675779</v>
      </c>
      <c r="R6709" s="6">
        <f t="shared" si="1222"/>
        <v>0.26900758825711324</v>
      </c>
      <c r="S6709" s="6">
        <f t="shared" si="1223"/>
        <v>0.62281149732387098</v>
      </c>
    </row>
    <row r="6710" spans="2:19" customFormat="1" x14ac:dyDescent="0.25">
      <c r="B6710" s="200" t="s">
        <v>866</v>
      </c>
      <c r="C6710" s="114">
        <v>5</v>
      </c>
      <c r="D6710" s="1">
        <v>4.3</v>
      </c>
      <c r="E6710" s="1"/>
      <c r="F6710" s="1"/>
      <c r="G6710" s="4">
        <f t="shared" si="1230"/>
        <v>64.961200000000005</v>
      </c>
      <c r="H6710" s="201"/>
      <c r="I6710" s="201"/>
      <c r="J6710" s="204">
        <f t="shared" si="1228"/>
        <v>1.4522012041218817E-3</v>
      </c>
      <c r="K6710" s="204">
        <f t="shared" si="1224"/>
        <v>9.4336734690975893E-2</v>
      </c>
      <c r="L6710" s="28">
        <f t="shared" si="1231"/>
        <v>5.0785301024450318</v>
      </c>
      <c r="M6710" s="28">
        <f t="shared" si="1225"/>
        <v>0.3299074160899001</v>
      </c>
      <c r="N6710" s="28">
        <f t="shared" si="1229"/>
        <v>7.0529054640829827</v>
      </c>
      <c r="O6710" s="28">
        <f t="shared" si="1226"/>
        <v>0.45816521132004828</v>
      </c>
      <c r="P6710" s="28">
        <f t="shared" si="1227"/>
        <v>0.78807262740994832</v>
      </c>
      <c r="Q6710" s="6">
        <f t="shared" si="1221"/>
        <v>0.15835555972315205</v>
      </c>
      <c r="R6710" s="6">
        <f t="shared" si="1222"/>
        <v>0.17868443241481885</v>
      </c>
      <c r="S6710" s="6">
        <f t="shared" si="1223"/>
        <v>0.33703999213797087</v>
      </c>
    </row>
    <row r="6711" spans="2:19" customFormat="1" x14ac:dyDescent="0.25">
      <c r="B6711" s="200" t="s">
        <v>866</v>
      </c>
      <c r="C6711" s="114">
        <v>5</v>
      </c>
      <c r="D6711" s="1">
        <v>8.8000000000000007</v>
      </c>
      <c r="E6711" s="1"/>
      <c r="F6711" s="1"/>
      <c r="G6711" s="4">
        <f t="shared" si="1230"/>
        <v>64.961200000000005</v>
      </c>
      <c r="H6711" s="201"/>
      <c r="I6711" s="201"/>
      <c r="J6711" s="204">
        <f t="shared" si="1228"/>
        <v>6.0821233773498407E-3</v>
      </c>
      <c r="K6711" s="204">
        <f t="shared" si="1224"/>
        <v>0.39510204080417388</v>
      </c>
      <c r="L6711" s="28">
        <f t="shared" si="1231"/>
        <v>26.348731681885365</v>
      </c>
      <c r="M6711" s="28">
        <f t="shared" si="1225"/>
        <v>1.7116452617326934</v>
      </c>
      <c r="N6711" s="28">
        <f t="shared" si="1229"/>
        <v>16.302518287873927</v>
      </c>
      <c r="O6711" s="28">
        <f t="shared" si="1226"/>
        <v>1.0590311715434086</v>
      </c>
      <c r="P6711" s="28">
        <f t="shared" si="1227"/>
        <v>2.770676433276102</v>
      </c>
      <c r="Q6711" s="6">
        <f t="shared" si="1221"/>
        <v>0.82158972563169275</v>
      </c>
      <c r="R6711" s="6">
        <f t="shared" si="1222"/>
        <v>0.41302215690192939</v>
      </c>
      <c r="S6711" s="6">
        <f t="shared" si="1223"/>
        <v>1.2346118825336221</v>
      </c>
    </row>
    <row r="6712" spans="2:19" customFormat="1" x14ac:dyDescent="0.25">
      <c r="B6712" s="200" t="s">
        <v>866</v>
      </c>
      <c r="C6712" s="114">
        <v>5</v>
      </c>
      <c r="D6712" s="1">
        <v>8</v>
      </c>
      <c r="E6712" s="1"/>
      <c r="F6712" s="1"/>
      <c r="G6712" s="4">
        <f t="shared" si="1230"/>
        <v>64.961200000000005</v>
      </c>
      <c r="H6712" s="201"/>
      <c r="I6712" s="201"/>
      <c r="J6712" s="204">
        <f t="shared" si="1228"/>
        <v>5.0265482457436689E-3</v>
      </c>
      <c r="K6712" s="204">
        <f t="shared" si="1224"/>
        <v>0.32653061223485441</v>
      </c>
      <c r="L6712" s="28">
        <f t="shared" si="1231"/>
        <v>21.164008717497858</v>
      </c>
      <c r="M6712" s="28">
        <f t="shared" si="1225"/>
        <v>1.3748394297657729</v>
      </c>
      <c r="N6712" s="28">
        <f t="shared" si="1229"/>
        <v>14.58227400291401</v>
      </c>
      <c r="O6712" s="28">
        <f t="shared" si="1226"/>
        <v>0.94728203633176278</v>
      </c>
      <c r="P6712" s="28">
        <f t="shared" si="1227"/>
        <v>2.3221214660975358</v>
      </c>
      <c r="Q6712" s="6">
        <f t="shared" si="1221"/>
        <v>0.65992292628757099</v>
      </c>
      <c r="R6712" s="6">
        <f t="shared" si="1222"/>
        <v>0.3694399941693875</v>
      </c>
      <c r="S6712" s="6">
        <f t="shared" si="1223"/>
        <v>1.0293629204569585</v>
      </c>
    </row>
    <row r="6713" spans="2:19" customFormat="1" x14ac:dyDescent="0.25">
      <c r="B6713" s="200" t="s">
        <v>866</v>
      </c>
      <c r="C6713" s="114">
        <v>5</v>
      </c>
      <c r="D6713" s="1">
        <v>6.2</v>
      </c>
      <c r="E6713" s="1"/>
      <c r="F6713" s="1"/>
      <c r="G6713" s="4">
        <f t="shared" si="1230"/>
        <v>64.961200000000005</v>
      </c>
      <c r="H6713" s="201"/>
      <c r="I6713" s="201"/>
      <c r="J6713" s="204">
        <f t="shared" si="1228"/>
        <v>3.0190705400997908E-3</v>
      </c>
      <c r="K6713" s="204">
        <f t="shared" si="1224"/>
        <v>0.1961224489735594</v>
      </c>
      <c r="L6713" s="28">
        <f t="shared" si="1231"/>
        <v>11.778840632041497</v>
      </c>
      <c r="M6713" s="28">
        <f t="shared" si="1225"/>
        <v>0.76516763690751333</v>
      </c>
      <c r="N6713" s="28">
        <f t="shared" si="1229"/>
        <v>10.8220178607594</v>
      </c>
      <c r="O6713" s="28">
        <f t="shared" si="1226"/>
        <v>0.70301128029210602</v>
      </c>
      <c r="P6713" s="28">
        <f t="shared" si="1227"/>
        <v>1.4681789171996193</v>
      </c>
      <c r="Q6713" s="6">
        <f t="shared" si="1221"/>
        <v>0.36728046571560641</v>
      </c>
      <c r="R6713" s="6">
        <f t="shared" si="1222"/>
        <v>0.27417439931392135</v>
      </c>
      <c r="S6713" s="6">
        <f t="shared" si="1223"/>
        <v>0.64145486502952775</v>
      </c>
    </row>
    <row r="6714" spans="2:19" customFormat="1" x14ac:dyDescent="0.25">
      <c r="B6714" s="200" t="s">
        <v>866</v>
      </c>
      <c r="C6714" s="114">
        <v>5</v>
      </c>
      <c r="D6714" s="1">
        <v>7.8</v>
      </c>
      <c r="E6714" s="1"/>
      <c r="F6714" s="1"/>
      <c r="G6714" s="4">
        <f t="shared" si="1230"/>
        <v>64.961200000000005</v>
      </c>
      <c r="H6714" s="201"/>
      <c r="I6714" s="201"/>
      <c r="J6714" s="204">
        <f t="shared" si="1228"/>
        <v>4.7783624261100756E-3</v>
      </c>
      <c r="K6714" s="204">
        <f t="shared" si="1224"/>
        <v>0.31040816325575848</v>
      </c>
      <c r="L6714" s="28">
        <f t="shared" si="1231"/>
        <v>19.967309203036706</v>
      </c>
      <c r="M6714" s="28">
        <f t="shared" si="1225"/>
        <v>1.2971003917591177</v>
      </c>
      <c r="N6714" s="28">
        <f t="shared" si="1229"/>
        <v>14.156655209656122</v>
      </c>
      <c r="O6714" s="28">
        <f t="shared" si="1226"/>
        <v>0.91963332824289878</v>
      </c>
      <c r="P6714" s="28">
        <f t="shared" si="1227"/>
        <v>2.2167337200020167</v>
      </c>
      <c r="Q6714" s="6">
        <f t="shared" si="1221"/>
        <v>0.62260818804437645</v>
      </c>
      <c r="R6714" s="6">
        <f t="shared" si="1222"/>
        <v>0.35865699801473055</v>
      </c>
      <c r="S6714" s="6">
        <f t="shared" si="1223"/>
        <v>0.98126518605910706</v>
      </c>
    </row>
    <row r="6715" spans="2:19" customFormat="1" x14ac:dyDescent="0.25">
      <c r="B6715" s="200" t="s">
        <v>866</v>
      </c>
      <c r="C6715" s="114">
        <v>5</v>
      </c>
      <c r="D6715" s="1">
        <v>4.8</v>
      </c>
      <c r="E6715" s="1"/>
      <c r="F6715" s="1"/>
      <c r="G6715" s="4">
        <f t="shared" si="1230"/>
        <v>64.961200000000005</v>
      </c>
      <c r="H6715" s="201"/>
      <c r="I6715" s="201"/>
      <c r="J6715" s="204">
        <f t="shared" si="1228"/>
        <v>1.8095573684677208E-3</v>
      </c>
      <c r="K6715" s="204">
        <f t="shared" si="1224"/>
        <v>0.11755102040454758</v>
      </c>
      <c r="L6715" s="28">
        <f t="shared" si="1231"/>
        <v>6.5398480281028419</v>
      </c>
      <c r="M6715" s="28">
        <f t="shared" si="1225"/>
        <v>0.42483638396340279</v>
      </c>
      <c r="N6715" s="28">
        <f t="shared" si="1229"/>
        <v>8.0216224497877064</v>
      </c>
      <c r="O6715" s="28">
        <f t="shared" si="1226"/>
        <v>0.52109423039239344</v>
      </c>
      <c r="P6715" s="28">
        <f t="shared" si="1227"/>
        <v>0.94593061435579617</v>
      </c>
      <c r="Q6715" s="6">
        <f t="shared" si="1221"/>
        <v>0.20392146430243333</v>
      </c>
      <c r="R6715" s="6">
        <f t="shared" si="1222"/>
        <v>0.20322674985303346</v>
      </c>
      <c r="S6715" s="6">
        <f t="shared" si="1223"/>
        <v>0.40714821415546676</v>
      </c>
    </row>
    <row r="6716" spans="2:19" customFormat="1" x14ac:dyDescent="0.25">
      <c r="B6716" s="200" t="s">
        <v>866</v>
      </c>
      <c r="C6716" s="114">
        <v>5</v>
      </c>
      <c r="D6716" s="1">
        <v>7.5</v>
      </c>
      <c r="E6716" s="1"/>
      <c r="F6716" s="1"/>
      <c r="G6716" s="4">
        <f t="shared" si="1230"/>
        <v>64.961200000000005</v>
      </c>
      <c r="H6716" s="201"/>
      <c r="I6716" s="201"/>
      <c r="J6716" s="204">
        <f t="shared" si="1228"/>
        <v>4.4178646691106467E-3</v>
      </c>
      <c r="K6716" s="204">
        <f t="shared" si="1224"/>
        <v>0.28698979590953999</v>
      </c>
      <c r="L6716" s="28">
        <f t="shared" si="1231"/>
        <v>18.245673379916788</v>
      </c>
      <c r="M6716" s="28">
        <f t="shared" si="1225"/>
        <v>1.1852608605569988</v>
      </c>
      <c r="N6716" s="28">
        <f t="shared" si="1229"/>
        <v>13.521710947318155</v>
      </c>
      <c r="O6716" s="28">
        <f t="shared" si="1226"/>
        <v>0.87838658622827981</v>
      </c>
      <c r="P6716" s="28">
        <f t="shared" si="1227"/>
        <v>2.0636474467852786</v>
      </c>
      <c r="Q6716" s="6">
        <f t="shared" si="1221"/>
        <v>0.56892521306735933</v>
      </c>
      <c r="R6716" s="6">
        <f t="shared" si="1222"/>
        <v>0.34257076862902913</v>
      </c>
      <c r="S6716" s="6">
        <f t="shared" si="1223"/>
        <v>0.91149598169638846</v>
      </c>
    </row>
    <row r="6717" spans="2:19" customFormat="1" x14ac:dyDescent="0.25">
      <c r="B6717" s="200" t="s">
        <v>866</v>
      </c>
      <c r="C6717" s="114">
        <v>5</v>
      </c>
      <c r="D6717" s="1">
        <v>3.5</v>
      </c>
      <c r="E6717" s="1"/>
      <c r="F6717" s="1"/>
      <c r="G6717" s="4">
        <f t="shared" si="1230"/>
        <v>64.961200000000005</v>
      </c>
      <c r="H6717" s="201"/>
      <c r="I6717" s="201"/>
      <c r="J6717" s="204">
        <f t="shared" si="1228"/>
        <v>9.6211275016187424E-4</v>
      </c>
      <c r="K6717" s="204">
        <f t="shared" si="1224"/>
        <v>6.2499999998077607E-2</v>
      </c>
      <c r="L6717" s="28">
        <f t="shared" si="1231"/>
        <v>3.1637815247608514</v>
      </c>
      <c r="M6717" s="28">
        <f t="shared" si="1225"/>
        <v>0.20552304837265933</v>
      </c>
      <c r="N6717" s="28">
        <f t="shared" si="1229"/>
        <v>5.5433152983182508</v>
      </c>
      <c r="O6717" s="28">
        <f t="shared" si="1226"/>
        <v>0.36010042074168885</v>
      </c>
      <c r="P6717" s="28">
        <f t="shared" si="1227"/>
        <v>0.56562346911434824</v>
      </c>
      <c r="Q6717" s="6">
        <f t="shared" si="1221"/>
        <v>9.865106321887647E-2</v>
      </c>
      <c r="R6717" s="6">
        <f t="shared" si="1222"/>
        <v>0.14043916408925866</v>
      </c>
      <c r="S6717" s="6">
        <f t="shared" si="1223"/>
        <v>0.23909022730813512</v>
      </c>
    </row>
    <row r="6718" spans="2:19" customFormat="1" x14ac:dyDescent="0.25">
      <c r="B6718" s="200" t="s">
        <v>866</v>
      </c>
      <c r="C6718" s="114">
        <v>5</v>
      </c>
      <c r="D6718" s="1">
        <v>8.1999999999999993</v>
      </c>
      <c r="E6718" s="1"/>
      <c r="F6718" s="1"/>
      <c r="G6718" s="4">
        <f t="shared" si="1230"/>
        <v>64.961200000000005</v>
      </c>
      <c r="H6718" s="201"/>
      <c r="I6718" s="201"/>
      <c r="J6718" s="204">
        <f t="shared" si="1228"/>
        <v>5.2810172506844409E-3</v>
      </c>
      <c r="K6718" s="204">
        <f t="shared" si="1224"/>
        <v>0.34306122447924381</v>
      </c>
      <c r="L6718" s="28">
        <f t="shared" si="1231"/>
        <v>22.400210436181411</v>
      </c>
      <c r="M6718" s="28">
        <f t="shared" si="1225"/>
        <v>1.455144578411133</v>
      </c>
      <c r="N6718" s="28">
        <f t="shared" si="1229"/>
        <v>15.009705698547517</v>
      </c>
      <c r="O6718" s="28">
        <f t="shared" si="1226"/>
        <v>0.97504851273671411</v>
      </c>
      <c r="P6718" s="28">
        <f t="shared" si="1227"/>
        <v>2.4301930911478471</v>
      </c>
      <c r="Q6718" s="6">
        <f t="shared" si="1221"/>
        <v>0.69846939763734384</v>
      </c>
      <c r="R6718" s="6">
        <f t="shared" si="1222"/>
        <v>0.38026891996731854</v>
      </c>
      <c r="S6718" s="6">
        <f t="shared" si="1223"/>
        <v>1.0787383176046623</v>
      </c>
    </row>
    <row r="6719" spans="2:19" customFormat="1" x14ac:dyDescent="0.25">
      <c r="B6719" s="200" t="s">
        <v>866</v>
      </c>
      <c r="C6719" s="114">
        <v>5</v>
      </c>
      <c r="D6719" s="1">
        <v>4.0999999999999996</v>
      </c>
      <c r="E6719" s="1"/>
      <c r="F6719" s="1"/>
      <c r="G6719" s="4">
        <f t="shared" si="1230"/>
        <v>64.961200000000005</v>
      </c>
      <c r="H6719" s="201"/>
      <c r="I6719" s="201"/>
      <c r="J6719" s="204">
        <f t="shared" si="1228"/>
        <v>1.3202543126711102E-3</v>
      </c>
      <c r="K6719" s="204">
        <f t="shared" si="1224"/>
        <v>8.5765306119810952E-2</v>
      </c>
      <c r="L6719" s="28">
        <f t="shared" si="1231"/>
        <v>4.5518101325650582</v>
      </c>
      <c r="M6719" s="28">
        <f t="shared" si="1225"/>
        <v>0.29569105411886604</v>
      </c>
      <c r="N6719" s="28">
        <f t="shared" si="1229"/>
        <v>6.670633528309061</v>
      </c>
      <c r="O6719" s="28">
        <f t="shared" si="1226"/>
        <v>0.43333236716418877</v>
      </c>
      <c r="P6719" s="28">
        <f t="shared" si="1227"/>
        <v>0.72902342128305486</v>
      </c>
      <c r="Q6719" s="6">
        <f t="shared" si="1221"/>
        <v>0.14193170597705571</v>
      </c>
      <c r="R6719" s="6">
        <f t="shared" si="1222"/>
        <v>0.16899962319403364</v>
      </c>
      <c r="S6719" s="6">
        <f t="shared" si="1223"/>
        <v>0.31093132917108934</v>
      </c>
    </row>
    <row r="6720" spans="2:19" customFormat="1" x14ac:dyDescent="0.25">
      <c r="B6720" s="200" t="s">
        <v>866</v>
      </c>
      <c r="C6720" s="114">
        <v>5</v>
      </c>
      <c r="D6720" s="1">
        <v>4.7</v>
      </c>
      <c r="E6720" s="1"/>
      <c r="F6720" s="1"/>
      <c r="G6720" s="4">
        <f t="shared" si="1230"/>
        <v>64.961200000000005</v>
      </c>
      <c r="H6720" s="201"/>
      <c r="I6720" s="201"/>
      <c r="J6720" s="204">
        <f t="shared" si="1228"/>
        <v>1.7349445429449633E-3</v>
      </c>
      <c r="K6720" s="204">
        <f t="shared" si="1224"/>
        <v>0.11270408162918646</v>
      </c>
      <c r="L6720" s="28">
        <f t="shared" si="1231"/>
        <v>6.2308461373122945</v>
      </c>
      <c r="M6720" s="28">
        <f t="shared" si="1225"/>
        <v>0.40476324994603757</v>
      </c>
      <c r="N6720" s="28">
        <f t="shared" si="1229"/>
        <v>7.8264436633583525</v>
      </c>
      <c r="O6720" s="28">
        <f t="shared" si="1226"/>
        <v>0.50841518196547364</v>
      </c>
      <c r="P6720" s="28">
        <f t="shared" si="1227"/>
        <v>0.91317843191151127</v>
      </c>
      <c r="Q6720" s="6">
        <f t="shared" si="1221"/>
        <v>0.19428635997409802</v>
      </c>
      <c r="R6720" s="6">
        <f t="shared" si="1222"/>
        <v>0.19828192096653471</v>
      </c>
      <c r="S6720" s="6">
        <f t="shared" si="1223"/>
        <v>0.39256828094063273</v>
      </c>
    </row>
    <row r="6721" spans="2:19" customFormat="1" x14ac:dyDescent="0.25">
      <c r="B6721" s="200" t="s">
        <v>866</v>
      </c>
      <c r="C6721" s="114">
        <v>5</v>
      </c>
      <c r="D6721" s="1">
        <v>4.4000000000000004</v>
      </c>
      <c r="E6721" s="1"/>
      <c r="F6721" s="1"/>
      <c r="G6721" s="4">
        <f t="shared" si="1230"/>
        <v>64.961200000000005</v>
      </c>
      <c r="H6721" s="201"/>
      <c r="I6721" s="201"/>
      <c r="J6721" s="204">
        <f t="shared" si="1228"/>
        <v>1.5205308443374602E-3</v>
      </c>
      <c r="K6721" s="204">
        <f t="shared" si="1224"/>
        <v>9.877551020104347E-2</v>
      </c>
      <c r="L6721" s="28">
        <f t="shared" si="1231"/>
        <v>5.3541650508837426</v>
      </c>
      <c r="M6721" s="28">
        <f t="shared" si="1225"/>
        <v>0.34781299344971695</v>
      </c>
      <c r="N6721" s="28">
        <f t="shared" si="1229"/>
        <v>7.2451870323804508</v>
      </c>
      <c r="O6721" s="28">
        <f t="shared" si="1226"/>
        <v>0.47065605297680857</v>
      </c>
      <c r="P6721" s="28">
        <f t="shared" si="1227"/>
        <v>0.81846904642652551</v>
      </c>
      <c r="Q6721" s="6">
        <f t="shared" si="1221"/>
        <v>0.16695023685586413</v>
      </c>
      <c r="R6721" s="6">
        <f t="shared" si="1222"/>
        <v>0.18355586066095536</v>
      </c>
      <c r="S6721" s="6">
        <f t="shared" si="1223"/>
        <v>0.35050609751681949</v>
      </c>
    </row>
    <row r="6722" spans="2:19" customFormat="1" x14ac:dyDescent="0.25">
      <c r="B6722" s="200" t="s">
        <v>866</v>
      </c>
      <c r="C6722" s="114">
        <v>5</v>
      </c>
      <c r="D6722" s="1">
        <v>9.1</v>
      </c>
      <c r="E6722" s="1"/>
      <c r="F6722" s="1"/>
      <c r="G6722" s="4">
        <f t="shared" si="1230"/>
        <v>64.961200000000005</v>
      </c>
      <c r="H6722" s="201"/>
      <c r="I6722" s="201"/>
      <c r="J6722" s="204">
        <f t="shared" si="1228"/>
        <v>6.5038821910942696E-3</v>
      </c>
      <c r="K6722" s="204">
        <f t="shared" si="1224"/>
        <v>0.4224999999870046</v>
      </c>
      <c r="L6722" s="28">
        <f t="shared" si="1231"/>
        <v>28.459693107492722</v>
      </c>
      <c r="M6722" s="28">
        <f t="shared" si="1225"/>
        <v>1.8487758517536694</v>
      </c>
      <c r="N6722" s="28">
        <f t="shared" si="1229"/>
        <v>16.954633202475005</v>
      </c>
      <c r="O6722" s="28">
        <f t="shared" si="1226"/>
        <v>1.1013933397554569</v>
      </c>
      <c r="P6722" s="28">
        <f t="shared" si="1227"/>
        <v>2.9501691915091266</v>
      </c>
      <c r="Q6722" s="6">
        <f t="shared" si="1221"/>
        <v>0.88741240884176131</v>
      </c>
      <c r="R6722" s="6">
        <f t="shared" si="1222"/>
        <v>0.42954340250462825</v>
      </c>
      <c r="S6722" s="6">
        <f t="shared" si="1223"/>
        <v>1.3169558113463895</v>
      </c>
    </row>
    <row r="6723" spans="2:19" customFormat="1" x14ac:dyDescent="0.25">
      <c r="B6723" s="200" t="s">
        <v>866</v>
      </c>
      <c r="C6723" s="114">
        <v>5</v>
      </c>
      <c r="D6723" s="1">
        <v>14.6</v>
      </c>
      <c r="E6723" s="1"/>
      <c r="F6723" s="1"/>
      <c r="G6723" s="4">
        <f t="shared" si="1230"/>
        <v>64.961200000000005</v>
      </c>
      <c r="H6723" s="201"/>
      <c r="I6723" s="201"/>
      <c r="J6723" s="204">
        <f t="shared" si="1228"/>
        <v>1.6741547250980007E-2</v>
      </c>
      <c r="K6723" s="204">
        <f t="shared" si="1224"/>
        <v>1.0875510203747119</v>
      </c>
      <c r="L6723" s="28">
        <f t="shared" si="1231"/>
        <v>84.380339245409616</v>
      </c>
      <c r="M6723" s="28">
        <f t="shared" si="1225"/>
        <v>5.4814482001081304</v>
      </c>
      <c r="N6723" s="28">
        <f t="shared" si="1229"/>
        <v>29.478325560151333</v>
      </c>
      <c r="O6723" s="28">
        <f t="shared" si="1226"/>
        <v>1.9149474395207928</v>
      </c>
      <c r="P6723" s="28">
        <f t="shared" si="1227"/>
        <v>7.3963956396289232</v>
      </c>
      <c r="Q6723" s="6">
        <f t="shared" ref="Q6723:Q6786" si="1232">M6723*0.48</f>
        <v>2.6310951360519024</v>
      </c>
      <c r="R6723" s="6">
        <f t="shared" ref="R6723:R6786" si="1233">O6723*0.39</f>
        <v>0.74682950141310922</v>
      </c>
      <c r="S6723" s="6">
        <f t="shared" ref="S6723:S6786" si="1234">Q6723+R6723</f>
        <v>3.3779246374650116</v>
      </c>
    </row>
    <row r="6724" spans="2:19" customFormat="1" x14ac:dyDescent="0.25">
      <c r="B6724" s="200" t="s">
        <v>866</v>
      </c>
      <c r="C6724" s="114">
        <v>5</v>
      </c>
      <c r="D6724" s="1">
        <v>9.1999999999999993</v>
      </c>
      <c r="E6724" s="1"/>
      <c r="F6724" s="1"/>
      <c r="G6724" s="4">
        <f t="shared" si="1230"/>
        <v>64.961200000000005</v>
      </c>
      <c r="H6724" s="201"/>
      <c r="I6724" s="201"/>
      <c r="J6724" s="204">
        <f t="shared" si="1228"/>
        <v>6.6476100549960017E-3</v>
      </c>
      <c r="K6724" s="204">
        <f t="shared" si="1224"/>
        <v>0.43183673468059491</v>
      </c>
      <c r="L6724" s="28">
        <f t="shared" si="1231"/>
        <v>29.183828648764486</v>
      </c>
      <c r="M6724" s="28">
        <f t="shared" si="1225"/>
        <v>1.8958165663897435</v>
      </c>
      <c r="N6724" s="28">
        <f t="shared" si="1229"/>
        <v>17.172824342989255</v>
      </c>
      <c r="O6724" s="28">
        <f t="shared" si="1226"/>
        <v>1.1155672983475522</v>
      </c>
      <c r="P6724" s="28">
        <f t="shared" si="1227"/>
        <v>3.0113838647372955</v>
      </c>
      <c r="Q6724" s="6">
        <f t="shared" si="1232"/>
        <v>0.90999195186707682</v>
      </c>
      <c r="R6724" s="6">
        <f t="shared" si="1233"/>
        <v>0.43507124635554539</v>
      </c>
      <c r="S6724" s="6">
        <f t="shared" si="1234"/>
        <v>1.3450631982226222</v>
      </c>
    </row>
    <row r="6725" spans="2:19" customFormat="1" x14ac:dyDescent="0.25">
      <c r="B6725" s="200" t="s">
        <v>866</v>
      </c>
      <c r="C6725" s="114">
        <v>5</v>
      </c>
      <c r="D6725" s="1">
        <v>3.3</v>
      </c>
      <c r="E6725" s="1"/>
      <c r="F6725" s="1"/>
      <c r="G6725" s="4">
        <f t="shared" si="1230"/>
        <v>64.961200000000005</v>
      </c>
      <c r="H6725" s="201"/>
      <c r="I6725" s="201"/>
      <c r="J6725" s="204">
        <f t="shared" si="1228"/>
        <v>8.5529859993982123E-4</v>
      </c>
      <c r="K6725" s="204">
        <f t="shared" si="1224"/>
        <v>5.5561224488086945E-2</v>
      </c>
      <c r="L6725" s="28">
        <f t="shared" si="1231"/>
        <v>2.7634881041225379</v>
      </c>
      <c r="M6725" s="28">
        <f t="shared" si="1225"/>
        <v>0.17951950691152002</v>
      </c>
      <c r="N6725" s="28">
        <f t="shared" si="1229"/>
        <v>5.1745344101160526</v>
      </c>
      <c r="O6725" s="28">
        <f t="shared" si="1226"/>
        <v>0.3361439712423443</v>
      </c>
      <c r="P6725" s="28">
        <f t="shared" si="1227"/>
        <v>0.51566347815386426</v>
      </c>
      <c r="Q6725" s="6">
        <f t="shared" si="1232"/>
        <v>8.6169363317529613E-2</v>
      </c>
      <c r="R6725" s="6">
        <f t="shared" si="1233"/>
        <v>0.13109614878451428</v>
      </c>
      <c r="S6725" s="6">
        <f t="shared" si="1234"/>
        <v>0.2172655121020439</v>
      </c>
    </row>
    <row r="6726" spans="2:19" customFormat="1" x14ac:dyDescent="0.25">
      <c r="B6726" s="200" t="s">
        <v>866</v>
      </c>
      <c r="C6726" s="114">
        <v>5</v>
      </c>
      <c r="D6726" s="1">
        <v>8.3000000000000007</v>
      </c>
      <c r="E6726" s="1"/>
      <c r="F6726" s="1"/>
      <c r="G6726" s="4">
        <f t="shared" si="1230"/>
        <v>64.961200000000005</v>
      </c>
      <c r="H6726" s="201"/>
      <c r="I6726" s="201"/>
      <c r="J6726" s="204">
        <f t="shared" si="1228"/>
        <v>5.4106079476450219E-3</v>
      </c>
      <c r="K6726" s="204">
        <f t="shared" si="1224"/>
        <v>0.35147959182592381</v>
      </c>
      <c r="L6726" s="28">
        <f t="shared" si="1231"/>
        <v>23.033216302360287</v>
      </c>
      <c r="M6726" s="28">
        <f t="shared" si="1225"/>
        <v>1.4962653998827395</v>
      </c>
      <c r="N6726" s="28">
        <f t="shared" si="1229"/>
        <v>15.224089825772444</v>
      </c>
      <c r="O6726" s="28">
        <f t="shared" si="1226"/>
        <v>0.98897516317232204</v>
      </c>
      <c r="P6726" s="28">
        <f t="shared" si="1227"/>
        <v>2.4852405630550614</v>
      </c>
      <c r="Q6726" s="6">
        <f t="shared" si="1232"/>
        <v>0.71820739194371497</v>
      </c>
      <c r="R6726" s="6">
        <f t="shared" si="1233"/>
        <v>0.38570031363720558</v>
      </c>
      <c r="S6726" s="6">
        <f t="shared" si="1234"/>
        <v>1.1039077055809206</v>
      </c>
    </row>
    <row r="6727" spans="2:19" customFormat="1" x14ac:dyDescent="0.25">
      <c r="B6727" s="200" t="s">
        <v>866</v>
      </c>
      <c r="C6727" s="114">
        <v>5</v>
      </c>
      <c r="D6727" s="1">
        <v>11.8</v>
      </c>
      <c r="E6727" s="1"/>
      <c r="F6727" s="1"/>
      <c r="G6727" s="4">
        <f t="shared" si="1230"/>
        <v>64.961200000000005</v>
      </c>
      <c r="H6727" s="201"/>
      <c r="I6727" s="201"/>
      <c r="J6727" s="204">
        <f t="shared" si="1228"/>
        <v>1.0935884027146072E-2</v>
      </c>
      <c r="K6727" s="204">
        <f t="shared" si="1224"/>
        <v>0.71040816324345524</v>
      </c>
      <c r="L6727" s="28">
        <f t="shared" si="1231"/>
        <v>51.719079473477194</v>
      </c>
      <c r="M6727" s="28">
        <f t="shared" si="1225"/>
        <v>3.3597335306584863</v>
      </c>
      <c r="N6727" s="28">
        <f t="shared" si="1229"/>
        <v>22.97798376196203</v>
      </c>
      <c r="O6727" s="28">
        <f t="shared" si="1226"/>
        <v>1.4926774277098274</v>
      </c>
      <c r="P6727" s="28">
        <f t="shared" si="1227"/>
        <v>4.8524109583683135</v>
      </c>
      <c r="Q6727" s="6">
        <f t="shared" si="1232"/>
        <v>1.6126720947160733</v>
      </c>
      <c r="R6727" s="6">
        <f t="shared" si="1233"/>
        <v>0.58214419680683271</v>
      </c>
      <c r="S6727" s="6">
        <f t="shared" si="1234"/>
        <v>2.1948162915229061</v>
      </c>
    </row>
    <row r="6728" spans="2:19" customFormat="1" x14ac:dyDescent="0.25">
      <c r="B6728" s="200" t="s">
        <v>866</v>
      </c>
      <c r="C6728" s="114">
        <v>5</v>
      </c>
      <c r="D6728" s="1">
        <v>9</v>
      </c>
      <c r="E6728" s="1"/>
      <c r="F6728" s="1"/>
      <c r="G6728" s="4">
        <f t="shared" si="1230"/>
        <v>64.961200000000005</v>
      </c>
      <c r="H6728" s="201"/>
      <c r="I6728" s="201"/>
      <c r="J6728" s="204">
        <f t="shared" si="1228"/>
        <v>6.3617251235193305E-3</v>
      </c>
      <c r="K6728" s="204">
        <f t="shared" si="1224"/>
        <v>0.41326530610973755</v>
      </c>
      <c r="L6728" s="28">
        <f t="shared" si="1231"/>
        <v>27.7458210460766</v>
      </c>
      <c r="M6728" s="28">
        <f t="shared" si="1225"/>
        <v>1.8024018650981257</v>
      </c>
      <c r="N6728" s="28">
        <f t="shared" si="1229"/>
        <v>16.73684929877896</v>
      </c>
      <c r="O6728" s="28">
        <f t="shared" si="1226"/>
        <v>1.0872458357562698</v>
      </c>
      <c r="P6728" s="28">
        <f t="shared" si="1227"/>
        <v>2.8896477008543955</v>
      </c>
      <c r="Q6728" s="6">
        <f t="shared" si="1232"/>
        <v>0.86515289524710026</v>
      </c>
      <c r="R6728" s="6">
        <f t="shared" si="1233"/>
        <v>0.42402587594494523</v>
      </c>
      <c r="S6728" s="6">
        <f t="shared" si="1234"/>
        <v>1.2891787711920455</v>
      </c>
    </row>
    <row r="6729" spans="2:19" customFormat="1" x14ac:dyDescent="0.25">
      <c r="B6729" s="200" t="s">
        <v>866</v>
      </c>
      <c r="C6729" s="114">
        <v>5</v>
      </c>
      <c r="D6729" s="1">
        <v>5.2</v>
      </c>
      <c r="E6729" s="1"/>
      <c r="F6729" s="1"/>
      <c r="G6729" s="4">
        <f t="shared" si="1230"/>
        <v>64.961200000000005</v>
      </c>
      <c r="H6729" s="201"/>
      <c r="I6729" s="201"/>
      <c r="J6729" s="204">
        <f t="shared" si="1228"/>
        <v>2.1237166338267006E-3</v>
      </c>
      <c r="K6729" s="204">
        <f t="shared" si="1224"/>
        <v>0.13795918366922602</v>
      </c>
      <c r="L6729" s="28">
        <f t="shared" si="1231"/>
        <v>7.8611437635641082</v>
      </c>
      <c r="M6729" s="28">
        <f t="shared" si="1225"/>
        <v>0.51066934215868187</v>
      </c>
      <c r="N6729" s="28">
        <f t="shared" si="1229"/>
        <v>8.8091474968502013</v>
      </c>
      <c r="O6729" s="28">
        <f t="shared" si="1226"/>
        <v>0.5722528034719111</v>
      </c>
      <c r="P6729" s="28">
        <f t="shared" si="1227"/>
        <v>1.0829221456305929</v>
      </c>
      <c r="Q6729" s="6">
        <f t="shared" si="1232"/>
        <v>0.2451212842361673</v>
      </c>
      <c r="R6729" s="6">
        <f t="shared" si="1233"/>
        <v>0.22317859335404533</v>
      </c>
      <c r="S6729" s="6">
        <f t="shared" si="1234"/>
        <v>0.46829987759021263</v>
      </c>
    </row>
    <row r="6730" spans="2:19" customFormat="1" x14ac:dyDescent="0.25">
      <c r="B6730" s="200" t="s">
        <v>866</v>
      </c>
      <c r="C6730" s="114">
        <v>5</v>
      </c>
      <c r="D6730" s="1">
        <v>12.1</v>
      </c>
      <c r="E6730" s="1"/>
      <c r="F6730" s="1"/>
      <c r="G6730" s="4">
        <f t="shared" si="1230"/>
        <v>64.961200000000005</v>
      </c>
      <c r="H6730" s="201"/>
      <c r="I6730" s="201"/>
      <c r="J6730" s="204">
        <f t="shared" si="1228"/>
        <v>1.149901451030204E-2</v>
      </c>
      <c r="K6730" s="204">
        <f t="shared" si="1224"/>
        <v>0.74698979589539116</v>
      </c>
      <c r="L6730" s="28">
        <f t="shared" si="1231"/>
        <v>54.792058641719279</v>
      </c>
      <c r="M6730" s="28">
        <f t="shared" si="1225"/>
        <v>3.5593579488744482</v>
      </c>
      <c r="N6730" s="28">
        <f t="shared" si="1229"/>
        <v>23.662948194266647</v>
      </c>
      <c r="O6730" s="28">
        <f t="shared" si="1226"/>
        <v>1.5371735400527091</v>
      </c>
      <c r="P6730" s="28">
        <f t="shared" si="1227"/>
        <v>5.0965314889271571</v>
      </c>
      <c r="Q6730" s="6">
        <f t="shared" si="1232"/>
        <v>1.7084918154597351</v>
      </c>
      <c r="R6730" s="6">
        <f t="shared" si="1233"/>
        <v>0.59949768062055653</v>
      </c>
      <c r="S6730" s="6">
        <f t="shared" si="1234"/>
        <v>2.3079894960802916</v>
      </c>
    </row>
    <row r="6731" spans="2:19" customFormat="1" x14ac:dyDescent="0.25">
      <c r="B6731" s="200" t="s">
        <v>866</v>
      </c>
      <c r="C6731" s="114">
        <v>5</v>
      </c>
      <c r="D6731" s="1">
        <v>3.4</v>
      </c>
      <c r="E6731" s="1"/>
      <c r="F6731" s="1"/>
      <c r="G6731" s="4">
        <f t="shared" si="1230"/>
        <v>64.961200000000005</v>
      </c>
      <c r="H6731" s="201"/>
      <c r="I6731" s="201"/>
      <c r="J6731" s="204">
        <f t="shared" si="1228"/>
        <v>9.0792027688745035E-4</v>
      </c>
      <c r="K6731" s="204">
        <f t="shared" si="1224"/>
        <v>5.8979591834920582E-2</v>
      </c>
      <c r="L6731" s="28">
        <f t="shared" si="1231"/>
        <v>2.9598116954824234</v>
      </c>
      <c r="M6731" s="28">
        <f t="shared" si="1225"/>
        <v>0.19227292324193554</v>
      </c>
      <c r="N6731" s="28">
        <f t="shared" si="1229"/>
        <v>5.3584638182360029</v>
      </c>
      <c r="O6731" s="28">
        <f t="shared" si="1226"/>
        <v>0.34809224654085708</v>
      </c>
      <c r="P6731" s="28">
        <f t="shared" si="1227"/>
        <v>0.54036516978279259</v>
      </c>
      <c r="Q6731" s="6">
        <f t="shared" si="1232"/>
        <v>9.2291003156129051E-2</v>
      </c>
      <c r="R6731" s="6">
        <f t="shared" si="1233"/>
        <v>0.13575597615093427</v>
      </c>
      <c r="S6731" s="6">
        <f t="shared" si="1234"/>
        <v>0.2280469793070633</v>
      </c>
    </row>
    <row r="6732" spans="2:19" customFormat="1" x14ac:dyDescent="0.25">
      <c r="B6732" s="200" t="s">
        <v>866</v>
      </c>
      <c r="C6732" s="114">
        <v>5</v>
      </c>
      <c r="D6732" s="1">
        <v>4.5</v>
      </c>
      <c r="E6732" s="1"/>
      <c r="F6732" s="1"/>
      <c r="G6732" s="4">
        <f t="shared" si="1230"/>
        <v>64.961200000000005</v>
      </c>
      <c r="H6732" s="201"/>
      <c r="I6732" s="201"/>
      <c r="J6732" s="204">
        <f t="shared" si="1228"/>
        <v>1.5904312808798326E-3</v>
      </c>
      <c r="K6732" s="204">
        <f t="shared" si="1224"/>
        <v>0.10331632652743439</v>
      </c>
      <c r="L6732" s="28">
        <f t="shared" si="1231"/>
        <v>5.6380590590289899</v>
      </c>
      <c r="M6732" s="28">
        <f t="shared" si="1225"/>
        <v>0.36625508924934846</v>
      </c>
      <c r="N6732" s="28">
        <f t="shared" si="1229"/>
        <v>7.4382130025037601</v>
      </c>
      <c r="O6732" s="28">
        <f t="shared" si="1226"/>
        <v>0.48319525187039564</v>
      </c>
      <c r="P6732" s="28">
        <f t="shared" si="1227"/>
        <v>0.84945034111974405</v>
      </c>
      <c r="Q6732" s="6">
        <f t="shared" si="1232"/>
        <v>0.17580244283968727</v>
      </c>
      <c r="R6732" s="6">
        <f t="shared" si="1233"/>
        <v>0.1884461482294543</v>
      </c>
      <c r="S6732" s="6">
        <f t="shared" si="1234"/>
        <v>0.36424859106914154</v>
      </c>
    </row>
    <row r="6733" spans="2:19" customFormat="1" x14ac:dyDescent="0.25">
      <c r="B6733" s="200" t="s">
        <v>866</v>
      </c>
      <c r="C6733" s="114">
        <v>5</v>
      </c>
      <c r="D6733" s="1">
        <v>3.1</v>
      </c>
      <c r="E6733" s="1"/>
      <c r="F6733" s="1"/>
      <c r="G6733" s="4">
        <f t="shared" si="1230"/>
        <v>64.961200000000005</v>
      </c>
      <c r="H6733" s="201"/>
      <c r="I6733" s="201"/>
      <c r="J6733" s="204">
        <f t="shared" si="1228"/>
        <v>7.5476763502494771E-4</v>
      </c>
      <c r="K6733" s="204">
        <f t="shared" ref="K6733:K6796" si="1235">+IF($D6733&gt;3.01,J6733*64.96120126,J6733*795.77)</f>
        <v>4.9030612243389851E-2</v>
      </c>
      <c r="L6733" s="28">
        <f t="shared" si="1231"/>
        <v>2.3935063597525432</v>
      </c>
      <c r="M6733" s="28">
        <f t="shared" ref="M6733:M6796" si="1236">+IF($D6733&gt;3.01,L6733*64.96120126*0.001,L6733*795.77*0.001)</f>
        <v>0.15548504835297491</v>
      </c>
      <c r="N6733" s="28">
        <f t="shared" si="1229"/>
        <v>4.8095356854949474</v>
      </c>
      <c r="O6733" s="28">
        <f t="shared" ref="O6733:O6796" si="1237">+IF($D6733&gt;3.01,N6733*64.96120126*0.001,N6733*795.77*0.001)</f>
        <v>0.31243321563258936</v>
      </c>
      <c r="P6733" s="28">
        <f t="shared" ref="P6733:P6796" si="1238">+M6733+O6733</f>
        <v>0.46791826398556424</v>
      </c>
      <c r="Q6733" s="6">
        <f t="shared" si="1232"/>
        <v>7.4632823209427962E-2</v>
      </c>
      <c r="R6733" s="6">
        <f t="shared" si="1233"/>
        <v>0.12184895409670986</v>
      </c>
      <c r="S6733" s="6">
        <f t="shared" si="1234"/>
        <v>0.19648177730613781</v>
      </c>
    </row>
    <row r="6734" spans="2:19" customFormat="1" x14ac:dyDescent="0.25">
      <c r="B6734" s="200" t="s">
        <v>866</v>
      </c>
      <c r="C6734" s="114">
        <v>5</v>
      </c>
      <c r="D6734" s="1">
        <v>10.7</v>
      </c>
      <c r="E6734" s="1"/>
      <c r="F6734" s="1"/>
      <c r="G6734" s="4">
        <f t="shared" si="1230"/>
        <v>64.961200000000005</v>
      </c>
      <c r="H6734" s="201"/>
      <c r="I6734" s="201"/>
      <c r="J6734" s="204">
        <f t="shared" si="1228"/>
        <v>8.9920235727373853E-3</v>
      </c>
      <c r="K6734" s="204">
        <f t="shared" si="1235"/>
        <v>0.58413265304325745</v>
      </c>
      <c r="L6734" s="28">
        <f t="shared" si="1231"/>
        <v>41.299743704958509</v>
      </c>
      <c r="M6734" s="28">
        <f t="shared" si="1236"/>
        <v>2.6828809628042278</v>
      </c>
      <c r="N6734" s="28">
        <f t="shared" si="1229"/>
        <v>20.492219047781077</v>
      </c>
      <c r="O6734" s="28">
        <f t="shared" si="1237"/>
        <v>1.3311991658269122</v>
      </c>
      <c r="P6734" s="28">
        <f t="shared" si="1238"/>
        <v>4.0140801286311403</v>
      </c>
      <c r="Q6734" s="6">
        <f t="shared" si="1232"/>
        <v>1.2877828621460292</v>
      </c>
      <c r="R6734" s="6">
        <f t="shared" si="1233"/>
        <v>0.5191676746724958</v>
      </c>
      <c r="S6734" s="6">
        <f t="shared" si="1234"/>
        <v>1.806950536818525</v>
      </c>
    </row>
    <row r="6735" spans="2:19" customFormat="1" x14ac:dyDescent="0.25">
      <c r="B6735" s="200" t="s">
        <v>866</v>
      </c>
      <c r="C6735" s="114">
        <v>5</v>
      </c>
      <c r="D6735" s="1">
        <v>9.3000000000000007</v>
      </c>
      <c r="E6735" s="1"/>
      <c r="F6735" s="1"/>
      <c r="G6735" s="4">
        <f t="shared" si="1230"/>
        <v>64.961200000000005</v>
      </c>
      <c r="H6735" s="201"/>
      <c r="I6735" s="201"/>
      <c r="J6735" s="204">
        <f t="shared" si="1228"/>
        <v>6.7929087152245318E-3</v>
      </c>
      <c r="K6735" s="204">
        <f t="shared" si="1235"/>
        <v>0.44127551019050881</v>
      </c>
      <c r="L6735" s="28">
        <f t="shared" si="1231"/>
        <v>29.918261264138582</v>
      </c>
      <c r="M6735" s="28">
        <f t="shared" si="1236"/>
        <v>1.9435261913289683</v>
      </c>
      <c r="N6735" s="28">
        <f t="shared" si="1229"/>
        <v>17.391419042795064</v>
      </c>
      <c r="O6735" s="28">
        <f t="shared" si="1237"/>
        <v>1.1297674726360067</v>
      </c>
      <c r="P6735" s="28">
        <f t="shared" si="1238"/>
        <v>3.0732936639649751</v>
      </c>
      <c r="Q6735" s="6">
        <f t="shared" si="1232"/>
        <v>0.93289257183790475</v>
      </c>
      <c r="R6735" s="6">
        <f t="shared" si="1233"/>
        <v>0.44060931432804262</v>
      </c>
      <c r="S6735" s="6">
        <f t="shared" si="1234"/>
        <v>1.3735018861659474</v>
      </c>
    </row>
    <row r="6736" spans="2:19" customFormat="1" x14ac:dyDescent="0.25">
      <c r="B6736" s="200" t="s">
        <v>866</v>
      </c>
      <c r="C6736" s="114">
        <v>5</v>
      </c>
      <c r="D6736" s="1">
        <v>3.2</v>
      </c>
      <c r="E6736" s="1"/>
      <c r="F6736" s="1"/>
      <c r="G6736" s="4">
        <f t="shared" si="1230"/>
        <v>64.961200000000005</v>
      </c>
      <c r="H6736" s="201"/>
      <c r="I6736" s="201"/>
      <c r="J6736" s="204">
        <f t="shared" si="1228"/>
        <v>8.0424771931898698E-4</v>
      </c>
      <c r="K6736" s="204">
        <f t="shared" si="1235"/>
        <v>5.2244897957576697E-2</v>
      </c>
      <c r="L6736" s="28">
        <f t="shared" si="1231"/>
        <v>2.57474279673893</v>
      </c>
      <c r="M6736" s="28">
        <f t="shared" si="1236"/>
        <v>0.16725838501169291</v>
      </c>
      <c r="N6736" s="28">
        <f t="shared" si="1229"/>
        <v>4.9915502127950244</v>
      </c>
      <c r="O6736" s="28">
        <f t="shared" si="1237"/>
        <v>0.32425709797277341</v>
      </c>
      <c r="P6736" s="28">
        <f t="shared" si="1238"/>
        <v>0.49151548298446635</v>
      </c>
      <c r="Q6736" s="6">
        <f t="shared" si="1232"/>
        <v>8.0284024805612586E-2</v>
      </c>
      <c r="R6736" s="6">
        <f t="shared" si="1233"/>
        <v>0.12646026820938164</v>
      </c>
      <c r="S6736" s="6">
        <f t="shared" si="1234"/>
        <v>0.20674429301499422</v>
      </c>
    </row>
    <row r="6737" spans="2:19" customFormat="1" x14ac:dyDescent="0.25">
      <c r="B6737" s="200" t="s">
        <v>866</v>
      </c>
      <c r="C6737" s="114">
        <v>5</v>
      </c>
      <c r="D6737" s="1">
        <v>9</v>
      </c>
      <c r="E6737" s="1"/>
      <c r="F6737" s="1"/>
      <c r="G6737" s="4">
        <f t="shared" si="1230"/>
        <v>64.961200000000005</v>
      </c>
      <c r="H6737" s="201"/>
      <c r="I6737" s="201"/>
      <c r="J6737" s="204">
        <f t="shared" si="1228"/>
        <v>6.3617251235193305E-3</v>
      </c>
      <c r="K6737" s="204">
        <f t="shared" si="1235"/>
        <v>0.41326530610973755</v>
      </c>
      <c r="L6737" s="28">
        <f t="shared" si="1231"/>
        <v>27.7458210460766</v>
      </c>
      <c r="M6737" s="28">
        <f t="shared" si="1236"/>
        <v>1.8024018650981257</v>
      </c>
      <c r="N6737" s="28">
        <f t="shared" si="1229"/>
        <v>16.73684929877896</v>
      </c>
      <c r="O6737" s="28">
        <f t="shared" si="1237"/>
        <v>1.0872458357562698</v>
      </c>
      <c r="P6737" s="28">
        <f t="shared" si="1238"/>
        <v>2.8896477008543955</v>
      </c>
      <c r="Q6737" s="6">
        <f t="shared" si="1232"/>
        <v>0.86515289524710026</v>
      </c>
      <c r="R6737" s="6">
        <f t="shared" si="1233"/>
        <v>0.42402587594494523</v>
      </c>
      <c r="S6737" s="6">
        <f t="shared" si="1234"/>
        <v>1.2891787711920455</v>
      </c>
    </row>
    <row r="6738" spans="2:19" customFormat="1" x14ac:dyDescent="0.25">
      <c r="B6738" s="200" t="s">
        <v>866</v>
      </c>
      <c r="C6738" s="114">
        <v>5</v>
      </c>
      <c r="D6738" s="1">
        <v>15.8</v>
      </c>
      <c r="E6738" s="1"/>
      <c r="F6738" s="1"/>
      <c r="G6738" s="4">
        <f t="shared" si="1230"/>
        <v>64.961200000000005</v>
      </c>
      <c r="H6738" s="201"/>
      <c r="I6738" s="201"/>
      <c r="J6738" s="204">
        <f t="shared" si="1228"/>
        <v>1.9606679751053898E-2</v>
      </c>
      <c r="K6738" s="204">
        <f t="shared" si="1235"/>
        <v>1.2736734693485789</v>
      </c>
      <c r="L6738" s="28">
        <f t="shared" si="1231"/>
        <v>101.18280028569879</v>
      </c>
      <c r="M6738" s="28">
        <f t="shared" si="1236"/>
        <v>6.5729562534096644</v>
      </c>
      <c r="N6738" s="28">
        <f t="shared" si="1229"/>
        <v>32.332460924993967</v>
      </c>
      <c r="O6738" s="28">
        <f t="shared" si="1237"/>
        <v>2.1003555013796187</v>
      </c>
      <c r="P6738" s="28">
        <f t="shared" si="1238"/>
        <v>8.6733117547892835</v>
      </c>
      <c r="Q6738" s="6">
        <f t="shared" si="1232"/>
        <v>3.1550190016366386</v>
      </c>
      <c r="R6738" s="6">
        <f t="shared" si="1233"/>
        <v>0.81913864553805127</v>
      </c>
      <c r="S6738" s="6">
        <f t="shared" si="1234"/>
        <v>3.9741576471746898</v>
      </c>
    </row>
    <row r="6739" spans="2:19" customFormat="1" x14ac:dyDescent="0.25">
      <c r="B6739" s="200" t="s">
        <v>866</v>
      </c>
      <c r="C6739" s="114">
        <v>5</v>
      </c>
      <c r="D6739" s="1">
        <v>6</v>
      </c>
      <c r="E6739" s="1"/>
      <c r="F6739" s="1"/>
      <c r="G6739" s="4">
        <f t="shared" si="1230"/>
        <v>64.961200000000005</v>
      </c>
      <c r="H6739" s="201"/>
      <c r="I6739" s="201"/>
      <c r="J6739" s="204">
        <f t="shared" si="1228"/>
        <v>2.8274333882308137E-3</v>
      </c>
      <c r="K6739" s="204">
        <f t="shared" si="1235"/>
        <v>0.1836734693821056</v>
      </c>
      <c r="L6739" s="28">
        <f t="shared" si="1231"/>
        <v>10.923549380812876</v>
      </c>
      <c r="M6739" s="28">
        <f t="shared" si="1236"/>
        <v>0.70960688980053355</v>
      </c>
      <c r="N6739" s="28">
        <f t="shared" si="1229"/>
        <v>10.414704032978928</v>
      </c>
      <c r="O6739" s="28">
        <f t="shared" si="1237"/>
        <v>0.67655168474967775</v>
      </c>
      <c r="P6739" s="28">
        <f t="shared" si="1238"/>
        <v>1.3861585745502114</v>
      </c>
      <c r="Q6739" s="6">
        <f t="shared" si="1232"/>
        <v>0.34061130710425608</v>
      </c>
      <c r="R6739" s="6">
        <f t="shared" si="1233"/>
        <v>0.26385515705237433</v>
      </c>
      <c r="S6739" s="6">
        <f t="shared" si="1234"/>
        <v>0.60446646415663041</v>
      </c>
    </row>
    <row r="6740" spans="2:19" customFormat="1" x14ac:dyDescent="0.25">
      <c r="B6740" s="200" t="s">
        <v>866</v>
      </c>
      <c r="C6740" s="114">
        <v>5</v>
      </c>
      <c r="D6740" s="1">
        <v>6.5</v>
      </c>
      <c r="E6740" s="1"/>
      <c r="F6740" s="1"/>
      <c r="G6740" s="4">
        <f t="shared" si="1230"/>
        <v>64.961200000000005</v>
      </c>
      <c r="H6740" s="201"/>
      <c r="I6740" s="201"/>
      <c r="J6740" s="204">
        <f t="shared" si="1228"/>
        <v>3.3183072403542195E-3</v>
      </c>
      <c r="K6740" s="204">
        <f t="shared" si="1235"/>
        <v>0.21556122448316564</v>
      </c>
      <c r="L6740" s="28">
        <f t="shared" si="1231"/>
        <v>13.130517975640537</v>
      </c>
      <c r="M6740" s="28">
        <f t="shared" si="1236"/>
        <v>0.85297422086363262</v>
      </c>
      <c r="N6740" s="28">
        <f t="shared" si="1229"/>
        <v>11.437170539605743</v>
      </c>
      <c r="O6740" s="28">
        <f t="shared" si="1237"/>
        <v>0.74297233726827139</v>
      </c>
      <c r="P6740" s="28">
        <f t="shared" si="1238"/>
        <v>1.5959465581319039</v>
      </c>
      <c r="Q6740" s="6">
        <f t="shared" si="1232"/>
        <v>0.40942762601454363</v>
      </c>
      <c r="R6740" s="6">
        <f t="shared" si="1233"/>
        <v>0.28975921153462586</v>
      </c>
      <c r="S6740" s="6">
        <f t="shared" si="1234"/>
        <v>0.69918683754916944</v>
      </c>
    </row>
    <row r="6741" spans="2:19" customFormat="1" x14ac:dyDescent="0.25">
      <c r="B6741" s="200" t="s">
        <v>866</v>
      </c>
      <c r="C6741" s="114">
        <v>5</v>
      </c>
      <c r="D6741" s="1">
        <v>5.5</v>
      </c>
      <c r="E6741" s="1"/>
      <c r="F6741" s="1"/>
      <c r="G6741" s="4">
        <f t="shared" si="1230"/>
        <v>64.961200000000005</v>
      </c>
      <c r="H6741" s="201"/>
      <c r="I6741" s="201"/>
      <c r="J6741" s="204">
        <f t="shared" si="1228"/>
        <v>2.3758294442772811E-3</v>
      </c>
      <c r="K6741" s="204">
        <f t="shared" si="1235"/>
        <v>0.15433673468913039</v>
      </c>
      <c r="L6741" s="28">
        <f t="shared" si="1231"/>
        <v>8.9430956308196485</v>
      </c>
      <c r="M6741" s="28">
        <f t="shared" si="1236"/>
        <v>0.58095423516110178</v>
      </c>
      <c r="N6741" s="28">
        <f t="shared" si="1229"/>
        <v>9.4066355127217793</v>
      </c>
      <c r="O6741" s="28">
        <f t="shared" si="1237"/>
        <v>0.61106634272138272</v>
      </c>
      <c r="P6741" s="28">
        <f t="shared" si="1238"/>
        <v>1.1920205778824844</v>
      </c>
      <c r="Q6741" s="6">
        <f t="shared" si="1232"/>
        <v>0.27885803287732885</v>
      </c>
      <c r="R6741" s="6">
        <f t="shared" si="1233"/>
        <v>0.23831587366133927</v>
      </c>
      <c r="S6741" s="6">
        <f t="shared" si="1234"/>
        <v>0.51717390653866813</v>
      </c>
    </row>
    <row r="6742" spans="2:19" customFormat="1" x14ac:dyDescent="0.25">
      <c r="B6742" s="200" t="s">
        <v>866</v>
      </c>
      <c r="C6742" s="114">
        <v>5</v>
      </c>
      <c r="D6742" s="1">
        <v>4.0999999999999996</v>
      </c>
      <c r="E6742" s="1"/>
      <c r="F6742" s="1"/>
      <c r="G6742" s="4">
        <f t="shared" si="1230"/>
        <v>64.961200000000005</v>
      </c>
      <c r="H6742" s="201"/>
      <c r="I6742" s="201"/>
      <c r="J6742" s="204">
        <f t="shared" si="1228"/>
        <v>1.3202543126711102E-3</v>
      </c>
      <c r="K6742" s="204">
        <f t="shared" si="1235"/>
        <v>8.5765306119810952E-2</v>
      </c>
      <c r="L6742" s="28">
        <f t="shared" si="1231"/>
        <v>4.5518101325650582</v>
      </c>
      <c r="M6742" s="28">
        <f t="shared" si="1236"/>
        <v>0.29569105411886604</v>
      </c>
      <c r="N6742" s="28">
        <f t="shared" si="1229"/>
        <v>6.670633528309061</v>
      </c>
      <c r="O6742" s="28">
        <f t="shared" si="1237"/>
        <v>0.43333236716418877</v>
      </c>
      <c r="P6742" s="28">
        <f t="shared" si="1238"/>
        <v>0.72902342128305486</v>
      </c>
      <c r="Q6742" s="6">
        <f t="shared" si="1232"/>
        <v>0.14193170597705571</v>
      </c>
      <c r="R6742" s="6">
        <f t="shared" si="1233"/>
        <v>0.16899962319403364</v>
      </c>
      <c r="S6742" s="6">
        <f t="shared" si="1234"/>
        <v>0.31093132917108934</v>
      </c>
    </row>
    <row r="6743" spans="2:19" customFormat="1" x14ac:dyDescent="0.25">
      <c r="B6743" s="200" t="s">
        <v>866</v>
      </c>
      <c r="C6743" s="114">
        <v>5</v>
      </c>
      <c r="D6743" s="1">
        <v>3</v>
      </c>
      <c r="E6743" s="1" t="s">
        <v>978</v>
      </c>
      <c r="F6743" s="1"/>
      <c r="G6743" s="4">
        <f t="shared" si="1230"/>
        <v>795.77470000000005</v>
      </c>
      <c r="H6743" s="201"/>
      <c r="I6743" s="201"/>
      <c r="J6743" s="204">
        <f t="shared" si="1228"/>
        <v>7.0685834705770342E-4</v>
      </c>
      <c r="K6743" s="204">
        <f t="shared" si="1235"/>
        <v>0.56249666683810862</v>
      </c>
      <c r="L6743" s="28">
        <f t="shared" si="1231"/>
        <v>2.219707841442716</v>
      </c>
      <c r="M6743" s="28">
        <f t="shared" si="1236"/>
        <v>1.7663769089848702</v>
      </c>
      <c r="N6743" s="28">
        <f t="shared" si="1229"/>
        <v>4.6285167281146418</v>
      </c>
      <c r="O6743" s="28">
        <f t="shared" si="1237"/>
        <v>3.6832347567317885</v>
      </c>
      <c r="P6743" s="28">
        <f t="shared" si="1238"/>
        <v>5.4496116657166587</v>
      </c>
      <c r="Q6743" s="6">
        <f t="shared" si="1232"/>
        <v>0.84786091631273763</v>
      </c>
      <c r="R6743" s="6">
        <f t="shared" si="1233"/>
        <v>1.4364615551253976</v>
      </c>
      <c r="S6743" s="6">
        <f t="shared" si="1234"/>
        <v>2.2843224714381352</v>
      </c>
    </row>
    <row r="6744" spans="2:19" customFormat="1" x14ac:dyDescent="0.25">
      <c r="B6744" s="200" t="s">
        <v>866</v>
      </c>
      <c r="C6744" s="114">
        <v>5</v>
      </c>
      <c r="D6744" s="1">
        <v>9.5</v>
      </c>
      <c r="E6744" s="1"/>
      <c r="F6744" s="1"/>
      <c r="G6744" s="4">
        <f t="shared" si="1230"/>
        <v>64.961200000000005</v>
      </c>
      <c r="H6744" s="201"/>
      <c r="I6744" s="201"/>
      <c r="J6744" s="204">
        <f t="shared" si="1228"/>
        <v>7.0882184246619708E-3</v>
      </c>
      <c r="K6744" s="204">
        <f t="shared" si="1235"/>
        <v>0.46045918365930638</v>
      </c>
      <c r="L6744" s="28">
        <f t="shared" si="1231"/>
        <v>31.418150823747471</v>
      </c>
      <c r="M6744" s="28">
        <f t="shared" si="1236"/>
        <v>2.040960818878494</v>
      </c>
      <c r="N6744" s="28">
        <f t="shared" si="1229"/>
        <v>17.829804770165779</v>
      </c>
      <c r="O6744" s="28">
        <f t="shared" si="1237"/>
        <v>1.1582455361012471</v>
      </c>
      <c r="P6744" s="28">
        <f t="shared" si="1238"/>
        <v>3.1992063549797409</v>
      </c>
      <c r="Q6744" s="6">
        <f t="shared" si="1232"/>
        <v>0.97966119306167709</v>
      </c>
      <c r="R6744" s="6">
        <f t="shared" si="1233"/>
        <v>0.45171575907948641</v>
      </c>
      <c r="S6744" s="6">
        <f t="shared" si="1234"/>
        <v>1.4313769521411634</v>
      </c>
    </row>
    <row r="6745" spans="2:19" customFormat="1" x14ac:dyDescent="0.25">
      <c r="B6745" s="200" t="s">
        <v>866</v>
      </c>
      <c r="C6745" s="114">
        <v>5</v>
      </c>
      <c r="D6745" s="1">
        <v>8.4</v>
      </c>
      <c r="E6745" s="1"/>
      <c r="F6745" s="1"/>
      <c r="G6745" s="4">
        <f t="shared" si="1230"/>
        <v>64.961200000000005</v>
      </c>
      <c r="H6745" s="201"/>
      <c r="I6745" s="201"/>
      <c r="J6745" s="204">
        <f t="shared" si="1228"/>
        <v>5.5417694409323958E-3</v>
      </c>
      <c r="K6745" s="204">
        <f t="shared" si="1235"/>
        <v>0.35999999998892701</v>
      </c>
      <c r="L6745" s="28">
        <f t="shared" si="1231"/>
        <v>23.676207107687297</v>
      </c>
      <c r="M6745" s="28">
        <f t="shared" si="1236"/>
        <v>1.5380348549959169</v>
      </c>
      <c r="N6745" s="28">
        <f t="shared" si="1229"/>
        <v>15.438913512745591</v>
      </c>
      <c r="O6745" s="28">
        <f t="shared" si="1237"/>
        <v>1.0029303679371999</v>
      </c>
      <c r="P6745" s="28">
        <f t="shared" si="1238"/>
        <v>2.5409652229331168</v>
      </c>
      <c r="Q6745" s="6">
        <f t="shared" si="1232"/>
        <v>0.73825673039804007</v>
      </c>
      <c r="R6745" s="6">
        <f t="shared" si="1233"/>
        <v>0.39114284349550799</v>
      </c>
      <c r="S6745" s="6">
        <f t="shared" si="1234"/>
        <v>1.1293995738935481</v>
      </c>
    </row>
    <row r="6746" spans="2:19" customFormat="1" x14ac:dyDescent="0.25">
      <c r="B6746" s="200" t="s">
        <v>866</v>
      </c>
      <c r="C6746" s="114">
        <v>5</v>
      </c>
      <c r="D6746" s="1">
        <v>3.8</v>
      </c>
      <c r="E6746" s="1"/>
      <c r="F6746" s="1"/>
      <c r="G6746" s="4">
        <f t="shared" si="1230"/>
        <v>64.961200000000005</v>
      </c>
      <c r="H6746" s="201"/>
      <c r="I6746" s="201"/>
      <c r="J6746" s="204">
        <f t="shared" si="1228"/>
        <v>1.1341149479459152E-3</v>
      </c>
      <c r="K6746" s="204">
        <f t="shared" si="1235"/>
        <v>7.3673469385489021E-2</v>
      </c>
      <c r="L6746" s="28">
        <f t="shared" si="1231"/>
        <v>3.8222275656794742</v>
      </c>
      <c r="M6746" s="28">
        <f t="shared" si="1236"/>
        <v>0.24829649415562419</v>
      </c>
      <c r="N6746" s="28">
        <f t="shared" si="1229"/>
        <v>6.1031884174464111</v>
      </c>
      <c r="O6746" s="28">
        <f t="shared" si="1237"/>
        <v>0.39647045111343715</v>
      </c>
      <c r="P6746" s="28">
        <f t="shared" si="1238"/>
        <v>0.64476694526906131</v>
      </c>
      <c r="Q6746" s="6">
        <f t="shared" si="1232"/>
        <v>0.1191823171946996</v>
      </c>
      <c r="R6746" s="6">
        <f t="shared" si="1233"/>
        <v>0.1546234759342405</v>
      </c>
      <c r="S6746" s="6">
        <f t="shared" si="1234"/>
        <v>0.2738057931289401</v>
      </c>
    </row>
    <row r="6747" spans="2:19" customFormat="1" x14ac:dyDescent="0.25">
      <c r="B6747" s="200" t="s">
        <v>866</v>
      </c>
      <c r="C6747" s="114">
        <v>5</v>
      </c>
      <c r="D6747" s="1">
        <v>4.9000000000000004</v>
      </c>
      <c r="E6747" s="1"/>
      <c r="F6747" s="1"/>
      <c r="G6747" s="4">
        <f t="shared" si="1230"/>
        <v>64.961200000000005</v>
      </c>
      <c r="H6747" s="201"/>
      <c r="I6747" s="201"/>
      <c r="J6747" s="204">
        <f t="shared" si="1228"/>
        <v>1.8857409903172736E-3</v>
      </c>
      <c r="K6747" s="204">
        <f t="shared" si="1235"/>
        <v>0.12249999999623211</v>
      </c>
      <c r="L6747" s="28">
        <f t="shared" si="1231"/>
        <v>6.8573266813152358</v>
      </c>
      <c r="M6747" s="28">
        <f t="shared" si="1236"/>
        <v>0.44546017865048693</v>
      </c>
      <c r="N6747" s="28">
        <f t="shared" si="1229"/>
        <v>8.2174937658920371</v>
      </c>
      <c r="O6747" s="28">
        <f t="shared" si="1237"/>
        <v>0.53381826637890784</v>
      </c>
      <c r="P6747" s="28">
        <f t="shared" si="1238"/>
        <v>0.97927844502939476</v>
      </c>
      <c r="Q6747" s="6">
        <f t="shared" si="1232"/>
        <v>0.21382088575223371</v>
      </c>
      <c r="R6747" s="6">
        <f t="shared" si="1233"/>
        <v>0.20818912388777405</v>
      </c>
      <c r="S6747" s="6">
        <f t="shared" si="1234"/>
        <v>0.42201000964000779</v>
      </c>
    </row>
    <row r="6748" spans="2:19" customFormat="1" x14ac:dyDescent="0.25">
      <c r="B6748" s="200" t="s">
        <v>866</v>
      </c>
      <c r="C6748" s="114">
        <v>5</v>
      </c>
      <c r="D6748" s="1">
        <v>7.1</v>
      </c>
      <c r="E6748" s="1"/>
      <c r="F6748" s="1"/>
      <c r="G6748" s="4">
        <f t="shared" si="1230"/>
        <v>64.961200000000005</v>
      </c>
      <c r="H6748" s="201"/>
      <c r="I6748" s="201"/>
      <c r="J6748" s="204">
        <f t="shared" si="1228"/>
        <v>3.959192141686536E-3</v>
      </c>
      <c r="K6748" s="204">
        <f t="shared" si="1235"/>
        <v>0.25719387754310946</v>
      </c>
      <c r="L6748" s="28">
        <f t="shared" si="1231"/>
        <v>16.085590015951329</v>
      </c>
      <c r="M6748" s="28">
        <f t="shared" si="1236"/>
        <v>1.0449392504120609</v>
      </c>
      <c r="N6748" s="28">
        <f t="shared" si="1229"/>
        <v>12.681839066301519</v>
      </c>
      <c r="O6748" s="28">
        <f t="shared" si="1237"/>
        <v>0.82382749993294346</v>
      </c>
      <c r="P6748" s="28">
        <f t="shared" si="1238"/>
        <v>1.8687667503450043</v>
      </c>
      <c r="Q6748" s="6">
        <f t="shared" si="1232"/>
        <v>0.50157084019778919</v>
      </c>
      <c r="R6748" s="6">
        <f t="shared" si="1233"/>
        <v>0.32129272497384798</v>
      </c>
      <c r="S6748" s="6">
        <f t="shared" si="1234"/>
        <v>0.82286356517163717</v>
      </c>
    </row>
    <row r="6749" spans="2:19" customFormat="1" x14ac:dyDescent="0.25">
      <c r="B6749" s="200" t="s">
        <v>866</v>
      </c>
      <c r="C6749" s="114">
        <v>5</v>
      </c>
      <c r="D6749" s="1">
        <v>5.3</v>
      </c>
      <c r="E6749" s="1"/>
      <c r="F6749" s="1"/>
      <c r="G6749" s="4">
        <f t="shared" si="1230"/>
        <v>64.961200000000005</v>
      </c>
      <c r="H6749" s="201"/>
      <c r="I6749" s="201"/>
      <c r="J6749" s="204">
        <f t="shared" si="1228"/>
        <v>2.2061834409834321E-3</v>
      </c>
      <c r="K6749" s="204">
        <f t="shared" si="1235"/>
        <v>0.14331632652620405</v>
      </c>
      <c r="L6749" s="28">
        <f t="shared" si="1231"/>
        <v>8.213046389840704</v>
      </c>
      <c r="M6749" s="28">
        <f t="shared" si="1236"/>
        <v>0.53352935948815838</v>
      </c>
      <c r="N6749" s="28">
        <f t="shared" si="1229"/>
        <v>9.0076755970184212</v>
      </c>
      <c r="O6749" s="28">
        <f t="shared" si="1237"/>
        <v>0.58514942734270425</v>
      </c>
      <c r="P6749" s="28">
        <f t="shared" si="1238"/>
        <v>1.1186787868308627</v>
      </c>
      <c r="Q6749" s="6">
        <f t="shared" si="1232"/>
        <v>0.25609409255431603</v>
      </c>
      <c r="R6749" s="6">
        <f t="shared" si="1233"/>
        <v>0.22820827666365467</v>
      </c>
      <c r="S6749" s="6">
        <f t="shared" si="1234"/>
        <v>0.48430236921797071</v>
      </c>
    </row>
    <row r="6750" spans="2:19" customFormat="1" x14ac:dyDescent="0.25">
      <c r="B6750" s="200" t="s">
        <v>866</v>
      </c>
      <c r="C6750" s="114">
        <v>5</v>
      </c>
      <c r="D6750" s="1">
        <v>9.5</v>
      </c>
      <c r="E6750" s="1"/>
      <c r="F6750" s="1"/>
      <c r="G6750" s="4">
        <f t="shared" si="1230"/>
        <v>64.961200000000005</v>
      </c>
      <c r="H6750" s="201"/>
      <c r="I6750" s="201"/>
      <c r="J6750" s="204">
        <f t="shared" si="1228"/>
        <v>7.0882184246619708E-3</v>
      </c>
      <c r="K6750" s="204">
        <f t="shared" si="1235"/>
        <v>0.46045918365930638</v>
      </c>
      <c r="L6750" s="28">
        <f t="shared" si="1231"/>
        <v>31.418150823747471</v>
      </c>
      <c r="M6750" s="28">
        <f t="shared" si="1236"/>
        <v>2.040960818878494</v>
      </c>
      <c r="N6750" s="28">
        <f t="shared" si="1229"/>
        <v>17.829804770165779</v>
      </c>
      <c r="O6750" s="28">
        <f t="shared" si="1237"/>
        <v>1.1582455361012471</v>
      </c>
      <c r="P6750" s="28">
        <f t="shared" si="1238"/>
        <v>3.1992063549797409</v>
      </c>
      <c r="Q6750" s="6">
        <f t="shared" si="1232"/>
        <v>0.97966119306167709</v>
      </c>
      <c r="R6750" s="6">
        <f t="shared" si="1233"/>
        <v>0.45171575907948641</v>
      </c>
      <c r="S6750" s="6">
        <f t="shared" si="1234"/>
        <v>1.4313769521411634</v>
      </c>
    </row>
    <row r="6751" spans="2:19" customFormat="1" x14ac:dyDescent="0.25">
      <c r="B6751" s="200" t="s">
        <v>866</v>
      </c>
      <c r="C6751" s="114">
        <v>5</v>
      </c>
      <c r="D6751" s="1">
        <v>10.7</v>
      </c>
      <c r="E6751" s="1"/>
      <c r="F6751" s="1"/>
      <c r="G6751" s="4">
        <f t="shared" si="1230"/>
        <v>64.961200000000005</v>
      </c>
      <c r="H6751" s="201"/>
      <c r="I6751" s="201"/>
      <c r="J6751" s="204">
        <f t="shared" si="1228"/>
        <v>8.9920235727373853E-3</v>
      </c>
      <c r="K6751" s="204">
        <f t="shared" si="1235"/>
        <v>0.58413265304325745</v>
      </c>
      <c r="L6751" s="28">
        <f t="shared" si="1231"/>
        <v>41.299743704958509</v>
      </c>
      <c r="M6751" s="28">
        <f t="shared" si="1236"/>
        <v>2.6828809628042278</v>
      </c>
      <c r="N6751" s="28">
        <f t="shared" si="1229"/>
        <v>20.492219047781077</v>
      </c>
      <c r="O6751" s="28">
        <f t="shared" si="1237"/>
        <v>1.3311991658269122</v>
      </c>
      <c r="P6751" s="28">
        <f t="shared" si="1238"/>
        <v>4.0140801286311403</v>
      </c>
      <c r="Q6751" s="6">
        <f t="shared" si="1232"/>
        <v>1.2877828621460292</v>
      </c>
      <c r="R6751" s="6">
        <f t="shared" si="1233"/>
        <v>0.5191676746724958</v>
      </c>
      <c r="S6751" s="6">
        <f t="shared" si="1234"/>
        <v>1.806950536818525</v>
      </c>
    </row>
    <row r="6752" spans="2:19" customFormat="1" x14ac:dyDescent="0.25">
      <c r="B6752" s="200" t="s">
        <v>866</v>
      </c>
      <c r="C6752" s="114">
        <v>5</v>
      </c>
      <c r="D6752" s="1">
        <v>11</v>
      </c>
      <c r="E6752" s="1"/>
      <c r="F6752" s="1"/>
      <c r="G6752" s="4">
        <f t="shared" si="1230"/>
        <v>64.961200000000005</v>
      </c>
      <c r="H6752" s="201"/>
      <c r="I6752" s="201"/>
      <c r="J6752" s="204">
        <f t="shared" si="1228"/>
        <v>9.5033177771091243E-3</v>
      </c>
      <c r="K6752" s="204">
        <f t="shared" si="1235"/>
        <v>0.61734693875652158</v>
      </c>
      <c r="L6752" s="28">
        <f t="shared" si="1231"/>
        <v>44.010452599516775</v>
      </c>
      <c r="M6752" s="28">
        <f t="shared" si="1236"/>
        <v>2.8589718688608992</v>
      </c>
      <c r="N6752" s="28">
        <f t="shared" si="1229"/>
        <v>21.166030191925412</v>
      </c>
      <c r="O6752" s="28">
        <f t="shared" si="1237"/>
        <v>1.3749707471729029</v>
      </c>
      <c r="P6752" s="28">
        <f t="shared" si="1238"/>
        <v>4.2339426160338025</v>
      </c>
      <c r="Q6752" s="6">
        <f t="shared" si="1232"/>
        <v>1.3723064970532315</v>
      </c>
      <c r="R6752" s="6">
        <f t="shared" si="1233"/>
        <v>0.53623859139743213</v>
      </c>
      <c r="S6752" s="6">
        <f t="shared" si="1234"/>
        <v>1.9085450884506636</v>
      </c>
    </row>
    <row r="6753" spans="2:19" customFormat="1" x14ac:dyDescent="0.25">
      <c r="B6753" s="200" t="s">
        <v>866</v>
      </c>
      <c r="C6753" s="114">
        <v>5</v>
      </c>
      <c r="D6753" s="1">
        <v>7.6</v>
      </c>
      <c r="E6753" s="1"/>
      <c r="F6753" s="1"/>
      <c r="G6753" s="4">
        <f t="shared" si="1230"/>
        <v>64.961200000000005</v>
      </c>
      <c r="H6753" s="201"/>
      <c r="I6753" s="201"/>
      <c r="J6753" s="204">
        <f t="shared" ref="J6753:J6816" si="1239">((+D6753/200)^2)*PI()</f>
        <v>4.5364597917836608E-3</v>
      </c>
      <c r="K6753" s="204">
        <f t="shared" si="1235"/>
        <v>0.29469387754195608</v>
      </c>
      <c r="L6753" s="28">
        <f t="shared" si="1231"/>
        <v>18.809813966898769</v>
      </c>
      <c r="M6753" s="28">
        <f t="shared" si="1236"/>
        <v>1.2219081107668699</v>
      </c>
      <c r="N6753" s="28">
        <f t="shared" ref="N6753:N6816" si="1240">1.28*(D6753^1.17)</f>
        <v>13.732887825405102</v>
      </c>
      <c r="O6753" s="28">
        <f t="shared" si="1237"/>
        <v>0.89210488990714454</v>
      </c>
      <c r="P6753" s="28">
        <f t="shared" si="1238"/>
        <v>2.1140130006740145</v>
      </c>
      <c r="Q6753" s="6">
        <f t="shared" si="1232"/>
        <v>0.58651589316809749</v>
      </c>
      <c r="R6753" s="6">
        <f t="shared" si="1233"/>
        <v>0.34792090706378637</v>
      </c>
      <c r="S6753" s="6">
        <f t="shared" si="1234"/>
        <v>0.93443680023188391</v>
      </c>
    </row>
    <row r="6754" spans="2:19" customFormat="1" x14ac:dyDescent="0.25">
      <c r="B6754" s="200" t="s">
        <v>866</v>
      </c>
      <c r="C6754" s="114">
        <v>5</v>
      </c>
      <c r="D6754" s="1">
        <v>3.3</v>
      </c>
      <c r="E6754" s="1"/>
      <c r="F6754" s="1"/>
      <c r="G6754" s="4">
        <f t="shared" ref="G6754:G6817" si="1241">IF($D6754&lt;3.01,795.7747,64.9612)</f>
        <v>64.961200000000005</v>
      </c>
      <c r="H6754" s="201"/>
      <c r="I6754" s="201"/>
      <c r="J6754" s="204">
        <f t="shared" si="1239"/>
        <v>8.5529859993982123E-4</v>
      </c>
      <c r="K6754" s="204">
        <f t="shared" si="1235"/>
        <v>5.5561224488086945E-2</v>
      </c>
      <c r="L6754" s="28">
        <f t="shared" ref="L6754:L6817" si="1242">0.17758*(D6754^2.299)</f>
        <v>2.7634881041225379</v>
      </c>
      <c r="M6754" s="28">
        <f t="shared" si="1236"/>
        <v>0.17951950691152002</v>
      </c>
      <c r="N6754" s="28">
        <f t="shared" si="1240"/>
        <v>5.1745344101160526</v>
      </c>
      <c r="O6754" s="28">
        <f t="shared" si="1237"/>
        <v>0.3361439712423443</v>
      </c>
      <c r="P6754" s="28">
        <f t="shared" si="1238"/>
        <v>0.51566347815386426</v>
      </c>
      <c r="Q6754" s="6">
        <f t="shared" si="1232"/>
        <v>8.6169363317529613E-2</v>
      </c>
      <c r="R6754" s="6">
        <f t="shared" si="1233"/>
        <v>0.13109614878451428</v>
      </c>
      <c r="S6754" s="6">
        <f t="shared" si="1234"/>
        <v>0.2172655121020439</v>
      </c>
    </row>
    <row r="6755" spans="2:19" customFormat="1" x14ac:dyDescent="0.25">
      <c r="B6755" s="200" t="s">
        <v>866</v>
      </c>
      <c r="C6755" s="114">
        <v>5</v>
      </c>
      <c r="D6755" s="1">
        <v>3.1</v>
      </c>
      <c r="E6755" s="1"/>
      <c r="F6755" s="1"/>
      <c r="G6755" s="4">
        <f t="shared" si="1241"/>
        <v>64.961200000000005</v>
      </c>
      <c r="H6755" s="201"/>
      <c r="I6755" s="201"/>
      <c r="J6755" s="204">
        <f t="shared" si="1239"/>
        <v>7.5476763502494771E-4</v>
      </c>
      <c r="K6755" s="204">
        <f t="shared" si="1235"/>
        <v>4.9030612243389851E-2</v>
      </c>
      <c r="L6755" s="28">
        <f t="shared" si="1242"/>
        <v>2.3935063597525432</v>
      </c>
      <c r="M6755" s="28">
        <f t="shared" si="1236"/>
        <v>0.15548504835297491</v>
      </c>
      <c r="N6755" s="28">
        <f t="shared" si="1240"/>
        <v>4.8095356854949474</v>
      </c>
      <c r="O6755" s="28">
        <f t="shared" si="1237"/>
        <v>0.31243321563258936</v>
      </c>
      <c r="P6755" s="28">
        <f t="shared" si="1238"/>
        <v>0.46791826398556424</v>
      </c>
      <c r="Q6755" s="6">
        <f t="shared" si="1232"/>
        <v>7.4632823209427962E-2</v>
      </c>
      <c r="R6755" s="6">
        <f t="shared" si="1233"/>
        <v>0.12184895409670986</v>
      </c>
      <c r="S6755" s="6">
        <f t="shared" si="1234"/>
        <v>0.19648177730613781</v>
      </c>
    </row>
    <row r="6756" spans="2:19" customFormat="1" x14ac:dyDescent="0.25">
      <c r="B6756" s="200" t="s">
        <v>866</v>
      </c>
      <c r="C6756" s="114">
        <v>5</v>
      </c>
      <c r="D6756" s="1">
        <v>8.5</v>
      </c>
      <c r="E6756" s="1"/>
      <c r="F6756" s="1"/>
      <c r="G6756" s="4">
        <f t="shared" si="1241"/>
        <v>64.961200000000005</v>
      </c>
      <c r="H6756" s="201"/>
      <c r="I6756" s="201"/>
      <c r="J6756" s="204">
        <f t="shared" si="1239"/>
        <v>5.6745017305465653E-3</v>
      </c>
      <c r="K6756" s="204">
        <f t="shared" si="1235"/>
        <v>0.36862244896825369</v>
      </c>
      <c r="L6756" s="28">
        <f t="shared" si="1242"/>
        <v>24.32921867173739</v>
      </c>
      <c r="M6756" s="28">
        <f t="shared" si="1236"/>
        <v>1.5804552706332824</v>
      </c>
      <c r="N6756" s="28">
        <f t="shared" si="1240"/>
        <v>15.654172411593242</v>
      </c>
      <c r="O6756" s="28">
        <f t="shared" si="1237"/>
        <v>1.0169138445882482</v>
      </c>
      <c r="P6756" s="28">
        <f t="shared" si="1238"/>
        <v>2.5973691152215306</v>
      </c>
      <c r="Q6756" s="6">
        <f t="shared" si="1232"/>
        <v>0.75861852990397549</v>
      </c>
      <c r="R6756" s="6">
        <f t="shared" si="1233"/>
        <v>0.39659639938941682</v>
      </c>
      <c r="S6756" s="6">
        <f t="shared" si="1234"/>
        <v>1.1552149292933924</v>
      </c>
    </row>
    <row r="6757" spans="2:19" customFormat="1" x14ac:dyDescent="0.25">
      <c r="B6757" s="200" t="s">
        <v>866</v>
      </c>
      <c r="C6757" s="114">
        <v>5</v>
      </c>
      <c r="D6757" s="1">
        <v>5.9</v>
      </c>
      <c r="E6757" s="1"/>
      <c r="F6757" s="1"/>
      <c r="G6757" s="4">
        <f t="shared" si="1241"/>
        <v>64.961200000000005</v>
      </c>
      <c r="H6757" s="201"/>
      <c r="I6757" s="201"/>
      <c r="J6757" s="204">
        <f t="shared" si="1239"/>
        <v>2.7339710067865179E-3</v>
      </c>
      <c r="K6757" s="204">
        <f t="shared" si="1235"/>
        <v>0.17760204081086381</v>
      </c>
      <c r="L6757" s="28">
        <f t="shared" si="1242"/>
        <v>10.509518679077305</v>
      </c>
      <c r="M6757" s="28">
        <f t="shared" si="1236"/>
        <v>0.68271095805727011</v>
      </c>
      <c r="N6757" s="28">
        <f t="shared" si="1240"/>
        <v>10.211906347392123</v>
      </c>
      <c r="O6757" s="28">
        <f t="shared" si="1237"/>
        <v>0.66337770348121117</v>
      </c>
      <c r="P6757" s="28">
        <f t="shared" si="1238"/>
        <v>1.3460886615384813</v>
      </c>
      <c r="Q6757" s="6">
        <f t="shared" si="1232"/>
        <v>0.32770125986748966</v>
      </c>
      <c r="R6757" s="6">
        <f t="shared" si="1233"/>
        <v>0.25871730435767237</v>
      </c>
      <c r="S6757" s="6">
        <f t="shared" si="1234"/>
        <v>0.58641856422516203</v>
      </c>
    </row>
    <row r="6758" spans="2:19" customFormat="1" x14ac:dyDescent="0.25">
      <c r="B6758" s="200" t="s">
        <v>866</v>
      </c>
      <c r="C6758" s="114">
        <v>5</v>
      </c>
      <c r="D6758" s="1">
        <v>6.4</v>
      </c>
      <c r="E6758" s="1"/>
      <c r="F6758" s="1"/>
      <c r="G6758" s="4">
        <f t="shared" si="1241"/>
        <v>64.961200000000005</v>
      </c>
      <c r="H6758" s="201"/>
      <c r="I6758" s="201"/>
      <c r="J6758" s="204">
        <f t="shared" si="1239"/>
        <v>3.2169908772759479E-3</v>
      </c>
      <c r="K6758" s="204">
        <f t="shared" si="1235"/>
        <v>0.20897959183030679</v>
      </c>
      <c r="L6758" s="28">
        <f t="shared" si="1242"/>
        <v>12.670735111153041</v>
      </c>
      <c r="M6758" s="28">
        <f t="shared" si="1236"/>
        <v>0.82310617366776118</v>
      </c>
      <c r="N6758" s="28">
        <f t="shared" si="1240"/>
        <v>11.231571837310549</v>
      </c>
      <c r="O6758" s="28">
        <f t="shared" si="1237"/>
        <v>0.72961639858967853</v>
      </c>
      <c r="P6758" s="28">
        <f t="shared" si="1238"/>
        <v>1.5527225722574398</v>
      </c>
      <c r="Q6758" s="6">
        <f t="shared" si="1232"/>
        <v>0.39509096336052535</v>
      </c>
      <c r="R6758" s="6">
        <f t="shared" si="1233"/>
        <v>0.28455039544997462</v>
      </c>
      <c r="S6758" s="6">
        <f t="shared" si="1234"/>
        <v>0.67964135881049992</v>
      </c>
    </row>
    <row r="6759" spans="2:19" customFormat="1" x14ac:dyDescent="0.25">
      <c r="B6759" s="200" t="s">
        <v>866</v>
      </c>
      <c r="C6759" s="114">
        <v>5</v>
      </c>
      <c r="D6759" s="1">
        <v>8.5</v>
      </c>
      <c r="E6759" s="1"/>
      <c r="F6759" s="1"/>
      <c r="G6759" s="4">
        <f t="shared" si="1241"/>
        <v>64.961200000000005</v>
      </c>
      <c r="H6759" s="201"/>
      <c r="I6759" s="201"/>
      <c r="J6759" s="204">
        <f t="shared" si="1239"/>
        <v>5.6745017305465653E-3</v>
      </c>
      <c r="K6759" s="204">
        <f t="shared" si="1235"/>
        <v>0.36862244896825369</v>
      </c>
      <c r="L6759" s="28">
        <f t="shared" si="1242"/>
        <v>24.32921867173739</v>
      </c>
      <c r="M6759" s="28">
        <f t="shared" si="1236"/>
        <v>1.5804552706332824</v>
      </c>
      <c r="N6759" s="28">
        <f t="shared" si="1240"/>
        <v>15.654172411593242</v>
      </c>
      <c r="O6759" s="28">
        <f t="shared" si="1237"/>
        <v>1.0169138445882482</v>
      </c>
      <c r="P6759" s="28">
        <f t="shared" si="1238"/>
        <v>2.5973691152215306</v>
      </c>
      <c r="Q6759" s="6">
        <f t="shared" si="1232"/>
        <v>0.75861852990397549</v>
      </c>
      <c r="R6759" s="6">
        <f t="shared" si="1233"/>
        <v>0.39659639938941682</v>
      </c>
      <c r="S6759" s="6">
        <f t="shared" si="1234"/>
        <v>1.1552149292933924</v>
      </c>
    </row>
    <row r="6760" spans="2:19" customFormat="1" x14ac:dyDescent="0.25">
      <c r="B6760" s="200" t="s">
        <v>866</v>
      </c>
      <c r="C6760" s="114">
        <v>5</v>
      </c>
      <c r="D6760" s="1">
        <v>8.6999999999999993</v>
      </c>
      <c r="E6760" s="1"/>
      <c r="F6760" s="1"/>
      <c r="G6760" s="4">
        <f t="shared" si="1241"/>
        <v>64.961200000000005</v>
      </c>
      <c r="H6760" s="201"/>
      <c r="I6760" s="201"/>
      <c r="J6760" s="204">
        <f t="shared" si="1239"/>
        <v>5.9446786987552855E-3</v>
      </c>
      <c r="K6760" s="204">
        <f t="shared" si="1235"/>
        <v>0.38617346937587699</v>
      </c>
      <c r="L6760" s="28">
        <f t="shared" si="1242"/>
        <v>25.665445871738026</v>
      </c>
      <c r="M6760" s="28">
        <f t="shared" si="1236"/>
        <v>1.6672581947016099</v>
      </c>
      <c r="N6760" s="28">
        <f t="shared" si="1240"/>
        <v>16.08597891886809</v>
      </c>
      <c r="O6760" s="28">
        <f t="shared" si="1237"/>
        <v>1.0449645140127073</v>
      </c>
      <c r="P6760" s="28">
        <f t="shared" si="1238"/>
        <v>2.7122227087143171</v>
      </c>
      <c r="Q6760" s="6">
        <f t="shared" si="1232"/>
        <v>0.80028393345677273</v>
      </c>
      <c r="R6760" s="6">
        <f t="shared" si="1233"/>
        <v>0.40753616046495583</v>
      </c>
      <c r="S6760" s="6">
        <f t="shared" si="1234"/>
        <v>1.2078200939217285</v>
      </c>
    </row>
    <row r="6761" spans="2:19" customFormat="1" x14ac:dyDescent="0.25">
      <c r="B6761" s="200" t="s">
        <v>866</v>
      </c>
      <c r="C6761" s="114">
        <v>5</v>
      </c>
      <c r="D6761" s="1">
        <v>3.3</v>
      </c>
      <c r="E6761" s="1"/>
      <c r="F6761" s="1"/>
      <c r="G6761" s="4">
        <f t="shared" si="1241"/>
        <v>64.961200000000005</v>
      </c>
      <c r="H6761" s="201"/>
      <c r="I6761" s="201"/>
      <c r="J6761" s="204">
        <f t="shared" si="1239"/>
        <v>8.5529859993982123E-4</v>
      </c>
      <c r="K6761" s="204">
        <f t="shared" si="1235"/>
        <v>5.5561224488086945E-2</v>
      </c>
      <c r="L6761" s="28">
        <f t="shared" si="1242"/>
        <v>2.7634881041225379</v>
      </c>
      <c r="M6761" s="28">
        <f t="shared" si="1236"/>
        <v>0.17951950691152002</v>
      </c>
      <c r="N6761" s="28">
        <f t="shared" si="1240"/>
        <v>5.1745344101160526</v>
      </c>
      <c r="O6761" s="28">
        <f t="shared" si="1237"/>
        <v>0.3361439712423443</v>
      </c>
      <c r="P6761" s="28">
        <f t="shared" si="1238"/>
        <v>0.51566347815386426</v>
      </c>
      <c r="Q6761" s="6">
        <f t="shared" si="1232"/>
        <v>8.6169363317529613E-2</v>
      </c>
      <c r="R6761" s="6">
        <f t="shared" si="1233"/>
        <v>0.13109614878451428</v>
      </c>
      <c r="S6761" s="6">
        <f t="shared" si="1234"/>
        <v>0.2172655121020439</v>
      </c>
    </row>
    <row r="6762" spans="2:19" customFormat="1" x14ac:dyDescent="0.25">
      <c r="B6762" s="200" t="s">
        <v>866</v>
      </c>
      <c r="C6762" s="114">
        <v>5</v>
      </c>
      <c r="D6762" s="1">
        <v>5.7</v>
      </c>
      <c r="E6762" s="1"/>
      <c r="F6762" s="1"/>
      <c r="G6762" s="4">
        <f t="shared" si="1241"/>
        <v>64.961200000000005</v>
      </c>
      <c r="H6762" s="201"/>
      <c r="I6762" s="201"/>
      <c r="J6762" s="204">
        <f t="shared" si="1239"/>
        <v>2.5517586328783095E-3</v>
      </c>
      <c r="K6762" s="204">
        <f t="shared" si="1235"/>
        <v>0.1657653061173503</v>
      </c>
      <c r="L6762" s="28">
        <f t="shared" si="1242"/>
        <v>9.7084599828880815</v>
      </c>
      <c r="M6762" s="28">
        <f t="shared" si="1236"/>
        <v>0.63067322287304872</v>
      </c>
      <c r="N6762" s="28">
        <f t="shared" si="1240"/>
        <v>9.8080698655856366</v>
      </c>
      <c r="O6762" s="28">
        <f t="shared" si="1237"/>
        <v>0.63714400051044973</v>
      </c>
      <c r="P6762" s="28">
        <f t="shared" si="1238"/>
        <v>1.2678172233834983</v>
      </c>
      <c r="Q6762" s="6">
        <f t="shared" si="1232"/>
        <v>0.30272314697906338</v>
      </c>
      <c r="R6762" s="6">
        <f t="shared" si="1233"/>
        <v>0.24848616019907541</v>
      </c>
      <c r="S6762" s="6">
        <f t="shared" si="1234"/>
        <v>0.55120930717813876</v>
      </c>
    </row>
    <row r="6763" spans="2:19" customFormat="1" x14ac:dyDescent="0.25">
      <c r="B6763" s="200" t="s">
        <v>866</v>
      </c>
      <c r="C6763" s="114">
        <v>5</v>
      </c>
      <c r="D6763" s="1">
        <v>5.3</v>
      </c>
      <c r="E6763" s="1" t="s">
        <v>978</v>
      </c>
      <c r="F6763" s="1"/>
      <c r="G6763" s="4">
        <f t="shared" si="1241"/>
        <v>64.961200000000005</v>
      </c>
      <c r="H6763" s="201"/>
      <c r="I6763" s="201"/>
      <c r="J6763" s="204">
        <f t="shared" si="1239"/>
        <v>2.2061834409834321E-3</v>
      </c>
      <c r="K6763" s="204">
        <f t="shared" si="1235"/>
        <v>0.14331632652620405</v>
      </c>
      <c r="L6763" s="28">
        <f t="shared" si="1242"/>
        <v>8.213046389840704</v>
      </c>
      <c r="M6763" s="28">
        <f t="shared" si="1236"/>
        <v>0.53352935948815838</v>
      </c>
      <c r="N6763" s="28">
        <f t="shared" si="1240"/>
        <v>9.0076755970184212</v>
      </c>
      <c r="O6763" s="28">
        <f t="shared" si="1237"/>
        <v>0.58514942734270425</v>
      </c>
      <c r="P6763" s="28">
        <f t="shared" si="1238"/>
        <v>1.1186787868308627</v>
      </c>
      <c r="Q6763" s="6">
        <f t="shared" si="1232"/>
        <v>0.25609409255431603</v>
      </c>
      <c r="R6763" s="6">
        <f t="shared" si="1233"/>
        <v>0.22820827666365467</v>
      </c>
      <c r="S6763" s="6">
        <f t="shared" si="1234"/>
        <v>0.48430236921797071</v>
      </c>
    </row>
    <row r="6764" spans="2:19" customFormat="1" x14ac:dyDescent="0.25">
      <c r="B6764" s="200" t="s">
        <v>866</v>
      </c>
      <c r="C6764" s="114">
        <v>5</v>
      </c>
      <c r="D6764" s="1">
        <v>6.3</v>
      </c>
      <c r="E6764" s="1"/>
      <c r="F6764" s="1"/>
      <c r="G6764" s="4">
        <f t="shared" si="1241"/>
        <v>64.961200000000005</v>
      </c>
      <c r="H6764" s="201"/>
      <c r="I6764" s="201"/>
      <c r="J6764" s="204">
        <f t="shared" si="1239"/>
        <v>3.1172453105244723E-3</v>
      </c>
      <c r="K6764" s="204">
        <f t="shared" si="1235"/>
        <v>0.20249999999377144</v>
      </c>
      <c r="L6764" s="28">
        <f t="shared" si="1242"/>
        <v>12.220190463130352</v>
      </c>
      <c r="M6764" s="28">
        <f t="shared" si="1236"/>
        <v>0.79383825211094339</v>
      </c>
      <c r="N6764" s="28">
        <f t="shared" si="1240"/>
        <v>11.026518552173203</v>
      </c>
      <c r="O6764" s="28">
        <f t="shared" si="1237"/>
        <v>0.71629589086484713</v>
      </c>
      <c r="P6764" s="28">
        <f t="shared" si="1238"/>
        <v>1.5101341429757906</v>
      </c>
      <c r="Q6764" s="6">
        <f t="shared" si="1232"/>
        <v>0.38104236101325284</v>
      </c>
      <c r="R6764" s="6">
        <f t="shared" si="1233"/>
        <v>0.27935539743729038</v>
      </c>
      <c r="S6764" s="6">
        <f t="shared" si="1234"/>
        <v>0.66039775845054316</v>
      </c>
    </row>
    <row r="6765" spans="2:19" customFormat="1" x14ac:dyDescent="0.25">
      <c r="B6765" s="200" t="s">
        <v>866</v>
      </c>
      <c r="C6765" s="114">
        <v>5</v>
      </c>
      <c r="D6765" s="1">
        <v>5.6</v>
      </c>
      <c r="E6765" s="1"/>
      <c r="F6765" s="1"/>
      <c r="G6765" s="4">
        <f t="shared" si="1241"/>
        <v>64.961200000000005</v>
      </c>
      <c r="H6765" s="201"/>
      <c r="I6765" s="201"/>
      <c r="J6765" s="204">
        <f t="shared" si="1239"/>
        <v>2.4630086404143973E-3</v>
      </c>
      <c r="K6765" s="204">
        <f t="shared" si="1235"/>
        <v>0.15999999999507863</v>
      </c>
      <c r="L6765" s="28">
        <f t="shared" si="1242"/>
        <v>9.3213394933125091</v>
      </c>
      <c r="M6765" s="28">
        <f t="shared" si="1236"/>
        <v>0.60552541083786027</v>
      </c>
      <c r="N6765" s="28">
        <f t="shared" si="1240"/>
        <v>9.6070480145707613</v>
      </c>
      <c r="O6765" s="28">
        <f t="shared" si="1237"/>
        <v>0.62408537958901456</v>
      </c>
      <c r="P6765" s="28">
        <f t="shared" si="1238"/>
        <v>1.2296107904268747</v>
      </c>
      <c r="Q6765" s="6">
        <f t="shared" si="1232"/>
        <v>0.29065219720217289</v>
      </c>
      <c r="R6765" s="6">
        <f t="shared" si="1233"/>
        <v>0.24339329803971568</v>
      </c>
      <c r="S6765" s="6">
        <f t="shared" si="1234"/>
        <v>0.5340454952418886</v>
      </c>
    </row>
    <row r="6766" spans="2:19" customFormat="1" x14ac:dyDescent="0.25">
      <c r="B6766" s="200" t="s">
        <v>866</v>
      </c>
      <c r="C6766" s="114">
        <v>5</v>
      </c>
      <c r="D6766" s="1">
        <v>8.8000000000000007</v>
      </c>
      <c r="E6766" s="1"/>
      <c r="F6766" s="1"/>
      <c r="G6766" s="4">
        <f t="shared" si="1241"/>
        <v>64.961200000000005</v>
      </c>
      <c r="H6766" s="201"/>
      <c r="I6766" s="201"/>
      <c r="J6766" s="204">
        <f t="shared" si="1239"/>
        <v>6.0821233773498407E-3</v>
      </c>
      <c r="K6766" s="204">
        <f t="shared" si="1235"/>
        <v>0.39510204080417388</v>
      </c>
      <c r="L6766" s="28">
        <f t="shared" si="1242"/>
        <v>26.348731681885365</v>
      </c>
      <c r="M6766" s="28">
        <f t="shared" si="1236"/>
        <v>1.7116452617326934</v>
      </c>
      <c r="N6766" s="28">
        <f t="shared" si="1240"/>
        <v>16.302518287873927</v>
      </c>
      <c r="O6766" s="28">
        <f t="shared" si="1237"/>
        <v>1.0590311715434086</v>
      </c>
      <c r="P6766" s="28">
        <f t="shared" si="1238"/>
        <v>2.770676433276102</v>
      </c>
      <c r="Q6766" s="6">
        <f t="shared" si="1232"/>
        <v>0.82158972563169275</v>
      </c>
      <c r="R6766" s="6">
        <f t="shared" si="1233"/>
        <v>0.41302215690192939</v>
      </c>
      <c r="S6766" s="6">
        <f t="shared" si="1234"/>
        <v>1.2346118825336221</v>
      </c>
    </row>
    <row r="6767" spans="2:19" customFormat="1" x14ac:dyDescent="0.25">
      <c r="B6767" s="200" t="s">
        <v>866</v>
      </c>
      <c r="C6767" s="114">
        <v>5</v>
      </c>
      <c r="D6767" s="1">
        <v>4</v>
      </c>
      <c r="E6767" s="1" t="s">
        <v>978</v>
      </c>
      <c r="F6767" s="1"/>
      <c r="G6767" s="4">
        <f t="shared" si="1241"/>
        <v>64.961200000000005</v>
      </c>
      <c r="H6767" s="201"/>
      <c r="I6767" s="201"/>
      <c r="J6767" s="204">
        <f t="shared" si="1239"/>
        <v>1.2566370614359172E-3</v>
      </c>
      <c r="K6767" s="204">
        <f t="shared" si="1235"/>
        <v>8.1632653058713603E-2</v>
      </c>
      <c r="L6767" s="28">
        <f t="shared" si="1242"/>
        <v>4.3006091215286046</v>
      </c>
      <c r="M6767" s="28">
        <f t="shared" si="1236"/>
        <v>0.27937273468421148</v>
      </c>
      <c r="N6767" s="28">
        <f t="shared" si="1240"/>
        <v>6.4806737611278331</v>
      </c>
      <c r="O6767" s="28">
        <f t="shared" si="1237"/>
        <v>0.42099235249702632</v>
      </c>
      <c r="P6767" s="28">
        <f t="shared" si="1238"/>
        <v>0.7003650871812378</v>
      </c>
      <c r="Q6767" s="6">
        <f t="shared" si="1232"/>
        <v>0.1340989126484215</v>
      </c>
      <c r="R6767" s="6">
        <f t="shared" si="1233"/>
        <v>0.16418701747384026</v>
      </c>
      <c r="S6767" s="6">
        <f t="shared" si="1234"/>
        <v>0.29828593012226179</v>
      </c>
    </row>
    <row r="6768" spans="2:19" customFormat="1" x14ac:dyDescent="0.25">
      <c r="B6768" s="200" t="s">
        <v>866</v>
      </c>
      <c r="C6768" s="114">
        <v>5</v>
      </c>
      <c r="D6768" s="1">
        <v>4.5</v>
      </c>
      <c r="E6768" s="1" t="s">
        <v>978</v>
      </c>
      <c r="F6768" s="1"/>
      <c r="G6768" s="4">
        <f t="shared" si="1241"/>
        <v>64.961200000000005</v>
      </c>
      <c r="H6768" s="201"/>
      <c r="I6768" s="201"/>
      <c r="J6768" s="204">
        <f t="shared" si="1239"/>
        <v>1.5904312808798326E-3</v>
      </c>
      <c r="K6768" s="204">
        <f t="shared" si="1235"/>
        <v>0.10331632652743439</v>
      </c>
      <c r="L6768" s="28">
        <f t="shared" si="1242"/>
        <v>5.6380590590289899</v>
      </c>
      <c r="M6768" s="28">
        <f t="shared" si="1236"/>
        <v>0.36625508924934846</v>
      </c>
      <c r="N6768" s="28">
        <f t="shared" si="1240"/>
        <v>7.4382130025037601</v>
      </c>
      <c r="O6768" s="28">
        <f t="shared" si="1237"/>
        <v>0.48319525187039564</v>
      </c>
      <c r="P6768" s="28">
        <f t="shared" si="1238"/>
        <v>0.84945034111974405</v>
      </c>
      <c r="Q6768" s="6">
        <f t="shared" si="1232"/>
        <v>0.17580244283968727</v>
      </c>
      <c r="R6768" s="6">
        <f t="shared" si="1233"/>
        <v>0.1884461482294543</v>
      </c>
      <c r="S6768" s="6">
        <f t="shared" si="1234"/>
        <v>0.36424859106914154</v>
      </c>
    </row>
    <row r="6769" spans="2:19" customFormat="1" x14ac:dyDescent="0.25">
      <c r="B6769" s="200" t="s">
        <v>866</v>
      </c>
      <c r="C6769" s="114">
        <v>5</v>
      </c>
      <c r="D6769" s="1">
        <v>6.3</v>
      </c>
      <c r="E6769" s="1"/>
      <c r="F6769" s="1"/>
      <c r="G6769" s="4">
        <f t="shared" si="1241"/>
        <v>64.961200000000005</v>
      </c>
      <c r="H6769" s="201"/>
      <c r="I6769" s="201"/>
      <c r="J6769" s="204">
        <f t="shared" si="1239"/>
        <v>3.1172453105244723E-3</v>
      </c>
      <c r="K6769" s="204">
        <f t="shared" si="1235"/>
        <v>0.20249999999377144</v>
      </c>
      <c r="L6769" s="28">
        <f t="shared" si="1242"/>
        <v>12.220190463130352</v>
      </c>
      <c r="M6769" s="28">
        <f t="shared" si="1236"/>
        <v>0.79383825211094339</v>
      </c>
      <c r="N6769" s="28">
        <f t="shared" si="1240"/>
        <v>11.026518552173203</v>
      </c>
      <c r="O6769" s="28">
        <f t="shared" si="1237"/>
        <v>0.71629589086484713</v>
      </c>
      <c r="P6769" s="28">
        <f t="shared" si="1238"/>
        <v>1.5101341429757906</v>
      </c>
      <c r="Q6769" s="6">
        <f t="shared" si="1232"/>
        <v>0.38104236101325284</v>
      </c>
      <c r="R6769" s="6">
        <f t="shared" si="1233"/>
        <v>0.27935539743729038</v>
      </c>
      <c r="S6769" s="6">
        <f t="shared" si="1234"/>
        <v>0.66039775845054316</v>
      </c>
    </row>
    <row r="6770" spans="2:19" customFormat="1" x14ac:dyDescent="0.25">
      <c r="B6770" s="200" t="s">
        <v>866</v>
      </c>
      <c r="C6770" s="114">
        <v>5</v>
      </c>
      <c r="D6770" s="1">
        <v>9.3000000000000007</v>
      </c>
      <c r="E6770" s="1"/>
      <c r="F6770" s="1"/>
      <c r="G6770" s="4">
        <f t="shared" si="1241"/>
        <v>64.961200000000005</v>
      </c>
      <c r="H6770" s="201"/>
      <c r="I6770" s="201"/>
      <c r="J6770" s="204">
        <f t="shared" si="1239"/>
        <v>6.7929087152245318E-3</v>
      </c>
      <c r="K6770" s="204">
        <f t="shared" si="1235"/>
        <v>0.44127551019050881</v>
      </c>
      <c r="L6770" s="28">
        <f t="shared" si="1242"/>
        <v>29.918261264138582</v>
      </c>
      <c r="M6770" s="28">
        <f t="shared" si="1236"/>
        <v>1.9435261913289683</v>
      </c>
      <c r="N6770" s="28">
        <f t="shared" si="1240"/>
        <v>17.391419042795064</v>
      </c>
      <c r="O6770" s="28">
        <f t="shared" si="1237"/>
        <v>1.1297674726360067</v>
      </c>
      <c r="P6770" s="28">
        <f t="shared" si="1238"/>
        <v>3.0732936639649751</v>
      </c>
      <c r="Q6770" s="6">
        <f t="shared" si="1232"/>
        <v>0.93289257183790475</v>
      </c>
      <c r="R6770" s="6">
        <f t="shared" si="1233"/>
        <v>0.44060931432804262</v>
      </c>
      <c r="S6770" s="6">
        <f t="shared" si="1234"/>
        <v>1.3735018861659474</v>
      </c>
    </row>
    <row r="6771" spans="2:19" customFormat="1" x14ac:dyDescent="0.25">
      <c r="B6771" s="200" t="s">
        <v>866</v>
      </c>
      <c r="C6771" s="114">
        <v>5</v>
      </c>
      <c r="D6771" s="1">
        <v>8.1999999999999993</v>
      </c>
      <c r="E6771" s="1"/>
      <c r="F6771" s="1"/>
      <c r="G6771" s="4">
        <f t="shared" si="1241"/>
        <v>64.961200000000005</v>
      </c>
      <c r="H6771" s="201"/>
      <c r="I6771" s="201"/>
      <c r="J6771" s="204">
        <f t="shared" si="1239"/>
        <v>5.2810172506844409E-3</v>
      </c>
      <c r="K6771" s="204">
        <f t="shared" si="1235"/>
        <v>0.34306122447924381</v>
      </c>
      <c r="L6771" s="28">
        <f t="shared" si="1242"/>
        <v>22.400210436181411</v>
      </c>
      <c r="M6771" s="28">
        <f t="shared" si="1236"/>
        <v>1.455144578411133</v>
      </c>
      <c r="N6771" s="28">
        <f t="shared" si="1240"/>
        <v>15.009705698547517</v>
      </c>
      <c r="O6771" s="28">
        <f t="shared" si="1237"/>
        <v>0.97504851273671411</v>
      </c>
      <c r="P6771" s="28">
        <f t="shared" si="1238"/>
        <v>2.4301930911478471</v>
      </c>
      <c r="Q6771" s="6">
        <f t="shared" si="1232"/>
        <v>0.69846939763734384</v>
      </c>
      <c r="R6771" s="6">
        <f t="shared" si="1233"/>
        <v>0.38026891996731854</v>
      </c>
      <c r="S6771" s="6">
        <f t="shared" si="1234"/>
        <v>1.0787383176046623</v>
      </c>
    </row>
    <row r="6772" spans="2:19" customFormat="1" x14ac:dyDescent="0.25">
      <c r="B6772" s="200" t="s">
        <v>866</v>
      </c>
      <c r="C6772" s="114">
        <v>5</v>
      </c>
      <c r="D6772" s="1">
        <v>9.1999999999999993</v>
      </c>
      <c r="E6772" s="1"/>
      <c r="F6772" s="1"/>
      <c r="G6772" s="4">
        <f t="shared" si="1241"/>
        <v>64.961200000000005</v>
      </c>
      <c r="H6772" s="201"/>
      <c r="I6772" s="201"/>
      <c r="J6772" s="204">
        <f t="shared" si="1239"/>
        <v>6.6476100549960017E-3</v>
      </c>
      <c r="K6772" s="204">
        <f t="shared" si="1235"/>
        <v>0.43183673468059491</v>
      </c>
      <c r="L6772" s="28">
        <f t="shared" si="1242"/>
        <v>29.183828648764486</v>
      </c>
      <c r="M6772" s="28">
        <f t="shared" si="1236"/>
        <v>1.8958165663897435</v>
      </c>
      <c r="N6772" s="28">
        <f t="shared" si="1240"/>
        <v>17.172824342989255</v>
      </c>
      <c r="O6772" s="28">
        <f t="shared" si="1237"/>
        <v>1.1155672983475522</v>
      </c>
      <c r="P6772" s="28">
        <f t="shared" si="1238"/>
        <v>3.0113838647372955</v>
      </c>
      <c r="Q6772" s="6">
        <f t="shared" si="1232"/>
        <v>0.90999195186707682</v>
      </c>
      <c r="R6772" s="6">
        <f t="shared" si="1233"/>
        <v>0.43507124635554539</v>
      </c>
      <c r="S6772" s="6">
        <f t="shared" si="1234"/>
        <v>1.3450631982226222</v>
      </c>
    </row>
    <row r="6773" spans="2:19" customFormat="1" x14ac:dyDescent="0.25">
      <c r="B6773" s="200" t="s">
        <v>866</v>
      </c>
      <c r="C6773" s="114">
        <v>5</v>
      </c>
      <c r="D6773" s="1">
        <v>5.5</v>
      </c>
      <c r="E6773" s="1"/>
      <c r="F6773" s="1"/>
      <c r="G6773" s="4">
        <f t="shared" si="1241"/>
        <v>64.961200000000005</v>
      </c>
      <c r="H6773" s="201"/>
      <c r="I6773" s="201"/>
      <c r="J6773" s="204">
        <f t="shared" si="1239"/>
        <v>2.3758294442772811E-3</v>
      </c>
      <c r="K6773" s="204">
        <f t="shared" si="1235"/>
        <v>0.15433673468913039</v>
      </c>
      <c r="L6773" s="28">
        <f t="shared" si="1242"/>
        <v>8.9430956308196485</v>
      </c>
      <c r="M6773" s="28">
        <f t="shared" si="1236"/>
        <v>0.58095423516110178</v>
      </c>
      <c r="N6773" s="28">
        <f t="shared" si="1240"/>
        <v>9.4066355127217793</v>
      </c>
      <c r="O6773" s="28">
        <f t="shared" si="1237"/>
        <v>0.61106634272138272</v>
      </c>
      <c r="P6773" s="28">
        <f t="shared" si="1238"/>
        <v>1.1920205778824844</v>
      </c>
      <c r="Q6773" s="6">
        <f t="shared" si="1232"/>
        <v>0.27885803287732885</v>
      </c>
      <c r="R6773" s="6">
        <f t="shared" si="1233"/>
        <v>0.23831587366133927</v>
      </c>
      <c r="S6773" s="6">
        <f t="shared" si="1234"/>
        <v>0.51717390653866813</v>
      </c>
    </row>
    <row r="6774" spans="2:19" customFormat="1" x14ac:dyDescent="0.25">
      <c r="B6774" s="200" t="s">
        <v>866</v>
      </c>
      <c r="C6774" s="114">
        <v>5</v>
      </c>
      <c r="D6774" s="1">
        <v>11.5</v>
      </c>
      <c r="E6774" s="1"/>
      <c r="F6774" s="1"/>
      <c r="G6774" s="4">
        <f t="shared" si="1241"/>
        <v>64.961200000000005</v>
      </c>
      <c r="H6774" s="201"/>
      <c r="I6774" s="201"/>
      <c r="J6774" s="204">
        <f t="shared" si="1239"/>
        <v>1.0386890710931254E-2</v>
      </c>
      <c r="K6774" s="204">
        <f t="shared" si="1235"/>
        <v>0.67474489793842962</v>
      </c>
      <c r="L6774" s="28">
        <f t="shared" si="1242"/>
        <v>48.745932932395526</v>
      </c>
      <c r="M6774" s="28">
        <f t="shared" si="1236"/>
        <v>3.1665943598278079</v>
      </c>
      <c r="N6774" s="28">
        <f t="shared" si="1240"/>
        <v>22.295973671423809</v>
      </c>
      <c r="O6774" s="28">
        <f t="shared" si="1237"/>
        <v>1.4483732329570229</v>
      </c>
      <c r="P6774" s="28">
        <f t="shared" si="1238"/>
        <v>4.614967592784831</v>
      </c>
      <c r="Q6774" s="6">
        <f t="shared" si="1232"/>
        <v>1.5199652927173477</v>
      </c>
      <c r="R6774" s="6">
        <f t="shared" si="1233"/>
        <v>0.56486556085323891</v>
      </c>
      <c r="S6774" s="6">
        <f t="shared" si="1234"/>
        <v>2.0848308535705868</v>
      </c>
    </row>
    <row r="6775" spans="2:19" customFormat="1" x14ac:dyDescent="0.25">
      <c r="B6775" s="200" t="s">
        <v>866</v>
      </c>
      <c r="C6775" s="114">
        <v>5</v>
      </c>
      <c r="D6775" s="1">
        <v>6.2</v>
      </c>
      <c r="E6775" s="1"/>
      <c r="F6775" s="1"/>
      <c r="G6775" s="4">
        <f t="shared" si="1241"/>
        <v>64.961200000000005</v>
      </c>
      <c r="H6775" s="201"/>
      <c r="I6775" s="201"/>
      <c r="J6775" s="204">
        <f t="shared" si="1239"/>
        <v>3.0190705400997908E-3</v>
      </c>
      <c r="K6775" s="204">
        <f t="shared" si="1235"/>
        <v>0.1961224489735594</v>
      </c>
      <c r="L6775" s="28">
        <f t="shared" si="1242"/>
        <v>11.778840632041497</v>
      </c>
      <c r="M6775" s="28">
        <f t="shared" si="1236"/>
        <v>0.76516763690751333</v>
      </c>
      <c r="N6775" s="28">
        <f t="shared" si="1240"/>
        <v>10.8220178607594</v>
      </c>
      <c r="O6775" s="28">
        <f t="shared" si="1237"/>
        <v>0.70301128029210602</v>
      </c>
      <c r="P6775" s="28">
        <f t="shared" si="1238"/>
        <v>1.4681789171996193</v>
      </c>
      <c r="Q6775" s="6">
        <f t="shared" si="1232"/>
        <v>0.36728046571560641</v>
      </c>
      <c r="R6775" s="6">
        <f t="shared" si="1233"/>
        <v>0.27417439931392135</v>
      </c>
      <c r="S6775" s="6">
        <f t="shared" si="1234"/>
        <v>0.64145486502952775</v>
      </c>
    </row>
    <row r="6776" spans="2:19" customFormat="1" x14ac:dyDescent="0.25">
      <c r="B6776" s="200" t="s">
        <v>866</v>
      </c>
      <c r="C6776" s="114">
        <v>5</v>
      </c>
      <c r="D6776" s="1">
        <v>6.2</v>
      </c>
      <c r="E6776" s="1"/>
      <c r="F6776" s="1"/>
      <c r="G6776" s="4">
        <f t="shared" si="1241"/>
        <v>64.961200000000005</v>
      </c>
      <c r="H6776" s="201"/>
      <c r="I6776" s="201"/>
      <c r="J6776" s="204">
        <f t="shared" si="1239"/>
        <v>3.0190705400997908E-3</v>
      </c>
      <c r="K6776" s="204">
        <f t="shared" si="1235"/>
        <v>0.1961224489735594</v>
      </c>
      <c r="L6776" s="28">
        <f t="shared" si="1242"/>
        <v>11.778840632041497</v>
      </c>
      <c r="M6776" s="28">
        <f t="shared" si="1236"/>
        <v>0.76516763690751333</v>
      </c>
      <c r="N6776" s="28">
        <f t="shared" si="1240"/>
        <v>10.8220178607594</v>
      </c>
      <c r="O6776" s="28">
        <f t="shared" si="1237"/>
        <v>0.70301128029210602</v>
      </c>
      <c r="P6776" s="28">
        <f t="shared" si="1238"/>
        <v>1.4681789171996193</v>
      </c>
      <c r="Q6776" s="6">
        <f t="shared" si="1232"/>
        <v>0.36728046571560641</v>
      </c>
      <c r="R6776" s="6">
        <f t="shared" si="1233"/>
        <v>0.27417439931392135</v>
      </c>
      <c r="S6776" s="6">
        <f t="shared" si="1234"/>
        <v>0.64145486502952775</v>
      </c>
    </row>
    <row r="6777" spans="2:19" customFormat="1" x14ac:dyDescent="0.25">
      <c r="B6777" s="200" t="s">
        <v>866</v>
      </c>
      <c r="C6777" s="114">
        <v>5</v>
      </c>
      <c r="D6777" s="1">
        <v>3.4</v>
      </c>
      <c r="E6777" s="1" t="s">
        <v>978</v>
      </c>
      <c r="F6777" s="1"/>
      <c r="G6777" s="4">
        <f t="shared" si="1241"/>
        <v>64.961200000000005</v>
      </c>
      <c r="H6777" s="201"/>
      <c r="I6777" s="201"/>
      <c r="J6777" s="204">
        <f t="shared" si="1239"/>
        <v>9.0792027688745035E-4</v>
      </c>
      <c r="K6777" s="204">
        <f t="shared" si="1235"/>
        <v>5.8979591834920582E-2</v>
      </c>
      <c r="L6777" s="28">
        <f t="shared" si="1242"/>
        <v>2.9598116954824234</v>
      </c>
      <c r="M6777" s="28">
        <f t="shared" si="1236"/>
        <v>0.19227292324193554</v>
      </c>
      <c r="N6777" s="28">
        <f t="shared" si="1240"/>
        <v>5.3584638182360029</v>
      </c>
      <c r="O6777" s="28">
        <f t="shared" si="1237"/>
        <v>0.34809224654085708</v>
      </c>
      <c r="P6777" s="28">
        <f t="shared" si="1238"/>
        <v>0.54036516978279259</v>
      </c>
      <c r="Q6777" s="6">
        <f t="shared" si="1232"/>
        <v>9.2291003156129051E-2</v>
      </c>
      <c r="R6777" s="6">
        <f t="shared" si="1233"/>
        <v>0.13575597615093427</v>
      </c>
      <c r="S6777" s="6">
        <f t="shared" si="1234"/>
        <v>0.2280469793070633</v>
      </c>
    </row>
    <row r="6778" spans="2:19" customFormat="1" x14ac:dyDescent="0.25">
      <c r="B6778" s="200" t="s">
        <v>866</v>
      </c>
      <c r="C6778" s="114">
        <v>5</v>
      </c>
      <c r="D6778" s="1">
        <v>8.8000000000000007</v>
      </c>
      <c r="E6778" s="1"/>
      <c r="F6778" s="1"/>
      <c r="G6778" s="4">
        <f t="shared" si="1241"/>
        <v>64.961200000000005</v>
      </c>
      <c r="H6778" s="201"/>
      <c r="I6778" s="201"/>
      <c r="J6778" s="204">
        <f t="shared" si="1239"/>
        <v>6.0821233773498407E-3</v>
      </c>
      <c r="K6778" s="204">
        <f t="shared" si="1235"/>
        <v>0.39510204080417388</v>
      </c>
      <c r="L6778" s="28">
        <f t="shared" si="1242"/>
        <v>26.348731681885365</v>
      </c>
      <c r="M6778" s="28">
        <f t="shared" si="1236"/>
        <v>1.7116452617326934</v>
      </c>
      <c r="N6778" s="28">
        <f t="shared" si="1240"/>
        <v>16.302518287873927</v>
      </c>
      <c r="O6778" s="28">
        <f t="shared" si="1237"/>
        <v>1.0590311715434086</v>
      </c>
      <c r="P6778" s="28">
        <f t="shared" si="1238"/>
        <v>2.770676433276102</v>
      </c>
      <c r="Q6778" s="6">
        <f t="shared" si="1232"/>
        <v>0.82158972563169275</v>
      </c>
      <c r="R6778" s="6">
        <f t="shared" si="1233"/>
        <v>0.41302215690192939</v>
      </c>
      <c r="S6778" s="6">
        <f t="shared" si="1234"/>
        <v>1.2346118825336221</v>
      </c>
    </row>
    <row r="6779" spans="2:19" customFormat="1" x14ac:dyDescent="0.25">
      <c r="B6779" s="200" t="s">
        <v>866</v>
      </c>
      <c r="C6779" s="114">
        <v>5</v>
      </c>
      <c r="D6779" s="1">
        <v>5.8</v>
      </c>
      <c r="E6779" s="1"/>
      <c r="F6779" s="1"/>
      <c r="G6779" s="4">
        <f t="shared" si="1241"/>
        <v>64.961200000000005</v>
      </c>
      <c r="H6779" s="201"/>
      <c r="I6779" s="201"/>
      <c r="J6779" s="204">
        <f t="shared" si="1239"/>
        <v>2.6420794216690155E-3</v>
      </c>
      <c r="K6779" s="204">
        <f t="shared" si="1235"/>
        <v>0.1716326530559453</v>
      </c>
      <c r="L6779" s="28">
        <f t="shared" si="1242"/>
        <v>10.104504202450142</v>
      </c>
      <c r="M6779" s="28">
        <f t="shared" si="1236"/>
        <v>0.65640073112787944</v>
      </c>
      <c r="N6779" s="28">
        <f t="shared" si="1240"/>
        <v>10.009692178621206</v>
      </c>
      <c r="O6779" s="28">
        <f t="shared" si="1237"/>
        <v>0.65024162816606002</v>
      </c>
      <c r="P6779" s="28">
        <f t="shared" si="1238"/>
        <v>1.3066423592939396</v>
      </c>
      <c r="Q6779" s="6">
        <f t="shared" si="1232"/>
        <v>0.31507235094138214</v>
      </c>
      <c r="R6779" s="6">
        <f t="shared" si="1233"/>
        <v>0.25359423498476341</v>
      </c>
      <c r="S6779" s="6">
        <f t="shared" si="1234"/>
        <v>0.5686665859261455</v>
      </c>
    </row>
    <row r="6780" spans="2:19" customFormat="1" x14ac:dyDescent="0.25">
      <c r="B6780" s="200" t="s">
        <v>866</v>
      </c>
      <c r="C6780" s="114">
        <v>5</v>
      </c>
      <c r="D6780" s="1">
        <v>6.6</v>
      </c>
      <c r="E6780" s="1"/>
      <c r="F6780" s="1"/>
      <c r="G6780" s="4">
        <f t="shared" si="1241"/>
        <v>64.961200000000005</v>
      </c>
      <c r="H6780" s="201"/>
      <c r="I6780" s="201"/>
      <c r="J6780" s="204">
        <f t="shared" si="1239"/>
        <v>3.4211943997592849E-3</v>
      </c>
      <c r="K6780" s="204">
        <f t="shared" si="1235"/>
        <v>0.22224489795234778</v>
      </c>
      <c r="L6780" s="28">
        <f t="shared" si="1242"/>
        <v>13.599581983298828</v>
      </c>
      <c r="M6780" s="28">
        <f t="shared" si="1236"/>
        <v>0.88344518226894508</v>
      </c>
      <c r="N6780" s="28">
        <f t="shared" si="1240"/>
        <v>11.643307684830535</v>
      </c>
      <c r="O6780" s="28">
        <f t="shared" si="1237"/>
        <v>0.75636325384638103</v>
      </c>
      <c r="P6780" s="28">
        <f t="shared" si="1238"/>
        <v>1.639808436115326</v>
      </c>
      <c r="Q6780" s="6">
        <f t="shared" si="1232"/>
        <v>0.42405368748909361</v>
      </c>
      <c r="R6780" s="6">
        <f t="shared" si="1233"/>
        <v>0.2949816690000886</v>
      </c>
      <c r="S6780" s="6">
        <f t="shared" si="1234"/>
        <v>0.71903535648918226</v>
      </c>
    </row>
    <row r="6781" spans="2:19" customFormat="1" x14ac:dyDescent="0.25">
      <c r="B6781" s="200" t="s">
        <v>866</v>
      </c>
      <c r="C6781" s="114">
        <v>5</v>
      </c>
      <c r="D6781" s="1">
        <v>6.5</v>
      </c>
      <c r="E6781" s="1"/>
      <c r="F6781" s="1"/>
      <c r="G6781" s="4">
        <f t="shared" si="1241"/>
        <v>64.961200000000005</v>
      </c>
      <c r="H6781" s="201"/>
      <c r="I6781" s="201"/>
      <c r="J6781" s="204">
        <f t="shared" si="1239"/>
        <v>3.3183072403542195E-3</v>
      </c>
      <c r="K6781" s="204">
        <f t="shared" si="1235"/>
        <v>0.21556122448316564</v>
      </c>
      <c r="L6781" s="28">
        <f t="shared" si="1242"/>
        <v>13.130517975640537</v>
      </c>
      <c r="M6781" s="28">
        <f t="shared" si="1236"/>
        <v>0.85297422086363262</v>
      </c>
      <c r="N6781" s="28">
        <f t="shared" si="1240"/>
        <v>11.437170539605743</v>
      </c>
      <c r="O6781" s="28">
        <f t="shared" si="1237"/>
        <v>0.74297233726827139</v>
      </c>
      <c r="P6781" s="28">
        <f t="shared" si="1238"/>
        <v>1.5959465581319039</v>
      </c>
      <c r="Q6781" s="6">
        <f t="shared" si="1232"/>
        <v>0.40942762601454363</v>
      </c>
      <c r="R6781" s="6">
        <f t="shared" si="1233"/>
        <v>0.28975921153462586</v>
      </c>
      <c r="S6781" s="6">
        <f t="shared" si="1234"/>
        <v>0.69918683754916944</v>
      </c>
    </row>
    <row r="6782" spans="2:19" customFormat="1" x14ac:dyDescent="0.25">
      <c r="B6782" s="200" t="s">
        <v>866</v>
      </c>
      <c r="C6782" s="114">
        <v>5</v>
      </c>
      <c r="D6782" s="1">
        <v>8.1</v>
      </c>
      <c r="E6782" s="1"/>
      <c r="F6782" s="1"/>
      <c r="G6782" s="4">
        <f t="shared" si="1241"/>
        <v>64.961200000000005</v>
      </c>
      <c r="H6782" s="201"/>
      <c r="I6782" s="201"/>
      <c r="J6782" s="204">
        <f t="shared" si="1239"/>
        <v>5.152997350050658E-3</v>
      </c>
      <c r="K6782" s="204">
        <f t="shared" si="1235"/>
        <v>0.33474489794888745</v>
      </c>
      <c r="L6782" s="28">
        <f t="shared" si="1242"/>
        <v>21.77715338574771</v>
      </c>
      <c r="M6782" s="28">
        <f t="shared" si="1236"/>
        <v>1.4146700439614475</v>
      </c>
      <c r="N6782" s="28">
        <f t="shared" si="1240"/>
        <v>14.795765575883163</v>
      </c>
      <c r="O6782" s="28">
        <f t="shared" si="1237"/>
        <v>0.96115070537072589</v>
      </c>
      <c r="P6782" s="28">
        <f t="shared" si="1238"/>
        <v>2.3758207493321732</v>
      </c>
      <c r="Q6782" s="6">
        <f t="shared" si="1232"/>
        <v>0.6790416211014948</v>
      </c>
      <c r="R6782" s="6">
        <f t="shared" si="1233"/>
        <v>0.37484877509458309</v>
      </c>
      <c r="S6782" s="6">
        <f t="shared" si="1234"/>
        <v>1.0538903961960779</v>
      </c>
    </row>
    <row r="6783" spans="2:19" customFormat="1" x14ac:dyDescent="0.25">
      <c r="B6783" s="200" t="s">
        <v>866</v>
      </c>
      <c r="C6783" s="114">
        <v>5</v>
      </c>
      <c r="D6783" s="1">
        <v>9.1999999999999993</v>
      </c>
      <c r="E6783" s="1"/>
      <c r="F6783" s="1"/>
      <c r="G6783" s="4">
        <f t="shared" si="1241"/>
        <v>64.961200000000005</v>
      </c>
      <c r="H6783" s="201"/>
      <c r="I6783" s="201"/>
      <c r="J6783" s="204">
        <f t="shared" si="1239"/>
        <v>6.6476100549960017E-3</v>
      </c>
      <c r="K6783" s="204">
        <f t="shared" si="1235"/>
        <v>0.43183673468059491</v>
      </c>
      <c r="L6783" s="28">
        <f t="shared" si="1242"/>
        <v>29.183828648764486</v>
      </c>
      <c r="M6783" s="28">
        <f t="shared" si="1236"/>
        <v>1.8958165663897435</v>
      </c>
      <c r="N6783" s="28">
        <f t="shared" si="1240"/>
        <v>17.172824342989255</v>
      </c>
      <c r="O6783" s="28">
        <f t="shared" si="1237"/>
        <v>1.1155672983475522</v>
      </c>
      <c r="P6783" s="28">
        <f t="shared" si="1238"/>
        <v>3.0113838647372955</v>
      </c>
      <c r="Q6783" s="6">
        <f t="shared" si="1232"/>
        <v>0.90999195186707682</v>
      </c>
      <c r="R6783" s="6">
        <f t="shared" si="1233"/>
        <v>0.43507124635554539</v>
      </c>
      <c r="S6783" s="6">
        <f t="shared" si="1234"/>
        <v>1.3450631982226222</v>
      </c>
    </row>
    <row r="6784" spans="2:19" customFormat="1" x14ac:dyDescent="0.25">
      <c r="B6784" s="200" t="s">
        <v>866</v>
      </c>
      <c r="C6784" s="114">
        <v>5</v>
      </c>
      <c r="D6784" s="1">
        <v>8.6999999999999993</v>
      </c>
      <c r="E6784" s="1"/>
      <c r="F6784" s="1"/>
      <c r="G6784" s="4">
        <f t="shared" si="1241"/>
        <v>64.961200000000005</v>
      </c>
      <c r="H6784" s="201"/>
      <c r="I6784" s="201"/>
      <c r="J6784" s="204">
        <f t="shared" si="1239"/>
        <v>5.9446786987552855E-3</v>
      </c>
      <c r="K6784" s="204">
        <f t="shared" si="1235"/>
        <v>0.38617346937587699</v>
      </c>
      <c r="L6784" s="28">
        <f t="shared" si="1242"/>
        <v>25.665445871738026</v>
      </c>
      <c r="M6784" s="28">
        <f t="shared" si="1236"/>
        <v>1.6672581947016099</v>
      </c>
      <c r="N6784" s="28">
        <f t="shared" si="1240"/>
        <v>16.08597891886809</v>
      </c>
      <c r="O6784" s="28">
        <f t="shared" si="1237"/>
        <v>1.0449645140127073</v>
      </c>
      <c r="P6784" s="28">
        <f t="shared" si="1238"/>
        <v>2.7122227087143171</v>
      </c>
      <c r="Q6784" s="6">
        <f t="shared" si="1232"/>
        <v>0.80028393345677273</v>
      </c>
      <c r="R6784" s="6">
        <f t="shared" si="1233"/>
        <v>0.40753616046495583</v>
      </c>
      <c r="S6784" s="6">
        <f t="shared" si="1234"/>
        <v>1.2078200939217285</v>
      </c>
    </row>
    <row r="6785" spans="2:19" customFormat="1" x14ac:dyDescent="0.25">
      <c r="B6785" s="200" t="s">
        <v>866</v>
      </c>
      <c r="C6785" s="114">
        <v>5</v>
      </c>
      <c r="D6785" s="1">
        <v>8.1999999999999993</v>
      </c>
      <c r="E6785" s="1"/>
      <c r="F6785" s="1"/>
      <c r="G6785" s="4">
        <f t="shared" si="1241"/>
        <v>64.961200000000005</v>
      </c>
      <c r="H6785" s="201"/>
      <c r="I6785" s="201"/>
      <c r="J6785" s="204">
        <f t="shared" si="1239"/>
        <v>5.2810172506844409E-3</v>
      </c>
      <c r="K6785" s="204">
        <f t="shared" si="1235"/>
        <v>0.34306122447924381</v>
      </c>
      <c r="L6785" s="28">
        <f t="shared" si="1242"/>
        <v>22.400210436181411</v>
      </c>
      <c r="M6785" s="28">
        <f t="shared" si="1236"/>
        <v>1.455144578411133</v>
      </c>
      <c r="N6785" s="28">
        <f t="shared" si="1240"/>
        <v>15.009705698547517</v>
      </c>
      <c r="O6785" s="28">
        <f t="shared" si="1237"/>
        <v>0.97504851273671411</v>
      </c>
      <c r="P6785" s="28">
        <f t="shared" si="1238"/>
        <v>2.4301930911478471</v>
      </c>
      <c r="Q6785" s="6">
        <f t="shared" si="1232"/>
        <v>0.69846939763734384</v>
      </c>
      <c r="R6785" s="6">
        <f t="shared" si="1233"/>
        <v>0.38026891996731854</v>
      </c>
      <c r="S6785" s="6">
        <f t="shared" si="1234"/>
        <v>1.0787383176046623</v>
      </c>
    </row>
    <row r="6786" spans="2:19" customFormat="1" x14ac:dyDescent="0.25">
      <c r="B6786" s="200" t="s">
        <v>866</v>
      </c>
      <c r="C6786" s="114">
        <v>5</v>
      </c>
      <c r="D6786" s="1">
        <v>5.4</v>
      </c>
      <c r="E6786" s="1"/>
      <c r="F6786" s="1"/>
      <c r="G6786" s="4">
        <f t="shared" si="1241"/>
        <v>64.961200000000005</v>
      </c>
      <c r="H6786" s="201"/>
      <c r="I6786" s="201"/>
      <c r="J6786" s="204">
        <f t="shared" si="1239"/>
        <v>2.2902210444669595E-3</v>
      </c>
      <c r="K6786" s="204">
        <f t="shared" si="1235"/>
        <v>0.14877551019950555</v>
      </c>
      <c r="L6786" s="28">
        <f t="shared" si="1242"/>
        <v>8.5736806990755614</v>
      </c>
      <c r="M6786" s="28">
        <f t="shared" si="1236"/>
        <v>0.55695659743162507</v>
      </c>
      <c r="N6786" s="28">
        <f t="shared" si="1240"/>
        <v>9.2068415424761678</v>
      </c>
      <c r="O6786" s="28">
        <f t="shared" si="1237"/>
        <v>0.5980874864097232</v>
      </c>
      <c r="P6786" s="28">
        <f t="shared" si="1238"/>
        <v>1.1550440838413483</v>
      </c>
      <c r="Q6786" s="6">
        <f t="shared" si="1232"/>
        <v>0.26733916676718</v>
      </c>
      <c r="R6786" s="6">
        <f t="shared" si="1233"/>
        <v>0.23325411969979207</v>
      </c>
      <c r="S6786" s="6">
        <f t="shared" si="1234"/>
        <v>0.5005932864669721</v>
      </c>
    </row>
    <row r="6787" spans="2:19" customFormat="1" x14ac:dyDescent="0.25">
      <c r="B6787" s="200" t="s">
        <v>866</v>
      </c>
      <c r="C6787" s="114">
        <v>5</v>
      </c>
      <c r="D6787" s="1">
        <v>6.8</v>
      </c>
      <c r="E6787" s="1"/>
      <c r="F6787" s="1"/>
      <c r="G6787" s="4">
        <f t="shared" si="1241"/>
        <v>64.961200000000005</v>
      </c>
      <c r="H6787" s="201"/>
      <c r="I6787" s="201"/>
      <c r="J6787" s="204">
        <f t="shared" si="1239"/>
        <v>3.6316811075498014E-3</v>
      </c>
      <c r="K6787" s="204">
        <f t="shared" si="1235"/>
        <v>0.23591836733968233</v>
      </c>
      <c r="L6787" s="28">
        <f t="shared" si="1242"/>
        <v>14.565722844180941</v>
      </c>
      <c r="M6787" s="28">
        <f t="shared" si="1236"/>
        <v>0.94620685317821773</v>
      </c>
      <c r="N6787" s="28">
        <f t="shared" si="1240"/>
        <v>12.057170367208817</v>
      </c>
      <c r="O6787" s="28">
        <f t="shared" si="1237"/>
        <v>0.78324827085036008</v>
      </c>
      <c r="P6787" s="28">
        <f t="shared" si="1238"/>
        <v>1.7294551240285778</v>
      </c>
      <c r="Q6787" s="6">
        <f t="shared" ref="Q6787:Q6850" si="1243">M6787*0.48</f>
        <v>0.45417928952554448</v>
      </c>
      <c r="R6787" s="6">
        <f t="shared" ref="R6787:R6850" si="1244">O6787*0.39</f>
        <v>0.30546682563164046</v>
      </c>
      <c r="S6787" s="6">
        <f t="shared" ref="S6787:S6850" si="1245">Q6787+R6787</f>
        <v>0.75964611515718494</v>
      </c>
    </row>
    <row r="6788" spans="2:19" customFormat="1" x14ac:dyDescent="0.25">
      <c r="B6788" s="200" t="s">
        <v>866</v>
      </c>
      <c r="C6788" s="114">
        <v>5</v>
      </c>
      <c r="D6788" s="1">
        <v>6.2</v>
      </c>
      <c r="E6788" s="1"/>
      <c r="F6788" s="1"/>
      <c r="G6788" s="4">
        <f t="shared" si="1241"/>
        <v>64.961200000000005</v>
      </c>
      <c r="H6788" s="201"/>
      <c r="I6788" s="201"/>
      <c r="J6788" s="204">
        <f t="shared" si="1239"/>
        <v>3.0190705400997908E-3</v>
      </c>
      <c r="K6788" s="204">
        <f t="shared" si="1235"/>
        <v>0.1961224489735594</v>
      </c>
      <c r="L6788" s="28">
        <f t="shared" si="1242"/>
        <v>11.778840632041497</v>
      </c>
      <c r="M6788" s="28">
        <f t="shared" si="1236"/>
        <v>0.76516763690751333</v>
      </c>
      <c r="N6788" s="28">
        <f t="shared" si="1240"/>
        <v>10.8220178607594</v>
      </c>
      <c r="O6788" s="28">
        <f t="shared" si="1237"/>
        <v>0.70301128029210602</v>
      </c>
      <c r="P6788" s="28">
        <f t="shared" si="1238"/>
        <v>1.4681789171996193</v>
      </c>
      <c r="Q6788" s="6">
        <f t="shared" si="1243"/>
        <v>0.36728046571560641</v>
      </c>
      <c r="R6788" s="6">
        <f t="shared" si="1244"/>
        <v>0.27417439931392135</v>
      </c>
      <c r="S6788" s="6">
        <f t="shared" si="1245"/>
        <v>0.64145486502952775</v>
      </c>
    </row>
    <row r="6789" spans="2:19" customFormat="1" x14ac:dyDescent="0.25">
      <c r="B6789" s="200" t="s">
        <v>866</v>
      </c>
      <c r="C6789" s="114">
        <v>5</v>
      </c>
      <c r="D6789" s="1">
        <v>6.8</v>
      </c>
      <c r="E6789" s="1"/>
      <c r="F6789" s="1"/>
      <c r="G6789" s="4">
        <f t="shared" si="1241"/>
        <v>64.961200000000005</v>
      </c>
      <c r="H6789" s="201"/>
      <c r="I6789" s="201"/>
      <c r="J6789" s="204">
        <f t="shared" si="1239"/>
        <v>3.6316811075498014E-3</v>
      </c>
      <c r="K6789" s="204">
        <f t="shared" si="1235"/>
        <v>0.23591836733968233</v>
      </c>
      <c r="L6789" s="28">
        <f t="shared" si="1242"/>
        <v>14.565722844180941</v>
      </c>
      <c r="M6789" s="28">
        <f t="shared" si="1236"/>
        <v>0.94620685317821773</v>
      </c>
      <c r="N6789" s="28">
        <f t="shared" si="1240"/>
        <v>12.057170367208817</v>
      </c>
      <c r="O6789" s="28">
        <f t="shared" si="1237"/>
        <v>0.78324827085036008</v>
      </c>
      <c r="P6789" s="28">
        <f t="shared" si="1238"/>
        <v>1.7294551240285778</v>
      </c>
      <c r="Q6789" s="6">
        <f t="shared" si="1243"/>
        <v>0.45417928952554448</v>
      </c>
      <c r="R6789" s="6">
        <f t="shared" si="1244"/>
        <v>0.30546682563164046</v>
      </c>
      <c r="S6789" s="6">
        <f t="shared" si="1245"/>
        <v>0.75964611515718494</v>
      </c>
    </row>
    <row r="6790" spans="2:19" customFormat="1" x14ac:dyDescent="0.25">
      <c r="B6790" s="200" t="s">
        <v>866</v>
      </c>
      <c r="C6790" s="114">
        <v>5</v>
      </c>
      <c r="D6790" s="1">
        <v>5.5</v>
      </c>
      <c r="E6790" s="1"/>
      <c r="F6790" s="1"/>
      <c r="G6790" s="4">
        <f t="shared" si="1241"/>
        <v>64.961200000000005</v>
      </c>
      <c r="H6790" s="201"/>
      <c r="I6790" s="201"/>
      <c r="J6790" s="204">
        <f t="shared" si="1239"/>
        <v>2.3758294442772811E-3</v>
      </c>
      <c r="K6790" s="204">
        <f t="shared" si="1235"/>
        <v>0.15433673468913039</v>
      </c>
      <c r="L6790" s="28">
        <f t="shared" si="1242"/>
        <v>8.9430956308196485</v>
      </c>
      <c r="M6790" s="28">
        <f t="shared" si="1236"/>
        <v>0.58095423516110178</v>
      </c>
      <c r="N6790" s="28">
        <f t="shared" si="1240"/>
        <v>9.4066355127217793</v>
      </c>
      <c r="O6790" s="28">
        <f t="shared" si="1237"/>
        <v>0.61106634272138272</v>
      </c>
      <c r="P6790" s="28">
        <f t="shared" si="1238"/>
        <v>1.1920205778824844</v>
      </c>
      <c r="Q6790" s="6">
        <f t="shared" si="1243"/>
        <v>0.27885803287732885</v>
      </c>
      <c r="R6790" s="6">
        <f t="shared" si="1244"/>
        <v>0.23831587366133927</v>
      </c>
      <c r="S6790" s="6">
        <f t="shared" si="1245"/>
        <v>0.51717390653866813</v>
      </c>
    </row>
    <row r="6791" spans="2:19" customFormat="1" x14ac:dyDescent="0.25">
      <c r="B6791" s="200" t="s">
        <v>866</v>
      </c>
      <c r="C6791" s="114">
        <v>5</v>
      </c>
      <c r="D6791" s="1">
        <v>3</v>
      </c>
      <c r="E6791" s="1"/>
      <c r="F6791" s="1"/>
      <c r="G6791" s="4">
        <f t="shared" si="1241"/>
        <v>795.77470000000005</v>
      </c>
      <c r="H6791" s="201"/>
      <c r="I6791" s="201"/>
      <c r="J6791" s="204">
        <f t="shared" si="1239"/>
        <v>7.0685834705770342E-4</v>
      </c>
      <c r="K6791" s="204">
        <f t="shared" si="1235"/>
        <v>0.56249666683810862</v>
      </c>
      <c r="L6791" s="28">
        <f t="shared" si="1242"/>
        <v>2.219707841442716</v>
      </c>
      <c r="M6791" s="28">
        <f t="shared" si="1236"/>
        <v>1.7663769089848702</v>
      </c>
      <c r="N6791" s="28">
        <f t="shared" si="1240"/>
        <v>4.6285167281146418</v>
      </c>
      <c r="O6791" s="28">
        <f t="shared" si="1237"/>
        <v>3.6832347567317885</v>
      </c>
      <c r="P6791" s="28">
        <f t="shared" si="1238"/>
        <v>5.4496116657166587</v>
      </c>
      <c r="Q6791" s="6">
        <f t="shared" si="1243"/>
        <v>0.84786091631273763</v>
      </c>
      <c r="R6791" s="6">
        <f t="shared" si="1244"/>
        <v>1.4364615551253976</v>
      </c>
      <c r="S6791" s="6">
        <f t="shared" si="1245"/>
        <v>2.2843224714381352</v>
      </c>
    </row>
    <row r="6792" spans="2:19" customFormat="1" x14ac:dyDescent="0.25">
      <c r="B6792" s="200" t="s">
        <v>866</v>
      </c>
      <c r="C6792" s="114">
        <v>5</v>
      </c>
      <c r="D6792" s="1">
        <v>5.6</v>
      </c>
      <c r="E6792" s="1"/>
      <c r="F6792" s="1"/>
      <c r="G6792" s="4">
        <f t="shared" si="1241"/>
        <v>64.961200000000005</v>
      </c>
      <c r="H6792" s="201"/>
      <c r="I6792" s="201"/>
      <c r="J6792" s="204">
        <f t="shared" si="1239"/>
        <v>2.4630086404143973E-3</v>
      </c>
      <c r="K6792" s="204">
        <f t="shared" si="1235"/>
        <v>0.15999999999507863</v>
      </c>
      <c r="L6792" s="28">
        <f t="shared" si="1242"/>
        <v>9.3213394933125091</v>
      </c>
      <c r="M6792" s="28">
        <f t="shared" si="1236"/>
        <v>0.60552541083786027</v>
      </c>
      <c r="N6792" s="28">
        <f t="shared" si="1240"/>
        <v>9.6070480145707613</v>
      </c>
      <c r="O6792" s="28">
        <f t="shared" si="1237"/>
        <v>0.62408537958901456</v>
      </c>
      <c r="P6792" s="28">
        <f t="shared" si="1238"/>
        <v>1.2296107904268747</v>
      </c>
      <c r="Q6792" s="6">
        <f t="shared" si="1243"/>
        <v>0.29065219720217289</v>
      </c>
      <c r="R6792" s="6">
        <f t="shared" si="1244"/>
        <v>0.24339329803971568</v>
      </c>
      <c r="S6792" s="6">
        <f t="shared" si="1245"/>
        <v>0.5340454952418886</v>
      </c>
    </row>
    <row r="6793" spans="2:19" customFormat="1" x14ac:dyDescent="0.25">
      <c r="B6793" s="200" t="s">
        <v>866</v>
      </c>
      <c r="C6793" s="114">
        <v>5</v>
      </c>
      <c r="D6793" s="1">
        <v>4.5</v>
      </c>
      <c r="E6793" s="1"/>
      <c r="F6793" s="1"/>
      <c r="G6793" s="4">
        <f t="shared" si="1241"/>
        <v>64.961200000000005</v>
      </c>
      <c r="H6793" s="201"/>
      <c r="I6793" s="201"/>
      <c r="J6793" s="204">
        <f t="shared" si="1239"/>
        <v>1.5904312808798326E-3</v>
      </c>
      <c r="K6793" s="204">
        <f t="shared" si="1235"/>
        <v>0.10331632652743439</v>
      </c>
      <c r="L6793" s="28">
        <f t="shared" si="1242"/>
        <v>5.6380590590289899</v>
      </c>
      <c r="M6793" s="28">
        <f t="shared" si="1236"/>
        <v>0.36625508924934846</v>
      </c>
      <c r="N6793" s="28">
        <f t="shared" si="1240"/>
        <v>7.4382130025037601</v>
      </c>
      <c r="O6793" s="28">
        <f t="shared" si="1237"/>
        <v>0.48319525187039564</v>
      </c>
      <c r="P6793" s="28">
        <f t="shared" si="1238"/>
        <v>0.84945034111974405</v>
      </c>
      <c r="Q6793" s="6">
        <f t="shared" si="1243"/>
        <v>0.17580244283968727</v>
      </c>
      <c r="R6793" s="6">
        <f t="shared" si="1244"/>
        <v>0.1884461482294543</v>
      </c>
      <c r="S6793" s="6">
        <f t="shared" si="1245"/>
        <v>0.36424859106914154</v>
      </c>
    </row>
    <row r="6794" spans="2:19" customFormat="1" x14ac:dyDescent="0.25">
      <c r="B6794" s="200" t="s">
        <v>866</v>
      </c>
      <c r="C6794" s="114">
        <v>5</v>
      </c>
      <c r="D6794" s="1">
        <v>6.9</v>
      </c>
      <c r="E6794" s="1"/>
      <c r="F6794" s="1"/>
      <c r="G6794" s="4">
        <f t="shared" si="1241"/>
        <v>64.961200000000005</v>
      </c>
      <c r="H6794" s="201"/>
      <c r="I6794" s="201"/>
      <c r="J6794" s="204">
        <f t="shared" si="1239"/>
        <v>3.7392806559352516E-3</v>
      </c>
      <c r="K6794" s="204">
        <f t="shared" si="1235"/>
        <v>0.24290816325783468</v>
      </c>
      <c r="L6794" s="28">
        <f t="shared" si="1242"/>
        <v>15.062883294996576</v>
      </c>
      <c r="M6794" s="28">
        <f t="shared" si="1236"/>
        <v>0.97850299328216439</v>
      </c>
      <c r="N6794" s="28">
        <f t="shared" si="1240"/>
        <v>12.264882891847247</v>
      </c>
      <c r="O6794" s="28">
        <f t="shared" si="1237"/>
        <v>0.79674152596761971</v>
      </c>
      <c r="P6794" s="28">
        <f t="shared" si="1238"/>
        <v>1.7752445192497841</v>
      </c>
      <c r="Q6794" s="6">
        <f t="shared" si="1243"/>
        <v>0.46968143677543889</v>
      </c>
      <c r="R6794" s="6">
        <f t="shared" si="1244"/>
        <v>0.31072919512737168</v>
      </c>
      <c r="S6794" s="6">
        <f t="shared" si="1245"/>
        <v>0.78041063190281057</v>
      </c>
    </row>
    <row r="6795" spans="2:19" customFormat="1" x14ac:dyDescent="0.25">
      <c r="B6795" s="200" t="s">
        <v>866</v>
      </c>
      <c r="C6795" s="114">
        <v>5</v>
      </c>
      <c r="D6795" s="1">
        <v>4.5</v>
      </c>
      <c r="E6795" s="1"/>
      <c r="F6795" s="1"/>
      <c r="G6795" s="4">
        <f t="shared" si="1241"/>
        <v>64.961200000000005</v>
      </c>
      <c r="H6795" s="201"/>
      <c r="I6795" s="201"/>
      <c r="J6795" s="204">
        <f t="shared" si="1239"/>
        <v>1.5904312808798326E-3</v>
      </c>
      <c r="K6795" s="204">
        <f t="shared" si="1235"/>
        <v>0.10331632652743439</v>
      </c>
      <c r="L6795" s="28">
        <f t="shared" si="1242"/>
        <v>5.6380590590289899</v>
      </c>
      <c r="M6795" s="28">
        <f t="shared" si="1236"/>
        <v>0.36625508924934846</v>
      </c>
      <c r="N6795" s="28">
        <f t="shared" si="1240"/>
        <v>7.4382130025037601</v>
      </c>
      <c r="O6795" s="28">
        <f t="shared" si="1237"/>
        <v>0.48319525187039564</v>
      </c>
      <c r="P6795" s="28">
        <f t="shared" si="1238"/>
        <v>0.84945034111974405</v>
      </c>
      <c r="Q6795" s="6">
        <f t="shared" si="1243"/>
        <v>0.17580244283968727</v>
      </c>
      <c r="R6795" s="6">
        <f t="shared" si="1244"/>
        <v>0.1884461482294543</v>
      </c>
      <c r="S6795" s="6">
        <f t="shared" si="1245"/>
        <v>0.36424859106914154</v>
      </c>
    </row>
    <row r="6796" spans="2:19" customFormat="1" x14ac:dyDescent="0.25">
      <c r="B6796" s="200" t="s">
        <v>866</v>
      </c>
      <c r="C6796" s="114">
        <v>5</v>
      </c>
      <c r="D6796" s="1">
        <v>3.7</v>
      </c>
      <c r="E6796" s="1"/>
      <c r="F6796" s="1"/>
      <c r="G6796" s="4">
        <f t="shared" si="1241"/>
        <v>64.961200000000005</v>
      </c>
      <c r="H6796" s="201"/>
      <c r="I6796" s="201"/>
      <c r="J6796" s="204">
        <f t="shared" si="1239"/>
        <v>1.075210085691107E-3</v>
      </c>
      <c r="K6796" s="204">
        <f t="shared" si="1235"/>
        <v>6.9846938773361844E-2</v>
      </c>
      <c r="L6796" s="28">
        <f t="shared" si="1242"/>
        <v>3.5949248430857623</v>
      </c>
      <c r="M6796" s="28">
        <f t="shared" si="1236"/>
        <v>0.2335306362462681</v>
      </c>
      <c r="N6796" s="28">
        <f t="shared" si="1240"/>
        <v>5.9156978898620354</v>
      </c>
      <c r="O6796" s="28">
        <f t="shared" si="1237"/>
        <v>0.38429084121668494</v>
      </c>
      <c r="P6796" s="28">
        <f t="shared" si="1238"/>
        <v>0.61782147746295302</v>
      </c>
      <c r="Q6796" s="6">
        <f t="shared" si="1243"/>
        <v>0.11209470539820869</v>
      </c>
      <c r="R6796" s="6">
        <f t="shared" si="1244"/>
        <v>0.14987342807450713</v>
      </c>
      <c r="S6796" s="6">
        <f t="shared" si="1245"/>
        <v>0.2619681334727158</v>
      </c>
    </row>
    <row r="6797" spans="2:19" customFormat="1" x14ac:dyDescent="0.25">
      <c r="B6797" s="200" t="s">
        <v>866</v>
      </c>
      <c r="C6797" s="114">
        <v>5</v>
      </c>
      <c r="D6797" s="1">
        <v>4.8</v>
      </c>
      <c r="E6797" s="1"/>
      <c r="F6797" s="1"/>
      <c r="G6797" s="4">
        <f t="shared" si="1241"/>
        <v>64.961200000000005</v>
      </c>
      <c r="H6797" s="201"/>
      <c r="I6797" s="201"/>
      <c r="J6797" s="204">
        <f t="shared" si="1239"/>
        <v>1.8095573684677208E-3</v>
      </c>
      <c r="K6797" s="204">
        <f t="shared" ref="K6797:K6860" si="1246">+IF($D6797&gt;3.01,J6797*64.96120126,J6797*795.77)</f>
        <v>0.11755102040454758</v>
      </c>
      <c r="L6797" s="28">
        <f t="shared" si="1242"/>
        <v>6.5398480281028419</v>
      </c>
      <c r="M6797" s="28">
        <f t="shared" ref="M6797:M6860" si="1247">+IF($D6797&gt;3.01,L6797*64.96120126*0.001,L6797*795.77*0.001)</f>
        <v>0.42483638396340279</v>
      </c>
      <c r="N6797" s="28">
        <f t="shared" si="1240"/>
        <v>8.0216224497877064</v>
      </c>
      <c r="O6797" s="28">
        <f t="shared" ref="O6797:O6860" si="1248">+IF($D6797&gt;3.01,N6797*64.96120126*0.001,N6797*795.77*0.001)</f>
        <v>0.52109423039239344</v>
      </c>
      <c r="P6797" s="28">
        <f t="shared" ref="P6797:P6860" si="1249">+M6797+O6797</f>
        <v>0.94593061435579617</v>
      </c>
      <c r="Q6797" s="6">
        <f t="shared" si="1243"/>
        <v>0.20392146430243333</v>
      </c>
      <c r="R6797" s="6">
        <f t="shared" si="1244"/>
        <v>0.20322674985303346</v>
      </c>
      <c r="S6797" s="6">
        <f t="shared" si="1245"/>
        <v>0.40714821415546676</v>
      </c>
    </row>
    <row r="6798" spans="2:19" customFormat="1" x14ac:dyDescent="0.25">
      <c r="B6798" s="200" t="s">
        <v>866</v>
      </c>
      <c r="C6798" s="114">
        <v>5</v>
      </c>
      <c r="D6798" s="1">
        <v>5</v>
      </c>
      <c r="E6798" s="1"/>
      <c r="F6798" s="1"/>
      <c r="G6798" s="4">
        <f t="shared" si="1241"/>
        <v>64.961200000000005</v>
      </c>
      <c r="H6798" s="201"/>
      <c r="I6798" s="201"/>
      <c r="J6798" s="204">
        <f t="shared" si="1239"/>
        <v>1.9634954084936209E-3</v>
      </c>
      <c r="K6798" s="204">
        <f t="shared" si="1246"/>
        <v>0.12755102040424002</v>
      </c>
      <c r="L6798" s="28">
        <f t="shared" si="1242"/>
        <v>7.1833345216463531</v>
      </c>
      <c r="M6798" s="28">
        <f t="shared" si="1247"/>
        <v>0.46663803957857453</v>
      </c>
      <c r="N6798" s="28">
        <f t="shared" si="1240"/>
        <v>8.4140458590425169</v>
      </c>
      <c r="O6798" s="28">
        <f t="shared" si="1248"/>
        <v>0.54658652646013051</v>
      </c>
      <c r="P6798" s="28">
        <f t="shared" si="1249"/>
        <v>1.0132245660387049</v>
      </c>
      <c r="Q6798" s="6">
        <f t="shared" si="1243"/>
        <v>0.22398625899771576</v>
      </c>
      <c r="R6798" s="6">
        <f t="shared" si="1244"/>
        <v>0.2131687453194509</v>
      </c>
      <c r="S6798" s="6">
        <f t="shared" si="1245"/>
        <v>0.4371550043171667</v>
      </c>
    </row>
    <row r="6799" spans="2:19" customFormat="1" x14ac:dyDescent="0.25">
      <c r="B6799" s="200" t="s">
        <v>866</v>
      </c>
      <c r="C6799" s="114">
        <v>5</v>
      </c>
      <c r="D6799" s="1">
        <v>6.5</v>
      </c>
      <c r="E6799" s="1"/>
      <c r="F6799" s="1"/>
      <c r="G6799" s="4">
        <f t="shared" si="1241"/>
        <v>64.961200000000005</v>
      </c>
      <c r="H6799" s="201"/>
      <c r="I6799" s="201"/>
      <c r="J6799" s="204">
        <f t="shared" si="1239"/>
        <v>3.3183072403542195E-3</v>
      </c>
      <c r="K6799" s="204">
        <f t="shared" si="1246"/>
        <v>0.21556122448316564</v>
      </c>
      <c r="L6799" s="28">
        <f t="shared" si="1242"/>
        <v>13.130517975640537</v>
      </c>
      <c r="M6799" s="28">
        <f t="shared" si="1247"/>
        <v>0.85297422086363262</v>
      </c>
      <c r="N6799" s="28">
        <f t="shared" si="1240"/>
        <v>11.437170539605743</v>
      </c>
      <c r="O6799" s="28">
        <f t="shared" si="1248"/>
        <v>0.74297233726827139</v>
      </c>
      <c r="P6799" s="28">
        <f t="shared" si="1249"/>
        <v>1.5959465581319039</v>
      </c>
      <c r="Q6799" s="6">
        <f t="shared" si="1243"/>
        <v>0.40942762601454363</v>
      </c>
      <c r="R6799" s="6">
        <f t="shared" si="1244"/>
        <v>0.28975921153462586</v>
      </c>
      <c r="S6799" s="6">
        <f t="shared" si="1245"/>
        <v>0.69918683754916944</v>
      </c>
    </row>
    <row r="6800" spans="2:19" customFormat="1" x14ac:dyDescent="0.25">
      <c r="B6800" s="200" t="s">
        <v>866</v>
      </c>
      <c r="C6800" s="114">
        <v>5</v>
      </c>
      <c r="D6800" s="1">
        <v>7</v>
      </c>
      <c r="E6800" s="1"/>
      <c r="F6800" s="1"/>
      <c r="G6800" s="4">
        <f t="shared" si="1241"/>
        <v>64.961200000000005</v>
      </c>
      <c r="H6800" s="201"/>
      <c r="I6800" s="201"/>
      <c r="J6800" s="204">
        <f t="shared" si="1239"/>
        <v>3.8484510006474969E-3</v>
      </c>
      <c r="K6800" s="204">
        <f t="shared" si="1246"/>
        <v>0.24999999999231043</v>
      </c>
      <c r="L6800" s="28">
        <f t="shared" si="1242"/>
        <v>15.569492106387406</v>
      </c>
      <c r="M6800" s="28">
        <f t="shared" si="1247"/>
        <v>1.0114129102390135</v>
      </c>
      <c r="N6800" s="28">
        <f t="shared" si="1240"/>
        <v>12.473107819356448</v>
      </c>
      <c r="O6800" s="28">
        <f t="shared" si="1248"/>
        <v>0.81026806739089385</v>
      </c>
      <c r="P6800" s="28">
        <f t="shared" si="1249"/>
        <v>1.8216809776299074</v>
      </c>
      <c r="Q6800" s="6">
        <f t="shared" si="1243"/>
        <v>0.48547819691472643</v>
      </c>
      <c r="R6800" s="6">
        <f t="shared" si="1244"/>
        <v>0.31600454628244862</v>
      </c>
      <c r="S6800" s="6">
        <f t="shared" si="1245"/>
        <v>0.80148274319717505</v>
      </c>
    </row>
    <row r="6801" spans="2:19" customFormat="1" x14ac:dyDescent="0.25">
      <c r="B6801" s="200" t="s">
        <v>866</v>
      </c>
      <c r="C6801" s="114">
        <v>5</v>
      </c>
      <c r="D6801" s="1">
        <v>5.5</v>
      </c>
      <c r="E6801" s="1"/>
      <c r="F6801" s="1"/>
      <c r="G6801" s="4">
        <f t="shared" si="1241"/>
        <v>64.961200000000005</v>
      </c>
      <c r="H6801" s="201"/>
      <c r="I6801" s="201"/>
      <c r="J6801" s="204">
        <f t="shared" si="1239"/>
        <v>2.3758294442772811E-3</v>
      </c>
      <c r="K6801" s="204">
        <f t="shared" si="1246"/>
        <v>0.15433673468913039</v>
      </c>
      <c r="L6801" s="28">
        <f t="shared" si="1242"/>
        <v>8.9430956308196485</v>
      </c>
      <c r="M6801" s="28">
        <f t="shared" si="1247"/>
        <v>0.58095423516110178</v>
      </c>
      <c r="N6801" s="28">
        <f t="shared" si="1240"/>
        <v>9.4066355127217793</v>
      </c>
      <c r="O6801" s="28">
        <f t="shared" si="1248"/>
        <v>0.61106634272138272</v>
      </c>
      <c r="P6801" s="28">
        <f t="shared" si="1249"/>
        <v>1.1920205778824844</v>
      </c>
      <c r="Q6801" s="6">
        <f t="shared" si="1243"/>
        <v>0.27885803287732885</v>
      </c>
      <c r="R6801" s="6">
        <f t="shared" si="1244"/>
        <v>0.23831587366133927</v>
      </c>
      <c r="S6801" s="6">
        <f t="shared" si="1245"/>
        <v>0.51717390653866813</v>
      </c>
    </row>
    <row r="6802" spans="2:19" customFormat="1" x14ac:dyDescent="0.25">
      <c r="B6802" s="200" t="s">
        <v>866</v>
      </c>
      <c r="C6802" s="114">
        <v>5</v>
      </c>
      <c r="D6802" s="1">
        <v>6.1</v>
      </c>
      <c r="E6802" s="1"/>
      <c r="F6802" s="1"/>
      <c r="G6802" s="4">
        <f t="shared" si="1241"/>
        <v>64.961200000000005</v>
      </c>
      <c r="H6802" s="201"/>
      <c r="I6802" s="201"/>
      <c r="J6802" s="204">
        <f t="shared" si="1239"/>
        <v>2.9224665660019049E-3</v>
      </c>
      <c r="K6802" s="204">
        <f t="shared" si="1246"/>
        <v>0.18984693876967082</v>
      </c>
      <c r="L6802" s="28">
        <f t="shared" si="1242"/>
        <v>11.346641732690337</v>
      </c>
      <c r="M6802" s="28">
        <f t="shared" si="1247"/>
        <v>0.73709147722241208</v>
      </c>
      <c r="N6802" s="28">
        <f t="shared" si="1240"/>
        <v>10.618077151196925</v>
      </c>
      <c r="O6802" s="28">
        <f t="shared" si="1248"/>
        <v>0.68976304681311085</v>
      </c>
      <c r="P6802" s="28">
        <f t="shared" si="1249"/>
        <v>1.426854524035523</v>
      </c>
      <c r="Q6802" s="6">
        <f t="shared" si="1243"/>
        <v>0.35380390906675779</v>
      </c>
      <c r="R6802" s="6">
        <f t="shared" si="1244"/>
        <v>0.26900758825711324</v>
      </c>
      <c r="S6802" s="6">
        <f t="shared" si="1245"/>
        <v>0.62281149732387098</v>
      </c>
    </row>
    <row r="6803" spans="2:19" customFormat="1" x14ac:dyDescent="0.25">
      <c r="B6803" s="200" t="s">
        <v>866</v>
      </c>
      <c r="C6803" s="114">
        <v>5</v>
      </c>
      <c r="D6803" s="1">
        <v>6.5</v>
      </c>
      <c r="E6803" s="1"/>
      <c r="F6803" s="1"/>
      <c r="G6803" s="4">
        <f t="shared" si="1241"/>
        <v>64.961200000000005</v>
      </c>
      <c r="H6803" s="201"/>
      <c r="I6803" s="201"/>
      <c r="J6803" s="204">
        <f t="shared" si="1239"/>
        <v>3.3183072403542195E-3</v>
      </c>
      <c r="K6803" s="204">
        <f t="shared" si="1246"/>
        <v>0.21556122448316564</v>
      </c>
      <c r="L6803" s="28">
        <f t="shared" si="1242"/>
        <v>13.130517975640537</v>
      </c>
      <c r="M6803" s="28">
        <f t="shared" si="1247"/>
        <v>0.85297422086363262</v>
      </c>
      <c r="N6803" s="28">
        <f t="shared" si="1240"/>
        <v>11.437170539605743</v>
      </c>
      <c r="O6803" s="28">
        <f t="shared" si="1248"/>
        <v>0.74297233726827139</v>
      </c>
      <c r="P6803" s="28">
        <f t="shared" si="1249"/>
        <v>1.5959465581319039</v>
      </c>
      <c r="Q6803" s="6">
        <f t="shared" si="1243"/>
        <v>0.40942762601454363</v>
      </c>
      <c r="R6803" s="6">
        <f t="shared" si="1244"/>
        <v>0.28975921153462586</v>
      </c>
      <c r="S6803" s="6">
        <f t="shared" si="1245"/>
        <v>0.69918683754916944</v>
      </c>
    </row>
    <row r="6804" spans="2:19" customFormat="1" x14ac:dyDescent="0.25">
      <c r="B6804" s="200" t="s">
        <v>866</v>
      </c>
      <c r="C6804" s="114">
        <v>5</v>
      </c>
      <c r="D6804" s="1">
        <v>7.9</v>
      </c>
      <c r="E6804" s="1"/>
      <c r="F6804" s="1"/>
      <c r="G6804" s="4">
        <f t="shared" si="1241"/>
        <v>64.961200000000005</v>
      </c>
      <c r="H6804" s="201"/>
      <c r="I6804" s="201"/>
      <c r="J6804" s="204">
        <f t="shared" si="1239"/>
        <v>4.9016699377634745E-3</v>
      </c>
      <c r="K6804" s="204">
        <f t="shared" si="1246"/>
        <v>0.31841836733714474</v>
      </c>
      <c r="L6804" s="28">
        <f t="shared" si="1242"/>
        <v>20.560739681169874</v>
      </c>
      <c r="M6804" s="28">
        <f t="shared" si="1247"/>
        <v>1.3356503484829443</v>
      </c>
      <c r="N6804" s="28">
        <f t="shared" si="1240"/>
        <v>14.369235628642512</v>
      </c>
      <c r="O6804" s="28">
        <f t="shared" si="1248"/>
        <v>0.93344280762460885</v>
      </c>
      <c r="P6804" s="28">
        <f t="shared" si="1249"/>
        <v>2.2690931561075534</v>
      </c>
      <c r="Q6804" s="6">
        <f t="shared" si="1243"/>
        <v>0.64111216727181319</v>
      </c>
      <c r="R6804" s="6">
        <f t="shared" si="1244"/>
        <v>0.36404269497359748</v>
      </c>
      <c r="S6804" s="6">
        <f t="shared" si="1245"/>
        <v>1.0051548622454107</v>
      </c>
    </row>
    <row r="6805" spans="2:19" customFormat="1" x14ac:dyDescent="0.25">
      <c r="B6805" s="200" t="s">
        <v>866</v>
      </c>
      <c r="C6805" s="114">
        <v>5</v>
      </c>
      <c r="D6805" s="1">
        <v>7.4</v>
      </c>
      <c r="E6805" s="1"/>
      <c r="F6805" s="1"/>
      <c r="G6805" s="4">
        <f t="shared" si="1241"/>
        <v>64.961200000000005</v>
      </c>
      <c r="H6805" s="201"/>
      <c r="I6805" s="201"/>
      <c r="J6805" s="204">
        <f t="shared" si="1239"/>
        <v>4.3008403427644282E-3</v>
      </c>
      <c r="K6805" s="204">
        <f t="shared" si="1246"/>
        <v>0.27938775509344738</v>
      </c>
      <c r="L6805" s="28">
        <f t="shared" si="1242"/>
        <v>17.691219677917115</v>
      </c>
      <c r="M6805" s="28">
        <f t="shared" si="1247"/>
        <v>1.1492428820320462</v>
      </c>
      <c r="N6805" s="28">
        <f t="shared" si="1240"/>
        <v>13.311012207689938</v>
      </c>
      <c r="O6805" s="28">
        <f t="shared" si="1248"/>
        <v>0.86469934299806295</v>
      </c>
      <c r="P6805" s="28">
        <f t="shared" si="1249"/>
        <v>2.0139422250301093</v>
      </c>
      <c r="Q6805" s="6">
        <f t="shared" si="1243"/>
        <v>0.55163658337538213</v>
      </c>
      <c r="R6805" s="6">
        <f t="shared" si="1244"/>
        <v>0.33723274376924456</v>
      </c>
      <c r="S6805" s="6">
        <f t="shared" si="1245"/>
        <v>0.88886932714462663</v>
      </c>
    </row>
    <row r="6806" spans="2:19" customFormat="1" x14ac:dyDescent="0.25">
      <c r="B6806" s="200" t="s">
        <v>866</v>
      </c>
      <c r="C6806" s="114">
        <v>5</v>
      </c>
      <c r="D6806" s="1">
        <v>6.2</v>
      </c>
      <c r="E6806" s="1"/>
      <c r="F6806" s="1"/>
      <c r="G6806" s="4">
        <f t="shared" si="1241"/>
        <v>64.961200000000005</v>
      </c>
      <c r="H6806" s="201"/>
      <c r="I6806" s="201"/>
      <c r="J6806" s="204">
        <f t="shared" si="1239"/>
        <v>3.0190705400997908E-3</v>
      </c>
      <c r="K6806" s="204">
        <f t="shared" si="1246"/>
        <v>0.1961224489735594</v>
      </c>
      <c r="L6806" s="28">
        <f t="shared" si="1242"/>
        <v>11.778840632041497</v>
      </c>
      <c r="M6806" s="28">
        <f t="shared" si="1247"/>
        <v>0.76516763690751333</v>
      </c>
      <c r="N6806" s="28">
        <f t="shared" si="1240"/>
        <v>10.8220178607594</v>
      </c>
      <c r="O6806" s="28">
        <f t="shared" si="1248"/>
        <v>0.70301128029210602</v>
      </c>
      <c r="P6806" s="28">
        <f t="shared" si="1249"/>
        <v>1.4681789171996193</v>
      </c>
      <c r="Q6806" s="6">
        <f t="shared" si="1243"/>
        <v>0.36728046571560641</v>
      </c>
      <c r="R6806" s="6">
        <f t="shared" si="1244"/>
        <v>0.27417439931392135</v>
      </c>
      <c r="S6806" s="6">
        <f t="shared" si="1245"/>
        <v>0.64145486502952775</v>
      </c>
    </row>
    <row r="6807" spans="2:19" customFormat="1" x14ac:dyDescent="0.25">
      <c r="B6807" s="200" t="s">
        <v>866</v>
      </c>
      <c r="C6807" s="114">
        <v>5</v>
      </c>
      <c r="D6807" s="1">
        <v>6</v>
      </c>
      <c r="E6807" s="1"/>
      <c r="F6807" s="1"/>
      <c r="G6807" s="4">
        <f t="shared" si="1241"/>
        <v>64.961200000000005</v>
      </c>
      <c r="H6807" s="201"/>
      <c r="I6807" s="201"/>
      <c r="J6807" s="204">
        <f t="shared" si="1239"/>
        <v>2.8274333882308137E-3</v>
      </c>
      <c r="K6807" s="204">
        <f t="shared" si="1246"/>
        <v>0.1836734693821056</v>
      </c>
      <c r="L6807" s="28">
        <f t="shared" si="1242"/>
        <v>10.923549380812876</v>
      </c>
      <c r="M6807" s="28">
        <f t="shared" si="1247"/>
        <v>0.70960688980053355</v>
      </c>
      <c r="N6807" s="28">
        <f t="shared" si="1240"/>
        <v>10.414704032978928</v>
      </c>
      <c r="O6807" s="28">
        <f t="shared" si="1248"/>
        <v>0.67655168474967775</v>
      </c>
      <c r="P6807" s="28">
        <f t="shared" si="1249"/>
        <v>1.3861585745502114</v>
      </c>
      <c r="Q6807" s="6">
        <f t="shared" si="1243"/>
        <v>0.34061130710425608</v>
      </c>
      <c r="R6807" s="6">
        <f t="shared" si="1244"/>
        <v>0.26385515705237433</v>
      </c>
      <c r="S6807" s="6">
        <f t="shared" si="1245"/>
        <v>0.60446646415663041</v>
      </c>
    </row>
    <row r="6808" spans="2:19" customFormat="1" x14ac:dyDescent="0.25">
      <c r="B6808" s="200" t="s">
        <v>866</v>
      </c>
      <c r="C6808" s="114">
        <v>5</v>
      </c>
      <c r="D6808" s="1">
        <v>8.8000000000000007</v>
      </c>
      <c r="E6808" s="1"/>
      <c r="F6808" s="1"/>
      <c r="G6808" s="4">
        <f t="shared" si="1241"/>
        <v>64.961200000000005</v>
      </c>
      <c r="H6808" s="201"/>
      <c r="I6808" s="201"/>
      <c r="J6808" s="204">
        <f t="shared" si="1239"/>
        <v>6.0821233773498407E-3</v>
      </c>
      <c r="K6808" s="204">
        <f t="shared" si="1246"/>
        <v>0.39510204080417388</v>
      </c>
      <c r="L6808" s="28">
        <f t="shared" si="1242"/>
        <v>26.348731681885365</v>
      </c>
      <c r="M6808" s="28">
        <f t="shared" si="1247"/>
        <v>1.7116452617326934</v>
      </c>
      <c r="N6808" s="28">
        <f t="shared" si="1240"/>
        <v>16.302518287873927</v>
      </c>
      <c r="O6808" s="28">
        <f t="shared" si="1248"/>
        <v>1.0590311715434086</v>
      </c>
      <c r="P6808" s="28">
        <f t="shared" si="1249"/>
        <v>2.770676433276102</v>
      </c>
      <c r="Q6808" s="6">
        <f t="shared" si="1243"/>
        <v>0.82158972563169275</v>
      </c>
      <c r="R6808" s="6">
        <f t="shared" si="1244"/>
        <v>0.41302215690192939</v>
      </c>
      <c r="S6808" s="6">
        <f t="shared" si="1245"/>
        <v>1.2346118825336221</v>
      </c>
    </row>
    <row r="6809" spans="2:19" customFormat="1" x14ac:dyDescent="0.25">
      <c r="B6809" s="200" t="s">
        <v>866</v>
      </c>
      <c r="C6809" s="114">
        <v>5</v>
      </c>
      <c r="D6809" s="1">
        <v>5.0999999999999996</v>
      </c>
      <c r="E6809" s="1"/>
      <c r="F6809" s="1"/>
      <c r="G6809" s="4">
        <f t="shared" si="1241"/>
        <v>64.961200000000005</v>
      </c>
      <c r="H6809" s="201"/>
      <c r="I6809" s="201"/>
      <c r="J6809" s="204">
        <f t="shared" si="1239"/>
        <v>2.0428206229967626E-3</v>
      </c>
      <c r="K6809" s="204">
        <f t="shared" si="1246"/>
        <v>0.13270408162857128</v>
      </c>
      <c r="L6809" s="28">
        <f t="shared" si="1242"/>
        <v>7.5179232289815232</v>
      </c>
      <c r="M6809" s="28">
        <f t="shared" si="1247"/>
        <v>0.48837332393509775</v>
      </c>
      <c r="N6809" s="28">
        <f t="shared" si="1240"/>
        <v>8.6112674075792555</v>
      </c>
      <c r="O6809" s="28">
        <f t="shared" si="1248"/>
        <v>0.55939827516743446</v>
      </c>
      <c r="P6809" s="28">
        <f t="shared" si="1249"/>
        <v>1.0477715991025323</v>
      </c>
      <c r="Q6809" s="6">
        <f t="shared" si="1243"/>
        <v>0.2344191954888469</v>
      </c>
      <c r="R6809" s="6">
        <f t="shared" si="1244"/>
        <v>0.21816532731529945</v>
      </c>
      <c r="S6809" s="6">
        <f t="shared" si="1245"/>
        <v>0.45258452280414635</v>
      </c>
    </row>
    <row r="6810" spans="2:19" customFormat="1" x14ac:dyDescent="0.25">
      <c r="B6810" s="200" t="s">
        <v>866</v>
      </c>
      <c r="C6810" s="114">
        <v>5</v>
      </c>
      <c r="D6810" s="1">
        <v>9.1</v>
      </c>
      <c r="E6810" s="1"/>
      <c r="F6810" s="1"/>
      <c r="G6810" s="4">
        <f t="shared" si="1241"/>
        <v>64.961200000000005</v>
      </c>
      <c r="H6810" s="201"/>
      <c r="I6810" s="201"/>
      <c r="J6810" s="204">
        <f t="shared" si="1239"/>
        <v>6.5038821910942696E-3</v>
      </c>
      <c r="K6810" s="204">
        <f t="shared" si="1246"/>
        <v>0.4224999999870046</v>
      </c>
      <c r="L6810" s="28">
        <f t="shared" si="1242"/>
        <v>28.459693107492722</v>
      </c>
      <c r="M6810" s="28">
        <f t="shared" si="1247"/>
        <v>1.8487758517536694</v>
      </c>
      <c r="N6810" s="28">
        <f t="shared" si="1240"/>
        <v>16.954633202475005</v>
      </c>
      <c r="O6810" s="28">
        <f t="shared" si="1248"/>
        <v>1.1013933397554569</v>
      </c>
      <c r="P6810" s="28">
        <f t="shared" si="1249"/>
        <v>2.9501691915091266</v>
      </c>
      <c r="Q6810" s="6">
        <f t="shared" si="1243"/>
        <v>0.88741240884176131</v>
      </c>
      <c r="R6810" s="6">
        <f t="shared" si="1244"/>
        <v>0.42954340250462825</v>
      </c>
      <c r="S6810" s="6">
        <f t="shared" si="1245"/>
        <v>1.3169558113463895</v>
      </c>
    </row>
    <row r="6811" spans="2:19" customFormat="1" x14ac:dyDescent="0.25">
      <c r="B6811" s="200" t="s">
        <v>866</v>
      </c>
      <c r="C6811" s="114">
        <v>5</v>
      </c>
      <c r="D6811" s="1">
        <v>5.2</v>
      </c>
      <c r="E6811" s="1"/>
      <c r="F6811" s="1"/>
      <c r="G6811" s="4">
        <f t="shared" si="1241"/>
        <v>64.961200000000005</v>
      </c>
      <c r="H6811" s="201"/>
      <c r="I6811" s="201"/>
      <c r="J6811" s="204">
        <f t="shared" si="1239"/>
        <v>2.1237166338267006E-3</v>
      </c>
      <c r="K6811" s="204">
        <f t="shared" si="1246"/>
        <v>0.13795918366922602</v>
      </c>
      <c r="L6811" s="28">
        <f t="shared" si="1242"/>
        <v>7.8611437635641082</v>
      </c>
      <c r="M6811" s="28">
        <f t="shared" si="1247"/>
        <v>0.51066934215868187</v>
      </c>
      <c r="N6811" s="28">
        <f t="shared" si="1240"/>
        <v>8.8091474968502013</v>
      </c>
      <c r="O6811" s="28">
        <f t="shared" si="1248"/>
        <v>0.5722528034719111</v>
      </c>
      <c r="P6811" s="28">
        <f t="shared" si="1249"/>
        <v>1.0829221456305929</v>
      </c>
      <c r="Q6811" s="6">
        <f t="shared" si="1243"/>
        <v>0.2451212842361673</v>
      </c>
      <c r="R6811" s="6">
        <f t="shared" si="1244"/>
        <v>0.22317859335404533</v>
      </c>
      <c r="S6811" s="6">
        <f t="shared" si="1245"/>
        <v>0.46829987759021263</v>
      </c>
    </row>
    <row r="6812" spans="2:19" customFormat="1" x14ac:dyDescent="0.25">
      <c r="B6812" s="200" t="s">
        <v>866</v>
      </c>
      <c r="C6812" s="114">
        <v>5</v>
      </c>
      <c r="D6812" s="1">
        <v>5.5</v>
      </c>
      <c r="E6812" s="1"/>
      <c r="F6812" s="1"/>
      <c r="G6812" s="4">
        <f t="shared" si="1241"/>
        <v>64.961200000000005</v>
      </c>
      <c r="H6812" s="201"/>
      <c r="I6812" s="201"/>
      <c r="J6812" s="204">
        <f t="shared" si="1239"/>
        <v>2.3758294442772811E-3</v>
      </c>
      <c r="K6812" s="204">
        <f t="shared" si="1246"/>
        <v>0.15433673468913039</v>
      </c>
      <c r="L6812" s="28">
        <f t="shared" si="1242"/>
        <v>8.9430956308196485</v>
      </c>
      <c r="M6812" s="28">
        <f t="shared" si="1247"/>
        <v>0.58095423516110178</v>
      </c>
      <c r="N6812" s="28">
        <f t="shared" si="1240"/>
        <v>9.4066355127217793</v>
      </c>
      <c r="O6812" s="28">
        <f t="shared" si="1248"/>
        <v>0.61106634272138272</v>
      </c>
      <c r="P6812" s="28">
        <f t="shared" si="1249"/>
        <v>1.1920205778824844</v>
      </c>
      <c r="Q6812" s="6">
        <f t="shared" si="1243"/>
        <v>0.27885803287732885</v>
      </c>
      <c r="R6812" s="6">
        <f t="shared" si="1244"/>
        <v>0.23831587366133927</v>
      </c>
      <c r="S6812" s="6">
        <f t="shared" si="1245"/>
        <v>0.51717390653866813</v>
      </c>
    </row>
    <row r="6813" spans="2:19" customFormat="1" x14ac:dyDescent="0.25">
      <c r="B6813" s="200" t="s">
        <v>866</v>
      </c>
      <c r="C6813" s="114">
        <v>5</v>
      </c>
      <c r="D6813" s="1">
        <v>4</v>
      </c>
      <c r="E6813" s="1"/>
      <c r="F6813" s="1"/>
      <c r="G6813" s="4">
        <f t="shared" si="1241"/>
        <v>64.961200000000005</v>
      </c>
      <c r="H6813" s="201"/>
      <c r="I6813" s="201"/>
      <c r="J6813" s="204">
        <f t="shared" si="1239"/>
        <v>1.2566370614359172E-3</v>
      </c>
      <c r="K6813" s="204">
        <f t="shared" si="1246"/>
        <v>8.1632653058713603E-2</v>
      </c>
      <c r="L6813" s="28">
        <f t="shared" si="1242"/>
        <v>4.3006091215286046</v>
      </c>
      <c r="M6813" s="28">
        <f t="shared" si="1247"/>
        <v>0.27937273468421148</v>
      </c>
      <c r="N6813" s="28">
        <f t="shared" si="1240"/>
        <v>6.4806737611278331</v>
      </c>
      <c r="O6813" s="28">
        <f t="shared" si="1248"/>
        <v>0.42099235249702632</v>
      </c>
      <c r="P6813" s="28">
        <f t="shared" si="1249"/>
        <v>0.7003650871812378</v>
      </c>
      <c r="Q6813" s="6">
        <f t="shared" si="1243"/>
        <v>0.1340989126484215</v>
      </c>
      <c r="R6813" s="6">
        <f t="shared" si="1244"/>
        <v>0.16418701747384026</v>
      </c>
      <c r="S6813" s="6">
        <f t="shared" si="1245"/>
        <v>0.29828593012226179</v>
      </c>
    </row>
    <row r="6814" spans="2:19" customFormat="1" x14ac:dyDescent="0.25">
      <c r="B6814" s="200" t="s">
        <v>866</v>
      </c>
      <c r="C6814" s="114">
        <v>5</v>
      </c>
      <c r="D6814" s="1">
        <v>8.9</v>
      </c>
      <c r="E6814" s="1"/>
      <c r="F6814" s="1"/>
      <c r="G6814" s="4">
        <f t="shared" si="1241"/>
        <v>64.961200000000005</v>
      </c>
      <c r="H6814" s="201"/>
      <c r="I6814" s="201"/>
      <c r="J6814" s="204">
        <f t="shared" si="1239"/>
        <v>6.2211388522711887E-3</v>
      </c>
      <c r="K6814" s="204">
        <f t="shared" si="1246"/>
        <v>0.40413265304879409</v>
      </c>
      <c r="L6814" s="28">
        <f t="shared" si="1242"/>
        <v>27.04217861046752</v>
      </c>
      <c r="M6814" s="28">
        <f t="shared" si="1247"/>
        <v>1.7566924072234475</v>
      </c>
      <c r="N6814" s="28">
        <f t="shared" si="1240"/>
        <v>16.519476384138205</v>
      </c>
      <c r="O6814" s="28">
        <f t="shared" si="1248"/>
        <v>1.073125030099819</v>
      </c>
      <c r="P6814" s="28">
        <f t="shared" si="1249"/>
        <v>2.8298174373232667</v>
      </c>
      <c r="Q6814" s="6">
        <f t="shared" si="1243"/>
        <v>0.84321235546725481</v>
      </c>
      <c r="R6814" s="6">
        <f t="shared" si="1244"/>
        <v>0.41851876173892943</v>
      </c>
      <c r="S6814" s="6">
        <f t="shared" si="1245"/>
        <v>1.2617311172061842</v>
      </c>
    </row>
    <row r="6815" spans="2:19" customFormat="1" x14ac:dyDescent="0.25">
      <c r="B6815" s="200" t="s">
        <v>866</v>
      </c>
      <c r="C6815" s="114">
        <v>5</v>
      </c>
      <c r="D6815" s="1">
        <v>3</v>
      </c>
      <c r="E6815" s="1"/>
      <c r="F6815" s="1"/>
      <c r="G6815" s="4">
        <f t="shared" si="1241"/>
        <v>795.77470000000005</v>
      </c>
      <c r="H6815" s="201"/>
      <c r="I6815" s="201"/>
      <c r="J6815" s="204">
        <f t="shared" si="1239"/>
        <v>7.0685834705770342E-4</v>
      </c>
      <c r="K6815" s="204">
        <f t="shared" si="1246"/>
        <v>0.56249666683810862</v>
      </c>
      <c r="L6815" s="28">
        <f t="shared" si="1242"/>
        <v>2.219707841442716</v>
      </c>
      <c r="M6815" s="28">
        <f t="shared" si="1247"/>
        <v>1.7663769089848702</v>
      </c>
      <c r="N6815" s="28">
        <f t="shared" si="1240"/>
        <v>4.6285167281146418</v>
      </c>
      <c r="O6815" s="28">
        <f t="shared" si="1248"/>
        <v>3.6832347567317885</v>
      </c>
      <c r="P6815" s="28">
        <f t="shared" si="1249"/>
        <v>5.4496116657166587</v>
      </c>
      <c r="Q6815" s="6">
        <f t="shared" si="1243"/>
        <v>0.84786091631273763</v>
      </c>
      <c r="R6815" s="6">
        <f t="shared" si="1244"/>
        <v>1.4364615551253976</v>
      </c>
      <c r="S6815" s="6">
        <f t="shared" si="1245"/>
        <v>2.2843224714381352</v>
      </c>
    </row>
    <row r="6816" spans="2:19" customFormat="1" x14ac:dyDescent="0.25">
      <c r="B6816" s="200" t="s">
        <v>866</v>
      </c>
      <c r="C6816" s="114">
        <v>5</v>
      </c>
      <c r="D6816" s="1">
        <v>5.0999999999999996</v>
      </c>
      <c r="E6816" s="1"/>
      <c r="F6816" s="1"/>
      <c r="G6816" s="4">
        <f t="shared" si="1241"/>
        <v>64.961200000000005</v>
      </c>
      <c r="H6816" s="201"/>
      <c r="I6816" s="201"/>
      <c r="J6816" s="204">
        <f t="shared" si="1239"/>
        <v>2.0428206229967626E-3</v>
      </c>
      <c r="K6816" s="204">
        <f t="shared" si="1246"/>
        <v>0.13270408162857128</v>
      </c>
      <c r="L6816" s="28">
        <f t="shared" si="1242"/>
        <v>7.5179232289815232</v>
      </c>
      <c r="M6816" s="28">
        <f t="shared" si="1247"/>
        <v>0.48837332393509775</v>
      </c>
      <c r="N6816" s="28">
        <f t="shared" si="1240"/>
        <v>8.6112674075792555</v>
      </c>
      <c r="O6816" s="28">
        <f t="shared" si="1248"/>
        <v>0.55939827516743446</v>
      </c>
      <c r="P6816" s="28">
        <f t="shared" si="1249"/>
        <v>1.0477715991025323</v>
      </c>
      <c r="Q6816" s="6">
        <f t="shared" si="1243"/>
        <v>0.2344191954888469</v>
      </c>
      <c r="R6816" s="6">
        <f t="shared" si="1244"/>
        <v>0.21816532731529945</v>
      </c>
      <c r="S6816" s="6">
        <f t="shared" si="1245"/>
        <v>0.45258452280414635</v>
      </c>
    </row>
    <row r="6817" spans="2:19" customFormat="1" x14ac:dyDescent="0.25">
      <c r="B6817" s="200" t="s">
        <v>866</v>
      </c>
      <c r="C6817" s="114">
        <v>5</v>
      </c>
      <c r="D6817" s="1">
        <v>4.9000000000000004</v>
      </c>
      <c r="E6817" s="1"/>
      <c r="F6817" s="1"/>
      <c r="G6817" s="4">
        <f t="shared" si="1241"/>
        <v>64.961200000000005</v>
      </c>
      <c r="H6817" s="201"/>
      <c r="I6817" s="201"/>
      <c r="J6817" s="204">
        <f t="shared" ref="J6817:J6880" si="1250">((+D6817/200)^2)*PI()</f>
        <v>1.8857409903172736E-3</v>
      </c>
      <c r="K6817" s="204">
        <f t="shared" si="1246"/>
        <v>0.12249999999623211</v>
      </c>
      <c r="L6817" s="28">
        <f t="shared" si="1242"/>
        <v>6.8573266813152358</v>
      </c>
      <c r="M6817" s="28">
        <f t="shared" si="1247"/>
        <v>0.44546017865048693</v>
      </c>
      <c r="N6817" s="28">
        <f t="shared" ref="N6817:N6880" si="1251">1.28*(D6817^1.17)</f>
        <v>8.2174937658920371</v>
      </c>
      <c r="O6817" s="28">
        <f t="shared" si="1248"/>
        <v>0.53381826637890784</v>
      </c>
      <c r="P6817" s="28">
        <f t="shared" si="1249"/>
        <v>0.97927844502939476</v>
      </c>
      <c r="Q6817" s="6">
        <f t="shared" si="1243"/>
        <v>0.21382088575223371</v>
      </c>
      <c r="R6817" s="6">
        <f t="shared" si="1244"/>
        <v>0.20818912388777405</v>
      </c>
      <c r="S6817" s="6">
        <f t="shared" si="1245"/>
        <v>0.42201000964000779</v>
      </c>
    </row>
    <row r="6818" spans="2:19" customFormat="1" x14ac:dyDescent="0.25">
      <c r="B6818" s="200" t="s">
        <v>866</v>
      </c>
      <c r="C6818" s="114">
        <v>5</v>
      </c>
      <c r="D6818" s="1">
        <v>7.5</v>
      </c>
      <c r="E6818" s="1"/>
      <c r="F6818" s="1"/>
      <c r="G6818" s="4">
        <f t="shared" ref="G6818:G6881" si="1252">IF($D6818&lt;3.01,795.7747,64.9612)</f>
        <v>64.961200000000005</v>
      </c>
      <c r="H6818" s="201"/>
      <c r="I6818" s="201"/>
      <c r="J6818" s="204">
        <f t="shared" si="1250"/>
        <v>4.4178646691106467E-3</v>
      </c>
      <c r="K6818" s="204">
        <f t="shared" si="1246"/>
        <v>0.28698979590953999</v>
      </c>
      <c r="L6818" s="28">
        <f t="shared" ref="L6818:L6881" si="1253">0.17758*(D6818^2.299)</f>
        <v>18.245673379916788</v>
      </c>
      <c r="M6818" s="28">
        <f t="shared" si="1247"/>
        <v>1.1852608605569988</v>
      </c>
      <c r="N6818" s="28">
        <f t="shared" si="1251"/>
        <v>13.521710947318155</v>
      </c>
      <c r="O6818" s="28">
        <f t="shared" si="1248"/>
        <v>0.87838658622827981</v>
      </c>
      <c r="P6818" s="28">
        <f t="shared" si="1249"/>
        <v>2.0636474467852786</v>
      </c>
      <c r="Q6818" s="6">
        <f t="shared" si="1243"/>
        <v>0.56892521306735933</v>
      </c>
      <c r="R6818" s="6">
        <f t="shared" si="1244"/>
        <v>0.34257076862902913</v>
      </c>
      <c r="S6818" s="6">
        <f t="shared" si="1245"/>
        <v>0.91149598169638846</v>
      </c>
    </row>
    <row r="6819" spans="2:19" customFormat="1" x14ac:dyDescent="0.25">
      <c r="B6819" s="200" t="s">
        <v>866</v>
      </c>
      <c r="C6819" s="114">
        <v>5</v>
      </c>
      <c r="D6819" s="1">
        <v>3.1</v>
      </c>
      <c r="E6819" s="1"/>
      <c r="F6819" s="1"/>
      <c r="G6819" s="4">
        <f t="shared" si="1252"/>
        <v>64.961200000000005</v>
      </c>
      <c r="H6819" s="201"/>
      <c r="I6819" s="201"/>
      <c r="J6819" s="204">
        <f t="shared" si="1250"/>
        <v>7.5476763502494771E-4</v>
      </c>
      <c r="K6819" s="204">
        <f t="shared" si="1246"/>
        <v>4.9030612243389851E-2</v>
      </c>
      <c r="L6819" s="28">
        <f t="shared" si="1253"/>
        <v>2.3935063597525432</v>
      </c>
      <c r="M6819" s="28">
        <f t="shared" si="1247"/>
        <v>0.15548504835297491</v>
      </c>
      <c r="N6819" s="28">
        <f t="shared" si="1251"/>
        <v>4.8095356854949474</v>
      </c>
      <c r="O6819" s="28">
        <f t="shared" si="1248"/>
        <v>0.31243321563258936</v>
      </c>
      <c r="P6819" s="28">
        <f t="shared" si="1249"/>
        <v>0.46791826398556424</v>
      </c>
      <c r="Q6819" s="6">
        <f t="shared" si="1243"/>
        <v>7.4632823209427962E-2</v>
      </c>
      <c r="R6819" s="6">
        <f t="shared" si="1244"/>
        <v>0.12184895409670986</v>
      </c>
      <c r="S6819" s="6">
        <f t="shared" si="1245"/>
        <v>0.19648177730613781</v>
      </c>
    </row>
    <row r="6820" spans="2:19" customFormat="1" x14ac:dyDescent="0.25">
      <c r="B6820" s="200" t="s">
        <v>866</v>
      </c>
      <c r="C6820" s="114">
        <v>5</v>
      </c>
      <c r="D6820" s="1">
        <v>10</v>
      </c>
      <c r="E6820" s="1"/>
      <c r="F6820" s="1"/>
      <c r="G6820" s="4">
        <f t="shared" si="1252"/>
        <v>64.961200000000005</v>
      </c>
      <c r="H6820" s="201"/>
      <c r="I6820" s="201"/>
      <c r="J6820" s="204">
        <f t="shared" si="1250"/>
        <v>7.8539816339744835E-3</v>
      </c>
      <c r="K6820" s="204">
        <f t="shared" si="1246"/>
        <v>0.51020408161696007</v>
      </c>
      <c r="L6820" s="28">
        <f t="shared" si="1253"/>
        <v>35.35037715373447</v>
      </c>
      <c r="M6820" s="28">
        <f t="shared" si="1247"/>
        <v>2.2964029649006505</v>
      </c>
      <c r="N6820" s="28">
        <f t="shared" si="1251"/>
        <v>18.932587368553055</v>
      </c>
      <c r="O6820" s="28">
        <f t="shared" si="1248"/>
        <v>1.2298836184211086</v>
      </c>
      <c r="P6820" s="28">
        <f t="shared" si="1249"/>
        <v>3.5262865833217591</v>
      </c>
      <c r="Q6820" s="6">
        <f t="shared" si="1243"/>
        <v>1.1022734231523121</v>
      </c>
      <c r="R6820" s="6">
        <f t="shared" si="1244"/>
        <v>0.47965461118423236</v>
      </c>
      <c r="S6820" s="6">
        <f t="shared" si="1245"/>
        <v>1.5819280343365445</v>
      </c>
    </row>
    <row r="6821" spans="2:19" customFormat="1" x14ac:dyDescent="0.25">
      <c r="B6821" s="200" t="s">
        <v>866</v>
      </c>
      <c r="C6821" s="114">
        <v>5</v>
      </c>
      <c r="D6821" s="1">
        <v>4.9000000000000004</v>
      </c>
      <c r="E6821" s="1"/>
      <c r="F6821" s="1"/>
      <c r="G6821" s="4">
        <f t="shared" si="1252"/>
        <v>64.961200000000005</v>
      </c>
      <c r="H6821" s="201"/>
      <c r="I6821" s="201"/>
      <c r="J6821" s="204">
        <f t="shared" si="1250"/>
        <v>1.8857409903172736E-3</v>
      </c>
      <c r="K6821" s="204">
        <f t="shared" si="1246"/>
        <v>0.12249999999623211</v>
      </c>
      <c r="L6821" s="28">
        <f t="shared" si="1253"/>
        <v>6.8573266813152358</v>
      </c>
      <c r="M6821" s="28">
        <f t="shared" si="1247"/>
        <v>0.44546017865048693</v>
      </c>
      <c r="N6821" s="28">
        <f t="shared" si="1251"/>
        <v>8.2174937658920371</v>
      </c>
      <c r="O6821" s="28">
        <f t="shared" si="1248"/>
        <v>0.53381826637890784</v>
      </c>
      <c r="P6821" s="28">
        <f t="shared" si="1249"/>
        <v>0.97927844502939476</v>
      </c>
      <c r="Q6821" s="6">
        <f t="shared" si="1243"/>
        <v>0.21382088575223371</v>
      </c>
      <c r="R6821" s="6">
        <f t="shared" si="1244"/>
        <v>0.20818912388777405</v>
      </c>
      <c r="S6821" s="6">
        <f t="shared" si="1245"/>
        <v>0.42201000964000779</v>
      </c>
    </row>
    <row r="6822" spans="2:19" customFormat="1" x14ac:dyDescent="0.25">
      <c r="B6822" s="200" t="s">
        <v>866</v>
      </c>
      <c r="C6822" s="114">
        <v>5</v>
      </c>
      <c r="D6822" s="1">
        <v>4.0999999999999996</v>
      </c>
      <c r="E6822" s="1"/>
      <c r="F6822" s="1"/>
      <c r="G6822" s="4">
        <f t="shared" si="1252"/>
        <v>64.961200000000005</v>
      </c>
      <c r="H6822" s="201"/>
      <c r="I6822" s="201"/>
      <c r="J6822" s="204">
        <f t="shared" si="1250"/>
        <v>1.3202543126711102E-3</v>
      </c>
      <c r="K6822" s="204">
        <f t="shared" si="1246"/>
        <v>8.5765306119810952E-2</v>
      </c>
      <c r="L6822" s="28">
        <f t="shared" si="1253"/>
        <v>4.5518101325650582</v>
      </c>
      <c r="M6822" s="28">
        <f t="shared" si="1247"/>
        <v>0.29569105411886604</v>
      </c>
      <c r="N6822" s="28">
        <f t="shared" si="1251"/>
        <v>6.670633528309061</v>
      </c>
      <c r="O6822" s="28">
        <f t="shared" si="1248"/>
        <v>0.43333236716418877</v>
      </c>
      <c r="P6822" s="28">
        <f t="shared" si="1249"/>
        <v>0.72902342128305486</v>
      </c>
      <c r="Q6822" s="6">
        <f t="shared" si="1243"/>
        <v>0.14193170597705571</v>
      </c>
      <c r="R6822" s="6">
        <f t="shared" si="1244"/>
        <v>0.16899962319403364</v>
      </c>
      <c r="S6822" s="6">
        <f t="shared" si="1245"/>
        <v>0.31093132917108934</v>
      </c>
    </row>
    <row r="6823" spans="2:19" customFormat="1" x14ac:dyDescent="0.25">
      <c r="B6823" s="200" t="s">
        <v>866</v>
      </c>
      <c r="C6823" s="114">
        <v>5</v>
      </c>
      <c r="D6823" s="1">
        <v>3.5</v>
      </c>
      <c r="E6823" s="1"/>
      <c r="F6823" s="1"/>
      <c r="G6823" s="4">
        <f t="shared" si="1252"/>
        <v>64.961200000000005</v>
      </c>
      <c r="H6823" s="201"/>
      <c r="I6823" s="201"/>
      <c r="J6823" s="204">
        <f t="shared" si="1250"/>
        <v>9.6211275016187424E-4</v>
      </c>
      <c r="K6823" s="204">
        <f t="shared" si="1246"/>
        <v>6.2499999998077607E-2</v>
      </c>
      <c r="L6823" s="28">
        <f t="shared" si="1253"/>
        <v>3.1637815247608514</v>
      </c>
      <c r="M6823" s="28">
        <f t="shared" si="1247"/>
        <v>0.20552304837265933</v>
      </c>
      <c r="N6823" s="28">
        <f t="shared" si="1251"/>
        <v>5.5433152983182508</v>
      </c>
      <c r="O6823" s="28">
        <f t="shared" si="1248"/>
        <v>0.36010042074168885</v>
      </c>
      <c r="P6823" s="28">
        <f t="shared" si="1249"/>
        <v>0.56562346911434824</v>
      </c>
      <c r="Q6823" s="6">
        <f t="shared" si="1243"/>
        <v>9.865106321887647E-2</v>
      </c>
      <c r="R6823" s="6">
        <f t="shared" si="1244"/>
        <v>0.14043916408925866</v>
      </c>
      <c r="S6823" s="6">
        <f t="shared" si="1245"/>
        <v>0.23909022730813512</v>
      </c>
    </row>
    <row r="6824" spans="2:19" customFormat="1" x14ac:dyDescent="0.25">
      <c r="B6824" s="200" t="s">
        <v>866</v>
      </c>
      <c r="C6824" s="114">
        <v>5</v>
      </c>
      <c r="D6824" s="1">
        <v>8</v>
      </c>
      <c r="E6824" s="1"/>
      <c r="F6824" s="1"/>
      <c r="G6824" s="4">
        <f t="shared" si="1252"/>
        <v>64.961200000000005</v>
      </c>
      <c r="H6824" s="201"/>
      <c r="I6824" s="201"/>
      <c r="J6824" s="204">
        <f t="shared" si="1250"/>
        <v>5.0265482457436689E-3</v>
      </c>
      <c r="K6824" s="204">
        <f t="shared" si="1246"/>
        <v>0.32653061223485441</v>
      </c>
      <c r="L6824" s="28">
        <f t="shared" si="1253"/>
        <v>21.164008717497858</v>
      </c>
      <c r="M6824" s="28">
        <f t="shared" si="1247"/>
        <v>1.3748394297657729</v>
      </c>
      <c r="N6824" s="28">
        <f t="shared" si="1251"/>
        <v>14.58227400291401</v>
      </c>
      <c r="O6824" s="28">
        <f t="shared" si="1248"/>
        <v>0.94728203633176278</v>
      </c>
      <c r="P6824" s="28">
        <f t="shared" si="1249"/>
        <v>2.3221214660975358</v>
      </c>
      <c r="Q6824" s="6">
        <f t="shared" si="1243"/>
        <v>0.65992292628757099</v>
      </c>
      <c r="R6824" s="6">
        <f t="shared" si="1244"/>
        <v>0.3694399941693875</v>
      </c>
      <c r="S6824" s="6">
        <f t="shared" si="1245"/>
        <v>1.0293629204569585</v>
      </c>
    </row>
    <row r="6825" spans="2:19" customFormat="1" x14ac:dyDescent="0.25">
      <c r="B6825" s="200" t="s">
        <v>866</v>
      </c>
      <c r="C6825" s="114">
        <v>5</v>
      </c>
      <c r="D6825" s="1">
        <v>4.8</v>
      </c>
      <c r="E6825" s="1"/>
      <c r="F6825" s="1"/>
      <c r="G6825" s="4">
        <f t="shared" si="1252"/>
        <v>64.961200000000005</v>
      </c>
      <c r="H6825" s="201"/>
      <c r="I6825" s="201"/>
      <c r="J6825" s="204">
        <f t="shared" si="1250"/>
        <v>1.8095573684677208E-3</v>
      </c>
      <c r="K6825" s="204">
        <f t="shared" si="1246"/>
        <v>0.11755102040454758</v>
      </c>
      <c r="L6825" s="28">
        <f t="shared" si="1253"/>
        <v>6.5398480281028419</v>
      </c>
      <c r="M6825" s="28">
        <f t="shared" si="1247"/>
        <v>0.42483638396340279</v>
      </c>
      <c r="N6825" s="28">
        <f t="shared" si="1251"/>
        <v>8.0216224497877064</v>
      </c>
      <c r="O6825" s="28">
        <f t="shared" si="1248"/>
        <v>0.52109423039239344</v>
      </c>
      <c r="P6825" s="28">
        <f t="shared" si="1249"/>
        <v>0.94593061435579617</v>
      </c>
      <c r="Q6825" s="6">
        <f t="shared" si="1243"/>
        <v>0.20392146430243333</v>
      </c>
      <c r="R6825" s="6">
        <f t="shared" si="1244"/>
        <v>0.20322674985303346</v>
      </c>
      <c r="S6825" s="6">
        <f t="shared" si="1245"/>
        <v>0.40714821415546676</v>
      </c>
    </row>
    <row r="6826" spans="2:19" customFormat="1" x14ac:dyDescent="0.25">
      <c r="B6826" s="200" t="s">
        <v>866</v>
      </c>
      <c r="C6826" s="114">
        <v>5</v>
      </c>
      <c r="D6826" s="1">
        <v>10.6</v>
      </c>
      <c r="E6826" s="1"/>
      <c r="F6826" s="1"/>
      <c r="G6826" s="4">
        <f t="shared" si="1252"/>
        <v>64.961200000000005</v>
      </c>
      <c r="H6826" s="201"/>
      <c r="I6826" s="201"/>
      <c r="J6826" s="204">
        <f t="shared" si="1250"/>
        <v>8.8247337639337283E-3</v>
      </c>
      <c r="K6826" s="204">
        <f t="shared" si="1246"/>
        <v>0.57326530610481619</v>
      </c>
      <c r="L6826" s="28">
        <f t="shared" si="1253"/>
        <v>40.417759549842621</v>
      </c>
      <c r="M6826" s="28">
        <f t="shared" si="1247"/>
        <v>2.6255862125956133</v>
      </c>
      <c r="N6826" s="28">
        <f t="shared" si="1251"/>
        <v>20.268323715499825</v>
      </c>
      <c r="O6826" s="28">
        <f t="shared" si="1248"/>
        <v>1.3166546560854151</v>
      </c>
      <c r="P6826" s="28">
        <f t="shared" si="1249"/>
        <v>3.9422408686810284</v>
      </c>
      <c r="Q6826" s="6">
        <f t="shared" si="1243"/>
        <v>1.2602813820458942</v>
      </c>
      <c r="R6826" s="6">
        <f t="shared" si="1244"/>
        <v>0.51349531587331187</v>
      </c>
      <c r="S6826" s="6">
        <f t="shared" si="1245"/>
        <v>1.7737766979192062</v>
      </c>
    </row>
    <row r="6827" spans="2:19" customFormat="1" x14ac:dyDescent="0.25">
      <c r="B6827" s="200" t="s">
        <v>866</v>
      </c>
      <c r="C6827" s="114">
        <v>5</v>
      </c>
      <c r="D6827" s="1">
        <v>7.2</v>
      </c>
      <c r="E6827" s="1"/>
      <c r="F6827" s="1"/>
      <c r="G6827" s="4">
        <f t="shared" si="1252"/>
        <v>64.961200000000005</v>
      </c>
      <c r="H6827" s="201"/>
      <c r="I6827" s="201"/>
      <c r="J6827" s="204">
        <f t="shared" si="1250"/>
        <v>4.0715040790523724E-3</v>
      </c>
      <c r="K6827" s="204">
        <f t="shared" si="1246"/>
        <v>0.26448979591023208</v>
      </c>
      <c r="L6827" s="28">
        <f t="shared" si="1253"/>
        <v>16.611217355322236</v>
      </c>
      <c r="M6827" s="28">
        <f t="shared" si="1247"/>
        <v>1.0790846337926925</v>
      </c>
      <c r="N6827" s="28">
        <f t="shared" si="1251"/>
        <v>12.891070706250053</v>
      </c>
      <c r="O6827" s="28">
        <f t="shared" si="1248"/>
        <v>0.83741943860560009</v>
      </c>
      <c r="P6827" s="28">
        <f t="shared" si="1249"/>
        <v>1.9165040723982925</v>
      </c>
      <c r="Q6827" s="6">
        <f t="shared" si="1243"/>
        <v>0.51796062422049238</v>
      </c>
      <c r="R6827" s="6">
        <f t="shared" si="1244"/>
        <v>0.32659358105618402</v>
      </c>
      <c r="S6827" s="6">
        <f t="shared" si="1245"/>
        <v>0.84455420527667635</v>
      </c>
    </row>
    <row r="6828" spans="2:19" customFormat="1" x14ac:dyDescent="0.25">
      <c r="B6828" s="200" t="s">
        <v>866</v>
      </c>
      <c r="C6828" s="114">
        <v>5</v>
      </c>
      <c r="D6828" s="1">
        <v>6.7</v>
      </c>
      <c r="E6828" s="1"/>
      <c r="F6828" s="1"/>
      <c r="G6828" s="4">
        <f t="shared" si="1252"/>
        <v>64.961200000000005</v>
      </c>
      <c r="H6828" s="201"/>
      <c r="I6828" s="201"/>
      <c r="J6828" s="204">
        <f t="shared" si="1250"/>
        <v>3.5256523554911458E-3</v>
      </c>
      <c r="K6828" s="204">
        <f t="shared" si="1246"/>
        <v>0.22903061223785337</v>
      </c>
      <c r="L6828" s="28">
        <f t="shared" si="1253"/>
        <v>14.077969600318117</v>
      </c>
      <c r="M6828" s="28">
        <f t="shared" si="1247"/>
        <v>0.9145218165384269</v>
      </c>
      <c r="N6828" s="28">
        <f t="shared" si="1251"/>
        <v>11.849976492405487</v>
      </c>
      <c r="O6828" s="28">
        <f t="shared" si="1248"/>
        <v>0.76978870784942166</v>
      </c>
      <c r="P6828" s="28">
        <f t="shared" si="1249"/>
        <v>1.6843105243878487</v>
      </c>
      <c r="Q6828" s="6">
        <f t="shared" si="1243"/>
        <v>0.43897047193844491</v>
      </c>
      <c r="R6828" s="6">
        <f t="shared" si="1244"/>
        <v>0.30021759606127446</v>
      </c>
      <c r="S6828" s="6">
        <f t="shared" si="1245"/>
        <v>0.73918806799971937</v>
      </c>
    </row>
    <row r="6829" spans="2:19" customFormat="1" x14ac:dyDescent="0.25">
      <c r="B6829" s="200" t="s">
        <v>866</v>
      </c>
      <c r="C6829" s="114">
        <v>5</v>
      </c>
      <c r="D6829" s="1">
        <v>7.4</v>
      </c>
      <c r="E6829" s="1"/>
      <c r="F6829" s="1"/>
      <c r="G6829" s="4">
        <f t="shared" si="1252"/>
        <v>64.961200000000005</v>
      </c>
      <c r="H6829" s="201"/>
      <c r="I6829" s="201"/>
      <c r="J6829" s="204">
        <f t="shared" si="1250"/>
        <v>4.3008403427644282E-3</v>
      </c>
      <c r="K6829" s="204">
        <f t="shared" si="1246"/>
        <v>0.27938775509344738</v>
      </c>
      <c r="L6829" s="28">
        <f t="shared" si="1253"/>
        <v>17.691219677917115</v>
      </c>
      <c r="M6829" s="28">
        <f t="shared" si="1247"/>
        <v>1.1492428820320462</v>
      </c>
      <c r="N6829" s="28">
        <f t="shared" si="1251"/>
        <v>13.311012207689938</v>
      </c>
      <c r="O6829" s="28">
        <f t="shared" si="1248"/>
        <v>0.86469934299806295</v>
      </c>
      <c r="P6829" s="28">
        <f t="shared" si="1249"/>
        <v>2.0139422250301093</v>
      </c>
      <c r="Q6829" s="6">
        <f t="shared" si="1243"/>
        <v>0.55163658337538213</v>
      </c>
      <c r="R6829" s="6">
        <f t="shared" si="1244"/>
        <v>0.33723274376924456</v>
      </c>
      <c r="S6829" s="6">
        <f t="shared" si="1245"/>
        <v>0.88886932714462663</v>
      </c>
    </row>
    <row r="6830" spans="2:19" customFormat="1" x14ac:dyDescent="0.25">
      <c r="B6830" s="200" t="s">
        <v>866</v>
      </c>
      <c r="C6830" s="114">
        <v>5</v>
      </c>
      <c r="D6830" s="1">
        <v>5.0999999999999996</v>
      </c>
      <c r="E6830" s="1" t="s">
        <v>978</v>
      </c>
      <c r="F6830" s="1"/>
      <c r="G6830" s="4">
        <f t="shared" si="1252"/>
        <v>64.961200000000005</v>
      </c>
      <c r="H6830" s="201"/>
      <c r="I6830" s="201"/>
      <c r="J6830" s="204">
        <f t="shared" si="1250"/>
        <v>2.0428206229967626E-3</v>
      </c>
      <c r="K6830" s="204">
        <f t="shared" si="1246"/>
        <v>0.13270408162857128</v>
      </c>
      <c r="L6830" s="28">
        <f t="shared" si="1253"/>
        <v>7.5179232289815232</v>
      </c>
      <c r="M6830" s="28">
        <f t="shared" si="1247"/>
        <v>0.48837332393509775</v>
      </c>
      <c r="N6830" s="28">
        <f t="shared" si="1251"/>
        <v>8.6112674075792555</v>
      </c>
      <c r="O6830" s="28">
        <f t="shared" si="1248"/>
        <v>0.55939827516743446</v>
      </c>
      <c r="P6830" s="28">
        <f t="shared" si="1249"/>
        <v>1.0477715991025323</v>
      </c>
      <c r="Q6830" s="6">
        <f t="shared" si="1243"/>
        <v>0.2344191954888469</v>
      </c>
      <c r="R6830" s="6">
        <f t="shared" si="1244"/>
        <v>0.21816532731529945</v>
      </c>
      <c r="S6830" s="6">
        <f t="shared" si="1245"/>
        <v>0.45258452280414635</v>
      </c>
    </row>
    <row r="6831" spans="2:19" customFormat="1" x14ac:dyDescent="0.25">
      <c r="B6831" s="200" t="s">
        <v>866</v>
      </c>
      <c r="C6831" s="114">
        <v>5</v>
      </c>
      <c r="D6831" s="1">
        <v>6.5</v>
      </c>
      <c r="E6831" s="1"/>
      <c r="F6831" s="1"/>
      <c r="G6831" s="4">
        <f t="shared" si="1252"/>
        <v>64.961200000000005</v>
      </c>
      <c r="H6831" s="201"/>
      <c r="I6831" s="201"/>
      <c r="J6831" s="204">
        <f t="shared" si="1250"/>
        <v>3.3183072403542195E-3</v>
      </c>
      <c r="K6831" s="204">
        <f t="shared" si="1246"/>
        <v>0.21556122448316564</v>
      </c>
      <c r="L6831" s="28">
        <f t="shared" si="1253"/>
        <v>13.130517975640537</v>
      </c>
      <c r="M6831" s="28">
        <f t="shared" si="1247"/>
        <v>0.85297422086363262</v>
      </c>
      <c r="N6831" s="28">
        <f t="shared" si="1251"/>
        <v>11.437170539605743</v>
      </c>
      <c r="O6831" s="28">
        <f t="shared" si="1248"/>
        <v>0.74297233726827139</v>
      </c>
      <c r="P6831" s="28">
        <f t="shared" si="1249"/>
        <v>1.5959465581319039</v>
      </c>
      <c r="Q6831" s="6">
        <f t="shared" si="1243"/>
        <v>0.40942762601454363</v>
      </c>
      <c r="R6831" s="6">
        <f t="shared" si="1244"/>
        <v>0.28975921153462586</v>
      </c>
      <c r="S6831" s="6">
        <f t="shared" si="1245"/>
        <v>0.69918683754916944</v>
      </c>
    </row>
    <row r="6832" spans="2:19" customFormat="1" x14ac:dyDescent="0.25">
      <c r="B6832" s="200" t="s">
        <v>866</v>
      </c>
      <c r="C6832" s="114">
        <v>5</v>
      </c>
      <c r="D6832" s="1">
        <v>5.2</v>
      </c>
      <c r="E6832" s="1"/>
      <c r="F6832" s="1"/>
      <c r="G6832" s="4">
        <f t="shared" si="1252"/>
        <v>64.961200000000005</v>
      </c>
      <c r="H6832" s="201"/>
      <c r="I6832" s="201"/>
      <c r="J6832" s="204">
        <f t="shared" si="1250"/>
        <v>2.1237166338267006E-3</v>
      </c>
      <c r="K6832" s="204">
        <f t="shared" si="1246"/>
        <v>0.13795918366922602</v>
      </c>
      <c r="L6832" s="28">
        <f t="shared" si="1253"/>
        <v>7.8611437635641082</v>
      </c>
      <c r="M6832" s="28">
        <f t="shared" si="1247"/>
        <v>0.51066934215868187</v>
      </c>
      <c r="N6832" s="28">
        <f t="shared" si="1251"/>
        <v>8.8091474968502013</v>
      </c>
      <c r="O6832" s="28">
        <f t="shared" si="1248"/>
        <v>0.5722528034719111</v>
      </c>
      <c r="P6832" s="28">
        <f t="shared" si="1249"/>
        <v>1.0829221456305929</v>
      </c>
      <c r="Q6832" s="6">
        <f t="shared" si="1243"/>
        <v>0.2451212842361673</v>
      </c>
      <c r="R6832" s="6">
        <f t="shared" si="1244"/>
        <v>0.22317859335404533</v>
      </c>
      <c r="S6832" s="6">
        <f t="shared" si="1245"/>
        <v>0.46829987759021263</v>
      </c>
    </row>
    <row r="6833" spans="2:19" customFormat="1" x14ac:dyDescent="0.25">
      <c r="B6833" s="200" t="s">
        <v>866</v>
      </c>
      <c r="C6833" s="114">
        <v>5</v>
      </c>
      <c r="D6833" s="1">
        <v>9.4</v>
      </c>
      <c r="E6833" s="1"/>
      <c r="F6833" s="1"/>
      <c r="G6833" s="4">
        <f t="shared" si="1252"/>
        <v>64.961200000000005</v>
      </c>
      <c r="H6833" s="201"/>
      <c r="I6833" s="201"/>
      <c r="J6833" s="204">
        <f t="shared" si="1250"/>
        <v>6.9397781717798531E-3</v>
      </c>
      <c r="K6833" s="204">
        <f t="shared" si="1246"/>
        <v>0.45081632651674586</v>
      </c>
      <c r="L6833" s="28">
        <f t="shared" si="1253"/>
        <v>30.663024292845677</v>
      </c>
      <c r="M6833" s="28">
        <f t="shared" si="1247"/>
        <v>1.9919068923278171</v>
      </c>
      <c r="N6833" s="28">
        <f t="shared" si="1251"/>
        <v>17.610413696800567</v>
      </c>
      <c r="O6833" s="28">
        <f t="shared" si="1248"/>
        <v>1.1439936284297221</v>
      </c>
      <c r="P6833" s="28">
        <f t="shared" si="1249"/>
        <v>3.1359005207575392</v>
      </c>
      <c r="Q6833" s="6">
        <f t="shared" si="1243"/>
        <v>0.95611530831735214</v>
      </c>
      <c r="R6833" s="6">
        <f t="shared" si="1244"/>
        <v>0.44615751508759161</v>
      </c>
      <c r="S6833" s="6">
        <f t="shared" si="1245"/>
        <v>1.4022728234049437</v>
      </c>
    </row>
    <row r="6834" spans="2:19" customFormat="1" x14ac:dyDescent="0.25">
      <c r="B6834" s="200" t="s">
        <v>866</v>
      </c>
      <c r="C6834" s="114">
        <v>5</v>
      </c>
      <c r="D6834" s="1">
        <v>5.4</v>
      </c>
      <c r="E6834" s="1" t="s">
        <v>978</v>
      </c>
      <c r="F6834" s="1"/>
      <c r="G6834" s="4">
        <f t="shared" si="1252"/>
        <v>64.961200000000005</v>
      </c>
      <c r="H6834" s="201"/>
      <c r="I6834" s="201"/>
      <c r="J6834" s="204">
        <f t="shared" si="1250"/>
        <v>2.2902210444669595E-3</v>
      </c>
      <c r="K6834" s="204">
        <f t="shared" si="1246"/>
        <v>0.14877551019950555</v>
      </c>
      <c r="L6834" s="28">
        <f t="shared" si="1253"/>
        <v>8.5736806990755614</v>
      </c>
      <c r="M6834" s="28">
        <f t="shared" si="1247"/>
        <v>0.55695659743162507</v>
      </c>
      <c r="N6834" s="28">
        <f t="shared" si="1251"/>
        <v>9.2068415424761678</v>
      </c>
      <c r="O6834" s="28">
        <f t="shared" si="1248"/>
        <v>0.5980874864097232</v>
      </c>
      <c r="P6834" s="28">
        <f t="shared" si="1249"/>
        <v>1.1550440838413483</v>
      </c>
      <c r="Q6834" s="6">
        <f t="shared" si="1243"/>
        <v>0.26733916676718</v>
      </c>
      <c r="R6834" s="6">
        <f t="shared" si="1244"/>
        <v>0.23325411969979207</v>
      </c>
      <c r="S6834" s="6">
        <f t="shared" si="1245"/>
        <v>0.5005932864669721</v>
      </c>
    </row>
    <row r="6835" spans="2:19" customFormat="1" x14ac:dyDescent="0.25">
      <c r="B6835" s="200" t="s">
        <v>866</v>
      </c>
      <c r="C6835" s="114">
        <v>5</v>
      </c>
      <c r="D6835" s="1">
        <v>8.1999999999999993</v>
      </c>
      <c r="E6835" s="1"/>
      <c r="F6835" s="1"/>
      <c r="G6835" s="4">
        <f t="shared" si="1252"/>
        <v>64.961200000000005</v>
      </c>
      <c r="H6835" s="201"/>
      <c r="I6835" s="201"/>
      <c r="J6835" s="204">
        <f t="shared" si="1250"/>
        <v>5.2810172506844409E-3</v>
      </c>
      <c r="K6835" s="204">
        <f t="shared" si="1246"/>
        <v>0.34306122447924381</v>
      </c>
      <c r="L6835" s="28">
        <f t="shared" si="1253"/>
        <v>22.400210436181411</v>
      </c>
      <c r="M6835" s="28">
        <f t="shared" si="1247"/>
        <v>1.455144578411133</v>
      </c>
      <c r="N6835" s="28">
        <f t="shared" si="1251"/>
        <v>15.009705698547517</v>
      </c>
      <c r="O6835" s="28">
        <f t="shared" si="1248"/>
        <v>0.97504851273671411</v>
      </c>
      <c r="P6835" s="28">
        <f t="shared" si="1249"/>
        <v>2.4301930911478471</v>
      </c>
      <c r="Q6835" s="6">
        <f t="shared" si="1243"/>
        <v>0.69846939763734384</v>
      </c>
      <c r="R6835" s="6">
        <f t="shared" si="1244"/>
        <v>0.38026891996731854</v>
      </c>
      <c r="S6835" s="6">
        <f t="shared" si="1245"/>
        <v>1.0787383176046623</v>
      </c>
    </row>
    <row r="6836" spans="2:19" customFormat="1" x14ac:dyDescent="0.25">
      <c r="B6836" s="200" t="s">
        <v>866</v>
      </c>
      <c r="C6836" s="114">
        <v>5</v>
      </c>
      <c r="D6836" s="1">
        <v>3.7</v>
      </c>
      <c r="E6836" s="1"/>
      <c r="F6836" s="1"/>
      <c r="G6836" s="4">
        <f t="shared" si="1252"/>
        <v>64.961200000000005</v>
      </c>
      <c r="H6836" s="201"/>
      <c r="I6836" s="201"/>
      <c r="J6836" s="204">
        <f t="shared" si="1250"/>
        <v>1.075210085691107E-3</v>
      </c>
      <c r="K6836" s="204">
        <f t="shared" si="1246"/>
        <v>6.9846938773361844E-2</v>
      </c>
      <c r="L6836" s="28">
        <f t="shared" si="1253"/>
        <v>3.5949248430857623</v>
      </c>
      <c r="M6836" s="28">
        <f t="shared" si="1247"/>
        <v>0.2335306362462681</v>
      </c>
      <c r="N6836" s="28">
        <f t="shared" si="1251"/>
        <v>5.9156978898620354</v>
      </c>
      <c r="O6836" s="28">
        <f t="shared" si="1248"/>
        <v>0.38429084121668494</v>
      </c>
      <c r="P6836" s="28">
        <f t="shared" si="1249"/>
        <v>0.61782147746295302</v>
      </c>
      <c r="Q6836" s="6">
        <f t="shared" si="1243"/>
        <v>0.11209470539820869</v>
      </c>
      <c r="R6836" s="6">
        <f t="shared" si="1244"/>
        <v>0.14987342807450713</v>
      </c>
      <c r="S6836" s="6">
        <f t="shared" si="1245"/>
        <v>0.2619681334727158</v>
      </c>
    </row>
    <row r="6837" spans="2:19" customFormat="1" x14ac:dyDescent="0.25">
      <c r="B6837" s="200" t="s">
        <v>866</v>
      </c>
      <c r="C6837" s="114">
        <v>5</v>
      </c>
      <c r="D6837" s="1">
        <v>7.2</v>
      </c>
      <c r="E6837" s="1"/>
      <c r="F6837" s="1"/>
      <c r="G6837" s="4">
        <f t="shared" si="1252"/>
        <v>64.961200000000005</v>
      </c>
      <c r="H6837" s="201"/>
      <c r="I6837" s="201"/>
      <c r="J6837" s="204">
        <f t="shared" si="1250"/>
        <v>4.0715040790523724E-3</v>
      </c>
      <c r="K6837" s="204">
        <f t="shared" si="1246"/>
        <v>0.26448979591023208</v>
      </c>
      <c r="L6837" s="28">
        <f t="shared" si="1253"/>
        <v>16.611217355322236</v>
      </c>
      <c r="M6837" s="28">
        <f t="shared" si="1247"/>
        <v>1.0790846337926925</v>
      </c>
      <c r="N6837" s="28">
        <f t="shared" si="1251"/>
        <v>12.891070706250053</v>
      </c>
      <c r="O6837" s="28">
        <f t="shared" si="1248"/>
        <v>0.83741943860560009</v>
      </c>
      <c r="P6837" s="28">
        <f t="shared" si="1249"/>
        <v>1.9165040723982925</v>
      </c>
      <c r="Q6837" s="6">
        <f t="shared" si="1243"/>
        <v>0.51796062422049238</v>
      </c>
      <c r="R6837" s="6">
        <f t="shared" si="1244"/>
        <v>0.32659358105618402</v>
      </c>
      <c r="S6837" s="6">
        <f t="shared" si="1245"/>
        <v>0.84455420527667635</v>
      </c>
    </row>
    <row r="6838" spans="2:19" customFormat="1" x14ac:dyDescent="0.25">
      <c r="B6838" s="200" t="s">
        <v>866</v>
      </c>
      <c r="C6838" s="114">
        <v>5</v>
      </c>
      <c r="D6838" s="1">
        <v>5.5</v>
      </c>
      <c r="E6838" s="1"/>
      <c r="F6838" s="1"/>
      <c r="G6838" s="4">
        <f t="shared" si="1252"/>
        <v>64.961200000000005</v>
      </c>
      <c r="H6838" s="201"/>
      <c r="I6838" s="201"/>
      <c r="J6838" s="204">
        <f t="shared" si="1250"/>
        <v>2.3758294442772811E-3</v>
      </c>
      <c r="K6838" s="204">
        <f t="shared" si="1246"/>
        <v>0.15433673468913039</v>
      </c>
      <c r="L6838" s="28">
        <f t="shared" si="1253"/>
        <v>8.9430956308196485</v>
      </c>
      <c r="M6838" s="28">
        <f t="shared" si="1247"/>
        <v>0.58095423516110178</v>
      </c>
      <c r="N6838" s="28">
        <f t="shared" si="1251"/>
        <v>9.4066355127217793</v>
      </c>
      <c r="O6838" s="28">
        <f t="shared" si="1248"/>
        <v>0.61106634272138272</v>
      </c>
      <c r="P6838" s="28">
        <f t="shared" si="1249"/>
        <v>1.1920205778824844</v>
      </c>
      <c r="Q6838" s="6">
        <f t="shared" si="1243"/>
        <v>0.27885803287732885</v>
      </c>
      <c r="R6838" s="6">
        <f t="shared" si="1244"/>
        <v>0.23831587366133927</v>
      </c>
      <c r="S6838" s="6">
        <f t="shared" si="1245"/>
        <v>0.51717390653866813</v>
      </c>
    </row>
    <row r="6839" spans="2:19" customFormat="1" x14ac:dyDescent="0.25">
      <c r="B6839" s="200" t="s">
        <v>866</v>
      </c>
      <c r="C6839" s="114">
        <v>5</v>
      </c>
      <c r="D6839" s="1">
        <v>8.1</v>
      </c>
      <c r="E6839" s="1"/>
      <c r="F6839" s="1"/>
      <c r="G6839" s="4">
        <f t="shared" si="1252"/>
        <v>64.961200000000005</v>
      </c>
      <c r="H6839" s="201"/>
      <c r="I6839" s="201"/>
      <c r="J6839" s="204">
        <f t="shared" si="1250"/>
        <v>5.152997350050658E-3</v>
      </c>
      <c r="K6839" s="204">
        <f t="shared" si="1246"/>
        <v>0.33474489794888745</v>
      </c>
      <c r="L6839" s="28">
        <f t="shared" si="1253"/>
        <v>21.77715338574771</v>
      </c>
      <c r="M6839" s="28">
        <f t="shared" si="1247"/>
        <v>1.4146700439614475</v>
      </c>
      <c r="N6839" s="28">
        <f t="shared" si="1251"/>
        <v>14.795765575883163</v>
      </c>
      <c r="O6839" s="28">
        <f t="shared" si="1248"/>
        <v>0.96115070537072589</v>
      </c>
      <c r="P6839" s="28">
        <f t="shared" si="1249"/>
        <v>2.3758207493321732</v>
      </c>
      <c r="Q6839" s="6">
        <f t="shared" si="1243"/>
        <v>0.6790416211014948</v>
      </c>
      <c r="R6839" s="6">
        <f t="shared" si="1244"/>
        <v>0.37484877509458309</v>
      </c>
      <c r="S6839" s="6">
        <f t="shared" si="1245"/>
        <v>1.0538903961960779</v>
      </c>
    </row>
    <row r="6840" spans="2:19" customFormat="1" x14ac:dyDescent="0.25">
      <c r="B6840" s="200" t="s">
        <v>866</v>
      </c>
      <c r="C6840" s="114">
        <v>5</v>
      </c>
      <c r="D6840" s="1">
        <v>3.1</v>
      </c>
      <c r="E6840" s="1" t="s">
        <v>978</v>
      </c>
      <c r="F6840" s="1"/>
      <c r="G6840" s="4">
        <f t="shared" si="1252"/>
        <v>64.961200000000005</v>
      </c>
      <c r="H6840" s="201"/>
      <c r="I6840" s="201"/>
      <c r="J6840" s="204">
        <f t="shared" si="1250"/>
        <v>7.5476763502494771E-4</v>
      </c>
      <c r="K6840" s="204">
        <f t="shared" si="1246"/>
        <v>4.9030612243389851E-2</v>
      </c>
      <c r="L6840" s="28">
        <f t="shared" si="1253"/>
        <v>2.3935063597525432</v>
      </c>
      <c r="M6840" s="28">
        <f t="shared" si="1247"/>
        <v>0.15548504835297491</v>
      </c>
      <c r="N6840" s="28">
        <f t="shared" si="1251"/>
        <v>4.8095356854949474</v>
      </c>
      <c r="O6840" s="28">
        <f t="shared" si="1248"/>
        <v>0.31243321563258936</v>
      </c>
      <c r="P6840" s="28">
        <f t="shared" si="1249"/>
        <v>0.46791826398556424</v>
      </c>
      <c r="Q6840" s="6">
        <f t="shared" si="1243"/>
        <v>7.4632823209427962E-2</v>
      </c>
      <c r="R6840" s="6">
        <f t="shared" si="1244"/>
        <v>0.12184895409670986</v>
      </c>
      <c r="S6840" s="6">
        <f t="shared" si="1245"/>
        <v>0.19648177730613781</v>
      </c>
    </row>
    <row r="6841" spans="2:19" customFormat="1" x14ac:dyDescent="0.25">
      <c r="B6841" s="200" t="s">
        <v>866</v>
      </c>
      <c r="C6841" s="114">
        <v>5</v>
      </c>
      <c r="D6841" s="1">
        <v>4</v>
      </c>
      <c r="E6841" s="1"/>
      <c r="F6841" s="1"/>
      <c r="G6841" s="4">
        <f t="shared" si="1252"/>
        <v>64.961200000000005</v>
      </c>
      <c r="H6841" s="201"/>
      <c r="I6841" s="201"/>
      <c r="J6841" s="204">
        <f t="shared" si="1250"/>
        <v>1.2566370614359172E-3</v>
      </c>
      <c r="K6841" s="204">
        <f t="shared" si="1246"/>
        <v>8.1632653058713603E-2</v>
      </c>
      <c r="L6841" s="28">
        <f t="shared" si="1253"/>
        <v>4.3006091215286046</v>
      </c>
      <c r="M6841" s="28">
        <f t="shared" si="1247"/>
        <v>0.27937273468421148</v>
      </c>
      <c r="N6841" s="28">
        <f t="shared" si="1251"/>
        <v>6.4806737611278331</v>
      </c>
      <c r="O6841" s="28">
        <f t="shared" si="1248"/>
        <v>0.42099235249702632</v>
      </c>
      <c r="P6841" s="28">
        <f t="shared" si="1249"/>
        <v>0.7003650871812378</v>
      </c>
      <c r="Q6841" s="6">
        <f t="shared" si="1243"/>
        <v>0.1340989126484215</v>
      </c>
      <c r="R6841" s="6">
        <f t="shared" si="1244"/>
        <v>0.16418701747384026</v>
      </c>
      <c r="S6841" s="6">
        <f t="shared" si="1245"/>
        <v>0.29828593012226179</v>
      </c>
    </row>
    <row r="6842" spans="2:19" customFormat="1" x14ac:dyDescent="0.25">
      <c r="B6842" s="200" t="s">
        <v>866</v>
      </c>
      <c r="C6842" s="114">
        <v>5</v>
      </c>
      <c r="D6842" s="1">
        <v>5.3</v>
      </c>
      <c r="E6842" s="1"/>
      <c r="F6842" s="1"/>
      <c r="G6842" s="4">
        <f t="shared" si="1252"/>
        <v>64.961200000000005</v>
      </c>
      <c r="H6842" s="201"/>
      <c r="I6842" s="201"/>
      <c r="J6842" s="204">
        <f t="shared" si="1250"/>
        <v>2.2061834409834321E-3</v>
      </c>
      <c r="K6842" s="204">
        <f t="shared" si="1246"/>
        <v>0.14331632652620405</v>
      </c>
      <c r="L6842" s="28">
        <f t="shared" si="1253"/>
        <v>8.213046389840704</v>
      </c>
      <c r="M6842" s="28">
        <f t="shared" si="1247"/>
        <v>0.53352935948815838</v>
      </c>
      <c r="N6842" s="28">
        <f t="shared" si="1251"/>
        <v>9.0076755970184212</v>
      </c>
      <c r="O6842" s="28">
        <f t="shared" si="1248"/>
        <v>0.58514942734270425</v>
      </c>
      <c r="P6842" s="28">
        <f t="shared" si="1249"/>
        <v>1.1186787868308627</v>
      </c>
      <c r="Q6842" s="6">
        <f t="shared" si="1243"/>
        <v>0.25609409255431603</v>
      </c>
      <c r="R6842" s="6">
        <f t="shared" si="1244"/>
        <v>0.22820827666365467</v>
      </c>
      <c r="S6842" s="6">
        <f t="shared" si="1245"/>
        <v>0.48430236921797071</v>
      </c>
    </row>
    <row r="6843" spans="2:19" customFormat="1" x14ac:dyDescent="0.25">
      <c r="B6843" s="200" t="s">
        <v>866</v>
      </c>
      <c r="C6843" s="114">
        <v>5</v>
      </c>
      <c r="D6843" s="1">
        <v>4.5</v>
      </c>
      <c r="E6843" s="1"/>
      <c r="F6843" s="1"/>
      <c r="G6843" s="4">
        <f t="shared" si="1252"/>
        <v>64.961200000000005</v>
      </c>
      <c r="H6843" s="201"/>
      <c r="I6843" s="201"/>
      <c r="J6843" s="204">
        <f t="shared" si="1250"/>
        <v>1.5904312808798326E-3</v>
      </c>
      <c r="K6843" s="204">
        <f t="shared" si="1246"/>
        <v>0.10331632652743439</v>
      </c>
      <c r="L6843" s="28">
        <f t="shared" si="1253"/>
        <v>5.6380590590289899</v>
      </c>
      <c r="M6843" s="28">
        <f t="shared" si="1247"/>
        <v>0.36625508924934846</v>
      </c>
      <c r="N6843" s="28">
        <f t="shared" si="1251"/>
        <v>7.4382130025037601</v>
      </c>
      <c r="O6843" s="28">
        <f t="shared" si="1248"/>
        <v>0.48319525187039564</v>
      </c>
      <c r="P6843" s="28">
        <f t="shared" si="1249"/>
        <v>0.84945034111974405</v>
      </c>
      <c r="Q6843" s="6">
        <f t="shared" si="1243"/>
        <v>0.17580244283968727</v>
      </c>
      <c r="R6843" s="6">
        <f t="shared" si="1244"/>
        <v>0.1884461482294543</v>
      </c>
      <c r="S6843" s="6">
        <f t="shared" si="1245"/>
        <v>0.36424859106914154</v>
      </c>
    </row>
    <row r="6844" spans="2:19" customFormat="1" x14ac:dyDescent="0.25">
      <c r="B6844" s="200" t="s">
        <v>866</v>
      </c>
      <c r="C6844" s="114">
        <v>5</v>
      </c>
      <c r="D6844" s="1">
        <v>3.7</v>
      </c>
      <c r="E6844" s="1" t="s">
        <v>978</v>
      </c>
      <c r="F6844" s="1"/>
      <c r="G6844" s="4">
        <f t="shared" si="1252"/>
        <v>64.961200000000005</v>
      </c>
      <c r="H6844" s="201"/>
      <c r="I6844" s="201"/>
      <c r="J6844" s="204">
        <f t="shared" si="1250"/>
        <v>1.075210085691107E-3</v>
      </c>
      <c r="K6844" s="204">
        <f t="shared" si="1246"/>
        <v>6.9846938773361844E-2</v>
      </c>
      <c r="L6844" s="28">
        <f t="shared" si="1253"/>
        <v>3.5949248430857623</v>
      </c>
      <c r="M6844" s="28">
        <f t="shared" si="1247"/>
        <v>0.2335306362462681</v>
      </c>
      <c r="N6844" s="28">
        <f t="shared" si="1251"/>
        <v>5.9156978898620354</v>
      </c>
      <c r="O6844" s="28">
        <f t="shared" si="1248"/>
        <v>0.38429084121668494</v>
      </c>
      <c r="P6844" s="28">
        <f t="shared" si="1249"/>
        <v>0.61782147746295302</v>
      </c>
      <c r="Q6844" s="6">
        <f t="shared" si="1243"/>
        <v>0.11209470539820869</v>
      </c>
      <c r="R6844" s="6">
        <f t="shared" si="1244"/>
        <v>0.14987342807450713</v>
      </c>
      <c r="S6844" s="6">
        <f t="shared" si="1245"/>
        <v>0.2619681334727158</v>
      </c>
    </row>
    <row r="6845" spans="2:19" customFormat="1" x14ac:dyDescent="0.25">
      <c r="B6845" s="200" t="s">
        <v>866</v>
      </c>
      <c r="C6845" s="114">
        <v>6</v>
      </c>
      <c r="D6845" s="1">
        <v>8.8000000000000007</v>
      </c>
      <c r="E6845" s="1"/>
      <c r="F6845" s="1"/>
      <c r="G6845" s="4">
        <f t="shared" si="1252"/>
        <v>64.961200000000005</v>
      </c>
      <c r="H6845" s="201"/>
      <c r="I6845" s="201"/>
      <c r="J6845" s="204">
        <f t="shared" si="1250"/>
        <v>6.0821233773498407E-3</v>
      </c>
      <c r="K6845" s="204">
        <f t="shared" si="1246"/>
        <v>0.39510204080417388</v>
      </c>
      <c r="L6845" s="28">
        <f t="shared" si="1253"/>
        <v>26.348731681885365</v>
      </c>
      <c r="M6845" s="28">
        <f t="shared" si="1247"/>
        <v>1.7116452617326934</v>
      </c>
      <c r="N6845" s="28">
        <f t="shared" si="1251"/>
        <v>16.302518287873927</v>
      </c>
      <c r="O6845" s="28">
        <f t="shared" si="1248"/>
        <v>1.0590311715434086</v>
      </c>
      <c r="P6845" s="28">
        <f t="shared" si="1249"/>
        <v>2.770676433276102</v>
      </c>
      <c r="Q6845" s="6">
        <f t="shared" si="1243"/>
        <v>0.82158972563169275</v>
      </c>
      <c r="R6845" s="6">
        <f t="shared" si="1244"/>
        <v>0.41302215690192939</v>
      </c>
      <c r="S6845" s="6">
        <f t="shared" si="1245"/>
        <v>1.2346118825336221</v>
      </c>
    </row>
    <row r="6846" spans="2:19" customFormat="1" x14ac:dyDescent="0.25">
      <c r="B6846" s="200" t="s">
        <v>866</v>
      </c>
      <c r="C6846" s="114">
        <v>6</v>
      </c>
      <c r="D6846" s="1">
        <v>4.7</v>
      </c>
      <c r="E6846" s="1"/>
      <c r="F6846" s="1"/>
      <c r="G6846" s="4">
        <f t="shared" si="1252"/>
        <v>64.961200000000005</v>
      </c>
      <c r="H6846" s="201"/>
      <c r="I6846" s="201"/>
      <c r="J6846" s="204">
        <f t="shared" si="1250"/>
        <v>1.7349445429449633E-3</v>
      </c>
      <c r="K6846" s="204">
        <f t="shared" si="1246"/>
        <v>0.11270408162918646</v>
      </c>
      <c r="L6846" s="28">
        <f t="shared" si="1253"/>
        <v>6.2308461373122945</v>
      </c>
      <c r="M6846" s="28">
        <f t="shared" si="1247"/>
        <v>0.40476324994603757</v>
      </c>
      <c r="N6846" s="28">
        <f t="shared" si="1251"/>
        <v>7.8264436633583525</v>
      </c>
      <c r="O6846" s="28">
        <f t="shared" si="1248"/>
        <v>0.50841518196547364</v>
      </c>
      <c r="P6846" s="28">
        <f t="shared" si="1249"/>
        <v>0.91317843191151127</v>
      </c>
      <c r="Q6846" s="6">
        <f t="shared" si="1243"/>
        <v>0.19428635997409802</v>
      </c>
      <c r="R6846" s="6">
        <f t="shared" si="1244"/>
        <v>0.19828192096653471</v>
      </c>
      <c r="S6846" s="6">
        <f t="shared" si="1245"/>
        <v>0.39256828094063273</v>
      </c>
    </row>
    <row r="6847" spans="2:19" customFormat="1" x14ac:dyDescent="0.25">
      <c r="B6847" s="200" t="s">
        <v>866</v>
      </c>
      <c r="C6847" s="114">
        <v>6</v>
      </c>
      <c r="D6847" s="1">
        <v>4.9000000000000004</v>
      </c>
      <c r="E6847" s="1"/>
      <c r="F6847" s="1"/>
      <c r="G6847" s="4">
        <f t="shared" si="1252"/>
        <v>64.961200000000005</v>
      </c>
      <c r="H6847" s="201"/>
      <c r="I6847" s="201"/>
      <c r="J6847" s="204">
        <f t="shared" si="1250"/>
        <v>1.8857409903172736E-3</v>
      </c>
      <c r="K6847" s="204">
        <f t="shared" si="1246"/>
        <v>0.12249999999623211</v>
      </c>
      <c r="L6847" s="28">
        <f t="shared" si="1253"/>
        <v>6.8573266813152358</v>
      </c>
      <c r="M6847" s="28">
        <f t="shared" si="1247"/>
        <v>0.44546017865048693</v>
      </c>
      <c r="N6847" s="28">
        <f t="shared" si="1251"/>
        <v>8.2174937658920371</v>
      </c>
      <c r="O6847" s="28">
        <f t="shared" si="1248"/>
        <v>0.53381826637890784</v>
      </c>
      <c r="P6847" s="28">
        <f t="shared" si="1249"/>
        <v>0.97927844502939476</v>
      </c>
      <c r="Q6847" s="6">
        <f t="shared" si="1243"/>
        <v>0.21382088575223371</v>
      </c>
      <c r="R6847" s="6">
        <f t="shared" si="1244"/>
        <v>0.20818912388777405</v>
      </c>
      <c r="S6847" s="6">
        <f t="shared" si="1245"/>
        <v>0.42201000964000779</v>
      </c>
    </row>
    <row r="6848" spans="2:19" customFormat="1" x14ac:dyDescent="0.25">
      <c r="B6848" s="200" t="s">
        <v>866</v>
      </c>
      <c r="C6848" s="114">
        <v>6</v>
      </c>
      <c r="D6848" s="1">
        <v>5.7</v>
      </c>
      <c r="E6848" s="1"/>
      <c r="F6848" s="1"/>
      <c r="G6848" s="4">
        <f t="shared" si="1252"/>
        <v>64.961200000000005</v>
      </c>
      <c r="H6848" s="201"/>
      <c r="I6848" s="201"/>
      <c r="J6848" s="204">
        <f t="shared" si="1250"/>
        <v>2.5517586328783095E-3</v>
      </c>
      <c r="K6848" s="204">
        <f t="shared" si="1246"/>
        <v>0.1657653061173503</v>
      </c>
      <c r="L6848" s="28">
        <f t="shared" si="1253"/>
        <v>9.7084599828880815</v>
      </c>
      <c r="M6848" s="28">
        <f t="shared" si="1247"/>
        <v>0.63067322287304872</v>
      </c>
      <c r="N6848" s="28">
        <f t="shared" si="1251"/>
        <v>9.8080698655856366</v>
      </c>
      <c r="O6848" s="28">
        <f t="shared" si="1248"/>
        <v>0.63714400051044973</v>
      </c>
      <c r="P6848" s="28">
        <f t="shared" si="1249"/>
        <v>1.2678172233834983</v>
      </c>
      <c r="Q6848" s="6">
        <f t="shared" si="1243"/>
        <v>0.30272314697906338</v>
      </c>
      <c r="R6848" s="6">
        <f t="shared" si="1244"/>
        <v>0.24848616019907541</v>
      </c>
      <c r="S6848" s="6">
        <f t="shared" si="1245"/>
        <v>0.55120930717813876</v>
      </c>
    </row>
    <row r="6849" spans="2:19" customFormat="1" x14ac:dyDescent="0.25">
      <c r="B6849" s="200" t="s">
        <v>866</v>
      </c>
      <c r="C6849" s="114">
        <v>6</v>
      </c>
      <c r="D6849" s="1">
        <v>3.7</v>
      </c>
      <c r="E6849" s="1"/>
      <c r="F6849" s="1"/>
      <c r="G6849" s="4">
        <f t="shared" si="1252"/>
        <v>64.961200000000005</v>
      </c>
      <c r="H6849" s="201"/>
      <c r="I6849" s="201"/>
      <c r="J6849" s="204">
        <f t="shared" si="1250"/>
        <v>1.075210085691107E-3</v>
      </c>
      <c r="K6849" s="204">
        <f t="shared" si="1246"/>
        <v>6.9846938773361844E-2</v>
      </c>
      <c r="L6849" s="28">
        <f t="shared" si="1253"/>
        <v>3.5949248430857623</v>
      </c>
      <c r="M6849" s="28">
        <f t="shared" si="1247"/>
        <v>0.2335306362462681</v>
      </c>
      <c r="N6849" s="28">
        <f t="shared" si="1251"/>
        <v>5.9156978898620354</v>
      </c>
      <c r="O6849" s="28">
        <f t="shared" si="1248"/>
        <v>0.38429084121668494</v>
      </c>
      <c r="P6849" s="28">
        <f t="shared" si="1249"/>
        <v>0.61782147746295302</v>
      </c>
      <c r="Q6849" s="6">
        <f t="shared" si="1243"/>
        <v>0.11209470539820869</v>
      </c>
      <c r="R6849" s="6">
        <f t="shared" si="1244"/>
        <v>0.14987342807450713</v>
      </c>
      <c r="S6849" s="6">
        <f t="shared" si="1245"/>
        <v>0.2619681334727158</v>
      </c>
    </row>
    <row r="6850" spans="2:19" customFormat="1" x14ac:dyDescent="0.25">
      <c r="B6850" s="200" t="s">
        <v>866</v>
      </c>
      <c r="C6850" s="114">
        <v>6</v>
      </c>
      <c r="D6850" s="1">
        <v>6.9</v>
      </c>
      <c r="E6850" s="1"/>
      <c r="F6850" s="1"/>
      <c r="G6850" s="4">
        <f t="shared" si="1252"/>
        <v>64.961200000000005</v>
      </c>
      <c r="H6850" s="201"/>
      <c r="I6850" s="201"/>
      <c r="J6850" s="204">
        <f t="shared" si="1250"/>
        <v>3.7392806559352516E-3</v>
      </c>
      <c r="K6850" s="204">
        <f t="shared" si="1246"/>
        <v>0.24290816325783468</v>
      </c>
      <c r="L6850" s="28">
        <f t="shared" si="1253"/>
        <v>15.062883294996576</v>
      </c>
      <c r="M6850" s="28">
        <f t="shared" si="1247"/>
        <v>0.97850299328216439</v>
      </c>
      <c r="N6850" s="28">
        <f t="shared" si="1251"/>
        <v>12.264882891847247</v>
      </c>
      <c r="O6850" s="28">
        <f t="shared" si="1248"/>
        <v>0.79674152596761971</v>
      </c>
      <c r="P6850" s="28">
        <f t="shared" si="1249"/>
        <v>1.7752445192497841</v>
      </c>
      <c r="Q6850" s="6">
        <f t="shared" si="1243"/>
        <v>0.46968143677543889</v>
      </c>
      <c r="R6850" s="6">
        <f t="shared" si="1244"/>
        <v>0.31072919512737168</v>
      </c>
      <c r="S6850" s="6">
        <f t="shared" si="1245"/>
        <v>0.78041063190281057</v>
      </c>
    </row>
    <row r="6851" spans="2:19" customFormat="1" x14ac:dyDescent="0.25">
      <c r="B6851" s="200" t="s">
        <v>866</v>
      </c>
      <c r="C6851" s="114">
        <v>6</v>
      </c>
      <c r="D6851" s="1">
        <v>5.5</v>
      </c>
      <c r="E6851" s="1"/>
      <c r="F6851" s="1"/>
      <c r="G6851" s="4">
        <f t="shared" si="1252"/>
        <v>64.961200000000005</v>
      </c>
      <c r="H6851" s="201"/>
      <c r="I6851" s="201"/>
      <c r="J6851" s="204">
        <f t="shared" si="1250"/>
        <v>2.3758294442772811E-3</v>
      </c>
      <c r="K6851" s="204">
        <f t="shared" si="1246"/>
        <v>0.15433673468913039</v>
      </c>
      <c r="L6851" s="28">
        <f t="shared" si="1253"/>
        <v>8.9430956308196485</v>
      </c>
      <c r="M6851" s="28">
        <f t="shared" si="1247"/>
        <v>0.58095423516110178</v>
      </c>
      <c r="N6851" s="28">
        <f t="shared" si="1251"/>
        <v>9.4066355127217793</v>
      </c>
      <c r="O6851" s="28">
        <f t="shared" si="1248"/>
        <v>0.61106634272138272</v>
      </c>
      <c r="P6851" s="28">
        <f t="shared" si="1249"/>
        <v>1.1920205778824844</v>
      </c>
      <c r="Q6851" s="6">
        <f t="shared" ref="Q6851:Q6914" si="1254">M6851*0.48</f>
        <v>0.27885803287732885</v>
      </c>
      <c r="R6851" s="6">
        <f t="shared" ref="R6851:R6914" si="1255">O6851*0.39</f>
        <v>0.23831587366133927</v>
      </c>
      <c r="S6851" s="6">
        <f t="shared" ref="S6851:S6914" si="1256">Q6851+R6851</f>
        <v>0.51717390653866813</v>
      </c>
    </row>
    <row r="6852" spans="2:19" customFormat="1" x14ac:dyDescent="0.25">
      <c r="B6852" s="200" t="s">
        <v>866</v>
      </c>
      <c r="C6852" s="114">
        <v>6</v>
      </c>
      <c r="D6852" s="1">
        <v>2.7</v>
      </c>
      <c r="E6852" s="1"/>
      <c r="F6852" s="1"/>
      <c r="G6852" s="4">
        <f t="shared" si="1252"/>
        <v>795.77470000000005</v>
      </c>
      <c r="H6852" s="201"/>
      <c r="I6852" s="201"/>
      <c r="J6852" s="204">
        <f t="shared" si="1250"/>
        <v>5.7255526111673987E-4</v>
      </c>
      <c r="K6852" s="204">
        <f t="shared" si="1246"/>
        <v>0.45562230013886806</v>
      </c>
      <c r="L6852" s="28">
        <f t="shared" si="1253"/>
        <v>1.7422053596601113</v>
      </c>
      <c r="M6852" s="28">
        <f t="shared" si="1247"/>
        <v>1.3863947590567269</v>
      </c>
      <c r="N6852" s="28">
        <f t="shared" si="1251"/>
        <v>4.0917168608451373</v>
      </c>
      <c r="O6852" s="28">
        <f t="shared" si="1248"/>
        <v>3.2560655263547349</v>
      </c>
      <c r="P6852" s="28">
        <f t="shared" si="1249"/>
        <v>4.6424602854114614</v>
      </c>
      <c r="Q6852" s="6">
        <f t="shared" si="1254"/>
        <v>0.66546948434722886</v>
      </c>
      <c r="R6852" s="6">
        <f t="shared" si="1255"/>
        <v>1.2698655552783467</v>
      </c>
      <c r="S6852" s="6">
        <f t="shared" si="1256"/>
        <v>1.9353350396255755</v>
      </c>
    </row>
    <row r="6853" spans="2:19" customFormat="1" x14ac:dyDescent="0.25">
      <c r="B6853" s="200" t="s">
        <v>866</v>
      </c>
      <c r="C6853" s="114">
        <v>6</v>
      </c>
      <c r="D6853" s="1">
        <v>6</v>
      </c>
      <c r="E6853" s="1"/>
      <c r="F6853" s="1"/>
      <c r="G6853" s="4">
        <f t="shared" si="1252"/>
        <v>64.961200000000005</v>
      </c>
      <c r="H6853" s="201"/>
      <c r="I6853" s="201"/>
      <c r="J6853" s="204">
        <f t="shared" si="1250"/>
        <v>2.8274333882308137E-3</v>
      </c>
      <c r="K6853" s="204">
        <f t="shared" si="1246"/>
        <v>0.1836734693821056</v>
      </c>
      <c r="L6853" s="28">
        <f t="shared" si="1253"/>
        <v>10.923549380812876</v>
      </c>
      <c r="M6853" s="28">
        <f t="shared" si="1247"/>
        <v>0.70960688980053355</v>
      </c>
      <c r="N6853" s="28">
        <f t="shared" si="1251"/>
        <v>10.414704032978928</v>
      </c>
      <c r="O6853" s="28">
        <f t="shared" si="1248"/>
        <v>0.67655168474967775</v>
      </c>
      <c r="P6853" s="28">
        <f t="shared" si="1249"/>
        <v>1.3861585745502114</v>
      </c>
      <c r="Q6853" s="6">
        <f t="shared" si="1254"/>
        <v>0.34061130710425608</v>
      </c>
      <c r="R6853" s="6">
        <f t="shared" si="1255"/>
        <v>0.26385515705237433</v>
      </c>
      <c r="S6853" s="6">
        <f t="shared" si="1256"/>
        <v>0.60446646415663041</v>
      </c>
    </row>
    <row r="6854" spans="2:19" customFormat="1" x14ac:dyDescent="0.25">
      <c r="B6854" s="200" t="s">
        <v>866</v>
      </c>
      <c r="C6854" s="114">
        <v>6</v>
      </c>
      <c r="D6854" s="1">
        <v>4.8</v>
      </c>
      <c r="E6854" s="1"/>
      <c r="F6854" s="1"/>
      <c r="G6854" s="4">
        <f t="shared" si="1252"/>
        <v>64.961200000000005</v>
      </c>
      <c r="H6854" s="201"/>
      <c r="I6854" s="201"/>
      <c r="J6854" s="204">
        <f t="shared" si="1250"/>
        <v>1.8095573684677208E-3</v>
      </c>
      <c r="K6854" s="204">
        <f t="shared" si="1246"/>
        <v>0.11755102040454758</v>
      </c>
      <c r="L6854" s="28">
        <f t="shared" si="1253"/>
        <v>6.5398480281028419</v>
      </c>
      <c r="M6854" s="28">
        <f t="shared" si="1247"/>
        <v>0.42483638396340279</v>
      </c>
      <c r="N6854" s="28">
        <f t="shared" si="1251"/>
        <v>8.0216224497877064</v>
      </c>
      <c r="O6854" s="28">
        <f t="shared" si="1248"/>
        <v>0.52109423039239344</v>
      </c>
      <c r="P6854" s="28">
        <f t="shared" si="1249"/>
        <v>0.94593061435579617</v>
      </c>
      <c r="Q6854" s="6">
        <f t="shared" si="1254"/>
        <v>0.20392146430243333</v>
      </c>
      <c r="R6854" s="6">
        <f t="shared" si="1255"/>
        <v>0.20322674985303346</v>
      </c>
      <c r="S6854" s="6">
        <f t="shared" si="1256"/>
        <v>0.40714821415546676</v>
      </c>
    </row>
    <row r="6855" spans="2:19" customFormat="1" x14ac:dyDescent="0.25">
      <c r="B6855" s="200" t="s">
        <v>866</v>
      </c>
      <c r="C6855" s="114">
        <v>6</v>
      </c>
      <c r="D6855" s="1">
        <v>3.4</v>
      </c>
      <c r="E6855" s="1"/>
      <c r="F6855" s="1"/>
      <c r="G6855" s="4">
        <f t="shared" si="1252"/>
        <v>64.961200000000005</v>
      </c>
      <c r="H6855" s="201"/>
      <c r="I6855" s="201"/>
      <c r="J6855" s="204">
        <f t="shared" si="1250"/>
        <v>9.0792027688745035E-4</v>
      </c>
      <c r="K6855" s="204">
        <f t="shared" si="1246"/>
        <v>5.8979591834920582E-2</v>
      </c>
      <c r="L6855" s="28">
        <f t="shared" si="1253"/>
        <v>2.9598116954824234</v>
      </c>
      <c r="M6855" s="28">
        <f t="shared" si="1247"/>
        <v>0.19227292324193554</v>
      </c>
      <c r="N6855" s="28">
        <f t="shared" si="1251"/>
        <v>5.3584638182360029</v>
      </c>
      <c r="O6855" s="28">
        <f t="shared" si="1248"/>
        <v>0.34809224654085708</v>
      </c>
      <c r="P6855" s="28">
        <f t="shared" si="1249"/>
        <v>0.54036516978279259</v>
      </c>
      <c r="Q6855" s="6">
        <f t="shared" si="1254"/>
        <v>9.2291003156129051E-2</v>
      </c>
      <c r="R6855" s="6">
        <f t="shared" si="1255"/>
        <v>0.13575597615093427</v>
      </c>
      <c r="S6855" s="6">
        <f t="shared" si="1256"/>
        <v>0.2280469793070633</v>
      </c>
    </row>
    <row r="6856" spans="2:19" customFormat="1" x14ac:dyDescent="0.25">
      <c r="B6856" s="200" t="s">
        <v>866</v>
      </c>
      <c r="C6856" s="114">
        <v>6</v>
      </c>
      <c r="D6856" s="1">
        <v>9.8000000000000007</v>
      </c>
      <c r="E6856" s="1"/>
      <c r="F6856" s="1"/>
      <c r="G6856" s="4">
        <f t="shared" si="1252"/>
        <v>64.961200000000005</v>
      </c>
      <c r="H6856" s="201"/>
      <c r="I6856" s="201"/>
      <c r="J6856" s="204">
        <f t="shared" si="1250"/>
        <v>7.5429639612690945E-3</v>
      </c>
      <c r="K6856" s="204">
        <f t="shared" si="1246"/>
        <v>0.48999999998492844</v>
      </c>
      <c r="L6856" s="28">
        <f t="shared" si="1253"/>
        <v>33.746038656612889</v>
      </c>
      <c r="M6856" s="28">
        <f t="shared" si="1247"/>
        <v>2.1921832088999702</v>
      </c>
      <c r="N6856" s="28">
        <f t="shared" si="1251"/>
        <v>18.49032216838847</v>
      </c>
      <c r="O6856" s="28">
        <f t="shared" si="1248"/>
        <v>1.2011535397429229</v>
      </c>
      <c r="P6856" s="28">
        <f t="shared" si="1249"/>
        <v>3.3933367486428931</v>
      </c>
      <c r="Q6856" s="6">
        <f t="shared" si="1254"/>
        <v>1.0522479402719858</v>
      </c>
      <c r="R6856" s="6">
        <f t="shared" si="1255"/>
        <v>0.46844988049973996</v>
      </c>
      <c r="S6856" s="6">
        <f t="shared" si="1256"/>
        <v>1.5206978207717257</v>
      </c>
    </row>
    <row r="6857" spans="2:19" customFormat="1" x14ac:dyDescent="0.25">
      <c r="B6857" s="200" t="s">
        <v>866</v>
      </c>
      <c r="C6857" s="114">
        <v>6</v>
      </c>
      <c r="D6857" s="1">
        <v>5.2</v>
      </c>
      <c r="E6857" s="1"/>
      <c r="F6857" s="1"/>
      <c r="G6857" s="4">
        <f t="shared" si="1252"/>
        <v>64.961200000000005</v>
      </c>
      <c r="H6857" s="201"/>
      <c r="I6857" s="201"/>
      <c r="J6857" s="204">
        <f t="shared" si="1250"/>
        <v>2.1237166338267006E-3</v>
      </c>
      <c r="K6857" s="204">
        <f t="shared" si="1246"/>
        <v>0.13795918366922602</v>
      </c>
      <c r="L6857" s="28">
        <f t="shared" si="1253"/>
        <v>7.8611437635641082</v>
      </c>
      <c r="M6857" s="28">
        <f t="shared" si="1247"/>
        <v>0.51066934215868187</v>
      </c>
      <c r="N6857" s="28">
        <f t="shared" si="1251"/>
        <v>8.8091474968502013</v>
      </c>
      <c r="O6857" s="28">
        <f t="shared" si="1248"/>
        <v>0.5722528034719111</v>
      </c>
      <c r="P6857" s="28">
        <f t="shared" si="1249"/>
        <v>1.0829221456305929</v>
      </c>
      <c r="Q6857" s="6">
        <f t="shared" si="1254"/>
        <v>0.2451212842361673</v>
      </c>
      <c r="R6857" s="6">
        <f t="shared" si="1255"/>
        <v>0.22317859335404533</v>
      </c>
      <c r="S6857" s="6">
        <f t="shared" si="1256"/>
        <v>0.46829987759021263</v>
      </c>
    </row>
    <row r="6858" spans="2:19" customFormat="1" x14ac:dyDescent="0.25">
      <c r="B6858" s="200" t="s">
        <v>866</v>
      </c>
      <c r="C6858" s="114">
        <v>6</v>
      </c>
      <c r="D6858" s="1">
        <v>3.6</v>
      </c>
      <c r="E6858" s="1"/>
      <c r="F6858" s="1"/>
      <c r="G6858" s="4">
        <f t="shared" si="1252"/>
        <v>64.961200000000005</v>
      </c>
      <c r="H6858" s="201"/>
      <c r="I6858" s="201"/>
      <c r="J6858" s="204">
        <f t="shared" si="1250"/>
        <v>1.0178760197630931E-3</v>
      </c>
      <c r="K6858" s="204">
        <f t="shared" si="1246"/>
        <v>6.6122448977558021E-2</v>
      </c>
      <c r="L6858" s="28">
        <f t="shared" si="1253"/>
        <v>3.375464158589657</v>
      </c>
      <c r="M6858" s="28">
        <f t="shared" si="1247"/>
        <v>0.21927420655205926</v>
      </c>
      <c r="N6858" s="28">
        <f t="shared" si="1251"/>
        <v>5.7290669248255632</v>
      </c>
      <c r="O6858" s="28">
        <f t="shared" si="1248"/>
        <v>0.37216706953560269</v>
      </c>
      <c r="P6858" s="28">
        <f t="shared" si="1249"/>
        <v>0.59144127608766195</v>
      </c>
      <c r="Q6858" s="6">
        <f t="shared" si="1254"/>
        <v>0.10525161914498844</v>
      </c>
      <c r="R6858" s="6">
        <f t="shared" si="1255"/>
        <v>0.14514515711888507</v>
      </c>
      <c r="S6858" s="6">
        <f t="shared" si="1256"/>
        <v>0.25039677626387352</v>
      </c>
    </row>
    <row r="6859" spans="2:19" customFormat="1" x14ac:dyDescent="0.25">
      <c r="B6859" s="200" t="s">
        <v>866</v>
      </c>
      <c r="C6859" s="114">
        <v>6</v>
      </c>
      <c r="D6859" s="1">
        <v>1.5</v>
      </c>
      <c r="E6859" s="1" t="s">
        <v>979</v>
      </c>
      <c r="F6859" s="1"/>
      <c r="G6859" s="4">
        <f t="shared" si="1252"/>
        <v>795.77470000000005</v>
      </c>
      <c r="H6859" s="201"/>
      <c r="I6859" s="201"/>
      <c r="J6859" s="204">
        <f t="shared" si="1250"/>
        <v>1.7671458676442585E-4</v>
      </c>
      <c r="K6859" s="204">
        <f t="shared" si="1246"/>
        <v>0.14062416670952715</v>
      </c>
      <c r="L6859" s="28">
        <f t="shared" si="1253"/>
        <v>0.45105329134289407</v>
      </c>
      <c r="M6859" s="28">
        <f t="shared" si="1247"/>
        <v>0.35893467765193482</v>
      </c>
      <c r="N6859" s="28">
        <f t="shared" si="1251"/>
        <v>2.0570116092208695</v>
      </c>
      <c r="O6859" s="28">
        <f t="shared" si="1248"/>
        <v>1.6369081282696913</v>
      </c>
      <c r="P6859" s="28">
        <f t="shared" si="1249"/>
        <v>1.9958428059216262</v>
      </c>
      <c r="Q6859" s="6">
        <f t="shared" si="1254"/>
        <v>0.1722886452729287</v>
      </c>
      <c r="R6859" s="6">
        <f t="shared" si="1255"/>
        <v>0.63839417002517962</v>
      </c>
      <c r="S6859" s="6">
        <f t="shared" si="1256"/>
        <v>0.81068281529810826</v>
      </c>
    </row>
    <row r="6860" spans="2:19" customFormat="1" x14ac:dyDescent="0.25">
      <c r="B6860" s="200" t="s">
        <v>866</v>
      </c>
      <c r="C6860" s="114">
        <v>6</v>
      </c>
      <c r="D6860" s="1">
        <v>4.5999999999999996</v>
      </c>
      <c r="E6860" s="1"/>
      <c r="F6860" s="1"/>
      <c r="G6860" s="4">
        <f t="shared" si="1252"/>
        <v>64.961200000000005</v>
      </c>
      <c r="H6860" s="201"/>
      <c r="I6860" s="201"/>
      <c r="J6860" s="204">
        <f t="shared" si="1250"/>
        <v>1.6619025137490004E-3</v>
      </c>
      <c r="K6860" s="204">
        <f t="shared" si="1246"/>
        <v>0.10795918367014873</v>
      </c>
      <c r="L6860" s="28">
        <f t="shared" si="1253"/>
        <v>5.9302678128381849</v>
      </c>
      <c r="M6860" s="28">
        <f t="shared" si="1247"/>
        <v>0.3852373209154813</v>
      </c>
      <c r="N6860" s="28">
        <f t="shared" si="1251"/>
        <v>7.6319696161125572</v>
      </c>
      <c r="O6860" s="28">
        <f t="shared" si="1248"/>
        <v>0.49578191424249274</v>
      </c>
      <c r="P6860" s="28">
        <f t="shared" si="1249"/>
        <v>0.88101923515797398</v>
      </c>
      <c r="Q6860" s="6">
        <f t="shared" si="1254"/>
        <v>0.18491391403943103</v>
      </c>
      <c r="R6860" s="6">
        <f t="shared" si="1255"/>
        <v>0.19335494655457217</v>
      </c>
      <c r="S6860" s="6">
        <f t="shared" si="1256"/>
        <v>0.37826886059400322</v>
      </c>
    </row>
    <row r="6861" spans="2:19" customFormat="1" x14ac:dyDescent="0.25">
      <c r="B6861" s="200" t="s">
        <v>866</v>
      </c>
      <c r="C6861" s="114">
        <v>6</v>
      </c>
      <c r="D6861" s="1">
        <v>1</v>
      </c>
      <c r="E6861" s="1" t="s">
        <v>979</v>
      </c>
      <c r="F6861" s="1"/>
      <c r="G6861" s="4">
        <f t="shared" si="1252"/>
        <v>795.77470000000005</v>
      </c>
      <c r="H6861" s="201"/>
      <c r="I6861" s="201"/>
      <c r="J6861" s="204">
        <f t="shared" si="1250"/>
        <v>7.8539816339744827E-5</v>
      </c>
      <c r="K6861" s="204">
        <f t="shared" ref="K6861:K6924" si="1257">+IF($D6861&gt;3.01,J6861*64.96120126,J6861*795.77)</f>
        <v>6.2499629648678737E-2</v>
      </c>
      <c r="L6861" s="28">
        <f t="shared" si="1253"/>
        <v>0.17757999999999999</v>
      </c>
      <c r="M6861" s="28">
        <f t="shared" ref="M6861:M6924" si="1258">+IF($D6861&gt;3.01,L6861*64.96120126*0.001,L6861*795.77*0.001)</f>
        <v>0.14131283659999999</v>
      </c>
      <c r="N6861" s="28">
        <f t="shared" si="1251"/>
        <v>1.28</v>
      </c>
      <c r="O6861" s="28">
        <f t="shared" ref="O6861:O6924" si="1259">+IF($D6861&gt;3.01,N6861*64.96120126*0.001,N6861*795.77*0.001)</f>
        <v>1.0185856</v>
      </c>
      <c r="P6861" s="28">
        <f t="shared" ref="P6861:P6924" si="1260">+M6861+O6861</f>
        <v>1.1598984366</v>
      </c>
      <c r="Q6861" s="6">
        <f t="shared" si="1254"/>
        <v>6.7830161567999994E-2</v>
      </c>
      <c r="R6861" s="6">
        <f t="shared" si="1255"/>
        <v>0.39724838400000001</v>
      </c>
      <c r="S6861" s="6">
        <f t="shared" si="1256"/>
        <v>0.46507854556799999</v>
      </c>
    </row>
    <row r="6862" spans="2:19" customFormat="1" x14ac:dyDescent="0.25">
      <c r="B6862" s="200" t="s">
        <v>866</v>
      </c>
      <c r="C6862" s="114">
        <v>6</v>
      </c>
      <c r="D6862" s="1">
        <v>6.8</v>
      </c>
      <c r="E6862" s="1"/>
      <c r="F6862" s="1"/>
      <c r="G6862" s="4">
        <f t="shared" si="1252"/>
        <v>64.961200000000005</v>
      </c>
      <c r="H6862" s="201"/>
      <c r="I6862" s="201"/>
      <c r="J6862" s="204">
        <f t="shared" si="1250"/>
        <v>3.6316811075498014E-3</v>
      </c>
      <c r="K6862" s="204">
        <f t="shared" si="1257"/>
        <v>0.23591836733968233</v>
      </c>
      <c r="L6862" s="28">
        <f t="shared" si="1253"/>
        <v>14.565722844180941</v>
      </c>
      <c r="M6862" s="28">
        <f t="shared" si="1258"/>
        <v>0.94620685317821773</v>
      </c>
      <c r="N6862" s="28">
        <f t="shared" si="1251"/>
        <v>12.057170367208817</v>
      </c>
      <c r="O6862" s="28">
        <f t="shared" si="1259"/>
        <v>0.78324827085036008</v>
      </c>
      <c r="P6862" s="28">
        <f t="shared" si="1260"/>
        <v>1.7294551240285778</v>
      </c>
      <c r="Q6862" s="6">
        <f t="shared" si="1254"/>
        <v>0.45417928952554448</v>
      </c>
      <c r="R6862" s="6">
        <f t="shared" si="1255"/>
        <v>0.30546682563164046</v>
      </c>
      <c r="S6862" s="6">
        <f t="shared" si="1256"/>
        <v>0.75964611515718494</v>
      </c>
    </row>
    <row r="6863" spans="2:19" customFormat="1" x14ac:dyDescent="0.25">
      <c r="B6863" s="200" t="s">
        <v>866</v>
      </c>
      <c r="C6863" s="114">
        <v>6</v>
      </c>
      <c r="D6863" s="1">
        <v>3.3</v>
      </c>
      <c r="E6863" s="1"/>
      <c r="F6863" s="1"/>
      <c r="G6863" s="4">
        <f t="shared" si="1252"/>
        <v>64.961200000000005</v>
      </c>
      <c r="H6863" s="201"/>
      <c r="I6863" s="201"/>
      <c r="J6863" s="204">
        <f t="shared" si="1250"/>
        <v>8.5529859993982123E-4</v>
      </c>
      <c r="K6863" s="204">
        <f t="shared" si="1257"/>
        <v>5.5561224488086945E-2</v>
      </c>
      <c r="L6863" s="28">
        <f t="shared" si="1253"/>
        <v>2.7634881041225379</v>
      </c>
      <c r="M6863" s="28">
        <f t="shared" si="1258"/>
        <v>0.17951950691152002</v>
      </c>
      <c r="N6863" s="28">
        <f t="shared" si="1251"/>
        <v>5.1745344101160526</v>
      </c>
      <c r="O6863" s="28">
        <f t="shared" si="1259"/>
        <v>0.3361439712423443</v>
      </c>
      <c r="P6863" s="28">
        <f t="shared" si="1260"/>
        <v>0.51566347815386426</v>
      </c>
      <c r="Q6863" s="6">
        <f t="shared" si="1254"/>
        <v>8.6169363317529613E-2</v>
      </c>
      <c r="R6863" s="6">
        <f t="shared" si="1255"/>
        <v>0.13109614878451428</v>
      </c>
      <c r="S6863" s="6">
        <f t="shared" si="1256"/>
        <v>0.2172655121020439</v>
      </c>
    </row>
    <row r="6864" spans="2:19" customFormat="1" x14ac:dyDescent="0.25">
      <c r="B6864" s="200" t="s">
        <v>866</v>
      </c>
      <c r="C6864" s="114">
        <v>6</v>
      </c>
      <c r="D6864" s="1">
        <v>4</v>
      </c>
      <c r="E6864" s="1" t="s">
        <v>979</v>
      </c>
      <c r="F6864" s="1"/>
      <c r="G6864" s="4">
        <f t="shared" si="1252"/>
        <v>64.961200000000005</v>
      </c>
      <c r="H6864" s="201"/>
      <c r="I6864" s="201"/>
      <c r="J6864" s="204">
        <f t="shared" si="1250"/>
        <v>1.2566370614359172E-3</v>
      </c>
      <c r="K6864" s="204">
        <f t="shared" si="1257"/>
        <v>8.1632653058713603E-2</v>
      </c>
      <c r="L6864" s="28">
        <f t="shared" si="1253"/>
        <v>4.3006091215286046</v>
      </c>
      <c r="M6864" s="28">
        <f t="shared" si="1258"/>
        <v>0.27937273468421148</v>
      </c>
      <c r="N6864" s="28">
        <f t="shared" si="1251"/>
        <v>6.4806737611278331</v>
      </c>
      <c r="O6864" s="28">
        <f t="shared" si="1259"/>
        <v>0.42099235249702632</v>
      </c>
      <c r="P6864" s="28">
        <f t="shared" si="1260"/>
        <v>0.7003650871812378</v>
      </c>
      <c r="Q6864" s="6">
        <f t="shared" si="1254"/>
        <v>0.1340989126484215</v>
      </c>
      <c r="R6864" s="6">
        <f t="shared" si="1255"/>
        <v>0.16418701747384026</v>
      </c>
      <c r="S6864" s="6">
        <f t="shared" si="1256"/>
        <v>0.29828593012226179</v>
      </c>
    </row>
    <row r="6865" spans="2:19" customFormat="1" x14ac:dyDescent="0.25">
      <c r="B6865" s="200" t="s">
        <v>866</v>
      </c>
      <c r="C6865" s="114">
        <v>6</v>
      </c>
      <c r="D6865" s="1">
        <v>0.9</v>
      </c>
      <c r="E6865" s="1"/>
      <c r="F6865" s="1"/>
      <c r="G6865" s="4">
        <f t="shared" si="1252"/>
        <v>795.77470000000005</v>
      </c>
      <c r="H6865" s="201"/>
      <c r="I6865" s="201"/>
      <c r="J6865" s="204">
        <f t="shared" si="1250"/>
        <v>6.3617251235193318E-5</v>
      </c>
      <c r="K6865" s="204">
        <f t="shared" si="1257"/>
        <v>5.0624700015429784E-2</v>
      </c>
      <c r="L6865" s="28">
        <f t="shared" si="1253"/>
        <v>0.1393790759271086</v>
      </c>
      <c r="M6865" s="28">
        <f t="shared" si="1258"/>
        <v>0.11091368725051522</v>
      </c>
      <c r="N6865" s="28">
        <f t="shared" si="1251"/>
        <v>1.1315498872605683</v>
      </c>
      <c r="O6865" s="28">
        <f t="shared" si="1259"/>
        <v>0.90045345378534236</v>
      </c>
      <c r="P6865" s="28">
        <f t="shared" si="1260"/>
        <v>1.0113671410358576</v>
      </c>
      <c r="Q6865" s="6">
        <f t="shared" si="1254"/>
        <v>5.3238569880247305E-2</v>
      </c>
      <c r="R6865" s="6">
        <f t="shared" si="1255"/>
        <v>0.35117684697628354</v>
      </c>
      <c r="S6865" s="6">
        <f t="shared" si="1256"/>
        <v>0.40441541685653082</v>
      </c>
    </row>
    <row r="6866" spans="2:19" customFormat="1" x14ac:dyDescent="0.25">
      <c r="B6866" s="200" t="s">
        <v>866</v>
      </c>
      <c r="C6866" s="114">
        <v>6</v>
      </c>
      <c r="D6866" s="1">
        <v>5</v>
      </c>
      <c r="E6866" s="1"/>
      <c r="F6866" s="1"/>
      <c r="G6866" s="4">
        <f t="shared" si="1252"/>
        <v>64.961200000000005</v>
      </c>
      <c r="H6866" s="201"/>
      <c r="I6866" s="201"/>
      <c r="J6866" s="204">
        <f t="shared" si="1250"/>
        <v>1.9634954084936209E-3</v>
      </c>
      <c r="K6866" s="204">
        <f t="shared" si="1257"/>
        <v>0.12755102040424002</v>
      </c>
      <c r="L6866" s="28">
        <f t="shared" si="1253"/>
        <v>7.1833345216463531</v>
      </c>
      <c r="M6866" s="28">
        <f t="shared" si="1258"/>
        <v>0.46663803957857453</v>
      </c>
      <c r="N6866" s="28">
        <f t="shared" si="1251"/>
        <v>8.4140458590425169</v>
      </c>
      <c r="O6866" s="28">
        <f t="shared" si="1259"/>
        <v>0.54658652646013051</v>
      </c>
      <c r="P6866" s="28">
        <f t="shared" si="1260"/>
        <v>1.0132245660387049</v>
      </c>
      <c r="Q6866" s="6">
        <f t="shared" si="1254"/>
        <v>0.22398625899771576</v>
      </c>
      <c r="R6866" s="6">
        <f t="shared" si="1255"/>
        <v>0.2131687453194509</v>
      </c>
      <c r="S6866" s="6">
        <f t="shared" si="1256"/>
        <v>0.4371550043171667</v>
      </c>
    </row>
    <row r="6867" spans="2:19" customFormat="1" x14ac:dyDescent="0.25">
      <c r="B6867" s="200" t="s">
        <v>866</v>
      </c>
      <c r="C6867" s="114">
        <v>6</v>
      </c>
      <c r="D6867" s="1">
        <v>7</v>
      </c>
      <c r="E6867" s="1"/>
      <c r="F6867" s="1"/>
      <c r="G6867" s="4">
        <f t="shared" si="1252"/>
        <v>64.961200000000005</v>
      </c>
      <c r="H6867" s="201"/>
      <c r="I6867" s="201"/>
      <c r="J6867" s="204">
        <f t="shared" si="1250"/>
        <v>3.8484510006474969E-3</v>
      </c>
      <c r="K6867" s="204">
        <f t="shared" si="1257"/>
        <v>0.24999999999231043</v>
      </c>
      <c r="L6867" s="28">
        <f t="shared" si="1253"/>
        <v>15.569492106387406</v>
      </c>
      <c r="M6867" s="28">
        <f t="shared" si="1258"/>
        <v>1.0114129102390135</v>
      </c>
      <c r="N6867" s="28">
        <f t="shared" si="1251"/>
        <v>12.473107819356448</v>
      </c>
      <c r="O6867" s="28">
        <f t="shared" si="1259"/>
        <v>0.81026806739089385</v>
      </c>
      <c r="P6867" s="28">
        <f t="shared" si="1260"/>
        <v>1.8216809776299074</v>
      </c>
      <c r="Q6867" s="6">
        <f t="shared" si="1254"/>
        <v>0.48547819691472643</v>
      </c>
      <c r="R6867" s="6">
        <f t="shared" si="1255"/>
        <v>0.31600454628244862</v>
      </c>
      <c r="S6867" s="6">
        <f t="shared" si="1256"/>
        <v>0.80148274319717505</v>
      </c>
    </row>
    <row r="6868" spans="2:19" customFormat="1" x14ac:dyDescent="0.25">
      <c r="B6868" s="200" t="s">
        <v>866</v>
      </c>
      <c r="C6868" s="114">
        <v>6</v>
      </c>
      <c r="D6868" s="1">
        <v>5.0999999999999996</v>
      </c>
      <c r="E6868" s="1"/>
      <c r="F6868" s="1"/>
      <c r="G6868" s="4">
        <f t="shared" si="1252"/>
        <v>64.961200000000005</v>
      </c>
      <c r="H6868" s="201"/>
      <c r="I6868" s="201"/>
      <c r="J6868" s="204">
        <f t="shared" si="1250"/>
        <v>2.0428206229967626E-3</v>
      </c>
      <c r="K6868" s="204">
        <f t="shared" si="1257"/>
        <v>0.13270408162857128</v>
      </c>
      <c r="L6868" s="28">
        <f t="shared" si="1253"/>
        <v>7.5179232289815232</v>
      </c>
      <c r="M6868" s="28">
        <f t="shared" si="1258"/>
        <v>0.48837332393509775</v>
      </c>
      <c r="N6868" s="28">
        <f t="shared" si="1251"/>
        <v>8.6112674075792555</v>
      </c>
      <c r="O6868" s="28">
        <f t="shared" si="1259"/>
        <v>0.55939827516743446</v>
      </c>
      <c r="P6868" s="28">
        <f t="shared" si="1260"/>
        <v>1.0477715991025323</v>
      </c>
      <c r="Q6868" s="6">
        <f t="shared" si="1254"/>
        <v>0.2344191954888469</v>
      </c>
      <c r="R6868" s="6">
        <f t="shared" si="1255"/>
        <v>0.21816532731529945</v>
      </c>
      <c r="S6868" s="6">
        <f t="shared" si="1256"/>
        <v>0.45258452280414635</v>
      </c>
    </row>
    <row r="6869" spans="2:19" customFormat="1" x14ac:dyDescent="0.25">
      <c r="B6869" s="200" t="s">
        <v>866</v>
      </c>
      <c r="C6869" s="114">
        <v>6</v>
      </c>
      <c r="D6869" s="1">
        <v>5.8</v>
      </c>
      <c r="E6869" s="1"/>
      <c r="F6869" s="1"/>
      <c r="G6869" s="4">
        <f t="shared" si="1252"/>
        <v>64.961200000000005</v>
      </c>
      <c r="H6869" s="201"/>
      <c r="I6869" s="201"/>
      <c r="J6869" s="204">
        <f t="shared" si="1250"/>
        <v>2.6420794216690155E-3</v>
      </c>
      <c r="K6869" s="204">
        <f t="shared" si="1257"/>
        <v>0.1716326530559453</v>
      </c>
      <c r="L6869" s="28">
        <f t="shared" si="1253"/>
        <v>10.104504202450142</v>
      </c>
      <c r="M6869" s="28">
        <f t="shared" si="1258"/>
        <v>0.65640073112787944</v>
      </c>
      <c r="N6869" s="28">
        <f t="shared" si="1251"/>
        <v>10.009692178621206</v>
      </c>
      <c r="O6869" s="28">
        <f t="shared" si="1259"/>
        <v>0.65024162816606002</v>
      </c>
      <c r="P6869" s="28">
        <f t="shared" si="1260"/>
        <v>1.3066423592939396</v>
      </c>
      <c r="Q6869" s="6">
        <f t="shared" si="1254"/>
        <v>0.31507235094138214</v>
      </c>
      <c r="R6869" s="6">
        <f t="shared" si="1255"/>
        <v>0.25359423498476341</v>
      </c>
      <c r="S6869" s="6">
        <f t="shared" si="1256"/>
        <v>0.5686665859261455</v>
      </c>
    </row>
    <row r="6870" spans="2:19" customFormat="1" x14ac:dyDescent="0.25">
      <c r="B6870" s="200" t="s">
        <v>866</v>
      </c>
      <c r="C6870" s="114">
        <v>6</v>
      </c>
      <c r="D6870" s="1">
        <v>4.5999999999999996</v>
      </c>
      <c r="E6870" s="1"/>
      <c r="F6870" s="1"/>
      <c r="G6870" s="4">
        <f t="shared" si="1252"/>
        <v>64.961200000000005</v>
      </c>
      <c r="H6870" s="201"/>
      <c r="I6870" s="201"/>
      <c r="J6870" s="204">
        <f t="shared" si="1250"/>
        <v>1.6619025137490004E-3</v>
      </c>
      <c r="K6870" s="204">
        <f t="shared" si="1257"/>
        <v>0.10795918367014873</v>
      </c>
      <c r="L6870" s="28">
        <f t="shared" si="1253"/>
        <v>5.9302678128381849</v>
      </c>
      <c r="M6870" s="28">
        <f t="shared" si="1258"/>
        <v>0.3852373209154813</v>
      </c>
      <c r="N6870" s="28">
        <f t="shared" si="1251"/>
        <v>7.6319696161125572</v>
      </c>
      <c r="O6870" s="28">
        <f t="shared" si="1259"/>
        <v>0.49578191424249274</v>
      </c>
      <c r="P6870" s="28">
        <f t="shared" si="1260"/>
        <v>0.88101923515797398</v>
      </c>
      <c r="Q6870" s="6">
        <f t="shared" si="1254"/>
        <v>0.18491391403943103</v>
      </c>
      <c r="R6870" s="6">
        <f t="shared" si="1255"/>
        <v>0.19335494655457217</v>
      </c>
      <c r="S6870" s="6">
        <f t="shared" si="1256"/>
        <v>0.37826886059400322</v>
      </c>
    </row>
    <row r="6871" spans="2:19" customFormat="1" x14ac:dyDescent="0.25">
      <c r="B6871" s="200" t="s">
        <v>866</v>
      </c>
      <c r="C6871" s="114">
        <v>6</v>
      </c>
      <c r="D6871" s="1">
        <v>6.2</v>
      </c>
      <c r="E6871" s="1"/>
      <c r="F6871" s="1"/>
      <c r="G6871" s="4">
        <f t="shared" si="1252"/>
        <v>64.961200000000005</v>
      </c>
      <c r="H6871" s="201"/>
      <c r="I6871" s="201"/>
      <c r="J6871" s="204">
        <f t="shared" si="1250"/>
        <v>3.0190705400997908E-3</v>
      </c>
      <c r="K6871" s="204">
        <f t="shared" si="1257"/>
        <v>0.1961224489735594</v>
      </c>
      <c r="L6871" s="28">
        <f t="shared" si="1253"/>
        <v>11.778840632041497</v>
      </c>
      <c r="M6871" s="28">
        <f t="shared" si="1258"/>
        <v>0.76516763690751333</v>
      </c>
      <c r="N6871" s="28">
        <f t="shared" si="1251"/>
        <v>10.8220178607594</v>
      </c>
      <c r="O6871" s="28">
        <f t="shared" si="1259"/>
        <v>0.70301128029210602</v>
      </c>
      <c r="P6871" s="28">
        <f t="shared" si="1260"/>
        <v>1.4681789171996193</v>
      </c>
      <c r="Q6871" s="6">
        <f t="shared" si="1254"/>
        <v>0.36728046571560641</v>
      </c>
      <c r="R6871" s="6">
        <f t="shared" si="1255"/>
        <v>0.27417439931392135</v>
      </c>
      <c r="S6871" s="6">
        <f t="shared" si="1256"/>
        <v>0.64145486502952775</v>
      </c>
    </row>
    <row r="6872" spans="2:19" customFormat="1" x14ac:dyDescent="0.25">
      <c r="B6872" s="200" t="s">
        <v>866</v>
      </c>
      <c r="C6872" s="114">
        <v>6</v>
      </c>
      <c r="D6872" s="1">
        <v>2.8</v>
      </c>
      <c r="E6872" s="1"/>
      <c r="F6872" s="1"/>
      <c r="G6872" s="4">
        <f t="shared" si="1252"/>
        <v>795.77470000000005</v>
      </c>
      <c r="H6872" s="201"/>
      <c r="I6872" s="201"/>
      <c r="J6872" s="204">
        <f t="shared" si="1250"/>
        <v>6.1575216010359933E-4</v>
      </c>
      <c r="K6872" s="204">
        <f t="shared" si="1257"/>
        <v>0.48999709644564121</v>
      </c>
      <c r="L6872" s="28">
        <f t="shared" si="1253"/>
        <v>1.8941325428892555</v>
      </c>
      <c r="M6872" s="28">
        <f t="shared" si="1258"/>
        <v>1.5072938536549827</v>
      </c>
      <c r="N6872" s="28">
        <f t="shared" si="1251"/>
        <v>4.269577157683524</v>
      </c>
      <c r="O6872" s="28">
        <f t="shared" si="1259"/>
        <v>3.3976014147698179</v>
      </c>
      <c r="P6872" s="28">
        <f t="shared" si="1260"/>
        <v>4.9048952684248004</v>
      </c>
      <c r="Q6872" s="6">
        <f t="shared" si="1254"/>
        <v>0.72350104975439167</v>
      </c>
      <c r="R6872" s="6">
        <f t="shared" si="1255"/>
        <v>1.3250645517602291</v>
      </c>
      <c r="S6872" s="6">
        <f t="shared" si="1256"/>
        <v>2.0485656015146207</v>
      </c>
    </row>
    <row r="6873" spans="2:19" customFormat="1" x14ac:dyDescent="0.25">
      <c r="B6873" s="200" t="s">
        <v>866</v>
      </c>
      <c r="C6873" s="114">
        <v>6</v>
      </c>
      <c r="D6873" s="1">
        <v>6.3</v>
      </c>
      <c r="E6873" s="1"/>
      <c r="F6873" s="1"/>
      <c r="G6873" s="4">
        <f t="shared" si="1252"/>
        <v>64.961200000000005</v>
      </c>
      <c r="H6873" s="201"/>
      <c r="I6873" s="201"/>
      <c r="J6873" s="204">
        <f t="shared" si="1250"/>
        <v>3.1172453105244723E-3</v>
      </c>
      <c r="K6873" s="204">
        <f t="shared" si="1257"/>
        <v>0.20249999999377144</v>
      </c>
      <c r="L6873" s="28">
        <f t="shared" si="1253"/>
        <v>12.220190463130352</v>
      </c>
      <c r="M6873" s="28">
        <f t="shared" si="1258"/>
        <v>0.79383825211094339</v>
      </c>
      <c r="N6873" s="28">
        <f t="shared" si="1251"/>
        <v>11.026518552173203</v>
      </c>
      <c r="O6873" s="28">
        <f t="shared" si="1259"/>
        <v>0.71629589086484713</v>
      </c>
      <c r="P6873" s="28">
        <f t="shared" si="1260"/>
        <v>1.5101341429757906</v>
      </c>
      <c r="Q6873" s="6">
        <f t="shared" si="1254"/>
        <v>0.38104236101325284</v>
      </c>
      <c r="R6873" s="6">
        <f t="shared" si="1255"/>
        <v>0.27935539743729038</v>
      </c>
      <c r="S6873" s="6">
        <f t="shared" si="1256"/>
        <v>0.66039775845054316</v>
      </c>
    </row>
    <row r="6874" spans="2:19" customFormat="1" x14ac:dyDescent="0.25">
      <c r="B6874" s="200" t="s">
        <v>866</v>
      </c>
      <c r="C6874" s="114">
        <v>6</v>
      </c>
      <c r="D6874" s="1">
        <v>3.8</v>
      </c>
      <c r="E6874" s="1"/>
      <c r="F6874" s="1"/>
      <c r="G6874" s="4">
        <f t="shared" si="1252"/>
        <v>64.961200000000005</v>
      </c>
      <c r="H6874" s="201"/>
      <c r="I6874" s="201"/>
      <c r="J6874" s="204">
        <f t="shared" si="1250"/>
        <v>1.1341149479459152E-3</v>
      </c>
      <c r="K6874" s="204">
        <f t="shared" si="1257"/>
        <v>7.3673469385489021E-2</v>
      </c>
      <c r="L6874" s="28">
        <f t="shared" si="1253"/>
        <v>3.8222275656794742</v>
      </c>
      <c r="M6874" s="28">
        <f t="shared" si="1258"/>
        <v>0.24829649415562419</v>
      </c>
      <c r="N6874" s="28">
        <f t="shared" si="1251"/>
        <v>6.1031884174464111</v>
      </c>
      <c r="O6874" s="28">
        <f t="shared" si="1259"/>
        <v>0.39647045111343715</v>
      </c>
      <c r="P6874" s="28">
        <f t="shared" si="1260"/>
        <v>0.64476694526906131</v>
      </c>
      <c r="Q6874" s="6">
        <f t="shared" si="1254"/>
        <v>0.1191823171946996</v>
      </c>
      <c r="R6874" s="6">
        <f t="shared" si="1255"/>
        <v>0.1546234759342405</v>
      </c>
      <c r="S6874" s="6">
        <f t="shared" si="1256"/>
        <v>0.2738057931289401</v>
      </c>
    </row>
    <row r="6875" spans="2:19" customFormat="1" x14ac:dyDescent="0.25">
      <c r="B6875" s="200" t="s">
        <v>866</v>
      </c>
      <c r="C6875" s="114">
        <v>6</v>
      </c>
      <c r="D6875" s="1">
        <v>3</v>
      </c>
      <c r="E6875" s="1" t="s">
        <v>979</v>
      </c>
      <c r="F6875" s="1"/>
      <c r="G6875" s="4">
        <f t="shared" si="1252"/>
        <v>795.77470000000005</v>
      </c>
      <c r="H6875" s="201"/>
      <c r="I6875" s="201"/>
      <c r="J6875" s="204">
        <f t="shared" si="1250"/>
        <v>7.0685834705770342E-4</v>
      </c>
      <c r="K6875" s="204">
        <f t="shared" si="1257"/>
        <v>0.56249666683810862</v>
      </c>
      <c r="L6875" s="28">
        <f t="shared" si="1253"/>
        <v>2.219707841442716</v>
      </c>
      <c r="M6875" s="28">
        <f t="shared" si="1258"/>
        <v>1.7663769089848702</v>
      </c>
      <c r="N6875" s="28">
        <f t="shared" si="1251"/>
        <v>4.6285167281146418</v>
      </c>
      <c r="O6875" s="28">
        <f t="shared" si="1259"/>
        <v>3.6832347567317885</v>
      </c>
      <c r="P6875" s="28">
        <f t="shared" si="1260"/>
        <v>5.4496116657166587</v>
      </c>
      <c r="Q6875" s="6">
        <f t="shared" si="1254"/>
        <v>0.84786091631273763</v>
      </c>
      <c r="R6875" s="6">
        <f t="shared" si="1255"/>
        <v>1.4364615551253976</v>
      </c>
      <c r="S6875" s="6">
        <f t="shared" si="1256"/>
        <v>2.2843224714381352</v>
      </c>
    </row>
    <row r="6876" spans="2:19" customFormat="1" x14ac:dyDescent="0.25">
      <c r="B6876" s="200" t="s">
        <v>866</v>
      </c>
      <c r="C6876" s="114">
        <v>6</v>
      </c>
      <c r="D6876" s="1">
        <v>9.1999999999999993</v>
      </c>
      <c r="E6876" s="1"/>
      <c r="F6876" s="1"/>
      <c r="G6876" s="4">
        <f t="shared" si="1252"/>
        <v>64.961200000000005</v>
      </c>
      <c r="H6876" s="201"/>
      <c r="I6876" s="201"/>
      <c r="J6876" s="204">
        <f t="shared" si="1250"/>
        <v>6.6476100549960017E-3</v>
      </c>
      <c r="K6876" s="204">
        <f t="shared" si="1257"/>
        <v>0.43183673468059491</v>
      </c>
      <c r="L6876" s="28">
        <f t="shared" si="1253"/>
        <v>29.183828648764486</v>
      </c>
      <c r="M6876" s="28">
        <f t="shared" si="1258"/>
        <v>1.8958165663897435</v>
      </c>
      <c r="N6876" s="28">
        <f t="shared" si="1251"/>
        <v>17.172824342989255</v>
      </c>
      <c r="O6876" s="28">
        <f t="shared" si="1259"/>
        <v>1.1155672983475522</v>
      </c>
      <c r="P6876" s="28">
        <f t="shared" si="1260"/>
        <v>3.0113838647372955</v>
      </c>
      <c r="Q6876" s="6">
        <f t="shared" si="1254"/>
        <v>0.90999195186707682</v>
      </c>
      <c r="R6876" s="6">
        <f t="shared" si="1255"/>
        <v>0.43507124635554539</v>
      </c>
      <c r="S6876" s="6">
        <f t="shared" si="1256"/>
        <v>1.3450631982226222</v>
      </c>
    </row>
    <row r="6877" spans="2:19" customFormat="1" x14ac:dyDescent="0.25">
      <c r="B6877" s="200" t="s">
        <v>866</v>
      </c>
      <c r="C6877" s="114">
        <v>6</v>
      </c>
      <c r="D6877" s="1">
        <v>5.5</v>
      </c>
      <c r="E6877" s="1"/>
      <c r="F6877" s="1"/>
      <c r="G6877" s="4">
        <f t="shared" si="1252"/>
        <v>64.961200000000005</v>
      </c>
      <c r="H6877" s="201"/>
      <c r="I6877" s="201"/>
      <c r="J6877" s="204">
        <f t="shared" si="1250"/>
        <v>2.3758294442772811E-3</v>
      </c>
      <c r="K6877" s="204">
        <f t="shared" si="1257"/>
        <v>0.15433673468913039</v>
      </c>
      <c r="L6877" s="28">
        <f t="shared" si="1253"/>
        <v>8.9430956308196485</v>
      </c>
      <c r="M6877" s="28">
        <f t="shared" si="1258"/>
        <v>0.58095423516110178</v>
      </c>
      <c r="N6877" s="28">
        <f t="shared" si="1251"/>
        <v>9.4066355127217793</v>
      </c>
      <c r="O6877" s="28">
        <f t="shared" si="1259"/>
        <v>0.61106634272138272</v>
      </c>
      <c r="P6877" s="28">
        <f t="shared" si="1260"/>
        <v>1.1920205778824844</v>
      </c>
      <c r="Q6877" s="6">
        <f t="shared" si="1254"/>
        <v>0.27885803287732885</v>
      </c>
      <c r="R6877" s="6">
        <f t="shared" si="1255"/>
        <v>0.23831587366133927</v>
      </c>
      <c r="S6877" s="6">
        <f t="shared" si="1256"/>
        <v>0.51717390653866813</v>
      </c>
    </row>
    <row r="6878" spans="2:19" customFormat="1" x14ac:dyDescent="0.25">
      <c r="B6878" s="200" t="s">
        <v>866</v>
      </c>
      <c r="C6878" s="114">
        <v>6</v>
      </c>
      <c r="D6878" s="1">
        <v>3.2</v>
      </c>
      <c r="E6878" s="1"/>
      <c r="F6878" s="1"/>
      <c r="G6878" s="4">
        <f t="shared" si="1252"/>
        <v>64.961200000000005</v>
      </c>
      <c r="H6878" s="201"/>
      <c r="I6878" s="201"/>
      <c r="J6878" s="204">
        <f t="shared" si="1250"/>
        <v>8.0424771931898698E-4</v>
      </c>
      <c r="K6878" s="204">
        <f t="shared" si="1257"/>
        <v>5.2244897957576697E-2</v>
      </c>
      <c r="L6878" s="28">
        <f t="shared" si="1253"/>
        <v>2.57474279673893</v>
      </c>
      <c r="M6878" s="28">
        <f t="shared" si="1258"/>
        <v>0.16725838501169291</v>
      </c>
      <c r="N6878" s="28">
        <f t="shared" si="1251"/>
        <v>4.9915502127950244</v>
      </c>
      <c r="O6878" s="28">
        <f t="shared" si="1259"/>
        <v>0.32425709797277341</v>
      </c>
      <c r="P6878" s="28">
        <f t="shared" si="1260"/>
        <v>0.49151548298446635</v>
      </c>
      <c r="Q6878" s="6">
        <f t="shared" si="1254"/>
        <v>8.0284024805612586E-2</v>
      </c>
      <c r="R6878" s="6">
        <f t="shared" si="1255"/>
        <v>0.12646026820938164</v>
      </c>
      <c r="S6878" s="6">
        <f t="shared" si="1256"/>
        <v>0.20674429301499422</v>
      </c>
    </row>
    <row r="6879" spans="2:19" customFormat="1" x14ac:dyDescent="0.25">
      <c r="B6879" s="200" t="s">
        <v>866</v>
      </c>
      <c r="C6879" s="114">
        <v>6</v>
      </c>
      <c r="D6879" s="1">
        <v>4.2</v>
      </c>
      <c r="E6879" s="1"/>
      <c r="F6879" s="1"/>
      <c r="G6879" s="4">
        <f t="shared" si="1252"/>
        <v>64.961200000000005</v>
      </c>
      <c r="H6879" s="201"/>
      <c r="I6879" s="201"/>
      <c r="J6879" s="204">
        <f t="shared" si="1250"/>
        <v>1.385442360233099E-3</v>
      </c>
      <c r="K6879" s="204">
        <f t="shared" si="1257"/>
        <v>8.9999999997231753E-2</v>
      </c>
      <c r="L6879" s="28">
        <f t="shared" si="1253"/>
        <v>4.811097633235077</v>
      </c>
      <c r="M6879" s="28">
        <f t="shared" si="1258"/>
        <v>0.31253468163409348</v>
      </c>
      <c r="N6879" s="28">
        <f t="shared" si="1251"/>
        <v>6.861382640483793</v>
      </c>
      <c r="O6879" s="28">
        <f t="shared" si="1259"/>
        <v>0.44572365863033786</v>
      </c>
      <c r="P6879" s="28">
        <f t="shared" si="1260"/>
        <v>0.7582583402644314</v>
      </c>
      <c r="Q6879" s="6">
        <f t="shared" si="1254"/>
        <v>0.15001664718436486</v>
      </c>
      <c r="R6879" s="6">
        <f t="shared" si="1255"/>
        <v>0.17383222686583177</v>
      </c>
      <c r="S6879" s="6">
        <f t="shared" si="1256"/>
        <v>0.32384887405019663</v>
      </c>
    </row>
    <row r="6880" spans="2:19" customFormat="1" x14ac:dyDescent="0.25">
      <c r="B6880" s="200" t="s">
        <v>866</v>
      </c>
      <c r="C6880" s="114">
        <v>6</v>
      </c>
      <c r="D6880" s="1">
        <v>6.4</v>
      </c>
      <c r="E6880" s="1"/>
      <c r="F6880" s="1"/>
      <c r="G6880" s="4">
        <f t="shared" si="1252"/>
        <v>64.961200000000005</v>
      </c>
      <c r="H6880" s="201"/>
      <c r="I6880" s="201"/>
      <c r="J6880" s="204">
        <f t="shared" si="1250"/>
        <v>3.2169908772759479E-3</v>
      </c>
      <c r="K6880" s="204">
        <f t="shared" si="1257"/>
        <v>0.20897959183030679</v>
      </c>
      <c r="L6880" s="28">
        <f t="shared" si="1253"/>
        <v>12.670735111153041</v>
      </c>
      <c r="M6880" s="28">
        <f t="shared" si="1258"/>
        <v>0.82310617366776118</v>
      </c>
      <c r="N6880" s="28">
        <f t="shared" si="1251"/>
        <v>11.231571837310549</v>
      </c>
      <c r="O6880" s="28">
        <f t="shared" si="1259"/>
        <v>0.72961639858967853</v>
      </c>
      <c r="P6880" s="28">
        <f t="shared" si="1260"/>
        <v>1.5527225722574398</v>
      </c>
      <c r="Q6880" s="6">
        <f t="shared" si="1254"/>
        <v>0.39509096336052535</v>
      </c>
      <c r="R6880" s="6">
        <f t="shared" si="1255"/>
        <v>0.28455039544997462</v>
      </c>
      <c r="S6880" s="6">
        <f t="shared" si="1256"/>
        <v>0.67964135881049992</v>
      </c>
    </row>
    <row r="6881" spans="2:19" customFormat="1" x14ac:dyDescent="0.25">
      <c r="B6881" s="200" t="s">
        <v>866</v>
      </c>
      <c r="C6881" s="114">
        <v>6</v>
      </c>
      <c r="D6881" s="1">
        <v>2</v>
      </c>
      <c r="E6881" s="1"/>
      <c r="F6881" s="1"/>
      <c r="G6881" s="4">
        <f t="shared" si="1252"/>
        <v>795.77470000000005</v>
      </c>
      <c r="H6881" s="201"/>
      <c r="I6881" s="201"/>
      <c r="J6881" s="204">
        <f t="shared" ref="J6881:J6944" si="1261">((+D6881/200)^2)*PI()</f>
        <v>3.1415926535897931E-4</v>
      </c>
      <c r="K6881" s="204">
        <f t="shared" si="1257"/>
        <v>0.24999851859471495</v>
      </c>
      <c r="L6881" s="28">
        <f t="shared" si="1253"/>
        <v>0.87390054800363282</v>
      </c>
      <c r="M6881" s="28">
        <f t="shared" si="1258"/>
        <v>0.69542383908485095</v>
      </c>
      <c r="N6881" s="28">
        <f t="shared" ref="N6881:N6944" si="1262">1.28*(D6881^1.17)</f>
        <v>2.880149720803352</v>
      </c>
      <c r="O6881" s="28">
        <f t="shared" si="1259"/>
        <v>2.2919367433236837</v>
      </c>
      <c r="P6881" s="28">
        <f t="shared" si="1260"/>
        <v>2.9873605824085345</v>
      </c>
      <c r="Q6881" s="6">
        <f t="shared" si="1254"/>
        <v>0.33380344276072843</v>
      </c>
      <c r="R6881" s="6">
        <f t="shared" si="1255"/>
        <v>0.89385532989623662</v>
      </c>
      <c r="S6881" s="6">
        <f t="shared" si="1256"/>
        <v>1.227658772656965</v>
      </c>
    </row>
    <row r="6882" spans="2:19" customFormat="1" x14ac:dyDescent="0.25">
      <c r="B6882" s="200" t="s">
        <v>866</v>
      </c>
      <c r="C6882" s="114">
        <v>6</v>
      </c>
      <c r="D6882" s="1">
        <v>3.5</v>
      </c>
      <c r="E6882" s="1"/>
      <c r="F6882" s="1"/>
      <c r="G6882" s="4">
        <f t="shared" ref="G6882:G6945" si="1263">IF($D6882&lt;3.01,795.7747,64.9612)</f>
        <v>64.961200000000005</v>
      </c>
      <c r="H6882" s="201"/>
      <c r="I6882" s="201"/>
      <c r="J6882" s="204">
        <f t="shared" si="1261"/>
        <v>9.6211275016187424E-4</v>
      </c>
      <c r="K6882" s="204">
        <f t="shared" si="1257"/>
        <v>6.2499999998077607E-2</v>
      </c>
      <c r="L6882" s="28">
        <f t="shared" ref="L6882:L6945" si="1264">0.17758*(D6882^2.299)</f>
        <v>3.1637815247608514</v>
      </c>
      <c r="M6882" s="28">
        <f t="shared" si="1258"/>
        <v>0.20552304837265933</v>
      </c>
      <c r="N6882" s="28">
        <f t="shared" si="1262"/>
        <v>5.5433152983182508</v>
      </c>
      <c r="O6882" s="28">
        <f t="shared" si="1259"/>
        <v>0.36010042074168885</v>
      </c>
      <c r="P6882" s="28">
        <f t="shared" si="1260"/>
        <v>0.56562346911434824</v>
      </c>
      <c r="Q6882" s="6">
        <f t="shared" si="1254"/>
        <v>9.865106321887647E-2</v>
      </c>
      <c r="R6882" s="6">
        <f t="shared" si="1255"/>
        <v>0.14043916408925866</v>
      </c>
      <c r="S6882" s="6">
        <f t="shared" si="1256"/>
        <v>0.23909022730813512</v>
      </c>
    </row>
    <row r="6883" spans="2:19" customFormat="1" x14ac:dyDescent="0.25">
      <c r="B6883" s="200" t="s">
        <v>866</v>
      </c>
      <c r="C6883" s="114">
        <v>6</v>
      </c>
      <c r="D6883" s="1">
        <v>8.1999999999999993</v>
      </c>
      <c r="E6883" s="1"/>
      <c r="F6883" s="1"/>
      <c r="G6883" s="4">
        <f t="shared" si="1263"/>
        <v>64.961200000000005</v>
      </c>
      <c r="H6883" s="201"/>
      <c r="I6883" s="201"/>
      <c r="J6883" s="204">
        <f t="shared" si="1261"/>
        <v>5.2810172506844409E-3</v>
      </c>
      <c r="K6883" s="204">
        <f t="shared" si="1257"/>
        <v>0.34306122447924381</v>
      </c>
      <c r="L6883" s="28">
        <f t="shared" si="1264"/>
        <v>22.400210436181411</v>
      </c>
      <c r="M6883" s="28">
        <f t="shared" si="1258"/>
        <v>1.455144578411133</v>
      </c>
      <c r="N6883" s="28">
        <f t="shared" si="1262"/>
        <v>15.009705698547517</v>
      </c>
      <c r="O6883" s="28">
        <f t="shared" si="1259"/>
        <v>0.97504851273671411</v>
      </c>
      <c r="P6883" s="28">
        <f t="shared" si="1260"/>
        <v>2.4301930911478471</v>
      </c>
      <c r="Q6883" s="6">
        <f t="shared" si="1254"/>
        <v>0.69846939763734384</v>
      </c>
      <c r="R6883" s="6">
        <f t="shared" si="1255"/>
        <v>0.38026891996731854</v>
      </c>
      <c r="S6883" s="6">
        <f t="shared" si="1256"/>
        <v>1.0787383176046623</v>
      </c>
    </row>
    <row r="6884" spans="2:19" customFormat="1" x14ac:dyDescent="0.25">
      <c r="B6884" s="200" t="s">
        <v>866</v>
      </c>
      <c r="C6884" s="114">
        <v>6</v>
      </c>
      <c r="D6884" s="1">
        <v>7</v>
      </c>
      <c r="E6884" s="1"/>
      <c r="F6884" s="1"/>
      <c r="G6884" s="4">
        <f t="shared" si="1263"/>
        <v>64.961200000000005</v>
      </c>
      <c r="H6884" s="201"/>
      <c r="I6884" s="201"/>
      <c r="J6884" s="204">
        <f t="shared" si="1261"/>
        <v>3.8484510006474969E-3</v>
      </c>
      <c r="K6884" s="204">
        <f t="shared" si="1257"/>
        <v>0.24999999999231043</v>
      </c>
      <c r="L6884" s="28">
        <f t="shared" si="1264"/>
        <v>15.569492106387406</v>
      </c>
      <c r="M6884" s="28">
        <f t="shared" si="1258"/>
        <v>1.0114129102390135</v>
      </c>
      <c r="N6884" s="28">
        <f t="shared" si="1262"/>
        <v>12.473107819356448</v>
      </c>
      <c r="O6884" s="28">
        <f t="shared" si="1259"/>
        <v>0.81026806739089385</v>
      </c>
      <c r="P6884" s="28">
        <f t="shared" si="1260"/>
        <v>1.8216809776299074</v>
      </c>
      <c r="Q6884" s="6">
        <f t="shared" si="1254"/>
        <v>0.48547819691472643</v>
      </c>
      <c r="R6884" s="6">
        <f t="shared" si="1255"/>
        <v>0.31600454628244862</v>
      </c>
      <c r="S6884" s="6">
        <f t="shared" si="1256"/>
        <v>0.80148274319717505</v>
      </c>
    </row>
    <row r="6885" spans="2:19" customFormat="1" x14ac:dyDescent="0.25">
      <c r="B6885" s="200" t="s">
        <v>866</v>
      </c>
      <c r="C6885" s="114">
        <v>6</v>
      </c>
      <c r="D6885" s="1">
        <v>8.6</v>
      </c>
      <c r="E6885" s="1"/>
      <c r="F6885" s="1"/>
      <c r="G6885" s="4">
        <f t="shared" si="1263"/>
        <v>64.961200000000005</v>
      </c>
      <c r="H6885" s="201"/>
      <c r="I6885" s="201"/>
      <c r="J6885" s="204">
        <f t="shared" si="1261"/>
        <v>5.8088048164875268E-3</v>
      </c>
      <c r="K6885" s="204">
        <f t="shared" si="1257"/>
        <v>0.37734693876390357</v>
      </c>
      <c r="L6885" s="28">
        <f t="shared" si="1264"/>
        <v>24.992286516385054</v>
      </c>
      <c r="M6885" s="28">
        <f t="shared" si="1258"/>
        <v>1.6235289543384737</v>
      </c>
      <c r="N6885" s="28">
        <f t="shared" si="1262"/>
        <v>15.869862268149246</v>
      </c>
      <c r="O6885" s="28">
        <f t="shared" si="1259"/>
        <v>1.0309253167697232</v>
      </c>
      <c r="P6885" s="28">
        <f t="shared" si="1260"/>
        <v>2.6544542711081967</v>
      </c>
      <c r="Q6885" s="6">
        <f t="shared" si="1254"/>
        <v>0.7792938980824673</v>
      </c>
      <c r="R6885" s="6">
        <f t="shared" si="1255"/>
        <v>0.40206087354019204</v>
      </c>
      <c r="S6885" s="6">
        <f t="shared" si="1256"/>
        <v>1.1813547716226593</v>
      </c>
    </row>
    <row r="6886" spans="2:19" customFormat="1" x14ac:dyDescent="0.25">
      <c r="B6886" s="200" t="s">
        <v>866</v>
      </c>
      <c r="C6886" s="114">
        <v>6</v>
      </c>
      <c r="D6886" s="1">
        <v>10</v>
      </c>
      <c r="E6886" s="1"/>
      <c r="F6886" s="1"/>
      <c r="G6886" s="4">
        <f t="shared" si="1263"/>
        <v>64.961200000000005</v>
      </c>
      <c r="H6886" s="201"/>
      <c r="I6886" s="201"/>
      <c r="J6886" s="204">
        <f t="shared" si="1261"/>
        <v>7.8539816339744835E-3</v>
      </c>
      <c r="K6886" s="204">
        <f t="shared" si="1257"/>
        <v>0.51020408161696007</v>
      </c>
      <c r="L6886" s="28">
        <f t="shared" si="1264"/>
        <v>35.35037715373447</v>
      </c>
      <c r="M6886" s="28">
        <f t="shared" si="1258"/>
        <v>2.2964029649006505</v>
      </c>
      <c r="N6886" s="28">
        <f t="shared" si="1262"/>
        <v>18.932587368553055</v>
      </c>
      <c r="O6886" s="28">
        <f t="shared" si="1259"/>
        <v>1.2298836184211086</v>
      </c>
      <c r="P6886" s="28">
        <f t="shared" si="1260"/>
        <v>3.5262865833217591</v>
      </c>
      <c r="Q6886" s="6">
        <f t="shared" si="1254"/>
        <v>1.1022734231523121</v>
      </c>
      <c r="R6886" s="6">
        <f t="shared" si="1255"/>
        <v>0.47965461118423236</v>
      </c>
      <c r="S6886" s="6">
        <f t="shared" si="1256"/>
        <v>1.5819280343365445</v>
      </c>
    </row>
    <row r="6887" spans="2:19" customFormat="1" x14ac:dyDescent="0.25">
      <c r="B6887" s="200" t="s">
        <v>866</v>
      </c>
      <c r="C6887" s="114">
        <v>6</v>
      </c>
      <c r="D6887" s="1">
        <v>7.5</v>
      </c>
      <c r="E6887" s="1"/>
      <c r="F6887" s="1"/>
      <c r="G6887" s="4">
        <f t="shared" si="1263"/>
        <v>64.961200000000005</v>
      </c>
      <c r="H6887" s="201"/>
      <c r="I6887" s="201"/>
      <c r="J6887" s="204">
        <f t="shared" si="1261"/>
        <v>4.4178646691106467E-3</v>
      </c>
      <c r="K6887" s="204">
        <f t="shared" si="1257"/>
        <v>0.28698979590953999</v>
      </c>
      <c r="L6887" s="28">
        <f t="shared" si="1264"/>
        <v>18.245673379916788</v>
      </c>
      <c r="M6887" s="28">
        <f t="shared" si="1258"/>
        <v>1.1852608605569988</v>
      </c>
      <c r="N6887" s="28">
        <f t="shared" si="1262"/>
        <v>13.521710947318155</v>
      </c>
      <c r="O6887" s="28">
        <f t="shared" si="1259"/>
        <v>0.87838658622827981</v>
      </c>
      <c r="P6887" s="28">
        <f t="shared" si="1260"/>
        <v>2.0636474467852786</v>
      </c>
      <c r="Q6887" s="6">
        <f t="shared" si="1254"/>
        <v>0.56892521306735933</v>
      </c>
      <c r="R6887" s="6">
        <f t="shared" si="1255"/>
        <v>0.34257076862902913</v>
      </c>
      <c r="S6887" s="6">
        <f t="shared" si="1256"/>
        <v>0.91149598169638846</v>
      </c>
    </row>
    <row r="6888" spans="2:19" customFormat="1" x14ac:dyDescent="0.25">
      <c r="B6888" s="200" t="s">
        <v>866</v>
      </c>
      <c r="C6888" s="114">
        <v>6</v>
      </c>
      <c r="D6888" s="1">
        <v>7.6</v>
      </c>
      <c r="E6888" s="1"/>
      <c r="F6888" s="1"/>
      <c r="G6888" s="4">
        <f t="shared" si="1263"/>
        <v>64.961200000000005</v>
      </c>
      <c r="H6888" s="201"/>
      <c r="I6888" s="201"/>
      <c r="J6888" s="204">
        <f t="shared" si="1261"/>
        <v>4.5364597917836608E-3</v>
      </c>
      <c r="K6888" s="204">
        <f t="shared" si="1257"/>
        <v>0.29469387754195608</v>
      </c>
      <c r="L6888" s="28">
        <f t="shared" si="1264"/>
        <v>18.809813966898769</v>
      </c>
      <c r="M6888" s="28">
        <f t="shared" si="1258"/>
        <v>1.2219081107668699</v>
      </c>
      <c r="N6888" s="28">
        <f t="shared" si="1262"/>
        <v>13.732887825405102</v>
      </c>
      <c r="O6888" s="28">
        <f t="shared" si="1259"/>
        <v>0.89210488990714454</v>
      </c>
      <c r="P6888" s="28">
        <f t="shared" si="1260"/>
        <v>2.1140130006740145</v>
      </c>
      <c r="Q6888" s="6">
        <f t="shared" si="1254"/>
        <v>0.58651589316809749</v>
      </c>
      <c r="R6888" s="6">
        <f t="shared" si="1255"/>
        <v>0.34792090706378637</v>
      </c>
      <c r="S6888" s="6">
        <f t="shared" si="1256"/>
        <v>0.93443680023188391</v>
      </c>
    </row>
    <row r="6889" spans="2:19" customFormat="1" x14ac:dyDescent="0.25">
      <c r="B6889" s="200" t="s">
        <v>866</v>
      </c>
      <c r="C6889" s="114">
        <v>6</v>
      </c>
      <c r="D6889" s="1">
        <v>6</v>
      </c>
      <c r="E6889" s="1"/>
      <c r="F6889" s="1"/>
      <c r="G6889" s="4">
        <f t="shared" si="1263"/>
        <v>64.961200000000005</v>
      </c>
      <c r="H6889" s="201"/>
      <c r="I6889" s="201"/>
      <c r="J6889" s="204">
        <f t="shared" si="1261"/>
        <v>2.8274333882308137E-3</v>
      </c>
      <c r="K6889" s="204">
        <f t="shared" si="1257"/>
        <v>0.1836734693821056</v>
      </c>
      <c r="L6889" s="28">
        <f t="shared" si="1264"/>
        <v>10.923549380812876</v>
      </c>
      <c r="M6889" s="28">
        <f t="shared" si="1258"/>
        <v>0.70960688980053355</v>
      </c>
      <c r="N6889" s="28">
        <f t="shared" si="1262"/>
        <v>10.414704032978928</v>
      </c>
      <c r="O6889" s="28">
        <f t="shared" si="1259"/>
        <v>0.67655168474967775</v>
      </c>
      <c r="P6889" s="28">
        <f t="shared" si="1260"/>
        <v>1.3861585745502114</v>
      </c>
      <c r="Q6889" s="6">
        <f t="shared" si="1254"/>
        <v>0.34061130710425608</v>
      </c>
      <c r="R6889" s="6">
        <f t="shared" si="1255"/>
        <v>0.26385515705237433</v>
      </c>
      <c r="S6889" s="6">
        <f t="shared" si="1256"/>
        <v>0.60446646415663041</v>
      </c>
    </row>
    <row r="6890" spans="2:19" customFormat="1" x14ac:dyDescent="0.25">
      <c r="B6890" s="200" t="s">
        <v>866</v>
      </c>
      <c r="C6890" s="114">
        <v>6</v>
      </c>
      <c r="D6890" s="1">
        <v>6.5</v>
      </c>
      <c r="E6890" s="1"/>
      <c r="F6890" s="1"/>
      <c r="G6890" s="4">
        <f t="shared" si="1263"/>
        <v>64.961200000000005</v>
      </c>
      <c r="H6890" s="201"/>
      <c r="I6890" s="201"/>
      <c r="J6890" s="204">
        <f t="shared" si="1261"/>
        <v>3.3183072403542195E-3</v>
      </c>
      <c r="K6890" s="204">
        <f t="shared" si="1257"/>
        <v>0.21556122448316564</v>
      </c>
      <c r="L6890" s="28">
        <f t="shared" si="1264"/>
        <v>13.130517975640537</v>
      </c>
      <c r="M6890" s="28">
        <f t="shared" si="1258"/>
        <v>0.85297422086363262</v>
      </c>
      <c r="N6890" s="28">
        <f t="shared" si="1262"/>
        <v>11.437170539605743</v>
      </c>
      <c r="O6890" s="28">
        <f t="shared" si="1259"/>
        <v>0.74297233726827139</v>
      </c>
      <c r="P6890" s="28">
        <f t="shared" si="1260"/>
        <v>1.5959465581319039</v>
      </c>
      <c r="Q6890" s="6">
        <f t="shared" si="1254"/>
        <v>0.40942762601454363</v>
      </c>
      <c r="R6890" s="6">
        <f t="shared" si="1255"/>
        <v>0.28975921153462586</v>
      </c>
      <c r="S6890" s="6">
        <f t="shared" si="1256"/>
        <v>0.69918683754916944</v>
      </c>
    </row>
    <row r="6891" spans="2:19" customFormat="1" x14ac:dyDescent="0.25">
      <c r="B6891" s="200" t="s">
        <v>866</v>
      </c>
      <c r="C6891" s="114">
        <v>6</v>
      </c>
      <c r="D6891" s="1">
        <v>7.3</v>
      </c>
      <c r="E6891" s="1"/>
      <c r="F6891" s="1"/>
      <c r="G6891" s="4">
        <f t="shared" si="1263"/>
        <v>64.961200000000005</v>
      </c>
      <c r="H6891" s="201"/>
      <c r="I6891" s="201"/>
      <c r="J6891" s="204">
        <f t="shared" si="1261"/>
        <v>4.1853868127450016E-3</v>
      </c>
      <c r="K6891" s="204">
        <f t="shared" si="1257"/>
        <v>0.27188775509367796</v>
      </c>
      <c r="L6891" s="28">
        <f t="shared" si="1264"/>
        <v>17.146414059849693</v>
      </c>
      <c r="M6891" s="28">
        <f t="shared" si="1258"/>
        <v>1.1138516546291897</v>
      </c>
      <c r="N6891" s="28">
        <f t="shared" si="1262"/>
        <v>13.10079696359297</v>
      </c>
      <c r="O6891" s="28">
        <f t="shared" si="1259"/>
        <v>0.85104350821835983</v>
      </c>
      <c r="P6891" s="28">
        <f t="shared" si="1260"/>
        <v>1.9648951628475495</v>
      </c>
      <c r="Q6891" s="6">
        <f t="shared" si="1254"/>
        <v>0.53464879422201106</v>
      </c>
      <c r="R6891" s="6">
        <f t="shared" si="1255"/>
        <v>0.33190696820516036</v>
      </c>
      <c r="S6891" s="6">
        <f t="shared" si="1256"/>
        <v>0.86655576242717136</v>
      </c>
    </row>
    <row r="6892" spans="2:19" customFormat="1" x14ac:dyDescent="0.25">
      <c r="B6892" s="200" t="s">
        <v>866</v>
      </c>
      <c r="C6892" s="114">
        <v>6</v>
      </c>
      <c r="D6892" s="1">
        <v>3.2</v>
      </c>
      <c r="E6892" s="1"/>
      <c r="F6892" s="1"/>
      <c r="G6892" s="4">
        <f t="shared" si="1263"/>
        <v>64.961200000000005</v>
      </c>
      <c r="H6892" s="201"/>
      <c r="I6892" s="201"/>
      <c r="J6892" s="204">
        <f t="shared" si="1261"/>
        <v>8.0424771931898698E-4</v>
      </c>
      <c r="K6892" s="204">
        <f t="shared" si="1257"/>
        <v>5.2244897957576697E-2</v>
      </c>
      <c r="L6892" s="28">
        <f t="shared" si="1264"/>
        <v>2.57474279673893</v>
      </c>
      <c r="M6892" s="28">
        <f t="shared" si="1258"/>
        <v>0.16725838501169291</v>
      </c>
      <c r="N6892" s="28">
        <f t="shared" si="1262"/>
        <v>4.9915502127950244</v>
      </c>
      <c r="O6892" s="28">
        <f t="shared" si="1259"/>
        <v>0.32425709797277341</v>
      </c>
      <c r="P6892" s="28">
        <f t="shared" si="1260"/>
        <v>0.49151548298446635</v>
      </c>
      <c r="Q6892" s="6">
        <f t="shared" si="1254"/>
        <v>8.0284024805612586E-2</v>
      </c>
      <c r="R6892" s="6">
        <f t="shared" si="1255"/>
        <v>0.12646026820938164</v>
      </c>
      <c r="S6892" s="6">
        <f t="shared" si="1256"/>
        <v>0.20674429301499422</v>
      </c>
    </row>
    <row r="6893" spans="2:19" customFormat="1" x14ac:dyDescent="0.25">
      <c r="B6893" s="200" t="s">
        <v>866</v>
      </c>
      <c r="C6893" s="114">
        <v>6</v>
      </c>
      <c r="D6893" s="1">
        <v>1.8</v>
      </c>
      <c r="E6893" s="1" t="s">
        <v>979</v>
      </c>
      <c r="F6893" s="1"/>
      <c r="G6893" s="4">
        <f t="shared" si="1263"/>
        <v>795.77470000000005</v>
      </c>
      <c r="H6893" s="201"/>
      <c r="I6893" s="201"/>
      <c r="J6893" s="204">
        <f t="shared" si="1261"/>
        <v>2.5446900494077327E-4</v>
      </c>
      <c r="K6893" s="204">
        <f t="shared" si="1257"/>
        <v>0.20249880006171914</v>
      </c>
      <c r="L6893" s="28">
        <f t="shared" si="1264"/>
        <v>0.68590748301013704</v>
      </c>
      <c r="M6893" s="28">
        <f t="shared" si="1258"/>
        <v>0.54582459775497671</v>
      </c>
      <c r="N6893" s="28">
        <f t="shared" si="1262"/>
        <v>2.5461196030223361</v>
      </c>
      <c r="O6893" s="28">
        <f t="shared" si="1259"/>
        <v>2.0261255964970846</v>
      </c>
      <c r="P6893" s="28">
        <f t="shared" si="1260"/>
        <v>2.5719501942520613</v>
      </c>
      <c r="Q6893" s="6">
        <f t="shared" si="1254"/>
        <v>0.26199580692238883</v>
      </c>
      <c r="R6893" s="6">
        <f t="shared" si="1255"/>
        <v>0.79018898263386306</v>
      </c>
      <c r="S6893" s="6">
        <f t="shared" si="1256"/>
        <v>1.0521847895562519</v>
      </c>
    </row>
    <row r="6894" spans="2:19" customFormat="1" x14ac:dyDescent="0.25">
      <c r="B6894" s="200" t="s">
        <v>866</v>
      </c>
      <c r="C6894" s="114">
        <v>6</v>
      </c>
      <c r="D6894" s="1">
        <v>7.5</v>
      </c>
      <c r="E6894" s="1"/>
      <c r="F6894" s="1"/>
      <c r="G6894" s="4">
        <f t="shared" si="1263"/>
        <v>64.961200000000005</v>
      </c>
      <c r="H6894" s="201"/>
      <c r="I6894" s="201"/>
      <c r="J6894" s="204">
        <f t="shared" si="1261"/>
        <v>4.4178646691106467E-3</v>
      </c>
      <c r="K6894" s="204">
        <f t="shared" si="1257"/>
        <v>0.28698979590953999</v>
      </c>
      <c r="L6894" s="28">
        <f t="shared" si="1264"/>
        <v>18.245673379916788</v>
      </c>
      <c r="M6894" s="28">
        <f t="shared" si="1258"/>
        <v>1.1852608605569988</v>
      </c>
      <c r="N6894" s="28">
        <f t="shared" si="1262"/>
        <v>13.521710947318155</v>
      </c>
      <c r="O6894" s="28">
        <f t="shared" si="1259"/>
        <v>0.87838658622827981</v>
      </c>
      <c r="P6894" s="28">
        <f t="shared" si="1260"/>
        <v>2.0636474467852786</v>
      </c>
      <c r="Q6894" s="6">
        <f t="shared" si="1254"/>
        <v>0.56892521306735933</v>
      </c>
      <c r="R6894" s="6">
        <f t="shared" si="1255"/>
        <v>0.34257076862902913</v>
      </c>
      <c r="S6894" s="6">
        <f t="shared" si="1256"/>
        <v>0.91149598169638846</v>
      </c>
    </row>
    <row r="6895" spans="2:19" customFormat="1" x14ac:dyDescent="0.25">
      <c r="B6895" s="200" t="s">
        <v>866</v>
      </c>
      <c r="C6895" s="114">
        <v>6</v>
      </c>
      <c r="D6895" s="1">
        <v>3.9</v>
      </c>
      <c r="E6895" s="1"/>
      <c r="F6895" s="1"/>
      <c r="G6895" s="4">
        <f t="shared" si="1263"/>
        <v>64.961200000000005</v>
      </c>
      <c r="H6895" s="201"/>
      <c r="I6895" s="201"/>
      <c r="J6895" s="204">
        <f t="shared" si="1261"/>
        <v>1.1945906065275189E-3</v>
      </c>
      <c r="K6895" s="204">
        <f t="shared" si="1257"/>
        <v>7.7602040813939621E-2</v>
      </c>
      <c r="L6895" s="28">
        <f t="shared" si="1264"/>
        <v>4.0574351124683323</v>
      </c>
      <c r="M6895" s="28">
        <f t="shared" si="1258"/>
        <v>0.26357585894044605</v>
      </c>
      <c r="N6895" s="28">
        <f t="shared" si="1262"/>
        <v>6.2915196864507177</v>
      </c>
      <c r="O6895" s="28">
        <f t="shared" si="1259"/>
        <v>0.40870467658277715</v>
      </c>
      <c r="P6895" s="28">
        <f t="shared" si="1260"/>
        <v>0.6722805355232232</v>
      </c>
      <c r="Q6895" s="6">
        <f t="shared" si="1254"/>
        <v>0.12651641229141411</v>
      </c>
      <c r="R6895" s="6">
        <f t="shared" si="1255"/>
        <v>0.1593948238672831</v>
      </c>
      <c r="S6895" s="6">
        <f t="shared" si="1256"/>
        <v>0.28591123615869718</v>
      </c>
    </row>
    <row r="6896" spans="2:19" customFormat="1" x14ac:dyDescent="0.25">
      <c r="B6896" s="200" t="s">
        <v>866</v>
      </c>
      <c r="C6896" s="114">
        <v>6</v>
      </c>
      <c r="D6896" s="1">
        <v>2.5</v>
      </c>
      <c r="E6896" s="1" t="s">
        <v>979</v>
      </c>
      <c r="F6896" s="1"/>
      <c r="G6896" s="4">
        <f t="shared" si="1263"/>
        <v>795.77470000000005</v>
      </c>
      <c r="H6896" s="201"/>
      <c r="I6896" s="201"/>
      <c r="J6896" s="204">
        <f t="shared" si="1261"/>
        <v>4.9087385212340522E-4</v>
      </c>
      <c r="K6896" s="204">
        <f t="shared" si="1257"/>
        <v>0.39062268530424216</v>
      </c>
      <c r="L6896" s="28">
        <f t="shared" si="1264"/>
        <v>1.4596815933666829</v>
      </c>
      <c r="M6896" s="28">
        <f t="shared" si="1258"/>
        <v>1.1615708215534053</v>
      </c>
      <c r="N6896" s="28">
        <f t="shared" si="1262"/>
        <v>3.7393815404049149</v>
      </c>
      <c r="O6896" s="28">
        <f t="shared" si="1259"/>
        <v>2.975687648408019</v>
      </c>
      <c r="P6896" s="28">
        <f t="shared" si="1260"/>
        <v>4.1372584699614245</v>
      </c>
      <c r="Q6896" s="6">
        <f t="shared" si="1254"/>
        <v>0.55755399434563457</v>
      </c>
      <c r="R6896" s="6">
        <f t="shared" si="1255"/>
        <v>1.1605181828791276</v>
      </c>
      <c r="S6896" s="6">
        <f t="shared" si="1256"/>
        <v>1.7180721772247622</v>
      </c>
    </row>
    <row r="6897" spans="2:19" customFormat="1" x14ac:dyDescent="0.25">
      <c r="B6897" s="200" t="s">
        <v>866</v>
      </c>
      <c r="C6897" s="114">
        <v>6</v>
      </c>
      <c r="D6897" s="1">
        <v>11.1</v>
      </c>
      <c r="E6897" s="1"/>
      <c r="F6897" s="1"/>
      <c r="G6897" s="4">
        <f t="shared" si="1263"/>
        <v>64.961200000000005</v>
      </c>
      <c r="H6897" s="201"/>
      <c r="I6897" s="201"/>
      <c r="J6897" s="204">
        <f t="shared" si="1261"/>
        <v>9.6768907712199599E-3</v>
      </c>
      <c r="K6897" s="204">
        <f t="shared" si="1257"/>
        <v>0.62862244896025643</v>
      </c>
      <c r="L6897" s="28">
        <f t="shared" si="1264"/>
        <v>44.935707081848669</v>
      </c>
      <c r="M6897" s="28">
        <f t="shared" si="1258"/>
        <v>2.9190775115043786</v>
      </c>
      <c r="N6897" s="28">
        <f t="shared" si="1262"/>
        <v>21.391333313827278</v>
      </c>
      <c r="O6897" s="28">
        <f t="shared" si="1259"/>
        <v>1.3896067086192765</v>
      </c>
      <c r="P6897" s="28">
        <f t="shared" si="1260"/>
        <v>4.3086842201236548</v>
      </c>
      <c r="Q6897" s="6">
        <f t="shared" si="1254"/>
        <v>1.4011572055221015</v>
      </c>
      <c r="R6897" s="6">
        <f t="shared" si="1255"/>
        <v>0.54194661636151786</v>
      </c>
      <c r="S6897" s="6">
        <f t="shared" si="1256"/>
        <v>1.9431038218836194</v>
      </c>
    </row>
    <row r="6898" spans="2:19" customFormat="1" x14ac:dyDescent="0.25">
      <c r="B6898" s="200" t="s">
        <v>866</v>
      </c>
      <c r="C6898" s="114">
        <v>6</v>
      </c>
      <c r="D6898" s="1">
        <v>6.9</v>
      </c>
      <c r="E6898" s="1"/>
      <c r="F6898" s="1"/>
      <c r="G6898" s="4">
        <f t="shared" si="1263"/>
        <v>64.961200000000005</v>
      </c>
      <c r="H6898" s="201"/>
      <c r="I6898" s="201"/>
      <c r="J6898" s="204">
        <f t="shared" si="1261"/>
        <v>3.7392806559352516E-3</v>
      </c>
      <c r="K6898" s="204">
        <f t="shared" si="1257"/>
        <v>0.24290816325783468</v>
      </c>
      <c r="L6898" s="28">
        <f t="shared" si="1264"/>
        <v>15.062883294996576</v>
      </c>
      <c r="M6898" s="28">
        <f t="shared" si="1258"/>
        <v>0.97850299328216439</v>
      </c>
      <c r="N6898" s="28">
        <f t="shared" si="1262"/>
        <v>12.264882891847247</v>
      </c>
      <c r="O6898" s="28">
        <f t="shared" si="1259"/>
        <v>0.79674152596761971</v>
      </c>
      <c r="P6898" s="28">
        <f t="shared" si="1260"/>
        <v>1.7752445192497841</v>
      </c>
      <c r="Q6898" s="6">
        <f t="shared" si="1254"/>
        <v>0.46968143677543889</v>
      </c>
      <c r="R6898" s="6">
        <f t="shared" si="1255"/>
        <v>0.31072919512737168</v>
      </c>
      <c r="S6898" s="6">
        <f t="shared" si="1256"/>
        <v>0.78041063190281057</v>
      </c>
    </row>
    <row r="6899" spans="2:19" customFormat="1" x14ac:dyDescent="0.25">
      <c r="B6899" s="200" t="s">
        <v>866</v>
      </c>
      <c r="C6899" s="114">
        <v>6</v>
      </c>
      <c r="D6899" s="1">
        <v>7</v>
      </c>
      <c r="E6899" s="1"/>
      <c r="F6899" s="1"/>
      <c r="G6899" s="4">
        <f t="shared" si="1263"/>
        <v>64.961200000000005</v>
      </c>
      <c r="H6899" s="201"/>
      <c r="I6899" s="201"/>
      <c r="J6899" s="204">
        <f t="shared" si="1261"/>
        <v>3.8484510006474969E-3</v>
      </c>
      <c r="K6899" s="204">
        <f t="shared" si="1257"/>
        <v>0.24999999999231043</v>
      </c>
      <c r="L6899" s="28">
        <f t="shared" si="1264"/>
        <v>15.569492106387406</v>
      </c>
      <c r="M6899" s="28">
        <f t="shared" si="1258"/>
        <v>1.0114129102390135</v>
      </c>
      <c r="N6899" s="28">
        <f t="shared" si="1262"/>
        <v>12.473107819356448</v>
      </c>
      <c r="O6899" s="28">
        <f t="shared" si="1259"/>
        <v>0.81026806739089385</v>
      </c>
      <c r="P6899" s="28">
        <f t="shared" si="1260"/>
        <v>1.8216809776299074</v>
      </c>
      <c r="Q6899" s="6">
        <f t="shared" si="1254"/>
        <v>0.48547819691472643</v>
      </c>
      <c r="R6899" s="6">
        <f t="shared" si="1255"/>
        <v>0.31600454628244862</v>
      </c>
      <c r="S6899" s="6">
        <f t="shared" si="1256"/>
        <v>0.80148274319717505</v>
      </c>
    </row>
    <row r="6900" spans="2:19" customFormat="1" x14ac:dyDescent="0.25">
      <c r="B6900" s="200" t="s">
        <v>866</v>
      </c>
      <c r="C6900" s="114">
        <v>6</v>
      </c>
      <c r="D6900" s="1">
        <v>2.6</v>
      </c>
      <c r="E6900" s="1" t="s">
        <v>978</v>
      </c>
      <c r="F6900" s="1"/>
      <c r="G6900" s="4">
        <f t="shared" si="1263"/>
        <v>795.77470000000005</v>
      </c>
      <c r="H6900" s="201"/>
      <c r="I6900" s="201"/>
      <c r="J6900" s="204">
        <f t="shared" si="1261"/>
        <v>5.3092915845667516E-4</v>
      </c>
      <c r="K6900" s="204">
        <f t="shared" si="1257"/>
        <v>0.4224974964250684</v>
      </c>
      <c r="L6900" s="28">
        <f t="shared" si="1264"/>
        <v>1.5974150751166611</v>
      </c>
      <c r="M6900" s="28">
        <f t="shared" si="1258"/>
        <v>1.2711749943255855</v>
      </c>
      <c r="N6900" s="28">
        <f t="shared" si="1262"/>
        <v>3.9149731399460577</v>
      </c>
      <c r="O6900" s="28">
        <f t="shared" si="1259"/>
        <v>3.1154181755748742</v>
      </c>
      <c r="P6900" s="28">
        <f t="shared" si="1260"/>
        <v>4.3865931699004594</v>
      </c>
      <c r="Q6900" s="6">
        <f t="shared" si="1254"/>
        <v>0.61016399727628101</v>
      </c>
      <c r="R6900" s="6">
        <f t="shared" si="1255"/>
        <v>1.215013088474201</v>
      </c>
      <c r="S6900" s="6">
        <f t="shared" si="1256"/>
        <v>1.8251770857504819</v>
      </c>
    </row>
    <row r="6901" spans="2:19" customFormat="1" x14ac:dyDescent="0.25">
      <c r="B6901" s="200" t="s">
        <v>866</v>
      </c>
      <c r="C6901" s="114">
        <v>6</v>
      </c>
      <c r="D6901" s="1">
        <v>6.7</v>
      </c>
      <c r="E6901" s="1"/>
      <c r="F6901" s="1"/>
      <c r="G6901" s="4">
        <f t="shared" si="1263"/>
        <v>64.961200000000005</v>
      </c>
      <c r="H6901" s="201"/>
      <c r="I6901" s="201"/>
      <c r="J6901" s="204">
        <f t="shared" si="1261"/>
        <v>3.5256523554911458E-3</v>
      </c>
      <c r="K6901" s="204">
        <f t="shared" si="1257"/>
        <v>0.22903061223785337</v>
      </c>
      <c r="L6901" s="28">
        <f t="shared" si="1264"/>
        <v>14.077969600318117</v>
      </c>
      <c r="M6901" s="28">
        <f t="shared" si="1258"/>
        <v>0.9145218165384269</v>
      </c>
      <c r="N6901" s="28">
        <f t="shared" si="1262"/>
        <v>11.849976492405487</v>
      </c>
      <c r="O6901" s="28">
        <f t="shared" si="1259"/>
        <v>0.76978870784942166</v>
      </c>
      <c r="P6901" s="28">
        <f t="shared" si="1260"/>
        <v>1.6843105243878487</v>
      </c>
      <c r="Q6901" s="6">
        <f t="shared" si="1254"/>
        <v>0.43897047193844491</v>
      </c>
      <c r="R6901" s="6">
        <f t="shared" si="1255"/>
        <v>0.30021759606127446</v>
      </c>
      <c r="S6901" s="6">
        <f t="shared" si="1256"/>
        <v>0.73918806799971937</v>
      </c>
    </row>
    <row r="6902" spans="2:19" customFormat="1" x14ac:dyDescent="0.25">
      <c r="B6902" s="200" t="s">
        <v>866</v>
      </c>
      <c r="C6902" s="114">
        <v>6</v>
      </c>
      <c r="D6902" s="1">
        <v>5.5</v>
      </c>
      <c r="E6902" s="1"/>
      <c r="F6902" s="1"/>
      <c r="G6902" s="4">
        <f t="shared" si="1263"/>
        <v>64.961200000000005</v>
      </c>
      <c r="H6902" s="201"/>
      <c r="I6902" s="201"/>
      <c r="J6902" s="204">
        <f t="shared" si="1261"/>
        <v>2.3758294442772811E-3</v>
      </c>
      <c r="K6902" s="204">
        <f t="shared" si="1257"/>
        <v>0.15433673468913039</v>
      </c>
      <c r="L6902" s="28">
        <f t="shared" si="1264"/>
        <v>8.9430956308196485</v>
      </c>
      <c r="M6902" s="28">
        <f t="shared" si="1258"/>
        <v>0.58095423516110178</v>
      </c>
      <c r="N6902" s="28">
        <f t="shared" si="1262"/>
        <v>9.4066355127217793</v>
      </c>
      <c r="O6902" s="28">
        <f t="shared" si="1259"/>
        <v>0.61106634272138272</v>
      </c>
      <c r="P6902" s="28">
        <f t="shared" si="1260"/>
        <v>1.1920205778824844</v>
      </c>
      <c r="Q6902" s="6">
        <f t="shared" si="1254"/>
        <v>0.27885803287732885</v>
      </c>
      <c r="R6902" s="6">
        <f t="shared" si="1255"/>
        <v>0.23831587366133927</v>
      </c>
      <c r="S6902" s="6">
        <f t="shared" si="1256"/>
        <v>0.51717390653866813</v>
      </c>
    </row>
    <row r="6903" spans="2:19" customFormat="1" x14ac:dyDescent="0.25">
      <c r="B6903" s="200" t="s">
        <v>866</v>
      </c>
      <c r="C6903" s="114">
        <v>6</v>
      </c>
      <c r="D6903" s="1">
        <v>5.0999999999999996</v>
      </c>
      <c r="E6903" s="1"/>
      <c r="F6903" s="1"/>
      <c r="G6903" s="4">
        <f t="shared" si="1263"/>
        <v>64.961200000000005</v>
      </c>
      <c r="H6903" s="201"/>
      <c r="I6903" s="201"/>
      <c r="J6903" s="204">
        <f t="shared" si="1261"/>
        <v>2.0428206229967626E-3</v>
      </c>
      <c r="K6903" s="204">
        <f t="shared" si="1257"/>
        <v>0.13270408162857128</v>
      </c>
      <c r="L6903" s="28">
        <f t="shared" si="1264"/>
        <v>7.5179232289815232</v>
      </c>
      <c r="M6903" s="28">
        <f t="shared" si="1258"/>
        <v>0.48837332393509775</v>
      </c>
      <c r="N6903" s="28">
        <f t="shared" si="1262"/>
        <v>8.6112674075792555</v>
      </c>
      <c r="O6903" s="28">
        <f t="shared" si="1259"/>
        <v>0.55939827516743446</v>
      </c>
      <c r="P6903" s="28">
        <f t="shared" si="1260"/>
        <v>1.0477715991025323</v>
      </c>
      <c r="Q6903" s="6">
        <f t="shared" si="1254"/>
        <v>0.2344191954888469</v>
      </c>
      <c r="R6903" s="6">
        <f t="shared" si="1255"/>
        <v>0.21816532731529945</v>
      </c>
      <c r="S6903" s="6">
        <f t="shared" si="1256"/>
        <v>0.45258452280414635</v>
      </c>
    </row>
    <row r="6904" spans="2:19" customFormat="1" x14ac:dyDescent="0.25">
      <c r="B6904" s="200" t="s">
        <v>866</v>
      </c>
      <c r="C6904" s="114">
        <v>6</v>
      </c>
      <c r="D6904" s="1">
        <v>4.9000000000000004</v>
      </c>
      <c r="E6904" s="1"/>
      <c r="F6904" s="1"/>
      <c r="G6904" s="4">
        <f t="shared" si="1263"/>
        <v>64.961200000000005</v>
      </c>
      <c r="H6904" s="201"/>
      <c r="I6904" s="201"/>
      <c r="J6904" s="204">
        <f t="shared" si="1261"/>
        <v>1.8857409903172736E-3</v>
      </c>
      <c r="K6904" s="204">
        <f t="shared" si="1257"/>
        <v>0.12249999999623211</v>
      </c>
      <c r="L6904" s="28">
        <f t="shared" si="1264"/>
        <v>6.8573266813152358</v>
      </c>
      <c r="M6904" s="28">
        <f t="shared" si="1258"/>
        <v>0.44546017865048693</v>
      </c>
      <c r="N6904" s="28">
        <f t="shared" si="1262"/>
        <v>8.2174937658920371</v>
      </c>
      <c r="O6904" s="28">
        <f t="shared" si="1259"/>
        <v>0.53381826637890784</v>
      </c>
      <c r="P6904" s="28">
        <f t="shared" si="1260"/>
        <v>0.97927844502939476</v>
      </c>
      <c r="Q6904" s="6">
        <f t="shared" si="1254"/>
        <v>0.21382088575223371</v>
      </c>
      <c r="R6904" s="6">
        <f t="shared" si="1255"/>
        <v>0.20818912388777405</v>
      </c>
      <c r="S6904" s="6">
        <f t="shared" si="1256"/>
        <v>0.42201000964000779</v>
      </c>
    </row>
    <row r="6905" spans="2:19" customFormat="1" x14ac:dyDescent="0.25">
      <c r="B6905" s="200" t="s">
        <v>866</v>
      </c>
      <c r="C6905" s="114">
        <v>6</v>
      </c>
      <c r="D6905" s="1">
        <v>5.5</v>
      </c>
      <c r="E6905" s="1"/>
      <c r="F6905" s="1"/>
      <c r="G6905" s="4">
        <f t="shared" si="1263"/>
        <v>64.961200000000005</v>
      </c>
      <c r="H6905" s="201"/>
      <c r="I6905" s="201"/>
      <c r="J6905" s="204">
        <f t="shared" si="1261"/>
        <v>2.3758294442772811E-3</v>
      </c>
      <c r="K6905" s="204">
        <f t="shared" si="1257"/>
        <v>0.15433673468913039</v>
      </c>
      <c r="L6905" s="28">
        <f t="shared" si="1264"/>
        <v>8.9430956308196485</v>
      </c>
      <c r="M6905" s="28">
        <f t="shared" si="1258"/>
        <v>0.58095423516110178</v>
      </c>
      <c r="N6905" s="28">
        <f t="shared" si="1262"/>
        <v>9.4066355127217793</v>
      </c>
      <c r="O6905" s="28">
        <f t="shared" si="1259"/>
        <v>0.61106634272138272</v>
      </c>
      <c r="P6905" s="28">
        <f t="shared" si="1260"/>
        <v>1.1920205778824844</v>
      </c>
      <c r="Q6905" s="6">
        <f t="shared" si="1254"/>
        <v>0.27885803287732885</v>
      </c>
      <c r="R6905" s="6">
        <f t="shared" si="1255"/>
        <v>0.23831587366133927</v>
      </c>
      <c r="S6905" s="6">
        <f t="shared" si="1256"/>
        <v>0.51717390653866813</v>
      </c>
    </row>
    <row r="6906" spans="2:19" customFormat="1" x14ac:dyDescent="0.25">
      <c r="B6906" s="200" t="s">
        <v>866</v>
      </c>
      <c r="C6906" s="114">
        <v>6</v>
      </c>
      <c r="D6906" s="1">
        <v>5.7</v>
      </c>
      <c r="E6906" s="1"/>
      <c r="F6906" s="1"/>
      <c r="G6906" s="4">
        <f t="shared" si="1263"/>
        <v>64.961200000000005</v>
      </c>
      <c r="H6906" s="201"/>
      <c r="I6906" s="201"/>
      <c r="J6906" s="204">
        <f t="shared" si="1261"/>
        <v>2.5517586328783095E-3</v>
      </c>
      <c r="K6906" s="204">
        <f t="shared" si="1257"/>
        <v>0.1657653061173503</v>
      </c>
      <c r="L6906" s="28">
        <f t="shared" si="1264"/>
        <v>9.7084599828880815</v>
      </c>
      <c r="M6906" s="28">
        <f t="shared" si="1258"/>
        <v>0.63067322287304872</v>
      </c>
      <c r="N6906" s="28">
        <f t="shared" si="1262"/>
        <v>9.8080698655856366</v>
      </c>
      <c r="O6906" s="28">
        <f t="shared" si="1259"/>
        <v>0.63714400051044973</v>
      </c>
      <c r="P6906" s="28">
        <f t="shared" si="1260"/>
        <v>1.2678172233834983</v>
      </c>
      <c r="Q6906" s="6">
        <f t="shared" si="1254"/>
        <v>0.30272314697906338</v>
      </c>
      <c r="R6906" s="6">
        <f t="shared" si="1255"/>
        <v>0.24848616019907541</v>
      </c>
      <c r="S6906" s="6">
        <f t="shared" si="1256"/>
        <v>0.55120930717813876</v>
      </c>
    </row>
    <row r="6907" spans="2:19" customFormat="1" x14ac:dyDescent="0.25">
      <c r="B6907" s="200" t="s">
        <v>866</v>
      </c>
      <c r="C6907" s="114">
        <v>6</v>
      </c>
      <c r="D6907" s="1">
        <v>3.6</v>
      </c>
      <c r="E6907" s="1"/>
      <c r="F6907" s="1"/>
      <c r="G6907" s="4">
        <f t="shared" si="1263"/>
        <v>64.961200000000005</v>
      </c>
      <c r="H6907" s="201"/>
      <c r="I6907" s="201"/>
      <c r="J6907" s="204">
        <f t="shared" si="1261"/>
        <v>1.0178760197630931E-3</v>
      </c>
      <c r="K6907" s="204">
        <f t="shared" si="1257"/>
        <v>6.6122448977558021E-2</v>
      </c>
      <c r="L6907" s="28">
        <f t="shared" si="1264"/>
        <v>3.375464158589657</v>
      </c>
      <c r="M6907" s="28">
        <f t="shared" si="1258"/>
        <v>0.21927420655205926</v>
      </c>
      <c r="N6907" s="28">
        <f t="shared" si="1262"/>
        <v>5.7290669248255632</v>
      </c>
      <c r="O6907" s="28">
        <f t="shared" si="1259"/>
        <v>0.37216706953560269</v>
      </c>
      <c r="P6907" s="28">
        <f t="shared" si="1260"/>
        <v>0.59144127608766195</v>
      </c>
      <c r="Q6907" s="6">
        <f t="shared" si="1254"/>
        <v>0.10525161914498844</v>
      </c>
      <c r="R6907" s="6">
        <f t="shared" si="1255"/>
        <v>0.14514515711888507</v>
      </c>
      <c r="S6907" s="6">
        <f t="shared" si="1256"/>
        <v>0.25039677626387352</v>
      </c>
    </row>
    <row r="6908" spans="2:19" customFormat="1" x14ac:dyDescent="0.25">
      <c r="B6908" s="200" t="s">
        <v>866</v>
      </c>
      <c r="C6908" s="114">
        <v>6</v>
      </c>
      <c r="D6908" s="1">
        <v>8</v>
      </c>
      <c r="E6908" s="1"/>
      <c r="F6908" s="1"/>
      <c r="G6908" s="4">
        <f t="shared" si="1263"/>
        <v>64.961200000000005</v>
      </c>
      <c r="H6908" s="201"/>
      <c r="I6908" s="201"/>
      <c r="J6908" s="204">
        <f t="shared" si="1261"/>
        <v>5.0265482457436689E-3</v>
      </c>
      <c r="K6908" s="204">
        <f t="shared" si="1257"/>
        <v>0.32653061223485441</v>
      </c>
      <c r="L6908" s="28">
        <f t="shared" si="1264"/>
        <v>21.164008717497858</v>
      </c>
      <c r="M6908" s="28">
        <f t="shared" si="1258"/>
        <v>1.3748394297657729</v>
      </c>
      <c r="N6908" s="28">
        <f t="shared" si="1262"/>
        <v>14.58227400291401</v>
      </c>
      <c r="O6908" s="28">
        <f t="shared" si="1259"/>
        <v>0.94728203633176278</v>
      </c>
      <c r="P6908" s="28">
        <f t="shared" si="1260"/>
        <v>2.3221214660975358</v>
      </c>
      <c r="Q6908" s="6">
        <f t="shared" si="1254"/>
        <v>0.65992292628757099</v>
      </c>
      <c r="R6908" s="6">
        <f t="shared" si="1255"/>
        <v>0.3694399941693875</v>
      </c>
      <c r="S6908" s="6">
        <f t="shared" si="1256"/>
        <v>1.0293629204569585</v>
      </c>
    </row>
    <row r="6909" spans="2:19" customFormat="1" x14ac:dyDescent="0.25">
      <c r="B6909" s="200" t="s">
        <v>866</v>
      </c>
      <c r="C6909" s="114">
        <v>6</v>
      </c>
      <c r="D6909" s="1">
        <v>4.9000000000000004</v>
      </c>
      <c r="E6909" s="1"/>
      <c r="F6909" s="1"/>
      <c r="G6909" s="4">
        <f t="shared" si="1263"/>
        <v>64.961200000000005</v>
      </c>
      <c r="H6909" s="201"/>
      <c r="I6909" s="201"/>
      <c r="J6909" s="204">
        <f t="shared" si="1261"/>
        <v>1.8857409903172736E-3</v>
      </c>
      <c r="K6909" s="204">
        <f t="shared" si="1257"/>
        <v>0.12249999999623211</v>
      </c>
      <c r="L6909" s="28">
        <f t="shared" si="1264"/>
        <v>6.8573266813152358</v>
      </c>
      <c r="M6909" s="28">
        <f t="shared" si="1258"/>
        <v>0.44546017865048693</v>
      </c>
      <c r="N6909" s="28">
        <f t="shared" si="1262"/>
        <v>8.2174937658920371</v>
      </c>
      <c r="O6909" s="28">
        <f t="shared" si="1259"/>
        <v>0.53381826637890784</v>
      </c>
      <c r="P6909" s="28">
        <f t="shared" si="1260"/>
        <v>0.97927844502939476</v>
      </c>
      <c r="Q6909" s="6">
        <f t="shared" si="1254"/>
        <v>0.21382088575223371</v>
      </c>
      <c r="R6909" s="6">
        <f t="shared" si="1255"/>
        <v>0.20818912388777405</v>
      </c>
      <c r="S6909" s="6">
        <f t="shared" si="1256"/>
        <v>0.42201000964000779</v>
      </c>
    </row>
    <row r="6910" spans="2:19" customFormat="1" x14ac:dyDescent="0.25">
      <c r="B6910" s="200" t="s">
        <v>866</v>
      </c>
      <c r="C6910" s="114">
        <v>6</v>
      </c>
      <c r="D6910" s="1">
        <v>5.5</v>
      </c>
      <c r="E6910" s="1"/>
      <c r="F6910" s="1"/>
      <c r="G6910" s="4">
        <f t="shared" si="1263"/>
        <v>64.961200000000005</v>
      </c>
      <c r="H6910" s="201"/>
      <c r="I6910" s="201"/>
      <c r="J6910" s="204">
        <f t="shared" si="1261"/>
        <v>2.3758294442772811E-3</v>
      </c>
      <c r="K6910" s="204">
        <f t="shared" si="1257"/>
        <v>0.15433673468913039</v>
      </c>
      <c r="L6910" s="28">
        <f t="shared" si="1264"/>
        <v>8.9430956308196485</v>
      </c>
      <c r="M6910" s="28">
        <f t="shared" si="1258"/>
        <v>0.58095423516110178</v>
      </c>
      <c r="N6910" s="28">
        <f t="shared" si="1262"/>
        <v>9.4066355127217793</v>
      </c>
      <c r="O6910" s="28">
        <f t="shared" si="1259"/>
        <v>0.61106634272138272</v>
      </c>
      <c r="P6910" s="28">
        <f t="shared" si="1260"/>
        <v>1.1920205778824844</v>
      </c>
      <c r="Q6910" s="6">
        <f t="shared" si="1254"/>
        <v>0.27885803287732885</v>
      </c>
      <c r="R6910" s="6">
        <f t="shared" si="1255"/>
        <v>0.23831587366133927</v>
      </c>
      <c r="S6910" s="6">
        <f t="shared" si="1256"/>
        <v>0.51717390653866813</v>
      </c>
    </row>
    <row r="6911" spans="2:19" customFormat="1" x14ac:dyDescent="0.25">
      <c r="B6911" s="200" t="s">
        <v>866</v>
      </c>
      <c r="C6911" s="114">
        <v>6</v>
      </c>
      <c r="D6911" s="1">
        <v>4</v>
      </c>
      <c r="E6911" s="1"/>
      <c r="F6911" s="1"/>
      <c r="G6911" s="4">
        <f t="shared" si="1263"/>
        <v>64.961200000000005</v>
      </c>
      <c r="H6911" s="201"/>
      <c r="I6911" s="201"/>
      <c r="J6911" s="204">
        <f t="shared" si="1261"/>
        <v>1.2566370614359172E-3</v>
      </c>
      <c r="K6911" s="204">
        <f t="shared" si="1257"/>
        <v>8.1632653058713603E-2</v>
      </c>
      <c r="L6911" s="28">
        <f t="shared" si="1264"/>
        <v>4.3006091215286046</v>
      </c>
      <c r="M6911" s="28">
        <f t="shared" si="1258"/>
        <v>0.27937273468421148</v>
      </c>
      <c r="N6911" s="28">
        <f t="shared" si="1262"/>
        <v>6.4806737611278331</v>
      </c>
      <c r="O6911" s="28">
        <f t="shared" si="1259"/>
        <v>0.42099235249702632</v>
      </c>
      <c r="P6911" s="28">
        <f t="shared" si="1260"/>
        <v>0.7003650871812378</v>
      </c>
      <c r="Q6911" s="6">
        <f t="shared" si="1254"/>
        <v>0.1340989126484215</v>
      </c>
      <c r="R6911" s="6">
        <f t="shared" si="1255"/>
        <v>0.16418701747384026</v>
      </c>
      <c r="S6911" s="6">
        <f t="shared" si="1256"/>
        <v>0.29828593012226179</v>
      </c>
    </row>
    <row r="6912" spans="2:19" customFormat="1" x14ac:dyDescent="0.25">
      <c r="B6912" s="200" t="s">
        <v>866</v>
      </c>
      <c r="C6912" s="114">
        <v>6</v>
      </c>
      <c r="D6912" s="1">
        <v>7.5</v>
      </c>
      <c r="E6912" s="1"/>
      <c r="F6912" s="1"/>
      <c r="G6912" s="4">
        <f t="shared" si="1263"/>
        <v>64.961200000000005</v>
      </c>
      <c r="H6912" s="201"/>
      <c r="I6912" s="201"/>
      <c r="J6912" s="204">
        <f t="shared" si="1261"/>
        <v>4.4178646691106467E-3</v>
      </c>
      <c r="K6912" s="204">
        <f t="shared" si="1257"/>
        <v>0.28698979590953999</v>
      </c>
      <c r="L6912" s="28">
        <f t="shared" si="1264"/>
        <v>18.245673379916788</v>
      </c>
      <c r="M6912" s="28">
        <f t="shared" si="1258"/>
        <v>1.1852608605569988</v>
      </c>
      <c r="N6912" s="28">
        <f t="shared" si="1262"/>
        <v>13.521710947318155</v>
      </c>
      <c r="O6912" s="28">
        <f t="shared" si="1259"/>
        <v>0.87838658622827981</v>
      </c>
      <c r="P6912" s="28">
        <f t="shared" si="1260"/>
        <v>2.0636474467852786</v>
      </c>
      <c r="Q6912" s="6">
        <f t="shared" si="1254"/>
        <v>0.56892521306735933</v>
      </c>
      <c r="R6912" s="6">
        <f t="shared" si="1255"/>
        <v>0.34257076862902913</v>
      </c>
      <c r="S6912" s="6">
        <f t="shared" si="1256"/>
        <v>0.91149598169638846</v>
      </c>
    </row>
    <row r="6913" spans="2:19" customFormat="1" x14ac:dyDescent="0.25">
      <c r="B6913" s="200" t="s">
        <v>866</v>
      </c>
      <c r="C6913" s="114">
        <v>6</v>
      </c>
      <c r="D6913" s="1">
        <v>6.5</v>
      </c>
      <c r="E6913" s="1"/>
      <c r="F6913" s="1"/>
      <c r="G6913" s="4">
        <f t="shared" si="1263"/>
        <v>64.961200000000005</v>
      </c>
      <c r="H6913" s="201"/>
      <c r="I6913" s="201"/>
      <c r="J6913" s="204">
        <f t="shared" si="1261"/>
        <v>3.3183072403542195E-3</v>
      </c>
      <c r="K6913" s="204">
        <f t="shared" si="1257"/>
        <v>0.21556122448316564</v>
      </c>
      <c r="L6913" s="28">
        <f t="shared" si="1264"/>
        <v>13.130517975640537</v>
      </c>
      <c r="M6913" s="28">
        <f t="shared" si="1258"/>
        <v>0.85297422086363262</v>
      </c>
      <c r="N6913" s="28">
        <f t="shared" si="1262"/>
        <v>11.437170539605743</v>
      </c>
      <c r="O6913" s="28">
        <f t="shared" si="1259"/>
        <v>0.74297233726827139</v>
      </c>
      <c r="P6913" s="28">
        <f t="shared" si="1260"/>
        <v>1.5959465581319039</v>
      </c>
      <c r="Q6913" s="6">
        <f t="shared" si="1254"/>
        <v>0.40942762601454363</v>
      </c>
      <c r="R6913" s="6">
        <f t="shared" si="1255"/>
        <v>0.28975921153462586</v>
      </c>
      <c r="S6913" s="6">
        <f t="shared" si="1256"/>
        <v>0.69918683754916944</v>
      </c>
    </row>
    <row r="6914" spans="2:19" customFormat="1" x14ac:dyDescent="0.25">
      <c r="B6914" s="200" t="s">
        <v>866</v>
      </c>
      <c r="C6914" s="114">
        <v>6</v>
      </c>
      <c r="D6914" s="1">
        <v>5.4</v>
      </c>
      <c r="E6914" s="1"/>
      <c r="F6914" s="1"/>
      <c r="G6914" s="4">
        <f t="shared" si="1263"/>
        <v>64.961200000000005</v>
      </c>
      <c r="H6914" s="201"/>
      <c r="I6914" s="201"/>
      <c r="J6914" s="204">
        <f t="shared" si="1261"/>
        <v>2.2902210444669595E-3</v>
      </c>
      <c r="K6914" s="204">
        <f t="shared" si="1257"/>
        <v>0.14877551019950555</v>
      </c>
      <c r="L6914" s="28">
        <f t="shared" si="1264"/>
        <v>8.5736806990755614</v>
      </c>
      <c r="M6914" s="28">
        <f t="shared" si="1258"/>
        <v>0.55695659743162507</v>
      </c>
      <c r="N6914" s="28">
        <f t="shared" si="1262"/>
        <v>9.2068415424761678</v>
      </c>
      <c r="O6914" s="28">
        <f t="shared" si="1259"/>
        <v>0.5980874864097232</v>
      </c>
      <c r="P6914" s="28">
        <f t="shared" si="1260"/>
        <v>1.1550440838413483</v>
      </c>
      <c r="Q6914" s="6">
        <f t="shared" si="1254"/>
        <v>0.26733916676718</v>
      </c>
      <c r="R6914" s="6">
        <f t="shared" si="1255"/>
        <v>0.23325411969979207</v>
      </c>
      <c r="S6914" s="6">
        <f t="shared" si="1256"/>
        <v>0.5005932864669721</v>
      </c>
    </row>
    <row r="6915" spans="2:19" customFormat="1" x14ac:dyDescent="0.25">
      <c r="B6915" s="200" t="s">
        <v>866</v>
      </c>
      <c r="C6915" s="114">
        <v>6</v>
      </c>
      <c r="D6915" s="1">
        <v>9.9</v>
      </c>
      <c r="E6915" s="1"/>
      <c r="F6915" s="1"/>
      <c r="G6915" s="4">
        <f t="shared" si="1263"/>
        <v>64.961200000000005</v>
      </c>
      <c r="H6915" s="201"/>
      <c r="I6915" s="201"/>
      <c r="J6915" s="204">
        <f t="shared" si="1261"/>
        <v>7.6976873994583908E-3</v>
      </c>
      <c r="K6915" s="204">
        <f t="shared" si="1257"/>
        <v>0.50005102039278249</v>
      </c>
      <c r="L6915" s="28">
        <f t="shared" si="1264"/>
        <v>34.542945232877933</v>
      </c>
      <c r="M6915" s="28">
        <f t="shared" si="1258"/>
        <v>2.2439512173861407</v>
      </c>
      <c r="N6915" s="28">
        <f t="shared" si="1262"/>
        <v>18.711264904239826</v>
      </c>
      <c r="O6915" s="28">
        <f t="shared" si="1259"/>
        <v>1.2155062452734979</v>
      </c>
      <c r="P6915" s="28">
        <f t="shared" si="1260"/>
        <v>3.4594574626596386</v>
      </c>
      <c r="Q6915" s="6">
        <f t="shared" ref="Q6915:Q6978" si="1265">M6915*0.48</f>
        <v>1.0770965843453475</v>
      </c>
      <c r="R6915" s="6">
        <f t="shared" ref="R6915:R6978" si="1266">O6915*0.39</f>
        <v>0.47404743565666418</v>
      </c>
      <c r="S6915" s="6">
        <f t="shared" ref="S6915:S6978" si="1267">Q6915+R6915</f>
        <v>1.5511440200020117</v>
      </c>
    </row>
    <row r="6916" spans="2:19" customFormat="1" x14ac:dyDescent="0.25">
      <c r="B6916" s="200" t="s">
        <v>866</v>
      </c>
      <c r="C6916" s="114">
        <v>6</v>
      </c>
      <c r="D6916" s="1">
        <v>3.6</v>
      </c>
      <c r="E6916" s="1"/>
      <c r="F6916" s="1"/>
      <c r="G6916" s="4">
        <f t="shared" si="1263"/>
        <v>64.961200000000005</v>
      </c>
      <c r="H6916" s="201"/>
      <c r="I6916" s="201"/>
      <c r="J6916" s="204">
        <f t="shared" si="1261"/>
        <v>1.0178760197630931E-3</v>
      </c>
      <c r="K6916" s="204">
        <f t="shared" si="1257"/>
        <v>6.6122448977558021E-2</v>
      </c>
      <c r="L6916" s="28">
        <f t="shared" si="1264"/>
        <v>3.375464158589657</v>
      </c>
      <c r="M6916" s="28">
        <f t="shared" si="1258"/>
        <v>0.21927420655205926</v>
      </c>
      <c r="N6916" s="28">
        <f t="shared" si="1262"/>
        <v>5.7290669248255632</v>
      </c>
      <c r="O6916" s="28">
        <f t="shared" si="1259"/>
        <v>0.37216706953560269</v>
      </c>
      <c r="P6916" s="28">
        <f t="shared" si="1260"/>
        <v>0.59144127608766195</v>
      </c>
      <c r="Q6916" s="6">
        <f t="shared" si="1265"/>
        <v>0.10525161914498844</v>
      </c>
      <c r="R6916" s="6">
        <f t="shared" si="1266"/>
        <v>0.14514515711888507</v>
      </c>
      <c r="S6916" s="6">
        <f t="shared" si="1267"/>
        <v>0.25039677626387352</v>
      </c>
    </row>
    <row r="6917" spans="2:19" customFormat="1" x14ac:dyDescent="0.25">
      <c r="B6917" s="200" t="s">
        <v>866</v>
      </c>
      <c r="C6917" s="114">
        <v>6</v>
      </c>
      <c r="D6917" s="1">
        <v>4.4000000000000004</v>
      </c>
      <c r="E6917" s="1"/>
      <c r="F6917" s="1"/>
      <c r="G6917" s="4">
        <f t="shared" si="1263"/>
        <v>64.961200000000005</v>
      </c>
      <c r="H6917" s="201"/>
      <c r="I6917" s="201"/>
      <c r="J6917" s="204">
        <f t="shared" si="1261"/>
        <v>1.5205308443374602E-3</v>
      </c>
      <c r="K6917" s="204">
        <f t="shared" si="1257"/>
        <v>9.877551020104347E-2</v>
      </c>
      <c r="L6917" s="28">
        <f t="shared" si="1264"/>
        <v>5.3541650508837426</v>
      </c>
      <c r="M6917" s="28">
        <f t="shared" si="1258"/>
        <v>0.34781299344971695</v>
      </c>
      <c r="N6917" s="28">
        <f t="shared" si="1262"/>
        <v>7.2451870323804508</v>
      </c>
      <c r="O6917" s="28">
        <f t="shared" si="1259"/>
        <v>0.47065605297680857</v>
      </c>
      <c r="P6917" s="28">
        <f t="shared" si="1260"/>
        <v>0.81846904642652551</v>
      </c>
      <c r="Q6917" s="6">
        <f t="shared" si="1265"/>
        <v>0.16695023685586413</v>
      </c>
      <c r="R6917" s="6">
        <f t="shared" si="1266"/>
        <v>0.18355586066095536</v>
      </c>
      <c r="S6917" s="6">
        <f t="shared" si="1267"/>
        <v>0.35050609751681949</v>
      </c>
    </row>
    <row r="6918" spans="2:19" customFormat="1" x14ac:dyDescent="0.25">
      <c r="B6918" s="200" t="s">
        <v>866</v>
      </c>
      <c r="C6918" s="114">
        <v>6</v>
      </c>
      <c r="D6918" s="1">
        <v>3.8</v>
      </c>
      <c r="E6918" s="1"/>
      <c r="F6918" s="1"/>
      <c r="G6918" s="4">
        <f t="shared" si="1263"/>
        <v>64.961200000000005</v>
      </c>
      <c r="H6918" s="201"/>
      <c r="I6918" s="201"/>
      <c r="J6918" s="204">
        <f t="shared" si="1261"/>
        <v>1.1341149479459152E-3</v>
      </c>
      <c r="K6918" s="204">
        <f t="shared" si="1257"/>
        <v>7.3673469385489021E-2</v>
      </c>
      <c r="L6918" s="28">
        <f t="shared" si="1264"/>
        <v>3.8222275656794742</v>
      </c>
      <c r="M6918" s="28">
        <f t="shared" si="1258"/>
        <v>0.24829649415562419</v>
      </c>
      <c r="N6918" s="28">
        <f t="shared" si="1262"/>
        <v>6.1031884174464111</v>
      </c>
      <c r="O6918" s="28">
        <f t="shared" si="1259"/>
        <v>0.39647045111343715</v>
      </c>
      <c r="P6918" s="28">
        <f t="shared" si="1260"/>
        <v>0.64476694526906131</v>
      </c>
      <c r="Q6918" s="6">
        <f t="shared" si="1265"/>
        <v>0.1191823171946996</v>
      </c>
      <c r="R6918" s="6">
        <f t="shared" si="1266"/>
        <v>0.1546234759342405</v>
      </c>
      <c r="S6918" s="6">
        <f t="shared" si="1267"/>
        <v>0.2738057931289401</v>
      </c>
    </row>
    <row r="6919" spans="2:19" customFormat="1" x14ac:dyDescent="0.25">
      <c r="B6919" s="200" t="s">
        <v>866</v>
      </c>
      <c r="C6919" s="114">
        <v>6</v>
      </c>
      <c r="D6919" s="1">
        <v>6</v>
      </c>
      <c r="E6919" s="1"/>
      <c r="F6919" s="1"/>
      <c r="G6919" s="4">
        <f t="shared" si="1263"/>
        <v>64.961200000000005</v>
      </c>
      <c r="H6919" s="201"/>
      <c r="I6919" s="201"/>
      <c r="J6919" s="204">
        <f t="shared" si="1261"/>
        <v>2.8274333882308137E-3</v>
      </c>
      <c r="K6919" s="204">
        <f t="shared" si="1257"/>
        <v>0.1836734693821056</v>
      </c>
      <c r="L6919" s="28">
        <f t="shared" si="1264"/>
        <v>10.923549380812876</v>
      </c>
      <c r="M6919" s="28">
        <f t="shared" si="1258"/>
        <v>0.70960688980053355</v>
      </c>
      <c r="N6919" s="28">
        <f t="shared" si="1262"/>
        <v>10.414704032978928</v>
      </c>
      <c r="O6919" s="28">
        <f t="shared" si="1259"/>
        <v>0.67655168474967775</v>
      </c>
      <c r="P6919" s="28">
        <f t="shared" si="1260"/>
        <v>1.3861585745502114</v>
      </c>
      <c r="Q6919" s="6">
        <f t="shared" si="1265"/>
        <v>0.34061130710425608</v>
      </c>
      <c r="R6919" s="6">
        <f t="shared" si="1266"/>
        <v>0.26385515705237433</v>
      </c>
      <c r="S6919" s="6">
        <f t="shared" si="1267"/>
        <v>0.60446646415663041</v>
      </c>
    </row>
    <row r="6920" spans="2:19" customFormat="1" x14ac:dyDescent="0.25">
      <c r="B6920" s="200" t="s">
        <v>866</v>
      </c>
      <c r="C6920" s="114">
        <v>6</v>
      </c>
      <c r="D6920" s="1">
        <v>8.5</v>
      </c>
      <c r="E6920" s="1"/>
      <c r="F6920" s="1"/>
      <c r="G6920" s="4">
        <f t="shared" si="1263"/>
        <v>64.961200000000005</v>
      </c>
      <c r="H6920" s="201"/>
      <c r="I6920" s="201"/>
      <c r="J6920" s="204">
        <f t="shared" si="1261"/>
        <v>5.6745017305465653E-3</v>
      </c>
      <c r="K6920" s="204">
        <f t="shared" si="1257"/>
        <v>0.36862244896825369</v>
      </c>
      <c r="L6920" s="28">
        <f t="shared" si="1264"/>
        <v>24.32921867173739</v>
      </c>
      <c r="M6920" s="28">
        <f t="shared" si="1258"/>
        <v>1.5804552706332824</v>
      </c>
      <c r="N6920" s="28">
        <f t="shared" si="1262"/>
        <v>15.654172411593242</v>
      </c>
      <c r="O6920" s="28">
        <f t="shared" si="1259"/>
        <v>1.0169138445882482</v>
      </c>
      <c r="P6920" s="28">
        <f t="shared" si="1260"/>
        <v>2.5973691152215306</v>
      </c>
      <c r="Q6920" s="6">
        <f t="shared" si="1265"/>
        <v>0.75861852990397549</v>
      </c>
      <c r="R6920" s="6">
        <f t="shared" si="1266"/>
        <v>0.39659639938941682</v>
      </c>
      <c r="S6920" s="6">
        <f t="shared" si="1267"/>
        <v>1.1552149292933924</v>
      </c>
    </row>
    <row r="6921" spans="2:19" customFormat="1" x14ac:dyDescent="0.25">
      <c r="B6921" s="200" t="s">
        <v>866</v>
      </c>
      <c r="C6921" s="114">
        <v>6</v>
      </c>
      <c r="D6921" s="1">
        <v>4.0999999999999996</v>
      </c>
      <c r="E6921" s="1"/>
      <c r="F6921" s="1"/>
      <c r="G6921" s="4">
        <f t="shared" si="1263"/>
        <v>64.961200000000005</v>
      </c>
      <c r="H6921" s="201"/>
      <c r="I6921" s="201"/>
      <c r="J6921" s="204">
        <f t="shared" si="1261"/>
        <v>1.3202543126711102E-3</v>
      </c>
      <c r="K6921" s="204">
        <f t="shared" si="1257"/>
        <v>8.5765306119810952E-2</v>
      </c>
      <c r="L6921" s="28">
        <f t="shared" si="1264"/>
        <v>4.5518101325650582</v>
      </c>
      <c r="M6921" s="28">
        <f t="shared" si="1258"/>
        <v>0.29569105411886604</v>
      </c>
      <c r="N6921" s="28">
        <f t="shared" si="1262"/>
        <v>6.670633528309061</v>
      </c>
      <c r="O6921" s="28">
        <f t="shared" si="1259"/>
        <v>0.43333236716418877</v>
      </c>
      <c r="P6921" s="28">
        <f t="shared" si="1260"/>
        <v>0.72902342128305486</v>
      </c>
      <c r="Q6921" s="6">
        <f t="shared" si="1265"/>
        <v>0.14193170597705571</v>
      </c>
      <c r="R6921" s="6">
        <f t="shared" si="1266"/>
        <v>0.16899962319403364</v>
      </c>
      <c r="S6921" s="6">
        <f t="shared" si="1267"/>
        <v>0.31093132917108934</v>
      </c>
    </row>
    <row r="6922" spans="2:19" customFormat="1" x14ac:dyDescent="0.25">
      <c r="B6922" s="200" t="s">
        <v>866</v>
      </c>
      <c r="C6922" s="114">
        <v>6</v>
      </c>
      <c r="D6922" s="1">
        <v>5.5</v>
      </c>
      <c r="E6922" s="1"/>
      <c r="F6922" s="1"/>
      <c r="G6922" s="4">
        <f t="shared" si="1263"/>
        <v>64.961200000000005</v>
      </c>
      <c r="H6922" s="201"/>
      <c r="I6922" s="201"/>
      <c r="J6922" s="204">
        <f t="shared" si="1261"/>
        <v>2.3758294442772811E-3</v>
      </c>
      <c r="K6922" s="204">
        <f t="shared" si="1257"/>
        <v>0.15433673468913039</v>
      </c>
      <c r="L6922" s="28">
        <f t="shared" si="1264"/>
        <v>8.9430956308196485</v>
      </c>
      <c r="M6922" s="28">
        <f t="shared" si="1258"/>
        <v>0.58095423516110178</v>
      </c>
      <c r="N6922" s="28">
        <f t="shared" si="1262"/>
        <v>9.4066355127217793</v>
      </c>
      <c r="O6922" s="28">
        <f t="shared" si="1259"/>
        <v>0.61106634272138272</v>
      </c>
      <c r="P6922" s="28">
        <f t="shared" si="1260"/>
        <v>1.1920205778824844</v>
      </c>
      <c r="Q6922" s="6">
        <f t="shared" si="1265"/>
        <v>0.27885803287732885</v>
      </c>
      <c r="R6922" s="6">
        <f t="shared" si="1266"/>
        <v>0.23831587366133927</v>
      </c>
      <c r="S6922" s="6">
        <f t="shared" si="1267"/>
        <v>0.51717390653866813</v>
      </c>
    </row>
    <row r="6923" spans="2:19" customFormat="1" x14ac:dyDescent="0.25">
      <c r="B6923" s="200" t="s">
        <v>866</v>
      </c>
      <c r="C6923" s="114">
        <v>6</v>
      </c>
      <c r="D6923" s="1">
        <v>4.9000000000000004</v>
      </c>
      <c r="E6923" s="1"/>
      <c r="F6923" s="1"/>
      <c r="G6923" s="4">
        <f t="shared" si="1263"/>
        <v>64.961200000000005</v>
      </c>
      <c r="H6923" s="201"/>
      <c r="I6923" s="201"/>
      <c r="J6923" s="204">
        <f t="shared" si="1261"/>
        <v>1.8857409903172736E-3</v>
      </c>
      <c r="K6923" s="204">
        <f t="shared" si="1257"/>
        <v>0.12249999999623211</v>
      </c>
      <c r="L6923" s="28">
        <f t="shared" si="1264"/>
        <v>6.8573266813152358</v>
      </c>
      <c r="M6923" s="28">
        <f t="shared" si="1258"/>
        <v>0.44546017865048693</v>
      </c>
      <c r="N6923" s="28">
        <f t="shared" si="1262"/>
        <v>8.2174937658920371</v>
      </c>
      <c r="O6923" s="28">
        <f t="shared" si="1259"/>
        <v>0.53381826637890784</v>
      </c>
      <c r="P6923" s="28">
        <f t="shared" si="1260"/>
        <v>0.97927844502939476</v>
      </c>
      <c r="Q6923" s="6">
        <f t="shared" si="1265"/>
        <v>0.21382088575223371</v>
      </c>
      <c r="R6923" s="6">
        <f t="shared" si="1266"/>
        <v>0.20818912388777405</v>
      </c>
      <c r="S6923" s="6">
        <f t="shared" si="1267"/>
        <v>0.42201000964000779</v>
      </c>
    </row>
    <row r="6924" spans="2:19" customFormat="1" x14ac:dyDescent="0.25">
      <c r="B6924" s="200" t="s">
        <v>866</v>
      </c>
      <c r="C6924" s="114">
        <v>6</v>
      </c>
      <c r="D6924" s="1">
        <v>4.0999999999999996</v>
      </c>
      <c r="E6924" s="1"/>
      <c r="F6924" s="1"/>
      <c r="G6924" s="4">
        <f t="shared" si="1263"/>
        <v>64.961200000000005</v>
      </c>
      <c r="H6924" s="201"/>
      <c r="I6924" s="201"/>
      <c r="J6924" s="204">
        <f t="shared" si="1261"/>
        <v>1.3202543126711102E-3</v>
      </c>
      <c r="K6924" s="204">
        <f t="shared" si="1257"/>
        <v>8.5765306119810952E-2</v>
      </c>
      <c r="L6924" s="28">
        <f t="shared" si="1264"/>
        <v>4.5518101325650582</v>
      </c>
      <c r="M6924" s="28">
        <f t="shared" si="1258"/>
        <v>0.29569105411886604</v>
      </c>
      <c r="N6924" s="28">
        <f t="shared" si="1262"/>
        <v>6.670633528309061</v>
      </c>
      <c r="O6924" s="28">
        <f t="shared" si="1259"/>
        <v>0.43333236716418877</v>
      </c>
      <c r="P6924" s="28">
        <f t="shared" si="1260"/>
        <v>0.72902342128305486</v>
      </c>
      <c r="Q6924" s="6">
        <f t="shared" si="1265"/>
        <v>0.14193170597705571</v>
      </c>
      <c r="R6924" s="6">
        <f t="shared" si="1266"/>
        <v>0.16899962319403364</v>
      </c>
      <c r="S6924" s="6">
        <f t="shared" si="1267"/>
        <v>0.31093132917108934</v>
      </c>
    </row>
    <row r="6925" spans="2:19" customFormat="1" x14ac:dyDescent="0.25">
      <c r="B6925" s="200" t="s">
        <v>866</v>
      </c>
      <c r="C6925" s="114">
        <v>6</v>
      </c>
      <c r="D6925" s="1">
        <v>6</v>
      </c>
      <c r="E6925" s="1"/>
      <c r="F6925" s="1"/>
      <c r="G6925" s="4">
        <f t="shared" si="1263"/>
        <v>64.961200000000005</v>
      </c>
      <c r="H6925" s="201"/>
      <c r="I6925" s="201"/>
      <c r="J6925" s="204">
        <f t="shared" si="1261"/>
        <v>2.8274333882308137E-3</v>
      </c>
      <c r="K6925" s="204">
        <f t="shared" ref="K6925:K6979" si="1268">+IF($D6925&gt;3.01,J6925*64.96120126,J6925*795.77)</f>
        <v>0.1836734693821056</v>
      </c>
      <c r="L6925" s="28">
        <f t="shared" si="1264"/>
        <v>10.923549380812876</v>
      </c>
      <c r="M6925" s="28">
        <f t="shared" ref="M6925:M6979" si="1269">+IF($D6925&gt;3.01,L6925*64.96120126*0.001,L6925*795.77*0.001)</f>
        <v>0.70960688980053355</v>
      </c>
      <c r="N6925" s="28">
        <f t="shared" si="1262"/>
        <v>10.414704032978928</v>
      </c>
      <c r="O6925" s="28">
        <f t="shared" ref="O6925:O6979" si="1270">+IF($D6925&gt;3.01,N6925*64.96120126*0.001,N6925*795.77*0.001)</f>
        <v>0.67655168474967775</v>
      </c>
      <c r="P6925" s="28">
        <f t="shared" ref="P6925:P6979" si="1271">+M6925+O6925</f>
        <v>1.3861585745502114</v>
      </c>
      <c r="Q6925" s="6">
        <f t="shared" si="1265"/>
        <v>0.34061130710425608</v>
      </c>
      <c r="R6925" s="6">
        <f t="shared" si="1266"/>
        <v>0.26385515705237433</v>
      </c>
      <c r="S6925" s="6">
        <f t="shared" si="1267"/>
        <v>0.60446646415663041</v>
      </c>
    </row>
    <row r="6926" spans="2:19" customFormat="1" x14ac:dyDescent="0.25">
      <c r="B6926" s="200" t="s">
        <v>866</v>
      </c>
      <c r="C6926" s="114">
        <v>6</v>
      </c>
      <c r="D6926" s="1">
        <v>9.8000000000000007</v>
      </c>
      <c r="E6926" s="1"/>
      <c r="F6926" s="1"/>
      <c r="G6926" s="4">
        <f t="shared" si="1263"/>
        <v>64.961200000000005</v>
      </c>
      <c r="H6926" s="201"/>
      <c r="I6926" s="201"/>
      <c r="J6926" s="204">
        <f t="shared" si="1261"/>
        <v>7.5429639612690945E-3</v>
      </c>
      <c r="K6926" s="204">
        <f t="shared" si="1268"/>
        <v>0.48999999998492844</v>
      </c>
      <c r="L6926" s="28">
        <f t="shared" si="1264"/>
        <v>33.746038656612889</v>
      </c>
      <c r="M6926" s="28">
        <f t="shared" si="1269"/>
        <v>2.1921832088999702</v>
      </c>
      <c r="N6926" s="28">
        <f t="shared" si="1262"/>
        <v>18.49032216838847</v>
      </c>
      <c r="O6926" s="28">
        <f t="shared" si="1270"/>
        <v>1.2011535397429229</v>
      </c>
      <c r="P6926" s="28">
        <f t="shared" si="1271"/>
        <v>3.3933367486428931</v>
      </c>
      <c r="Q6926" s="6">
        <f t="shared" si="1265"/>
        <v>1.0522479402719858</v>
      </c>
      <c r="R6926" s="6">
        <f t="shared" si="1266"/>
        <v>0.46844988049973996</v>
      </c>
      <c r="S6926" s="6">
        <f t="shared" si="1267"/>
        <v>1.5206978207717257</v>
      </c>
    </row>
    <row r="6927" spans="2:19" customFormat="1" x14ac:dyDescent="0.25">
      <c r="B6927" s="200" t="s">
        <v>866</v>
      </c>
      <c r="C6927" s="114">
        <v>6</v>
      </c>
      <c r="D6927" s="1">
        <v>8.4</v>
      </c>
      <c r="E6927" s="1"/>
      <c r="F6927" s="1"/>
      <c r="G6927" s="4">
        <f t="shared" si="1263"/>
        <v>64.961200000000005</v>
      </c>
      <c r="H6927" s="201"/>
      <c r="I6927" s="201"/>
      <c r="J6927" s="204">
        <f t="shared" si="1261"/>
        <v>5.5417694409323958E-3</v>
      </c>
      <c r="K6927" s="204">
        <f t="shared" si="1268"/>
        <v>0.35999999998892701</v>
      </c>
      <c r="L6927" s="28">
        <f t="shared" si="1264"/>
        <v>23.676207107687297</v>
      </c>
      <c r="M6927" s="28">
        <f t="shared" si="1269"/>
        <v>1.5380348549959169</v>
      </c>
      <c r="N6927" s="28">
        <f t="shared" si="1262"/>
        <v>15.438913512745591</v>
      </c>
      <c r="O6927" s="28">
        <f t="shared" si="1270"/>
        <v>1.0029303679371999</v>
      </c>
      <c r="P6927" s="28">
        <f t="shared" si="1271"/>
        <v>2.5409652229331168</v>
      </c>
      <c r="Q6927" s="6">
        <f t="shared" si="1265"/>
        <v>0.73825673039804007</v>
      </c>
      <c r="R6927" s="6">
        <f t="shared" si="1266"/>
        <v>0.39114284349550799</v>
      </c>
      <c r="S6927" s="6">
        <f t="shared" si="1267"/>
        <v>1.1293995738935481</v>
      </c>
    </row>
    <row r="6928" spans="2:19" customFormat="1" x14ac:dyDescent="0.25">
      <c r="B6928" s="200" t="s">
        <v>866</v>
      </c>
      <c r="C6928" s="114">
        <v>6</v>
      </c>
      <c r="D6928" s="1">
        <v>7.5</v>
      </c>
      <c r="E6928" s="1"/>
      <c r="F6928" s="1"/>
      <c r="G6928" s="4">
        <f t="shared" si="1263"/>
        <v>64.961200000000005</v>
      </c>
      <c r="H6928" s="201"/>
      <c r="I6928" s="201"/>
      <c r="J6928" s="204">
        <f t="shared" si="1261"/>
        <v>4.4178646691106467E-3</v>
      </c>
      <c r="K6928" s="204">
        <f t="shared" si="1268"/>
        <v>0.28698979590953999</v>
      </c>
      <c r="L6928" s="28">
        <f t="shared" si="1264"/>
        <v>18.245673379916788</v>
      </c>
      <c r="M6928" s="28">
        <f t="shared" si="1269"/>
        <v>1.1852608605569988</v>
      </c>
      <c r="N6928" s="28">
        <f t="shared" si="1262"/>
        <v>13.521710947318155</v>
      </c>
      <c r="O6928" s="28">
        <f t="shared" si="1270"/>
        <v>0.87838658622827981</v>
      </c>
      <c r="P6928" s="28">
        <f t="shared" si="1271"/>
        <v>2.0636474467852786</v>
      </c>
      <c r="Q6928" s="6">
        <f t="shared" si="1265"/>
        <v>0.56892521306735933</v>
      </c>
      <c r="R6928" s="6">
        <f t="shared" si="1266"/>
        <v>0.34257076862902913</v>
      </c>
      <c r="S6928" s="6">
        <f t="shared" si="1267"/>
        <v>0.91149598169638846</v>
      </c>
    </row>
    <row r="6929" spans="2:19" customFormat="1" x14ac:dyDescent="0.25">
      <c r="B6929" s="200" t="s">
        <v>866</v>
      </c>
      <c r="C6929" s="114">
        <v>6</v>
      </c>
      <c r="D6929" s="1">
        <v>5</v>
      </c>
      <c r="E6929" s="1"/>
      <c r="F6929" s="1"/>
      <c r="G6929" s="4">
        <f t="shared" si="1263"/>
        <v>64.961200000000005</v>
      </c>
      <c r="H6929" s="201"/>
      <c r="I6929" s="201"/>
      <c r="J6929" s="204">
        <f t="shared" si="1261"/>
        <v>1.9634954084936209E-3</v>
      </c>
      <c r="K6929" s="204">
        <f t="shared" si="1268"/>
        <v>0.12755102040424002</v>
      </c>
      <c r="L6929" s="28">
        <f t="shared" si="1264"/>
        <v>7.1833345216463531</v>
      </c>
      <c r="M6929" s="28">
        <f t="shared" si="1269"/>
        <v>0.46663803957857453</v>
      </c>
      <c r="N6929" s="28">
        <f t="shared" si="1262"/>
        <v>8.4140458590425169</v>
      </c>
      <c r="O6929" s="28">
        <f t="shared" si="1270"/>
        <v>0.54658652646013051</v>
      </c>
      <c r="P6929" s="28">
        <f t="shared" si="1271"/>
        <v>1.0132245660387049</v>
      </c>
      <c r="Q6929" s="6">
        <f t="shared" si="1265"/>
        <v>0.22398625899771576</v>
      </c>
      <c r="R6929" s="6">
        <f t="shared" si="1266"/>
        <v>0.2131687453194509</v>
      </c>
      <c r="S6929" s="6">
        <f t="shared" si="1267"/>
        <v>0.4371550043171667</v>
      </c>
    </row>
    <row r="6930" spans="2:19" customFormat="1" x14ac:dyDescent="0.25">
      <c r="B6930" s="200" t="s">
        <v>866</v>
      </c>
      <c r="C6930" s="114">
        <v>6</v>
      </c>
      <c r="D6930" s="1">
        <v>10.4</v>
      </c>
      <c r="E6930" s="1"/>
      <c r="F6930" s="1"/>
      <c r="G6930" s="4">
        <f t="shared" si="1263"/>
        <v>64.961200000000005</v>
      </c>
      <c r="H6930" s="201"/>
      <c r="I6930" s="201"/>
      <c r="J6930" s="204">
        <f t="shared" si="1261"/>
        <v>8.4948665353068026E-3</v>
      </c>
      <c r="K6930" s="204">
        <f t="shared" si="1268"/>
        <v>0.55183673467690408</v>
      </c>
      <c r="L6930" s="28">
        <f t="shared" si="1264"/>
        <v>38.68598852862943</v>
      </c>
      <c r="M6930" s="28">
        <f t="shared" si="1269"/>
        <v>2.5130882867503472</v>
      </c>
      <c r="N6930" s="28">
        <f t="shared" si="1262"/>
        <v>19.821612268413016</v>
      </c>
      <c r="O6930" s="28">
        <f t="shared" si="1270"/>
        <v>1.2876357438660631</v>
      </c>
      <c r="P6930" s="28">
        <f t="shared" si="1271"/>
        <v>3.8007240306164105</v>
      </c>
      <c r="Q6930" s="6">
        <f t="shared" si="1265"/>
        <v>1.2062823776401665</v>
      </c>
      <c r="R6930" s="6">
        <f t="shared" si="1266"/>
        <v>0.50217794010776462</v>
      </c>
      <c r="S6930" s="6">
        <f t="shared" si="1267"/>
        <v>1.7084603177479312</v>
      </c>
    </row>
    <row r="6931" spans="2:19" customFormat="1" x14ac:dyDescent="0.25">
      <c r="B6931" s="200" t="s">
        <v>866</v>
      </c>
      <c r="C6931" s="114">
        <v>6</v>
      </c>
      <c r="D6931" s="1">
        <v>5.3</v>
      </c>
      <c r="E6931" s="1"/>
      <c r="F6931" s="1"/>
      <c r="G6931" s="4">
        <f t="shared" si="1263"/>
        <v>64.961200000000005</v>
      </c>
      <c r="H6931" s="201"/>
      <c r="I6931" s="201"/>
      <c r="J6931" s="204">
        <f t="shared" si="1261"/>
        <v>2.2061834409834321E-3</v>
      </c>
      <c r="K6931" s="204">
        <f t="shared" si="1268"/>
        <v>0.14331632652620405</v>
      </c>
      <c r="L6931" s="28">
        <f t="shared" si="1264"/>
        <v>8.213046389840704</v>
      </c>
      <c r="M6931" s="28">
        <f t="shared" si="1269"/>
        <v>0.53352935948815838</v>
      </c>
      <c r="N6931" s="28">
        <f t="shared" si="1262"/>
        <v>9.0076755970184212</v>
      </c>
      <c r="O6931" s="28">
        <f t="shared" si="1270"/>
        <v>0.58514942734270425</v>
      </c>
      <c r="P6931" s="28">
        <f t="shared" si="1271"/>
        <v>1.1186787868308627</v>
      </c>
      <c r="Q6931" s="6">
        <f t="shared" si="1265"/>
        <v>0.25609409255431603</v>
      </c>
      <c r="R6931" s="6">
        <f t="shared" si="1266"/>
        <v>0.22820827666365467</v>
      </c>
      <c r="S6931" s="6">
        <f t="shared" si="1267"/>
        <v>0.48430236921797071</v>
      </c>
    </row>
    <row r="6932" spans="2:19" customFormat="1" x14ac:dyDescent="0.25">
      <c r="B6932" s="200" t="s">
        <v>866</v>
      </c>
      <c r="C6932" s="114">
        <v>6</v>
      </c>
      <c r="D6932" s="1">
        <v>10.6</v>
      </c>
      <c r="E6932" s="1"/>
      <c r="F6932" s="1"/>
      <c r="G6932" s="4">
        <f t="shared" si="1263"/>
        <v>64.961200000000005</v>
      </c>
      <c r="H6932" s="201"/>
      <c r="I6932" s="201"/>
      <c r="J6932" s="204">
        <f t="shared" si="1261"/>
        <v>8.8247337639337283E-3</v>
      </c>
      <c r="K6932" s="204">
        <f t="shared" si="1268"/>
        <v>0.57326530610481619</v>
      </c>
      <c r="L6932" s="28">
        <f t="shared" si="1264"/>
        <v>40.417759549842621</v>
      </c>
      <c r="M6932" s="28">
        <f t="shared" si="1269"/>
        <v>2.6255862125956133</v>
      </c>
      <c r="N6932" s="28">
        <f t="shared" si="1262"/>
        <v>20.268323715499825</v>
      </c>
      <c r="O6932" s="28">
        <f t="shared" si="1270"/>
        <v>1.3166546560854151</v>
      </c>
      <c r="P6932" s="28">
        <f t="shared" si="1271"/>
        <v>3.9422408686810284</v>
      </c>
      <c r="Q6932" s="6">
        <f t="shared" si="1265"/>
        <v>1.2602813820458942</v>
      </c>
      <c r="R6932" s="6">
        <f t="shared" si="1266"/>
        <v>0.51349531587331187</v>
      </c>
      <c r="S6932" s="6">
        <f t="shared" si="1267"/>
        <v>1.7737766979192062</v>
      </c>
    </row>
    <row r="6933" spans="2:19" customFormat="1" x14ac:dyDescent="0.25">
      <c r="B6933" s="200" t="s">
        <v>866</v>
      </c>
      <c r="C6933" s="114">
        <v>6</v>
      </c>
      <c r="D6933" s="1">
        <v>6.1</v>
      </c>
      <c r="E6933" s="1"/>
      <c r="F6933" s="1"/>
      <c r="G6933" s="4">
        <f t="shared" si="1263"/>
        <v>64.961200000000005</v>
      </c>
      <c r="H6933" s="201"/>
      <c r="I6933" s="201"/>
      <c r="J6933" s="204">
        <f t="shared" si="1261"/>
        <v>2.9224665660019049E-3</v>
      </c>
      <c r="K6933" s="204">
        <f t="shared" si="1268"/>
        <v>0.18984693876967082</v>
      </c>
      <c r="L6933" s="28">
        <f t="shared" si="1264"/>
        <v>11.346641732690337</v>
      </c>
      <c r="M6933" s="28">
        <f t="shared" si="1269"/>
        <v>0.73709147722241208</v>
      </c>
      <c r="N6933" s="28">
        <f t="shared" si="1262"/>
        <v>10.618077151196925</v>
      </c>
      <c r="O6933" s="28">
        <f t="shared" si="1270"/>
        <v>0.68976304681311085</v>
      </c>
      <c r="P6933" s="28">
        <f t="shared" si="1271"/>
        <v>1.426854524035523</v>
      </c>
      <c r="Q6933" s="6">
        <f t="shared" si="1265"/>
        <v>0.35380390906675779</v>
      </c>
      <c r="R6933" s="6">
        <f t="shared" si="1266"/>
        <v>0.26900758825711324</v>
      </c>
      <c r="S6933" s="6">
        <f t="shared" si="1267"/>
        <v>0.62281149732387098</v>
      </c>
    </row>
    <row r="6934" spans="2:19" customFormat="1" x14ac:dyDescent="0.25">
      <c r="B6934" s="200" t="s">
        <v>866</v>
      </c>
      <c r="C6934" s="114">
        <v>6</v>
      </c>
      <c r="D6934" s="1">
        <v>11.9</v>
      </c>
      <c r="E6934" s="1"/>
      <c r="F6934" s="1"/>
      <c r="G6934" s="4">
        <f t="shared" si="1263"/>
        <v>64.961200000000005</v>
      </c>
      <c r="H6934" s="201"/>
      <c r="I6934" s="201"/>
      <c r="J6934" s="204">
        <f t="shared" si="1261"/>
        <v>1.1122023391871266E-2</v>
      </c>
      <c r="K6934" s="204">
        <f t="shared" si="1268"/>
        <v>0.72249999997777714</v>
      </c>
      <c r="L6934" s="28">
        <f t="shared" si="1264"/>
        <v>52.732275925996056</v>
      </c>
      <c r="M6934" s="28">
        <f t="shared" si="1269"/>
        <v>3.4255519893264825</v>
      </c>
      <c r="N6934" s="28">
        <f t="shared" si="1262"/>
        <v>23.205980046181612</v>
      </c>
      <c r="O6934" s="28">
        <f t="shared" si="1270"/>
        <v>1.5074883402155477</v>
      </c>
      <c r="P6934" s="28">
        <f t="shared" si="1271"/>
        <v>4.9330403295420302</v>
      </c>
      <c r="Q6934" s="6">
        <f t="shared" si="1265"/>
        <v>1.6442649548767116</v>
      </c>
      <c r="R6934" s="6">
        <f t="shared" si="1266"/>
        <v>0.58792045268406357</v>
      </c>
      <c r="S6934" s="6">
        <f t="shared" si="1267"/>
        <v>2.2321854075607752</v>
      </c>
    </row>
    <row r="6935" spans="2:19" customFormat="1" x14ac:dyDescent="0.25">
      <c r="B6935" s="200" t="s">
        <v>866</v>
      </c>
      <c r="C6935" s="114">
        <v>6</v>
      </c>
      <c r="D6935" s="1">
        <v>4.5</v>
      </c>
      <c r="E6935" s="1"/>
      <c r="F6935" s="1"/>
      <c r="G6935" s="4">
        <f t="shared" si="1263"/>
        <v>64.961200000000005</v>
      </c>
      <c r="H6935" s="201"/>
      <c r="I6935" s="201"/>
      <c r="J6935" s="204">
        <f t="shared" si="1261"/>
        <v>1.5904312808798326E-3</v>
      </c>
      <c r="K6935" s="204">
        <f t="shared" si="1268"/>
        <v>0.10331632652743439</v>
      </c>
      <c r="L6935" s="28">
        <f t="shared" si="1264"/>
        <v>5.6380590590289899</v>
      </c>
      <c r="M6935" s="28">
        <f t="shared" si="1269"/>
        <v>0.36625508924934846</v>
      </c>
      <c r="N6935" s="28">
        <f t="shared" si="1262"/>
        <v>7.4382130025037601</v>
      </c>
      <c r="O6935" s="28">
        <f t="shared" si="1270"/>
        <v>0.48319525187039564</v>
      </c>
      <c r="P6935" s="28">
        <f t="shared" si="1271"/>
        <v>0.84945034111974405</v>
      </c>
      <c r="Q6935" s="6">
        <f t="shared" si="1265"/>
        <v>0.17580244283968727</v>
      </c>
      <c r="R6935" s="6">
        <f t="shared" si="1266"/>
        <v>0.1884461482294543</v>
      </c>
      <c r="S6935" s="6">
        <f t="shared" si="1267"/>
        <v>0.36424859106914154</v>
      </c>
    </row>
    <row r="6936" spans="2:19" customFormat="1" x14ac:dyDescent="0.25">
      <c r="B6936" s="200" t="s">
        <v>866</v>
      </c>
      <c r="C6936" s="114">
        <v>6</v>
      </c>
      <c r="D6936" s="1">
        <v>7.2</v>
      </c>
      <c r="E6936" s="1"/>
      <c r="F6936" s="1"/>
      <c r="G6936" s="4">
        <f t="shared" si="1263"/>
        <v>64.961200000000005</v>
      </c>
      <c r="H6936" s="201"/>
      <c r="I6936" s="201"/>
      <c r="J6936" s="204">
        <f t="shared" si="1261"/>
        <v>4.0715040790523724E-3</v>
      </c>
      <c r="K6936" s="204">
        <f t="shared" si="1268"/>
        <v>0.26448979591023208</v>
      </c>
      <c r="L6936" s="28">
        <f t="shared" si="1264"/>
        <v>16.611217355322236</v>
      </c>
      <c r="M6936" s="28">
        <f t="shared" si="1269"/>
        <v>1.0790846337926925</v>
      </c>
      <c r="N6936" s="28">
        <f t="shared" si="1262"/>
        <v>12.891070706250053</v>
      </c>
      <c r="O6936" s="28">
        <f t="shared" si="1270"/>
        <v>0.83741943860560009</v>
      </c>
      <c r="P6936" s="28">
        <f t="shared" si="1271"/>
        <v>1.9165040723982925</v>
      </c>
      <c r="Q6936" s="6">
        <f t="shared" si="1265"/>
        <v>0.51796062422049238</v>
      </c>
      <c r="R6936" s="6">
        <f t="shared" si="1266"/>
        <v>0.32659358105618402</v>
      </c>
      <c r="S6936" s="6">
        <f t="shared" si="1267"/>
        <v>0.84455420527667635</v>
      </c>
    </row>
    <row r="6937" spans="2:19" customFormat="1" x14ac:dyDescent="0.25">
      <c r="B6937" s="200" t="s">
        <v>866</v>
      </c>
      <c r="C6937" s="114">
        <v>6</v>
      </c>
      <c r="D6937" s="1">
        <v>4.2</v>
      </c>
      <c r="E6937" s="1"/>
      <c r="F6937" s="1"/>
      <c r="G6937" s="4">
        <f t="shared" si="1263"/>
        <v>64.961200000000005</v>
      </c>
      <c r="H6937" s="201"/>
      <c r="I6937" s="201"/>
      <c r="J6937" s="204">
        <f t="shared" si="1261"/>
        <v>1.385442360233099E-3</v>
      </c>
      <c r="K6937" s="204">
        <f t="shared" si="1268"/>
        <v>8.9999999997231753E-2</v>
      </c>
      <c r="L6937" s="28">
        <f t="shared" si="1264"/>
        <v>4.811097633235077</v>
      </c>
      <c r="M6937" s="28">
        <f t="shared" si="1269"/>
        <v>0.31253468163409348</v>
      </c>
      <c r="N6937" s="28">
        <f t="shared" si="1262"/>
        <v>6.861382640483793</v>
      </c>
      <c r="O6937" s="28">
        <f t="shared" si="1270"/>
        <v>0.44572365863033786</v>
      </c>
      <c r="P6937" s="28">
        <f t="shared" si="1271"/>
        <v>0.7582583402644314</v>
      </c>
      <c r="Q6937" s="6">
        <f t="shared" si="1265"/>
        <v>0.15001664718436486</v>
      </c>
      <c r="R6937" s="6">
        <f t="shared" si="1266"/>
        <v>0.17383222686583177</v>
      </c>
      <c r="S6937" s="6">
        <f t="shared" si="1267"/>
        <v>0.32384887405019663</v>
      </c>
    </row>
    <row r="6938" spans="2:19" customFormat="1" x14ac:dyDescent="0.25">
      <c r="B6938" s="200" t="s">
        <v>866</v>
      </c>
      <c r="C6938" s="114">
        <v>6</v>
      </c>
      <c r="D6938" s="1">
        <v>7.3</v>
      </c>
      <c r="E6938" s="1"/>
      <c r="F6938" s="1"/>
      <c r="G6938" s="4">
        <f t="shared" si="1263"/>
        <v>64.961200000000005</v>
      </c>
      <c r="H6938" s="201"/>
      <c r="I6938" s="201"/>
      <c r="J6938" s="204">
        <f t="shared" si="1261"/>
        <v>4.1853868127450016E-3</v>
      </c>
      <c r="K6938" s="204">
        <f t="shared" si="1268"/>
        <v>0.27188775509367796</v>
      </c>
      <c r="L6938" s="28">
        <f t="shared" si="1264"/>
        <v>17.146414059849693</v>
      </c>
      <c r="M6938" s="28">
        <f t="shared" si="1269"/>
        <v>1.1138516546291897</v>
      </c>
      <c r="N6938" s="28">
        <f t="shared" si="1262"/>
        <v>13.10079696359297</v>
      </c>
      <c r="O6938" s="28">
        <f t="shared" si="1270"/>
        <v>0.85104350821835983</v>
      </c>
      <c r="P6938" s="28">
        <f t="shared" si="1271"/>
        <v>1.9648951628475495</v>
      </c>
      <c r="Q6938" s="6">
        <f t="shared" si="1265"/>
        <v>0.53464879422201106</v>
      </c>
      <c r="R6938" s="6">
        <f t="shared" si="1266"/>
        <v>0.33190696820516036</v>
      </c>
      <c r="S6938" s="6">
        <f t="shared" si="1267"/>
        <v>0.86655576242717136</v>
      </c>
    </row>
    <row r="6939" spans="2:19" customFormat="1" x14ac:dyDescent="0.25">
      <c r="B6939" s="200" t="s">
        <v>866</v>
      </c>
      <c r="C6939" s="114">
        <v>6</v>
      </c>
      <c r="D6939" s="1">
        <v>9.5</v>
      </c>
      <c r="E6939" s="1"/>
      <c r="F6939" s="1"/>
      <c r="G6939" s="4">
        <f t="shared" si="1263"/>
        <v>64.961200000000005</v>
      </c>
      <c r="H6939" s="201"/>
      <c r="I6939" s="201"/>
      <c r="J6939" s="204">
        <f t="shared" si="1261"/>
        <v>7.0882184246619708E-3</v>
      </c>
      <c r="K6939" s="204">
        <f t="shared" si="1268"/>
        <v>0.46045918365930638</v>
      </c>
      <c r="L6939" s="28">
        <f t="shared" si="1264"/>
        <v>31.418150823747471</v>
      </c>
      <c r="M6939" s="28">
        <f t="shared" si="1269"/>
        <v>2.040960818878494</v>
      </c>
      <c r="N6939" s="28">
        <f t="shared" si="1262"/>
        <v>17.829804770165779</v>
      </c>
      <c r="O6939" s="28">
        <f t="shared" si="1270"/>
        <v>1.1582455361012471</v>
      </c>
      <c r="P6939" s="28">
        <f t="shared" si="1271"/>
        <v>3.1992063549797409</v>
      </c>
      <c r="Q6939" s="6">
        <f t="shared" si="1265"/>
        <v>0.97966119306167709</v>
      </c>
      <c r="R6939" s="6">
        <f t="shared" si="1266"/>
        <v>0.45171575907948641</v>
      </c>
      <c r="S6939" s="6">
        <f t="shared" si="1267"/>
        <v>1.4313769521411634</v>
      </c>
    </row>
    <row r="6940" spans="2:19" customFormat="1" x14ac:dyDescent="0.25">
      <c r="B6940" s="200" t="s">
        <v>866</v>
      </c>
      <c r="C6940" s="114">
        <v>6</v>
      </c>
      <c r="D6940" s="1">
        <v>4.3</v>
      </c>
      <c r="E6940" s="1"/>
      <c r="F6940" s="1"/>
      <c r="G6940" s="4">
        <f t="shared" si="1263"/>
        <v>64.961200000000005</v>
      </c>
      <c r="H6940" s="201"/>
      <c r="I6940" s="201"/>
      <c r="J6940" s="204">
        <f t="shared" si="1261"/>
        <v>1.4522012041218817E-3</v>
      </c>
      <c r="K6940" s="204">
        <f t="shared" si="1268"/>
        <v>9.4336734690975893E-2</v>
      </c>
      <c r="L6940" s="28">
        <f t="shared" si="1264"/>
        <v>5.0785301024450318</v>
      </c>
      <c r="M6940" s="28">
        <f t="shared" si="1269"/>
        <v>0.3299074160899001</v>
      </c>
      <c r="N6940" s="28">
        <f t="shared" si="1262"/>
        <v>7.0529054640829827</v>
      </c>
      <c r="O6940" s="28">
        <f t="shared" si="1270"/>
        <v>0.45816521132004828</v>
      </c>
      <c r="P6940" s="28">
        <f t="shared" si="1271"/>
        <v>0.78807262740994832</v>
      </c>
      <c r="Q6940" s="6">
        <f t="shared" si="1265"/>
        <v>0.15835555972315205</v>
      </c>
      <c r="R6940" s="6">
        <f t="shared" si="1266"/>
        <v>0.17868443241481885</v>
      </c>
      <c r="S6940" s="6">
        <f t="shared" si="1267"/>
        <v>0.33703999213797087</v>
      </c>
    </row>
    <row r="6941" spans="2:19" customFormat="1" x14ac:dyDescent="0.25">
      <c r="B6941" s="200" t="s">
        <v>866</v>
      </c>
      <c r="C6941" s="114">
        <v>6</v>
      </c>
      <c r="D6941" s="1">
        <v>8.6999999999999993</v>
      </c>
      <c r="E6941" s="1"/>
      <c r="F6941" s="1"/>
      <c r="G6941" s="4">
        <f t="shared" si="1263"/>
        <v>64.961200000000005</v>
      </c>
      <c r="H6941" s="201"/>
      <c r="I6941" s="201"/>
      <c r="J6941" s="204">
        <f t="shared" si="1261"/>
        <v>5.9446786987552855E-3</v>
      </c>
      <c r="K6941" s="204">
        <f t="shared" si="1268"/>
        <v>0.38617346937587699</v>
      </c>
      <c r="L6941" s="28">
        <f t="shared" si="1264"/>
        <v>25.665445871738026</v>
      </c>
      <c r="M6941" s="28">
        <f t="shared" si="1269"/>
        <v>1.6672581947016099</v>
      </c>
      <c r="N6941" s="28">
        <f t="shared" si="1262"/>
        <v>16.08597891886809</v>
      </c>
      <c r="O6941" s="28">
        <f t="shared" si="1270"/>
        <v>1.0449645140127073</v>
      </c>
      <c r="P6941" s="28">
        <f t="shared" si="1271"/>
        <v>2.7122227087143171</v>
      </c>
      <c r="Q6941" s="6">
        <f t="shared" si="1265"/>
        <v>0.80028393345677273</v>
      </c>
      <c r="R6941" s="6">
        <f t="shared" si="1266"/>
        <v>0.40753616046495583</v>
      </c>
      <c r="S6941" s="6">
        <f t="shared" si="1267"/>
        <v>1.2078200939217285</v>
      </c>
    </row>
    <row r="6942" spans="2:19" customFormat="1" x14ac:dyDescent="0.25">
      <c r="B6942" s="200" t="s">
        <v>866</v>
      </c>
      <c r="C6942" s="114">
        <v>6</v>
      </c>
      <c r="D6942" s="1">
        <v>5.0999999999999996</v>
      </c>
      <c r="E6942" s="1"/>
      <c r="F6942" s="1"/>
      <c r="G6942" s="4">
        <f t="shared" si="1263"/>
        <v>64.961200000000005</v>
      </c>
      <c r="H6942" s="201"/>
      <c r="I6942" s="201"/>
      <c r="J6942" s="204">
        <f t="shared" si="1261"/>
        <v>2.0428206229967626E-3</v>
      </c>
      <c r="K6942" s="204">
        <f t="shared" si="1268"/>
        <v>0.13270408162857128</v>
      </c>
      <c r="L6942" s="28">
        <f t="shared" si="1264"/>
        <v>7.5179232289815232</v>
      </c>
      <c r="M6942" s="28">
        <f t="shared" si="1269"/>
        <v>0.48837332393509775</v>
      </c>
      <c r="N6942" s="28">
        <f t="shared" si="1262"/>
        <v>8.6112674075792555</v>
      </c>
      <c r="O6942" s="28">
        <f t="shared" si="1270"/>
        <v>0.55939827516743446</v>
      </c>
      <c r="P6942" s="28">
        <f t="shared" si="1271"/>
        <v>1.0477715991025323</v>
      </c>
      <c r="Q6942" s="6">
        <f t="shared" si="1265"/>
        <v>0.2344191954888469</v>
      </c>
      <c r="R6942" s="6">
        <f t="shared" si="1266"/>
        <v>0.21816532731529945</v>
      </c>
      <c r="S6942" s="6">
        <f t="shared" si="1267"/>
        <v>0.45258452280414635</v>
      </c>
    </row>
    <row r="6943" spans="2:19" customFormat="1" x14ac:dyDescent="0.25">
      <c r="B6943" s="200" t="s">
        <v>866</v>
      </c>
      <c r="C6943" s="114">
        <v>6</v>
      </c>
      <c r="D6943" s="1">
        <v>6.1</v>
      </c>
      <c r="E6943" s="1"/>
      <c r="F6943" s="1"/>
      <c r="G6943" s="4">
        <f t="shared" si="1263"/>
        <v>64.961200000000005</v>
      </c>
      <c r="H6943" s="201"/>
      <c r="I6943" s="201"/>
      <c r="J6943" s="204">
        <f t="shared" si="1261"/>
        <v>2.9224665660019049E-3</v>
      </c>
      <c r="K6943" s="204">
        <f t="shared" si="1268"/>
        <v>0.18984693876967082</v>
      </c>
      <c r="L6943" s="28">
        <f t="shared" si="1264"/>
        <v>11.346641732690337</v>
      </c>
      <c r="M6943" s="28">
        <f t="shared" si="1269"/>
        <v>0.73709147722241208</v>
      </c>
      <c r="N6943" s="28">
        <f t="shared" si="1262"/>
        <v>10.618077151196925</v>
      </c>
      <c r="O6943" s="28">
        <f t="shared" si="1270"/>
        <v>0.68976304681311085</v>
      </c>
      <c r="P6943" s="28">
        <f t="shared" si="1271"/>
        <v>1.426854524035523</v>
      </c>
      <c r="Q6943" s="6">
        <f t="shared" si="1265"/>
        <v>0.35380390906675779</v>
      </c>
      <c r="R6943" s="6">
        <f t="shared" si="1266"/>
        <v>0.26900758825711324</v>
      </c>
      <c r="S6943" s="6">
        <f t="shared" si="1267"/>
        <v>0.62281149732387098</v>
      </c>
    </row>
    <row r="6944" spans="2:19" customFormat="1" x14ac:dyDescent="0.25">
      <c r="B6944" s="200" t="s">
        <v>866</v>
      </c>
      <c r="C6944" s="114">
        <v>6</v>
      </c>
      <c r="D6944" s="1">
        <v>9.5</v>
      </c>
      <c r="E6944" s="1"/>
      <c r="F6944" s="1"/>
      <c r="G6944" s="4">
        <f t="shared" si="1263"/>
        <v>64.961200000000005</v>
      </c>
      <c r="H6944" s="201"/>
      <c r="I6944" s="201"/>
      <c r="J6944" s="204">
        <f t="shared" si="1261"/>
        <v>7.0882184246619708E-3</v>
      </c>
      <c r="K6944" s="204">
        <f t="shared" si="1268"/>
        <v>0.46045918365930638</v>
      </c>
      <c r="L6944" s="28">
        <f t="shared" si="1264"/>
        <v>31.418150823747471</v>
      </c>
      <c r="M6944" s="28">
        <f t="shared" si="1269"/>
        <v>2.040960818878494</v>
      </c>
      <c r="N6944" s="28">
        <f t="shared" si="1262"/>
        <v>17.829804770165779</v>
      </c>
      <c r="O6944" s="28">
        <f t="shared" si="1270"/>
        <v>1.1582455361012471</v>
      </c>
      <c r="P6944" s="28">
        <f t="shared" si="1271"/>
        <v>3.1992063549797409</v>
      </c>
      <c r="Q6944" s="6">
        <f t="shared" si="1265"/>
        <v>0.97966119306167709</v>
      </c>
      <c r="R6944" s="6">
        <f t="shared" si="1266"/>
        <v>0.45171575907948641</v>
      </c>
      <c r="S6944" s="6">
        <f t="shared" si="1267"/>
        <v>1.4313769521411634</v>
      </c>
    </row>
    <row r="6945" spans="2:19" customFormat="1" x14ac:dyDescent="0.25">
      <c r="B6945" s="200" t="s">
        <v>866</v>
      </c>
      <c r="C6945" s="114">
        <v>6</v>
      </c>
      <c r="D6945" s="1">
        <v>3</v>
      </c>
      <c r="E6945" s="1"/>
      <c r="F6945" s="1"/>
      <c r="G6945" s="4">
        <f t="shared" si="1263"/>
        <v>795.77470000000005</v>
      </c>
      <c r="H6945" s="201"/>
      <c r="I6945" s="201"/>
      <c r="J6945" s="204">
        <f t="shared" ref="J6945:J6979" si="1272">((+D6945/200)^2)*PI()</f>
        <v>7.0685834705770342E-4</v>
      </c>
      <c r="K6945" s="204">
        <f t="shared" si="1268"/>
        <v>0.56249666683810862</v>
      </c>
      <c r="L6945" s="28">
        <f t="shared" si="1264"/>
        <v>2.219707841442716</v>
      </c>
      <c r="M6945" s="28">
        <f t="shared" si="1269"/>
        <v>1.7663769089848702</v>
      </c>
      <c r="N6945" s="28">
        <f t="shared" ref="N6945:N6979" si="1273">1.28*(D6945^1.17)</f>
        <v>4.6285167281146418</v>
      </c>
      <c r="O6945" s="28">
        <f t="shared" si="1270"/>
        <v>3.6832347567317885</v>
      </c>
      <c r="P6945" s="28">
        <f t="shared" si="1271"/>
        <v>5.4496116657166587</v>
      </c>
      <c r="Q6945" s="6">
        <f t="shared" si="1265"/>
        <v>0.84786091631273763</v>
      </c>
      <c r="R6945" s="6">
        <f t="shared" si="1266"/>
        <v>1.4364615551253976</v>
      </c>
      <c r="S6945" s="6">
        <f t="shared" si="1267"/>
        <v>2.2843224714381352</v>
      </c>
    </row>
    <row r="6946" spans="2:19" customFormat="1" x14ac:dyDescent="0.25">
      <c r="B6946" s="200" t="s">
        <v>866</v>
      </c>
      <c r="C6946" s="114">
        <v>6</v>
      </c>
      <c r="D6946" s="1">
        <v>3.4</v>
      </c>
      <c r="E6946" s="1"/>
      <c r="F6946" s="1"/>
      <c r="G6946" s="4">
        <f t="shared" ref="G6946:G6979" si="1274">IF($D6946&lt;3.01,795.7747,64.9612)</f>
        <v>64.961200000000005</v>
      </c>
      <c r="H6946" s="201"/>
      <c r="I6946" s="201"/>
      <c r="J6946" s="204">
        <f t="shared" si="1272"/>
        <v>9.0792027688745035E-4</v>
      </c>
      <c r="K6946" s="204">
        <f t="shared" si="1268"/>
        <v>5.8979591834920582E-2</v>
      </c>
      <c r="L6946" s="28">
        <f t="shared" ref="L6946:L6979" si="1275">0.17758*(D6946^2.299)</f>
        <v>2.9598116954824234</v>
      </c>
      <c r="M6946" s="28">
        <f t="shared" si="1269"/>
        <v>0.19227292324193554</v>
      </c>
      <c r="N6946" s="28">
        <f t="shared" si="1273"/>
        <v>5.3584638182360029</v>
      </c>
      <c r="O6946" s="28">
        <f t="shared" si="1270"/>
        <v>0.34809224654085708</v>
      </c>
      <c r="P6946" s="28">
        <f t="shared" si="1271"/>
        <v>0.54036516978279259</v>
      </c>
      <c r="Q6946" s="6">
        <f t="shared" si="1265"/>
        <v>9.2291003156129051E-2</v>
      </c>
      <c r="R6946" s="6">
        <f t="shared" si="1266"/>
        <v>0.13575597615093427</v>
      </c>
      <c r="S6946" s="6">
        <f t="shared" si="1267"/>
        <v>0.2280469793070633</v>
      </c>
    </row>
    <row r="6947" spans="2:19" customFormat="1" x14ac:dyDescent="0.25">
      <c r="B6947" s="200" t="s">
        <v>866</v>
      </c>
      <c r="C6947" s="114">
        <v>6</v>
      </c>
      <c r="D6947" s="1">
        <v>10</v>
      </c>
      <c r="E6947" s="1"/>
      <c r="F6947" s="1"/>
      <c r="G6947" s="4">
        <f t="shared" si="1274"/>
        <v>64.961200000000005</v>
      </c>
      <c r="H6947" s="201"/>
      <c r="I6947" s="201"/>
      <c r="J6947" s="204">
        <f t="shared" si="1272"/>
        <v>7.8539816339744835E-3</v>
      </c>
      <c r="K6947" s="204">
        <f t="shared" si="1268"/>
        <v>0.51020408161696007</v>
      </c>
      <c r="L6947" s="28">
        <f t="shared" si="1275"/>
        <v>35.35037715373447</v>
      </c>
      <c r="M6947" s="28">
        <f t="shared" si="1269"/>
        <v>2.2964029649006505</v>
      </c>
      <c r="N6947" s="28">
        <f t="shared" si="1273"/>
        <v>18.932587368553055</v>
      </c>
      <c r="O6947" s="28">
        <f t="shared" si="1270"/>
        <v>1.2298836184211086</v>
      </c>
      <c r="P6947" s="28">
        <f t="shared" si="1271"/>
        <v>3.5262865833217591</v>
      </c>
      <c r="Q6947" s="6">
        <f t="shared" si="1265"/>
        <v>1.1022734231523121</v>
      </c>
      <c r="R6947" s="6">
        <f t="shared" si="1266"/>
        <v>0.47965461118423236</v>
      </c>
      <c r="S6947" s="6">
        <f t="shared" si="1267"/>
        <v>1.5819280343365445</v>
      </c>
    </row>
    <row r="6948" spans="2:19" customFormat="1" x14ac:dyDescent="0.25">
      <c r="B6948" s="200" t="s">
        <v>866</v>
      </c>
      <c r="C6948" s="114">
        <v>6</v>
      </c>
      <c r="D6948" s="1">
        <v>11.1</v>
      </c>
      <c r="E6948" s="1"/>
      <c r="F6948" s="1"/>
      <c r="G6948" s="4">
        <f t="shared" si="1274"/>
        <v>64.961200000000005</v>
      </c>
      <c r="H6948" s="201"/>
      <c r="I6948" s="201"/>
      <c r="J6948" s="204">
        <f t="shared" si="1272"/>
        <v>9.6768907712199599E-3</v>
      </c>
      <c r="K6948" s="204">
        <f t="shared" si="1268"/>
        <v>0.62862244896025643</v>
      </c>
      <c r="L6948" s="28">
        <f t="shared" si="1275"/>
        <v>44.935707081848669</v>
      </c>
      <c r="M6948" s="28">
        <f t="shared" si="1269"/>
        <v>2.9190775115043786</v>
      </c>
      <c r="N6948" s="28">
        <f t="shared" si="1273"/>
        <v>21.391333313827278</v>
      </c>
      <c r="O6948" s="28">
        <f t="shared" si="1270"/>
        <v>1.3896067086192765</v>
      </c>
      <c r="P6948" s="28">
        <f t="shared" si="1271"/>
        <v>4.3086842201236548</v>
      </c>
      <c r="Q6948" s="6">
        <f t="shared" si="1265"/>
        <v>1.4011572055221015</v>
      </c>
      <c r="R6948" s="6">
        <f t="shared" si="1266"/>
        <v>0.54194661636151786</v>
      </c>
      <c r="S6948" s="6">
        <f t="shared" si="1267"/>
        <v>1.9431038218836194</v>
      </c>
    </row>
    <row r="6949" spans="2:19" customFormat="1" x14ac:dyDescent="0.25">
      <c r="B6949" s="200" t="s">
        <v>866</v>
      </c>
      <c r="C6949" s="114">
        <v>6</v>
      </c>
      <c r="D6949" s="1">
        <v>6.2</v>
      </c>
      <c r="E6949" s="1"/>
      <c r="F6949" s="1"/>
      <c r="G6949" s="4">
        <f t="shared" si="1274"/>
        <v>64.961200000000005</v>
      </c>
      <c r="H6949" s="201"/>
      <c r="I6949" s="201"/>
      <c r="J6949" s="204">
        <f t="shared" si="1272"/>
        <v>3.0190705400997908E-3</v>
      </c>
      <c r="K6949" s="204">
        <f t="shared" si="1268"/>
        <v>0.1961224489735594</v>
      </c>
      <c r="L6949" s="28">
        <f t="shared" si="1275"/>
        <v>11.778840632041497</v>
      </c>
      <c r="M6949" s="28">
        <f t="shared" si="1269"/>
        <v>0.76516763690751333</v>
      </c>
      <c r="N6949" s="28">
        <f t="shared" si="1273"/>
        <v>10.8220178607594</v>
      </c>
      <c r="O6949" s="28">
        <f t="shared" si="1270"/>
        <v>0.70301128029210602</v>
      </c>
      <c r="P6949" s="28">
        <f t="shared" si="1271"/>
        <v>1.4681789171996193</v>
      </c>
      <c r="Q6949" s="6">
        <f t="shared" si="1265"/>
        <v>0.36728046571560641</v>
      </c>
      <c r="R6949" s="6">
        <f t="shared" si="1266"/>
        <v>0.27417439931392135</v>
      </c>
      <c r="S6949" s="6">
        <f t="shared" si="1267"/>
        <v>0.64145486502952775</v>
      </c>
    </row>
    <row r="6950" spans="2:19" customFormat="1" x14ac:dyDescent="0.25">
      <c r="B6950" s="200" t="s">
        <v>866</v>
      </c>
      <c r="C6950" s="114">
        <v>6</v>
      </c>
      <c r="D6950" s="1">
        <v>7.6</v>
      </c>
      <c r="E6950" s="1"/>
      <c r="F6950" s="1"/>
      <c r="G6950" s="4">
        <f t="shared" si="1274"/>
        <v>64.961200000000005</v>
      </c>
      <c r="H6950" s="201"/>
      <c r="I6950" s="201"/>
      <c r="J6950" s="204">
        <f t="shared" si="1272"/>
        <v>4.5364597917836608E-3</v>
      </c>
      <c r="K6950" s="204">
        <f t="shared" si="1268"/>
        <v>0.29469387754195608</v>
      </c>
      <c r="L6950" s="28">
        <f t="shared" si="1275"/>
        <v>18.809813966898769</v>
      </c>
      <c r="M6950" s="28">
        <f t="shared" si="1269"/>
        <v>1.2219081107668699</v>
      </c>
      <c r="N6950" s="28">
        <f t="shared" si="1273"/>
        <v>13.732887825405102</v>
      </c>
      <c r="O6950" s="28">
        <f t="shared" si="1270"/>
        <v>0.89210488990714454</v>
      </c>
      <c r="P6950" s="28">
        <f t="shared" si="1271"/>
        <v>2.1140130006740145</v>
      </c>
      <c r="Q6950" s="6">
        <f t="shared" si="1265"/>
        <v>0.58651589316809749</v>
      </c>
      <c r="R6950" s="6">
        <f t="shared" si="1266"/>
        <v>0.34792090706378637</v>
      </c>
      <c r="S6950" s="6">
        <f t="shared" si="1267"/>
        <v>0.93443680023188391</v>
      </c>
    </row>
    <row r="6951" spans="2:19" customFormat="1" x14ac:dyDescent="0.25">
      <c r="B6951" s="200" t="s">
        <v>866</v>
      </c>
      <c r="C6951" s="114">
        <v>6</v>
      </c>
      <c r="D6951" s="1">
        <v>6.1</v>
      </c>
      <c r="E6951" s="1"/>
      <c r="F6951" s="1"/>
      <c r="G6951" s="4">
        <f t="shared" si="1274"/>
        <v>64.961200000000005</v>
      </c>
      <c r="H6951" s="201"/>
      <c r="I6951" s="201"/>
      <c r="J6951" s="204">
        <f t="shared" si="1272"/>
        <v>2.9224665660019049E-3</v>
      </c>
      <c r="K6951" s="204">
        <f t="shared" si="1268"/>
        <v>0.18984693876967082</v>
      </c>
      <c r="L6951" s="28">
        <f t="shared" si="1275"/>
        <v>11.346641732690337</v>
      </c>
      <c r="M6951" s="28">
        <f t="shared" si="1269"/>
        <v>0.73709147722241208</v>
      </c>
      <c r="N6951" s="28">
        <f t="shared" si="1273"/>
        <v>10.618077151196925</v>
      </c>
      <c r="O6951" s="28">
        <f t="shared" si="1270"/>
        <v>0.68976304681311085</v>
      </c>
      <c r="P6951" s="28">
        <f t="shared" si="1271"/>
        <v>1.426854524035523</v>
      </c>
      <c r="Q6951" s="6">
        <f t="shared" si="1265"/>
        <v>0.35380390906675779</v>
      </c>
      <c r="R6951" s="6">
        <f t="shared" si="1266"/>
        <v>0.26900758825711324</v>
      </c>
      <c r="S6951" s="6">
        <f t="shared" si="1267"/>
        <v>0.62281149732387098</v>
      </c>
    </row>
    <row r="6952" spans="2:19" customFormat="1" x14ac:dyDescent="0.25">
      <c r="B6952" s="200" t="s">
        <v>866</v>
      </c>
      <c r="C6952" s="114">
        <v>6</v>
      </c>
      <c r="D6952" s="1">
        <v>3.9</v>
      </c>
      <c r="E6952" s="1"/>
      <c r="F6952" s="1"/>
      <c r="G6952" s="4">
        <f t="shared" si="1274"/>
        <v>64.961200000000005</v>
      </c>
      <c r="H6952" s="201"/>
      <c r="I6952" s="201"/>
      <c r="J6952" s="204">
        <f t="shared" si="1272"/>
        <v>1.1945906065275189E-3</v>
      </c>
      <c r="K6952" s="204">
        <f t="shared" si="1268"/>
        <v>7.7602040813939621E-2</v>
      </c>
      <c r="L6952" s="28">
        <f t="shared" si="1275"/>
        <v>4.0574351124683323</v>
      </c>
      <c r="M6952" s="28">
        <f t="shared" si="1269"/>
        <v>0.26357585894044605</v>
      </c>
      <c r="N6952" s="28">
        <f t="shared" si="1273"/>
        <v>6.2915196864507177</v>
      </c>
      <c r="O6952" s="28">
        <f t="shared" si="1270"/>
        <v>0.40870467658277715</v>
      </c>
      <c r="P6952" s="28">
        <f t="shared" si="1271"/>
        <v>0.6722805355232232</v>
      </c>
      <c r="Q6952" s="6">
        <f t="shared" si="1265"/>
        <v>0.12651641229141411</v>
      </c>
      <c r="R6952" s="6">
        <f t="shared" si="1266"/>
        <v>0.1593948238672831</v>
      </c>
      <c r="S6952" s="6">
        <f t="shared" si="1267"/>
        <v>0.28591123615869718</v>
      </c>
    </row>
    <row r="6953" spans="2:19" customFormat="1" x14ac:dyDescent="0.25">
      <c r="B6953" s="200" t="s">
        <v>866</v>
      </c>
      <c r="C6953" s="114">
        <v>6</v>
      </c>
      <c r="D6953" s="1">
        <v>6</v>
      </c>
      <c r="E6953" s="1"/>
      <c r="F6953" s="1"/>
      <c r="G6953" s="4">
        <f t="shared" si="1274"/>
        <v>64.961200000000005</v>
      </c>
      <c r="H6953" s="201"/>
      <c r="I6953" s="201"/>
      <c r="J6953" s="204">
        <f t="shared" si="1272"/>
        <v>2.8274333882308137E-3</v>
      </c>
      <c r="K6953" s="204">
        <f t="shared" si="1268"/>
        <v>0.1836734693821056</v>
      </c>
      <c r="L6953" s="28">
        <f t="shared" si="1275"/>
        <v>10.923549380812876</v>
      </c>
      <c r="M6953" s="28">
        <f t="shared" si="1269"/>
        <v>0.70960688980053355</v>
      </c>
      <c r="N6953" s="28">
        <f t="shared" si="1273"/>
        <v>10.414704032978928</v>
      </c>
      <c r="O6953" s="28">
        <f t="shared" si="1270"/>
        <v>0.67655168474967775</v>
      </c>
      <c r="P6953" s="28">
        <f t="shared" si="1271"/>
        <v>1.3861585745502114</v>
      </c>
      <c r="Q6953" s="6">
        <f t="shared" si="1265"/>
        <v>0.34061130710425608</v>
      </c>
      <c r="R6953" s="6">
        <f t="shared" si="1266"/>
        <v>0.26385515705237433</v>
      </c>
      <c r="S6953" s="6">
        <f t="shared" si="1267"/>
        <v>0.60446646415663041</v>
      </c>
    </row>
    <row r="6954" spans="2:19" customFormat="1" x14ac:dyDescent="0.25">
      <c r="B6954" s="200" t="s">
        <v>866</v>
      </c>
      <c r="C6954" s="114">
        <v>6</v>
      </c>
      <c r="D6954" s="1">
        <v>4</v>
      </c>
      <c r="E6954" s="1"/>
      <c r="F6954" s="1"/>
      <c r="G6954" s="4">
        <f t="shared" si="1274"/>
        <v>64.961200000000005</v>
      </c>
      <c r="H6954" s="201"/>
      <c r="I6954" s="201"/>
      <c r="J6954" s="204">
        <f t="shared" si="1272"/>
        <v>1.2566370614359172E-3</v>
      </c>
      <c r="K6954" s="204">
        <f t="shared" si="1268"/>
        <v>8.1632653058713603E-2</v>
      </c>
      <c r="L6954" s="28">
        <f t="shared" si="1275"/>
        <v>4.3006091215286046</v>
      </c>
      <c r="M6954" s="28">
        <f t="shared" si="1269"/>
        <v>0.27937273468421148</v>
      </c>
      <c r="N6954" s="28">
        <f t="shared" si="1273"/>
        <v>6.4806737611278331</v>
      </c>
      <c r="O6954" s="28">
        <f t="shared" si="1270"/>
        <v>0.42099235249702632</v>
      </c>
      <c r="P6954" s="28">
        <f t="shared" si="1271"/>
        <v>0.7003650871812378</v>
      </c>
      <c r="Q6954" s="6">
        <f t="shared" si="1265"/>
        <v>0.1340989126484215</v>
      </c>
      <c r="R6954" s="6">
        <f t="shared" si="1266"/>
        <v>0.16418701747384026</v>
      </c>
      <c r="S6954" s="6">
        <f t="shared" si="1267"/>
        <v>0.29828593012226179</v>
      </c>
    </row>
    <row r="6955" spans="2:19" customFormat="1" x14ac:dyDescent="0.25">
      <c r="B6955" s="200" t="s">
        <v>866</v>
      </c>
      <c r="C6955" s="114">
        <v>6</v>
      </c>
      <c r="D6955" s="1">
        <v>5.9</v>
      </c>
      <c r="E6955" s="1"/>
      <c r="F6955" s="1"/>
      <c r="G6955" s="4">
        <f t="shared" si="1274"/>
        <v>64.961200000000005</v>
      </c>
      <c r="H6955" s="201"/>
      <c r="I6955" s="201"/>
      <c r="J6955" s="204">
        <f t="shared" si="1272"/>
        <v>2.7339710067865179E-3</v>
      </c>
      <c r="K6955" s="204">
        <f t="shared" si="1268"/>
        <v>0.17760204081086381</v>
      </c>
      <c r="L6955" s="28">
        <f t="shared" si="1275"/>
        <v>10.509518679077305</v>
      </c>
      <c r="M6955" s="28">
        <f t="shared" si="1269"/>
        <v>0.68271095805727011</v>
      </c>
      <c r="N6955" s="28">
        <f t="shared" si="1273"/>
        <v>10.211906347392123</v>
      </c>
      <c r="O6955" s="28">
        <f t="shared" si="1270"/>
        <v>0.66337770348121117</v>
      </c>
      <c r="P6955" s="28">
        <f t="shared" si="1271"/>
        <v>1.3460886615384813</v>
      </c>
      <c r="Q6955" s="6">
        <f t="shared" si="1265"/>
        <v>0.32770125986748966</v>
      </c>
      <c r="R6955" s="6">
        <f t="shared" si="1266"/>
        <v>0.25871730435767237</v>
      </c>
      <c r="S6955" s="6">
        <f t="shared" si="1267"/>
        <v>0.58641856422516203</v>
      </c>
    </row>
    <row r="6956" spans="2:19" customFormat="1" x14ac:dyDescent="0.25">
      <c r="B6956" s="200" t="s">
        <v>866</v>
      </c>
      <c r="C6956" s="114">
        <v>6</v>
      </c>
      <c r="D6956" s="1">
        <v>4.3</v>
      </c>
      <c r="E6956" s="1"/>
      <c r="F6956" s="1"/>
      <c r="G6956" s="4">
        <f t="shared" si="1274"/>
        <v>64.961200000000005</v>
      </c>
      <c r="H6956" s="201"/>
      <c r="I6956" s="201"/>
      <c r="J6956" s="204">
        <f t="shared" si="1272"/>
        <v>1.4522012041218817E-3</v>
      </c>
      <c r="K6956" s="204">
        <f t="shared" si="1268"/>
        <v>9.4336734690975893E-2</v>
      </c>
      <c r="L6956" s="28">
        <f t="shared" si="1275"/>
        <v>5.0785301024450318</v>
      </c>
      <c r="M6956" s="28">
        <f t="shared" si="1269"/>
        <v>0.3299074160899001</v>
      </c>
      <c r="N6956" s="28">
        <f t="shared" si="1273"/>
        <v>7.0529054640829827</v>
      </c>
      <c r="O6956" s="28">
        <f t="shared" si="1270"/>
        <v>0.45816521132004828</v>
      </c>
      <c r="P6956" s="28">
        <f t="shared" si="1271"/>
        <v>0.78807262740994832</v>
      </c>
      <c r="Q6956" s="6">
        <f t="shared" si="1265"/>
        <v>0.15835555972315205</v>
      </c>
      <c r="R6956" s="6">
        <f t="shared" si="1266"/>
        <v>0.17868443241481885</v>
      </c>
      <c r="S6956" s="6">
        <f t="shared" si="1267"/>
        <v>0.33703999213797087</v>
      </c>
    </row>
    <row r="6957" spans="2:19" customFormat="1" x14ac:dyDescent="0.25">
      <c r="B6957" s="200" t="s">
        <v>866</v>
      </c>
      <c r="C6957" s="114">
        <v>6</v>
      </c>
      <c r="D6957" s="1">
        <v>3.4</v>
      </c>
      <c r="E6957" s="1"/>
      <c r="F6957" s="1"/>
      <c r="G6957" s="4">
        <f t="shared" si="1274"/>
        <v>64.961200000000005</v>
      </c>
      <c r="H6957" s="201"/>
      <c r="I6957" s="201"/>
      <c r="J6957" s="204">
        <f t="shared" si="1272"/>
        <v>9.0792027688745035E-4</v>
      </c>
      <c r="K6957" s="204">
        <f t="shared" si="1268"/>
        <v>5.8979591834920582E-2</v>
      </c>
      <c r="L6957" s="28">
        <f t="shared" si="1275"/>
        <v>2.9598116954824234</v>
      </c>
      <c r="M6957" s="28">
        <f t="shared" si="1269"/>
        <v>0.19227292324193554</v>
      </c>
      <c r="N6957" s="28">
        <f t="shared" si="1273"/>
        <v>5.3584638182360029</v>
      </c>
      <c r="O6957" s="28">
        <f t="shared" si="1270"/>
        <v>0.34809224654085708</v>
      </c>
      <c r="P6957" s="28">
        <f t="shared" si="1271"/>
        <v>0.54036516978279259</v>
      </c>
      <c r="Q6957" s="6">
        <f t="shared" si="1265"/>
        <v>9.2291003156129051E-2</v>
      </c>
      <c r="R6957" s="6">
        <f t="shared" si="1266"/>
        <v>0.13575597615093427</v>
      </c>
      <c r="S6957" s="6">
        <f t="shared" si="1267"/>
        <v>0.2280469793070633</v>
      </c>
    </row>
    <row r="6958" spans="2:19" customFormat="1" x14ac:dyDescent="0.25">
      <c r="B6958" s="200" t="s">
        <v>866</v>
      </c>
      <c r="C6958" s="114">
        <v>6</v>
      </c>
      <c r="D6958" s="1">
        <v>3.8</v>
      </c>
      <c r="E6958" s="1"/>
      <c r="F6958" s="1"/>
      <c r="G6958" s="4">
        <f t="shared" si="1274"/>
        <v>64.961200000000005</v>
      </c>
      <c r="H6958" s="201"/>
      <c r="I6958" s="201"/>
      <c r="J6958" s="204">
        <f t="shared" si="1272"/>
        <v>1.1341149479459152E-3</v>
      </c>
      <c r="K6958" s="204">
        <f t="shared" si="1268"/>
        <v>7.3673469385489021E-2</v>
      </c>
      <c r="L6958" s="28">
        <f t="shared" si="1275"/>
        <v>3.8222275656794742</v>
      </c>
      <c r="M6958" s="28">
        <f t="shared" si="1269"/>
        <v>0.24829649415562419</v>
      </c>
      <c r="N6958" s="28">
        <f t="shared" si="1273"/>
        <v>6.1031884174464111</v>
      </c>
      <c r="O6958" s="28">
        <f t="shared" si="1270"/>
        <v>0.39647045111343715</v>
      </c>
      <c r="P6958" s="28">
        <f t="shared" si="1271"/>
        <v>0.64476694526906131</v>
      </c>
      <c r="Q6958" s="6">
        <f t="shared" si="1265"/>
        <v>0.1191823171946996</v>
      </c>
      <c r="R6958" s="6">
        <f t="shared" si="1266"/>
        <v>0.1546234759342405</v>
      </c>
      <c r="S6958" s="6">
        <f t="shared" si="1267"/>
        <v>0.2738057931289401</v>
      </c>
    </row>
    <row r="6959" spans="2:19" customFormat="1" x14ac:dyDescent="0.25">
      <c r="B6959" s="200" t="s">
        <v>866</v>
      </c>
      <c r="C6959" s="114">
        <v>6</v>
      </c>
      <c r="D6959" s="1">
        <v>6.8</v>
      </c>
      <c r="E6959" s="1"/>
      <c r="F6959" s="1"/>
      <c r="G6959" s="4">
        <f t="shared" si="1274"/>
        <v>64.961200000000005</v>
      </c>
      <c r="H6959" s="201"/>
      <c r="I6959" s="201"/>
      <c r="J6959" s="204">
        <f t="shared" si="1272"/>
        <v>3.6316811075498014E-3</v>
      </c>
      <c r="K6959" s="204">
        <f t="shared" si="1268"/>
        <v>0.23591836733968233</v>
      </c>
      <c r="L6959" s="28">
        <f t="shared" si="1275"/>
        <v>14.565722844180941</v>
      </c>
      <c r="M6959" s="28">
        <f t="shared" si="1269"/>
        <v>0.94620685317821773</v>
      </c>
      <c r="N6959" s="28">
        <f t="shared" si="1273"/>
        <v>12.057170367208817</v>
      </c>
      <c r="O6959" s="28">
        <f t="shared" si="1270"/>
        <v>0.78324827085036008</v>
      </c>
      <c r="P6959" s="28">
        <f t="shared" si="1271"/>
        <v>1.7294551240285778</v>
      </c>
      <c r="Q6959" s="6">
        <f t="shared" si="1265"/>
        <v>0.45417928952554448</v>
      </c>
      <c r="R6959" s="6">
        <f t="shared" si="1266"/>
        <v>0.30546682563164046</v>
      </c>
      <c r="S6959" s="6">
        <f t="shared" si="1267"/>
        <v>0.75964611515718494</v>
      </c>
    </row>
    <row r="6960" spans="2:19" customFormat="1" x14ac:dyDescent="0.25">
      <c r="B6960" s="200" t="s">
        <v>866</v>
      </c>
      <c r="C6960" s="114">
        <v>6</v>
      </c>
      <c r="D6960" s="1">
        <v>4.2</v>
      </c>
      <c r="E6960" s="1"/>
      <c r="F6960" s="1"/>
      <c r="G6960" s="4">
        <f t="shared" si="1274"/>
        <v>64.961200000000005</v>
      </c>
      <c r="H6960" s="201"/>
      <c r="I6960" s="201"/>
      <c r="J6960" s="204">
        <f t="shared" si="1272"/>
        <v>1.385442360233099E-3</v>
      </c>
      <c r="K6960" s="204">
        <f t="shared" si="1268"/>
        <v>8.9999999997231753E-2</v>
      </c>
      <c r="L6960" s="28">
        <f t="shared" si="1275"/>
        <v>4.811097633235077</v>
      </c>
      <c r="M6960" s="28">
        <f t="shared" si="1269"/>
        <v>0.31253468163409348</v>
      </c>
      <c r="N6960" s="28">
        <f t="shared" si="1273"/>
        <v>6.861382640483793</v>
      </c>
      <c r="O6960" s="28">
        <f t="shared" si="1270"/>
        <v>0.44572365863033786</v>
      </c>
      <c r="P6960" s="28">
        <f t="shared" si="1271"/>
        <v>0.7582583402644314</v>
      </c>
      <c r="Q6960" s="6">
        <f t="shared" si="1265"/>
        <v>0.15001664718436486</v>
      </c>
      <c r="R6960" s="6">
        <f t="shared" si="1266"/>
        <v>0.17383222686583177</v>
      </c>
      <c r="S6960" s="6">
        <f t="shared" si="1267"/>
        <v>0.32384887405019663</v>
      </c>
    </row>
    <row r="6961" spans="2:19" customFormat="1" x14ac:dyDescent="0.25">
      <c r="B6961" s="200" t="s">
        <v>866</v>
      </c>
      <c r="C6961" s="114">
        <v>6</v>
      </c>
      <c r="D6961" s="1">
        <v>5.7</v>
      </c>
      <c r="E6961" s="1"/>
      <c r="F6961" s="1"/>
      <c r="G6961" s="4">
        <f t="shared" si="1274"/>
        <v>64.961200000000005</v>
      </c>
      <c r="H6961" s="201"/>
      <c r="I6961" s="201"/>
      <c r="J6961" s="204">
        <f t="shared" si="1272"/>
        <v>2.5517586328783095E-3</v>
      </c>
      <c r="K6961" s="204">
        <f t="shared" si="1268"/>
        <v>0.1657653061173503</v>
      </c>
      <c r="L6961" s="28">
        <f t="shared" si="1275"/>
        <v>9.7084599828880815</v>
      </c>
      <c r="M6961" s="28">
        <f t="shared" si="1269"/>
        <v>0.63067322287304872</v>
      </c>
      <c r="N6961" s="28">
        <f t="shared" si="1273"/>
        <v>9.8080698655856366</v>
      </c>
      <c r="O6961" s="28">
        <f t="shared" si="1270"/>
        <v>0.63714400051044973</v>
      </c>
      <c r="P6961" s="28">
        <f t="shared" si="1271"/>
        <v>1.2678172233834983</v>
      </c>
      <c r="Q6961" s="6">
        <f t="shared" si="1265"/>
        <v>0.30272314697906338</v>
      </c>
      <c r="R6961" s="6">
        <f t="shared" si="1266"/>
        <v>0.24848616019907541</v>
      </c>
      <c r="S6961" s="6">
        <f t="shared" si="1267"/>
        <v>0.55120930717813876</v>
      </c>
    </row>
    <row r="6962" spans="2:19" customFormat="1" x14ac:dyDescent="0.25">
      <c r="B6962" s="200" t="s">
        <v>866</v>
      </c>
      <c r="C6962" s="114">
        <v>6</v>
      </c>
      <c r="D6962" s="1">
        <v>7.2</v>
      </c>
      <c r="E6962" s="1"/>
      <c r="F6962" s="1"/>
      <c r="G6962" s="4">
        <f t="shared" si="1274"/>
        <v>64.961200000000005</v>
      </c>
      <c r="H6962" s="201"/>
      <c r="I6962" s="201"/>
      <c r="J6962" s="204">
        <f t="shared" si="1272"/>
        <v>4.0715040790523724E-3</v>
      </c>
      <c r="K6962" s="204">
        <f t="shared" si="1268"/>
        <v>0.26448979591023208</v>
      </c>
      <c r="L6962" s="28">
        <f t="shared" si="1275"/>
        <v>16.611217355322236</v>
      </c>
      <c r="M6962" s="28">
        <f t="shared" si="1269"/>
        <v>1.0790846337926925</v>
      </c>
      <c r="N6962" s="28">
        <f t="shared" si="1273"/>
        <v>12.891070706250053</v>
      </c>
      <c r="O6962" s="28">
        <f t="shared" si="1270"/>
        <v>0.83741943860560009</v>
      </c>
      <c r="P6962" s="28">
        <f t="shared" si="1271"/>
        <v>1.9165040723982925</v>
      </c>
      <c r="Q6962" s="6">
        <f t="shared" si="1265"/>
        <v>0.51796062422049238</v>
      </c>
      <c r="R6962" s="6">
        <f t="shared" si="1266"/>
        <v>0.32659358105618402</v>
      </c>
      <c r="S6962" s="6">
        <f t="shared" si="1267"/>
        <v>0.84455420527667635</v>
      </c>
    </row>
    <row r="6963" spans="2:19" customFormat="1" x14ac:dyDescent="0.25">
      <c r="B6963" s="200" t="s">
        <v>866</v>
      </c>
      <c r="C6963" s="114">
        <v>6</v>
      </c>
      <c r="D6963" s="1">
        <v>4.3</v>
      </c>
      <c r="E6963" s="1"/>
      <c r="F6963" s="1"/>
      <c r="G6963" s="4">
        <f t="shared" si="1274"/>
        <v>64.961200000000005</v>
      </c>
      <c r="H6963" s="201"/>
      <c r="I6963" s="201"/>
      <c r="J6963" s="204">
        <f t="shared" si="1272"/>
        <v>1.4522012041218817E-3</v>
      </c>
      <c r="K6963" s="204">
        <f t="shared" si="1268"/>
        <v>9.4336734690975893E-2</v>
      </c>
      <c r="L6963" s="28">
        <f t="shared" si="1275"/>
        <v>5.0785301024450318</v>
      </c>
      <c r="M6963" s="28">
        <f t="shared" si="1269"/>
        <v>0.3299074160899001</v>
      </c>
      <c r="N6963" s="28">
        <f t="shared" si="1273"/>
        <v>7.0529054640829827</v>
      </c>
      <c r="O6963" s="28">
        <f t="shared" si="1270"/>
        <v>0.45816521132004828</v>
      </c>
      <c r="P6963" s="28">
        <f t="shared" si="1271"/>
        <v>0.78807262740994832</v>
      </c>
      <c r="Q6963" s="6">
        <f t="shared" si="1265"/>
        <v>0.15835555972315205</v>
      </c>
      <c r="R6963" s="6">
        <f t="shared" si="1266"/>
        <v>0.17868443241481885</v>
      </c>
      <c r="S6963" s="6">
        <f t="shared" si="1267"/>
        <v>0.33703999213797087</v>
      </c>
    </row>
    <row r="6964" spans="2:19" customFormat="1" x14ac:dyDescent="0.25">
      <c r="B6964" s="200" t="s">
        <v>866</v>
      </c>
      <c r="C6964" s="114">
        <v>6</v>
      </c>
      <c r="D6964" s="1">
        <v>3.2</v>
      </c>
      <c r="E6964" s="1"/>
      <c r="F6964" s="1"/>
      <c r="G6964" s="4">
        <f t="shared" si="1274"/>
        <v>64.961200000000005</v>
      </c>
      <c r="H6964" s="201"/>
      <c r="I6964" s="201"/>
      <c r="J6964" s="204">
        <f t="shared" si="1272"/>
        <v>8.0424771931898698E-4</v>
      </c>
      <c r="K6964" s="204">
        <f t="shared" si="1268"/>
        <v>5.2244897957576697E-2</v>
      </c>
      <c r="L6964" s="28">
        <f t="shared" si="1275"/>
        <v>2.57474279673893</v>
      </c>
      <c r="M6964" s="28">
        <f t="shared" si="1269"/>
        <v>0.16725838501169291</v>
      </c>
      <c r="N6964" s="28">
        <f t="shared" si="1273"/>
        <v>4.9915502127950244</v>
      </c>
      <c r="O6964" s="28">
        <f t="shared" si="1270"/>
        <v>0.32425709797277341</v>
      </c>
      <c r="P6964" s="28">
        <f t="shared" si="1271"/>
        <v>0.49151548298446635</v>
      </c>
      <c r="Q6964" s="6">
        <f t="shared" si="1265"/>
        <v>8.0284024805612586E-2</v>
      </c>
      <c r="R6964" s="6">
        <f t="shared" si="1266"/>
        <v>0.12646026820938164</v>
      </c>
      <c r="S6964" s="6">
        <f t="shared" si="1267"/>
        <v>0.20674429301499422</v>
      </c>
    </row>
    <row r="6965" spans="2:19" customFormat="1" x14ac:dyDescent="0.25">
      <c r="B6965" s="200" t="s">
        <v>866</v>
      </c>
      <c r="C6965" s="114">
        <v>6</v>
      </c>
      <c r="D6965" s="1">
        <v>8.3000000000000007</v>
      </c>
      <c r="E6965" s="1"/>
      <c r="F6965" s="1"/>
      <c r="G6965" s="4">
        <f t="shared" si="1274"/>
        <v>64.961200000000005</v>
      </c>
      <c r="H6965" s="201"/>
      <c r="I6965" s="201"/>
      <c r="J6965" s="204">
        <f t="shared" si="1272"/>
        <v>5.4106079476450219E-3</v>
      </c>
      <c r="K6965" s="204">
        <f t="shared" si="1268"/>
        <v>0.35147959182592381</v>
      </c>
      <c r="L6965" s="28">
        <f t="shared" si="1275"/>
        <v>23.033216302360287</v>
      </c>
      <c r="M6965" s="28">
        <f t="shared" si="1269"/>
        <v>1.4962653998827395</v>
      </c>
      <c r="N6965" s="28">
        <f t="shared" si="1273"/>
        <v>15.224089825772444</v>
      </c>
      <c r="O6965" s="28">
        <f t="shared" si="1270"/>
        <v>0.98897516317232204</v>
      </c>
      <c r="P6965" s="28">
        <f t="shared" si="1271"/>
        <v>2.4852405630550614</v>
      </c>
      <c r="Q6965" s="6">
        <f t="shared" si="1265"/>
        <v>0.71820739194371497</v>
      </c>
      <c r="R6965" s="6">
        <f t="shared" si="1266"/>
        <v>0.38570031363720558</v>
      </c>
      <c r="S6965" s="6">
        <f t="shared" si="1267"/>
        <v>1.1039077055809206</v>
      </c>
    </row>
    <row r="6966" spans="2:19" customFormat="1" x14ac:dyDescent="0.25">
      <c r="B6966" s="200" t="s">
        <v>866</v>
      </c>
      <c r="C6966" s="114">
        <v>6</v>
      </c>
      <c r="D6966" s="1">
        <v>5</v>
      </c>
      <c r="E6966" s="1"/>
      <c r="F6966" s="1"/>
      <c r="G6966" s="4">
        <f t="shared" si="1274"/>
        <v>64.961200000000005</v>
      </c>
      <c r="H6966" s="201"/>
      <c r="I6966" s="201"/>
      <c r="J6966" s="204">
        <f t="shared" si="1272"/>
        <v>1.9634954084936209E-3</v>
      </c>
      <c r="K6966" s="204">
        <f t="shared" si="1268"/>
        <v>0.12755102040424002</v>
      </c>
      <c r="L6966" s="28">
        <f t="shared" si="1275"/>
        <v>7.1833345216463531</v>
      </c>
      <c r="M6966" s="28">
        <f t="shared" si="1269"/>
        <v>0.46663803957857453</v>
      </c>
      <c r="N6966" s="28">
        <f t="shared" si="1273"/>
        <v>8.4140458590425169</v>
      </c>
      <c r="O6966" s="28">
        <f t="shared" si="1270"/>
        <v>0.54658652646013051</v>
      </c>
      <c r="P6966" s="28">
        <f t="shared" si="1271"/>
        <v>1.0132245660387049</v>
      </c>
      <c r="Q6966" s="6">
        <f t="shared" si="1265"/>
        <v>0.22398625899771576</v>
      </c>
      <c r="R6966" s="6">
        <f t="shared" si="1266"/>
        <v>0.2131687453194509</v>
      </c>
      <c r="S6966" s="6">
        <f t="shared" si="1267"/>
        <v>0.4371550043171667</v>
      </c>
    </row>
    <row r="6967" spans="2:19" customFormat="1" x14ac:dyDescent="0.25">
      <c r="B6967" s="200" t="s">
        <v>866</v>
      </c>
      <c r="C6967" s="114">
        <v>6</v>
      </c>
      <c r="D6967" s="1">
        <v>3.9</v>
      </c>
      <c r="E6967" s="1"/>
      <c r="F6967" s="1"/>
      <c r="G6967" s="4">
        <f t="shared" si="1274"/>
        <v>64.961200000000005</v>
      </c>
      <c r="H6967" s="201"/>
      <c r="I6967" s="201"/>
      <c r="J6967" s="204">
        <f t="shared" si="1272"/>
        <v>1.1945906065275189E-3</v>
      </c>
      <c r="K6967" s="204">
        <f t="shared" si="1268"/>
        <v>7.7602040813939621E-2</v>
      </c>
      <c r="L6967" s="28">
        <f t="shared" si="1275"/>
        <v>4.0574351124683323</v>
      </c>
      <c r="M6967" s="28">
        <f t="shared" si="1269"/>
        <v>0.26357585894044605</v>
      </c>
      <c r="N6967" s="28">
        <f t="shared" si="1273"/>
        <v>6.2915196864507177</v>
      </c>
      <c r="O6967" s="28">
        <f t="shared" si="1270"/>
        <v>0.40870467658277715</v>
      </c>
      <c r="P6967" s="28">
        <f t="shared" si="1271"/>
        <v>0.6722805355232232</v>
      </c>
      <c r="Q6967" s="6">
        <f t="shared" si="1265"/>
        <v>0.12651641229141411</v>
      </c>
      <c r="R6967" s="6">
        <f t="shared" si="1266"/>
        <v>0.1593948238672831</v>
      </c>
      <c r="S6967" s="6">
        <f t="shared" si="1267"/>
        <v>0.28591123615869718</v>
      </c>
    </row>
    <row r="6968" spans="2:19" customFormat="1" x14ac:dyDescent="0.25">
      <c r="B6968" s="200" t="s">
        <v>866</v>
      </c>
      <c r="C6968" s="114">
        <v>6</v>
      </c>
      <c r="D6968" s="1">
        <v>12.5</v>
      </c>
      <c r="E6968" s="1"/>
      <c r="F6968" s="1"/>
      <c r="G6968" s="4">
        <f t="shared" si="1274"/>
        <v>64.961200000000005</v>
      </c>
      <c r="H6968" s="201"/>
      <c r="I6968" s="201"/>
      <c r="J6968" s="204">
        <f t="shared" si="1272"/>
        <v>1.2271846303085129E-2</v>
      </c>
      <c r="K6968" s="204">
        <f t="shared" si="1268"/>
        <v>0.79719387752649995</v>
      </c>
      <c r="L6968" s="28">
        <f t="shared" si="1275"/>
        <v>59.045957766880584</v>
      </c>
      <c r="M6968" s="28">
        <f t="shared" si="1269"/>
        <v>3.8356963460837896</v>
      </c>
      <c r="N6968" s="28">
        <f t="shared" si="1273"/>
        <v>24.580724816737511</v>
      </c>
      <c r="O6968" s="28">
        <f t="shared" si="1270"/>
        <v>1.5967934119367619</v>
      </c>
      <c r="P6968" s="28">
        <f t="shared" si="1271"/>
        <v>5.4324897580205516</v>
      </c>
      <c r="Q6968" s="6">
        <f t="shared" si="1265"/>
        <v>1.8411342461202189</v>
      </c>
      <c r="R6968" s="6">
        <f t="shared" si="1266"/>
        <v>0.62274943065533717</v>
      </c>
      <c r="S6968" s="6">
        <f t="shared" si="1267"/>
        <v>2.4638836767755561</v>
      </c>
    </row>
    <row r="6969" spans="2:19" customFormat="1" x14ac:dyDescent="0.25">
      <c r="B6969" s="200" t="s">
        <v>866</v>
      </c>
      <c r="C6969" s="114">
        <v>6</v>
      </c>
      <c r="D6969" s="1">
        <v>4.2</v>
      </c>
      <c r="E6969" s="1"/>
      <c r="F6969" s="1"/>
      <c r="G6969" s="4">
        <f t="shared" si="1274"/>
        <v>64.961200000000005</v>
      </c>
      <c r="H6969" s="201"/>
      <c r="I6969" s="201"/>
      <c r="J6969" s="204">
        <f t="shared" si="1272"/>
        <v>1.385442360233099E-3</v>
      </c>
      <c r="K6969" s="204">
        <f t="shared" si="1268"/>
        <v>8.9999999997231753E-2</v>
      </c>
      <c r="L6969" s="28">
        <f t="shared" si="1275"/>
        <v>4.811097633235077</v>
      </c>
      <c r="M6969" s="28">
        <f t="shared" si="1269"/>
        <v>0.31253468163409348</v>
      </c>
      <c r="N6969" s="28">
        <f t="shared" si="1273"/>
        <v>6.861382640483793</v>
      </c>
      <c r="O6969" s="28">
        <f t="shared" si="1270"/>
        <v>0.44572365863033786</v>
      </c>
      <c r="P6969" s="28">
        <f t="shared" si="1271"/>
        <v>0.7582583402644314</v>
      </c>
      <c r="Q6969" s="6">
        <f t="shared" si="1265"/>
        <v>0.15001664718436486</v>
      </c>
      <c r="R6969" s="6">
        <f t="shared" si="1266"/>
        <v>0.17383222686583177</v>
      </c>
      <c r="S6969" s="6">
        <f t="shared" si="1267"/>
        <v>0.32384887405019663</v>
      </c>
    </row>
    <row r="6970" spans="2:19" customFormat="1" x14ac:dyDescent="0.25">
      <c r="B6970" s="200" t="s">
        <v>866</v>
      </c>
      <c r="C6970" s="114">
        <v>6</v>
      </c>
      <c r="D6970" s="1">
        <v>5.7</v>
      </c>
      <c r="E6970" s="1"/>
      <c r="F6970" s="1"/>
      <c r="G6970" s="4">
        <f t="shared" si="1274"/>
        <v>64.961200000000005</v>
      </c>
      <c r="H6970" s="201"/>
      <c r="I6970" s="201"/>
      <c r="J6970" s="204">
        <f t="shared" si="1272"/>
        <v>2.5517586328783095E-3</v>
      </c>
      <c r="K6970" s="204">
        <f t="shared" si="1268"/>
        <v>0.1657653061173503</v>
      </c>
      <c r="L6970" s="28">
        <f t="shared" si="1275"/>
        <v>9.7084599828880815</v>
      </c>
      <c r="M6970" s="28">
        <f t="shared" si="1269"/>
        <v>0.63067322287304872</v>
      </c>
      <c r="N6970" s="28">
        <f t="shared" si="1273"/>
        <v>9.8080698655856366</v>
      </c>
      <c r="O6970" s="28">
        <f t="shared" si="1270"/>
        <v>0.63714400051044973</v>
      </c>
      <c r="P6970" s="28">
        <f t="shared" si="1271"/>
        <v>1.2678172233834983</v>
      </c>
      <c r="Q6970" s="6">
        <f t="shared" si="1265"/>
        <v>0.30272314697906338</v>
      </c>
      <c r="R6970" s="6">
        <f t="shared" si="1266"/>
        <v>0.24848616019907541</v>
      </c>
      <c r="S6970" s="6">
        <f t="shared" si="1267"/>
        <v>0.55120930717813876</v>
      </c>
    </row>
    <row r="6971" spans="2:19" customFormat="1" x14ac:dyDescent="0.25">
      <c r="B6971" s="200" t="s">
        <v>866</v>
      </c>
      <c r="C6971" s="114">
        <v>6</v>
      </c>
      <c r="D6971" s="1">
        <v>4.2</v>
      </c>
      <c r="E6971" s="1"/>
      <c r="F6971" s="1"/>
      <c r="G6971" s="4">
        <f t="shared" si="1274"/>
        <v>64.961200000000005</v>
      </c>
      <c r="H6971" s="201"/>
      <c r="I6971" s="201"/>
      <c r="J6971" s="204">
        <f t="shared" si="1272"/>
        <v>1.385442360233099E-3</v>
      </c>
      <c r="K6971" s="204">
        <f t="shared" si="1268"/>
        <v>8.9999999997231753E-2</v>
      </c>
      <c r="L6971" s="28">
        <f t="shared" si="1275"/>
        <v>4.811097633235077</v>
      </c>
      <c r="M6971" s="28">
        <f t="shared" si="1269"/>
        <v>0.31253468163409348</v>
      </c>
      <c r="N6971" s="28">
        <f t="shared" si="1273"/>
        <v>6.861382640483793</v>
      </c>
      <c r="O6971" s="28">
        <f t="shared" si="1270"/>
        <v>0.44572365863033786</v>
      </c>
      <c r="P6971" s="28">
        <f t="shared" si="1271"/>
        <v>0.7582583402644314</v>
      </c>
      <c r="Q6971" s="6">
        <f t="shared" si="1265"/>
        <v>0.15001664718436486</v>
      </c>
      <c r="R6971" s="6">
        <f t="shared" si="1266"/>
        <v>0.17383222686583177</v>
      </c>
      <c r="S6971" s="6">
        <f t="shared" si="1267"/>
        <v>0.32384887405019663</v>
      </c>
    </row>
    <row r="6972" spans="2:19" customFormat="1" x14ac:dyDescent="0.25">
      <c r="B6972" s="200" t="s">
        <v>866</v>
      </c>
      <c r="C6972" s="114">
        <v>6</v>
      </c>
      <c r="D6972" s="1">
        <v>5.7</v>
      </c>
      <c r="E6972" s="1"/>
      <c r="F6972" s="1"/>
      <c r="G6972" s="4">
        <f t="shared" si="1274"/>
        <v>64.961200000000005</v>
      </c>
      <c r="H6972" s="201"/>
      <c r="I6972" s="201"/>
      <c r="J6972" s="204">
        <f t="shared" si="1272"/>
        <v>2.5517586328783095E-3</v>
      </c>
      <c r="K6972" s="204">
        <f t="shared" si="1268"/>
        <v>0.1657653061173503</v>
      </c>
      <c r="L6972" s="28">
        <f t="shared" si="1275"/>
        <v>9.7084599828880815</v>
      </c>
      <c r="M6972" s="28">
        <f t="shared" si="1269"/>
        <v>0.63067322287304872</v>
      </c>
      <c r="N6972" s="28">
        <f t="shared" si="1273"/>
        <v>9.8080698655856366</v>
      </c>
      <c r="O6972" s="28">
        <f t="shared" si="1270"/>
        <v>0.63714400051044973</v>
      </c>
      <c r="P6972" s="28">
        <f t="shared" si="1271"/>
        <v>1.2678172233834983</v>
      </c>
      <c r="Q6972" s="6">
        <f t="shared" si="1265"/>
        <v>0.30272314697906338</v>
      </c>
      <c r="R6972" s="6">
        <f t="shared" si="1266"/>
        <v>0.24848616019907541</v>
      </c>
      <c r="S6972" s="6">
        <f t="shared" si="1267"/>
        <v>0.55120930717813876</v>
      </c>
    </row>
    <row r="6973" spans="2:19" customFormat="1" x14ac:dyDescent="0.25">
      <c r="B6973" s="200" t="s">
        <v>866</v>
      </c>
      <c r="C6973" s="114">
        <v>6</v>
      </c>
      <c r="D6973" s="1">
        <v>4.2</v>
      </c>
      <c r="E6973" s="1"/>
      <c r="F6973" s="1"/>
      <c r="G6973" s="4">
        <f t="shared" si="1274"/>
        <v>64.961200000000005</v>
      </c>
      <c r="H6973" s="201"/>
      <c r="I6973" s="201"/>
      <c r="J6973" s="204">
        <f t="shared" si="1272"/>
        <v>1.385442360233099E-3</v>
      </c>
      <c r="K6973" s="204">
        <f t="shared" si="1268"/>
        <v>8.9999999997231753E-2</v>
      </c>
      <c r="L6973" s="28">
        <f t="shared" si="1275"/>
        <v>4.811097633235077</v>
      </c>
      <c r="M6973" s="28">
        <f t="shared" si="1269"/>
        <v>0.31253468163409348</v>
      </c>
      <c r="N6973" s="28">
        <f t="shared" si="1273"/>
        <v>6.861382640483793</v>
      </c>
      <c r="O6973" s="28">
        <f t="shared" si="1270"/>
        <v>0.44572365863033786</v>
      </c>
      <c r="P6973" s="28">
        <f t="shared" si="1271"/>
        <v>0.7582583402644314</v>
      </c>
      <c r="Q6973" s="6">
        <f t="shared" si="1265"/>
        <v>0.15001664718436486</v>
      </c>
      <c r="R6973" s="6">
        <f t="shared" si="1266"/>
        <v>0.17383222686583177</v>
      </c>
      <c r="S6973" s="6">
        <f t="shared" si="1267"/>
        <v>0.32384887405019663</v>
      </c>
    </row>
    <row r="6974" spans="2:19" customFormat="1" x14ac:dyDescent="0.25">
      <c r="B6974" s="200" t="s">
        <v>866</v>
      </c>
      <c r="C6974" s="114">
        <v>6</v>
      </c>
      <c r="D6974" s="1">
        <v>5.7</v>
      </c>
      <c r="E6974" s="1"/>
      <c r="F6974" s="1"/>
      <c r="G6974" s="4">
        <f t="shared" si="1274"/>
        <v>64.961200000000005</v>
      </c>
      <c r="H6974" s="201"/>
      <c r="I6974" s="201"/>
      <c r="J6974" s="204">
        <f t="shared" si="1272"/>
        <v>2.5517586328783095E-3</v>
      </c>
      <c r="K6974" s="204">
        <f t="shared" si="1268"/>
        <v>0.1657653061173503</v>
      </c>
      <c r="L6974" s="28">
        <f t="shared" si="1275"/>
        <v>9.7084599828880815</v>
      </c>
      <c r="M6974" s="28">
        <f t="shared" si="1269"/>
        <v>0.63067322287304872</v>
      </c>
      <c r="N6974" s="28">
        <f t="shared" si="1273"/>
        <v>9.8080698655856366</v>
      </c>
      <c r="O6974" s="28">
        <f t="shared" si="1270"/>
        <v>0.63714400051044973</v>
      </c>
      <c r="P6974" s="28">
        <f t="shared" si="1271"/>
        <v>1.2678172233834983</v>
      </c>
      <c r="Q6974" s="6">
        <f t="shared" si="1265"/>
        <v>0.30272314697906338</v>
      </c>
      <c r="R6974" s="6">
        <f t="shared" si="1266"/>
        <v>0.24848616019907541</v>
      </c>
      <c r="S6974" s="6">
        <f t="shared" si="1267"/>
        <v>0.55120930717813876</v>
      </c>
    </row>
    <row r="6975" spans="2:19" customFormat="1" x14ac:dyDescent="0.25">
      <c r="B6975" s="200" t="s">
        <v>866</v>
      </c>
      <c r="C6975" s="114">
        <v>6</v>
      </c>
      <c r="D6975" s="1">
        <v>4.2</v>
      </c>
      <c r="E6975" s="1"/>
      <c r="F6975" s="1"/>
      <c r="G6975" s="4">
        <f t="shared" si="1274"/>
        <v>64.961200000000005</v>
      </c>
      <c r="H6975" s="201"/>
      <c r="I6975" s="201"/>
      <c r="J6975" s="204">
        <f t="shared" si="1272"/>
        <v>1.385442360233099E-3</v>
      </c>
      <c r="K6975" s="204">
        <f t="shared" si="1268"/>
        <v>8.9999999997231753E-2</v>
      </c>
      <c r="L6975" s="28">
        <f t="shared" si="1275"/>
        <v>4.811097633235077</v>
      </c>
      <c r="M6975" s="28">
        <f t="shared" si="1269"/>
        <v>0.31253468163409348</v>
      </c>
      <c r="N6975" s="28">
        <f t="shared" si="1273"/>
        <v>6.861382640483793</v>
      </c>
      <c r="O6975" s="28">
        <f t="shared" si="1270"/>
        <v>0.44572365863033786</v>
      </c>
      <c r="P6975" s="28">
        <f t="shared" si="1271"/>
        <v>0.7582583402644314</v>
      </c>
      <c r="Q6975" s="6">
        <f t="shared" si="1265"/>
        <v>0.15001664718436486</v>
      </c>
      <c r="R6975" s="6">
        <f t="shared" si="1266"/>
        <v>0.17383222686583177</v>
      </c>
      <c r="S6975" s="6">
        <f t="shared" si="1267"/>
        <v>0.32384887405019663</v>
      </c>
    </row>
    <row r="6976" spans="2:19" customFormat="1" x14ac:dyDescent="0.25">
      <c r="B6976" s="200" t="s">
        <v>866</v>
      </c>
      <c r="C6976" s="114">
        <v>6</v>
      </c>
      <c r="D6976" s="1">
        <v>5</v>
      </c>
      <c r="E6976" s="1"/>
      <c r="F6976" s="1"/>
      <c r="G6976" s="4">
        <f t="shared" si="1274"/>
        <v>64.961200000000005</v>
      </c>
      <c r="H6976" s="201"/>
      <c r="I6976" s="201"/>
      <c r="J6976" s="204">
        <f t="shared" si="1272"/>
        <v>1.9634954084936209E-3</v>
      </c>
      <c r="K6976" s="204">
        <f t="shared" si="1268"/>
        <v>0.12755102040424002</v>
      </c>
      <c r="L6976" s="28">
        <f t="shared" si="1275"/>
        <v>7.1833345216463531</v>
      </c>
      <c r="M6976" s="28">
        <f t="shared" si="1269"/>
        <v>0.46663803957857453</v>
      </c>
      <c r="N6976" s="28">
        <f t="shared" si="1273"/>
        <v>8.4140458590425169</v>
      </c>
      <c r="O6976" s="28">
        <f t="shared" si="1270"/>
        <v>0.54658652646013051</v>
      </c>
      <c r="P6976" s="28">
        <f t="shared" si="1271"/>
        <v>1.0132245660387049</v>
      </c>
      <c r="Q6976" s="6">
        <f t="shared" si="1265"/>
        <v>0.22398625899771576</v>
      </c>
      <c r="R6976" s="6">
        <f t="shared" si="1266"/>
        <v>0.2131687453194509</v>
      </c>
      <c r="S6976" s="6">
        <f t="shared" si="1267"/>
        <v>0.4371550043171667</v>
      </c>
    </row>
    <row r="6977" spans="2:19" customFormat="1" x14ac:dyDescent="0.25">
      <c r="B6977" s="200" t="s">
        <v>866</v>
      </c>
      <c r="C6977" s="114">
        <v>6</v>
      </c>
      <c r="D6977" s="1">
        <v>4.5999999999999996</v>
      </c>
      <c r="E6977" s="1"/>
      <c r="F6977" s="1"/>
      <c r="G6977" s="4">
        <f t="shared" si="1274"/>
        <v>64.961200000000005</v>
      </c>
      <c r="H6977" s="201"/>
      <c r="I6977" s="201"/>
      <c r="J6977" s="204">
        <f t="shared" si="1272"/>
        <v>1.6619025137490004E-3</v>
      </c>
      <c r="K6977" s="204">
        <f t="shared" si="1268"/>
        <v>0.10795918367014873</v>
      </c>
      <c r="L6977" s="28">
        <f t="shared" si="1275"/>
        <v>5.9302678128381849</v>
      </c>
      <c r="M6977" s="28">
        <f t="shared" si="1269"/>
        <v>0.3852373209154813</v>
      </c>
      <c r="N6977" s="28">
        <f t="shared" si="1273"/>
        <v>7.6319696161125572</v>
      </c>
      <c r="O6977" s="28">
        <f t="shared" si="1270"/>
        <v>0.49578191424249274</v>
      </c>
      <c r="P6977" s="28">
        <f t="shared" si="1271"/>
        <v>0.88101923515797398</v>
      </c>
      <c r="Q6977" s="6">
        <f t="shared" si="1265"/>
        <v>0.18491391403943103</v>
      </c>
      <c r="R6977" s="6">
        <f t="shared" si="1266"/>
        <v>0.19335494655457217</v>
      </c>
      <c r="S6977" s="6">
        <f t="shared" si="1267"/>
        <v>0.37826886059400322</v>
      </c>
    </row>
    <row r="6978" spans="2:19" customFormat="1" x14ac:dyDescent="0.25">
      <c r="B6978" s="200" t="s">
        <v>866</v>
      </c>
      <c r="C6978" s="114">
        <v>6</v>
      </c>
      <c r="D6978" s="1">
        <v>3.7</v>
      </c>
      <c r="E6978" s="1"/>
      <c r="F6978" s="1"/>
      <c r="G6978" s="4">
        <f t="shared" si="1274"/>
        <v>64.961200000000005</v>
      </c>
      <c r="H6978" s="201"/>
      <c r="I6978" s="201"/>
      <c r="J6978" s="204">
        <f t="shared" si="1272"/>
        <v>1.075210085691107E-3</v>
      </c>
      <c r="K6978" s="204">
        <f t="shared" si="1268"/>
        <v>6.9846938773361844E-2</v>
      </c>
      <c r="L6978" s="28">
        <f t="shared" si="1275"/>
        <v>3.5949248430857623</v>
      </c>
      <c r="M6978" s="28">
        <f t="shared" si="1269"/>
        <v>0.2335306362462681</v>
      </c>
      <c r="N6978" s="28">
        <f t="shared" si="1273"/>
        <v>5.9156978898620354</v>
      </c>
      <c r="O6978" s="28">
        <f t="shared" si="1270"/>
        <v>0.38429084121668494</v>
      </c>
      <c r="P6978" s="28">
        <f t="shared" si="1271"/>
        <v>0.61782147746295302</v>
      </c>
      <c r="Q6978" s="6">
        <f t="shared" si="1265"/>
        <v>0.11209470539820869</v>
      </c>
      <c r="R6978" s="6">
        <f t="shared" si="1266"/>
        <v>0.14987342807450713</v>
      </c>
      <c r="S6978" s="6">
        <f t="shared" si="1267"/>
        <v>0.2619681334727158</v>
      </c>
    </row>
    <row r="6979" spans="2:19" customFormat="1" x14ac:dyDescent="0.25">
      <c r="B6979" s="200" t="s">
        <v>866</v>
      </c>
      <c r="C6979" s="114">
        <v>6</v>
      </c>
      <c r="D6979" s="1">
        <v>4</v>
      </c>
      <c r="E6979" s="1"/>
      <c r="F6979" s="1"/>
      <c r="G6979" s="4">
        <f t="shared" si="1274"/>
        <v>64.961200000000005</v>
      </c>
      <c r="H6979" s="201"/>
      <c r="I6979" s="201"/>
      <c r="J6979" s="204">
        <f t="shared" si="1272"/>
        <v>1.2566370614359172E-3</v>
      </c>
      <c r="K6979" s="204">
        <f t="shared" si="1268"/>
        <v>8.1632653058713603E-2</v>
      </c>
      <c r="L6979" s="28">
        <f t="shared" si="1275"/>
        <v>4.3006091215286046</v>
      </c>
      <c r="M6979" s="28">
        <f t="shared" si="1269"/>
        <v>0.27937273468421148</v>
      </c>
      <c r="N6979" s="28">
        <f t="shared" si="1273"/>
        <v>6.4806737611278331</v>
      </c>
      <c r="O6979" s="28">
        <f t="shared" si="1270"/>
        <v>0.42099235249702632</v>
      </c>
      <c r="P6979" s="28">
        <f t="shared" si="1271"/>
        <v>0.7003650871812378</v>
      </c>
      <c r="Q6979" s="6">
        <f t="shared" ref="Q6979" si="1276">M6979*0.48</f>
        <v>0.1340989126484215</v>
      </c>
      <c r="R6979" s="6">
        <f t="shared" ref="R6979" si="1277">O6979*0.39</f>
        <v>0.16418701747384026</v>
      </c>
      <c r="S6979" s="6">
        <f t="shared" ref="S6979" si="1278">Q6979+R6979</f>
        <v>0.29828593012226179</v>
      </c>
    </row>
  </sheetData>
  <pageMargins left="0.7" right="0.7" top="0.75" bottom="0.75" header="0.3" footer="0.3"/>
  <pageSetup orientation="portrait" r:id="rId1"/>
  <ignoredErrors>
    <ignoredError sqref="N1924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"/>
  <sheetViews>
    <sheetView workbookViewId="0">
      <pane ySplit="1" topLeftCell="A2" activePane="bottomLeft" state="frozen"/>
      <selection pane="bottomLeft" activeCell="G48" sqref="G48"/>
    </sheetView>
  </sheetViews>
  <sheetFormatPr defaultRowHeight="15" x14ac:dyDescent="0.25"/>
  <cols>
    <col min="1" max="1" width="9.7109375" style="3" bestFit="1" customWidth="1"/>
    <col min="2" max="2" width="17.5703125" bestFit="1" customWidth="1"/>
    <col min="3" max="3" width="4.5703125" style="4" bestFit="1" customWidth="1"/>
    <col min="4" max="4" width="10.85546875" style="4" bestFit="1" customWidth="1"/>
    <col min="5" max="5" width="12" style="60" bestFit="1" customWidth="1"/>
  </cols>
  <sheetData>
    <row r="1" spans="1:5" ht="29.25" customHeight="1" x14ac:dyDescent="0.25">
      <c r="A1" s="16" t="s">
        <v>0</v>
      </c>
      <c r="B1" s="17" t="s">
        <v>62</v>
      </c>
      <c r="C1" s="17" t="s">
        <v>64</v>
      </c>
      <c r="D1" s="17" t="s">
        <v>594</v>
      </c>
      <c r="E1" s="65" t="s">
        <v>595</v>
      </c>
    </row>
    <row r="2" spans="1:5" x14ac:dyDescent="0.25">
      <c r="A2" s="3">
        <v>41300</v>
      </c>
      <c r="B2" t="s">
        <v>22</v>
      </c>
      <c r="C2" s="4">
        <v>1</v>
      </c>
      <c r="D2" s="4">
        <v>32</v>
      </c>
      <c r="E2" s="60">
        <f>+D2*795.7747</f>
        <v>25464.790400000002</v>
      </c>
    </row>
    <row r="3" spans="1:5" x14ac:dyDescent="0.25">
      <c r="A3" s="3">
        <v>41300</v>
      </c>
      <c r="B3" t="s">
        <v>22</v>
      </c>
      <c r="C3" s="4">
        <v>2</v>
      </c>
      <c r="D3" s="4">
        <v>16</v>
      </c>
      <c r="E3" s="60">
        <f t="shared" ref="E3:E7" si="0">+D3*795.7747</f>
        <v>12732.395200000001</v>
      </c>
    </row>
    <row r="4" spans="1:5" x14ac:dyDescent="0.25">
      <c r="A4" s="3">
        <v>41300</v>
      </c>
      <c r="B4" t="s">
        <v>22</v>
      </c>
      <c r="C4" s="4">
        <v>3</v>
      </c>
      <c r="D4" s="4">
        <v>10</v>
      </c>
      <c r="E4" s="60">
        <f t="shared" si="0"/>
        <v>7957.7470000000003</v>
      </c>
    </row>
    <row r="5" spans="1:5" x14ac:dyDescent="0.25">
      <c r="A5" s="3">
        <v>41300</v>
      </c>
      <c r="B5" t="s">
        <v>22</v>
      </c>
      <c r="C5" s="4">
        <v>4</v>
      </c>
      <c r="D5" s="4">
        <v>9</v>
      </c>
      <c r="E5" s="60">
        <f t="shared" si="0"/>
        <v>7161.9723000000004</v>
      </c>
    </row>
    <row r="6" spans="1:5" x14ac:dyDescent="0.25">
      <c r="A6" s="3">
        <v>41300</v>
      </c>
      <c r="B6" t="s">
        <v>22</v>
      </c>
      <c r="C6" s="4">
        <v>5</v>
      </c>
      <c r="D6" s="4">
        <v>1</v>
      </c>
      <c r="E6" s="60">
        <f t="shared" si="0"/>
        <v>795.77470000000005</v>
      </c>
    </row>
    <row r="7" spans="1:5" x14ac:dyDescent="0.25">
      <c r="A7" s="3">
        <v>41300</v>
      </c>
      <c r="B7" t="s">
        <v>22</v>
      </c>
      <c r="C7" s="4">
        <v>6</v>
      </c>
      <c r="D7" s="4">
        <v>4</v>
      </c>
      <c r="E7" s="60">
        <f t="shared" si="0"/>
        <v>3183.0988000000002</v>
      </c>
    </row>
    <row r="8" spans="1:5" x14ac:dyDescent="0.25">
      <c r="A8" s="3">
        <v>41291</v>
      </c>
      <c r="B8" t="s">
        <v>74</v>
      </c>
      <c r="C8" s="4">
        <v>1</v>
      </c>
      <c r="D8" s="4">
        <v>1</v>
      </c>
      <c r="E8" s="60">
        <f>+D8*795.774715459477</f>
        <v>795.77471545947697</v>
      </c>
    </row>
    <row r="9" spans="1:5" x14ac:dyDescent="0.25">
      <c r="A9" s="3">
        <v>41291</v>
      </c>
      <c r="B9" t="s">
        <v>74</v>
      </c>
      <c r="C9" s="4">
        <v>2</v>
      </c>
      <c r="D9" s="4">
        <v>50</v>
      </c>
      <c r="E9" s="60">
        <f t="shared" ref="E9:E13" si="1">+D9*795.774715459477</f>
        <v>39788.735772973851</v>
      </c>
    </row>
    <row r="10" spans="1:5" x14ac:dyDescent="0.25">
      <c r="A10" s="3">
        <v>41291</v>
      </c>
      <c r="B10" t="s">
        <v>74</v>
      </c>
      <c r="C10" s="4">
        <v>3</v>
      </c>
      <c r="D10" s="4">
        <v>1</v>
      </c>
      <c r="E10" s="60">
        <f t="shared" si="1"/>
        <v>795.77471545947697</v>
      </c>
    </row>
    <row r="11" spans="1:5" x14ac:dyDescent="0.25">
      <c r="A11" s="3">
        <v>41291</v>
      </c>
      <c r="B11" t="s">
        <v>74</v>
      </c>
      <c r="C11" s="4">
        <v>4</v>
      </c>
      <c r="D11" s="4">
        <v>16</v>
      </c>
      <c r="E11" s="60">
        <f t="shared" si="1"/>
        <v>12732.395447351631</v>
      </c>
    </row>
    <row r="12" spans="1:5" x14ac:dyDescent="0.25">
      <c r="A12" s="3">
        <v>41291</v>
      </c>
      <c r="B12" t="s">
        <v>74</v>
      </c>
      <c r="C12" s="4">
        <v>5</v>
      </c>
      <c r="D12" s="4">
        <v>2</v>
      </c>
      <c r="E12" s="60">
        <f>+D12*795.774715459477</f>
        <v>1591.5494309189539</v>
      </c>
    </row>
    <row r="13" spans="1:5" x14ac:dyDescent="0.25">
      <c r="A13" s="3">
        <v>41291</v>
      </c>
      <c r="B13" t="s">
        <v>74</v>
      </c>
      <c r="C13" s="4">
        <v>6</v>
      </c>
      <c r="D13" s="4">
        <v>0</v>
      </c>
      <c r="E13" s="60">
        <f t="shared" si="1"/>
        <v>0</v>
      </c>
    </row>
    <row r="14" spans="1:5" x14ac:dyDescent="0.25">
      <c r="A14" s="3">
        <v>41290</v>
      </c>
      <c r="B14" t="s">
        <v>4</v>
      </c>
      <c r="C14" s="4">
        <v>1</v>
      </c>
      <c r="D14" s="5">
        <v>12</v>
      </c>
      <c r="E14" s="60">
        <f>+D14*795.774715459477</f>
        <v>9549.2965855137227</v>
      </c>
    </row>
    <row r="15" spans="1:5" x14ac:dyDescent="0.25">
      <c r="A15" s="3">
        <v>41290</v>
      </c>
      <c r="B15" t="s">
        <v>4</v>
      </c>
      <c r="C15" s="4">
        <v>2</v>
      </c>
      <c r="D15" s="5">
        <v>7</v>
      </c>
      <c r="E15" s="60">
        <f t="shared" ref="E15:E18" si="2">+D15*795.774715459477</f>
        <v>5570.4230082163385</v>
      </c>
    </row>
    <row r="16" spans="1:5" x14ac:dyDescent="0.25">
      <c r="A16" s="3">
        <v>41290</v>
      </c>
      <c r="B16" t="s">
        <v>4</v>
      </c>
      <c r="C16" s="4">
        <v>3</v>
      </c>
      <c r="D16" s="5">
        <v>3</v>
      </c>
      <c r="E16" s="60">
        <f t="shared" si="2"/>
        <v>2387.3241463784307</v>
      </c>
    </row>
    <row r="17" spans="1:5" x14ac:dyDescent="0.25">
      <c r="A17" s="3">
        <v>41290</v>
      </c>
      <c r="B17" t="s">
        <v>4</v>
      </c>
      <c r="C17" s="4">
        <v>4</v>
      </c>
      <c r="D17" s="5">
        <v>4</v>
      </c>
      <c r="E17" s="60">
        <f t="shared" si="2"/>
        <v>3183.0988618379079</v>
      </c>
    </row>
    <row r="18" spans="1:5" x14ac:dyDescent="0.25">
      <c r="A18" s="3">
        <v>41290</v>
      </c>
      <c r="B18" t="s">
        <v>4</v>
      </c>
      <c r="C18" s="4">
        <v>5</v>
      </c>
      <c r="D18" s="5">
        <v>27</v>
      </c>
      <c r="E18" s="60">
        <f t="shared" si="2"/>
        <v>21485.917317405878</v>
      </c>
    </row>
    <row r="19" spans="1:5" x14ac:dyDescent="0.25">
      <c r="A19" s="3">
        <v>41290</v>
      </c>
      <c r="B19" t="s">
        <v>4</v>
      </c>
      <c r="C19" s="4">
        <v>6</v>
      </c>
      <c r="D19" s="5">
        <v>25</v>
      </c>
      <c r="E19" s="60">
        <f>+D19*795.774715459477</f>
        <v>19894.367886486925</v>
      </c>
    </row>
    <row r="20" spans="1:5" x14ac:dyDescent="0.25">
      <c r="A20" s="3">
        <v>41292</v>
      </c>
      <c r="B20" t="s">
        <v>7</v>
      </c>
      <c r="C20" s="4">
        <v>1</v>
      </c>
      <c r="D20" s="4">
        <v>78</v>
      </c>
      <c r="E20" s="60">
        <f>+D20*795.774715459477</f>
        <v>62070.427805839201</v>
      </c>
    </row>
    <row r="21" spans="1:5" x14ac:dyDescent="0.25">
      <c r="A21" s="3">
        <v>41292</v>
      </c>
      <c r="B21" t="s">
        <v>7</v>
      </c>
      <c r="C21" s="4">
        <v>2</v>
      </c>
      <c r="D21" s="4">
        <v>0</v>
      </c>
      <c r="E21" s="60">
        <f t="shared" ref="E21:E25" si="3">+D21*795.774715459477</f>
        <v>0</v>
      </c>
    </row>
    <row r="22" spans="1:5" x14ac:dyDescent="0.25">
      <c r="A22" s="3">
        <v>41292</v>
      </c>
      <c r="B22" t="s">
        <v>7</v>
      </c>
      <c r="C22" s="4">
        <v>3</v>
      </c>
      <c r="D22" s="4">
        <v>0</v>
      </c>
      <c r="E22" s="60">
        <f t="shared" si="3"/>
        <v>0</v>
      </c>
    </row>
    <row r="23" spans="1:5" x14ac:dyDescent="0.25">
      <c r="A23" s="3">
        <v>41292</v>
      </c>
      <c r="B23" t="s">
        <v>7</v>
      </c>
      <c r="C23" s="4">
        <v>4</v>
      </c>
      <c r="D23" s="4">
        <v>70</v>
      </c>
      <c r="E23" s="60">
        <f t="shared" si="3"/>
        <v>55704.230082163391</v>
      </c>
    </row>
    <row r="24" spans="1:5" x14ac:dyDescent="0.25">
      <c r="A24" s="3">
        <v>41292</v>
      </c>
      <c r="B24" t="s">
        <v>7</v>
      </c>
      <c r="C24" s="4">
        <v>5</v>
      </c>
      <c r="D24" s="4">
        <v>67</v>
      </c>
      <c r="E24" s="60">
        <f t="shared" si="3"/>
        <v>53316.905935784955</v>
      </c>
    </row>
    <row r="25" spans="1:5" x14ac:dyDescent="0.25">
      <c r="A25" s="3">
        <v>41292</v>
      </c>
      <c r="B25" t="s">
        <v>7</v>
      </c>
      <c r="C25" s="4">
        <v>6</v>
      </c>
      <c r="D25" s="4">
        <v>43</v>
      </c>
      <c r="E25" s="60">
        <f t="shared" si="3"/>
        <v>34218.312764757509</v>
      </c>
    </row>
    <row r="26" spans="1:5" x14ac:dyDescent="0.25">
      <c r="A26" s="3">
        <v>41295</v>
      </c>
      <c r="B26" t="s">
        <v>75</v>
      </c>
      <c r="C26" s="4">
        <v>1</v>
      </c>
      <c r="D26" s="4">
        <v>4</v>
      </c>
      <c r="E26" s="60">
        <f>+D26*795.774715459477</f>
        <v>3183.0988618379079</v>
      </c>
    </row>
    <row r="27" spans="1:5" x14ac:dyDescent="0.25">
      <c r="A27" s="3">
        <v>41295</v>
      </c>
      <c r="B27" t="s">
        <v>75</v>
      </c>
      <c r="C27" s="4">
        <v>2</v>
      </c>
      <c r="D27" s="4">
        <v>2</v>
      </c>
      <c r="E27" s="60">
        <f t="shared" ref="E27:E31" si="4">+D27*795.774715459477</f>
        <v>1591.5494309189539</v>
      </c>
    </row>
    <row r="28" spans="1:5" x14ac:dyDescent="0.25">
      <c r="A28" s="3">
        <v>41295</v>
      </c>
      <c r="B28" t="s">
        <v>75</v>
      </c>
      <c r="C28" s="4">
        <v>3</v>
      </c>
      <c r="D28" s="4">
        <v>6</v>
      </c>
      <c r="E28" s="60">
        <f t="shared" si="4"/>
        <v>4774.6482927568613</v>
      </c>
    </row>
    <row r="29" spans="1:5" x14ac:dyDescent="0.25">
      <c r="A29" s="3">
        <v>41295</v>
      </c>
      <c r="B29" t="s">
        <v>75</v>
      </c>
      <c r="C29" s="4">
        <v>4</v>
      </c>
      <c r="D29" s="4">
        <v>8</v>
      </c>
      <c r="E29" s="60">
        <f t="shared" si="4"/>
        <v>6366.1977236758157</v>
      </c>
    </row>
    <row r="30" spans="1:5" x14ac:dyDescent="0.25">
      <c r="A30" s="3">
        <v>41295</v>
      </c>
      <c r="B30" t="s">
        <v>75</v>
      </c>
      <c r="C30" s="4">
        <v>5</v>
      </c>
      <c r="D30" s="4">
        <v>13</v>
      </c>
      <c r="E30" s="60">
        <f t="shared" si="4"/>
        <v>10345.071300973201</v>
      </c>
    </row>
    <row r="31" spans="1:5" x14ac:dyDescent="0.25">
      <c r="A31" s="3">
        <v>41295</v>
      </c>
      <c r="B31" t="s">
        <v>75</v>
      </c>
      <c r="C31" s="4">
        <v>6</v>
      </c>
      <c r="D31" s="4">
        <v>17</v>
      </c>
      <c r="E31" s="60">
        <f t="shared" si="4"/>
        <v>13528.170162811108</v>
      </c>
    </row>
    <row r="32" spans="1:5" x14ac:dyDescent="0.25">
      <c r="A32" s="3">
        <v>41294</v>
      </c>
      <c r="B32" t="s">
        <v>9</v>
      </c>
      <c r="C32" s="4">
        <v>1</v>
      </c>
      <c r="D32" s="4">
        <v>33</v>
      </c>
      <c r="E32" s="60">
        <f>+D32*795.7747</f>
        <v>26260.565100000003</v>
      </c>
    </row>
    <row r="33" spans="1:6" x14ac:dyDescent="0.25">
      <c r="A33" s="3">
        <v>41294</v>
      </c>
      <c r="B33" t="s">
        <v>9</v>
      </c>
      <c r="C33" s="4">
        <v>2</v>
      </c>
      <c r="D33" s="4">
        <v>22</v>
      </c>
      <c r="E33" s="60">
        <f t="shared" ref="E33:E37" si="5">+D33*795.7747</f>
        <v>17507.043400000002</v>
      </c>
    </row>
    <row r="34" spans="1:6" x14ac:dyDescent="0.25">
      <c r="A34" s="3">
        <v>41294</v>
      </c>
      <c r="B34" t="s">
        <v>9</v>
      </c>
      <c r="C34" s="4">
        <v>3</v>
      </c>
      <c r="D34" s="4">
        <v>14</v>
      </c>
      <c r="E34" s="60">
        <f t="shared" si="5"/>
        <v>11140.845800000001</v>
      </c>
    </row>
    <row r="35" spans="1:6" x14ac:dyDescent="0.25">
      <c r="A35" s="3">
        <v>41294</v>
      </c>
      <c r="B35" t="s">
        <v>9</v>
      </c>
      <c r="C35" s="4">
        <v>4</v>
      </c>
      <c r="D35" s="4">
        <v>13</v>
      </c>
      <c r="E35" s="60">
        <f t="shared" si="5"/>
        <v>10345.071100000001</v>
      </c>
    </row>
    <row r="36" spans="1:6" x14ac:dyDescent="0.25">
      <c r="A36" s="3">
        <v>41294</v>
      </c>
      <c r="B36" t="s">
        <v>9</v>
      </c>
      <c r="C36" s="4">
        <v>5</v>
      </c>
      <c r="D36" s="4">
        <v>23</v>
      </c>
      <c r="E36" s="60">
        <f t="shared" si="5"/>
        <v>18302.8181</v>
      </c>
    </row>
    <row r="37" spans="1:6" x14ac:dyDescent="0.25">
      <c r="A37" s="3">
        <v>41294</v>
      </c>
      <c r="B37" t="s">
        <v>9</v>
      </c>
      <c r="C37" s="4">
        <v>6</v>
      </c>
      <c r="D37" s="4">
        <v>1</v>
      </c>
      <c r="E37" s="60">
        <f t="shared" si="5"/>
        <v>795.77470000000005</v>
      </c>
    </row>
    <row r="38" spans="1:6" x14ac:dyDescent="0.25">
      <c r="A38" s="3">
        <v>41294</v>
      </c>
      <c r="B38" t="s">
        <v>8</v>
      </c>
      <c r="C38" s="4">
        <v>1</v>
      </c>
      <c r="D38" s="4">
        <v>52</v>
      </c>
      <c r="E38" s="60">
        <f>+D38*795.7747</f>
        <v>41380.284400000004</v>
      </c>
    </row>
    <row r="39" spans="1:6" x14ac:dyDescent="0.25">
      <c r="A39" s="3">
        <v>41294</v>
      </c>
      <c r="B39" t="s">
        <v>8</v>
      </c>
      <c r="C39" s="4">
        <v>2</v>
      </c>
      <c r="D39" s="4">
        <v>8</v>
      </c>
      <c r="E39" s="60">
        <f t="shared" ref="E39:E48" si="6">+D39*795.7747</f>
        <v>6366.1976000000004</v>
      </c>
    </row>
    <row r="40" spans="1:6" x14ac:dyDescent="0.25">
      <c r="A40" s="3">
        <v>41294</v>
      </c>
      <c r="B40" t="s">
        <v>8</v>
      </c>
      <c r="C40" s="4">
        <v>3</v>
      </c>
      <c r="D40" s="4">
        <v>12</v>
      </c>
      <c r="E40" s="60">
        <f t="shared" si="6"/>
        <v>9549.2964000000011</v>
      </c>
    </row>
    <row r="41" spans="1:6" x14ac:dyDescent="0.25">
      <c r="A41" s="3">
        <v>41294</v>
      </c>
      <c r="B41" t="s">
        <v>8</v>
      </c>
      <c r="C41" s="4">
        <v>4</v>
      </c>
      <c r="D41" s="4">
        <v>48</v>
      </c>
      <c r="E41" s="60">
        <f t="shared" si="6"/>
        <v>38197.185600000004</v>
      </c>
    </row>
    <row r="42" spans="1:6" x14ac:dyDescent="0.25">
      <c r="A42" s="3">
        <v>41294</v>
      </c>
      <c r="B42" t="s">
        <v>8</v>
      </c>
      <c r="C42" s="4">
        <v>5</v>
      </c>
      <c r="D42" s="4">
        <v>1</v>
      </c>
      <c r="E42" s="60">
        <f t="shared" si="6"/>
        <v>795.77470000000005</v>
      </c>
    </row>
    <row r="43" spans="1:6" x14ac:dyDescent="0.25">
      <c r="A43" s="3">
        <v>41294</v>
      </c>
      <c r="B43" t="s">
        <v>8</v>
      </c>
      <c r="C43" s="4">
        <v>6</v>
      </c>
      <c r="D43" s="4">
        <v>14</v>
      </c>
      <c r="E43" s="60">
        <f t="shared" si="6"/>
        <v>11140.845800000001</v>
      </c>
    </row>
    <row r="44" spans="1:6" x14ac:dyDescent="0.25">
      <c r="A44" s="3">
        <v>41297</v>
      </c>
      <c r="B44" t="s">
        <v>16</v>
      </c>
      <c r="C44" s="4">
        <v>1</v>
      </c>
      <c r="D44" s="4">
        <v>24</v>
      </c>
      <c r="E44" s="60">
        <f t="shared" si="6"/>
        <v>19098.592800000002</v>
      </c>
      <c r="F44" s="60"/>
    </row>
    <row r="45" spans="1:6" x14ac:dyDescent="0.25">
      <c r="A45" s="3">
        <v>41297</v>
      </c>
      <c r="B45" t="s">
        <v>16</v>
      </c>
      <c r="C45" s="4">
        <v>2</v>
      </c>
      <c r="D45" s="4">
        <v>103</v>
      </c>
      <c r="E45" s="60">
        <f t="shared" si="6"/>
        <v>81964.794099999999</v>
      </c>
    </row>
    <row r="46" spans="1:6" x14ac:dyDescent="0.25">
      <c r="A46" s="3">
        <v>41297</v>
      </c>
      <c r="B46" t="s">
        <v>16</v>
      </c>
      <c r="C46" s="4">
        <v>3</v>
      </c>
      <c r="D46" s="4">
        <v>34</v>
      </c>
      <c r="E46" s="60">
        <f t="shared" si="6"/>
        <v>27056.339800000002</v>
      </c>
    </row>
    <row r="47" spans="1:6" x14ac:dyDescent="0.25">
      <c r="A47" s="3">
        <v>41297</v>
      </c>
      <c r="B47" t="s">
        <v>16</v>
      </c>
      <c r="C47" s="4">
        <v>4</v>
      </c>
      <c r="D47" s="4">
        <v>29</v>
      </c>
      <c r="E47" s="60">
        <f t="shared" si="6"/>
        <v>23077.4663</v>
      </c>
    </row>
    <row r="48" spans="1:6" x14ac:dyDescent="0.25">
      <c r="A48" s="3">
        <v>41297</v>
      </c>
      <c r="B48" t="s">
        <v>16</v>
      </c>
      <c r="C48" s="4">
        <v>5</v>
      </c>
      <c r="D48" s="4">
        <v>74</v>
      </c>
      <c r="E48" s="60">
        <f t="shared" si="6"/>
        <v>58887.327800000006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5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412" sqref="D412"/>
    </sheetView>
  </sheetViews>
  <sheetFormatPr defaultRowHeight="15" x14ac:dyDescent="0.25"/>
  <cols>
    <col min="1" max="1" width="9.140625" style="4"/>
    <col min="2" max="2" width="8" style="4" bestFit="1" customWidth="1"/>
    <col min="3" max="3" width="17.7109375" style="4" bestFit="1" customWidth="1"/>
    <col min="4" max="4" width="4.5703125" style="4" bestFit="1" customWidth="1"/>
    <col min="5" max="5" width="9.140625" style="4" bestFit="1" customWidth="1"/>
    <col min="6" max="6" width="15.42578125" style="4" bestFit="1" customWidth="1"/>
    <col min="7" max="7" width="10.85546875" style="4" bestFit="1" customWidth="1"/>
    <col min="8" max="8" width="14.28515625" style="140" bestFit="1" customWidth="1"/>
    <col min="9" max="9" width="10.7109375" style="154" bestFit="1" customWidth="1"/>
    <col min="10" max="10" width="13.28515625" style="155" bestFit="1" customWidth="1"/>
    <col min="11" max="11" width="9.85546875" style="6" bestFit="1" customWidth="1"/>
    <col min="12" max="12" width="17.85546875" style="62" bestFit="1" customWidth="1"/>
    <col min="13" max="13" width="15.28515625" style="89" bestFit="1" customWidth="1"/>
    <col min="14" max="14" width="13.7109375" style="62" bestFit="1" customWidth="1"/>
    <col min="15" max="15" width="15.28515625" style="89" bestFit="1" customWidth="1"/>
    <col min="16" max="16" width="18.140625" style="89" bestFit="1" customWidth="1"/>
    <col min="17" max="17" width="15.5703125" style="22" bestFit="1" customWidth="1"/>
    <col min="18" max="18" width="15.140625" style="22" bestFit="1" customWidth="1"/>
    <col min="19" max="19" width="15.5703125" style="22" bestFit="1" customWidth="1"/>
  </cols>
  <sheetData>
    <row r="1" spans="1:19" s="145" customFormat="1" ht="32.25" x14ac:dyDescent="0.25">
      <c r="A1" s="144" t="s">
        <v>0</v>
      </c>
      <c r="B1" s="144" t="s">
        <v>752</v>
      </c>
      <c r="C1" s="144" t="s">
        <v>588</v>
      </c>
      <c r="D1" s="144" t="s">
        <v>64</v>
      </c>
      <c r="E1" s="144" t="s">
        <v>589</v>
      </c>
      <c r="F1" s="162" t="s">
        <v>753</v>
      </c>
      <c r="G1" s="144" t="s">
        <v>754</v>
      </c>
      <c r="H1" s="148" t="s">
        <v>755</v>
      </c>
      <c r="I1" s="159" t="s">
        <v>757</v>
      </c>
      <c r="J1" s="160" t="s">
        <v>756</v>
      </c>
      <c r="K1" s="161" t="s">
        <v>758</v>
      </c>
      <c r="L1" s="158" t="s">
        <v>759</v>
      </c>
      <c r="M1" s="157" t="s">
        <v>596</v>
      </c>
      <c r="N1" s="158" t="s">
        <v>760</v>
      </c>
      <c r="O1" s="157" t="s">
        <v>597</v>
      </c>
      <c r="P1" s="157" t="s">
        <v>591</v>
      </c>
      <c r="Q1" s="156" t="s">
        <v>762</v>
      </c>
      <c r="R1" s="156" t="s">
        <v>761</v>
      </c>
      <c r="S1" s="82" t="s">
        <v>763</v>
      </c>
    </row>
    <row r="2" spans="1:19" x14ac:dyDescent="0.25">
      <c r="A2" s="37">
        <v>41302</v>
      </c>
      <c r="B2" s="13">
        <v>3</v>
      </c>
      <c r="C2" s="13" t="s">
        <v>990</v>
      </c>
      <c r="D2" s="13">
        <v>1</v>
      </c>
      <c r="E2" s="13">
        <v>1</v>
      </c>
      <c r="F2" s="13">
        <v>44</v>
      </c>
      <c r="G2" s="13">
        <f>IF(E2&lt;3,795.7747,64.9612)</f>
        <v>795.77470000000005</v>
      </c>
      <c r="H2" s="149">
        <f>((+F2/200)^2)*PI()</f>
        <v>0.15205308443374599</v>
      </c>
      <c r="I2" s="150">
        <f t="shared" ref="I2:I36" si="0">IF(E2&lt;3,795.7747*H2,64.9612*H2)</f>
        <v>120.99999764933889</v>
      </c>
      <c r="J2" s="151">
        <f t="shared" ref="J2:J65" si="1">((+E2/200)^2)*PI()</f>
        <v>7.8539816339744827E-5</v>
      </c>
      <c r="K2" s="152">
        <f t="shared" ref="K2:K36" si="2">IF(E2&lt;3,795.7747*J2,64.9612*J2)</f>
        <v>6.2499998785815539E-2</v>
      </c>
      <c r="L2" s="146">
        <v>0.20039999999999999</v>
      </c>
      <c r="M2" s="147">
        <v>159.47324988</v>
      </c>
      <c r="N2" s="146">
        <v>0.18498924</v>
      </c>
      <c r="O2" s="147">
        <v>147.20975696422801</v>
      </c>
      <c r="P2" s="147">
        <v>306.68300684422798</v>
      </c>
      <c r="Q2" s="89">
        <f>M2*0.48</f>
        <v>76.5471599424</v>
      </c>
      <c r="R2" s="89">
        <f>O2*0.39</f>
        <v>57.411805216048926</v>
      </c>
      <c r="S2" s="89">
        <f>SUM(Q2:R2)</f>
        <v>133.95896515844893</v>
      </c>
    </row>
    <row r="3" spans="1:19" x14ac:dyDescent="0.25">
      <c r="A3" s="37">
        <v>41302</v>
      </c>
      <c r="B3" s="13">
        <v>3</v>
      </c>
      <c r="C3" s="13" t="s">
        <v>990</v>
      </c>
      <c r="D3" s="13">
        <v>1</v>
      </c>
      <c r="E3" s="13">
        <v>1</v>
      </c>
      <c r="F3" s="13">
        <v>28</v>
      </c>
      <c r="G3" s="13">
        <f t="shared" ref="G3:G36" si="3">IF(E3&lt;3,795.7747,64.9612)</f>
        <v>795.77470000000005</v>
      </c>
      <c r="H3" s="149">
        <f>((+F3/200)^2)*PI()</f>
        <v>6.1575216010359951E-2</v>
      </c>
      <c r="I3" s="150">
        <f t="shared" si="0"/>
        <v>48.999999048079388</v>
      </c>
      <c r="J3" s="151">
        <f t="shared" si="1"/>
        <v>7.8539816339744827E-5</v>
      </c>
      <c r="K3" s="152">
        <f t="shared" si="2"/>
        <v>6.2499998785815539E-2</v>
      </c>
      <c r="L3" s="146">
        <v>0.20039999999999999</v>
      </c>
      <c r="M3" s="147">
        <v>159.47324988</v>
      </c>
      <c r="N3" s="146">
        <v>0.18498924</v>
      </c>
      <c r="O3" s="147">
        <v>147.20975696422801</v>
      </c>
      <c r="P3" s="147">
        <v>306.68300684422798</v>
      </c>
      <c r="Q3" s="89">
        <f t="shared" ref="Q3:Q66" si="4">M3*0.48</f>
        <v>76.5471599424</v>
      </c>
      <c r="R3" s="89">
        <f t="shared" ref="R3:R66" si="5">O3*0.39</f>
        <v>57.411805216048926</v>
      </c>
      <c r="S3" s="89">
        <f t="shared" ref="S3:S66" si="6">SUM(Q3:R3)</f>
        <v>133.95896515844893</v>
      </c>
    </row>
    <row r="4" spans="1:19" x14ac:dyDescent="0.25">
      <c r="A4" s="37">
        <v>41302</v>
      </c>
      <c r="B4" s="13">
        <v>3</v>
      </c>
      <c r="C4" s="13" t="s">
        <v>990</v>
      </c>
      <c r="D4" s="13">
        <v>1</v>
      </c>
      <c r="E4" s="13">
        <v>0.9</v>
      </c>
      <c r="F4" s="13">
        <v>24</v>
      </c>
      <c r="G4" s="13">
        <f t="shared" si="3"/>
        <v>795.77470000000005</v>
      </c>
      <c r="H4" s="149">
        <f>((+F4/200)^2)*PI()</f>
        <v>4.5238934211693019E-2</v>
      </c>
      <c r="I4" s="150">
        <f t="shared" si="0"/>
        <v>35.999999300629753</v>
      </c>
      <c r="J4" s="151">
        <f t="shared" si="1"/>
        <v>6.3617251235193318E-5</v>
      </c>
      <c r="K4" s="152">
        <f t="shared" si="2"/>
        <v>5.0624999016510595E-2</v>
      </c>
      <c r="L4" s="146">
        <v>0.16062272406906555</v>
      </c>
      <c r="M4" s="147">
        <v>127.81950005924342</v>
      </c>
      <c r="N4" s="146">
        <v>0.14827083658815443</v>
      </c>
      <c r="O4" s="147">
        <v>117.99018050468763</v>
      </c>
      <c r="P4" s="147">
        <v>245.80968056393107</v>
      </c>
      <c r="Q4" s="89">
        <f t="shared" si="4"/>
        <v>61.353360028436839</v>
      </c>
      <c r="R4" s="89">
        <f t="shared" si="5"/>
        <v>46.01617039682818</v>
      </c>
      <c r="S4" s="89">
        <f t="shared" si="6"/>
        <v>107.36953042526503</v>
      </c>
    </row>
    <row r="5" spans="1:19" x14ac:dyDescent="0.25">
      <c r="A5" s="37">
        <v>41302</v>
      </c>
      <c r="B5" s="13">
        <v>3</v>
      </c>
      <c r="C5" s="13" t="s">
        <v>990</v>
      </c>
      <c r="D5" s="13">
        <v>1</v>
      </c>
      <c r="E5" s="13">
        <v>1.1000000000000001</v>
      </c>
      <c r="F5" s="13">
        <v>24</v>
      </c>
      <c r="G5" s="13">
        <f t="shared" si="3"/>
        <v>795.77470000000005</v>
      </c>
      <c r="H5" s="149">
        <f>((+F5/200)^2)*PI()</f>
        <v>4.5238934211693019E-2</v>
      </c>
      <c r="I5" s="150">
        <f t="shared" si="0"/>
        <v>35.999999300629753</v>
      </c>
      <c r="J5" s="151">
        <f t="shared" si="1"/>
        <v>9.503317777109126E-5</v>
      </c>
      <c r="K5" s="152">
        <f t="shared" si="2"/>
        <v>7.5624998530836818E-2</v>
      </c>
      <c r="L5" s="146">
        <v>0.24480616809807071</v>
      </c>
      <c r="M5" s="147">
        <v>194.81055497639181</v>
      </c>
      <c r="N5" s="146">
        <v>0.22598057377132907</v>
      </c>
      <c r="O5" s="147">
        <v>179.82962329870728</v>
      </c>
      <c r="P5" s="147">
        <v>374.64017827509906</v>
      </c>
      <c r="Q5" s="89">
        <f t="shared" si="4"/>
        <v>93.50906638866806</v>
      </c>
      <c r="R5" s="89">
        <f t="shared" si="5"/>
        <v>70.133553086495837</v>
      </c>
      <c r="S5" s="89">
        <f t="shared" si="6"/>
        <v>163.64261947516388</v>
      </c>
    </row>
    <row r="6" spans="1:19" x14ac:dyDescent="0.25">
      <c r="A6" s="37">
        <v>41302</v>
      </c>
      <c r="B6" s="13">
        <v>3</v>
      </c>
      <c r="C6" s="13" t="s">
        <v>990</v>
      </c>
      <c r="D6" s="13">
        <v>1</v>
      </c>
      <c r="E6" s="13">
        <v>1.1000000000000001</v>
      </c>
      <c r="F6" s="13">
        <v>49</v>
      </c>
      <c r="G6" s="13">
        <f t="shared" si="3"/>
        <v>795.77470000000005</v>
      </c>
      <c r="H6" s="149">
        <f>((+F6/200)^2)*PI()</f>
        <v>0.18857409903172731</v>
      </c>
      <c r="I6" s="150">
        <f t="shared" si="0"/>
        <v>150.06249708474311</v>
      </c>
      <c r="J6" s="151">
        <f t="shared" si="1"/>
        <v>9.503317777109126E-5</v>
      </c>
      <c r="K6" s="152">
        <f t="shared" si="2"/>
        <v>7.5624998530836818E-2</v>
      </c>
      <c r="L6" s="146">
        <v>0.24480616809807071</v>
      </c>
      <c r="M6" s="147">
        <v>194.81055497639181</v>
      </c>
      <c r="N6" s="146">
        <v>0.22598057377132907</v>
      </c>
      <c r="O6" s="147">
        <v>179.82962329870728</v>
      </c>
      <c r="P6" s="147">
        <v>374.64017827509906</v>
      </c>
      <c r="Q6" s="89">
        <f t="shared" si="4"/>
        <v>93.50906638866806</v>
      </c>
      <c r="R6" s="89">
        <f t="shared" si="5"/>
        <v>70.133553086495837</v>
      </c>
      <c r="S6" s="89">
        <f t="shared" si="6"/>
        <v>163.64261947516388</v>
      </c>
    </row>
    <row r="7" spans="1:19" x14ac:dyDescent="0.25">
      <c r="A7" s="37">
        <v>41302</v>
      </c>
      <c r="B7" s="13">
        <v>3</v>
      </c>
      <c r="C7" s="13" t="s">
        <v>990</v>
      </c>
      <c r="D7" s="13">
        <v>2</v>
      </c>
      <c r="E7" s="13">
        <v>1</v>
      </c>
      <c r="F7" s="13">
        <v>19</v>
      </c>
      <c r="G7" s="13">
        <f t="shared" si="3"/>
        <v>795.77470000000005</v>
      </c>
      <c r="H7" s="149">
        <f t="shared" ref="H7:H70" si="7">((+F7/200)^2)*PI()</f>
        <v>2.8352873698647883E-2</v>
      </c>
      <c r="I7" s="150">
        <f t="shared" si="0"/>
        <v>22.56249956167941</v>
      </c>
      <c r="J7" s="151">
        <f t="shared" si="1"/>
        <v>7.8539816339744827E-5</v>
      </c>
      <c r="K7" s="152">
        <f t="shared" si="2"/>
        <v>6.2499998785815539E-2</v>
      </c>
      <c r="L7" s="146">
        <v>0.20039999999999999</v>
      </c>
      <c r="M7" s="147">
        <v>159.47324988</v>
      </c>
      <c r="N7" s="146">
        <v>0.18498924</v>
      </c>
      <c r="O7" s="147">
        <v>147.20975696422801</v>
      </c>
      <c r="P7" s="147">
        <v>306.68300684422798</v>
      </c>
      <c r="Q7" s="89">
        <f t="shared" si="4"/>
        <v>76.5471599424</v>
      </c>
      <c r="R7" s="89">
        <f t="shared" si="5"/>
        <v>57.411805216048926</v>
      </c>
      <c r="S7" s="89">
        <f t="shared" si="6"/>
        <v>133.95896515844893</v>
      </c>
    </row>
    <row r="8" spans="1:19" x14ac:dyDescent="0.25">
      <c r="A8" s="37">
        <v>41302</v>
      </c>
      <c r="B8" s="13">
        <v>3</v>
      </c>
      <c r="C8" s="13" t="s">
        <v>990</v>
      </c>
      <c r="D8" s="13">
        <v>2</v>
      </c>
      <c r="E8" s="13">
        <v>0.5</v>
      </c>
      <c r="F8" s="13">
        <v>9</v>
      </c>
      <c r="G8" s="13">
        <f t="shared" si="3"/>
        <v>795.77470000000005</v>
      </c>
      <c r="H8" s="149">
        <f t="shared" si="7"/>
        <v>6.3617251235193305E-3</v>
      </c>
      <c r="I8" s="150">
        <f t="shared" si="0"/>
        <v>5.0624999016510586</v>
      </c>
      <c r="J8" s="151">
        <f t="shared" si="1"/>
        <v>1.9634954084936207E-5</v>
      </c>
      <c r="K8" s="152">
        <f t="shared" si="2"/>
        <v>1.5624999696453885E-2</v>
      </c>
      <c r="L8" s="146">
        <v>4.6744952875994054E-2</v>
      </c>
      <c r="M8" s="147">
        <v>37.19845085140831</v>
      </c>
      <c r="N8" s="146">
        <v>4.3150265999830115E-2</v>
      </c>
      <c r="O8" s="147">
        <v>34.33788998093501</v>
      </c>
      <c r="P8" s="147">
        <v>71.536340832343313</v>
      </c>
      <c r="Q8" s="89">
        <f t="shared" si="4"/>
        <v>17.855256408675988</v>
      </c>
      <c r="R8" s="89">
        <f t="shared" si="5"/>
        <v>13.391777092564654</v>
      </c>
      <c r="S8" s="89">
        <f t="shared" si="6"/>
        <v>31.247033501240644</v>
      </c>
    </row>
    <row r="9" spans="1:19" x14ac:dyDescent="0.25">
      <c r="A9" s="37">
        <v>41302</v>
      </c>
      <c r="B9" s="13">
        <v>3</v>
      </c>
      <c r="C9" s="13" t="s">
        <v>990</v>
      </c>
      <c r="D9" s="13">
        <v>2</v>
      </c>
      <c r="E9" s="13">
        <v>0.8</v>
      </c>
      <c r="F9" s="13">
        <v>15</v>
      </c>
      <c r="G9" s="13">
        <f t="shared" si="3"/>
        <v>795.77470000000005</v>
      </c>
      <c r="H9" s="149">
        <f t="shared" si="7"/>
        <v>1.7671458676442587E-2</v>
      </c>
      <c r="I9" s="150">
        <f t="shared" si="0"/>
        <v>14.062499726808497</v>
      </c>
      <c r="J9" s="151">
        <f t="shared" si="1"/>
        <v>5.0265482457436686E-5</v>
      </c>
      <c r="K9" s="152">
        <f t="shared" si="2"/>
        <v>3.9999999222921946E-2</v>
      </c>
      <c r="L9" s="146">
        <v>0.12542574516224186</v>
      </c>
      <c r="M9" s="147">
        <v>99.810634728759482</v>
      </c>
      <c r="N9" s="146">
        <v>0.11578050535926547</v>
      </c>
      <c r="O9" s="147">
        <v>92.135196918117884</v>
      </c>
      <c r="P9" s="147">
        <v>191.94583164687737</v>
      </c>
      <c r="Q9" s="89">
        <f t="shared" si="4"/>
        <v>47.909104669804549</v>
      </c>
      <c r="R9" s="89">
        <f t="shared" si="5"/>
        <v>35.932726798065978</v>
      </c>
      <c r="S9" s="89">
        <f t="shared" si="6"/>
        <v>83.84183146787052</v>
      </c>
    </row>
    <row r="10" spans="1:19" x14ac:dyDescent="0.25">
      <c r="A10" s="37">
        <v>41302</v>
      </c>
      <c r="B10" s="13">
        <v>3</v>
      </c>
      <c r="C10" s="13" t="s">
        <v>990</v>
      </c>
      <c r="D10" s="13">
        <v>2</v>
      </c>
      <c r="E10" s="13">
        <v>1</v>
      </c>
      <c r="F10" s="13">
        <v>33</v>
      </c>
      <c r="G10" s="13">
        <f t="shared" si="3"/>
        <v>795.77470000000005</v>
      </c>
      <c r="H10" s="149">
        <f t="shared" si="7"/>
        <v>8.5529859993982132E-2</v>
      </c>
      <c r="I10" s="150">
        <f t="shared" si="0"/>
        <v>68.06249867775314</v>
      </c>
      <c r="J10" s="151">
        <f t="shared" si="1"/>
        <v>7.8539816339744827E-5</v>
      </c>
      <c r="K10" s="152">
        <f t="shared" si="2"/>
        <v>6.2499998785815539E-2</v>
      </c>
      <c r="L10" s="146">
        <v>0.20039999999999999</v>
      </c>
      <c r="M10" s="147">
        <v>159.47324988</v>
      </c>
      <c r="N10" s="146">
        <v>0.18498924</v>
      </c>
      <c r="O10" s="147">
        <v>147.20975696422801</v>
      </c>
      <c r="P10" s="147">
        <v>306.68300684422798</v>
      </c>
      <c r="Q10" s="89">
        <f t="shared" si="4"/>
        <v>76.5471599424</v>
      </c>
      <c r="R10" s="89">
        <f t="shared" si="5"/>
        <v>57.411805216048926</v>
      </c>
      <c r="S10" s="89">
        <f t="shared" si="6"/>
        <v>133.95896515844893</v>
      </c>
    </row>
    <row r="11" spans="1:19" x14ac:dyDescent="0.25">
      <c r="A11" s="37">
        <v>41302</v>
      </c>
      <c r="B11" s="13">
        <v>3</v>
      </c>
      <c r="C11" s="13" t="s">
        <v>990</v>
      </c>
      <c r="D11" s="13">
        <v>2</v>
      </c>
      <c r="E11" s="13">
        <v>1.1000000000000001</v>
      </c>
      <c r="F11" s="13">
        <v>43</v>
      </c>
      <c r="G11" s="13">
        <f t="shared" si="3"/>
        <v>795.77470000000005</v>
      </c>
      <c r="H11" s="149">
        <f t="shared" si="7"/>
        <v>0.14522012041218818</v>
      </c>
      <c r="I11" s="150">
        <f t="shared" si="0"/>
        <v>115.56249775497294</v>
      </c>
      <c r="J11" s="151">
        <f t="shared" si="1"/>
        <v>9.503317777109126E-5</v>
      </c>
      <c r="K11" s="152">
        <f t="shared" si="2"/>
        <v>7.5624998530836818E-2</v>
      </c>
      <c r="L11" s="146">
        <v>0.24480616809807071</v>
      </c>
      <c r="M11" s="147">
        <v>194.81055497639181</v>
      </c>
      <c r="N11" s="146">
        <v>0.22598057377132907</v>
      </c>
      <c r="O11" s="147">
        <v>179.82962329870728</v>
      </c>
      <c r="P11" s="147">
        <v>374.64017827509906</v>
      </c>
      <c r="Q11" s="89">
        <f t="shared" si="4"/>
        <v>93.50906638866806</v>
      </c>
      <c r="R11" s="89">
        <f t="shared" si="5"/>
        <v>70.133553086495837</v>
      </c>
      <c r="S11" s="89">
        <f t="shared" si="6"/>
        <v>163.64261947516388</v>
      </c>
    </row>
    <row r="12" spans="1:19" x14ac:dyDescent="0.25">
      <c r="A12" s="37">
        <v>41302</v>
      </c>
      <c r="B12" s="13">
        <v>3</v>
      </c>
      <c r="C12" s="13" t="s">
        <v>990</v>
      </c>
      <c r="D12" s="13">
        <v>2</v>
      </c>
      <c r="E12" s="13">
        <v>0.9</v>
      </c>
      <c r="F12" s="13">
        <v>18</v>
      </c>
      <c r="G12" s="13">
        <f t="shared" si="3"/>
        <v>795.77470000000005</v>
      </c>
      <c r="H12" s="149">
        <f t="shared" si="7"/>
        <v>2.5446900494077322E-2</v>
      </c>
      <c r="I12" s="150">
        <f t="shared" si="0"/>
        <v>20.249999606604234</v>
      </c>
      <c r="J12" s="151">
        <f t="shared" si="1"/>
        <v>6.3617251235193318E-5</v>
      </c>
      <c r="K12" s="152">
        <f t="shared" si="2"/>
        <v>5.0624999016510595E-2</v>
      </c>
      <c r="L12" s="146">
        <v>0.16062272406906555</v>
      </c>
      <c r="M12" s="147">
        <v>127.81950005924342</v>
      </c>
      <c r="N12" s="146">
        <v>0.14827083658815443</v>
      </c>
      <c r="O12" s="147">
        <v>117.99018050468763</v>
      </c>
      <c r="P12" s="147">
        <v>245.80968056393107</v>
      </c>
      <c r="Q12" s="89">
        <f t="shared" si="4"/>
        <v>61.353360028436839</v>
      </c>
      <c r="R12" s="89">
        <f t="shared" si="5"/>
        <v>46.01617039682818</v>
      </c>
      <c r="S12" s="89">
        <f t="shared" si="6"/>
        <v>107.36953042526503</v>
      </c>
    </row>
    <row r="13" spans="1:19" x14ac:dyDescent="0.25">
      <c r="A13" s="37">
        <v>41302</v>
      </c>
      <c r="B13" s="13">
        <v>3</v>
      </c>
      <c r="C13" s="13" t="s">
        <v>990</v>
      </c>
      <c r="D13" s="13">
        <v>2</v>
      </c>
      <c r="E13" s="13">
        <v>1</v>
      </c>
      <c r="F13" s="13">
        <v>53</v>
      </c>
      <c r="G13" s="13">
        <f t="shared" si="3"/>
        <v>795.77470000000005</v>
      </c>
      <c r="H13" s="149">
        <f t="shared" si="7"/>
        <v>0.22061834409834324</v>
      </c>
      <c r="I13" s="150">
        <f t="shared" si="0"/>
        <v>175.56249658935587</v>
      </c>
      <c r="J13" s="151">
        <f t="shared" si="1"/>
        <v>7.8539816339744827E-5</v>
      </c>
      <c r="K13" s="152">
        <f t="shared" si="2"/>
        <v>6.2499998785815539E-2</v>
      </c>
      <c r="L13" s="146">
        <v>0.20039999999999999</v>
      </c>
      <c r="M13" s="147">
        <v>159.47324988</v>
      </c>
      <c r="N13" s="146">
        <v>0.18498924</v>
      </c>
      <c r="O13" s="147">
        <v>147.20975696422801</v>
      </c>
      <c r="P13" s="147">
        <v>306.68300684422798</v>
      </c>
      <c r="Q13" s="89">
        <f t="shared" si="4"/>
        <v>76.5471599424</v>
      </c>
      <c r="R13" s="89">
        <f t="shared" si="5"/>
        <v>57.411805216048926</v>
      </c>
      <c r="S13" s="89">
        <f t="shared" si="6"/>
        <v>133.95896515844893</v>
      </c>
    </row>
    <row r="14" spans="1:19" x14ac:dyDescent="0.25">
      <c r="A14" s="37">
        <v>41302</v>
      </c>
      <c r="B14" s="13">
        <v>3</v>
      </c>
      <c r="C14" s="13" t="s">
        <v>990</v>
      </c>
      <c r="D14" s="13">
        <v>2</v>
      </c>
      <c r="E14" s="13">
        <v>1.1000000000000001</v>
      </c>
      <c r="F14" s="13">
        <v>34</v>
      </c>
      <c r="G14" s="13">
        <f t="shared" si="3"/>
        <v>795.77470000000005</v>
      </c>
      <c r="H14" s="149">
        <f t="shared" si="7"/>
        <v>9.0792027688745044E-2</v>
      </c>
      <c r="I14" s="150">
        <f t="shared" si="0"/>
        <v>72.24999859640279</v>
      </c>
      <c r="J14" s="151">
        <f t="shared" si="1"/>
        <v>9.503317777109126E-5</v>
      </c>
      <c r="K14" s="152">
        <f t="shared" si="2"/>
        <v>7.5624998530836818E-2</v>
      </c>
      <c r="L14" s="146">
        <v>0.24480616809807071</v>
      </c>
      <c r="M14" s="147">
        <v>194.81055497639181</v>
      </c>
      <c r="N14" s="146">
        <v>0.22598057377132907</v>
      </c>
      <c r="O14" s="147">
        <v>179.82962329870728</v>
      </c>
      <c r="P14" s="147">
        <v>374.64017827509906</v>
      </c>
      <c r="Q14" s="89">
        <f t="shared" si="4"/>
        <v>93.50906638866806</v>
      </c>
      <c r="R14" s="89">
        <f t="shared" si="5"/>
        <v>70.133553086495837</v>
      </c>
      <c r="S14" s="89">
        <f t="shared" si="6"/>
        <v>163.64261947516388</v>
      </c>
    </row>
    <row r="15" spans="1:19" x14ac:dyDescent="0.25">
      <c r="A15" s="37">
        <v>41302</v>
      </c>
      <c r="B15" s="13">
        <v>3</v>
      </c>
      <c r="C15" s="13" t="s">
        <v>990</v>
      </c>
      <c r="D15" s="13">
        <v>3</v>
      </c>
      <c r="E15" s="13">
        <v>0.2</v>
      </c>
      <c r="F15" s="13">
        <v>7</v>
      </c>
      <c r="G15" s="13">
        <f t="shared" si="3"/>
        <v>795.77470000000005</v>
      </c>
      <c r="H15" s="149">
        <f t="shared" si="7"/>
        <v>3.8484510006474969E-3</v>
      </c>
      <c r="I15" s="150">
        <f t="shared" si="0"/>
        <v>3.0624999405049618</v>
      </c>
      <c r="J15" s="151">
        <f t="shared" si="1"/>
        <v>3.1415926535897929E-6</v>
      </c>
      <c r="K15" s="152">
        <f t="shared" si="2"/>
        <v>2.4999999514326216E-3</v>
      </c>
      <c r="L15" s="146">
        <v>6.8243408189266113E-3</v>
      </c>
      <c r="M15" s="147">
        <v>5.4306377678790785</v>
      </c>
      <c r="N15" s="146">
        <v>6.2995490099511551E-3</v>
      </c>
      <c r="O15" s="147">
        <v>5.0130217235291781</v>
      </c>
      <c r="P15" s="147">
        <v>10.443659491408257</v>
      </c>
      <c r="Q15" s="89">
        <f t="shared" si="4"/>
        <v>2.6067061285819575</v>
      </c>
      <c r="R15" s="89">
        <f t="shared" si="5"/>
        <v>1.9550784721763794</v>
      </c>
      <c r="S15" s="89">
        <f t="shared" si="6"/>
        <v>4.5617846007583367</v>
      </c>
    </row>
    <row r="16" spans="1:19" x14ac:dyDescent="0.25">
      <c r="A16" s="37">
        <v>41302</v>
      </c>
      <c r="B16" s="13">
        <v>3</v>
      </c>
      <c r="C16" s="13" t="s">
        <v>990</v>
      </c>
      <c r="D16" s="13">
        <v>3</v>
      </c>
      <c r="E16" s="13">
        <v>1.1000000000000001</v>
      </c>
      <c r="F16" s="13">
        <v>40</v>
      </c>
      <c r="G16" s="13">
        <f t="shared" si="3"/>
        <v>795.77470000000005</v>
      </c>
      <c r="H16" s="149">
        <f t="shared" si="7"/>
        <v>0.12566370614359174</v>
      </c>
      <c r="I16" s="150">
        <f t="shared" si="0"/>
        <v>99.999998057304879</v>
      </c>
      <c r="J16" s="151">
        <f t="shared" si="1"/>
        <v>9.503317777109126E-5</v>
      </c>
      <c r="K16" s="152">
        <f t="shared" si="2"/>
        <v>7.5624998530836818E-2</v>
      </c>
      <c r="L16" s="146">
        <v>0.24480616809807071</v>
      </c>
      <c r="M16" s="147">
        <v>194.81055497639181</v>
      </c>
      <c r="N16" s="146">
        <v>0.22598057377132907</v>
      </c>
      <c r="O16" s="147">
        <v>179.82962329870728</v>
      </c>
      <c r="P16" s="147">
        <v>374.64017827509906</v>
      </c>
      <c r="Q16" s="89">
        <f t="shared" si="4"/>
        <v>93.50906638866806</v>
      </c>
      <c r="R16" s="89">
        <f t="shared" si="5"/>
        <v>70.133553086495837</v>
      </c>
      <c r="S16" s="89">
        <f t="shared" si="6"/>
        <v>163.64261947516388</v>
      </c>
    </row>
    <row r="17" spans="1:19" x14ac:dyDescent="0.25">
      <c r="A17" s="37">
        <v>41302</v>
      </c>
      <c r="B17" s="13">
        <v>3</v>
      </c>
      <c r="C17" s="13" t="s">
        <v>990</v>
      </c>
      <c r="D17" s="13">
        <v>3</v>
      </c>
      <c r="E17" s="13">
        <v>0.8</v>
      </c>
      <c r="F17" s="13">
        <v>31</v>
      </c>
      <c r="G17" s="13">
        <f t="shared" si="3"/>
        <v>795.77470000000005</v>
      </c>
      <c r="H17" s="149">
        <f t="shared" si="7"/>
        <v>7.5476763502494784E-2</v>
      </c>
      <c r="I17" s="150">
        <f t="shared" si="0"/>
        <v>60.062498833168739</v>
      </c>
      <c r="J17" s="151">
        <f t="shared" si="1"/>
        <v>5.0265482457436686E-5</v>
      </c>
      <c r="K17" s="152">
        <f t="shared" si="2"/>
        <v>3.9999999222921946E-2</v>
      </c>
      <c r="L17" s="146">
        <v>0.12542574516224186</v>
      </c>
      <c r="M17" s="147">
        <v>99.810634728759482</v>
      </c>
      <c r="N17" s="146">
        <v>0.11578050535926547</v>
      </c>
      <c r="O17" s="147">
        <v>92.135196918117884</v>
      </c>
      <c r="P17" s="147">
        <v>191.94583164687737</v>
      </c>
      <c r="Q17" s="89">
        <f t="shared" si="4"/>
        <v>47.909104669804549</v>
      </c>
      <c r="R17" s="89">
        <f t="shared" si="5"/>
        <v>35.932726798065978</v>
      </c>
      <c r="S17" s="89">
        <f t="shared" si="6"/>
        <v>83.84183146787052</v>
      </c>
    </row>
    <row r="18" spans="1:19" x14ac:dyDescent="0.25">
      <c r="A18" s="37">
        <v>41302</v>
      </c>
      <c r="B18" s="13">
        <v>3</v>
      </c>
      <c r="C18" s="13" t="s">
        <v>990</v>
      </c>
      <c r="D18" s="13">
        <v>3</v>
      </c>
      <c r="E18" s="13">
        <v>0.7</v>
      </c>
      <c r="F18" s="13">
        <v>36</v>
      </c>
      <c r="G18" s="13">
        <f t="shared" si="3"/>
        <v>795.77470000000005</v>
      </c>
      <c r="H18" s="149">
        <f t="shared" si="7"/>
        <v>0.10178760197630929</v>
      </c>
      <c r="I18" s="150">
        <f t="shared" si="0"/>
        <v>80.999998426416937</v>
      </c>
      <c r="J18" s="151">
        <f t="shared" si="1"/>
        <v>3.8484510006474958E-5</v>
      </c>
      <c r="K18" s="152">
        <f t="shared" si="2"/>
        <v>3.0624999405049608E-2</v>
      </c>
      <c r="L18" s="146">
        <v>9.4755319696385593E-2</v>
      </c>
      <c r="M18" s="147">
        <v>75.403886104795347</v>
      </c>
      <c r="N18" s="146">
        <v>8.7468635611733542E-2</v>
      </c>
      <c r="O18" s="147">
        <v>69.605327263336576</v>
      </c>
      <c r="P18" s="147">
        <v>145.00921336813192</v>
      </c>
      <c r="Q18" s="89">
        <f t="shared" si="4"/>
        <v>36.193865330301769</v>
      </c>
      <c r="R18" s="89">
        <f t="shared" si="5"/>
        <v>27.146077632701267</v>
      </c>
      <c r="S18" s="89">
        <f t="shared" si="6"/>
        <v>63.33994296300304</v>
      </c>
    </row>
    <row r="19" spans="1:19" x14ac:dyDescent="0.25">
      <c r="A19" s="37">
        <v>41302</v>
      </c>
      <c r="B19" s="13">
        <v>3</v>
      </c>
      <c r="C19" s="13" t="s">
        <v>990</v>
      </c>
      <c r="D19" s="13">
        <v>3</v>
      </c>
      <c r="E19" s="13">
        <v>0.8</v>
      </c>
      <c r="F19" s="13">
        <v>22</v>
      </c>
      <c r="G19" s="13">
        <f t="shared" si="3"/>
        <v>795.77470000000005</v>
      </c>
      <c r="H19" s="149">
        <f t="shared" si="7"/>
        <v>3.8013271108436497E-2</v>
      </c>
      <c r="I19" s="150">
        <f t="shared" si="0"/>
        <v>30.249999412334724</v>
      </c>
      <c r="J19" s="151">
        <f t="shared" si="1"/>
        <v>5.0265482457436686E-5</v>
      </c>
      <c r="K19" s="152">
        <f t="shared" si="2"/>
        <v>3.9999999222921946E-2</v>
      </c>
      <c r="L19" s="146">
        <v>0.12542574516224186</v>
      </c>
      <c r="M19" s="147">
        <v>99.810634728759482</v>
      </c>
      <c r="N19" s="146">
        <v>0.11578050535926547</v>
      </c>
      <c r="O19" s="147">
        <v>92.135196918117884</v>
      </c>
      <c r="P19" s="147">
        <v>191.94583164687737</v>
      </c>
      <c r="Q19" s="89">
        <f t="shared" si="4"/>
        <v>47.909104669804549</v>
      </c>
      <c r="R19" s="89">
        <f t="shared" si="5"/>
        <v>35.932726798065978</v>
      </c>
      <c r="S19" s="89">
        <f t="shared" si="6"/>
        <v>83.84183146787052</v>
      </c>
    </row>
    <row r="20" spans="1:19" x14ac:dyDescent="0.25">
      <c r="A20" s="37">
        <v>41302</v>
      </c>
      <c r="B20" s="13">
        <v>3</v>
      </c>
      <c r="C20" s="13" t="s">
        <v>990</v>
      </c>
      <c r="D20" s="13">
        <v>3</v>
      </c>
      <c r="E20" s="13">
        <v>0.9</v>
      </c>
      <c r="F20" s="13">
        <v>30</v>
      </c>
      <c r="G20" s="13">
        <f t="shared" si="3"/>
        <v>795.77470000000005</v>
      </c>
      <c r="H20" s="149">
        <f t="shared" si="7"/>
        <v>7.0685834705770348E-2</v>
      </c>
      <c r="I20" s="150">
        <f t="shared" si="0"/>
        <v>56.249998907233987</v>
      </c>
      <c r="J20" s="151">
        <f t="shared" si="1"/>
        <v>6.3617251235193318E-5</v>
      </c>
      <c r="K20" s="152">
        <f t="shared" si="2"/>
        <v>5.0624999016510595E-2</v>
      </c>
      <c r="L20" s="146">
        <v>0.16062272406906555</v>
      </c>
      <c r="M20" s="147">
        <v>127.81950005924342</v>
      </c>
      <c r="N20" s="146">
        <v>0.14827083658815443</v>
      </c>
      <c r="O20" s="147">
        <v>117.99018050468763</v>
      </c>
      <c r="P20" s="147">
        <v>245.80968056393107</v>
      </c>
      <c r="Q20" s="89">
        <f t="shared" si="4"/>
        <v>61.353360028436839</v>
      </c>
      <c r="R20" s="89">
        <f t="shared" si="5"/>
        <v>46.01617039682818</v>
      </c>
      <c r="S20" s="89">
        <f t="shared" si="6"/>
        <v>107.36953042526503</v>
      </c>
    </row>
    <row r="21" spans="1:19" x14ac:dyDescent="0.25">
      <c r="A21" s="37">
        <v>41302</v>
      </c>
      <c r="B21" s="13">
        <v>3</v>
      </c>
      <c r="C21" s="13" t="s">
        <v>990</v>
      </c>
      <c r="D21" s="13">
        <v>3</v>
      </c>
      <c r="E21" s="13">
        <v>0.7</v>
      </c>
      <c r="F21" s="13">
        <v>24</v>
      </c>
      <c r="G21" s="13">
        <f t="shared" si="3"/>
        <v>795.77470000000005</v>
      </c>
      <c r="H21" s="149">
        <f t="shared" si="7"/>
        <v>4.5238934211693019E-2</v>
      </c>
      <c r="I21" s="150">
        <f t="shared" si="0"/>
        <v>35.999999300629753</v>
      </c>
      <c r="J21" s="151">
        <f t="shared" si="1"/>
        <v>3.8484510006474958E-5</v>
      </c>
      <c r="K21" s="152">
        <f t="shared" si="2"/>
        <v>3.0624999405049608E-2</v>
      </c>
      <c r="L21" s="146">
        <v>9.4755319696385593E-2</v>
      </c>
      <c r="M21" s="147">
        <v>75.403886104795347</v>
      </c>
      <c r="N21" s="146">
        <v>8.7468635611733542E-2</v>
      </c>
      <c r="O21" s="147">
        <v>69.605327263336576</v>
      </c>
      <c r="P21" s="147">
        <v>145.00921336813192</v>
      </c>
      <c r="Q21" s="89">
        <f t="shared" si="4"/>
        <v>36.193865330301769</v>
      </c>
      <c r="R21" s="89">
        <f t="shared" si="5"/>
        <v>27.146077632701267</v>
      </c>
      <c r="S21" s="89">
        <f t="shared" si="6"/>
        <v>63.33994296300304</v>
      </c>
    </row>
    <row r="22" spans="1:19" x14ac:dyDescent="0.25">
      <c r="A22" s="37">
        <v>41302</v>
      </c>
      <c r="B22" s="13">
        <v>3</v>
      </c>
      <c r="C22" s="13" t="s">
        <v>990</v>
      </c>
      <c r="D22" s="13">
        <v>3</v>
      </c>
      <c r="E22" s="13">
        <v>0.8</v>
      </c>
      <c r="F22" s="13">
        <v>35</v>
      </c>
      <c r="G22" s="13">
        <f t="shared" si="3"/>
        <v>795.77470000000005</v>
      </c>
      <c r="H22" s="149">
        <f t="shared" si="7"/>
        <v>9.6211275016187398E-2</v>
      </c>
      <c r="I22" s="150">
        <f t="shared" si="0"/>
        <v>76.562498512624032</v>
      </c>
      <c r="J22" s="151">
        <f t="shared" si="1"/>
        <v>5.0265482457436686E-5</v>
      </c>
      <c r="K22" s="152">
        <f t="shared" si="2"/>
        <v>3.9999999222921946E-2</v>
      </c>
      <c r="L22" s="146">
        <v>0.12542574516224186</v>
      </c>
      <c r="M22" s="147">
        <v>99.810634728759482</v>
      </c>
      <c r="N22" s="146">
        <v>0.11578050535926547</v>
      </c>
      <c r="O22" s="147">
        <v>92.135196918117884</v>
      </c>
      <c r="P22" s="147">
        <v>191.94583164687737</v>
      </c>
      <c r="Q22" s="89">
        <f t="shared" si="4"/>
        <v>47.909104669804549</v>
      </c>
      <c r="R22" s="89">
        <f t="shared" si="5"/>
        <v>35.932726798065978</v>
      </c>
      <c r="S22" s="89">
        <f t="shared" si="6"/>
        <v>83.84183146787052</v>
      </c>
    </row>
    <row r="23" spans="1:19" x14ac:dyDescent="0.25">
      <c r="A23" s="37">
        <v>41302</v>
      </c>
      <c r="B23" s="13">
        <v>3</v>
      </c>
      <c r="C23" s="13" t="s">
        <v>990</v>
      </c>
      <c r="D23" s="13">
        <v>4</v>
      </c>
      <c r="E23" s="13">
        <v>0.9</v>
      </c>
      <c r="F23" s="13">
        <v>15</v>
      </c>
      <c r="G23" s="13">
        <f t="shared" si="3"/>
        <v>795.77470000000005</v>
      </c>
      <c r="H23" s="149">
        <f t="shared" si="7"/>
        <v>1.7671458676442587E-2</v>
      </c>
      <c r="I23" s="150">
        <f t="shared" si="0"/>
        <v>14.062499726808497</v>
      </c>
      <c r="J23" s="151">
        <f t="shared" si="1"/>
        <v>6.3617251235193318E-5</v>
      </c>
      <c r="K23" s="152">
        <f t="shared" si="2"/>
        <v>5.0624999016510595E-2</v>
      </c>
      <c r="L23" s="146">
        <v>0.16062272406906555</v>
      </c>
      <c r="M23" s="147">
        <v>127.81950005924342</v>
      </c>
      <c r="N23" s="146">
        <v>0.14827083658815443</v>
      </c>
      <c r="O23" s="147">
        <v>117.99018050468763</v>
      </c>
      <c r="P23" s="147">
        <v>245.80968056393107</v>
      </c>
      <c r="Q23" s="89">
        <f t="shared" si="4"/>
        <v>61.353360028436839</v>
      </c>
      <c r="R23" s="89">
        <f t="shared" si="5"/>
        <v>46.01617039682818</v>
      </c>
      <c r="S23" s="89">
        <f t="shared" si="6"/>
        <v>107.36953042526503</v>
      </c>
    </row>
    <row r="24" spans="1:19" x14ac:dyDescent="0.25">
      <c r="A24" s="37">
        <v>41302</v>
      </c>
      <c r="B24" s="13">
        <v>3</v>
      </c>
      <c r="C24" s="13" t="s">
        <v>990</v>
      </c>
      <c r="D24" s="13">
        <v>4</v>
      </c>
      <c r="E24" s="13">
        <v>1</v>
      </c>
      <c r="F24" s="13">
        <v>27</v>
      </c>
      <c r="G24" s="13">
        <f t="shared" si="3"/>
        <v>795.77470000000005</v>
      </c>
      <c r="H24" s="149">
        <f t="shared" si="7"/>
        <v>5.7255526111673984E-2</v>
      </c>
      <c r="I24" s="150">
        <f t="shared" si="0"/>
        <v>45.562499114859534</v>
      </c>
      <c r="J24" s="151">
        <f t="shared" si="1"/>
        <v>7.8539816339744827E-5</v>
      </c>
      <c r="K24" s="152">
        <f t="shared" si="2"/>
        <v>6.2499998785815539E-2</v>
      </c>
      <c r="L24" s="146">
        <v>0.20039999999999999</v>
      </c>
      <c r="M24" s="147">
        <v>159.47324988</v>
      </c>
      <c r="N24" s="146">
        <v>0.18498924</v>
      </c>
      <c r="O24" s="147">
        <v>147.20975696422801</v>
      </c>
      <c r="P24" s="147">
        <v>306.68300684422798</v>
      </c>
      <c r="Q24" s="89">
        <f t="shared" si="4"/>
        <v>76.5471599424</v>
      </c>
      <c r="R24" s="89">
        <f t="shared" si="5"/>
        <v>57.411805216048926</v>
      </c>
      <c r="S24" s="89">
        <f t="shared" si="6"/>
        <v>133.95896515844893</v>
      </c>
    </row>
    <row r="25" spans="1:19" x14ac:dyDescent="0.25">
      <c r="A25" s="37">
        <v>41302</v>
      </c>
      <c r="B25" s="13">
        <v>3</v>
      </c>
      <c r="C25" s="13" t="s">
        <v>990</v>
      </c>
      <c r="D25" s="13">
        <v>4</v>
      </c>
      <c r="E25" s="13">
        <v>0.6</v>
      </c>
      <c r="F25" s="13">
        <v>23</v>
      </c>
      <c r="G25" s="13">
        <f t="shared" si="3"/>
        <v>795.77470000000005</v>
      </c>
      <c r="H25" s="149">
        <f t="shared" si="7"/>
        <v>4.1547562843725017E-2</v>
      </c>
      <c r="I25" s="150">
        <f t="shared" si="0"/>
        <v>33.062499357696424</v>
      </c>
      <c r="J25" s="151">
        <f t="shared" si="1"/>
        <v>2.8274333882308137E-5</v>
      </c>
      <c r="K25" s="152">
        <f t="shared" si="2"/>
        <v>2.2499999562893596E-2</v>
      </c>
      <c r="L25" s="146">
        <v>6.8551244419585516E-2</v>
      </c>
      <c r="M25" s="147">
        <v>54.551345962622342</v>
      </c>
      <c r="N25" s="146">
        <v>6.3279653723719395E-2</v>
      </c>
      <c r="O25" s="147">
        <v>50.356347458096685</v>
      </c>
      <c r="P25" s="147">
        <v>104.90769342071903</v>
      </c>
      <c r="Q25" s="89">
        <f t="shared" si="4"/>
        <v>26.184646062058722</v>
      </c>
      <c r="R25" s="89">
        <f t="shared" si="5"/>
        <v>19.638975508657708</v>
      </c>
      <c r="S25" s="89">
        <f t="shared" si="6"/>
        <v>45.823621570716426</v>
      </c>
    </row>
    <row r="26" spans="1:19" x14ac:dyDescent="0.25">
      <c r="A26" s="37">
        <v>41302</v>
      </c>
      <c r="B26" s="13">
        <v>3</v>
      </c>
      <c r="C26" s="13" t="s">
        <v>990</v>
      </c>
      <c r="D26" s="13">
        <v>4</v>
      </c>
      <c r="E26" s="13">
        <v>1</v>
      </c>
      <c r="F26" s="13">
        <v>27</v>
      </c>
      <c r="G26" s="13">
        <f t="shared" si="3"/>
        <v>795.77470000000005</v>
      </c>
      <c r="H26" s="149">
        <f t="shared" si="7"/>
        <v>5.7255526111673984E-2</v>
      </c>
      <c r="I26" s="150">
        <f t="shared" si="0"/>
        <v>45.562499114859534</v>
      </c>
      <c r="J26" s="151">
        <f t="shared" si="1"/>
        <v>7.8539816339744827E-5</v>
      </c>
      <c r="K26" s="152">
        <f t="shared" si="2"/>
        <v>6.2499998785815539E-2</v>
      </c>
      <c r="L26" s="146">
        <v>0.20039999999999999</v>
      </c>
      <c r="M26" s="147">
        <v>159.47324988</v>
      </c>
      <c r="N26" s="146">
        <v>0.18498924</v>
      </c>
      <c r="O26" s="147">
        <v>147.20975696422801</v>
      </c>
      <c r="P26" s="147">
        <v>306.68300684422798</v>
      </c>
      <c r="Q26" s="89">
        <f t="shared" si="4"/>
        <v>76.5471599424</v>
      </c>
      <c r="R26" s="89">
        <f t="shared" si="5"/>
        <v>57.411805216048926</v>
      </c>
      <c r="S26" s="89">
        <f t="shared" si="6"/>
        <v>133.95896515844893</v>
      </c>
    </row>
    <row r="27" spans="1:19" x14ac:dyDescent="0.25">
      <c r="A27" s="37">
        <v>41302</v>
      </c>
      <c r="B27" s="13">
        <v>3</v>
      </c>
      <c r="C27" s="13" t="s">
        <v>990</v>
      </c>
      <c r="D27" s="13">
        <v>4</v>
      </c>
      <c r="E27" s="13">
        <v>0.5</v>
      </c>
      <c r="F27" s="13">
        <v>5</v>
      </c>
      <c r="G27" s="13">
        <f t="shared" si="3"/>
        <v>795.77470000000005</v>
      </c>
      <c r="H27" s="149">
        <f t="shared" si="7"/>
        <v>1.9634954084936209E-3</v>
      </c>
      <c r="I27" s="150">
        <f t="shared" si="0"/>
        <v>1.5624999696453887</v>
      </c>
      <c r="J27" s="151">
        <f t="shared" si="1"/>
        <v>1.9634954084936207E-5</v>
      </c>
      <c r="K27" s="152">
        <f t="shared" si="2"/>
        <v>1.5624999696453885E-2</v>
      </c>
      <c r="L27" s="146">
        <v>4.6744952875994054E-2</v>
      </c>
      <c r="M27" s="147">
        <v>37.19845085140831</v>
      </c>
      <c r="N27" s="146">
        <v>4.3150265999830115E-2</v>
      </c>
      <c r="O27" s="147">
        <v>34.33788998093501</v>
      </c>
      <c r="P27" s="147">
        <v>71.536340832343313</v>
      </c>
      <c r="Q27" s="89">
        <f t="shared" si="4"/>
        <v>17.855256408675988</v>
      </c>
      <c r="R27" s="89">
        <f t="shared" si="5"/>
        <v>13.391777092564654</v>
      </c>
      <c r="S27" s="89">
        <f t="shared" si="6"/>
        <v>31.247033501240644</v>
      </c>
    </row>
    <row r="28" spans="1:19" x14ac:dyDescent="0.25">
      <c r="A28" s="37">
        <v>41302</v>
      </c>
      <c r="B28" s="13">
        <v>3</v>
      </c>
      <c r="C28" s="13" t="s">
        <v>990</v>
      </c>
      <c r="D28" s="13">
        <v>4</v>
      </c>
      <c r="E28" s="13">
        <v>0.8</v>
      </c>
      <c r="F28" s="13">
        <v>29</v>
      </c>
      <c r="G28" s="13">
        <f t="shared" si="3"/>
        <v>795.77470000000005</v>
      </c>
      <c r="H28" s="149">
        <f t="shared" si="7"/>
        <v>6.6051985541725394E-2</v>
      </c>
      <c r="I28" s="150">
        <f t="shared" si="0"/>
        <v>52.562498978870863</v>
      </c>
      <c r="J28" s="151">
        <f t="shared" si="1"/>
        <v>5.0265482457436686E-5</v>
      </c>
      <c r="K28" s="152">
        <f t="shared" si="2"/>
        <v>3.9999999222921946E-2</v>
      </c>
      <c r="L28" s="146">
        <v>0.12542574516224186</v>
      </c>
      <c r="M28" s="147">
        <v>99.810634728759482</v>
      </c>
      <c r="N28" s="146">
        <v>0.11578050535926547</v>
      </c>
      <c r="O28" s="147">
        <v>92.135196918117884</v>
      </c>
      <c r="P28" s="147">
        <v>191.94583164687737</v>
      </c>
      <c r="Q28" s="89">
        <f t="shared" si="4"/>
        <v>47.909104669804549</v>
      </c>
      <c r="R28" s="89">
        <f t="shared" si="5"/>
        <v>35.932726798065978</v>
      </c>
      <c r="S28" s="89">
        <f t="shared" si="6"/>
        <v>83.84183146787052</v>
      </c>
    </row>
    <row r="29" spans="1:19" x14ac:dyDescent="0.25">
      <c r="A29" s="37">
        <v>41302</v>
      </c>
      <c r="B29" s="13">
        <v>3</v>
      </c>
      <c r="C29" s="13" t="s">
        <v>990</v>
      </c>
      <c r="D29" s="13">
        <v>4</v>
      </c>
      <c r="E29" s="13">
        <v>0.9</v>
      </c>
      <c r="F29" s="13">
        <v>28</v>
      </c>
      <c r="G29" s="13">
        <f t="shared" si="3"/>
        <v>795.77470000000005</v>
      </c>
      <c r="H29" s="149">
        <f t="shared" si="7"/>
        <v>6.1575216010359951E-2</v>
      </c>
      <c r="I29" s="150">
        <f t="shared" si="0"/>
        <v>48.999999048079388</v>
      </c>
      <c r="J29" s="151">
        <f t="shared" si="1"/>
        <v>6.3617251235193318E-5</v>
      </c>
      <c r="K29" s="152">
        <f t="shared" si="2"/>
        <v>5.0624999016510595E-2</v>
      </c>
      <c r="L29" s="146">
        <v>0.16062272406906555</v>
      </c>
      <c r="M29" s="147">
        <v>127.81950005924342</v>
      </c>
      <c r="N29" s="146">
        <v>0.14827083658815443</v>
      </c>
      <c r="O29" s="147">
        <v>117.99018050468763</v>
      </c>
      <c r="P29" s="147">
        <v>245.80968056393107</v>
      </c>
      <c r="Q29" s="89">
        <f t="shared" si="4"/>
        <v>61.353360028436839</v>
      </c>
      <c r="R29" s="89">
        <f t="shared" si="5"/>
        <v>46.01617039682818</v>
      </c>
      <c r="S29" s="89">
        <f t="shared" si="6"/>
        <v>107.36953042526503</v>
      </c>
    </row>
    <row r="30" spans="1:19" x14ac:dyDescent="0.25">
      <c r="A30" s="37">
        <v>41302</v>
      </c>
      <c r="B30" s="13">
        <v>3</v>
      </c>
      <c r="C30" s="13" t="s">
        <v>990</v>
      </c>
      <c r="D30" s="13">
        <v>5</v>
      </c>
      <c r="E30" s="13">
        <v>0.6</v>
      </c>
      <c r="F30" s="13">
        <v>14</v>
      </c>
      <c r="G30" s="13">
        <f t="shared" si="3"/>
        <v>795.77470000000005</v>
      </c>
      <c r="H30" s="149">
        <f t="shared" si="7"/>
        <v>1.5393804002589988E-2</v>
      </c>
      <c r="I30" s="150">
        <f t="shared" si="0"/>
        <v>12.249999762019847</v>
      </c>
      <c r="J30" s="151">
        <f t="shared" si="1"/>
        <v>2.8274333882308137E-5</v>
      </c>
      <c r="K30" s="152">
        <f t="shared" si="2"/>
        <v>2.2499999562893596E-2</v>
      </c>
      <c r="L30" s="146">
        <v>6.8551244419585516E-2</v>
      </c>
      <c r="M30" s="147">
        <v>54.551345962622342</v>
      </c>
      <c r="N30" s="146">
        <v>6.3279653723719395E-2</v>
      </c>
      <c r="O30" s="147">
        <v>50.356347458096685</v>
      </c>
      <c r="P30" s="147">
        <v>104.90769342071903</v>
      </c>
      <c r="Q30" s="89">
        <f t="shared" si="4"/>
        <v>26.184646062058722</v>
      </c>
      <c r="R30" s="89">
        <f t="shared" si="5"/>
        <v>19.638975508657708</v>
      </c>
      <c r="S30" s="89">
        <f t="shared" si="6"/>
        <v>45.823621570716426</v>
      </c>
    </row>
    <row r="31" spans="1:19" x14ac:dyDescent="0.25">
      <c r="A31" s="37">
        <v>41302</v>
      </c>
      <c r="B31" s="13">
        <v>3</v>
      </c>
      <c r="C31" s="13" t="s">
        <v>990</v>
      </c>
      <c r="D31" s="13">
        <v>5</v>
      </c>
      <c r="E31" s="13">
        <v>0.6</v>
      </c>
      <c r="F31" s="13">
        <v>38</v>
      </c>
      <c r="G31" s="13">
        <f t="shared" si="3"/>
        <v>795.77470000000005</v>
      </c>
      <c r="H31" s="149">
        <f t="shared" si="7"/>
        <v>0.11341149479459153</v>
      </c>
      <c r="I31" s="150">
        <f t="shared" si="0"/>
        <v>90.249998246717638</v>
      </c>
      <c r="J31" s="151">
        <f t="shared" si="1"/>
        <v>2.8274333882308137E-5</v>
      </c>
      <c r="K31" s="152">
        <f t="shared" si="2"/>
        <v>2.2499999562893596E-2</v>
      </c>
      <c r="L31" s="146">
        <v>6.8551244419585516E-2</v>
      </c>
      <c r="M31" s="147">
        <v>54.551345962622342</v>
      </c>
      <c r="N31" s="146">
        <v>6.3279653723719395E-2</v>
      </c>
      <c r="O31" s="147">
        <v>50.356347458096685</v>
      </c>
      <c r="P31" s="147">
        <v>104.90769342071903</v>
      </c>
      <c r="Q31" s="89">
        <f t="shared" si="4"/>
        <v>26.184646062058722</v>
      </c>
      <c r="R31" s="89">
        <f t="shared" si="5"/>
        <v>19.638975508657708</v>
      </c>
      <c r="S31" s="89">
        <f t="shared" si="6"/>
        <v>45.823621570716426</v>
      </c>
    </row>
    <row r="32" spans="1:19" x14ac:dyDescent="0.25">
      <c r="A32" s="37">
        <v>41302</v>
      </c>
      <c r="B32" s="13">
        <v>3</v>
      </c>
      <c r="C32" s="13" t="s">
        <v>990</v>
      </c>
      <c r="D32" s="13">
        <v>5</v>
      </c>
      <c r="E32" s="13">
        <v>0.6</v>
      </c>
      <c r="F32" s="13">
        <v>21</v>
      </c>
      <c r="G32" s="13">
        <f t="shared" si="3"/>
        <v>795.77470000000005</v>
      </c>
      <c r="H32" s="149">
        <f t="shared" si="7"/>
        <v>3.4636059005827467E-2</v>
      </c>
      <c r="I32" s="150">
        <f t="shared" si="0"/>
        <v>27.562499464544654</v>
      </c>
      <c r="J32" s="151">
        <f t="shared" si="1"/>
        <v>2.8274333882308137E-5</v>
      </c>
      <c r="K32" s="152">
        <f t="shared" si="2"/>
        <v>2.2499999562893596E-2</v>
      </c>
      <c r="L32" s="146">
        <v>6.8551244419585516E-2</v>
      </c>
      <c r="M32" s="147">
        <v>54.551345962622342</v>
      </c>
      <c r="N32" s="146">
        <v>6.3279653723719395E-2</v>
      </c>
      <c r="O32" s="147">
        <v>50.356347458096685</v>
      </c>
      <c r="P32" s="147">
        <v>104.90769342071903</v>
      </c>
      <c r="Q32" s="89">
        <f t="shared" si="4"/>
        <v>26.184646062058722</v>
      </c>
      <c r="R32" s="89">
        <f t="shared" si="5"/>
        <v>19.638975508657708</v>
      </c>
      <c r="S32" s="89">
        <f t="shared" si="6"/>
        <v>45.823621570716426</v>
      </c>
    </row>
    <row r="33" spans="1:19" x14ac:dyDescent="0.25">
      <c r="A33" s="37">
        <v>41302</v>
      </c>
      <c r="B33" s="13">
        <v>3</v>
      </c>
      <c r="C33" s="13" t="s">
        <v>990</v>
      </c>
      <c r="D33" s="13">
        <v>5</v>
      </c>
      <c r="E33" s="13">
        <v>0.6</v>
      </c>
      <c r="F33" s="13">
        <v>20</v>
      </c>
      <c r="G33" s="13">
        <f t="shared" si="3"/>
        <v>795.77470000000005</v>
      </c>
      <c r="H33" s="149">
        <f t="shared" si="7"/>
        <v>3.1415926535897934E-2</v>
      </c>
      <c r="I33" s="150">
        <f t="shared" si="0"/>
        <v>24.99999951432622</v>
      </c>
      <c r="J33" s="151">
        <f t="shared" si="1"/>
        <v>2.8274333882308137E-5</v>
      </c>
      <c r="K33" s="152">
        <f t="shared" si="2"/>
        <v>2.2499999562893596E-2</v>
      </c>
      <c r="L33" s="146">
        <v>6.8551244419585516E-2</v>
      </c>
      <c r="M33" s="147">
        <v>54.551345962622342</v>
      </c>
      <c r="N33" s="146">
        <v>6.3279653723719395E-2</v>
      </c>
      <c r="O33" s="147">
        <v>50.356347458096685</v>
      </c>
      <c r="P33" s="147">
        <v>104.90769342071903</v>
      </c>
      <c r="Q33" s="89">
        <f t="shared" si="4"/>
        <v>26.184646062058722</v>
      </c>
      <c r="R33" s="89">
        <f t="shared" si="5"/>
        <v>19.638975508657708</v>
      </c>
      <c r="S33" s="89">
        <f t="shared" si="6"/>
        <v>45.823621570716426</v>
      </c>
    </row>
    <row r="34" spans="1:19" x14ac:dyDescent="0.25">
      <c r="A34" s="37">
        <v>41302</v>
      </c>
      <c r="B34" s="13">
        <v>3</v>
      </c>
      <c r="C34" s="13" t="s">
        <v>990</v>
      </c>
      <c r="D34" s="13">
        <v>5</v>
      </c>
      <c r="E34" s="13">
        <v>0.8</v>
      </c>
      <c r="F34" s="13">
        <v>38</v>
      </c>
      <c r="G34" s="13">
        <f t="shared" si="3"/>
        <v>795.77470000000005</v>
      </c>
      <c r="H34" s="149">
        <f t="shared" si="7"/>
        <v>0.11341149479459153</v>
      </c>
      <c r="I34" s="150">
        <f t="shared" si="0"/>
        <v>90.249998246717638</v>
      </c>
      <c r="J34" s="151">
        <f t="shared" si="1"/>
        <v>5.0265482457436686E-5</v>
      </c>
      <c r="K34" s="152">
        <f t="shared" si="2"/>
        <v>3.9999999222921946E-2</v>
      </c>
      <c r="L34" s="146">
        <v>0.12542574516224186</v>
      </c>
      <c r="M34" s="147">
        <v>99.810634728759482</v>
      </c>
      <c r="N34" s="146">
        <v>0.11578050535926547</v>
      </c>
      <c r="O34" s="147">
        <v>92.135196918117884</v>
      </c>
      <c r="P34" s="147">
        <v>191.94583164687737</v>
      </c>
      <c r="Q34" s="89">
        <f t="shared" si="4"/>
        <v>47.909104669804549</v>
      </c>
      <c r="R34" s="89">
        <f t="shared" si="5"/>
        <v>35.932726798065978</v>
      </c>
      <c r="S34" s="89">
        <f t="shared" si="6"/>
        <v>83.84183146787052</v>
      </c>
    </row>
    <row r="35" spans="1:19" x14ac:dyDescent="0.25">
      <c r="A35" s="37">
        <v>41302</v>
      </c>
      <c r="B35" s="13">
        <v>3</v>
      </c>
      <c r="C35" s="13" t="s">
        <v>990</v>
      </c>
      <c r="D35" s="13">
        <v>5</v>
      </c>
      <c r="E35" s="13">
        <v>0.8</v>
      </c>
      <c r="F35" s="13">
        <v>37</v>
      </c>
      <c r="G35" s="13">
        <f t="shared" si="3"/>
        <v>795.77470000000005</v>
      </c>
      <c r="H35" s="149">
        <f t="shared" si="7"/>
        <v>0.10752100856911066</v>
      </c>
      <c r="I35" s="150">
        <f t="shared" si="0"/>
        <v>85.562498337781477</v>
      </c>
      <c r="J35" s="151">
        <f t="shared" si="1"/>
        <v>5.0265482457436686E-5</v>
      </c>
      <c r="K35" s="152">
        <f t="shared" si="2"/>
        <v>3.9999999222921946E-2</v>
      </c>
      <c r="L35" s="146">
        <v>0.12542574516224186</v>
      </c>
      <c r="M35" s="147">
        <v>99.810634728759482</v>
      </c>
      <c r="N35" s="146">
        <v>0.11578050535926547</v>
      </c>
      <c r="O35" s="147">
        <v>92.135196918117884</v>
      </c>
      <c r="P35" s="147">
        <v>191.94583164687737</v>
      </c>
      <c r="Q35" s="89">
        <f t="shared" si="4"/>
        <v>47.909104669804549</v>
      </c>
      <c r="R35" s="89">
        <f t="shared" si="5"/>
        <v>35.932726798065978</v>
      </c>
      <c r="S35" s="89">
        <f t="shared" si="6"/>
        <v>83.84183146787052</v>
      </c>
    </row>
    <row r="36" spans="1:19" x14ac:dyDescent="0.25">
      <c r="A36" s="37">
        <v>41302</v>
      </c>
      <c r="B36" s="13">
        <v>3</v>
      </c>
      <c r="C36" s="13" t="s">
        <v>990</v>
      </c>
      <c r="D36" s="13">
        <v>5</v>
      </c>
      <c r="E36" s="13">
        <v>0.6</v>
      </c>
      <c r="F36" s="13">
        <v>28</v>
      </c>
      <c r="G36" s="13">
        <f t="shared" si="3"/>
        <v>795.77470000000005</v>
      </c>
      <c r="H36" s="149">
        <f t="shared" si="7"/>
        <v>6.1575216010359951E-2</v>
      </c>
      <c r="I36" s="150">
        <f t="shared" si="0"/>
        <v>48.999999048079388</v>
      </c>
      <c r="J36" s="151">
        <f t="shared" si="1"/>
        <v>2.8274333882308137E-5</v>
      </c>
      <c r="K36" s="152">
        <f t="shared" si="2"/>
        <v>2.2499999562893596E-2</v>
      </c>
      <c r="L36" s="146">
        <v>6.8551244419585516E-2</v>
      </c>
      <c r="M36" s="147">
        <v>54.551345962622342</v>
      </c>
      <c r="N36" s="146">
        <v>6.3279653723719395E-2</v>
      </c>
      <c r="O36" s="147">
        <v>50.356347458096685</v>
      </c>
      <c r="P36" s="147">
        <v>104.90769342071903</v>
      </c>
      <c r="Q36" s="89">
        <f t="shared" si="4"/>
        <v>26.184646062058722</v>
      </c>
      <c r="R36" s="89">
        <f t="shared" si="5"/>
        <v>19.638975508657708</v>
      </c>
      <c r="S36" s="89">
        <f t="shared" si="6"/>
        <v>45.823621570716426</v>
      </c>
    </row>
    <row r="37" spans="1:19" x14ac:dyDescent="0.25">
      <c r="A37" s="37">
        <v>41301</v>
      </c>
      <c r="B37" s="13">
        <v>5</v>
      </c>
      <c r="C37" s="13" t="s">
        <v>991</v>
      </c>
      <c r="D37" s="13">
        <v>1</v>
      </c>
      <c r="E37" s="13">
        <v>3.7</v>
      </c>
      <c r="F37" s="13">
        <v>160</v>
      </c>
      <c r="G37" s="13">
        <f>IF(E37&lt;30,795.7747,64.9612)</f>
        <v>795.77470000000005</v>
      </c>
      <c r="H37" s="149">
        <f t="shared" si="7"/>
        <v>2.0106192982974678</v>
      </c>
      <c r="I37" s="150">
        <f t="shared" ref="I37:I67" si="8">IF(E37&lt;30,795.7747*H37,64.9612*H37)</f>
        <v>1599.9999689168781</v>
      </c>
      <c r="J37" s="151">
        <f t="shared" si="1"/>
        <v>1.075210085691107E-3</v>
      </c>
      <c r="K37" s="152">
        <f t="shared" ref="K37:K67" si="9">IF(E37&lt;30,795.7747*J37,64.9612*J37)</f>
        <v>0.85562498337781501</v>
      </c>
      <c r="L37" s="146">
        <v>3.126952885902984</v>
      </c>
      <c r="M37" s="147">
        <v>2488.3499946935817</v>
      </c>
      <c r="N37" s="146">
        <v>2.8864902089770448</v>
      </c>
      <c r="O37" s="147">
        <v>2296.9958801016451</v>
      </c>
      <c r="P37" s="147">
        <v>4785.3458747952263</v>
      </c>
      <c r="Q37" s="89">
        <f t="shared" si="4"/>
        <v>1194.4079974529193</v>
      </c>
      <c r="R37" s="89">
        <f t="shared" si="5"/>
        <v>895.82839323964163</v>
      </c>
      <c r="S37" s="89">
        <f t="shared" si="6"/>
        <v>2090.2363906925611</v>
      </c>
    </row>
    <row r="38" spans="1:19" x14ac:dyDescent="0.25">
      <c r="A38" s="37">
        <v>41301</v>
      </c>
      <c r="B38" s="13">
        <v>5</v>
      </c>
      <c r="C38" s="13" t="s">
        <v>991</v>
      </c>
      <c r="D38" s="13">
        <v>1</v>
      </c>
      <c r="E38" s="13">
        <v>2.7</v>
      </c>
      <c r="F38" s="13">
        <v>103</v>
      </c>
      <c r="G38" s="13">
        <v>795.77470000000005</v>
      </c>
      <c r="H38" s="149">
        <f t="shared" si="7"/>
        <v>0.83322891154835288</v>
      </c>
      <c r="I38" s="150">
        <f t="shared" si="8"/>
        <v>663.06248711871706</v>
      </c>
      <c r="J38" s="151">
        <f t="shared" si="1"/>
        <v>5.7255526111673987E-4</v>
      </c>
      <c r="K38" s="152">
        <f t="shared" si="9"/>
        <v>0.45562499114859534</v>
      </c>
      <c r="L38" s="146">
        <v>1.6134727014894374</v>
      </c>
      <c r="M38" s="147">
        <v>1283.9607549859468</v>
      </c>
      <c r="N38" s="146">
        <v>1.4893966507448997</v>
      </c>
      <c r="O38" s="147">
        <v>1185.2241729275274</v>
      </c>
      <c r="P38" s="147">
        <v>2469.184927913474</v>
      </c>
      <c r="Q38" s="89">
        <f t="shared" si="4"/>
        <v>616.30116239325446</v>
      </c>
      <c r="R38" s="89">
        <f t="shared" si="5"/>
        <v>462.23742744173569</v>
      </c>
      <c r="S38" s="89">
        <f t="shared" si="6"/>
        <v>1078.53858983499</v>
      </c>
    </row>
    <row r="39" spans="1:19" x14ac:dyDescent="0.25">
      <c r="A39" s="37">
        <v>41301</v>
      </c>
      <c r="B39" s="13">
        <v>5</v>
      </c>
      <c r="C39" s="13" t="s">
        <v>991</v>
      </c>
      <c r="D39" s="13">
        <v>1</v>
      </c>
      <c r="E39" s="13">
        <v>3.1</v>
      </c>
      <c r="F39" s="13">
        <v>187</v>
      </c>
      <c r="G39" s="13">
        <v>795.77470000000005</v>
      </c>
      <c r="H39" s="149">
        <f t="shared" si="7"/>
        <v>2.7464588375845373</v>
      </c>
      <c r="I39" s="150">
        <f t="shared" si="8"/>
        <v>2185.5624575411839</v>
      </c>
      <c r="J39" s="151">
        <f t="shared" si="1"/>
        <v>7.5476763502494771E-4</v>
      </c>
      <c r="K39" s="152">
        <f t="shared" si="9"/>
        <v>0.60062498833168732</v>
      </c>
      <c r="L39" s="146">
        <v>2.1565387898623771</v>
      </c>
      <c r="M39" s="147">
        <v>1716.1190085410963</v>
      </c>
      <c r="N39" s="146">
        <v>1.9907009569219605</v>
      </c>
      <c r="O39" s="147">
        <v>1584.149456784286</v>
      </c>
      <c r="P39" s="147">
        <v>3300.2684653253823</v>
      </c>
      <c r="Q39" s="89">
        <f t="shared" si="4"/>
        <v>823.7371240997262</v>
      </c>
      <c r="R39" s="89">
        <f t="shared" si="5"/>
        <v>617.81828814587152</v>
      </c>
      <c r="S39" s="89">
        <f t="shared" si="6"/>
        <v>1441.5554122455978</v>
      </c>
    </row>
    <row r="40" spans="1:19" x14ac:dyDescent="0.25">
      <c r="A40" s="37">
        <v>41301</v>
      </c>
      <c r="B40" s="13">
        <v>5</v>
      </c>
      <c r="C40" s="13" t="s">
        <v>991</v>
      </c>
      <c r="D40" s="13">
        <v>1</v>
      </c>
      <c r="E40" s="13">
        <v>1.9</v>
      </c>
      <c r="F40" s="13">
        <v>38</v>
      </c>
      <c r="G40" s="13">
        <v>795.77470000000005</v>
      </c>
      <c r="H40" s="149">
        <f t="shared" si="7"/>
        <v>0.11341149479459153</v>
      </c>
      <c r="I40" s="150">
        <f t="shared" si="8"/>
        <v>90.249998246717638</v>
      </c>
      <c r="J40" s="151">
        <f t="shared" si="1"/>
        <v>2.835287369864788E-4</v>
      </c>
      <c r="K40" s="152">
        <f t="shared" si="9"/>
        <v>0.22562499561679408</v>
      </c>
      <c r="L40" s="146">
        <v>0.77140114506593849</v>
      </c>
      <c r="M40" s="147">
        <v>613.86151479450371</v>
      </c>
      <c r="N40" s="146">
        <v>0.71208039701036785</v>
      </c>
      <c r="O40" s="147">
        <v>566.65556430680635</v>
      </c>
      <c r="P40" s="147">
        <v>1180.5170791013102</v>
      </c>
      <c r="Q40" s="89">
        <f t="shared" si="4"/>
        <v>294.65352710136176</v>
      </c>
      <c r="R40" s="89">
        <f t="shared" si="5"/>
        <v>220.99567007965447</v>
      </c>
      <c r="S40" s="89">
        <f t="shared" si="6"/>
        <v>515.64919718101623</v>
      </c>
    </row>
    <row r="41" spans="1:19" x14ac:dyDescent="0.25">
      <c r="A41" s="37">
        <v>41301</v>
      </c>
      <c r="B41" s="13">
        <v>5</v>
      </c>
      <c r="C41" s="13" t="s">
        <v>991</v>
      </c>
      <c r="D41" s="13">
        <v>1</v>
      </c>
      <c r="E41" s="13">
        <v>1.8</v>
      </c>
      <c r="F41" s="13">
        <v>88</v>
      </c>
      <c r="G41" s="13">
        <v>795.77470000000005</v>
      </c>
      <c r="H41" s="149">
        <f t="shared" si="7"/>
        <v>0.60821233773498395</v>
      </c>
      <c r="I41" s="150">
        <f t="shared" si="8"/>
        <v>483.99999059735558</v>
      </c>
      <c r="J41" s="151">
        <f t="shared" si="1"/>
        <v>2.5446900494077327E-4</v>
      </c>
      <c r="K41" s="152">
        <f t="shared" si="9"/>
        <v>0.20249999606604238</v>
      </c>
      <c r="L41" s="146">
        <v>0.68860469255005607</v>
      </c>
      <c r="M41" s="147">
        <v>547.97419263261315</v>
      </c>
      <c r="N41" s="146">
        <v>0.6356509916929568</v>
      </c>
      <c r="O41" s="147">
        <v>505.83497721916524</v>
      </c>
      <c r="P41" s="147">
        <v>1053.8091698517783</v>
      </c>
      <c r="Q41" s="89">
        <f t="shared" si="4"/>
        <v>263.02761246365429</v>
      </c>
      <c r="R41" s="89">
        <f t="shared" si="5"/>
        <v>197.27564111547446</v>
      </c>
      <c r="S41" s="89">
        <f t="shared" si="6"/>
        <v>460.30325357912875</v>
      </c>
    </row>
    <row r="42" spans="1:19" x14ac:dyDescent="0.25">
      <c r="A42" s="37">
        <v>41301</v>
      </c>
      <c r="B42" s="13">
        <v>5</v>
      </c>
      <c r="C42" s="13" t="s">
        <v>991</v>
      </c>
      <c r="D42" s="13">
        <v>1</v>
      </c>
      <c r="E42" s="13">
        <v>1.6</v>
      </c>
      <c r="F42" s="13">
        <v>69</v>
      </c>
      <c r="G42" s="13">
        <v>795.77470000000005</v>
      </c>
      <c r="H42" s="149">
        <f t="shared" si="7"/>
        <v>0.37392806559352504</v>
      </c>
      <c r="I42" s="150">
        <f t="shared" si="8"/>
        <v>297.56249421926771</v>
      </c>
      <c r="J42" s="151">
        <f t="shared" si="1"/>
        <v>2.0106192982974675E-4</v>
      </c>
      <c r="K42" s="152">
        <f t="shared" si="9"/>
        <v>0.15999999689168778</v>
      </c>
      <c r="L42" s="146">
        <v>0.53771194073492279</v>
      </c>
      <c r="M42" s="147">
        <v>427.897558324751</v>
      </c>
      <c r="N42" s="146">
        <v>0.49636189249240725</v>
      </c>
      <c r="O42" s="147">
        <v>394.99223608957766</v>
      </c>
      <c r="P42" s="147">
        <v>822.88979441432866</v>
      </c>
      <c r="Q42" s="89">
        <f t="shared" si="4"/>
        <v>205.39082799588047</v>
      </c>
      <c r="R42" s="89">
        <f t="shared" si="5"/>
        <v>154.0469720749353</v>
      </c>
      <c r="S42" s="89">
        <f t="shared" si="6"/>
        <v>359.4378000708158</v>
      </c>
    </row>
    <row r="43" spans="1:19" x14ac:dyDescent="0.25">
      <c r="A43" s="37">
        <v>41301</v>
      </c>
      <c r="B43" s="13">
        <v>5</v>
      </c>
      <c r="C43" s="13" t="s">
        <v>991</v>
      </c>
      <c r="D43" s="13">
        <v>2</v>
      </c>
      <c r="E43" s="13">
        <v>2.8</v>
      </c>
      <c r="F43" s="13">
        <v>119</v>
      </c>
      <c r="G43" s="13">
        <v>795.77470000000005</v>
      </c>
      <c r="H43" s="149">
        <f t="shared" si="7"/>
        <v>1.1122023391871265</v>
      </c>
      <c r="I43" s="150">
        <f t="shared" si="8"/>
        <v>885.06248280593388</v>
      </c>
      <c r="J43" s="151">
        <f t="shared" si="1"/>
        <v>6.1575216010359933E-4</v>
      </c>
      <c r="K43" s="152">
        <f t="shared" si="9"/>
        <v>0.48999999048079373</v>
      </c>
      <c r="L43" s="146">
        <v>1.7415244777993006</v>
      </c>
      <c r="M43" s="147">
        <v>1385.8611188633952</v>
      </c>
      <c r="N43" s="146">
        <v>1.6076012454565345</v>
      </c>
      <c r="O43" s="147">
        <v>1279.2883988228002</v>
      </c>
      <c r="P43" s="147">
        <v>2665.1495176861954</v>
      </c>
      <c r="Q43" s="89">
        <f t="shared" si="4"/>
        <v>665.21333705442964</v>
      </c>
      <c r="R43" s="89">
        <f t="shared" si="5"/>
        <v>498.92247554089209</v>
      </c>
      <c r="S43" s="89">
        <f t="shared" si="6"/>
        <v>1164.1358125953218</v>
      </c>
    </row>
    <row r="44" spans="1:19" x14ac:dyDescent="0.25">
      <c r="A44" s="37">
        <v>41301</v>
      </c>
      <c r="B44" s="13">
        <v>5</v>
      </c>
      <c r="C44" s="13" t="s">
        <v>991</v>
      </c>
      <c r="D44" s="13">
        <v>2</v>
      </c>
      <c r="E44" s="13">
        <v>0.8</v>
      </c>
      <c r="F44" s="13">
        <v>37</v>
      </c>
      <c r="G44" s="13">
        <v>795.77470000000005</v>
      </c>
      <c r="H44" s="149">
        <f t="shared" si="7"/>
        <v>0.10752100856911066</v>
      </c>
      <c r="I44" s="150">
        <f t="shared" si="8"/>
        <v>85.562498337781477</v>
      </c>
      <c r="J44" s="151">
        <f t="shared" si="1"/>
        <v>5.0265482457436686E-5</v>
      </c>
      <c r="K44" s="152">
        <f t="shared" si="9"/>
        <v>3.9999999222921946E-2</v>
      </c>
      <c r="L44" s="146">
        <v>0.12542574516224186</v>
      </c>
      <c r="M44" s="147">
        <v>99.810634728759482</v>
      </c>
      <c r="N44" s="146">
        <v>0.11578050535926547</v>
      </c>
      <c r="O44" s="147">
        <v>92.135196918117884</v>
      </c>
      <c r="P44" s="147">
        <v>191.94583164687737</v>
      </c>
      <c r="Q44" s="89">
        <f t="shared" si="4"/>
        <v>47.909104669804549</v>
      </c>
      <c r="R44" s="89">
        <f t="shared" si="5"/>
        <v>35.932726798065978</v>
      </c>
      <c r="S44" s="89">
        <f t="shared" si="6"/>
        <v>83.84183146787052</v>
      </c>
    </row>
    <row r="45" spans="1:19" x14ac:dyDescent="0.25">
      <c r="A45" s="37">
        <v>41301</v>
      </c>
      <c r="B45" s="13">
        <v>5</v>
      </c>
      <c r="C45" s="13" t="s">
        <v>991</v>
      </c>
      <c r="D45" s="13">
        <v>2</v>
      </c>
      <c r="E45" s="13">
        <v>2.2999999999999998</v>
      </c>
      <c r="F45" s="13">
        <v>119</v>
      </c>
      <c r="G45" s="13">
        <v>795.77470000000005</v>
      </c>
      <c r="H45" s="149">
        <f t="shared" si="7"/>
        <v>1.1122023391871265</v>
      </c>
      <c r="I45" s="150">
        <f t="shared" si="8"/>
        <v>885.06248280593388</v>
      </c>
      <c r="J45" s="151">
        <f t="shared" si="1"/>
        <v>4.154756284372501E-4</v>
      </c>
      <c r="K45" s="152">
        <f t="shared" si="9"/>
        <v>0.33062499357696418</v>
      </c>
      <c r="L45" s="146">
        <v>1.1521954949945417</v>
      </c>
      <c r="M45" s="147">
        <v>916.88802437063293</v>
      </c>
      <c r="N45" s="146">
        <v>1.0635916614294614</v>
      </c>
      <c r="O45" s="147">
        <v>846.37933529653128</v>
      </c>
      <c r="P45" s="147">
        <v>1763.2673596671643</v>
      </c>
      <c r="Q45" s="89">
        <f t="shared" si="4"/>
        <v>440.10625169790382</v>
      </c>
      <c r="R45" s="89">
        <f t="shared" si="5"/>
        <v>330.0879407656472</v>
      </c>
      <c r="S45" s="89">
        <f t="shared" si="6"/>
        <v>770.19419246355096</v>
      </c>
    </row>
    <row r="46" spans="1:19" x14ac:dyDescent="0.25">
      <c r="A46" s="37">
        <v>41301</v>
      </c>
      <c r="B46" s="13">
        <v>5</v>
      </c>
      <c r="C46" s="13" t="s">
        <v>991</v>
      </c>
      <c r="D46" s="13">
        <v>2</v>
      </c>
      <c r="E46" s="13">
        <v>1</v>
      </c>
      <c r="F46" s="13">
        <v>38</v>
      </c>
      <c r="G46" s="13">
        <v>795.77470000000005</v>
      </c>
      <c r="H46" s="149">
        <f t="shared" si="7"/>
        <v>0.11341149479459153</v>
      </c>
      <c r="I46" s="150">
        <f t="shared" si="8"/>
        <v>90.249998246717638</v>
      </c>
      <c r="J46" s="151">
        <f t="shared" si="1"/>
        <v>7.8539816339744827E-5</v>
      </c>
      <c r="K46" s="152">
        <f t="shared" si="9"/>
        <v>6.2499998785815539E-2</v>
      </c>
      <c r="L46" s="146">
        <v>0.20039999999999999</v>
      </c>
      <c r="M46" s="147">
        <v>159.47324988</v>
      </c>
      <c r="N46" s="146">
        <v>0.18498924</v>
      </c>
      <c r="O46" s="147">
        <v>147.20975696422801</v>
      </c>
      <c r="P46" s="147">
        <v>306.68300684422798</v>
      </c>
      <c r="Q46" s="89">
        <f t="shared" si="4"/>
        <v>76.5471599424</v>
      </c>
      <c r="R46" s="89">
        <f t="shared" si="5"/>
        <v>57.411805216048926</v>
      </c>
      <c r="S46" s="89">
        <f t="shared" si="6"/>
        <v>133.95896515844893</v>
      </c>
    </row>
    <row r="47" spans="1:19" x14ac:dyDescent="0.25">
      <c r="A47" s="37">
        <v>41301</v>
      </c>
      <c r="B47" s="13">
        <v>5</v>
      </c>
      <c r="C47" s="13" t="s">
        <v>991</v>
      </c>
      <c r="D47" s="13">
        <v>2</v>
      </c>
      <c r="E47" s="13">
        <v>2.5</v>
      </c>
      <c r="F47" s="13">
        <v>77</v>
      </c>
      <c r="G47" s="13">
        <v>795.77470000000005</v>
      </c>
      <c r="H47" s="149">
        <f t="shared" si="7"/>
        <v>0.46566257107834708</v>
      </c>
      <c r="I47" s="150">
        <f t="shared" si="8"/>
        <v>370.56249280110035</v>
      </c>
      <c r="J47" s="151">
        <f t="shared" si="1"/>
        <v>4.9087385212340522E-4</v>
      </c>
      <c r="K47" s="152">
        <f t="shared" si="9"/>
        <v>0.39062499241134718</v>
      </c>
      <c r="L47" s="146">
        <v>1.3726876785474849</v>
      </c>
      <c r="M47" s="147">
        <v>1092.3501255898213</v>
      </c>
      <c r="N47" s="146">
        <v>1.2671279960671833</v>
      </c>
      <c r="O47" s="147">
        <v>1008.3484009319641</v>
      </c>
      <c r="P47" s="147">
        <v>2100.6985265217854</v>
      </c>
      <c r="Q47" s="89">
        <f t="shared" si="4"/>
        <v>524.32806028311427</v>
      </c>
      <c r="R47" s="89">
        <f t="shared" si="5"/>
        <v>393.25587636346603</v>
      </c>
      <c r="S47" s="89">
        <f t="shared" si="6"/>
        <v>917.58393664658024</v>
      </c>
    </row>
    <row r="48" spans="1:19" x14ac:dyDescent="0.25">
      <c r="A48" s="37">
        <v>41301</v>
      </c>
      <c r="B48" s="13">
        <v>5</v>
      </c>
      <c r="C48" s="13" t="s">
        <v>991</v>
      </c>
      <c r="D48" s="13">
        <v>3</v>
      </c>
      <c r="E48" s="13">
        <v>2.4</v>
      </c>
      <c r="F48" s="13">
        <v>124</v>
      </c>
      <c r="G48" s="13">
        <v>795.77470000000005</v>
      </c>
      <c r="H48" s="149">
        <f t="shared" si="7"/>
        <v>1.2076282160399165</v>
      </c>
      <c r="I48" s="150">
        <f t="shared" si="8"/>
        <v>960.99998133069982</v>
      </c>
      <c r="J48" s="151">
        <f t="shared" si="1"/>
        <v>4.523893421169302E-4</v>
      </c>
      <c r="K48" s="152">
        <f t="shared" si="9"/>
        <v>0.35999999300629754</v>
      </c>
      <c r="L48" s="146">
        <v>1.2599152271644409</v>
      </c>
      <c r="M48" s="147">
        <v>1002.6086619222149</v>
      </c>
      <c r="N48" s="146">
        <v>1.1630277461954954</v>
      </c>
      <c r="O48" s="147">
        <v>925.50805582039652</v>
      </c>
      <c r="P48" s="147">
        <v>1928.1167177426114</v>
      </c>
      <c r="Q48" s="89">
        <f t="shared" si="4"/>
        <v>481.25215772266313</v>
      </c>
      <c r="R48" s="89">
        <f t="shared" si="5"/>
        <v>360.94814176995465</v>
      </c>
      <c r="S48" s="89">
        <f t="shared" si="6"/>
        <v>842.20029949261777</v>
      </c>
    </row>
    <row r="49" spans="1:19" x14ac:dyDescent="0.25">
      <c r="A49" s="37">
        <v>41301</v>
      </c>
      <c r="B49" s="13">
        <v>5</v>
      </c>
      <c r="C49" s="13" t="s">
        <v>991</v>
      </c>
      <c r="D49" s="13">
        <v>3</v>
      </c>
      <c r="E49" s="13">
        <v>3.1</v>
      </c>
      <c r="F49" s="13">
        <v>158</v>
      </c>
      <c r="G49" s="13">
        <v>795.77470000000005</v>
      </c>
      <c r="H49" s="149">
        <f t="shared" si="7"/>
        <v>1.9606679751053901</v>
      </c>
      <c r="I49" s="150">
        <f t="shared" si="8"/>
        <v>1560.2499696890993</v>
      </c>
      <c r="J49" s="151">
        <f t="shared" si="1"/>
        <v>7.5476763502494771E-4</v>
      </c>
      <c r="K49" s="152">
        <f t="shared" si="9"/>
        <v>0.60062498833168732</v>
      </c>
      <c r="L49" s="146">
        <v>2.1565387898623771</v>
      </c>
      <c r="M49" s="147">
        <v>1716.1190085410963</v>
      </c>
      <c r="N49" s="146">
        <v>1.9907009569219605</v>
      </c>
      <c r="O49" s="147">
        <v>1584.149456784286</v>
      </c>
      <c r="P49" s="147">
        <v>3300.2684653253823</v>
      </c>
      <c r="Q49" s="89">
        <f t="shared" si="4"/>
        <v>823.7371240997262</v>
      </c>
      <c r="R49" s="89">
        <f t="shared" si="5"/>
        <v>617.81828814587152</v>
      </c>
      <c r="S49" s="89">
        <f t="shared" si="6"/>
        <v>1441.5554122455978</v>
      </c>
    </row>
    <row r="50" spans="1:19" x14ac:dyDescent="0.25">
      <c r="A50" s="37">
        <v>41301</v>
      </c>
      <c r="B50" s="13">
        <v>5</v>
      </c>
      <c r="C50" s="13" t="s">
        <v>991</v>
      </c>
      <c r="D50" s="13">
        <v>3</v>
      </c>
      <c r="E50" s="13">
        <v>3.5</v>
      </c>
      <c r="F50" s="13">
        <v>123</v>
      </c>
      <c r="G50" s="13">
        <v>795.77470000000005</v>
      </c>
      <c r="H50" s="149">
        <f t="shared" si="7"/>
        <v>1.1882288814039994</v>
      </c>
      <c r="I50" s="150">
        <f t="shared" si="8"/>
        <v>945.56248163060332</v>
      </c>
      <c r="J50" s="151">
        <f t="shared" si="1"/>
        <v>9.6211275016187424E-4</v>
      </c>
      <c r="K50" s="152">
        <f t="shared" si="9"/>
        <v>0.76562498512624044</v>
      </c>
      <c r="L50" s="146">
        <v>2.782534836843396</v>
      </c>
      <c r="M50" s="147">
        <v>2214.2708250286023</v>
      </c>
      <c r="N50" s="146">
        <v>2.5685579078901388</v>
      </c>
      <c r="O50" s="147">
        <v>2043.9933985839029</v>
      </c>
      <c r="P50" s="147">
        <v>4258.2642236125048</v>
      </c>
      <c r="Q50" s="89">
        <f t="shared" si="4"/>
        <v>1062.849996013729</v>
      </c>
      <c r="R50" s="89">
        <f t="shared" si="5"/>
        <v>797.15742544772218</v>
      </c>
      <c r="S50" s="89">
        <f t="shared" si="6"/>
        <v>1860.007421461451</v>
      </c>
    </row>
    <row r="51" spans="1:19" x14ac:dyDescent="0.25">
      <c r="A51" s="37">
        <v>41301</v>
      </c>
      <c r="B51" s="13">
        <v>5</v>
      </c>
      <c r="C51" s="13" t="s">
        <v>991</v>
      </c>
      <c r="D51" s="13">
        <v>3</v>
      </c>
      <c r="E51" s="13">
        <v>3.7</v>
      </c>
      <c r="F51" s="13">
        <v>146</v>
      </c>
      <c r="G51" s="13">
        <v>795.77470000000005</v>
      </c>
      <c r="H51" s="149">
        <f t="shared" si="7"/>
        <v>1.6741547250980005</v>
      </c>
      <c r="I51" s="150">
        <f t="shared" si="8"/>
        <v>1332.2499741184438</v>
      </c>
      <c r="J51" s="151">
        <f t="shared" si="1"/>
        <v>1.075210085691107E-3</v>
      </c>
      <c r="K51" s="152">
        <f t="shared" si="9"/>
        <v>0.85562498337781501</v>
      </c>
      <c r="L51" s="146">
        <v>3.126952885902984</v>
      </c>
      <c r="M51" s="147">
        <v>2488.3499946935817</v>
      </c>
      <c r="N51" s="146">
        <v>2.8864902089770448</v>
      </c>
      <c r="O51" s="147">
        <v>2296.9958801016451</v>
      </c>
      <c r="P51" s="147">
        <v>4785.3458747952263</v>
      </c>
      <c r="Q51" s="89">
        <f t="shared" si="4"/>
        <v>1194.4079974529193</v>
      </c>
      <c r="R51" s="89">
        <f t="shared" si="5"/>
        <v>895.82839323964163</v>
      </c>
      <c r="S51" s="89">
        <f t="shared" si="6"/>
        <v>2090.2363906925611</v>
      </c>
    </row>
    <row r="52" spans="1:19" x14ac:dyDescent="0.25">
      <c r="A52" s="37">
        <v>41301</v>
      </c>
      <c r="B52" s="13">
        <v>5</v>
      </c>
      <c r="C52" s="13" t="s">
        <v>991</v>
      </c>
      <c r="D52" s="13">
        <v>3</v>
      </c>
      <c r="E52" s="13">
        <v>3.1</v>
      </c>
      <c r="F52" s="13">
        <v>129</v>
      </c>
      <c r="G52" s="13">
        <v>795.77470000000005</v>
      </c>
      <c r="H52" s="149">
        <f t="shared" si="7"/>
        <v>1.3069810837096938</v>
      </c>
      <c r="I52" s="150">
        <f t="shared" si="8"/>
        <v>1040.0624797947564</v>
      </c>
      <c r="J52" s="151">
        <f t="shared" si="1"/>
        <v>7.5476763502494771E-4</v>
      </c>
      <c r="K52" s="152">
        <f t="shared" si="9"/>
        <v>0.60062498833168732</v>
      </c>
      <c r="L52" s="146">
        <v>2.1565387898623771</v>
      </c>
      <c r="M52" s="147">
        <v>1716.1190085410963</v>
      </c>
      <c r="N52" s="146">
        <v>1.9907009569219605</v>
      </c>
      <c r="O52" s="147">
        <v>1584.149456784286</v>
      </c>
      <c r="P52" s="147">
        <v>3300.2684653253823</v>
      </c>
      <c r="Q52" s="89">
        <f t="shared" si="4"/>
        <v>823.7371240997262</v>
      </c>
      <c r="R52" s="89">
        <f t="shared" si="5"/>
        <v>617.81828814587152</v>
      </c>
      <c r="S52" s="89">
        <f t="shared" si="6"/>
        <v>1441.5554122455978</v>
      </c>
    </row>
    <row r="53" spans="1:19" x14ac:dyDescent="0.25">
      <c r="A53" s="37">
        <v>41301</v>
      </c>
      <c r="B53" s="13">
        <v>5</v>
      </c>
      <c r="C53" s="13" t="s">
        <v>991</v>
      </c>
      <c r="D53" s="13">
        <v>3</v>
      </c>
      <c r="E53" s="13">
        <v>2.6</v>
      </c>
      <c r="F53" s="13">
        <v>124</v>
      </c>
      <c r="G53" s="13">
        <v>795.77470000000005</v>
      </c>
      <c r="H53" s="149">
        <f t="shared" si="7"/>
        <v>1.2076282160399165</v>
      </c>
      <c r="I53" s="150">
        <f t="shared" si="8"/>
        <v>960.99998133069982</v>
      </c>
      <c r="J53" s="151">
        <f t="shared" si="1"/>
        <v>5.3092915845667516E-4</v>
      </c>
      <c r="K53" s="152">
        <f t="shared" si="9"/>
        <v>0.42249999179211317</v>
      </c>
      <c r="L53" s="146">
        <v>1.4905335226910954</v>
      </c>
      <c r="M53" s="147">
        <v>1186.1288668594498</v>
      </c>
      <c r="N53" s="146">
        <v>1.3759114947961502</v>
      </c>
      <c r="O53" s="147">
        <v>1094.915556997958</v>
      </c>
      <c r="P53" s="147">
        <v>2281.0444238574078</v>
      </c>
      <c r="Q53" s="89">
        <f t="shared" si="4"/>
        <v>569.34185609253586</v>
      </c>
      <c r="R53" s="89">
        <f t="shared" si="5"/>
        <v>427.01706722920363</v>
      </c>
      <c r="S53" s="89">
        <f t="shared" si="6"/>
        <v>996.35892332173944</v>
      </c>
    </row>
    <row r="54" spans="1:19" x14ac:dyDescent="0.25">
      <c r="A54" s="37">
        <v>41301</v>
      </c>
      <c r="B54" s="13">
        <v>5</v>
      </c>
      <c r="C54" s="13" t="s">
        <v>991</v>
      </c>
      <c r="D54" s="13">
        <v>3</v>
      </c>
      <c r="E54" s="13">
        <v>1.1000000000000001</v>
      </c>
      <c r="F54" s="13">
        <v>66</v>
      </c>
      <c r="G54" s="13">
        <v>795.77470000000005</v>
      </c>
      <c r="H54" s="149">
        <f t="shared" si="7"/>
        <v>0.34211943997592853</v>
      </c>
      <c r="I54" s="150">
        <f t="shared" si="8"/>
        <v>272.24999471101256</v>
      </c>
      <c r="J54" s="151">
        <f t="shared" si="1"/>
        <v>9.503317777109126E-5</v>
      </c>
      <c r="K54" s="152">
        <f t="shared" si="9"/>
        <v>7.5624998530836818E-2</v>
      </c>
      <c r="L54" s="146">
        <v>0.24480616809807071</v>
      </c>
      <c r="M54" s="147">
        <v>194.81055497639181</v>
      </c>
      <c r="N54" s="146">
        <v>0.22598057377132907</v>
      </c>
      <c r="O54" s="147">
        <v>179.82962329870728</v>
      </c>
      <c r="P54" s="147">
        <v>374.64017827509906</v>
      </c>
      <c r="Q54" s="89">
        <f t="shared" si="4"/>
        <v>93.50906638866806</v>
      </c>
      <c r="R54" s="89">
        <f t="shared" si="5"/>
        <v>70.133553086495837</v>
      </c>
      <c r="S54" s="89">
        <f t="shared" si="6"/>
        <v>163.64261947516388</v>
      </c>
    </row>
    <row r="55" spans="1:19" x14ac:dyDescent="0.25">
      <c r="A55" s="37">
        <v>41301</v>
      </c>
      <c r="B55" s="13">
        <v>5</v>
      </c>
      <c r="C55" s="13" t="s">
        <v>991</v>
      </c>
      <c r="D55" s="13">
        <v>4</v>
      </c>
      <c r="E55" s="13">
        <v>2.6</v>
      </c>
      <c r="F55" s="13">
        <v>135</v>
      </c>
      <c r="G55" s="13">
        <v>795.77470000000005</v>
      </c>
      <c r="H55" s="149">
        <f t="shared" si="7"/>
        <v>1.4313881527918497</v>
      </c>
      <c r="I55" s="150">
        <f t="shared" si="8"/>
        <v>1139.0624778714885</v>
      </c>
      <c r="J55" s="151">
        <f t="shared" si="1"/>
        <v>5.3092915845667516E-4</v>
      </c>
      <c r="K55" s="152">
        <f t="shared" si="9"/>
        <v>0.42249999179211317</v>
      </c>
      <c r="L55" s="146">
        <v>1.4905335226910954</v>
      </c>
      <c r="M55" s="147">
        <v>1186.1288668594498</v>
      </c>
      <c r="N55" s="146">
        <v>1.3759114947961502</v>
      </c>
      <c r="O55" s="147">
        <v>1094.915556997958</v>
      </c>
      <c r="P55" s="147">
        <v>2281.0444238574078</v>
      </c>
      <c r="Q55" s="89">
        <f t="shared" si="4"/>
        <v>569.34185609253586</v>
      </c>
      <c r="R55" s="89">
        <f t="shared" si="5"/>
        <v>427.01706722920363</v>
      </c>
      <c r="S55" s="89">
        <f t="shared" si="6"/>
        <v>996.35892332173944</v>
      </c>
    </row>
    <row r="56" spans="1:19" x14ac:dyDescent="0.25">
      <c r="A56" s="37">
        <v>41301</v>
      </c>
      <c r="B56" s="13">
        <v>5</v>
      </c>
      <c r="C56" s="13" t="s">
        <v>991</v>
      </c>
      <c r="D56" s="13">
        <v>4</v>
      </c>
      <c r="E56" s="13">
        <v>2.7</v>
      </c>
      <c r="F56" s="13">
        <v>115</v>
      </c>
      <c r="G56" s="13">
        <v>795.77470000000005</v>
      </c>
      <c r="H56" s="149">
        <f t="shared" si="7"/>
        <v>1.0386890710931251</v>
      </c>
      <c r="I56" s="150">
        <f t="shared" si="8"/>
        <v>826.56248394241038</v>
      </c>
      <c r="J56" s="151">
        <f t="shared" si="1"/>
        <v>5.7255526111673987E-4</v>
      </c>
      <c r="K56" s="152">
        <f t="shared" si="9"/>
        <v>0.45562499114859534</v>
      </c>
      <c r="L56" s="146">
        <v>1.6134727014894374</v>
      </c>
      <c r="M56" s="147">
        <v>1283.9607549859468</v>
      </c>
      <c r="N56" s="146">
        <v>1.4893966507448997</v>
      </c>
      <c r="O56" s="147">
        <v>1185.2241729275274</v>
      </c>
      <c r="P56" s="147">
        <v>2469.184927913474</v>
      </c>
      <c r="Q56" s="89">
        <f t="shared" si="4"/>
        <v>616.30116239325446</v>
      </c>
      <c r="R56" s="89">
        <f t="shared" si="5"/>
        <v>462.23742744173569</v>
      </c>
      <c r="S56" s="89">
        <f t="shared" si="6"/>
        <v>1078.53858983499</v>
      </c>
    </row>
    <row r="57" spans="1:19" x14ac:dyDescent="0.25">
      <c r="A57" s="37">
        <v>41301</v>
      </c>
      <c r="B57" s="13">
        <v>5</v>
      </c>
      <c r="C57" s="13" t="s">
        <v>991</v>
      </c>
      <c r="D57" s="13">
        <v>4</v>
      </c>
      <c r="E57" s="13">
        <v>1.6</v>
      </c>
      <c r="F57" s="13">
        <v>95</v>
      </c>
      <c r="G57" s="13">
        <v>795.77470000000005</v>
      </c>
      <c r="H57" s="149">
        <f t="shared" si="7"/>
        <v>0.70882184246619706</v>
      </c>
      <c r="I57" s="150">
        <f t="shared" si="8"/>
        <v>564.06248904198526</v>
      </c>
      <c r="J57" s="151">
        <f t="shared" si="1"/>
        <v>2.0106192982974675E-4</v>
      </c>
      <c r="K57" s="152">
        <f t="shared" si="9"/>
        <v>0.15999999689168778</v>
      </c>
      <c r="L57" s="146">
        <v>0.53771194073492279</v>
      </c>
      <c r="M57" s="147">
        <v>427.897558324751</v>
      </c>
      <c r="N57" s="146">
        <v>0.49636189249240725</v>
      </c>
      <c r="O57" s="147">
        <v>394.99223608957766</v>
      </c>
      <c r="P57" s="147">
        <v>822.88979441432866</v>
      </c>
      <c r="Q57" s="89">
        <f t="shared" si="4"/>
        <v>205.39082799588047</v>
      </c>
      <c r="R57" s="89">
        <f t="shared" si="5"/>
        <v>154.0469720749353</v>
      </c>
      <c r="S57" s="89">
        <f t="shared" si="6"/>
        <v>359.4378000708158</v>
      </c>
    </row>
    <row r="58" spans="1:19" x14ac:dyDescent="0.25">
      <c r="A58" s="37">
        <v>41301</v>
      </c>
      <c r="B58" s="13">
        <v>5</v>
      </c>
      <c r="C58" s="13" t="s">
        <v>991</v>
      </c>
      <c r="D58" s="13">
        <v>4</v>
      </c>
      <c r="E58" s="13">
        <v>2.8</v>
      </c>
      <c r="F58" s="13">
        <v>139</v>
      </c>
      <c r="G58" s="13">
        <v>795.77470000000005</v>
      </c>
      <c r="H58" s="149">
        <f t="shared" si="7"/>
        <v>1.5174677915002095</v>
      </c>
      <c r="I58" s="150">
        <f t="shared" si="8"/>
        <v>1207.5624765407417</v>
      </c>
      <c r="J58" s="151">
        <f t="shared" si="1"/>
        <v>6.1575216010359933E-4</v>
      </c>
      <c r="K58" s="152">
        <f t="shared" si="9"/>
        <v>0.48999999048079373</v>
      </c>
      <c r="L58" s="146">
        <v>1.7415244777993006</v>
      </c>
      <c r="M58" s="147">
        <v>1385.8611188633952</v>
      </c>
      <c r="N58" s="146">
        <v>1.6076012454565345</v>
      </c>
      <c r="O58" s="147">
        <v>1279.2883988228002</v>
      </c>
      <c r="P58" s="147">
        <v>2665.1495176861954</v>
      </c>
      <c r="Q58" s="89">
        <f t="shared" si="4"/>
        <v>665.21333705442964</v>
      </c>
      <c r="R58" s="89">
        <f t="shared" si="5"/>
        <v>498.92247554089209</v>
      </c>
      <c r="S58" s="89">
        <f t="shared" si="6"/>
        <v>1164.1358125953218</v>
      </c>
    </row>
    <row r="59" spans="1:19" x14ac:dyDescent="0.25">
      <c r="A59" s="37">
        <v>41301</v>
      </c>
      <c r="B59" s="13">
        <v>5</v>
      </c>
      <c r="C59" s="13" t="s">
        <v>991</v>
      </c>
      <c r="D59" s="13">
        <v>4</v>
      </c>
      <c r="E59" s="13">
        <v>4.0999999999999996</v>
      </c>
      <c r="F59" s="13">
        <v>135</v>
      </c>
      <c r="G59" s="13">
        <v>795.77470000000005</v>
      </c>
      <c r="H59" s="149">
        <f t="shared" si="7"/>
        <v>1.4313881527918497</v>
      </c>
      <c r="I59" s="150">
        <f t="shared" si="8"/>
        <v>1139.0624778714885</v>
      </c>
      <c r="J59" s="151">
        <f t="shared" si="1"/>
        <v>1.3202543126711102E-3</v>
      </c>
      <c r="K59" s="152">
        <f t="shared" si="9"/>
        <v>1.050624979589559</v>
      </c>
      <c r="L59" s="146">
        <v>3.8792146952564011</v>
      </c>
      <c r="M59" s="147">
        <v>3086.9809103532543</v>
      </c>
      <c r="N59" s="146">
        <v>3.5809030851911841</v>
      </c>
      <c r="O59" s="147">
        <v>2849.5920783470892</v>
      </c>
      <c r="P59" s="147">
        <v>5936.5729887003436</v>
      </c>
      <c r="Q59" s="89">
        <f t="shared" si="4"/>
        <v>1481.750836969562</v>
      </c>
      <c r="R59" s="89">
        <f t="shared" si="5"/>
        <v>1111.3409105553649</v>
      </c>
      <c r="S59" s="89">
        <f t="shared" si="6"/>
        <v>2593.0917475249271</v>
      </c>
    </row>
    <row r="60" spans="1:19" x14ac:dyDescent="0.25">
      <c r="A60" s="37">
        <v>41301</v>
      </c>
      <c r="B60" s="13">
        <v>5</v>
      </c>
      <c r="C60" s="13" t="s">
        <v>991</v>
      </c>
      <c r="D60" s="13">
        <v>5</v>
      </c>
      <c r="E60" s="13">
        <v>3.4</v>
      </c>
      <c r="F60" s="13">
        <v>142</v>
      </c>
      <c r="G60" s="13">
        <v>795.77470000000005</v>
      </c>
      <c r="H60" s="149">
        <f t="shared" si="7"/>
        <v>1.5836768566746147</v>
      </c>
      <c r="I60" s="150">
        <f t="shared" si="8"/>
        <v>1260.2499755171846</v>
      </c>
      <c r="J60" s="151">
        <f t="shared" si="1"/>
        <v>9.0792027688745035E-4</v>
      </c>
      <c r="K60" s="152">
        <f t="shared" si="9"/>
        <v>0.72249998596402776</v>
      </c>
      <c r="L60" s="146">
        <v>2.6182037646369625</v>
      </c>
      <c r="M60" s="147">
        <v>2083.5003153428497</v>
      </c>
      <c r="N60" s="146">
        <v>2.4168638951363803</v>
      </c>
      <c r="O60" s="147">
        <v>1923.2791410929847</v>
      </c>
      <c r="P60" s="147">
        <v>4006.7794564358346</v>
      </c>
      <c r="Q60" s="89">
        <f t="shared" si="4"/>
        <v>1000.0801513645679</v>
      </c>
      <c r="R60" s="89">
        <f t="shared" si="5"/>
        <v>750.078865026264</v>
      </c>
      <c r="S60" s="89">
        <f t="shared" si="6"/>
        <v>1750.1590163908318</v>
      </c>
    </row>
    <row r="61" spans="1:19" x14ac:dyDescent="0.25">
      <c r="A61" s="37">
        <v>41301</v>
      </c>
      <c r="B61" s="13">
        <v>5</v>
      </c>
      <c r="C61" s="13" t="s">
        <v>991</v>
      </c>
      <c r="D61" s="13">
        <v>5</v>
      </c>
      <c r="E61" s="13">
        <v>4.3</v>
      </c>
      <c r="F61" s="13">
        <v>125</v>
      </c>
      <c r="G61" s="13">
        <v>795.77470000000005</v>
      </c>
      <c r="H61" s="149">
        <f t="shared" si="7"/>
        <v>1.227184630308513</v>
      </c>
      <c r="I61" s="150">
        <f t="shared" si="8"/>
        <v>976.56248102836787</v>
      </c>
      <c r="J61" s="151">
        <f t="shared" si="1"/>
        <v>1.4522012041218817E-3</v>
      </c>
      <c r="K61" s="152">
        <f t="shared" si="9"/>
        <v>1.1556249775497291</v>
      </c>
      <c r="L61" s="146">
        <v>4.2872763072616697</v>
      </c>
      <c r="M61" s="147">
        <v>3411.7060172282631</v>
      </c>
      <c r="N61" s="146">
        <v>3.9575847592332476</v>
      </c>
      <c r="O61" s="147">
        <v>3149.3458245034099</v>
      </c>
      <c r="P61" s="147">
        <v>6561.0518417316725</v>
      </c>
      <c r="Q61" s="89">
        <f t="shared" si="4"/>
        <v>1637.6188882695662</v>
      </c>
      <c r="R61" s="89">
        <f t="shared" si="5"/>
        <v>1228.2448715563298</v>
      </c>
      <c r="S61" s="89">
        <f t="shared" si="6"/>
        <v>2865.8637598258961</v>
      </c>
    </row>
    <row r="62" spans="1:19" x14ac:dyDescent="0.25">
      <c r="A62" s="37">
        <v>41301</v>
      </c>
      <c r="B62" s="13">
        <v>5</v>
      </c>
      <c r="C62" s="13" t="s">
        <v>991</v>
      </c>
      <c r="D62" s="13">
        <v>5</v>
      </c>
      <c r="E62" s="13">
        <v>2.7</v>
      </c>
      <c r="F62" s="13">
        <v>149</v>
      </c>
      <c r="G62" s="13">
        <v>795.77470000000005</v>
      </c>
      <c r="H62" s="149">
        <f t="shared" si="7"/>
        <v>1.743662462558675</v>
      </c>
      <c r="I62" s="150">
        <f t="shared" si="8"/>
        <v>1387.5624730438908</v>
      </c>
      <c r="J62" s="151">
        <f t="shared" si="1"/>
        <v>5.7255526111673987E-4</v>
      </c>
      <c r="K62" s="152">
        <f t="shared" si="9"/>
        <v>0.45562499114859534</v>
      </c>
      <c r="L62" s="146">
        <v>1.6134727014894374</v>
      </c>
      <c r="M62" s="147">
        <v>1283.9607549859468</v>
      </c>
      <c r="N62" s="146">
        <v>1.4893966507448997</v>
      </c>
      <c r="O62" s="147">
        <v>1185.2241729275274</v>
      </c>
      <c r="P62" s="147">
        <v>2469.184927913474</v>
      </c>
      <c r="Q62" s="89">
        <f t="shared" si="4"/>
        <v>616.30116239325446</v>
      </c>
      <c r="R62" s="89">
        <f t="shared" si="5"/>
        <v>462.23742744173569</v>
      </c>
      <c r="S62" s="89">
        <f t="shared" si="6"/>
        <v>1078.53858983499</v>
      </c>
    </row>
    <row r="63" spans="1:19" x14ac:dyDescent="0.25">
      <c r="A63" s="37">
        <v>41301</v>
      </c>
      <c r="B63" s="13">
        <v>5</v>
      </c>
      <c r="C63" s="13" t="s">
        <v>991</v>
      </c>
      <c r="D63" s="13">
        <v>5</v>
      </c>
      <c r="E63" s="13">
        <v>1</v>
      </c>
      <c r="F63" s="13">
        <v>61</v>
      </c>
      <c r="G63" s="13">
        <v>795.77470000000005</v>
      </c>
      <c r="H63" s="149">
        <f t="shared" si="7"/>
        <v>0.2922466566001905</v>
      </c>
      <c r="I63" s="150">
        <f t="shared" si="8"/>
        <v>232.56249548201964</v>
      </c>
      <c r="J63" s="151">
        <f t="shared" si="1"/>
        <v>7.8539816339744827E-5</v>
      </c>
      <c r="K63" s="152">
        <f t="shared" si="9"/>
        <v>6.2499998785815539E-2</v>
      </c>
      <c r="L63" s="146">
        <v>0.20039999999999999</v>
      </c>
      <c r="M63" s="147">
        <v>159.47324988</v>
      </c>
      <c r="N63" s="146">
        <v>0.18498924</v>
      </c>
      <c r="O63" s="147">
        <v>147.20975696422801</v>
      </c>
      <c r="P63" s="147">
        <v>306.68300684422798</v>
      </c>
      <c r="Q63" s="89">
        <f t="shared" si="4"/>
        <v>76.5471599424</v>
      </c>
      <c r="R63" s="89">
        <f t="shared" si="5"/>
        <v>57.411805216048926</v>
      </c>
      <c r="S63" s="89">
        <f t="shared" si="6"/>
        <v>133.95896515844893</v>
      </c>
    </row>
    <row r="64" spans="1:19" x14ac:dyDescent="0.25">
      <c r="A64" s="37">
        <v>41301</v>
      </c>
      <c r="B64" s="13">
        <v>5</v>
      </c>
      <c r="C64" s="13" t="s">
        <v>991</v>
      </c>
      <c r="D64" s="13">
        <v>5</v>
      </c>
      <c r="E64" s="13">
        <v>0.6</v>
      </c>
      <c r="F64" s="13">
        <v>15</v>
      </c>
      <c r="G64" s="13">
        <v>795.77470000000005</v>
      </c>
      <c r="H64" s="149">
        <f t="shared" si="7"/>
        <v>1.7671458676442587E-2</v>
      </c>
      <c r="I64" s="150">
        <f t="shared" si="8"/>
        <v>14.062499726808497</v>
      </c>
      <c r="J64" s="151">
        <f t="shared" si="1"/>
        <v>2.8274333882308137E-5</v>
      </c>
      <c r="K64" s="152">
        <f t="shared" si="9"/>
        <v>2.2499999562893596E-2</v>
      </c>
      <c r="L64" s="146">
        <v>6.8551244419585516E-2</v>
      </c>
      <c r="M64" s="147">
        <v>54.551345962622342</v>
      </c>
      <c r="N64" s="146">
        <v>6.3279653723719395E-2</v>
      </c>
      <c r="O64" s="147">
        <v>50.356347458096685</v>
      </c>
      <c r="P64" s="147">
        <v>104.90769342071903</v>
      </c>
      <c r="Q64" s="89">
        <f t="shared" si="4"/>
        <v>26.184646062058722</v>
      </c>
      <c r="R64" s="89">
        <f t="shared" si="5"/>
        <v>19.638975508657708</v>
      </c>
      <c r="S64" s="89">
        <f t="shared" si="6"/>
        <v>45.823621570716426</v>
      </c>
    </row>
    <row r="65" spans="1:19" x14ac:dyDescent="0.25">
      <c r="A65" s="37">
        <v>41301</v>
      </c>
      <c r="B65" s="13">
        <v>5</v>
      </c>
      <c r="C65" s="13" t="s">
        <v>991</v>
      </c>
      <c r="D65" s="13">
        <v>5</v>
      </c>
      <c r="E65" s="13">
        <v>2.7</v>
      </c>
      <c r="F65" s="13">
        <v>135</v>
      </c>
      <c r="G65" s="13">
        <v>795.77470000000005</v>
      </c>
      <c r="H65" s="149">
        <f t="shared" si="7"/>
        <v>1.4313881527918497</v>
      </c>
      <c r="I65" s="150">
        <f t="shared" si="8"/>
        <v>1139.0624778714885</v>
      </c>
      <c r="J65" s="151">
        <f t="shared" si="1"/>
        <v>5.7255526111673987E-4</v>
      </c>
      <c r="K65" s="152">
        <f t="shared" si="9"/>
        <v>0.45562499114859534</v>
      </c>
      <c r="L65" s="146">
        <v>1.6134727014894374</v>
      </c>
      <c r="M65" s="147">
        <v>1283.9607549859468</v>
      </c>
      <c r="N65" s="146">
        <v>1.4893966507448997</v>
      </c>
      <c r="O65" s="147">
        <v>1185.2241729275274</v>
      </c>
      <c r="P65" s="147">
        <v>2469.184927913474</v>
      </c>
      <c r="Q65" s="89">
        <f t="shared" si="4"/>
        <v>616.30116239325446</v>
      </c>
      <c r="R65" s="89">
        <f t="shared" si="5"/>
        <v>462.23742744173569</v>
      </c>
      <c r="S65" s="89">
        <f t="shared" si="6"/>
        <v>1078.53858983499</v>
      </c>
    </row>
    <row r="66" spans="1:19" x14ac:dyDescent="0.25">
      <c r="A66" s="37">
        <v>41301</v>
      </c>
      <c r="B66" s="13">
        <v>5</v>
      </c>
      <c r="C66" s="13" t="s">
        <v>991</v>
      </c>
      <c r="D66" s="13">
        <v>5</v>
      </c>
      <c r="E66" s="13">
        <v>2.1</v>
      </c>
      <c r="F66" s="13">
        <v>97</v>
      </c>
      <c r="G66" s="13">
        <v>795.77470000000005</v>
      </c>
      <c r="H66" s="149">
        <f t="shared" si="7"/>
        <v>0.73898113194065906</v>
      </c>
      <c r="I66" s="150">
        <f t="shared" si="8"/>
        <v>588.06248857573837</v>
      </c>
      <c r="J66" s="151">
        <f t="shared" ref="J66:J129" si="10">((+E66/200)^2)*PI()</f>
        <v>3.4636059005827474E-4</v>
      </c>
      <c r="K66" s="152">
        <f t="shared" si="9"/>
        <v>0.2756249946454466</v>
      </c>
      <c r="L66" s="146">
        <v>0.95182747358514541</v>
      </c>
      <c r="M66" s="147">
        <v>757.44022224397702</v>
      </c>
      <c r="N66" s="146">
        <v>0.8786319408664478</v>
      </c>
      <c r="O66" s="147">
        <v>699.19306915341531</v>
      </c>
      <c r="P66" s="147">
        <v>1456.6332913973924</v>
      </c>
      <c r="Q66" s="89">
        <f t="shared" si="4"/>
        <v>363.57130667710896</v>
      </c>
      <c r="R66" s="89">
        <f t="shared" si="5"/>
        <v>272.685296969832</v>
      </c>
      <c r="S66" s="89">
        <f t="shared" si="6"/>
        <v>636.2566036469409</v>
      </c>
    </row>
    <row r="67" spans="1:19" x14ac:dyDescent="0.25">
      <c r="A67" s="37">
        <v>41301</v>
      </c>
      <c r="B67" s="13">
        <v>5</v>
      </c>
      <c r="C67" s="13" t="s">
        <v>991</v>
      </c>
      <c r="D67" s="13">
        <v>5</v>
      </c>
      <c r="E67" s="13">
        <v>2.5</v>
      </c>
      <c r="F67" s="13">
        <v>168</v>
      </c>
      <c r="G67" s="13">
        <f t="shared" ref="G67" si="11">IF(E67&lt;30,795.7747,64.9612)</f>
        <v>795.77470000000005</v>
      </c>
      <c r="H67" s="149">
        <f t="shared" si="7"/>
        <v>2.2167077763729579</v>
      </c>
      <c r="I67" s="150">
        <f t="shared" si="8"/>
        <v>1763.9999657308579</v>
      </c>
      <c r="J67" s="151">
        <f t="shared" si="10"/>
        <v>4.9087385212340522E-4</v>
      </c>
      <c r="K67" s="152">
        <f t="shared" si="9"/>
        <v>0.39062499241134718</v>
      </c>
      <c r="L67" s="146">
        <v>1.3726876785474849</v>
      </c>
      <c r="M67" s="147">
        <v>1092.3501255898213</v>
      </c>
      <c r="N67" s="146">
        <v>1.2671279960671833</v>
      </c>
      <c r="O67" s="147">
        <v>1008.3484009319641</v>
      </c>
      <c r="P67" s="147">
        <v>2100.6985265217854</v>
      </c>
      <c r="Q67" s="89">
        <f t="shared" ref="Q67:Q130" si="12">M67*0.48</f>
        <v>524.32806028311427</v>
      </c>
      <c r="R67" s="89">
        <f t="shared" ref="R67:R130" si="13">O67*0.39</f>
        <v>393.25587636346603</v>
      </c>
      <c r="S67" s="89">
        <f t="shared" ref="S67:S130" si="14">SUM(Q67:R67)</f>
        <v>917.58393664658024</v>
      </c>
    </row>
    <row r="68" spans="1:19" x14ac:dyDescent="0.25">
      <c r="A68" s="37">
        <v>41301</v>
      </c>
      <c r="B68" s="13">
        <v>10</v>
      </c>
      <c r="C68" s="13" t="s">
        <v>992</v>
      </c>
      <c r="D68" s="13">
        <v>1</v>
      </c>
      <c r="E68" s="13">
        <v>4</v>
      </c>
      <c r="F68" s="13">
        <v>180</v>
      </c>
      <c r="G68" s="13">
        <f>IF(E68&lt;30,795.7747,64.9612)</f>
        <v>795.77470000000005</v>
      </c>
      <c r="H68" s="149">
        <f t="shared" si="7"/>
        <v>2.5446900494077327</v>
      </c>
      <c r="I68" s="150">
        <f t="shared" ref="I68:I131" si="15">G68*H68</f>
        <v>2024.9999606604238</v>
      </c>
      <c r="J68" s="151">
        <f t="shared" si="10"/>
        <v>1.2566370614359172E-3</v>
      </c>
      <c r="K68" s="152">
        <f t="shared" ref="K68:K131" si="16">G68*J68</f>
        <v>0.99999998057304862</v>
      </c>
      <c r="L68" s="146">
        <v>3.6831864054624925</v>
      </c>
      <c r="M68" s="147">
        <v>2930.9865568509936</v>
      </c>
      <c r="N68" s="146">
        <v>3.3999493708824269</v>
      </c>
      <c r="O68" s="147">
        <v>2705.5936906291522</v>
      </c>
      <c r="P68" s="147">
        <v>5636.5802474801458</v>
      </c>
      <c r="Q68" s="89">
        <f t="shared" si="12"/>
        <v>1406.8735472884769</v>
      </c>
      <c r="R68" s="89">
        <f t="shared" si="13"/>
        <v>1055.1815393453694</v>
      </c>
      <c r="S68" s="89">
        <f t="shared" si="14"/>
        <v>2462.0550866338463</v>
      </c>
    </row>
    <row r="69" spans="1:19" x14ac:dyDescent="0.25">
      <c r="A69" s="37">
        <v>41301</v>
      </c>
      <c r="B69" s="13">
        <v>10</v>
      </c>
      <c r="C69" s="13" t="s">
        <v>992</v>
      </c>
      <c r="D69" s="13">
        <v>1</v>
      </c>
      <c r="E69" s="13">
        <v>0.3</v>
      </c>
      <c r="F69" s="13">
        <v>7.5</v>
      </c>
      <c r="G69" s="13">
        <f t="shared" ref="G69:G132" si="17">IF(E69&lt;30,795.7747,64.9612)</f>
        <v>795.77470000000005</v>
      </c>
      <c r="H69" s="149">
        <f t="shared" si="7"/>
        <v>4.4178646691106467E-3</v>
      </c>
      <c r="I69" s="150">
        <f t="shared" si="15"/>
        <v>3.5156249317021242</v>
      </c>
      <c r="J69" s="151">
        <f t="shared" si="10"/>
        <v>7.0685834705770344E-6</v>
      </c>
      <c r="K69" s="152">
        <f t="shared" si="16"/>
        <v>5.624999890723399E-3</v>
      </c>
      <c r="L69" s="146">
        <v>1.5990143163594182E-2</v>
      </c>
      <c r="M69" s="147">
        <v>12.724551378966211</v>
      </c>
      <c r="N69" s="146">
        <v>1.476050115431379E-2</v>
      </c>
      <c r="O69" s="147">
        <v>11.746033377923711</v>
      </c>
      <c r="P69" s="147">
        <v>24.47058475688992</v>
      </c>
      <c r="Q69" s="89">
        <f t="shared" si="12"/>
        <v>6.1077846619037812</v>
      </c>
      <c r="R69" s="89">
        <f t="shared" si="13"/>
        <v>4.5809530173902475</v>
      </c>
      <c r="S69" s="89">
        <f t="shared" si="14"/>
        <v>10.688737679294029</v>
      </c>
    </row>
    <row r="70" spans="1:19" x14ac:dyDescent="0.25">
      <c r="A70" s="37">
        <v>41301</v>
      </c>
      <c r="B70" s="13">
        <v>10</v>
      </c>
      <c r="C70" s="13" t="s">
        <v>992</v>
      </c>
      <c r="D70" s="13">
        <v>1</v>
      </c>
      <c r="E70" s="13">
        <v>0.3</v>
      </c>
      <c r="F70" s="13">
        <v>7</v>
      </c>
      <c r="G70" s="13">
        <f t="shared" si="17"/>
        <v>795.77470000000005</v>
      </c>
      <c r="H70" s="149">
        <f t="shared" si="7"/>
        <v>3.8484510006474969E-3</v>
      </c>
      <c r="I70" s="150">
        <f t="shared" si="15"/>
        <v>3.0624999405049618</v>
      </c>
      <c r="J70" s="151">
        <f t="shared" si="10"/>
        <v>7.0685834705770344E-6</v>
      </c>
      <c r="K70" s="152">
        <f t="shared" si="16"/>
        <v>5.624999890723399E-3</v>
      </c>
      <c r="L70" s="146">
        <v>1.5990143163594182E-2</v>
      </c>
      <c r="M70" s="147">
        <v>12.724551378966211</v>
      </c>
      <c r="N70" s="146">
        <v>1.476050115431379E-2</v>
      </c>
      <c r="O70" s="147">
        <v>11.746033377923711</v>
      </c>
      <c r="P70" s="147">
        <v>24.47058475688992</v>
      </c>
      <c r="Q70" s="89">
        <f t="shared" si="12"/>
        <v>6.1077846619037812</v>
      </c>
      <c r="R70" s="89">
        <f t="shared" si="13"/>
        <v>4.5809530173902475</v>
      </c>
      <c r="S70" s="89">
        <f t="shared" si="14"/>
        <v>10.688737679294029</v>
      </c>
    </row>
    <row r="71" spans="1:19" x14ac:dyDescent="0.25">
      <c r="A71" s="37">
        <v>41301</v>
      </c>
      <c r="B71" s="13">
        <v>10</v>
      </c>
      <c r="C71" s="13" t="s">
        <v>992</v>
      </c>
      <c r="D71" s="13">
        <v>1</v>
      </c>
      <c r="E71" s="13">
        <v>0.3</v>
      </c>
      <c r="F71" s="13">
        <v>5</v>
      </c>
      <c r="G71" s="13">
        <f t="shared" si="17"/>
        <v>795.77470000000005</v>
      </c>
      <c r="H71" s="149">
        <f t="shared" ref="H71:H134" si="18">((+F71/200)^2)*PI()</f>
        <v>1.9634954084936209E-3</v>
      </c>
      <c r="I71" s="150">
        <f t="shared" si="15"/>
        <v>1.5624999696453887</v>
      </c>
      <c r="J71" s="151">
        <f t="shared" si="10"/>
        <v>7.0685834705770344E-6</v>
      </c>
      <c r="K71" s="152">
        <f t="shared" si="16"/>
        <v>5.624999890723399E-3</v>
      </c>
      <c r="L71" s="146">
        <v>1.5990143163594182E-2</v>
      </c>
      <c r="M71" s="147">
        <v>12.724551378966211</v>
      </c>
      <c r="N71" s="146">
        <v>1.476050115431379E-2</v>
      </c>
      <c r="O71" s="147">
        <v>11.746033377923711</v>
      </c>
      <c r="P71" s="147">
        <v>24.47058475688992</v>
      </c>
      <c r="Q71" s="89">
        <f t="shared" si="12"/>
        <v>6.1077846619037812</v>
      </c>
      <c r="R71" s="89">
        <f t="shared" si="13"/>
        <v>4.5809530173902475</v>
      </c>
      <c r="S71" s="89">
        <f t="shared" si="14"/>
        <v>10.688737679294029</v>
      </c>
    </row>
    <row r="72" spans="1:19" x14ac:dyDescent="0.25">
      <c r="A72" s="37">
        <v>41301</v>
      </c>
      <c r="B72" s="13">
        <v>10</v>
      </c>
      <c r="C72" s="13" t="s">
        <v>992</v>
      </c>
      <c r="D72" s="13">
        <v>1</v>
      </c>
      <c r="E72" s="13">
        <v>0.3</v>
      </c>
      <c r="F72" s="13">
        <v>8</v>
      </c>
      <c r="G72" s="13">
        <f t="shared" si="17"/>
        <v>795.77470000000005</v>
      </c>
      <c r="H72" s="149">
        <f t="shared" si="18"/>
        <v>5.0265482457436689E-3</v>
      </c>
      <c r="I72" s="150">
        <f t="shared" si="15"/>
        <v>3.9999999222921945</v>
      </c>
      <c r="J72" s="151">
        <f t="shared" si="10"/>
        <v>7.0685834705770344E-6</v>
      </c>
      <c r="K72" s="152">
        <f t="shared" si="16"/>
        <v>5.624999890723399E-3</v>
      </c>
      <c r="L72" s="146">
        <v>1.5990143163594182E-2</v>
      </c>
      <c r="M72" s="147">
        <v>12.724551378966211</v>
      </c>
      <c r="N72" s="146">
        <v>1.476050115431379E-2</v>
      </c>
      <c r="O72" s="147">
        <v>11.746033377923711</v>
      </c>
      <c r="P72" s="147">
        <v>24.47058475688992</v>
      </c>
      <c r="Q72" s="89">
        <f t="shared" si="12"/>
        <v>6.1077846619037812</v>
      </c>
      <c r="R72" s="89">
        <f t="shared" si="13"/>
        <v>4.5809530173902475</v>
      </c>
      <c r="S72" s="89">
        <f t="shared" si="14"/>
        <v>10.688737679294029</v>
      </c>
    </row>
    <row r="73" spans="1:19" x14ac:dyDescent="0.25">
      <c r="A73" s="37">
        <v>41301</v>
      </c>
      <c r="B73" s="13">
        <v>10</v>
      </c>
      <c r="C73" s="13" t="s">
        <v>992</v>
      </c>
      <c r="D73" s="13">
        <v>1</v>
      </c>
      <c r="E73" s="13">
        <v>0.3</v>
      </c>
      <c r="F73" s="13">
        <v>4.5</v>
      </c>
      <c r="G73" s="13">
        <f t="shared" si="17"/>
        <v>795.77470000000005</v>
      </c>
      <c r="H73" s="149">
        <f t="shared" si="18"/>
        <v>1.5904312808798326E-3</v>
      </c>
      <c r="I73" s="150">
        <f t="shared" si="15"/>
        <v>1.2656249754127646</v>
      </c>
      <c r="J73" s="151">
        <f t="shared" si="10"/>
        <v>7.0685834705770344E-6</v>
      </c>
      <c r="K73" s="152">
        <f t="shared" si="16"/>
        <v>5.624999890723399E-3</v>
      </c>
      <c r="L73" s="146">
        <v>1.5990143163594182E-2</v>
      </c>
      <c r="M73" s="147">
        <v>12.724551378966211</v>
      </c>
      <c r="N73" s="146">
        <v>1.476050115431379E-2</v>
      </c>
      <c r="O73" s="147">
        <v>11.746033377923711</v>
      </c>
      <c r="P73" s="147">
        <v>24.47058475688992</v>
      </c>
      <c r="Q73" s="89">
        <f t="shared" si="12"/>
        <v>6.1077846619037812</v>
      </c>
      <c r="R73" s="89">
        <f t="shared" si="13"/>
        <v>4.5809530173902475</v>
      </c>
      <c r="S73" s="89">
        <f t="shared" si="14"/>
        <v>10.688737679294029</v>
      </c>
    </row>
    <row r="74" spans="1:19" x14ac:dyDescent="0.25">
      <c r="A74" s="37">
        <v>41301</v>
      </c>
      <c r="B74" s="13">
        <v>10</v>
      </c>
      <c r="C74" s="13" t="s">
        <v>992</v>
      </c>
      <c r="D74" s="13">
        <v>1</v>
      </c>
      <c r="E74" s="13">
        <v>0.2</v>
      </c>
      <c r="F74" s="13">
        <v>4.5</v>
      </c>
      <c r="G74" s="13">
        <f t="shared" si="17"/>
        <v>795.77470000000005</v>
      </c>
      <c r="H74" s="149">
        <f t="shared" si="18"/>
        <v>1.5904312808798326E-3</v>
      </c>
      <c r="I74" s="150">
        <f t="shared" si="15"/>
        <v>1.2656249754127646</v>
      </c>
      <c r="J74" s="151">
        <f t="shared" si="10"/>
        <v>3.1415926535897929E-6</v>
      </c>
      <c r="K74" s="152">
        <f t="shared" si="16"/>
        <v>2.4999999514326216E-3</v>
      </c>
      <c r="L74" s="146">
        <v>6.8243408189266113E-3</v>
      </c>
      <c r="M74" s="147">
        <v>5.4306377678790785</v>
      </c>
      <c r="N74" s="146">
        <v>6.2995490099511551E-3</v>
      </c>
      <c r="O74" s="147">
        <v>5.0130217235291781</v>
      </c>
      <c r="P74" s="147">
        <v>10.443659491408257</v>
      </c>
      <c r="Q74" s="89">
        <f t="shared" si="12"/>
        <v>2.6067061285819575</v>
      </c>
      <c r="R74" s="89">
        <f t="shared" si="13"/>
        <v>1.9550784721763794</v>
      </c>
      <c r="S74" s="89">
        <f t="shared" si="14"/>
        <v>4.5617846007583367</v>
      </c>
    </row>
    <row r="75" spans="1:19" x14ac:dyDescent="0.25">
      <c r="A75" s="37">
        <v>41301</v>
      </c>
      <c r="B75" s="13">
        <v>10</v>
      </c>
      <c r="C75" s="13" t="s">
        <v>992</v>
      </c>
      <c r="D75" s="13">
        <v>1</v>
      </c>
      <c r="E75" s="13">
        <v>3.2</v>
      </c>
      <c r="F75" s="13">
        <v>193</v>
      </c>
      <c r="G75" s="13">
        <f t="shared" si="17"/>
        <v>795.77470000000005</v>
      </c>
      <c r="H75" s="149">
        <f t="shared" si="18"/>
        <v>2.9255296188391551</v>
      </c>
      <c r="I75" s="150">
        <f t="shared" si="15"/>
        <v>2328.062454772843</v>
      </c>
      <c r="J75" s="151">
        <f t="shared" si="10"/>
        <v>8.0424771931898698E-4</v>
      </c>
      <c r="K75" s="152">
        <f t="shared" si="16"/>
        <v>0.63999998756675114</v>
      </c>
      <c r="L75" s="146">
        <v>2.3052215542743131</v>
      </c>
      <c r="M75" s="147">
        <v>1834.4369907861753</v>
      </c>
      <c r="N75" s="146">
        <v>2.1279500167506185</v>
      </c>
      <c r="O75" s="147">
        <v>1693.3687861947185</v>
      </c>
      <c r="P75" s="147">
        <v>3527.8057769808938</v>
      </c>
      <c r="Q75" s="89">
        <f t="shared" si="12"/>
        <v>880.52975557736409</v>
      </c>
      <c r="R75" s="89">
        <f t="shared" si="13"/>
        <v>660.41382661594025</v>
      </c>
      <c r="S75" s="89">
        <f t="shared" si="14"/>
        <v>1540.9435821933043</v>
      </c>
    </row>
    <row r="76" spans="1:19" x14ac:dyDescent="0.25">
      <c r="A76" s="37">
        <v>41301</v>
      </c>
      <c r="B76" s="13">
        <v>10</v>
      </c>
      <c r="C76" s="13" t="s">
        <v>992</v>
      </c>
      <c r="D76" s="13">
        <v>1</v>
      </c>
      <c r="E76" s="13">
        <v>1.8</v>
      </c>
      <c r="F76" s="13">
        <v>77</v>
      </c>
      <c r="G76" s="13">
        <f t="shared" si="17"/>
        <v>795.77470000000005</v>
      </c>
      <c r="H76" s="149">
        <f t="shared" si="18"/>
        <v>0.46566257107834708</v>
      </c>
      <c r="I76" s="150">
        <f t="shared" si="15"/>
        <v>370.56249280110035</v>
      </c>
      <c r="J76" s="151">
        <f t="shared" si="10"/>
        <v>2.5446900494077327E-4</v>
      </c>
      <c r="K76" s="152">
        <f t="shared" si="16"/>
        <v>0.20249999606604238</v>
      </c>
      <c r="L76" s="146">
        <v>0.68860469255005607</v>
      </c>
      <c r="M76" s="147">
        <v>547.97419263261315</v>
      </c>
      <c r="N76" s="146">
        <v>0.6356509916929568</v>
      </c>
      <c r="O76" s="147">
        <v>505.83497721916524</v>
      </c>
      <c r="P76" s="147">
        <v>1053.8091698517783</v>
      </c>
      <c r="Q76" s="89">
        <f t="shared" si="12"/>
        <v>263.02761246365429</v>
      </c>
      <c r="R76" s="89">
        <f t="shared" si="13"/>
        <v>197.27564111547446</v>
      </c>
      <c r="S76" s="89">
        <f t="shared" si="14"/>
        <v>460.30325357912875</v>
      </c>
    </row>
    <row r="77" spans="1:19" x14ac:dyDescent="0.25">
      <c r="A77" s="37">
        <v>41301</v>
      </c>
      <c r="B77" s="13">
        <v>10</v>
      </c>
      <c r="C77" s="13" t="s">
        <v>992</v>
      </c>
      <c r="D77" s="13">
        <v>1</v>
      </c>
      <c r="E77" s="13">
        <v>0.4</v>
      </c>
      <c r="F77" s="13">
        <v>10</v>
      </c>
      <c r="G77" s="13">
        <f t="shared" si="17"/>
        <v>795.77470000000005</v>
      </c>
      <c r="H77" s="149">
        <f t="shared" si="18"/>
        <v>7.8539816339744835E-3</v>
      </c>
      <c r="I77" s="150">
        <f t="shared" si="15"/>
        <v>6.2499998785815549</v>
      </c>
      <c r="J77" s="151">
        <f t="shared" si="10"/>
        <v>1.2566370614359172E-5</v>
      </c>
      <c r="K77" s="152">
        <f t="shared" si="16"/>
        <v>9.9999998057304865E-3</v>
      </c>
      <c r="L77" s="146">
        <v>2.9256589556114938E-2</v>
      </c>
      <c r="M77" s="147">
        <v>23.2816537770405</v>
      </c>
      <c r="N77" s="146">
        <v>2.7006757819249702E-2</v>
      </c>
      <c r="O77" s="147">
        <v>21.491294601586088</v>
      </c>
      <c r="P77" s="147">
        <v>44.772948378626587</v>
      </c>
      <c r="Q77" s="89">
        <f t="shared" si="12"/>
        <v>11.17519381297944</v>
      </c>
      <c r="R77" s="89">
        <f t="shared" si="13"/>
        <v>8.3816048946185742</v>
      </c>
      <c r="S77" s="89">
        <f t="shared" si="14"/>
        <v>19.556798707598013</v>
      </c>
    </row>
    <row r="78" spans="1:19" x14ac:dyDescent="0.25">
      <c r="A78" s="37">
        <v>41301</v>
      </c>
      <c r="B78" s="13">
        <v>10</v>
      </c>
      <c r="C78" s="13" t="s">
        <v>992</v>
      </c>
      <c r="D78" s="13">
        <v>1</v>
      </c>
      <c r="E78" s="13">
        <v>0.5</v>
      </c>
      <c r="F78" s="13">
        <v>9</v>
      </c>
      <c r="G78" s="13">
        <f t="shared" si="17"/>
        <v>795.77470000000005</v>
      </c>
      <c r="H78" s="149">
        <f t="shared" si="18"/>
        <v>6.3617251235193305E-3</v>
      </c>
      <c r="I78" s="150">
        <f t="shared" si="15"/>
        <v>5.0624999016510586</v>
      </c>
      <c r="J78" s="151">
        <f t="shared" si="10"/>
        <v>1.9634954084936207E-5</v>
      </c>
      <c r="K78" s="152">
        <f t="shared" si="16"/>
        <v>1.5624999696453885E-2</v>
      </c>
      <c r="L78" s="146">
        <v>4.6744952875994054E-2</v>
      </c>
      <c r="M78" s="147">
        <v>37.19845085140831</v>
      </c>
      <c r="N78" s="146">
        <v>4.3150265999830115E-2</v>
      </c>
      <c r="O78" s="147">
        <v>34.33788998093501</v>
      </c>
      <c r="P78" s="147">
        <v>71.536340832343313</v>
      </c>
      <c r="Q78" s="89">
        <f t="shared" si="12"/>
        <v>17.855256408675988</v>
      </c>
      <c r="R78" s="89">
        <f t="shared" si="13"/>
        <v>13.391777092564654</v>
      </c>
      <c r="S78" s="89">
        <f t="shared" si="14"/>
        <v>31.247033501240644</v>
      </c>
    </row>
    <row r="79" spans="1:19" x14ac:dyDescent="0.25">
      <c r="A79" s="37">
        <v>41301</v>
      </c>
      <c r="B79" s="13">
        <v>10</v>
      </c>
      <c r="C79" s="13" t="s">
        <v>992</v>
      </c>
      <c r="D79" s="13">
        <v>1</v>
      </c>
      <c r="E79" s="13">
        <v>0.4</v>
      </c>
      <c r="F79" s="13">
        <v>6.5</v>
      </c>
      <c r="G79" s="13">
        <f t="shared" si="17"/>
        <v>795.77470000000005</v>
      </c>
      <c r="H79" s="149">
        <f t="shared" si="18"/>
        <v>3.3183072403542195E-3</v>
      </c>
      <c r="I79" s="150">
        <f t="shared" si="15"/>
        <v>2.6406249487007072</v>
      </c>
      <c r="J79" s="151">
        <f t="shared" si="10"/>
        <v>1.2566370614359172E-5</v>
      </c>
      <c r="K79" s="152">
        <f t="shared" si="16"/>
        <v>9.9999998057304865E-3</v>
      </c>
      <c r="L79" s="146">
        <v>2.9256589556114938E-2</v>
      </c>
      <c r="M79" s="147">
        <v>23.2816537770405</v>
      </c>
      <c r="N79" s="146">
        <v>2.7006757819249702E-2</v>
      </c>
      <c r="O79" s="147">
        <v>21.491294601586088</v>
      </c>
      <c r="P79" s="147">
        <v>44.772948378626587</v>
      </c>
      <c r="Q79" s="89">
        <f t="shared" si="12"/>
        <v>11.17519381297944</v>
      </c>
      <c r="R79" s="89">
        <f t="shared" si="13"/>
        <v>8.3816048946185742</v>
      </c>
      <c r="S79" s="89">
        <f t="shared" si="14"/>
        <v>19.556798707598013</v>
      </c>
    </row>
    <row r="80" spans="1:19" x14ac:dyDescent="0.25">
      <c r="A80" s="37">
        <v>41301</v>
      </c>
      <c r="B80" s="13">
        <v>10</v>
      </c>
      <c r="C80" s="13" t="s">
        <v>992</v>
      </c>
      <c r="D80" s="13">
        <v>1</v>
      </c>
      <c r="E80" s="13">
        <v>0.6</v>
      </c>
      <c r="F80" s="13">
        <v>26</v>
      </c>
      <c r="G80" s="13">
        <f t="shared" si="17"/>
        <v>795.77470000000005</v>
      </c>
      <c r="H80" s="149">
        <f t="shared" si="18"/>
        <v>5.3092915845667513E-2</v>
      </c>
      <c r="I80" s="150">
        <f t="shared" si="15"/>
        <v>42.249999179211315</v>
      </c>
      <c r="J80" s="151">
        <f t="shared" si="10"/>
        <v>2.8274333882308137E-5</v>
      </c>
      <c r="K80" s="152">
        <f t="shared" si="16"/>
        <v>2.2499999562893596E-2</v>
      </c>
      <c r="L80" s="146">
        <v>6.8551244419585516E-2</v>
      </c>
      <c r="M80" s="147">
        <v>54.551345962622342</v>
      </c>
      <c r="N80" s="146">
        <v>6.3279653723719395E-2</v>
      </c>
      <c r="O80" s="147">
        <v>50.356347458096685</v>
      </c>
      <c r="P80" s="147">
        <v>104.90769342071903</v>
      </c>
      <c r="Q80" s="89">
        <f t="shared" si="12"/>
        <v>26.184646062058722</v>
      </c>
      <c r="R80" s="89">
        <f t="shared" si="13"/>
        <v>19.638975508657708</v>
      </c>
      <c r="S80" s="89">
        <f t="shared" si="14"/>
        <v>45.823621570716426</v>
      </c>
    </row>
    <row r="81" spans="1:19" x14ac:dyDescent="0.25">
      <c r="A81" s="37">
        <v>41301</v>
      </c>
      <c r="B81" s="13">
        <v>10</v>
      </c>
      <c r="C81" s="13" t="s">
        <v>992</v>
      </c>
      <c r="D81" s="13">
        <v>1</v>
      </c>
      <c r="E81" s="13">
        <v>0.5</v>
      </c>
      <c r="F81" s="13">
        <v>36</v>
      </c>
      <c r="G81" s="13">
        <f t="shared" si="17"/>
        <v>795.77470000000005</v>
      </c>
      <c r="H81" s="149">
        <f t="shared" si="18"/>
        <v>0.10178760197630929</v>
      </c>
      <c r="I81" s="150">
        <f t="shared" si="15"/>
        <v>80.999998426416937</v>
      </c>
      <c r="J81" s="151">
        <f t="shared" si="10"/>
        <v>1.9634954084936207E-5</v>
      </c>
      <c r="K81" s="152">
        <f t="shared" si="16"/>
        <v>1.5624999696453885E-2</v>
      </c>
      <c r="L81" s="146">
        <v>4.6744952875994054E-2</v>
      </c>
      <c r="M81" s="147">
        <v>37.19845085140831</v>
      </c>
      <c r="N81" s="146">
        <v>4.3150265999830115E-2</v>
      </c>
      <c r="O81" s="147">
        <v>34.33788998093501</v>
      </c>
      <c r="P81" s="147">
        <v>71.536340832343313</v>
      </c>
      <c r="Q81" s="89">
        <f t="shared" si="12"/>
        <v>17.855256408675988</v>
      </c>
      <c r="R81" s="89">
        <f t="shared" si="13"/>
        <v>13.391777092564654</v>
      </c>
      <c r="S81" s="89">
        <f t="shared" si="14"/>
        <v>31.247033501240644</v>
      </c>
    </row>
    <row r="82" spans="1:19" x14ac:dyDescent="0.25">
      <c r="A82" s="37">
        <v>41301</v>
      </c>
      <c r="B82" s="13">
        <v>10</v>
      </c>
      <c r="C82" s="13" t="s">
        <v>992</v>
      </c>
      <c r="D82" s="13">
        <v>1</v>
      </c>
      <c r="E82" s="13">
        <v>0.4</v>
      </c>
      <c r="F82" s="13">
        <v>12</v>
      </c>
      <c r="G82" s="13">
        <f t="shared" si="17"/>
        <v>795.77470000000005</v>
      </c>
      <c r="H82" s="149">
        <f t="shared" si="18"/>
        <v>1.1309733552923255E-2</v>
      </c>
      <c r="I82" s="150">
        <f t="shared" si="15"/>
        <v>8.9999998251574382</v>
      </c>
      <c r="J82" s="151">
        <f t="shared" si="10"/>
        <v>1.2566370614359172E-5</v>
      </c>
      <c r="K82" s="152">
        <f t="shared" si="16"/>
        <v>9.9999998057304865E-3</v>
      </c>
      <c r="L82" s="146">
        <v>2.9256589556114938E-2</v>
      </c>
      <c r="M82" s="147">
        <v>23.2816537770405</v>
      </c>
      <c r="N82" s="146">
        <v>2.7006757819249702E-2</v>
      </c>
      <c r="O82" s="147">
        <v>21.491294601586088</v>
      </c>
      <c r="P82" s="147">
        <v>44.772948378626587</v>
      </c>
      <c r="Q82" s="89">
        <f t="shared" si="12"/>
        <v>11.17519381297944</v>
      </c>
      <c r="R82" s="89">
        <f t="shared" si="13"/>
        <v>8.3816048946185742</v>
      </c>
      <c r="S82" s="89">
        <f t="shared" si="14"/>
        <v>19.556798707598013</v>
      </c>
    </row>
    <row r="83" spans="1:19" x14ac:dyDescent="0.25">
      <c r="A83" s="37">
        <v>41301</v>
      </c>
      <c r="B83" s="13">
        <v>10</v>
      </c>
      <c r="C83" s="13" t="s">
        <v>992</v>
      </c>
      <c r="D83" s="13">
        <v>1</v>
      </c>
      <c r="E83" s="13">
        <v>5.2</v>
      </c>
      <c r="F83" s="13">
        <v>190</v>
      </c>
      <c r="G83" s="13">
        <f t="shared" si="17"/>
        <v>795.77470000000005</v>
      </c>
      <c r="H83" s="149">
        <f t="shared" si="18"/>
        <v>2.8352873698647882</v>
      </c>
      <c r="I83" s="150">
        <f t="shared" si="15"/>
        <v>2256.249956167941</v>
      </c>
      <c r="J83" s="151">
        <f t="shared" si="10"/>
        <v>2.1237166338267006E-3</v>
      </c>
      <c r="K83" s="152">
        <f t="shared" si="16"/>
        <v>1.6899999671684527</v>
      </c>
      <c r="L83" s="146">
        <v>6.390057098564216</v>
      </c>
      <c r="M83" s="147">
        <v>5085.0457705928102</v>
      </c>
      <c r="N83" s="146">
        <v>5.8986617076846279</v>
      </c>
      <c r="O83" s="147">
        <v>4694.0057508342225</v>
      </c>
      <c r="P83" s="147">
        <v>9779.0515214270326</v>
      </c>
      <c r="Q83" s="89">
        <f t="shared" si="12"/>
        <v>2440.8219698845487</v>
      </c>
      <c r="R83" s="89">
        <f t="shared" si="13"/>
        <v>1830.6622428253468</v>
      </c>
      <c r="S83" s="89">
        <f t="shared" si="14"/>
        <v>4271.4842127098955</v>
      </c>
    </row>
    <row r="84" spans="1:19" x14ac:dyDescent="0.25">
      <c r="A84" s="37">
        <v>41301</v>
      </c>
      <c r="B84" s="13">
        <v>10</v>
      </c>
      <c r="C84" s="13" t="s">
        <v>992</v>
      </c>
      <c r="D84" s="13">
        <v>1</v>
      </c>
      <c r="E84" s="13">
        <v>2.9</v>
      </c>
      <c r="F84" s="13">
        <v>120</v>
      </c>
      <c r="G84" s="13">
        <f t="shared" si="17"/>
        <v>795.77470000000005</v>
      </c>
      <c r="H84" s="149">
        <f t="shared" si="18"/>
        <v>1.1309733552923256</v>
      </c>
      <c r="I84" s="150">
        <f t="shared" si="15"/>
        <v>899.9999825157438</v>
      </c>
      <c r="J84" s="151">
        <f t="shared" si="10"/>
        <v>6.6051985541725389E-4</v>
      </c>
      <c r="K84" s="152">
        <f t="shared" si="16"/>
        <v>0.52562498978870864</v>
      </c>
      <c r="L84" s="146">
        <v>1.8747074824894141</v>
      </c>
      <c r="M84" s="147">
        <v>1491.844784465769</v>
      </c>
      <c r="N84" s="146">
        <v>1.7305424770859783</v>
      </c>
      <c r="O84" s="147">
        <v>1377.1219205403513</v>
      </c>
      <c r="P84" s="147">
        <v>2868.9667050061203</v>
      </c>
      <c r="Q84" s="89">
        <f t="shared" si="12"/>
        <v>716.08549654356909</v>
      </c>
      <c r="R84" s="89">
        <f t="shared" si="13"/>
        <v>537.07754901073702</v>
      </c>
      <c r="S84" s="89">
        <f t="shared" si="14"/>
        <v>1253.1630455543061</v>
      </c>
    </row>
    <row r="85" spans="1:19" x14ac:dyDescent="0.25">
      <c r="A85" s="37">
        <v>41301</v>
      </c>
      <c r="B85" s="13">
        <v>10</v>
      </c>
      <c r="C85" s="13" t="s">
        <v>992</v>
      </c>
      <c r="D85" s="13">
        <v>1</v>
      </c>
      <c r="E85" s="13">
        <v>0.5</v>
      </c>
      <c r="F85" s="13">
        <v>9</v>
      </c>
      <c r="G85" s="13">
        <f t="shared" si="17"/>
        <v>795.77470000000005</v>
      </c>
      <c r="H85" s="149">
        <f t="shared" si="18"/>
        <v>6.3617251235193305E-3</v>
      </c>
      <c r="I85" s="150">
        <f t="shared" si="15"/>
        <v>5.0624999016510586</v>
      </c>
      <c r="J85" s="151">
        <f t="shared" si="10"/>
        <v>1.9634954084936207E-5</v>
      </c>
      <c r="K85" s="152">
        <f t="shared" si="16"/>
        <v>1.5624999696453885E-2</v>
      </c>
      <c r="L85" s="146">
        <v>4.6744952875994054E-2</v>
      </c>
      <c r="M85" s="147">
        <v>37.19845085140831</v>
      </c>
      <c r="N85" s="146">
        <v>4.3150265999830115E-2</v>
      </c>
      <c r="O85" s="147">
        <v>34.33788998093501</v>
      </c>
      <c r="P85" s="147">
        <v>71.536340832343313</v>
      </c>
      <c r="Q85" s="89">
        <f t="shared" si="12"/>
        <v>17.855256408675988</v>
      </c>
      <c r="R85" s="89">
        <f t="shared" si="13"/>
        <v>13.391777092564654</v>
      </c>
      <c r="S85" s="89">
        <f t="shared" si="14"/>
        <v>31.247033501240644</v>
      </c>
    </row>
    <row r="86" spans="1:19" x14ac:dyDescent="0.25">
      <c r="A86" s="37">
        <v>41301</v>
      </c>
      <c r="B86" s="13">
        <v>10</v>
      </c>
      <c r="C86" s="13" t="s">
        <v>992</v>
      </c>
      <c r="D86" s="13">
        <v>1</v>
      </c>
      <c r="E86" s="13">
        <v>0.9</v>
      </c>
      <c r="F86" s="13">
        <v>47</v>
      </c>
      <c r="G86" s="13">
        <f t="shared" si="17"/>
        <v>795.77470000000005</v>
      </c>
      <c r="H86" s="149">
        <f t="shared" si="18"/>
        <v>0.17349445429449631</v>
      </c>
      <c r="I86" s="150">
        <f t="shared" si="15"/>
        <v>138.06249731786653</v>
      </c>
      <c r="J86" s="151">
        <f t="shared" si="10"/>
        <v>6.3617251235193318E-5</v>
      </c>
      <c r="K86" s="152">
        <f t="shared" si="16"/>
        <v>5.0624999016510595E-2</v>
      </c>
      <c r="L86" s="146">
        <v>0.16062272406906555</v>
      </c>
      <c r="M86" s="147">
        <v>127.81950005924342</v>
      </c>
      <c r="N86" s="146">
        <v>0.14827083658815443</v>
      </c>
      <c r="O86" s="147">
        <v>117.99018050468763</v>
      </c>
      <c r="P86" s="147">
        <v>245.80968056393107</v>
      </c>
      <c r="Q86" s="89">
        <f t="shared" si="12"/>
        <v>61.353360028436839</v>
      </c>
      <c r="R86" s="89">
        <f t="shared" si="13"/>
        <v>46.01617039682818</v>
      </c>
      <c r="S86" s="89">
        <f t="shared" si="14"/>
        <v>107.36953042526503</v>
      </c>
    </row>
    <row r="87" spans="1:19" x14ac:dyDescent="0.25">
      <c r="A87" s="37">
        <v>41301</v>
      </c>
      <c r="B87" s="13">
        <v>10</v>
      </c>
      <c r="C87" s="13" t="s">
        <v>992</v>
      </c>
      <c r="D87" s="13">
        <v>1</v>
      </c>
      <c r="E87" s="13">
        <v>0.6</v>
      </c>
      <c r="F87" s="13">
        <v>13</v>
      </c>
      <c r="G87" s="13">
        <f t="shared" si="17"/>
        <v>795.77470000000005</v>
      </c>
      <c r="H87" s="149">
        <f t="shared" si="18"/>
        <v>1.3273228961416878E-2</v>
      </c>
      <c r="I87" s="150">
        <f t="shared" si="15"/>
        <v>10.562499794802829</v>
      </c>
      <c r="J87" s="151">
        <f t="shared" si="10"/>
        <v>2.8274333882308137E-5</v>
      </c>
      <c r="K87" s="152">
        <f t="shared" si="16"/>
        <v>2.2499999562893596E-2</v>
      </c>
      <c r="L87" s="146">
        <v>6.8551244419585516E-2</v>
      </c>
      <c r="M87" s="147">
        <v>54.551345962622342</v>
      </c>
      <c r="N87" s="146">
        <v>6.3279653723719395E-2</v>
      </c>
      <c r="O87" s="147">
        <v>50.356347458096685</v>
      </c>
      <c r="P87" s="147">
        <v>104.90769342071903</v>
      </c>
      <c r="Q87" s="89">
        <f t="shared" si="12"/>
        <v>26.184646062058722</v>
      </c>
      <c r="R87" s="89">
        <f t="shared" si="13"/>
        <v>19.638975508657708</v>
      </c>
      <c r="S87" s="89">
        <f t="shared" si="14"/>
        <v>45.823621570716426</v>
      </c>
    </row>
    <row r="88" spans="1:19" x14ac:dyDescent="0.25">
      <c r="A88" s="37">
        <v>41301</v>
      </c>
      <c r="B88" s="13">
        <v>10</v>
      </c>
      <c r="C88" s="13" t="s">
        <v>992</v>
      </c>
      <c r="D88" s="13">
        <v>2</v>
      </c>
      <c r="E88" s="13">
        <v>2.6</v>
      </c>
      <c r="F88" s="13">
        <v>103</v>
      </c>
      <c r="G88" s="13">
        <f t="shared" si="17"/>
        <v>795.77470000000005</v>
      </c>
      <c r="H88" s="149">
        <f t="shared" si="18"/>
        <v>0.83322891154835288</v>
      </c>
      <c r="I88" s="150">
        <f t="shared" si="15"/>
        <v>663.06248711871706</v>
      </c>
      <c r="J88" s="151">
        <f t="shared" si="10"/>
        <v>5.3092915845667516E-4</v>
      </c>
      <c r="K88" s="152">
        <f t="shared" si="16"/>
        <v>0.42249999179211317</v>
      </c>
      <c r="L88" s="146">
        <v>1.4905335226910954</v>
      </c>
      <c r="M88" s="147">
        <v>1186.1288668594498</v>
      </c>
      <c r="N88" s="146">
        <v>1.3759114947961502</v>
      </c>
      <c r="O88" s="147">
        <v>1094.915556997958</v>
      </c>
      <c r="P88" s="147">
        <v>2281.0444238574078</v>
      </c>
      <c r="Q88" s="89">
        <f t="shared" si="12"/>
        <v>569.34185609253586</v>
      </c>
      <c r="R88" s="89">
        <f t="shared" si="13"/>
        <v>427.01706722920363</v>
      </c>
      <c r="S88" s="89">
        <f t="shared" si="14"/>
        <v>996.35892332173944</v>
      </c>
    </row>
    <row r="89" spans="1:19" x14ac:dyDescent="0.25">
      <c r="A89" s="37">
        <v>41301</v>
      </c>
      <c r="B89" s="13">
        <v>10</v>
      </c>
      <c r="C89" s="13" t="s">
        <v>992</v>
      </c>
      <c r="D89" s="13">
        <v>2</v>
      </c>
      <c r="E89" s="13">
        <v>0.3</v>
      </c>
      <c r="F89" s="13">
        <v>5</v>
      </c>
      <c r="G89" s="13">
        <f t="shared" si="17"/>
        <v>795.77470000000005</v>
      </c>
      <c r="H89" s="149">
        <f t="shared" si="18"/>
        <v>1.9634954084936209E-3</v>
      </c>
      <c r="I89" s="150">
        <f t="shared" si="15"/>
        <v>1.5624999696453887</v>
      </c>
      <c r="J89" s="151">
        <f t="shared" si="10"/>
        <v>7.0685834705770344E-6</v>
      </c>
      <c r="K89" s="152">
        <f t="shared" si="16"/>
        <v>5.624999890723399E-3</v>
      </c>
      <c r="L89" s="146">
        <v>1.5990143163594182E-2</v>
      </c>
      <c r="M89" s="147">
        <v>12.724551378966211</v>
      </c>
      <c r="N89" s="146">
        <v>1.476050115431379E-2</v>
      </c>
      <c r="O89" s="147">
        <v>11.746033377923711</v>
      </c>
      <c r="P89" s="147">
        <v>24.47058475688992</v>
      </c>
      <c r="Q89" s="89">
        <f t="shared" si="12"/>
        <v>6.1077846619037812</v>
      </c>
      <c r="R89" s="89">
        <f t="shared" si="13"/>
        <v>4.5809530173902475</v>
      </c>
      <c r="S89" s="89">
        <f t="shared" si="14"/>
        <v>10.688737679294029</v>
      </c>
    </row>
    <row r="90" spans="1:19" x14ac:dyDescent="0.25">
      <c r="A90" s="37">
        <v>41301</v>
      </c>
      <c r="B90" s="13">
        <v>10</v>
      </c>
      <c r="C90" s="13" t="s">
        <v>992</v>
      </c>
      <c r="D90" s="13">
        <v>2</v>
      </c>
      <c r="E90" s="13">
        <v>0.4</v>
      </c>
      <c r="F90" s="13">
        <v>7.5</v>
      </c>
      <c r="G90" s="13">
        <f t="shared" si="17"/>
        <v>795.77470000000005</v>
      </c>
      <c r="H90" s="149">
        <f t="shared" si="18"/>
        <v>4.4178646691106467E-3</v>
      </c>
      <c r="I90" s="150">
        <f t="shared" si="15"/>
        <v>3.5156249317021242</v>
      </c>
      <c r="J90" s="151">
        <f t="shared" si="10"/>
        <v>1.2566370614359172E-5</v>
      </c>
      <c r="K90" s="152">
        <f t="shared" si="16"/>
        <v>9.9999998057304865E-3</v>
      </c>
      <c r="L90" s="146">
        <v>2.9256589556114938E-2</v>
      </c>
      <c r="M90" s="147">
        <v>23.2816537770405</v>
      </c>
      <c r="N90" s="146">
        <v>2.7006757819249702E-2</v>
      </c>
      <c r="O90" s="147">
        <v>21.491294601586088</v>
      </c>
      <c r="P90" s="147">
        <v>44.772948378626587</v>
      </c>
      <c r="Q90" s="89">
        <f t="shared" si="12"/>
        <v>11.17519381297944</v>
      </c>
      <c r="R90" s="89">
        <f t="shared" si="13"/>
        <v>8.3816048946185742</v>
      </c>
      <c r="S90" s="89">
        <f t="shared" si="14"/>
        <v>19.556798707598013</v>
      </c>
    </row>
    <row r="91" spans="1:19" x14ac:dyDescent="0.25">
      <c r="A91" s="37">
        <v>41301</v>
      </c>
      <c r="B91" s="13">
        <v>10</v>
      </c>
      <c r="C91" s="13" t="s">
        <v>992</v>
      </c>
      <c r="D91" s="13">
        <v>2</v>
      </c>
      <c r="E91" s="13">
        <v>0.3</v>
      </c>
      <c r="F91" s="13">
        <v>5.5</v>
      </c>
      <c r="G91" s="13">
        <f t="shared" si="17"/>
        <v>795.77470000000005</v>
      </c>
      <c r="H91" s="149">
        <f t="shared" si="18"/>
        <v>2.3758294442772811E-3</v>
      </c>
      <c r="I91" s="150">
        <f t="shared" si="15"/>
        <v>1.8906249632709202</v>
      </c>
      <c r="J91" s="151">
        <f t="shared" si="10"/>
        <v>7.0685834705770344E-6</v>
      </c>
      <c r="K91" s="152">
        <f t="shared" si="16"/>
        <v>5.624999890723399E-3</v>
      </c>
      <c r="L91" s="146">
        <v>1.5990143163594182E-2</v>
      </c>
      <c r="M91" s="147">
        <v>12.724551378966211</v>
      </c>
      <c r="N91" s="146">
        <v>1.476050115431379E-2</v>
      </c>
      <c r="O91" s="147">
        <v>11.746033377923711</v>
      </c>
      <c r="P91" s="147">
        <v>24.47058475688992</v>
      </c>
      <c r="Q91" s="89">
        <f t="shared" si="12"/>
        <v>6.1077846619037812</v>
      </c>
      <c r="R91" s="89">
        <f t="shared" si="13"/>
        <v>4.5809530173902475</v>
      </c>
      <c r="S91" s="89">
        <f t="shared" si="14"/>
        <v>10.688737679294029</v>
      </c>
    </row>
    <row r="92" spans="1:19" x14ac:dyDescent="0.25">
      <c r="A92" s="37">
        <v>41301</v>
      </c>
      <c r="B92" s="13">
        <v>10</v>
      </c>
      <c r="C92" s="13" t="s">
        <v>992</v>
      </c>
      <c r="D92" s="13">
        <v>2</v>
      </c>
      <c r="E92" s="13">
        <v>0.2</v>
      </c>
      <c r="F92" s="13">
        <v>4</v>
      </c>
      <c r="G92" s="13">
        <f t="shared" si="17"/>
        <v>795.77470000000005</v>
      </c>
      <c r="H92" s="149">
        <f t="shared" si="18"/>
        <v>1.2566370614359172E-3</v>
      </c>
      <c r="I92" s="150">
        <f t="shared" si="15"/>
        <v>0.99999998057304862</v>
      </c>
      <c r="J92" s="151">
        <f t="shared" si="10"/>
        <v>3.1415926535897929E-6</v>
      </c>
      <c r="K92" s="152">
        <f t="shared" si="16"/>
        <v>2.4999999514326216E-3</v>
      </c>
      <c r="L92" s="146">
        <v>6.8243408189266113E-3</v>
      </c>
      <c r="M92" s="147">
        <v>5.4306377678790785</v>
      </c>
      <c r="N92" s="146">
        <v>6.2995490099511551E-3</v>
      </c>
      <c r="O92" s="147">
        <v>5.0130217235291781</v>
      </c>
      <c r="P92" s="147">
        <v>10.443659491408257</v>
      </c>
      <c r="Q92" s="89">
        <f t="shared" si="12"/>
        <v>2.6067061285819575</v>
      </c>
      <c r="R92" s="89">
        <f t="shared" si="13"/>
        <v>1.9550784721763794</v>
      </c>
      <c r="S92" s="89">
        <f t="shared" si="14"/>
        <v>4.5617846007583367</v>
      </c>
    </row>
    <row r="93" spans="1:19" x14ac:dyDescent="0.25">
      <c r="A93" s="37">
        <v>41301</v>
      </c>
      <c r="B93" s="13">
        <v>10</v>
      </c>
      <c r="C93" s="13" t="s">
        <v>992</v>
      </c>
      <c r="D93" s="13">
        <v>2</v>
      </c>
      <c r="E93" s="13">
        <v>3.3</v>
      </c>
      <c r="F93" s="13">
        <v>175</v>
      </c>
      <c r="G93" s="13">
        <f t="shared" si="17"/>
        <v>795.77470000000005</v>
      </c>
      <c r="H93" s="149">
        <f t="shared" si="18"/>
        <v>2.4052818754046852</v>
      </c>
      <c r="I93" s="150">
        <f t="shared" si="15"/>
        <v>1914.0624628156008</v>
      </c>
      <c r="J93" s="151">
        <f t="shared" si="10"/>
        <v>8.5529859993982123E-4</v>
      </c>
      <c r="K93" s="152">
        <f t="shared" si="16"/>
        <v>0.68062498677753136</v>
      </c>
      <c r="L93" s="146">
        <v>2.459104536246266</v>
      </c>
      <c r="M93" s="147">
        <v>1956.8931746000117</v>
      </c>
      <c r="N93" s="146">
        <v>2.2699993974089283</v>
      </c>
      <c r="O93" s="147">
        <v>1806.4080894732708</v>
      </c>
      <c r="P93" s="147">
        <v>3763.3012640732823</v>
      </c>
      <c r="Q93" s="89">
        <f t="shared" si="12"/>
        <v>939.30872380800554</v>
      </c>
      <c r="R93" s="89">
        <f t="shared" si="13"/>
        <v>704.49915489457567</v>
      </c>
      <c r="S93" s="89">
        <f t="shared" si="14"/>
        <v>1643.8078787025811</v>
      </c>
    </row>
    <row r="94" spans="1:19" x14ac:dyDescent="0.25">
      <c r="A94" s="37">
        <v>41301</v>
      </c>
      <c r="B94" s="13">
        <v>10</v>
      </c>
      <c r="C94" s="13" t="s">
        <v>992</v>
      </c>
      <c r="D94" s="13">
        <v>2</v>
      </c>
      <c r="E94" s="13">
        <v>0.3</v>
      </c>
      <c r="F94" s="13">
        <v>6</v>
      </c>
      <c r="G94" s="13">
        <f t="shared" si="17"/>
        <v>795.77470000000005</v>
      </c>
      <c r="H94" s="149">
        <f t="shared" si="18"/>
        <v>2.8274333882308137E-3</v>
      </c>
      <c r="I94" s="150">
        <f t="shared" si="15"/>
        <v>2.2499999562893596</v>
      </c>
      <c r="J94" s="151">
        <f t="shared" si="10"/>
        <v>7.0685834705770344E-6</v>
      </c>
      <c r="K94" s="152">
        <f t="shared" si="16"/>
        <v>5.624999890723399E-3</v>
      </c>
      <c r="L94" s="146">
        <v>1.5990143163594182E-2</v>
      </c>
      <c r="M94" s="147">
        <v>12.724551378966211</v>
      </c>
      <c r="N94" s="146">
        <v>1.476050115431379E-2</v>
      </c>
      <c r="O94" s="147">
        <v>11.746033377923711</v>
      </c>
      <c r="P94" s="147">
        <v>24.47058475688992</v>
      </c>
      <c r="Q94" s="89">
        <f t="shared" si="12"/>
        <v>6.1077846619037812</v>
      </c>
      <c r="R94" s="89">
        <f t="shared" si="13"/>
        <v>4.5809530173902475</v>
      </c>
      <c r="S94" s="89">
        <f t="shared" si="14"/>
        <v>10.688737679294029</v>
      </c>
    </row>
    <row r="95" spans="1:19" x14ac:dyDescent="0.25">
      <c r="A95" s="37">
        <v>41301</v>
      </c>
      <c r="B95" s="13">
        <v>10</v>
      </c>
      <c r="C95" s="13" t="s">
        <v>992</v>
      </c>
      <c r="D95" s="13">
        <v>2</v>
      </c>
      <c r="E95" s="13">
        <v>0.2</v>
      </c>
      <c r="F95" s="13">
        <v>4</v>
      </c>
      <c r="G95" s="13">
        <f t="shared" si="17"/>
        <v>795.77470000000005</v>
      </c>
      <c r="H95" s="149">
        <f t="shared" si="18"/>
        <v>1.2566370614359172E-3</v>
      </c>
      <c r="I95" s="150">
        <f t="shared" si="15"/>
        <v>0.99999998057304862</v>
      </c>
      <c r="J95" s="151">
        <f t="shared" si="10"/>
        <v>3.1415926535897929E-6</v>
      </c>
      <c r="K95" s="152">
        <f t="shared" si="16"/>
        <v>2.4999999514326216E-3</v>
      </c>
      <c r="L95" s="146">
        <v>6.8243408189266113E-3</v>
      </c>
      <c r="M95" s="147">
        <v>5.4306377678790785</v>
      </c>
      <c r="N95" s="146">
        <v>6.2995490099511551E-3</v>
      </c>
      <c r="O95" s="147">
        <v>5.0130217235291781</v>
      </c>
      <c r="P95" s="147">
        <v>10.443659491408257</v>
      </c>
      <c r="Q95" s="89">
        <f t="shared" si="12"/>
        <v>2.6067061285819575</v>
      </c>
      <c r="R95" s="89">
        <f t="shared" si="13"/>
        <v>1.9550784721763794</v>
      </c>
      <c r="S95" s="89">
        <f t="shared" si="14"/>
        <v>4.5617846007583367</v>
      </c>
    </row>
    <row r="96" spans="1:19" x14ac:dyDescent="0.25">
      <c r="A96" s="37">
        <v>41301</v>
      </c>
      <c r="B96" s="13">
        <v>10</v>
      </c>
      <c r="C96" s="13" t="s">
        <v>992</v>
      </c>
      <c r="D96" s="13">
        <v>2</v>
      </c>
      <c r="E96" s="13">
        <v>0.3</v>
      </c>
      <c r="F96" s="13">
        <v>4.5</v>
      </c>
      <c r="G96" s="13">
        <f t="shared" si="17"/>
        <v>795.77470000000005</v>
      </c>
      <c r="H96" s="149">
        <f t="shared" si="18"/>
        <v>1.5904312808798326E-3</v>
      </c>
      <c r="I96" s="150">
        <f t="shared" si="15"/>
        <v>1.2656249754127646</v>
      </c>
      <c r="J96" s="151">
        <f t="shared" si="10"/>
        <v>7.0685834705770344E-6</v>
      </c>
      <c r="K96" s="152">
        <f t="shared" si="16"/>
        <v>5.624999890723399E-3</v>
      </c>
      <c r="L96" s="146">
        <v>1.5990143163594182E-2</v>
      </c>
      <c r="M96" s="147">
        <v>12.724551378966211</v>
      </c>
      <c r="N96" s="146">
        <v>1.476050115431379E-2</v>
      </c>
      <c r="O96" s="147">
        <v>11.746033377923711</v>
      </c>
      <c r="P96" s="147">
        <v>24.47058475688992</v>
      </c>
      <c r="Q96" s="89">
        <f t="shared" si="12"/>
        <v>6.1077846619037812</v>
      </c>
      <c r="R96" s="89">
        <f t="shared" si="13"/>
        <v>4.5809530173902475</v>
      </c>
      <c r="S96" s="89">
        <f t="shared" si="14"/>
        <v>10.688737679294029</v>
      </c>
    </row>
    <row r="97" spans="1:19" x14ac:dyDescent="0.25">
      <c r="A97" s="37">
        <v>41301</v>
      </c>
      <c r="B97" s="13">
        <v>10</v>
      </c>
      <c r="C97" s="13" t="s">
        <v>992</v>
      </c>
      <c r="D97" s="13">
        <v>2</v>
      </c>
      <c r="E97" s="13">
        <v>1.7</v>
      </c>
      <c r="F97" s="13">
        <v>49</v>
      </c>
      <c r="G97" s="13">
        <f t="shared" si="17"/>
        <v>795.77470000000005</v>
      </c>
      <c r="H97" s="149">
        <f t="shared" si="18"/>
        <v>0.18857409903172731</v>
      </c>
      <c r="I97" s="150">
        <f t="shared" si="15"/>
        <v>150.06249708474311</v>
      </c>
      <c r="J97" s="151">
        <f t="shared" si="10"/>
        <v>2.2698006922186259E-4</v>
      </c>
      <c r="K97" s="152">
        <f t="shared" si="16"/>
        <v>0.18062499649100694</v>
      </c>
      <c r="L97" s="146">
        <v>0.61071762274303898</v>
      </c>
      <c r="M97" s="147">
        <v>485.99363302305505</v>
      </c>
      <c r="N97" s="146">
        <v>0.56375343755409935</v>
      </c>
      <c r="O97" s="147">
        <v>448.62072264358216</v>
      </c>
      <c r="P97" s="147">
        <v>934.61435566663727</v>
      </c>
      <c r="Q97" s="89">
        <f t="shared" si="12"/>
        <v>233.27694385106642</v>
      </c>
      <c r="R97" s="89">
        <f t="shared" si="13"/>
        <v>174.96208183099705</v>
      </c>
      <c r="S97" s="89">
        <f t="shared" si="14"/>
        <v>408.23902568206347</v>
      </c>
    </row>
    <row r="98" spans="1:19" x14ac:dyDescent="0.25">
      <c r="A98" s="37">
        <v>41301</v>
      </c>
      <c r="B98" s="13">
        <v>10</v>
      </c>
      <c r="C98" s="13" t="s">
        <v>992</v>
      </c>
      <c r="D98" s="13">
        <v>2</v>
      </c>
      <c r="E98" s="13">
        <v>0.2</v>
      </c>
      <c r="F98" s="13">
        <v>6.5</v>
      </c>
      <c r="G98" s="13">
        <f t="shared" si="17"/>
        <v>795.77470000000005</v>
      </c>
      <c r="H98" s="149">
        <f t="shared" si="18"/>
        <v>3.3183072403542195E-3</v>
      </c>
      <c r="I98" s="150">
        <f t="shared" si="15"/>
        <v>2.6406249487007072</v>
      </c>
      <c r="J98" s="151">
        <f t="shared" si="10"/>
        <v>3.1415926535897929E-6</v>
      </c>
      <c r="K98" s="152">
        <f t="shared" si="16"/>
        <v>2.4999999514326216E-3</v>
      </c>
      <c r="L98" s="146">
        <v>6.8243408189266113E-3</v>
      </c>
      <c r="M98" s="147">
        <v>5.4306377678790785</v>
      </c>
      <c r="N98" s="146">
        <v>6.2995490099511551E-3</v>
      </c>
      <c r="O98" s="147">
        <v>5.0130217235291781</v>
      </c>
      <c r="P98" s="147">
        <v>10.443659491408257</v>
      </c>
      <c r="Q98" s="89">
        <f t="shared" si="12"/>
        <v>2.6067061285819575</v>
      </c>
      <c r="R98" s="89">
        <f t="shared" si="13"/>
        <v>1.9550784721763794</v>
      </c>
      <c r="S98" s="89">
        <f t="shared" si="14"/>
        <v>4.5617846007583367</v>
      </c>
    </row>
    <row r="99" spans="1:19" x14ac:dyDescent="0.25">
      <c r="A99" s="37">
        <v>41301</v>
      </c>
      <c r="B99" s="13">
        <v>10</v>
      </c>
      <c r="C99" s="13" t="s">
        <v>992</v>
      </c>
      <c r="D99" s="13">
        <v>2</v>
      </c>
      <c r="E99" s="13">
        <v>0.3</v>
      </c>
      <c r="F99" s="13">
        <v>9.5</v>
      </c>
      <c r="G99" s="13">
        <f t="shared" si="17"/>
        <v>795.77470000000005</v>
      </c>
      <c r="H99" s="149">
        <f t="shared" si="18"/>
        <v>7.0882184246619708E-3</v>
      </c>
      <c r="I99" s="150">
        <f t="shared" si="15"/>
        <v>5.6406248904198524</v>
      </c>
      <c r="J99" s="151">
        <f t="shared" si="10"/>
        <v>7.0685834705770344E-6</v>
      </c>
      <c r="K99" s="152">
        <f t="shared" si="16"/>
        <v>5.624999890723399E-3</v>
      </c>
      <c r="L99" s="146">
        <v>1.5990143163594182E-2</v>
      </c>
      <c r="M99" s="147">
        <v>12.724551378966211</v>
      </c>
      <c r="N99" s="146">
        <v>1.476050115431379E-2</v>
      </c>
      <c r="O99" s="147">
        <v>11.746033377923711</v>
      </c>
      <c r="P99" s="147">
        <v>24.47058475688992</v>
      </c>
      <c r="Q99" s="89">
        <f t="shared" si="12"/>
        <v>6.1077846619037812</v>
      </c>
      <c r="R99" s="89">
        <f t="shared" si="13"/>
        <v>4.5809530173902475</v>
      </c>
      <c r="S99" s="89">
        <f t="shared" si="14"/>
        <v>10.688737679294029</v>
      </c>
    </row>
    <row r="100" spans="1:19" x14ac:dyDescent="0.25">
      <c r="A100" s="37">
        <v>41301</v>
      </c>
      <c r="B100" s="13">
        <v>10</v>
      </c>
      <c r="C100" s="13" t="s">
        <v>992</v>
      </c>
      <c r="D100" s="13">
        <v>2</v>
      </c>
      <c r="E100" s="13">
        <v>1.8</v>
      </c>
      <c r="F100" s="13">
        <v>110</v>
      </c>
      <c r="G100" s="13">
        <f t="shared" si="17"/>
        <v>795.77470000000005</v>
      </c>
      <c r="H100" s="149">
        <f t="shared" si="18"/>
        <v>0.9503317777109126</v>
      </c>
      <c r="I100" s="150">
        <f t="shared" si="15"/>
        <v>756.2499853083682</v>
      </c>
      <c r="J100" s="151">
        <f t="shared" si="10"/>
        <v>2.5446900494077327E-4</v>
      </c>
      <c r="K100" s="152">
        <f t="shared" si="16"/>
        <v>0.20249999606604238</v>
      </c>
      <c r="L100" s="146">
        <v>0.68860469255005607</v>
      </c>
      <c r="M100" s="147">
        <v>547.97419263261315</v>
      </c>
      <c r="N100" s="146">
        <v>0.6356509916929568</v>
      </c>
      <c r="O100" s="147">
        <v>505.83497721916524</v>
      </c>
      <c r="P100" s="147">
        <v>1053.8091698517783</v>
      </c>
      <c r="Q100" s="89">
        <f t="shared" si="12"/>
        <v>263.02761246365429</v>
      </c>
      <c r="R100" s="89">
        <f t="shared" si="13"/>
        <v>197.27564111547446</v>
      </c>
      <c r="S100" s="89">
        <f t="shared" si="14"/>
        <v>460.30325357912875</v>
      </c>
    </row>
    <row r="101" spans="1:19" x14ac:dyDescent="0.25">
      <c r="A101" s="37">
        <v>41301</v>
      </c>
      <c r="B101" s="13">
        <v>10</v>
      </c>
      <c r="C101" s="13" t="s">
        <v>992</v>
      </c>
      <c r="D101" s="13">
        <v>2</v>
      </c>
      <c r="E101" s="13">
        <v>0.4</v>
      </c>
      <c r="F101" s="13">
        <v>7.5</v>
      </c>
      <c r="G101" s="13">
        <f t="shared" si="17"/>
        <v>795.77470000000005</v>
      </c>
      <c r="H101" s="149">
        <f t="shared" si="18"/>
        <v>4.4178646691106467E-3</v>
      </c>
      <c r="I101" s="150">
        <f t="shared" si="15"/>
        <v>3.5156249317021242</v>
      </c>
      <c r="J101" s="151">
        <f t="shared" si="10"/>
        <v>1.2566370614359172E-5</v>
      </c>
      <c r="K101" s="152">
        <f t="shared" si="16"/>
        <v>9.9999998057304865E-3</v>
      </c>
      <c r="L101" s="146">
        <v>2.9256589556114938E-2</v>
      </c>
      <c r="M101" s="147">
        <v>23.2816537770405</v>
      </c>
      <c r="N101" s="146">
        <v>2.7006757819249702E-2</v>
      </c>
      <c r="O101" s="147">
        <v>21.491294601586088</v>
      </c>
      <c r="P101" s="147">
        <v>44.772948378626587</v>
      </c>
      <c r="Q101" s="89">
        <f t="shared" si="12"/>
        <v>11.17519381297944</v>
      </c>
      <c r="R101" s="89">
        <f t="shared" si="13"/>
        <v>8.3816048946185742</v>
      </c>
      <c r="S101" s="89">
        <f t="shared" si="14"/>
        <v>19.556798707598013</v>
      </c>
    </row>
    <row r="102" spans="1:19" x14ac:dyDescent="0.25">
      <c r="A102" s="37">
        <v>41301</v>
      </c>
      <c r="B102" s="13">
        <v>10</v>
      </c>
      <c r="C102" s="13" t="s">
        <v>992</v>
      </c>
      <c r="D102" s="13">
        <v>2</v>
      </c>
      <c r="E102" s="13">
        <v>0.2</v>
      </c>
      <c r="F102" s="13">
        <v>9</v>
      </c>
      <c r="G102" s="13">
        <f t="shared" si="17"/>
        <v>795.77470000000005</v>
      </c>
      <c r="H102" s="149">
        <f t="shared" si="18"/>
        <v>6.3617251235193305E-3</v>
      </c>
      <c r="I102" s="150">
        <f t="shared" si="15"/>
        <v>5.0624999016510586</v>
      </c>
      <c r="J102" s="151">
        <f t="shared" si="10"/>
        <v>3.1415926535897929E-6</v>
      </c>
      <c r="K102" s="152">
        <f t="shared" si="16"/>
        <v>2.4999999514326216E-3</v>
      </c>
      <c r="L102" s="146">
        <v>6.8243408189266113E-3</v>
      </c>
      <c r="M102" s="147">
        <v>5.4306377678790785</v>
      </c>
      <c r="N102" s="146">
        <v>6.2995490099511551E-3</v>
      </c>
      <c r="O102" s="147">
        <v>5.0130217235291781</v>
      </c>
      <c r="P102" s="147">
        <v>10.443659491408257</v>
      </c>
      <c r="Q102" s="89">
        <f t="shared" si="12"/>
        <v>2.6067061285819575</v>
      </c>
      <c r="R102" s="89">
        <f t="shared" si="13"/>
        <v>1.9550784721763794</v>
      </c>
      <c r="S102" s="89">
        <f t="shared" si="14"/>
        <v>4.5617846007583367</v>
      </c>
    </row>
    <row r="103" spans="1:19" x14ac:dyDescent="0.25">
      <c r="A103" s="37">
        <v>41301</v>
      </c>
      <c r="B103" s="13">
        <v>10</v>
      </c>
      <c r="C103" s="13" t="s">
        <v>992</v>
      </c>
      <c r="D103" s="13">
        <v>2</v>
      </c>
      <c r="E103" s="13">
        <v>1.7</v>
      </c>
      <c r="F103" s="13">
        <v>68</v>
      </c>
      <c r="G103" s="13">
        <f t="shared" si="17"/>
        <v>795.77470000000005</v>
      </c>
      <c r="H103" s="149">
        <f t="shared" si="18"/>
        <v>0.36316811075498018</v>
      </c>
      <c r="I103" s="150">
        <f t="shared" si="15"/>
        <v>288.99999438561116</v>
      </c>
      <c r="J103" s="151">
        <f t="shared" si="10"/>
        <v>2.2698006922186259E-4</v>
      </c>
      <c r="K103" s="152">
        <f t="shared" si="16"/>
        <v>0.18062499649100694</v>
      </c>
      <c r="L103" s="146">
        <v>0.61071762274303898</v>
      </c>
      <c r="M103" s="147">
        <v>485.99363302305505</v>
      </c>
      <c r="N103" s="146">
        <v>0.56375343755409935</v>
      </c>
      <c r="O103" s="147">
        <v>448.62072264358216</v>
      </c>
      <c r="P103" s="147">
        <v>934.61435566663727</v>
      </c>
      <c r="Q103" s="89">
        <f t="shared" si="12"/>
        <v>233.27694385106642</v>
      </c>
      <c r="R103" s="89">
        <f t="shared" si="13"/>
        <v>174.96208183099705</v>
      </c>
      <c r="S103" s="89">
        <f t="shared" si="14"/>
        <v>408.23902568206347</v>
      </c>
    </row>
    <row r="104" spans="1:19" x14ac:dyDescent="0.25">
      <c r="A104" s="37">
        <v>41301</v>
      </c>
      <c r="B104" s="13">
        <v>10</v>
      </c>
      <c r="C104" s="13" t="s">
        <v>992</v>
      </c>
      <c r="D104" s="13">
        <v>2</v>
      </c>
      <c r="E104" s="13">
        <v>4.2</v>
      </c>
      <c r="F104" s="13">
        <v>130</v>
      </c>
      <c r="G104" s="13">
        <f t="shared" si="17"/>
        <v>795.77470000000005</v>
      </c>
      <c r="H104" s="149">
        <f t="shared" si="18"/>
        <v>1.3273228961416876</v>
      </c>
      <c r="I104" s="150">
        <f t="shared" si="15"/>
        <v>1056.2499794802827</v>
      </c>
      <c r="J104" s="151">
        <f t="shared" si="10"/>
        <v>1.385442360233099E-3</v>
      </c>
      <c r="K104" s="152">
        <f t="shared" si="16"/>
        <v>1.1024999785817864</v>
      </c>
      <c r="L104" s="146">
        <v>4.080573708406094</v>
      </c>
      <c r="M104" s="147">
        <v>3247.2173186347472</v>
      </c>
      <c r="N104" s="146">
        <v>3.7667775902296654</v>
      </c>
      <c r="O104" s="147">
        <v>2997.5063068317349</v>
      </c>
      <c r="P104" s="147">
        <v>6244.7236254664822</v>
      </c>
      <c r="Q104" s="89">
        <f t="shared" si="12"/>
        <v>1558.6643129446786</v>
      </c>
      <c r="R104" s="89">
        <f t="shared" si="13"/>
        <v>1169.0274596643767</v>
      </c>
      <c r="S104" s="89">
        <f t="shared" si="14"/>
        <v>2727.6917726090551</v>
      </c>
    </row>
    <row r="105" spans="1:19" x14ac:dyDescent="0.25">
      <c r="A105" s="37">
        <v>41301</v>
      </c>
      <c r="B105" s="13">
        <v>10</v>
      </c>
      <c r="C105" s="13" t="s">
        <v>992</v>
      </c>
      <c r="D105" s="13">
        <v>2</v>
      </c>
      <c r="E105" s="13">
        <v>2</v>
      </c>
      <c r="F105" s="13">
        <v>97</v>
      </c>
      <c r="G105" s="13">
        <f t="shared" si="17"/>
        <v>795.77470000000005</v>
      </c>
      <c r="H105" s="149">
        <f t="shared" si="18"/>
        <v>0.73898113194065906</v>
      </c>
      <c r="I105" s="150">
        <f t="shared" si="15"/>
        <v>588.06248857573837</v>
      </c>
      <c r="J105" s="151">
        <f t="shared" si="10"/>
        <v>3.1415926535897931E-4</v>
      </c>
      <c r="K105" s="152">
        <f t="shared" si="16"/>
        <v>0.24999999514326215</v>
      </c>
      <c r="L105" s="146">
        <v>0.85913360756909263</v>
      </c>
      <c r="M105" s="147">
        <v>683.67678882321241</v>
      </c>
      <c r="N105" s="146">
        <v>0.7930662331470294</v>
      </c>
      <c r="O105" s="147">
        <v>631.10204376270747</v>
      </c>
      <c r="P105" s="147">
        <v>1314.7788325859199</v>
      </c>
      <c r="Q105" s="89">
        <f t="shared" si="12"/>
        <v>328.16485863514197</v>
      </c>
      <c r="R105" s="89">
        <f t="shared" si="13"/>
        <v>246.12979706745591</v>
      </c>
      <c r="S105" s="89">
        <f t="shared" si="14"/>
        <v>574.29465570259788</v>
      </c>
    </row>
    <row r="106" spans="1:19" x14ac:dyDescent="0.25">
      <c r="A106" s="37">
        <v>41301</v>
      </c>
      <c r="B106" s="13">
        <v>10</v>
      </c>
      <c r="C106" s="13" t="s">
        <v>992</v>
      </c>
      <c r="D106" s="13">
        <v>2</v>
      </c>
      <c r="E106" s="13">
        <v>0.4</v>
      </c>
      <c r="F106" s="13">
        <v>7</v>
      </c>
      <c r="G106" s="13">
        <f t="shared" si="17"/>
        <v>795.77470000000005</v>
      </c>
      <c r="H106" s="149">
        <f t="shared" si="18"/>
        <v>3.8484510006474969E-3</v>
      </c>
      <c r="I106" s="150">
        <f t="shared" si="15"/>
        <v>3.0624999405049618</v>
      </c>
      <c r="J106" s="151">
        <f t="shared" si="10"/>
        <v>1.2566370614359172E-5</v>
      </c>
      <c r="K106" s="152">
        <f t="shared" si="16"/>
        <v>9.9999998057304865E-3</v>
      </c>
      <c r="L106" s="146">
        <v>2.9256589556114938E-2</v>
      </c>
      <c r="M106" s="147">
        <v>23.2816537770405</v>
      </c>
      <c r="N106" s="146">
        <v>2.7006757819249702E-2</v>
      </c>
      <c r="O106" s="147">
        <v>21.491294601586088</v>
      </c>
      <c r="P106" s="147">
        <v>44.772948378626587</v>
      </c>
      <c r="Q106" s="89">
        <f t="shared" si="12"/>
        <v>11.17519381297944</v>
      </c>
      <c r="R106" s="89">
        <f t="shared" si="13"/>
        <v>8.3816048946185742</v>
      </c>
      <c r="S106" s="89">
        <f t="shared" si="14"/>
        <v>19.556798707598013</v>
      </c>
    </row>
    <row r="107" spans="1:19" x14ac:dyDescent="0.25">
      <c r="A107" s="37">
        <v>41301</v>
      </c>
      <c r="B107" s="13">
        <v>10</v>
      </c>
      <c r="C107" s="13" t="s">
        <v>992</v>
      </c>
      <c r="D107" s="13">
        <v>2</v>
      </c>
      <c r="E107" s="13">
        <v>1.4</v>
      </c>
      <c r="F107" s="13">
        <v>71</v>
      </c>
      <c r="G107" s="13">
        <f t="shared" si="17"/>
        <v>795.77470000000005</v>
      </c>
      <c r="H107" s="149">
        <f t="shared" si="18"/>
        <v>0.39591921416865367</v>
      </c>
      <c r="I107" s="150">
        <f t="shared" si="15"/>
        <v>315.06249387929614</v>
      </c>
      <c r="J107" s="151">
        <f t="shared" si="10"/>
        <v>1.5393804002589983E-4</v>
      </c>
      <c r="K107" s="152">
        <f t="shared" si="16"/>
        <v>0.12249999762019843</v>
      </c>
      <c r="L107" s="146">
        <v>0.40622494833891448</v>
      </c>
      <c r="M107" s="147">
        <v>323.26353639691519</v>
      </c>
      <c r="N107" s="146">
        <v>0.37498624981165196</v>
      </c>
      <c r="O107" s="147">
        <v>298.4045704479924</v>
      </c>
      <c r="P107" s="147">
        <v>621.66810684490758</v>
      </c>
      <c r="Q107" s="89">
        <f t="shared" si="12"/>
        <v>155.16649747051929</v>
      </c>
      <c r="R107" s="89">
        <f t="shared" si="13"/>
        <v>116.37778247471704</v>
      </c>
      <c r="S107" s="89">
        <f t="shared" si="14"/>
        <v>271.54427994523633</v>
      </c>
    </row>
    <row r="108" spans="1:19" x14ac:dyDescent="0.25">
      <c r="A108" s="37">
        <v>41301</v>
      </c>
      <c r="B108" s="13">
        <v>10</v>
      </c>
      <c r="C108" s="13" t="s">
        <v>992</v>
      </c>
      <c r="D108" s="13">
        <v>2</v>
      </c>
      <c r="E108" s="13">
        <v>1</v>
      </c>
      <c r="F108" s="13">
        <v>36</v>
      </c>
      <c r="G108" s="13">
        <f t="shared" si="17"/>
        <v>795.77470000000005</v>
      </c>
      <c r="H108" s="149">
        <f t="shared" si="18"/>
        <v>0.10178760197630929</v>
      </c>
      <c r="I108" s="150">
        <f t="shared" si="15"/>
        <v>80.999998426416937</v>
      </c>
      <c r="J108" s="151">
        <f t="shared" si="10"/>
        <v>7.8539816339744827E-5</v>
      </c>
      <c r="K108" s="152">
        <f t="shared" si="16"/>
        <v>6.2499998785815539E-2</v>
      </c>
      <c r="L108" s="146">
        <v>0.20039999999999999</v>
      </c>
      <c r="M108" s="147">
        <v>159.47324988</v>
      </c>
      <c r="N108" s="146">
        <v>0.18498924</v>
      </c>
      <c r="O108" s="147">
        <v>147.20975696422801</v>
      </c>
      <c r="P108" s="147">
        <v>306.68300684422798</v>
      </c>
      <c r="Q108" s="89">
        <f t="shared" si="12"/>
        <v>76.5471599424</v>
      </c>
      <c r="R108" s="89">
        <f t="shared" si="13"/>
        <v>57.411805216048926</v>
      </c>
      <c r="S108" s="89">
        <f t="shared" si="14"/>
        <v>133.95896515844893</v>
      </c>
    </row>
    <row r="109" spans="1:19" x14ac:dyDescent="0.25">
      <c r="A109" s="37">
        <v>41301</v>
      </c>
      <c r="B109" s="13">
        <v>10</v>
      </c>
      <c r="C109" s="13" t="s">
        <v>992</v>
      </c>
      <c r="D109" s="13">
        <v>2</v>
      </c>
      <c r="E109" s="13">
        <v>3.2</v>
      </c>
      <c r="F109" s="13">
        <v>122</v>
      </c>
      <c r="G109" s="13">
        <f t="shared" si="17"/>
        <v>795.77470000000005</v>
      </c>
      <c r="H109" s="149">
        <f t="shared" si="18"/>
        <v>1.168986626400762</v>
      </c>
      <c r="I109" s="150">
        <f t="shared" si="15"/>
        <v>930.24998192807857</v>
      </c>
      <c r="J109" s="151">
        <f t="shared" si="10"/>
        <v>8.0424771931898698E-4</v>
      </c>
      <c r="K109" s="152">
        <f t="shared" si="16"/>
        <v>0.63999998756675114</v>
      </c>
      <c r="L109" s="146">
        <v>2.3052215542743131</v>
      </c>
      <c r="M109" s="147">
        <v>1834.4369907861753</v>
      </c>
      <c r="N109" s="146">
        <v>2.1279500167506185</v>
      </c>
      <c r="O109" s="147">
        <v>1693.3687861947185</v>
      </c>
      <c r="P109" s="147">
        <v>3527.8057769808938</v>
      </c>
      <c r="Q109" s="89">
        <f t="shared" si="12"/>
        <v>880.52975557736409</v>
      </c>
      <c r="R109" s="89">
        <f t="shared" si="13"/>
        <v>660.41382661594025</v>
      </c>
      <c r="S109" s="89">
        <f t="shared" si="14"/>
        <v>1540.9435821933043</v>
      </c>
    </row>
    <row r="110" spans="1:19" x14ac:dyDescent="0.25">
      <c r="A110" s="37">
        <v>41301</v>
      </c>
      <c r="B110" s="13">
        <v>10</v>
      </c>
      <c r="C110" s="13" t="s">
        <v>992</v>
      </c>
      <c r="D110" s="13">
        <v>2</v>
      </c>
      <c r="E110" s="13">
        <v>0.8</v>
      </c>
      <c r="F110" s="13">
        <v>10</v>
      </c>
      <c r="G110" s="13">
        <f t="shared" si="17"/>
        <v>795.77470000000005</v>
      </c>
      <c r="H110" s="149">
        <f t="shared" si="18"/>
        <v>7.8539816339744835E-3</v>
      </c>
      <c r="I110" s="150">
        <f t="shared" si="15"/>
        <v>6.2499998785815549</v>
      </c>
      <c r="J110" s="151">
        <f t="shared" si="10"/>
        <v>5.0265482457436686E-5</v>
      </c>
      <c r="K110" s="152">
        <f t="shared" si="16"/>
        <v>3.9999999222921946E-2</v>
      </c>
      <c r="L110" s="146">
        <v>0.12542574516224186</v>
      </c>
      <c r="M110" s="147">
        <v>99.810634728759482</v>
      </c>
      <c r="N110" s="146">
        <v>0.11578050535926547</v>
      </c>
      <c r="O110" s="147">
        <v>92.135196918117884</v>
      </c>
      <c r="P110" s="147">
        <v>191.94583164687737</v>
      </c>
      <c r="Q110" s="89">
        <f t="shared" si="12"/>
        <v>47.909104669804549</v>
      </c>
      <c r="R110" s="89">
        <f t="shared" si="13"/>
        <v>35.932726798065978</v>
      </c>
      <c r="S110" s="89">
        <f t="shared" si="14"/>
        <v>83.84183146787052</v>
      </c>
    </row>
    <row r="111" spans="1:19" x14ac:dyDescent="0.25">
      <c r="A111" s="37">
        <v>41301</v>
      </c>
      <c r="B111" s="13">
        <v>10</v>
      </c>
      <c r="C111" s="13" t="s">
        <v>992</v>
      </c>
      <c r="D111" s="13">
        <v>2</v>
      </c>
      <c r="E111" s="13">
        <v>0.5</v>
      </c>
      <c r="F111" s="13">
        <v>11</v>
      </c>
      <c r="G111" s="13">
        <f t="shared" si="17"/>
        <v>795.77470000000005</v>
      </c>
      <c r="H111" s="149">
        <f t="shared" si="18"/>
        <v>9.5033177771091243E-3</v>
      </c>
      <c r="I111" s="150">
        <f t="shared" si="15"/>
        <v>7.5624998530836809</v>
      </c>
      <c r="J111" s="151">
        <f t="shared" si="10"/>
        <v>1.9634954084936207E-5</v>
      </c>
      <c r="K111" s="152">
        <f t="shared" si="16"/>
        <v>1.5624999696453885E-2</v>
      </c>
      <c r="L111" s="146">
        <v>4.6744952875994054E-2</v>
      </c>
      <c r="M111" s="147">
        <v>37.19845085140831</v>
      </c>
      <c r="N111" s="146">
        <v>4.3150265999830115E-2</v>
      </c>
      <c r="O111" s="147">
        <v>34.33788998093501</v>
      </c>
      <c r="P111" s="147">
        <v>71.536340832343313</v>
      </c>
      <c r="Q111" s="89">
        <f t="shared" si="12"/>
        <v>17.855256408675988</v>
      </c>
      <c r="R111" s="89">
        <f t="shared" si="13"/>
        <v>13.391777092564654</v>
      </c>
      <c r="S111" s="89">
        <f t="shared" si="14"/>
        <v>31.247033501240644</v>
      </c>
    </row>
    <row r="112" spans="1:19" x14ac:dyDescent="0.25">
      <c r="A112" s="37">
        <v>41301</v>
      </c>
      <c r="B112" s="13">
        <v>10</v>
      </c>
      <c r="C112" s="13" t="s">
        <v>992</v>
      </c>
      <c r="D112" s="13">
        <v>2</v>
      </c>
      <c r="E112" s="13">
        <v>0.5</v>
      </c>
      <c r="F112" s="13">
        <v>12</v>
      </c>
      <c r="G112" s="13">
        <f t="shared" si="17"/>
        <v>795.77470000000005</v>
      </c>
      <c r="H112" s="149">
        <f t="shared" si="18"/>
        <v>1.1309733552923255E-2</v>
      </c>
      <c r="I112" s="150">
        <f t="shared" si="15"/>
        <v>8.9999998251574382</v>
      </c>
      <c r="J112" s="151">
        <f t="shared" si="10"/>
        <v>1.9634954084936207E-5</v>
      </c>
      <c r="K112" s="152">
        <f t="shared" si="16"/>
        <v>1.5624999696453885E-2</v>
      </c>
      <c r="L112" s="146">
        <v>4.6744952875994054E-2</v>
      </c>
      <c r="M112" s="147">
        <v>37.19845085140831</v>
      </c>
      <c r="N112" s="146">
        <v>4.3150265999830115E-2</v>
      </c>
      <c r="O112" s="147">
        <v>34.33788998093501</v>
      </c>
      <c r="P112" s="147">
        <v>71.536340832343313</v>
      </c>
      <c r="Q112" s="89">
        <f t="shared" si="12"/>
        <v>17.855256408675988</v>
      </c>
      <c r="R112" s="89">
        <f t="shared" si="13"/>
        <v>13.391777092564654</v>
      </c>
      <c r="S112" s="89">
        <f t="shared" si="14"/>
        <v>31.247033501240644</v>
      </c>
    </row>
    <row r="113" spans="1:19" x14ac:dyDescent="0.25">
      <c r="A113" s="37">
        <v>41301</v>
      </c>
      <c r="B113" s="13">
        <v>10</v>
      </c>
      <c r="C113" s="13" t="s">
        <v>992</v>
      </c>
      <c r="D113" s="13">
        <v>2</v>
      </c>
      <c r="E113" s="13">
        <v>0.3</v>
      </c>
      <c r="F113" s="13">
        <v>7</v>
      </c>
      <c r="G113" s="13">
        <f t="shared" si="17"/>
        <v>795.77470000000005</v>
      </c>
      <c r="H113" s="149">
        <f t="shared" si="18"/>
        <v>3.8484510006474969E-3</v>
      </c>
      <c r="I113" s="150">
        <f t="shared" si="15"/>
        <v>3.0624999405049618</v>
      </c>
      <c r="J113" s="151">
        <f t="shared" si="10"/>
        <v>7.0685834705770344E-6</v>
      </c>
      <c r="K113" s="152">
        <f t="shared" si="16"/>
        <v>5.624999890723399E-3</v>
      </c>
      <c r="L113" s="146">
        <v>1.5990143163594182E-2</v>
      </c>
      <c r="M113" s="147">
        <v>12.724551378966211</v>
      </c>
      <c r="N113" s="146">
        <v>1.476050115431379E-2</v>
      </c>
      <c r="O113" s="147">
        <v>11.746033377923711</v>
      </c>
      <c r="P113" s="147">
        <v>24.47058475688992</v>
      </c>
      <c r="Q113" s="89">
        <f t="shared" si="12"/>
        <v>6.1077846619037812</v>
      </c>
      <c r="R113" s="89">
        <f t="shared" si="13"/>
        <v>4.5809530173902475</v>
      </c>
      <c r="S113" s="89">
        <f t="shared" si="14"/>
        <v>10.688737679294029</v>
      </c>
    </row>
    <row r="114" spans="1:19" x14ac:dyDescent="0.25">
      <c r="A114" s="37">
        <v>41301</v>
      </c>
      <c r="B114" s="13">
        <v>10</v>
      </c>
      <c r="C114" s="13" t="s">
        <v>992</v>
      </c>
      <c r="D114" s="13">
        <v>2</v>
      </c>
      <c r="E114" s="13">
        <v>2.7</v>
      </c>
      <c r="F114" s="13">
        <v>89</v>
      </c>
      <c r="G114" s="13">
        <f t="shared" si="17"/>
        <v>795.77470000000005</v>
      </c>
      <c r="H114" s="149">
        <f t="shared" si="18"/>
        <v>0.62211388522711886</v>
      </c>
      <c r="I114" s="150">
        <f t="shared" si="15"/>
        <v>495.06249038244499</v>
      </c>
      <c r="J114" s="151">
        <f t="shared" si="10"/>
        <v>5.7255526111673987E-4</v>
      </c>
      <c r="K114" s="152">
        <f t="shared" si="16"/>
        <v>0.45562499114859534</v>
      </c>
      <c r="L114" s="146">
        <v>1.6134727014894374</v>
      </c>
      <c r="M114" s="147">
        <v>1283.9607549859468</v>
      </c>
      <c r="N114" s="146">
        <v>1.4893966507448997</v>
      </c>
      <c r="O114" s="147">
        <v>1185.2241729275274</v>
      </c>
      <c r="P114" s="147">
        <v>2469.184927913474</v>
      </c>
      <c r="Q114" s="89">
        <f t="shared" si="12"/>
        <v>616.30116239325446</v>
      </c>
      <c r="R114" s="89">
        <f t="shared" si="13"/>
        <v>462.23742744173569</v>
      </c>
      <c r="S114" s="89">
        <f t="shared" si="14"/>
        <v>1078.53858983499</v>
      </c>
    </row>
    <row r="115" spans="1:19" x14ac:dyDescent="0.25">
      <c r="A115" s="37">
        <v>41301</v>
      </c>
      <c r="B115" s="13">
        <v>10</v>
      </c>
      <c r="C115" s="13" t="s">
        <v>992</v>
      </c>
      <c r="D115" s="13">
        <v>3</v>
      </c>
      <c r="E115" s="13">
        <v>0.9</v>
      </c>
      <c r="F115" s="13">
        <v>53</v>
      </c>
      <c r="G115" s="13">
        <f t="shared" si="17"/>
        <v>795.77470000000005</v>
      </c>
      <c r="H115" s="149">
        <f t="shared" si="18"/>
        <v>0.22061834409834324</v>
      </c>
      <c r="I115" s="150">
        <f t="shared" si="15"/>
        <v>175.56249658935587</v>
      </c>
      <c r="J115" s="151">
        <f t="shared" si="10"/>
        <v>6.3617251235193318E-5</v>
      </c>
      <c r="K115" s="152">
        <f t="shared" si="16"/>
        <v>5.0624999016510595E-2</v>
      </c>
      <c r="L115" s="146">
        <v>0.16062272406906555</v>
      </c>
      <c r="M115" s="147">
        <v>127.81950005924342</v>
      </c>
      <c r="N115" s="146">
        <v>0.14827083658815443</v>
      </c>
      <c r="O115" s="147">
        <v>117.99018050468763</v>
      </c>
      <c r="P115" s="147">
        <v>245.80968056393107</v>
      </c>
      <c r="Q115" s="89">
        <f t="shared" si="12"/>
        <v>61.353360028436839</v>
      </c>
      <c r="R115" s="89">
        <f t="shared" si="13"/>
        <v>46.01617039682818</v>
      </c>
      <c r="S115" s="89">
        <f t="shared" si="14"/>
        <v>107.36953042526503</v>
      </c>
    </row>
    <row r="116" spans="1:19" x14ac:dyDescent="0.25">
      <c r="A116" s="37">
        <v>41301</v>
      </c>
      <c r="B116" s="13">
        <v>10</v>
      </c>
      <c r="C116" s="13" t="s">
        <v>992</v>
      </c>
      <c r="D116" s="13">
        <v>3</v>
      </c>
      <c r="E116" s="13">
        <v>4</v>
      </c>
      <c r="F116" s="13">
        <v>188</v>
      </c>
      <c r="G116" s="13">
        <f t="shared" si="17"/>
        <v>795.77470000000005</v>
      </c>
      <c r="H116" s="149">
        <f t="shared" si="18"/>
        <v>2.7759112687119409</v>
      </c>
      <c r="I116" s="150">
        <f t="shared" si="15"/>
        <v>2208.9999570858645</v>
      </c>
      <c r="J116" s="151">
        <f t="shared" si="10"/>
        <v>1.2566370614359172E-3</v>
      </c>
      <c r="K116" s="152">
        <f t="shared" si="16"/>
        <v>0.99999998057304862</v>
      </c>
      <c r="L116" s="146">
        <v>3.6831864054624925</v>
      </c>
      <c r="M116" s="147">
        <v>2930.9865568509936</v>
      </c>
      <c r="N116" s="146">
        <v>3.3999493708824269</v>
      </c>
      <c r="O116" s="147">
        <v>2705.5936906291522</v>
      </c>
      <c r="P116" s="147">
        <v>5636.5802474801458</v>
      </c>
      <c r="Q116" s="89">
        <f t="shared" si="12"/>
        <v>1406.8735472884769</v>
      </c>
      <c r="R116" s="89">
        <f t="shared" si="13"/>
        <v>1055.1815393453694</v>
      </c>
      <c r="S116" s="89">
        <f t="shared" si="14"/>
        <v>2462.0550866338463</v>
      </c>
    </row>
    <row r="117" spans="1:19" x14ac:dyDescent="0.25">
      <c r="A117" s="37">
        <v>41301</v>
      </c>
      <c r="B117" s="13">
        <v>10</v>
      </c>
      <c r="C117" s="13" t="s">
        <v>992</v>
      </c>
      <c r="D117" s="13">
        <v>3</v>
      </c>
      <c r="E117" s="13">
        <v>5.6</v>
      </c>
      <c r="F117" s="13">
        <v>235</v>
      </c>
      <c r="G117" s="13">
        <f t="shared" si="17"/>
        <v>795.77470000000005</v>
      </c>
      <c r="H117" s="149">
        <f t="shared" si="18"/>
        <v>4.3373613573624086</v>
      </c>
      <c r="I117" s="150">
        <f t="shared" si="15"/>
        <v>3451.5624329466636</v>
      </c>
      <c r="J117" s="151">
        <f t="shared" si="10"/>
        <v>2.4630086404143973E-3</v>
      </c>
      <c r="K117" s="152">
        <f t="shared" si="16"/>
        <v>1.9599999619231749</v>
      </c>
      <c r="L117" s="146">
        <v>7.4660788786506664</v>
      </c>
      <c r="M117" s="147">
        <v>5941.316679834571</v>
      </c>
      <c r="N117" s="146">
        <v>6.89193741288243</v>
      </c>
      <c r="O117" s="147">
        <v>5484.4294271552926</v>
      </c>
      <c r="P117" s="147">
        <v>11425.746106989864</v>
      </c>
      <c r="Q117" s="89">
        <f t="shared" si="12"/>
        <v>2851.8320063205938</v>
      </c>
      <c r="R117" s="89">
        <f t="shared" si="13"/>
        <v>2138.9274765905643</v>
      </c>
      <c r="S117" s="89">
        <f t="shared" si="14"/>
        <v>4990.7594829111586</v>
      </c>
    </row>
    <row r="118" spans="1:19" x14ac:dyDescent="0.25">
      <c r="A118" s="37">
        <v>41301</v>
      </c>
      <c r="B118" s="13">
        <v>10</v>
      </c>
      <c r="C118" s="13" t="s">
        <v>992</v>
      </c>
      <c r="D118" s="13">
        <v>3</v>
      </c>
      <c r="E118" s="13">
        <v>0.3</v>
      </c>
      <c r="F118" s="13">
        <v>5.5</v>
      </c>
      <c r="G118" s="13">
        <f t="shared" si="17"/>
        <v>795.77470000000005</v>
      </c>
      <c r="H118" s="149">
        <f t="shared" si="18"/>
        <v>2.3758294442772811E-3</v>
      </c>
      <c r="I118" s="150">
        <f t="shared" si="15"/>
        <v>1.8906249632709202</v>
      </c>
      <c r="J118" s="151">
        <f t="shared" si="10"/>
        <v>7.0685834705770344E-6</v>
      </c>
      <c r="K118" s="152">
        <f t="shared" si="16"/>
        <v>5.624999890723399E-3</v>
      </c>
      <c r="L118" s="146">
        <v>1.5990143163594182E-2</v>
      </c>
      <c r="M118" s="147">
        <v>12.724551378966211</v>
      </c>
      <c r="N118" s="146">
        <v>1.476050115431379E-2</v>
      </c>
      <c r="O118" s="147">
        <v>11.746033377923711</v>
      </c>
      <c r="P118" s="147">
        <v>24.47058475688992</v>
      </c>
      <c r="Q118" s="89">
        <f t="shared" si="12"/>
        <v>6.1077846619037812</v>
      </c>
      <c r="R118" s="89">
        <f t="shared" si="13"/>
        <v>4.5809530173902475</v>
      </c>
      <c r="S118" s="89">
        <f t="shared" si="14"/>
        <v>10.688737679294029</v>
      </c>
    </row>
    <row r="119" spans="1:19" x14ac:dyDescent="0.25">
      <c r="A119" s="37">
        <v>41301</v>
      </c>
      <c r="B119" s="13">
        <v>10</v>
      </c>
      <c r="C119" s="13" t="s">
        <v>992</v>
      </c>
      <c r="D119" s="13">
        <v>3</v>
      </c>
      <c r="E119" s="13">
        <v>0.3</v>
      </c>
      <c r="F119" s="13">
        <v>10</v>
      </c>
      <c r="G119" s="13">
        <f t="shared" si="17"/>
        <v>795.77470000000005</v>
      </c>
      <c r="H119" s="149">
        <f t="shared" si="18"/>
        <v>7.8539816339744835E-3</v>
      </c>
      <c r="I119" s="150">
        <f t="shared" si="15"/>
        <v>6.2499998785815549</v>
      </c>
      <c r="J119" s="151">
        <f t="shared" si="10"/>
        <v>7.0685834705770344E-6</v>
      </c>
      <c r="K119" s="152">
        <f t="shared" si="16"/>
        <v>5.624999890723399E-3</v>
      </c>
      <c r="L119" s="146">
        <v>1.5990143163594182E-2</v>
      </c>
      <c r="M119" s="147">
        <v>12.724551378966211</v>
      </c>
      <c r="N119" s="146">
        <v>1.476050115431379E-2</v>
      </c>
      <c r="O119" s="147">
        <v>11.746033377923711</v>
      </c>
      <c r="P119" s="147">
        <v>24.47058475688992</v>
      </c>
      <c r="Q119" s="89">
        <f t="shared" si="12"/>
        <v>6.1077846619037812</v>
      </c>
      <c r="R119" s="89">
        <f t="shared" si="13"/>
        <v>4.5809530173902475</v>
      </c>
      <c r="S119" s="89">
        <f t="shared" si="14"/>
        <v>10.688737679294029</v>
      </c>
    </row>
    <row r="120" spans="1:19" x14ac:dyDescent="0.25">
      <c r="A120" s="37">
        <v>41301</v>
      </c>
      <c r="B120" s="13">
        <v>10</v>
      </c>
      <c r="C120" s="13" t="s">
        <v>992</v>
      </c>
      <c r="D120" s="13">
        <v>3</v>
      </c>
      <c r="E120" s="13">
        <v>0.2</v>
      </c>
      <c r="F120" s="13">
        <v>9.5</v>
      </c>
      <c r="G120" s="13">
        <f t="shared" si="17"/>
        <v>795.77470000000005</v>
      </c>
      <c r="H120" s="149">
        <f t="shared" si="18"/>
        <v>7.0882184246619708E-3</v>
      </c>
      <c r="I120" s="150">
        <f t="shared" si="15"/>
        <v>5.6406248904198524</v>
      </c>
      <c r="J120" s="151">
        <f t="shared" si="10"/>
        <v>3.1415926535897929E-6</v>
      </c>
      <c r="K120" s="152">
        <f t="shared" si="16"/>
        <v>2.4999999514326216E-3</v>
      </c>
      <c r="L120" s="146">
        <v>6.8243408189266113E-3</v>
      </c>
      <c r="M120" s="147">
        <v>5.4306377678790785</v>
      </c>
      <c r="N120" s="146">
        <v>6.2995490099511551E-3</v>
      </c>
      <c r="O120" s="147">
        <v>5.0130217235291781</v>
      </c>
      <c r="P120" s="147">
        <v>10.443659491408257</v>
      </c>
      <c r="Q120" s="89">
        <f t="shared" si="12"/>
        <v>2.6067061285819575</v>
      </c>
      <c r="R120" s="89">
        <f t="shared" si="13"/>
        <v>1.9550784721763794</v>
      </c>
      <c r="S120" s="89">
        <f t="shared" si="14"/>
        <v>4.5617846007583367</v>
      </c>
    </row>
    <row r="121" spans="1:19" x14ac:dyDescent="0.25">
      <c r="A121" s="37">
        <v>41301</v>
      </c>
      <c r="B121" s="13">
        <v>10</v>
      </c>
      <c r="C121" s="13" t="s">
        <v>992</v>
      </c>
      <c r="D121" s="13">
        <v>3</v>
      </c>
      <c r="E121" s="13">
        <v>0.2</v>
      </c>
      <c r="F121" s="13">
        <v>2</v>
      </c>
      <c r="G121" s="13">
        <f t="shared" si="17"/>
        <v>795.77470000000005</v>
      </c>
      <c r="H121" s="149">
        <f t="shared" si="18"/>
        <v>3.1415926535897931E-4</v>
      </c>
      <c r="I121" s="150">
        <f t="shared" si="15"/>
        <v>0.24999999514326215</v>
      </c>
      <c r="J121" s="151">
        <f t="shared" si="10"/>
        <v>3.1415926535897929E-6</v>
      </c>
      <c r="K121" s="152">
        <f t="shared" si="16"/>
        <v>2.4999999514326216E-3</v>
      </c>
      <c r="L121" s="146">
        <v>6.8243408189266113E-3</v>
      </c>
      <c r="M121" s="147">
        <v>5.4306377678790785</v>
      </c>
      <c r="N121" s="146">
        <v>6.2995490099511551E-3</v>
      </c>
      <c r="O121" s="147">
        <v>5.0130217235291781</v>
      </c>
      <c r="P121" s="147">
        <v>10.443659491408257</v>
      </c>
      <c r="Q121" s="89">
        <f t="shared" si="12"/>
        <v>2.6067061285819575</v>
      </c>
      <c r="R121" s="89">
        <f t="shared" si="13"/>
        <v>1.9550784721763794</v>
      </c>
      <c r="S121" s="89">
        <f t="shared" si="14"/>
        <v>4.5617846007583367</v>
      </c>
    </row>
    <row r="122" spans="1:19" x14ac:dyDescent="0.25">
      <c r="A122" s="37">
        <v>41301</v>
      </c>
      <c r="B122" s="13">
        <v>10</v>
      </c>
      <c r="C122" s="13" t="s">
        <v>992</v>
      </c>
      <c r="D122" s="13">
        <v>3</v>
      </c>
      <c r="E122" s="13">
        <v>0.3</v>
      </c>
      <c r="F122" s="13">
        <v>9.5</v>
      </c>
      <c r="G122" s="13">
        <f t="shared" si="17"/>
        <v>795.77470000000005</v>
      </c>
      <c r="H122" s="149">
        <f t="shared" si="18"/>
        <v>7.0882184246619708E-3</v>
      </c>
      <c r="I122" s="150">
        <f t="shared" si="15"/>
        <v>5.6406248904198524</v>
      </c>
      <c r="J122" s="151">
        <f t="shared" si="10"/>
        <v>7.0685834705770344E-6</v>
      </c>
      <c r="K122" s="152">
        <f t="shared" si="16"/>
        <v>5.624999890723399E-3</v>
      </c>
      <c r="L122" s="146">
        <v>1.5990143163594182E-2</v>
      </c>
      <c r="M122" s="147">
        <v>12.724551378966211</v>
      </c>
      <c r="N122" s="146">
        <v>1.476050115431379E-2</v>
      </c>
      <c r="O122" s="147">
        <v>11.746033377923711</v>
      </c>
      <c r="P122" s="147">
        <v>24.47058475688992</v>
      </c>
      <c r="Q122" s="89">
        <f t="shared" si="12"/>
        <v>6.1077846619037812</v>
      </c>
      <c r="R122" s="89">
        <f t="shared" si="13"/>
        <v>4.5809530173902475</v>
      </c>
      <c r="S122" s="89">
        <f t="shared" si="14"/>
        <v>10.688737679294029</v>
      </c>
    </row>
    <row r="123" spans="1:19" x14ac:dyDescent="0.25">
      <c r="A123" s="37">
        <v>41301</v>
      </c>
      <c r="B123" s="13">
        <v>10</v>
      </c>
      <c r="C123" s="13" t="s">
        <v>992</v>
      </c>
      <c r="D123" s="13">
        <v>3</v>
      </c>
      <c r="E123" s="13">
        <v>0.5</v>
      </c>
      <c r="F123" s="13">
        <v>6.5</v>
      </c>
      <c r="G123" s="13">
        <f t="shared" si="17"/>
        <v>795.77470000000005</v>
      </c>
      <c r="H123" s="149">
        <f t="shared" si="18"/>
        <v>3.3183072403542195E-3</v>
      </c>
      <c r="I123" s="150">
        <f t="shared" si="15"/>
        <v>2.6406249487007072</v>
      </c>
      <c r="J123" s="151">
        <f t="shared" si="10"/>
        <v>1.9634954084936207E-5</v>
      </c>
      <c r="K123" s="152">
        <f t="shared" si="16"/>
        <v>1.5624999696453885E-2</v>
      </c>
      <c r="L123" s="146">
        <v>4.6744952875994054E-2</v>
      </c>
      <c r="M123" s="147">
        <v>37.19845085140831</v>
      </c>
      <c r="N123" s="146">
        <v>4.3150265999830115E-2</v>
      </c>
      <c r="O123" s="147">
        <v>34.33788998093501</v>
      </c>
      <c r="P123" s="147">
        <v>71.536340832343313</v>
      </c>
      <c r="Q123" s="89">
        <f t="shared" si="12"/>
        <v>17.855256408675988</v>
      </c>
      <c r="R123" s="89">
        <f t="shared" si="13"/>
        <v>13.391777092564654</v>
      </c>
      <c r="S123" s="89">
        <f t="shared" si="14"/>
        <v>31.247033501240644</v>
      </c>
    </row>
    <row r="124" spans="1:19" x14ac:dyDescent="0.25">
      <c r="A124" s="37">
        <v>41301</v>
      </c>
      <c r="B124" s="13">
        <v>10</v>
      </c>
      <c r="C124" s="13" t="s">
        <v>992</v>
      </c>
      <c r="D124" s="13">
        <v>3</v>
      </c>
      <c r="E124" s="13">
        <v>0.3</v>
      </c>
      <c r="F124" s="13">
        <v>6.5</v>
      </c>
      <c r="G124" s="13">
        <f t="shared" si="17"/>
        <v>795.77470000000005</v>
      </c>
      <c r="H124" s="149">
        <f t="shared" si="18"/>
        <v>3.3183072403542195E-3</v>
      </c>
      <c r="I124" s="150">
        <f t="shared" si="15"/>
        <v>2.6406249487007072</v>
      </c>
      <c r="J124" s="151">
        <f t="shared" si="10"/>
        <v>7.0685834705770344E-6</v>
      </c>
      <c r="K124" s="152">
        <f t="shared" si="16"/>
        <v>5.624999890723399E-3</v>
      </c>
      <c r="L124" s="146">
        <v>1.5990143163594182E-2</v>
      </c>
      <c r="M124" s="147">
        <v>12.724551378966211</v>
      </c>
      <c r="N124" s="146">
        <v>1.476050115431379E-2</v>
      </c>
      <c r="O124" s="147">
        <v>11.746033377923711</v>
      </c>
      <c r="P124" s="147">
        <v>24.47058475688992</v>
      </c>
      <c r="Q124" s="89">
        <f t="shared" si="12"/>
        <v>6.1077846619037812</v>
      </c>
      <c r="R124" s="89">
        <f t="shared" si="13"/>
        <v>4.5809530173902475</v>
      </c>
      <c r="S124" s="89">
        <f t="shared" si="14"/>
        <v>10.688737679294029</v>
      </c>
    </row>
    <row r="125" spans="1:19" x14ac:dyDescent="0.25">
      <c r="A125" s="37">
        <v>41301</v>
      </c>
      <c r="B125" s="13">
        <v>10</v>
      </c>
      <c r="C125" s="13" t="s">
        <v>992</v>
      </c>
      <c r="D125" s="13">
        <v>3</v>
      </c>
      <c r="E125" s="13">
        <v>0.4</v>
      </c>
      <c r="F125" s="13">
        <v>10.5</v>
      </c>
      <c r="G125" s="13">
        <f t="shared" si="17"/>
        <v>795.77470000000005</v>
      </c>
      <c r="H125" s="149">
        <f t="shared" si="18"/>
        <v>8.6590147514568668E-3</v>
      </c>
      <c r="I125" s="150">
        <f t="shared" si="15"/>
        <v>6.8906248661361635</v>
      </c>
      <c r="J125" s="151">
        <f t="shared" si="10"/>
        <v>1.2566370614359172E-5</v>
      </c>
      <c r="K125" s="152">
        <f t="shared" si="16"/>
        <v>9.9999998057304865E-3</v>
      </c>
      <c r="L125" s="146">
        <v>2.9256589556114938E-2</v>
      </c>
      <c r="M125" s="147">
        <v>23.2816537770405</v>
      </c>
      <c r="N125" s="146">
        <v>2.7006757819249702E-2</v>
      </c>
      <c r="O125" s="147">
        <v>21.491294601586088</v>
      </c>
      <c r="P125" s="147">
        <v>44.772948378626587</v>
      </c>
      <c r="Q125" s="89">
        <f t="shared" si="12"/>
        <v>11.17519381297944</v>
      </c>
      <c r="R125" s="89">
        <f t="shared" si="13"/>
        <v>8.3816048946185742</v>
      </c>
      <c r="S125" s="89">
        <f t="shared" si="14"/>
        <v>19.556798707598013</v>
      </c>
    </row>
    <row r="126" spans="1:19" x14ac:dyDescent="0.25">
      <c r="A126" s="37">
        <v>41301</v>
      </c>
      <c r="B126" s="13">
        <v>10</v>
      </c>
      <c r="C126" s="13" t="s">
        <v>992</v>
      </c>
      <c r="D126" s="13">
        <v>3</v>
      </c>
      <c r="E126" s="13">
        <v>0.3</v>
      </c>
      <c r="F126" s="13">
        <v>7</v>
      </c>
      <c r="G126" s="13">
        <f t="shared" si="17"/>
        <v>795.77470000000005</v>
      </c>
      <c r="H126" s="149">
        <f t="shared" si="18"/>
        <v>3.8484510006474969E-3</v>
      </c>
      <c r="I126" s="150">
        <f t="shared" si="15"/>
        <v>3.0624999405049618</v>
      </c>
      <c r="J126" s="151">
        <f t="shared" si="10"/>
        <v>7.0685834705770344E-6</v>
      </c>
      <c r="K126" s="152">
        <f t="shared" si="16"/>
        <v>5.624999890723399E-3</v>
      </c>
      <c r="L126" s="146">
        <v>1.5990143163594182E-2</v>
      </c>
      <c r="M126" s="147">
        <v>12.724551378966211</v>
      </c>
      <c r="N126" s="146">
        <v>1.476050115431379E-2</v>
      </c>
      <c r="O126" s="147">
        <v>11.746033377923711</v>
      </c>
      <c r="P126" s="147">
        <v>24.47058475688992</v>
      </c>
      <c r="Q126" s="89">
        <f t="shared" si="12"/>
        <v>6.1077846619037812</v>
      </c>
      <c r="R126" s="89">
        <f t="shared" si="13"/>
        <v>4.5809530173902475</v>
      </c>
      <c r="S126" s="89">
        <f t="shared" si="14"/>
        <v>10.688737679294029</v>
      </c>
    </row>
    <row r="127" spans="1:19" x14ac:dyDescent="0.25">
      <c r="A127" s="37">
        <v>41301</v>
      </c>
      <c r="B127" s="13">
        <v>10</v>
      </c>
      <c r="C127" s="13" t="s">
        <v>992</v>
      </c>
      <c r="D127" s="13">
        <v>3</v>
      </c>
      <c r="E127" s="13">
        <v>2.1</v>
      </c>
      <c r="F127" s="13">
        <v>71</v>
      </c>
      <c r="G127" s="13">
        <f t="shared" si="17"/>
        <v>795.77470000000005</v>
      </c>
      <c r="H127" s="149">
        <f t="shared" si="18"/>
        <v>0.39591921416865367</v>
      </c>
      <c r="I127" s="150">
        <f t="shared" si="15"/>
        <v>315.06249387929614</v>
      </c>
      <c r="J127" s="151">
        <f t="shared" si="10"/>
        <v>3.4636059005827474E-4</v>
      </c>
      <c r="K127" s="152">
        <f t="shared" si="16"/>
        <v>0.2756249946454466</v>
      </c>
      <c r="L127" s="146">
        <v>0.95182747358514541</v>
      </c>
      <c r="M127" s="147">
        <v>757.44022224397702</v>
      </c>
      <c r="N127" s="146">
        <v>0.8786319408664478</v>
      </c>
      <c r="O127" s="147">
        <v>699.19306915341531</v>
      </c>
      <c r="P127" s="147">
        <v>1456.6332913973924</v>
      </c>
      <c r="Q127" s="89">
        <f t="shared" si="12"/>
        <v>363.57130667710896</v>
      </c>
      <c r="R127" s="89">
        <f t="shared" si="13"/>
        <v>272.685296969832</v>
      </c>
      <c r="S127" s="89">
        <f t="shared" si="14"/>
        <v>636.2566036469409</v>
      </c>
    </row>
    <row r="128" spans="1:19" x14ac:dyDescent="0.25">
      <c r="A128" s="37">
        <v>41301</v>
      </c>
      <c r="B128" s="13">
        <v>10</v>
      </c>
      <c r="C128" s="13" t="s">
        <v>992</v>
      </c>
      <c r="D128" s="13">
        <v>3</v>
      </c>
      <c r="E128" s="13">
        <v>0.2</v>
      </c>
      <c r="F128" s="13">
        <v>5</v>
      </c>
      <c r="G128" s="13">
        <f t="shared" si="17"/>
        <v>795.77470000000005</v>
      </c>
      <c r="H128" s="149">
        <f t="shared" si="18"/>
        <v>1.9634954084936209E-3</v>
      </c>
      <c r="I128" s="150">
        <f t="shared" si="15"/>
        <v>1.5624999696453887</v>
      </c>
      <c r="J128" s="151">
        <f t="shared" si="10"/>
        <v>3.1415926535897929E-6</v>
      </c>
      <c r="K128" s="152">
        <f t="shared" si="16"/>
        <v>2.4999999514326216E-3</v>
      </c>
      <c r="L128" s="146">
        <v>6.8243408189266113E-3</v>
      </c>
      <c r="M128" s="147">
        <v>5.4306377678790785</v>
      </c>
      <c r="N128" s="146">
        <v>6.2995490099511551E-3</v>
      </c>
      <c r="O128" s="147">
        <v>5.0130217235291781</v>
      </c>
      <c r="P128" s="147">
        <v>10.443659491408257</v>
      </c>
      <c r="Q128" s="89">
        <f t="shared" si="12"/>
        <v>2.6067061285819575</v>
      </c>
      <c r="R128" s="89">
        <f t="shared" si="13"/>
        <v>1.9550784721763794</v>
      </c>
      <c r="S128" s="89">
        <f t="shared" si="14"/>
        <v>4.5617846007583367</v>
      </c>
    </row>
    <row r="129" spans="1:19" x14ac:dyDescent="0.25">
      <c r="A129" s="37">
        <v>41301</v>
      </c>
      <c r="B129" s="13">
        <v>10</v>
      </c>
      <c r="C129" s="13" t="s">
        <v>992</v>
      </c>
      <c r="D129" s="13">
        <v>3</v>
      </c>
      <c r="E129" s="13">
        <v>0.8</v>
      </c>
      <c r="F129" s="13">
        <v>6.5</v>
      </c>
      <c r="G129" s="13">
        <f t="shared" si="17"/>
        <v>795.77470000000005</v>
      </c>
      <c r="H129" s="149">
        <f t="shared" si="18"/>
        <v>3.3183072403542195E-3</v>
      </c>
      <c r="I129" s="150">
        <f t="shared" si="15"/>
        <v>2.6406249487007072</v>
      </c>
      <c r="J129" s="151">
        <f t="shared" si="10"/>
        <v>5.0265482457436686E-5</v>
      </c>
      <c r="K129" s="152">
        <f t="shared" si="16"/>
        <v>3.9999999222921946E-2</v>
      </c>
      <c r="L129" s="146">
        <v>0.12542574516224186</v>
      </c>
      <c r="M129" s="147">
        <v>99.810634728759482</v>
      </c>
      <c r="N129" s="146">
        <v>0.11578050535926547</v>
      </c>
      <c r="O129" s="147">
        <v>92.135196918117884</v>
      </c>
      <c r="P129" s="147">
        <v>191.94583164687737</v>
      </c>
      <c r="Q129" s="89">
        <f t="shared" si="12"/>
        <v>47.909104669804549</v>
      </c>
      <c r="R129" s="89">
        <f t="shared" si="13"/>
        <v>35.932726798065978</v>
      </c>
      <c r="S129" s="89">
        <f t="shared" si="14"/>
        <v>83.84183146787052</v>
      </c>
    </row>
    <row r="130" spans="1:19" x14ac:dyDescent="0.25">
      <c r="A130" s="37">
        <v>41301</v>
      </c>
      <c r="B130" s="13">
        <v>10</v>
      </c>
      <c r="C130" s="13" t="s">
        <v>992</v>
      </c>
      <c r="D130" s="13">
        <v>3</v>
      </c>
      <c r="E130" s="13">
        <v>0.3</v>
      </c>
      <c r="F130" s="13">
        <v>8</v>
      </c>
      <c r="G130" s="13">
        <f t="shared" si="17"/>
        <v>795.77470000000005</v>
      </c>
      <c r="H130" s="149">
        <f t="shared" si="18"/>
        <v>5.0265482457436689E-3</v>
      </c>
      <c r="I130" s="150">
        <f t="shared" si="15"/>
        <v>3.9999999222921945</v>
      </c>
      <c r="J130" s="151">
        <f t="shared" ref="J130:J193" si="19">((+E130/200)^2)*PI()</f>
        <v>7.0685834705770344E-6</v>
      </c>
      <c r="K130" s="152">
        <f t="shared" si="16"/>
        <v>5.624999890723399E-3</v>
      </c>
      <c r="L130" s="146">
        <v>1.5990143163594182E-2</v>
      </c>
      <c r="M130" s="147">
        <v>12.724551378966211</v>
      </c>
      <c r="N130" s="146">
        <v>1.476050115431379E-2</v>
      </c>
      <c r="O130" s="147">
        <v>11.746033377923711</v>
      </c>
      <c r="P130" s="147">
        <v>24.47058475688992</v>
      </c>
      <c r="Q130" s="89">
        <f t="shared" si="12"/>
        <v>6.1077846619037812</v>
      </c>
      <c r="R130" s="89">
        <f t="shared" si="13"/>
        <v>4.5809530173902475</v>
      </c>
      <c r="S130" s="89">
        <f t="shared" si="14"/>
        <v>10.688737679294029</v>
      </c>
    </row>
    <row r="131" spans="1:19" x14ac:dyDescent="0.25">
      <c r="A131" s="37">
        <v>41301</v>
      </c>
      <c r="B131" s="13">
        <v>10</v>
      </c>
      <c r="C131" s="13" t="s">
        <v>992</v>
      </c>
      <c r="D131" s="13">
        <v>3</v>
      </c>
      <c r="E131" s="13">
        <v>0.4</v>
      </c>
      <c r="F131" s="13">
        <v>5.5</v>
      </c>
      <c r="G131" s="13">
        <f t="shared" si="17"/>
        <v>795.77470000000005</v>
      </c>
      <c r="H131" s="149">
        <f t="shared" si="18"/>
        <v>2.3758294442772811E-3</v>
      </c>
      <c r="I131" s="150">
        <f t="shared" si="15"/>
        <v>1.8906249632709202</v>
      </c>
      <c r="J131" s="151">
        <f t="shared" si="19"/>
        <v>1.2566370614359172E-5</v>
      </c>
      <c r="K131" s="152">
        <f t="shared" si="16"/>
        <v>9.9999998057304865E-3</v>
      </c>
      <c r="L131" s="146">
        <v>2.9256589556114938E-2</v>
      </c>
      <c r="M131" s="147">
        <v>23.2816537770405</v>
      </c>
      <c r="N131" s="146">
        <v>2.7006757819249702E-2</v>
      </c>
      <c r="O131" s="147">
        <v>21.491294601586088</v>
      </c>
      <c r="P131" s="147">
        <v>44.772948378626587</v>
      </c>
      <c r="Q131" s="89">
        <f t="shared" ref="Q131:Q194" si="20">M131*0.48</f>
        <v>11.17519381297944</v>
      </c>
      <c r="R131" s="89">
        <f t="shared" ref="R131:R194" si="21">O131*0.39</f>
        <v>8.3816048946185742</v>
      </c>
      <c r="S131" s="89">
        <f t="shared" ref="S131:S194" si="22">SUM(Q131:R131)</f>
        <v>19.556798707598013</v>
      </c>
    </row>
    <row r="132" spans="1:19" x14ac:dyDescent="0.25">
      <c r="A132" s="37">
        <v>41301</v>
      </c>
      <c r="B132" s="13">
        <v>10</v>
      </c>
      <c r="C132" s="13" t="s">
        <v>992</v>
      </c>
      <c r="D132" s="13">
        <v>3</v>
      </c>
      <c r="E132" s="13">
        <v>0.3</v>
      </c>
      <c r="F132" s="13">
        <v>7</v>
      </c>
      <c r="G132" s="13">
        <f t="shared" si="17"/>
        <v>795.77470000000005</v>
      </c>
      <c r="H132" s="149">
        <f t="shared" si="18"/>
        <v>3.8484510006474969E-3</v>
      </c>
      <c r="I132" s="150">
        <f t="shared" ref="I132:I195" si="23">G132*H132</f>
        <v>3.0624999405049618</v>
      </c>
      <c r="J132" s="151">
        <f t="shared" si="19"/>
        <v>7.0685834705770344E-6</v>
      </c>
      <c r="K132" s="152">
        <f t="shared" ref="K132:K195" si="24">G132*J132</f>
        <v>5.624999890723399E-3</v>
      </c>
      <c r="L132" s="146">
        <v>1.5990143163594182E-2</v>
      </c>
      <c r="M132" s="147">
        <v>12.724551378966211</v>
      </c>
      <c r="N132" s="146">
        <v>1.476050115431379E-2</v>
      </c>
      <c r="O132" s="147">
        <v>11.746033377923711</v>
      </c>
      <c r="P132" s="147">
        <v>24.47058475688992</v>
      </c>
      <c r="Q132" s="89">
        <f t="shared" si="20"/>
        <v>6.1077846619037812</v>
      </c>
      <c r="R132" s="89">
        <f t="shared" si="21"/>
        <v>4.5809530173902475</v>
      </c>
      <c r="S132" s="89">
        <f t="shared" si="22"/>
        <v>10.688737679294029</v>
      </c>
    </row>
    <row r="133" spans="1:19" x14ac:dyDescent="0.25">
      <c r="A133" s="37">
        <v>41301</v>
      </c>
      <c r="B133" s="13">
        <v>10</v>
      </c>
      <c r="C133" s="13" t="s">
        <v>992</v>
      </c>
      <c r="D133" s="13">
        <v>3</v>
      </c>
      <c r="E133" s="13">
        <v>0.3</v>
      </c>
      <c r="F133" s="13">
        <v>4.4000000000000004</v>
      </c>
      <c r="G133" s="13">
        <f t="shared" ref="G133:G196" si="25">IF(E133&lt;30,795.7747,64.9612)</f>
        <v>795.77470000000005</v>
      </c>
      <c r="H133" s="149">
        <f t="shared" si="18"/>
        <v>1.5205308443374602E-3</v>
      </c>
      <c r="I133" s="150">
        <f t="shared" si="23"/>
        <v>1.2099999764933891</v>
      </c>
      <c r="J133" s="151">
        <f t="shared" si="19"/>
        <v>7.0685834705770344E-6</v>
      </c>
      <c r="K133" s="152">
        <f t="shared" si="24"/>
        <v>5.624999890723399E-3</v>
      </c>
      <c r="L133" s="146">
        <v>1.5990143163594182E-2</v>
      </c>
      <c r="M133" s="147">
        <v>12.724551378966211</v>
      </c>
      <c r="N133" s="146">
        <v>1.476050115431379E-2</v>
      </c>
      <c r="O133" s="147">
        <v>11.746033377923711</v>
      </c>
      <c r="P133" s="147">
        <v>24.47058475688992</v>
      </c>
      <c r="Q133" s="89">
        <f t="shared" si="20"/>
        <v>6.1077846619037812</v>
      </c>
      <c r="R133" s="89">
        <f t="shared" si="21"/>
        <v>4.5809530173902475</v>
      </c>
      <c r="S133" s="89">
        <f t="shared" si="22"/>
        <v>10.688737679294029</v>
      </c>
    </row>
    <row r="134" spans="1:19" x14ac:dyDescent="0.25">
      <c r="A134" s="37">
        <v>41301</v>
      </c>
      <c r="B134" s="13">
        <v>10</v>
      </c>
      <c r="C134" s="13" t="s">
        <v>992</v>
      </c>
      <c r="D134" s="13">
        <v>3</v>
      </c>
      <c r="E134" s="13">
        <v>0.2</v>
      </c>
      <c r="F134" s="13">
        <v>3.5</v>
      </c>
      <c r="G134" s="13">
        <f t="shared" si="25"/>
        <v>795.77470000000005</v>
      </c>
      <c r="H134" s="149">
        <f t="shared" si="18"/>
        <v>9.6211275016187424E-4</v>
      </c>
      <c r="I134" s="150">
        <f t="shared" si="23"/>
        <v>0.76562498512624044</v>
      </c>
      <c r="J134" s="151">
        <f t="shared" si="19"/>
        <v>3.1415926535897929E-6</v>
      </c>
      <c r="K134" s="152">
        <f t="shared" si="24"/>
        <v>2.4999999514326216E-3</v>
      </c>
      <c r="L134" s="146">
        <v>6.8243408189266113E-3</v>
      </c>
      <c r="M134" s="147">
        <v>5.4306377678790785</v>
      </c>
      <c r="N134" s="146">
        <v>6.2995490099511551E-3</v>
      </c>
      <c r="O134" s="147">
        <v>5.0130217235291781</v>
      </c>
      <c r="P134" s="147">
        <v>10.443659491408257</v>
      </c>
      <c r="Q134" s="89">
        <f t="shared" si="20"/>
        <v>2.6067061285819575</v>
      </c>
      <c r="R134" s="89">
        <f t="shared" si="21"/>
        <v>1.9550784721763794</v>
      </c>
      <c r="S134" s="89">
        <f t="shared" si="22"/>
        <v>4.5617846007583367</v>
      </c>
    </row>
    <row r="135" spans="1:19" x14ac:dyDescent="0.25">
      <c r="A135" s="37">
        <v>41301</v>
      </c>
      <c r="B135" s="13">
        <v>10</v>
      </c>
      <c r="C135" s="13" t="s">
        <v>992</v>
      </c>
      <c r="D135" s="13">
        <v>3</v>
      </c>
      <c r="E135" s="13">
        <v>0.4</v>
      </c>
      <c r="F135" s="13">
        <v>6.5</v>
      </c>
      <c r="G135" s="13">
        <f t="shared" si="25"/>
        <v>795.77470000000005</v>
      </c>
      <c r="H135" s="149">
        <f t="shared" ref="H135:H198" si="26">((+F135/200)^2)*PI()</f>
        <v>3.3183072403542195E-3</v>
      </c>
      <c r="I135" s="150">
        <f t="shared" si="23"/>
        <v>2.6406249487007072</v>
      </c>
      <c r="J135" s="151">
        <f t="shared" si="19"/>
        <v>1.2566370614359172E-5</v>
      </c>
      <c r="K135" s="152">
        <f t="shared" si="24"/>
        <v>9.9999998057304865E-3</v>
      </c>
      <c r="L135" s="146">
        <v>2.9256589556114938E-2</v>
      </c>
      <c r="M135" s="147">
        <v>23.2816537770405</v>
      </c>
      <c r="N135" s="146">
        <v>2.7006757819249702E-2</v>
      </c>
      <c r="O135" s="147">
        <v>21.491294601586088</v>
      </c>
      <c r="P135" s="147">
        <v>44.772948378626587</v>
      </c>
      <c r="Q135" s="89">
        <f t="shared" si="20"/>
        <v>11.17519381297944</v>
      </c>
      <c r="R135" s="89">
        <f t="shared" si="21"/>
        <v>8.3816048946185742</v>
      </c>
      <c r="S135" s="89">
        <f t="shared" si="22"/>
        <v>19.556798707598013</v>
      </c>
    </row>
    <row r="136" spans="1:19" x14ac:dyDescent="0.25">
      <c r="A136" s="37">
        <v>41301</v>
      </c>
      <c r="B136" s="13">
        <v>10</v>
      </c>
      <c r="C136" s="13" t="s">
        <v>992</v>
      </c>
      <c r="D136" s="13">
        <v>3</v>
      </c>
      <c r="E136" s="13">
        <v>0.6</v>
      </c>
      <c r="F136" s="13">
        <v>15</v>
      </c>
      <c r="G136" s="13">
        <f t="shared" si="25"/>
        <v>795.77470000000005</v>
      </c>
      <c r="H136" s="149">
        <f t="shared" si="26"/>
        <v>1.7671458676442587E-2</v>
      </c>
      <c r="I136" s="150">
        <f t="shared" si="23"/>
        <v>14.062499726808497</v>
      </c>
      <c r="J136" s="151">
        <f t="shared" si="19"/>
        <v>2.8274333882308137E-5</v>
      </c>
      <c r="K136" s="152">
        <f t="shared" si="24"/>
        <v>2.2499999562893596E-2</v>
      </c>
      <c r="L136" s="146">
        <v>6.8551244419585516E-2</v>
      </c>
      <c r="M136" s="147">
        <v>54.551345962622342</v>
      </c>
      <c r="N136" s="146">
        <v>6.3279653723719395E-2</v>
      </c>
      <c r="O136" s="147">
        <v>50.356347458096685</v>
      </c>
      <c r="P136" s="147">
        <v>104.90769342071903</v>
      </c>
      <c r="Q136" s="89">
        <f t="shared" si="20"/>
        <v>26.184646062058722</v>
      </c>
      <c r="R136" s="89">
        <f t="shared" si="21"/>
        <v>19.638975508657708</v>
      </c>
      <c r="S136" s="89">
        <f t="shared" si="22"/>
        <v>45.823621570716426</v>
      </c>
    </row>
    <row r="137" spans="1:19" x14ac:dyDescent="0.25">
      <c r="A137" s="37">
        <v>41301</v>
      </c>
      <c r="B137" s="13">
        <v>10</v>
      </c>
      <c r="C137" s="13" t="s">
        <v>992</v>
      </c>
      <c r="D137" s="13">
        <v>3</v>
      </c>
      <c r="E137" s="13">
        <v>0.3</v>
      </c>
      <c r="F137" s="13">
        <v>8</v>
      </c>
      <c r="G137" s="13">
        <f t="shared" si="25"/>
        <v>795.77470000000005</v>
      </c>
      <c r="H137" s="149">
        <f t="shared" si="26"/>
        <v>5.0265482457436689E-3</v>
      </c>
      <c r="I137" s="150">
        <f t="shared" si="23"/>
        <v>3.9999999222921945</v>
      </c>
      <c r="J137" s="151">
        <f t="shared" si="19"/>
        <v>7.0685834705770344E-6</v>
      </c>
      <c r="K137" s="152">
        <f t="shared" si="24"/>
        <v>5.624999890723399E-3</v>
      </c>
      <c r="L137" s="146">
        <v>1.5990143163594182E-2</v>
      </c>
      <c r="M137" s="147">
        <v>12.724551378966211</v>
      </c>
      <c r="N137" s="146">
        <v>1.476050115431379E-2</v>
      </c>
      <c r="O137" s="147">
        <v>11.746033377923711</v>
      </c>
      <c r="P137" s="147">
        <v>24.47058475688992</v>
      </c>
      <c r="Q137" s="89">
        <f t="shared" si="20"/>
        <v>6.1077846619037812</v>
      </c>
      <c r="R137" s="89">
        <f t="shared" si="21"/>
        <v>4.5809530173902475</v>
      </c>
      <c r="S137" s="89">
        <f t="shared" si="22"/>
        <v>10.688737679294029</v>
      </c>
    </row>
    <row r="138" spans="1:19" x14ac:dyDescent="0.25">
      <c r="A138" s="37">
        <v>41301</v>
      </c>
      <c r="B138" s="13">
        <v>10</v>
      </c>
      <c r="C138" s="13" t="s">
        <v>992</v>
      </c>
      <c r="D138" s="13">
        <v>3</v>
      </c>
      <c r="E138" s="13">
        <v>0.2</v>
      </c>
      <c r="F138" s="13">
        <v>5.5</v>
      </c>
      <c r="G138" s="13">
        <f t="shared" si="25"/>
        <v>795.77470000000005</v>
      </c>
      <c r="H138" s="149">
        <f t="shared" si="26"/>
        <v>2.3758294442772811E-3</v>
      </c>
      <c r="I138" s="150">
        <f t="shared" si="23"/>
        <v>1.8906249632709202</v>
      </c>
      <c r="J138" s="151">
        <f t="shared" si="19"/>
        <v>3.1415926535897929E-6</v>
      </c>
      <c r="K138" s="152">
        <f t="shared" si="24"/>
        <v>2.4999999514326216E-3</v>
      </c>
      <c r="L138" s="146">
        <v>6.8243408189266113E-3</v>
      </c>
      <c r="M138" s="147">
        <v>5.4306377678790785</v>
      </c>
      <c r="N138" s="146">
        <v>6.2995490099511551E-3</v>
      </c>
      <c r="O138" s="147">
        <v>5.0130217235291781</v>
      </c>
      <c r="P138" s="147">
        <v>10.443659491408257</v>
      </c>
      <c r="Q138" s="89">
        <f t="shared" si="20"/>
        <v>2.6067061285819575</v>
      </c>
      <c r="R138" s="89">
        <f t="shared" si="21"/>
        <v>1.9550784721763794</v>
      </c>
      <c r="S138" s="89">
        <f t="shared" si="22"/>
        <v>4.5617846007583367</v>
      </c>
    </row>
    <row r="139" spans="1:19" x14ac:dyDescent="0.25">
      <c r="A139" s="37">
        <v>41301</v>
      </c>
      <c r="B139" s="13">
        <v>10</v>
      </c>
      <c r="C139" s="13" t="s">
        <v>992</v>
      </c>
      <c r="D139" s="13">
        <v>3</v>
      </c>
      <c r="E139" s="13">
        <v>0.3</v>
      </c>
      <c r="F139" s="13">
        <v>6</v>
      </c>
      <c r="G139" s="13">
        <f t="shared" si="25"/>
        <v>795.77470000000005</v>
      </c>
      <c r="H139" s="149">
        <f t="shared" si="26"/>
        <v>2.8274333882308137E-3</v>
      </c>
      <c r="I139" s="150">
        <f t="shared" si="23"/>
        <v>2.2499999562893596</v>
      </c>
      <c r="J139" s="151">
        <f t="shared" si="19"/>
        <v>7.0685834705770344E-6</v>
      </c>
      <c r="K139" s="152">
        <f t="shared" si="24"/>
        <v>5.624999890723399E-3</v>
      </c>
      <c r="L139" s="146">
        <v>1.5990143163594182E-2</v>
      </c>
      <c r="M139" s="147">
        <v>12.724551378966211</v>
      </c>
      <c r="N139" s="146">
        <v>1.476050115431379E-2</v>
      </c>
      <c r="O139" s="147">
        <v>11.746033377923711</v>
      </c>
      <c r="P139" s="147">
        <v>24.47058475688992</v>
      </c>
      <c r="Q139" s="89">
        <f t="shared" si="20"/>
        <v>6.1077846619037812</v>
      </c>
      <c r="R139" s="89">
        <f t="shared" si="21"/>
        <v>4.5809530173902475</v>
      </c>
      <c r="S139" s="89">
        <f t="shared" si="22"/>
        <v>10.688737679294029</v>
      </c>
    </row>
    <row r="140" spans="1:19" x14ac:dyDescent="0.25">
      <c r="A140" s="37">
        <v>41301</v>
      </c>
      <c r="B140" s="13">
        <v>10</v>
      </c>
      <c r="C140" s="13" t="s">
        <v>992</v>
      </c>
      <c r="D140" s="13">
        <v>3</v>
      </c>
      <c r="E140" s="13">
        <v>0.4</v>
      </c>
      <c r="F140" s="13">
        <v>7</v>
      </c>
      <c r="G140" s="13">
        <f t="shared" si="25"/>
        <v>795.77470000000005</v>
      </c>
      <c r="H140" s="149">
        <f t="shared" si="26"/>
        <v>3.8484510006474969E-3</v>
      </c>
      <c r="I140" s="150">
        <f t="shared" si="23"/>
        <v>3.0624999405049618</v>
      </c>
      <c r="J140" s="151">
        <f t="shared" si="19"/>
        <v>1.2566370614359172E-5</v>
      </c>
      <c r="K140" s="152">
        <f t="shared" si="24"/>
        <v>9.9999998057304865E-3</v>
      </c>
      <c r="L140" s="146">
        <v>2.9256589556114938E-2</v>
      </c>
      <c r="M140" s="147">
        <v>23.2816537770405</v>
      </c>
      <c r="N140" s="146">
        <v>2.7006757819249702E-2</v>
      </c>
      <c r="O140" s="147">
        <v>21.491294601586088</v>
      </c>
      <c r="P140" s="147">
        <v>44.772948378626587</v>
      </c>
      <c r="Q140" s="89">
        <f t="shared" si="20"/>
        <v>11.17519381297944</v>
      </c>
      <c r="R140" s="89">
        <f t="shared" si="21"/>
        <v>8.3816048946185742</v>
      </c>
      <c r="S140" s="89">
        <f t="shared" si="22"/>
        <v>19.556798707598013</v>
      </c>
    </row>
    <row r="141" spans="1:19" x14ac:dyDescent="0.25">
      <c r="A141" s="37">
        <v>41301</v>
      </c>
      <c r="B141" s="13">
        <v>10</v>
      </c>
      <c r="C141" s="13" t="s">
        <v>992</v>
      </c>
      <c r="D141" s="13">
        <v>3</v>
      </c>
      <c r="E141" s="13">
        <v>0.3</v>
      </c>
      <c r="F141" s="13">
        <v>13</v>
      </c>
      <c r="G141" s="13">
        <f t="shared" si="25"/>
        <v>795.77470000000005</v>
      </c>
      <c r="H141" s="149">
        <f t="shared" si="26"/>
        <v>1.3273228961416878E-2</v>
      </c>
      <c r="I141" s="150">
        <f t="shared" si="23"/>
        <v>10.562499794802829</v>
      </c>
      <c r="J141" s="151">
        <f t="shared" si="19"/>
        <v>7.0685834705770344E-6</v>
      </c>
      <c r="K141" s="152">
        <f t="shared" si="24"/>
        <v>5.624999890723399E-3</v>
      </c>
      <c r="L141" s="146">
        <v>1.5990143163594182E-2</v>
      </c>
      <c r="M141" s="147">
        <v>12.724551378966211</v>
      </c>
      <c r="N141" s="146">
        <v>1.476050115431379E-2</v>
      </c>
      <c r="O141" s="147">
        <v>11.746033377923711</v>
      </c>
      <c r="P141" s="147">
        <v>24.47058475688992</v>
      </c>
      <c r="Q141" s="89">
        <f t="shared" si="20"/>
        <v>6.1077846619037812</v>
      </c>
      <c r="R141" s="89">
        <f t="shared" si="21"/>
        <v>4.5809530173902475</v>
      </c>
      <c r="S141" s="89">
        <f t="shared" si="22"/>
        <v>10.688737679294029</v>
      </c>
    </row>
    <row r="142" spans="1:19" x14ac:dyDescent="0.25">
      <c r="A142" s="37">
        <v>41301</v>
      </c>
      <c r="B142" s="13">
        <v>10</v>
      </c>
      <c r="C142" s="13" t="s">
        <v>992</v>
      </c>
      <c r="D142" s="13">
        <v>3</v>
      </c>
      <c r="E142" s="13">
        <v>0.3</v>
      </c>
      <c r="F142" s="13">
        <v>5</v>
      </c>
      <c r="G142" s="13">
        <f t="shared" si="25"/>
        <v>795.77470000000005</v>
      </c>
      <c r="H142" s="149">
        <f t="shared" si="26"/>
        <v>1.9634954084936209E-3</v>
      </c>
      <c r="I142" s="150">
        <f t="shared" si="23"/>
        <v>1.5624999696453887</v>
      </c>
      <c r="J142" s="151">
        <f t="shared" si="19"/>
        <v>7.0685834705770344E-6</v>
      </c>
      <c r="K142" s="152">
        <f t="shared" si="24"/>
        <v>5.624999890723399E-3</v>
      </c>
      <c r="L142" s="146">
        <v>1.5990143163594182E-2</v>
      </c>
      <c r="M142" s="147">
        <v>12.724551378966211</v>
      </c>
      <c r="N142" s="146">
        <v>1.476050115431379E-2</v>
      </c>
      <c r="O142" s="147">
        <v>11.746033377923711</v>
      </c>
      <c r="P142" s="147">
        <v>24.47058475688992</v>
      </c>
      <c r="Q142" s="89">
        <f t="shared" si="20"/>
        <v>6.1077846619037812</v>
      </c>
      <c r="R142" s="89">
        <f t="shared" si="21"/>
        <v>4.5809530173902475</v>
      </c>
      <c r="S142" s="89">
        <f t="shared" si="22"/>
        <v>10.688737679294029</v>
      </c>
    </row>
    <row r="143" spans="1:19" x14ac:dyDescent="0.25">
      <c r="A143" s="37">
        <v>41301</v>
      </c>
      <c r="B143" s="13">
        <v>10</v>
      </c>
      <c r="C143" s="13" t="s">
        <v>992</v>
      </c>
      <c r="D143" s="13">
        <v>3</v>
      </c>
      <c r="E143" s="13">
        <v>0.3</v>
      </c>
      <c r="F143" s="13">
        <v>6</v>
      </c>
      <c r="G143" s="13">
        <f t="shared" si="25"/>
        <v>795.77470000000005</v>
      </c>
      <c r="H143" s="149">
        <f t="shared" si="26"/>
        <v>2.8274333882308137E-3</v>
      </c>
      <c r="I143" s="150">
        <f t="shared" si="23"/>
        <v>2.2499999562893596</v>
      </c>
      <c r="J143" s="151">
        <f t="shared" si="19"/>
        <v>7.0685834705770344E-6</v>
      </c>
      <c r="K143" s="152">
        <f t="shared" si="24"/>
        <v>5.624999890723399E-3</v>
      </c>
      <c r="L143" s="146">
        <v>1.5990143163594182E-2</v>
      </c>
      <c r="M143" s="147">
        <v>12.724551378966211</v>
      </c>
      <c r="N143" s="146">
        <v>1.476050115431379E-2</v>
      </c>
      <c r="O143" s="147">
        <v>11.746033377923711</v>
      </c>
      <c r="P143" s="147">
        <v>24.47058475688992</v>
      </c>
      <c r="Q143" s="89">
        <f t="shared" si="20"/>
        <v>6.1077846619037812</v>
      </c>
      <c r="R143" s="89">
        <f t="shared" si="21"/>
        <v>4.5809530173902475</v>
      </c>
      <c r="S143" s="89">
        <f t="shared" si="22"/>
        <v>10.688737679294029</v>
      </c>
    </row>
    <row r="144" spans="1:19" x14ac:dyDescent="0.25">
      <c r="A144" s="37">
        <v>41301</v>
      </c>
      <c r="B144" s="13">
        <v>10</v>
      </c>
      <c r="C144" s="13" t="s">
        <v>992</v>
      </c>
      <c r="D144" s="13">
        <v>3</v>
      </c>
      <c r="E144" s="13">
        <v>0.3</v>
      </c>
      <c r="F144" s="13">
        <v>4.5</v>
      </c>
      <c r="G144" s="13">
        <f t="shared" si="25"/>
        <v>795.77470000000005</v>
      </c>
      <c r="H144" s="149">
        <f t="shared" si="26"/>
        <v>1.5904312808798326E-3</v>
      </c>
      <c r="I144" s="150">
        <f t="shared" si="23"/>
        <v>1.2656249754127646</v>
      </c>
      <c r="J144" s="151">
        <f t="shared" si="19"/>
        <v>7.0685834705770344E-6</v>
      </c>
      <c r="K144" s="152">
        <f t="shared" si="24"/>
        <v>5.624999890723399E-3</v>
      </c>
      <c r="L144" s="146">
        <v>1.5990143163594182E-2</v>
      </c>
      <c r="M144" s="147">
        <v>12.724551378966211</v>
      </c>
      <c r="N144" s="146">
        <v>1.476050115431379E-2</v>
      </c>
      <c r="O144" s="147">
        <v>11.746033377923711</v>
      </c>
      <c r="P144" s="147">
        <v>24.47058475688992</v>
      </c>
      <c r="Q144" s="89">
        <f t="shared" si="20"/>
        <v>6.1077846619037812</v>
      </c>
      <c r="R144" s="89">
        <f t="shared" si="21"/>
        <v>4.5809530173902475</v>
      </c>
      <c r="S144" s="89">
        <f t="shared" si="22"/>
        <v>10.688737679294029</v>
      </c>
    </row>
    <row r="145" spans="1:19" x14ac:dyDescent="0.25">
      <c r="A145" s="37">
        <v>41301</v>
      </c>
      <c r="B145" s="13">
        <v>10</v>
      </c>
      <c r="C145" s="13" t="s">
        <v>992</v>
      </c>
      <c r="D145" s="13">
        <v>3</v>
      </c>
      <c r="E145" s="13">
        <v>0.2</v>
      </c>
      <c r="F145" s="13">
        <v>5.5</v>
      </c>
      <c r="G145" s="13">
        <f t="shared" si="25"/>
        <v>795.77470000000005</v>
      </c>
      <c r="H145" s="149">
        <f t="shared" si="26"/>
        <v>2.3758294442772811E-3</v>
      </c>
      <c r="I145" s="150">
        <f t="shared" si="23"/>
        <v>1.8906249632709202</v>
      </c>
      <c r="J145" s="151">
        <f t="shared" si="19"/>
        <v>3.1415926535897929E-6</v>
      </c>
      <c r="K145" s="152">
        <f t="shared" si="24"/>
        <v>2.4999999514326216E-3</v>
      </c>
      <c r="L145" s="146">
        <v>6.8243408189266113E-3</v>
      </c>
      <c r="M145" s="147">
        <v>5.4306377678790785</v>
      </c>
      <c r="N145" s="146">
        <v>6.2995490099511551E-3</v>
      </c>
      <c r="O145" s="147">
        <v>5.0130217235291781</v>
      </c>
      <c r="P145" s="147">
        <v>10.443659491408257</v>
      </c>
      <c r="Q145" s="89">
        <f t="shared" si="20"/>
        <v>2.6067061285819575</v>
      </c>
      <c r="R145" s="89">
        <f t="shared" si="21"/>
        <v>1.9550784721763794</v>
      </c>
      <c r="S145" s="89">
        <f t="shared" si="22"/>
        <v>4.5617846007583367</v>
      </c>
    </row>
    <row r="146" spans="1:19" x14ac:dyDescent="0.25">
      <c r="A146" s="37">
        <v>41301</v>
      </c>
      <c r="B146" s="13">
        <v>10</v>
      </c>
      <c r="C146" s="13" t="s">
        <v>992</v>
      </c>
      <c r="D146" s="13">
        <v>3</v>
      </c>
      <c r="E146" s="13">
        <v>0.3</v>
      </c>
      <c r="F146" s="13">
        <v>6</v>
      </c>
      <c r="G146" s="13">
        <f t="shared" si="25"/>
        <v>795.77470000000005</v>
      </c>
      <c r="H146" s="149">
        <f t="shared" si="26"/>
        <v>2.8274333882308137E-3</v>
      </c>
      <c r="I146" s="150">
        <f t="shared" si="23"/>
        <v>2.2499999562893596</v>
      </c>
      <c r="J146" s="151">
        <f t="shared" si="19"/>
        <v>7.0685834705770344E-6</v>
      </c>
      <c r="K146" s="152">
        <f t="shared" si="24"/>
        <v>5.624999890723399E-3</v>
      </c>
      <c r="L146" s="146">
        <v>1.5990143163594182E-2</v>
      </c>
      <c r="M146" s="147">
        <v>12.724551378966211</v>
      </c>
      <c r="N146" s="146">
        <v>1.476050115431379E-2</v>
      </c>
      <c r="O146" s="147">
        <v>11.746033377923711</v>
      </c>
      <c r="P146" s="147">
        <v>24.47058475688992</v>
      </c>
      <c r="Q146" s="89">
        <f t="shared" si="20"/>
        <v>6.1077846619037812</v>
      </c>
      <c r="R146" s="89">
        <f t="shared" si="21"/>
        <v>4.5809530173902475</v>
      </c>
      <c r="S146" s="89">
        <f t="shared" si="22"/>
        <v>10.688737679294029</v>
      </c>
    </row>
    <row r="147" spans="1:19" x14ac:dyDescent="0.25">
      <c r="A147" s="37">
        <v>41301</v>
      </c>
      <c r="B147" s="13">
        <v>10</v>
      </c>
      <c r="C147" s="13" t="s">
        <v>992</v>
      </c>
      <c r="D147" s="13">
        <v>3</v>
      </c>
      <c r="E147" s="13">
        <v>0.2</v>
      </c>
      <c r="F147" s="13">
        <v>4</v>
      </c>
      <c r="G147" s="13">
        <f t="shared" si="25"/>
        <v>795.77470000000005</v>
      </c>
      <c r="H147" s="149">
        <f t="shared" si="26"/>
        <v>1.2566370614359172E-3</v>
      </c>
      <c r="I147" s="150">
        <f t="shared" si="23"/>
        <v>0.99999998057304862</v>
      </c>
      <c r="J147" s="151">
        <f t="shared" si="19"/>
        <v>3.1415926535897929E-6</v>
      </c>
      <c r="K147" s="152">
        <f t="shared" si="24"/>
        <v>2.4999999514326216E-3</v>
      </c>
      <c r="L147" s="146">
        <v>6.8243408189266113E-3</v>
      </c>
      <c r="M147" s="147">
        <v>5.4306377678790785</v>
      </c>
      <c r="N147" s="146">
        <v>6.2995490099511551E-3</v>
      </c>
      <c r="O147" s="147">
        <v>5.0130217235291781</v>
      </c>
      <c r="P147" s="147">
        <v>10.443659491408257</v>
      </c>
      <c r="Q147" s="89">
        <f t="shared" si="20"/>
        <v>2.6067061285819575</v>
      </c>
      <c r="R147" s="89">
        <f t="shared" si="21"/>
        <v>1.9550784721763794</v>
      </c>
      <c r="S147" s="89">
        <f t="shared" si="22"/>
        <v>4.5617846007583367</v>
      </c>
    </row>
    <row r="148" spans="1:19" x14ac:dyDescent="0.25">
      <c r="A148" s="37">
        <v>41301</v>
      </c>
      <c r="B148" s="13">
        <v>10</v>
      </c>
      <c r="C148" s="13" t="s">
        <v>992</v>
      </c>
      <c r="D148" s="13">
        <v>3</v>
      </c>
      <c r="E148" s="13">
        <v>0.3</v>
      </c>
      <c r="F148" s="13">
        <v>5.5</v>
      </c>
      <c r="G148" s="13">
        <f t="shared" si="25"/>
        <v>795.77470000000005</v>
      </c>
      <c r="H148" s="149">
        <f t="shared" si="26"/>
        <v>2.3758294442772811E-3</v>
      </c>
      <c r="I148" s="150">
        <f t="shared" si="23"/>
        <v>1.8906249632709202</v>
      </c>
      <c r="J148" s="151">
        <f t="shared" si="19"/>
        <v>7.0685834705770344E-6</v>
      </c>
      <c r="K148" s="152">
        <f t="shared" si="24"/>
        <v>5.624999890723399E-3</v>
      </c>
      <c r="L148" s="146">
        <v>1.5990143163594182E-2</v>
      </c>
      <c r="M148" s="147">
        <v>12.724551378966211</v>
      </c>
      <c r="N148" s="146">
        <v>1.476050115431379E-2</v>
      </c>
      <c r="O148" s="147">
        <v>11.746033377923711</v>
      </c>
      <c r="P148" s="147">
        <v>24.47058475688992</v>
      </c>
      <c r="Q148" s="89">
        <f t="shared" si="20"/>
        <v>6.1077846619037812</v>
      </c>
      <c r="R148" s="89">
        <f t="shared" si="21"/>
        <v>4.5809530173902475</v>
      </c>
      <c r="S148" s="89">
        <f t="shared" si="22"/>
        <v>10.688737679294029</v>
      </c>
    </row>
    <row r="149" spans="1:19" x14ac:dyDescent="0.25">
      <c r="A149" s="37">
        <v>41301</v>
      </c>
      <c r="B149" s="13">
        <v>10</v>
      </c>
      <c r="C149" s="13" t="s">
        <v>992</v>
      </c>
      <c r="D149" s="13">
        <v>3</v>
      </c>
      <c r="E149" s="13">
        <v>0.3</v>
      </c>
      <c r="F149" s="13">
        <v>3.5</v>
      </c>
      <c r="G149" s="13">
        <f t="shared" si="25"/>
        <v>795.77470000000005</v>
      </c>
      <c r="H149" s="149">
        <f t="shared" si="26"/>
        <v>9.6211275016187424E-4</v>
      </c>
      <c r="I149" s="150">
        <f t="shared" si="23"/>
        <v>0.76562498512624044</v>
      </c>
      <c r="J149" s="151">
        <f t="shared" si="19"/>
        <v>7.0685834705770344E-6</v>
      </c>
      <c r="K149" s="152">
        <f t="shared" si="24"/>
        <v>5.624999890723399E-3</v>
      </c>
      <c r="L149" s="146">
        <v>1.5990143163594182E-2</v>
      </c>
      <c r="M149" s="147">
        <v>12.724551378966211</v>
      </c>
      <c r="N149" s="146">
        <v>1.476050115431379E-2</v>
      </c>
      <c r="O149" s="147">
        <v>11.746033377923711</v>
      </c>
      <c r="P149" s="147">
        <v>24.47058475688992</v>
      </c>
      <c r="Q149" s="89">
        <f t="shared" si="20"/>
        <v>6.1077846619037812</v>
      </c>
      <c r="R149" s="89">
        <f t="shared" si="21"/>
        <v>4.5809530173902475</v>
      </c>
      <c r="S149" s="89">
        <f t="shared" si="22"/>
        <v>10.688737679294029</v>
      </c>
    </row>
    <row r="150" spans="1:19" x14ac:dyDescent="0.25">
      <c r="A150" s="37">
        <v>41301</v>
      </c>
      <c r="B150" s="13">
        <v>10</v>
      </c>
      <c r="C150" s="13" t="s">
        <v>992</v>
      </c>
      <c r="D150" s="13">
        <v>3</v>
      </c>
      <c r="E150" s="13">
        <v>0.4</v>
      </c>
      <c r="F150" s="13">
        <v>7.5</v>
      </c>
      <c r="G150" s="13">
        <f t="shared" si="25"/>
        <v>795.77470000000005</v>
      </c>
      <c r="H150" s="149">
        <f t="shared" si="26"/>
        <v>4.4178646691106467E-3</v>
      </c>
      <c r="I150" s="150">
        <f t="shared" si="23"/>
        <v>3.5156249317021242</v>
      </c>
      <c r="J150" s="151">
        <f t="shared" si="19"/>
        <v>1.2566370614359172E-5</v>
      </c>
      <c r="K150" s="152">
        <f t="shared" si="24"/>
        <v>9.9999998057304865E-3</v>
      </c>
      <c r="L150" s="146">
        <v>2.9256589556114938E-2</v>
      </c>
      <c r="M150" s="147">
        <v>23.2816537770405</v>
      </c>
      <c r="N150" s="146">
        <v>2.7006757819249702E-2</v>
      </c>
      <c r="O150" s="147">
        <v>21.491294601586088</v>
      </c>
      <c r="P150" s="147">
        <v>44.772948378626587</v>
      </c>
      <c r="Q150" s="89">
        <f t="shared" si="20"/>
        <v>11.17519381297944</v>
      </c>
      <c r="R150" s="89">
        <f t="shared" si="21"/>
        <v>8.3816048946185742</v>
      </c>
      <c r="S150" s="89">
        <f t="shared" si="22"/>
        <v>19.556798707598013</v>
      </c>
    </row>
    <row r="151" spans="1:19" x14ac:dyDescent="0.25">
      <c r="A151" s="37">
        <v>41301</v>
      </c>
      <c r="B151" s="13">
        <v>10</v>
      </c>
      <c r="C151" s="13" t="s">
        <v>992</v>
      </c>
      <c r="D151" s="13">
        <v>3</v>
      </c>
      <c r="E151" s="13">
        <v>2.1</v>
      </c>
      <c r="F151" s="13">
        <v>66</v>
      </c>
      <c r="G151" s="13">
        <f t="shared" si="25"/>
        <v>795.77470000000005</v>
      </c>
      <c r="H151" s="149">
        <f t="shared" si="26"/>
        <v>0.34211943997592853</v>
      </c>
      <c r="I151" s="150">
        <f t="shared" si="23"/>
        <v>272.24999471101256</v>
      </c>
      <c r="J151" s="151">
        <f t="shared" si="19"/>
        <v>3.4636059005827474E-4</v>
      </c>
      <c r="K151" s="152">
        <f t="shared" si="24"/>
        <v>0.2756249946454466</v>
      </c>
      <c r="L151" s="146">
        <v>0.95182747358514541</v>
      </c>
      <c r="M151" s="147">
        <v>757.44022224397702</v>
      </c>
      <c r="N151" s="146">
        <v>0.8786319408664478</v>
      </c>
      <c r="O151" s="147">
        <v>699.19306915341531</v>
      </c>
      <c r="P151" s="147">
        <v>1456.6332913973924</v>
      </c>
      <c r="Q151" s="89">
        <f t="shared" si="20"/>
        <v>363.57130667710896</v>
      </c>
      <c r="R151" s="89">
        <f t="shared" si="21"/>
        <v>272.685296969832</v>
      </c>
      <c r="S151" s="89">
        <f t="shared" si="22"/>
        <v>636.2566036469409</v>
      </c>
    </row>
    <row r="152" spans="1:19" x14ac:dyDescent="0.25">
      <c r="A152" s="37">
        <v>41301</v>
      </c>
      <c r="B152" s="13">
        <v>10</v>
      </c>
      <c r="C152" s="13" t="s">
        <v>992</v>
      </c>
      <c r="D152" s="13">
        <v>3</v>
      </c>
      <c r="E152" s="13">
        <v>1.8</v>
      </c>
      <c r="F152" s="13">
        <v>57</v>
      </c>
      <c r="G152" s="13">
        <f t="shared" si="25"/>
        <v>795.77470000000005</v>
      </c>
      <c r="H152" s="149">
        <f t="shared" si="26"/>
        <v>0.25517586328783093</v>
      </c>
      <c r="I152" s="150">
        <f t="shared" si="23"/>
        <v>203.06249605511468</v>
      </c>
      <c r="J152" s="151">
        <f t="shared" si="19"/>
        <v>2.5446900494077327E-4</v>
      </c>
      <c r="K152" s="152">
        <f t="shared" si="24"/>
        <v>0.20249999606604238</v>
      </c>
      <c r="L152" s="146">
        <v>0.68860469255005607</v>
      </c>
      <c r="M152" s="147">
        <v>547.97419263261315</v>
      </c>
      <c r="N152" s="146">
        <v>0.6356509916929568</v>
      </c>
      <c r="O152" s="147">
        <v>505.83497721916524</v>
      </c>
      <c r="P152" s="147">
        <v>1053.8091698517783</v>
      </c>
      <c r="Q152" s="89">
        <f t="shared" si="20"/>
        <v>263.02761246365429</v>
      </c>
      <c r="R152" s="89">
        <f t="shared" si="21"/>
        <v>197.27564111547446</v>
      </c>
      <c r="S152" s="89">
        <f t="shared" si="22"/>
        <v>460.30325357912875</v>
      </c>
    </row>
    <row r="153" spans="1:19" x14ac:dyDescent="0.25">
      <c r="A153" s="37">
        <v>41301</v>
      </c>
      <c r="B153" s="13">
        <v>10</v>
      </c>
      <c r="C153" s="13" t="s">
        <v>992</v>
      </c>
      <c r="D153" s="13">
        <v>3</v>
      </c>
      <c r="E153" s="13">
        <v>1.8</v>
      </c>
      <c r="F153" s="13">
        <v>86</v>
      </c>
      <c r="G153" s="13">
        <f t="shared" si="25"/>
        <v>795.77470000000005</v>
      </c>
      <c r="H153" s="149">
        <f t="shared" si="26"/>
        <v>0.58088048164875272</v>
      </c>
      <c r="I153" s="150">
        <f t="shared" si="23"/>
        <v>462.24999101989175</v>
      </c>
      <c r="J153" s="151">
        <f t="shared" si="19"/>
        <v>2.5446900494077327E-4</v>
      </c>
      <c r="K153" s="152">
        <f t="shared" si="24"/>
        <v>0.20249999606604238</v>
      </c>
      <c r="L153" s="146">
        <v>0.68860469255005607</v>
      </c>
      <c r="M153" s="147">
        <v>547.97419263261315</v>
      </c>
      <c r="N153" s="146">
        <v>0.6356509916929568</v>
      </c>
      <c r="O153" s="147">
        <v>505.83497721916524</v>
      </c>
      <c r="P153" s="147">
        <v>1053.8091698517783</v>
      </c>
      <c r="Q153" s="89">
        <f t="shared" si="20"/>
        <v>263.02761246365429</v>
      </c>
      <c r="R153" s="89">
        <f t="shared" si="21"/>
        <v>197.27564111547446</v>
      </c>
      <c r="S153" s="89">
        <f t="shared" si="22"/>
        <v>460.30325357912875</v>
      </c>
    </row>
    <row r="154" spans="1:19" x14ac:dyDescent="0.25">
      <c r="A154" s="37">
        <v>41301</v>
      </c>
      <c r="B154" s="13">
        <v>10</v>
      </c>
      <c r="C154" s="13" t="s">
        <v>992</v>
      </c>
      <c r="D154" s="13">
        <v>3</v>
      </c>
      <c r="E154" s="13">
        <v>0.3</v>
      </c>
      <c r="F154" s="13">
        <v>5</v>
      </c>
      <c r="G154" s="13">
        <f t="shared" si="25"/>
        <v>795.77470000000005</v>
      </c>
      <c r="H154" s="149">
        <f t="shared" si="26"/>
        <v>1.9634954084936209E-3</v>
      </c>
      <c r="I154" s="150">
        <f t="shared" si="23"/>
        <v>1.5624999696453887</v>
      </c>
      <c r="J154" s="151">
        <f t="shared" si="19"/>
        <v>7.0685834705770344E-6</v>
      </c>
      <c r="K154" s="152">
        <f t="shared" si="24"/>
        <v>5.624999890723399E-3</v>
      </c>
      <c r="L154" s="146">
        <v>1.5990143163594182E-2</v>
      </c>
      <c r="M154" s="147">
        <v>12.724551378966211</v>
      </c>
      <c r="N154" s="146">
        <v>1.476050115431379E-2</v>
      </c>
      <c r="O154" s="147">
        <v>11.746033377923711</v>
      </c>
      <c r="P154" s="147">
        <v>24.47058475688992</v>
      </c>
      <c r="Q154" s="89">
        <f t="shared" si="20"/>
        <v>6.1077846619037812</v>
      </c>
      <c r="R154" s="89">
        <f t="shared" si="21"/>
        <v>4.5809530173902475</v>
      </c>
      <c r="S154" s="89">
        <f t="shared" si="22"/>
        <v>10.688737679294029</v>
      </c>
    </row>
    <row r="155" spans="1:19" x14ac:dyDescent="0.25">
      <c r="A155" s="37">
        <v>41301</v>
      </c>
      <c r="B155" s="13">
        <v>10</v>
      </c>
      <c r="C155" s="13" t="s">
        <v>992</v>
      </c>
      <c r="D155" s="13">
        <v>3</v>
      </c>
      <c r="E155" s="13">
        <v>2.1</v>
      </c>
      <c r="F155" s="13">
        <v>78</v>
      </c>
      <c r="G155" s="13">
        <f t="shared" si="25"/>
        <v>795.77470000000005</v>
      </c>
      <c r="H155" s="149">
        <f t="shared" si="26"/>
        <v>0.4778362426110076</v>
      </c>
      <c r="I155" s="150">
        <f t="shared" si="23"/>
        <v>380.24999261290179</v>
      </c>
      <c r="J155" s="151">
        <f t="shared" si="19"/>
        <v>3.4636059005827474E-4</v>
      </c>
      <c r="K155" s="152">
        <f t="shared" si="24"/>
        <v>0.2756249946454466</v>
      </c>
      <c r="L155" s="146">
        <v>0.95182747358514541</v>
      </c>
      <c r="M155" s="147">
        <v>757.44022224397702</v>
      </c>
      <c r="N155" s="146">
        <v>0.8786319408664478</v>
      </c>
      <c r="O155" s="147">
        <v>699.19306915341531</v>
      </c>
      <c r="P155" s="147">
        <v>1456.6332913973924</v>
      </c>
      <c r="Q155" s="89">
        <f t="shared" si="20"/>
        <v>363.57130667710896</v>
      </c>
      <c r="R155" s="89">
        <f t="shared" si="21"/>
        <v>272.685296969832</v>
      </c>
      <c r="S155" s="89">
        <f t="shared" si="22"/>
        <v>636.2566036469409</v>
      </c>
    </row>
    <row r="156" spans="1:19" x14ac:dyDescent="0.25">
      <c r="A156" s="37">
        <v>41301</v>
      </c>
      <c r="B156" s="13">
        <v>10</v>
      </c>
      <c r="C156" s="13" t="s">
        <v>992</v>
      </c>
      <c r="D156" s="13">
        <v>3</v>
      </c>
      <c r="E156" s="13">
        <v>1.7</v>
      </c>
      <c r="F156" s="13">
        <v>66</v>
      </c>
      <c r="G156" s="13">
        <f t="shared" si="25"/>
        <v>795.77470000000005</v>
      </c>
      <c r="H156" s="149">
        <f t="shared" si="26"/>
        <v>0.34211943997592853</v>
      </c>
      <c r="I156" s="150">
        <f t="shared" si="23"/>
        <v>272.24999471101256</v>
      </c>
      <c r="J156" s="151">
        <f t="shared" si="19"/>
        <v>2.2698006922186259E-4</v>
      </c>
      <c r="K156" s="152">
        <f t="shared" si="24"/>
        <v>0.18062499649100694</v>
      </c>
      <c r="L156" s="146">
        <v>0.61071762274303898</v>
      </c>
      <c r="M156" s="147">
        <v>485.99363302305505</v>
      </c>
      <c r="N156" s="146">
        <v>0.56375343755409935</v>
      </c>
      <c r="O156" s="147">
        <v>448.62072264358216</v>
      </c>
      <c r="P156" s="147">
        <v>934.61435566663727</v>
      </c>
      <c r="Q156" s="89">
        <f t="shared" si="20"/>
        <v>233.27694385106642</v>
      </c>
      <c r="R156" s="89">
        <f t="shared" si="21"/>
        <v>174.96208183099705</v>
      </c>
      <c r="S156" s="89">
        <f t="shared" si="22"/>
        <v>408.23902568206347</v>
      </c>
    </row>
    <row r="157" spans="1:19" x14ac:dyDescent="0.25">
      <c r="A157" s="37">
        <v>41301</v>
      </c>
      <c r="B157" s="13">
        <v>10</v>
      </c>
      <c r="C157" s="13" t="s">
        <v>992</v>
      </c>
      <c r="D157" s="13">
        <v>3</v>
      </c>
      <c r="E157" s="13">
        <v>0.3</v>
      </c>
      <c r="F157" s="13">
        <v>6</v>
      </c>
      <c r="G157" s="13">
        <f t="shared" si="25"/>
        <v>795.77470000000005</v>
      </c>
      <c r="H157" s="149">
        <f t="shared" si="26"/>
        <v>2.8274333882308137E-3</v>
      </c>
      <c r="I157" s="150">
        <f t="shared" si="23"/>
        <v>2.2499999562893596</v>
      </c>
      <c r="J157" s="151">
        <f t="shared" si="19"/>
        <v>7.0685834705770344E-6</v>
      </c>
      <c r="K157" s="152">
        <f t="shared" si="24"/>
        <v>5.624999890723399E-3</v>
      </c>
      <c r="L157" s="146">
        <v>1.5990143163594182E-2</v>
      </c>
      <c r="M157" s="147">
        <v>12.724551378966211</v>
      </c>
      <c r="N157" s="146">
        <v>1.476050115431379E-2</v>
      </c>
      <c r="O157" s="147">
        <v>11.746033377923711</v>
      </c>
      <c r="P157" s="147">
        <v>24.47058475688992</v>
      </c>
      <c r="Q157" s="89">
        <f t="shared" si="20"/>
        <v>6.1077846619037812</v>
      </c>
      <c r="R157" s="89">
        <f t="shared" si="21"/>
        <v>4.5809530173902475</v>
      </c>
      <c r="S157" s="89">
        <f t="shared" si="22"/>
        <v>10.688737679294029</v>
      </c>
    </row>
    <row r="158" spans="1:19" x14ac:dyDescent="0.25">
      <c r="A158" s="37">
        <v>41301</v>
      </c>
      <c r="B158" s="13">
        <v>10</v>
      </c>
      <c r="C158" s="13" t="s">
        <v>992</v>
      </c>
      <c r="D158" s="13">
        <v>3</v>
      </c>
      <c r="E158" s="13">
        <v>0.3</v>
      </c>
      <c r="F158" s="13">
        <v>5</v>
      </c>
      <c r="G158" s="13">
        <f t="shared" si="25"/>
        <v>795.77470000000005</v>
      </c>
      <c r="H158" s="149">
        <f t="shared" si="26"/>
        <v>1.9634954084936209E-3</v>
      </c>
      <c r="I158" s="150">
        <f t="shared" si="23"/>
        <v>1.5624999696453887</v>
      </c>
      <c r="J158" s="151">
        <f t="shared" si="19"/>
        <v>7.0685834705770344E-6</v>
      </c>
      <c r="K158" s="152">
        <f t="shared" si="24"/>
        <v>5.624999890723399E-3</v>
      </c>
      <c r="L158" s="146">
        <v>1.5990143163594182E-2</v>
      </c>
      <c r="M158" s="147">
        <v>12.724551378966211</v>
      </c>
      <c r="N158" s="146">
        <v>1.476050115431379E-2</v>
      </c>
      <c r="O158" s="147">
        <v>11.746033377923711</v>
      </c>
      <c r="P158" s="147">
        <v>24.47058475688992</v>
      </c>
      <c r="Q158" s="89">
        <f t="shared" si="20"/>
        <v>6.1077846619037812</v>
      </c>
      <c r="R158" s="89">
        <f t="shared" si="21"/>
        <v>4.5809530173902475</v>
      </c>
      <c r="S158" s="89">
        <f t="shared" si="22"/>
        <v>10.688737679294029</v>
      </c>
    </row>
    <row r="159" spans="1:19" x14ac:dyDescent="0.25">
      <c r="A159" s="37">
        <v>41301</v>
      </c>
      <c r="B159" s="13">
        <v>10</v>
      </c>
      <c r="C159" s="13" t="s">
        <v>992</v>
      </c>
      <c r="D159" s="13">
        <v>3</v>
      </c>
      <c r="E159" s="13">
        <v>0.3</v>
      </c>
      <c r="F159" s="13">
        <v>6</v>
      </c>
      <c r="G159" s="13">
        <f t="shared" si="25"/>
        <v>795.77470000000005</v>
      </c>
      <c r="H159" s="149">
        <f t="shared" si="26"/>
        <v>2.8274333882308137E-3</v>
      </c>
      <c r="I159" s="150">
        <f t="shared" si="23"/>
        <v>2.2499999562893596</v>
      </c>
      <c r="J159" s="151">
        <f t="shared" si="19"/>
        <v>7.0685834705770344E-6</v>
      </c>
      <c r="K159" s="152">
        <f t="shared" si="24"/>
        <v>5.624999890723399E-3</v>
      </c>
      <c r="L159" s="146">
        <v>1.5990143163594182E-2</v>
      </c>
      <c r="M159" s="147">
        <v>12.724551378966211</v>
      </c>
      <c r="N159" s="146">
        <v>1.476050115431379E-2</v>
      </c>
      <c r="O159" s="147">
        <v>11.746033377923711</v>
      </c>
      <c r="P159" s="147">
        <v>24.47058475688992</v>
      </c>
      <c r="Q159" s="89">
        <f t="shared" si="20"/>
        <v>6.1077846619037812</v>
      </c>
      <c r="R159" s="89">
        <f t="shared" si="21"/>
        <v>4.5809530173902475</v>
      </c>
      <c r="S159" s="89">
        <f t="shared" si="22"/>
        <v>10.688737679294029</v>
      </c>
    </row>
    <row r="160" spans="1:19" x14ac:dyDescent="0.25">
      <c r="A160" s="37">
        <v>41301</v>
      </c>
      <c r="B160" s="13">
        <v>10</v>
      </c>
      <c r="C160" s="13" t="s">
        <v>992</v>
      </c>
      <c r="D160" s="13">
        <v>3</v>
      </c>
      <c r="E160" s="13">
        <v>0.3</v>
      </c>
      <c r="F160" s="13">
        <v>4.5</v>
      </c>
      <c r="G160" s="13">
        <f t="shared" si="25"/>
        <v>795.77470000000005</v>
      </c>
      <c r="H160" s="149">
        <f t="shared" si="26"/>
        <v>1.5904312808798326E-3</v>
      </c>
      <c r="I160" s="150">
        <f t="shared" si="23"/>
        <v>1.2656249754127646</v>
      </c>
      <c r="J160" s="151">
        <f t="shared" si="19"/>
        <v>7.0685834705770344E-6</v>
      </c>
      <c r="K160" s="152">
        <f t="shared" si="24"/>
        <v>5.624999890723399E-3</v>
      </c>
      <c r="L160" s="146">
        <v>1.5990143163594182E-2</v>
      </c>
      <c r="M160" s="147">
        <v>12.724551378966211</v>
      </c>
      <c r="N160" s="146">
        <v>1.476050115431379E-2</v>
      </c>
      <c r="O160" s="147">
        <v>11.746033377923711</v>
      </c>
      <c r="P160" s="147">
        <v>24.47058475688992</v>
      </c>
      <c r="Q160" s="89">
        <f t="shared" si="20"/>
        <v>6.1077846619037812</v>
      </c>
      <c r="R160" s="89">
        <f t="shared" si="21"/>
        <v>4.5809530173902475</v>
      </c>
      <c r="S160" s="89">
        <f t="shared" si="22"/>
        <v>10.688737679294029</v>
      </c>
    </row>
    <row r="161" spans="1:19" x14ac:dyDescent="0.25">
      <c r="A161" s="37">
        <v>41301</v>
      </c>
      <c r="B161" s="13">
        <v>10</v>
      </c>
      <c r="C161" s="13" t="s">
        <v>992</v>
      </c>
      <c r="D161" s="13">
        <v>3</v>
      </c>
      <c r="E161" s="13">
        <v>0.3</v>
      </c>
      <c r="F161" s="13">
        <v>6</v>
      </c>
      <c r="G161" s="13">
        <f t="shared" si="25"/>
        <v>795.77470000000005</v>
      </c>
      <c r="H161" s="149">
        <f t="shared" si="26"/>
        <v>2.8274333882308137E-3</v>
      </c>
      <c r="I161" s="150">
        <f t="shared" si="23"/>
        <v>2.2499999562893596</v>
      </c>
      <c r="J161" s="151">
        <f t="shared" si="19"/>
        <v>7.0685834705770344E-6</v>
      </c>
      <c r="K161" s="152">
        <f t="shared" si="24"/>
        <v>5.624999890723399E-3</v>
      </c>
      <c r="L161" s="146">
        <v>1.5990143163594182E-2</v>
      </c>
      <c r="M161" s="147">
        <v>12.724551378966211</v>
      </c>
      <c r="N161" s="146">
        <v>1.476050115431379E-2</v>
      </c>
      <c r="O161" s="147">
        <v>11.746033377923711</v>
      </c>
      <c r="P161" s="147">
        <v>24.47058475688992</v>
      </c>
      <c r="Q161" s="89">
        <f t="shared" si="20"/>
        <v>6.1077846619037812</v>
      </c>
      <c r="R161" s="89">
        <f t="shared" si="21"/>
        <v>4.5809530173902475</v>
      </c>
      <c r="S161" s="89">
        <f t="shared" si="22"/>
        <v>10.688737679294029</v>
      </c>
    </row>
    <row r="162" spans="1:19" x14ac:dyDescent="0.25">
      <c r="A162" s="37">
        <v>41301</v>
      </c>
      <c r="B162" s="13">
        <v>10</v>
      </c>
      <c r="C162" s="13" t="s">
        <v>992</v>
      </c>
      <c r="D162" s="13">
        <v>3</v>
      </c>
      <c r="E162" s="13">
        <v>2.1</v>
      </c>
      <c r="F162" s="13">
        <v>110</v>
      </c>
      <c r="G162" s="13">
        <f t="shared" si="25"/>
        <v>795.77470000000005</v>
      </c>
      <c r="H162" s="149">
        <f t="shared" si="26"/>
        <v>0.9503317777109126</v>
      </c>
      <c r="I162" s="150">
        <f t="shared" si="23"/>
        <v>756.2499853083682</v>
      </c>
      <c r="J162" s="151">
        <f t="shared" si="19"/>
        <v>3.4636059005827474E-4</v>
      </c>
      <c r="K162" s="152">
        <f t="shared" si="24"/>
        <v>0.2756249946454466</v>
      </c>
      <c r="L162" s="146">
        <v>0.95182747358514541</v>
      </c>
      <c r="M162" s="147">
        <v>757.44022224397702</v>
      </c>
      <c r="N162" s="146">
        <v>0.8786319408664478</v>
      </c>
      <c r="O162" s="147">
        <v>699.19306915341531</v>
      </c>
      <c r="P162" s="147">
        <v>1456.6332913973924</v>
      </c>
      <c r="Q162" s="89">
        <f t="shared" si="20"/>
        <v>363.57130667710896</v>
      </c>
      <c r="R162" s="89">
        <f t="shared" si="21"/>
        <v>272.685296969832</v>
      </c>
      <c r="S162" s="89">
        <f t="shared" si="22"/>
        <v>636.2566036469409</v>
      </c>
    </row>
    <row r="163" spans="1:19" x14ac:dyDescent="0.25">
      <c r="A163" s="37">
        <v>41301</v>
      </c>
      <c r="B163" s="13">
        <v>10</v>
      </c>
      <c r="C163" s="13" t="s">
        <v>992</v>
      </c>
      <c r="D163" s="13">
        <v>3</v>
      </c>
      <c r="E163" s="13">
        <v>0.2</v>
      </c>
      <c r="F163" s="13">
        <v>4</v>
      </c>
      <c r="G163" s="13">
        <f t="shared" si="25"/>
        <v>795.77470000000005</v>
      </c>
      <c r="H163" s="149">
        <f t="shared" si="26"/>
        <v>1.2566370614359172E-3</v>
      </c>
      <c r="I163" s="150">
        <f t="shared" si="23"/>
        <v>0.99999998057304862</v>
      </c>
      <c r="J163" s="151">
        <f t="shared" si="19"/>
        <v>3.1415926535897929E-6</v>
      </c>
      <c r="K163" s="152">
        <f t="shared" si="24"/>
        <v>2.4999999514326216E-3</v>
      </c>
      <c r="L163" s="146">
        <v>6.8243408189266113E-3</v>
      </c>
      <c r="M163" s="147">
        <v>5.4306377678790785</v>
      </c>
      <c r="N163" s="146">
        <v>6.2995490099511551E-3</v>
      </c>
      <c r="O163" s="147">
        <v>5.0130217235291781</v>
      </c>
      <c r="P163" s="147">
        <v>10.443659491408257</v>
      </c>
      <c r="Q163" s="89">
        <f t="shared" si="20"/>
        <v>2.6067061285819575</v>
      </c>
      <c r="R163" s="89">
        <f t="shared" si="21"/>
        <v>1.9550784721763794</v>
      </c>
      <c r="S163" s="89">
        <f t="shared" si="22"/>
        <v>4.5617846007583367</v>
      </c>
    </row>
    <row r="164" spans="1:19" x14ac:dyDescent="0.25">
      <c r="A164" s="37">
        <v>41301</v>
      </c>
      <c r="B164" s="13">
        <v>10</v>
      </c>
      <c r="C164" s="13" t="s">
        <v>992</v>
      </c>
      <c r="D164" s="13">
        <v>3</v>
      </c>
      <c r="E164" s="13">
        <v>0.3</v>
      </c>
      <c r="F164" s="13">
        <v>5</v>
      </c>
      <c r="G164" s="13">
        <f t="shared" si="25"/>
        <v>795.77470000000005</v>
      </c>
      <c r="H164" s="149">
        <f t="shared" si="26"/>
        <v>1.9634954084936209E-3</v>
      </c>
      <c r="I164" s="150">
        <f t="shared" si="23"/>
        <v>1.5624999696453887</v>
      </c>
      <c r="J164" s="151">
        <f t="shared" si="19"/>
        <v>7.0685834705770344E-6</v>
      </c>
      <c r="K164" s="152">
        <f t="shared" si="24"/>
        <v>5.624999890723399E-3</v>
      </c>
      <c r="L164" s="146">
        <v>1.5990143163594182E-2</v>
      </c>
      <c r="M164" s="147">
        <v>12.724551378966211</v>
      </c>
      <c r="N164" s="146">
        <v>1.476050115431379E-2</v>
      </c>
      <c r="O164" s="147">
        <v>11.746033377923711</v>
      </c>
      <c r="P164" s="147">
        <v>24.47058475688992</v>
      </c>
      <c r="Q164" s="89">
        <f t="shared" si="20"/>
        <v>6.1077846619037812</v>
      </c>
      <c r="R164" s="89">
        <f t="shared" si="21"/>
        <v>4.5809530173902475</v>
      </c>
      <c r="S164" s="89">
        <f t="shared" si="22"/>
        <v>10.688737679294029</v>
      </c>
    </row>
    <row r="165" spans="1:19" x14ac:dyDescent="0.25">
      <c r="A165" s="37">
        <v>41301</v>
      </c>
      <c r="B165" s="13">
        <v>10</v>
      </c>
      <c r="C165" s="13" t="s">
        <v>992</v>
      </c>
      <c r="D165" s="13">
        <v>3</v>
      </c>
      <c r="E165" s="13">
        <v>0.3</v>
      </c>
      <c r="F165" s="13">
        <v>8</v>
      </c>
      <c r="G165" s="13">
        <f t="shared" si="25"/>
        <v>795.77470000000005</v>
      </c>
      <c r="H165" s="149">
        <f t="shared" si="26"/>
        <v>5.0265482457436689E-3</v>
      </c>
      <c r="I165" s="150">
        <f t="shared" si="23"/>
        <v>3.9999999222921945</v>
      </c>
      <c r="J165" s="151">
        <f t="shared" si="19"/>
        <v>7.0685834705770344E-6</v>
      </c>
      <c r="K165" s="152">
        <f t="shared" si="24"/>
        <v>5.624999890723399E-3</v>
      </c>
      <c r="L165" s="146">
        <v>1.5990143163594182E-2</v>
      </c>
      <c r="M165" s="147">
        <v>12.724551378966211</v>
      </c>
      <c r="N165" s="146">
        <v>1.476050115431379E-2</v>
      </c>
      <c r="O165" s="147">
        <v>11.746033377923711</v>
      </c>
      <c r="P165" s="147">
        <v>24.47058475688992</v>
      </c>
      <c r="Q165" s="89">
        <f t="shared" si="20"/>
        <v>6.1077846619037812</v>
      </c>
      <c r="R165" s="89">
        <f t="shared" si="21"/>
        <v>4.5809530173902475</v>
      </c>
      <c r="S165" s="89">
        <f t="shared" si="22"/>
        <v>10.688737679294029</v>
      </c>
    </row>
    <row r="166" spans="1:19" x14ac:dyDescent="0.25">
      <c r="A166" s="37">
        <v>41301</v>
      </c>
      <c r="B166" s="13">
        <v>10</v>
      </c>
      <c r="C166" s="13" t="s">
        <v>992</v>
      </c>
      <c r="D166" s="13">
        <v>3</v>
      </c>
      <c r="E166" s="13">
        <v>0.3</v>
      </c>
      <c r="F166" s="13">
        <v>6.5</v>
      </c>
      <c r="G166" s="13">
        <f t="shared" si="25"/>
        <v>795.77470000000005</v>
      </c>
      <c r="H166" s="149">
        <f t="shared" si="26"/>
        <v>3.3183072403542195E-3</v>
      </c>
      <c r="I166" s="150">
        <f t="shared" si="23"/>
        <v>2.6406249487007072</v>
      </c>
      <c r="J166" s="151">
        <f t="shared" si="19"/>
        <v>7.0685834705770344E-6</v>
      </c>
      <c r="K166" s="152">
        <f t="shared" si="24"/>
        <v>5.624999890723399E-3</v>
      </c>
      <c r="L166" s="146">
        <v>1.5990143163594182E-2</v>
      </c>
      <c r="M166" s="147">
        <v>12.724551378966211</v>
      </c>
      <c r="N166" s="146">
        <v>1.476050115431379E-2</v>
      </c>
      <c r="O166" s="147">
        <v>11.746033377923711</v>
      </c>
      <c r="P166" s="147">
        <v>24.47058475688992</v>
      </c>
      <c r="Q166" s="89">
        <f t="shared" si="20"/>
        <v>6.1077846619037812</v>
      </c>
      <c r="R166" s="89">
        <f t="shared" si="21"/>
        <v>4.5809530173902475</v>
      </c>
      <c r="S166" s="89">
        <f t="shared" si="22"/>
        <v>10.688737679294029</v>
      </c>
    </row>
    <row r="167" spans="1:19" x14ac:dyDescent="0.25">
      <c r="A167" s="37">
        <v>41301</v>
      </c>
      <c r="B167" s="13">
        <v>10</v>
      </c>
      <c r="C167" s="13" t="s">
        <v>992</v>
      </c>
      <c r="D167" s="13">
        <v>3</v>
      </c>
      <c r="E167" s="13">
        <v>0.3</v>
      </c>
      <c r="F167" s="13">
        <v>6</v>
      </c>
      <c r="G167" s="13">
        <f t="shared" si="25"/>
        <v>795.77470000000005</v>
      </c>
      <c r="H167" s="149">
        <f t="shared" si="26"/>
        <v>2.8274333882308137E-3</v>
      </c>
      <c r="I167" s="150">
        <f t="shared" si="23"/>
        <v>2.2499999562893596</v>
      </c>
      <c r="J167" s="151">
        <f t="shared" si="19"/>
        <v>7.0685834705770344E-6</v>
      </c>
      <c r="K167" s="152">
        <f t="shared" si="24"/>
        <v>5.624999890723399E-3</v>
      </c>
      <c r="L167" s="146">
        <v>1.5990143163594182E-2</v>
      </c>
      <c r="M167" s="147">
        <v>12.724551378966211</v>
      </c>
      <c r="N167" s="146">
        <v>1.476050115431379E-2</v>
      </c>
      <c r="O167" s="147">
        <v>11.746033377923711</v>
      </c>
      <c r="P167" s="147">
        <v>24.47058475688992</v>
      </c>
      <c r="Q167" s="89">
        <f t="shared" si="20"/>
        <v>6.1077846619037812</v>
      </c>
      <c r="R167" s="89">
        <f t="shared" si="21"/>
        <v>4.5809530173902475</v>
      </c>
      <c r="S167" s="89">
        <f t="shared" si="22"/>
        <v>10.688737679294029</v>
      </c>
    </row>
    <row r="168" spans="1:19" x14ac:dyDescent="0.25">
      <c r="A168" s="37">
        <v>41301</v>
      </c>
      <c r="B168" s="13">
        <v>10</v>
      </c>
      <c r="C168" s="13" t="s">
        <v>992</v>
      </c>
      <c r="D168" s="13">
        <v>3</v>
      </c>
      <c r="E168" s="13">
        <v>0.3</v>
      </c>
      <c r="F168" s="13">
        <v>5.5</v>
      </c>
      <c r="G168" s="13">
        <f t="shared" si="25"/>
        <v>795.77470000000005</v>
      </c>
      <c r="H168" s="149">
        <f t="shared" si="26"/>
        <v>2.3758294442772811E-3</v>
      </c>
      <c r="I168" s="150">
        <f t="shared" si="23"/>
        <v>1.8906249632709202</v>
      </c>
      <c r="J168" s="151">
        <f t="shared" si="19"/>
        <v>7.0685834705770344E-6</v>
      </c>
      <c r="K168" s="152">
        <f t="shared" si="24"/>
        <v>5.624999890723399E-3</v>
      </c>
      <c r="L168" s="146">
        <v>1.5990143163594182E-2</v>
      </c>
      <c r="M168" s="147">
        <v>12.724551378966211</v>
      </c>
      <c r="N168" s="146">
        <v>1.476050115431379E-2</v>
      </c>
      <c r="O168" s="147">
        <v>11.746033377923711</v>
      </c>
      <c r="P168" s="147">
        <v>24.47058475688992</v>
      </c>
      <c r="Q168" s="89">
        <f t="shared" si="20"/>
        <v>6.1077846619037812</v>
      </c>
      <c r="R168" s="89">
        <f t="shared" si="21"/>
        <v>4.5809530173902475</v>
      </c>
      <c r="S168" s="89">
        <f t="shared" si="22"/>
        <v>10.688737679294029</v>
      </c>
    </row>
    <row r="169" spans="1:19" x14ac:dyDescent="0.25">
      <c r="A169" s="37">
        <v>41301</v>
      </c>
      <c r="B169" s="13">
        <v>10</v>
      </c>
      <c r="C169" s="13" t="s">
        <v>992</v>
      </c>
      <c r="D169" s="13">
        <v>3</v>
      </c>
      <c r="E169" s="13">
        <v>0.3</v>
      </c>
      <c r="F169" s="13">
        <v>5.5</v>
      </c>
      <c r="G169" s="13">
        <f t="shared" si="25"/>
        <v>795.77470000000005</v>
      </c>
      <c r="H169" s="149">
        <f t="shared" si="26"/>
        <v>2.3758294442772811E-3</v>
      </c>
      <c r="I169" s="150">
        <f t="shared" si="23"/>
        <v>1.8906249632709202</v>
      </c>
      <c r="J169" s="151">
        <f t="shared" si="19"/>
        <v>7.0685834705770344E-6</v>
      </c>
      <c r="K169" s="152">
        <f t="shared" si="24"/>
        <v>5.624999890723399E-3</v>
      </c>
      <c r="L169" s="146">
        <v>1.5990143163594182E-2</v>
      </c>
      <c r="M169" s="147">
        <v>12.724551378966211</v>
      </c>
      <c r="N169" s="146">
        <v>1.476050115431379E-2</v>
      </c>
      <c r="O169" s="147">
        <v>11.746033377923711</v>
      </c>
      <c r="P169" s="147">
        <v>24.47058475688992</v>
      </c>
      <c r="Q169" s="89">
        <f t="shared" si="20"/>
        <v>6.1077846619037812</v>
      </c>
      <c r="R169" s="89">
        <f t="shared" si="21"/>
        <v>4.5809530173902475</v>
      </c>
      <c r="S169" s="89">
        <f t="shared" si="22"/>
        <v>10.688737679294029</v>
      </c>
    </row>
    <row r="170" spans="1:19" x14ac:dyDescent="0.25">
      <c r="A170" s="37">
        <v>41301</v>
      </c>
      <c r="B170" s="13">
        <v>10</v>
      </c>
      <c r="C170" s="13" t="s">
        <v>992</v>
      </c>
      <c r="D170" s="13">
        <v>3</v>
      </c>
      <c r="E170" s="13">
        <v>0.4</v>
      </c>
      <c r="F170" s="13">
        <v>11</v>
      </c>
      <c r="G170" s="13">
        <f t="shared" si="25"/>
        <v>795.77470000000005</v>
      </c>
      <c r="H170" s="149">
        <f t="shared" si="26"/>
        <v>9.5033177771091243E-3</v>
      </c>
      <c r="I170" s="150">
        <f t="shared" si="23"/>
        <v>7.5624998530836809</v>
      </c>
      <c r="J170" s="151">
        <f t="shared" si="19"/>
        <v>1.2566370614359172E-5</v>
      </c>
      <c r="K170" s="152">
        <f t="shared" si="24"/>
        <v>9.9999998057304865E-3</v>
      </c>
      <c r="L170" s="146">
        <v>2.9256589556114938E-2</v>
      </c>
      <c r="M170" s="147">
        <v>23.2816537770405</v>
      </c>
      <c r="N170" s="146">
        <v>2.7006757819249702E-2</v>
      </c>
      <c r="O170" s="147">
        <v>21.491294601586088</v>
      </c>
      <c r="P170" s="147">
        <v>44.772948378626587</v>
      </c>
      <c r="Q170" s="89">
        <f t="shared" si="20"/>
        <v>11.17519381297944</v>
      </c>
      <c r="R170" s="89">
        <f t="shared" si="21"/>
        <v>8.3816048946185742</v>
      </c>
      <c r="S170" s="89">
        <f t="shared" si="22"/>
        <v>19.556798707598013</v>
      </c>
    </row>
    <row r="171" spans="1:19" x14ac:dyDescent="0.25">
      <c r="A171" s="37">
        <v>41301</v>
      </c>
      <c r="B171" s="13">
        <v>10</v>
      </c>
      <c r="C171" s="13" t="s">
        <v>992</v>
      </c>
      <c r="D171" s="13">
        <v>3</v>
      </c>
      <c r="E171" s="13">
        <v>0.3</v>
      </c>
      <c r="F171" s="13">
        <v>13</v>
      </c>
      <c r="G171" s="13">
        <f t="shared" si="25"/>
        <v>795.77470000000005</v>
      </c>
      <c r="H171" s="149">
        <f t="shared" si="26"/>
        <v>1.3273228961416878E-2</v>
      </c>
      <c r="I171" s="150">
        <f t="shared" si="23"/>
        <v>10.562499794802829</v>
      </c>
      <c r="J171" s="151">
        <f t="shared" si="19"/>
        <v>7.0685834705770344E-6</v>
      </c>
      <c r="K171" s="152">
        <f t="shared" si="24"/>
        <v>5.624999890723399E-3</v>
      </c>
      <c r="L171" s="146">
        <v>1.5990143163594182E-2</v>
      </c>
      <c r="M171" s="147">
        <v>12.724551378966211</v>
      </c>
      <c r="N171" s="146">
        <v>1.476050115431379E-2</v>
      </c>
      <c r="O171" s="147">
        <v>11.746033377923711</v>
      </c>
      <c r="P171" s="147">
        <v>24.47058475688992</v>
      </c>
      <c r="Q171" s="89">
        <f t="shared" si="20"/>
        <v>6.1077846619037812</v>
      </c>
      <c r="R171" s="89">
        <f t="shared" si="21"/>
        <v>4.5809530173902475</v>
      </c>
      <c r="S171" s="89">
        <f t="shared" si="22"/>
        <v>10.688737679294029</v>
      </c>
    </row>
    <row r="172" spans="1:19" x14ac:dyDescent="0.25">
      <c r="A172" s="37">
        <v>41301</v>
      </c>
      <c r="B172" s="13">
        <v>10</v>
      </c>
      <c r="C172" s="13" t="s">
        <v>992</v>
      </c>
      <c r="D172" s="13">
        <v>3</v>
      </c>
      <c r="E172" s="153">
        <v>0.1</v>
      </c>
      <c r="F172" s="153">
        <v>110</v>
      </c>
      <c r="G172" s="13">
        <f t="shared" si="25"/>
        <v>795.77470000000005</v>
      </c>
      <c r="H172" s="149">
        <f t="shared" si="26"/>
        <v>0.9503317777109126</v>
      </c>
      <c r="I172" s="150">
        <f t="shared" si="23"/>
        <v>756.2499853083682</v>
      </c>
      <c r="J172" s="151">
        <f t="shared" si="19"/>
        <v>7.8539816339744823E-7</v>
      </c>
      <c r="K172" s="152">
        <f t="shared" si="24"/>
        <v>6.2499998785815541E-4</v>
      </c>
      <c r="L172" s="146">
        <v>1.5918337823874608E-3</v>
      </c>
      <c r="M172" s="147">
        <v>1.2667410506292469</v>
      </c>
      <c r="N172" s="146">
        <v>1.4694217645218651E-3</v>
      </c>
      <c r="O172" s="147">
        <v>1.169328663835858</v>
      </c>
      <c r="P172" s="147">
        <v>2.4360697144651047</v>
      </c>
      <c r="Q172" s="89">
        <f t="shared" si="20"/>
        <v>0.60803570430203846</v>
      </c>
      <c r="R172" s="89">
        <f t="shared" si="21"/>
        <v>0.45603817889598464</v>
      </c>
      <c r="S172" s="89">
        <f t="shared" si="22"/>
        <v>1.0640738831980232</v>
      </c>
    </row>
    <row r="173" spans="1:19" x14ac:dyDescent="0.25">
      <c r="A173" s="37">
        <v>41301</v>
      </c>
      <c r="B173" s="13">
        <v>10</v>
      </c>
      <c r="C173" s="13" t="s">
        <v>992</v>
      </c>
      <c r="D173" s="13">
        <v>3</v>
      </c>
      <c r="E173" s="13">
        <v>2</v>
      </c>
      <c r="F173" s="13">
        <v>90</v>
      </c>
      <c r="G173" s="13">
        <f t="shared" si="25"/>
        <v>795.77470000000005</v>
      </c>
      <c r="H173" s="149">
        <f t="shared" si="26"/>
        <v>0.63617251235193317</v>
      </c>
      <c r="I173" s="150">
        <f t="shared" si="23"/>
        <v>506.24999016510594</v>
      </c>
      <c r="J173" s="151">
        <f t="shared" si="19"/>
        <v>3.1415926535897931E-4</v>
      </c>
      <c r="K173" s="152">
        <f t="shared" si="24"/>
        <v>0.24999999514326215</v>
      </c>
      <c r="L173" s="146">
        <v>0.85913360756909263</v>
      </c>
      <c r="M173" s="147">
        <v>683.67678882321241</v>
      </c>
      <c r="N173" s="146">
        <v>0.7930662331470294</v>
      </c>
      <c r="O173" s="147">
        <v>631.10204376270747</v>
      </c>
      <c r="P173" s="147">
        <v>1314.7788325859199</v>
      </c>
      <c r="Q173" s="89">
        <f t="shared" si="20"/>
        <v>328.16485863514197</v>
      </c>
      <c r="R173" s="89">
        <f t="shared" si="21"/>
        <v>246.12979706745591</v>
      </c>
      <c r="S173" s="89">
        <f t="shared" si="22"/>
        <v>574.29465570259788</v>
      </c>
    </row>
    <row r="174" spans="1:19" x14ac:dyDescent="0.25">
      <c r="A174" s="37">
        <v>41301</v>
      </c>
      <c r="B174" s="13">
        <v>10</v>
      </c>
      <c r="C174" s="13" t="s">
        <v>992</v>
      </c>
      <c r="D174" s="13">
        <v>3</v>
      </c>
      <c r="E174" s="13">
        <v>0.3</v>
      </c>
      <c r="F174" s="13">
        <v>5.5</v>
      </c>
      <c r="G174" s="13">
        <f t="shared" si="25"/>
        <v>795.77470000000005</v>
      </c>
      <c r="H174" s="149">
        <f t="shared" si="26"/>
        <v>2.3758294442772811E-3</v>
      </c>
      <c r="I174" s="150">
        <f t="shared" si="23"/>
        <v>1.8906249632709202</v>
      </c>
      <c r="J174" s="151">
        <f t="shared" si="19"/>
        <v>7.0685834705770344E-6</v>
      </c>
      <c r="K174" s="152">
        <f t="shared" si="24"/>
        <v>5.624999890723399E-3</v>
      </c>
      <c r="L174" s="146">
        <v>1.5990143163594182E-2</v>
      </c>
      <c r="M174" s="147">
        <v>12.724551378966211</v>
      </c>
      <c r="N174" s="146">
        <v>1.476050115431379E-2</v>
      </c>
      <c r="O174" s="147">
        <v>11.746033377923711</v>
      </c>
      <c r="P174" s="147">
        <v>24.47058475688992</v>
      </c>
      <c r="Q174" s="89">
        <f t="shared" si="20"/>
        <v>6.1077846619037812</v>
      </c>
      <c r="R174" s="89">
        <f t="shared" si="21"/>
        <v>4.5809530173902475</v>
      </c>
      <c r="S174" s="89">
        <f t="shared" si="22"/>
        <v>10.688737679294029</v>
      </c>
    </row>
    <row r="175" spans="1:19" x14ac:dyDescent="0.25">
      <c r="A175" s="37">
        <v>41301</v>
      </c>
      <c r="B175" s="13">
        <v>10</v>
      </c>
      <c r="C175" s="13" t="s">
        <v>992</v>
      </c>
      <c r="D175" s="13">
        <v>3</v>
      </c>
      <c r="E175" s="13">
        <v>0.3</v>
      </c>
      <c r="F175" s="13">
        <v>8</v>
      </c>
      <c r="G175" s="13">
        <f t="shared" si="25"/>
        <v>795.77470000000005</v>
      </c>
      <c r="H175" s="149">
        <f t="shared" si="26"/>
        <v>5.0265482457436689E-3</v>
      </c>
      <c r="I175" s="150">
        <f t="shared" si="23"/>
        <v>3.9999999222921945</v>
      </c>
      <c r="J175" s="151">
        <f t="shared" si="19"/>
        <v>7.0685834705770344E-6</v>
      </c>
      <c r="K175" s="152">
        <f t="shared" si="24"/>
        <v>5.624999890723399E-3</v>
      </c>
      <c r="L175" s="146">
        <v>1.5990143163594182E-2</v>
      </c>
      <c r="M175" s="147">
        <v>12.724551378966211</v>
      </c>
      <c r="N175" s="146">
        <v>1.476050115431379E-2</v>
      </c>
      <c r="O175" s="147">
        <v>11.746033377923711</v>
      </c>
      <c r="P175" s="147">
        <v>24.47058475688992</v>
      </c>
      <c r="Q175" s="89">
        <f t="shared" si="20"/>
        <v>6.1077846619037812</v>
      </c>
      <c r="R175" s="89">
        <f t="shared" si="21"/>
        <v>4.5809530173902475</v>
      </c>
      <c r="S175" s="89">
        <f t="shared" si="22"/>
        <v>10.688737679294029</v>
      </c>
    </row>
    <row r="176" spans="1:19" x14ac:dyDescent="0.25">
      <c r="A176" s="37">
        <v>41301</v>
      </c>
      <c r="B176" s="13">
        <v>10</v>
      </c>
      <c r="C176" s="13" t="s">
        <v>992</v>
      </c>
      <c r="D176" s="13">
        <v>3</v>
      </c>
      <c r="E176" s="13">
        <v>0.2</v>
      </c>
      <c r="F176" s="13">
        <v>7</v>
      </c>
      <c r="G176" s="13">
        <f t="shared" si="25"/>
        <v>795.77470000000005</v>
      </c>
      <c r="H176" s="149">
        <f t="shared" si="26"/>
        <v>3.8484510006474969E-3</v>
      </c>
      <c r="I176" s="150">
        <f t="shared" si="23"/>
        <v>3.0624999405049618</v>
      </c>
      <c r="J176" s="151">
        <f t="shared" si="19"/>
        <v>3.1415926535897929E-6</v>
      </c>
      <c r="K176" s="152">
        <f t="shared" si="24"/>
        <v>2.4999999514326216E-3</v>
      </c>
      <c r="L176" s="146">
        <v>6.8243408189266113E-3</v>
      </c>
      <c r="M176" s="147">
        <v>5.4306377678790785</v>
      </c>
      <c r="N176" s="146">
        <v>6.2995490099511551E-3</v>
      </c>
      <c r="O176" s="147">
        <v>5.0130217235291781</v>
      </c>
      <c r="P176" s="147">
        <v>10.443659491408257</v>
      </c>
      <c r="Q176" s="89">
        <f t="shared" si="20"/>
        <v>2.6067061285819575</v>
      </c>
      <c r="R176" s="89">
        <f t="shared" si="21"/>
        <v>1.9550784721763794</v>
      </c>
      <c r="S176" s="89">
        <f t="shared" si="22"/>
        <v>4.5617846007583367</v>
      </c>
    </row>
    <row r="177" spans="1:19" x14ac:dyDescent="0.25">
      <c r="A177" s="37">
        <v>41301</v>
      </c>
      <c r="B177" s="13">
        <v>10</v>
      </c>
      <c r="C177" s="13" t="s">
        <v>992</v>
      </c>
      <c r="D177" s="13">
        <v>3</v>
      </c>
      <c r="E177" s="13">
        <v>0.3</v>
      </c>
      <c r="F177" s="13">
        <v>6.5</v>
      </c>
      <c r="G177" s="13">
        <f t="shared" si="25"/>
        <v>795.77470000000005</v>
      </c>
      <c r="H177" s="149">
        <f t="shared" si="26"/>
        <v>3.3183072403542195E-3</v>
      </c>
      <c r="I177" s="150">
        <f t="shared" si="23"/>
        <v>2.6406249487007072</v>
      </c>
      <c r="J177" s="151">
        <f t="shared" si="19"/>
        <v>7.0685834705770344E-6</v>
      </c>
      <c r="K177" s="152">
        <f t="shared" si="24"/>
        <v>5.624999890723399E-3</v>
      </c>
      <c r="L177" s="146">
        <v>1.5990143163594182E-2</v>
      </c>
      <c r="M177" s="147">
        <v>12.724551378966211</v>
      </c>
      <c r="N177" s="146">
        <v>1.476050115431379E-2</v>
      </c>
      <c r="O177" s="147">
        <v>11.746033377923711</v>
      </c>
      <c r="P177" s="147">
        <v>24.47058475688992</v>
      </c>
      <c r="Q177" s="89">
        <f t="shared" si="20"/>
        <v>6.1077846619037812</v>
      </c>
      <c r="R177" s="89">
        <f t="shared" si="21"/>
        <v>4.5809530173902475</v>
      </c>
      <c r="S177" s="89">
        <f t="shared" si="22"/>
        <v>10.688737679294029</v>
      </c>
    </row>
    <row r="178" spans="1:19" x14ac:dyDescent="0.25">
      <c r="A178" s="37">
        <v>41301</v>
      </c>
      <c r="B178" s="13">
        <v>10</v>
      </c>
      <c r="C178" s="13" t="s">
        <v>992</v>
      </c>
      <c r="D178" s="13">
        <v>3</v>
      </c>
      <c r="E178" s="13">
        <v>0.4</v>
      </c>
      <c r="F178" s="13">
        <v>5.5</v>
      </c>
      <c r="G178" s="13">
        <f t="shared" si="25"/>
        <v>795.77470000000005</v>
      </c>
      <c r="H178" s="149">
        <f t="shared" si="26"/>
        <v>2.3758294442772811E-3</v>
      </c>
      <c r="I178" s="150">
        <f t="shared" si="23"/>
        <v>1.8906249632709202</v>
      </c>
      <c r="J178" s="151">
        <f t="shared" si="19"/>
        <v>1.2566370614359172E-5</v>
      </c>
      <c r="K178" s="152">
        <f t="shared" si="24"/>
        <v>9.9999998057304865E-3</v>
      </c>
      <c r="L178" s="146">
        <v>2.9256589556114938E-2</v>
      </c>
      <c r="M178" s="147">
        <v>23.2816537770405</v>
      </c>
      <c r="N178" s="146">
        <v>2.7006757819249702E-2</v>
      </c>
      <c r="O178" s="147">
        <v>21.491294601586088</v>
      </c>
      <c r="P178" s="147">
        <v>44.772948378626587</v>
      </c>
      <c r="Q178" s="89">
        <f t="shared" si="20"/>
        <v>11.17519381297944</v>
      </c>
      <c r="R178" s="89">
        <f t="shared" si="21"/>
        <v>8.3816048946185742</v>
      </c>
      <c r="S178" s="89">
        <f t="shared" si="22"/>
        <v>19.556798707598013</v>
      </c>
    </row>
    <row r="179" spans="1:19" x14ac:dyDescent="0.25">
      <c r="A179" s="37">
        <v>41301</v>
      </c>
      <c r="B179" s="13">
        <v>10</v>
      </c>
      <c r="C179" s="13" t="s">
        <v>992</v>
      </c>
      <c r="D179" s="13">
        <v>3</v>
      </c>
      <c r="E179" s="13">
        <v>0.4</v>
      </c>
      <c r="F179" s="13">
        <v>4.5</v>
      </c>
      <c r="G179" s="13">
        <f t="shared" si="25"/>
        <v>795.77470000000005</v>
      </c>
      <c r="H179" s="149">
        <f t="shared" si="26"/>
        <v>1.5904312808798326E-3</v>
      </c>
      <c r="I179" s="150">
        <f t="shared" si="23"/>
        <v>1.2656249754127646</v>
      </c>
      <c r="J179" s="151">
        <f t="shared" si="19"/>
        <v>1.2566370614359172E-5</v>
      </c>
      <c r="K179" s="152">
        <f t="shared" si="24"/>
        <v>9.9999998057304865E-3</v>
      </c>
      <c r="L179" s="146">
        <v>2.9256589556114938E-2</v>
      </c>
      <c r="M179" s="147">
        <v>23.2816537770405</v>
      </c>
      <c r="N179" s="146">
        <v>2.7006757819249702E-2</v>
      </c>
      <c r="O179" s="147">
        <v>21.491294601586088</v>
      </c>
      <c r="P179" s="147">
        <v>44.772948378626587</v>
      </c>
      <c r="Q179" s="89">
        <f t="shared" si="20"/>
        <v>11.17519381297944</v>
      </c>
      <c r="R179" s="89">
        <f t="shared" si="21"/>
        <v>8.3816048946185742</v>
      </c>
      <c r="S179" s="89">
        <f t="shared" si="22"/>
        <v>19.556798707598013</v>
      </c>
    </row>
    <row r="180" spans="1:19" x14ac:dyDescent="0.25">
      <c r="A180" s="37">
        <v>41301</v>
      </c>
      <c r="B180" s="13">
        <v>10</v>
      </c>
      <c r="C180" s="13" t="s">
        <v>992</v>
      </c>
      <c r="D180" s="13">
        <v>3</v>
      </c>
      <c r="E180" s="13">
        <v>0.3</v>
      </c>
      <c r="F180" s="13">
        <v>6.5</v>
      </c>
      <c r="G180" s="13">
        <f t="shared" si="25"/>
        <v>795.77470000000005</v>
      </c>
      <c r="H180" s="149">
        <f t="shared" si="26"/>
        <v>3.3183072403542195E-3</v>
      </c>
      <c r="I180" s="150">
        <f t="shared" si="23"/>
        <v>2.6406249487007072</v>
      </c>
      <c r="J180" s="151">
        <f t="shared" si="19"/>
        <v>7.0685834705770344E-6</v>
      </c>
      <c r="K180" s="152">
        <f t="shared" si="24"/>
        <v>5.624999890723399E-3</v>
      </c>
      <c r="L180" s="146">
        <v>1.5990143163594182E-2</v>
      </c>
      <c r="M180" s="147">
        <v>12.724551378966211</v>
      </c>
      <c r="N180" s="146">
        <v>1.476050115431379E-2</v>
      </c>
      <c r="O180" s="147">
        <v>11.746033377923711</v>
      </c>
      <c r="P180" s="147">
        <v>24.47058475688992</v>
      </c>
      <c r="Q180" s="89">
        <f t="shared" si="20"/>
        <v>6.1077846619037812</v>
      </c>
      <c r="R180" s="89">
        <f t="shared" si="21"/>
        <v>4.5809530173902475</v>
      </c>
      <c r="S180" s="89">
        <f t="shared" si="22"/>
        <v>10.688737679294029</v>
      </c>
    </row>
    <row r="181" spans="1:19" x14ac:dyDescent="0.25">
      <c r="A181" s="37">
        <v>41301</v>
      </c>
      <c r="B181" s="13">
        <v>10</v>
      </c>
      <c r="C181" s="13" t="s">
        <v>992</v>
      </c>
      <c r="D181" s="13">
        <v>3</v>
      </c>
      <c r="E181" s="13">
        <v>0.4</v>
      </c>
      <c r="F181" s="13">
        <v>50</v>
      </c>
      <c r="G181" s="13">
        <f t="shared" si="25"/>
        <v>795.77470000000005</v>
      </c>
      <c r="H181" s="149">
        <f t="shared" si="26"/>
        <v>0.19634954084936207</v>
      </c>
      <c r="I181" s="150">
        <f t="shared" si="23"/>
        <v>156.24999696453887</v>
      </c>
      <c r="J181" s="151">
        <f t="shared" si="19"/>
        <v>1.2566370614359172E-5</v>
      </c>
      <c r="K181" s="152">
        <f t="shared" si="24"/>
        <v>9.9999998057304865E-3</v>
      </c>
      <c r="L181" s="146">
        <v>2.9256589556114938E-2</v>
      </c>
      <c r="M181" s="147">
        <v>23.2816537770405</v>
      </c>
      <c r="N181" s="146">
        <v>2.7006757819249702E-2</v>
      </c>
      <c r="O181" s="147">
        <v>21.491294601586088</v>
      </c>
      <c r="P181" s="147">
        <v>44.772948378626587</v>
      </c>
      <c r="Q181" s="89">
        <f t="shared" si="20"/>
        <v>11.17519381297944</v>
      </c>
      <c r="R181" s="89">
        <f t="shared" si="21"/>
        <v>8.3816048946185742</v>
      </c>
      <c r="S181" s="89">
        <f t="shared" si="22"/>
        <v>19.556798707598013</v>
      </c>
    </row>
    <row r="182" spans="1:19" x14ac:dyDescent="0.25">
      <c r="A182" s="37">
        <v>41301</v>
      </c>
      <c r="B182" s="13">
        <v>10</v>
      </c>
      <c r="C182" s="13" t="s">
        <v>992</v>
      </c>
      <c r="D182" s="13">
        <v>3</v>
      </c>
      <c r="E182" s="13">
        <v>0.3</v>
      </c>
      <c r="F182" s="13">
        <v>6</v>
      </c>
      <c r="G182" s="13">
        <f t="shared" si="25"/>
        <v>795.77470000000005</v>
      </c>
      <c r="H182" s="149">
        <f t="shared" si="26"/>
        <v>2.8274333882308137E-3</v>
      </c>
      <c r="I182" s="150">
        <f t="shared" si="23"/>
        <v>2.2499999562893596</v>
      </c>
      <c r="J182" s="151">
        <f t="shared" si="19"/>
        <v>7.0685834705770344E-6</v>
      </c>
      <c r="K182" s="152">
        <f t="shared" si="24"/>
        <v>5.624999890723399E-3</v>
      </c>
      <c r="L182" s="146">
        <v>1.5990143163594182E-2</v>
      </c>
      <c r="M182" s="147">
        <v>12.724551378966211</v>
      </c>
      <c r="N182" s="146">
        <v>1.476050115431379E-2</v>
      </c>
      <c r="O182" s="147">
        <v>11.746033377923711</v>
      </c>
      <c r="P182" s="147">
        <v>24.47058475688992</v>
      </c>
      <c r="Q182" s="89">
        <f t="shared" si="20"/>
        <v>6.1077846619037812</v>
      </c>
      <c r="R182" s="89">
        <f t="shared" si="21"/>
        <v>4.5809530173902475</v>
      </c>
      <c r="S182" s="89">
        <f t="shared" si="22"/>
        <v>10.688737679294029</v>
      </c>
    </row>
    <row r="183" spans="1:19" x14ac:dyDescent="0.25">
      <c r="A183" s="37">
        <v>41301</v>
      </c>
      <c r="B183" s="13">
        <v>10</v>
      </c>
      <c r="C183" s="13" t="s">
        <v>992</v>
      </c>
      <c r="D183" s="13">
        <v>3</v>
      </c>
      <c r="E183" s="13">
        <v>0.3</v>
      </c>
      <c r="F183" s="13">
        <v>5.5</v>
      </c>
      <c r="G183" s="13">
        <f t="shared" si="25"/>
        <v>795.77470000000005</v>
      </c>
      <c r="H183" s="149">
        <f t="shared" si="26"/>
        <v>2.3758294442772811E-3</v>
      </c>
      <c r="I183" s="150">
        <f t="shared" si="23"/>
        <v>1.8906249632709202</v>
      </c>
      <c r="J183" s="151">
        <f t="shared" si="19"/>
        <v>7.0685834705770344E-6</v>
      </c>
      <c r="K183" s="152">
        <f t="shared" si="24"/>
        <v>5.624999890723399E-3</v>
      </c>
      <c r="L183" s="146">
        <v>1.5990143163594182E-2</v>
      </c>
      <c r="M183" s="147">
        <v>12.724551378966211</v>
      </c>
      <c r="N183" s="146">
        <v>1.476050115431379E-2</v>
      </c>
      <c r="O183" s="147">
        <v>11.746033377923711</v>
      </c>
      <c r="P183" s="147">
        <v>24.47058475688992</v>
      </c>
      <c r="Q183" s="89">
        <f t="shared" si="20"/>
        <v>6.1077846619037812</v>
      </c>
      <c r="R183" s="89">
        <f t="shared" si="21"/>
        <v>4.5809530173902475</v>
      </c>
      <c r="S183" s="89">
        <f t="shared" si="22"/>
        <v>10.688737679294029</v>
      </c>
    </row>
    <row r="184" spans="1:19" x14ac:dyDescent="0.25">
      <c r="A184" s="37">
        <v>41301</v>
      </c>
      <c r="B184" s="13">
        <v>10</v>
      </c>
      <c r="C184" s="13" t="s">
        <v>992</v>
      </c>
      <c r="D184" s="13">
        <v>3</v>
      </c>
      <c r="E184" s="13">
        <v>0.4</v>
      </c>
      <c r="F184" s="13">
        <v>8</v>
      </c>
      <c r="G184" s="13">
        <f t="shared" si="25"/>
        <v>795.77470000000005</v>
      </c>
      <c r="H184" s="149">
        <f t="shared" si="26"/>
        <v>5.0265482457436689E-3</v>
      </c>
      <c r="I184" s="150">
        <f t="shared" si="23"/>
        <v>3.9999999222921945</v>
      </c>
      <c r="J184" s="151">
        <f t="shared" si="19"/>
        <v>1.2566370614359172E-5</v>
      </c>
      <c r="K184" s="152">
        <f t="shared" si="24"/>
        <v>9.9999998057304865E-3</v>
      </c>
      <c r="L184" s="146">
        <v>2.9256589556114938E-2</v>
      </c>
      <c r="M184" s="147">
        <v>23.2816537770405</v>
      </c>
      <c r="N184" s="146">
        <v>2.7006757819249702E-2</v>
      </c>
      <c r="O184" s="147">
        <v>21.491294601586088</v>
      </c>
      <c r="P184" s="147">
        <v>44.772948378626587</v>
      </c>
      <c r="Q184" s="89">
        <f t="shared" si="20"/>
        <v>11.17519381297944</v>
      </c>
      <c r="R184" s="89">
        <f t="shared" si="21"/>
        <v>8.3816048946185742</v>
      </c>
      <c r="S184" s="89">
        <f t="shared" si="22"/>
        <v>19.556798707598013</v>
      </c>
    </row>
    <row r="185" spans="1:19" x14ac:dyDescent="0.25">
      <c r="A185" s="37">
        <v>41301</v>
      </c>
      <c r="B185" s="13">
        <v>10</v>
      </c>
      <c r="C185" s="13" t="s">
        <v>992</v>
      </c>
      <c r="D185" s="13">
        <v>3</v>
      </c>
      <c r="E185" s="13">
        <v>0.4</v>
      </c>
      <c r="F185" s="13">
        <v>10</v>
      </c>
      <c r="G185" s="13">
        <f t="shared" si="25"/>
        <v>795.77470000000005</v>
      </c>
      <c r="H185" s="149">
        <f t="shared" si="26"/>
        <v>7.8539816339744835E-3</v>
      </c>
      <c r="I185" s="150">
        <f t="shared" si="23"/>
        <v>6.2499998785815549</v>
      </c>
      <c r="J185" s="151">
        <f t="shared" si="19"/>
        <v>1.2566370614359172E-5</v>
      </c>
      <c r="K185" s="152">
        <f t="shared" si="24"/>
        <v>9.9999998057304865E-3</v>
      </c>
      <c r="L185" s="146">
        <v>2.9256589556114938E-2</v>
      </c>
      <c r="M185" s="147">
        <v>23.2816537770405</v>
      </c>
      <c r="N185" s="146">
        <v>2.7006757819249702E-2</v>
      </c>
      <c r="O185" s="147">
        <v>21.491294601586088</v>
      </c>
      <c r="P185" s="147">
        <v>44.772948378626587</v>
      </c>
      <c r="Q185" s="89">
        <f t="shared" si="20"/>
        <v>11.17519381297944</v>
      </c>
      <c r="R185" s="89">
        <f t="shared" si="21"/>
        <v>8.3816048946185742</v>
      </c>
      <c r="S185" s="89">
        <f t="shared" si="22"/>
        <v>19.556798707598013</v>
      </c>
    </row>
    <row r="186" spans="1:19" x14ac:dyDescent="0.25">
      <c r="A186" s="37">
        <v>41301</v>
      </c>
      <c r="B186" s="13">
        <v>10</v>
      </c>
      <c r="C186" s="13" t="s">
        <v>992</v>
      </c>
      <c r="D186" s="13">
        <v>3</v>
      </c>
      <c r="E186" s="13">
        <v>0.2</v>
      </c>
      <c r="F186" s="13">
        <v>9</v>
      </c>
      <c r="G186" s="13">
        <f t="shared" si="25"/>
        <v>795.77470000000005</v>
      </c>
      <c r="H186" s="149">
        <f t="shared" si="26"/>
        <v>6.3617251235193305E-3</v>
      </c>
      <c r="I186" s="150">
        <f t="shared" si="23"/>
        <v>5.0624999016510586</v>
      </c>
      <c r="J186" s="151">
        <f t="shared" si="19"/>
        <v>3.1415926535897929E-6</v>
      </c>
      <c r="K186" s="152">
        <f t="shared" si="24"/>
        <v>2.4999999514326216E-3</v>
      </c>
      <c r="L186" s="146">
        <v>6.8243408189266113E-3</v>
      </c>
      <c r="M186" s="147">
        <v>5.4306377678790785</v>
      </c>
      <c r="N186" s="146">
        <v>6.2995490099511551E-3</v>
      </c>
      <c r="O186" s="147">
        <v>5.0130217235291781</v>
      </c>
      <c r="P186" s="147">
        <v>10.443659491408257</v>
      </c>
      <c r="Q186" s="89">
        <f t="shared" si="20"/>
        <v>2.6067061285819575</v>
      </c>
      <c r="R186" s="89">
        <f t="shared" si="21"/>
        <v>1.9550784721763794</v>
      </c>
      <c r="S186" s="89">
        <f t="shared" si="22"/>
        <v>4.5617846007583367</v>
      </c>
    </row>
    <row r="187" spans="1:19" x14ac:dyDescent="0.25">
      <c r="A187" s="37">
        <v>41301</v>
      </c>
      <c r="B187" s="13">
        <v>10</v>
      </c>
      <c r="C187" s="13" t="s">
        <v>992</v>
      </c>
      <c r="D187" s="13">
        <v>3</v>
      </c>
      <c r="E187" s="13">
        <v>0.3</v>
      </c>
      <c r="F187" s="13">
        <v>8.5</v>
      </c>
      <c r="G187" s="13">
        <f t="shared" si="25"/>
        <v>795.77470000000005</v>
      </c>
      <c r="H187" s="149">
        <f t="shared" si="26"/>
        <v>5.6745017305465653E-3</v>
      </c>
      <c r="I187" s="150">
        <f t="shared" si="23"/>
        <v>4.5156249122751744</v>
      </c>
      <c r="J187" s="151">
        <f t="shared" si="19"/>
        <v>7.0685834705770344E-6</v>
      </c>
      <c r="K187" s="152">
        <f t="shared" si="24"/>
        <v>5.624999890723399E-3</v>
      </c>
      <c r="L187" s="146">
        <v>1.5990143163594182E-2</v>
      </c>
      <c r="M187" s="147">
        <v>12.724551378966211</v>
      </c>
      <c r="N187" s="146">
        <v>1.476050115431379E-2</v>
      </c>
      <c r="O187" s="147">
        <v>11.746033377923711</v>
      </c>
      <c r="P187" s="147">
        <v>24.47058475688992</v>
      </c>
      <c r="Q187" s="89">
        <f t="shared" si="20"/>
        <v>6.1077846619037812</v>
      </c>
      <c r="R187" s="89">
        <f t="shared" si="21"/>
        <v>4.5809530173902475</v>
      </c>
      <c r="S187" s="89">
        <f t="shared" si="22"/>
        <v>10.688737679294029</v>
      </c>
    </row>
    <row r="188" spans="1:19" x14ac:dyDescent="0.25">
      <c r="A188" s="37">
        <v>41301</v>
      </c>
      <c r="B188" s="13">
        <v>10</v>
      </c>
      <c r="C188" s="13" t="s">
        <v>992</v>
      </c>
      <c r="D188" s="13">
        <v>3</v>
      </c>
      <c r="E188" s="13">
        <v>0.3</v>
      </c>
      <c r="F188" s="13">
        <v>5.5</v>
      </c>
      <c r="G188" s="13">
        <f t="shared" si="25"/>
        <v>795.77470000000005</v>
      </c>
      <c r="H188" s="149">
        <f t="shared" si="26"/>
        <v>2.3758294442772811E-3</v>
      </c>
      <c r="I188" s="150">
        <f t="shared" si="23"/>
        <v>1.8906249632709202</v>
      </c>
      <c r="J188" s="151">
        <f t="shared" si="19"/>
        <v>7.0685834705770344E-6</v>
      </c>
      <c r="K188" s="152">
        <f t="shared" si="24"/>
        <v>5.624999890723399E-3</v>
      </c>
      <c r="L188" s="146">
        <v>1.5990143163594182E-2</v>
      </c>
      <c r="M188" s="147">
        <v>12.724551378966211</v>
      </c>
      <c r="N188" s="146">
        <v>1.476050115431379E-2</v>
      </c>
      <c r="O188" s="147">
        <v>11.746033377923711</v>
      </c>
      <c r="P188" s="147">
        <v>24.47058475688992</v>
      </c>
      <c r="Q188" s="89">
        <f t="shared" si="20"/>
        <v>6.1077846619037812</v>
      </c>
      <c r="R188" s="89">
        <f t="shared" si="21"/>
        <v>4.5809530173902475</v>
      </c>
      <c r="S188" s="89">
        <f t="shared" si="22"/>
        <v>10.688737679294029</v>
      </c>
    </row>
    <row r="189" spans="1:19" x14ac:dyDescent="0.25">
      <c r="A189" s="37">
        <v>41301</v>
      </c>
      <c r="B189" s="13">
        <v>10</v>
      </c>
      <c r="C189" s="13" t="s">
        <v>992</v>
      </c>
      <c r="D189" s="13">
        <v>3</v>
      </c>
      <c r="E189" s="13">
        <v>0.3</v>
      </c>
      <c r="F189" s="13">
        <v>5</v>
      </c>
      <c r="G189" s="13">
        <f t="shared" si="25"/>
        <v>795.77470000000005</v>
      </c>
      <c r="H189" s="149">
        <f t="shared" si="26"/>
        <v>1.9634954084936209E-3</v>
      </c>
      <c r="I189" s="150">
        <f t="shared" si="23"/>
        <v>1.5624999696453887</v>
      </c>
      <c r="J189" s="151">
        <f t="shared" si="19"/>
        <v>7.0685834705770344E-6</v>
      </c>
      <c r="K189" s="152">
        <f t="shared" si="24"/>
        <v>5.624999890723399E-3</v>
      </c>
      <c r="L189" s="146">
        <v>1.5990143163594182E-2</v>
      </c>
      <c r="M189" s="147">
        <v>12.724551378966211</v>
      </c>
      <c r="N189" s="146">
        <v>1.476050115431379E-2</v>
      </c>
      <c r="O189" s="147">
        <v>11.746033377923711</v>
      </c>
      <c r="P189" s="147">
        <v>24.47058475688992</v>
      </c>
      <c r="Q189" s="89">
        <f t="shared" si="20"/>
        <v>6.1077846619037812</v>
      </c>
      <c r="R189" s="89">
        <f t="shared" si="21"/>
        <v>4.5809530173902475</v>
      </c>
      <c r="S189" s="89">
        <f t="shared" si="22"/>
        <v>10.688737679294029</v>
      </c>
    </row>
    <row r="190" spans="1:19" x14ac:dyDescent="0.25">
      <c r="A190" s="37">
        <v>41301</v>
      </c>
      <c r="B190" s="13">
        <v>10</v>
      </c>
      <c r="C190" s="13" t="s">
        <v>992</v>
      </c>
      <c r="D190" s="13">
        <v>3</v>
      </c>
      <c r="E190" s="13">
        <v>0.3</v>
      </c>
      <c r="F190" s="13">
        <v>7</v>
      </c>
      <c r="G190" s="13">
        <f t="shared" si="25"/>
        <v>795.77470000000005</v>
      </c>
      <c r="H190" s="149">
        <f t="shared" si="26"/>
        <v>3.8484510006474969E-3</v>
      </c>
      <c r="I190" s="150">
        <f t="shared" si="23"/>
        <v>3.0624999405049618</v>
      </c>
      <c r="J190" s="151">
        <f t="shared" si="19"/>
        <v>7.0685834705770344E-6</v>
      </c>
      <c r="K190" s="152">
        <f t="shared" si="24"/>
        <v>5.624999890723399E-3</v>
      </c>
      <c r="L190" s="146">
        <v>1.5990143163594182E-2</v>
      </c>
      <c r="M190" s="147">
        <v>12.724551378966211</v>
      </c>
      <c r="N190" s="146">
        <v>1.476050115431379E-2</v>
      </c>
      <c r="O190" s="147">
        <v>11.746033377923711</v>
      </c>
      <c r="P190" s="147">
        <v>24.47058475688992</v>
      </c>
      <c r="Q190" s="89">
        <f t="shared" si="20"/>
        <v>6.1077846619037812</v>
      </c>
      <c r="R190" s="89">
        <f t="shared" si="21"/>
        <v>4.5809530173902475</v>
      </c>
      <c r="S190" s="89">
        <f t="shared" si="22"/>
        <v>10.688737679294029</v>
      </c>
    </row>
    <row r="191" spans="1:19" x14ac:dyDescent="0.25">
      <c r="A191" s="37">
        <v>41301</v>
      </c>
      <c r="B191" s="13">
        <v>10</v>
      </c>
      <c r="C191" s="13" t="s">
        <v>992</v>
      </c>
      <c r="D191" s="13">
        <v>3</v>
      </c>
      <c r="E191" s="13">
        <v>0.2</v>
      </c>
      <c r="F191" s="13">
        <v>4.5</v>
      </c>
      <c r="G191" s="13">
        <f t="shared" si="25"/>
        <v>795.77470000000005</v>
      </c>
      <c r="H191" s="149">
        <f t="shared" si="26"/>
        <v>1.5904312808798326E-3</v>
      </c>
      <c r="I191" s="150">
        <f t="shared" si="23"/>
        <v>1.2656249754127646</v>
      </c>
      <c r="J191" s="151">
        <f t="shared" si="19"/>
        <v>3.1415926535897929E-6</v>
      </c>
      <c r="K191" s="152">
        <f t="shared" si="24"/>
        <v>2.4999999514326216E-3</v>
      </c>
      <c r="L191" s="146">
        <v>6.8243408189266113E-3</v>
      </c>
      <c r="M191" s="147">
        <v>5.4306377678790785</v>
      </c>
      <c r="N191" s="146">
        <v>6.2995490099511551E-3</v>
      </c>
      <c r="O191" s="147">
        <v>5.0130217235291781</v>
      </c>
      <c r="P191" s="147">
        <v>10.443659491408257</v>
      </c>
      <c r="Q191" s="89">
        <f t="shared" si="20"/>
        <v>2.6067061285819575</v>
      </c>
      <c r="R191" s="89">
        <f t="shared" si="21"/>
        <v>1.9550784721763794</v>
      </c>
      <c r="S191" s="89">
        <f t="shared" si="22"/>
        <v>4.5617846007583367</v>
      </c>
    </row>
    <row r="192" spans="1:19" x14ac:dyDescent="0.25">
      <c r="A192" s="37">
        <v>41301</v>
      </c>
      <c r="B192" s="13">
        <v>10</v>
      </c>
      <c r="C192" s="13" t="s">
        <v>992</v>
      </c>
      <c r="D192" s="13">
        <v>3</v>
      </c>
      <c r="E192" s="13">
        <v>0.3</v>
      </c>
      <c r="F192" s="13">
        <v>6</v>
      </c>
      <c r="G192" s="13">
        <f t="shared" si="25"/>
        <v>795.77470000000005</v>
      </c>
      <c r="H192" s="149">
        <f t="shared" si="26"/>
        <v>2.8274333882308137E-3</v>
      </c>
      <c r="I192" s="150">
        <f t="shared" si="23"/>
        <v>2.2499999562893596</v>
      </c>
      <c r="J192" s="151">
        <f t="shared" si="19"/>
        <v>7.0685834705770344E-6</v>
      </c>
      <c r="K192" s="152">
        <f t="shared" si="24"/>
        <v>5.624999890723399E-3</v>
      </c>
      <c r="L192" s="146">
        <v>1.5990143163594182E-2</v>
      </c>
      <c r="M192" s="147">
        <v>12.724551378966211</v>
      </c>
      <c r="N192" s="146">
        <v>1.476050115431379E-2</v>
      </c>
      <c r="O192" s="147">
        <v>11.746033377923711</v>
      </c>
      <c r="P192" s="147">
        <v>24.47058475688992</v>
      </c>
      <c r="Q192" s="89">
        <f t="shared" si="20"/>
        <v>6.1077846619037812</v>
      </c>
      <c r="R192" s="89">
        <f t="shared" si="21"/>
        <v>4.5809530173902475</v>
      </c>
      <c r="S192" s="89">
        <f t="shared" si="22"/>
        <v>10.688737679294029</v>
      </c>
    </row>
    <row r="193" spans="1:19" x14ac:dyDescent="0.25">
      <c r="A193" s="37">
        <v>41301</v>
      </c>
      <c r="B193" s="13">
        <v>10</v>
      </c>
      <c r="C193" s="13" t="s">
        <v>992</v>
      </c>
      <c r="D193" s="13">
        <v>3</v>
      </c>
      <c r="E193" s="13">
        <v>0.3</v>
      </c>
      <c r="F193" s="13">
        <v>8.5</v>
      </c>
      <c r="G193" s="13">
        <f t="shared" si="25"/>
        <v>795.77470000000005</v>
      </c>
      <c r="H193" s="149">
        <f t="shared" si="26"/>
        <v>5.6745017305465653E-3</v>
      </c>
      <c r="I193" s="150">
        <f t="shared" si="23"/>
        <v>4.5156249122751744</v>
      </c>
      <c r="J193" s="151">
        <f t="shared" si="19"/>
        <v>7.0685834705770344E-6</v>
      </c>
      <c r="K193" s="152">
        <f t="shared" si="24"/>
        <v>5.624999890723399E-3</v>
      </c>
      <c r="L193" s="146">
        <v>1.5990143163594182E-2</v>
      </c>
      <c r="M193" s="147">
        <v>12.724551378966211</v>
      </c>
      <c r="N193" s="146">
        <v>1.476050115431379E-2</v>
      </c>
      <c r="O193" s="147">
        <v>11.746033377923711</v>
      </c>
      <c r="P193" s="147">
        <v>24.47058475688992</v>
      </c>
      <c r="Q193" s="89">
        <f t="shared" si="20"/>
        <v>6.1077846619037812</v>
      </c>
      <c r="R193" s="89">
        <f t="shared" si="21"/>
        <v>4.5809530173902475</v>
      </c>
      <c r="S193" s="89">
        <f t="shared" si="22"/>
        <v>10.688737679294029</v>
      </c>
    </row>
    <row r="194" spans="1:19" x14ac:dyDescent="0.25">
      <c r="A194" s="37">
        <v>41301</v>
      </c>
      <c r="B194" s="13">
        <v>10</v>
      </c>
      <c r="C194" s="13" t="s">
        <v>992</v>
      </c>
      <c r="D194" s="13">
        <v>3</v>
      </c>
      <c r="E194" s="13">
        <v>0.3</v>
      </c>
      <c r="F194" s="13">
        <v>7.5</v>
      </c>
      <c r="G194" s="13">
        <f t="shared" si="25"/>
        <v>795.77470000000005</v>
      </c>
      <c r="H194" s="149">
        <f t="shared" si="26"/>
        <v>4.4178646691106467E-3</v>
      </c>
      <c r="I194" s="150">
        <f t="shared" si="23"/>
        <v>3.5156249317021242</v>
      </c>
      <c r="J194" s="151">
        <f t="shared" ref="J194:J257" si="27">((+E194/200)^2)*PI()</f>
        <v>7.0685834705770344E-6</v>
      </c>
      <c r="K194" s="152">
        <f t="shared" si="24"/>
        <v>5.624999890723399E-3</v>
      </c>
      <c r="L194" s="146">
        <v>1.5990143163594182E-2</v>
      </c>
      <c r="M194" s="147">
        <v>12.724551378966211</v>
      </c>
      <c r="N194" s="146">
        <v>1.476050115431379E-2</v>
      </c>
      <c r="O194" s="147">
        <v>11.746033377923711</v>
      </c>
      <c r="P194" s="147">
        <v>24.47058475688992</v>
      </c>
      <c r="Q194" s="89">
        <f t="shared" si="20"/>
        <v>6.1077846619037812</v>
      </c>
      <c r="R194" s="89">
        <f t="shared" si="21"/>
        <v>4.5809530173902475</v>
      </c>
      <c r="S194" s="89">
        <f t="shared" si="22"/>
        <v>10.688737679294029</v>
      </c>
    </row>
    <row r="195" spans="1:19" x14ac:dyDescent="0.25">
      <c r="A195" s="37">
        <v>41301</v>
      </c>
      <c r="B195" s="13">
        <v>10</v>
      </c>
      <c r="C195" s="13" t="s">
        <v>992</v>
      </c>
      <c r="D195" s="13">
        <v>3</v>
      </c>
      <c r="E195" s="13">
        <v>0.3</v>
      </c>
      <c r="F195" s="13">
        <v>9</v>
      </c>
      <c r="G195" s="13">
        <f t="shared" si="25"/>
        <v>795.77470000000005</v>
      </c>
      <c r="H195" s="149">
        <f t="shared" si="26"/>
        <v>6.3617251235193305E-3</v>
      </c>
      <c r="I195" s="150">
        <f t="shared" si="23"/>
        <v>5.0624999016510586</v>
      </c>
      <c r="J195" s="151">
        <f t="shared" si="27"/>
        <v>7.0685834705770344E-6</v>
      </c>
      <c r="K195" s="152">
        <f t="shared" si="24"/>
        <v>5.624999890723399E-3</v>
      </c>
      <c r="L195" s="146">
        <v>1.5990143163594182E-2</v>
      </c>
      <c r="M195" s="147">
        <v>12.724551378966211</v>
      </c>
      <c r="N195" s="146">
        <v>1.476050115431379E-2</v>
      </c>
      <c r="O195" s="147">
        <v>11.746033377923711</v>
      </c>
      <c r="P195" s="147">
        <v>24.47058475688992</v>
      </c>
      <c r="Q195" s="89">
        <f t="shared" ref="Q195:Q258" si="28">M195*0.48</f>
        <v>6.1077846619037812</v>
      </c>
      <c r="R195" s="89">
        <f t="shared" ref="R195:R258" si="29">O195*0.39</f>
        <v>4.5809530173902475</v>
      </c>
      <c r="S195" s="89">
        <f t="shared" ref="S195:S258" si="30">SUM(Q195:R195)</f>
        <v>10.688737679294029</v>
      </c>
    </row>
    <row r="196" spans="1:19" x14ac:dyDescent="0.25">
      <c r="A196" s="37">
        <v>41301</v>
      </c>
      <c r="B196" s="13">
        <v>10</v>
      </c>
      <c r="C196" s="13" t="s">
        <v>992</v>
      </c>
      <c r="D196" s="13">
        <v>3</v>
      </c>
      <c r="E196" s="13">
        <v>0.2</v>
      </c>
      <c r="F196" s="13">
        <v>10</v>
      </c>
      <c r="G196" s="13">
        <f t="shared" si="25"/>
        <v>795.77470000000005</v>
      </c>
      <c r="H196" s="149">
        <f t="shared" si="26"/>
        <v>7.8539816339744835E-3</v>
      </c>
      <c r="I196" s="150">
        <f t="shared" ref="I196:I246" si="31">G196*H196</f>
        <v>6.2499998785815549</v>
      </c>
      <c r="J196" s="151">
        <f t="shared" si="27"/>
        <v>3.1415926535897929E-6</v>
      </c>
      <c r="K196" s="152">
        <f t="shared" ref="K196:K246" si="32">G196*J196</f>
        <v>2.4999999514326216E-3</v>
      </c>
      <c r="L196" s="146">
        <v>6.8243408189266113E-3</v>
      </c>
      <c r="M196" s="147">
        <v>5.4306377678790785</v>
      </c>
      <c r="N196" s="146">
        <v>6.2995490099511551E-3</v>
      </c>
      <c r="O196" s="147">
        <v>5.0130217235291781</v>
      </c>
      <c r="P196" s="147">
        <v>10.443659491408257</v>
      </c>
      <c r="Q196" s="89">
        <f t="shared" si="28"/>
        <v>2.6067061285819575</v>
      </c>
      <c r="R196" s="89">
        <f t="shared" si="29"/>
        <v>1.9550784721763794</v>
      </c>
      <c r="S196" s="89">
        <f t="shared" si="30"/>
        <v>4.5617846007583367</v>
      </c>
    </row>
    <row r="197" spans="1:19" x14ac:dyDescent="0.25">
      <c r="A197" s="37">
        <v>41301</v>
      </c>
      <c r="B197" s="13">
        <v>10</v>
      </c>
      <c r="C197" s="13" t="s">
        <v>992</v>
      </c>
      <c r="D197" s="13">
        <v>3</v>
      </c>
      <c r="E197" s="13">
        <v>0.3</v>
      </c>
      <c r="F197" s="13">
        <v>9.5</v>
      </c>
      <c r="G197" s="13">
        <f t="shared" ref="G197:G246" si="33">IF(E197&lt;30,795.7747,64.9612)</f>
        <v>795.77470000000005</v>
      </c>
      <c r="H197" s="149">
        <f t="shared" si="26"/>
        <v>7.0882184246619708E-3</v>
      </c>
      <c r="I197" s="150">
        <f t="shared" si="31"/>
        <v>5.6406248904198524</v>
      </c>
      <c r="J197" s="151">
        <f t="shared" si="27"/>
        <v>7.0685834705770344E-6</v>
      </c>
      <c r="K197" s="152">
        <f t="shared" si="32"/>
        <v>5.624999890723399E-3</v>
      </c>
      <c r="L197" s="146">
        <v>1.5990143163594182E-2</v>
      </c>
      <c r="M197" s="147">
        <v>12.724551378966211</v>
      </c>
      <c r="N197" s="146">
        <v>1.476050115431379E-2</v>
      </c>
      <c r="O197" s="147">
        <v>11.746033377923711</v>
      </c>
      <c r="P197" s="147">
        <v>24.47058475688992</v>
      </c>
      <c r="Q197" s="89">
        <f t="shared" si="28"/>
        <v>6.1077846619037812</v>
      </c>
      <c r="R197" s="89">
        <f t="shared" si="29"/>
        <v>4.5809530173902475</v>
      </c>
      <c r="S197" s="89">
        <f t="shared" si="30"/>
        <v>10.688737679294029</v>
      </c>
    </row>
    <row r="198" spans="1:19" x14ac:dyDescent="0.25">
      <c r="A198" s="37">
        <v>41301</v>
      </c>
      <c r="B198" s="13">
        <v>10</v>
      </c>
      <c r="C198" s="13" t="s">
        <v>992</v>
      </c>
      <c r="D198" s="13">
        <v>4</v>
      </c>
      <c r="E198" s="13">
        <v>4.5999999999999996</v>
      </c>
      <c r="F198" s="13">
        <v>180</v>
      </c>
      <c r="G198" s="13">
        <f t="shared" si="33"/>
        <v>795.77470000000005</v>
      </c>
      <c r="H198" s="149">
        <f t="shared" si="26"/>
        <v>2.5446900494077327</v>
      </c>
      <c r="I198" s="150">
        <f t="shared" si="31"/>
        <v>2024.9999606604238</v>
      </c>
      <c r="J198" s="151">
        <f t="shared" si="27"/>
        <v>1.6619025137490004E-3</v>
      </c>
      <c r="K198" s="152">
        <f t="shared" si="32"/>
        <v>1.3224999743078567</v>
      </c>
      <c r="L198" s="146">
        <v>4.9395702207560719</v>
      </c>
      <c r="M198" s="147">
        <v>3930.785010551097</v>
      </c>
      <c r="N198" s="146">
        <v>4.5597172707799301</v>
      </c>
      <c r="O198" s="147">
        <v>3628.5076432397177</v>
      </c>
      <c r="P198" s="147">
        <v>7559.2926537908152</v>
      </c>
      <c r="Q198" s="89">
        <f t="shared" si="28"/>
        <v>1886.7768050645266</v>
      </c>
      <c r="R198" s="89">
        <f t="shared" si="29"/>
        <v>1415.1179808634899</v>
      </c>
      <c r="S198" s="89">
        <f t="shared" si="30"/>
        <v>3301.8947859280165</v>
      </c>
    </row>
    <row r="199" spans="1:19" x14ac:dyDescent="0.25">
      <c r="A199" s="37">
        <v>41301</v>
      </c>
      <c r="B199" s="13">
        <v>10</v>
      </c>
      <c r="C199" s="13" t="s">
        <v>992</v>
      </c>
      <c r="D199" s="13">
        <v>4</v>
      </c>
      <c r="E199" s="13">
        <v>0.4</v>
      </c>
      <c r="F199" s="13">
        <v>9</v>
      </c>
      <c r="G199" s="13">
        <f t="shared" si="33"/>
        <v>795.77470000000005</v>
      </c>
      <c r="H199" s="149">
        <f t="shared" ref="H199:H246" si="34">((+F199/200)^2)*PI()</f>
        <v>6.3617251235193305E-3</v>
      </c>
      <c r="I199" s="150">
        <f t="shared" si="31"/>
        <v>5.0624999016510586</v>
      </c>
      <c r="J199" s="151">
        <f t="shared" si="27"/>
        <v>1.2566370614359172E-5</v>
      </c>
      <c r="K199" s="152">
        <f t="shared" si="32"/>
        <v>9.9999998057304865E-3</v>
      </c>
      <c r="L199" s="146">
        <v>2.9256589556114938E-2</v>
      </c>
      <c r="M199" s="147">
        <v>23.2816537770405</v>
      </c>
      <c r="N199" s="146">
        <v>2.7006757819249702E-2</v>
      </c>
      <c r="O199" s="147">
        <v>21.491294601586088</v>
      </c>
      <c r="P199" s="147">
        <v>44.772948378626587</v>
      </c>
      <c r="Q199" s="89">
        <f t="shared" si="28"/>
        <v>11.17519381297944</v>
      </c>
      <c r="R199" s="89">
        <f t="shared" si="29"/>
        <v>8.3816048946185742</v>
      </c>
      <c r="S199" s="89">
        <f t="shared" si="30"/>
        <v>19.556798707598013</v>
      </c>
    </row>
    <row r="200" spans="1:19" x14ac:dyDescent="0.25">
      <c r="A200" s="37">
        <v>41301</v>
      </c>
      <c r="B200" s="13">
        <v>10</v>
      </c>
      <c r="C200" s="13" t="s">
        <v>992</v>
      </c>
      <c r="D200" s="13">
        <v>4</v>
      </c>
      <c r="E200" s="13">
        <v>0.3</v>
      </c>
      <c r="F200" s="13">
        <v>7</v>
      </c>
      <c r="G200" s="13">
        <f t="shared" si="33"/>
        <v>795.77470000000005</v>
      </c>
      <c r="H200" s="149">
        <f t="shared" si="34"/>
        <v>3.8484510006474969E-3</v>
      </c>
      <c r="I200" s="150">
        <f t="shared" si="31"/>
        <v>3.0624999405049618</v>
      </c>
      <c r="J200" s="151">
        <f t="shared" si="27"/>
        <v>7.0685834705770344E-6</v>
      </c>
      <c r="K200" s="152">
        <f t="shared" si="32"/>
        <v>5.624999890723399E-3</v>
      </c>
      <c r="L200" s="146">
        <v>1.5990143163594182E-2</v>
      </c>
      <c r="M200" s="147">
        <v>12.724551378966211</v>
      </c>
      <c r="N200" s="146">
        <v>1.476050115431379E-2</v>
      </c>
      <c r="O200" s="147">
        <v>11.746033377923711</v>
      </c>
      <c r="P200" s="147">
        <v>24.47058475688992</v>
      </c>
      <c r="Q200" s="89">
        <f t="shared" si="28"/>
        <v>6.1077846619037812</v>
      </c>
      <c r="R200" s="89">
        <f t="shared" si="29"/>
        <v>4.5809530173902475</v>
      </c>
      <c r="S200" s="89">
        <f t="shared" si="30"/>
        <v>10.688737679294029</v>
      </c>
    </row>
    <row r="201" spans="1:19" x14ac:dyDescent="0.25">
      <c r="A201" s="37">
        <v>41301</v>
      </c>
      <c r="B201" s="13">
        <v>10</v>
      </c>
      <c r="C201" s="13" t="s">
        <v>992</v>
      </c>
      <c r="D201" s="13">
        <v>4</v>
      </c>
      <c r="E201" s="13">
        <v>0.3</v>
      </c>
      <c r="F201" s="13">
        <v>9.5</v>
      </c>
      <c r="G201" s="13">
        <f t="shared" si="33"/>
        <v>795.77470000000005</v>
      </c>
      <c r="H201" s="149">
        <f t="shared" si="34"/>
        <v>7.0882184246619708E-3</v>
      </c>
      <c r="I201" s="150">
        <f t="shared" si="31"/>
        <v>5.6406248904198524</v>
      </c>
      <c r="J201" s="151">
        <f t="shared" si="27"/>
        <v>7.0685834705770344E-6</v>
      </c>
      <c r="K201" s="152">
        <f t="shared" si="32"/>
        <v>5.624999890723399E-3</v>
      </c>
      <c r="L201" s="146">
        <v>1.5990143163594182E-2</v>
      </c>
      <c r="M201" s="147">
        <v>12.724551378966211</v>
      </c>
      <c r="N201" s="146">
        <v>1.476050115431379E-2</v>
      </c>
      <c r="O201" s="147">
        <v>11.746033377923711</v>
      </c>
      <c r="P201" s="147">
        <v>24.47058475688992</v>
      </c>
      <c r="Q201" s="89">
        <f t="shared" si="28"/>
        <v>6.1077846619037812</v>
      </c>
      <c r="R201" s="89">
        <f t="shared" si="29"/>
        <v>4.5809530173902475</v>
      </c>
      <c r="S201" s="89">
        <f t="shared" si="30"/>
        <v>10.688737679294029</v>
      </c>
    </row>
    <row r="202" spans="1:19" x14ac:dyDescent="0.25">
      <c r="A202" s="37">
        <v>41301</v>
      </c>
      <c r="B202" s="13">
        <v>10</v>
      </c>
      <c r="C202" s="13" t="s">
        <v>992</v>
      </c>
      <c r="D202" s="13">
        <v>4</v>
      </c>
      <c r="E202" s="13">
        <v>0.3</v>
      </c>
      <c r="F202" s="13">
        <v>8</v>
      </c>
      <c r="G202" s="13">
        <f t="shared" si="33"/>
        <v>795.77470000000005</v>
      </c>
      <c r="H202" s="149">
        <f t="shared" si="34"/>
        <v>5.0265482457436689E-3</v>
      </c>
      <c r="I202" s="150">
        <f t="shared" si="31"/>
        <v>3.9999999222921945</v>
      </c>
      <c r="J202" s="151">
        <f t="shared" si="27"/>
        <v>7.0685834705770344E-6</v>
      </c>
      <c r="K202" s="152">
        <f t="shared" si="32"/>
        <v>5.624999890723399E-3</v>
      </c>
      <c r="L202" s="146">
        <v>1.5990143163594182E-2</v>
      </c>
      <c r="M202" s="147">
        <v>12.724551378966211</v>
      </c>
      <c r="N202" s="146">
        <v>1.476050115431379E-2</v>
      </c>
      <c r="O202" s="147">
        <v>11.746033377923711</v>
      </c>
      <c r="P202" s="147">
        <v>24.47058475688992</v>
      </c>
      <c r="Q202" s="89">
        <f t="shared" si="28"/>
        <v>6.1077846619037812</v>
      </c>
      <c r="R202" s="89">
        <f t="shared" si="29"/>
        <v>4.5809530173902475</v>
      </c>
      <c r="S202" s="89">
        <f t="shared" si="30"/>
        <v>10.688737679294029</v>
      </c>
    </row>
    <row r="203" spans="1:19" x14ac:dyDescent="0.25">
      <c r="A203" s="37">
        <v>41301</v>
      </c>
      <c r="B203" s="13">
        <v>10</v>
      </c>
      <c r="C203" s="13" t="s">
        <v>992</v>
      </c>
      <c r="D203" s="13">
        <v>4</v>
      </c>
      <c r="E203" s="13">
        <v>0.4</v>
      </c>
      <c r="F203" s="13">
        <v>8.5</v>
      </c>
      <c r="G203" s="13">
        <f t="shared" si="33"/>
        <v>795.77470000000005</v>
      </c>
      <c r="H203" s="149">
        <f t="shared" si="34"/>
        <v>5.6745017305465653E-3</v>
      </c>
      <c r="I203" s="150">
        <f t="shared" si="31"/>
        <v>4.5156249122751744</v>
      </c>
      <c r="J203" s="151">
        <f t="shared" si="27"/>
        <v>1.2566370614359172E-5</v>
      </c>
      <c r="K203" s="152">
        <f t="shared" si="32"/>
        <v>9.9999998057304865E-3</v>
      </c>
      <c r="L203" s="146">
        <v>2.9256589556114938E-2</v>
      </c>
      <c r="M203" s="147">
        <v>23.2816537770405</v>
      </c>
      <c r="N203" s="146">
        <v>2.7006757819249702E-2</v>
      </c>
      <c r="O203" s="147">
        <v>21.491294601586088</v>
      </c>
      <c r="P203" s="147">
        <v>44.772948378626587</v>
      </c>
      <c r="Q203" s="89">
        <f t="shared" si="28"/>
        <v>11.17519381297944</v>
      </c>
      <c r="R203" s="89">
        <f t="shared" si="29"/>
        <v>8.3816048946185742</v>
      </c>
      <c r="S203" s="89">
        <f t="shared" si="30"/>
        <v>19.556798707598013</v>
      </c>
    </row>
    <row r="204" spans="1:19" x14ac:dyDescent="0.25">
      <c r="A204" s="37">
        <v>41301</v>
      </c>
      <c r="B204" s="13">
        <v>10</v>
      </c>
      <c r="C204" s="13" t="s">
        <v>992</v>
      </c>
      <c r="D204" s="13">
        <v>4</v>
      </c>
      <c r="E204" s="13">
        <v>0.3</v>
      </c>
      <c r="F204" s="13">
        <v>5</v>
      </c>
      <c r="G204" s="13">
        <f t="shared" si="33"/>
        <v>795.77470000000005</v>
      </c>
      <c r="H204" s="149">
        <f t="shared" si="34"/>
        <v>1.9634954084936209E-3</v>
      </c>
      <c r="I204" s="150">
        <f t="shared" si="31"/>
        <v>1.5624999696453887</v>
      </c>
      <c r="J204" s="151">
        <f t="shared" si="27"/>
        <v>7.0685834705770344E-6</v>
      </c>
      <c r="K204" s="152">
        <f t="shared" si="32"/>
        <v>5.624999890723399E-3</v>
      </c>
      <c r="L204" s="146">
        <v>1.5990143163594182E-2</v>
      </c>
      <c r="M204" s="147">
        <v>12.724551378966211</v>
      </c>
      <c r="N204" s="146">
        <v>1.476050115431379E-2</v>
      </c>
      <c r="O204" s="147">
        <v>11.746033377923711</v>
      </c>
      <c r="P204" s="147">
        <v>24.47058475688992</v>
      </c>
      <c r="Q204" s="89">
        <f t="shared" si="28"/>
        <v>6.1077846619037812</v>
      </c>
      <c r="R204" s="89">
        <f t="shared" si="29"/>
        <v>4.5809530173902475</v>
      </c>
      <c r="S204" s="89">
        <f t="shared" si="30"/>
        <v>10.688737679294029</v>
      </c>
    </row>
    <row r="205" spans="1:19" x14ac:dyDescent="0.25">
      <c r="A205" s="37">
        <v>41301</v>
      </c>
      <c r="B205" s="13">
        <v>10</v>
      </c>
      <c r="C205" s="13" t="s">
        <v>992</v>
      </c>
      <c r="D205" s="13">
        <v>4</v>
      </c>
      <c r="E205" s="13">
        <v>1</v>
      </c>
      <c r="F205" s="13">
        <v>58</v>
      </c>
      <c r="G205" s="13">
        <f t="shared" si="33"/>
        <v>795.77470000000005</v>
      </c>
      <c r="H205" s="149">
        <f t="shared" si="34"/>
        <v>0.26420794216690158</v>
      </c>
      <c r="I205" s="150">
        <f t="shared" si="31"/>
        <v>210.24999591548345</v>
      </c>
      <c r="J205" s="151">
        <f t="shared" si="27"/>
        <v>7.8539816339744827E-5</v>
      </c>
      <c r="K205" s="152">
        <f t="shared" si="32"/>
        <v>6.2499998785815539E-2</v>
      </c>
      <c r="L205" s="146">
        <v>0.20039999999999999</v>
      </c>
      <c r="M205" s="147">
        <v>159.47324988</v>
      </c>
      <c r="N205" s="146">
        <v>0.18498924</v>
      </c>
      <c r="O205" s="147">
        <v>147.20975696422801</v>
      </c>
      <c r="P205" s="147">
        <v>306.68300684422798</v>
      </c>
      <c r="Q205" s="89">
        <f t="shared" si="28"/>
        <v>76.5471599424</v>
      </c>
      <c r="R205" s="89">
        <f t="shared" si="29"/>
        <v>57.411805216048926</v>
      </c>
      <c r="S205" s="89">
        <f t="shared" si="30"/>
        <v>133.95896515844893</v>
      </c>
    </row>
    <row r="206" spans="1:19" x14ac:dyDescent="0.25">
      <c r="A206" s="37">
        <v>41301</v>
      </c>
      <c r="B206" s="13">
        <v>10</v>
      </c>
      <c r="C206" s="13" t="s">
        <v>992</v>
      </c>
      <c r="D206" s="13">
        <v>4</v>
      </c>
      <c r="E206" s="13">
        <v>0.3</v>
      </c>
      <c r="F206" s="13">
        <v>9</v>
      </c>
      <c r="G206" s="13">
        <f t="shared" si="33"/>
        <v>795.77470000000005</v>
      </c>
      <c r="H206" s="149">
        <f t="shared" si="34"/>
        <v>6.3617251235193305E-3</v>
      </c>
      <c r="I206" s="150">
        <f t="shared" si="31"/>
        <v>5.0624999016510586</v>
      </c>
      <c r="J206" s="151">
        <f t="shared" si="27"/>
        <v>7.0685834705770344E-6</v>
      </c>
      <c r="K206" s="152">
        <f t="shared" si="32"/>
        <v>5.624999890723399E-3</v>
      </c>
      <c r="L206" s="146">
        <v>1.5990143163594182E-2</v>
      </c>
      <c r="M206" s="147">
        <v>12.724551378966211</v>
      </c>
      <c r="N206" s="146">
        <v>1.476050115431379E-2</v>
      </c>
      <c r="O206" s="147">
        <v>11.746033377923711</v>
      </c>
      <c r="P206" s="147">
        <v>24.47058475688992</v>
      </c>
      <c r="Q206" s="89">
        <f t="shared" si="28"/>
        <v>6.1077846619037812</v>
      </c>
      <c r="R206" s="89">
        <f t="shared" si="29"/>
        <v>4.5809530173902475</v>
      </c>
      <c r="S206" s="89">
        <f t="shared" si="30"/>
        <v>10.688737679294029</v>
      </c>
    </row>
    <row r="207" spans="1:19" x14ac:dyDescent="0.25">
      <c r="A207" s="37">
        <v>41301</v>
      </c>
      <c r="B207" s="13">
        <v>10</v>
      </c>
      <c r="C207" s="13" t="s">
        <v>992</v>
      </c>
      <c r="D207" s="13">
        <v>4</v>
      </c>
      <c r="E207" s="13">
        <v>0.3</v>
      </c>
      <c r="F207" s="13">
        <v>9.5</v>
      </c>
      <c r="G207" s="13">
        <f t="shared" si="33"/>
        <v>795.77470000000005</v>
      </c>
      <c r="H207" s="149">
        <f t="shared" si="34"/>
        <v>7.0882184246619708E-3</v>
      </c>
      <c r="I207" s="150">
        <f t="shared" si="31"/>
        <v>5.6406248904198524</v>
      </c>
      <c r="J207" s="151">
        <f t="shared" si="27"/>
        <v>7.0685834705770344E-6</v>
      </c>
      <c r="K207" s="152">
        <f t="shared" si="32"/>
        <v>5.624999890723399E-3</v>
      </c>
      <c r="L207" s="146">
        <v>1.5990143163594182E-2</v>
      </c>
      <c r="M207" s="147">
        <v>12.724551378966211</v>
      </c>
      <c r="N207" s="146">
        <v>1.476050115431379E-2</v>
      </c>
      <c r="O207" s="147">
        <v>11.746033377923711</v>
      </c>
      <c r="P207" s="147">
        <v>24.47058475688992</v>
      </c>
      <c r="Q207" s="89">
        <f t="shared" si="28"/>
        <v>6.1077846619037812</v>
      </c>
      <c r="R207" s="89">
        <f t="shared" si="29"/>
        <v>4.5809530173902475</v>
      </c>
      <c r="S207" s="89">
        <f t="shared" si="30"/>
        <v>10.688737679294029</v>
      </c>
    </row>
    <row r="208" spans="1:19" x14ac:dyDescent="0.25">
      <c r="A208" s="37">
        <v>41301</v>
      </c>
      <c r="B208" s="13">
        <v>10</v>
      </c>
      <c r="C208" s="13" t="s">
        <v>992</v>
      </c>
      <c r="D208" s="13">
        <v>4</v>
      </c>
      <c r="E208" s="13">
        <v>0.2</v>
      </c>
      <c r="F208" s="13">
        <v>5.5</v>
      </c>
      <c r="G208" s="13">
        <f t="shared" si="33"/>
        <v>795.77470000000005</v>
      </c>
      <c r="H208" s="149">
        <f t="shared" si="34"/>
        <v>2.3758294442772811E-3</v>
      </c>
      <c r="I208" s="150">
        <f t="shared" si="31"/>
        <v>1.8906249632709202</v>
      </c>
      <c r="J208" s="151">
        <f t="shared" si="27"/>
        <v>3.1415926535897929E-6</v>
      </c>
      <c r="K208" s="152">
        <f t="shared" si="32"/>
        <v>2.4999999514326216E-3</v>
      </c>
      <c r="L208" s="146">
        <v>6.8243408189266113E-3</v>
      </c>
      <c r="M208" s="147">
        <v>5.4306377678790785</v>
      </c>
      <c r="N208" s="146">
        <v>6.2995490099511551E-3</v>
      </c>
      <c r="O208" s="147">
        <v>5.0130217235291781</v>
      </c>
      <c r="P208" s="147">
        <v>10.443659491408257</v>
      </c>
      <c r="Q208" s="89">
        <f t="shared" si="28"/>
        <v>2.6067061285819575</v>
      </c>
      <c r="R208" s="89">
        <f t="shared" si="29"/>
        <v>1.9550784721763794</v>
      </c>
      <c r="S208" s="89">
        <f t="shared" si="30"/>
        <v>4.5617846007583367</v>
      </c>
    </row>
    <row r="209" spans="1:19" x14ac:dyDescent="0.25">
      <c r="A209" s="37">
        <v>41301</v>
      </c>
      <c r="B209" s="13">
        <v>10</v>
      </c>
      <c r="C209" s="13" t="s">
        <v>992</v>
      </c>
      <c r="D209" s="13">
        <v>4</v>
      </c>
      <c r="E209" s="13">
        <v>1.5</v>
      </c>
      <c r="F209" s="13">
        <v>53</v>
      </c>
      <c r="G209" s="13">
        <f t="shared" si="33"/>
        <v>795.77470000000005</v>
      </c>
      <c r="H209" s="149">
        <f t="shared" si="34"/>
        <v>0.22061834409834324</v>
      </c>
      <c r="I209" s="150">
        <f t="shared" si="31"/>
        <v>175.56249658935587</v>
      </c>
      <c r="J209" s="151">
        <f t="shared" si="27"/>
        <v>1.7671458676442585E-4</v>
      </c>
      <c r="K209" s="152">
        <f t="shared" si="32"/>
        <v>0.14062499726808497</v>
      </c>
      <c r="L209" s="146">
        <v>0.46955812656617801</v>
      </c>
      <c r="M209" s="147">
        <v>373.66247730076236</v>
      </c>
      <c r="N209" s="146">
        <v>0.43344910663323893</v>
      </c>
      <c r="O209" s="147">
        <v>344.92783279633375</v>
      </c>
      <c r="P209" s="147">
        <v>718.59031009709611</v>
      </c>
      <c r="Q209" s="89">
        <f t="shared" si="28"/>
        <v>179.35798910436591</v>
      </c>
      <c r="R209" s="89">
        <f t="shared" si="29"/>
        <v>134.52185479057016</v>
      </c>
      <c r="S209" s="89">
        <f t="shared" si="30"/>
        <v>313.87984389493607</v>
      </c>
    </row>
    <row r="210" spans="1:19" x14ac:dyDescent="0.25">
      <c r="A210" s="37">
        <v>41301</v>
      </c>
      <c r="B210" s="13">
        <v>10</v>
      </c>
      <c r="C210" s="13" t="s">
        <v>992</v>
      </c>
      <c r="D210" s="13">
        <v>4</v>
      </c>
      <c r="E210" s="13">
        <v>2.2999999999999998</v>
      </c>
      <c r="F210" s="13">
        <v>88</v>
      </c>
      <c r="G210" s="13">
        <f t="shared" si="33"/>
        <v>795.77470000000005</v>
      </c>
      <c r="H210" s="149">
        <f t="shared" si="34"/>
        <v>0.60821233773498395</v>
      </c>
      <c r="I210" s="150">
        <f t="shared" si="31"/>
        <v>483.99999059735558</v>
      </c>
      <c r="J210" s="151">
        <f t="shared" si="27"/>
        <v>4.154756284372501E-4</v>
      </c>
      <c r="K210" s="152">
        <f t="shared" si="32"/>
        <v>0.33062499357696418</v>
      </c>
      <c r="L210" s="146">
        <v>1.1521954949945417</v>
      </c>
      <c r="M210" s="147">
        <v>916.88802437063293</v>
      </c>
      <c r="N210" s="146">
        <v>1.0635916614294614</v>
      </c>
      <c r="O210" s="147">
        <v>846.37933529653128</v>
      </c>
      <c r="P210" s="147">
        <v>1763.2673596671643</v>
      </c>
      <c r="Q210" s="89">
        <f t="shared" si="28"/>
        <v>440.10625169790382</v>
      </c>
      <c r="R210" s="89">
        <f t="shared" si="29"/>
        <v>330.0879407656472</v>
      </c>
      <c r="S210" s="89">
        <f t="shared" si="30"/>
        <v>770.19419246355096</v>
      </c>
    </row>
    <row r="211" spans="1:19" x14ac:dyDescent="0.25">
      <c r="A211" s="37">
        <v>41301</v>
      </c>
      <c r="B211" s="13">
        <v>10</v>
      </c>
      <c r="C211" s="13" t="s">
        <v>992</v>
      </c>
      <c r="D211" s="13">
        <v>4</v>
      </c>
      <c r="E211" s="13">
        <v>0.3</v>
      </c>
      <c r="F211" s="13">
        <v>5.5</v>
      </c>
      <c r="G211" s="13">
        <f t="shared" si="33"/>
        <v>795.77470000000005</v>
      </c>
      <c r="H211" s="149">
        <f t="shared" si="34"/>
        <v>2.3758294442772811E-3</v>
      </c>
      <c r="I211" s="150">
        <f t="shared" si="31"/>
        <v>1.8906249632709202</v>
      </c>
      <c r="J211" s="151">
        <f t="shared" si="27"/>
        <v>7.0685834705770344E-6</v>
      </c>
      <c r="K211" s="152">
        <f t="shared" si="32"/>
        <v>5.624999890723399E-3</v>
      </c>
      <c r="L211" s="146">
        <v>1.5990143163594182E-2</v>
      </c>
      <c r="M211" s="147">
        <v>12.724551378966211</v>
      </c>
      <c r="N211" s="146">
        <v>1.476050115431379E-2</v>
      </c>
      <c r="O211" s="147">
        <v>11.746033377923711</v>
      </c>
      <c r="P211" s="147">
        <v>24.47058475688992</v>
      </c>
      <c r="Q211" s="89">
        <f t="shared" si="28"/>
        <v>6.1077846619037812</v>
      </c>
      <c r="R211" s="89">
        <f t="shared" si="29"/>
        <v>4.5809530173902475</v>
      </c>
      <c r="S211" s="89">
        <f t="shared" si="30"/>
        <v>10.688737679294029</v>
      </c>
    </row>
    <row r="212" spans="1:19" x14ac:dyDescent="0.25">
      <c r="A212" s="37">
        <v>41301</v>
      </c>
      <c r="B212" s="13">
        <v>10</v>
      </c>
      <c r="C212" s="13" t="s">
        <v>992</v>
      </c>
      <c r="D212" s="13">
        <v>4</v>
      </c>
      <c r="E212" s="13">
        <v>0.3</v>
      </c>
      <c r="F212" s="13">
        <v>7.5</v>
      </c>
      <c r="G212" s="13">
        <f t="shared" si="33"/>
        <v>795.77470000000005</v>
      </c>
      <c r="H212" s="149">
        <f t="shared" si="34"/>
        <v>4.4178646691106467E-3</v>
      </c>
      <c r="I212" s="150">
        <f t="shared" si="31"/>
        <v>3.5156249317021242</v>
      </c>
      <c r="J212" s="151">
        <f t="shared" si="27"/>
        <v>7.0685834705770344E-6</v>
      </c>
      <c r="K212" s="152">
        <f t="shared" si="32"/>
        <v>5.624999890723399E-3</v>
      </c>
      <c r="L212" s="146">
        <v>1.5990143163594182E-2</v>
      </c>
      <c r="M212" s="147">
        <v>12.724551378966211</v>
      </c>
      <c r="N212" s="146">
        <v>1.476050115431379E-2</v>
      </c>
      <c r="O212" s="147">
        <v>11.746033377923711</v>
      </c>
      <c r="P212" s="147">
        <v>24.47058475688992</v>
      </c>
      <c r="Q212" s="89">
        <f t="shared" si="28"/>
        <v>6.1077846619037812</v>
      </c>
      <c r="R212" s="89">
        <f t="shared" si="29"/>
        <v>4.5809530173902475</v>
      </c>
      <c r="S212" s="89">
        <f t="shared" si="30"/>
        <v>10.688737679294029</v>
      </c>
    </row>
    <row r="213" spans="1:19" x14ac:dyDescent="0.25">
      <c r="A213" s="37">
        <v>41301</v>
      </c>
      <c r="B213" s="13">
        <v>10</v>
      </c>
      <c r="C213" s="13" t="s">
        <v>992</v>
      </c>
      <c r="D213" s="13">
        <v>4</v>
      </c>
      <c r="E213" s="13">
        <v>0.3</v>
      </c>
      <c r="F213" s="13">
        <v>8</v>
      </c>
      <c r="G213" s="13">
        <f t="shared" si="33"/>
        <v>795.77470000000005</v>
      </c>
      <c r="H213" s="149">
        <f t="shared" si="34"/>
        <v>5.0265482457436689E-3</v>
      </c>
      <c r="I213" s="150">
        <f t="shared" si="31"/>
        <v>3.9999999222921945</v>
      </c>
      <c r="J213" s="151">
        <f t="shared" si="27"/>
        <v>7.0685834705770344E-6</v>
      </c>
      <c r="K213" s="152">
        <f t="shared" si="32"/>
        <v>5.624999890723399E-3</v>
      </c>
      <c r="L213" s="146">
        <v>1.5990143163594182E-2</v>
      </c>
      <c r="M213" s="147">
        <v>12.724551378966211</v>
      </c>
      <c r="N213" s="146">
        <v>1.476050115431379E-2</v>
      </c>
      <c r="O213" s="147">
        <v>11.746033377923711</v>
      </c>
      <c r="P213" s="147">
        <v>24.47058475688992</v>
      </c>
      <c r="Q213" s="89">
        <f t="shared" si="28"/>
        <v>6.1077846619037812</v>
      </c>
      <c r="R213" s="89">
        <f t="shared" si="29"/>
        <v>4.5809530173902475</v>
      </c>
      <c r="S213" s="89">
        <f t="shared" si="30"/>
        <v>10.688737679294029</v>
      </c>
    </row>
    <row r="214" spans="1:19" x14ac:dyDescent="0.25">
      <c r="A214" s="37">
        <v>41301</v>
      </c>
      <c r="B214" s="13">
        <v>10</v>
      </c>
      <c r="C214" s="13" t="s">
        <v>992</v>
      </c>
      <c r="D214" s="13">
        <v>4</v>
      </c>
      <c r="E214" s="13">
        <v>0.3</v>
      </c>
      <c r="F214" s="13">
        <v>9</v>
      </c>
      <c r="G214" s="13">
        <f t="shared" si="33"/>
        <v>795.77470000000005</v>
      </c>
      <c r="H214" s="149">
        <f t="shared" si="34"/>
        <v>6.3617251235193305E-3</v>
      </c>
      <c r="I214" s="150">
        <f t="shared" si="31"/>
        <v>5.0624999016510586</v>
      </c>
      <c r="J214" s="151">
        <f t="shared" si="27"/>
        <v>7.0685834705770344E-6</v>
      </c>
      <c r="K214" s="152">
        <f t="shared" si="32"/>
        <v>5.624999890723399E-3</v>
      </c>
      <c r="L214" s="146">
        <v>1.5990143163594182E-2</v>
      </c>
      <c r="M214" s="147">
        <v>12.724551378966211</v>
      </c>
      <c r="N214" s="146">
        <v>1.476050115431379E-2</v>
      </c>
      <c r="O214" s="147">
        <v>11.746033377923711</v>
      </c>
      <c r="P214" s="147">
        <v>24.47058475688992</v>
      </c>
      <c r="Q214" s="89">
        <f t="shared" si="28"/>
        <v>6.1077846619037812</v>
      </c>
      <c r="R214" s="89">
        <f t="shared" si="29"/>
        <v>4.5809530173902475</v>
      </c>
      <c r="S214" s="89">
        <f t="shared" si="30"/>
        <v>10.688737679294029</v>
      </c>
    </row>
    <row r="215" spans="1:19" x14ac:dyDescent="0.25">
      <c r="A215" s="37">
        <v>41301</v>
      </c>
      <c r="B215" s="13">
        <v>10</v>
      </c>
      <c r="C215" s="13" t="s">
        <v>992</v>
      </c>
      <c r="D215" s="13">
        <v>4</v>
      </c>
      <c r="E215" s="13">
        <v>0.3</v>
      </c>
      <c r="F215" s="13">
        <v>6</v>
      </c>
      <c r="G215" s="13">
        <f t="shared" si="33"/>
        <v>795.77470000000005</v>
      </c>
      <c r="H215" s="149">
        <f t="shared" si="34"/>
        <v>2.8274333882308137E-3</v>
      </c>
      <c r="I215" s="150">
        <f t="shared" si="31"/>
        <v>2.2499999562893596</v>
      </c>
      <c r="J215" s="151">
        <f t="shared" si="27"/>
        <v>7.0685834705770344E-6</v>
      </c>
      <c r="K215" s="152">
        <f t="shared" si="32"/>
        <v>5.624999890723399E-3</v>
      </c>
      <c r="L215" s="146">
        <v>1.5990143163594182E-2</v>
      </c>
      <c r="M215" s="147">
        <v>12.724551378966211</v>
      </c>
      <c r="N215" s="146">
        <v>1.476050115431379E-2</v>
      </c>
      <c r="O215" s="147">
        <v>11.746033377923711</v>
      </c>
      <c r="P215" s="147">
        <v>24.47058475688992</v>
      </c>
      <c r="Q215" s="89">
        <f t="shared" si="28"/>
        <v>6.1077846619037812</v>
      </c>
      <c r="R215" s="89">
        <f t="shared" si="29"/>
        <v>4.5809530173902475</v>
      </c>
      <c r="S215" s="89">
        <f t="shared" si="30"/>
        <v>10.688737679294029</v>
      </c>
    </row>
    <row r="216" spans="1:19" x14ac:dyDescent="0.25">
      <c r="A216" s="37">
        <v>41301</v>
      </c>
      <c r="B216" s="13">
        <v>10</v>
      </c>
      <c r="C216" s="13" t="s">
        <v>992</v>
      </c>
      <c r="D216" s="13">
        <v>4</v>
      </c>
      <c r="E216" s="13">
        <v>0.3</v>
      </c>
      <c r="F216" s="13">
        <v>8</v>
      </c>
      <c r="G216" s="13">
        <f t="shared" si="33"/>
        <v>795.77470000000005</v>
      </c>
      <c r="H216" s="149">
        <f t="shared" si="34"/>
        <v>5.0265482457436689E-3</v>
      </c>
      <c r="I216" s="150">
        <f t="shared" si="31"/>
        <v>3.9999999222921945</v>
      </c>
      <c r="J216" s="151">
        <f t="shared" si="27"/>
        <v>7.0685834705770344E-6</v>
      </c>
      <c r="K216" s="152">
        <f t="shared" si="32"/>
        <v>5.624999890723399E-3</v>
      </c>
      <c r="L216" s="146">
        <v>1.5990143163594182E-2</v>
      </c>
      <c r="M216" s="147">
        <v>12.724551378966211</v>
      </c>
      <c r="N216" s="146">
        <v>1.476050115431379E-2</v>
      </c>
      <c r="O216" s="147">
        <v>11.746033377923711</v>
      </c>
      <c r="P216" s="147">
        <v>24.47058475688992</v>
      </c>
      <c r="Q216" s="89">
        <f t="shared" si="28"/>
        <v>6.1077846619037812</v>
      </c>
      <c r="R216" s="89">
        <f t="shared" si="29"/>
        <v>4.5809530173902475</v>
      </c>
      <c r="S216" s="89">
        <f t="shared" si="30"/>
        <v>10.688737679294029</v>
      </c>
    </row>
    <row r="217" spans="1:19" x14ac:dyDescent="0.25">
      <c r="A217" s="37">
        <v>41301</v>
      </c>
      <c r="B217" s="13">
        <v>10</v>
      </c>
      <c r="C217" s="13" t="s">
        <v>992</v>
      </c>
      <c r="D217" s="13">
        <v>4</v>
      </c>
      <c r="E217" s="13">
        <v>0.3</v>
      </c>
      <c r="F217" s="13">
        <v>8.5</v>
      </c>
      <c r="G217" s="13">
        <f t="shared" si="33"/>
        <v>795.77470000000005</v>
      </c>
      <c r="H217" s="149">
        <f t="shared" si="34"/>
        <v>5.6745017305465653E-3</v>
      </c>
      <c r="I217" s="150">
        <f t="shared" si="31"/>
        <v>4.5156249122751744</v>
      </c>
      <c r="J217" s="151">
        <f t="shared" si="27"/>
        <v>7.0685834705770344E-6</v>
      </c>
      <c r="K217" s="152">
        <f t="shared" si="32"/>
        <v>5.624999890723399E-3</v>
      </c>
      <c r="L217" s="146">
        <v>1.5990143163594182E-2</v>
      </c>
      <c r="M217" s="147">
        <v>12.724551378966211</v>
      </c>
      <c r="N217" s="146">
        <v>1.476050115431379E-2</v>
      </c>
      <c r="O217" s="147">
        <v>11.746033377923711</v>
      </c>
      <c r="P217" s="147">
        <v>24.47058475688992</v>
      </c>
      <c r="Q217" s="89">
        <f t="shared" si="28"/>
        <v>6.1077846619037812</v>
      </c>
      <c r="R217" s="89">
        <f t="shared" si="29"/>
        <v>4.5809530173902475</v>
      </c>
      <c r="S217" s="89">
        <f t="shared" si="30"/>
        <v>10.688737679294029</v>
      </c>
    </row>
    <row r="218" spans="1:19" x14ac:dyDescent="0.25">
      <c r="A218" s="37">
        <v>41301</v>
      </c>
      <c r="B218" s="13">
        <v>10</v>
      </c>
      <c r="C218" s="13" t="s">
        <v>992</v>
      </c>
      <c r="D218" s="13">
        <v>4</v>
      </c>
      <c r="E218" s="13">
        <v>0.4</v>
      </c>
      <c r="F218" s="13">
        <v>10</v>
      </c>
      <c r="G218" s="13">
        <f t="shared" si="33"/>
        <v>795.77470000000005</v>
      </c>
      <c r="H218" s="149">
        <f t="shared" si="34"/>
        <v>7.8539816339744835E-3</v>
      </c>
      <c r="I218" s="150">
        <f t="shared" si="31"/>
        <v>6.2499998785815549</v>
      </c>
      <c r="J218" s="151">
        <f t="shared" si="27"/>
        <v>1.2566370614359172E-5</v>
      </c>
      <c r="K218" s="152">
        <f t="shared" si="32"/>
        <v>9.9999998057304865E-3</v>
      </c>
      <c r="L218" s="146">
        <v>2.9256589556114938E-2</v>
      </c>
      <c r="M218" s="147">
        <v>23.2816537770405</v>
      </c>
      <c r="N218" s="146">
        <v>2.7006757819249702E-2</v>
      </c>
      <c r="O218" s="147">
        <v>21.491294601586088</v>
      </c>
      <c r="P218" s="147">
        <v>44.772948378626587</v>
      </c>
      <c r="Q218" s="89">
        <f t="shared" si="28"/>
        <v>11.17519381297944</v>
      </c>
      <c r="R218" s="89">
        <f t="shared" si="29"/>
        <v>8.3816048946185742</v>
      </c>
      <c r="S218" s="89">
        <f t="shared" si="30"/>
        <v>19.556798707598013</v>
      </c>
    </row>
    <row r="219" spans="1:19" x14ac:dyDescent="0.25">
      <c r="A219" s="37">
        <v>41301</v>
      </c>
      <c r="B219" s="13">
        <v>10</v>
      </c>
      <c r="C219" s="13" t="s">
        <v>992</v>
      </c>
      <c r="D219" s="13">
        <v>4</v>
      </c>
      <c r="E219" s="13">
        <v>1.6</v>
      </c>
      <c r="F219" s="13">
        <v>81</v>
      </c>
      <c r="G219" s="13">
        <f t="shared" si="33"/>
        <v>795.77470000000005</v>
      </c>
      <c r="H219" s="149">
        <f t="shared" si="34"/>
        <v>0.51529973500506587</v>
      </c>
      <c r="I219" s="150">
        <f t="shared" si="31"/>
        <v>410.06249203373579</v>
      </c>
      <c r="J219" s="151">
        <f t="shared" si="27"/>
        <v>2.0106192982974675E-4</v>
      </c>
      <c r="K219" s="152">
        <f t="shared" si="32"/>
        <v>0.15999999689168778</v>
      </c>
      <c r="L219" s="146">
        <v>0.53771194073492279</v>
      </c>
      <c r="M219" s="147">
        <v>427.897558324751</v>
      </c>
      <c r="N219" s="146">
        <v>0.49636189249240725</v>
      </c>
      <c r="O219" s="147">
        <v>394.99223608957766</v>
      </c>
      <c r="P219" s="147">
        <v>822.88979441432866</v>
      </c>
      <c r="Q219" s="89">
        <f t="shared" si="28"/>
        <v>205.39082799588047</v>
      </c>
      <c r="R219" s="89">
        <f t="shared" si="29"/>
        <v>154.0469720749353</v>
      </c>
      <c r="S219" s="89">
        <f t="shared" si="30"/>
        <v>359.4378000708158</v>
      </c>
    </row>
    <row r="220" spans="1:19" x14ac:dyDescent="0.25">
      <c r="A220" s="37">
        <v>41301</v>
      </c>
      <c r="B220" s="13">
        <v>10</v>
      </c>
      <c r="C220" s="13" t="s">
        <v>992</v>
      </c>
      <c r="D220" s="13">
        <v>4</v>
      </c>
      <c r="E220" s="13">
        <v>0.5</v>
      </c>
      <c r="F220" s="13">
        <v>13</v>
      </c>
      <c r="G220" s="13">
        <f t="shared" si="33"/>
        <v>795.77470000000005</v>
      </c>
      <c r="H220" s="149">
        <f t="shared" si="34"/>
        <v>1.3273228961416878E-2</v>
      </c>
      <c r="I220" s="150">
        <f t="shared" si="31"/>
        <v>10.562499794802829</v>
      </c>
      <c r="J220" s="151">
        <f t="shared" si="27"/>
        <v>1.9634954084936207E-5</v>
      </c>
      <c r="K220" s="152">
        <f t="shared" si="32"/>
        <v>1.5624999696453885E-2</v>
      </c>
      <c r="L220" s="146">
        <v>4.6744952875994054E-2</v>
      </c>
      <c r="M220" s="147">
        <v>37.19845085140831</v>
      </c>
      <c r="N220" s="146">
        <v>4.3150265999830115E-2</v>
      </c>
      <c r="O220" s="147">
        <v>34.33788998093501</v>
      </c>
      <c r="P220" s="147">
        <v>71.536340832343313</v>
      </c>
      <c r="Q220" s="89">
        <f t="shared" si="28"/>
        <v>17.855256408675988</v>
      </c>
      <c r="R220" s="89">
        <f t="shared" si="29"/>
        <v>13.391777092564654</v>
      </c>
      <c r="S220" s="89">
        <f t="shared" si="30"/>
        <v>31.247033501240644</v>
      </c>
    </row>
    <row r="221" spans="1:19" x14ac:dyDescent="0.25">
      <c r="A221" s="37">
        <v>41301</v>
      </c>
      <c r="B221" s="13">
        <v>10</v>
      </c>
      <c r="C221" s="13" t="s">
        <v>992</v>
      </c>
      <c r="D221" s="13">
        <v>4</v>
      </c>
      <c r="E221" s="13">
        <v>0.3</v>
      </c>
      <c r="F221" s="13">
        <v>6</v>
      </c>
      <c r="G221" s="13">
        <f t="shared" si="33"/>
        <v>795.77470000000005</v>
      </c>
      <c r="H221" s="149">
        <f t="shared" si="34"/>
        <v>2.8274333882308137E-3</v>
      </c>
      <c r="I221" s="150">
        <f t="shared" si="31"/>
        <v>2.2499999562893596</v>
      </c>
      <c r="J221" s="151">
        <f t="shared" si="27"/>
        <v>7.0685834705770344E-6</v>
      </c>
      <c r="K221" s="152">
        <f t="shared" si="32"/>
        <v>5.624999890723399E-3</v>
      </c>
      <c r="L221" s="146">
        <v>1.5990143163594182E-2</v>
      </c>
      <c r="M221" s="147">
        <v>12.724551378966211</v>
      </c>
      <c r="N221" s="146">
        <v>1.476050115431379E-2</v>
      </c>
      <c r="O221" s="147">
        <v>11.746033377923711</v>
      </c>
      <c r="P221" s="147">
        <v>24.47058475688992</v>
      </c>
      <c r="Q221" s="89">
        <f t="shared" si="28"/>
        <v>6.1077846619037812</v>
      </c>
      <c r="R221" s="89">
        <f t="shared" si="29"/>
        <v>4.5809530173902475</v>
      </c>
      <c r="S221" s="89">
        <f t="shared" si="30"/>
        <v>10.688737679294029</v>
      </c>
    </row>
    <row r="222" spans="1:19" x14ac:dyDescent="0.25">
      <c r="A222" s="37">
        <v>41301</v>
      </c>
      <c r="B222" s="13">
        <v>10</v>
      </c>
      <c r="C222" s="13" t="s">
        <v>992</v>
      </c>
      <c r="D222" s="13">
        <v>4</v>
      </c>
      <c r="E222" s="13">
        <v>1.7</v>
      </c>
      <c r="F222" s="13">
        <v>86</v>
      </c>
      <c r="G222" s="13">
        <f t="shared" si="33"/>
        <v>795.77470000000005</v>
      </c>
      <c r="H222" s="149">
        <f t="shared" si="34"/>
        <v>0.58088048164875272</v>
      </c>
      <c r="I222" s="150">
        <f t="shared" si="31"/>
        <v>462.24999101989175</v>
      </c>
      <c r="J222" s="151">
        <f t="shared" si="27"/>
        <v>2.2698006922186259E-4</v>
      </c>
      <c r="K222" s="152">
        <f t="shared" si="32"/>
        <v>0.18062499649100694</v>
      </c>
      <c r="L222" s="146">
        <v>0.61071762274303898</v>
      </c>
      <c r="M222" s="147">
        <v>485.99363302305505</v>
      </c>
      <c r="N222" s="146">
        <v>0.56375343755409935</v>
      </c>
      <c r="O222" s="147">
        <v>448.62072264358216</v>
      </c>
      <c r="P222" s="147">
        <v>934.61435566663727</v>
      </c>
      <c r="Q222" s="89">
        <f t="shared" si="28"/>
        <v>233.27694385106642</v>
      </c>
      <c r="R222" s="89">
        <f t="shared" si="29"/>
        <v>174.96208183099705</v>
      </c>
      <c r="S222" s="89">
        <f t="shared" si="30"/>
        <v>408.23902568206347</v>
      </c>
    </row>
    <row r="223" spans="1:19" x14ac:dyDescent="0.25">
      <c r="A223" s="37">
        <v>41301</v>
      </c>
      <c r="B223" s="13">
        <v>10</v>
      </c>
      <c r="C223" s="13" t="s">
        <v>992</v>
      </c>
      <c r="D223" s="13">
        <v>4</v>
      </c>
      <c r="E223" s="13">
        <v>0.5</v>
      </c>
      <c r="F223" s="13">
        <v>14</v>
      </c>
      <c r="G223" s="13">
        <f t="shared" si="33"/>
        <v>795.77470000000005</v>
      </c>
      <c r="H223" s="149">
        <f t="shared" si="34"/>
        <v>1.5393804002589988E-2</v>
      </c>
      <c r="I223" s="150">
        <f t="shared" si="31"/>
        <v>12.249999762019847</v>
      </c>
      <c r="J223" s="151">
        <f t="shared" si="27"/>
        <v>1.9634954084936207E-5</v>
      </c>
      <c r="K223" s="152">
        <f t="shared" si="32"/>
        <v>1.5624999696453885E-2</v>
      </c>
      <c r="L223" s="146">
        <v>4.6744952875994054E-2</v>
      </c>
      <c r="M223" s="147">
        <v>37.19845085140831</v>
      </c>
      <c r="N223" s="146">
        <v>4.3150265999830115E-2</v>
      </c>
      <c r="O223" s="147">
        <v>34.33788998093501</v>
      </c>
      <c r="P223" s="147">
        <v>71.536340832343313</v>
      </c>
      <c r="Q223" s="89">
        <f t="shared" si="28"/>
        <v>17.855256408675988</v>
      </c>
      <c r="R223" s="89">
        <f t="shared" si="29"/>
        <v>13.391777092564654</v>
      </c>
      <c r="S223" s="89">
        <f t="shared" si="30"/>
        <v>31.247033501240644</v>
      </c>
    </row>
    <row r="224" spans="1:19" x14ac:dyDescent="0.25">
      <c r="A224" s="37">
        <v>41301</v>
      </c>
      <c r="B224" s="13">
        <v>10</v>
      </c>
      <c r="C224" s="13" t="s">
        <v>992</v>
      </c>
      <c r="D224" s="13">
        <v>4</v>
      </c>
      <c r="E224" s="13">
        <v>0.3</v>
      </c>
      <c r="F224" s="13">
        <v>7</v>
      </c>
      <c r="G224" s="13">
        <f t="shared" si="33"/>
        <v>795.77470000000005</v>
      </c>
      <c r="H224" s="149">
        <f t="shared" si="34"/>
        <v>3.8484510006474969E-3</v>
      </c>
      <c r="I224" s="150">
        <f t="shared" si="31"/>
        <v>3.0624999405049618</v>
      </c>
      <c r="J224" s="151">
        <f t="shared" si="27"/>
        <v>7.0685834705770344E-6</v>
      </c>
      <c r="K224" s="152">
        <f t="shared" si="32"/>
        <v>5.624999890723399E-3</v>
      </c>
      <c r="L224" s="146">
        <v>1.5990143163594182E-2</v>
      </c>
      <c r="M224" s="147">
        <v>12.724551378966211</v>
      </c>
      <c r="N224" s="146">
        <v>1.476050115431379E-2</v>
      </c>
      <c r="O224" s="147">
        <v>11.746033377923711</v>
      </c>
      <c r="P224" s="147">
        <v>24.47058475688992</v>
      </c>
      <c r="Q224" s="89">
        <f t="shared" si="28"/>
        <v>6.1077846619037812</v>
      </c>
      <c r="R224" s="89">
        <f t="shared" si="29"/>
        <v>4.5809530173902475</v>
      </c>
      <c r="S224" s="89">
        <f t="shared" si="30"/>
        <v>10.688737679294029</v>
      </c>
    </row>
    <row r="225" spans="1:19" x14ac:dyDescent="0.25">
      <c r="A225" s="37">
        <v>41301</v>
      </c>
      <c r="B225" s="13">
        <v>10</v>
      </c>
      <c r="C225" s="13" t="s">
        <v>992</v>
      </c>
      <c r="D225" s="13">
        <v>4</v>
      </c>
      <c r="E225" s="13">
        <v>3</v>
      </c>
      <c r="F225" s="13">
        <v>153</v>
      </c>
      <c r="G225" s="13">
        <f t="shared" si="33"/>
        <v>795.77470000000005</v>
      </c>
      <c r="H225" s="149">
        <f t="shared" si="34"/>
        <v>1.8385385606970868</v>
      </c>
      <c r="I225" s="150">
        <f t="shared" si="31"/>
        <v>1463.0624715771562</v>
      </c>
      <c r="J225" s="151">
        <f t="shared" si="27"/>
        <v>7.0685834705770342E-4</v>
      </c>
      <c r="K225" s="152">
        <f t="shared" si="32"/>
        <v>0.56249998907233989</v>
      </c>
      <c r="L225" s="146">
        <v>2.0130397566875509</v>
      </c>
      <c r="M225" s="147">
        <v>1601.9261084661089</v>
      </c>
      <c r="N225" s="146">
        <v>1.8582369993982784</v>
      </c>
      <c r="O225" s="147">
        <v>1478.7379907250652</v>
      </c>
      <c r="P225" s="147">
        <v>3080.664099191174</v>
      </c>
      <c r="Q225" s="89">
        <f t="shared" si="28"/>
        <v>768.92453206373227</v>
      </c>
      <c r="R225" s="89">
        <f t="shared" si="29"/>
        <v>576.70781638277549</v>
      </c>
      <c r="S225" s="89">
        <f t="shared" si="30"/>
        <v>1345.6323484465079</v>
      </c>
    </row>
    <row r="226" spans="1:19" x14ac:dyDescent="0.25">
      <c r="A226" s="37">
        <v>41301</v>
      </c>
      <c r="B226" s="13">
        <v>10</v>
      </c>
      <c r="C226" s="13" t="s">
        <v>992</v>
      </c>
      <c r="D226" s="13">
        <v>4</v>
      </c>
      <c r="E226" s="13">
        <v>3.9</v>
      </c>
      <c r="F226" s="13">
        <v>170</v>
      </c>
      <c r="G226" s="13">
        <f t="shared" si="33"/>
        <v>795.77470000000005</v>
      </c>
      <c r="H226" s="149">
        <f t="shared" si="34"/>
        <v>2.2698006922186251</v>
      </c>
      <c r="I226" s="150">
        <f t="shared" si="31"/>
        <v>1806.2499649100689</v>
      </c>
      <c r="J226" s="151">
        <f t="shared" si="27"/>
        <v>1.1945906065275189E-3</v>
      </c>
      <c r="K226" s="152">
        <f t="shared" si="32"/>
        <v>0.9506249815322545</v>
      </c>
      <c r="L226" s="146">
        <v>3.4924756911123565</v>
      </c>
      <c r="M226" s="147">
        <v>2779.2237953522281</v>
      </c>
      <c r="N226" s="146">
        <v>3.2239043104658163</v>
      </c>
      <c r="O226" s="147">
        <v>2565.5014854896422</v>
      </c>
      <c r="P226" s="147">
        <v>5344.7252808418707</v>
      </c>
      <c r="Q226" s="89">
        <f t="shared" si="28"/>
        <v>1334.0274217690694</v>
      </c>
      <c r="R226" s="89">
        <f t="shared" si="29"/>
        <v>1000.5455793409604</v>
      </c>
      <c r="S226" s="89">
        <f t="shared" si="30"/>
        <v>2334.57300111003</v>
      </c>
    </row>
    <row r="227" spans="1:19" x14ac:dyDescent="0.25">
      <c r="A227" s="37">
        <v>41301</v>
      </c>
      <c r="B227" s="13">
        <v>10</v>
      </c>
      <c r="C227" s="13" t="s">
        <v>992</v>
      </c>
      <c r="D227" s="13">
        <v>4</v>
      </c>
      <c r="E227" s="13">
        <v>0.3</v>
      </c>
      <c r="F227" s="13">
        <v>5</v>
      </c>
      <c r="G227" s="13">
        <f t="shared" si="33"/>
        <v>795.77470000000005</v>
      </c>
      <c r="H227" s="149">
        <f t="shared" si="34"/>
        <v>1.9634954084936209E-3</v>
      </c>
      <c r="I227" s="150">
        <f t="shared" si="31"/>
        <v>1.5624999696453887</v>
      </c>
      <c r="J227" s="151">
        <f t="shared" si="27"/>
        <v>7.0685834705770344E-6</v>
      </c>
      <c r="K227" s="152">
        <f t="shared" si="32"/>
        <v>5.624999890723399E-3</v>
      </c>
      <c r="L227" s="146">
        <v>1.5990143163594182E-2</v>
      </c>
      <c r="M227" s="147">
        <v>12.724551378966211</v>
      </c>
      <c r="N227" s="146">
        <v>1.476050115431379E-2</v>
      </c>
      <c r="O227" s="147">
        <v>11.746033377923711</v>
      </c>
      <c r="P227" s="147">
        <v>24.47058475688992</v>
      </c>
      <c r="Q227" s="89">
        <f t="shared" si="28"/>
        <v>6.1077846619037812</v>
      </c>
      <c r="R227" s="89">
        <f t="shared" si="29"/>
        <v>4.5809530173902475</v>
      </c>
      <c r="S227" s="89">
        <f t="shared" si="30"/>
        <v>10.688737679294029</v>
      </c>
    </row>
    <row r="228" spans="1:19" x14ac:dyDescent="0.25">
      <c r="A228" s="37">
        <v>41301</v>
      </c>
      <c r="B228" s="13">
        <v>10</v>
      </c>
      <c r="C228" s="13" t="s">
        <v>992</v>
      </c>
      <c r="D228" s="13">
        <v>4</v>
      </c>
      <c r="E228" s="13">
        <v>0.3</v>
      </c>
      <c r="F228" s="13">
        <v>4.5</v>
      </c>
      <c r="G228" s="13">
        <f t="shared" si="33"/>
        <v>795.77470000000005</v>
      </c>
      <c r="H228" s="149">
        <f t="shared" si="34"/>
        <v>1.5904312808798326E-3</v>
      </c>
      <c r="I228" s="150">
        <f t="shared" si="31"/>
        <v>1.2656249754127646</v>
      </c>
      <c r="J228" s="151">
        <f t="shared" si="27"/>
        <v>7.0685834705770344E-6</v>
      </c>
      <c r="K228" s="152">
        <f t="shared" si="32"/>
        <v>5.624999890723399E-3</v>
      </c>
      <c r="L228" s="146">
        <v>1.5990143163594182E-2</v>
      </c>
      <c r="M228" s="147">
        <v>12.724551378966211</v>
      </c>
      <c r="N228" s="146">
        <v>1.476050115431379E-2</v>
      </c>
      <c r="O228" s="147">
        <v>11.746033377923711</v>
      </c>
      <c r="P228" s="147">
        <v>24.47058475688992</v>
      </c>
      <c r="Q228" s="89">
        <f t="shared" si="28"/>
        <v>6.1077846619037812</v>
      </c>
      <c r="R228" s="89">
        <f t="shared" si="29"/>
        <v>4.5809530173902475</v>
      </c>
      <c r="S228" s="89">
        <f t="shared" si="30"/>
        <v>10.688737679294029</v>
      </c>
    </row>
    <row r="229" spans="1:19" x14ac:dyDescent="0.25">
      <c r="A229" s="37">
        <v>41301</v>
      </c>
      <c r="B229" s="13">
        <v>10</v>
      </c>
      <c r="C229" s="13" t="s">
        <v>992</v>
      </c>
      <c r="D229" s="13">
        <v>4</v>
      </c>
      <c r="E229" s="13">
        <v>0.3</v>
      </c>
      <c r="F229" s="13">
        <v>7</v>
      </c>
      <c r="G229" s="13">
        <f t="shared" si="33"/>
        <v>795.77470000000005</v>
      </c>
      <c r="H229" s="149">
        <f t="shared" si="34"/>
        <v>3.8484510006474969E-3</v>
      </c>
      <c r="I229" s="150">
        <f t="shared" si="31"/>
        <v>3.0624999405049618</v>
      </c>
      <c r="J229" s="151">
        <f t="shared" si="27"/>
        <v>7.0685834705770344E-6</v>
      </c>
      <c r="K229" s="152">
        <f t="shared" si="32"/>
        <v>5.624999890723399E-3</v>
      </c>
      <c r="L229" s="146">
        <v>1.5990143163594182E-2</v>
      </c>
      <c r="M229" s="147">
        <v>12.724551378966211</v>
      </c>
      <c r="N229" s="146">
        <v>1.476050115431379E-2</v>
      </c>
      <c r="O229" s="147">
        <v>11.746033377923711</v>
      </c>
      <c r="P229" s="147">
        <v>24.47058475688992</v>
      </c>
      <c r="Q229" s="89">
        <f t="shared" si="28"/>
        <v>6.1077846619037812</v>
      </c>
      <c r="R229" s="89">
        <f t="shared" si="29"/>
        <v>4.5809530173902475</v>
      </c>
      <c r="S229" s="89">
        <f t="shared" si="30"/>
        <v>10.688737679294029</v>
      </c>
    </row>
    <row r="230" spans="1:19" x14ac:dyDescent="0.25">
      <c r="A230" s="37">
        <v>41301</v>
      </c>
      <c r="B230" s="13">
        <v>10</v>
      </c>
      <c r="C230" s="13" t="s">
        <v>992</v>
      </c>
      <c r="D230" s="13">
        <v>4</v>
      </c>
      <c r="E230" s="13">
        <v>0.3</v>
      </c>
      <c r="F230" s="13">
        <v>6</v>
      </c>
      <c r="G230" s="13">
        <f t="shared" si="33"/>
        <v>795.77470000000005</v>
      </c>
      <c r="H230" s="149">
        <f t="shared" si="34"/>
        <v>2.8274333882308137E-3</v>
      </c>
      <c r="I230" s="150">
        <f t="shared" si="31"/>
        <v>2.2499999562893596</v>
      </c>
      <c r="J230" s="151">
        <f t="shared" si="27"/>
        <v>7.0685834705770344E-6</v>
      </c>
      <c r="K230" s="152">
        <f t="shared" si="32"/>
        <v>5.624999890723399E-3</v>
      </c>
      <c r="L230" s="146">
        <v>1.5990143163594182E-2</v>
      </c>
      <c r="M230" s="147">
        <v>12.724551378966211</v>
      </c>
      <c r="N230" s="146">
        <v>1.476050115431379E-2</v>
      </c>
      <c r="O230" s="147">
        <v>11.746033377923711</v>
      </c>
      <c r="P230" s="147">
        <v>24.47058475688992</v>
      </c>
      <c r="Q230" s="89">
        <f t="shared" si="28"/>
        <v>6.1077846619037812</v>
      </c>
      <c r="R230" s="89">
        <f t="shared" si="29"/>
        <v>4.5809530173902475</v>
      </c>
      <c r="S230" s="89">
        <f t="shared" si="30"/>
        <v>10.688737679294029</v>
      </c>
    </row>
    <row r="231" spans="1:19" x14ac:dyDescent="0.25">
      <c r="A231" s="37">
        <v>41301</v>
      </c>
      <c r="B231" s="13">
        <v>10</v>
      </c>
      <c r="C231" s="13" t="s">
        <v>992</v>
      </c>
      <c r="D231" s="13">
        <v>4</v>
      </c>
      <c r="E231" s="13">
        <v>0.5</v>
      </c>
      <c r="F231" s="13">
        <v>4</v>
      </c>
      <c r="G231" s="13">
        <f t="shared" si="33"/>
        <v>795.77470000000005</v>
      </c>
      <c r="H231" s="149">
        <f t="shared" si="34"/>
        <v>1.2566370614359172E-3</v>
      </c>
      <c r="I231" s="150">
        <f t="shared" si="31"/>
        <v>0.99999998057304862</v>
      </c>
      <c r="J231" s="151">
        <f t="shared" si="27"/>
        <v>1.9634954084936207E-5</v>
      </c>
      <c r="K231" s="152">
        <f t="shared" si="32"/>
        <v>1.5624999696453885E-2</v>
      </c>
      <c r="L231" s="146">
        <v>4.6744952875994054E-2</v>
      </c>
      <c r="M231" s="147">
        <v>37.19845085140831</v>
      </c>
      <c r="N231" s="146">
        <v>4.3150265999830115E-2</v>
      </c>
      <c r="O231" s="147">
        <v>34.33788998093501</v>
      </c>
      <c r="P231" s="147">
        <v>71.536340832343313</v>
      </c>
      <c r="Q231" s="89">
        <f t="shared" si="28"/>
        <v>17.855256408675988</v>
      </c>
      <c r="R231" s="89">
        <f t="shared" si="29"/>
        <v>13.391777092564654</v>
      </c>
      <c r="S231" s="89">
        <f t="shared" si="30"/>
        <v>31.247033501240644</v>
      </c>
    </row>
    <row r="232" spans="1:19" x14ac:dyDescent="0.25">
      <c r="A232" s="37">
        <v>41301</v>
      </c>
      <c r="B232" s="13">
        <v>10</v>
      </c>
      <c r="C232" s="13" t="s">
        <v>992</v>
      </c>
      <c r="D232" s="13">
        <v>5</v>
      </c>
      <c r="E232" s="13">
        <v>2.7</v>
      </c>
      <c r="F232" s="13">
        <v>143</v>
      </c>
      <c r="G232" s="13">
        <f t="shared" si="33"/>
        <v>795.77470000000005</v>
      </c>
      <c r="H232" s="149">
        <f t="shared" si="34"/>
        <v>1.6060607043314417</v>
      </c>
      <c r="I232" s="150">
        <f t="shared" si="31"/>
        <v>1278.0624751711418</v>
      </c>
      <c r="J232" s="151">
        <f t="shared" si="27"/>
        <v>5.7255526111673987E-4</v>
      </c>
      <c r="K232" s="152">
        <f t="shared" si="32"/>
        <v>0.45562499114859534</v>
      </c>
      <c r="L232" s="146">
        <v>1.6134727014894374</v>
      </c>
      <c r="M232" s="147">
        <v>1283.9607549859468</v>
      </c>
      <c r="N232" s="146">
        <v>1.4893966507448997</v>
      </c>
      <c r="O232" s="147">
        <v>1185.2241729275274</v>
      </c>
      <c r="P232" s="147">
        <v>2469.184927913474</v>
      </c>
      <c r="Q232" s="89">
        <f t="shared" si="28"/>
        <v>616.30116239325446</v>
      </c>
      <c r="R232" s="89">
        <f t="shared" si="29"/>
        <v>462.23742744173569</v>
      </c>
      <c r="S232" s="89">
        <f t="shared" si="30"/>
        <v>1078.53858983499</v>
      </c>
    </row>
    <row r="233" spans="1:19" x14ac:dyDescent="0.25">
      <c r="A233" s="37">
        <v>41301</v>
      </c>
      <c r="B233" s="13">
        <v>10</v>
      </c>
      <c r="C233" s="13" t="s">
        <v>992</v>
      </c>
      <c r="D233" s="13">
        <v>5</v>
      </c>
      <c r="E233" s="13">
        <v>1.7</v>
      </c>
      <c r="F233" s="13">
        <v>61</v>
      </c>
      <c r="G233" s="13">
        <f t="shared" si="33"/>
        <v>795.77470000000005</v>
      </c>
      <c r="H233" s="149">
        <f t="shared" si="34"/>
        <v>0.2922466566001905</v>
      </c>
      <c r="I233" s="150">
        <f t="shared" si="31"/>
        <v>232.56249548201964</v>
      </c>
      <c r="J233" s="151">
        <f t="shared" si="27"/>
        <v>2.2698006922186259E-4</v>
      </c>
      <c r="K233" s="152">
        <f t="shared" si="32"/>
        <v>0.18062499649100694</v>
      </c>
      <c r="L233" s="146">
        <v>0.61071762274303898</v>
      </c>
      <c r="M233" s="147">
        <v>485.99363302305505</v>
      </c>
      <c r="N233" s="146">
        <v>0.56375343755409935</v>
      </c>
      <c r="O233" s="147">
        <v>448.62072264358216</v>
      </c>
      <c r="P233" s="147">
        <v>934.61435566663727</v>
      </c>
      <c r="Q233" s="89">
        <f t="shared" si="28"/>
        <v>233.27694385106642</v>
      </c>
      <c r="R233" s="89">
        <f t="shared" si="29"/>
        <v>174.96208183099705</v>
      </c>
      <c r="S233" s="89">
        <f t="shared" si="30"/>
        <v>408.23902568206347</v>
      </c>
    </row>
    <row r="234" spans="1:19" x14ac:dyDescent="0.25">
      <c r="A234" s="37">
        <v>41301</v>
      </c>
      <c r="B234" s="13">
        <v>10</v>
      </c>
      <c r="C234" s="13" t="s">
        <v>992</v>
      </c>
      <c r="D234" s="13">
        <v>5</v>
      </c>
      <c r="E234" s="13">
        <v>2.4</v>
      </c>
      <c r="F234" s="13">
        <v>97</v>
      </c>
      <c r="G234" s="13">
        <f t="shared" si="33"/>
        <v>795.77470000000005</v>
      </c>
      <c r="H234" s="149">
        <f t="shared" si="34"/>
        <v>0.73898113194065906</v>
      </c>
      <c r="I234" s="150">
        <f t="shared" si="31"/>
        <v>588.06248857573837</v>
      </c>
      <c r="J234" s="151">
        <f t="shared" si="27"/>
        <v>4.523893421169302E-4</v>
      </c>
      <c r="K234" s="152">
        <f t="shared" si="32"/>
        <v>0.35999999300629754</v>
      </c>
      <c r="L234" s="146">
        <v>1.2599152271644409</v>
      </c>
      <c r="M234" s="147">
        <v>1002.6086619222149</v>
      </c>
      <c r="N234" s="146">
        <v>1.1630277461954954</v>
      </c>
      <c r="O234" s="147">
        <v>925.50805582039652</v>
      </c>
      <c r="P234" s="147">
        <v>1928.1167177426114</v>
      </c>
      <c r="Q234" s="89">
        <f t="shared" si="28"/>
        <v>481.25215772266313</v>
      </c>
      <c r="R234" s="89">
        <f t="shared" si="29"/>
        <v>360.94814176995465</v>
      </c>
      <c r="S234" s="89">
        <f t="shared" si="30"/>
        <v>842.20029949261777</v>
      </c>
    </row>
    <row r="235" spans="1:19" x14ac:dyDescent="0.25">
      <c r="A235" s="37">
        <v>41301</v>
      </c>
      <c r="B235" s="13">
        <v>10</v>
      </c>
      <c r="C235" s="13" t="s">
        <v>992</v>
      </c>
      <c r="D235" s="13">
        <v>5</v>
      </c>
      <c r="E235" s="13">
        <v>0.4</v>
      </c>
      <c r="F235" s="13">
        <v>11</v>
      </c>
      <c r="G235" s="13">
        <f t="shared" si="33"/>
        <v>795.77470000000005</v>
      </c>
      <c r="H235" s="149">
        <f t="shared" si="34"/>
        <v>9.5033177771091243E-3</v>
      </c>
      <c r="I235" s="150">
        <f t="shared" si="31"/>
        <v>7.5624998530836809</v>
      </c>
      <c r="J235" s="151">
        <f t="shared" si="27"/>
        <v>1.2566370614359172E-5</v>
      </c>
      <c r="K235" s="152">
        <f t="shared" si="32"/>
        <v>9.9999998057304865E-3</v>
      </c>
      <c r="L235" s="146">
        <v>2.9256589556114938E-2</v>
      </c>
      <c r="M235" s="147">
        <v>23.2816537770405</v>
      </c>
      <c r="N235" s="146">
        <v>2.7006757819249702E-2</v>
      </c>
      <c r="O235" s="147">
        <v>21.491294601586088</v>
      </c>
      <c r="P235" s="147">
        <v>44.772948378626587</v>
      </c>
      <c r="Q235" s="89">
        <f t="shared" si="28"/>
        <v>11.17519381297944</v>
      </c>
      <c r="R235" s="89">
        <f t="shared" si="29"/>
        <v>8.3816048946185742</v>
      </c>
      <c r="S235" s="89">
        <f t="shared" si="30"/>
        <v>19.556798707598013</v>
      </c>
    </row>
    <row r="236" spans="1:19" x14ac:dyDescent="0.25">
      <c r="A236" s="37">
        <v>41301</v>
      </c>
      <c r="B236" s="13">
        <v>10</v>
      </c>
      <c r="C236" s="13" t="s">
        <v>992</v>
      </c>
      <c r="D236" s="13">
        <v>5</v>
      </c>
      <c r="E236" s="13">
        <v>0.3</v>
      </c>
      <c r="F236" s="13">
        <v>7.5</v>
      </c>
      <c r="G236" s="13">
        <f t="shared" si="33"/>
        <v>795.77470000000005</v>
      </c>
      <c r="H236" s="149">
        <f t="shared" si="34"/>
        <v>4.4178646691106467E-3</v>
      </c>
      <c r="I236" s="150">
        <f t="shared" si="31"/>
        <v>3.5156249317021242</v>
      </c>
      <c r="J236" s="151">
        <f t="shared" si="27"/>
        <v>7.0685834705770344E-6</v>
      </c>
      <c r="K236" s="152">
        <f t="shared" si="32"/>
        <v>5.624999890723399E-3</v>
      </c>
      <c r="L236" s="146">
        <v>1.5990143163594182E-2</v>
      </c>
      <c r="M236" s="147">
        <v>12.724551378966211</v>
      </c>
      <c r="N236" s="146">
        <v>1.476050115431379E-2</v>
      </c>
      <c r="O236" s="147">
        <v>11.746033377923711</v>
      </c>
      <c r="P236" s="147">
        <v>24.47058475688992</v>
      </c>
      <c r="Q236" s="89">
        <f t="shared" si="28"/>
        <v>6.1077846619037812</v>
      </c>
      <c r="R236" s="89">
        <f t="shared" si="29"/>
        <v>4.5809530173902475</v>
      </c>
      <c r="S236" s="89">
        <f t="shared" si="30"/>
        <v>10.688737679294029</v>
      </c>
    </row>
    <row r="237" spans="1:19" x14ac:dyDescent="0.25">
      <c r="A237" s="37">
        <v>41301</v>
      </c>
      <c r="B237" s="13">
        <v>10</v>
      </c>
      <c r="C237" s="13" t="s">
        <v>992</v>
      </c>
      <c r="D237" s="13">
        <v>5</v>
      </c>
      <c r="E237" s="13">
        <v>0.3</v>
      </c>
      <c r="F237" s="13">
        <v>5.5</v>
      </c>
      <c r="G237" s="13">
        <f t="shared" si="33"/>
        <v>795.77470000000005</v>
      </c>
      <c r="H237" s="149">
        <f t="shared" si="34"/>
        <v>2.3758294442772811E-3</v>
      </c>
      <c r="I237" s="150">
        <f t="shared" si="31"/>
        <v>1.8906249632709202</v>
      </c>
      <c r="J237" s="151">
        <f t="shared" si="27"/>
        <v>7.0685834705770344E-6</v>
      </c>
      <c r="K237" s="152">
        <f t="shared" si="32"/>
        <v>5.624999890723399E-3</v>
      </c>
      <c r="L237" s="146">
        <v>1.5990143163594182E-2</v>
      </c>
      <c r="M237" s="147">
        <v>12.724551378966211</v>
      </c>
      <c r="N237" s="146">
        <v>1.476050115431379E-2</v>
      </c>
      <c r="O237" s="147">
        <v>11.746033377923711</v>
      </c>
      <c r="P237" s="147">
        <v>24.47058475688992</v>
      </c>
      <c r="Q237" s="89">
        <f t="shared" si="28"/>
        <v>6.1077846619037812</v>
      </c>
      <c r="R237" s="89">
        <f t="shared" si="29"/>
        <v>4.5809530173902475</v>
      </c>
      <c r="S237" s="89">
        <f t="shared" si="30"/>
        <v>10.688737679294029</v>
      </c>
    </row>
    <row r="238" spans="1:19" x14ac:dyDescent="0.25">
      <c r="A238" s="37">
        <v>41301</v>
      </c>
      <c r="B238" s="13">
        <v>10</v>
      </c>
      <c r="C238" s="13" t="s">
        <v>992</v>
      </c>
      <c r="D238" s="13">
        <v>5</v>
      </c>
      <c r="E238" s="13">
        <v>0.4</v>
      </c>
      <c r="F238" s="13">
        <v>20</v>
      </c>
      <c r="G238" s="13">
        <f t="shared" si="33"/>
        <v>795.77470000000005</v>
      </c>
      <c r="H238" s="149">
        <f t="shared" si="34"/>
        <v>3.1415926535897934E-2</v>
      </c>
      <c r="I238" s="150">
        <f t="shared" si="31"/>
        <v>24.99999951432622</v>
      </c>
      <c r="J238" s="151">
        <f t="shared" si="27"/>
        <v>1.2566370614359172E-5</v>
      </c>
      <c r="K238" s="152">
        <f t="shared" si="32"/>
        <v>9.9999998057304865E-3</v>
      </c>
      <c r="L238" s="146">
        <v>2.9256589556114938E-2</v>
      </c>
      <c r="M238" s="147">
        <v>23.2816537770405</v>
      </c>
      <c r="N238" s="146">
        <v>2.7006757819249702E-2</v>
      </c>
      <c r="O238" s="147">
        <v>21.491294601586088</v>
      </c>
      <c r="P238" s="147">
        <v>44.772948378626587</v>
      </c>
      <c r="Q238" s="89">
        <f t="shared" si="28"/>
        <v>11.17519381297944</v>
      </c>
      <c r="R238" s="89">
        <f t="shared" si="29"/>
        <v>8.3816048946185742</v>
      </c>
      <c r="S238" s="89">
        <f t="shared" si="30"/>
        <v>19.556798707598013</v>
      </c>
    </row>
    <row r="239" spans="1:19" x14ac:dyDescent="0.25">
      <c r="A239" s="37">
        <v>41301</v>
      </c>
      <c r="B239" s="13">
        <v>10</v>
      </c>
      <c r="C239" s="13" t="s">
        <v>992</v>
      </c>
      <c r="D239" s="13">
        <v>5</v>
      </c>
      <c r="E239" s="13">
        <v>0.3</v>
      </c>
      <c r="F239" s="13">
        <v>4</v>
      </c>
      <c r="G239" s="13">
        <f t="shared" si="33"/>
        <v>795.77470000000005</v>
      </c>
      <c r="H239" s="149">
        <f t="shared" si="34"/>
        <v>1.2566370614359172E-3</v>
      </c>
      <c r="I239" s="150">
        <f t="shared" si="31"/>
        <v>0.99999998057304862</v>
      </c>
      <c r="J239" s="151">
        <f t="shared" si="27"/>
        <v>7.0685834705770344E-6</v>
      </c>
      <c r="K239" s="152">
        <f t="shared" si="32"/>
        <v>5.624999890723399E-3</v>
      </c>
      <c r="L239" s="146">
        <v>1.5990143163594182E-2</v>
      </c>
      <c r="M239" s="147">
        <v>12.724551378966211</v>
      </c>
      <c r="N239" s="146">
        <v>1.476050115431379E-2</v>
      </c>
      <c r="O239" s="147">
        <v>11.746033377923711</v>
      </c>
      <c r="P239" s="147">
        <v>24.47058475688992</v>
      </c>
      <c r="Q239" s="89">
        <f t="shared" si="28"/>
        <v>6.1077846619037812</v>
      </c>
      <c r="R239" s="89">
        <f t="shared" si="29"/>
        <v>4.5809530173902475</v>
      </c>
      <c r="S239" s="89">
        <f t="shared" si="30"/>
        <v>10.688737679294029</v>
      </c>
    </row>
    <row r="240" spans="1:19" x14ac:dyDescent="0.25">
      <c r="A240" s="37">
        <v>41301</v>
      </c>
      <c r="B240" s="13">
        <v>10</v>
      </c>
      <c r="C240" s="13" t="s">
        <v>992</v>
      </c>
      <c r="D240" s="13">
        <v>5</v>
      </c>
      <c r="E240" s="13">
        <v>0.2</v>
      </c>
      <c r="F240" s="13">
        <v>5.5</v>
      </c>
      <c r="G240" s="13">
        <f t="shared" si="33"/>
        <v>795.77470000000005</v>
      </c>
      <c r="H240" s="149">
        <f t="shared" si="34"/>
        <v>2.3758294442772811E-3</v>
      </c>
      <c r="I240" s="150">
        <f t="shared" si="31"/>
        <v>1.8906249632709202</v>
      </c>
      <c r="J240" s="151">
        <f t="shared" si="27"/>
        <v>3.1415926535897929E-6</v>
      </c>
      <c r="K240" s="152">
        <f t="shared" si="32"/>
        <v>2.4999999514326216E-3</v>
      </c>
      <c r="L240" s="146">
        <v>6.8243408189266113E-3</v>
      </c>
      <c r="M240" s="147">
        <v>5.4306377678790785</v>
      </c>
      <c r="N240" s="146">
        <v>6.2995490099511551E-3</v>
      </c>
      <c r="O240" s="147">
        <v>5.0130217235291781</v>
      </c>
      <c r="P240" s="147">
        <v>10.443659491408257</v>
      </c>
      <c r="Q240" s="89">
        <f t="shared" si="28"/>
        <v>2.6067061285819575</v>
      </c>
      <c r="R240" s="89">
        <f t="shared" si="29"/>
        <v>1.9550784721763794</v>
      </c>
      <c r="S240" s="89">
        <f t="shared" si="30"/>
        <v>4.5617846007583367</v>
      </c>
    </row>
    <row r="241" spans="1:19" x14ac:dyDescent="0.25">
      <c r="A241" s="37">
        <v>41301</v>
      </c>
      <c r="B241" s="13">
        <v>10</v>
      </c>
      <c r="C241" s="13" t="s">
        <v>992</v>
      </c>
      <c r="D241" s="13">
        <v>5</v>
      </c>
      <c r="E241" s="13">
        <v>0.3</v>
      </c>
      <c r="F241" s="13">
        <v>4.5</v>
      </c>
      <c r="G241" s="13">
        <f t="shared" si="33"/>
        <v>795.77470000000005</v>
      </c>
      <c r="H241" s="149">
        <f t="shared" si="34"/>
        <v>1.5904312808798326E-3</v>
      </c>
      <c r="I241" s="150">
        <f t="shared" si="31"/>
        <v>1.2656249754127646</v>
      </c>
      <c r="J241" s="151">
        <f t="shared" si="27"/>
        <v>7.0685834705770344E-6</v>
      </c>
      <c r="K241" s="152">
        <f t="shared" si="32"/>
        <v>5.624999890723399E-3</v>
      </c>
      <c r="L241" s="146">
        <v>1.5990143163594182E-2</v>
      </c>
      <c r="M241" s="147">
        <v>12.724551378966211</v>
      </c>
      <c r="N241" s="146">
        <v>1.476050115431379E-2</v>
      </c>
      <c r="O241" s="147">
        <v>11.746033377923711</v>
      </c>
      <c r="P241" s="147">
        <v>24.47058475688992</v>
      </c>
      <c r="Q241" s="89">
        <f t="shared" si="28"/>
        <v>6.1077846619037812</v>
      </c>
      <c r="R241" s="89">
        <f t="shared" si="29"/>
        <v>4.5809530173902475</v>
      </c>
      <c r="S241" s="89">
        <f t="shared" si="30"/>
        <v>10.688737679294029</v>
      </c>
    </row>
    <row r="242" spans="1:19" x14ac:dyDescent="0.25">
      <c r="A242" s="37">
        <v>41301</v>
      </c>
      <c r="B242" s="13">
        <v>10</v>
      </c>
      <c r="C242" s="13" t="s">
        <v>992</v>
      </c>
      <c r="D242" s="13">
        <v>5</v>
      </c>
      <c r="E242" s="13">
        <v>0.3</v>
      </c>
      <c r="F242" s="13">
        <v>4</v>
      </c>
      <c r="G242" s="13">
        <f t="shared" si="33"/>
        <v>795.77470000000005</v>
      </c>
      <c r="H242" s="149">
        <f t="shared" si="34"/>
        <v>1.2566370614359172E-3</v>
      </c>
      <c r="I242" s="150">
        <f t="shared" si="31"/>
        <v>0.99999998057304862</v>
      </c>
      <c r="J242" s="151">
        <f t="shared" si="27"/>
        <v>7.0685834705770344E-6</v>
      </c>
      <c r="K242" s="152">
        <f t="shared" si="32"/>
        <v>5.624999890723399E-3</v>
      </c>
      <c r="L242" s="146">
        <v>1.5990143163594182E-2</v>
      </c>
      <c r="M242" s="147">
        <v>12.724551378966211</v>
      </c>
      <c r="N242" s="146">
        <v>1.476050115431379E-2</v>
      </c>
      <c r="O242" s="147">
        <v>11.746033377923711</v>
      </c>
      <c r="P242" s="147">
        <v>24.47058475688992</v>
      </c>
      <c r="Q242" s="89">
        <f t="shared" si="28"/>
        <v>6.1077846619037812</v>
      </c>
      <c r="R242" s="89">
        <f t="shared" si="29"/>
        <v>4.5809530173902475</v>
      </c>
      <c r="S242" s="89">
        <f t="shared" si="30"/>
        <v>10.688737679294029</v>
      </c>
    </row>
    <row r="243" spans="1:19" x14ac:dyDescent="0.25">
      <c r="A243" s="37">
        <v>41301</v>
      </c>
      <c r="B243" s="13">
        <v>10</v>
      </c>
      <c r="C243" s="13" t="s">
        <v>992</v>
      </c>
      <c r="D243" s="13">
        <v>5</v>
      </c>
      <c r="E243" s="13">
        <v>1.1000000000000001</v>
      </c>
      <c r="F243" s="13">
        <v>42</v>
      </c>
      <c r="G243" s="13">
        <f t="shared" si="33"/>
        <v>795.77470000000005</v>
      </c>
      <c r="H243" s="149">
        <f t="shared" si="34"/>
        <v>0.13854423602330987</v>
      </c>
      <c r="I243" s="150">
        <f t="shared" si="31"/>
        <v>110.24999785817862</v>
      </c>
      <c r="J243" s="151">
        <f t="shared" si="27"/>
        <v>9.503317777109126E-5</v>
      </c>
      <c r="K243" s="152">
        <f t="shared" si="32"/>
        <v>7.5624998530836818E-2</v>
      </c>
      <c r="L243" s="146">
        <v>0.24480616809807071</v>
      </c>
      <c r="M243" s="147">
        <v>194.81055497639181</v>
      </c>
      <c r="N243" s="146">
        <v>0.22598057377132907</v>
      </c>
      <c r="O243" s="147">
        <v>179.82962329870728</v>
      </c>
      <c r="P243" s="147">
        <v>374.64017827509906</v>
      </c>
      <c r="Q243" s="89">
        <f t="shared" si="28"/>
        <v>93.50906638866806</v>
      </c>
      <c r="R243" s="89">
        <f t="shared" si="29"/>
        <v>70.133553086495837</v>
      </c>
      <c r="S243" s="89">
        <f t="shared" si="30"/>
        <v>163.64261947516388</v>
      </c>
    </row>
    <row r="244" spans="1:19" x14ac:dyDescent="0.25">
      <c r="A244" s="37">
        <v>41301</v>
      </c>
      <c r="B244" s="13">
        <v>10</v>
      </c>
      <c r="C244" s="13" t="s">
        <v>992</v>
      </c>
      <c r="D244" s="13">
        <v>5</v>
      </c>
      <c r="E244" s="13">
        <v>0.4</v>
      </c>
      <c r="F244" s="13">
        <v>6</v>
      </c>
      <c r="G244" s="13">
        <f t="shared" si="33"/>
        <v>795.77470000000005</v>
      </c>
      <c r="H244" s="149">
        <f t="shared" si="34"/>
        <v>2.8274333882308137E-3</v>
      </c>
      <c r="I244" s="150">
        <f t="shared" si="31"/>
        <v>2.2499999562893596</v>
      </c>
      <c r="J244" s="151">
        <f t="shared" si="27"/>
        <v>1.2566370614359172E-5</v>
      </c>
      <c r="K244" s="152">
        <f t="shared" si="32"/>
        <v>9.9999998057304865E-3</v>
      </c>
      <c r="L244" s="146">
        <v>2.9256589556114938E-2</v>
      </c>
      <c r="M244" s="147">
        <v>23.2816537770405</v>
      </c>
      <c r="N244" s="146">
        <v>2.7006757819249702E-2</v>
      </c>
      <c r="O244" s="147">
        <v>21.491294601586088</v>
      </c>
      <c r="P244" s="147">
        <v>44.772948378626587</v>
      </c>
      <c r="Q244" s="89">
        <f t="shared" si="28"/>
        <v>11.17519381297944</v>
      </c>
      <c r="R244" s="89">
        <f t="shared" si="29"/>
        <v>8.3816048946185742</v>
      </c>
      <c r="S244" s="89">
        <f t="shared" si="30"/>
        <v>19.556798707598013</v>
      </c>
    </row>
    <row r="245" spans="1:19" x14ac:dyDescent="0.25">
      <c r="A245" s="37">
        <v>41301</v>
      </c>
      <c r="B245" s="13">
        <v>10</v>
      </c>
      <c r="C245" s="13" t="s">
        <v>992</v>
      </c>
      <c r="D245" s="13">
        <v>5</v>
      </c>
      <c r="E245" s="13">
        <v>0.3</v>
      </c>
      <c r="F245" s="13">
        <v>5</v>
      </c>
      <c r="G245" s="13">
        <f t="shared" si="33"/>
        <v>795.77470000000005</v>
      </c>
      <c r="H245" s="149">
        <f t="shared" si="34"/>
        <v>1.9634954084936209E-3</v>
      </c>
      <c r="I245" s="150">
        <f t="shared" si="31"/>
        <v>1.5624999696453887</v>
      </c>
      <c r="J245" s="151">
        <f t="shared" si="27"/>
        <v>7.0685834705770344E-6</v>
      </c>
      <c r="K245" s="152">
        <f t="shared" si="32"/>
        <v>5.624999890723399E-3</v>
      </c>
      <c r="L245" s="146">
        <v>1.5990143163594182E-2</v>
      </c>
      <c r="M245" s="147">
        <v>12.724551378966211</v>
      </c>
      <c r="N245" s="146">
        <v>1.476050115431379E-2</v>
      </c>
      <c r="O245" s="147">
        <v>11.746033377923711</v>
      </c>
      <c r="P245" s="147">
        <v>24.47058475688992</v>
      </c>
      <c r="Q245" s="89">
        <f t="shared" si="28"/>
        <v>6.1077846619037812</v>
      </c>
      <c r="R245" s="89">
        <f t="shared" si="29"/>
        <v>4.5809530173902475</v>
      </c>
      <c r="S245" s="89">
        <f t="shared" si="30"/>
        <v>10.688737679294029</v>
      </c>
    </row>
    <row r="246" spans="1:19" x14ac:dyDescent="0.25">
      <c r="A246" s="37">
        <v>41301</v>
      </c>
      <c r="B246" s="13">
        <v>10</v>
      </c>
      <c r="C246" s="13" t="s">
        <v>992</v>
      </c>
      <c r="D246" s="13">
        <v>5</v>
      </c>
      <c r="E246" s="13">
        <v>0.3</v>
      </c>
      <c r="F246" s="13">
        <v>4</v>
      </c>
      <c r="G246" s="13">
        <f t="shared" si="33"/>
        <v>795.77470000000005</v>
      </c>
      <c r="H246" s="149">
        <f t="shared" si="34"/>
        <v>1.2566370614359172E-3</v>
      </c>
      <c r="I246" s="150">
        <f t="shared" si="31"/>
        <v>0.99999998057304862</v>
      </c>
      <c r="J246" s="151">
        <f t="shared" si="27"/>
        <v>7.0685834705770344E-6</v>
      </c>
      <c r="K246" s="152">
        <f t="shared" si="32"/>
        <v>5.624999890723399E-3</v>
      </c>
      <c r="L246" s="146">
        <v>1.5990143163594182E-2</v>
      </c>
      <c r="M246" s="147">
        <v>12.724551378966211</v>
      </c>
      <c r="N246" s="146">
        <v>1.476050115431379E-2</v>
      </c>
      <c r="O246" s="147">
        <v>11.746033377923711</v>
      </c>
      <c r="P246" s="147">
        <v>24.47058475688992</v>
      </c>
      <c r="Q246" s="89">
        <f t="shared" si="28"/>
        <v>6.1077846619037812</v>
      </c>
      <c r="R246" s="89">
        <f t="shared" si="29"/>
        <v>4.5809530173902475</v>
      </c>
      <c r="S246" s="89">
        <f t="shared" si="30"/>
        <v>10.688737679294029</v>
      </c>
    </row>
    <row r="247" spans="1:19" x14ac:dyDescent="0.25">
      <c r="A247" s="37">
        <v>41297</v>
      </c>
      <c r="B247" s="13">
        <v>15</v>
      </c>
      <c r="C247" s="13" t="s">
        <v>16</v>
      </c>
      <c r="D247" s="13">
        <v>1</v>
      </c>
      <c r="E247" s="13">
        <v>2.2000000000000002</v>
      </c>
      <c r="F247" s="13">
        <v>60</v>
      </c>
      <c r="G247" s="13">
        <f>IF(E247&lt;3,795.7747,64.9612)</f>
        <v>795.77470000000005</v>
      </c>
      <c r="H247" s="149">
        <f t="shared" ref="H247:H292" si="35">((+F247/100)^2)*PI()</f>
        <v>1.1309733552923256</v>
      </c>
      <c r="I247" s="150">
        <f t="shared" ref="I247:I292" si="36">IF(E247&lt;3,795.7747*H247,64.9612*H247)</f>
        <v>899.9999825157438</v>
      </c>
      <c r="J247" s="151">
        <f t="shared" si="27"/>
        <v>3.8013271108436504E-4</v>
      </c>
      <c r="K247" s="152">
        <f t="shared" ref="K247:K292" si="37">IF(E247&lt;3,795.7747*J247,64.9612*J247)</f>
        <v>0.30249999412334727</v>
      </c>
      <c r="L247" s="146">
        <v>1.0495070177308445</v>
      </c>
      <c r="M247" s="147">
        <v>835.17113218265752</v>
      </c>
      <c r="N247" s="146">
        <v>0.96879992806734261</v>
      </c>
      <c r="O247" s="147">
        <v>770.94647211781114</v>
      </c>
      <c r="P247" s="147">
        <v>1606.1176043004687</v>
      </c>
      <c r="Q247" s="89">
        <f t="shared" si="28"/>
        <v>400.88214344767562</v>
      </c>
      <c r="R247" s="89">
        <f t="shared" si="29"/>
        <v>300.66912412594638</v>
      </c>
      <c r="S247" s="89">
        <f t="shared" si="30"/>
        <v>701.551267573622</v>
      </c>
    </row>
    <row r="248" spans="1:19" x14ac:dyDescent="0.25">
      <c r="A248" s="37">
        <v>41297</v>
      </c>
      <c r="B248" s="13">
        <v>15</v>
      </c>
      <c r="C248" s="13" t="s">
        <v>16</v>
      </c>
      <c r="D248" s="13">
        <v>1</v>
      </c>
      <c r="E248" s="13">
        <v>4.2</v>
      </c>
      <c r="F248" s="13">
        <v>70</v>
      </c>
      <c r="G248" s="13">
        <f>IF(E248&lt;3,795.7747,64.9612)</f>
        <v>64.961200000000005</v>
      </c>
      <c r="H248" s="149">
        <f t="shared" si="35"/>
        <v>1.5393804002589984</v>
      </c>
      <c r="I248" s="150">
        <f t="shared" si="36"/>
        <v>99.99999805730485</v>
      </c>
      <c r="J248" s="151">
        <f t="shared" si="27"/>
        <v>1.385442360233099E-3</v>
      </c>
      <c r="K248" s="152">
        <f t="shared" si="37"/>
        <v>8.9999998251574398E-2</v>
      </c>
      <c r="L248" s="146">
        <v>4.080573708406094</v>
      </c>
      <c r="M248" s="147">
        <v>265.07896478650997</v>
      </c>
      <c r="N248" s="146">
        <v>3.7667775902296654</v>
      </c>
      <c r="O248" s="147">
        <v>244.69439239442735</v>
      </c>
      <c r="P248" s="147">
        <v>509.7733571809373</v>
      </c>
      <c r="Q248" s="89">
        <f t="shared" si="28"/>
        <v>127.23790309752478</v>
      </c>
      <c r="R248" s="89">
        <f t="shared" si="29"/>
        <v>95.430813033826666</v>
      </c>
      <c r="S248" s="89">
        <f t="shared" si="30"/>
        <v>222.66871613135146</v>
      </c>
    </row>
    <row r="249" spans="1:19" x14ac:dyDescent="0.25">
      <c r="A249" s="37">
        <v>41297</v>
      </c>
      <c r="B249" s="13">
        <v>15</v>
      </c>
      <c r="C249" s="13" t="s">
        <v>16</v>
      </c>
      <c r="D249" s="13">
        <v>1</v>
      </c>
      <c r="E249" s="13">
        <v>4.0999999999999996</v>
      </c>
      <c r="F249" s="13">
        <v>105</v>
      </c>
      <c r="G249" s="13">
        <f>IF(E249&lt;3,795.7747,64.9612)</f>
        <v>64.961200000000005</v>
      </c>
      <c r="H249" s="149">
        <f t="shared" si="35"/>
        <v>3.4636059005827469</v>
      </c>
      <c r="I249" s="150">
        <f t="shared" si="36"/>
        <v>224.99999562893595</v>
      </c>
      <c r="J249" s="151">
        <f t="shared" si="27"/>
        <v>1.3202543126711102E-3</v>
      </c>
      <c r="K249" s="152">
        <f t="shared" si="37"/>
        <v>8.5765304456290534E-2</v>
      </c>
      <c r="L249" s="146">
        <v>3.8792146952564011</v>
      </c>
      <c r="M249" s="147">
        <v>251.99844166149015</v>
      </c>
      <c r="N249" s="146">
        <v>3.5809030851911841</v>
      </c>
      <c r="O249" s="147">
        <v>232.61976149772156</v>
      </c>
      <c r="P249" s="147">
        <v>484.6182031592117</v>
      </c>
      <c r="Q249" s="89">
        <f t="shared" si="28"/>
        <v>120.95925199751527</v>
      </c>
      <c r="R249" s="89">
        <f t="shared" si="29"/>
        <v>90.721706984111407</v>
      </c>
      <c r="S249" s="89">
        <f t="shared" si="30"/>
        <v>211.68095898162667</v>
      </c>
    </row>
    <row r="250" spans="1:19" x14ac:dyDescent="0.25">
      <c r="A250" s="37">
        <v>41297</v>
      </c>
      <c r="B250" s="13">
        <v>15</v>
      </c>
      <c r="C250" s="13" t="s">
        <v>16</v>
      </c>
      <c r="D250" s="13">
        <v>1</v>
      </c>
      <c r="E250" s="13">
        <v>2.9</v>
      </c>
      <c r="F250" s="13">
        <v>55</v>
      </c>
      <c r="G250" s="13">
        <f t="shared" ref="G250:G292" si="38">IF(E250&lt;3,795.7747,64.9612)</f>
        <v>795.77470000000005</v>
      </c>
      <c r="H250" s="149">
        <f t="shared" si="35"/>
        <v>0.9503317777109126</v>
      </c>
      <c r="I250" s="150">
        <f t="shared" si="36"/>
        <v>756.2499853083682</v>
      </c>
      <c r="J250" s="151">
        <f t="shared" si="27"/>
        <v>6.6051985541725389E-4</v>
      </c>
      <c r="K250" s="152">
        <f t="shared" si="37"/>
        <v>0.52562498978870864</v>
      </c>
      <c r="L250" s="146">
        <v>1.8747074824894141</v>
      </c>
      <c r="M250" s="147">
        <v>1491.844784465769</v>
      </c>
      <c r="N250" s="146">
        <v>1.7305424770859783</v>
      </c>
      <c r="O250" s="147">
        <v>1377.1219205403513</v>
      </c>
      <c r="P250" s="147">
        <v>2868.9667050061203</v>
      </c>
      <c r="Q250" s="89">
        <f t="shared" si="28"/>
        <v>716.08549654356909</v>
      </c>
      <c r="R250" s="89">
        <f t="shared" si="29"/>
        <v>537.07754901073702</v>
      </c>
      <c r="S250" s="89">
        <f t="shared" si="30"/>
        <v>1253.1630455543061</v>
      </c>
    </row>
    <row r="251" spans="1:19" x14ac:dyDescent="0.25">
      <c r="A251" s="37">
        <v>41297</v>
      </c>
      <c r="B251" s="13">
        <v>15</v>
      </c>
      <c r="C251" s="13" t="s">
        <v>16</v>
      </c>
      <c r="D251" s="13">
        <v>1</v>
      </c>
      <c r="E251" s="13">
        <v>3.1</v>
      </c>
      <c r="F251" s="13">
        <v>77</v>
      </c>
      <c r="G251" s="13">
        <f t="shared" si="38"/>
        <v>64.961200000000005</v>
      </c>
      <c r="H251" s="149">
        <f t="shared" si="35"/>
        <v>1.8626502843133883</v>
      </c>
      <c r="I251" s="150">
        <f t="shared" si="36"/>
        <v>120.99999764933889</v>
      </c>
      <c r="J251" s="151">
        <f t="shared" si="27"/>
        <v>7.5476763502494771E-4</v>
      </c>
      <c r="K251" s="152">
        <f t="shared" si="37"/>
        <v>4.9030611292382634E-2</v>
      </c>
      <c r="L251" s="146">
        <v>2.1565387898623771</v>
      </c>
      <c r="M251" s="147">
        <v>140.09134763600787</v>
      </c>
      <c r="N251" s="146">
        <v>1.9907009569219605</v>
      </c>
      <c r="O251" s="147">
        <v>129.31832300279888</v>
      </c>
      <c r="P251" s="147">
        <v>269.40967063880674</v>
      </c>
      <c r="Q251" s="89">
        <f t="shared" si="28"/>
        <v>67.243846865283771</v>
      </c>
      <c r="R251" s="89">
        <f t="shared" si="29"/>
        <v>50.434145971091567</v>
      </c>
      <c r="S251" s="89">
        <f t="shared" si="30"/>
        <v>117.67799283637534</v>
      </c>
    </row>
    <row r="252" spans="1:19" x14ac:dyDescent="0.25">
      <c r="A252" s="37">
        <v>41297</v>
      </c>
      <c r="B252" s="13">
        <v>15</v>
      </c>
      <c r="C252" s="13" t="s">
        <v>16</v>
      </c>
      <c r="D252" s="13">
        <v>1</v>
      </c>
      <c r="E252" s="13">
        <v>6.5</v>
      </c>
      <c r="F252" s="13">
        <v>136</v>
      </c>
      <c r="G252" s="13">
        <f t="shared" si="38"/>
        <v>64.961200000000005</v>
      </c>
      <c r="H252" s="149">
        <f t="shared" si="35"/>
        <v>5.8106897720796828</v>
      </c>
      <c r="I252" s="150">
        <f t="shared" si="36"/>
        <v>377.46938042202271</v>
      </c>
      <c r="J252" s="151">
        <f t="shared" si="27"/>
        <v>3.3183072403542195E-3</v>
      </c>
      <c r="K252" s="152">
        <f t="shared" si="37"/>
        <v>0.21556122030209854</v>
      </c>
      <c r="L252" s="146">
        <v>10.209765474351517</v>
      </c>
      <c r="M252" s="147">
        <v>663.23861693244385</v>
      </c>
      <c r="N252" s="146">
        <v>9.4246345093738864</v>
      </c>
      <c r="O252" s="147">
        <v>612.23556729033896</v>
      </c>
      <c r="P252" s="147">
        <v>1275.4741842227827</v>
      </c>
      <c r="Q252" s="89">
        <f t="shared" si="28"/>
        <v>318.35453612757306</v>
      </c>
      <c r="R252" s="89">
        <f t="shared" si="29"/>
        <v>238.7718712432322</v>
      </c>
      <c r="S252" s="89">
        <f t="shared" si="30"/>
        <v>557.12640737080528</v>
      </c>
    </row>
    <row r="253" spans="1:19" x14ac:dyDescent="0.25">
      <c r="A253" s="37">
        <v>41297</v>
      </c>
      <c r="B253" s="13">
        <v>15</v>
      </c>
      <c r="C253" s="13" t="s">
        <v>16</v>
      </c>
      <c r="D253" s="13">
        <v>1</v>
      </c>
      <c r="E253" s="13">
        <v>4.5</v>
      </c>
      <c r="F253" s="13">
        <v>110</v>
      </c>
      <c r="G253" s="13">
        <f t="shared" si="38"/>
        <v>64.961200000000005</v>
      </c>
      <c r="H253" s="149">
        <f t="shared" si="35"/>
        <v>3.8013271108436504</v>
      </c>
      <c r="I253" s="150">
        <f t="shared" si="36"/>
        <v>246.93877071293656</v>
      </c>
      <c r="J253" s="151">
        <f t="shared" si="27"/>
        <v>1.5904312808798326E-3</v>
      </c>
      <c r="K253" s="152">
        <f t="shared" si="37"/>
        <v>0.10331632452349099</v>
      </c>
      <c r="L253" s="146">
        <v>4.7167623595481087</v>
      </c>
      <c r="M253" s="147">
        <v>306.40654299107661</v>
      </c>
      <c r="N253" s="146">
        <v>4.3540433340988596</v>
      </c>
      <c r="O253" s="147">
        <v>282.84387983506286</v>
      </c>
      <c r="P253" s="147">
        <v>589.25042282613947</v>
      </c>
      <c r="Q253" s="89">
        <f t="shared" si="28"/>
        <v>147.07514063571676</v>
      </c>
      <c r="R253" s="89">
        <f t="shared" si="29"/>
        <v>110.30911313567452</v>
      </c>
      <c r="S253" s="89">
        <f t="shared" si="30"/>
        <v>257.38425377139129</v>
      </c>
    </row>
    <row r="254" spans="1:19" x14ac:dyDescent="0.25">
      <c r="A254" s="37">
        <v>41297</v>
      </c>
      <c r="B254" s="13">
        <v>15</v>
      </c>
      <c r="C254" s="13" t="s">
        <v>16</v>
      </c>
      <c r="D254" s="13">
        <v>1</v>
      </c>
      <c r="E254" s="13">
        <v>3.5</v>
      </c>
      <c r="F254" s="13">
        <v>80</v>
      </c>
      <c r="G254" s="13">
        <f t="shared" si="38"/>
        <v>64.961200000000005</v>
      </c>
      <c r="H254" s="149">
        <f t="shared" si="35"/>
        <v>2.0106192982974678</v>
      </c>
      <c r="I254" s="150">
        <f t="shared" si="36"/>
        <v>130.61224236056148</v>
      </c>
      <c r="J254" s="151">
        <f t="shared" si="27"/>
        <v>9.6211275016187424E-4</v>
      </c>
      <c r="K254" s="152">
        <f t="shared" si="37"/>
        <v>6.2499998785815553E-2</v>
      </c>
      <c r="L254" s="146">
        <v>2.782534836843396</v>
      </c>
      <c r="M254" s="147">
        <v>180.75680204315123</v>
      </c>
      <c r="N254" s="146">
        <v>2.5685579078901388</v>
      </c>
      <c r="O254" s="147">
        <v>166.85660396603291</v>
      </c>
      <c r="P254" s="147">
        <v>347.61340600918413</v>
      </c>
      <c r="Q254" s="89">
        <f t="shared" si="28"/>
        <v>86.763264980712592</v>
      </c>
      <c r="R254" s="89">
        <f t="shared" si="29"/>
        <v>65.074075546752837</v>
      </c>
      <c r="S254" s="89">
        <f t="shared" si="30"/>
        <v>151.83734052746541</v>
      </c>
    </row>
    <row r="255" spans="1:19" x14ac:dyDescent="0.25">
      <c r="A255" s="37">
        <v>41297</v>
      </c>
      <c r="B255" s="13">
        <v>15</v>
      </c>
      <c r="C255" s="13" t="s">
        <v>16</v>
      </c>
      <c r="D255" s="13">
        <v>1</v>
      </c>
      <c r="E255" s="13">
        <v>3.5</v>
      </c>
      <c r="F255" s="13">
        <v>76</v>
      </c>
      <c r="G255" s="13">
        <f t="shared" si="38"/>
        <v>64.961200000000005</v>
      </c>
      <c r="H255" s="149">
        <f t="shared" si="35"/>
        <v>1.8145839167134645</v>
      </c>
      <c r="I255" s="150">
        <f t="shared" si="36"/>
        <v>117.87754873040672</v>
      </c>
      <c r="J255" s="151">
        <f t="shared" si="27"/>
        <v>9.6211275016187424E-4</v>
      </c>
      <c r="K255" s="152">
        <f t="shared" si="37"/>
        <v>6.2499998785815553E-2</v>
      </c>
      <c r="L255" s="146">
        <v>2.782534836843396</v>
      </c>
      <c r="M255" s="147">
        <v>180.75680204315123</v>
      </c>
      <c r="N255" s="146">
        <v>2.5685579078901388</v>
      </c>
      <c r="O255" s="147">
        <v>166.85660396603291</v>
      </c>
      <c r="P255" s="147">
        <v>347.61340600918413</v>
      </c>
      <c r="Q255" s="89">
        <f t="shared" si="28"/>
        <v>86.763264980712592</v>
      </c>
      <c r="R255" s="89">
        <f t="shared" si="29"/>
        <v>65.074075546752837</v>
      </c>
      <c r="S255" s="89">
        <f t="shared" si="30"/>
        <v>151.83734052746541</v>
      </c>
    </row>
    <row r="256" spans="1:19" x14ac:dyDescent="0.25">
      <c r="A256" s="37">
        <v>41297</v>
      </c>
      <c r="B256" s="13">
        <v>15</v>
      </c>
      <c r="C256" s="13" t="s">
        <v>16</v>
      </c>
      <c r="D256" s="13">
        <v>1</v>
      </c>
      <c r="E256" s="13">
        <v>7.5</v>
      </c>
      <c r="F256" s="13">
        <v>210</v>
      </c>
      <c r="G256" s="13">
        <f t="shared" si="38"/>
        <v>64.961200000000005</v>
      </c>
      <c r="H256" s="149">
        <f t="shared" si="35"/>
        <v>13.854423602330987</v>
      </c>
      <c r="I256" s="150">
        <f t="shared" si="36"/>
        <v>899.9999825157438</v>
      </c>
      <c r="J256" s="151">
        <f t="shared" si="27"/>
        <v>4.4178646691106467E-3</v>
      </c>
      <c r="K256" s="152">
        <f t="shared" si="37"/>
        <v>0.28698979034303057</v>
      </c>
      <c r="L256" s="146">
        <v>13.788796758638854</v>
      </c>
      <c r="M256" s="147">
        <v>895.73678399729044</v>
      </c>
      <c r="N256" s="146">
        <v>12.728438287899527</v>
      </c>
      <c r="O256" s="147">
        <v>826.8546253078988</v>
      </c>
      <c r="P256" s="147">
        <v>1722.5914093051892</v>
      </c>
      <c r="Q256" s="89">
        <f t="shared" si="28"/>
        <v>429.95365631869942</v>
      </c>
      <c r="R256" s="89">
        <f t="shared" si="29"/>
        <v>322.47330387008054</v>
      </c>
      <c r="S256" s="89">
        <f t="shared" si="30"/>
        <v>752.42696018877996</v>
      </c>
    </row>
    <row r="257" spans="1:19" x14ac:dyDescent="0.25">
      <c r="A257" s="37">
        <v>41297</v>
      </c>
      <c r="B257" s="13">
        <v>15</v>
      </c>
      <c r="C257" s="13" t="s">
        <v>16</v>
      </c>
      <c r="D257" s="13">
        <v>1</v>
      </c>
      <c r="E257" s="13">
        <v>6.2</v>
      </c>
      <c r="F257" s="13">
        <v>250</v>
      </c>
      <c r="G257" s="13">
        <f t="shared" si="38"/>
        <v>64.961200000000005</v>
      </c>
      <c r="H257" s="149">
        <f t="shared" si="35"/>
        <v>19.634954084936208</v>
      </c>
      <c r="I257" s="150">
        <f t="shared" si="36"/>
        <v>1275.510179302358</v>
      </c>
      <c r="J257" s="151">
        <f t="shared" si="27"/>
        <v>3.0190705400997908E-3</v>
      </c>
      <c r="K257" s="152">
        <f t="shared" si="37"/>
        <v>0.19612244516953053</v>
      </c>
      <c r="L257" s="146">
        <v>9.2452841836185122</v>
      </c>
      <c r="M257" s="147">
        <v>600.58475490887895</v>
      </c>
      <c r="N257" s="146">
        <v>8.5343218298982482</v>
      </c>
      <c r="O257" s="147">
        <v>554.39978725638616</v>
      </c>
      <c r="P257" s="147">
        <v>1154.9845421652651</v>
      </c>
      <c r="Q257" s="89">
        <f t="shared" si="28"/>
        <v>288.28068235626188</v>
      </c>
      <c r="R257" s="89">
        <f t="shared" si="29"/>
        <v>216.21591702999061</v>
      </c>
      <c r="S257" s="89">
        <f t="shared" si="30"/>
        <v>504.49659938625246</v>
      </c>
    </row>
    <row r="258" spans="1:19" x14ac:dyDescent="0.25">
      <c r="A258" s="37">
        <v>41297</v>
      </c>
      <c r="B258" s="13">
        <v>15</v>
      </c>
      <c r="C258" s="13" t="s">
        <v>16</v>
      </c>
      <c r="D258" s="13">
        <v>1</v>
      </c>
      <c r="E258" s="13">
        <v>6.1</v>
      </c>
      <c r="F258" s="13">
        <v>240</v>
      </c>
      <c r="G258" s="13">
        <f t="shared" si="38"/>
        <v>64.961200000000005</v>
      </c>
      <c r="H258" s="149">
        <f t="shared" si="35"/>
        <v>18.095573684677209</v>
      </c>
      <c r="I258" s="150">
        <f t="shared" si="36"/>
        <v>1175.5101812450532</v>
      </c>
      <c r="J258" s="151">
        <f t="shared" ref="J258:J292" si="39">((+E258/200)^2)*PI()</f>
        <v>2.9224665660019049E-3</v>
      </c>
      <c r="K258" s="152">
        <f t="shared" si="37"/>
        <v>0.18984693508736297</v>
      </c>
      <c r="L258" s="146">
        <v>8.934913876786732</v>
      </c>
      <c r="M258" s="147">
        <v>580.4227273327183</v>
      </c>
      <c r="N258" s="146">
        <v>8.247818999661833</v>
      </c>
      <c r="O258" s="147">
        <v>535.78821960083235</v>
      </c>
      <c r="P258" s="147">
        <v>1116.2109469335505</v>
      </c>
      <c r="Q258" s="89">
        <f t="shared" si="28"/>
        <v>278.60290911970475</v>
      </c>
      <c r="R258" s="89">
        <f t="shared" si="29"/>
        <v>208.95740564432461</v>
      </c>
      <c r="S258" s="89">
        <f t="shared" si="30"/>
        <v>487.56031476402939</v>
      </c>
    </row>
    <row r="259" spans="1:19" x14ac:dyDescent="0.25">
      <c r="A259" s="37">
        <v>41297</v>
      </c>
      <c r="B259" s="13">
        <v>15</v>
      </c>
      <c r="C259" s="13" t="s">
        <v>16</v>
      </c>
      <c r="D259" s="13">
        <v>1</v>
      </c>
      <c r="E259" s="13">
        <v>6.7</v>
      </c>
      <c r="F259" s="13">
        <v>144</v>
      </c>
      <c r="G259" s="13">
        <f t="shared" si="38"/>
        <v>64.961200000000005</v>
      </c>
      <c r="H259" s="149">
        <f t="shared" si="35"/>
        <v>6.5144065264837945</v>
      </c>
      <c r="I259" s="150">
        <f t="shared" si="36"/>
        <v>423.18366524821909</v>
      </c>
      <c r="J259" s="151">
        <f t="shared" si="39"/>
        <v>3.5256523554911458E-3</v>
      </c>
      <c r="K259" s="152">
        <f t="shared" si="37"/>
        <v>0.22903060779553144</v>
      </c>
      <c r="L259" s="146">
        <v>10.880649057428608</v>
      </c>
      <c r="M259" s="147">
        <v>706.82001954943132</v>
      </c>
      <c r="N259" s="146">
        <v>10.043927144912349</v>
      </c>
      <c r="O259" s="147">
        <v>652.4655600460801</v>
      </c>
      <c r="P259" s="147">
        <v>1359.2855795955115</v>
      </c>
      <c r="Q259" s="89">
        <f t="shared" ref="Q259:Q292" si="40">M259*0.48</f>
        <v>339.27360938372703</v>
      </c>
      <c r="R259" s="89">
        <f t="shared" ref="R259:R292" si="41">O259*0.39</f>
        <v>254.46156841797125</v>
      </c>
      <c r="S259" s="89">
        <f t="shared" ref="S259:S292" si="42">SUM(Q259:R259)</f>
        <v>593.73517780169823</v>
      </c>
    </row>
    <row r="260" spans="1:19" x14ac:dyDescent="0.25">
      <c r="A260" s="37">
        <v>41297</v>
      </c>
      <c r="B260" s="13">
        <v>15</v>
      </c>
      <c r="C260" s="13" t="s">
        <v>16</v>
      </c>
      <c r="D260" s="13">
        <v>1</v>
      </c>
      <c r="E260" s="13">
        <v>4.4000000000000004</v>
      </c>
      <c r="F260" s="13">
        <v>110</v>
      </c>
      <c r="G260" s="13">
        <f t="shared" si="38"/>
        <v>64.961200000000005</v>
      </c>
      <c r="H260" s="149">
        <f t="shared" si="35"/>
        <v>3.8013271108436504</v>
      </c>
      <c r="I260" s="150">
        <f t="shared" si="36"/>
        <v>246.93877071293656</v>
      </c>
      <c r="J260" s="151">
        <f t="shared" si="39"/>
        <v>1.5205308443374602E-3</v>
      </c>
      <c r="K260" s="152">
        <f t="shared" si="37"/>
        <v>9.8775508285174632E-2</v>
      </c>
      <c r="L260" s="146">
        <v>4.4993350813981046</v>
      </c>
      <c r="M260" s="147">
        <v>292.28220608971856</v>
      </c>
      <c r="N260" s="146">
        <v>4.1533362136385907</v>
      </c>
      <c r="O260" s="147">
        <v>269.80570444141927</v>
      </c>
      <c r="P260" s="147">
        <v>562.08791053113782</v>
      </c>
      <c r="Q260" s="89">
        <f t="shared" si="40"/>
        <v>140.2954589230649</v>
      </c>
      <c r="R260" s="89">
        <f t="shared" si="41"/>
        <v>105.22422473215352</v>
      </c>
      <c r="S260" s="89">
        <f t="shared" si="42"/>
        <v>245.51968365521842</v>
      </c>
    </row>
    <row r="261" spans="1:19" x14ac:dyDescent="0.25">
      <c r="A261" s="37">
        <v>41297</v>
      </c>
      <c r="B261" s="13">
        <v>15</v>
      </c>
      <c r="C261" s="13" t="s">
        <v>16</v>
      </c>
      <c r="D261" s="13">
        <v>1</v>
      </c>
      <c r="E261" s="13">
        <v>5.9</v>
      </c>
      <c r="F261" s="13">
        <v>90</v>
      </c>
      <c r="G261" s="13">
        <f t="shared" si="38"/>
        <v>64.961200000000005</v>
      </c>
      <c r="H261" s="149">
        <f t="shared" si="35"/>
        <v>2.5446900494077327</v>
      </c>
      <c r="I261" s="150">
        <f t="shared" si="36"/>
        <v>165.30611923758562</v>
      </c>
      <c r="J261" s="151">
        <f t="shared" si="39"/>
        <v>2.7339710067865179E-3</v>
      </c>
      <c r="K261" s="152">
        <f t="shared" si="37"/>
        <v>0.17760203736606037</v>
      </c>
      <c r="L261" s="146">
        <v>8.3308044749767571</v>
      </c>
      <c r="M261" s="147">
        <v>541.17905565986018</v>
      </c>
      <c r="N261" s="146">
        <v>7.6901656108510448</v>
      </c>
      <c r="O261" s="147">
        <v>499.56238627961693</v>
      </c>
      <c r="P261" s="147">
        <v>1040.7414419394772</v>
      </c>
      <c r="Q261" s="89">
        <f t="shared" si="40"/>
        <v>259.76594671673286</v>
      </c>
      <c r="R261" s="89">
        <f t="shared" si="41"/>
        <v>194.8293306490506</v>
      </c>
      <c r="S261" s="89">
        <f t="shared" si="42"/>
        <v>454.59527736578343</v>
      </c>
    </row>
    <row r="262" spans="1:19" x14ac:dyDescent="0.25">
      <c r="A262" s="37">
        <v>41297</v>
      </c>
      <c r="B262" s="13">
        <v>15</v>
      </c>
      <c r="C262" s="13" t="s">
        <v>16</v>
      </c>
      <c r="D262" s="13">
        <v>1</v>
      </c>
      <c r="E262" s="13">
        <v>4.9000000000000004</v>
      </c>
      <c r="F262" s="13">
        <v>67</v>
      </c>
      <c r="G262" s="13">
        <f t="shared" si="38"/>
        <v>64.961200000000005</v>
      </c>
      <c r="H262" s="149">
        <f t="shared" si="35"/>
        <v>1.4102609421964585</v>
      </c>
      <c r="I262" s="150">
        <f t="shared" si="36"/>
        <v>91.612243118212589</v>
      </c>
      <c r="J262" s="151">
        <f t="shared" si="39"/>
        <v>1.8857409903172736E-3</v>
      </c>
      <c r="K262" s="152">
        <f t="shared" si="37"/>
        <v>0.12249999762019849</v>
      </c>
      <c r="L262" s="146">
        <v>5.640394562614464</v>
      </c>
      <c r="M262" s="147">
        <v>366.40679926091076</v>
      </c>
      <c r="N262" s="146">
        <v>5.206648220749412</v>
      </c>
      <c r="O262" s="147">
        <v>338.23011639774671</v>
      </c>
      <c r="P262" s="147">
        <v>704.63691565865747</v>
      </c>
      <c r="Q262" s="89">
        <f t="shared" si="40"/>
        <v>175.87526364523717</v>
      </c>
      <c r="R262" s="89">
        <f t="shared" si="41"/>
        <v>131.90974539512123</v>
      </c>
      <c r="S262" s="89">
        <f t="shared" si="42"/>
        <v>307.78500904035843</v>
      </c>
    </row>
    <row r="263" spans="1:19" x14ac:dyDescent="0.25">
      <c r="A263" s="37">
        <v>41297</v>
      </c>
      <c r="B263" s="13">
        <v>15</v>
      </c>
      <c r="C263" s="13" t="s">
        <v>16</v>
      </c>
      <c r="D263" s="13">
        <v>1</v>
      </c>
      <c r="E263" s="13">
        <v>3.6</v>
      </c>
      <c r="F263" s="13">
        <v>73</v>
      </c>
      <c r="G263" s="13">
        <f t="shared" si="38"/>
        <v>64.961200000000005</v>
      </c>
      <c r="H263" s="149">
        <f t="shared" si="35"/>
        <v>1.6741547250980005</v>
      </c>
      <c r="I263" s="150">
        <f t="shared" si="36"/>
        <v>108.75509992803623</v>
      </c>
      <c r="J263" s="151">
        <f t="shared" si="39"/>
        <v>1.0178760197630931E-3</v>
      </c>
      <c r="K263" s="152">
        <f t="shared" si="37"/>
        <v>6.6122447695034253E-2</v>
      </c>
      <c r="L263" s="146">
        <v>2.9521129426124522</v>
      </c>
      <c r="M263" s="147">
        <v>191.77279928763605</v>
      </c>
      <c r="N263" s="146">
        <v>2.7250954573255548</v>
      </c>
      <c r="O263" s="147">
        <v>177.02547102241684</v>
      </c>
      <c r="P263" s="147">
        <v>368.79827031005289</v>
      </c>
      <c r="Q263" s="89">
        <f t="shared" si="40"/>
        <v>92.050943658065293</v>
      </c>
      <c r="R263" s="89">
        <f t="shared" si="41"/>
        <v>69.039933698742573</v>
      </c>
      <c r="S263" s="89">
        <f t="shared" si="42"/>
        <v>161.09087735680788</v>
      </c>
    </row>
    <row r="264" spans="1:19" x14ac:dyDescent="0.25">
      <c r="A264" s="37">
        <v>41297</v>
      </c>
      <c r="B264" s="13">
        <v>15</v>
      </c>
      <c r="C264" s="13" t="s">
        <v>16</v>
      </c>
      <c r="D264" s="13">
        <v>2</v>
      </c>
      <c r="E264" s="13">
        <v>10</v>
      </c>
      <c r="F264" s="13">
        <v>231</v>
      </c>
      <c r="G264" s="13">
        <f t="shared" si="38"/>
        <v>64.961200000000005</v>
      </c>
      <c r="H264" s="149">
        <f t="shared" si="35"/>
        <v>16.763852558820496</v>
      </c>
      <c r="I264" s="150">
        <f t="shared" si="36"/>
        <v>1088.99997884405</v>
      </c>
      <c r="J264" s="151">
        <f t="shared" si="39"/>
        <v>7.8539816339744835E-3</v>
      </c>
      <c r="K264" s="152">
        <f t="shared" si="37"/>
        <v>0.51020407172094329</v>
      </c>
      <c r="L264" s="146">
        <v>25.228865252355121</v>
      </c>
      <c r="M264" s="147">
        <v>1638.8973614312915</v>
      </c>
      <c r="N264" s="146">
        <v>23.288765514449011</v>
      </c>
      <c r="O264" s="147">
        <v>1512.8661543372252</v>
      </c>
      <c r="P264" s="147">
        <v>3151.7635157685168</v>
      </c>
      <c r="Q264" s="89">
        <f t="shared" si="40"/>
        <v>786.6707334870199</v>
      </c>
      <c r="R264" s="89">
        <f t="shared" si="41"/>
        <v>590.01780019151784</v>
      </c>
      <c r="S264" s="89">
        <f t="shared" si="42"/>
        <v>1376.6885336785376</v>
      </c>
    </row>
    <row r="265" spans="1:19" x14ac:dyDescent="0.25">
      <c r="A265" s="37">
        <v>41297</v>
      </c>
      <c r="B265" s="13">
        <v>15</v>
      </c>
      <c r="C265" s="13" t="s">
        <v>16</v>
      </c>
      <c r="D265" s="13">
        <v>2</v>
      </c>
      <c r="E265" s="13">
        <v>5.0999999999999996</v>
      </c>
      <c r="F265" s="13">
        <v>140</v>
      </c>
      <c r="G265" s="13">
        <f t="shared" si="38"/>
        <v>64.961200000000005</v>
      </c>
      <c r="H265" s="149">
        <f t="shared" si="35"/>
        <v>6.1575216010359934</v>
      </c>
      <c r="I265" s="150">
        <f t="shared" si="36"/>
        <v>399.9999922292194</v>
      </c>
      <c r="J265" s="151">
        <f t="shared" si="39"/>
        <v>2.0428206229967626E-3</v>
      </c>
      <c r="K265" s="152">
        <f t="shared" si="37"/>
        <v>0.13270407905461731</v>
      </c>
      <c r="L265" s="146">
        <v>6.1347248238096119</v>
      </c>
      <c r="M265" s="147">
        <v>398.51908622446098</v>
      </c>
      <c r="N265" s="146">
        <v>5.6629644848586533</v>
      </c>
      <c r="O265" s="147">
        <v>367.87296849379999</v>
      </c>
      <c r="P265" s="147">
        <v>766.39205471826097</v>
      </c>
      <c r="Q265" s="89">
        <f t="shared" si="40"/>
        <v>191.28916138774127</v>
      </c>
      <c r="R265" s="89">
        <f t="shared" si="41"/>
        <v>143.470457712582</v>
      </c>
      <c r="S265" s="89">
        <f t="shared" si="42"/>
        <v>334.75961910032328</v>
      </c>
    </row>
    <row r="266" spans="1:19" x14ac:dyDescent="0.25">
      <c r="A266" s="37">
        <v>41297</v>
      </c>
      <c r="B266" s="13">
        <v>15</v>
      </c>
      <c r="C266" s="13" t="s">
        <v>16</v>
      </c>
      <c r="D266" s="13">
        <v>2</v>
      </c>
      <c r="E266" s="13">
        <v>7.5</v>
      </c>
      <c r="F266" s="13">
        <v>113</v>
      </c>
      <c r="G266" s="13">
        <f t="shared" si="38"/>
        <v>64.961200000000005</v>
      </c>
      <c r="H266" s="149">
        <f t="shared" si="35"/>
        <v>4.0114996593688055</v>
      </c>
      <c r="I266" s="150">
        <f t="shared" si="36"/>
        <v>260.59183167218885</v>
      </c>
      <c r="J266" s="151">
        <f t="shared" si="39"/>
        <v>4.4178646691106467E-3</v>
      </c>
      <c r="K266" s="152">
        <f t="shared" si="37"/>
        <v>0.28698979034303057</v>
      </c>
      <c r="L266" s="146">
        <v>13.788796758638854</v>
      </c>
      <c r="M266" s="147">
        <v>895.73678399729044</v>
      </c>
      <c r="N266" s="146">
        <v>12.728438287899527</v>
      </c>
      <c r="O266" s="147">
        <v>826.8546253078988</v>
      </c>
      <c r="P266" s="147">
        <v>1722.5914093051892</v>
      </c>
      <c r="Q266" s="89">
        <f t="shared" si="40"/>
        <v>429.95365631869942</v>
      </c>
      <c r="R266" s="89">
        <f t="shared" si="41"/>
        <v>322.47330387008054</v>
      </c>
      <c r="S266" s="89">
        <f t="shared" si="42"/>
        <v>752.42696018877996</v>
      </c>
    </row>
    <row r="267" spans="1:19" x14ac:dyDescent="0.25">
      <c r="A267" s="37">
        <v>41297</v>
      </c>
      <c r="B267" s="13">
        <v>15</v>
      </c>
      <c r="C267" s="13" t="s">
        <v>16</v>
      </c>
      <c r="D267" s="13">
        <v>2</v>
      </c>
      <c r="E267" s="13">
        <v>4.4000000000000004</v>
      </c>
      <c r="F267" s="13">
        <v>133</v>
      </c>
      <c r="G267" s="13">
        <f t="shared" si="38"/>
        <v>64.961200000000005</v>
      </c>
      <c r="H267" s="149">
        <f t="shared" si="35"/>
        <v>5.5571632449349853</v>
      </c>
      <c r="I267" s="150">
        <f t="shared" si="36"/>
        <v>360.99999298687061</v>
      </c>
      <c r="J267" s="151">
        <f t="shared" si="39"/>
        <v>1.5205308443374602E-3</v>
      </c>
      <c r="K267" s="152">
        <f t="shared" si="37"/>
        <v>9.8775508285174632E-2</v>
      </c>
      <c r="L267" s="146">
        <v>4.4993350813981046</v>
      </c>
      <c r="M267" s="147">
        <v>292.28220608971856</v>
      </c>
      <c r="N267" s="146">
        <v>4.1533362136385907</v>
      </c>
      <c r="O267" s="147">
        <v>269.80570444141927</v>
      </c>
      <c r="P267" s="147">
        <v>562.08791053113782</v>
      </c>
      <c r="Q267" s="89">
        <f t="shared" si="40"/>
        <v>140.2954589230649</v>
      </c>
      <c r="R267" s="89">
        <f t="shared" si="41"/>
        <v>105.22422473215352</v>
      </c>
      <c r="S267" s="89">
        <f t="shared" si="42"/>
        <v>245.51968365521842</v>
      </c>
    </row>
    <row r="268" spans="1:19" x14ac:dyDescent="0.25">
      <c r="A268" s="37">
        <v>41297</v>
      </c>
      <c r="B268" s="13">
        <v>15</v>
      </c>
      <c r="C268" s="13" t="s">
        <v>16</v>
      </c>
      <c r="D268" s="13">
        <v>2</v>
      </c>
      <c r="E268" s="13">
        <v>4.3</v>
      </c>
      <c r="F268" s="13">
        <v>96</v>
      </c>
      <c r="G268" s="13">
        <f t="shared" si="38"/>
        <v>64.961200000000005</v>
      </c>
      <c r="H268" s="149">
        <f t="shared" si="35"/>
        <v>2.8952917895483532</v>
      </c>
      <c r="I268" s="150">
        <f t="shared" si="36"/>
        <v>188.0816289992085</v>
      </c>
      <c r="J268" s="151">
        <f t="shared" si="39"/>
        <v>1.4522012041218817E-3</v>
      </c>
      <c r="K268" s="152">
        <f t="shared" si="37"/>
        <v>9.4336732861202394E-2</v>
      </c>
      <c r="L268" s="146">
        <v>4.2872763072616697</v>
      </c>
      <c r="M268" s="147">
        <v>278.50661365128678</v>
      </c>
      <c r="N268" s="146">
        <v>3.9575847592332476</v>
      </c>
      <c r="O268" s="147">
        <v>257.08945506150286</v>
      </c>
      <c r="P268" s="147">
        <v>535.5960687127897</v>
      </c>
      <c r="Q268" s="89">
        <f t="shared" si="40"/>
        <v>133.68317455261766</v>
      </c>
      <c r="R268" s="89">
        <f t="shared" si="41"/>
        <v>100.26488747398612</v>
      </c>
      <c r="S268" s="89">
        <f t="shared" si="42"/>
        <v>233.94806202660379</v>
      </c>
    </row>
    <row r="269" spans="1:19" x14ac:dyDescent="0.25">
      <c r="A269" s="37">
        <v>41297</v>
      </c>
      <c r="B269" s="13">
        <v>15</v>
      </c>
      <c r="C269" s="13" t="s">
        <v>16</v>
      </c>
      <c r="D269" s="13">
        <v>3</v>
      </c>
      <c r="E269" s="13">
        <v>6.2</v>
      </c>
      <c r="F269" s="13">
        <v>155</v>
      </c>
      <c r="G269" s="13">
        <f t="shared" si="38"/>
        <v>64.961200000000005</v>
      </c>
      <c r="H269" s="149">
        <f t="shared" si="35"/>
        <v>7.5476763502494792</v>
      </c>
      <c r="I269" s="150">
        <f t="shared" si="36"/>
        <v>490.3061129238265</v>
      </c>
      <c r="J269" s="151">
        <f t="shared" si="39"/>
        <v>3.0190705400997908E-3</v>
      </c>
      <c r="K269" s="152">
        <f t="shared" si="37"/>
        <v>0.19612244516953053</v>
      </c>
      <c r="L269" s="146">
        <v>9.2452841836185122</v>
      </c>
      <c r="M269" s="147">
        <v>600.58475490887895</v>
      </c>
      <c r="N269" s="146">
        <v>8.5343218298982482</v>
      </c>
      <c r="O269" s="147">
        <v>554.39978725638616</v>
      </c>
      <c r="P269" s="147">
        <v>1154.9845421652651</v>
      </c>
      <c r="Q269" s="89">
        <f t="shared" si="40"/>
        <v>288.28068235626188</v>
      </c>
      <c r="R269" s="89">
        <f t="shared" si="41"/>
        <v>216.21591702999061</v>
      </c>
      <c r="S269" s="89">
        <f t="shared" si="42"/>
        <v>504.49659938625246</v>
      </c>
    </row>
    <row r="270" spans="1:19" x14ac:dyDescent="0.25">
      <c r="A270" s="37">
        <v>41297</v>
      </c>
      <c r="B270" s="13">
        <v>15</v>
      </c>
      <c r="C270" s="13" t="s">
        <v>16</v>
      </c>
      <c r="D270" s="13">
        <v>3</v>
      </c>
      <c r="E270" s="13">
        <v>4.5999999999999996</v>
      </c>
      <c r="F270" s="13">
        <v>119</v>
      </c>
      <c r="G270" s="13">
        <f t="shared" si="38"/>
        <v>64.961200000000005</v>
      </c>
      <c r="H270" s="149">
        <f t="shared" si="35"/>
        <v>4.4488093567485061</v>
      </c>
      <c r="I270" s="150">
        <f t="shared" si="36"/>
        <v>288.9999943856111</v>
      </c>
      <c r="J270" s="151">
        <f t="shared" si="39"/>
        <v>1.6619025137490004E-3</v>
      </c>
      <c r="K270" s="152">
        <f t="shared" si="37"/>
        <v>0.10795918157615157</v>
      </c>
      <c r="L270" s="146">
        <v>4.9395702207560719</v>
      </c>
      <c r="M270" s="147">
        <v>320.88040902457936</v>
      </c>
      <c r="N270" s="146">
        <v>4.5597172707799301</v>
      </c>
      <c r="O270" s="147">
        <v>296.20470557058923</v>
      </c>
      <c r="P270" s="147">
        <v>617.08511459516853</v>
      </c>
      <c r="Q270" s="89">
        <f t="shared" si="40"/>
        <v>154.0225963317981</v>
      </c>
      <c r="R270" s="89">
        <f t="shared" si="41"/>
        <v>115.5198351725298</v>
      </c>
      <c r="S270" s="89">
        <f t="shared" si="42"/>
        <v>269.54243150432791</v>
      </c>
    </row>
    <row r="271" spans="1:19" x14ac:dyDescent="0.25">
      <c r="A271" s="37">
        <v>41297</v>
      </c>
      <c r="B271" s="13">
        <v>15</v>
      </c>
      <c r="C271" s="13" t="s">
        <v>16</v>
      </c>
      <c r="D271" s="13">
        <v>3</v>
      </c>
      <c r="E271" s="13">
        <v>4.0999999999999996</v>
      </c>
      <c r="F271" s="13">
        <v>96</v>
      </c>
      <c r="G271" s="13">
        <f t="shared" si="38"/>
        <v>64.961200000000005</v>
      </c>
      <c r="H271" s="149">
        <f t="shared" si="35"/>
        <v>2.8952917895483532</v>
      </c>
      <c r="I271" s="150">
        <f t="shared" si="36"/>
        <v>188.0816289992085</v>
      </c>
      <c r="J271" s="151">
        <f t="shared" si="39"/>
        <v>1.3202543126711102E-3</v>
      </c>
      <c r="K271" s="152">
        <f t="shared" si="37"/>
        <v>8.5765304456290534E-2</v>
      </c>
      <c r="L271" s="146">
        <v>3.8792146952564011</v>
      </c>
      <c r="M271" s="147">
        <v>251.99844166149015</v>
      </c>
      <c r="N271" s="146">
        <v>3.5809030851911841</v>
      </c>
      <c r="O271" s="147">
        <v>232.61976149772156</v>
      </c>
      <c r="P271" s="147">
        <v>484.6182031592117</v>
      </c>
      <c r="Q271" s="89">
        <f t="shared" si="40"/>
        <v>120.95925199751527</v>
      </c>
      <c r="R271" s="89">
        <f t="shared" si="41"/>
        <v>90.721706984111407</v>
      </c>
      <c r="S271" s="89">
        <f t="shared" si="42"/>
        <v>211.68095898162667</v>
      </c>
    </row>
    <row r="272" spans="1:19" x14ac:dyDescent="0.25">
      <c r="A272" s="37">
        <v>41297</v>
      </c>
      <c r="B272" s="13">
        <v>15</v>
      </c>
      <c r="C272" s="13" t="s">
        <v>16</v>
      </c>
      <c r="D272" s="13">
        <v>3</v>
      </c>
      <c r="E272" s="13">
        <v>6.4</v>
      </c>
      <c r="F272" s="13">
        <v>132</v>
      </c>
      <c r="G272" s="13">
        <f t="shared" si="38"/>
        <v>64.961200000000005</v>
      </c>
      <c r="H272" s="149">
        <f t="shared" si="35"/>
        <v>5.4739110396148565</v>
      </c>
      <c r="I272" s="150">
        <f t="shared" si="36"/>
        <v>355.59182982662867</v>
      </c>
      <c r="J272" s="151">
        <f t="shared" si="39"/>
        <v>3.2169908772759479E-3</v>
      </c>
      <c r="K272" s="152">
        <f t="shared" si="37"/>
        <v>0.20897958777689832</v>
      </c>
      <c r="L272" s="146">
        <v>9.8827011485515026</v>
      </c>
      <c r="M272" s="147">
        <v>641.99212585128396</v>
      </c>
      <c r="N272" s="146">
        <v>9.1227214302278927</v>
      </c>
      <c r="O272" s="147">
        <v>592.62293137332028</v>
      </c>
      <c r="P272" s="147">
        <v>1234.6150572246042</v>
      </c>
      <c r="Q272" s="89">
        <f t="shared" si="40"/>
        <v>308.15622040861626</v>
      </c>
      <c r="R272" s="89">
        <f t="shared" si="41"/>
        <v>231.12294323559493</v>
      </c>
      <c r="S272" s="89">
        <f t="shared" si="42"/>
        <v>539.27916364421117</v>
      </c>
    </row>
    <row r="273" spans="1:19" x14ac:dyDescent="0.25">
      <c r="A273" s="37">
        <v>41297</v>
      </c>
      <c r="B273" s="13">
        <v>15</v>
      </c>
      <c r="C273" s="13" t="s">
        <v>16</v>
      </c>
      <c r="D273" s="13">
        <v>3</v>
      </c>
      <c r="E273" s="13">
        <v>5</v>
      </c>
      <c r="F273" s="13">
        <v>139</v>
      </c>
      <c r="G273" s="13">
        <f t="shared" si="38"/>
        <v>64.961200000000005</v>
      </c>
      <c r="H273" s="149">
        <f t="shared" si="35"/>
        <v>6.069871166000838</v>
      </c>
      <c r="I273" s="150">
        <f t="shared" si="36"/>
        <v>394.30611478881366</v>
      </c>
      <c r="J273" s="151">
        <f t="shared" si="39"/>
        <v>1.9634954084936209E-3</v>
      </c>
      <c r="K273" s="152">
        <f t="shared" si="37"/>
        <v>0.12755101793023582</v>
      </c>
      <c r="L273" s="146">
        <v>5.8848409048709733</v>
      </c>
      <c r="M273" s="147">
        <v>382.28632698950429</v>
      </c>
      <c r="N273" s="146">
        <v>5.4322966392863954</v>
      </c>
      <c r="O273" s="147">
        <v>352.88850844401139</v>
      </c>
      <c r="P273" s="147">
        <v>735.17483543351568</v>
      </c>
      <c r="Q273" s="89">
        <f t="shared" si="40"/>
        <v>183.49743695496204</v>
      </c>
      <c r="R273" s="89">
        <f t="shared" si="41"/>
        <v>137.62651829316445</v>
      </c>
      <c r="S273" s="89">
        <f t="shared" si="42"/>
        <v>321.12395524812649</v>
      </c>
    </row>
    <row r="274" spans="1:19" x14ac:dyDescent="0.25">
      <c r="A274" s="37">
        <v>41297</v>
      </c>
      <c r="B274" s="13">
        <v>15</v>
      </c>
      <c r="C274" s="13" t="s">
        <v>16</v>
      </c>
      <c r="D274" s="13">
        <v>3</v>
      </c>
      <c r="E274" s="13">
        <v>5.5</v>
      </c>
      <c r="F274" s="13">
        <v>135</v>
      </c>
      <c r="G274" s="13">
        <f t="shared" si="38"/>
        <v>64.961200000000005</v>
      </c>
      <c r="H274" s="149">
        <f t="shared" si="35"/>
        <v>5.7255526111673989</v>
      </c>
      <c r="I274" s="150">
        <f t="shared" si="36"/>
        <v>371.93876828456769</v>
      </c>
      <c r="J274" s="151">
        <f t="shared" si="39"/>
        <v>2.3758294442772811E-3</v>
      </c>
      <c r="K274" s="152">
        <f t="shared" si="37"/>
        <v>0.15433673169558532</v>
      </c>
      <c r="L274" s="146">
        <v>7.1888490608195941</v>
      </c>
      <c r="M274" s="147">
        <v>466.99626160971383</v>
      </c>
      <c r="N274" s="146">
        <v>6.6360265680425679</v>
      </c>
      <c r="O274" s="147">
        <v>431.08424909192689</v>
      </c>
      <c r="P274" s="147">
        <v>898.08051070164072</v>
      </c>
      <c r="Q274" s="89">
        <f t="shared" si="40"/>
        <v>224.15820557266264</v>
      </c>
      <c r="R274" s="89">
        <f t="shared" si="41"/>
        <v>168.1228571458515</v>
      </c>
      <c r="S274" s="89">
        <f t="shared" si="42"/>
        <v>392.28106271851414</v>
      </c>
    </row>
    <row r="275" spans="1:19" x14ac:dyDescent="0.25">
      <c r="A275" s="37">
        <v>41297</v>
      </c>
      <c r="B275" s="13">
        <v>15</v>
      </c>
      <c r="C275" s="13" t="s">
        <v>16</v>
      </c>
      <c r="D275" s="13">
        <v>4</v>
      </c>
      <c r="E275" s="13">
        <v>10.1</v>
      </c>
      <c r="F275" s="13">
        <v>172</v>
      </c>
      <c r="G275" s="13">
        <f t="shared" si="38"/>
        <v>64.961200000000005</v>
      </c>
      <c r="H275" s="149">
        <f t="shared" si="35"/>
        <v>9.2940877063800436</v>
      </c>
      <c r="I275" s="150">
        <f t="shared" si="36"/>
        <v>603.75509031169531</v>
      </c>
      <c r="J275" s="151">
        <f t="shared" si="39"/>
        <v>8.0118466648173691E-3</v>
      </c>
      <c r="K275" s="152">
        <f t="shared" si="37"/>
        <v>0.52045917356253413</v>
      </c>
      <c r="L275" s="146">
        <v>25.761586325725354</v>
      </c>
      <c r="M275" s="147">
        <v>1673.5035616227099</v>
      </c>
      <c r="N275" s="146">
        <v>23.780520337277075</v>
      </c>
      <c r="O275" s="147">
        <v>1544.8111377339237</v>
      </c>
      <c r="P275" s="147">
        <v>3218.3146993566334</v>
      </c>
      <c r="Q275" s="89">
        <f t="shared" si="40"/>
        <v>803.28170957890075</v>
      </c>
      <c r="R275" s="89">
        <f t="shared" si="41"/>
        <v>602.4763437162303</v>
      </c>
      <c r="S275" s="89">
        <f t="shared" si="42"/>
        <v>1405.758053295131</v>
      </c>
    </row>
    <row r="276" spans="1:19" x14ac:dyDescent="0.25">
      <c r="A276" s="37">
        <v>41297</v>
      </c>
      <c r="B276" s="13">
        <v>15</v>
      </c>
      <c r="C276" s="13" t="s">
        <v>16</v>
      </c>
      <c r="D276" s="13">
        <v>4</v>
      </c>
      <c r="E276" s="13">
        <v>5.0999999999999996</v>
      </c>
      <c r="F276" s="13">
        <v>136</v>
      </c>
      <c r="G276" s="13">
        <f t="shared" si="38"/>
        <v>64.961200000000005</v>
      </c>
      <c r="H276" s="149">
        <f t="shared" si="35"/>
        <v>5.8106897720796828</v>
      </c>
      <c r="I276" s="150">
        <f t="shared" si="36"/>
        <v>377.46938042202271</v>
      </c>
      <c r="J276" s="151">
        <f t="shared" si="39"/>
        <v>2.0428206229967626E-3</v>
      </c>
      <c r="K276" s="152">
        <f t="shared" si="37"/>
        <v>0.13270407905461731</v>
      </c>
      <c r="L276" s="146">
        <v>6.1347248238096119</v>
      </c>
      <c r="M276" s="147">
        <v>398.51908622446098</v>
      </c>
      <c r="N276" s="146">
        <v>5.6629644848586533</v>
      </c>
      <c r="O276" s="147">
        <v>367.87296849379999</v>
      </c>
      <c r="P276" s="147">
        <v>766.39205471826097</v>
      </c>
      <c r="Q276" s="89">
        <f t="shared" si="40"/>
        <v>191.28916138774127</v>
      </c>
      <c r="R276" s="89">
        <f t="shared" si="41"/>
        <v>143.470457712582</v>
      </c>
      <c r="S276" s="89">
        <f t="shared" si="42"/>
        <v>334.75961910032328</v>
      </c>
    </row>
    <row r="277" spans="1:19" x14ac:dyDescent="0.25">
      <c r="A277" s="37">
        <v>41297</v>
      </c>
      <c r="B277" s="13">
        <v>15</v>
      </c>
      <c r="C277" s="13" t="s">
        <v>16</v>
      </c>
      <c r="D277" s="13">
        <v>4</v>
      </c>
      <c r="E277" s="13">
        <v>7.2</v>
      </c>
      <c r="F277" s="13">
        <v>256</v>
      </c>
      <c r="G277" s="13">
        <f t="shared" si="38"/>
        <v>64.961200000000005</v>
      </c>
      <c r="H277" s="149">
        <f t="shared" si="35"/>
        <v>20.588741614566068</v>
      </c>
      <c r="I277" s="150">
        <f t="shared" si="36"/>
        <v>1337.4693617721493</v>
      </c>
      <c r="J277" s="151">
        <f t="shared" si="39"/>
        <v>4.0715040790523724E-3</v>
      </c>
      <c r="K277" s="152">
        <f t="shared" si="37"/>
        <v>0.26448979078013701</v>
      </c>
      <c r="L277" s="146">
        <v>12.655985241207814</v>
      </c>
      <c r="M277" s="147">
        <v>822.1479884511491</v>
      </c>
      <c r="N277" s="146">
        <v>11.682739976158933</v>
      </c>
      <c r="O277" s="147">
        <v>758.92480813925579</v>
      </c>
      <c r="P277" s="147">
        <v>1581.0727965904048</v>
      </c>
      <c r="Q277" s="89">
        <f t="shared" si="40"/>
        <v>394.63103445655156</v>
      </c>
      <c r="R277" s="89">
        <f t="shared" si="41"/>
        <v>295.98067517430979</v>
      </c>
      <c r="S277" s="89">
        <f t="shared" si="42"/>
        <v>690.61170963086136</v>
      </c>
    </row>
    <row r="278" spans="1:19" x14ac:dyDescent="0.25">
      <c r="A278" s="37">
        <v>41297</v>
      </c>
      <c r="B278" s="13">
        <v>15</v>
      </c>
      <c r="C278" s="13" t="s">
        <v>16</v>
      </c>
      <c r="D278" s="13">
        <v>4</v>
      </c>
      <c r="E278" s="13">
        <v>8.6999999999999993</v>
      </c>
      <c r="F278" s="13">
        <v>234</v>
      </c>
      <c r="G278" s="13">
        <f t="shared" si="38"/>
        <v>64.961200000000005</v>
      </c>
      <c r="H278" s="149">
        <f t="shared" si="35"/>
        <v>17.202104733996268</v>
      </c>
      <c r="I278" s="150">
        <f t="shared" si="36"/>
        <v>1117.4693660460784</v>
      </c>
      <c r="J278" s="151">
        <f t="shared" si="39"/>
        <v>5.9446786987552855E-3</v>
      </c>
      <c r="K278" s="152">
        <f t="shared" si="37"/>
        <v>0.38617346188558188</v>
      </c>
      <c r="L278" s="146">
        <v>18.831640191670761</v>
      </c>
      <c r="M278" s="147">
        <v>1223.3259448191627</v>
      </c>
      <c r="N278" s="146">
        <v>17.38348706093128</v>
      </c>
      <c r="O278" s="147">
        <v>1129.2521796625692</v>
      </c>
      <c r="P278" s="147">
        <v>2352.5781244817317</v>
      </c>
      <c r="Q278" s="89">
        <f t="shared" si="40"/>
        <v>587.19645351319809</v>
      </c>
      <c r="R278" s="89">
        <f t="shared" si="41"/>
        <v>440.408350068402</v>
      </c>
      <c r="S278" s="89">
        <f t="shared" si="42"/>
        <v>1027.6048035816002</v>
      </c>
    </row>
    <row r="279" spans="1:19" x14ac:dyDescent="0.25">
      <c r="A279" s="37">
        <v>41297</v>
      </c>
      <c r="B279" s="13">
        <v>15</v>
      </c>
      <c r="C279" s="13" t="s">
        <v>16</v>
      </c>
      <c r="D279" s="13">
        <v>4</v>
      </c>
      <c r="E279" s="13">
        <v>8.5</v>
      </c>
      <c r="F279" s="13">
        <v>176</v>
      </c>
      <c r="G279" s="13">
        <f t="shared" si="38"/>
        <v>64.961200000000005</v>
      </c>
      <c r="H279" s="149">
        <f t="shared" si="35"/>
        <v>9.7313974037597433</v>
      </c>
      <c r="I279" s="150">
        <f t="shared" si="36"/>
        <v>632.16325302511746</v>
      </c>
      <c r="J279" s="151">
        <f t="shared" si="39"/>
        <v>5.6745017305465653E-3</v>
      </c>
      <c r="K279" s="152">
        <f t="shared" si="37"/>
        <v>0.36862244181838155</v>
      </c>
      <c r="L279" s="146">
        <v>17.934012213791412</v>
      </c>
      <c r="M279" s="147">
        <v>1165.0149542225467</v>
      </c>
      <c r="N279" s="146">
        <v>16.554886674550854</v>
      </c>
      <c r="O279" s="147">
        <v>1075.4253042428331</v>
      </c>
      <c r="P279" s="147">
        <v>2240.4402584653799</v>
      </c>
      <c r="Q279" s="89">
        <f t="shared" si="40"/>
        <v>559.20717802682236</v>
      </c>
      <c r="R279" s="89">
        <f t="shared" si="41"/>
        <v>419.41586865470492</v>
      </c>
      <c r="S279" s="89">
        <f t="shared" si="42"/>
        <v>978.62304668152728</v>
      </c>
    </row>
    <row r="280" spans="1:19" x14ac:dyDescent="0.25">
      <c r="A280" s="37">
        <v>41297</v>
      </c>
      <c r="B280" s="13">
        <v>15</v>
      </c>
      <c r="C280" s="13" t="s">
        <v>16</v>
      </c>
      <c r="D280" s="13">
        <v>4</v>
      </c>
      <c r="E280" s="13">
        <v>9.8000000000000007</v>
      </c>
      <c r="F280" s="13">
        <v>221</v>
      </c>
      <c r="G280" s="13">
        <f t="shared" si="38"/>
        <v>64.961200000000005</v>
      </c>
      <c r="H280" s="149">
        <f t="shared" si="35"/>
        <v>15.343852679397909</v>
      </c>
      <c r="I280" s="150">
        <f t="shared" si="36"/>
        <v>996.7550826769035</v>
      </c>
      <c r="J280" s="151">
        <f t="shared" si="39"/>
        <v>7.5429639612690945E-3</v>
      </c>
      <c r="K280" s="152">
        <f t="shared" si="37"/>
        <v>0.48999999048079396</v>
      </c>
      <c r="L280" s="146">
        <v>24.180900841776747</v>
      </c>
      <c r="M280" s="147">
        <v>1570.8203357628277</v>
      </c>
      <c r="N280" s="146">
        <v>22.321389567044115</v>
      </c>
      <c r="O280" s="147">
        <v>1450.0242519426663</v>
      </c>
      <c r="P280" s="147">
        <v>3020.8445877054937</v>
      </c>
      <c r="Q280" s="89">
        <f t="shared" si="40"/>
        <v>753.99376116615724</v>
      </c>
      <c r="R280" s="89">
        <f t="shared" si="41"/>
        <v>565.50945825763984</v>
      </c>
      <c r="S280" s="89">
        <f t="shared" si="42"/>
        <v>1319.503219423797</v>
      </c>
    </row>
    <row r="281" spans="1:19" x14ac:dyDescent="0.25">
      <c r="A281" s="37">
        <v>41297</v>
      </c>
      <c r="B281" s="13">
        <v>15</v>
      </c>
      <c r="C281" s="13" t="s">
        <v>16</v>
      </c>
      <c r="D281" s="13">
        <v>4</v>
      </c>
      <c r="E281" s="13">
        <v>8.5</v>
      </c>
      <c r="F281" s="13">
        <v>197</v>
      </c>
      <c r="G281" s="13">
        <f t="shared" si="38"/>
        <v>64.961200000000005</v>
      </c>
      <c r="H281" s="149">
        <f t="shared" si="35"/>
        <v>12.192206929316628</v>
      </c>
      <c r="I281" s="150">
        <f t="shared" si="36"/>
        <v>792.02039277672338</v>
      </c>
      <c r="J281" s="151">
        <f t="shared" si="39"/>
        <v>5.6745017305465653E-3</v>
      </c>
      <c r="K281" s="152">
        <f t="shared" si="37"/>
        <v>0.36862244181838155</v>
      </c>
      <c r="L281" s="146">
        <v>17.934012213791412</v>
      </c>
      <c r="M281" s="147">
        <v>1165.0149542225467</v>
      </c>
      <c r="N281" s="146">
        <v>16.554886674550854</v>
      </c>
      <c r="O281" s="147">
        <v>1075.4253042428331</v>
      </c>
      <c r="P281" s="147">
        <v>2240.4402584653799</v>
      </c>
      <c r="Q281" s="89">
        <f t="shared" si="40"/>
        <v>559.20717802682236</v>
      </c>
      <c r="R281" s="89">
        <f t="shared" si="41"/>
        <v>419.41586865470492</v>
      </c>
      <c r="S281" s="89">
        <f t="shared" si="42"/>
        <v>978.62304668152728</v>
      </c>
    </row>
    <row r="282" spans="1:19" x14ac:dyDescent="0.25">
      <c r="A282" s="37">
        <v>41297</v>
      </c>
      <c r="B282" s="13">
        <v>15</v>
      </c>
      <c r="C282" s="13" t="s">
        <v>16</v>
      </c>
      <c r="D282" s="13">
        <v>5</v>
      </c>
      <c r="E282" s="13">
        <v>6.5</v>
      </c>
      <c r="F282" s="13">
        <v>150</v>
      </c>
      <c r="G282" s="13">
        <f t="shared" si="38"/>
        <v>64.961200000000005</v>
      </c>
      <c r="H282" s="149">
        <f t="shared" si="35"/>
        <v>7.0685834705770345</v>
      </c>
      <c r="I282" s="150">
        <f t="shared" si="36"/>
        <v>459.18366454884887</v>
      </c>
      <c r="J282" s="151">
        <f t="shared" si="39"/>
        <v>3.3183072403542195E-3</v>
      </c>
      <c r="K282" s="152">
        <f t="shared" si="37"/>
        <v>0.21556122030209854</v>
      </c>
      <c r="L282" s="146">
        <v>10.209765474351517</v>
      </c>
      <c r="M282" s="147">
        <v>663.23861693244385</v>
      </c>
      <c r="N282" s="146">
        <v>9.4246345093738864</v>
      </c>
      <c r="O282" s="147">
        <v>612.23556729033896</v>
      </c>
      <c r="P282" s="147">
        <v>1275.4741842227827</v>
      </c>
      <c r="Q282" s="89">
        <f t="shared" si="40"/>
        <v>318.35453612757306</v>
      </c>
      <c r="R282" s="89">
        <f t="shared" si="41"/>
        <v>238.7718712432322</v>
      </c>
      <c r="S282" s="89">
        <f t="shared" si="42"/>
        <v>557.12640737080528</v>
      </c>
    </row>
    <row r="283" spans="1:19" x14ac:dyDescent="0.25">
      <c r="A283" s="37">
        <v>41297</v>
      </c>
      <c r="B283" s="13">
        <v>15</v>
      </c>
      <c r="C283" s="13" t="s">
        <v>16</v>
      </c>
      <c r="D283" s="13">
        <v>5</v>
      </c>
      <c r="E283" s="13">
        <v>4.9000000000000004</v>
      </c>
      <c r="F283" s="13">
        <v>107</v>
      </c>
      <c r="G283" s="13">
        <f t="shared" si="38"/>
        <v>64.961200000000005</v>
      </c>
      <c r="H283" s="149">
        <f t="shared" si="35"/>
        <v>3.5968094290949542</v>
      </c>
      <c r="I283" s="150">
        <f t="shared" si="36"/>
        <v>233.65305668532315</v>
      </c>
      <c r="J283" s="151">
        <f t="shared" si="39"/>
        <v>1.8857409903172736E-3</v>
      </c>
      <c r="K283" s="152">
        <f t="shared" si="37"/>
        <v>0.12249999762019849</v>
      </c>
      <c r="L283" s="146">
        <v>5.640394562614464</v>
      </c>
      <c r="M283" s="147">
        <v>366.40679926091076</v>
      </c>
      <c r="N283" s="146">
        <v>5.206648220749412</v>
      </c>
      <c r="O283" s="147">
        <v>338.23011639774671</v>
      </c>
      <c r="P283" s="147">
        <v>704.63691565865747</v>
      </c>
      <c r="Q283" s="89">
        <f t="shared" si="40"/>
        <v>175.87526364523717</v>
      </c>
      <c r="R283" s="89">
        <f t="shared" si="41"/>
        <v>131.90974539512123</v>
      </c>
      <c r="S283" s="89">
        <f t="shared" si="42"/>
        <v>307.78500904035843</v>
      </c>
    </row>
    <row r="284" spans="1:19" x14ac:dyDescent="0.25">
      <c r="A284" s="37">
        <v>41297</v>
      </c>
      <c r="B284" s="13">
        <v>15</v>
      </c>
      <c r="C284" s="13" t="s">
        <v>16</v>
      </c>
      <c r="D284" s="13">
        <v>5</v>
      </c>
      <c r="E284" s="13">
        <v>4</v>
      </c>
      <c r="F284" s="13">
        <v>124</v>
      </c>
      <c r="G284" s="13">
        <f t="shared" si="38"/>
        <v>64.961200000000005</v>
      </c>
      <c r="H284" s="149">
        <f t="shared" si="35"/>
        <v>4.8305128641596662</v>
      </c>
      <c r="I284" s="150">
        <f t="shared" si="36"/>
        <v>313.79591227124894</v>
      </c>
      <c r="J284" s="151">
        <f t="shared" si="39"/>
        <v>1.2566370614359172E-3</v>
      </c>
      <c r="K284" s="152">
        <f t="shared" si="37"/>
        <v>8.1632651475350912E-2</v>
      </c>
      <c r="L284" s="146">
        <v>3.6831864054624925</v>
      </c>
      <c r="M284" s="147">
        <v>239.2642087225301</v>
      </c>
      <c r="N284" s="146">
        <v>3.3999493708824269</v>
      </c>
      <c r="O284" s="147">
        <v>220.86479107176751</v>
      </c>
      <c r="P284" s="147">
        <v>460.12899979429761</v>
      </c>
      <c r="Q284" s="89">
        <f t="shared" si="40"/>
        <v>114.84682018681444</v>
      </c>
      <c r="R284" s="89">
        <f t="shared" si="41"/>
        <v>86.137268517989327</v>
      </c>
      <c r="S284" s="89">
        <f t="shared" si="42"/>
        <v>200.98408870480375</v>
      </c>
    </row>
    <row r="285" spans="1:19" x14ac:dyDescent="0.25">
      <c r="A285" s="37">
        <v>41297</v>
      </c>
      <c r="B285" s="13">
        <v>15</v>
      </c>
      <c r="C285" s="13" t="s">
        <v>16</v>
      </c>
      <c r="D285" s="13">
        <v>5</v>
      </c>
      <c r="E285" s="13">
        <v>7.2</v>
      </c>
      <c r="F285" s="13">
        <v>173</v>
      </c>
      <c r="G285" s="13">
        <f t="shared" si="38"/>
        <v>64.961200000000005</v>
      </c>
      <c r="H285" s="149">
        <f t="shared" si="35"/>
        <v>9.4024726529288927</v>
      </c>
      <c r="I285" s="150">
        <f t="shared" si="36"/>
        <v>610.79590650144439</v>
      </c>
      <c r="J285" s="151">
        <f t="shared" si="39"/>
        <v>4.0715040790523724E-3</v>
      </c>
      <c r="K285" s="152">
        <f t="shared" si="37"/>
        <v>0.26448979078013701</v>
      </c>
      <c r="L285" s="146">
        <v>12.655985241207814</v>
      </c>
      <c r="M285" s="147">
        <v>822.1479884511491</v>
      </c>
      <c r="N285" s="146">
        <v>11.682739976158933</v>
      </c>
      <c r="O285" s="147">
        <v>758.92480813925579</v>
      </c>
      <c r="P285" s="147">
        <v>1581.0727965904048</v>
      </c>
      <c r="Q285" s="89">
        <f t="shared" si="40"/>
        <v>394.63103445655156</v>
      </c>
      <c r="R285" s="89">
        <f t="shared" si="41"/>
        <v>295.98067517430979</v>
      </c>
      <c r="S285" s="89">
        <f t="shared" si="42"/>
        <v>690.61170963086136</v>
      </c>
    </row>
    <row r="286" spans="1:19" x14ac:dyDescent="0.25">
      <c r="A286" s="37">
        <v>41297</v>
      </c>
      <c r="B286" s="13">
        <v>15</v>
      </c>
      <c r="C286" s="13" t="s">
        <v>16</v>
      </c>
      <c r="D286" s="13">
        <v>5</v>
      </c>
      <c r="E286" s="13">
        <v>6.7</v>
      </c>
      <c r="F286" s="13">
        <v>104</v>
      </c>
      <c r="G286" s="13">
        <f t="shared" si="38"/>
        <v>64.961200000000005</v>
      </c>
      <c r="H286" s="149">
        <f t="shared" si="35"/>
        <v>3.3979466141227208</v>
      </c>
      <c r="I286" s="150">
        <f t="shared" si="36"/>
        <v>220.7346895893489</v>
      </c>
      <c r="J286" s="151">
        <f t="shared" si="39"/>
        <v>3.5256523554911458E-3</v>
      </c>
      <c r="K286" s="152">
        <f t="shared" si="37"/>
        <v>0.22903060779553144</v>
      </c>
      <c r="L286" s="146">
        <v>10.880649057428608</v>
      </c>
      <c r="M286" s="147">
        <v>706.82001954943132</v>
      </c>
      <c r="N286" s="146">
        <v>10.043927144912349</v>
      </c>
      <c r="O286" s="147">
        <v>652.4655600460801</v>
      </c>
      <c r="P286" s="147">
        <v>1359.2855795955115</v>
      </c>
      <c r="Q286" s="89">
        <f t="shared" si="40"/>
        <v>339.27360938372703</v>
      </c>
      <c r="R286" s="89">
        <f t="shared" si="41"/>
        <v>254.46156841797125</v>
      </c>
      <c r="S286" s="89">
        <f t="shared" si="42"/>
        <v>593.73517780169823</v>
      </c>
    </row>
    <row r="287" spans="1:19" x14ac:dyDescent="0.25">
      <c r="A287" s="37">
        <v>41297</v>
      </c>
      <c r="B287" s="13">
        <v>15</v>
      </c>
      <c r="C287" s="13" t="s">
        <v>16</v>
      </c>
      <c r="D287" s="13">
        <v>5</v>
      </c>
      <c r="E287" s="13">
        <v>7.6</v>
      </c>
      <c r="F287" s="13">
        <v>138</v>
      </c>
      <c r="G287" s="13">
        <f t="shared" si="38"/>
        <v>64.961200000000005</v>
      </c>
      <c r="H287" s="149">
        <f t="shared" si="35"/>
        <v>5.9828490494964006</v>
      </c>
      <c r="I287" s="150">
        <f t="shared" si="36"/>
        <v>388.65305367414561</v>
      </c>
      <c r="J287" s="151">
        <f t="shared" si="39"/>
        <v>4.5364597917836608E-3</v>
      </c>
      <c r="K287" s="152">
        <f t="shared" si="37"/>
        <v>0.29469387182601675</v>
      </c>
      <c r="L287" s="146">
        <v>14.177715622081166</v>
      </c>
      <c r="M287" s="147">
        <v>921.00142006913916</v>
      </c>
      <c r="N287" s="146">
        <v>13.087449290743125</v>
      </c>
      <c r="O287" s="147">
        <v>850.17641086582239</v>
      </c>
      <c r="P287" s="147">
        <v>1771.1778309349615</v>
      </c>
      <c r="Q287" s="89">
        <f t="shared" si="40"/>
        <v>442.08068163318677</v>
      </c>
      <c r="R287" s="89">
        <f t="shared" si="41"/>
        <v>331.56880023767076</v>
      </c>
      <c r="S287" s="89">
        <f t="shared" si="42"/>
        <v>773.64948187085747</v>
      </c>
    </row>
    <row r="288" spans="1:19" x14ac:dyDescent="0.25">
      <c r="A288" s="37">
        <v>41297</v>
      </c>
      <c r="B288" s="13">
        <v>15</v>
      </c>
      <c r="C288" s="13" t="s">
        <v>16</v>
      </c>
      <c r="D288" s="13">
        <v>5</v>
      </c>
      <c r="E288" s="13">
        <v>4.2</v>
      </c>
      <c r="F288" s="13">
        <v>97</v>
      </c>
      <c r="G288" s="13">
        <f t="shared" si="38"/>
        <v>64.961200000000005</v>
      </c>
      <c r="H288" s="149">
        <f t="shared" si="35"/>
        <v>2.9559245277626363</v>
      </c>
      <c r="I288" s="150">
        <f t="shared" si="36"/>
        <v>192.02040443289417</v>
      </c>
      <c r="J288" s="151">
        <f t="shared" si="39"/>
        <v>1.385442360233099E-3</v>
      </c>
      <c r="K288" s="152">
        <f t="shared" si="37"/>
        <v>8.9999998251574398E-2</v>
      </c>
      <c r="L288" s="146">
        <v>4.080573708406094</v>
      </c>
      <c r="M288" s="147">
        <v>265.07896478650997</v>
      </c>
      <c r="N288" s="146">
        <v>3.7667775902296654</v>
      </c>
      <c r="O288" s="147">
        <v>244.69439239442735</v>
      </c>
      <c r="P288" s="147">
        <v>509.7733571809373</v>
      </c>
      <c r="Q288" s="89">
        <f t="shared" si="40"/>
        <v>127.23790309752478</v>
      </c>
      <c r="R288" s="89">
        <f t="shared" si="41"/>
        <v>95.430813033826666</v>
      </c>
      <c r="S288" s="89">
        <f t="shared" si="42"/>
        <v>222.66871613135146</v>
      </c>
    </row>
    <row r="289" spans="1:19" x14ac:dyDescent="0.25">
      <c r="A289" s="37">
        <v>41297</v>
      </c>
      <c r="B289" s="13">
        <v>15</v>
      </c>
      <c r="C289" s="13" t="s">
        <v>16</v>
      </c>
      <c r="D289" s="13">
        <v>5</v>
      </c>
      <c r="E289" s="13">
        <v>5.5</v>
      </c>
      <c r="F289" s="13">
        <v>172</v>
      </c>
      <c r="G289" s="13">
        <f t="shared" si="38"/>
        <v>64.961200000000005</v>
      </c>
      <c r="H289" s="149">
        <f t="shared" si="35"/>
        <v>9.2940877063800436</v>
      </c>
      <c r="I289" s="150">
        <f t="shared" si="36"/>
        <v>603.75509031169531</v>
      </c>
      <c r="J289" s="151">
        <f t="shared" si="39"/>
        <v>2.3758294442772811E-3</v>
      </c>
      <c r="K289" s="152">
        <f t="shared" si="37"/>
        <v>0.15433673169558532</v>
      </c>
      <c r="L289" s="146">
        <v>7.1888490608195941</v>
      </c>
      <c r="M289" s="147">
        <v>466.99626160971383</v>
      </c>
      <c r="N289" s="146">
        <v>6.6360265680425679</v>
      </c>
      <c r="O289" s="147">
        <v>431.08424909192689</v>
      </c>
      <c r="P289" s="147">
        <v>898.08051070164072</v>
      </c>
      <c r="Q289" s="89">
        <f t="shared" si="40"/>
        <v>224.15820557266264</v>
      </c>
      <c r="R289" s="89">
        <f t="shared" si="41"/>
        <v>168.1228571458515</v>
      </c>
      <c r="S289" s="89">
        <f t="shared" si="42"/>
        <v>392.28106271851414</v>
      </c>
    </row>
    <row r="290" spans="1:19" x14ac:dyDescent="0.25">
      <c r="A290" s="37">
        <v>41297</v>
      </c>
      <c r="B290" s="13">
        <v>15</v>
      </c>
      <c r="C290" s="13" t="s">
        <v>16</v>
      </c>
      <c r="D290" s="13">
        <v>5</v>
      </c>
      <c r="E290" s="13">
        <v>3</v>
      </c>
      <c r="F290" s="13">
        <v>104</v>
      </c>
      <c r="G290" s="13">
        <f t="shared" si="38"/>
        <v>64.961200000000005</v>
      </c>
      <c r="H290" s="149">
        <f t="shared" si="35"/>
        <v>3.3979466141227208</v>
      </c>
      <c r="I290" s="150">
        <f t="shared" si="36"/>
        <v>220.7346895893489</v>
      </c>
      <c r="J290" s="151">
        <f t="shared" si="39"/>
        <v>7.0685834705770342E-4</v>
      </c>
      <c r="K290" s="152">
        <f t="shared" si="37"/>
        <v>4.5918366454884889E-2</v>
      </c>
      <c r="L290" s="146">
        <v>2.0130397566875509</v>
      </c>
      <c r="M290" s="147">
        <v>130.76947824213133</v>
      </c>
      <c r="N290" s="146">
        <v>1.8582369993982784</v>
      </c>
      <c r="O290" s="147">
        <v>120.71330536531146</v>
      </c>
      <c r="P290" s="147">
        <v>251.4827836074428</v>
      </c>
      <c r="Q290" s="89">
        <f t="shared" si="40"/>
        <v>62.769349556223034</v>
      </c>
      <c r="R290" s="89">
        <f t="shared" si="41"/>
        <v>47.078189092471469</v>
      </c>
      <c r="S290" s="89">
        <f t="shared" si="42"/>
        <v>109.8475386486945</v>
      </c>
    </row>
    <row r="291" spans="1:19" x14ac:dyDescent="0.25">
      <c r="A291" s="37">
        <v>41297</v>
      </c>
      <c r="B291" s="13">
        <v>15</v>
      </c>
      <c r="C291" s="13" t="s">
        <v>16</v>
      </c>
      <c r="D291" s="13">
        <v>5</v>
      </c>
      <c r="E291" s="13">
        <v>4.2</v>
      </c>
      <c r="F291" s="13">
        <v>124</v>
      </c>
      <c r="G291" s="13">
        <f t="shared" si="38"/>
        <v>64.961200000000005</v>
      </c>
      <c r="H291" s="149">
        <f t="shared" si="35"/>
        <v>4.8305128641596662</v>
      </c>
      <c r="I291" s="150">
        <f t="shared" si="36"/>
        <v>313.79591227124894</v>
      </c>
      <c r="J291" s="151">
        <f t="shared" si="39"/>
        <v>1.385442360233099E-3</v>
      </c>
      <c r="K291" s="152">
        <f t="shared" si="37"/>
        <v>8.9999998251574398E-2</v>
      </c>
      <c r="L291" s="146">
        <v>4.080573708406094</v>
      </c>
      <c r="M291" s="147">
        <v>265.07896478650997</v>
      </c>
      <c r="N291" s="146">
        <v>3.7667775902296654</v>
      </c>
      <c r="O291" s="147">
        <v>244.69439239442735</v>
      </c>
      <c r="P291" s="147">
        <v>509.7733571809373</v>
      </c>
      <c r="Q291" s="89">
        <f t="shared" si="40"/>
        <v>127.23790309752478</v>
      </c>
      <c r="R291" s="89">
        <f t="shared" si="41"/>
        <v>95.430813033826666</v>
      </c>
      <c r="S291" s="89">
        <f t="shared" si="42"/>
        <v>222.66871613135146</v>
      </c>
    </row>
    <row r="292" spans="1:19" x14ac:dyDescent="0.25">
      <c r="A292" s="37">
        <v>41297</v>
      </c>
      <c r="B292" s="13">
        <v>15</v>
      </c>
      <c r="C292" s="13" t="s">
        <v>16</v>
      </c>
      <c r="D292" s="13">
        <v>5</v>
      </c>
      <c r="E292" s="13">
        <v>10</v>
      </c>
      <c r="F292" s="13">
        <v>235</v>
      </c>
      <c r="G292" s="13">
        <f t="shared" si="38"/>
        <v>64.961200000000005</v>
      </c>
      <c r="H292" s="149">
        <f t="shared" si="35"/>
        <v>17.349445429449634</v>
      </c>
      <c r="I292" s="150">
        <f t="shared" si="36"/>
        <v>1127.0407944315637</v>
      </c>
      <c r="J292" s="151">
        <f t="shared" si="39"/>
        <v>7.8539816339744835E-3</v>
      </c>
      <c r="K292" s="152">
        <f t="shared" si="37"/>
        <v>0.51020407172094329</v>
      </c>
      <c r="L292" s="146">
        <v>25.228865252355121</v>
      </c>
      <c r="M292" s="147">
        <v>1638.8973614312915</v>
      </c>
      <c r="N292" s="146">
        <v>23.288765514449011</v>
      </c>
      <c r="O292" s="147">
        <v>1512.8661543372252</v>
      </c>
      <c r="P292" s="147">
        <v>3151.7635157685168</v>
      </c>
      <c r="Q292" s="89">
        <f t="shared" si="40"/>
        <v>786.6707334870199</v>
      </c>
      <c r="R292" s="89">
        <f t="shared" si="41"/>
        <v>590.01780019151784</v>
      </c>
      <c r="S292" s="89">
        <f t="shared" si="42"/>
        <v>1376.6885336785376</v>
      </c>
    </row>
    <row r="293" spans="1:19" x14ac:dyDescent="0.25">
      <c r="A293" s="37">
        <v>41296</v>
      </c>
      <c r="B293" s="13">
        <v>3</v>
      </c>
      <c r="C293" s="13" t="s">
        <v>76</v>
      </c>
      <c r="D293" s="13" t="s">
        <v>639</v>
      </c>
      <c r="E293" s="13">
        <v>0.8</v>
      </c>
      <c r="F293" s="13">
        <v>27</v>
      </c>
      <c r="G293" s="13">
        <v>625</v>
      </c>
      <c r="H293" s="149">
        <f t="shared" ref="H293:H356" si="43">((+F293/200)^2)*PI()</f>
        <v>5.7255526111673984E-2</v>
      </c>
      <c r="I293" s="150">
        <f t="shared" ref="I293:I356" si="44">G293*H293</f>
        <v>35.784703819796242</v>
      </c>
      <c r="J293" s="151">
        <f t="shared" ref="J293:J356" si="45">((+E293/200)^2)*PI()</f>
        <v>5.0265482457436686E-5</v>
      </c>
      <c r="K293" s="152">
        <f t="shared" ref="K293:K356" si="46">G293*J293</f>
        <v>3.1415926535897927E-2</v>
      </c>
      <c r="L293" s="146">
        <v>0.12542574516224186</v>
      </c>
      <c r="M293" s="147">
        <v>78.39109072640116</v>
      </c>
      <c r="N293" s="146">
        <v>0.11578050535926547</v>
      </c>
      <c r="O293" s="147">
        <v>72.362815849540922</v>
      </c>
      <c r="P293" s="147">
        <v>150.7539065759421</v>
      </c>
      <c r="Q293" s="89">
        <f>M293*0.48</f>
        <v>37.627723548672556</v>
      </c>
      <c r="R293" s="89">
        <f>O293*0.39</f>
        <v>28.22149818132096</v>
      </c>
      <c r="S293" s="89">
        <f>SUM(Q293:R293)</f>
        <v>65.849221729993516</v>
      </c>
    </row>
    <row r="294" spans="1:19" x14ac:dyDescent="0.25">
      <c r="A294" s="37">
        <v>41296</v>
      </c>
      <c r="B294" s="13">
        <v>3</v>
      </c>
      <c r="C294" s="13" t="s">
        <v>76</v>
      </c>
      <c r="D294" s="13" t="s">
        <v>639</v>
      </c>
      <c r="E294" s="13">
        <v>0.5</v>
      </c>
      <c r="F294" s="13">
        <v>17</v>
      </c>
      <c r="G294" s="13">
        <v>625</v>
      </c>
      <c r="H294" s="149">
        <f t="shared" si="43"/>
        <v>2.2698006922186261E-2</v>
      </c>
      <c r="I294" s="150">
        <f t="shared" si="44"/>
        <v>14.186254326366413</v>
      </c>
      <c r="J294" s="151">
        <f t="shared" si="45"/>
        <v>1.9634954084936207E-5</v>
      </c>
      <c r="K294" s="152">
        <f t="shared" si="46"/>
        <v>1.2271846303085129E-2</v>
      </c>
      <c r="L294" s="146">
        <v>4.6744952875994054E-2</v>
      </c>
      <c r="M294" s="147">
        <v>29.215595547496285</v>
      </c>
      <c r="N294" s="146">
        <v>4.3150265999830115E-2</v>
      </c>
      <c r="O294" s="147">
        <v>26.968916249893823</v>
      </c>
      <c r="P294" s="147">
        <v>56.184511797390108</v>
      </c>
      <c r="Q294" s="89">
        <f t="shared" ref="Q294:Q357" si="47">M294*0.48</f>
        <v>14.023485862798216</v>
      </c>
      <c r="R294" s="89">
        <f t="shared" ref="R294:R357" si="48">O294*0.39</f>
        <v>10.517877337458591</v>
      </c>
      <c r="S294" s="89">
        <f t="shared" ref="S294:S357" si="49">SUM(Q294:R294)</f>
        <v>24.541363200256807</v>
      </c>
    </row>
    <row r="295" spans="1:19" x14ac:dyDescent="0.25">
      <c r="A295" s="37">
        <v>41296</v>
      </c>
      <c r="B295" s="13">
        <v>3</v>
      </c>
      <c r="C295" s="13" t="s">
        <v>76</v>
      </c>
      <c r="D295" s="13" t="s">
        <v>639</v>
      </c>
      <c r="E295" s="13">
        <v>0.7</v>
      </c>
      <c r="F295" s="13">
        <v>17</v>
      </c>
      <c r="G295" s="13">
        <v>625</v>
      </c>
      <c r="H295" s="149">
        <f t="shared" si="43"/>
        <v>2.2698006922186261E-2</v>
      </c>
      <c r="I295" s="150">
        <f t="shared" si="44"/>
        <v>14.186254326366413</v>
      </c>
      <c r="J295" s="151">
        <f t="shared" si="45"/>
        <v>3.8484510006474958E-5</v>
      </c>
      <c r="K295" s="152">
        <f t="shared" si="46"/>
        <v>2.4052818754046849E-2</v>
      </c>
      <c r="L295" s="146">
        <v>9.4755319696385593E-2</v>
      </c>
      <c r="M295" s="147">
        <v>59.222074810240997</v>
      </c>
      <c r="N295" s="146">
        <v>8.7468635611733542E-2</v>
      </c>
      <c r="O295" s="147">
        <v>54.667897257333465</v>
      </c>
      <c r="P295" s="147">
        <v>113.88997206757446</v>
      </c>
      <c r="Q295" s="89">
        <f t="shared" si="47"/>
        <v>28.426595908915676</v>
      </c>
      <c r="R295" s="89">
        <f t="shared" si="48"/>
        <v>21.320479930360051</v>
      </c>
      <c r="S295" s="89">
        <f t="shared" si="49"/>
        <v>49.747075839275723</v>
      </c>
    </row>
    <row r="296" spans="1:19" x14ac:dyDescent="0.25">
      <c r="A296" s="37">
        <v>41296</v>
      </c>
      <c r="B296" s="13">
        <v>3</v>
      </c>
      <c r="C296" s="13" t="s">
        <v>76</v>
      </c>
      <c r="D296" s="13" t="s">
        <v>639</v>
      </c>
      <c r="E296" s="13">
        <v>0.6</v>
      </c>
      <c r="F296" s="13">
        <v>18</v>
      </c>
      <c r="G296" s="13">
        <v>625</v>
      </c>
      <c r="H296" s="149">
        <f t="shared" si="43"/>
        <v>2.5446900494077322E-2</v>
      </c>
      <c r="I296" s="150">
        <f t="shared" si="44"/>
        <v>15.904312808798327</v>
      </c>
      <c r="J296" s="151">
        <f t="shared" si="45"/>
        <v>2.8274333882308137E-5</v>
      </c>
      <c r="K296" s="152">
        <f t="shared" si="46"/>
        <v>1.7671458676442587E-2</v>
      </c>
      <c r="L296" s="146">
        <v>6.8551244419585516E-2</v>
      </c>
      <c r="M296" s="147">
        <v>42.844527762240951</v>
      </c>
      <c r="N296" s="146">
        <v>6.3279653723719395E-2</v>
      </c>
      <c r="O296" s="147">
        <v>39.549783577324625</v>
      </c>
      <c r="P296" s="147">
        <v>82.394311339565576</v>
      </c>
      <c r="Q296" s="89">
        <f t="shared" si="47"/>
        <v>20.565373325875655</v>
      </c>
      <c r="R296" s="89">
        <f t="shared" si="48"/>
        <v>15.424415595156605</v>
      </c>
      <c r="S296" s="89">
        <f t="shared" si="49"/>
        <v>35.989788921032257</v>
      </c>
    </row>
    <row r="297" spans="1:19" x14ac:dyDescent="0.25">
      <c r="A297" s="37">
        <v>41296</v>
      </c>
      <c r="B297" s="13">
        <v>3</v>
      </c>
      <c r="C297" s="13" t="s">
        <v>76</v>
      </c>
      <c r="D297" s="13" t="s">
        <v>639</v>
      </c>
      <c r="E297" s="13">
        <v>0.8</v>
      </c>
      <c r="F297" s="13">
        <v>18</v>
      </c>
      <c r="G297" s="13">
        <v>625</v>
      </c>
      <c r="H297" s="149">
        <f t="shared" si="43"/>
        <v>2.5446900494077322E-2</v>
      </c>
      <c r="I297" s="150">
        <f t="shared" si="44"/>
        <v>15.904312808798327</v>
      </c>
      <c r="J297" s="151">
        <f t="shared" si="45"/>
        <v>5.0265482457436686E-5</v>
      </c>
      <c r="K297" s="152">
        <f t="shared" si="46"/>
        <v>3.1415926535897927E-2</v>
      </c>
      <c r="L297" s="146">
        <v>0.12542574516224186</v>
      </c>
      <c r="M297" s="147">
        <v>78.39109072640116</v>
      </c>
      <c r="N297" s="146">
        <v>0.11578050535926547</v>
      </c>
      <c r="O297" s="147">
        <v>72.362815849540922</v>
      </c>
      <c r="P297" s="147">
        <v>150.7539065759421</v>
      </c>
      <c r="Q297" s="89">
        <f t="shared" si="47"/>
        <v>37.627723548672556</v>
      </c>
      <c r="R297" s="89">
        <f t="shared" si="48"/>
        <v>28.22149818132096</v>
      </c>
      <c r="S297" s="89">
        <f t="shared" si="49"/>
        <v>65.849221729993516</v>
      </c>
    </row>
    <row r="298" spans="1:19" x14ac:dyDescent="0.25">
      <c r="A298" s="37">
        <v>41296</v>
      </c>
      <c r="B298" s="13">
        <v>3</v>
      </c>
      <c r="C298" s="13" t="s">
        <v>76</v>
      </c>
      <c r="D298" s="13" t="s">
        <v>639</v>
      </c>
      <c r="E298" s="13">
        <v>0.4</v>
      </c>
      <c r="F298" s="13">
        <v>18</v>
      </c>
      <c r="G298" s="13">
        <v>625</v>
      </c>
      <c r="H298" s="149">
        <f t="shared" si="43"/>
        <v>2.5446900494077322E-2</v>
      </c>
      <c r="I298" s="150">
        <f t="shared" si="44"/>
        <v>15.904312808798327</v>
      </c>
      <c r="J298" s="151">
        <f t="shared" si="45"/>
        <v>1.2566370614359172E-5</v>
      </c>
      <c r="K298" s="152">
        <f t="shared" si="46"/>
        <v>7.8539816339744817E-3</v>
      </c>
      <c r="L298" s="146">
        <v>2.9256589556114938E-2</v>
      </c>
      <c r="M298" s="147">
        <v>18.285368472571836</v>
      </c>
      <c r="N298" s="146">
        <v>2.7006757819249702E-2</v>
      </c>
      <c r="O298" s="147">
        <v>16.879223637031064</v>
      </c>
      <c r="P298" s="147">
        <v>35.1645921096029</v>
      </c>
      <c r="Q298" s="89">
        <f t="shared" si="47"/>
        <v>8.776976866834481</v>
      </c>
      <c r="R298" s="89">
        <f t="shared" si="48"/>
        <v>6.5828972184421151</v>
      </c>
      <c r="S298" s="89">
        <f t="shared" si="49"/>
        <v>15.359874085276596</v>
      </c>
    </row>
    <row r="299" spans="1:19" x14ac:dyDescent="0.25">
      <c r="A299" s="37">
        <v>41296</v>
      </c>
      <c r="B299" s="13">
        <v>3</v>
      </c>
      <c r="C299" s="13" t="s">
        <v>76</v>
      </c>
      <c r="D299" s="13" t="s">
        <v>639</v>
      </c>
      <c r="E299" s="13">
        <v>0.6</v>
      </c>
      <c r="F299" s="13">
        <v>10</v>
      </c>
      <c r="G299" s="13">
        <v>625</v>
      </c>
      <c r="H299" s="149">
        <f t="shared" si="43"/>
        <v>7.8539816339744835E-3</v>
      </c>
      <c r="I299" s="150">
        <f t="shared" si="44"/>
        <v>4.908738521234052</v>
      </c>
      <c r="J299" s="151">
        <f t="shared" si="45"/>
        <v>2.8274333882308137E-5</v>
      </c>
      <c r="K299" s="152">
        <f t="shared" si="46"/>
        <v>1.7671458676442587E-2</v>
      </c>
      <c r="L299" s="146">
        <v>6.8551244419585516E-2</v>
      </c>
      <c r="M299" s="147">
        <v>42.844527762240951</v>
      </c>
      <c r="N299" s="146">
        <v>6.3279653723719395E-2</v>
      </c>
      <c r="O299" s="147">
        <v>39.549783577324625</v>
      </c>
      <c r="P299" s="147">
        <v>82.394311339565576</v>
      </c>
      <c r="Q299" s="89">
        <f t="shared" si="47"/>
        <v>20.565373325875655</v>
      </c>
      <c r="R299" s="89">
        <f t="shared" si="48"/>
        <v>15.424415595156605</v>
      </c>
      <c r="S299" s="89">
        <f t="shared" si="49"/>
        <v>35.989788921032257</v>
      </c>
    </row>
    <row r="300" spans="1:19" x14ac:dyDescent="0.25">
      <c r="A300" s="37">
        <v>41296</v>
      </c>
      <c r="B300" s="13">
        <v>3</v>
      </c>
      <c r="C300" s="13" t="s">
        <v>76</v>
      </c>
      <c r="D300" s="13" t="s">
        <v>639</v>
      </c>
      <c r="E300" s="13">
        <v>0.6</v>
      </c>
      <c r="F300" s="13">
        <v>13</v>
      </c>
      <c r="G300" s="13">
        <v>625</v>
      </c>
      <c r="H300" s="149">
        <f t="shared" si="43"/>
        <v>1.3273228961416878E-2</v>
      </c>
      <c r="I300" s="150">
        <f t="shared" si="44"/>
        <v>8.2957681008855495</v>
      </c>
      <c r="J300" s="151">
        <f t="shared" si="45"/>
        <v>2.8274333882308137E-5</v>
      </c>
      <c r="K300" s="152">
        <f t="shared" si="46"/>
        <v>1.7671458676442587E-2</v>
      </c>
      <c r="L300" s="146">
        <v>6.8551244419585516E-2</v>
      </c>
      <c r="M300" s="147">
        <v>42.844527762240951</v>
      </c>
      <c r="N300" s="146">
        <v>6.3279653723719395E-2</v>
      </c>
      <c r="O300" s="147">
        <v>39.549783577324625</v>
      </c>
      <c r="P300" s="147">
        <v>82.394311339565576</v>
      </c>
      <c r="Q300" s="89">
        <f t="shared" si="47"/>
        <v>20.565373325875655</v>
      </c>
      <c r="R300" s="89">
        <f t="shared" si="48"/>
        <v>15.424415595156605</v>
      </c>
      <c r="S300" s="89">
        <f t="shared" si="49"/>
        <v>35.989788921032257</v>
      </c>
    </row>
    <row r="301" spans="1:19" x14ac:dyDescent="0.25">
      <c r="A301" s="37">
        <v>41296</v>
      </c>
      <c r="B301" s="13">
        <v>3</v>
      </c>
      <c r="C301" s="13" t="s">
        <v>76</v>
      </c>
      <c r="D301" s="13" t="s">
        <v>639</v>
      </c>
      <c r="E301" s="13">
        <v>0.8</v>
      </c>
      <c r="F301" s="13">
        <v>18</v>
      </c>
      <c r="G301" s="13">
        <v>625</v>
      </c>
      <c r="H301" s="149">
        <f t="shared" si="43"/>
        <v>2.5446900494077322E-2</v>
      </c>
      <c r="I301" s="150">
        <f t="shared" si="44"/>
        <v>15.904312808798327</v>
      </c>
      <c r="J301" s="151">
        <f t="shared" si="45"/>
        <v>5.0265482457436686E-5</v>
      </c>
      <c r="K301" s="152">
        <f t="shared" si="46"/>
        <v>3.1415926535897927E-2</v>
      </c>
      <c r="L301" s="146">
        <v>0.12542574516224186</v>
      </c>
      <c r="M301" s="147">
        <v>78.39109072640116</v>
      </c>
      <c r="N301" s="146">
        <v>0.11578050535926547</v>
      </c>
      <c r="O301" s="147">
        <v>72.362815849540922</v>
      </c>
      <c r="P301" s="147">
        <v>150.7539065759421</v>
      </c>
      <c r="Q301" s="89">
        <f t="shared" si="47"/>
        <v>37.627723548672556</v>
      </c>
      <c r="R301" s="89">
        <f t="shared" si="48"/>
        <v>28.22149818132096</v>
      </c>
      <c r="S301" s="89">
        <f t="shared" si="49"/>
        <v>65.849221729993516</v>
      </c>
    </row>
    <row r="302" spans="1:19" x14ac:dyDescent="0.25">
      <c r="A302" s="37">
        <v>41296</v>
      </c>
      <c r="B302" s="13">
        <v>3</v>
      </c>
      <c r="C302" s="13" t="s">
        <v>76</v>
      </c>
      <c r="D302" s="13" t="s">
        <v>639</v>
      </c>
      <c r="E302" s="13">
        <v>0.5</v>
      </c>
      <c r="F302" s="13">
        <v>15</v>
      </c>
      <c r="G302" s="13">
        <v>625</v>
      </c>
      <c r="H302" s="149">
        <f t="shared" si="43"/>
        <v>1.7671458676442587E-2</v>
      </c>
      <c r="I302" s="150">
        <f t="shared" si="44"/>
        <v>11.044661672776616</v>
      </c>
      <c r="J302" s="151">
        <f t="shared" si="45"/>
        <v>1.9634954084936207E-5</v>
      </c>
      <c r="K302" s="152">
        <f t="shared" si="46"/>
        <v>1.2271846303085129E-2</v>
      </c>
      <c r="L302" s="146">
        <v>4.6744952875994054E-2</v>
      </c>
      <c r="M302" s="147">
        <v>29.215595547496285</v>
      </c>
      <c r="N302" s="146">
        <v>4.3150265999830115E-2</v>
      </c>
      <c r="O302" s="147">
        <v>26.968916249893823</v>
      </c>
      <c r="P302" s="147">
        <v>56.184511797390108</v>
      </c>
      <c r="Q302" s="89">
        <f t="shared" si="47"/>
        <v>14.023485862798216</v>
      </c>
      <c r="R302" s="89">
        <f t="shared" si="48"/>
        <v>10.517877337458591</v>
      </c>
      <c r="S302" s="89">
        <f t="shared" si="49"/>
        <v>24.541363200256807</v>
      </c>
    </row>
    <row r="303" spans="1:19" x14ac:dyDescent="0.25">
      <c r="A303" s="37">
        <v>41296</v>
      </c>
      <c r="B303" s="13">
        <v>3</v>
      </c>
      <c r="C303" s="13" t="s">
        <v>76</v>
      </c>
      <c r="D303" s="13" t="s">
        <v>639</v>
      </c>
      <c r="E303" s="13">
        <v>0.9</v>
      </c>
      <c r="F303" s="13">
        <v>16</v>
      </c>
      <c r="G303" s="13">
        <v>625</v>
      </c>
      <c r="H303" s="149">
        <f t="shared" si="43"/>
        <v>2.0106192982974676E-2</v>
      </c>
      <c r="I303" s="150">
        <f t="shared" si="44"/>
        <v>12.566370614359172</v>
      </c>
      <c r="J303" s="151">
        <f t="shared" si="45"/>
        <v>6.3617251235193318E-5</v>
      </c>
      <c r="K303" s="152">
        <f t="shared" si="46"/>
        <v>3.9760782021995823E-2</v>
      </c>
      <c r="L303" s="146">
        <v>0.16062272406906555</v>
      </c>
      <c r="M303" s="147">
        <v>100.38920254316596</v>
      </c>
      <c r="N303" s="146">
        <v>0.14827083658815443</v>
      </c>
      <c r="O303" s="147">
        <v>92.669272867596518</v>
      </c>
      <c r="P303" s="147">
        <v>193.05847541076247</v>
      </c>
      <c r="Q303" s="89">
        <f t="shared" si="47"/>
        <v>48.186817220719661</v>
      </c>
      <c r="R303" s="89">
        <f t="shared" si="48"/>
        <v>36.141016418362646</v>
      </c>
      <c r="S303" s="89">
        <f t="shared" si="49"/>
        <v>84.327833639082314</v>
      </c>
    </row>
    <row r="304" spans="1:19" x14ac:dyDescent="0.25">
      <c r="A304" s="37">
        <v>41296</v>
      </c>
      <c r="B304" s="13">
        <v>3</v>
      </c>
      <c r="C304" s="13" t="s">
        <v>76</v>
      </c>
      <c r="D304" s="13" t="s">
        <v>639</v>
      </c>
      <c r="E304" s="13">
        <v>0.4</v>
      </c>
      <c r="F304" s="13">
        <v>17</v>
      </c>
      <c r="G304" s="13">
        <v>625</v>
      </c>
      <c r="H304" s="149">
        <f t="shared" si="43"/>
        <v>2.2698006922186261E-2</v>
      </c>
      <c r="I304" s="150">
        <f t="shared" si="44"/>
        <v>14.186254326366413</v>
      </c>
      <c r="J304" s="151">
        <f t="shared" si="45"/>
        <v>1.2566370614359172E-5</v>
      </c>
      <c r="K304" s="152">
        <f t="shared" si="46"/>
        <v>7.8539816339744817E-3</v>
      </c>
      <c r="L304" s="146">
        <v>2.9256589556114938E-2</v>
      </c>
      <c r="M304" s="147">
        <v>18.285368472571836</v>
      </c>
      <c r="N304" s="146">
        <v>2.7006757819249702E-2</v>
      </c>
      <c r="O304" s="147">
        <v>16.879223637031064</v>
      </c>
      <c r="P304" s="147">
        <v>35.1645921096029</v>
      </c>
      <c r="Q304" s="89">
        <f t="shared" si="47"/>
        <v>8.776976866834481</v>
      </c>
      <c r="R304" s="89">
        <f t="shared" si="48"/>
        <v>6.5828972184421151</v>
      </c>
      <c r="S304" s="89">
        <f t="shared" si="49"/>
        <v>15.359874085276596</v>
      </c>
    </row>
    <row r="305" spans="1:19" x14ac:dyDescent="0.25">
      <c r="A305" s="37">
        <v>41296</v>
      </c>
      <c r="B305" s="13">
        <v>3</v>
      </c>
      <c r="C305" s="13" t="s">
        <v>76</v>
      </c>
      <c r="D305" s="13" t="s">
        <v>639</v>
      </c>
      <c r="E305" s="13">
        <v>0.6</v>
      </c>
      <c r="F305" s="13">
        <v>9</v>
      </c>
      <c r="G305" s="13">
        <v>625</v>
      </c>
      <c r="H305" s="149">
        <f t="shared" si="43"/>
        <v>6.3617251235193305E-3</v>
      </c>
      <c r="I305" s="150">
        <f t="shared" si="44"/>
        <v>3.9760782021995817</v>
      </c>
      <c r="J305" s="151">
        <f t="shared" si="45"/>
        <v>2.8274333882308137E-5</v>
      </c>
      <c r="K305" s="152">
        <f t="shared" si="46"/>
        <v>1.7671458676442587E-2</v>
      </c>
      <c r="L305" s="146">
        <v>6.8551244419585516E-2</v>
      </c>
      <c r="M305" s="147">
        <v>42.844527762240951</v>
      </c>
      <c r="N305" s="146">
        <v>6.3279653723719395E-2</v>
      </c>
      <c r="O305" s="147">
        <v>39.549783577324625</v>
      </c>
      <c r="P305" s="147">
        <v>82.394311339565576</v>
      </c>
      <c r="Q305" s="89">
        <f t="shared" si="47"/>
        <v>20.565373325875655</v>
      </c>
      <c r="R305" s="89">
        <f t="shared" si="48"/>
        <v>15.424415595156605</v>
      </c>
      <c r="S305" s="89">
        <f t="shared" si="49"/>
        <v>35.989788921032257</v>
      </c>
    </row>
    <row r="306" spans="1:19" x14ac:dyDescent="0.25">
      <c r="A306" s="37">
        <v>41296</v>
      </c>
      <c r="B306" s="13">
        <v>3</v>
      </c>
      <c r="C306" s="13" t="s">
        <v>76</v>
      </c>
      <c r="D306" s="13" t="s">
        <v>639</v>
      </c>
      <c r="E306" s="13">
        <v>0.5</v>
      </c>
      <c r="F306" s="13">
        <v>10</v>
      </c>
      <c r="G306" s="13">
        <v>625</v>
      </c>
      <c r="H306" s="149">
        <f t="shared" si="43"/>
        <v>7.8539816339744835E-3</v>
      </c>
      <c r="I306" s="150">
        <f t="shared" si="44"/>
        <v>4.908738521234052</v>
      </c>
      <c r="J306" s="151">
        <f t="shared" si="45"/>
        <v>1.9634954084936207E-5</v>
      </c>
      <c r="K306" s="152">
        <f t="shared" si="46"/>
        <v>1.2271846303085129E-2</v>
      </c>
      <c r="L306" s="146">
        <v>4.6744952875994054E-2</v>
      </c>
      <c r="M306" s="147">
        <v>29.215595547496285</v>
      </c>
      <c r="N306" s="146">
        <v>4.3150265999830115E-2</v>
      </c>
      <c r="O306" s="147">
        <v>26.968916249893823</v>
      </c>
      <c r="P306" s="147">
        <v>56.184511797390108</v>
      </c>
      <c r="Q306" s="89">
        <f t="shared" si="47"/>
        <v>14.023485862798216</v>
      </c>
      <c r="R306" s="89">
        <f t="shared" si="48"/>
        <v>10.517877337458591</v>
      </c>
      <c r="S306" s="89">
        <f t="shared" si="49"/>
        <v>24.541363200256807</v>
      </c>
    </row>
    <row r="307" spans="1:19" x14ac:dyDescent="0.25">
      <c r="A307" s="37">
        <v>41296</v>
      </c>
      <c r="B307" s="13">
        <v>3</v>
      </c>
      <c r="C307" s="13" t="s">
        <v>76</v>
      </c>
      <c r="D307" s="13" t="s">
        <v>639</v>
      </c>
      <c r="E307" s="13">
        <v>0.5</v>
      </c>
      <c r="F307" s="13">
        <v>16</v>
      </c>
      <c r="G307" s="13">
        <v>625</v>
      </c>
      <c r="H307" s="149">
        <f t="shared" si="43"/>
        <v>2.0106192982974676E-2</v>
      </c>
      <c r="I307" s="150">
        <f t="shared" si="44"/>
        <v>12.566370614359172</v>
      </c>
      <c r="J307" s="151">
        <f t="shared" si="45"/>
        <v>1.9634954084936207E-5</v>
      </c>
      <c r="K307" s="152">
        <f t="shared" si="46"/>
        <v>1.2271846303085129E-2</v>
      </c>
      <c r="L307" s="146">
        <v>4.6744952875994054E-2</v>
      </c>
      <c r="M307" s="147">
        <v>29.215595547496285</v>
      </c>
      <c r="N307" s="146">
        <v>4.3150265999830115E-2</v>
      </c>
      <c r="O307" s="147">
        <v>26.968916249893823</v>
      </c>
      <c r="P307" s="147">
        <v>56.184511797390108</v>
      </c>
      <c r="Q307" s="89">
        <f t="shared" si="47"/>
        <v>14.023485862798216</v>
      </c>
      <c r="R307" s="89">
        <f t="shared" si="48"/>
        <v>10.517877337458591</v>
      </c>
      <c r="S307" s="89">
        <f t="shared" si="49"/>
        <v>24.541363200256807</v>
      </c>
    </row>
    <row r="308" spans="1:19" x14ac:dyDescent="0.25">
      <c r="A308" s="37">
        <v>41296</v>
      </c>
      <c r="B308" s="13">
        <v>3</v>
      </c>
      <c r="C308" s="13" t="s">
        <v>76</v>
      </c>
      <c r="D308" s="13" t="s">
        <v>639</v>
      </c>
      <c r="E308" s="13">
        <v>0.5</v>
      </c>
      <c r="F308" s="13">
        <v>29</v>
      </c>
      <c r="G308" s="13">
        <v>625</v>
      </c>
      <c r="H308" s="149">
        <f t="shared" si="43"/>
        <v>6.6051985541725394E-2</v>
      </c>
      <c r="I308" s="150">
        <f t="shared" si="44"/>
        <v>41.282490963578368</v>
      </c>
      <c r="J308" s="151">
        <f t="shared" si="45"/>
        <v>1.9634954084936207E-5</v>
      </c>
      <c r="K308" s="152">
        <f t="shared" si="46"/>
        <v>1.2271846303085129E-2</v>
      </c>
      <c r="L308" s="146">
        <v>4.6744952875994054E-2</v>
      </c>
      <c r="M308" s="147">
        <v>29.215595547496299</v>
      </c>
      <c r="N308" s="146">
        <v>4.3150265999830115E-2</v>
      </c>
      <c r="O308" s="147">
        <v>26.968916249893823</v>
      </c>
      <c r="P308" s="147">
        <v>56.184511797390108</v>
      </c>
      <c r="Q308" s="89">
        <f t="shared" si="47"/>
        <v>14.023485862798223</v>
      </c>
      <c r="R308" s="89">
        <f t="shared" si="48"/>
        <v>10.517877337458591</v>
      </c>
      <c r="S308" s="89">
        <f t="shared" si="49"/>
        <v>24.541363200256814</v>
      </c>
    </row>
    <row r="309" spans="1:19" x14ac:dyDescent="0.25">
      <c r="A309" s="37">
        <v>41296</v>
      </c>
      <c r="B309" s="13">
        <v>3</v>
      </c>
      <c r="C309" s="13" t="s">
        <v>76</v>
      </c>
      <c r="D309" s="13" t="s">
        <v>639</v>
      </c>
      <c r="E309" s="13">
        <v>1</v>
      </c>
      <c r="F309" s="13">
        <v>20</v>
      </c>
      <c r="G309" s="13">
        <v>625</v>
      </c>
      <c r="H309" s="149">
        <f t="shared" si="43"/>
        <v>3.1415926535897934E-2</v>
      </c>
      <c r="I309" s="150">
        <f t="shared" si="44"/>
        <v>19.634954084936208</v>
      </c>
      <c r="J309" s="151">
        <f t="shared" si="45"/>
        <v>7.8539816339744827E-5</v>
      </c>
      <c r="K309" s="152">
        <f t="shared" si="46"/>
        <v>4.9087385212340517E-2</v>
      </c>
      <c r="L309" s="146">
        <v>0.20039999999999999</v>
      </c>
      <c r="M309" s="147">
        <v>125.25</v>
      </c>
      <c r="N309" s="146">
        <v>0.18498924</v>
      </c>
      <c r="O309" s="147">
        <v>115.618275</v>
      </c>
      <c r="P309" s="147">
        <v>240.86827499999998</v>
      </c>
      <c r="Q309" s="89">
        <f t="shared" si="47"/>
        <v>60.12</v>
      </c>
      <c r="R309" s="89">
        <f t="shared" si="48"/>
        <v>45.09112725</v>
      </c>
      <c r="S309" s="89">
        <f t="shared" si="49"/>
        <v>105.21112725</v>
      </c>
    </row>
    <row r="310" spans="1:19" x14ac:dyDescent="0.25">
      <c r="A310" s="37">
        <v>41296</v>
      </c>
      <c r="B310" s="13">
        <v>3</v>
      </c>
      <c r="C310" s="13" t="s">
        <v>76</v>
      </c>
      <c r="D310" s="13" t="s">
        <v>639</v>
      </c>
      <c r="E310" s="13">
        <v>0.4</v>
      </c>
      <c r="F310" s="13">
        <v>14</v>
      </c>
      <c r="G310" s="13">
        <v>625</v>
      </c>
      <c r="H310" s="149">
        <f t="shared" si="43"/>
        <v>1.5393804002589988E-2</v>
      </c>
      <c r="I310" s="150">
        <f t="shared" si="44"/>
        <v>9.6211275016187425</v>
      </c>
      <c r="J310" s="151">
        <f t="shared" si="45"/>
        <v>1.2566370614359172E-5</v>
      </c>
      <c r="K310" s="152">
        <f t="shared" si="46"/>
        <v>7.8539816339744817E-3</v>
      </c>
      <c r="L310" s="146">
        <v>2.9256589556114938E-2</v>
      </c>
      <c r="M310" s="147">
        <v>18.285368472571836</v>
      </c>
      <c r="N310" s="146">
        <v>2.7006757819249702E-2</v>
      </c>
      <c r="O310" s="147">
        <v>16.879223637031064</v>
      </c>
      <c r="P310" s="147">
        <v>35.1645921096029</v>
      </c>
      <c r="Q310" s="89">
        <f t="shared" si="47"/>
        <v>8.776976866834481</v>
      </c>
      <c r="R310" s="89">
        <f t="shared" si="48"/>
        <v>6.5828972184421151</v>
      </c>
      <c r="S310" s="89">
        <f t="shared" si="49"/>
        <v>15.359874085276596</v>
      </c>
    </row>
    <row r="311" spans="1:19" x14ac:dyDescent="0.25">
      <c r="A311" s="37">
        <v>41296</v>
      </c>
      <c r="B311" s="13">
        <v>3</v>
      </c>
      <c r="C311" s="13" t="s">
        <v>76</v>
      </c>
      <c r="D311" s="13" t="s">
        <v>639</v>
      </c>
      <c r="E311" s="13">
        <v>0.3</v>
      </c>
      <c r="F311" s="13">
        <v>16</v>
      </c>
      <c r="G311" s="13">
        <v>625</v>
      </c>
      <c r="H311" s="149">
        <f t="shared" si="43"/>
        <v>2.0106192982974676E-2</v>
      </c>
      <c r="I311" s="150">
        <f t="shared" si="44"/>
        <v>12.566370614359172</v>
      </c>
      <c r="J311" s="151">
        <f t="shared" si="45"/>
        <v>7.0685834705770344E-6</v>
      </c>
      <c r="K311" s="152">
        <f t="shared" si="46"/>
        <v>4.4178646691106467E-3</v>
      </c>
      <c r="L311" s="146">
        <v>1.5990143163594182E-2</v>
      </c>
      <c r="M311" s="147">
        <v>9.9938394772463628</v>
      </c>
      <c r="N311" s="146">
        <v>1.476050115431379E-2</v>
      </c>
      <c r="O311" s="147">
        <v>9.2253132214461182</v>
      </c>
      <c r="P311" s="147">
        <v>19.219152698692483</v>
      </c>
      <c r="Q311" s="89">
        <f t="shared" si="47"/>
        <v>4.7970429490782536</v>
      </c>
      <c r="R311" s="89">
        <f t="shared" si="48"/>
        <v>3.5978721563639864</v>
      </c>
      <c r="S311" s="89">
        <f t="shared" si="49"/>
        <v>8.3949151054422408</v>
      </c>
    </row>
    <row r="312" spans="1:19" x14ac:dyDescent="0.25">
      <c r="A312" s="37">
        <v>41296</v>
      </c>
      <c r="B312" s="13">
        <v>3</v>
      </c>
      <c r="C312" s="13" t="s">
        <v>76</v>
      </c>
      <c r="D312" s="13" t="s">
        <v>639</v>
      </c>
      <c r="E312" s="13">
        <v>0.5</v>
      </c>
      <c r="F312" s="13">
        <v>14</v>
      </c>
      <c r="G312" s="13">
        <v>625</v>
      </c>
      <c r="H312" s="149">
        <f t="shared" si="43"/>
        <v>1.5393804002589988E-2</v>
      </c>
      <c r="I312" s="150">
        <f t="shared" si="44"/>
        <v>9.6211275016187425</v>
      </c>
      <c r="J312" s="151">
        <f t="shared" si="45"/>
        <v>1.9634954084936207E-5</v>
      </c>
      <c r="K312" s="152">
        <f t="shared" si="46"/>
        <v>1.2271846303085129E-2</v>
      </c>
      <c r="L312" s="146">
        <v>4.6744952875994054E-2</v>
      </c>
      <c r="M312" s="147">
        <v>29.215595547496285</v>
      </c>
      <c r="N312" s="146">
        <v>4.3150265999830115E-2</v>
      </c>
      <c r="O312" s="147">
        <v>26.968916249893823</v>
      </c>
      <c r="P312" s="147">
        <v>56.184511797390108</v>
      </c>
      <c r="Q312" s="89">
        <f t="shared" si="47"/>
        <v>14.023485862798216</v>
      </c>
      <c r="R312" s="89">
        <f t="shared" si="48"/>
        <v>10.517877337458591</v>
      </c>
      <c r="S312" s="89">
        <f t="shared" si="49"/>
        <v>24.541363200256807</v>
      </c>
    </row>
    <row r="313" spans="1:19" x14ac:dyDescent="0.25">
      <c r="A313" s="37">
        <v>41296</v>
      </c>
      <c r="B313" s="13">
        <v>3</v>
      </c>
      <c r="C313" s="13" t="s">
        <v>76</v>
      </c>
      <c r="D313" s="13" t="s">
        <v>639</v>
      </c>
      <c r="E313" s="13">
        <v>0.6</v>
      </c>
      <c r="F313" s="13">
        <v>9</v>
      </c>
      <c r="G313" s="13">
        <v>625</v>
      </c>
      <c r="H313" s="149">
        <f t="shared" si="43"/>
        <v>6.3617251235193305E-3</v>
      </c>
      <c r="I313" s="150">
        <f t="shared" si="44"/>
        <v>3.9760782021995817</v>
      </c>
      <c r="J313" s="151">
        <f t="shared" si="45"/>
        <v>2.8274333882308137E-5</v>
      </c>
      <c r="K313" s="152">
        <f t="shared" si="46"/>
        <v>1.7671458676442587E-2</v>
      </c>
      <c r="L313" s="146">
        <v>6.8551244419585516E-2</v>
      </c>
      <c r="M313" s="147">
        <v>42.844527762240951</v>
      </c>
      <c r="N313" s="146">
        <v>6.3279653723719395E-2</v>
      </c>
      <c r="O313" s="147">
        <v>39.549783577324625</v>
      </c>
      <c r="P313" s="147">
        <v>82.394311339565576</v>
      </c>
      <c r="Q313" s="89">
        <f t="shared" si="47"/>
        <v>20.565373325875655</v>
      </c>
      <c r="R313" s="89">
        <f t="shared" si="48"/>
        <v>15.424415595156605</v>
      </c>
      <c r="S313" s="89">
        <f t="shared" si="49"/>
        <v>35.989788921032257</v>
      </c>
    </row>
    <row r="314" spans="1:19" x14ac:dyDescent="0.25">
      <c r="A314" s="37">
        <v>41296</v>
      </c>
      <c r="B314" s="13">
        <v>3</v>
      </c>
      <c r="C314" s="13" t="s">
        <v>76</v>
      </c>
      <c r="D314" s="13" t="s">
        <v>639</v>
      </c>
      <c r="E314" s="13">
        <v>0.5</v>
      </c>
      <c r="F314" s="13">
        <v>7</v>
      </c>
      <c r="G314" s="13">
        <v>625</v>
      </c>
      <c r="H314" s="149">
        <f t="shared" si="43"/>
        <v>3.8484510006474969E-3</v>
      </c>
      <c r="I314" s="150">
        <f t="shared" si="44"/>
        <v>2.4052818754046856</v>
      </c>
      <c r="J314" s="151">
        <f t="shared" si="45"/>
        <v>1.9634954084936207E-5</v>
      </c>
      <c r="K314" s="152">
        <f t="shared" si="46"/>
        <v>1.2271846303085129E-2</v>
      </c>
      <c r="L314" s="146">
        <v>4.6744952875994054E-2</v>
      </c>
      <c r="M314" s="147">
        <v>29.215595547496285</v>
      </c>
      <c r="N314" s="146">
        <v>4.3150265999830115E-2</v>
      </c>
      <c r="O314" s="147">
        <v>26.968916249893823</v>
      </c>
      <c r="P314" s="147">
        <v>56.184511797390108</v>
      </c>
      <c r="Q314" s="89">
        <f t="shared" si="47"/>
        <v>14.023485862798216</v>
      </c>
      <c r="R314" s="89">
        <f t="shared" si="48"/>
        <v>10.517877337458591</v>
      </c>
      <c r="S314" s="89">
        <f t="shared" si="49"/>
        <v>24.541363200256807</v>
      </c>
    </row>
    <row r="315" spans="1:19" x14ac:dyDescent="0.25">
      <c r="A315" s="37">
        <v>41296</v>
      </c>
      <c r="B315" s="13">
        <v>3</v>
      </c>
      <c r="C315" s="13" t="s">
        <v>76</v>
      </c>
      <c r="D315" s="13" t="s">
        <v>639</v>
      </c>
      <c r="E315" s="13">
        <v>0.6</v>
      </c>
      <c r="F315" s="13">
        <v>15</v>
      </c>
      <c r="G315" s="13">
        <v>625</v>
      </c>
      <c r="H315" s="149">
        <f t="shared" si="43"/>
        <v>1.7671458676442587E-2</v>
      </c>
      <c r="I315" s="150">
        <f t="shared" si="44"/>
        <v>11.044661672776616</v>
      </c>
      <c r="J315" s="151">
        <f t="shared" si="45"/>
        <v>2.8274333882308137E-5</v>
      </c>
      <c r="K315" s="152">
        <f t="shared" si="46"/>
        <v>1.7671458676442587E-2</v>
      </c>
      <c r="L315" s="146">
        <v>6.8551244419585516E-2</v>
      </c>
      <c r="M315" s="147">
        <v>42.844527762240951</v>
      </c>
      <c r="N315" s="146">
        <v>6.3279653723719395E-2</v>
      </c>
      <c r="O315" s="147">
        <v>39.549783577324625</v>
      </c>
      <c r="P315" s="147">
        <v>82.394311339565576</v>
      </c>
      <c r="Q315" s="89">
        <f t="shared" si="47"/>
        <v>20.565373325875655</v>
      </c>
      <c r="R315" s="89">
        <f t="shared" si="48"/>
        <v>15.424415595156605</v>
      </c>
      <c r="S315" s="89">
        <f t="shared" si="49"/>
        <v>35.989788921032257</v>
      </c>
    </row>
    <row r="316" spans="1:19" x14ac:dyDescent="0.25">
      <c r="A316" s="37">
        <v>41296</v>
      </c>
      <c r="B316" s="13">
        <v>3</v>
      </c>
      <c r="C316" s="13" t="s">
        <v>76</v>
      </c>
      <c r="D316" s="13" t="s">
        <v>639</v>
      </c>
      <c r="E316" s="13">
        <v>0.5</v>
      </c>
      <c r="F316" s="13">
        <v>17</v>
      </c>
      <c r="G316" s="13">
        <v>625</v>
      </c>
      <c r="H316" s="149">
        <f t="shared" si="43"/>
        <v>2.2698006922186261E-2</v>
      </c>
      <c r="I316" s="150">
        <f t="shared" si="44"/>
        <v>14.186254326366413</v>
      </c>
      <c r="J316" s="151">
        <f t="shared" si="45"/>
        <v>1.9634954084936207E-5</v>
      </c>
      <c r="K316" s="152">
        <f t="shared" si="46"/>
        <v>1.2271846303085129E-2</v>
      </c>
      <c r="L316" s="146">
        <v>4.6744952875994054E-2</v>
      </c>
      <c r="M316" s="147">
        <v>29.215595547496285</v>
      </c>
      <c r="N316" s="146">
        <v>4.3150265999830115E-2</v>
      </c>
      <c r="O316" s="147">
        <v>26.968916249893823</v>
      </c>
      <c r="P316" s="147">
        <v>56.184511797390108</v>
      </c>
      <c r="Q316" s="89">
        <f t="shared" si="47"/>
        <v>14.023485862798216</v>
      </c>
      <c r="R316" s="89">
        <f t="shared" si="48"/>
        <v>10.517877337458591</v>
      </c>
      <c r="S316" s="89">
        <f t="shared" si="49"/>
        <v>24.541363200256807</v>
      </c>
    </row>
    <row r="317" spans="1:19" x14ac:dyDescent="0.25">
      <c r="A317" s="37">
        <v>41296</v>
      </c>
      <c r="B317" s="13">
        <v>3</v>
      </c>
      <c r="C317" s="13" t="s">
        <v>76</v>
      </c>
      <c r="D317" s="13" t="s">
        <v>639</v>
      </c>
      <c r="E317" s="13">
        <v>0.9</v>
      </c>
      <c r="F317" s="13">
        <v>23</v>
      </c>
      <c r="G317" s="13">
        <v>625</v>
      </c>
      <c r="H317" s="149">
        <f t="shared" si="43"/>
        <v>4.1547562843725017E-2</v>
      </c>
      <c r="I317" s="150">
        <f t="shared" si="44"/>
        <v>25.967226777328136</v>
      </c>
      <c r="J317" s="151">
        <f t="shared" si="45"/>
        <v>6.3617251235193318E-5</v>
      </c>
      <c r="K317" s="152">
        <f t="shared" si="46"/>
        <v>3.9760782021995823E-2</v>
      </c>
      <c r="L317" s="146">
        <v>0.16062272406906555</v>
      </c>
      <c r="M317" s="147">
        <v>100.38920254316596</v>
      </c>
      <c r="N317" s="146">
        <v>0.14827083658815443</v>
      </c>
      <c r="O317" s="147">
        <v>92.669272867596518</v>
      </c>
      <c r="P317" s="147">
        <v>193.05847541076247</v>
      </c>
      <c r="Q317" s="89">
        <f t="shared" si="47"/>
        <v>48.186817220719661</v>
      </c>
      <c r="R317" s="89">
        <f t="shared" si="48"/>
        <v>36.141016418362646</v>
      </c>
      <c r="S317" s="89">
        <f t="shared" si="49"/>
        <v>84.327833639082314</v>
      </c>
    </row>
    <row r="318" spans="1:19" x14ac:dyDescent="0.25">
      <c r="A318" s="37">
        <v>41296</v>
      </c>
      <c r="B318" s="13">
        <v>3</v>
      </c>
      <c r="C318" s="13" t="s">
        <v>76</v>
      </c>
      <c r="D318" s="13" t="s">
        <v>639</v>
      </c>
      <c r="E318" s="13">
        <v>0.5</v>
      </c>
      <c r="F318" s="13">
        <v>19</v>
      </c>
      <c r="G318" s="13">
        <v>625</v>
      </c>
      <c r="H318" s="149">
        <f t="shared" si="43"/>
        <v>2.8352873698647883E-2</v>
      </c>
      <c r="I318" s="150">
        <f t="shared" si="44"/>
        <v>17.720546061654925</v>
      </c>
      <c r="J318" s="151">
        <f t="shared" si="45"/>
        <v>1.9634954084936207E-5</v>
      </c>
      <c r="K318" s="152">
        <f t="shared" si="46"/>
        <v>1.2271846303085129E-2</v>
      </c>
      <c r="L318" s="146">
        <v>4.6744952875994054E-2</v>
      </c>
      <c r="M318" s="147">
        <v>29.215595547496285</v>
      </c>
      <c r="N318" s="146">
        <v>4.3150265999830115E-2</v>
      </c>
      <c r="O318" s="147">
        <v>26.968916249893823</v>
      </c>
      <c r="P318" s="147">
        <v>56.184511797390108</v>
      </c>
      <c r="Q318" s="89">
        <f t="shared" si="47"/>
        <v>14.023485862798216</v>
      </c>
      <c r="R318" s="89">
        <f t="shared" si="48"/>
        <v>10.517877337458591</v>
      </c>
      <c r="S318" s="89">
        <f t="shared" si="49"/>
        <v>24.541363200256807</v>
      </c>
    </row>
    <row r="319" spans="1:19" x14ac:dyDescent="0.25">
      <c r="A319" s="37">
        <v>41296</v>
      </c>
      <c r="B319" s="13">
        <v>3</v>
      </c>
      <c r="C319" s="13" t="s">
        <v>76</v>
      </c>
      <c r="D319" s="13" t="s">
        <v>639</v>
      </c>
      <c r="E319" s="13">
        <v>0.7</v>
      </c>
      <c r="F319" s="13">
        <v>15</v>
      </c>
      <c r="G319" s="13">
        <v>625</v>
      </c>
      <c r="H319" s="149">
        <f t="shared" si="43"/>
        <v>1.7671458676442587E-2</v>
      </c>
      <c r="I319" s="150">
        <f t="shared" si="44"/>
        <v>11.044661672776616</v>
      </c>
      <c r="J319" s="151">
        <f t="shared" si="45"/>
        <v>3.8484510006474958E-5</v>
      </c>
      <c r="K319" s="152">
        <f t="shared" si="46"/>
        <v>2.4052818754046849E-2</v>
      </c>
      <c r="L319" s="146">
        <v>9.4755319696385593E-2</v>
      </c>
      <c r="M319" s="147">
        <v>59.222074810240997</v>
      </c>
      <c r="N319" s="146">
        <v>8.7468635611733542E-2</v>
      </c>
      <c r="O319" s="147">
        <v>54.667897257333465</v>
      </c>
      <c r="P319" s="147">
        <v>113.88997206757446</v>
      </c>
      <c r="Q319" s="89">
        <f t="shared" si="47"/>
        <v>28.426595908915676</v>
      </c>
      <c r="R319" s="89">
        <f t="shared" si="48"/>
        <v>21.320479930360051</v>
      </c>
      <c r="S319" s="89">
        <f t="shared" si="49"/>
        <v>49.747075839275723</v>
      </c>
    </row>
    <row r="320" spans="1:19" x14ac:dyDescent="0.25">
      <c r="A320" s="37">
        <v>41296</v>
      </c>
      <c r="B320" s="13">
        <v>3</v>
      </c>
      <c r="C320" s="13" t="s">
        <v>76</v>
      </c>
      <c r="D320" s="13" t="s">
        <v>639</v>
      </c>
      <c r="E320" s="13">
        <v>0.4</v>
      </c>
      <c r="F320" s="13">
        <v>23</v>
      </c>
      <c r="G320" s="13">
        <v>625</v>
      </c>
      <c r="H320" s="149">
        <f t="shared" si="43"/>
        <v>4.1547562843725017E-2</v>
      </c>
      <c r="I320" s="150">
        <f t="shared" si="44"/>
        <v>25.967226777328136</v>
      </c>
      <c r="J320" s="151">
        <f t="shared" si="45"/>
        <v>1.2566370614359172E-5</v>
      </c>
      <c r="K320" s="152">
        <f t="shared" si="46"/>
        <v>7.8539816339744817E-3</v>
      </c>
      <c r="L320" s="146">
        <v>2.9256589556114938E-2</v>
      </c>
      <c r="M320" s="147">
        <v>18.285368472571836</v>
      </c>
      <c r="N320" s="146">
        <v>2.7006757819249702E-2</v>
      </c>
      <c r="O320" s="147">
        <v>16.879223637031064</v>
      </c>
      <c r="P320" s="147">
        <v>35.1645921096029</v>
      </c>
      <c r="Q320" s="89">
        <f t="shared" si="47"/>
        <v>8.776976866834481</v>
      </c>
      <c r="R320" s="89">
        <f t="shared" si="48"/>
        <v>6.5828972184421151</v>
      </c>
      <c r="S320" s="89">
        <f t="shared" si="49"/>
        <v>15.359874085276596</v>
      </c>
    </row>
    <row r="321" spans="1:19" x14ac:dyDescent="0.25">
      <c r="A321" s="37">
        <v>41296</v>
      </c>
      <c r="B321" s="13">
        <v>3</v>
      </c>
      <c r="C321" s="13" t="s">
        <v>76</v>
      </c>
      <c r="D321" s="13" t="s">
        <v>639</v>
      </c>
      <c r="E321" s="13">
        <v>0.7</v>
      </c>
      <c r="F321" s="13">
        <v>17.5</v>
      </c>
      <c r="G321" s="13">
        <v>625</v>
      </c>
      <c r="H321" s="149">
        <f t="shared" si="43"/>
        <v>2.4052818754046849E-2</v>
      </c>
      <c r="I321" s="150">
        <f t="shared" si="44"/>
        <v>15.03301172127928</v>
      </c>
      <c r="J321" s="151">
        <f t="shared" si="45"/>
        <v>3.8484510006474958E-5</v>
      </c>
      <c r="K321" s="152">
        <f t="shared" si="46"/>
        <v>2.4052818754046849E-2</v>
      </c>
      <c r="L321" s="146">
        <v>9.4755319696385593E-2</v>
      </c>
      <c r="M321" s="147">
        <v>59.222074810240997</v>
      </c>
      <c r="N321" s="146">
        <v>8.7468635611733542E-2</v>
      </c>
      <c r="O321" s="147">
        <v>54.667897257333465</v>
      </c>
      <c r="P321" s="147">
        <v>113.88997206757446</v>
      </c>
      <c r="Q321" s="89">
        <f t="shared" si="47"/>
        <v>28.426595908915676</v>
      </c>
      <c r="R321" s="89">
        <f t="shared" si="48"/>
        <v>21.320479930360051</v>
      </c>
      <c r="S321" s="89">
        <f t="shared" si="49"/>
        <v>49.747075839275723</v>
      </c>
    </row>
    <row r="322" spans="1:19" x14ac:dyDescent="0.25">
      <c r="A322" s="37">
        <v>41296</v>
      </c>
      <c r="B322" s="13">
        <v>3</v>
      </c>
      <c r="C322" s="13" t="s">
        <v>76</v>
      </c>
      <c r="D322" s="13" t="s">
        <v>639</v>
      </c>
      <c r="E322" s="13">
        <v>0.6</v>
      </c>
      <c r="F322" s="13">
        <v>16</v>
      </c>
      <c r="G322" s="13">
        <v>625</v>
      </c>
      <c r="H322" s="149">
        <f t="shared" si="43"/>
        <v>2.0106192982974676E-2</v>
      </c>
      <c r="I322" s="150">
        <f t="shared" si="44"/>
        <v>12.566370614359172</v>
      </c>
      <c r="J322" s="151">
        <f t="shared" si="45"/>
        <v>2.8274333882308137E-5</v>
      </c>
      <c r="K322" s="152">
        <f t="shared" si="46"/>
        <v>1.7671458676442587E-2</v>
      </c>
      <c r="L322" s="146">
        <v>6.8551244419585516E-2</v>
      </c>
      <c r="M322" s="147">
        <v>42.844527762240951</v>
      </c>
      <c r="N322" s="146">
        <v>6.3279653723719395E-2</v>
      </c>
      <c r="O322" s="147">
        <v>39.549783577324625</v>
      </c>
      <c r="P322" s="147">
        <v>82.394311339565576</v>
      </c>
      <c r="Q322" s="89">
        <f t="shared" si="47"/>
        <v>20.565373325875655</v>
      </c>
      <c r="R322" s="89">
        <f t="shared" si="48"/>
        <v>15.424415595156605</v>
      </c>
      <c r="S322" s="89">
        <f t="shared" si="49"/>
        <v>35.989788921032257</v>
      </c>
    </row>
    <row r="323" spans="1:19" x14ac:dyDescent="0.25">
      <c r="A323" s="37">
        <v>41296</v>
      </c>
      <c r="B323" s="13">
        <v>3</v>
      </c>
      <c r="C323" s="13" t="s">
        <v>76</v>
      </c>
      <c r="D323" s="13" t="s">
        <v>639</v>
      </c>
      <c r="E323" s="13">
        <v>0.7</v>
      </c>
      <c r="F323" s="13">
        <v>9</v>
      </c>
      <c r="G323" s="13">
        <v>625</v>
      </c>
      <c r="H323" s="149">
        <f t="shared" si="43"/>
        <v>6.3617251235193305E-3</v>
      </c>
      <c r="I323" s="150">
        <f t="shared" si="44"/>
        <v>3.9760782021995817</v>
      </c>
      <c r="J323" s="151">
        <f t="shared" si="45"/>
        <v>3.8484510006474958E-5</v>
      </c>
      <c r="K323" s="152">
        <f t="shared" si="46"/>
        <v>2.4052818754046849E-2</v>
      </c>
      <c r="L323" s="146">
        <v>9.4755319696385593E-2</v>
      </c>
      <c r="M323" s="147">
        <v>59.222074810240997</v>
      </c>
      <c r="N323" s="146">
        <v>8.7468635611733542E-2</v>
      </c>
      <c r="O323" s="147">
        <v>54.667897257333465</v>
      </c>
      <c r="P323" s="147">
        <v>113.88997206757446</v>
      </c>
      <c r="Q323" s="89">
        <f t="shared" si="47"/>
        <v>28.426595908915676</v>
      </c>
      <c r="R323" s="89">
        <f t="shared" si="48"/>
        <v>21.320479930360051</v>
      </c>
      <c r="S323" s="89">
        <f t="shared" si="49"/>
        <v>49.747075839275723</v>
      </c>
    </row>
    <row r="324" spans="1:19" x14ac:dyDescent="0.25">
      <c r="A324" s="37">
        <v>41296</v>
      </c>
      <c r="B324" s="13">
        <v>3</v>
      </c>
      <c r="C324" s="13" t="s">
        <v>76</v>
      </c>
      <c r="D324" s="13" t="s">
        <v>639</v>
      </c>
      <c r="E324" s="13">
        <v>0.7</v>
      </c>
      <c r="F324" s="13">
        <v>21</v>
      </c>
      <c r="G324" s="13">
        <v>625</v>
      </c>
      <c r="H324" s="149">
        <f t="shared" si="43"/>
        <v>3.4636059005827467E-2</v>
      </c>
      <c r="I324" s="150">
        <f t="shared" si="44"/>
        <v>21.647536878642168</v>
      </c>
      <c r="J324" s="151">
        <f t="shared" si="45"/>
        <v>3.8484510006474958E-5</v>
      </c>
      <c r="K324" s="152">
        <f t="shared" si="46"/>
        <v>2.4052818754046849E-2</v>
      </c>
      <c r="L324" s="146">
        <v>9.4755319696385593E-2</v>
      </c>
      <c r="M324" s="147">
        <v>59.222074810240997</v>
      </c>
      <c r="N324" s="146">
        <v>8.7468635611733542E-2</v>
      </c>
      <c r="O324" s="147">
        <v>54.667897257333465</v>
      </c>
      <c r="P324" s="147">
        <v>113.88997206757446</v>
      </c>
      <c r="Q324" s="89">
        <f t="shared" si="47"/>
        <v>28.426595908915676</v>
      </c>
      <c r="R324" s="89">
        <f t="shared" si="48"/>
        <v>21.320479930360051</v>
      </c>
      <c r="S324" s="89">
        <f t="shared" si="49"/>
        <v>49.747075839275723</v>
      </c>
    </row>
    <row r="325" spans="1:19" x14ac:dyDescent="0.25">
      <c r="A325" s="37">
        <v>41296</v>
      </c>
      <c r="B325" s="13">
        <v>3</v>
      </c>
      <c r="C325" s="13" t="s">
        <v>76</v>
      </c>
      <c r="D325" s="13" t="s">
        <v>639</v>
      </c>
      <c r="E325" s="13">
        <v>0.4</v>
      </c>
      <c r="F325" s="13">
        <v>13</v>
      </c>
      <c r="G325" s="13">
        <v>625</v>
      </c>
      <c r="H325" s="149">
        <f t="shared" si="43"/>
        <v>1.3273228961416878E-2</v>
      </c>
      <c r="I325" s="150">
        <f t="shared" si="44"/>
        <v>8.2957681008855495</v>
      </c>
      <c r="J325" s="151">
        <f t="shared" si="45"/>
        <v>1.2566370614359172E-5</v>
      </c>
      <c r="K325" s="152">
        <f t="shared" si="46"/>
        <v>7.8539816339744817E-3</v>
      </c>
      <c r="L325" s="146">
        <v>2.9256589556114938E-2</v>
      </c>
      <c r="M325" s="147">
        <v>18.285368472571836</v>
      </c>
      <c r="N325" s="146">
        <v>2.7006757819249702E-2</v>
      </c>
      <c r="O325" s="147">
        <v>16.879223637031064</v>
      </c>
      <c r="P325" s="147">
        <v>35.1645921096029</v>
      </c>
      <c r="Q325" s="89">
        <f t="shared" si="47"/>
        <v>8.776976866834481</v>
      </c>
      <c r="R325" s="89">
        <f t="shared" si="48"/>
        <v>6.5828972184421151</v>
      </c>
      <c r="S325" s="89">
        <f t="shared" si="49"/>
        <v>15.359874085276596</v>
      </c>
    </row>
    <row r="326" spans="1:19" x14ac:dyDescent="0.25">
      <c r="A326" s="37">
        <v>41296</v>
      </c>
      <c r="B326" s="13">
        <v>3</v>
      </c>
      <c r="C326" s="13" t="s">
        <v>76</v>
      </c>
      <c r="D326" s="13" t="s">
        <v>639</v>
      </c>
      <c r="E326" s="13">
        <v>0.6</v>
      </c>
      <c r="F326" s="13">
        <v>18</v>
      </c>
      <c r="G326" s="13">
        <v>625</v>
      </c>
      <c r="H326" s="149">
        <f t="shared" si="43"/>
        <v>2.5446900494077322E-2</v>
      </c>
      <c r="I326" s="150">
        <f t="shared" si="44"/>
        <v>15.904312808798327</v>
      </c>
      <c r="J326" s="151">
        <f t="shared" si="45"/>
        <v>2.8274333882308137E-5</v>
      </c>
      <c r="K326" s="152">
        <f t="shared" si="46"/>
        <v>1.7671458676442587E-2</v>
      </c>
      <c r="L326" s="146">
        <v>6.8551244419585516E-2</v>
      </c>
      <c r="M326" s="147">
        <v>42.844527762240951</v>
      </c>
      <c r="N326" s="146">
        <v>6.3279653723719395E-2</v>
      </c>
      <c r="O326" s="147">
        <v>39.549783577324625</v>
      </c>
      <c r="P326" s="147">
        <v>82.394311339565576</v>
      </c>
      <c r="Q326" s="89">
        <f t="shared" si="47"/>
        <v>20.565373325875655</v>
      </c>
      <c r="R326" s="89">
        <f t="shared" si="48"/>
        <v>15.424415595156605</v>
      </c>
      <c r="S326" s="89">
        <f t="shared" si="49"/>
        <v>35.989788921032257</v>
      </c>
    </row>
    <row r="327" spans="1:19" x14ac:dyDescent="0.25">
      <c r="A327" s="37">
        <v>41296</v>
      </c>
      <c r="B327" s="13">
        <v>3</v>
      </c>
      <c r="C327" s="13" t="s">
        <v>76</v>
      </c>
      <c r="D327" s="13" t="s">
        <v>639</v>
      </c>
      <c r="E327" s="13">
        <v>0.8</v>
      </c>
      <c r="F327" s="13">
        <v>28</v>
      </c>
      <c r="G327" s="13">
        <v>625</v>
      </c>
      <c r="H327" s="149">
        <f t="shared" si="43"/>
        <v>6.1575216010359951E-2</v>
      </c>
      <c r="I327" s="150">
        <f t="shared" si="44"/>
        <v>38.48451000647497</v>
      </c>
      <c r="J327" s="151">
        <f t="shared" si="45"/>
        <v>5.0265482457436686E-5</v>
      </c>
      <c r="K327" s="152">
        <f t="shared" si="46"/>
        <v>3.1415926535897927E-2</v>
      </c>
      <c r="L327" s="146">
        <v>0.12542574516224186</v>
      </c>
      <c r="M327" s="147">
        <v>78.39109072640116</v>
      </c>
      <c r="N327" s="146">
        <v>0.11578050535926547</v>
      </c>
      <c r="O327" s="147">
        <v>72.362815849540922</v>
      </c>
      <c r="P327" s="147">
        <v>150.7539065759421</v>
      </c>
      <c r="Q327" s="89">
        <f t="shared" si="47"/>
        <v>37.627723548672556</v>
      </c>
      <c r="R327" s="89">
        <f t="shared" si="48"/>
        <v>28.22149818132096</v>
      </c>
      <c r="S327" s="89">
        <f t="shared" si="49"/>
        <v>65.849221729993516</v>
      </c>
    </row>
    <row r="328" spans="1:19" x14ac:dyDescent="0.25">
      <c r="A328" s="37">
        <v>41296</v>
      </c>
      <c r="B328" s="13">
        <v>3</v>
      </c>
      <c r="C328" s="13" t="s">
        <v>76</v>
      </c>
      <c r="D328" s="13" t="s">
        <v>639</v>
      </c>
      <c r="E328" s="13">
        <v>0.7</v>
      </c>
      <c r="F328" s="13">
        <v>12.5</v>
      </c>
      <c r="G328" s="13">
        <v>625</v>
      </c>
      <c r="H328" s="149">
        <f t="shared" si="43"/>
        <v>1.2271846303085129E-2</v>
      </c>
      <c r="I328" s="150">
        <f t="shared" si="44"/>
        <v>7.669903939428206</v>
      </c>
      <c r="J328" s="151">
        <f t="shared" si="45"/>
        <v>3.8484510006474958E-5</v>
      </c>
      <c r="K328" s="152">
        <f t="shared" si="46"/>
        <v>2.4052818754046849E-2</v>
      </c>
      <c r="L328" s="146">
        <v>9.4755319696385593E-2</v>
      </c>
      <c r="M328" s="147">
        <v>59.222074810240997</v>
      </c>
      <c r="N328" s="146">
        <v>8.7468635611733542E-2</v>
      </c>
      <c r="O328" s="147">
        <v>54.667897257333465</v>
      </c>
      <c r="P328" s="147">
        <v>113.88997206757446</v>
      </c>
      <c r="Q328" s="89">
        <f t="shared" si="47"/>
        <v>28.426595908915676</v>
      </c>
      <c r="R328" s="89">
        <f t="shared" si="48"/>
        <v>21.320479930360051</v>
      </c>
      <c r="S328" s="89">
        <f t="shared" si="49"/>
        <v>49.747075839275723</v>
      </c>
    </row>
    <row r="329" spans="1:19" x14ac:dyDescent="0.25">
      <c r="A329" s="37">
        <v>41296</v>
      </c>
      <c r="B329" s="13">
        <v>3</v>
      </c>
      <c r="C329" s="13" t="s">
        <v>76</v>
      </c>
      <c r="D329" s="13" t="s">
        <v>639</v>
      </c>
      <c r="E329" s="13">
        <v>0.9</v>
      </c>
      <c r="F329" s="13">
        <v>30</v>
      </c>
      <c r="G329" s="13">
        <v>625</v>
      </c>
      <c r="H329" s="149">
        <f t="shared" si="43"/>
        <v>7.0685834705770348E-2</v>
      </c>
      <c r="I329" s="150">
        <f t="shared" si="44"/>
        <v>44.178646691106465</v>
      </c>
      <c r="J329" s="151">
        <f t="shared" si="45"/>
        <v>6.3617251235193318E-5</v>
      </c>
      <c r="K329" s="152">
        <f t="shared" si="46"/>
        <v>3.9760782021995823E-2</v>
      </c>
      <c r="L329" s="146">
        <v>0.16062272406906555</v>
      </c>
      <c r="M329" s="147">
        <v>100.38920254316596</v>
      </c>
      <c r="N329" s="146">
        <v>0.14827083658815443</v>
      </c>
      <c r="O329" s="147">
        <v>92.669272867596518</v>
      </c>
      <c r="P329" s="147">
        <v>193.05847541076247</v>
      </c>
      <c r="Q329" s="89">
        <f t="shared" si="47"/>
        <v>48.186817220719661</v>
      </c>
      <c r="R329" s="89">
        <f t="shared" si="48"/>
        <v>36.141016418362646</v>
      </c>
      <c r="S329" s="89">
        <f t="shared" si="49"/>
        <v>84.327833639082314</v>
      </c>
    </row>
    <row r="330" spans="1:19" x14ac:dyDescent="0.25">
      <c r="A330" s="37">
        <v>41296</v>
      </c>
      <c r="B330" s="13">
        <v>3</v>
      </c>
      <c r="C330" s="13" t="s">
        <v>76</v>
      </c>
      <c r="D330" s="13" t="s">
        <v>639</v>
      </c>
      <c r="E330" s="13">
        <v>0.8</v>
      </c>
      <c r="F330" s="13">
        <v>24</v>
      </c>
      <c r="G330" s="13">
        <v>625</v>
      </c>
      <c r="H330" s="149">
        <f t="shared" si="43"/>
        <v>4.5238934211693019E-2</v>
      </c>
      <c r="I330" s="150">
        <f t="shared" si="44"/>
        <v>28.274333882308138</v>
      </c>
      <c r="J330" s="151">
        <f t="shared" si="45"/>
        <v>5.0265482457436686E-5</v>
      </c>
      <c r="K330" s="152">
        <f t="shared" si="46"/>
        <v>3.1415926535897927E-2</v>
      </c>
      <c r="L330" s="146">
        <v>0.12542574516224186</v>
      </c>
      <c r="M330" s="147">
        <v>78.39109072640116</v>
      </c>
      <c r="N330" s="146">
        <v>0.11578050535926547</v>
      </c>
      <c r="O330" s="147">
        <v>72.362815849540922</v>
      </c>
      <c r="P330" s="147">
        <v>150.7539065759421</v>
      </c>
      <c r="Q330" s="89">
        <f t="shared" si="47"/>
        <v>37.627723548672556</v>
      </c>
      <c r="R330" s="89">
        <f t="shared" si="48"/>
        <v>28.22149818132096</v>
      </c>
      <c r="S330" s="89">
        <f t="shared" si="49"/>
        <v>65.849221729993516</v>
      </c>
    </row>
    <row r="331" spans="1:19" x14ac:dyDescent="0.25">
      <c r="A331" s="37">
        <v>41296</v>
      </c>
      <c r="B331" s="13">
        <v>3</v>
      </c>
      <c r="C331" s="13" t="s">
        <v>76</v>
      </c>
      <c r="D331" s="13" t="s">
        <v>639</v>
      </c>
      <c r="E331" s="13">
        <v>0.5</v>
      </c>
      <c r="F331" s="13">
        <v>16</v>
      </c>
      <c r="G331" s="13">
        <v>625</v>
      </c>
      <c r="H331" s="149">
        <f t="shared" si="43"/>
        <v>2.0106192982974676E-2</v>
      </c>
      <c r="I331" s="150">
        <f t="shared" si="44"/>
        <v>12.566370614359172</v>
      </c>
      <c r="J331" s="151">
        <f t="shared" si="45"/>
        <v>1.9634954084936207E-5</v>
      </c>
      <c r="K331" s="152">
        <f t="shared" si="46"/>
        <v>1.2271846303085129E-2</v>
      </c>
      <c r="L331" s="146">
        <v>4.6744952875994054E-2</v>
      </c>
      <c r="M331" s="147">
        <v>29.215595547496285</v>
      </c>
      <c r="N331" s="146">
        <v>4.3150265999830115E-2</v>
      </c>
      <c r="O331" s="147">
        <v>26.968916249893823</v>
      </c>
      <c r="P331" s="147">
        <v>56.184511797390108</v>
      </c>
      <c r="Q331" s="89">
        <f t="shared" si="47"/>
        <v>14.023485862798216</v>
      </c>
      <c r="R331" s="89">
        <f t="shared" si="48"/>
        <v>10.517877337458591</v>
      </c>
      <c r="S331" s="89">
        <f t="shared" si="49"/>
        <v>24.541363200256807</v>
      </c>
    </row>
    <row r="332" spans="1:19" x14ac:dyDescent="0.25">
      <c r="A332" s="37">
        <v>41296</v>
      </c>
      <c r="B332" s="13">
        <v>3</v>
      </c>
      <c r="C332" s="13" t="s">
        <v>76</v>
      </c>
      <c r="D332" s="13" t="s">
        <v>639</v>
      </c>
      <c r="E332" s="13">
        <v>0.6</v>
      </c>
      <c r="F332" s="13">
        <v>19</v>
      </c>
      <c r="G332" s="13">
        <v>625</v>
      </c>
      <c r="H332" s="149">
        <f t="shared" si="43"/>
        <v>2.8352873698647883E-2</v>
      </c>
      <c r="I332" s="150">
        <f t="shared" si="44"/>
        <v>17.720546061654925</v>
      </c>
      <c r="J332" s="151">
        <f t="shared" si="45"/>
        <v>2.8274333882308137E-5</v>
      </c>
      <c r="K332" s="152">
        <f t="shared" si="46"/>
        <v>1.7671458676442587E-2</v>
      </c>
      <c r="L332" s="146">
        <v>6.8551244419585516E-2</v>
      </c>
      <c r="M332" s="147">
        <v>42.844527762240951</v>
      </c>
      <c r="N332" s="146">
        <v>6.3279653723719395E-2</v>
      </c>
      <c r="O332" s="147">
        <v>39.549783577324625</v>
      </c>
      <c r="P332" s="147">
        <v>82.394311339565576</v>
      </c>
      <c r="Q332" s="89">
        <f t="shared" si="47"/>
        <v>20.565373325875655</v>
      </c>
      <c r="R332" s="89">
        <f t="shared" si="48"/>
        <v>15.424415595156605</v>
      </c>
      <c r="S332" s="89">
        <f t="shared" si="49"/>
        <v>35.989788921032257</v>
      </c>
    </row>
    <row r="333" spans="1:19" x14ac:dyDescent="0.25">
      <c r="A333" s="37">
        <v>41296</v>
      </c>
      <c r="B333" s="13">
        <v>3</v>
      </c>
      <c r="C333" s="13" t="s">
        <v>76</v>
      </c>
      <c r="D333" s="13" t="s">
        <v>639</v>
      </c>
      <c r="E333" s="13">
        <v>0.8</v>
      </c>
      <c r="F333" s="13">
        <v>18</v>
      </c>
      <c r="G333" s="13">
        <v>625</v>
      </c>
      <c r="H333" s="149">
        <f t="shared" si="43"/>
        <v>2.5446900494077322E-2</v>
      </c>
      <c r="I333" s="150">
        <f t="shared" si="44"/>
        <v>15.904312808798327</v>
      </c>
      <c r="J333" s="151">
        <f t="shared" si="45"/>
        <v>5.0265482457436686E-5</v>
      </c>
      <c r="K333" s="152">
        <f t="shared" si="46"/>
        <v>3.1415926535897927E-2</v>
      </c>
      <c r="L333" s="146">
        <v>0.12542574516224186</v>
      </c>
      <c r="M333" s="147">
        <v>78.39109072640116</v>
      </c>
      <c r="N333" s="146">
        <v>0.11578050535926547</v>
      </c>
      <c r="O333" s="147">
        <v>72.362815849540922</v>
      </c>
      <c r="P333" s="147">
        <v>150.7539065759421</v>
      </c>
      <c r="Q333" s="89">
        <f t="shared" si="47"/>
        <v>37.627723548672556</v>
      </c>
      <c r="R333" s="89">
        <f t="shared" si="48"/>
        <v>28.22149818132096</v>
      </c>
      <c r="S333" s="89">
        <f t="shared" si="49"/>
        <v>65.849221729993516</v>
      </c>
    </row>
    <row r="334" spans="1:19" x14ac:dyDescent="0.25">
      <c r="A334" s="37">
        <v>41296</v>
      </c>
      <c r="B334" s="13">
        <v>3</v>
      </c>
      <c r="C334" s="13" t="s">
        <v>76</v>
      </c>
      <c r="D334" s="13" t="s">
        <v>639</v>
      </c>
      <c r="E334" s="13">
        <v>0.4</v>
      </c>
      <c r="F334" s="13">
        <v>19</v>
      </c>
      <c r="G334" s="13">
        <v>625</v>
      </c>
      <c r="H334" s="149">
        <f t="shared" si="43"/>
        <v>2.8352873698647883E-2</v>
      </c>
      <c r="I334" s="150">
        <f t="shared" si="44"/>
        <v>17.720546061654925</v>
      </c>
      <c r="J334" s="151">
        <f t="shared" si="45"/>
        <v>1.2566370614359172E-5</v>
      </c>
      <c r="K334" s="152">
        <f t="shared" si="46"/>
        <v>7.8539816339744817E-3</v>
      </c>
      <c r="L334" s="146">
        <v>2.9256589556114938E-2</v>
      </c>
      <c r="M334" s="147">
        <v>18.285368472571836</v>
      </c>
      <c r="N334" s="146">
        <v>2.7006757819249702E-2</v>
      </c>
      <c r="O334" s="147">
        <v>16.879223637031064</v>
      </c>
      <c r="P334" s="147">
        <v>35.1645921096029</v>
      </c>
      <c r="Q334" s="89">
        <f t="shared" si="47"/>
        <v>8.776976866834481</v>
      </c>
      <c r="R334" s="89">
        <f t="shared" si="48"/>
        <v>6.5828972184421151</v>
      </c>
      <c r="S334" s="89">
        <f t="shared" si="49"/>
        <v>15.359874085276596</v>
      </c>
    </row>
    <row r="335" spans="1:19" x14ac:dyDescent="0.25">
      <c r="A335" s="37">
        <v>41296</v>
      </c>
      <c r="B335" s="13">
        <v>3</v>
      </c>
      <c r="C335" s="13" t="s">
        <v>76</v>
      </c>
      <c r="D335" s="13" t="s">
        <v>639</v>
      </c>
      <c r="E335" s="13">
        <v>0.5</v>
      </c>
      <c r="F335" s="13">
        <v>9</v>
      </c>
      <c r="G335" s="13">
        <v>625</v>
      </c>
      <c r="H335" s="149">
        <f t="shared" si="43"/>
        <v>6.3617251235193305E-3</v>
      </c>
      <c r="I335" s="150">
        <f t="shared" si="44"/>
        <v>3.9760782021995817</v>
      </c>
      <c r="J335" s="151">
        <f t="shared" si="45"/>
        <v>1.9634954084936207E-5</v>
      </c>
      <c r="K335" s="152">
        <f t="shared" si="46"/>
        <v>1.2271846303085129E-2</v>
      </c>
      <c r="L335" s="146">
        <v>4.6744952875994054E-2</v>
      </c>
      <c r="M335" s="147">
        <v>29.215595547496285</v>
      </c>
      <c r="N335" s="146">
        <v>4.3150265999830115E-2</v>
      </c>
      <c r="O335" s="147">
        <v>26.968916249893823</v>
      </c>
      <c r="P335" s="147">
        <v>56.184511797390108</v>
      </c>
      <c r="Q335" s="89">
        <f t="shared" si="47"/>
        <v>14.023485862798216</v>
      </c>
      <c r="R335" s="89">
        <f t="shared" si="48"/>
        <v>10.517877337458591</v>
      </c>
      <c r="S335" s="89">
        <f t="shared" si="49"/>
        <v>24.541363200256807</v>
      </c>
    </row>
    <row r="336" spans="1:19" x14ac:dyDescent="0.25">
      <c r="A336" s="37">
        <v>41296</v>
      </c>
      <c r="B336" s="13">
        <v>3</v>
      </c>
      <c r="C336" s="13" t="s">
        <v>76</v>
      </c>
      <c r="D336" s="13" t="s">
        <v>639</v>
      </c>
      <c r="E336" s="13">
        <v>0.6</v>
      </c>
      <c r="F336" s="13">
        <v>17</v>
      </c>
      <c r="G336" s="13">
        <v>625</v>
      </c>
      <c r="H336" s="149">
        <f t="shared" si="43"/>
        <v>2.2698006922186261E-2</v>
      </c>
      <c r="I336" s="150">
        <f t="shared" si="44"/>
        <v>14.186254326366413</v>
      </c>
      <c r="J336" s="151">
        <f t="shared" si="45"/>
        <v>2.8274333882308137E-5</v>
      </c>
      <c r="K336" s="152">
        <f t="shared" si="46"/>
        <v>1.7671458676442587E-2</v>
      </c>
      <c r="L336" s="146">
        <v>6.8551244419585516E-2</v>
      </c>
      <c r="M336" s="147">
        <v>42.844527762240951</v>
      </c>
      <c r="N336" s="146">
        <v>6.3279653723719395E-2</v>
      </c>
      <c r="O336" s="147">
        <v>39.549783577324625</v>
      </c>
      <c r="P336" s="147">
        <v>82.394311339565576</v>
      </c>
      <c r="Q336" s="89">
        <f t="shared" si="47"/>
        <v>20.565373325875655</v>
      </c>
      <c r="R336" s="89">
        <f t="shared" si="48"/>
        <v>15.424415595156605</v>
      </c>
      <c r="S336" s="89">
        <f t="shared" si="49"/>
        <v>35.989788921032257</v>
      </c>
    </row>
    <row r="337" spans="1:19" x14ac:dyDescent="0.25">
      <c r="A337" s="37">
        <v>41296</v>
      </c>
      <c r="B337" s="13">
        <v>3</v>
      </c>
      <c r="C337" s="13" t="s">
        <v>76</v>
      </c>
      <c r="D337" s="13" t="s">
        <v>639</v>
      </c>
      <c r="E337" s="13">
        <v>0.7</v>
      </c>
      <c r="F337" s="13">
        <v>22.5</v>
      </c>
      <c r="G337" s="13">
        <v>625</v>
      </c>
      <c r="H337" s="149">
        <f t="shared" si="43"/>
        <v>3.9760782021995823E-2</v>
      </c>
      <c r="I337" s="150">
        <f t="shared" si="44"/>
        <v>24.850488763747389</v>
      </c>
      <c r="J337" s="151">
        <f t="shared" si="45"/>
        <v>3.8484510006474958E-5</v>
      </c>
      <c r="K337" s="152">
        <f t="shared" si="46"/>
        <v>2.4052818754046849E-2</v>
      </c>
      <c r="L337" s="146">
        <v>9.4755319696385593E-2</v>
      </c>
      <c r="M337" s="147">
        <v>59.222074810240997</v>
      </c>
      <c r="N337" s="146">
        <v>8.7468635611733542E-2</v>
      </c>
      <c r="O337" s="147">
        <v>54.667897257333465</v>
      </c>
      <c r="P337" s="147">
        <v>113.88997206757446</v>
      </c>
      <c r="Q337" s="89">
        <f t="shared" si="47"/>
        <v>28.426595908915676</v>
      </c>
      <c r="R337" s="89">
        <f t="shared" si="48"/>
        <v>21.320479930360051</v>
      </c>
      <c r="S337" s="89">
        <f t="shared" si="49"/>
        <v>49.747075839275723</v>
      </c>
    </row>
    <row r="338" spans="1:19" x14ac:dyDescent="0.25">
      <c r="A338" s="37">
        <v>41296</v>
      </c>
      <c r="B338" s="13">
        <v>3</v>
      </c>
      <c r="C338" s="13" t="s">
        <v>76</v>
      </c>
      <c r="D338" s="13" t="s">
        <v>639</v>
      </c>
      <c r="E338" s="13">
        <v>1</v>
      </c>
      <c r="F338" s="13">
        <v>23</v>
      </c>
      <c r="G338" s="13">
        <v>625</v>
      </c>
      <c r="H338" s="149">
        <f t="shared" si="43"/>
        <v>4.1547562843725017E-2</v>
      </c>
      <c r="I338" s="150">
        <f t="shared" si="44"/>
        <v>25.967226777328136</v>
      </c>
      <c r="J338" s="151">
        <f t="shared" si="45"/>
        <v>7.8539816339744827E-5</v>
      </c>
      <c r="K338" s="152">
        <f t="shared" si="46"/>
        <v>4.9087385212340517E-2</v>
      </c>
      <c r="L338" s="146">
        <v>0.20039999999999999</v>
      </c>
      <c r="M338" s="147">
        <v>125.25</v>
      </c>
      <c r="N338" s="146">
        <v>0.18498924</v>
      </c>
      <c r="O338" s="147">
        <v>115.618275</v>
      </c>
      <c r="P338" s="147">
        <v>240.86827499999998</v>
      </c>
      <c r="Q338" s="89">
        <f t="shared" si="47"/>
        <v>60.12</v>
      </c>
      <c r="R338" s="89">
        <f t="shared" si="48"/>
        <v>45.09112725</v>
      </c>
      <c r="S338" s="89">
        <f t="shared" si="49"/>
        <v>105.21112725</v>
      </c>
    </row>
    <row r="339" spans="1:19" x14ac:dyDescent="0.25">
      <c r="A339" s="37">
        <v>41296</v>
      </c>
      <c r="B339" s="13">
        <v>10</v>
      </c>
      <c r="C339" s="13" t="s">
        <v>78</v>
      </c>
      <c r="D339" s="13" t="s">
        <v>639</v>
      </c>
      <c r="E339" s="13">
        <v>5</v>
      </c>
      <c r="F339" s="13">
        <v>78</v>
      </c>
      <c r="G339" s="13">
        <v>1463.9</v>
      </c>
      <c r="H339" s="149">
        <f t="shared" si="43"/>
        <v>0.4778362426110076</v>
      </c>
      <c r="I339" s="150">
        <f t="shared" si="44"/>
        <v>699.50447555825406</v>
      </c>
      <c r="J339" s="151">
        <f t="shared" si="45"/>
        <v>1.9634954084936209E-3</v>
      </c>
      <c r="K339" s="152">
        <f t="shared" si="46"/>
        <v>2.8743609284938119</v>
      </c>
      <c r="L339" s="146">
        <v>5.8848409048709733</v>
      </c>
      <c r="M339" s="147">
        <v>8614.8186006406177</v>
      </c>
      <c r="N339" s="146">
        <v>5.4322966392863954</v>
      </c>
      <c r="O339" s="147">
        <v>7952.3390502513548</v>
      </c>
      <c r="P339" s="147">
        <v>16567.157650891972</v>
      </c>
      <c r="Q339" s="89">
        <f t="shared" si="47"/>
        <v>4135.1129283074961</v>
      </c>
      <c r="R339" s="89">
        <f t="shared" si="48"/>
        <v>3101.4122295980283</v>
      </c>
      <c r="S339" s="89">
        <f t="shared" si="49"/>
        <v>7236.5251579055239</v>
      </c>
    </row>
    <row r="340" spans="1:19" x14ac:dyDescent="0.25">
      <c r="A340" s="37">
        <v>41296</v>
      </c>
      <c r="B340" s="13">
        <v>10</v>
      </c>
      <c r="C340" s="13" t="s">
        <v>78</v>
      </c>
      <c r="D340" s="13" t="s">
        <v>639</v>
      </c>
      <c r="E340" s="13">
        <v>3.2</v>
      </c>
      <c r="F340" s="13">
        <v>5.6</v>
      </c>
      <c r="G340" s="13">
        <v>1463.9</v>
      </c>
      <c r="H340" s="149">
        <f t="shared" si="43"/>
        <v>2.4630086404143973E-3</v>
      </c>
      <c r="I340" s="150">
        <f t="shared" si="44"/>
        <v>3.6055983487026366</v>
      </c>
      <c r="J340" s="151">
        <f t="shared" si="45"/>
        <v>8.0424771931898698E-4</v>
      </c>
      <c r="K340" s="152">
        <f t="shared" si="46"/>
        <v>1.1773382363110652</v>
      </c>
      <c r="L340" s="146">
        <v>2.3052215542743131</v>
      </c>
      <c r="M340" s="147">
        <v>3374.6138333021672</v>
      </c>
      <c r="N340" s="146">
        <v>2.1279500167506185</v>
      </c>
      <c r="O340" s="147">
        <v>3115.1060295212305</v>
      </c>
      <c r="P340" s="147">
        <v>6489.7198628233982</v>
      </c>
      <c r="Q340" s="89">
        <f t="shared" si="47"/>
        <v>1619.8146399850402</v>
      </c>
      <c r="R340" s="89">
        <f t="shared" si="48"/>
        <v>1214.8913515132799</v>
      </c>
      <c r="S340" s="89">
        <f t="shared" si="49"/>
        <v>2834.7059914983201</v>
      </c>
    </row>
    <row r="341" spans="1:19" x14ac:dyDescent="0.25">
      <c r="A341" s="37">
        <v>41296</v>
      </c>
      <c r="B341" s="13">
        <v>10</v>
      </c>
      <c r="C341" s="13" t="s">
        <v>78</v>
      </c>
      <c r="D341" s="13" t="s">
        <v>639</v>
      </c>
      <c r="E341" s="13">
        <v>4.5</v>
      </c>
      <c r="F341" s="13">
        <v>92</v>
      </c>
      <c r="G341" s="13">
        <v>1463.9</v>
      </c>
      <c r="H341" s="149">
        <f t="shared" si="43"/>
        <v>0.66476100549960027</v>
      </c>
      <c r="I341" s="150">
        <f t="shared" si="44"/>
        <v>973.1436359508649</v>
      </c>
      <c r="J341" s="151">
        <f t="shared" si="45"/>
        <v>1.5904312808798326E-3</v>
      </c>
      <c r="K341" s="152">
        <f t="shared" si="46"/>
        <v>2.3282323520799872</v>
      </c>
      <c r="L341" s="146">
        <v>4.7167623595481087</v>
      </c>
      <c r="M341" s="147">
        <v>6904.8684181424769</v>
      </c>
      <c r="N341" s="146">
        <v>4.3540433340988596</v>
      </c>
      <c r="O341" s="147">
        <v>6373.8840367873208</v>
      </c>
      <c r="P341" s="147">
        <v>13278.752454929798</v>
      </c>
      <c r="Q341" s="89">
        <f t="shared" si="47"/>
        <v>3314.336840708389</v>
      </c>
      <c r="R341" s="89">
        <f t="shared" si="48"/>
        <v>2485.8147743470554</v>
      </c>
      <c r="S341" s="89">
        <f t="shared" si="49"/>
        <v>5800.1516150554444</v>
      </c>
    </row>
    <row r="342" spans="1:19" x14ac:dyDescent="0.25">
      <c r="A342" s="37">
        <v>41296</v>
      </c>
      <c r="B342" s="13">
        <v>10</v>
      </c>
      <c r="C342" s="13" t="s">
        <v>78</v>
      </c>
      <c r="D342" s="13" t="s">
        <v>639</v>
      </c>
      <c r="E342" s="13">
        <v>1</v>
      </c>
      <c r="F342" s="13">
        <v>23</v>
      </c>
      <c r="G342" s="13">
        <v>1463.9</v>
      </c>
      <c r="H342" s="149">
        <f t="shared" si="43"/>
        <v>4.1547562843725017E-2</v>
      </c>
      <c r="I342" s="150">
        <f t="shared" si="44"/>
        <v>60.821477246929057</v>
      </c>
      <c r="J342" s="151">
        <f t="shared" si="45"/>
        <v>7.8539816339744827E-5</v>
      </c>
      <c r="K342" s="152">
        <f t="shared" si="46"/>
        <v>0.11497443713975246</v>
      </c>
      <c r="L342" s="146">
        <v>0.20039999999999999</v>
      </c>
      <c r="M342" s="147">
        <v>293.36556000000002</v>
      </c>
      <c r="N342" s="146">
        <v>0.18498924</v>
      </c>
      <c r="O342" s="147">
        <v>270.80574843599999</v>
      </c>
      <c r="P342" s="147">
        <v>564.171308436</v>
      </c>
      <c r="Q342" s="89">
        <f t="shared" si="47"/>
        <v>140.81546879999999</v>
      </c>
      <c r="R342" s="89">
        <f t="shared" si="48"/>
        <v>105.61424189003999</v>
      </c>
      <c r="S342" s="89">
        <f t="shared" si="49"/>
        <v>246.42971069004</v>
      </c>
    </row>
    <row r="343" spans="1:19" x14ac:dyDescent="0.25">
      <c r="A343" s="37">
        <v>41296</v>
      </c>
      <c r="B343" s="13">
        <v>10</v>
      </c>
      <c r="C343" s="13" t="s">
        <v>78</v>
      </c>
      <c r="D343" s="13" t="s">
        <v>639</v>
      </c>
      <c r="E343" s="13">
        <v>1.5</v>
      </c>
      <c r="F343" s="13">
        <v>47</v>
      </c>
      <c r="G343" s="13">
        <v>1463.9</v>
      </c>
      <c r="H343" s="149">
        <f t="shared" si="43"/>
        <v>0.17349445429449631</v>
      </c>
      <c r="I343" s="150">
        <f t="shared" si="44"/>
        <v>253.97853164171318</v>
      </c>
      <c r="J343" s="151">
        <f t="shared" si="45"/>
        <v>1.7671458676442585E-4</v>
      </c>
      <c r="K343" s="152">
        <f t="shared" si="46"/>
        <v>0.25869248356444302</v>
      </c>
      <c r="L343" s="146">
        <v>0.46955812656617801</v>
      </c>
      <c r="M343" s="147">
        <v>687.38614148022805</v>
      </c>
      <c r="N343" s="146">
        <v>0.43344910663323893</v>
      </c>
      <c r="O343" s="147">
        <v>634.52614720039855</v>
      </c>
      <c r="P343" s="147">
        <v>1321.9122886806267</v>
      </c>
      <c r="Q343" s="89">
        <f t="shared" si="47"/>
        <v>329.94534791050944</v>
      </c>
      <c r="R343" s="89">
        <f t="shared" si="48"/>
        <v>247.46519740815543</v>
      </c>
      <c r="S343" s="89">
        <f t="shared" si="49"/>
        <v>577.41054531866484</v>
      </c>
    </row>
    <row r="344" spans="1:19" x14ac:dyDescent="0.25">
      <c r="A344" s="37">
        <v>41296</v>
      </c>
      <c r="B344" s="13">
        <v>10</v>
      </c>
      <c r="C344" s="13" t="s">
        <v>78</v>
      </c>
      <c r="D344" s="13" t="s">
        <v>639</v>
      </c>
      <c r="E344" s="13">
        <v>1.4</v>
      </c>
      <c r="F344" s="13">
        <v>40</v>
      </c>
      <c r="G344" s="13">
        <v>1463.9</v>
      </c>
      <c r="H344" s="149">
        <f t="shared" si="43"/>
        <v>0.12566370614359174</v>
      </c>
      <c r="I344" s="150">
        <f t="shared" si="44"/>
        <v>183.95909942360396</v>
      </c>
      <c r="J344" s="151">
        <f t="shared" si="45"/>
        <v>1.5393804002589983E-4</v>
      </c>
      <c r="K344" s="152">
        <f t="shared" si="46"/>
        <v>0.22534989679391479</v>
      </c>
      <c r="L344" s="146">
        <v>0.40622494833891448</v>
      </c>
      <c r="M344" s="147">
        <v>594.67270187333691</v>
      </c>
      <c r="N344" s="146">
        <v>0.37498624981165196</v>
      </c>
      <c r="O344" s="147">
        <v>548.94237109927735</v>
      </c>
      <c r="P344" s="147">
        <v>1143.6150729726141</v>
      </c>
      <c r="Q344" s="89">
        <f t="shared" si="47"/>
        <v>285.44289689920168</v>
      </c>
      <c r="R344" s="89">
        <f t="shared" si="48"/>
        <v>214.08752472871817</v>
      </c>
      <c r="S344" s="89">
        <f t="shared" si="49"/>
        <v>499.53042162791985</v>
      </c>
    </row>
    <row r="345" spans="1:19" x14ac:dyDescent="0.25">
      <c r="A345" s="37">
        <v>41296</v>
      </c>
      <c r="B345" s="13">
        <v>10</v>
      </c>
      <c r="C345" s="13" t="s">
        <v>78</v>
      </c>
      <c r="D345" s="13" t="s">
        <v>639</v>
      </c>
      <c r="E345" s="13">
        <v>1.5</v>
      </c>
      <c r="F345" s="13">
        <v>48</v>
      </c>
      <c r="G345" s="13">
        <v>1463.9</v>
      </c>
      <c r="H345" s="149">
        <f t="shared" si="43"/>
        <v>0.18095573684677208</v>
      </c>
      <c r="I345" s="150">
        <f t="shared" si="44"/>
        <v>264.90110316998965</v>
      </c>
      <c r="J345" s="151">
        <f t="shared" si="45"/>
        <v>1.7671458676442585E-4</v>
      </c>
      <c r="K345" s="152">
        <f t="shared" si="46"/>
        <v>0.25869248356444302</v>
      </c>
      <c r="L345" s="146">
        <v>0.46955812656617801</v>
      </c>
      <c r="M345" s="147">
        <v>687.38614148022805</v>
      </c>
      <c r="N345" s="146">
        <v>0.43344910663323893</v>
      </c>
      <c r="O345" s="147">
        <v>634.52614720039855</v>
      </c>
      <c r="P345" s="147">
        <v>1321.9122886806267</v>
      </c>
      <c r="Q345" s="89">
        <f t="shared" si="47"/>
        <v>329.94534791050944</v>
      </c>
      <c r="R345" s="89">
        <f t="shared" si="48"/>
        <v>247.46519740815543</v>
      </c>
      <c r="S345" s="89">
        <f t="shared" si="49"/>
        <v>577.41054531866484</v>
      </c>
    </row>
    <row r="346" spans="1:19" x14ac:dyDescent="0.25">
      <c r="A346" s="37">
        <v>41296</v>
      </c>
      <c r="B346" s="13">
        <v>10</v>
      </c>
      <c r="C346" s="13" t="s">
        <v>78</v>
      </c>
      <c r="D346" s="13" t="s">
        <v>639</v>
      </c>
      <c r="E346" s="13">
        <v>3.6</v>
      </c>
      <c r="F346" s="13">
        <v>86</v>
      </c>
      <c r="G346" s="13">
        <v>1463.9</v>
      </c>
      <c r="H346" s="149">
        <f t="shared" si="43"/>
        <v>0.58088048164875272</v>
      </c>
      <c r="I346" s="150">
        <f t="shared" si="44"/>
        <v>850.35093708560919</v>
      </c>
      <c r="J346" s="151">
        <f t="shared" si="45"/>
        <v>1.0178760197630931E-3</v>
      </c>
      <c r="K346" s="152">
        <f t="shared" si="46"/>
        <v>1.4900687053311921</v>
      </c>
      <c r="L346" s="146">
        <v>2.9521129426124522</v>
      </c>
      <c r="M346" s="147">
        <v>4321.5981366903688</v>
      </c>
      <c r="N346" s="146">
        <v>2.7250954573255548</v>
      </c>
      <c r="O346" s="147">
        <v>3989.2672399788798</v>
      </c>
      <c r="P346" s="147">
        <v>8310.8653766692478</v>
      </c>
      <c r="Q346" s="89">
        <f t="shared" si="47"/>
        <v>2074.3671056113772</v>
      </c>
      <c r="R346" s="89">
        <f t="shared" si="48"/>
        <v>1555.8142235917633</v>
      </c>
      <c r="S346" s="89">
        <f t="shared" si="49"/>
        <v>3630.1813292031402</v>
      </c>
    </row>
    <row r="347" spans="1:19" x14ac:dyDescent="0.25">
      <c r="A347" s="37">
        <v>41296</v>
      </c>
      <c r="B347" s="13">
        <v>10</v>
      </c>
      <c r="C347" s="13" t="s">
        <v>78</v>
      </c>
      <c r="D347" s="13" t="s">
        <v>639</v>
      </c>
      <c r="E347" s="13">
        <v>5</v>
      </c>
      <c r="F347" s="13">
        <v>89</v>
      </c>
      <c r="G347" s="13">
        <v>1463.9</v>
      </c>
      <c r="H347" s="149">
        <f t="shared" si="43"/>
        <v>0.62211388522711886</v>
      </c>
      <c r="I347" s="150">
        <f t="shared" si="44"/>
        <v>910.71251658397932</v>
      </c>
      <c r="J347" s="151">
        <f t="shared" si="45"/>
        <v>1.9634954084936209E-3</v>
      </c>
      <c r="K347" s="152">
        <f t="shared" si="46"/>
        <v>2.8743609284938119</v>
      </c>
      <c r="L347" s="146">
        <v>5.8848409048709733</v>
      </c>
      <c r="M347" s="147">
        <v>8614.8186006406177</v>
      </c>
      <c r="N347" s="146">
        <v>5.4322966392863954</v>
      </c>
      <c r="O347" s="147">
        <v>7952.3390502513548</v>
      </c>
      <c r="P347" s="147">
        <v>16567.157650891972</v>
      </c>
      <c r="Q347" s="89">
        <f t="shared" si="47"/>
        <v>4135.1129283074961</v>
      </c>
      <c r="R347" s="89">
        <f t="shared" si="48"/>
        <v>3101.4122295980283</v>
      </c>
      <c r="S347" s="89">
        <f t="shared" si="49"/>
        <v>7236.5251579055239</v>
      </c>
    </row>
    <row r="348" spans="1:19" x14ac:dyDescent="0.25">
      <c r="A348" s="37">
        <v>41296</v>
      </c>
      <c r="B348" s="13">
        <v>10</v>
      </c>
      <c r="C348" s="13" t="s">
        <v>78</v>
      </c>
      <c r="D348" s="13" t="s">
        <v>639</v>
      </c>
      <c r="E348" s="13">
        <v>1.4</v>
      </c>
      <c r="F348" s="13">
        <v>43</v>
      </c>
      <c r="G348" s="13">
        <v>1463.9</v>
      </c>
      <c r="H348" s="149">
        <f t="shared" si="43"/>
        <v>0.14522012041218818</v>
      </c>
      <c r="I348" s="150">
        <f t="shared" si="44"/>
        <v>212.5877342714023</v>
      </c>
      <c r="J348" s="151">
        <f t="shared" si="45"/>
        <v>1.5393804002589983E-4</v>
      </c>
      <c r="K348" s="152">
        <f t="shared" si="46"/>
        <v>0.22534989679391479</v>
      </c>
      <c r="L348" s="146">
        <v>0.40622494833891448</v>
      </c>
      <c r="M348" s="147">
        <v>594.67270187333691</v>
      </c>
      <c r="N348" s="146">
        <v>0.37498624981165196</v>
      </c>
      <c r="O348" s="147">
        <v>548.94237109927735</v>
      </c>
      <c r="P348" s="147">
        <v>1143.6150729726141</v>
      </c>
      <c r="Q348" s="89">
        <f t="shared" si="47"/>
        <v>285.44289689920168</v>
      </c>
      <c r="R348" s="89">
        <f t="shared" si="48"/>
        <v>214.08752472871817</v>
      </c>
      <c r="S348" s="89">
        <f t="shared" si="49"/>
        <v>499.53042162791985</v>
      </c>
    </row>
    <row r="349" spans="1:19" x14ac:dyDescent="0.25">
      <c r="A349" s="37">
        <v>41296</v>
      </c>
      <c r="B349" s="13">
        <v>10</v>
      </c>
      <c r="C349" s="13" t="s">
        <v>78</v>
      </c>
      <c r="D349" s="13" t="s">
        <v>639</v>
      </c>
      <c r="E349" s="13">
        <v>1.6</v>
      </c>
      <c r="F349" s="13">
        <v>78</v>
      </c>
      <c r="G349" s="13">
        <v>1463.9</v>
      </c>
      <c r="H349" s="149">
        <f t="shared" si="43"/>
        <v>0.4778362426110076</v>
      </c>
      <c r="I349" s="150">
        <f t="shared" si="44"/>
        <v>699.50447555825406</v>
      </c>
      <c r="J349" s="151">
        <f t="shared" si="45"/>
        <v>2.0106192982974675E-4</v>
      </c>
      <c r="K349" s="152">
        <f t="shared" si="46"/>
        <v>0.29433455907776629</v>
      </c>
      <c r="L349" s="146">
        <v>0.53771194073492279</v>
      </c>
      <c r="M349" s="147">
        <v>787.15651004185349</v>
      </c>
      <c r="N349" s="146">
        <v>0.49636189249240725</v>
      </c>
      <c r="O349" s="147">
        <v>726.62417441963498</v>
      </c>
      <c r="P349" s="147">
        <v>1513.7806844614884</v>
      </c>
      <c r="Q349" s="89">
        <f t="shared" si="47"/>
        <v>377.83512482008967</v>
      </c>
      <c r="R349" s="89">
        <f t="shared" si="48"/>
        <v>283.38342802365764</v>
      </c>
      <c r="S349" s="89">
        <f t="shared" si="49"/>
        <v>661.21855284374737</v>
      </c>
    </row>
    <row r="350" spans="1:19" x14ac:dyDescent="0.25">
      <c r="A350" s="37">
        <v>41296</v>
      </c>
      <c r="B350" s="13">
        <v>10</v>
      </c>
      <c r="C350" s="13" t="s">
        <v>78</v>
      </c>
      <c r="D350" s="13" t="s">
        <v>639</v>
      </c>
      <c r="E350" s="13">
        <v>2</v>
      </c>
      <c r="F350" s="13">
        <v>97</v>
      </c>
      <c r="G350" s="13">
        <v>1463.9</v>
      </c>
      <c r="H350" s="149">
        <f t="shared" si="43"/>
        <v>0.73898113194065906</v>
      </c>
      <c r="I350" s="150">
        <f t="shared" si="44"/>
        <v>1081.794479047931</v>
      </c>
      <c r="J350" s="151">
        <f t="shared" si="45"/>
        <v>3.1415926535897931E-4</v>
      </c>
      <c r="K350" s="152">
        <f t="shared" si="46"/>
        <v>0.45989774855900983</v>
      </c>
      <c r="L350" s="146">
        <v>0.85913360756909263</v>
      </c>
      <c r="M350" s="147">
        <v>1257.6856881203948</v>
      </c>
      <c r="N350" s="146">
        <v>0.7930662331470294</v>
      </c>
      <c r="O350" s="147">
        <v>1160.9696587039364</v>
      </c>
      <c r="P350" s="147">
        <v>2418.655346824331</v>
      </c>
      <c r="Q350" s="89">
        <f t="shared" si="47"/>
        <v>603.68913029778946</v>
      </c>
      <c r="R350" s="89">
        <f t="shared" si="48"/>
        <v>452.77816689453522</v>
      </c>
      <c r="S350" s="89">
        <f t="shared" si="49"/>
        <v>1056.4672971923246</v>
      </c>
    </row>
    <row r="351" spans="1:19" x14ac:dyDescent="0.25">
      <c r="A351" s="37">
        <v>41296</v>
      </c>
      <c r="B351" s="13">
        <v>10</v>
      </c>
      <c r="C351" s="13" t="s">
        <v>78</v>
      </c>
      <c r="D351" s="13" t="s">
        <v>639</v>
      </c>
      <c r="E351" s="13">
        <v>5.4</v>
      </c>
      <c r="F351" s="13">
        <v>141</v>
      </c>
      <c r="G351" s="13">
        <v>1463.9</v>
      </c>
      <c r="H351" s="149">
        <f t="shared" si="43"/>
        <v>1.5614500886504667</v>
      </c>
      <c r="I351" s="150">
        <f t="shared" si="44"/>
        <v>2285.8067847754182</v>
      </c>
      <c r="J351" s="151">
        <f t="shared" si="45"/>
        <v>2.2902210444669595E-3</v>
      </c>
      <c r="K351" s="152">
        <f t="shared" si="46"/>
        <v>3.352654586995182</v>
      </c>
      <c r="L351" s="146">
        <v>6.9171088959324862</v>
      </c>
      <c r="M351" s="147">
        <v>10125.955712755567</v>
      </c>
      <c r="N351" s="146">
        <v>6.3851832218352786</v>
      </c>
      <c r="O351" s="147">
        <v>9347.2697184446642</v>
      </c>
      <c r="P351" s="147">
        <v>19473.225431200233</v>
      </c>
      <c r="Q351" s="89">
        <f t="shared" si="47"/>
        <v>4860.4587421226724</v>
      </c>
      <c r="R351" s="89">
        <f t="shared" si="48"/>
        <v>3645.4351901934192</v>
      </c>
      <c r="S351" s="89">
        <f t="shared" si="49"/>
        <v>8505.8939323160921</v>
      </c>
    </row>
    <row r="352" spans="1:19" x14ac:dyDescent="0.25">
      <c r="A352" s="37">
        <v>41296</v>
      </c>
      <c r="B352" s="13">
        <v>10</v>
      </c>
      <c r="C352" s="13" t="s">
        <v>78</v>
      </c>
      <c r="D352" s="13" t="s">
        <v>639</v>
      </c>
      <c r="E352" s="13">
        <v>0.4</v>
      </c>
      <c r="F352" s="13">
        <v>20</v>
      </c>
      <c r="G352" s="13">
        <v>1463.9</v>
      </c>
      <c r="H352" s="149">
        <f t="shared" si="43"/>
        <v>3.1415926535897934E-2</v>
      </c>
      <c r="I352" s="150">
        <f t="shared" si="44"/>
        <v>45.98977485590099</v>
      </c>
      <c r="J352" s="151">
        <f t="shared" si="45"/>
        <v>1.2566370614359172E-5</v>
      </c>
      <c r="K352" s="152">
        <f t="shared" si="46"/>
        <v>1.8395909942360393E-2</v>
      </c>
      <c r="L352" s="146">
        <v>2.9256589556114938E-2</v>
      </c>
      <c r="M352" s="147">
        <v>42.828721451196664</v>
      </c>
      <c r="N352" s="146">
        <v>2.7006757819249702E-2</v>
      </c>
      <c r="O352" s="147">
        <v>39.53519277159964</v>
      </c>
      <c r="P352" s="147">
        <v>82.363914222796296</v>
      </c>
      <c r="Q352" s="89">
        <f t="shared" si="47"/>
        <v>20.557786296574399</v>
      </c>
      <c r="R352" s="89">
        <f t="shared" si="48"/>
        <v>15.418725180923859</v>
      </c>
      <c r="S352" s="89">
        <f t="shared" si="49"/>
        <v>35.976511477498256</v>
      </c>
    </row>
    <row r="353" spans="1:19" x14ac:dyDescent="0.25">
      <c r="A353" s="37">
        <v>41296</v>
      </c>
      <c r="B353" s="13">
        <v>10</v>
      </c>
      <c r="C353" s="13" t="s">
        <v>78</v>
      </c>
      <c r="D353" s="13" t="s">
        <v>639</v>
      </c>
      <c r="E353" s="13">
        <v>1.9</v>
      </c>
      <c r="F353" s="13">
        <v>79</v>
      </c>
      <c r="G353" s="13">
        <v>1463.9</v>
      </c>
      <c r="H353" s="149">
        <f t="shared" si="43"/>
        <v>0.49016699377634754</v>
      </c>
      <c r="I353" s="150">
        <f t="shared" si="44"/>
        <v>717.55546218919517</v>
      </c>
      <c r="J353" s="151">
        <f t="shared" si="45"/>
        <v>2.835287369864788E-4</v>
      </c>
      <c r="K353" s="152">
        <f t="shared" si="46"/>
        <v>0.41505771807450637</v>
      </c>
      <c r="L353" s="146">
        <v>0.77140114506593849</v>
      </c>
      <c r="M353" s="147">
        <v>1129.2541362620275</v>
      </c>
      <c r="N353" s="146">
        <v>0.71208039701036785</v>
      </c>
      <c r="O353" s="147">
        <v>1042.4144931834776</v>
      </c>
      <c r="P353" s="147">
        <v>2171.6686294455048</v>
      </c>
      <c r="Q353" s="89">
        <f t="shared" si="47"/>
        <v>542.04198540577318</v>
      </c>
      <c r="R353" s="89">
        <f t="shared" si="48"/>
        <v>406.5416523415563</v>
      </c>
      <c r="S353" s="89">
        <f t="shared" si="49"/>
        <v>948.58363774732948</v>
      </c>
    </row>
    <row r="354" spans="1:19" x14ac:dyDescent="0.25">
      <c r="A354" s="37">
        <v>41296</v>
      </c>
      <c r="B354" s="13">
        <v>10</v>
      </c>
      <c r="C354" s="13" t="s">
        <v>78</v>
      </c>
      <c r="D354" s="13" t="s">
        <v>639</v>
      </c>
      <c r="E354" s="13">
        <v>7</v>
      </c>
      <c r="F354" s="13">
        <v>122</v>
      </c>
      <c r="G354" s="13">
        <v>1463.9</v>
      </c>
      <c r="H354" s="149">
        <f t="shared" si="43"/>
        <v>1.168986626400762</v>
      </c>
      <c r="I354" s="150">
        <f t="shared" si="44"/>
        <v>1711.2795223880755</v>
      </c>
      <c r="J354" s="151">
        <f t="shared" si="45"/>
        <v>3.8484510006474969E-3</v>
      </c>
      <c r="K354" s="152">
        <f t="shared" si="46"/>
        <v>5.6337474198478708</v>
      </c>
      <c r="L354" s="146">
        <v>11.928987986846023</v>
      </c>
      <c r="M354" s="147">
        <v>17462.845513943896</v>
      </c>
      <c r="N354" s="146">
        <v>11.011648810657563</v>
      </c>
      <c r="O354" s="147">
        <v>16119.952693921608</v>
      </c>
      <c r="P354" s="147">
        <v>33582.798207865504</v>
      </c>
      <c r="Q354" s="89">
        <f t="shared" si="47"/>
        <v>8382.1658466930694</v>
      </c>
      <c r="R354" s="89">
        <f t="shared" si="48"/>
        <v>6286.7815506294273</v>
      </c>
      <c r="S354" s="89">
        <f t="shared" si="49"/>
        <v>14668.947397322496</v>
      </c>
    </row>
    <row r="355" spans="1:19" x14ac:dyDescent="0.25">
      <c r="A355" s="37">
        <v>41296</v>
      </c>
      <c r="B355" s="13">
        <v>10</v>
      </c>
      <c r="C355" s="13" t="s">
        <v>78</v>
      </c>
      <c r="D355" s="13" t="s">
        <v>639</v>
      </c>
      <c r="E355" s="13">
        <v>6.2</v>
      </c>
      <c r="F355" s="13">
        <v>147</v>
      </c>
      <c r="G355" s="13">
        <v>1463.9</v>
      </c>
      <c r="H355" s="149">
        <f t="shared" si="43"/>
        <v>1.6971668912855458</v>
      </c>
      <c r="I355" s="150">
        <f t="shared" si="44"/>
        <v>2484.4826121529104</v>
      </c>
      <c r="J355" s="151">
        <f t="shared" si="45"/>
        <v>3.0190705400997908E-3</v>
      </c>
      <c r="K355" s="152">
        <f t="shared" si="46"/>
        <v>4.4196173636520841</v>
      </c>
      <c r="L355" s="146">
        <v>9.2452841836185122</v>
      </c>
      <c r="M355" s="147">
        <v>13534.171516399141</v>
      </c>
      <c r="N355" s="146">
        <v>8.5343218298982482</v>
      </c>
      <c r="O355" s="147">
        <v>12493.393726788046</v>
      </c>
      <c r="P355" s="147">
        <v>26027.565243187186</v>
      </c>
      <c r="Q355" s="89">
        <f t="shared" si="47"/>
        <v>6496.4023278715877</v>
      </c>
      <c r="R355" s="89">
        <f t="shared" si="48"/>
        <v>4872.4235534473382</v>
      </c>
      <c r="S355" s="89">
        <f t="shared" si="49"/>
        <v>11368.825881318926</v>
      </c>
    </row>
    <row r="356" spans="1:19" x14ac:dyDescent="0.25">
      <c r="A356" s="37">
        <v>41296</v>
      </c>
      <c r="B356" s="13">
        <v>10</v>
      </c>
      <c r="C356" s="13" t="s">
        <v>78</v>
      </c>
      <c r="D356" s="13" t="s">
        <v>639</v>
      </c>
      <c r="E356" s="13">
        <v>3.9</v>
      </c>
      <c r="F356" s="13">
        <v>123</v>
      </c>
      <c r="G356" s="13">
        <v>1463.9</v>
      </c>
      <c r="H356" s="149">
        <f t="shared" si="43"/>
        <v>1.1882288814039994</v>
      </c>
      <c r="I356" s="150">
        <f t="shared" si="44"/>
        <v>1739.4482594873148</v>
      </c>
      <c r="J356" s="151">
        <f t="shared" si="45"/>
        <v>1.1945906065275189E-3</v>
      </c>
      <c r="K356" s="152">
        <f t="shared" si="46"/>
        <v>1.7487611888956349</v>
      </c>
      <c r="L356" s="146">
        <v>3.4924756911123565</v>
      </c>
      <c r="M356" s="147">
        <v>5112.6351642193786</v>
      </c>
      <c r="N356" s="146">
        <v>3.2239043104658163</v>
      </c>
      <c r="O356" s="147">
        <v>4719.473520090909</v>
      </c>
      <c r="P356" s="147">
        <v>9832.1086843102876</v>
      </c>
      <c r="Q356" s="89">
        <f t="shared" si="47"/>
        <v>2454.0648788253015</v>
      </c>
      <c r="R356" s="89">
        <f t="shared" si="48"/>
        <v>1840.5946728354545</v>
      </c>
      <c r="S356" s="89">
        <f t="shared" si="49"/>
        <v>4294.6595516607558</v>
      </c>
    </row>
    <row r="357" spans="1:19" x14ac:dyDescent="0.25">
      <c r="A357" s="37">
        <v>41296</v>
      </c>
      <c r="B357" s="13">
        <v>10</v>
      </c>
      <c r="C357" s="13" t="s">
        <v>78</v>
      </c>
      <c r="D357" s="13" t="s">
        <v>639</v>
      </c>
      <c r="E357" s="13">
        <v>3.4</v>
      </c>
      <c r="F357" s="13">
        <v>98</v>
      </c>
      <c r="G357" s="13">
        <v>1463.9</v>
      </c>
      <c r="H357" s="149">
        <f t="shared" ref="H357:H410" si="50">((+F357/200)^2)*PI()</f>
        <v>0.75429639612690924</v>
      </c>
      <c r="I357" s="150">
        <f t="shared" ref="I357:I420" si="51">G357*H357</f>
        <v>1104.2144942901825</v>
      </c>
      <c r="J357" s="151">
        <f t="shared" ref="J357:J420" si="52">((+E357/200)^2)*PI()</f>
        <v>9.0792027688745035E-4</v>
      </c>
      <c r="K357" s="152">
        <f t="shared" ref="K357:K410" si="53">G357*J357</f>
        <v>1.3291044933355387</v>
      </c>
      <c r="L357" s="146">
        <v>2.6182037646369625</v>
      </c>
      <c r="M357" s="147">
        <v>3832.7884910520497</v>
      </c>
      <c r="N357" s="146">
        <v>2.4168638951363803</v>
      </c>
      <c r="O357" s="147">
        <v>3538.0470560901472</v>
      </c>
      <c r="P357" s="147">
        <v>7370.8355471421964</v>
      </c>
      <c r="Q357" s="89">
        <f t="shared" si="47"/>
        <v>1839.7384757049838</v>
      </c>
      <c r="R357" s="89">
        <f t="shared" si="48"/>
        <v>1379.8383518751575</v>
      </c>
      <c r="S357" s="89">
        <f t="shared" si="49"/>
        <v>3219.5768275801411</v>
      </c>
    </row>
    <row r="358" spans="1:19" x14ac:dyDescent="0.25">
      <c r="A358" s="37">
        <v>41296</v>
      </c>
      <c r="B358" s="13">
        <v>10</v>
      </c>
      <c r="C358" s="13" t="s">
        <v>78</v>
      </c>
      <c r="D358" s="13" t="s">
        <v>639</v>
      </c>
      <c r="E358" s="13">
        <v>3.6</v>
      </c>
      <c r="F358" s="13">
        <v>110</v>
      </c>
      <c r="G358" s="13">
        <v>1463.9</v>
      </c>
      <c r="H358" s="149">
        <f t="shared" si="50"/>
        <v>0.9503317777109126</v>
      </c>
      <c r="I358" s="150">
        <f t="shared" si="51"/>
        <v>1391.190689391005</v>
      </c>
      <c r="J358" s="151">
        <f t="shared" si="52"/>
        <v>1.0178760197630931E-3</v>
      </c>
      <c r="K358" s="152">
        <f t="shared" si="53"/>
        <v>1.4900687053311921</v>
      </c>
      <c r="L358" s="146">
        <v>2.9521129426124522</v>
      </c>
      <c r="M358" s="147">
        <v>4321.5981366903688</v>
      </c>
      <c r="N358" s="146">
        <v>2.7250954573255548</v>
      </c>
      <c r="O358" s="147">
        <v>3989.2672399788798</v>
      </c>
      <c r="P358" s="147">
        <v>8310.8653766692478</v>
      </c>
      <c r="Q358" s="89">
        <f t="shared" ref="Q358:Q421" si="54">M358*0.48</f>
        <v>2074.3671056113772</v>
      </c>
      <c r="R358" s="89">
        <f t="shared" ref="R358:R421" si="55">O358*0.39</f>
        <v>1555.8142235917633</v>
      </c>
      <c r="S358" s="89">
        <f t="shared" ref="S358:S421" si="56">SUM(Q358:R358)</f>
        <v>3630.1813292031402</v>
      </c>
    </row>
    <row r="359" spans="1:19" x14ac:dyDescent="0.25">
      <c r="A359" s="37">
        <v>41296</v>
      </c>
      <c r="B359" s="13">
        <v>10</v>
      </c>
      <c r="C359" s="13" t="s">
        <v>78</v>
      </c>
      <c r="D359" s="13" t="s">
        <v>639</v>
      </c>
      <c r="E359" s="13">
        <v>3.4</v>
      </c>
      <c r="F359" s="13">
        <v>110</v>
      </c>
      <c r="G359" s="13">
        <v>1463.9</v>
      </c>
      <c r="H359" s="149">
        <f t="shared" si="50"/>
        <v>0.9503317777109126</v>
      </c>
      <c r="I359" s="150">
        <f t="shared" si="51"/>
        <v>1391.190689391005</v>
      </c>
      <c r="J359" s="151">
        <f t="shared" si="52"/>
        <v>9.0792027688745035E-4</v>
      </c>
      <c r="K359" s="152">
        <f t="shared" si="53"/>
        <v>1.3291044933355387</v>
      </c>
      <c r="L359" s="146">
        <v>2.6182037646369625</v>
      </c>
      <c r="M359" s="147">
        <v>3832.7884910520497</v>
      </c>
      <c r="N359" s="146">
        <v>2.4168638951363803</v>
      </c>
      <c r="O359" s="147">
        <v>3538.0470560901472</v>
      </c>
      <c r="P359" s="147">
        <v>7370.8355471421964</v>
      </c>
      <c r="Q359" s="89">
        <f t="shared" si="54"/>
        <v>1839.7384757049838</v>
      </c>
      <c r="R359" s="89">
        <f t="shared" si="55"/>
        <v>1379.8383518751575</v>
      </c>
      <c r="S359" s="89">
        <f t="shared" si="56"/>
        <v>3219.5768275801411</v>
      </c>
    </row>
    <row r="360" spans="1:19" x14ac:dyDescent="0.25">
      <c r="A360" s="37">
        <v>41296</v>
      </c>
      <c r="B360" s="13">
        <v>10</v>
      </c>
      <c r="C360" s="13" t="s">
        <v>78</v>
      </c>
      <c r="D360" s="13" t="s">
        <v>639</v>
      </c>
      <c r="E360" s="13">
        <v>3</v>
      </c>
      <c r="F360" s="13">
        <v>136</v>
      </c>
      <c r="G360" s="13">
        <v>1463.9</v>
      </c>
      <c r="H360" s="149">
        <f t="shared" si="50"/>
        <v>1.4526724430199207</v>
      </c>
      <c r="I360" s="150">
        <f t="shared" si="51"/>
        <v>2126.5671893368622</v>
      </c>
      <c r="J360" s="151">
        <f t="shared" si="52"/>
        <v>7.0685834705770342E-4</v>
      </c>
      <c r="K360" s="152">
        <f t="shared" si="53"/>
        <v>1.0347699342577721</v>
      </c>
      <c r="L360" s="146">
        <v>2.0130397566875509</v>
      </c>
      <c r="M360" s="147">
        <v>2946.8888998149059</v>
      </c>
      <c r="N360" s="146">
        <v>1.8582369993982784</v>
      </c>
      <c r="O360" s="147">
        <v>2720.2731434191401</v>
      </c>
      <c r="P360" s="147">
        <v>5667.162043234046</v>
      </c>
      <c r="Q360" s="89">
        <f t="shared" si="54"/>
        <v>1414.5066719111549</v>
      </c>
      <c r="R360" s="89">
        <f t="shared" si="55"/>
        <v>1060.9065259334648</v>
      </c>
      <c r="S360" s="89">
        <f t="shared" si="56"/>
        <v>2475.4131978446194</v>
      </c>
    </row>
    <row r="361" spans="1:19" x14ac:dyDescent="0.25">
      <c r="A361" s="37">
        <v>41296</v>
      </c>
      <c r="B361" s="13">
        <v>10</v>
      </c>
      <c r="C361" s="13" t="s">
        <v>78</v>
      </c>
      <c r="D361" s="13" t="s">
        <v>639</v>
      </c>
      <c r="E361" s="13">
        <v>2.4</v>
      </c>
      <c r="F361" s="13">
        <v>90</v>
      </c>
      <c r="G361" s="13">
        <v>1463.9</v>
      </c>
      <c r="H361" s="149">
        <f t="shared" si="50"/>
        <v>0.63617251235193317</v>
      </c>
      <c r="I361" s="150">
        <f t="shared" si="51"/>
        <v>931.292940831995</v>
      </c>
      <c r="J361" s="151">
        <f t="shared" si="52"/>
        <v>4.523893421169302E-4</v>
      </c>
      <c r="K361" s="152">
        <f t="shared" si="53"/>
        <v>0.66225275792497418</v>
      </c>
      <c r="L361" s="146">
        <v>1.2599152271644409</v>
      </c>
      <c r="M361" s="147">
        <v>1844.3899010460252</v>
      </c>
      <c r="N361" s="146">
        <v>1.1630277461954954</v>
      </c>
      <c r="O361" s="147">
        <v>1702.5563176555859</v>
      </c>
      <c r="P361" s="147">
        <v>3546.9462187016111</v>
      </c>
      <c r="Q361" s="89">
        <f t="shared" si="54"/>
        <v>885.30715250209209</v>
      </c>
      <c r="R361" s="89">
        <f t="shared" si="55"/>
        <v>663.9969638856785</v>
      </c>
      <c r="S361" s="89">
        <f t="shared" si="56"/>
        <v>1549.3041163877706</v>
      </c>
    </row>
    <row r="362" spans="1:19" x14ac:dyDescent="0.25">
      <c r="A362" s="37">
        <v>41296</v>
      </c>
      <c r="B362" s="13">
        <v>10</v>
      </c>
      <c r="C362" s="13" t="s">
        <v>78</v>
      </c>
      <c r="D362" s="13" t="s">
        <v>639</v>
      </c>
      <c r="E362" s="13">
        <v>1.8</v>
      </c>
      <c r="F362" s="13">
        <v>54</v>
      </c>
      <c r="G362" s="13">
        <v>1463.9</v>
      </c>
      <c r="H362" s="149">
        <f t="shared" si="50"/>
        <v>0.22902210444669593</v>
      </c>
      <c r="I362" s="150">
        <f t="shared" si="51"/>
        <v>335.26545869951821</v>
      </c>
      <c r="J362" s="151">
        <f t="shared" si="52"/>
        <v>2.5446900494077327E-4</v>
      </c>
      <c r="K362" s="152">
        <f t="shared" si="53"/>
        <v>0.37251717633279802</v>
      </c>
      <c r="L362" s="146">
        <v>0.68860469255005607</v>
      </c>
      <c r="M362" s="147">
        <v>1008.0484094240271</v>
      </c>
      <c r="N362" s="146">
        <v>0.6356509916929568</v>
      </c>
      <c r="O362" s="147">
        <v>930.52948673931951</v>
      </c>
      <c r="P362" s="147">
        <v>1938.5778961633466</v>
      </c>
      <c r="Q362" s="89">
        <f t="shared" si="54"/>
        <v>483.86323652353298</v>
      </c>
      <c r="R362" s="89">
        <f t="shared" si="55"/>
        <v>362.90649982833463</v>
      </c>
      <c r="S362" s="89">
        <f t="shared" si="56"/>
        <v>846.76973635186755</v>
      </c>
    </row>
    <row r="363" spans="1:19" x14ac:dyDescent="0.25">
      <c r="A363" s="37">
        <v>41296</v>
      </c>
      <c r="B363" s="13">
        <v>10</v>
      </c>
      <c r="C363" s="13" t="s">
        <v>78</v>
      </c>
      <c r="D363" s="13" t="s">
        <v>639</v>
      </c>
      <c r="E363" s="13">
        <v>4</v>
      </c>
      <c r="F363" s="13">
        <v>143</v>
      </c>
      <c r="G363" s="13">
        <v>1463.9</v>
      </c>
      <c r="H363" s="149">
        <f t="shared" si="50"/>
        <v>1.6060607043314417</v>
      </c>
      <c r="I363" s="150">
        <f t="shared" si="51"/>
        <v>2351.1122650707975</v>
      </c>
      <c r="J363" s="151">
        <f t="shared" si="52"/>
        <v>1.2566370614359172E-3</v>
      </c>
      <c r="K363" s="152">
        <f t="shared" si="53"/>
        <v>1.8395909942360393</v>
      </c>
      <c r="L363" s="146">
        <v>3.6831864054624925</v>
      </c>
      <c r="M363" s="147">
        <v>5391.8165789565428</v>
      </c>
      <c r="N363" s="146">
        <v>3.3999493708824269</v>
      </c>
      <c r="O363" s="147">
        <v>4977.185884034785</v>
      </c>
      <c r="P363" s="147">
        <v>10369.002462991328</v>
      </c>
      <c r="Q363" s="89">
        <f t="shared" si="54"/>
        <v>2588.0719578991407</v>
      </c>
      <c r="R363" s="89">
        <f t="shared" si="55"/>
        <v>1941.1024947735661</v>
      </c>
      <c r="S363" s="89">
        <f t="shared" si="56"/>
        <v>4529.174452672707</v>
      </c>
    </row>
    <row r="364" spans="1:19" x14ac:dyDescent="0.25">
      <c r="A364" s="37">
        <v>41296</v>
      </c>
      <c r="B364" s="13">
        <v>10</v>
      </c>
      <c r="C364" s="13" t="s">
        <v>78</v>
      </c>
      <c r="D364" s="13" t="s">
        <v>639</v>
      </c>
      <c r="E364" s="13">
        <v>6.3</v>
      </c>
      <c r="F364" s="13">
        <v>168</v>
      </c>
      <c r="G364" s="13">
        <v>1463.9</v>
      </c>
      <c r="H364" s="149">
        <f t="shared" si="50"/>
        <v>2.2167077763729579</v>
      </c>
      <c r="I364" s="150">
        <f t="shared" si="51"/>
        <v>3245.0385138323732</v>
      </c>
      <c r="J364" s="151">
        <f t="shared" si="52"/>
        <v>3.1172453105244723E-3</v>
      </c>
      <c r="K364" s="152">
        <f t="shared" si="53"/>
        <v>4.5633354100767756</v>
      </c>
      <c r="L364" s="146">
        <v>9.5612103085547222</v>
      </c>
      <c r="M364" s="147">
        <v>13996.655770693258</v>
      </c>
      <c r="N364" s="146">
        <v>8.825953235826864</v>
      </c>
      <c r="O364" s="147">
        <v>12920.312941926946</v>
      </c>
      <c r="P364" s="147">
        <v>26916.968712620204</v>
      </c>
      <c r="Q364" s="89">
        <f t="shared" si="54"/>
        <v>6718.3947699327637</v>
      </c>
      <c r="R364" s="89">
        <f t="shared" si="55"/>
        <v>5038.9220473515088</v>
      </c>
      <c r="S364" s="89">
        <f t="shared" si="56"/>
        <v>11757.316817284272</v>
      </c>
    </row>
    <row r="365" spans="1:19" x14ac:dyDescent="0.25">
      <c r="A365" s="37">
        <v>41296</v>
      </c>
      <c r="B365" s="13">
        <v>10</v>
      </c>
      <c r="C365" s="13" t="s">
        <v>78</v>
      </c>
      <c r="D365" s="13" t="s">
        <v>639</v>
      </c>
      <c r="E365" s="13">
        <v>2.6</v>
      </c>
      <c r="F365" s="13">
        <v>176</v>
      </c>
      <c r="G365" s="13">
        <v>1463.9</v>
      </c>
      <c r="H365" s="149">
        <f t="shared" si="50"/>
        <v>2.4328493509399358</v>
      </c>
      <c r="I365" s="150">
        <f t="shared" si="51"/>
        <v>3561.4481648409724</v>
      </c>
      <c r="J365" s="151">
        <f t="shared" si="52"/>
        <v>5.3092915845667516E-4</v>
      </c>
      <c r="K365" s="152">
        <f t="shared" si="53"/>
        <v>0.77722719506472682</v>
      </c>
      <c r="L365" s="146">
        <v>1.4905335226910954</v>
      </c>
      <c r="M365" s="147">
        <v>2181.9920238674945</v>
      </c>
      <c r="N365" s="146">
        <v>1.3759114947961502</v>
      </c>
      <c r="O365" s="147">
        <v>2014.1968372320844</v>
      </c>
      <c r="P365" s="147">
        <v>4196.1888610995793</v>
      </c>
      <c r="Q365" s="89">
        <f t="shared" si="54"/>
        <v>1047.3561714563973</v>
      </c>
      <c r="R365" s="89">
        <f t="shared" si="55"/>
        <v>785.53676652051297</v>
      </c>
      <c r="S365" s="89">
        <f t="shared" si="56"/>
        <v>1832.8929379769102</v>
      </c>
    </row>
    <row r="366" spans="1:19" x14ac:dyDescent="0.25">
      <c r="A366" s="37">
        <v>41296</v>
      </c>
      <c r="B366" s="13">
        <v>10</v>
      </c>
      <c r="C366" s="13" t="s">
        <v>78</v>
      </c>
      <c r="D366" s="13" t="s">
        <v>639</v>
      </c>
      <c r="E366" s="13">
        <v>3.5</v>
      </c>
      <c r="F366" s="13">
        <v>115</v>
      </c>
      <c r="G366" s="13">
        <v>1463.9</v>
      </c>
      <c r="H366" s="149">
        <f t="shared" si="50"/>
        <v>1.0386890710931251</v>
      </c>
      <c r="I366" s="150">
        <f t="shared" si="51"/>
        <v>1520.5369311732261</v>
      </c>
      <c r="J366" s="151">
        <f t="shared" si="52"/>
        <v>9.6211275016187424E-4</v>
      </c>
      <c r="K366" s="152">
        <f t="shared" si="53"/>
        <v>1.4084368549619677</v>
      </c>
      <c r="L366" s="146">
        <v>2.782534836843396</v>
      </c>
      <c r="M366" s="147">
        <v>4073.3527476550476</v>
      </c>
      <c r="N366" s="146">
        <v>2.5685579078901388</v>
      </c>
      <c r="O366" s="147">
        <v>3760.1119213603743</v>
      </c>
      <c r="P366" s="147">
        <v>7833.4646690154223</v>
      </c>
      <c r="Q366" s="89">
        <f t="shared" si="54"/>
        <v>1955.2093188744227</v>
      </c>
      <c r="R366" s="89">
        <f t="shared" si="55"/>
        <v>1466.4436493305461</v>
      </c>
      <c r="S366" s="89">
        <f t="shared" si="56"/>
        <v>3421.6529682049686</v>
      </c>
    </row>
    <row r="367" spans="1:19" x14ac:dyDescent="0.25">
      <c r="A367" s="37">
        <v>41296</v>
      </c>
      <c r="B367" s="13">
        <v>10</v>
      </c>
      <c r="C367" s="13" t="s">
        <v>78</v>
      </c>
      <c r="D367" s="13" t="s">
        <v>639</v>
      </c>
      <c r="E367" s="13">
        <v>4.4000000000000004</v>
      </c>
      <c r="F367" s="13">
        <v>198</v>
      </c>
      <c r="G367" s="13">
        <v>1463.9</v>
      </c>
      <c r="H367" s="149">
        <f t="shared" si="50"/>
        <v>3.0790749597833562</v>
      </c>
      <c r="I367" s="150">
        <f t="shared" si="51"/>
        <v>4507.4578336268551</v>
      </c>
      <c r="J367" s="151">
        <f t="shared" si="52"/>
        <v>1.5205308443374602E-3</v>
      </c>
      <c r="K367" s="152">
        <f t="shared" si="53"/>
        <v>2.2259051030256081</v>
      </c>
      <c r="L367" s="146">
        <v>4.4993350813981046</v>
      </c>
      <c r="M367" s="147">
        <v>6586.5766256586858</v>
      </c>
      <c r="N367" s="146">
        <v>4.1533362136385907</v>
      </c>
      <c r="O367" s="147">
        <v>6080.0688831455336</v>
      </c>
      <c r="P367" s="147">
        <v>12666.64550880422</v>
      </c>
      <c r="Q367" s="89">
        <f t="shared" si="54"/>
        <v>3161.5567803161689</v>
      </c>
      <c r="R367" s="89">
        <f t="shared" si="55"/>
        <v>2371.2268644267583</v>
      </c>
      <c r="S367" s="89">
        <f t="shared" si="56"/>
        <v>5532.7836447429272</v>
      </c>
    </row>
    <row r="368" spans="1:19" x14ac:dyDescent="0.25">
      <c r="A368" s="37">
        <v>41296</v>
      </c>
      <c r="B368" s="13">
        <v>10</v>
      </c>
      <c r="C368" s="13" t="s">
        <v>78</v>
      </c>
      <c r="D368" s="13" t="s">
        <v>639</v>
      </c>
      <c r="E368" s="13">
        <v>5.5</v>
      </c>
      <c r="F368" s="13">
        <v>164</v>
      </c>
      <c r="G368" s="13">
        <v>1463.9</v>
      </c>
      <c r="H368" s="149">
        <f t="shared" si="50"/>
        <v>2.1124069002737764</v>
      </c>
      <c r="I368" s="150">
        <f t="shared" si="51"/>
        <v>3092.3524613107816</v>
      </c>
      <c r="J368" s="151">
        <f t="shared" si="52"/>
        <v>2.3758294442772811E-3</v>
      </c>
      <c r="K368" s="152">
        <f t="shared" si="53"/>
        <v>3.4779767234775121</v>
      </c>
      <c r="L368" s="146">
        <v>7.1888490608195941</v>
      </c>
      <c r="M368" s="147">
        <v>10523.756140133804</v>
      </c>
      <c r="N368" s="146">
        <v>6.6360265680425679</v>
      </c>
      <c r="O368" s="147">
        <v>9714.479292957516</v>
      </c>
      <c r="P368" s="147">
        <v>20238.235433091322</v>
      </c>
      <c r="Q368" s="89">
        <f t="shared" si="54"/>
        <v>5051.402947264226</v>
      </c>
      <c r="R368" s="89">
        <f t="shared" si="55"/>
        <v>3788.6469242534313</v>
      </c>
      <c r="S368" s="89">
        <f t="shared" si="56"/>
        <v>8840.0498715176582</v>
      </c>
    </row>
    <row r="369" spans="1:19" x14ac:dyDescent="0.25">
      <c r="A369" s="37">
        <v>41296</v>
      </c>
      <c r="B369" s="13">
        <v>10</v>
      </c>
      <c r="C369" s="13" t="s">
        <v>78</v>
      </c>
      <c r="D369" s="13" t="s">
        <v>639</v>
      </c>
      <c r="E369" s="13">
        <v>3.1</v>
      </c>
      <c r="F369" s="13">
        <v>103</v>
      </c>
      <c r="G369" s="13">
        <v>1463.9</v>
      </c>
      <c r="H369" s="149">
        <f t="shared" si="50"/>
        <v>0.83322891154835288</v>
      </c>
      <c r="I369" s="150">
        <f t="shared" si="51"/>
        <v>1219.7638036156338</v>
      </c>
      <c r="J369" s="151">
        <f t="shared" si="52"/>
        <v>7.5476763502494771E-4</v>
      </c>
      <c r="K369" s="152">
        <f t="shared" si="53"/>
        <v>1.104904340913021</v>
      </c>
      <c r="L369" s="146">
        <v>2.1565387898623771</v>
      </c>
      <c r="M369" s="147">
        <v>3156.957134479534</v>
      </c>
      <c r="N369" s="146">
        <v>1.9907009569219605</v>
      </c>
      <c r="O369" s="147">
        <v>2914.1871308380582</v>
      </c>
      <c r="P369" s="147">
        <v>6071.1442653175927</v>
      </c>
      <c r="Q369" s="89">
        <f t="shared" si="54"/>
        <v>1515.3394245501763</v>
      </c>
      <c r="R369" s="89">
        <f t="shared" si="55"/>
        <v>1136.5329810268427</v>
      </c>
      <c r="S369" s="89">
        <f t="shared" si="56"/>
        <v>2651.872405577019</v>
      </c>
    </row>
    <row r="370" spans="1:19" x14ac:dyDescent="0.25">
      <c r="A370" s="37">
        <v>41296</v>
      </c>
      <c r="B370" s="13">
        <v>10</v>
      </c>
      <c r="C370" s="13" t="s">
        <v>78</v>
      </c>
      <c r="D370" s="13" t="s">
        <v>639</v>
      </c>
      <c r="E370" s="13">
        <v>2.2000000000000002</v>
      </c>
      <c r="F370" s="13">
        <v>53</v>
      </c>
      <c r="G370" s="13">
        <v>1463.9</v>
      </c>
      <c r="H370" s="149">
        <f t="shared" si="50"/>
        <v>0.22061834409834324</v>
      </c>
      <c r="I370" s="150">
        <f t="shared" si="51"/>
        <v>322.96319392556467</v>
      </c>
      <c r="J370" s="151">
        <f t="shared" si="52"/>
        <v>3.8013271108436504E-4</v>
      </c>
      <c r="K370" s="152">
        <f t="shared" si="53"/>
        <v>0.55647627575640202</v>
      </c>
      <c r="L370" s="146">
        <v>1.0495070177308445</v>
      </c>
      <c r="M370" s="147">
        <v>1536.3733232561833</v>
      </c>
      <c r="N370" s="146">
        <v>0.96879992806734261</v>
      </c>
      <c r="O370" s="147">
        <v>1418.226214697783</v>
      </c>
      <c r="P370" s="147">
        <v>2954.5995379539663</v>
      </c>
      <c r="Q370" s="89">
        <f t="shared" si="54"/>
        <v>737.45919516296794</v>
      </c>
      <c r="R370" s="89">
        <f t="shared" si="55"/>
        <v>553.10822373213534</v>
      </c>
      <c r="S370" s="89">
        <f t="shared" si="56"/>
        <v>1290.5674188951034</v>
      </c>
    </row>
    <row r="371" spans="1:19" x14ac:dyDescent="0.25">
      <c r="A371" s="37">
        <v>41296</v>
      </c>
      <c r="B371" s="13">
        <v>10</v>
      </c>
      <c r="C371" s="13" t="s">
        <v>78</v>
      </c>
      <c r="D371" s="13" t="s">
        <v>639</v>
      </c>
      <c r="E371" s="13">
        <v>2.9</v>
      </c>
      <c r="F371" s="13">
        <v>68</v>
      </c>
      <c r="G371" s="13">
        <v>1463.9</v>
      </c>
      <c r="H371" s="149">
        <f t="shared" si="50"/>
        <v>0.36316811075498018</v>
      </c>
      <c r="I371" s="150">
        <f t="shared" si="51"/>
        <v>531.64179733421554</v>
      </c>
      <c r="J371" s="151">
        <f t="shared" si="52"/>
        <v>6.6051985541725389E-4</v>
      </c>
      <c r="K371" s="152">
        <f t="shared" si="53"/>
        <v>0.96693501634531798</v>
      </c>
      <c r="L371" s="146">
        <v>1.8747074824894141</v>
      </c>
      <c r="M371" s="147">
        <v>2744.3842836162535</v>
      </c>
      <c r="N371" s="146">
        <v>1.7305424770859783</v>
      </c>
      <c r="O371" s="147">
        <v>2533.3411322061638</v>
      </c>
      <c r="P371" s="147">
        <v>5277.7254158224168</v>
      </c>
      <c r="Q371" s="89">
        <f t="shared" si="54"/>
        <v>1317.3044561358017</v>
      </c>
      <c r="R371" s="89">
        <f t="shared" si="55"/>
        <v>988.00304156040397</v>
      </c>
      <c r="S371" s="89">
        <f t="shared" si="56"/>
        <v>2305.3074976962057</v>
      </c>
    </row>
    <row r="372" spans="1:19" x14ac:dyDescent="0.25">
      <c r="A372" s="37">
        <v>41296</v>
      </c>
      <c r="B372" s="13">
        <v>10</v>
      </c>
      <c r="C372" s="13" t="s">
        <v>78</v>
      </c>
      <c r="D372" s="13" t="s">
        <v>639</v>
      </c>
      <c r="E372" s="13">
        <v>4</v>
      </c>
      <c r="F372" s="13">
        <v>79</v>
      </c>
      <c r="G372" s="13">
        <v>1463.9</v>
      </c>
      <c r="H372" s="149">
        <f t="shared" si="50"/>
        <v>0.49016699377634754</v>
      </c>
      <c r="I372" s="150">
        <f t="shared" si="51"/>
        <v>717.55546218919517</v>
      </c>
      <c r="J372" s="151">
        <f t="shared" si="52"/>
        <v>1.2566370614359172E-3</v>
      </c>
      <c r="K372" s="152">
        <f t="shared" si="53"/>
        <v>1.8395909942360393</v>
      </c>
      <c r="L372" s="146">
        <v>3.6831864054624925</v>
      </c>
      <c r="M372" s="147">
        <v>5391.8165789565428</v>
      </c>
      <c r="N372" s="146">
        <v>3.3999493708824269</v>
      </c>
      <c r="O372" s="147">
        <v>4977.185884034785</v>
      </c>
      <c r="P372" s="147">
        <v>10369.002462991328</v>
      </c>
      <c r="Q372" s="89">
        <f t="shared" si="54"/>
        <v>2588.0719578991407</v>
      </c>
      <c r="R372" s="89">
        <f t="shared" si="55"/>
        <v>1941.1024947735661</v>
      </c>
      <c r="S372" s="89">
        <f t="shared" si="56"/>
        <v>4529.174452672707</v>
      </c>
    </row>
    <row r="373" spans="1:19" x14ac:dyDescent="0.25">
      <c r="A373" s="37">
        <v>41296</v>
      </c>
      <c r="B373" s="13">
        <v>10</v>
      </c>
      <c r="C373" s="13" t="s">
        <v>78</v>
      </c>
      <c r="D373" s="13" t="s">
        <v>639</v>
      </c>
      <c r="E373" s="13">
        <v>5.5</v>
      </c>
      <c r="F373" s="13">
        <v>124</v>
      </c>
      <c r="G373" s="13">
        <v>1463.9</v>
      </c>
      <c r="H373" s="149">
        <f t="shared" si="50"/>
        <v>1.2076282160399165</v>
      </c>
      <c r="I373" s="150">
        <f t="shared" si="51"/>
        <v>1767.8469454608339</v>
      </c>
      <c r="J373" s="151">
        <f t="shared" si="52"/>
        <v>2.3758294442772811E-3</v>
      </c>
      <c r="K373" s="152">
        <f t="shared" si="53"/>
        <v>3.4779767234775121</v>
      </c>
      <c r="L373" s="146">
        <v>7.1888490608195941</v>
      </c>
      <c r="M373" s="147">
        <v>10523.756140133804</v>
      </c>
      <c r="N373" s="146">
        <v>6.6360265680425679</v>
      </c>
      <c r="O373" s="147">
        <v>9714.479292957516</v>
      </c>
      <c r="P373" s="147">
        <v>20238.235433091322</v>
      </c>
      <c r="Q373" s="89">
        <f t="shared" si="54"/>
        <v>5051.402947264226</v>
      </c>
      <c r="R373" s="89">
        <f t="shared" si="55"/>
        <v>3788.6469242534313</v>
      </c>
      <c r="S373" s="89">
        <f t="shared" si="56"/>
        <v>8840.0498715176582</v>
      </c>
    </row>
    <row r="374" spans="1:19" x14ac:dyDescent="0.25">
      <c r="A374" s="37">
        <v>41296</v>
      </c>
      <c r="B374" s="13">
        <v>10</v>
      </c>
      <c r="C374" s="13" t="s">
        <v>78</v>
      </c>
      <c r="D374" s="13" t="s">
        <v>639</v>
      </c>
      <c r="E374" s="153">
        <v>2.2999999999999998</v>
      </c>
      <c r="F374" s="153">
        <v>6.8</v>
      </c>
      <c r="G374" s="13">
        <v>1463.9</v>
      </c>
      <c r="H374" s="149">
        <f t="shared" si="50"/>
        <v>3.6316811075498014E-3</v>
      </c>
      <c r="I374" s="150">
        <f t="shared" si="51"/>
        <v>5.3164179733421548</v>
      </c>
      <c r="J374" s="151">
        <f t="shared" si="52"/>
        <v>4.154756284372501E-4</v>
      </c>
      <c r="K374" s="152">
        <f t="shared" si="53"/>
        <v>0.60821477246929045</v>
      </c>
      <c r="L374" s="146">
        <v>1.1521954949945417</v>
      </c>
      <c r="M374" s="147">
        <v>1686.6989851225096</v>
      </c>
      <c r="N374" s="146">
        <v>1.0635916614294614</v>
      </c>
      <c r="O374" s="147">
        <v>1556.9918331665885</v>
      </c>
      <c r="P374" s="147">
        <v>3243.6908182890984</v>
      </c>
      <c r="Q374" s="89">
        <f t="shared" si="54"/>
        <v>809.61551285880455</v>
      </c>
      <c r="R374" s="89">
        <f t="shared" si="55"/>
        <v>607.22681493496952</v>
      </c>
      <c r="S374" s="89">
        <f t="shared" si="56"/>
        <v>1416.8423277937741</v>
      </c>
    </row>
    <row r="375" spans="1:19" x14ac:dyDescent="0.25">
      <c r="A375" s="37">
        <v>41296</v>
      </c>
      <c r="B375" s="13">
        <v>10</v>
      </c>
      <c r="C375" s="13" t="s">
        <v>78</v>
      </c>
      <c r="D375" s="13" t="s">
        <v>639</v>
      </c>
      <c r="E375" s="13">
        <v>2.9</v>
      </c>
      <c r="F375" s="13">
        <v>85</v>
      </c>
      <c r="G375" s="13">
        <v>1463.9</v>
      </c>
      <c r="H375" s="149">
        <f t="shared" si="50"/>
        <v>0.56745017305465628</v>
      </c>
      <c r="I375" s="150">
        <f t="shared" si="51"/>
        <v>830.6903083347114</v>
      </c>
      <c r="J375" s="151">
        <f t="shared" si="52"/>
        <v>6.6051985541725389E-4</v>
      </c>
      <c r="K375" s="152">
        <f t="shared" si="53"/>
        <v>0.96693501634531798</v>
      </c>
      <c r="L375" s="146">
        <v>1.8747074824894141</v>
      </c>
      <c r="M375" s="147">
        <v>2744.3842836162535</v>
      </c>
      <c r="N375" s="146">
        <v>1.7305424770859783</v>
      </c>
      <c r="O375" s="147">
        <v>2533.3411322061638</v>
      </c>
      <c r="P375" s="147">
        <v>5277.7254158224168</v>
      </c>
      <c r="Q375" s="89">
        <f t="shared" si="54"/>
        <v>1317.3044561358017</v>
      </c>
      <c r="R375" s="89">
        <f t="shared" si="55"/>
        <v>988.00304156040397</v>
      </c>
      <c r="S375" s="89">
        <f t="shared" si="56"/>
        <v>2305.3074976962057</v>
      </c>
    </row>
    <row r="376" spans="1:19" x14ac:dyDescent="0.25">
      <c r="A376" s="37">
        <v>41296</v>
      </c>
      <c r="B376" s="13">
        <v>10</v>
      </c>
      <c r="C376" s="13" t="s">
        <v>78</v>
      </c>
      <c r="D376" s="13" t="s">
        <v>639</v>
      </c>
      <c r="E376" s="13">
        <v>1.8</v>
      </c>
      <c r="F376" s="13">
        <v>90</v>
      </c>
      <c r="G376" s="13">
        <v>1463.9</v>
      </c>
      <c r="H376" s="149">
        <f t="shared" si="50"/>
        <v>0.63617251235193317</v>
      </c>
      <c r="I376" s="150">
        <f t="shared" si="51"/>
        <v>931.292940831995</v>
      </c>
      <c r="J376" s="151">
        <f t="shared" si="52"/>
        <v>2.5446900494077327E-4</v>
      </c>
      <c r="K376" s="152">
        <f t="shared" si="53"/>
        <v>0.37251717633279802</v>
      </c>
      <c r="L376" s="146">
        <v>0.68860469255005607</v>
      </c>
      <c r="M376" s="147">
        <v>1008.0484094240271</v>
      </c>
      <c r="N376" s="146">
        <v>0.6356509916929568</v>
      </c>
      <c r="O376" s="147">
        <v>930.52948673931951</v>
      </c>
      <c r="P376" s="147">
        <v>1938.5778961633466</v>
      </c>
      <c r="Q376" s="89">
        <f t="shared" si="54"/>
        <v>483.86323652353298</v>
      </c>
      <c r="R376" s="89">
        <f t="shared" si="55"/>
        <v>362.90649982833463</v>
      </c>
      <c r="S376" s="89">
        <f t="shared" si="56"/>
        <v>846.76973635186755</v>
      </c>
    </row>
    <row r="377" spans="1:19" x14ac:dyDescent="0.25">
      <c r="A377" s="37">
        <v>41296</v>
      </c>
      <c r="B377" s="13">
        <v>10</v>
      </c>
      <c r="C377" s="13" t="s">
        <v>78</v>
      </c>
      <c r="D377" s="13" t="s">
        <v>639</v>
      </c>
      <c r="E377" s="13">
        <v>1.2</v>
      </c>
      <c r="F377" s="13">
        <v>49</v>
      </c>
      <c r="G377" s="13">
        <v>1463.9</v>
      </c>
      <c r="H377" s="149">
        <f t="shared" si="50"/>
        <v>0.18857409903172731</v>
      </c>
      <c r="I377" s="150">
        <f t="shared" si="51"/>
        <v>276.05362357254563</v>
      </c>
      <c r="J377" s="151">
        <f t="shared" si="52"/>
        <v>1.1309733552923255E-4</v>
      </c>
      <c r="K377" s="152">
        <f t="shared" si="53"/>
        <v>0.16556318948124354</v>
      </c>
      <c r="L377" s="146">
        <v>0.29388561837100363</v>
      </c>
      <c r="M377" s="147">
        <v>430.21915673331222</v>
      </c>
      <c r="N377" s="146">
        <v>0.27128581431827348</v>
      </c>
      <c r="O377" s="147">
        <v>397.13530358052054</v>
      </c>
      <c r="P377" s="147">
        <v>827.35446031383276</v>
      </c>
      <c r="Q377" s="89">
        <f t="shared" si="54"/>
        <v>206.50519523198986</v>
      </c>
      <c r="R377" s="89">
        <f t="shared" si="55"/>
        <v>154.88276839640301</v>
      </c>
      <c r="S377" s="89">
        <f t="shared" si="56"/>
        <v>361.38796362839287</v>
      </c>
    </row>
    <row r="378" spans="1:19" x14ac:dyDescent="0.25">
      <c r="A378" s="37">
        <v>41296</v>
      </c>
      <c r="B378" s="13">
        <v>10</v>
      </c>
      <c r="C378" s="13" t="s">
        <v>78</v>
      </c>
      <c r="D378" s="13" t="s">
        <v>639</v>
      </c>
      <c r="E378" s="13">
        <v>0.9</v>
      </c>
      <c r="F378" s="13">
        <v>48</v>
      </c>
      <c r="G378" s="13">
        <v>1463.9</v>
      </c>
      <c r="H378" s="149">
        <f t="shared" si="50"/>
        <v>0.18095573684677208</v>
      </c>
      <c r="I378" s="150">
        <f t="shared" si="51"/>
        <v>264.90110316998965</v>
      </c>
      <c r="J378" s="151">
        <f t="shared" si="52"/>
        <v>6.3617251235193318E-5</v>
      </c>
      <c r="K378" s="152">
        <f t="shared" si="53"/>
        <v>9.3129294083199504E-2</v>
      </c>
      <c r="L378" s="146">
        <v>0.16062272406906555</v>
      </c>
      <c r="M378" s="147">
        <v>235.13560576470508</v>
      </c>
      <c r="N378" s="146">
        <v>0.14827083658815443</v>
      </c>
      <c r="O378" s="147">
        <v>217.05367768139928</v>
      </c>
      <c r="P378" s="147">
        <v>452.18928344610435</v>
      </c>
      <c r="Q378" s="89">
        <f t="shared" si="54"/>
        <v>112.86509076705843</v>
      </c>
      <c r="R378" s="89">
        <f t="shared" si="55"/>
        <v>84.650934295745728</v>
      </c>
      <c r="S378" s="89">
        <f t="shared" si="56"/>
        <v>197.51602506280415</v>
      </c>
    </row>
    <row r="379" spans="1:19" x14ac:dyDescent="0.25">
      <c r="A379" s="37">
        <v>41296</v>
      </c>
      <c r="B379" s="13">
        <v>10</v>
      </c>
      <c r="C379" s="13" t="s">
        <v>78</v>
      </c>
      <c r="D379" s="13" t="s">
        <v>639</v>
      </c>
      <c r="E379" s="13">
        <v>1.8</v>
      </c>
      <c r="F379" s="13">
        <v>50</v>
      </c>
      <c r="G379" s="13">
        <v>1463.9</v>
      </c>
      <c r="H379" s="149">
        <f t="shared" si="50"/>
        <v>0.19634954084936207</v>
      </c>
      <c r="I379" s="150">
        <f t="shared" si="51"/>
        <v>287.43609284938117</v>
      </c>
      <c r="J379" s="151">
        <f t="shared" si="52"/>
        <v>2.5446900494077327E-4</v>
      </c>
      <c r="K379" s="152">
        <f t="shared" si="53"/>
        <v>0.37251717633279802</v>
      </c>
      <c r="L379" s="146">
        <v>0.68860469255005607</v>
      </c>
      <c r="M379" s="147">
        <v>1008.0484094240271</v>
      </c>
      <c r="N379" s="146">
        <v>0.6356509916929568</v>
      </c>
      <c r="O379" s="147">
        <v>930.52948673931951</v>
      </c>
      <c r="P379" s="147">
        <v>1938.5778961633466</v>
      </c>
      <c r="Q379" s="89">
        <f t="shared" si="54"/>
        <v>483.86323652353298</v>
      </c>
      <c r="R379" s="89">
        <f t="shared" si="55"/>
        <v>362.90649982833463</v>
      </c>
      <c r="S379" s="89">
        <f t="shared" si="56"/>
        <v>846.76973635186755</v>
      </c>
    </row>
    <row r="380" spans="1:19" x14ac:dyDescent="0.25">
      <c r="A380" s="37">
        <v>41296</v>
      </c>
      <c r="B380" s="13">
        <v>10</v>
      </c>
      <c r="C380" s="13" t="s">
        <v>78</v>
      </c>
      <c r="D380" s="13" t="s">
        <v>639</v>
      </c>
      <c r="E380" s="13">
        <v>1</v>
      </c>
      <c r="F380" s="13">
        <v>41</v>
      </c>
      <c r="G380" s="13">
        <v>1463.9</v>
      </c>
      <c r="H380" s="149">
        <f t="shared" si="50"/>
        <v>0.13202543126711103</v>
      </c>
      <c r="I380" s="150">
        <f t="shared" si="51"/>
        <v>193.27202883192385</v>
      </c>
      <c r="J380" s="151">
        <f t="shared" si="52"/>
        <v>7.8539816339744827E-5</v>
      </c>
      <c r="K380" s="152">
        <f t="shared" si="53"/>
        <v>0.11497443713975246</v>
      </c>
      <c r="L380" s="146">
        <v>0.20039999999999999</v>
      </c>
      <c r="M380" s="147">
        <v>293.36556000000002</v>
      </c>
      <c r="N380" s="146">
        <v>0.18498924</v>
      </c>
      <c r="O380" s="147">
        <v>270.80574843599999</v>
      </c>
      <c r="P380" s="147">
        <v>564.171308436</v>
      </c>
      <c r="Q380" s="89">
        <f t="shared" si="54"/>
        <v>140.81546879999999</v>
      </c>
      <c r="R380" s="89">
        <f t="shared" si="55"/>
        <v>105.61424189003999</v>
      </c>
      <c r="S380" s="89">
        <f t="shared" si="56"/>
        <v>246.42971069004</v>
      </c>
    </row>
    <row r="381" spans="1:19" x14ac:dyDescent="0.25">
      <c r="A381" s="37">
        <v>41296</v>
      </c>
      <c r="B381" s="13">
        <v>10</v>
      </c>
      <c r="C381" s="13" t="s">
        <v>78</v>
      </c>
      <c r="D381" s="13" t="s">
        <v>639</v>
      </c>
      <c r="E381" s="13">
        <v>1.6</v>
      </c>
      <c r="F381" s="13">
        <v>70</v>
      </c>
      <c r="G381" s="13">
        <v>1463.9</v>
      </c>
      <c r="H381" s="149">
        <f t="shared" si="50"/>
        <v>0.38484510006474959</v>
      </c>
      <c r="I381" s="150">
        <f t="shared" si="51"/>
        <v>563.37474198478697</v>
      </c>
      <c r="J381" s="151">
        <f t="shared" si="52"/>
        <v>2.0106192982974675E-4</v>
      </c>
      <c r="K381" s="152">
        <f t="shared" si="53"/>
        <v>0.29433455907776629</v>
      </c>
      <c r="L381" s="146">
        <v>0.53771194073492279</v>
      </c>
      <c r="M381" s="147">
        <v>787.15651004185349</v>
      </c>
      <c r="N381" s="146">
        <v>0.49636189249240725</v>
      </c>
      <c r="O381" s="147">
        <v>726.62417441963498</v>
      </c>
      <c r="P381" s="147">
        <v>1513.7806844614884</v>
      </c>
      <c r="Q381" s="89">
        <f t="shared" si="54"/>
        <v>377.83512482008967</v>
      </c>
      <c r="R381" s="89">
        <f t="shared" si="55"/>
        <v>283.38342802365764</v>
      </c>
      <c r="S381" s="89">
        <f t="shared" si="56"/>
        <v>661.21855284374737</v>
      </c>
    </row>
    <row r="382" spans="1:19" x14ac:dyDescent="0.25">
      <c r="A382" s="37">
        <v>41296</v>
      </c>
      <c r="B382" s="13">
        <v>10</v>
      </c>
      <c r="C382" s="13" t="s">
        <v>78</v>
      </c>
      <c r="D382" s="13" t="s">
        <v>639</v>
      </c>
      <c r="E382" s="13">
        <v>3</v>
      </c>
      <c r="F382" s="13">
        <v>104</v>
      </c>
      <c r="G382" s="13">
        <v>1463.9</v>
      </c>
      <c r="H382" s="149">
        <f t="shared" si="50"/>
        <v>0.8494866535306802</v>
      </c>
      <c r="I382" s="150">
        <f t="shared" si="51"/>
        <v>1243.5635121035627</v>
      </c>
      <c r="J382" s="151">
        <f t="shared" si="52"/>
        <v>7.0685834705770342E-4</v>
      </c>
      <c r="K382" s="152">
        <f t="shared" si="53"/>
        <v>1.0347699342577721</v>
      </c>
      <c r="L382" s="146">
        <v>2.0130397566875509</v>
      </c>
      <c r="M382" s="147">
        <v>2946.8888998149059</v>
      </c>
      <c r="N382" s="146">
        <v>1.8582369993982784</v>
      </c>
      <c r="O382" s="147">
        <v>2720.2731434191401</v>
      </c>
      <c r="P382" s="147">
        <v>5667.162043234046</v>
      </c>
      <c r="Q382" s="89">
        <f t="shared" si="54"/>
        <v>1414.5066719111549</v>
      </c>
      <c r="R382" s="89">
        <f t="shared" si="55"/>
        <v>1060.9065259334648</v>
      </c>
      <c r="S382" s="89">
        <f t="shared" si="56"/>
        <v>2475.4131978446194</v>
      </c>
    </row>
    <row r="383" spans="1:19" x14ac:dyDescent="0.25">
      <c r="A383" s="37">
        <v>41296</v>
      </c>
      <c r="B383" s="13">
        <v>10</v>
      </c>
      <c r="C383" s="13" t="s">
        <v>78</v>
      </c>
      <c r="D383" s="13" t="s">
        <v>639</v>
      </c>
      <c r="E383" s="13">
        <v>2.8</v>
      </c>
      <c r="F383" s="13">
        <v>85</v>
      </c>
      <c r="G383" s="13">
        <v>1463.9</v>
      </c>
      <c r="H383" s="149">
        <f t="shared" si="50"/>
        <v>0.56745017305465628</v>
      </c>
      <c r="I383" s="150">
        <f t="shared" si="51"/>
        <v>830.6903083347114</v>
      </c>
      <c r="J383" s="151">
        <f t="shared" si="52"/>
        <v>6.1575216010359933E-4</v>
      </c>
      <c r="K383" s="152">
        <f t="shared" si="53"/>
        <v>0.90139958717565916</v>
      </c>
      <c r="L383" s="146">
        <v>1.7415244777993006</v>
      </c>
      <c r="M383" s="147">
        <v>2549.4176830503966</v>
      </c>
      <c r="N383" s="146">
        <v>1.6076012454565345</v>
      </c>
      <c r="O383" s="147">
        <v>2353.3674632238208</v>
      </c>
      <c r="P383" s="147">
        <v>4902.7851462742174</v>
      </c>
      <c r="Q383" s="89">
        <f t="shared" si="54"/>
        <v>1223.7204878641903</v>
      </c>
      <c r="R383" s="89">
        <f t="shared" si="55"/>
        <v>917.81331065729012</v>
      </c>
      <c r="S383" s="89">
        <f t="shared" si="56"/>
        <v>2141.5337985214805</v>
      </c>
    </row>
    <row r="384" spans="1:19" x14ac:dyDescent="0.25">
      <c r="A384" s="37">
        <v>41296</v>
      </c>
      <c r="B384" s="13">
        <v>10</v>
      </c>
      <c r="C384" s="13" t="s">
        <v>78</v>
      </c>
      <c r="D384" s="13" t="s">
        <v>639</v>
      </c>
      <c r="E384" s="13">
        <v>5.2</v>
      </c>
      <c r="F384" s="13">
        <v>82</v>
      </c>
      <c r="G384" s="13">
        <v>1463.9</v>
      </c>
      <c r="H384" s="149">
        <f t="shared" si="50"/>
        <v>0.52810172506844411</v>
      </c>
      <c r="I384" s="150">
        <f t="shared" si="51"/>
        <v>773.08811532769539</v>
      </c>
      <c r="J384" s="151">
        <f t="shared" si="52"/>
        <v>2.1237166338267006E-3</v>
      </c>
      <c r="K384" s="152">
        <f t="shared" si="53"/>
        <v>3.1089087802589073</v>
      </c>
      <c r="L384" s="146">
        <v>6.390057098564216</v>
      </c>
      <c r="M384" s="147">
        <v>9354.4045865881562</v>
      </c>
      <c r="N384" s="146">
        <v>5.8986617076846279</v>
      </c>
      <c r="O384" s="147">
        <v>8635.050873879527</v>
      </c>
      <c r="P384" s="147">
        <v>17989.455460467681</v>
      </c>
      <c r="Q384" s="89">
        <f t="shared" si="54"/>
        <v>4490.1142015623145</v>
      </c>
      <c r="R384" s="89">
        <f t="shared" si="55"/>
        <v>3367.6698408130155</v>
      </c>
      <c r="S384" s="89">
        <f t="shared" si="56"/>
        <v>7857.7840423753296</v>
      </c>
    </row>
    <row r="385" spans="1:19" x14ac:dyDescent="0.25">
      <c r="A385" s="37">
        <v>41296</v>
      </c>
      <c r="B385" s="13">
        <v>10</v>
      </c>
      <c r="C385" s="13" t="s">
        <v>78</v>
      </c>
      <c r="D385" s="13" t="s">
        <v>639</v>
      </c>
      <c r="E385" s="13">
        <v>2.2999999999999998</v>
      </c>
      <c r="F385" s="13">
        <v>68</v>
      </c>
      <c r="G385" s="13">
        <v>1463.9</v>
      </c>
      <c r="H385" s="149">
        <f t="shared" si="50"/>
        <v>0.36316811075498018</v>
      </c>
      <c r="I385" s="150">
        <f t="shared" si="51"/>
        <v>531.64179733421554</v>
      </c>
      <c r="J385" s="151">
        <f t="shared" si="52"/>
        <v>4.154756284372501E-4</v>
      </c>
      <c r="K385" s="152">
        <f t="shared" si="53"/>
        <v>0.60821477246929045</v>
      </c>
      <c r="L385" s="146">
        <v>1.1521954949945417</v>
      </c>
      <c r="M385" s="147">
        <v>1686.6989851225096</v>
      </c>
      <c r="N385" s="146">
        <v>1.0635916614294614</v>
      </c>
      <c r="O385" s="147">
        <v>1556.9918331665885</v>
      </c>
      <c r="P385" s="147">
        <v>3243.6908182890984</v>
      </c>
      <c r="Q385" s="89">
        <f t="shared" si="54"/>
        <v>809.61551285880455</v>
      </c>
      <c r="R385" s="89">
        <f t="shared" si="55"/>
        <v>607.22681493496952</v>
      </c>
      <c r="S385" s="89">
        <f t="shared" si="56"/>
        <v>1416.8423277937741</v>
      </c>
    </row>
    <row r="386" spans="1:19" x14ac:dyDescent="0.25">
      <c r="A386" s="37">
        <v>41296</v>
      </c>
      <c r="B386" s="13">
        <v>10</v>
      </c>
      <c r="C386" s="13" t="s">
        <v>78</v>
      </c>
      <c r="D386" s="13" t="s">
        <v>639</v>
      </c>
      <c r="E386" s="13">
        <v>1.2</v>
      </c>
      <c r="F386" s="13">
        <v>62</v>
      </c>
      <c r="G386" s="13">
        <v>1463.9</v>
      </c>
      <c r="H386" s="149">
        <f t="shared" si="50"/>
        <v>0.30190705400997914</v>
      </c>
      <c r="I386" s="150">
        <f t="shared" si="51"/>
        <v>441.96173636520848</v>
      </c>
      <c r="J386" s="151">
        <f t="shared" si="52"/>
        <v>1.1309733552923255E-4</v>
      </c>
      <c r="K386" s="152">
        <f t="shared" si="53"/>
        <v>0.16556318948124354</v>
      </c>
      <c r="L386" s="146">
        <v>0.29388561837100363</v>
      </c>
      <c r="M386" s="147">
        <v>430.21915673331222</v>
      </c>
      <c r="N386" s="146">
        <v>0.27128581431827348</v>
      </c>
      <c r="O386" s="147">
        <v>397.13530358052054</v>
      </c>
      <c r="P386" s="147">
        <v>827.35446031383276</v>
      </c>
      <c r="Q386" s="89">
        <f t="shared" si="54"/>
        <v>206.50519523198986</v>
      </c>
      <c r="R386" s="89">
        <f t="shared" si="55"/>
        <v>154.88276839640301</v>
      </c>
      <c r="S386" s="89">
        <f t="shared" si="56"/>
        <v>361.38796362839287</v>
      </c>
    </row>
    <row r="387" spans="1:19" x14ac:dyDescent="0.25">
      <c r="A387" s="37">
        <v>41296</v>
      </c>
      <c r="B387" s="13">
        <v>10</v>
      </c>
      <c r="C387" s="13" t="s">
        <v>78</v>
      </c>
      <c r="D387" s="13" t="s">
        <v>639</v>
      </c>
      <c r="E387" s="13">
        <v>2.4</v>
      </c>
      <c r="F387" s="13">
        <v>68</v>
      </c>
      <c r="G387" s="13">
        <v>1463.9</v>
      </c>
      <c r="H387" s="149">
        <f t="shared" si="50"/>
        <v>0.36316811075498018</v>
      </c>
      <c r="I387" s="150">
        <f t="shared" si="51"/>
        <v>531.64179733421554</v>
      </c>
      <c r="J387" s="151">
        <f t="shared" si="52"/>
        <v>4.523893421169302E-4</v>
      </c>
      <c r="K387" s="152">
        <f t="shared" si="53"/>
        <v>0.66225275792497418</v>
      </c>
      <c r="L387" s="146">
        <v>1.2599152271644409</v>
      </c>
      <c r="M387" s="147">
        <v>1844.3899010460252</v>
      </c>
      <c r="N387" s="146">
        <v>1.1630277461954954</v>
      </c>
      <c r="O387" s="147">
        <v>1702.5563176555859</v>
      </c>
      <c r="P387" s="147">
        <v>3546.9462187016111</v>
      </c>
      <c r="Q387" s="89">
        <f t="shared" si="54"/>
        <v>885.30715250209209</v>
      </c>
      <c r="R387" s="89">
        <f t="shared" si="55"/>
        <v>663.9969638856785</v>
      </c>
      <c r="S387" s="89">
        <f t="shared" si="56"/>
        <v>1549.3041163877706</v>
      </c>
    </row>
    <row r="388" spans="1:19" x14ac:dyDescent="0.25">
      <c r="A388" s="37">
        <v>41296</v>
      </c>
      <c r="B388" s="13">
        <v>10</v>
      </c>
      <c r="C388" s="13" t="s">
        <v>78</v>
      </c>
      <c r="D388" s="13" t="s">
        <v>639</v>
      </c>
      <c r="E388" s="13">
        <v>1.4</v>
      </c>
      <c r="F388" s="13">
        <v>61</v>
      </c>
      <c r="G388" s="13">
        <v>1463.9</v>
      </c>
      <c r="H388" s="149">
        <f t="shared" si="50"/>
        <v>0.2922466566001905</v>
      </c>
      <c r="I388" s="150">
        <f t="shared" si="51"/>
        <v>427.81988059701888</v>
      </c>
      <c r="J388" s="151">
        <f t="shared" si="52"/>
        <v>1.5393804002589983E-4</v>
      </c>
      <c r="K388" s="152">
        <f t="shared" si="53"/>
        <v>0.22534989679391479</v>
      </c>
      <c r="L388" s="146">
        <v>0.40622494833891448</v>
      </c>
      <c r="M388" s="147">
        <v>594.67270187333691</v>
      </c>
      <c r="N388" s="146">
        <v>0.37498624981165196</v>
      </c>
      <c r="O388" s="147">
        <v>548.94237109927735</v>
      </c>
      <c r="P388" s="147">
        <v>1143.6150729726141</v>
      </c>
      <c r="Q388" s="89">
        <f t="shared" si="54"/>
        <v>285.44289689920168</v>
      </c>
      <c r="R388" s="89">
        <f t="shared" si="55"/>
        <v>214.08752472871817</v>
      </c>
      <c r="S388" s="89">
        <f t="shared" si="56"/>
        <v>499.53042162791985</v>
      </c>
    </row>
    <row r="389" spans="1:19" x14ac:dyDescent="0.25">
      <c r="A389" s="37">
        <v>41296</v>
      </c>
      <c r="B389" s="13">
        <v>10</v>
      </c>
      <c r="C389" s="13" t="s">
        <v>78</v>
      </c>
      <c r="D389" s="13" t="s">
        <v>639</v>
      </c>
      <c r="E389" s="13">
        <v>0.8</v>
      </c>
      <c r="F389" s="13">
        <v>55</v>
      </c>
      <c r="G389" s="13">
        <v>1463.9</v>
      </c>
      <c r="H389" s="149">
        <f t="shared" si="50"/>
        <v>0.23758294442772815</v>
      </c>
      <c r="I389" s="150">
        <f t="shared" si="51"/>
        <v>347.79767234775125</v>
      </c>
      <c r="J389" s="151">
        <f t="shared" si="52"/>
        <v>5.0265482457436686E-5</v>
      </c>
      <c r="K389" s="152">
        <f t="shared" si="53"/>
        <v>7.3583639769441572E-2</v>
      </c>
      <c r="L389" s="146">
        <v>0.12542574516224186</v>
      </c>
      <c r="M389" s="147">
        <v>183.61074834300587</v>
      </c>
      <c r="N389" s="146">
        <v>0.11578050535926547</v>
      </c>
      <c r="O389" s="147">
        <v>169.49108179542873</v>
      </c>
      <c r="P389" s="147">
        <v>353.10183013843459</v>
      </c>
      <c r="Q389" s="89">
        <f t="shared" si="54"/>
        <v>88.133159204642809</v>
      </c>
      <c r="R389" s="89">
        <f t="shared" si="55"/>
        <v>66.101521900217207</v>
      </c>
      <c r="S389" s="89">
        <f t="shared" si="56"/>
        <v>154.23468110486002</v>
      </c>
    </row>
    <row r="390" spans="1:19" x14ac:dyDescent="0.25">
      <c r="A390" s="37">
        <v>41296</v>
      </c>
      <c r="B390" s="13">
        <v>10</v>
      </c>
      <c r="C390" s="13" t="s">
        <v>78</v>
      </c>
      <c r="D390" s="13" t="s">
        <v>639</v>
      </c>
      <c r="E390" s="13">
        <v>1.8</v>
      </c>
      <c r="F390" s="13">
        <v>93</v>
      </c>
      <c r="G390" s="13">
        <v>1463.9</v>
      </c>
      <c r="H390" s="149">
        <f t="shared" si="50"/>
        <v>0.67929087152245315</v>
      </c>
      <c r="I390" s="150">
        <f t="shared" si="51"/>
        <v>994.41390682171925</v>
      </c>
      <c r="J390" s="151">
        <f t="shared" si="52"/>
        <v>2.5446900494077327E-4</v>
      </c>
      <c r="K390" s="152">
        <f t="shared" si="53"/>
        <v>0.37251717633279802</v>
      </c>
      <c r="L390" s="146">
        <v>0.68860469255005607</v>
      </c>
      <c r="M390" s="147">
        <v>1008.0484094240271</v>
      </c>
      <c r="N390" s="146">
        <v>0.6356509916929568</v>
      </c>
      <c r="O390" s="147">
        <v>930.52948673931951</v>
      </c>
      <c r="P390" s="147">
        <v>1938.5778961633466</v>
      </c>
      <c r="Q390" s="89">
        <f t="shared" si="54"/>
        <v>483.86323652353298</v>
      </c>
      <c r="R390" s="89">
        <f t="shared" si="55"/>
        <v>362.90649982833463</v>
      </c>
      <c r="S390" s="89">
        <f t="shared" si="56"/>
        <v>846.76973635186755</v>
      </c>
    </row>
    <row r="391" spans="1:19" x14ac:dyDescent="0.25">
      <c r="A391" s="37">
        <v>41296</v>
      </c>
      <c r="B391" s="13">
        <v>10</v>
      </c>
      <c r="C391" s="13" t="s">
        <v>78</v>
      </c>
      <c r="D391" s="13" t="s">
        <v>639</v>
      </c>
      <c r="E391" s="13">
        <v>2.9</v>
      </c>
      <c r="F391" s="13">
        <v>78</v>
      </c>
      <c r="G391" s="13">
        <v>1463.9</v>
      </c>
      <c r="H391" s="149">
        <f t="shared" si="50"/>
        <v>0.4778362426110076</v>
      </c>
      <c r="I391" s="150">
        <f t="shared" si="51"/>
        <v>699.50447555825406</v>
      </c>
      <c r="J391" s="151">
        <f t="shared" si="52"/>
        <v>6.6051985541725389E-4</v>
      </c>
      <c r="K391" s="152">
        <f t="shared" si="53"/>
        <v>0.96693501634531798</v>
      </c>
      <c r="L391" s="146">
        <v>1.8747074824894141</v>
      </c>
      <c r="M391" s="147">
        <v>2744.3842836162535</v>
      </c>
      <c r="N391" s="146">
        <v>1.7305424770859783</v>
      </c>
      <c r="O391" s="147">
        <v>2533.3411322061638</v>
      </c>
      <c r="P391" s="147">
        <v>5277.7254158224168</v>
      </c>
      <c r="Q391" s="89">
        <f t="shared" si="54"/>
        <v>1317.3044561358017</v>
      </c>
      <c r="R391" s="89">
        <f t="shared" si="55"/>
        <v>988.00304156040397</v>
      </c>
      <c r="S391" s="89">
        <f t="shared" si="56"/>
        <v>2305.3074976962057</v>
      </c>
    </row>
    <row r="392" spans="1:19" x14ac:dyDescent="0.25">
      <c r="A392" s="37">
        <v>41296</v>
      </c>
      <c r="B392" s="13">
        <v>10</v>
      </c>
      <c r="C392" s="13" t="s">
        <v>78</v>
      </c>
      <c r="D392" s="13" t="s">
        <v>639</v>
      </c>
      <c r="E392" s="13">
        <v>1.7</v>
      </c>
      <c r="F392" s="13">
        <v>86</v>
      </c>
      <c r="G392" s="13">
        <v>1463.9</v>
      </c>
      <c r="H392" s="149">
        <f t="shared" si="50"/>
        <v>0.58088048164875272</v>
      </c>
      <c r="I392" s="150">
        <f t="shared" si="51"/>
        <v>850.35093708560919</v>
      </c>
      <c r="J392" s="151">
        <f t="shared" si="52"/>
        <v>2.2698006922186259E-4</v>
      </c>
      <c r="K392" s="152">
        <f t="shared" si="53"/>
        <v>0.33227612333388468</v>
      </c>
      <c r="L392" s="146">
        <v>0.61071762274303898</v>
      </c>
      <c r="M392" s="147">
        <v>894.02952793353484</v>
      </c>
      <c r="N392" s="146">
        <v>0.56375343755409935</v>
      </c>
      <c r="O392" s="147">
        <v>825.27865723544608</v>
      </c>
      <c r="P392" s="147">
        <v>1719.3081851689808</v>
      </c>
      <c r="Q392" s="89">
        <f t="shared" si="54"/>
        <v>429.13417340809673</v>
      </c>
      <c r="R392" s="89">
        <f t="shared" si="55"/>
        <v>321.85867632182396</v>
      </c>
      <c r="S392" s="89">
        <f t="shared" si="56"/>
        <v>750.99284972992064</v>
      </c>
    </row>
    <row r="393" spans="1:19" x14ac:dyDescent="0.25">
      <c r="A393" s="37">
        <v>41296</v>
      </c>
      <c r="B393" s="13">
        <v>10</v>
      </c>
      <c r="C393" s="13" t="s">
        <v>78</v>
      </c>
      <c r="D393" s="13" t="s">
        <v>639</v>
      </c>
      <c r="E393" s="13">
        <v>2.5</v>
      </c>
      <c r="F393" s="13">
        <v>74</v>
      </c>
      <c r="G393" s="13">
        <v>1463.9</v>
      </c>
      <c r="H393" s="149">
        <f t="shared" si="50"/>
        <v>0.43008403427644265</v>
      </c>
      <c r="I393" s="150">
        <f t="shared" si="51"/>
        <v>629.60001777728439</v>
      </c>
      <c r="J393" s="151">
        <f t="shared" si="52"/>
        <v>4.9087385212340522E-4</v>
      </c>
      <c r="K393" s="152">
        <f t="shared" si="53"/>
        <v>0.71859023212345297</v>
      </c>
      <c r="L393" s="146">
        <v>1.3726876785474849</v>
      </c>
      <c r="M393" s="147">
        <v>2009.4774926256632</v>
      </c>
      <c r="N393" s="146">
        <v>1.2671279960671833</v>
      </c>
      <c r="O393" s="147">
        <v>1854.9486734427499</v>
      </c>
      <c r="P393" s="147">
        <v>3864.4261660684133</v>
      </c>
      <c r="Q393" s="89">
        <f t="shared" si="54"/>
        <v>964.54919646031829</v>
      </c>
      <c r="R393" s="89">
        <f t="shared" si="55"/>
        <v>723.42998264267248</v>
      </c>
      <c r="S393" s="89">
        <f t="shared" si="56"/>
        <v>1687.9791791029907</v>
      </c>
    </row>
    <row r="394" spans="1:19" x14ac:dyDescent="0.25">
      <c r="A394" s="37">
        <v>41296</v>
      </c>
      <c r="B394" s="13">
        <v>10</v>
      </c>
      <c r="C394" s="13" t="s">
        <v>78</v>
      </c>
      <c r="D394" s="13" t="s">
        <v>639</v>
      </c>
      <c r="E394" s="13">
        <v>2.2000000000000002</v>
      </c>
      <c r="F394" s="13">
        <v>96</v>
      </c>
      <c r="G394" s="13">
        <v>1463.9</v>
      </c>
      <c r="H394" s="149">
        <f t="shared" si="50"/>
        <v>0.7238229473870883</v>
      </c>
      <c r="I394" s="150">
        <f t="shared" si="51"/>
        <v>1059.6044126799586</v>
      </c>
      <c r="J394" s="151">
        <f t="shared" si="52"/>
        <v>3.8013271108436504E-4</v>
      </c>
      <c r="K394" s="152">
        <f t="shared" si="53"/>
        <v>0.55647627575640202</v>
      </c>
      <c r="L394" s="146">
        <v>1.0495070177308445</v>
      </c>
      <c r="M394" s="147">
        <v>1536.3733232561833</v>
      </c>
      <c r="N394" s="146">
        <v>0.96879992806734261</v>
      </c>
      <c r="O394" s="147">
        <v>1418.226214697783</v>
      </c>
      <c r="P394" s="147">
        <v>2954.5995379539663</v>
      </c>
      <c r="Q394" s="89">
        <f t="shared" si="54"/>
        <v>737.45919516296794</v>
      </c>
      <c r="R394" s="89">
        <f t="shared" si="55"/>
        <v>553.10822373213534</v>
      </c>
      <c r="S394" s="89">
        <f t="shared" si="56"/>
        <v>1290.5674188951034</v>
      </c>
    </row>
    <row r="395" spans="1:19" x14ac:dyDescent="0.25">
      <c r="A395" s="37">
        <v>41296</v>
      </c>
      <c r="B395" s="13">
        <v>10</v>
      </c>
      <c r="C395" s="13" t="s">
        <v>78</v>
      </c>
      <c r="D395" s="13" t="s">
        <v>639</v>
      </c>
      <c r="E395" s="13">
        <v>2.2000000000000002</v>
      </c>
      <c r="F395" s="13">
        <v>82</v>
      </c>
      <c r="G395" s="13">
        <v>1463.9</v>
      </c>
      <c r="H395" s="149">
        <f t="shared" si="50"/>
        <v>0.52810172506844411</v>
      </c>
      <c r="I395" s="150">
        <f t="shared" si="51"/>
        <v>773.08811532769539</v>
      </c>
      <c r="J395" s="151">
        <f t="shared" si="52"/>
        <v>3.8013271108436504E-4</v>
      </c>
      <c r="K395" s="152">
        <f t="shared" si="53"/>
        <v>0.55647627575640202</v>
      </c>
      <c r="L395" s="146">
        <v>1.0495070177308445</v>
      </c>
      <c r="M395" s="147">
        <v>1536.3733232561833</v>
      </c>
      <c r="N395" s="146">
        <v>0.96879992806734261</v>
      </c>
      <c r="O395" s="147">
        <v>1418.226214697783</v>
      </c>
      <c r="P395" s="147">
        <v>2954.5995379539663</v>
      </c>
      <c r="Q395" s="89">
        <f t="shared" si="54"/>
        <v>737.45919516296794</v>
      </c>
      <c r="R395" s="89">
        <f t="shared" si="55"/>
        <v>553.10822373213534</v>
      </c>
      <c r="S395" s="89">
        <f t="shared" si="56"/>
        <v>1290.5674188951034</v>
      </c>
    </row>
    <row r="396" spans="1:19" x14ac:dyDescent="0.25">
      <c r="A396" s="37">
        <v>41296</v>
      </c>
      <c r="B396" s="13">
        <v>10</v>
      </c>
      <c r="C396" s="13" t="s">
        <v>78</v>
      </c>
      <c r="D396" s="13" t="s">
        <v>639</v>
      </c>
      <c r="E396" s="13">
        <v>1.7</v>
      </c>
      <c r="F396" s="13">
        <v>63</v>
      </c>
      <c r="G396" s="13">
        <v>1463.9</v>
      </c>
      <c r="H396" s="149">
        <f t="shared" si="50"/>
        <v>0.31172453105244724</v>
      </c>
      <c r="I396" s="150">
        <f t="shared" si="51"/>
        <v>456.33354100767752</v>
      </c>
      <c r="J396" s="151">
        <f t="shared" si="52"/>
        <v>2.2698006922186259E-4</v>
      </c>
      <c r="K396" s="152">
        <f t="shared" si="53"/>
        <v>0.33227612333388468</v>
      </c>
      <c r="L396" s="146">
        <v>0.61071762274303898</v>
      </c>
      <c r="M396" s="147">
        <v>894.02952793353484</v>
      </c>
      <c r="N396" s="146">
        <v>0.56375343755409935</v>
      </c>
      <c r="O396" s="147">
        <v>825.27865723544608</v>
      </c>
      <c r="P396" s="147">
        <v>1719.3081851689808</v>
      </c>
      <c r="Q396" s="89">
        <f t="shared" si="54"/>
        <v>429.13417340809673</v>
      </c>
      <c r="R396" s="89">
        <f t="shared" si="55"/>
        <v>321.85867632182396</v>
      </c>
      <c r="S396" s="89">
        <f t="shared" si="56"/>
        <v>750.99284972992064</v>
      </c>
    </row>
    <row r="397" spans="1:19" x14ac:dyDescent="0.25">
      <c r="A397" s="37">
        <v>41296</v>
      </c>
      <c r="B397" s="13">
        <v>10</v>
      </c>
      <c r="C397" s="13" t="s">
        <v>78</v>
      </c>
      <c r="D397" s="13" t="s">
        <v>639</v>
      </c>
      <c r="E397" s="13">
        <v>1.9</v>
      </c>
      <c r="F397" s="13">
        <v>90</v>
      </c>
      <c r="G397" s="13">
        <v>1463.9</v>
      </c>
      <c r="H397" s="149">
        <f t="shared" si="50"/>
        <v>0.63617251235193317</v>
      </c>
      <c r="I397" s="150">
        <f t="shared" si="51"/>
        <v>931.292940831995</v>
      </c>
      <c r="J397" s="151">
        <f t="shared" si="52"/>
        <v>2.835287369864788E-4</v>
      </c>
      <c r="K397" s="152">
        <f t="shared" si="53"/>
        <v>0.41505771807450637</v>
      </c>
      <c r="L397" s="146">
        <v>0.77140114506593849</v>
      </c>
      <c r="M397" s="147">
        <v>1129.2541362620275</v>
      </c>
      <c r="N397" s="146">
        <v>0.71208039701036785</v>
      </c>
      <c r="O397" s="147">
        <v>1042.4144931834776</v>
      </c>
      <c r="P397" s="147">
        <v>2171.6686294455048</v>
      </c>
      <c r="Q397" s="89">
        <f t="shared" si="54"/>
        <v>542.04198540577318</v>
      </c>
      <c r="R397" s="89">
        <f t="shared" si="55"/>
        <v>406.5416523415563</v>
      </c>
      <c r="S397" s="89">
        <f t="shared" si="56"/>
        <v>948.58363774732948</v>
      </c>
    </row>
    <row r="398" spans="1:19" x14ac:dyDescent="0.25">
      <c r="A398" s="37">
        <v>41296</v>
      </c>
      <c r="B398" s="13">
        <v>10</v>
      </c>
      <c r="C398" s="13" t="s">
        <v>78</v>
      </c>
      <c r="D398" s="13" t="s">
        <v>639</v>
      </c>
      <c r="E398" s="13">
        <v>3.3</v>
      </c>
      <c r="F398" s="13">
        <v>84</v>
      </c>
      <c r="G398" s="13">
        <v>1463.9</v>
      </c>
      <c r="H398" s="149">
        <f t="shared" si="50"/>
        <v>0.55417694409323948</v>
      </c>
      <c r="I398" s="150">
        <f t="shared" si="51"/>
        <v>811.25962845809329</v>
      </c>
      <c r="J398" s="151">
        <f t="shared" si="52"/>
        <v>8.5529859993982123E-4</v>
      </c>
      <c r="K398" s="152">
        <f t="shared" si="53"/>
        <v>1.2520716204519045</v>
      </c>
      <c r="L398" s="146">
        <v>2.459104536246266</v>
      </c>
      <c r="M398" s="147">
        <v>3599.8831306109091</v>
      </c>
      <c r="N398" s="146">
        <v>2.2699993974089283</v>
      </c>
      <c r="O398" s="147">
        <v>3323.0521178669305</v>
      </c>
      <c r="P398" s="147">
        <v>6922.9352484778392</v>
      </c>
      <c r="Q398" s="89">
        <f t="shared" si="54"/>
        <v>1727.9439026932364</v>
      </c>
      <c r="R398" s="89">
        <f t="shared" si="55"/>
        <v>1295.990325968103</v>
      </c>
      <c r="S398" s="89">
        <f t="shared" si="56"/>
        <v>3023.9342286613391</v>
      </c>
    </row>
    <row r="399" spans="1:19" x14ac:dyDescent="0.25">
      <c r="A399" s="37">
        <v>41296</v>
      </c>
      <c r="B399" s="13">
        <v>10</v>
      </c>
      <c r="C399" s="13" t="s">
        <v>78</v>
      </c>
      <c r="D399" s="13" t="s">
        <v>639</v>
      </c>
      <c r="E399" s="13">
        <v>1.6</v>
      </c>
      <c r="F399" s="13">
        <v>93</v>
      </c>
      <c r="G399" s="13">
        <v>1463.9</v>
      </c>
      <c r="H399" s="149">
        <f t="shared" si="50"/>
        <v>0.67929087152245315</v>
      </c>
      <c r="I399" s="150">
        <f t="shared" si="51"/>
        <v>994.41390682171925</v>
      </c>
      <c r="J399" s="151">
        <f t="shared" si="52"/>
        <v>2.0106192982974675E-4</v>
      </c>
      <c r="K399" s="152">
        <f t="shared" si="53"/>
        <v>0.29433455907776629</v>
      </c>
      <c r="L399" s="146">
        <v>0.53771194073492279</v>
      </c>
      <c r="M399" s="147">
        <v>787.15651004185349</v>
      </c>
      <c r="N399" s="146">
        <v>0.49636189249240725</v>
      </c>
      <c r="O399" s="147">
        <v>726.62417441963498</v>
      </c>
      <c r="P399" s="147">
        <v>1513.7806844614884</v>
      </c>
      <c r="Q399" s="89">
        <f t="shared" si="54"/>
        <v>377.83512482008967</v>
      </c>
      <c r="R399" s="89">
        <f t="shared" si="55"/>
        <v>283.38342802365764</v>
      </c>
      <c r="S399" s="89">
        <f t="shared" si="56"/>
        <v>661.21855284374737</v>
      </c>
    </row>
    <row r="400" spans="1:19" x14ac:dyDescent="0.25">
      <c r="A400" s="37">
        <v>41296</v>
      </c>
      <c r="B400" s="13">
        <v>10</v>
      </c>
      <c r="C400" s="13" t="s">
        <v>78</v>
      </c>
      <c r="D400" s="13" t="s">
        <v>639</v>
      </c>
      <c r="E400" s="13">
        <v>1.5</v>
      </c>
      <c r="F400" s="13">
        <v>5</v>
      </c>
      <c r="G400" s="13">
        <v>1463.9</v>
      </c>
      <c r="H400" s="149">
        <f t="shared" si="50"/>
        <v>1.9634954084936209E-3</v>
      </c>
      <c r="I400" s="150">
        <f t="shared" si="51"/>
        <v>2.8743609284938119</v>
      </c>
      <c r="J400" s="151">
        <f t="shared" si="52"/>
        <v>1.7671458676442585E-4</v>
      </c>
      <c r="K400" s="152">
        <f t="shared" si="53"/>
        <v>0.25869248356444302</v>
      </c>
      <c r="L400" s="146">
        <v>0.46955812656617801</v>
      </c>
      <c r="M400" s="147">
        <v>687.38614148022805</v>
      </c>
      <c r="N400" s="146">
        <v>0.43344910663323893</v>
      </c>
      <c r="O400" s="147">
        <v>634.52614720039855</v>
      </c>
      <c r="P400" s="147">
        <v>1321.9122886806267</v>
      </c>
      <c r="Q400" s="89">
        <f t="shared" si="54"/>
        <v>329.94534791050944</v>
      </c>
      <c r="R400" s="89">
        <f t="shared" si="55"/>
        <v>247.46519740815543</v>
      </c>
      <c r="S400" s="89">
        <f t="shared" si="56"/>
        <v>577.41054531866484</v>
      </c>
    </row>
    <row r="401" spans="1:19" x14ac:dyDescent="0.25">
      <c r="A401" s="37">
        <v>41296</v>
      </c>
      <c r="B401" s="13">
        <v>10</v>
      </c>
      <c r="C401" s="13" t="s">
        <v>78</v>
      </c>
      <c r="D401" s="13" t="s">
        <v>639</v>
      </c>
      <c r="E401" s="13">
        <v>2.2000000000000002</v>
      </c>
      <c r="F401" s="13">
        <v>76</v>
      </c>
      <c r="G401" s="13">
        <v>1463.9</v>
      </c>
      <c r="H401" s="149">
        <f t="shared" si="50"/>
        <v>0.45364597917836613</v>
      </c>
      <c r="I401" s="150">
        <f t="shared" si="51"/>
        <v>664.09234891921017</v>
      </c>
      <c r="J401" s="151">
        <f t="shared" si="52"/>
        <v>3.8013271108436504E-4</v>
      </c>
      <c r="K401" s="152">
        <f t="shared" si="53"/>
        <v>0.55647627575640202</v>
      </c>
      <c r="L401" s="146">
        <v>1.0495070177308445</v>
      </c>
      <c r="M401" s="147">
        <v>1536.3733232561833</v>
      </c>
      <c r="N401" s="146">
        <v>0.96879992806734261</v>
      </c>
      <c r="O401" s="147">
        <v>1418.226214697783</v>
      </c>
      <c r="P401" s="147">
        <v>2954.5995379539663</v>
      </c>
      <c r="Q401" s="89">
        <f t="shared" si="54"/>
        <v>737.45919516296794</v>
      </c>
      <c r="R401" s="89">
        <f t="shared" si="55"/>
        <v>553.10822373213534</v>
      </c>
      <c r="S401" s="89">
        <f t="shared" si="56"/>
        <v>1290.5674188951034</v>
      </c>
    </row>
    <row r="402" spans="1:19" x14ac:dyDescent="0.25">
      <c r="A402" s="37">
        <v>41296</v>
      </c>
      <c r="B402" s="13">
        <v>10</v>
      </c>
      <c r="C402" s="13" t="s">
        <v>78</v>
      </c>
      <c r="D402" s="13" t="s">
        <v>639</v>
      </c>
      <c r="E402" s="13">
        <v>6.5</v>
      </c>
      <c r="F402" s="13">
        <v>59</v>
      </c>
      <c r="G402" s="13">
        <v>1463.9</v>
      </c>
      <c r="H402" s="149">
        <f t="shared" si="50"/>
        <v>0.27339710067865169</v>
      </c>
      <c r="I402" s="150">
        <f t="shared" si="51"/>
        <v>400.22601568347824</v>
      </c>
      <c r="J402" s="151">
        <f t="shared" si="52"/>
        <v>3.3183072403542195E-3</v>
      </c>
      <c r="K402" s="152">
        <f t="shared" si="53"/>
        <v>4.857669969154542</v>
      </c>
      <c r="L402" s="146">
        <v>10.209765474351517</v>
      </c>
      <c r="M402" s="147">
        <v>14946.075677903187</v>
      </c>
      <c r="N402" s="146">
        <v>9.4246345093738864</v>
      </c>
      <c r="O402" s="147">
        <v>13796.722458272434</v>
      </c>
      <c r="P402" s="147">
        <v>28742.798136175621</v>
      </c>
      <c r="Q402" s="89">
        <f t="shared" si="54"/>
        <v>7174.1163253935292</v>
      </c>
      <c r="R402" s="89">
        <f t="shared" si="55"/>
        <v>5380.7217587262494</v>
      </c>
      <c r="S402" s="89">
        <f t="shared" si="56"/>
        <v>12554.83808411978</v>
      </c>
    </row>
    <row r="403" spans="1:19" x14ac:dyDescent="0.25">
      <c r="A403" s="37">
        <v>41296</v>
      </c>
      <c r="B403" s="13">
        <v>10</v>
      </c>
      <c r="C403" s="13" t="s">
        <v>78</v>
      </c>
      <c r="D403" s="13" t="s">
        <v>639</v>
      </c>
      <c r="E403" s="13">
        <v>3.3</v>
      </c>
      <c r="F403" s="13">
        <v>74</v>
      </c>
      <c r="G403" s="13">
        <v>1463.9</v>
      </c>
      <c r="H403" s="149">
        <f t="shared" si="50"/>
        <v>0.43008403427644265</v>
      </c>
      <c r="I403" s="150">
        <f t="shared" si="51"/>
        <v>629.60001777728439</v>
      </c>
      <c r="J403" s="151">
        <f t="shared" si="52"/>
        <v>8.5529859993982123E-4</v>
      </c>
      <c r="K403" s="152">
        <f t="shared" si="53"/>
        <v>1.2520716204519045</v>
      </c>
      <c r="L403" s="146">
        <v>2.459104536246266</v>
      </c>
      <c r="M403" s="147">
        <v>3599.8831306109091</v>
      </c>
      <c r="N403" s="146">
        <v>2.2699993974089283</v>
      </c>
      <c r="O403" s="147">
        <v>3323.0521178669305</v>
      </c>
      <c r="P403" s="147">
        <v>6922.9352484778392</v>
      </c>
      <c r="Q403" s="89">
        <f t="shared" si="54"/>
        <v>1727.9439026932364</v>
      </c>
      <c r="R403" s="89">
        <f t="shared" si="55"/>
        <v>1295.990325968103</v>
      </c>
      <c r="S403" s="89">
        <f t="shared" si="56"/>
        <v>3023.9342286613391</v>
      </c>
    </row>
    <row r="404" spans="1:19" x14ac:dyDescent="0.25">
      <c r="A404" s="37">
        <v>41296</v>
      </c>
      <c r="B404" s="13">
        <v>10</v>
      </c>
      <c r="C404" s="13" t="s">
        <v>78</v>
      </c>
      <c r="D404" s="13" t="s">
        <v>639</v>
      </c>
      <c r="E404" s="13">
        <v>5.8</v>
      </c>
      <c r="F404" s="13">
        <v>72</v>
      </c>
      <c r="G404" s="13">
        <v>1463.9</v>
      </c>
      <c r="H404" s="149">
        <f t="shared" si="50"/>
        <v>0.40715040790523715</v>
      </c>
      <c r="I404" s="150">
        <f t="shared" si="51"/>
        <v>596.02748213247673</v>
      </c>
      <c r="J404" s="151">
        <f t="shared" si="52"/>
        <v>2.6420794216690155E-3</v>
      </c>
      <c r="K404" s="152">
        <f t="shared" si="53"/>
        <v>3.8677400653812719</v>
      </c>
      <c r="L404" s="146">
        <v>8.0370469190015079</v>
      </c>
      <c r="M404" s="147">
        <v>11765.432984726309</v>
      </c>
      <c r="N404" s="146">
        <v>7.4189980109302924</v>
      </c>
      <c r="O404" s="147">
        <v>10860.671188200855</v>
      </c>
      <c r="P404" s="147">
        <v>22626.104172927164</v>
      </c>
      <c r="Q404" s="89">
        <f t="shared" si="54"/>
        <v>5647.4078326686276</v>
      </c>
      <c r="R404" s="89">
        <f t="shared" si="55"/>
        <v>4235.6617633983333</v>
      </c>
      <c r="S404" s="89">
        <f t="shared" si="56"/>
        <v>9883.0695960669618</v>
      </c>
    </row>
    <row r="405" spans="1:19" x14ac:dyDescent="0.25">
      <c r="A405" s="37">
        <v>41296</v>
      </c>
      <c r="B405" s="13">
        <v>10</v>
      </c>
      <c r="C405" s="13" t="s">
        <v>78</v>
      </c>
      <c r="D405" s="13" t="s">
        <v>639</v>
      </c>
      <c r="E405" s="13">
        <v>5.6</v>
      </c>
      <c r="F405" s="13">
        <v>72</v>
      </c>
      <c r="G405" s="13">
        <v>1463.9</v>
      </c>
      <c r="H405" s="149">
        <f t="shared" si="50"/>
        <v>0.40715040790523715</v>
      </c>
      <c r="I405" s="150">
        <f t="shared" si="51"/>
        <v>596.02748213247673</v>
      </c>
      <c r="J405" s="151">
        <f t="shared" si="52"/>
        <v>2.4630086404143973E-3</v>
      </c>
      <c r="K405" s="152">
        <f t="shared" si="53"/>
        <v>3.6055983487026366</v>
      </c>
      <c r="L405" s="146">
        <v>7.4660788786506664</v>
      </c>
      <c r="M405" s="147">
        <v>10929.59287045671</v>
      </c>
      <c r="N405" s="146">
        <v>6.89193741288243</v>
      </c>
      <c r="O405" s="147">
        <v>10089.10717871859</v>
      </c>
      <c r="P405" s="147">
        <v>21018.700049175299</v>
      </c>
      <c r="Q405" s="89">
        <f t="shared" si="54"/>
        <v>5246.2045778192205</v>
      </c>
      <c r="R405" s="89">
        <f t="shared" si="55"/>
        <v>3934.7517997002501</v>
      </c>
      <c r="S405" s="89">
        <f t="shared" si="56"/>
        <v>9180.9563775194711</v>
      </c>
    </row>
    <row r="406" spans="1:19" x14ac:dyDescent="0.25">
      <c r="A406" s="37">
        <v>41296</v>
      </c>
      <c r="B406" s="13">
        <v>10</v>
      </c>
      <c r="C406" s="13" t="s">
        <v>78</v>
      </c>
      <c r="D406" s="13" t="s">
        <v>639</v>
      </c>
      <c r="E406" s="13">
        <v>5.5</v>
      </c>
      <c r="F406" s="13">
        <v>60</v>
      </c>
      <c r="G406" s="13">
        <v>1463.9</v>
      </c>
      <c r="H406" s="149">
        <f t="shared" si="50"/>
        <v>0.28274333882308139</v>
      </c>
      <c r="I406" s="150">
        <f t="shared" si="51"/>
        <v>413.90797370310889</v>
      </c>
      <c r="J406" s="151">
        <f t="shared" si="52"/>
        <v>2.3758294442772811E-3</v>
      </c>
      <c r="K406" s="152">
        <f t="shared" si="53"/>
        <v>3.4779767234775121</v>
      </c>
      <c r="L406" s="146">
        <v>7.1888490608195941</v>
      </c>
      <c r="M406" s="147">
        <v>10523.756140133804</v>
      </c>
      <c r="N406" s="146">
        <v>6.6360265680425679</v>
      </c>
      <c r="O406" s="147">
        <v>9714.479292957516</v>
      </c>
      <c r="P406" s="147">
        <v>20238.235433091322</v>
      </c>
      <c r="Q406" s="89">
        <f t="shared" si="54"/>
        <v>5051.402947264226</v>
      </c>
      <c r="R406" s="89">
        <f t="shared" si="55"/>
        <v>3788.6469242534313</v>
      </c>
      <c r="S406" s="89">
        <f t="shared" si="56"/>
        <v>8840.0498715176582</v>
      </c>
    </row>
    <row r="407" spans="1:19" x14ac:dyDescent="0.25">
      <c r="A407" s="37">
        <v>41296</v>
      </c>
      <c r="B407" s="13">
        <v>10</v>
      </c>
      <c r="C407" s="13" t="s">
        <v>78</v>
      </c>
      <c r="D407" s="13" t="s">
        <v>639</v>
      </c>
      <c r="E407" s="13">
        <v>3</v>
      </c>
      <c r="F407" s="13">
        <v>61</v>
      </c>
      <c r="G407" s="13">
        <v>1463.9</v>
      </c>
      <c r="H407" s="149">
        <f t="shared" si="50"/>
        <v>0.2922466566001905</v>
      </c>
      <c r="I407" s="150">
        <f t="shared" si="51"/>
        <v>427.81988059701888</v>
      </c>
      <c r="J407" s="151">
        <f t="shared" si="52"/>
        <v>7.0685834705770342E-4</v>
      </c>
      <c r="K407" s="152">
        <f t="shared" si="53"/>
        <v>1.0347699342577721</v>
      </c>
      <c r="L407" s="146">
        <v>2.0130397566875509</v>
      </c>
      <c r="M407" s="147">
        <v>2946.8888998149059</v>
      </c>
      <c r="N407" s="146">
        <v>1.8582369993982784</v>
      </c>
      <c r="O407" s="147">
        <v>2720.2731434191401</v>
      </c>
      <c r="P407" s="147">
        <v>5667.162043234046</v>
      </c>
      <c r="Q407" s="89">
        <f t="shared" si="54"/>
        <v>1414.5066719111549</v>
      </c>
      <c r="R407" s="89">
        <f t="shared" si="55"/>
        <v>1060.9065259334648</v>
      </c>
      <c r="S407" s="89">
        <f t="shared" si="56"/>
        <v>2475.4131978446194</v>
      </c>
    </row>
    <row r="408" spans="1:19" x14ac:dyDescent="0.25">
      <c r="A408" s="37">
        <v>41296</v>
      </c>
      <c r="B408" s="13">
        <v>10</v>
      </c>
      <c r="C408" s="13" t="s">
        <v>78</v>
      </c>
      <c r="D408" s="13" t="s">
        <v>639</v>
      </c>
      <c r="E408" s="13">
        <v>1.8</v>
      </c>
      <c r="F408" s="13">
        <v>41</v>
      </c>
      <c r="G408" s="13">
        <v>1463.9</v>
      </c>
      <c r="H408" s="149">
        <f t="shared" si="50"/>
        <v>0.13202543126711103</v>
      </c>
      <c r="I408" s="150">
        <f t="shared" si="51"/>
        <v>193.27202883192385</v>
      </c>
      <c r="J408" s="151">
        <f t="shared" si="52"/>
        <v>2.5446900494077327E-4</v>
      </c>
      <c r="K408" s="152">
        <f t="shared" si="53"/>
        <v>0.37251717633279802</v>
      </c>
      <c r="L408" s="146">
        <v>0.68860469255005607</v>
      </c>
      <c r="M408" s="147">
        <v>1008.0484094240271</v>
      </c>
      <c r="N408" s="146">
        <v>0.6356509916929568</v>
      </c>
      <c r="O408" s="147">
        <v>930.52948673931951</v>
      </c>
      <c r="P408" s="147">
        <v>1938.5778961633466</v>
      </c>
      <c r="Q408" s="89">
        <f t="shared" si="54"/>
        <v>483.86323652353298</v>
      </c>
      <c r="R408" s="89">
        <f t="shared" si="55"/>
        <v>362.90649982833463</v>
      </c>
      <c r="S408" s="89">
        <f t="shared" si="56"/>
        <v>846.76973635186755</v>
      </c>
    </row>
    <row r="409" spans="1:19" x14ac:dyDescent="0.25">
      <c r="A409" s="37">
        <v>41296</v>
      </c>
      <c r="B409" s="13">
        <v>10</v>
      </c>
      <c r="C409" s="13" t="s">
        <v>78</v>
      </c>
      <c r="D409" s="13" t="s">
        <v>639</v>
      </c>
      <c r="E409" s="13">
        <v>3.8</v>
      </c>
      <c r="F409" s="13">
        <v>83</v>
      </c>
      <c r="G409" s="13">
        <v>1463.9</v>
      </c>
      <c r="H409" s="149">
        <f t="shared" si="50"/>
        <v>0.54106079476450208</v>
      </c>
      <c r="I409" s="150">
        <f t="shared" si="51"/>
        <v>792.05889745575462</v>
      </c>
      <c r="J409" s="151">
        <f t="shared" si="52"/>
        <v>1.1341149479459152E-3</v>
      </c>
      <c r="K409" s="152">
        <f t="shared" si="53"/>
        <v>1.6602308722980255</v>
      </c>
      <c r="L409" s="146">
        <v>3.307069105007129</v>
      </c>
      <c r="M409" s="147">
        <v>4841.2184628199366</v>
      </c>
      <c r="N409" s="146">
        <v>3.0527554908320811</v>
      </c>
      <c r="O409" s="147">
        <v>4468.9287630290837</v>
      </c>
      <c r="P409" s="147">
        <v>9310.1472258490212</v>
      </c>
      <c r="Q409" s="89">
        <f t="shared" si="54"/>
        <v>2323.7848621535695</v>
      </c>
      <c r="R409" s="89">
        <f t="shared" si="55"/>
        <v>1742.8822175813427</v>
      </c>
      <c r="S409" s="89">
        <f t="shared" si="56"/>
        <v>4066.6670797349125</v>
      </c>
    </row>
    <row r="410" spans="1:19" x14ac:dyDescent="0.25">
      <c r="A410" s="37">
        <v>41296</v>
      </c>
      <c r="B410" s="13">
        <v>10</v>
      </c>
      <c r="C410" s="13" t="s">
        <v>78</v>
      </c>
      <c r="D410" s="13" t="s">
        <v>639</v>
      </c>
      <c r="E410" s="13">
        <v>7.8</v>
      </c>
      <c r="F410" s="13">
        <v>71</v>
      </c>
      <c r="G410" s="13">
        <v>1463.9</v>
      </c>
      <c r="H410" s="149">
        <f t="shared" si="50"/>
        <v>0.39591921416865367</v>
      </c>
      <c r="I410" s="150">
        <f t="shared" si="51"/>
        <v>579.58613762149218</v>
      </c>
      <c r="J410" s="151">
        <f t="shared" si="52"/>
        <v>4.7783624261100756E-3</v>
      </c>
      <c r="K410" s="152">
        <f t="shared" si="53"/>
        <v>6.9950447555825397</v>
      </c>
      <c r="L410" s="146">
        <v>14.972571057149306</v>
      </c>
      <c r="M410" s="147">
        <v>21918.346770560871</v>
      </c>
      <c r="N410" s="146">
        <v>13.821180342854525</v>
      </c>
      <c r="O410" s="147">
        <v>20232.825903904741</v>
      </c>
      <c r="P410" s="147">
        <v>42151.172674465612</v>
      </c>
      <c r="Q410" s="89">
        <f t="shared" si="54"/>
        <v>10520.806449869218</v>
      </c>
      <c r="R410" s="89">
        <f t="shared" si="55"/>
        <v>7890.8021025228491</v>
      </c>
      <c r="S410" s="89">
        <f t="shared" si="56"/>
        <v>18411.608552392066</v>
      </c>
    </row>
    <row r="411" spans="1:19" x14ac:dyDescent="0.25">
      <c r="A411" s="37">
        <v>41296</v>
      </c>
      <c r="B411" s="13">
        <v>5</v>
      </c>
      <c r="C411" s="13" t="s">
        <v>77</v>
      </c>
      <c r="D411" s="13" t="s">
        <v>639</v>
      </c>
      <c r="E411" s="13">
        <v>1</v>
      </c>
      <c r="F411" s="13">
        <v>19</v>
      </c>
      <c r="G411" s="13">
        <v>830.67</v>
      </c>
      <c r="H411" s="149">
        <f t="shared" ref="H411:H474" si="57">((+F411/100)^2)*PI()</f>
        <v>0.11341149479459153</v>
      </c>
      <c r="I411" s="150">
        <f t="shared" si="51"/>
        <v>94.207526381023342</v>
      </c>
      <c r="J411" s="151">
        <f t="shared" si="52"/>
        <v>7.8539816339744827E-5</v>
      </c>
      <c r="K411" s="152">
        <f t="shared" ref="K411:K474" si="58">+G411*J411</f>
        <v>6.5240669238935831E-2</v>
      </c>
      <c r="L411" s="146">
        <v>0.20039999999999999</v>
      </c>
      <c r="M411" s="147">
        <v>166.46626799999999</v>
      </c>
      <c r="N411" s="146">
        <v>0.18498924</v>
      </c>
      <c r="O411" s="147">
        <v>153.6650119908</v>
      </c>
      <c r="P411" s="147">
        <v>320.13127999079995</v>
      </c>
      <c r="Q411" s="89">
        <f t="shared" si="54"/>
        <v>79.903808639999994</v>
      </c>
      <c r="R411" s="89">
        <f t="shared" si="55"/>
        <v>59.929354676412004</v>
      </c>
      <c r="S411" s="89">
        <f t="shared" si="56"/>
        <v>139.833163316412</v>
      </c>
    </row>
    <row r="412" spans="1:19" x14ac:dyDescent="0.25">
      <c r="A412" s="37">
        <v>41296</v>
      </c>
      <c r="B412" s="13">
        <v>5</v>
      </c>
      <c r="C412" s="13" t="s">
        <v>77</v>
      </c>
      <c r="D412" s="13" t="s">
        <v>639</v>
      </c>
      <c r="E412" s="13">
        <v>1.8</v>
      </c>
      <c r="F412" s="13">
        <v>43</v>
      </c>
      <c r="G412" s="13">
        <v>830.67</v>
      </c>
      <c r="H412" s="149">
        <f t="shared" si="57"/>
        <v>0.58088048164875272</v>
      </c>
      <c r="I412" s="150">
        <f t="shared" si="51"/>
        <v>482.51998969116943</v>
      </c>
      <c r="J412" s="151">
        <f t="shared" si="52"/>
        <v>2.5446900494077327E-4</v>
      </c>
      <c r="K412" s="152">
        <f t="shared" si="58"/>
        <v>0.21137976833415212</v>
      </c>
      <c r="L412" s="146">
        <v>0.68860469255005607</v>
      </c>
      <c r="M412" s="147">
        <v>572.00325996055506</v>
      </c>
      <c r="N412" s="146">
        <v>0.6356509916929568</v>
      </c>
      <c r="O412" s="147">
        <v>528.01620926958844</v>
      </c>
      <c r="P412" s="147">
        <v>1100.0194692301434</v>
      </c>
      <c r="Q412" s="89">
        <f t="shared" si="54"/>
        <v>274.56156478106641</v>
      </c>
      <c r="R412" s="89">
        <f t="shared" si="55"/>
        <v>205.9263216151395</v>
      </c>
      <c r="S412" s="89">
        <f t="shared" si="56"/>
        <v>480.48788639620591</v>
      </c>
    </row>
    <row r="413" spans="1:19" x14ac:dyDescent="0.25">
      <c r="A413" s="37">
        <v>41296</v>
      </c>
      <c r="B413" s="13">
        <v>5</v>
      </c>
      <c r="C413" s="13" t="s">
        <v>77</v>
      </c>
      <c r="D413" s="13" t="s">
        <v>639</v>
      </c>
      <c r="E413" s="13">
        <v>1.4</v>
      </c>
      <c r="F413" s="13">
        <v>36</v>
      </c>
      <c r="G413" s="13">
        <v>830.67</v>
      </c>
      <c r="H413" s="149">
        <f t="shared" si="57"/>
        <v>0.40715040790523715</v>
      </c>
      <c r="I413" s="150">
        <f t="shared" si="51"/>
        <v>338.20762933464334</v>
      </c>
      <c r="J413" s="151">
        <f t="shared" si="52"/>
        <v>1.5393804002589983E-4</v>
      </c>
      <c r="K413" s="152">
        <f t="shared" si="58"/>
        <v>0.12787171170831421</v>
      </c>
      <c r="L413" s="146">
        <v>0.40622494833891448</v>
      </c>
      <c r="M413" s="147">
        <v>337.43887783668606</v>
      </c>
      <c r="N413" s="146">
        <v>0.37498624981165196</v>
      </c>
      <c r="O413" s="147">
        <v>311.48982813104493</v>
      </c>
      <c r="P413" s="147">
        <v>648.92870596773105</v>
      </c>
      <c r="Q413" s="89">
        <f t="shared" si="54"/>
        <v>161.9706613616093</v>
      </c>
      <c r="R413" s="89">
        <f t="shared" si="55"/>
        <v>121.48103297110752</v>
      </c>
      <c r="S413" s="89">
        <f t="shared" si="56"/>
        <v>283.45169433271684</v>
      </c>
    </row>
    <row r="414" spans="1:19" x14ac:dyDescent="0.25">
      <c r="A414" s="37">
        <v>41296</v>
      </c>
      <c r="B414" s="13">
        <v>5</v>
      </c>
      <c r="C414" s="13" t="s">
        <v>77</v>
      </c>
      <c r="D414" s="13" t="s">
        <v>639</v>
      </c>
      <c r="E414" s="13">
        <v>1.9</v>
      </c>
      <c r="F414" s="13">
        <v>32</v>
      </c>
      <c r="G414" s="13">
        <v>830.67</v>
      </c>
      <c r="H414" s="149">
        <f t="shared" si="57"/>
        <v>0.32169908772759481</v>
      </c>
      <c r="I414" s="150">
        <f t="shared" si="51"/>
        <v>267.22578120268116</v>
      </c>
      <c r="J414" s="151">
        <f t="shared" si="52"/>
        <v>2.835287369864788E-4</v>
      </c>
      <c r="K414" s="152">
        <f t="shared" si="58"/>
        <v>0.23551881595255833</v>
      </c>
      <c r="L414" s="146">
        <v>0.77140114506593849</v>
      </c>
      <c r="M414" s="147">
        <v>640.77978917192308</v>
      </c>
      <c r="N414" s="146">
        <v>0.71208039701036785</v>
      </c>
      <c r="O414" s="147">
        <v>591.50382338460224</v>
      </c>
      <c r="P414" s="147">
        <v>1232.2836125565254</v>
      </c>
      <c r="Q414" s="89">
        <f t="shared" si="54"/>
        <v>307.57429880252306</v>
      </c>
      <c r="R414" s="89">
        <f t="shared" si="55"/>
        <v>230.68649111999488</v>
      </c>
      <c r="S414" s="89">
        <f t="shared" si="56"/>
        <v>538.26078992251792</v>
      </c>
    </row>
    <row r="415" spans="1:19" x14ac:dyDescent="0.25">
      <c r="A415" s="37">
        <v>41296</v>
      </c>
      <c r="B415" s="13">
        <v>5</v>
      </c>
      <c r="C415" s="13" t="s">
        <v>77</v>
      </c>
      <c r="D415" s="13" t="s">
        <v>639</v>
      </c>
      <c r="E415" s="13">
        <v>1.5</v>
      </c>
      <c r="F415" s="13">
        <v>37</v>
      </c>
      <c r="G415" s="13">
        <v>830.67</v>
      </c>
      <c r="H415" s="149">
        <f t="shared" si="57"/>
        <v>0.43008403427644265</v>
      </c>
      <c r="I415" s="150">
        <f t="shared" si="51"/>
        <v>357.25790475241257</v>
      </c>
      <c r="J415" s="151">
        <f t="shared" si="52"/>
        <v>1.7671458676442585E-4</v>
      </c>
      <c r="K415" s="152">
        <f t="shared" si="58"/>
        <v>0.14679150578760561</v>
      </c>
      <c r="L415" s="146">
        <v>0.46955812656617801</v>
      </c>
      <c r="M415" s="147">
        <v>390.04784899472708</v>
      </c>
      <c r="N415" s="146">
        <v>0.43344910663323893</v>
      </c>
      <c r="O415" s="147">
        <v>360.05316940703256</v>
      </c>
      <c r="P415" s="147">
        <v>750.10101840175957</v>
      </c>
      <c r="Q415" s="89">
        <f t="shared" si="54"/>
        <v>187.22296751746899</v>
      </c>
      <c r="R415" s="89">
        <f t="shared" si="55"/>
        <v>140.42073606874271</v>
      </c>
      <c r="S415" s="89">
        <f t="shared" si="56"/>
        <v>327.6437035862117</v>
      </c>
    </row>
    <row r="416" spans="1:19" x14ac:dyDescent="0.25">
      <c r="A416" s="37">
        <v>41296</v>
      </c>
      <c r="B416" s="13">
        <v>5</v>
      </c>
      <c r="C416" s="13" t="s">
        <v>77</v>
      </c>
      <c r="D416" s="13" t="s">
        <v>639</v>
      </c>
      <c r="E416" s="13">
        <v>2</v>
      </c>
      <c r="F416" s="13">
        <v>30</v>
      </c>
      <c r="G416" s="13">
        <v>830.67</v>
      </c>
      <c r="H416" s="149">
        <f t="shared" si="57"/>
        <v>0.28274333882308139</v>
      </c>
      <c r="I416" s="150">
        <f t="shared" si="51"/>
        <v>234.86640926016901</v>
      </c>
      <c r="J416" s="151">
        <f t="shared" si="52"/>
        <v>3.1415926535897931E-4</v>
      </c>
      <c r="K416" s="152">
        <f t="shared" si="58"/>
        <v>0.26096267695574332</v>
      </c>
      <c r="L416" s="146">
        <v>0.85913360756909263</v>
      </c>
      <c r="M416" s="147">
        <v>713.65651379941812</v>
      </c>
      <c r="N416" s="146">
        <v>0.7930662331470294</v>
      </c>
      <c r="O416" s="147">
        <v>658.77632788824292</v>
      </c>
      <c r="P416" s="147">
        <v>1372.432841687661</v>
      </c>
      <c r="Q416" s="89">
        <f t="shared" si="54"/>
        <v>342.5551266237207</v>
      </c>
      <c r="R416" s="89">
        <f t="shared" si="55"/>
        <v>256.92276787641475</v>
      </c>
      <c r="S416" s="89">
        <f t="shared" si="56"/>
        <v>599.47789450013545</v>
      </c>
    </row>
    <row r="417" spans="1:19" x14ac:dyDescent="0.25">
      <c r="A417" s="37">
        <v>41296</v>
      </c>
      <c r="B417" s="13">
        <v>5</v>
      </c>
      <c r="C417" s="13" t="s">
        <v>77</v>
      </c>
      <c r="D417" s="13" t="s">
        <v>639</v>
      </c>
      <c r="E417" s="13">
        <v>2.1</v>
      </c>
      <c r="F417" s="13">
        <v>50</v>
      </c>
      <c r="G417" s="13">
        <v>830.67</v>
      </c>
      <c r="H417" s="149">
        <f t="shared" si="57"/>
        <v>0.78539816339744828</v>
      </c>
      <c r="I417" s="150">
        <f t="shared" si="51"/>
        <v>652.40669238935834</v>
      </c>
      <c r="J417" s="151">
        <f t="shared" si="52"/>
        <v>3.4636059005827474E-4</v>
      </c>
      <c r="K417" s="152">
        <f t="shared" si="58"/>
        <v>0.28771135134370707</v>
      </c>
      <c r="L417" s="146">
        <v>0.95182747358514541</v>
      </c>
      <c r="M417" s="147">
        <v>790.65452748297275</v>
      </c>
      <c r="N417" s="146">
        <v>0.8786319408664478</v>
      </c>
      <c r="O417" s="147">
        <v>729.85319431953212</v>
      </c>
      <c r="P417" s="147">
        <v>1520.5077218025049</v>
      </c>
      <c r="Q417" s="89">
        <f t="shared" si="54"/>
        <v>379.5141731918269</v>
      </c>
      <c r="R417" s="89">
        <f t="shared" si="55"/>
        <v>284.64274578461755</v>
      </c>
      <c r="S417" s="89">
        <f t="shared" si="56"/>
        <v>664.15691897644444</v>
      </c>
    </row>
    <row r="418" spans="1:19" x14ac:dyDescent="0.25">
      <c r="A418" s="37">
        <v>41296</v>
      </c>
      <c r="B418" s="13">
        <v>5</v>
      </c>
      <c r="C418" s="13" t="s">
        <v>77</v>
      </c>
      <c r="D418" s="13" t="s">
        <v>639</v>
      </c>
      <c r="E418" s="13">
        <v>1.6</v>
      </c>
      <c r="F418" s="13">
        <v>29</v>
      </c>
      <c r="G418" s="13">
        <v>830.67</v>
      </c>
      <c r="H418" s="149">
        <f t="shared" si="57"/>
        <v>0.26420794216690158</v>
      </c>
      <c r="I418" s="150">
        <f t="shared" si="51"/>
        <v>219.46961131978011</v>
      </c>
      <c r="J418" s="151">
        <f t="shared" si="52"/>
        <v>2.0106192982974675E-4</v>
      </c>
      <c r="K418" s="152">
        <f t="shared" si="58"/>
        <v>0.16701611325167573</v>
      </c>
      <c r="L418" s="146">
        <v>0.53771194073492279</v>
      </c>
      <c r="M418" s="147">
        <v>446.66117781027828</v>
      </c>
      <c r="N418" s="146">
        <v>0.49636189249240725</v>
      </c>
      <c r="O418" s="147">
        <v>412.3129332366679</v>
      </c>
      <c r="P418" s="147">
        <v>858.97411104694618</v>
      </c>
      <c r="Q418" s="89">
        <f t="shared" si="54"/>
        <v>214.39736534893356</v>
      </c>
      <c r="R418" s="89">
        <f t="shared" si="55"/>
        <v>160.80204396230047</v>
      </c>
      <c r="S418" s="89">
        <f t="shared" si="56"/>
        <v>375.19940931123404</v>
      </c>
    </row>
    <row r="419" spans="1:19" x14ac:dyDescent="0.25">
      <c r="A419" s="37">
        <v>41296</v>
      </c>
      <c r="B419" s="13">
        <v>5</v>
      </c>
      <c r="C419" s="13" t="s">
        <v>77</v>
      </c>
      <c r="D419" s="13" t="s">
        <v>639</v>
      </c>
      <c r="E419" s="13">
        <v>4.5</v>
      </c>
      <c r="F419" s="13">
        <v>43</v>
      </c>
      <c r="G419" s="13">
        <v>830.67</v>
      </c>
      <c r="H419" s="149">
        <f t="shared" si="57"/>
        <v>0.58088048164875272</v>
      </c>
      <c r="I419" s="150">
        <f t="shared" si="51"/>
        <v>482.51998969116943</v>
      </c>
      <c r="J419" s="151">
        <f t="shared" si="52"/>
        <v>1.5904312808798326E-3</v>
      </c>
      <c r="K419" s="152">
        <f t="shared" si="58"/>
        <v>1.3211235520884506</v>
      </c>
      <c r="L419" s="146">
        <v>4.7167623595481087</v>
      </c>
      <c r="M419" s="147">
        <v>3918.0729892058271</v>
      </c>
      <c r="N419" s="146">
        <v>4.3540433340988596</v>
      </c>
      <c r="O419" s="147">
        <v>3616.7731763358993</v>
      </c>
      <c r="P419" s="147">
        <v>7534.8461655417268</v>
      </c>
      <c r="Q419" s="89">
        <f t="shared" si="54"/>
        <v>1880.675034818797</v>
      </c>
      <c r="R419" s="89">
        <f t="shared" si="55"/>
        <v>1410.5415387710007</v>
      </c>
      <c r="S419" s="89">
        <f t="shared" si="56"/>
        <v>3291.2165735897979</v>
      </c>
    </row>
    <row r="420" spans="1:19" x14ac:dyDescent="0.25">
      <c r="A420" s="37">
        <v>41296</v>
      </c>
      <c r="B420" s="13">
        <v>5</v>
      </c>
      <c r="C420" s="13" t="s">
        <v>77</v>
      </c>
      <c r="D420" s="13" t="s">
        <v>639</v>
      </c>
      <c r="E420" s="13">
        <v>1.2</v>
      </c>
      <c r="F420" s="13">
        <v>25</v>
      </c>
      <c r="G420" s="13">
        <v>830.67</v>
      </c>
      <c r="H420" s="149">
        <f t="shared" si="57"/>
        <v>0.19634954084936207</v>
      </c>
      <c r="I420" s="150">
        <f t="shared" si="51"/>
        <v>163.10167309733959</v>
      </c>
      <c r="J420" s="151">
        <f t="shared" si="52"/>
        <v>1.1309733552923255E-4</v>
      </c>
      <c r="K420" s="152">
        <f t="shared" si="58"/>
        <v>9.3946563704067593E-2</v>
      </c>
      <c r="L420" s="146">
        <v>0.29388561837100363</v>
      </c>
      <c r="M420" s="147">
        <v>244.12196661224158</v>
      </c>
      <c r="N420" s="146">
        <v>0.27128581431827348</v>
      </c>
      <c r="O420" s="147">
        <v>225.34898737976022</v>
      </c>
      <c r="P420" s="147">
        <v>469.4709539920018</v>
      </c>
      <c r="Q420" s="89">
        <f t="shared" si="54"/>
        <v>117.17854397387595</v>
      </c>
      <c r="R420" s="89">
        <f t="shared" si="55"/>
        <v>87.886105078106482</v>
      </c>
      <c r="S420" s="89">
        <f t="shared" si="56"/>
        <v>205.06464905198243</v>
      </c>
    </row>
    <row r="421" spans="1:19" x14ac:dyDescent="0.25">
      <c r="A421" s="37">
        <v>41296</v>
      </c>
      <c r="B421" s="13">
        <v>5</v>
      </c>
      <c r="C421" s="13" t="s">
        <v>77</v>
      </c>
      <c r="D421" s="13" t="s">
        <v>639</v>
      </c>
      <c r="E421" s="13">
        <v>1.2</v>
      </c>
      <c r="F421" s="13">
        <v>16</v>
      </c>
      <c r="G421" s="13">
        <v>830.67</v>
      </c>
      <c r="H421" s="149">
        <f t="shared" si="57"/>
        <v>8.0424771931898703E-2</v>
      </c>
      <c r="I421" s="150">
        <f t="shared" ref="I421:I484" si="59">G421*H421</f>
        <v>66.806445300670291</v>
      </c>
      <c r="J421" s="151">
        <f t="shared" ref="J421:J484" si="60">((+E421/200)^2)*PI()</f>
        <v>1.1309733552923255E-4</v>
      </c>
      <c r="K421" s="152">
        <f t="shared" si="58"/>
        <v>9.3946563704067593E-2</v>
      </c>
      <c r="L421" s="146">
        <v>0.29388561837100363</v>
      </c>
      <c r="M421" s="147">
        <v>244.12196661224158</v>
      </c>
      <c r="N421" s="146">
        <v>0.27128581431827348</v>
      </c>
      <c r="O421" s="147">
        <v>225.34898737976022</v>
      </c>
      <c r="P421" s="147">
        <v>469.4709539920018</v>
      </c>
      <c r="Q421" s="89">
        <f t="shared" si="54"/>
        <v>117.17854397387595</v>
      </c>
      <c r="R421" s="89">
        <f t="shared" si="55"/>
        <v>87.886105078106482</v>
      </c>
      <c r="S421" s="89">
        <f t="shared" si="56"/>
        <v>205.06464905198243</v>
      </c>
    </row>
    <row r="422" spans="1:19" x14ac:dyDescent="0.25">
      <c r="A422" s="37">
        <v>41296</v>
      </c>
      <c r="B422" s="13">
        <v>5</v>
      </c>
      <c r="C422" s="13" t="s">
        <v>77</v>
      </c>
      <c r="D422" s="13" t="s">
        <v>639</v>
      </c>
      <c r="E422" s="13">
        <v>1.1000000000000001</v>
      </c>
      <c r="F422" s="13">
        <v>21</v>
      </c>
      <c r="G422" s="13">
        <v>830.67</v>
      </c>
      <c r="H422" s="149">
        <f t="shared" si="57"/>
        <v>0.13854423602330987</v>
      </c>
      <c r="I422" s="150">
        <f t="shared" si="59"/>
        <v>115.08454053748281</v>
      </c>
      <c r="J422" s="151">
        <f t="shared" si="60"/>
        <v>9.503317777109126E-5</v>
      </c>
      <c r="K422" s="152">
        <f t="shared" si="58"/>
        <v>7.894120977911237E-2</v>
      </c>
      <c r="L422" s="146">
        <v>0.24480616809807071</v>
      </c>
      <c r="M422" s="147">
        <v>203.35313965402437</v>
      </c>
      <c r="N422" s="146">
        <v>0.22598057377132907</v>
      </c>
      <c r="O422" s="147">
        <v>187.71528321462992</v>
      </c>
      <c r="P422" s="147">
        <v>391.0684228686543</v>
      </c>
      <c r="Q422" s="89">
        <f t="shared" ref="Q422:Q485" si="61">M422*0.48</f>
        <v>97.609507033931692</v>
      </c>
      <c r="R422" s="89">
        <f t="shared" ref="R422:R485" si="62">O422*0.39</f>
        <v>73.208960453705672</v>
      </c>
      <c r="S422" s="89">
        <f t="shared" ref="S422:S485" si="63">SUM(Q422:R422)</f>
        <v>170.81846748763735</v>
      </c>
    </row>
    <row r="423" spans="1:19" x14ac:dyDescent="0.25">
      <c r="A423" s="37">
        <v>41296</v>
      </c>
      <c r="B423" s="13">
        <v>5</v>
      </c>
      <c r="C423" s="13" t="s">
        <v>77</v>
      </c>
      <c r="D423" s="13" t="s">
        <v>639</v>
      </c>
      <c r="E423" s="13">
        <v>1</v>
      </c>
      <c r="F423" s="13">
        <v>17</v>
      </c>
      <c r="G423" s="13">
        <v>830.67</v>
      </c>
      <c r="H423" s="149">
        <f t="shared" si="57"/>
        <v>9.0792027688745044E-2</v>
      </c>
      <c r="I423" s="150">
        <f t="shared" si="59"/>
        <v>75.418213640209842</v>
      </c>
      <c r="J423" s="151">
        <f t="shared" si="60"/>
        <v>7.8539816339744827E-5</v>
      </c>
      <c r="K423" s="152">
        <f t="shared" si="58"/>
        <v>6.5240669238935831E-2</v>
      </c>
      <c r="L423" s="146">
        <v>0.20039999999999999</v>
      </c>
      <c r="M423" s="147">
        <v>166.46626799999999</v>
      </c>
      <c r="N423" s="146">
        <v>0.18498924</v>
      </c>
      <c r="O423" s="147">
        <v>153.6650119908</v>
      </c>
      <c r="P423" s="147">
        <v>320.13127999079995</v>
      </c>
      <c r="Q423" s="89">
        <f t="shared" si="61"/>
        <v>79.903808639999994</v>
      </c>
      <c r="R423" s="89">
        <f t="shared" si="62"/>
        <v>59.929354676412004</v>
      </c>
      <c r="S423" s="89">
        <f t="shared" si="63"/>
        <v>139.833163316412</v>
      </c>
    </row>
    <row r="424" spans="1:19" x14ac:dyDescent="0.25">
      <c r="A424" s="37">
        <v>41296</v>
      </c>
      <c r="B424" s="13">
        <v>5</v>
      </c>
      <c r="C424" s="13" t="s">
        <v>77</v>
      </c>
      <c r="D424" s="13" t="s">
        <v>639</v>
      </c>
      <c r="E424" s="13">
        <v>1.7</v>
      </c>
      <c r="F424" s="13">
        <v>24</v>
      </c>
      <c r="G424" s="13">
        <v>830.67</v>
      </c>
      <c r="H424" s="149">
        <f t="shared" si="57"/>
        <v>0.18095573684677208</v>
      </c>
      <c r="I424" s="150">
        <f t="shared" si="59"/>
        <v>150.31450192650814</v>
      </c>
      <c r="J424" s="151">
        <f t="shared" si="60"/>
        <v>2.2698006922186259E-4</v>
      </c>
      <c r="K424" s="152">
        <f t="shared" si="58"/>
        <v>0.18854553410052458</v>
      </c>
      <c r="L424" s="146">
        <v>0.61071762274303898</v>
      </c>
      <c r="M424" s="147">
        <v>507.30480768396018</v>
      </c>
      <c r="N424" s="146">
        <v>0.56375343755409935</v>
      </c>
      <c r="O424" s="147">
        <v>468.29306797306367</v>
      </c>
      <c r="P424" s="147">
        <v>975.59787565702391</v>
      </c>
      <c r="Q424" s="89">
        <f t="shared" si="61"/>
        <v>243.50630768830086</v>
      </c>
      <c r="R424" s="89">
        <f t="shared" si="62"/>
        <v>182.63429650949485</v>
      </c>
      <c r="S424" s="89">
        <f t="shared" si="63"/>
        <v>426.14060419779571</v>
      </c>
    </row>
    <row r="425" spans="1:19" x14ac:dyDescent="0.25">
      <c r="A425" s="37">
        <v>41296</v>
      </c>
      <c r="B425" s="13">
        <v>5</v>
      </c>
      <c r="C425" s="13" t="s">
        <v>77</v>
      </c>
      <c r="D425" s="13" t="s">
        <v>639</v>
      </c>
      <c r="E425" s="13">
        <v>0.8</v>
      </c>
      <c r="F425" s="13">
        <v>12</v>
      </c>
      <c r="G425" s="13">
        <v>830.67</v>
      </c>
      <c r="H425" s="149">
        <f t="shared" si="57"/>
        <v>4.5238934211693019E-2</v>
      </c>
      <c r="I425" s="150">
        <f t="shared" si="59"/>
        <v>37.578625481627036</v>
      </c>
      <c r="J425" s="151">
        <f t="shared" si="60"/>
        <v>5.0265482457436686E-5</v>
      </c>
      <c r="K425" s="152">
        <f t="shared" si="58"/>
        <v>4.1754028312918932E-2</v>
      </c>
      <c r="L425" s="146">
        <v>0.12542574516224186</v>
      </c>
      <c r="M425" s="147">
        <v>104.18740373391944</v>
      </c>
      <c r="N425" s="146">
        <v>0.11578050535926547</v>
      </c>
      <c r="O425" s="147">
        <v>96.175392386781041</v>
      </c>
      <c r="P425" s="147">
        <v>200.36279612070047</v>
      </c>
      <c r="Q425" s="89">
        <f t="shared" si="61"/>
        <v>50.00995379228133</v>
      </c>
      <c r="R425" s="89">
        <f t="shared" si="62"/>
        <v>37.508403030844605</v>
      </c>
      <c r="S425" s="89">
        <f t="shared" si="63"/>
        <v>87.518356823125941</v>
      </c>
    </row>
    <row r="426" spans="1:19" x14ac:dyDescent="0.25">
      <c r="A426" s="37">
        <v>41296</v>
      </c>
      <c r="B426" s="13">
        <v>5</v>
      </c>
      <c r="C426" s="13" t="s">
        <v>77</v>
      </c>
      <c r="D426" s="13" t="s">
        <v>639</v>
      </c>
      <c r="E426" s="13">
        <v>1.3</v>
      </c>
      <c r="F426" s="13">
        <v>11</v>
      </c>
      <c r="G426" s="13">
        <v>830.67</v>
      </c>
      <c r="H426" s="149">
        <f t="shared" si="57"/>
        <v>3.8013271108436497E-2</v>
      </c>
      <c r="I426" s="150">
        <f t="shared" si="59"/>
        <v>31.576483911644942</v>
      </c>
      <c r="J426" s="151">
        <f t="shared" si="60"/>
        <v>1.3273228961416879E-4</v>
      </c>
      <c r="K426" s="152">
        <f t="shared" si="58"/>
        <v>0.11025673101380158</v>
      </c>
      <c r="L426" s="146">
        <v>0.34767923791559213</v>
      </c>
      <c r="M426" s="147">
        <v>288.80671255934487</v>
      </c>
      <c r="N426" s="146">
        <v>0.3209427045198831</v>
      </c>
      <c r="O426" s="147">
        <v>266.59747636353126</v>
      </c>
      <c r="P426" s="147">
        <v>555.40418892287607</v>
      </c>
      <c r="Q426" s="89">
        <f t="shared" si="61"/>
        <v>138.62722202848553</v>
      </c>
      <c r="R426" s="89">
        <f t="shared" si="62"/>
        <v>103.97301578177719</v>
      </c>
      <c r="S426" s="89">
        <f t="shared" si="63"/>
        <v>242.60023781026274</v>
      </c>
    </row>
    <row r="427" spans="1:19" x14ac:dyDescent="0.25">
      <c r="A427" s="37">
        <v>41296</v>
      </c>
      <c r="B427" s="13">
        <v>5</v>
      </c>
      <c r="C427" s="13" t="s">
        <v>77</v>
      </c>
      <c r="D427" s="13" t="s">
        <v>639</v>
      </c>
      <c r="E427" s="13">
        <v>1.1000000000000001</v>
      </c>
      <c r="F427" s="13">
        <v>15</v>
      </c>
      <c r="G427" s="13">
        <v>830.67</v>
      </c>
      <c r="H427" s="149">
        <f t="shared" si="57"/>
        <v>7.0685834705770348E-2</v>
      </c>
      <c r="I427" s="150">
        <f t="shared" si="59"/>
        <v>58.716602315042252</v>
      </c>
      <c r="J427" s="151">
        <f t="shared" si="60"/>
        <v>9.503317777109126E-5</v>
      </c>
      <c r="K427" s="152">
        <f t="shared" si="58"/>
        <v>7.894120977911237E-2</v>
      </c>
      <c r="L427" s="146">
        <v>0.24480616809807071</v>
      </c>
      <c r="M427" s="147">
        <v>203.35313965402437</v>
      </c>
      <c r="N427" s="146">
        <v>0.22598057377132907</v>
      </c>
      <c r="O427" s="147">
        <v>187.71528321462992</v>
      </c>
      <c r="P427" s="147">
        <v>391.0684228686543</v>
      </c>
      <c r="Q427" s="89">
        <f t="shared" si="61"/>
        <v>97.609507033931692</v>
      </c>
      <c r="R427" s="89">
        <f t="shared" si="62"/>
        <v>73.208960453705672</v>
      </c>
      <c r="S427" s="89">
        <f t="shared" si="63"/>
        <v>170.81846748763735</v>
      </c>
    </row>
    <row r="428" spans="1:19" x14ac:dyDescent="0.25">
      <c r="A428" s="37">
        <v>41296</v>
      </c>
      <c r="B428" s="13">
        <v>5</v>
      </c>
      <c r="C428" s="13" t="s">
        <v>77</v>
      </c>
      <c r="D428" s="13" t="s">
        <v>639</v>
      </c>
      <c r="E428" s="13">
        <v>1.3</v>
      </c>
      <c r="F428" s="13">
        <v>22</v>
      </c>
      <c r="G428" s="13">
        <v>830.67</v>
      </c>
      <c r="H428" s="149">
        <f t="shared" si="57"/>
        <v>0.15205308443374599</v>
      </c>
      <c r="I428" s="150">
        <f t="shared" si="59"/>
        <v>126.30593564657977</v>
      </c>
      <c r="J428" s="151">
        <f t="shared" si="60"/>
        <v>1.3273228961416879E-4</v>
      </c>
      <c r="K428" s="152">
        <f t="shared" si="58"/>
        <v>0.11025673101380158</v>
      </c>
      <c r="L428" s="146">
        <v>0.34767923791559213</v>
      </c>
      <c r="M428" s="147">
        <v>288.80671255934487</v>
      </c>
      <c r="N428" s="146">
        <v>0.3209427045198831</v>
      </c>
      <c r="O428" s="147">
        <v>266.59747636353126</v>
      </c>
      <c r="P428" s="147">
        <v>555.40418892287607</v>
      </c>
      <c r="Q428" s="89">
        <f t="shared" si="61"/>
        <v>138.62722202848553</v>
      </c>
      <c r="R428" s="89">
        <f t="shared" si="62"/>
        <v>103.97301578177719</v>
      </c>
      <c r="S428" s="89">
        <f t="shared" si="63"/>
        <v>242.60023781026274</v>
      </c>
    </row>
    <row r="429" spans="1:19" x14ac:dyDescent="0.25">
      <c r="A429" s="37">
        <v>41296</v>
      </c>
      <c r="B429" s="13">
        <v>5</v>
      </c>
      <c r="C429" s="13" t="s">
        <v>77</v>
      </c>
      <c r="D429" s="13" t="s">
        <v>639</v>
      </c>
      <c r="E429" s="13">
        <v>1.4</v>
      </c>
      <c r="F429" s="13">
        <v>29</v>
      </c>
      <c r="G429" s="13">
        <v>830.67</v>
      </c>
      <c r="H429" s="149">
        <f t="shared" si="57"/>
        <v>0.26420794216690158</v>
      </c>
      <c r="I429" s="150">
        <f t="shared" si="59"/>
        <v>219.46961131978011</v>
      </c>
      <c r="J429" s="151">
        <f t="shared" si="60"/>
        <v>1.5393804002589983E-4</v>
      </c>
      <c r="K429" s="152">
        <f t="shared" si="58"/>
        <v>0.12787171170831421</v>
      </c>
      <c r="L429" s="146">
        <v>0.40622494833891448</v>
      </c>
      <c r="M429" s="147">
        <v>337.43887783668606</v>
      </c>
      <c r="N429" s="146">
        <v>0.37498624981165196</v>
      </c>
      <c r="O429" s="147">
        <v>311.48982813104493</v>
      </c>
      <c r="P429" s="147">
        <v>648.92870596773105</v>
      </c>
      <c r="Q429" s="89">
        <f t="shared" si="61"/>
        <v>161.9706613616093</v>
      </c>
      <c r="R429" s="89">
        <f t="shared" si="62"/>
        <v>121.48103297110752</v>
      </c>
      <c r="S429" s="89">
        <f t="shared" si="63"/>
        <v>283.45169433271684</v>
      </c>
    </row>
    <row r="430" spans="1:19" x14ac:dyDescent="0.25">
      <c r="A430" s="37">
        <v>41296</v>
      </c>
      <c r="B430" s="13">
        <v>5</v>
      </c>
      <c r="C430" s="13" t="s">
        <v>77</v>
      </c>
      <c r="D430" s="13" t="s">
        <v>639</v>
      </c>
      <c r="E430" s="13">
        <v>0.6</v>
      </c>
      <c r="F430" s="13">
        <v>9</v>
      </c>
      <c r="G430" s="13">
        <v>830.67</v>
      </c>
      <c r="H430" s="149">
        <f t="shared" si="57"/>
        <v>2.5446900494077322E-2</v>
      </c>
      <c r="I430" s="150">
        <f t="shared" si="59"/>
        <v>21.137976833415209</v>
      </c>
      <c r="J430" s="151">
        <f t="shared" si="60"/>
        <v>2.8274333882308137E-5</v>
      </c>
      <c r="K430" s="152">
        <f t="shared" si="58"/>
        <v>2.3486640926016898E-2</v>
      </c>
      <c r="L430" s="146">
        <v>6.8551244419585516E-2</v>
      </c>
      <c r="M430" s="147">
        <v>56.943462202017095</v>
      </c>
      <c r="N430" s="146">
        <v>6.3279653723719395E-2</v>
      </c>
      <c r="O430" s="147">
        <v>52.564509958681988</v>
      </c>
      <c r="P430" s="147">
        <v>109.50797216069908</v>
      </c>
      <c r="Q430" s="89">
        <f t="shared" si="61"/>
        <v>27.332861856968204</v>
      </c>
      <c r="R430" s="89">
        <f t="shared" si="62"/>
        <v>20.500158883885977</v>
      </c>
      <c r="S430" s="89">
        <f t="shared" si="63"/>
        <v>47.833020740854181</v>
      </c>
    </row>
    <row r="431" spans="1:19" x14ac:dyDescent="0.25">
      <c r="A431" s="37">
        <v>41296</v>
      </c>
      <c r="B431" s="13">
        <v>5</v>
      </c>
      <c r="C431" s="13" t="s">
        <v>77</v>
      </c>
      <c r="D431" s="13" t="s">
        <v>639</v>
      </c>
      <c r="E431" s="13">
        <v>1.2</v>
      </c>
      <c r="F431" s="13">
        <v>10</v>
      </c>
      <c r="G431" s="13">
        <v>830.67</v>
      </c>
      <c r="H431" s="149">
        <f t="shared" si="57"/>
        <v>3.1415926535897934E-2</v>
      </c>
      <c r="I431" s="150">
        <f t="shared" si="59"/>
        <v>26.096267695574337</v>
      </c>
      <c r="J431" s="151">
        <f t="shared" si="60"/>
        <v>1.1309733552923255E-4</v>
      </c>
      <c r="K431" s="152">
        <f t="shared" si="58"/>
        <v>9.3946563704067593E-2</v>
      </c>
      <c r="L431" s="146">
        <v>0.29388561837100363</v>
      </c>
      <c r="M431" s="147">
        <v>244.12196661224158</v>
      </c>
      <c r="N431" s="146">
        <v>0.27128581431827348</v>
      </c>
      <c r="O431" s="147">
        <v>225.34898737976022</v>
      </c>
      <c r="P431" s="147">
        <v>469.4709539920018</v>
      </c>
      <c r="Q431" s="89">
        <f t="shared" si="61"/>
        <v>117.17854397387595</v>
      </c>
      <c r="R431" s="89">
        <f t="shared" si="62"/>
        <v>87.886105078106482</v>
      </c>
      <c r="S431" s="89">
        <f t="shared" si="63"/>
        <v>205.06464905198243</v>
      </c>
    </row>
    <row r="432" spans="1:19" x14ac:dyDescent="0.25">
      <c r="A432" s="37">
        <v>41296</v>
      </c>
      <c r="B432" s="13">
        <v>5</v>
      </c>
      <c r="C432" s="13" t="s">
        <v>77</v>
      </c>
      <c r="D432" s="13" t="s">
        <v>639</v>
      </c>
      <c r="E432" s="13">
        <v>1.2</v>
      </c>
      <c r="F432" s="13">
        <v>15</v>
      </c>
      <c r="G432" s="13">
        <v>830.67</v>
      </c>
      <c r="H432" s="149">
        <f t="shared" si="57"/>
        <v>7.0685834705770348E-2</v>
      </c>
      <c r="I432" s="150">
        <f t="shared" si="59"/>
        <v>58.716602315042252</v>
      </c>
      <c r="J432" s="151">
        <f t="shared" si="60"/>
        <v>1.1309733552923255E-4</v>
      </c>
      <c r="K432" s="152">
        <f t="shared" si="58"/>
        <v>9.3946563704067593E-2</v>
      </c>
      <c r="L432" s="146">
        <v>0.29388561837100363</v>
      </c>
      <c r="M432" s="147">
        <v>244.12196661224158</v>
      </c>
      <c r="N432" s="146">
        <v>0.27128581431827348</v>
      </c>
      <c r="O432" s="147">
        <v>225.34898737976022</v>
      </c>
      <c r="P432" s="147">
        <v>469.4709539920018</v>
      </c>
      <c r="Q432" s="89">
        <f t="shared" si="61"/>
        <v>117.17854397387595</v>
      </c>
      <c r="R432" s="89">
        <f t="shared" si="62"/>
        <v>87.886105078106482</v>
      </c>
      <c r="S432" s="89">
        <f t="shared" si="63"/>
        <v>205.06464905198243</v>
      </c>
    </row>
    <row r="433" spans="1:19" x14ac:dyDescent="0.25">
      <c r="A433" s="37">
        <v>41296</v>
      </c>
      <c r="B433" s="13">
        <v>5</v>
      </c>
      <c r="C433" s="13" t="s">
        <v>77</v>
      </c>
      <c r="D433" s="13" t="s">
        <v>639</v>
      </c>
      <c r="E433" s="13">
        <v>1.2</v>
      </c>
      <c r="F433" s="13">
        <v>13</v>
      </c>
      <c r="G433" s="13">
        <v>830.67</v>
      </c>
      <c r="H433" s="149">
        <f t="shared" si="57"/>
        <v>5.3092915845667513E-2</v>
      </c>
      <c r="I433" s="150">
        <f t="shared" si="59"/>
        <v>44.102692405520628</v>
      </c>
      <c r="J433" s="151">
        <f t="shared" si="60"/>
        <v>1.1309733552923255E-4</v>
      </c>
      <c r="K433" s="152">
        <f t="shared" si="58"/>
        <v>9.3946563704067593E-2</v>
      </c>
      <c r="L433" s="146">
        <v>0.29388561837100363</v>
      </c>
      <c r="M433" s="147">
        <v>244.12196661224158</v>
      </c>
      <c r="N433" s="146">
        <v>0.27128581431827348</v>
      </c>
      <c r="O433" s="147">
        <v>225.34898737976022</v>
      </c>
      <c r="P433" s="147">
        <v>469.4709539920018</v>
      </c>
      <c r="Q433" s="89">
        <f t="shared" si="61"/>
        <v>117.17854397387595</v>
      </c>
      <c r="R433" s="89">
        <f t="shared" si="62"/>
        <v>87.886105078106482</v>
      </c>
      <c r="S433" s="89">
        <f t="shared" si="63"/>
        <v>205.06464905198243</v>
      </c>
    </row>
    <row r="434" spans="1:19" x14ac:dyDescent="0.25">
      <c r="A434" s="37">
        <v>41296</v>
      </c>
      <c r="B434" s="13">
        <v>5</v>
      </c>
      <c r="C434" s="13" t="s">
        <v>77</v>
      </c>
      <c r="D434" s="13" t="s">
        <v>639</v>
      </c>
      <c r="E434" s="13">
        <v>1.1000000000000001</v>
      </c>
      <c r="F434" s="13">
        <v>20</v>
      </c>
      <c r="G434" s="13">
        <v>830.67</v>
      </c>
      <c r="H434" s="149">
        <f t="shared" si="57"/>
        <v>0.12566370614359174</v>
      </c>
      <c r="I434" s="150">
        <f t="shared" si="59"/>
        <v>104.38507078229735</v>
      </c>
      <c r="J434" s="151">
        <f t="shared" si="60"/>
        <v>9.503317777109126E-5</v>
      </c>
      <c r="K434" s="152">
        <f t="shared" si="58"/>
        <v>7.894120977911237E-2</v>
      </c>
      <c r="L434" s="146">
        <v>0.24480616809807071</v>
      </c>
      <c r="M434" s="147">
        <v>203.35313965402437</v>
      </c>
      <c r="N434" s="146">
        <v>0.22598057377132907</v>
      </c>
      <c r="O434" s="147">
        <v>187.71528321462992</v>
      </c>
      <c r="P434" s="147">
        <v>391.0684228686543</v>
      </c>
      <c r="Q434" s="89">
        <f t="shared" si="61"/>
        <v>97.609507033931692</v>
      </c>
      <c r="R434" s="89">
        <f t="shared" si="62"/>
        <v>73.208960453705672</v>
      </c>
      <c r="S434" s="89">
        <f t="shared" si="63"/>
        <v>170.81846748763735</v>
      </c>
    </row>
    <row r="435" spans="1:19" x14ac:dyDescent="0.25">
      <c r="A435" s="37">
        <v>41296</v>
      </c>
      <c r="B435" s="13">
        <v>5</v>
      </c>
      <c r="C435" s="13" t="s">
        <v>77</v>
      </c>
      <c r="D435" s="13" t="s">
        <v>639</v>
      </c>
      <c r="E435" s="13">
        <v>0.8</v>
      </c>
      <c r="F435" s="13">
        <v>7</v>
      </c>
      <c r="G435" s="13">
        <v>830.67</v>
      </c>
      <c r="H435" s="149">
        <f t="shared" si="57"/>
        <v>1.5393804002589988E-2</v>
      </c>
      <c r="I435" s="150">
        <f t="shared" si="59"/>
        <v>12.787171170831424</v>
      </c>
      <c r="J435" s="151">
        <f t="shared" si="60"/>
        <v>5.0265482457436686E-5</v>
      </c>
      <c r="K435" s="152">
        <f t="shared" si="58"/>
        <v>4.1754028312918932E-2</v>
      </c>
      <c r="L435" s="146">
        <v>0.12542574516224186</v>
      </c>
      <c r="M435" s="147">
        <v>104.18740373391944</v>
      </c>
      <c r="N435" s="146">
        <v>0.11578050535926547</v>
      </c>
      <c r="O435" s="147">
        <v>96.175392386781041</v>
      </c>
      <c r="P435" s="147">
        <v>200.36279612070047</v>
      </c>
      <c r="Q435" s="89">
        <f t="shared" si="61"/>
        <v>50.00995379228133</v>
      </c>
      <c r="R435" s="89">
        <f t="shared" si="62"/>
        <v>37.508403030844605</v>
      </c>
      <c r="S435" s="89">
        <f t="shared" si="63"/>
        <v>87.518356823125941</v>
      </c>
    </row>
    <row r="436" spans="1:19" x14ac:dyDescent="0.25">
      <c r="A436" s="37">
        <v>41296</v>
      </c>
      <c r="B436" s="13">
        <v>5</v>
      </c>
      <c r="C436" s="13" t="s">
        <v>77</v>
      </c>
      <c r="D436" s="13" t="s">
        <v>639</v>
      </c>
      <c r="E436" s="13">
        <v>1.2</v>
      </c>
      <c r="F436" s="13">
        <v>26</v>
      </c>
      <c r="G436" s="13">
        <v>830.67</v>
      </c>
      <c r="H436" s="149">
        <f t="shared" si="57"/>
        <v>0.21237166338267005</v>
      </c>
      <c r="I436" s="150">
        <f t="shared" si="59"/>
        <v>176.41076962208251</v>
      </c>
      <c r="J436" s="151">
        <f t="shared" si="60"/>
        <v>1.1309733552923255E-4</v>
      </c>
      <c r="K436" s="152">
        <f t="shared" si="58"/>
        <v>9.3946563704067593E-2</v>
      </c>
      <c r="L436" s="146">
        <v>0.29388561837100363</v>
      </c>
      <c r="M436" s="147">
        <v>244.12196661224158</v>
      </c>
      <c r="N436" s="146">
        <v>0.27128581431827348</v>
      </c>
      <c r="O436" s="147">
        <v>225.34898737976022</v>
      </c>
      <c r="P436" s="147">
        <v>469.4709539920018</v>
      </c>
      <c r="Q436" s="89">
        <f t="shared" si="61"/>
        <v>117.17854397387595</v>
      </c>
      <c r="R436" s="89">
        <f t="shared" si="62"/>
        <v>87.886105078106482</v>
      </c>
      <c r="S436" s="89">
        <f t="shared" si="63"/>
        <v>205.06464905198243</v>
      </c>
    </row>
    <row r="437" spans="1:19" x14ac:dyDescent="0.25">
      <c r="A437" s="37">
        <v>41296</v>
      </c>
      <c r="B437" s="13">
        <v>5</v>
      </c>
      <c r="C437" s="13" t="s">
        <v>77</v>
      </c>
      <c r="D437" s="13" t="s">
        <v>639</v>
      </c>
      <c r="E437" s="13">
        <v>1.3</v>
      </c>
      <c r="F437" s="13">
        <v>11</v>
      </c>
      <c r="G437" s="13">
        <v>830.67</v>
      </c>
      <c r="H437" s="149">
        <f t="shared" si="57"/>
        <v>3.8013271108436497E-2</v>
      </c>
      <c r="I437" s="150">
        <f t="shared" si="59"/>
        <v>31.576483911644942</v>
      </c>
      <c r="J437" s="151">
        <f t="shared" si="60"/>
        <v>1.3273228961416879E-4</v>
      </c>
      <c r="K437" s="152">
        <f t="shared" si="58"/>
        <v>0.11025673101380158</v>
      </c>
      <c r="L437" s="146">
        <v>0.34767923791559213</v>
      </c>
      <c r="M437" s="147">
        <v>288.80671255934487</v>
      </c>
      <c r="N437" s="146">
        <v>0.3209427045198831</v>
      </c>
      <c r="O437" s="147">
        <v>266.59747636353126</v>
      </c>
      <c r="P437" s="147">
        <v>555.40418892287607</v>
      </c>
      <c r="Q437" s="89">
        <f t="shared" si="61"/>
        <v>138.62722202848553</v>
      </c>
      <c r="R437" s="89">
        <f t="shared" si="62"/>
        <v>103.97301578177719</v>
      </c>
      <c r="S437" s="89">
        <f t="shared" si="63"/>
        <v>242.60023781026274</v>
      </c>
    </row>
    <row r="438" spans="1:19" x14ac:dyDescent="0.25">
      <c r="A438" s="37">
        <v>41296</v>
      </c>
      <c r="B438" s="13">
        <v>5</v>
      </c>
      <c r="C438" s="13" t="s">
        <v>77</v>
      </c>
      <c r="D438" s="13" t="s">
        <v>639</v>
      </c>
      <c r="E438" s="13">
        <v>1.6</v>
      </c>
      <c r="F438" s="13">
        <v>25</v>
      </c>
      <c r="G438" s="13">
        <v>830.67</v>
      </c>
      <c r="H438" s="149">
        <f t="shared" si="57"/>
        <v>0.19634954084936207</v>
      </c>
      <c r="I438" s="150">
        <f t="shared" si="59"/>
        <v>163.10167309733959</v>
      </c>
      <c r="J438" s="151">
        <f t="shared" si="60"/>
        <v>2.0106192982974675E-4</v>
      </c>
      <c r="K438" s="152">
        <f t="shared" si="58"/>
        <v>0.16701611325167573</v>
      </c>
      <c r="L438" s="146">
        <v>0.53771194073492279</v>
      </c>
      <c r="M438" s="147">
        <v>446.66117781027828</v>
      </c>
      <c r="N438" s="146">
        <v>0.49636189249240725</v>
      </c>
      <c r="O438" s="147">
        <v>412.3129332366679</v>
      </c>
      <c r="P438" s="147">
        <v>858.97411104694618</v>
      </c>
      <c r="Q438" s="89">
        <f t="shared" si="61"/>
        <v>214.39736534893356</v>
      </c>
      <c r="R438" s="89">
        <f t="shared" si="62"/>
        <v>160.80204396230047</v>
      </c>
      <c r="S438" s="89">
        <f t="shared" si="63"/>
        <v>375.19940931123404</v>
      </c>
    </row>
    <row r="439" spans="1:19" x14ac:dyDescent="0.25">
      <c r="A439" s="37">
        <v>41296</v>
      </c>
      <c r="B439" s="13">
        <v>5</v>
      </c>
      <c r="C439" s="13" t="s">
        <v>77</v>
      </c>
      <c r="D439" s="13" t="s">
        <v>639</v>
      </c>
      <c r="E439" s="13">
        <v>1.9</v>
      </c>
      <c r="F439" s="13">
        <v>34</v>
      </c>
      <c r="G439" s="13">
        <v>830.67</v>
      </c>
      <c r="H439" s="149">
        <f t="shared" si="57"/>
        <v>0.36316811075498018</v>
      </c>
      <c r="I439" s="150">
        <f t="shared" si="59"/>
        <v>301.67285456083937</v>
      </c>
      <c r="J439" s="151">
        <f t="shared" si="60"/>
        <v>2.835287369864788E-4</v>
      </c>
      <c r="K439" s="152">
        <f t="shared" si="58"/>
        <v>0.23551881595255833</v>
      </c>
      <c r="L439" s="146">
        <v>0.77140114506593849</v>
      </c>
      <c r="M439" s="147">
        <v>640.77978917192308</v>
      </c>
      <c r="N439" s="146">
        <v>0.71208039701036785</v>
      </c>
      <c r="O439" s="147">
        <v>591.50382338460224</v>
      </c>
      <c r="P439" s="147">
        <v>1232.2836125565254</v>
      </c>
      <c r="Q439" s="89">
        <f t="shared" si="61"/>
        <v>307.57429880252306</v>
      </c>
      <c r="R439" s="89">
        <f t="shared" si="62"/>
        <v>230.68649111999488</v>
      </c>
      <c r="S439" s="89">
        <f t="shared" si="63"/>
        <v>538.26078992251792</v>
      </c>
    </row>
    <row r="440" spans="1:19" x14ac:dyDescent="0.25">
      <c r="A440" s="37">
        <v>41296</v>
      </c>
      <c r="B440" s="13">
        <v>5</v>
      </c>
      <c r="C440" s="13" t="s">
        <v>77</v>
      </c>
      <c r="D440" s="13" t="s">
        <v>639</v>
      </c>
      <c r="E440" s="13">
        <v>1.9</v>
      </c>
      <c r="F440" s="13">
        <v>23</v>
      </c>
      <c r="G440" s="13">
        <v>830.67</v>
      </c>
      <c r="H440" s="149">
        <f t="shared" si="57"/>
        <v>0.16619025137490007</v>
      </c>
      <c r="I440" s="150">
        <f t="shared" si="59"/>
        <v>138.04925610958824</v>
      </c>
      <c r="J440" s="151">
        <f t="shared" si="60"/>
        <v>2.835287369864788E-4</v>
      </c>
      <c r="K440" s="152">
        <f t="shared" si="58"/>
        <v>0.23551881595255833</v>
      </c>
      <c r="L440" s="146">
        <v>0.77140114506593849</v>
      </c>
      <c r="M440" s="147">
        <v>640.77978917192308</v>
      </c>
      <c r="N440" s="146">
        <v>0.71208039701036785</v>
      </c>
      <c r="O440" s="147">
        <v>591.50382338460224</v>
      </c>
      <c r="P440" s="147">
        <v>1232.2836125565254</v>
      </c>
      <c r="Q440" s="89">
        <f t="shared" si="61"/>
        <v>307.57429880252306</v>
      </c>
      <c r="R440" s="89">
        <f t="shared" si="62"/>
        <v>230.68649111999488</v>
      </c>
      <c r="S440" s="89">
        <f t="shared" si="63"/>
        <v>538.26078992251792</v>
      </c>
    </row>
    <row r="441" spans="1:19" x14ac:dyDescent="0.25">
      <c r="A441" s="37">
        <v>41296</v>
      </c>
      <c r="B441" s="13">
        <v>5</v>
      </c>
      <c r="C441" s="13" t="s">
        <v>77</v>
      </c>
      <c r="D441" s="13" t="s">
        <v>639</v>
      </c>
      <c r="E441" s="13">
        <v>1.4</v>
      </c>
      <c r="F441" s="13">
        <v>24</v>
      </c>
      <c r="G441" s="13">
        <v>830.67</v>
      </c>
      <c r="H441" s="149">
        <f t="shared" si="57"/>
        <v>0.18095573684677208</v>
      </c>
      <c r="I441" s="150">
        <f t="shared" si="59"/>
        <v>150.31450192650814</v>
      </c>
      <c r="J441" s="151">
        <f t="shared" si="60"/>
        <v>1.5393804002589983E-4</v>
      </c>
      <c r="K441" s="152">
        <f t="shared" si="58"/>
        <v>0.12787171170831421</v>
      </c>
      <c r="L441" s="146">
        <v>0.40622494833891448</v>
      </c>
      <c r="M441" s="147">
        <v>337.43887783668606</v>
      </c>
      <c r="N441" s="146">
        <v>0.37498624981165196</v>
      </c>
      <c r="O441" s="147">
        <v>311.48982813104493</v>
      </c>
      <c r="P441" s="147">
        <v>648.92870596773105</v>
      </c>
      <c r="Q441" s="89">
        <f t="shared" si="61"/>
        <v>161.9706613616093</v>
      </c>
      <c r="R441" s="89">
        <f t="shared" si="62"/>
        <v>121.48103297110752</v>
      </c>
      <c r="S441" s="89">
        <f t="shared" si="63"/>
        <v>283.45169433271684</v>
      </c>
    </row>
    <row r="442" spans="1:19" x14ac:dyDescent="0.25">
      <c r="A442" s="37">
        <v>41296</v>
      </c>
      <c r="B442" s="13">
        <v>5</v>
      </c>
      <c r="C442" s="13" t="s">
        <v>77</v>
      </c>
      <c r="D442" s="13" t="s">
        <v>639</v>
      </c>
      <c r="E442" s="13">
        <v>1</v>
      </c>
      <c r="F442" s="13">
        <v>11</v>
      </c>
      <c r="G442" s="13">
        <v>830.67</v>
      </c>
      <c r="H442" s="149">
        <f t="shared" si="57"/>
        <v>3.8013271108436497E-2</v>
      </c>
      <c r="I442" s="150">
        <f t="shared" si="59"/>
        <v>31.576483911644942</v>
      </c>
      <c r="J442" s="151">
        <f t="shared" si="60"/>
        <v>7.8539816339744827E-5</v>
      </c>
      <c r="K442" s="152">
        <f t="shared" si="58"/>
        <v>6.5240669238935831E-2</v>
      </c>
      <c r="L442" s="146">
        <v>0.20039999999999999</v>
      </c>
      <c r="M442" s="147">
        <v>166.46626799999999</v>
      </c>
      <c r="N442" s="146">
        <v>0.18498924</v>
      </c>
      <c r="O442" s="147">
        <v>153.6650119908</v>
      </c>
      <c r="P442" s="147">
        <v>320.13127999079995</v>
      </c>
      <c r="Q442" s="89">
        <f t="shared" si="61"/>
        <v>79.903808639999994</v>
      </c>
      <c r="R442" s="89">
        <f t="shared" si="62"/>
        <v>59.929354676412004</v>
      </c>
      <c r="S442" s="89">
        <f t="shared" si="63"/>
        <v>139.833163316412</v>
      </c>
    </row>
    <row r="443" spans="1:19" x14ac:dyDescent="0.25">
      <c r="A443" s="37">
        <v>41296</v>
      </c>
      <c r="B443" s="13">
        <v>5</v>
      </c>
      <c r="C443" s="13" t="s">
        <v>77</v>
      </c>
      <c r="D443" s="13" t="s">
        <v>639</v>
      </c>
      <c r="E443" s="13">
        <v>0.9</v>
      </c>
      <c r="F443" s="13">
        <v>12</v>
      </c>
      <c r="G443" s="13">
        <v>830.67</v>
      </c>
      <c r="H443" s="149">
        <f t="shared" si="57"/>
        <v>4.5238934211693019E-2</v>
      </c>
      <c r="I443" s="150">
        <f t="shared" si="59"/>
        <v>37.578625481627036</v>
      </c>
      <c r="J443" s="151">
        <f t="shared" si="60"/>
        <v>6.3617251235193318E-5</v>
      </c>
      <c r="K443" s="152">
        <f t="shared" si="58"/>
        <v>5.284494208353803E-2</v>
      </c>
      <c r="L443" s="146">
        <v>0.16062272406906555</v>
      </c>
      <c r="M443" s="147">
        <v>133.42447820245067</v>
      </c>
      <c r="N443" s="146">
        <v>0.14827083658815443</v>
      </c>
      <c r="O443" s="147">
        <v>123.16413582868223</v>
      </c>
      <c r="P443" s="147">
        <v>256.58861403113292</v>
      </c>
      <c r="Q443" s="89">
        <f t="shared" si="61"/>
        <v>64.043749537176325</v>
      </c>
      <c r="R443" s="89">
        <f t="shared" si="62"/>
        <v>48.034012973186073</v>
      </c>
      <c r="S443" s="89">
        <f t="shared" si="63"/>
        <v>112.07776251036239</v>
      </c>
    </row>
    <row r="444" spans="1:19" x14ac:dyDescent="0.25">
      <c r="A444" s="37">
        <v>41296</v>
      </c>
      <c r="B444" s="13">
        <v>5</v>
      </c>
      <c r="C444" s="13" t="s">
        <v>77</v>
      </c>
      <c r="D444" s="13" t="s">
        <v>639</v>
      </c>
      <c r="E444" s="13">
        <v>1.5</v>
      </c>
      <c r="F444" s="13">
        <v>23</v>
      </c>
      <c r="G444" s="13">
        <v>830.67</v>
      </c>
      <c r="H444" s="149">
        <f t="shared" si="57"/>
        <v>0.16619025137490007</v>
      </c>
      <c r="I444" s="150">
        <f t="shared" si="59"/>
        <v>138.04925610958824</v>
      </c>
      <c r="J444" s="151">
        <f t="shared" si="60"/>
        <v>1.7671458676442585E-4</v>
      </c>
      <c r="K444" s="152">
        <f t="shared" si="58"/>
        <v>0.14679150578760561</v>
      </c>
      <c r="L444" s="146">
        <v>0.46955812656617801</v>
      </c>
      <c r="M444" s="147">
        <v>390.04784899472708</v>
      </c>
      <c r="N444" s="146">
        <v>0.43344910663323893</v>
      </c>
      <c r="O444" s="147">
        <v>360.05316940703256</v>
      </c>
      <c r="P444" s="147">
        <v>750.10101840175957</v>
      </c>
      <c r="Q444" s="89">
        <f t="shared" si="61"/>
        <v>187.22296751746899</v>
      </c>
      <c r="R444" s="89">
        <f t="shared" si="62"/>
        <v>140.42073606874271</v>
      </c>
      <c r="S444" s="89">
        <f t="shared" si="63"/>
        <v>327.6437035862117</v>
      </c>
    </row>
    <row r="445" spans="1:19" x14ac:dyDescent="0.25">
      <c r="A445" s="37">
        <v>41296</v>
      </c>
      <c r="B445" s="13">
        <v>5</v>
      </c>
      <c r="C445" s="13" t="s">
        <v>77</v>
      </c>
      <c r="D445" s="13" t="s">
        <v>639</v>
      </c>
      <c r="E445" s="13">
        <v>1.4</v>
      </c>
      <c r="F445" s="13">
        <v>24</v>
      </c>
      <c r="G445" s="13">
        <v>830.67</v>
      </c>
      <c r="H445" s="149">
        <f t="shared" si="57"/>
        <v>0.18095573684677208</v>
      </c>
      <c r="I445" s="150">
        <f t="shared" si="59"/>
        <v>150.31450192650814</v>
      </c>
      <c r="J445" s="151">
        <f t="shared" si="60"/>
        <v>1.5393804002589983E-4</v>
      </c>
      <c r="K445" s="152">
        <f t="shared" si="58"/>
        <v>0.12787171170831421</v>
      </c>
      <c r="L445" s="146">
        <v>0.40622494833891448</v>
      </c>
      <c r="M445" s="147">
        <v>337.43887783668606</v>
      </c>
      <c r="N445" s="146">
        <v>0.37498624981165196</v>
      </c>
      <c r="O445" s="147">
        <v>311.48982813104493</v>
      </c>
      <c r="P445" s="147">
        <v>648.92870596773105</v>
      </c>
      <c r="Q445" s="89">
        <f t="shared" si="61"/>
        <v>161.9706613616093</v>
      </c>
      <c r="R445" s="89">
        <f t="shared" si="62"/>
        <v>121.48103297110752</v>
      </c>
      <c r="S445" s="89">
        <f t="shared" si="63"/>
        <v>283.45169433271684</v>
      </c>
    </row>
    <row r="446" spans="1:19" x14ac:dyDescent="0.25">
      <c r="A446" s="37">
        <v>41296</v>
      </c>
      <c r="B446" s="13">
        <v>5</v>
      </c>
      <c r="C446" s="13" t="s">
        <v>77</v>
      </c>
      <c r="D446" s="13" t="s">
        <v>639</v>
      </c>
      <c r="E446" s="13">
        <v>4.0999999999999996</v>
      </c>
      <c r="F446" s="13">
        <v>35</v>
      </c>
      <c r="G446" s="13">
        <v>830.67</v>
      </c>
      <c r="H446" s="149">
        <f t="shared" si="57"/>
        <v>0.38484510006474959</v>
      </c>
      <c r="I446" s="150">
        <f t="shared" si="59"/>
        <v>319.67927927078551</v>
      </c>
      <c r="J446" s="151">
        <f t="shared" si="60"/>
        <v>1.3202543126711102E-3</v>
      </c>
      <c r="K446" s="152">
        <f t="shared" si="58"/>
        <v>1.096695649906511</v>
      </c>
      <c r="L446" s="146">
        <v>3.8792146952564011</v>
      </c>
      <c r="M446" s="147">
        <v>3222.3472709086345</v>
      </c>
      <c r="N446" s="146">
        <v>3.5809030851911841</v>
      </c>
      <c r="O446" s="147">
        <v>2974.5487657757608</v>
      </c>
      <c r="P446" s="147">
        <v>6196.8960366843949</v>
      </c>
      <c r="Q446" s="89">
        <f t="shared" si="61"/>
        <v>1546.7266900361444</v>
      </c>
      <c r="R446" s="89">
        <f t="shared" si="62"/>
        <v>1160.0740186525468</v>
      </c>
      <c r="S446" s="89">
        <f t="shared" si="63"/>
        <v>2706.800708688691</v>
      </c>
    </row>
    <row r="447" spans="1:19" x14ac:dyDescent="0.25">
      <c r="A447" s="37">
        <v>41296</v>
      </c>
      <c r="B447" s="13">
        <v>5</v>
      </c>
      <c r="C447" s="13" t="s">
        <v>77</v>
      </c>
      <c r="D447" s="13" t="s">
        <v>639</v>
      </c>
      <c r="E447" s="13">
        <v>1.8</v>
      </c>
      <c r="F447" s="13">
        <v>20</v>
      </c>
      <c r="G447" s="13">
        <v>830.67</v>
      </c>
      <c r="H447" s="149">
        <f t="shared" si="57"/>
        <v>0.12566370614359174</v>
      </c>
      <c r="I447" s="150">
        <f t="shared" si="59"/>
        <v>104.38507078229735</v>
      </c>
      <c r="J447" s="151">
        <f t="shared" si="60"/>
        <v>2.5446900494077327E-4</v>
      </c>
      <c r="K447" s="152">
        <f t="shared" si="58"/>
        <v>0.21137976833415212</v>
      </c>
      <c r="L447" s="146">
        <v>0.68860469255005607</v>
      </c>
      <c r="M447" s="147">
        <v>572.00325996055506</v>
      </c>
      <c r="N447" s="146">
        <v>0.6356509916929568</v>
      </c>
      <c r="O447" s="147">
        <v>528.01620926958844</v>
      </c>
      <c r="P447" s="147">
        <v>1100.0194692301434</v>
      </c>
      <c r="Q447" s="89">
        <f t="shared" si="61"/>
        <v>274.56156478106641</v>
      </c>
      <c r="R447" s="89">
        <f t="shared" si="62"/>
        <v>205.9263216151395</v>
      </c>
      <c r="S447" s="89">
        <f t="shared" si="63"/>
        <v>480.48788639620591</v>
      </c>
    </row>
    <row r="448" spans="1:19" x14ac:dyDescent="0.25">
      <c r="A448" s="37">
        <v>41296</v>
      </c>
      <c r="B448" s="13">
        <v>5</v>
      </c>
      <c r="C448" s="13" t="s">
        <v>77</v>
      </c>
      <c r="D448" s="13" t="s">
        <v>639</v>
      </c>
      <c r="E448" s="13">
        <v>2</v>
      </c>
      <c r="F448" s="13">
        <v>28</v>
      </c>
      <c r="G448" s="13">
        <v>830.67</v>
      </c>
      <c r="H448" s="149">
        <f t="shared" si="57"/>
        <v>0.2463008640414398</v>
      </c>
      <c r="I448" s="150">
        <f t="shared" si="59"/>
        <v>204.59473873330279</v>
      </c>
      <c r="J448" s="151">
        <f t="shared" si="60"/>
        <v>3.1415926535897931E-4</v>
      </c>
      <c r="K448" s="152">
        <f t="shared" si="58"/>
        <v>0.26096267695574332</v>
      </c>
      <c r="L448" s="146">
        <v>0.85913360756909263</v>
      </c>
      <c r="M448" s="147">
        <v>713.65651379941812</v>
      </c>
      <c r="N448" s="146">
        <v>0.7930662331470294</v>
      </c>
      <c r="O448" s="147">
        <v>658.77632788824292</v>
      </c>
      <c r="P448" s="147">
        <v>1372.432841687661</v>
      </c>
      <c r="Q448" s="89">
        <f t="shared" si="61"/>
        <v>342.5551266237207</v>
      </c>
      <c r="R448" s="89">
        <f t="shared" si="62"/>
        <v>256.92276787641475</v>
      </c>
      <c r="S448" s="89">
        <f t="shared" si="63"/>
        <v>599.47789450013545</v>
      </c>
    </row>
    <row r="449" spans="1:19" x14ac:dyDescent="0.25">
      <c r="A449" s="37">
        <v>41296</v>
      </c>
      <c r="B449" s="13">
        <v>5</v>
      </c>
      <c r="C449" s="13" t="s">
        <v>77</v>
      </c>
      <c r="D449" s="13" t="s">
        <v>639</v>
      </c>
      <c r="E449" s="13">
        <v>1.2</v>
      </c>
      <c r="F449" s="13">
        <v>12</v>
      </c>
      <c r="G449" s="13">
        <v>830.67</v>
      </c>
      <c r="H449" s="149">
        <f t="shared" si="57"/>
        <v>4.5238934211693019E-2</v>
      </c>
      <c r="I449" s="150">
        <f t="shared" si="59"/>
        <v>37.578625481627036</v>
      </c>
      <c r="J449" s="151">
        <f t="shared" si="60"/>
        <v>1.1309733552923255E-4</v>
      </c>
      <c r="K449" s="152">
        <f t="shared" si="58"/>
        <v>9.3946563704067593E-2</v>
      </c>
      <c r="L449" s="146">
        <v>0.29388561837100363</v>
      </c>
      <c r="M449" s="147">
        <v>244.12196661224158</v>
      </c>
      <c r="N449" s="146">
        <v>0.27128581431827348</v>
      </c>
      <c r="O449" s="147">
        <v>225.34898737976022</v>
      </c>
      <c r="P449" s="147">
        <v>469.4709539920018</v>
      </c>
      <c r="Q449" s="89">
        <f t="shared" si="61"/>
        <v>117.17854397387595</v>
      </c>
      <c r="R449" s="89">
        <f t="shared" si="62"/>
        <v>87.886105078106482</v>
      </c>
      <c r="S449" s="89">
        <f t="shared" si="63"/>
        <v>205.06464905198243</v>
      </c>
    </row>
    <row r="450" spans="1:19" x14ac:dyDescent="0.25">
      <c r="A450" s="37">
        <v>41296</v>
      </c>
      <c r="B450" s="13">
        <v>5</v>
      </c>
      <c r="C450" s="13" t="s">
        <v>77</v>
      </c>
      <c r="D450" s="13" t="s">
        <v>639</v>
      </c>
      <c r="E450" s="13">
        <v>2.2999999999999998</v>
      </c>
      <c r="F450" s="13">
        <v>25</v>
      </c>
      <c r="G450" s="13">
        <v>830.67</v>
      </c>
      <c r="H450" s="149">
        <f t="shared" si="57"/>
        <v>0.19634954084936207</v>
      </c>
      <c r="I450" s="150">
        <f t="shared" si="59"/>
        <v>163.10167309733959</v>
      </c>
      <c r="J450" s="151">
        <f t="shared" si="60"/>
        <v>4.154756284372501E-4</v>
      </c>
      <c r="K450" s="152">
        <f t="shared" si="58"/>
        <v>0.34512314027397051</v>
      </c>
      <c r="L450" s="146">
        <v>1.1521954949945417</v>
      </c>
      <c r="M450" s="147">
        <v>957.09423182711589</v>
      </c>
      <c r="N450" s="146">
        <v>1.0635916614294614</v>
      </c>
      <c r="O450" s="147">
        <v>883.49368539961063</v>
      </c>
      <c r="P450" s="147">
        <v>1840.5879172267264</v>
      </c>
      <c r="Q450" s="89">
        <f t="shared" si="61"/>
        <v>459.40523127701562</v>
      </c>
      <c r="R450" s="89">
        <f t="shared" si="62"/>
        <v>344.56253730584814</v>
      </c>
      <c r="S450" s="89">
        <f t="shared" si="63"/>
        <v>803.96776858286376</v>
      </c>
    </row>
    <row r="451" spans="1:19" x14ac:dyDescent="0.25">
      <c r="A451" s="37">
        <v>41296</v>
      </c>
      <c r="B451" s="13">
        <v>5</v>
      </c>
      <c r="C451" s="13" t="s">
        <v>77</v>
      </c>
      <c r="D451" s="13" t="s">
        <v>639</v>
      </c>
      <c r="E451" s="13">
        <v>0.8</v>
      </c>
      <c r="F451" s="13">
        <v>16</v>
      </c>
      <c r="G451" s="13">
        <v>830.67</v>
      </c>
      <c r="H451" s="149">
        <f t="shared" si="57"/>
        <v>8.0424771931898703E-2</v>
      </c>
      <c r="I451" s="150">
        <f t="shared" si="59"/>
        <v>66.806445300670291</v>
      </c>
      <c r="J451" s="151">
        <f t="shared" si="60"/>
        <v>5.0265482457436686E-5</v>
      </c>
      <c r="K451" s="152">
        <f t="shared" si="58"/>
        <v>4.1754028312918932E-2</v>
      </c>
      <c r="L451" s="146">
        <v>0.12542574516224186</v>
      </c>
      <c r="M451" s="147">
        <v>104.18740373391944</v>
      </c>
      <c r="N451" s="146">
        <v>0.11578050535926547</v>
      </c>
      <c r="O451" s="147">
        <v>96.175392386781041</v>
      </c>
      <c r="P451" s="147">
        <v>200.36279612070047</v>
      </c>
      <c r="Q451" s="89">
        <f t="shared" si="61"/>
        <v>50.00995379228133</v>
      </c>
      <c r="R451" s="89">
        <f t="shared" si="62"/>
        <v>37.508403030844605</v>
      </c>
      <c r="S451" s="89">
        <f t="shared" si="63"/>
        <v>87.518356823125941</v>
      </c>
    </row>
    <row r="452" spans="1:19" x14ac:dyDescent="0.25">
      <c r="A452" s="37">
        <v>41296</v>
      </c>
      <c r="B452" s="13">
        <v>5</v>
      </c>
      <c r="C452" s="13" t="s">
        <v>77</v>
      </c>
      <c r="D452" s="13" t="s">
        <v>639</v>
      </c>
      <c r="E452" s="13">
        <v>1.5</v>
      </c>
      <c r="F452" s="13">
        <v>25</v>
      </c>
      <c r="G452" s="13">
        <v>830.67</v>
      </c>
      <c r="H452" s="149">
        <f t="shared" si="57"/>
        <v>0.19634954084936207</v>
      </c>
      <c r="I452" s="150">
        <f t="shared" si="59"/>
        <v>163.10167309733959</v>
      </c>
      <c r="J452" s="151">
        <f t="shared" si="60"/>
        <v>1.7671458676442585E-4</v>
      </c>
      <c r="K452" s="152">
        <f t="shared" si="58"/>
        <v>0.14679150578760561</v>
      </c>
      <c r="L452" s="146">
        <v>0.46955812656617801</v>
      </c>
      <c r="M452" s="147">
        <v>390.04784899472708</v>
      </c>
      <c r="N452" s="146">
        <v>0.43344910663323893</v>
      </c>
      <c r="O452" s="147">
        <v>360.05316940703256</v>
      </c>
      <c r="P452" s="147">
        <v>750.10101840175957</v>
      </c>
      <c r="Q452" s="89">
        <f t="shared" si="61"/>
        <v>187.22296751746899</v>
      </c>
      <c r="R452" s="89">
        <f t="shared" si="62"/>
        <v>140.42073606874271</v>
      </c>
      <c r="S452" s="89">
        <f t="shared" si="63"/>
        <v>327.6437035862117</v>
      </c>
    </row>
    <row r="453" spans="1:19" x14ac:dyDescent="0.25">
      <c r="A453" s="37">
        <v>41296</v>
      </c>
      <c r="B453" s="13">
        <v>5</v>
      </c>
      <c r="C453" s="13" t="s">
        <v>77</v>
      </c>
      <c r="D453" s="13" t="s">
        <v>639</v>
      </c>
      <c r="E453" s="13">
        <v>1.2</v>
      </c>
      <c r="F453" s="13">
        <v>16</v>
      </c>
      <c r="G453" s="13">
        <v>830.67</v>
      </c>
      <c r="H453" s="149">
        <f t="shared" si="57"/>
        <v>8.0424771931898703E-2</v>
      </c>
      <c r="I453" s="150">
        <f t="shared" si="59"/>
        <v>66.806445300670291</v>
      </c>
      <c r="J453" s="151">
        <f t="shared" si="60"/>
        <v>1.1309733552923255E-4</v>
      </c>
      <c r="K453" s="152">
        <f t="shared" si="58"/>
        <v>9.3946563704067593E-2</v>
      </c>
      <c r="L453" s="146">
        <v>0.29388561837100363</v>
      </c>
      <c r="M453" s="147">
        <v>244.12196661224158</v>
      </c>
      <c r="N453" s="146">
        <v>0.27128581431827348</v>
      </c>
      <c r="O453" s="147">
        <v>225.34898737976022</v>
      </c>
      <c r="P453" s="147">
        <v>469.4709539920018</v>
      </c>
      <c r="Q453" s="89">
        <f t="shared" si="61"/>
        <v>117.17854397387595</v>
      </c>
      <c r="R453" s="89">
        <f t="shared" si="62"/>
        <v>87.886105078106482</v>
      </c>
      <c r="S453" s="89">
        <f t="shared" si="63"/>
        <v>205.06464905198243</v>
      </c>
    </row>
    <row r="454" spans="1:19" x14ac:dyDescent="0.25">
      <c r="A454" s="37">
        <v>41296</v>
      </c>
      <c r="B454" s="13">
        <v>5</v>
      </c>
      <c r="C454" s="13" t="s">
        <v>77</v>
      </c>
      <c r="D454" s="13" t="s">
        <v>639</v>
      </c>
      <c r="E454" s="13">
        <v>1.5</v>
      </c>
      <c r="F454" s="13">
        <v>26</v>
      </c>
      <c r="G454" s="13">
        <v>830.67</v>
      </c>
      <c r="H454" s="149">
        <f t="shared" si="57"/>
        <v>0.21237166338267005</v>
      </c>
      <c r="I454" s="150">
        <f t="shared" si="59"/>
        <v>176.41076962208251</v>
      </c>
      <c r="J454" s="151">
        <f t="shared" si="60"/>
        <v>1.7671458676442585E-4</v>
      </c>
      <c r="K454" s="152">
        <f t="shared" si="58"/>
        <v>0.14679150578760561</v>
      </c>
      <c r="L454" s="146">
        <v>0.46955812656617801</v>
      </c>
      <c r="M454" s="147">
        <v>390.04784899472708</v>
      </c>
      <c r="N454" s="146">
        <v>0.43344910663323893</v>
      </c>
      <c r="O454" s="147">
        <v>360.05316940703256</v>
      </c>
      <c r="P454" s="147">
        <v>750.10101840175957</v>
      </c>
      <c r="Q454" s="89">
        <f t="shared" si="61"/>
        <v>187.22296751746899</v>
      </c>
      <c r="R454" s="89">
        <f t="shared" si="62"/>
        <v>140.42073606874271</v>
      </c>
      <c r="S454" s="89">
        <f t="shared" si="63"/>
        <v>327.6437035862117</v>
      </c>
    </row>
    <row r="455" spans="1:19" x14ac:dyDescent="0.25">
      <c r="A455" s="37">
        <v>41296</v>
      </c>
      <c r="B455" s="13">
        <v>5</v>
      </c>
      <c r="C455" s="13" t="s">
        <v>77</v>
      </c>
      <c r="D455" s="13" t="s">
        <v>639</v>
      </c>
      <c r="E455" s="13">
        <v>1</v>
      </c>
      <c r="F455" s="13">
        <v>6</v>
      </c>
      <c r="G455" s="13">
        <v>830.67</v>
      </c>
      <c r="H455" s="149">
        <f t="shared" si="57"/>
        <v>1.1309733552923255E-2</v>
      </c>
      <c r="I455" s="150">
        <f t="shared" si="59"/>
        <v>9.3946563704067589</v>
      </c>
      <c r="J455" s="151">
        <f t="shared" si="60"/>
        <v>7.8539816339744827E-5</v>
      </c>
      <c r="K455" s="152">
        <f t="shared" si="58"/>
        <v>6.5240669238935831E-2</v>
      </c>
      <c r="L455" s="146">
        <v>0.20039999999999999</v>
      </c>
      <c r="M455" s="147">
        <v>166.46626799999999</v>
      </c>
      <c r="N455" s="146">
        <v>0.18498924</v>
      </c>
      <c r="O455" s="147">
        <v>153.6650119908</v>
      </c>
      <c r="P455" s="147">
        <v>320.13127999079995</v>
      </c>
      <c r="Q455" s="89">
        <f t="shared" si="61"/>
        <v>79.903808639999994</v>
      </c>
      <c r="R455" s="89">
        <f t="shared" si="62"/>
        <v>59.929354676412004</v>
      </c>
      <c r="S455" s="89">
        <f t="shared" si="63"/>
        <v>139.833163316412</v>
      </c>
    </row>
    <row r="456" spans="1:19" x14ac:dyDescent="0.25">
      <c r="A456" s="37">
        <v>41296</v>
      </c>
      <c r="B456" s="13">
        <v>5</v>
      </c>
      <c r="C456" s="13" t="s">
        <v>77</v>
      </c>
      <c r="D456" s="13" t="s">
        <v>639</v>
      </c>
      <c r="E456" s="13">
        <v>1.4</v>
      </c>
      <c r="F456" s="13">
        <v>14</v>
      </c>
      <c r="G456" s="13">
        <v>830.67</v>
      </c>
      <c r="H456" s="149">
        <f t="shared" si="57"/>
        <v>6.1575216010359951E-2</v>
      </c>
      <c r="I456" s="150">
        <f t="shared" si="59"/>
        <v>51.148684683325698</v>
      </c>
      <c r="J456" s="151">
        <f t="shared" si="60"/>
        <v>1.5393804002589983E-4</v>
      </c>
      <c r="K456" s="152">
        <f t="shared" si="58"/>
        <v>0.12787171170831421</v>
      </c>
      <c r="L456" s="146">
        <v>0.40622494833891448</v>
      </c>
      <c r="M456" s="147">
        <v>337.43887783668606</v>
      </c>
      <c r="N456" s="146">
        <v>0.37498624981165196</v>
      </c>
      <c r="O456" s="147">
        <v>311.48982813104493</v>
      </c>
      <c r="P456" s="147">
        <v>648.92870596773105</v>
      </c>
      <c r="Q456" s="89">
        <f t="shared" si="61"/>
        <v>161.9706613616093</v>
      </c>
      <c r="R456" s="89">
        <f t="shared" si="62"/>
        <v>121.48103297110752</v>
      </c>
      <c r="S456" s="89">
        <f t="shared" si="63"/>
        <v>283.45169433271684</v>
      </c>
    </row>
    <row r="457" spans="1:19" x14ac:dyDescent="0.25">
      <c r="A457" s="37">
        <v>41296</v>
      </c>
      <c r="B457" s="13">
        <v>5</v>
      </c>
      <c r="C457" s="13" t="s">
        <v>77</v>
      </c>
      <c r="D457" s="13" t="s">
        <v>639</v>
      </c>
      <c r="E457" s="13">
        <v>1</v>
      </c>
      <c r="F457" s="13">
        <v>27</v>
      </c>
      <c r="G457" s="13">
        <v>830.67</v>
      </c>
      <c r="H457" s="149">
        <f t="shared" si="57"/>
        <v>0.22902210444669593</v>
      </c>
      <c r="I457" s="150">
        <f t="shared" si="59"/>
        <v>190.24179150073689</v>
      </c>
      <c r="J457" s="151">
        <f t="shared" si="60"/>
        <v>7.8539816339744827E-5</v>
      </c>
      <c r="K457" s="152">
        <f t="shared" si="58"/>
        <v>6.5240669238935831E-2</v>
      </c>
      <c r="L457" s="146">
        <v>0.20039999999999999</v>
      </c>
      <c r="M457" s="147">
        <v>166.46626799999999</v>
      </c>
      <c r="N457" s="146">
        <v>0.18498924</v>
      </c>
      <c r="O457" s="147">
        <v>153.6650119908</v>
      </c>
      <c r="P457" s="147">
        <v>320.13127999079995</v>
      </c>
      <c r="Q457" s="89">
        <f t="shared" si="61"/>
        <v>79.903808639999994</v>
      </c>
      <c r="R457" s="89">
        <f t="shared" si="62"/>
        <v>59.929354676412004</v>
      </c>
      <c r="S457" s="89">
        <f t="shared" si="63"/>
        <v>139.833163316412</v>
      </c>
    </row>
    <row r="458" spans="1:19" x14ac:dyDescent="0.25">
      <c r="A458" s="37">
        <v>41296</v>
      </c>
      <c r="B458" s="13">
        <v>5</v>
      </c>
      <c r="C458" s="13" t="s">
        <v>77</v>
      </c>
      <c r="D458" s="13" t="s">
        <v>639</v>
      </c>
      <c r="E458" s="13">
        <v>1.1000000000000001</v>
      </c>
      <c r="F458" s="13">
        <v>10</v>
      </c>
      <c r="G458" s="13">
        <v>830.67</v>
      </c>
      <c r="H458" s="149">
        <f t="shared" si="57"/>
        <v>3.1415926535897934E-2</v>
      </c>
      <c r="I458" s="150">
        <f t="shared" si="59"/>
        <v>26.096267695574337</v>
      </c>
      <c r="J458" s="151">
        <f t="shared" si="60"/>
        <v>9.503317777109126E-5</v>
      </c>
      <c r="K458" s="152">
        <f t="shared" si="58"/>
        <v>7.894120977911237E-2</v>
      </c>
      <c r="L458" s="146">
        <v>0.24480616809807071</v>
      </c>
      <c r="M458" s="147">
        <v>203.35313965402437</v>
      </c>
      <c r="N458" s="146">
        <v>0.22598057377132907</v>
      </c>
      <c r="O458" s="147">
        <v>187.71528321462992</v>
      </c>
      <c r="P458" s="147">
        <v>391.0684228686543</v>
      </c>
      <c r="Q458" s="89">
        <f t="shared" si="61"/>
        <v>97.609507033931692</v>
      </c>
      <c r="R458" s="89">
        <f t="shared" si="62"/>
        <v>73.208960453705672</v>
      </c>
      <c r="S458" s="89">
        <f t="shared" si="63"/>
        <v>170.81846748763735</v>
      </c>
    </row>
    <row r="459" spans="1:19" x14ac:dyDescent="0.25">
      <c r="A459" s="37">
        <v>41296</v>
      </c>
      <c r="B459" s="13">
        <v>5</v>
      </c>
      <c r="C459" s="13" t="s">
        <v>77</v>
      </c>
      <c r="D459" s="13" t="s">
        <v>639</v>
      </c>
      <c r="E459" s="13">
        <v>1.4</v>
      </c>
      <c r="F459" s="13">
        <v>13</v>
      </c>
      <c r="G459" s="13">
        <v>830.67</v>
      </c>
      <c r="H459" s="149">
        <f t="shared" si="57"/>
        <v>5.3092915845667513E-2</v>
      </c>
      <c r="I459" s="150">
        <f t="shared" si="59"/>
        <v>44.102692405520628</v>
      </c>
      <c r="J459" s="151">
        <f t="shared" si="60"/>
        <v>1.5393804002589983E-4</v>
      </c>
      <c r="K459" s="152">
        <f t="shared" si="58"/>
        <v>0.12787171170831421</v>
      </c>
      <c r="L459" s="146">
        <v>0.40622494833891448</v>
      </c>
      <c r="M459" s="147">
        <v>337.43887783668606</v>
      </c>
      <c r="N459" s="146">
        <v>0.37498624981165196</v>
      </c>
      <c r="O459" s="147">
        <v>311.48982813104493</v>
      </c>
      <c r="P459" s="147">
        <v>648.92870596773105</v>
      </c>
      <c r="Q459" s="89">
        <f t="shared" si="61"/>
        <v>161.9706613616093</v>
      </c>
      <c r="R459" s="89">
        <f t="shared" si="62"/>
        <v>121.48103297110752</v>
      </c>
      <c r="S459" s="89">
        <f t="shared" si="63"/>
        <v>283.45169433271684</v>
      </c>
    </row>
    <row r="460" spans="1:19" x14ac:dyDescent="0.25">
      <c r="A460" s="37">
        <v>41296</v>
      </c>
      <c r="B460" s="13">
        <v>5</v>
      </c>
      <c r="C460" s="13" t="s">
        <v>77</v>
      </c>
      <c r="D460" s="13" t="s">
        <v>639</v>
      </c>
      <c r="E460" s="13">
        <v>1.7</v>
      </c>
      <c r="F460" s="13">
        <v>20</v>
      </c>
      <c r="G460" s="13">
        <v>830.67</v>
      </c>
      <c r="H460" s="149">
        <f t="shared" si="57"/>
        <v>0.12566370614359174</v>
      </c>
      <c r="I460" s="150">
        <f t="shared" si="59"/>
        <v>104.38507078229735</v>
      </c>
      <c r="J460" s="151">
        <f t="shared" si="60"/>
        <v>2.2698006922186259E-4</v>
      </c>
      <c r="K460" s="152">
        <f t="shared" si="58"/>
        <v>0.18854553410052458</v>
      </c>
      <c r="L460" s="146">
        <v>0.61071762274303898</v>
      </c>
      <c r="M460" s="147">
        <v>507.30480768396018</v>
      </c>
      <c r="N460" s="146">
        <v>0.56375343755409935</v>
      </c>
      <c r="O460" s="147">
        <v>468.29306797306367</v>
      </c>
      <c r="P460" s="147">
        <v>975.59787565702391</v>
      </c>
      <c r="Q460" s="89">
        <f t="shared" si="61"/>
        <v>243.50630768830086</v>
      </c>
      <c r="R460" s="89">
        <f t="shared" si="62"/>
        <v>182.63429650949485</v>
      </c>
      <c r="S460" s="89">
        <f t="shared" si="63"/>
        <v>426.14060419779571</v>
      </c>
    </row>
    <row r="461" spans="1:19" x14ac:dyDescent="0.25">
      <c r="A461" s="37">
        <v>41296</v>
      </c>
      <c r="B461" s="13">
        <v>5</v>
      </c>
      <c r="C461" s="13" t="s">
        <v>77</v>
      </c>
      <c r="D461" s="13" t="s">
        <v>639</v>
      </c>
      <c r="E461" s="13">
        <v>0.8</v>
      </c>
      <c r="F461" s="13">
        <v>7</v>
      </c>
      <c r="G461" s="13">
        <v>830.67</v>
      </c>
      <c r="H461" s="149">
        <f t="shared" si="57"/>
        <v>1.5393804002589988E-2</v>
      </c>
      <c r="I461" s="150">
        <f t="shared" si="59"/>
        <v>12.787171170831424</v>
      </c>
      <c r="J461" s="151">
        <f t="shared" si="60"/>
        <v>5.0265482457436686E-5</v>
      </c>
      <c r="K461" s="152">
        <f t="shared" si="58"/>
        <v>4.1754028312918932E-2</v>
      </c>
      <c r="L461" s="146">
        <v>0.12542574516224186</v>
      </c>
      <c r="M461" s="147">
        <v>104.18740373391944</v>
      </c>
      <c r="N461" s="146">
        <v>0.11578050535926547</v>
      </c>
      <c r="O461" s="147">
        <v>96.175392386781041</v>
      </c>
      <c r="P461" s="147">
        <v>200.36279612070047</v>
      </c>
      <c r="Q461" s="89">
        <f t="shared" si="61"/>
        <v>50.00995379228133</v>
      </c>
      <c r="R461" s="89">
        <f t="shared" si="62"/>
        <v>37.508403030844605</v>
      </c>
      <c r="S461" s="89">
        <f t="shared" si="63"/>
        <v>87.518356823125941</v>
      </c>
    </row>
    <row r="462" spans="1:19" x14ac:dyDescent="0.25">
      <c r="A462" s="37">
        <v>41296</v>
      </c>
      <c r="B462" s="13">
        <v>5</v>
      </c>
      <c r="C462" s="13" t="s">
        <v>77</v>
      </c>
      <c r="D462" s="13" t="s">
        <v>639</v>
      </c>
      <c r="E462" s="13">
        <v>1.6</v>
      </c>
      <c r="F462" s="13">
        <v>21</v>
      </c>
      <c r="G462" s="13">
        <v>830.67</v>
      </c>
      <c r="H462" s="149">
        <f t="shared" si="57"/>
        <v>0.13854423602330987</v>
      </c>
      <c r="I462" s="150">
        <f t="shared" si="59"/>
        <v>115.08454053748281</v>
      </c>
      <c r="J462" s="151">
        <f t="shared" si="60"/>
        <v>2.0106192982974675E-4</v>
      </c>
      <c r="K462" s="152">
        <f t="shared" si="58"/>
        <v>0.16701611325167573</v>
      </c>
      <c r="L462" s="146">
        <v>0.53771194073492279</v>
      </c>
      <c r="M462" s="147">
        <v>446.66117781027828</v>
      </c>
      <c r="N462" s="146">
        <v>0.49636189249240725</v>
      </c>
      <c r="O462" s="147">
        <v>412.3129332366679</v>
      </c>
      <c r="P462" s="147">
        <v>858.97411104694618</v>
      </c>
      <c r="Q462" s="89">
        <f t="shared" si="61"/>
        <v>214.39736534893356</v>
      </c>
      <c r="R462" s="89">
        <f t="shared" si="62"/>
        <v>160.80204396230047</v>
      </c>
      <c r="S462" s="89">
        <f t="shared" si="63"/>
        <v>375.19940931123404</v>
      </c>
    </row>
    <row r="463" spans="1:19" x14ac:dyDescent="0.25">
      <c r="A463" s="37">
        <v>41296</v>
      </c>
      <c r="B463" s="13">
        <v>5</v>
      </c>
      <c r="C463" s="13" t="s">
        <v>77</v>
      </c>
      <c r="D463" s="13" t="s">
        <v>639</v>
      </c>
      <c r="E463" s="13">
        <v>2</v>
      </c>
      <c r="F463" s="13">
        <v>22</v>
      </c>
      <c r="G463" s="13">
        <v>830.67</v>
      </c>
      <c r="H463" s="149">
        <f t="shared" si="57"/>
        <v>0.15205308443374599</v>
      </c>
      <c r="I463" s="150">
        <f t="shared" si="59"/>
        <v>126.30593564657977</v>
      </c>
      <c r="J463" s="151">
        <f t="shared" si="60"/>
        <v>3.1415926535897931E-4</v>
      </c>
      <c r="K463" s="152">
        <f t="shared" si="58"/>
        <v>0.26096267695574332</v>
      </c>
      <c r="L463" s="146">
        <v>0.85913360756909263</v>
      </c>
      <c r="M463" s="147">
        <v>713.65651379941812</v>
      </c>
      <c r="N463" s="146">
        <v>0.7930662331470294</v>
      </c>
      <c r="O463" s="147">
        <v>658.77632788824292</v>
      </c>
      <c r="P463" s="147">
        <v>1372.432841687661</v>
      </c>
      <c r="Q463" s="89">
        <f t="shared" si="61"/>
        <v>342.5551266237207</v>
      </c>
      <c r="R463" s="89">
        <f t="shared" si="62"/>
        <v>256.92276787641475</v>
      </c>
      <c r="S463" s="89">
        <f t="shared" si="63"/>
        <v>599.47789450013545</v>
      </c>
    </row>
    <row r="464" spans="1:19" x14ac:dyDescent="0.25">
      <c r="A464" s="37">
        <v>41296</v>
      </c>
      <c r="B464" s="13">
        <v>5</v>
      </c>
      <c r="C464" s="13" t="s">
        <v>77</v>
      </c>
      <c r="D464" s="13" t="s">
        <v>639</v>
      </c>
      <c r="E464" s="13">
        <v>1.4</v>
      </c>
      <c r="F464" s="13">
        <v>17</v>
      </c>
      <c r="G464" s="13">
        <v>830.67</v>
      </c>
      <c r="H464" s="149">
        <f t="shared" si="57"/>
        <v>9.0792027688745044E-2</v>
      </c>
      <c r="I464" s="150">
        <f t="shared" si="59"/>
        <v>75.418213640209842</v>
      </c>
      <c r="J464" s="151">
        <f t="shared" si="60"/>
        <v>1.5393804002589983E-4</v>
      </c>
      <c r="K464" s="152">
        <f t="shared" si="58"/>
        <v>0.12787171170831421</v>
      </c>
      <c r="L464" s="146">
        <v>0.40622494833891448</v>
      </c>
      <c r="M464" s="147">
        <v>337.43887783668606</v>
      </c>
      <c r="N464" s="146">
        <v>0.37498624981165196</v>
      </c>
      <c r="O464" s="147">
        <v>311.48982813104493</v>
      </c>
      <c r="P464" s="147">
        <v>648.92870596773105</v>
      </c>
      <c r="Q464" s="89">
        <f t="shared" si="61"/>
        <v>161.9706613616093</v>
      </c>
      <c r="R464" s="89">
        <f t="shared" si="62"/>
        <v>121.48103297110752</v>
      </c>
      <c r="S464" s="89">
        <f t="shared" si="63"/>
        <v>283.45169433271684</v>
      </c>
    </row>
    <row r="465" spans="1:19" x14ac:dyDescent="0.25">
      <c r="A465" s="37">
        <v>41296</v>
      </c>
      <c r="B465" s="13">
        <v>5</v>
      </c>
      <c r="C465" s="13" t="s">
        <v>77</v>
      </c>
      <c r="D465" s="13" t="s">
        <v>639</v>
      </c>
      <c r="E465" s="13">
        <v>1.5</v>
      </c>
      <c r="F465" s="13">
        <v>17</v>
      </c>
      <c r="G465" s="13">
        <v>830.67</v>
      </c>
      <c r="H465" s="149">
        <f t="shared" si="57"/>
        <v>9.0792027688745044E-2</v>
      </c>
      <c r="I465" s="150">
        <f t="shared" si="59"/>
        <v>75.418213640209842</v>
      </c>
      <c r="J465" s="151">
        <f t="shared" si="60"/>
        <v>1.7671458676442585E-4</v>
      </c>
      <c r="K465" s="152">
        <f t="shared" si="58"/>
        <v>0.14679150578760561</v>
      </c>
      <c r="L465" s="146">
        <v>0.46955812656617801</v>
      </c>
      <c r="M465" s="147">
        <v>390.04784899472708</v>
      </c>
      <c r="N465" s="146">
        <v>0.43344910663323893</v>
      </c>
      <c r="O465" s="147">
        <v>360.05316940703256</v>
      </c>
      <c r="P465" s="147">
        <v>750.10101840175957</v>
      </c>
      <c r="Q465" s="89">
        <f t="shared" si="61"/>
        <v>187.22296751746899</v>
      </c>
      <c r="R465" s="89">
        <f t="shared" si="62"/>
        <v>140.42073606874271</v>
      </c>
      <c r="S465" s="89">
        <f t="shared" si="63"/>
        <v>327.6437035862117</v>
      </c>
    </row>
    <row r="466" spans="1:19" x14ac:dyDescent="0.25">
      <c r="A466" s="37">
        <v>41296</v>
      </c>
      <c r="B466" s="13">
        <v>5</v>
      </c>
      <c r="C466" s="13" t="s">
        <v>77</v>
      </c>
      <c r="D466" s="13" t="s">
        <v>639</v>
      </c>
      <c r="E466" s="13">
        <v>1.5</v>
      </c>
      <c r="F466" s="13">
        <v>24</v>
      </c>
      <c r="G466" s="13">
        <v>830.67</v>
      </c>
      <c r="H466" s="149">
        <f t="shared" si="57"/>
        <v>0.18095573684677208</v>
      </c>
      <c r="I466" s="150">
        <f t="shared" si="59"/>
        <v>150.31450192650814</v>
      </c>
      <c r="J466" s="151">
        <f t="shared" si="60"/>
        <v>1.7671458676442585E-4</v>
      </c>
      <c r="K466" s="152">
        <f t="shared" si="58"/>
        <v>0.14679150578760561</v>
      </c>
      <c r="L466" s="146">
        <v>0.46955812656617801</v>
      </c>
      <c r="M466" s="147">
        <v>390.04784899472708</v>
      </c>
      <c r="N466" s="146">
        <v>0.43344910663323893</v>
      </c>
      <c r="O466" s="147">
        <v>360.05316940703256</v>
      </c>
      <c r="P466" s="147">
        <v>750.10101840175957</v>
      </c>
      <c r="Q466" s="89">
        <f t="shared" si="61"/>
        <v>187.22296751746899</v>
      </c>
      <c r="R466" s="89">
        <f t="shared" si="62"/>
        <v>140.42073606874271</v>
      </c>
      <c r="S466" s="89">
        <f t="shared" si="63"/>
        <v>327.6437035862117</v>
      </c>
    </row>
    <row r="467" spans="1:19" x14ac:dyDescent="0.25">
      <c r="A467" s="37">
        <v>41296</v>
      </c>
      <c r="B467" s="13">
        <v>5</v>
      </c>
      <c r="C467" s="13" t="s">
        <v>77</v>
      </c>
      <c r="D467" s="13" t="s">
        <v>639</v>
      </c>
      <c r="E467" s="13">
        <v>1.1000000000000001</v>
      </c>
      <c r="F467" s="13">
        <v>20</v>
      </c>
      <c r="G467" s="13">
        <v>830.67</v>
      </c>
      <c r="H467" s="149">
        <f t="shared" si="57"/>
        <v>0.12566370614359174</v>
      </c>
      <c r="I467" s="150">
        <f t="shared" si="59"/>
        <v>104.38507078229735</v>
      </c>
      <c r="J467" s="151">
        <f t="shared" si="60"/>
        <v>9.503317777109126E-5</v>
      </c>
      <c r="K467" s="152">
        <f t="shared" si="58"/>
        <v>7.894120977911237E-2</v>
      </c>
      <c r="L467" s="146">
        <v>0.24480616809807071</v>
      </c>
      <c r="M467" s="147">
        <v>203.35313965402437</v>
      </c>
      <c r="N467" s="146">
        <v>0.22598057377132907</v>
      </c>
      <c r="O467" s="147">
        <v>187.71528321462992</v>
      </c>
      <c r="P467" s="147">
        <v>391.0684228686543</v>
      </c>
      <c r="Q467" s="89">
        <f t="shared" si="61"/>
        <v>97.609507033931692</v>
      </c>
      <c r="R467" s="89">
        <f t="shared" si="62"/>
        <v>73.208960453705672</v>
      </c>
      <c r="S467" s="89">
        <f t="shared" si="63"/>
        <v>170.81846748763735</v>
      </c>
    </row>
    <row r="468" spans="1:19" x14ac:dyDescent="0.25">
      <c r="A468" s="37">
        <v>41296</v>
      </c>
      <c r="B468" s="13">
        <v>5</v>
      </c>
      <c r="C468" s="13" t="s">
        <v>77</v>
      </c>
      <c r="D468" s="13" t="s">
        <v>639</v>
      </c>
      <c r="E468" s="13">
        <v>1.5</v>
      </c>
      <c r="F468" s="13">
        <v>27</v>
      </c>
      <c r="G468" s="13">
        <v>830.67</v>
      </c>
      <c r="H468" s="149">
        <f t="shared" si="57"/>
        <v>0.22902210444669593</v>
      </c>
      <c r="I468" s="150">
        <f t="shared" si="59"/>
        <v>190.24179150073689</v>
      </c>
      <c r="J468" s="151">
        <f t="shared" si="60"/>
        <v>1.7671458676442585E-4</v>
      </c>
      <c r="K468" s="152">
        <f t="shared" si="58"/>
        <v>0.14679150578760561</v>
      </c>
      <c r="L468" s="146">
        <v>0.46955812656617801</v>
      </c>
      <c r="M468" s="147">
        <v>390.04784899472708</v>
      </c>
      <c r="N468" s="146">
        <v>0.43344910663323893</v>
      </c>
      <c r="O468" s="147">
        <v>360.05316940703256</v>
      </c>
      <c r="P468" s="147">
        <v>750.10101840175957</v>
      </c>
      <c r="Q468" s="89">
        <f t="shared" si="61"/>
        <v>187.22296751746899</v>
      </c>
      <c r="R468" s="89">
        <f t="shared" si="62"/>
        <v>140.42073606874271</v>
      </c>
      <c r="S468" s="89">
        <f t="shared" si="63"/>
        <v>327.6437035862117</v>
      </c>
    </row>
    <row r="469" spans="1:19" x14ac:dyDescent="0.25">
      <c r="A469" s="37">
        <v>41296</v>
      </c>
      <c r="B469" s="13">
        <v>5</v>
      </c>
      <c r="C469" s="13" t="s">
        <v>77</v>
      </c>
      <c r="D469" s="13" t="s">
        <v>639</v>
      </c>
      <c r="E469" s="13">
        <v>1.5</v>
      </c>
      <c r="F469" s="13">
        <v>17</v>
      </c>
      <c r="G469" s="13">
        <v>830.67</v>
      </c>
      <c r="H469" s="149">
        <f t="shared" si="57"/>
        <v>9.0792027688745044E-2</v>
      </c>
      <c r="I469" s="150">
        <f t="shared" si="59"/>
        <v>75.418213640209842</v>
      </c>
      <c r="J469" s="151">
        <f t="shared" si="60"/>
        <v>1.7671458676442585E-4</v>
      </c>
      <c r="K469" s="152">
        <f t="shared" si="58"/>
        <v>0.14679150578760561</v>
      </c>
      <c r="L469" s="146">
        <v>0.46955812656617801</v>
      </c>
      <c r="M469" s="147">
        <v>390.04784899472708</v>
      </c>
      <c r="N469" s="146">
        <v>0.43344910663323893</v>
      </c>
      <c r="O469" s="147">
        <v>360.05316940703256</v>
      </c>
      <c r="P469" s="147">
        <v>750.10101840175957</v>
      </c>
      <c r="Q469" s="89">
        <f t="shared" si="61"/>
        <v>187.22296751746899</v>
      </c>
      <c r="R469" s="89">
        <f t="shared" si="62"/>
        <v>140.42073606874271</v>
      </c>
      <c r="S469" s="89">
        <f t="shared" si="63"/>
        <v>327.6437035862117</v>
      </c>
    </row>
    <row r="470" spans="1:19" x14ac:dyDescent="0.25">
      <c r="A470" s="37">
        <v>41296</v>
      </c>
      <c r="B470" s="13">
        <v>5</v>
      </c>
      <c r="C470" s="13" t="s">
        <v>77</v>
      </c>
      <c r="D470" s="13" t="s">
        <v>639</v>
      </c>
      <c r="E470" s="13">
        <v>1.7</v>
      </c>
      <c r="F470" s="13">
        <v>22</v>
      </c>
      <c r="G470" s="13">
        <v>830.67</v>
      </c>
      <c r="H470" s="149">
        <f t="shared" si="57"/>
        <v>0.15205308443374599</v>
      </c>
      <c r="I470" s="150">
        <f t="shared" si="59"/>
        <v>126.30593564657977</v>
      </c>
      <c r="J470" s="151">
        <f t="shared" si="60"/>
        <v>2.2698006922186259E-4</v>
      </c>
      <c r="K470" s="152">
        <f t="shared" si="58"/>
        <v>0.18854553410052458</v>
      </c>
      <c r="L470" s="146">
        <v>0.61071762274303898</v>
      </c>
      <c r="M470" s="147">
        <v>507.30480768396018</v>
      </c>
      <c r="N470" s="146">
        <v>0.56375343755409935</v>
      </c>
      <c r="O470" s="147">
        <v>468.29306797306367</v>
      </c>
      <c r="P470" s="147">
        <v>975.59787565702391</v>
      </c>
      <c r="Q470" s="89">
        <f t="shared" si="61"/>
        <v>243.50630768830086</v>
      </c>
      <c r="R470" s="89">
        <f t="shared" si="62"/>
        <v>182.63429650949485</v>
      </c>
      <c r="S470" s="89">
        <f t="shared" si="63"/>
        <v>426.14060419779571</v>
      </c>
    </row>
    <row r="471" spans="1:19" x14ac:dyDescent="0.25">
      <c r="A471" s="37">
        <v>41296</v>
      </c>
      <c r="B471" s="13">
        <v>5</v>
      </c>
      <c r="C471" s="13" t="s">
        <v>77</v>
      </c>
      <c r="D471" s="13" t="s">
        <v>639</v>
      </c>
      <c r="E471" s="13">
        <v>1.1000000000000001</v>
      </c>
      <c r="F471" s="13">
        <v>16</v>
      </c>
      <c r="G471" s="13">
        <v>830.67</v>
      </c>
      <c r="H471" s="149">
        <f t="shared" si="57"/>
        <v>8.0424771931898703E-2</v>
      </c>
      <c r="I471" s="150">
        <f t="shared" si="59"/>
        <v>66.806445300670291</v>
      </c>
      <c r="J471" s="151">
        <f t="shared" si="60"/>
        <v>9.503317777109126E-5</v>
      </c>
      <c r="K471" s="152">
        <f t="shared" si="58"/>
        <v>7.894120977911237E-2</v>
      </c>
      <c r="L471" s="146">
        <v>0.24480616809807071</v>
      </c>
      <c r="M471" s="147">
        <v>203.35313965402437</v>
      </c>
      <c r="N471" s="146">
        <v>0.22598057377132907</v>
      </c>
      <c r="O471" s="147">
        <v>187.71528321462992</v>
      </c>
      <c r="P471" s="147">
        <v>391.0684228686543</v>
      </c>
      <c r="Q471" s="89">
        <f t="shared" si="61"/>
        <v>97.609507033931692</v>
      </c>
      <c r="R471" s="89">
        <f t="shared" si="62"/>
        <v>73.208960453705672</v>
      </c>
      <c r="S471" s="89">
        <f t="shared" si="63"/>
        <v>170.81846748763735</v>
      </c>
    </row>
    <row r="472" spans="1:19" x14ac:dyDescent="0.25">
      <c r="A472" s="37">
        <v>41296</v>
      </c>
      <c r="B472" s="13">
        <v>5</v>
      </c>
      <c r="C472" s="13" t="s">
        <v>77</v>
      </c>
      <c r="D472" s="13" t="s">
        <v>639</v>
      </c>
      <c r="E472" s="13">
        <v>1.4</v>
      </c>
      <c r="F472" s="13">
        <v>15</v>
      </c>
      <c r="G472" s="13">
        <v>830.67</v>
      </c>
      <c r="H472" s="149">
        <f t="shared" si="57"/>
        <v>7.0685834705770348E-2</v>
      </c>
      <c r="I472" s="150">
        <f t="shared" si="59"/>
        <v>58.716602315042252</v>
      </c>
      <c r="J472" s="151">
        <f t="shared" si="60"/>
        <v>1.5393804002589983E-4</v>
      </c>
      <c r="K472" s="152">
        <f t="shared" si="58"/>
        <v>0.12787171170831421</v>
      </c>
      <c r="L472" s="146">
        <v>0.40622494833891448</v>
      </c>
      <c r="M472" s="147">
        <v>337.43887783668606</v>
      </c>
      <c r="N472" s="146">
        <v>0.37498624981165196</v>
      </c>
      <c r="O472" s="147">
        <v>311.48982813104493</v>
      </c>
      <c r="P472" s="147">
        <v>648.92870596773105</v>
      </c>
      <c r="Q472" s="89">
        <f t="shared" si="61"/>
        <v>161.9706613616093</v>
      </c>
      <c r="R472" s="89">
        <f t="shared" si="62"/>
        <v>121.48103297110752</v>
      </c>
      <c r="S472" s="89">
        <f t="shared" si="63"/>
        <v>283.45169433271684</v>
      </c>
    </row>
    <row r="473" spans="1:19" x14ac:dyDescent="0.25">
      <c r="A473" s="37">
        <v>41296</v>
      </c>
      <c r="B473" s="13">
        <v>5</v>
      </c>
      <c r="C473" s="13" t="s">
        <v>77</v>
      </c>
      <c r="D473" s="13" t="s">
        <v>639</v>
      </c>
      <c r="E473" s="13">
        <v>1.4</v>
      </c>
      <c r="F473" s="13">
        <v>20</v>
      </c>
      <c r="G473" s="13">
        <v>830.67</v>
      </c>
      <c r="H473" s="149">
        <f t="shared" si="57"/>
        <v>0.12566370614359174</v>
      </c>
      <c r="I473" s="150">
        <f t="shared" si="59"/>
        <v>104.38507078229735</v>
      </c>
      <c r="J473" s="151">
        <f t="shared" si="60"/>
        <v>1.5393804002589983E-4</v>
      </c>
      <c r="K473" s="152">
        <f t="shared" si="58"/>
        <v>0.12787171170831421</v>
      </c>
      <c r="L473" s="146">
        <v>0.40622494833891448</v>
      </c>
      <c r="M473" s="147">
        <v>337.43887783668606</v>
      </c>
      <c r="N473" s="146">
        <v>0.37498624981165196</v>
      </c>
      <c r="O473" s="147">
        <v>311.48982813104493</v>
      </c>
      <c r="P473" s="147">
        <v>648.92870596773105</v>
      </c>
      <c r="Q473" s="89">
        <f t="shared" si="61"/>
        <v>161.9706613616093</v>
      </c>
      <c r="R473" s="89">
        <f t="shared" si="62"/>
        <v>121.48103297110752</v>
      </c>
      <c r="S473" s="89">
        <f t="shared" si="63"/>
        <v>283.45169433271684</v>
      </c>
    </row>
    <row r="474" spans="1:19" x14ac:dyDescent="0.25">
      <c r="A474" s="37">
        <v>41296</v>
      </c>
      <c r="B474" s="13">
        <v>5</v>
      </c>
      <c r="C474" s="13" t="s">
        <v>77</v>
      </c>
      <c r="D474" s="13" t="s">
        <v>639</v>
      </c>
      <c r="E474" s="13">
        <v>1.2</v>
      </c>
      <c r="F474" s="13">
        <v>16</v>
      </c>
      <c r="G474" s="13">
        <v>830.67</v>
      </c>
      <c r="H474" s="149">
        <f t="shared" si="57"/>
        <v>8.0424771931898703E-2</v>
      </c>
      <c r="I474" s="150">
        <f t="shared" si="59"/>
        <v>66.806445300670291</v>
      </c>
      <c r="J474" s="151">
        <f t="shared" si="60"/>
        <v>1.1309733552923255E-4</v>
      </c>
      <c r="K474" s="152">
        <f t="shared" si="58"/>
        <v>9.3946563704067593E-2</v>
      </c>
      <c r="L474" s="146">
        <v>0.29388561837100363</v>
      </c>
      <c r="M474" s="147">
        <v>244.12196661224158</v>
      </c>
      <c r="N474" s="146">
        <v>0.27128581431827348</v>
      </c>
      <c r="O474" s="147">
        <v>225.34898737976022</v>
      </c>
      <c r="P474" s="147">
        <v>469.4709539920018</v>
      </c>
      <c r="Q474" s="89">
        <f t="shared" si="61"/>
        <v>117.17854397387595</v>
      </c>
      <c r="R474" s="89">
        <f t="shared" si="62"/>
        <v>87.886105078106482</v>
      </c>
      <c r="S474" s="89">
        <f t="shared" si="63"/>
        <v>205.06464905198243</v>
      </c>
    </row>
    <row r="475" spans="1:19" x14ac:dyDescent="0.25">
      <c r="A475" s="37">
        <v>41296</v>
      </c>
      <c r="B475" s="13">
        <v>5</v>
      </c>
      <c r="C475" s="13" t="s">
        <v>77</v>
      </c>
      <c r="D475" s="13" t="s">
        <v>639</v>
      </c>
      <c r="E475" s="13">
        <v>1.5</v>
      </c>
      <c r="F475" s="13">
        <v>22</v>
      </c>
      <c r="G475" s="13">
        <v>830.67</v>
      </c>
      <c r="H475" s="149">
        <f t="shared" ref="H475:H485" si="64">((+F475/100)^2)*PI()</f>
        <v>0.15205308443374599</v>
      </c>
      <c r="I475" s="150">
        <f t="shared" si="59"/>
        <v>126.30593564657977</v>
      </c>
      <c r="J475" s="151">
        <f t="shared" si="60"/>
        <v>1.7671458676442585E-4</v>
      </c>
      <c r="K475" s="152">
        <f t="shared" ref="K475:K485" si="65">+G475*J475</f>
        <v>0.14679150578760561</v>
      </c>
      <c r="L475" s="146">
        <v>0.46955812656617801</v>
      </c>
      <c r="M475" s="147">
        <v>390.04784899472708</v>
      </c>
      <c r="N475" s="146">
        <v>0.43344910663323893</v>
      </c>
      <c r="O475" s="147">
        <v>360.05316940703256</v>
      </c>
      <c r="P475" s="147">
        <v>750.10101840175957</v>
      </c>
      <c r="Q475" s="89">
        <f t="shared" si="61"/>
        <v>187.22296751746899</v>
      </c>
      <c r="R475" s="89">
        <f t="shared" si="62"/>
        <v>140.42073606874271</v>
      </c>
      <c r="S475" s="89">
        <f t="shared" si="63"/>
        <v>327.6437035862117</v>
      </c>
    </row>
    <row r="476" spans="1:19" x14ac:dyDescent="0.25">
      <c r="A476" s="37">
        <v>41296</v>
      </c>
      <c r="B476" s="13">
        <v>5</v>
      </c>
      <c r="C476" s="13" t="s">
        <v>77</v>
      </c>
      <c r="D476" s="13" t="s">
        <v>639</v>
      </c>
      <c r="E476" s="13">
        <v>1.4</v>
      </c>
      <c r="F476" s="13">
        <v>35</v>
      </c>
      <c r="G476" s="13">
        <v>830.67</v>
      </c>
      <c r="H476" s="149">
        <f t="shared" si="64"/>
        <v>0.38484510006474959</v>
      </c>
      <c r="I476" s="150">
        <f t="shared" si="59"/>
        <v>319.67927927078551</v>
      </c>
      <c r="J476" s="151">
        <f t="shared" si="60"/>
        <v>1.5393804002589983E-4</v>
      </c>
      <c r="K476" s="152">
        <f t="shared" si="65"/>
        <v>0.12787171170831421</v>
      </c>
      <c r="L476" s="146">
        <v>0.40622494833891448</v>
      </c>
      <c r="M476" s="147">
        <v>337.43887783668606</v>
      </c>
      <c r="N476" s="146">
        <v>0.37498624981165196</v>
      </c>
      <c r="O476" s="147">
        <v>311.48982813104493</v>
      </c>
      <c r="P476" s="147">
        <v>648.92870596773105</v>
      </c>
      <c r="Q476" s="89">
        <f t="shared" si="61"/>
        <v>161.9706613616093</v>
      </c>
      <c r="R476" s="89">
        <f t="shared" si="62"/>
        <v>121.48103297110752</v>
      </c>
      <c r="S476" s="89">
        <f t="shared" si="63"/>
        <v>283.45169433271684</v>
      </c>
    </row>
    <row r="477" spans="1:19" x14ac:dyDescent="0.25">
      <c r="A477" s="37">
        <v>41296</v>
      </c>
      <c r="B477" s="13">
        <v>5</v>
      </c>
      <c r="C477" s="13" t="s">
        <v>77</v>
      </c>
      <c r="D477" s="13" t="s">
        <v>639</v>
      </c>
      <c r="E477" s="13">
        <v>1</v>
      </c>
      <c r="F477" s="13">
        <v>12</v>
      </c>
      <c r="G477" s="13">
        <v>830.67</v>
      </c>
      <c r="H477" s="149">
        <f t="shared" si="64"/>
        <v>4.5238934211693019E-2</v>
      </c>
      <c r="I477" s="150">
        <f t="shared" si="59"/>
        <v>37.578625481627036</v>
      </c>
      <c r="J477" s="151">
        <f t="shared" si="60"/>
        <v>7.8539816339744827E-5</v>
      </c>
      <c r="K477" s="152">
        <f t="shared" si="65"/>
        <v>6.5240669238935831E-2</v>
      </c>
      <c r="L477" s="146">
        <v>0.20039999999999999</v>
      </c>
      <c r="M477" s="147">
        <v>166.46626799999999</v>
      </c>
      <c r="N477" s="146">
        <v>0.18498924</v>
      </c>
      <c r="O477" s="147">
        <v>153.6650119908</v>
      </c>
      <c r="P477" s="147">
        <v>320.13127999079995</v>
      </c>
      <c r="Q477" s="89">
        <f t="shared" si="61"/>
        <v>79.903808639999994</v>
      </c>
      <c r="R477" s="89">
        <f t="shared" si="62"/>
        <v>59.929354676412004</v>
      </c>
      <c r="S477" s="89">
        <f t="shared" si="63"/>
        <v>139.833163316412</v>
      </c>
    </row>
    <row r="478" spans="1:19" x14ac:dyDescent="0.25">
      <c r="A478" s="37">
        <v>41296</v>
      </c>
      <c r="B478" s="13">
        <v>5</v>
      </c>
      <c r="C478" s="13" t="s">
        <v>77</v>
      </c>
      <c r="D478" s="13" t="s">
        <v>639</v>
      </c>
      <c r="E478" s="13">
        <v>1.8</v>
      </c>
      <c r="F478" s="13">
        <v>42</v>
      </c>
      <c r="G478" s="13">
        <v>830.67</v>
      </c>
      <c r="H478" s="149">
        <f t="shared" si="64"/>
        <v>0.55417694409323948</v>
      </c>
      <c r="I478" s="150">
        <f t="shared" si="59"/>
        <v>460.33816214993124</v>
      </c>
      <c r="J478" s="151">
        <f t="shared" si="60"/>
        <v>2.5446900494077327E-4</v>
      </c>
      <c r="K478" s="152">
        <f t="shared" si="65"/>
        <v>0.21137976833415212</v>
      </c>
      <c r="L478" s="146">
        <v>0.68860469255005607</v>
      </c>
      <c r="M478" s="147">
        <v>572.00325996055506</v>
      </c>
      <c r="N478" s="146">
        <v>0.6356509916929568</v>
      </c>
      <c r="O478" s="147">
        <v>528.01620926958844</v>
      </c>
      <c r="P478" s="147">
        <v>1100.0194692301434</v>
      </c>
      <c r="Q478" s="89">
        <f t="shared" si="61"/>
        <v>274.56156478106641</v>
      </c>
      <c r="R478" s="89">
        <f t="shared" si="62"/>
        <v>205.9263216151395</v>
      </c>
      <c r="S478" s="89">
        <f t="shared" si="63"/>
        <v>480.48788639620591</v>
      </c>
    </row>
    <row r="479" spans="1:19" x14ac:dyDescent="0.25">
      <c r="A479" s="37">
        <v>41296</v>
      </c>
      <c r="B479" s="13">
        <v>5</v>
      </c>
      <c r="C479" s="13" t="s">
        <v>77</v>
      </c>
      <c r="D479" s="13" t="s">
        <v>639</v>
      </c>
      <c r="E479" s="13">
        <v>1.4</v>
      </c>
      <c r="F479" s="13">
        <v>18</v>
      </c>
      <c r="G479" s="13">
        <v>830.67</v>
      </c>
      <c r="H479" s="149">
        <f t="shared" si="64"/>
        <v>0.10178760197630929</v>
      </c>
      <c r="I479" s="150">
        <f t="shared" si="59"/>
        <v>84.551907333660836</v>
      </c>
      <c r="J479" s="151">
        <f t="shared" si="60"/>
        <v>1.5393804002589983E-4</v>
      </c>
      <c r="K479" s="152">
        <f t="shared" si="65"/>
        <v>0.12787171170831421</v>
      </c>
      <c r="L479" s="146">
        <v>0.40622494833891448</v>
      </c>
      <c r="M479" s="147">
        <v>337.43887783668606</v>
      </c>
      <c r="N479" s="146">
        <v>0.37498624981165196</v>
      </c>
      <c r="O479" s="147">
        <v>311.48982813104493</v>
      </c>
      <c r="P479" s="147">
        <v>648.92870596773105</v>
      </c>
      <c r="Q479" s="89">
        <f t="shared" si="61"/>
        <v>161.9706613616093</v>
      </c>
      <c r="R479" s="89">
        <f t="shared" si="62"/>
        <v>121.48103297110752</v>
      </c>
      <c r="S479" s="89">
        <f t="shared" si="63"/>
        <v>283.45169433271684</v>
      </c>
    </row>
    <row r="480" spans="1:19" x14ac:dyDescent="0.25">
      <c r="A480" s="37">
        <v>41296</v>
      </c>
      <c r="B480" s="13">
        <v>5</v>
      </c>
      <c r="C480" s="13" t="s">
        <v>77</v>
      </c>
      <c r="D480" s="13" t="s">
        <v>639</v>
      </c>
      <c r="E480" s="13">
        <v>1.6</v>
      </c>
      <c r="F480" s="13">
        <v>29</v>
      </c>
      <c r="G480" s="13">
        <v>830.67</v>
      </c>
      <c r="H480" s="149">
        <f t="shared" si="64"/>
        <v>0.26420794216690158</v>
      </c>
      <c r="I480" s="150">
        <f t="shared" si="59"/>
        <v>219.46961131978011</v>
      </c>
      <c r="J480" s="151">
        <f t="shared" si="60"/>
        <v>2.0106192982974675E-4</v>
      </c>
      <c r="K480" s="152">
        <f t="shared" si="65"/>
        <v>0.16701611325167573</v>
      </c>
      <c r="L480" s="146">
        <v>0.53771194073492279</v>
      </c>
      <c r="M480" s="147">
        <v>446.66117781027828</v>
      </c>
      <c r="N480" s="146">
        <v>0.49636189249240725</v>
      </c>
      <c r="O480" s="147">
        <v>412.3129332366679</v>
      </c>
      <c r="P480" s="147">
        <v>858.97411104694618</v>
      </c>
      <c r="Q480" s="89">
        <f t="shared" si="61"/>
        <v>214.39736534893356</v>
      </c>
      <c r="R480" s="89">
        <f t="shared" si="62"/>
        <v>160.80204396230047</v>
      </c>
      <c r="S480" s="89">
        <f t="shared" si="63"/>
        <v>375.19940931123404</v>
      </c>
    </row>
    <row r="481" spans="1:19" x14ac:dyDescent="0.25">
      <c r="A481" s="37">
        <v>41296</v>
      </c>
      <c r="B481" s="13">
        <v>5</v>
      </c>
      <c r="C481" s="13" t="s">
        <v>77</v>
      </c>
      <c r="D481" s="13" t="s">
        <v>639</v>
      </c>
      <c r="E481" s="13">
        <v>1</v>
      </c>
      <c r="F481" s="13">
        <v>13</v>
      </c>
      <c r="G481" s="13">
        <v>830.67</v>
      </c>
      <c r="H481" s="149">
        <f t="shared" si="64"/>
        <v>5.3092915845667513E-2</v>
      </c>
      <c r="I481" s="150">
        <f t="shared" si="59"/>
        <v>44.102692405520628</v>
      </c>
      <c r="J481" s="151">
        <f t="shared" si="60"/>
        <v>7.8539816339744827E-5</v>
      </c>
      <c r="K481" s="152">
        <f t="shared" si="65"/>
        <v>6.5240669238935831E-2</v>
      </c>
      <c r="L481" s="146">
        <v>0.20039999999999999</v>
      </c>
      <c r="M481" s="147">
        <v>166.46626799999999</v>
      </c>
      <c r="N481" s="146">
        <v>0.18498924</v>
      </c>
      <c r="O481" s="147">
        <v>153.6650119908</v>
      </c>
      <c r="P481" s="147">
        <v>320.13127999079995</v>
      </c>
      <c r="Q481" s="89">
        <f t="shared" si="61"/>
        <v>79.903808639999994</v>
      </c>
      <c r="R481" s="89">
        <f t="shared" si="62"/>
        <v>59.929354676412004</v>
      </c>
      <c r="S481" s="89">
        <f t="shared" si="63"/>
        <v>139.833163316412</v>
      </c>
    </row>
    <row r="482" spans="1:19" x14ac:dyDescent="0.25">
      <c r="A482" s="37">
        <v>41296</v>
      </c>
      <c r="B482" s="13">
        <v>5</v>
      </c>
      <c r="C482" s="13" t="s">
        <v>77</v>
      </c>
      <c r="D482" s="13" t="s">
        <v>639</v>
      </c>
      <c r="E482" s="13">
        <v>1.1000000000000001</v>
      </c>
      <c r="F482" s="13">
        <v>16</v>
      </c>
      <c r="G482" s="13">
        <v>830.67</v>
      </c>
      <c r="H482" s="149">
        <f t="shared" si="64"/>
        <v>8.0424771931898703E-2</v>
      </c>
      <c r="I482" s="150">
        <f t="shared" si="59"/>
        <v>66.806445300670291</v>
      </c>
      <c r="J482" s="151">
        <f t="shared" si="60"/>
        <v>9.503317777109126E-5</v>
      </c>
      <c r="K482" s="152">
        <f t="shared" si="65"/>
        <v>7.894120977911237E-2</v>
      </c>
      <c r="L482" s="146">
        <v>0.24480616809807071</v>
      </c>
      <c r="M482" s="147">
        <v>203.35313965402437</v>
      </c>
      <c r="N482" s="146">
        <v>0.22598057377132907</v>
      </c>
      <c r="O482" s="147">
        <v>187.71528321462992</v>
      </c>
      <c r="P482" s="147">
        <v>391.0684228686543</v>
      </c>
      <c r="Q482" s="89">
        <f t="shared" si="61"/>
        <v>97.609507033931692</v>
      </c>
      <c r="R482" s="89">
        <f t="shared" si="62"/>
        <v>73.208960453705672</v>
      </c>
      <c r="S482" s="89">
        <f t="shared" si="63"/>
        <v>170.81846748763735</v>
      </c>
    </row>
    <row r="483" spans="1:19" x14ac:dyDescent="0.25">
      <c r="A483" s="37">
        <v>41296</v>
      </c>
      <c r="B483" s="13">
        <v>5</v>
      </c>
      <c r="C483" s="13" t="s">
        <v>77</v>
      </c>
      <c r="D483" s="13" t="s">
        <v>639</v>
      </c>
      <c r="E483" s="13">
        <v>0.8</v>
      </c>
      <c r="F483" s="13">
        <v>8</v>
      </c>
      <c r="G483" s="13">
        <v>830.67</v>
      </c>
      <c r="H483" s="149">
        <f t="shared" si="64"/>
        <v>2.0106192982974676E-2</v>
      </c>
      <c r="I483" s="150">
        <f t="shared" si="59"/>
        <v>16.701611325167573</v>
      </c>
      <c r="J483" s="151">
        <f t="shared" si="60"/>
        <v>5.0265482457436686E-5</v>
      </c>
      <c r="K483" s="152">
        <f t="shared" si="65"/>
        <v>4.1754028312918932E-2</v>
      </c>
      <c r="L483" s="146">
        <v>0.12542574516224186</v>
      </c>
      <c r="M483" s="147">
        <v>104.18740373391944</v>
      </c>
      <c r="N483" s="146">
        <v>0.11578050535926547</v>
      </c>
      <c r="O483" s="147">
        <v>96.175392386781041</v>
      </c>
      <c r="P483" s="147">
        <v>200.36279612070047</v>
      </c>
      <c r="Q483" s="89">
        <f t="shared" si="61"/>
        <v>50.00995379228133</v>
      </c>
      <c r="R483" s="89">
        <f t="shared" si="62"/>
        <v>37.508403030844605</v>
      </c>
      <c r="S483" s="89">
        <f t="shared" si="63"/>
        <v>87.518356823125941</v>
      </c>
    </row>
    <row r="484" spans="1:19" x14ac:dyDescent="0.25">
      <c r="A484" s="37">
        <v>41296</v>
      </c>
      <c r="B484" s="13">
        <v>5</v>
      </c>
      <c r="C484" s="13" t="s">
        <v>77</v>
      </c>
      <c r="D484" s="13" t="s">
        <v>639</v>
      </c>
      <c r="E484" s="13">
        <v>1.2</v>
      </c>
      <c r="F484" s="13">
        <v>29</v>
      </c>
      <c r="G484" s="13">
        <v>830.67</v>
      </c>
      <c r="H484" s="149">
        <f t="shared" si="64"/>
        <v>0.26420794216690158</v>
      </c>
      <c r="I484" s="150">
        <f t="shared" si="59"/>
        <v>219.46961131978011</v>
      </c>
      <c r="J484" s="151">
        <f t="shared" si="60"/>
        <v>1.1309733552923255E-4</v>
      </c>
      <c r="K484" s="152">
        <f t="shared" si="65"/>
        <v>9.3946563704067593E-2</v>
      </c>
      <c r="L484" s="146">
        <v>0.29388561837100363</v>
      </c>
      <c r="M484" s="147">
        <v>244.12196661224158</v>
      </c>
      <c r="N484" s="146">
        <v>0.27128581431827348</v>
      </c>
      <c r="O484" s="147">
        <v>225.34898737976022</v>
      </c>
      <c r="P484" s="147">
        <v>469.4709539920018</v>
      </c>
      <c r="Q484" s="89">
        <f t="shared" si="61"/>
        <v>117.17854397387595</v>
      </c>
      <c r="R484" s="89">
        <f t="shared" si="62"/>
        <v>87.886105078106482</v>
      </c>
      <c r="S484" s="89">
        <f t="shared" si="63"/>
        <v>205.06464905198243</v>
      </c>
    </row>
    <row r="485" spans="1:19" x14ac:dyDescent="0.25">
      <c r="A485" s="37">
        <v>41296</v>
      </c>
      <c r="B485" s="13">
        <v>5</v>
      </c>
      <c r="C485" s="13" t="s">
        <v>77</v>
      </c>
      <c r="D485" s="13" t="s">
        <v>639</v>
      </c>
      <c r="E485" s="13">
        <v>1</v>
      </c>
      <c r="F485" s="13">
        <v>10</v>
      </c>
      <c r="G485" s="13">
        <v>830.67</v>
      </c>
      <c r="H485" s="149">
        <f t="shared" si="64"/>
        <v>3.1415926535897934E-2</v>
      </c>
      <c r="I485" s="150">
        <f t="shared" ref="I485" si="66">G485*H485</f>
        <v>26.096267695574337</v>
      </c>
      <c r="J485" s="151">
        <f t="shared" ref="J485" si="67">((+E485/200)^2)*PI()</f>
        <v>7.8539816339744827E-5</v>
      </c>
      <c r="K485" s="152">
        <f t="shared" si="65"/>
        <v>6.5240669238935831E-2</v>
      </c>
      <c r="L485" s="146">
        <v>0.20039999999999999</v>
      </c>
      <c r="M485" s="147">
        <v>166.46626799999999</v>
      </c>
      <c r="N485" s="146">
        <v>0.18498924</v>
      </c>
      <c r="O485" s="147">
        <v>153.6650119908</v>
      </c>
      <c r="P485" s="147">
        <v>320.13127999079995</v>
      </c>
      <c r="Q485" s="89">
        <f t="shared" si="61"/>
        <v>79.903808639999994</v>
      </c>
      <c r="R485" s="89">
        <f t="shared" si="62"/>
        <v>59.929354676412004</v>
      </c>
      <c r="S485" s="89">
        <f t="shared" si="63"/>
        <v>139.833163316412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3"/>
  <sheetViews>
    <sheetView workbookViewId="0">
      <pane xSplit="5" ySplit="1" topLeftCell="O32" activePane="bottomRight" state="frozen"/>
      <selection pane="topRight" activeCell="E1" sqref="E1"/>
      <selection pane="bottomLeft" activeCell="A2" sqref="A2"/>
      <selection pane="bottomRight" activeCell="B380" sqref="B380"/>
    </sheetView>
  </sheetViews>
  <sheetFormatPr defaultRowHeight="15" x14ac:dyDescent="0.25"/>
  <cols>
    <col min="1" max="1" width="7.7109375" bestFit="1" customWidth="1"/>
    <col min="2" max="2" width="17" style="4" bestFit="1" customWidth="1"/>
    <col min="3" max="3" width="10.28515625" style="4" bestFit="1" customWidth="1"/>
    <col min="4" max="4" width="4.5703125" bestFit="1" customWidth="1"/>
    <col min="5" max="5" width="10.28515625" bestFit="1" customWidth="1"/>
    <col min="6" max="6" width="8.85546875" customWidth="1"/>
    <col min="7" max="7" width="9" customWidth="1"/>
    <col min="8" max="8" width="8" customWidth="1"/>
    <col min="9" max="9" width="8.85546875" customWidth="1"/>
    <col min="10" max="10" width="11.28515625" bestFit="1" customWidth="1"/>
    <col min="11" max="11" width="7" style="22" bestFit="1" customWidth="1"/>
    <col min="12" max="12" width="9" style="8" bestFit="1" customWidth="1"/>
    <col min="13" max="13" width="7.7109375" style="87" bestFit="1" customWidth="1"/>
    <col min="14" max="14" width="15.42578125" style="88" bestFit="1" customWidth="1"/>
    <col min="15" max="15" width="15.7109375" style="88" bestFit="1" customWidth="1"/>
    <col min="16" max="16" width="11.140625" style="9" bestFit="1" customWidth="1"/>
    <col min="17" max="17" width="21.28515625" style="89" customWidth="1"/>
    <col min="18" max="18" width="9" style="99" customWidth="1"/>
    <col min="19" max="19" width="11.140625" customWidth="1"/>
    <col min="20" max="20" width="9.140625" style="89"/>
    <col min="21" max="21" width="9.140625" style="19"/>
    <col min="22" max="22" width="16.42578125" style="154" customWidth="1"/>
    <col min="23" max="23" width="36" bestFit="1" customWidth="1"/>
  </cols>
  <sheetData>
    <row r="1" spans="1:23" ht="34.5" customHeight="1" x14ac:dyDescent="0.25">
      <c r="A1" s="16" t="s">
        <v>0</v>
      </c>
      <c r="B1" s="17" t="s">
        <v>62</v>
      </c>
      <c r="C1" s="17" t="s">
        <v>63</v>
      </c>
      <c r="D1" s="77" t="s">
        <v>64</v>
      </c>
      <c r="E1" s="77" t="s">
        <v>608</v>
      </c>
      <c r="F1" s="78" t="s">
        <v>609</v>
      </c>
      <c r="G1" s="78" t="s">
        <v>610</v>
      </c>
      <c r="H1" s="78" t="s">
        <v>611</v>
      </c>
      <c r="I1" s="78" t="s">
        <v>612</v>
      </c>
      <c r="J1" s="77" t="s">
        <v>613</v>
      </c>
      <c r="K1" s="79" t="s">
        <v>614</v>
      </c>
      <c r="L1" s="79" t="s">
        <v>615</v>
      </c>
      <c r="M1" s="80" t="s">
        <v>616</v>
      </c>
      <c r="N1" s="80" t="s">
        <v>765</v>
      </c>
      <c r="O1" s="80" t="s">
        <v>766</v>
      </c>
      <c r="P1" s="81" t="s">
        <v>617</v>
      </c>
      <c r="Q1" s="82" t="s">
        <v>767</v>
      </c>
      <c r="R1" s="83" t="s">
        <v>618</v>
      </c>
      <c r="S1" s="81" t="s">
        <v>619</v>
      </c>
      <c r="T1" s="80" t="s">
        <v>620</v>
      </c>
      <c r="U1" s="80" t="s">
        <v>621</v>
      </c>
      <c r="V1" s="80" t="s">
        <v>768</v>
      </c>
      <c r="W1" s="77" t="s">
        <v>84</v>
      </c>
    </row>
    <row r="2" spans="1:23" x14ac:dyDescent="0.25">
      <c r="A2" s="3">
        <v>41292</v>
      </c>
      <c r="B2" s="4" t="s">
        <v>6</v>
      </c>
      <c r="C2" s="4" t="s">
        <v>2</v>
      </c>
      <c r="D2" s="84">
        <v>1</v>
      </c>
      <c r="E2" s="84">
        <v>1</v>
      </c>
      <c r="F2" s="85">
        <v>33.020000000000003</v>
      </c>
      <c r="G2" s="85">
        <v>60.96</v>
      </c>
      <c r="H2" s="85">
        <v>35.56</v>
      </c>
      <c r="I2" s="84">
        <v>14</v>
      </c>
      <c r="J2" s="84" t="s">
        <v>35</v>
      </c>
      <c r="K2" s="86">
        <f t="shared" ref="K2:K65" si="0">G2*H2</f>
        <v>2167.7376000000004</v>
      </c>
      <c r="L2" s="86">
        <v>71578.695552000019</v>
      </c>
      <c r="M2" s="87">
        <f t="shared" ref="M2:M65" si="1">LN(L2)</f>
        <v>11.178552760516077</v>
      </c>
      <c r="N2" s="88" t="s">
        <v>622</v>
      </c>
      <c r="O2" s="88">
        <f t="shared" ref="O2:O30" si="2">(0.3806*M2)+0.6394</f>
        <v>4.8939571806524187</v>
      </c>
      <c r="P2" s="15">
        <v>156.5</v>
      </c>
      <c r="Q2" s="89">
        <f t="shared" ref="Q2:Q65" si="3">EXP(O2)</f>
        <v>133.48073771519748</v>
      </c>
      <c r="R2" s="90">
        <v>7.0685775</v>
      </c>
      <c r="S2" s="19">
        <f>SUM(Q2:Q61)</f>
        <v>4657.5968907960205</v>
      </c>
      <c r="T2" s="89">
        <f>S2/R2</f>
        <v>658.91572820642068</v>
      </c>
      <c r="U2" s="19">
        <f>T2*0.01</f>
        <v>6.5891572820642068</v>
      </c>
      <c r="V2" s="154">
        <f>U2*0.4</f>
        <v>2.635662912825683</v>
      </c>
      <c r="W2" s="91" t="s">
        <v>623</v>
      </c>
    </row>
    <row r="3" spans="1:23" x14ac:dyDescent="0.25">
      <c r="A3" s="3">
        <v>41292</v>
      </c>
      <c r="B3" s="4" t="s">
        <v>6</v>
      </c>
      <c r="C3" s="4" t="s">
        <v>2</v>
      </c>
      <c r="D3" s="84">
        <v>1</v>
      </c>
      <c r="E3" s="84">
        <v>2</v>
      </c>
      <c r="F3" s="85">
        <v>29.21</v>
      </c>
      <c r="G3" s="85">
        <v>43.18</v>
      </c>
      <c r="H3" s="85">
        <v>25.4</v>
      </c>
      <c r="I3" s="84">
        <v>8</v>
      </c>
      <c r="J3" s="84" t="s">
        <v>35</v>
      </c>
      <c r="K3" s="86">
        <f t="shared" si="0"/>
        <v>1096.7719999999999</v>
      </c>
      <c r="L3" s="86">
        <v>32036.71012</v>
      </c>
      <c r="M3" s="87">
        <f t="shared" si="1"/>
        <v>10.374637715510802</v>
      </c>
      <c r="N3" s="88" t="s">
        <v>622</v>
      </c>
      <c r="O3" s="88">
        <f t="shared" si="2"/>
        <v>4.5879871145234112</v>
      </c>
      <c r="Q3" s="89">
        <f t="shared" si="3"/>
        <v>98.296371555467672</v>
      </c>
      <c r="R3" s="90"/>
      <c r="W3" s="91" t="s">
        <v>624</v>
      </c>
    </row>
    <row r="4" spans="1:23" x14ac:dyDescent="0.25">
      <c r="A4" s="3">
        <v>41292</v>
      </c>
      <c r="B4" s="4" t="s">
        <v>6</v>
      </c>
      <c r="C4" s="4" t="s">
        <v>2</v>
      </c>
      <c r="D4" s="84">
        <v>1</v>
      </c>
      <c r="E4" s="84">
        <v>3</v>
      </c>
      <c r="F4" s="85">
        <v>12.7</v>
      </c>
      <c r="G4" s="85">
        <v>38.1</v>
      </c>
      <c r="H4" s="85">
        <v>2.5399999999999996</v>
      </c>
      <c r="I4" s="84">
        <v>4</v>
      </c>
      <c r="J4" s="84" t="s">
        <v>625</v>
      </c>
      <c r="K4" s="86">
        <f t="shared" si="0"/>
        <v>96.773999999999987</v>
      </c>
      <c r="L4" s="86">
        <v>967.74</v>
      </c>
      <c r="M4" s="87">
        <f t="shared" si="1"/>
        <v>6.874963456157146</v>
      </c>
      <c r="N4" s="88" t="s">
        <v>622</v>
      </c>
      <c r="O4" s="88">
        <f t="shared" si="2"/>
        <v>3.2560110914134093</v>
      </c>
      <c r="Q4" s="89">
        <f t="shared" si="3"/>
        <v>25.945834887046384</v>
      </c>
      <c r="R4" s="90"/>
      <c r="W4" s="91" t="s">
        <v>624</v>
      </c>
    </row>
    <row r="5" spans="1:23" x14ac:dyDescent="0.25">
      <c r="A5" s="3">
        <v>41292</v>
      </c>
      <c r="B5" s="4" t="s">
        <v>6</v>
      </c>
      <c r="C5" s="4" t="s">
        <v>2</v>
      </c>
      <c r="D5" s="84">
        <v>1</v>
      </c>
      <c r="E5" s="84">
        <v>4</v>
      </c>
      <c r="F5" s="85">
        <v>22.86</v>
      </c>
      <c r="G5" s="85">
        <v>50.8</v>
      </c>
      <c r="H5" s="85">
        <v>2.5399999999999996</v>
      </c>
      <c r="I5" s="84">
        <v>4</v>
      </c>
      <c r="J5" s="84" t="s">
        <v>625</v>
      </c>
      <c r="K5" s="86">
        <f t="shared" si="0"/>
        <v>129.03199999999998</v>
      </c>
      <c r="L5" s="86">
        <v>2322.576</v>
      </c>
      <c r="M5" s="87">
        <f t="shared" si="1"/>
        <v>7.7504321935110463</v>
      </c>
      <c r="N5" s="88" t="s">
        <v>622</v>
      </c>
      <c r="O5" s="88">
        <f t="shared" si="2"/>
        <v>3.5892144928503038</v>
      </c>
      <c r="Q5" s="89">
        <f t="shared" si="3"/>
        <v>36.205624976448824</v>
      </c>
      <c r="R5" s="90"/>
      <c r="W5" s="91" t="s">
        <v>624</v>
      </c>
    </row>
    <row r="6" spans="1:23" x14ac:dyDescent="0.25">
      <c r="A6" s="3">
        <v>41292</v>
      </c>
      <c r="B6" s="4" t="s">
        <v>6</v>
      </c>
      <c r="C6" s="4" t="s">
        <v>2</v>
      </c>
      <c r="D6" s="84">
        <v>1</v>
      </c>
      <c r="E6" s="84">
        <v>5</v>
      </c>
      <c r="F6" s="85">
        <v>17.78</v>
      </c>
      <c r="G6" s="85">
        <v>49.53</v>
      </c>
      <c r="H6" s="85">
        <v>6.35</v>
      </c>
      <c r="I6" s="84">
        <v>11</v>
      </c>
      <c r="J6" s="84" t="s">
        <v>625</v>
      </c>
      <c r="K6" s="86">
        <f t="shared" si="0"/>
        <v>314.51549999999997</v>
      </c>
      <c r="L6" s="86">
        <v>4843.538700000001</v>
      </c>
      <c r="M6" s="87">
        <f t="shared" si="1"/>
        <v>8.4854008689243301</v>
      </c>
      <c r="N6" s="88" t="s">
        <v>622</v>
      </c>
      <c r="O6" s="88">
        <f t="shared" si="2"/>
        <v>3.8689435707125996</v>
      </c>
      <c r="Q6" s="89">
        <f t="shared" si="3"/>
        <v>47.891765083515608</v>
      </c>
      <c r="R6" s="90"/>
      <c r="W6" s="91" t="s">
        <v>624</v>
      </c>
    </row>
    <row r="7" spans="1:23" x14ac:dyDescent="0.25">
      <c r="A7" s="3">
        <v>41292</v>
      </c>
      <c r="B7" s="4" t="s">
        <v>6</v>
      </c>
      <c r="C7" s="4" t="s">
        <v>2</v>
      </c>
      <c r="D7" s="84">
        <v>1</v>
      </c>
      <c r="E7" s="84">
        <v>6</v>
      </c>
      <c r="F7" s="85">
        <v>35.483800000000002</v>
      </c>
      <c r="G7" s="85">
        <v>54.8386</v>
      </c>
      <c r="H7" s="92">
        <v>3</v>
      </c>
      <c r="I7" s="93">
        <v>25.8</v>
      </c>
      <c r="J7" s="93" t="s">
        <v>625</v>
      </c>
      <c r="K7" s="86">
        <f t="shared" si="0"/>
        <v>164.51580000000001</v>
      </c>
      <c r="L7" s="86">
        <v>25101.876699372002</v>
      </c>
      <c r="M7" s="87">
        <f t="shared" si="1"/>
        <v>10.130697891224104</v>
      </c>
      <c r="N7" s="88" t="s">
        <v>622</v>
      </c>
      <c r="O7" s="88">
        <f t="shared" si="2"/>
        <v>4.4951436173998935</v>
      </c>
      <c r="Q7" s="89">
        <f t="shared" si="3"/>
        <v>89.58103345644713</v>
      </c>
      <c r="R7" s="90"/>
      <c r="W7" s="91" t="s">
        <v>624</v>
      </c>
    </row>
    <row r="8" spans="1:23" x14ac:dyDescent="0.25">
      <c r="A8" s="3">
        <v>41292</v>
      </c>
      <c r="B8" s="4" t="s">
        <v>6</v>
      </c>
      <c r="C8" s="4" t="s">
        <v>2</v>
      </c>
      <c r="D8" s="84">
        <v>1</v>
      </c>
      <c r="E8" s="84">
        <v>7</v>
      </c>
      <c r="F8" s="84">
        <v>8.5</v>
      </c>
      <c r="G8" s="84">
        <v>35.5</v>
      </c>
      <c r="H8" s="93">
        <v>1</v>
      </c>
      <c r="I8" s="93">
        <v>7</v>
      </c>
      <c r="J8" s="93" t="s">
        <v>625</v>
      </c>
      <c r="K8" s="86">
        <f t="shared" si="0"/>
        <v>35.5</v>
      </c>
      <c r="L8" s="86">
        <v>1056.125</v>
      </c>
      <c r="M8" s="87">
        <f t="shared" si="1"/>
        <v>6.9623618284730089</v>
      </c>
      <c r="N8" s="88" t="s">
        <v>622</v>
      </c>
      <c r="O8" s="88">
        <f t="shared" si="2"/>
        <v>3.2892749119168272</v>
      </c>
      <c r="Q8" s="89">
        <f t="shared" si="3"/>
        <v>26.823407269992657</v>
      </c>
      <c r="R8" s="90"/>
      <c r="W8" s="91" t="s">
        <v>626</v>
      </c>
    </row>
    <row r="9" spans="1:23" x14ac:dyDescent="0.25">
      <c r="A9" s="3">
        <v>41292</v>
      </c>
      <c r="B9" s="4" t="s">
        <v>6</v>
      </c>
      <c r="C9" s="4" t="s">
        <v>2</v>
      </c>
      <c r="D9" s="84">
        <v>1</v>
      </c>
      <c r="E9" s="84">
        <v>8</v>
      </c>
      <c r="F9" s="84">
        <v>27</v>
      </c>
      <c r="G9" s="84">
        <v>31</v>
      </c>
      <c r="H9" s="84">
        <v>1</v>
      </c>
      <c r="I9" s="84">
        <v>34</v>
      </c>
      <c r="J9" s="84" t="s">
        <v>625</v>
      </c>
      <c r="K9" s="86">
        <f t="shared" si="0"/>
        <v>31</v>
      </c>
      <c r="L9" s="86">
        <v>14229</v>
      </c>
      <c r="M9" s="87">
        <f t="shared" si="1"/>
        <v>9.5630374145456916</v>
      </c>
      <c r="N9" s="88" t="s">
        <v>622</v>
      </c>
      <c r="O9" s="88">
        <f t="shared" si="2"/>
        <v>4.2790920399760903</v>
      </c>
      <c r="Q9" s="89">
        <f t="shared" si="3"/>
        <v>72.174878343877864</v>
      </c>
      <c r="R9" s="90"/>
      <c r="W9" s="91"/>
    </row>
    <row r="10" spans="1:23" x14ac:dyDescent="0.25">
      <c r="A10" s="3">
        <v>41292</v>
      </c>
      <c r="B10" s="4" t="s">
        <v>6</v>
      </c>
      <c r="C10" s="4" t="s">
        <v>2</v>
      </c>
      <c r="D10" s="84">
        <v>1</v>
      </c>
      <c r="E10" s="84">
        <v>9</v>
      </c>
      <c r="F10" s="84">
        <v>30</v>
      </c>
      <c r="G10" s="84">
        <v>60</v>
      </c>
      <c r="H10" s="84">
        <v>1</v>
      </c>
      <c r="I10" s="84">
        <v>32</v>
      </c>
      <c r="J10" s="84" t="s">
        <v>625</v>
      </c>
      <c r="K10" s="86">
        <f t="shared" si="0"/>
        <v>60</v>
      </c>
      <c r="L10" s="86">
        <v>28800</v>
      </c>
      <c r="M10" s="87">
        <f t="shared" si="1"/>
        <v>10.268130666124037</v>
      </c>
      <c r="N10" s="88" t="s">
        <v>622</v>
      </c>
      <c r="O10" s="88">
        <f t="shared" si="2"/>
        <v>4.5474505315268088</v>
      </c>
      <c r="Q10" s="89">
        <f t="shared" si="3"/>
        <v>94.391453257557203</v>
      </c>
      <c r="R10" s="90"/>
      <c r="W10" s="91"/>
    </row>
    <row r="11" spans="1:23" x14ac:dyDescent="0.25">
      <c r="A11" s="3">
        <v>41292</v>
      </c>
      <c r="B11" s="4" t="s">
        <v>6</v>
      </c>
      <c r="C11" s="4" t="s">
        <v>2</v>
      </c>
      <c r="D11" s="84">
        <v>1</v>
      </c>
      <c r="E11" s="84">
        <v>10</v>
      </c>
      <c r="F11" s="84">
        <v>24</v>
      </c>
      <c r="G11" s="84">
        <v>62</v>
      </c>
      <c r="H11" s="84">
        <v>12</v>
      </c>
      <c r="I11" s="84">
        <v>14</v>
      </c>
      <c r="J11" s="84" t="s">
        <v>35</v>
      </c>
      <c r="K11" s="86">
        <f t="shared" si="0"/>
        <v>744</v>
      </c>
      <c r="L11" s="86">
        <v>17856</v>
      </c>
      <c r="M11" s="87">
        <f t="shared" si="1"/>
        <v>9.7900948651810378</v>
      </c>
      <c r="N11" s="88" t="s">
        <v>622</v>
      </c>
      <c r="O11" s="88">
        <f t="shared" si="2"/>
        <v>4.3655101056879033</v>
      </c>
      <c r="Q11" s="89">
        <f t="shared" si="3"/>
        <v>78.689529682371699</v>
      </c>
      <c r="R11" s="90"/>
      <c r="W11" s="91"/>
    </row>
    <row r="12" spans="1:23" x14ac:dyDescent="0.25">
      <c r="A12" s="3">
        <v>41292</v>
      </c>
      <c r="B12" s="4" t="s">
        <v>6</v>
      </c>
      <c r="C12" s="4" t="s">
        <v>2</v>
      </c>
      <c r="D12" s="84">
        <v>1</v>
      </c>
      <c r="E12" s="84">
        <v>11</v>
      </c>
      <c r="F12" s="84">
        <v>25</v>
      </c>
      <c r="G12" s="84">
        <v>57</v>
      </c>
      <c r="H12" s="84">
        <v>1</v>
      </c>
      <c r="I12" s="84">
        <v>30</v>
      </c>
      <c r="J12" s="84" t="s">
        <v>625</v>
      </c>
      <c r="K12" s="86">
        <f t="shared" si="0"/>
        <v>57</v>
      </c>
      <c r="L12" s="86">
        <v>21375</v>
      </c>
      <c r="M12" s="87">
        <f t="shared" si="1"/>
        <v>9.9699772938049609</v>
      </c>
      <c r="N12" s="88" t="s">
        <v>622</v>
      </c>
      <c r="O12" s="88">
        <f t="shared" si="2"/>
        <v>4.4339733580221683</v>
      </c>
      <c r="Q12" s="89">
        <f t="shared" si="3"/>
        <v>84.265569894058629</v>
      </c>
      <c r="R12" s="90"/>
      <c r="W12" s="91"/>
    </row>
    <row r="13" spans="1:23" x14ac:dyDescent="0.25">
      <c r="A13" s="3">
        <v>41292</v>
      </c>
      <c r="B13" s="4" t="s">
        <v>6</v>
      </c>
      <c r="C13" s="4" t="s">
        <v>2</v>
      </c>
      <c r="D13" s="84">
        <v>1</v>
      </c>
      <c r="E13" s="84">
        <v>12</v>
      </c>
      <c r="F13" s="84">
        <v>24</v>
      </c>
      <c r="G13" s="84">
        <v>23</v>
      </c>
      <c r="H13" s="84">
        <v>1</v>
      </c>
      <c r="I13" s="84">
        <v>7</v>
      </c>
      <c r="J13" s="84" t="s">
        <v>625</v>
      </c>
      <c r="K13" s="86">
        <f t="shared" si="0"/>
        <v>23</v>
      </c>
      <c r="L13" s="86">
        <v>1932</v>
      </c>
      <c r="M13" s="87">
        <f t="shared" si="1"/>
        <v>7.566311014772463</v>
      </c>
      <c r="N13" s="88" t="s">
        <v>622</v>
      </c>
      <c r="O13" s="88">
        <f t="shared" si="2"/>
        <v>3.5191379722223992</v>
      </c>
      <c r="Q13" s="89">
        <f t="shared" si="3"/>
        <v>33.755317896924659</v>
      </c>
      <c r="R13" s="90"/>
      <c r="W13" s="91" t="s">
        <v>627</v>
      </c>
    </row>
    <row r="14" spans="1:23" x14ac:dyDescent="0.25">
      <c r="A14" s="3">
        <v>41292</v>
      </c>
      <c r="B14" s="4" t="s">
        <v>6</v>
      </c>
      <c r="C14" s="4" t="s">
        <v>2</v>
      </c>
      <c r="D14" s="84">
        <v>1</v>
      </c>
      <c r="E14" s="84">
        <v>13</v>
      </c>
      <c r="F14" s="84">
        <v>41</v>
      </c>
      <c r="G14" s="84">
        <v>58</v>
      </c>
      <c r="H14" s="84">
        <v>1</v>
      </c>
      <c r="I14" s="84">
        <v>25</v>
      </c>
      <c r="J14" s="84" t="s">
        <v>625</v>
      </c>
      <c r="K14" s="86">
        <f t="shared" si="0"/>
        <v>58</v>
      </c>
      <c r="L14" s="86">
        <v>29725</v>
      </c>
      <c r="M14" s="87">
        <f t="shared" si="1"/>
        <v>10.299743721558983</v>
      </c>
      <c r="N14" s="88" t="s">
        <v>622</v>
      </c>
      <c r="O14" s="88">
        <f t="shared" si="2"/>
        <v>4.5594824604253485</v>
      </c>
      <c r="Q14" s="89">
        <f t="shared" si="3"/>
        <v>95.534024395247542</v>
      </c>
      <c r="R14" s="90"/>
      <c r="W14" s="91"/>
    </row>
    <row r="15" spans="1:23" x14ac:dyDescent="0.25">
      <c r="A15" s="3">
        <v>41292</v>
      </c>
      <c r="B15" s="4" t="s">
        <v>6</v>
      </c>
      <c r="C15" s="4" t="s">
        <v>2</v>
      </c>
      <c r="D15" s="84">
        <v>1</v>
      </c>
      <c r="E15" s="84">
        <v>14</v>
      </c>
      <c r="F15" s="84">
        <v>48</v>
      </c>
      <c r="G15" s="84">
        <v>55</v>
      </c>
      <c r="H15" s="84">
        <v>1</v>
      </c>
      <c r="I15" s="84">
        <v>12</v>
      </c>
      <c r="J15" s="84" t="s">
        <v>35</v>
      </c>
      <c r="K15" s="86">
        <f t="shared" si="0"/>
        <v>55</v>
      </c>
      <c r="L15" s="86">
        <v>2640</v>
      </c>
      <c r="M15" s="87">
        <f t="shared" si="1"/>
        <v>7.8785341961403619</v>
      </c>
      <c r="N15" s="88" t="s">
        <v>622</v>
      </c>
      <c r="O15" s="88">
        <f t="shared" si="2"/>
        <v>3.6379701150510213</v>
      </c>
      <c r="Q15" s="89">
        <f t="shared" si="3"/>
        <v>38.014593103706808</v>
      </c>
      <c r="R15" s="90"/>
      <c r="W15" s="91"/>
    </row>
    <row r="16" spans="1:23" x14ac:dyDescent="0.25">
      <c r="A16" s="3">
        <v>41292</v>
      </c>
      <c r="B16" s="4" t="s">
        <v>6</v>
      </c>
      <c r="C16" s="4" t="s">
        <v>2</v>
      </c>
      <c r="D16" s="84">
        <v>1</v>
      </c>
      <c r="E16" s="84">
        <v>15</v>
      </c>
      <c r="F16" s="84">
        <v>20</v>
      </c>
      <c r="G16" s="84">
        <v>40</v>
      </c>
      <c r="H16" s="84">
        <v>18</v>
      </c>
      <c r="I16" s="84">
        <v>18</v>
      </c>
      <c r="J16" s="84" t="s">
        <v>628</v>
      </c>
      <c r="K16" s="86">
        <f t="shared" si="0"/>
        <v>720</v>
      </c>
      <c r="L16" s="86">
        <v>14400</v>
      </c>
      <c r="M16" s="87">
        <f t="shared" si="1"/>
        <v>9.5749834855640916</v>
      </c>
      <c r="N16" s="88" t="s">
        <v>622</v>
      </c>
      <c r="O16" s="88">
        <f t="shared" si="2"/>
        <v>4.2836387146056936</v>
      </c>
      <c r="Q16" s="89">
        <f t="shared" si="3"/>
        <v>72.503781172615589</v>
      </c>
      <c r="R16" s="90"/>
      <c r="W16" s="91"/>
    </row>
    <row r="17" spans="1:23" x14ac:dyDescent="0.25">
      <c r="A17" s="3">
        <v>41292</v>
      </c>
      <c r="B17" s="4" t="s">
        <v>6</v>
      </c>
      <c r="C17" s="4" t="s">
        <v>2</v>
      </c>
      <c r="D17" s="84">
        <v>1</v>
      </c>
      <c r="E17" s="84">
        <v>16</v>
      </c>
      <c r="F17" s="84">
        <v>36</v>
      </c>
      <c r="G17" s="84">
        <v>42</v>
      </c>
      <c r="H17" s="84">
        <v>1</v>
      </c>
      <c r="I17" s="84">
        <v>24</v>
      </c>
      <c r="J17" s="84" t="s">
        <v>625</v>
      </c>
      <c r="K17" s="86">
        <f t="shared" si="0"/>
        <v>42</v>
      </c>
      <c r="L17" s="86">
        <v>18144</v>
      </c>
      <c r="M17" s="87">
        <f t="shared" si="1"/>
        <v>9.8060952065274787</v>
      </c>
      <c r="N17" s="88" t="s">
        <v>622</v>
      </c>
      <c r="O17" s="88">
        <f t="shared" si="2"/>
        <v>4.3715998356043579</v>
      </c>
      <c r="Q17" s="89">
        <f t="shared" si="3"/>
        <v>79.170189724879137</v>
      </c>
      <c r="R17" s="90"/>
      <c r="W17" s="91"/>
    </row>
    <row r="18" spans="1:23" x14ac:dyDescent="0.25">
      <c r="A18" s="3">
        <v>41292</v>
      </c>
      <c r="B18" s="4" t="s">
        <v>6</v>
      </c>
      <c r="C18" s="4" t="s">
        <v>2</v>
      </c>
      <c r="D18" s="84">
        <v>1</v>
      </c>
      <c r="E18" s="84">
        <v>17</v>
      </c>
      <c r="F18" s="84">
        <v>17</v>
      </c>
      <c r="G18" s="84">
        <v>41</v>
      </c>
      <c r="H18" s="84">
        <v>1</v>
      </c>
      <c r="I18" s="84">
        <v>13</v>
      </c>
      <c r="J18" s="84" t="s">
        <v>625</v>
      </c>
      <c r="K18" s="86">
        <f t="shared" si="0"/>
        <v>41</v>
      </c>
      <c r="L18" s="86">
        <v>4530.5</v>
      </c>
      <c r="M18" s="87">
        <f t="shared" si="1"/>
        <v>8.418587587662115</v>
      </c>
      <c r="N18" s="88" t="s">
        <v>622</v>
      </c>
      <c r="O18" s="88">
        <f t="shared" si="2"/>
        <v>3.8435144358642006</v>
      </c>
      <c r="Q18" s="89">
        <f t="shared" si="3"/>
        <v>46.689272896752108</v>
      </c>
      <c r="R18" s="90"/>
      <c r="W18" s="91" t="s">
        <v>629</v>
      </c>
    </row>
    <row r="19" spans="1:23" x14ac:dyDescent="0.25">
      <c r="A19" s="3">
        <v>41292</v>
      </c>
      <c r="B19" s="4" t="s">
        <v>6</v>
      </c>
      <c r="C19" s="4" t="s">
        <v>2</v>
      </c>
      <c r="D19" s="84">
        <v>1</v>
      </c>
      <c r="E19" s="84">
        <v>18</v>
      </c>
      <c r="F19" s="84">
        <v>25</v>
      </c>
      <c r="G19" s="84">
        <v>50</v>
      </c>
      <c r="H19" s="84">
        <v>1</v>
      </c>
      <c r="I19" s="84">
        <v>27.5</v>
      </c>
      <c r="J19" s="84" t="s">
        <v>630</v>
      </c>
      <c r="K19" s="86">
        <f t="shared" si="0"/>
        <v>50</v>
      </c>
      <c r="L19" s="86">
        <v>17187.5</v>
      </c>
      <c r="M19" s="87">
        <f t="shared" si="1"/>
        <v>9.7519376544089269</v>
      </c>
      <c r="N19" s="88" t="s">
        <v>622</v>
      </c>
      <c r="O19" s="88">
        <f t="shared" si="2"/>
        <v>4.3509874712680379</v>
      </c>
      <c r="Q19" s="89">
        <f t="shared" si="3"/>
        <v>77.555008468333568</v>
      </c>
      <c r="R19" s="90"/>
      <c r="W19" s="91" t="s">
        <v>631</v>
      </c>
    </row>
    <row r="20" spans="1:23" x14ac:dyDescent="0.25">
      <c r="A20" s="3">
        <v>41292</v>
      </c>
      <c r="B20" s="4" t="s">
        <v>6</v>
      </c>
      <c r="C20" s="4" t="s">
        <v>2</v>
      </c>
      <c r="D20" s="84">
        <v>1</v>
      </c>
      <c r="E20" s="84">
        <v>19</v>
      </c>
      <c r="F20" s="84">
        <v>39</v>
      </c>
      <c r="G20" s="84">
        <v>27</v>
      </c>
      <c r="H20" s="84">
        <v>1</v>
      </c>
      <c r="I20" s="84">
        <v>75</v>
      </c>
      <c r="J20" s="84" t="s">
        <v>625</v>
      </c>
      <c r="K20" s="86">
        <f t="shared" si="0"/>
        <v>27</v>
      </c>
      <c r="L20" s="86">
        <v>39487.5</v>
      </c>
      <c r="M20" s="87">
        <f t="shared" si="1"/>
        <v>10.583739445110341</v>
      </c>
      <c r="N20" s="88" t="s">
        <v>622</v>
      </c>
      <c r="O20" s="88">
        <f t="shared" si="2"/>
        <v>4.6675712328089958</v>
      </c>
      <c r="Q20" s="89">
        <f t="shared" si="3"/>
        <v>106.438912901847</v>
      </c>
      <c r="R20" s="90"/>
      <c r="W20" s="91"/>
    </row>
    <row r="21" spans="1:23" x14ac:dyDescent="0.25">
      <c r="A21" s="3">
        <v>41292</v>
      </c>
      <c r="B21" s="4" t="s">
        <v>6</v>
      </c>
      <c r="C21" s="4" t="s">
        <v>2</v>
      </c>
      <c r="D21" s="84">
        <v>1</v>
      </c>
      <c r="E21" s="84">
        <v>20</v>
      </c>
      <c r="F21" s="84">
        <v>34</v>
      </c>
      <c r="G21" s="84">
        <v>42</v>
      </c>
      <c r="H21" s="84">
        <v>25</v>
      </c>
      <c r="I21" s="84">
        <v>45</v>
      </c>
      <c r="J21" s="84" t="s">
        <v>35</v>
      </c>
      <c r="K21" s="86">
        <f t="shared" si="0"/>
        <v>1050</v>
      </c>
      <c r="L21" s="86">
        <v>35700</v>
      </c>
      <c r="M21" s="87">
        <f t="shared" si="1"/>
        <v>10.48290596776773</v>
      </c>
      <c r="N21" s="88" t="s">
        <v>622</v>
      </c>
      <c r="O21" s="88">
        <f t="shared" si="2"/>
        <v>4.6291940113323982</v>
      </c>
      <c r="Q21" s="89">
        <f t="shared" si="3"/>
        <v>102.43147222508354</v>
      </c>
      <c r="R21" s="90"/>
      <c r="W21" s="91"/>
    </row>
    <row r="22" spans="1:23" x14ac:dyDescent="0.25">
      <c r="A22" s="3">
        <v>41292</v>
      </c>
      <c r="B22" s="4" t="s">
        <v>6</v>
      </c>
      <c r="C22" s="4" t="s">
        <v>2</v>
      </c>
      <c r="D22" s="84">
        <v>1</v>
      </c>
      <c r="E22" s="84">
        <v>21</v>
      </c>
      <c r="F22" s="84">
        <v>11</v>
      </c>
      <c r="G22" s="84">
        <v>31</v>
      </c>
      <c r="H22" s="84">
        <v>1</v>
      </c>
      <c r="I22" s="84">
        <v>8</v>
      </c>
      <c r="J22" s="84" t="s">
        <v>625</v>
      </c>
      <c r="K22" s="86">
        <f t="shared" si="0"/>
        <v>31</v>
      </c>
      <c r="L22" s="86">
        <v>1364</v>
      </c>
      <c r="M22" s="87">
        <f t="shared" si="1"/>
        <v>7.2181768384034077</v>
      </c>
      <c r="N22" s="88" t="s">
        <v>622</v>
      </c>
      <c r="O22" s="88">
        <f t="shared" si="2"/>
        <v>3.3866381046963365</v>
      </c>
      <c r="Q22" s="89">
        <f t="shared" si="3"/>
        <v>29.566385904379231</v>
      </c>
      <c r="R22" s="90"/>
      <c r="W22" s="91"/>
    </row>
    <row r="23" spans="1:23" x14ac:dyDescent="0.25">
      <c r="A23" s="3">
        <v>41292</v>
      </c>
      <c r="B23" s="4" t="s">
        <v>6</v>
      </c>
      <c r="C23" s="4" t="s">
        <v>2</v>
      </c>
      <c r="D23" s="84">
        <v>1</v>
      </c>
      <c r="E23" s="84">
        <v>22</v>
      </c>
      <c r="F23" s="84">
        <v>13</v>
      </c>
      <c r="G23" s="84">
        <v>30</v>
      </c>
      <c r="H23" s="84">
        <v>16</v>
      </c>
      <c r="I23" s="84">
        <v>12</v>
      </c>
      <c r="J23" s="84" t="s">
        <v>628</v>
      </c>
      <c r="K23" s="86">
        <f t="shared" si="0"/>
        <v>480</v>
      </c>
      <c r="L23" s="86">
        <v>6240</v>
      </c>
      <c r="M23" s="87">
        <f t="shared" si="1"/>
        <v>8.7387354613634738</v>
      </c>
      <c r="N23" s="88" t="s">
        <v>622</v>
      </c>
      <c r="O23" s="88">
        <f t="shared" si="2"/>
        <v>3.9653627165949379</v>
      </c>
      <c r="Q23" s="89">
        <f t="shared" si="3"/>
        <v>52.739395374690929</v>
      </c>
      <c r="R23" s="90"/>
      <c r="W23" s="91"/>
    </row>
    <row r="24" spans="1:23" x14ac:dyDescent="0.25">
      <c r="A24" s="3">
        <v>41292</v>
      </c>
      <c r="B24" s="4" t="s">
        <v>6</v>
      </c>
      <c r="C24" s="4" t="s">
        <v>2</v>
      </c>
      <c r="D24" s="84">
        <v>1</v>
      </c>
      <c r="E24" s="84">
        <v>23</v>
      </c>
      <c r="F24" s="84">
        <v>13</v>
      </c>
      <c r="G24" s="84">
        <v>27</v>
      </c>
      <c r="H24" s="84">
        <v>1</v>
      </c>
      <c r="I24" s="84">
        <v>12</v>
      </c>
      <c r="J24" s="84" t="s">
        <v>625</v>
      </c>
      <c r="K24" s="86">
        <f t="shared" si="0"/>
        <v>27</v>
      </c>
      <c r="L24" s="86">
        <v>2106</v>
      </c>
      <c r="M24" s="87">
        <f t="shared" si="1"/>
        <v>7.6525456926939208</v>
      </c>
      <c r="N24" s="88" t="s">
        <v>622</v>
      </c>
      <c r="O24" s="88">
        <f t="shared" si="2"/>
        <v>3.5519588906393063</v>
      </c>
      <c r="Q24" s="89">
        <f t="shared" si="3"/>
        <v>34.881579806732354</v>
      </c>
      <c r="R24" s="90"/>
      <c r="W24" s="91"/>
    </row>
    <row r="25" spans="1:23" x14ac:dyDescent="0.25">
      <c r="A25" s="3">
        <v>41292</v>
      </c>
      <c r="B25" s="4" t="s">
        <v>6</v>
      </c>
      <c r="C25" s="4" t="s">
        <v>2</v>
      </c>
      <c r="D25" s="84">
        <v>1</v>
      </c>
      <c r="E25" s="84">
        <v>24</v>
      </c>
      <c r="F25" s="84">
        <v>15</v>
      </c>
      <c r="G25" s="84">
        <v>58</v>
      </c>
      <c r="H25" s="84">
        <v>28</v>
      </c>
      <c r="I25" s="84">
        <v>30</v>
      </c>
      <c r="J25" s="84" t="s">
        <v>35</v>
      </c>
      <c r="K25" s="86">
        <f t="shared" si="0"/>
        <v>1624</v>
      </c>
      <c r="L25" s="86">
        <v>24360</v>
      </c>
      <c r="M25" s="87">
        <f t="shared" si="1"/>
        <v>10.100697721823833</v>
      </c>
      <c r="N25" s="88" t="s">
        <v>622</v>
      </c>
      <c r="O25" s="88">
        <f t="shared" si="2"/>
        <v>4.4837255529261508</v>
      </c>
      <c r="Q25" s="89">
        <f t="shared" si="3"/>
        <v>88.564008717127791</v>
      </c>
      <c r="R25" s="90"/>
      <c r="W25" s="91"/>
    </row>
    <row r="26" spans="1:23" x14ac:dyDescent="0.25">
      <c r="A26" s="3">
        <v>41292</v>
      </c>
      <c r="B26" s="4" t="s">
        <v>6</v>
      </c>
      <c r="C26" s="4" t="s">
        <v>2</v>
      </c>
      <c r="D26" s="84">
        <v>1</v>
      </c>
      <c r="E26" s="84">
        <v>25</v>
      </c>
      <c r="F26" s="84">
        <v>22</v>
      </c>
      <c r="G26" s="84">
        <v>22</v>
      </c>
      <c r="H26" s="84">
        <v>1</v>
      </c>
      <c r="I26" s="84">
        <v>8</v>
      </c>
      <c r="J26" s="84" t="s">
        <v>625</v>
      </c>
      <c r="K26" s="86">
        <f t="shared" si="0"/>
        <v>22</v>
      </c>
      <c r="L26" s="86">
        <v>1936</v>
      </c>
      <c r="M26" s="87">
        <f t="shared" si="1"/>
        <v>7.568379267836522</v>
      </c>
      <c r="N26" s="88" t="s">
        <v>622</v>
      </c>
      <c r="O26" s="88">
        <f t="shared" si="2"/>
        <v>3.5199251493385804</v>
      </c>
      <c r="Q26" s="89">
        <f t="shared" si="3"/>
        <v>33.781899771671675</v>
      </c>
      <c r="R26" s="90"/>
      <c r="W26" s="91"/>
    </row>
    <row r="27" spans="1:23" x14ac:dyDescent="0.25">
      <c r="A27" s="3">
        <v>41292</v>
      </c>
      <c r="B27" s="4" t="s">
        <v>6</v>
      </c>
      <c r="C27" s="4" t="s">
        <v>2</v>
      </c>
      <c r="D27" s="84">
        <v>1</v>
      </c>
      <c r="E27" s="84">
        <v>26</v>
      </c>
      <c r="F27" s="84">
        <v>14</v>
      </c>
      <c r="G27" s="84">
        <v>21</v>
      </c>
      <c r="H27" s="84">
        <v>1</v>
      </c>
      <c r="I27" s="84">
        <v>8</v>
      </c>
      <c r="J27" s="84" t="s">
        <v>625</v>
      </c>
      <c r="K27" s="86">
        <f t="shared" si="0"/>
        <v>21</v>
      </c>
      <c r="L27" s="86">
        <v>1176</v>
      </c>
      <c r="M27" s="87">
        <f t="shared" si="1"/>
        <v>7.0698741284585722</v>
      </c>
      <c r="N27" s="88" t="s">
        <v>622</v>
      </c>
      <c r="O27" s="88">
        <f t="shared" si="2"/>
        <v>3.3301940932913325</v>
      </c>
      <c r="Q27" s="89">
        <f t="shared" si="3"/>
        <v>27.943764874215589</v>
      </c>
      <c r="R27" s="90"/>
      <c r="W27" s="91" t="s">
        <v>627</v>
      </c>
    </row>
    <row r="28" spans="1:23" x14ac:dyDescent="0.25">
      <c r="A28" s="3">
        <v>41292</v>
      </c>
      <c r="B28" s="4" t="s">
        <v>6</v>
      </c>
      <c r="C28" s="4" t="s">
        <v>2</v>
      </c>
      <c r="D28" s="84">
        <v>1</v>
      </c>
      <c r="E28" s="84">
        <v>27</v>
      </c>
      <c r="F28" s="84">
        <v>15</v>
      </c>
      <c r="G28" s="84">
        <v>45</v>
      </c>
      <c r="H28" s="84">
        <v>39</v>
      </c>
      <c r="I28" s="84">
        <v>35</v>
      </c>
      <c r="J28" s="84" t="s">
        <v>628</v>
      </c>
      <c r="K28" s="86">
        <f t="shared" si="0"/>
        <v>1755</v>
      </c>
      <c r="L28" s="86">
        <v>26325</v>
      </c>
      <c r="M28" s="87">
        <f t="shared" si="1"/>
        <v>10.178274337002176</v>
      </c>
      <c r="N28" s="88" t="s">
        <v>622</v>
      </c>
      <c r="O28" s="88">
        <f t="shared" si="2"/>
        <v>4.513251212663028</v>
      </c>
      <c r="Q28" s="89">
        <f t="shared" si="3"/>
        <v>91.21790573867635</v>
      </c>
      <c r="R28" s="90"/>
      <c r="W28" s="91"/>
    </row>
    <row r="29" spans="1:23" x14ac:dyDescent="0.25">
      <c r="A29" s="3">
        <v>41292</v>
      </c>
      <c r="B29" s="4" t="s">
        <v>6</v>
      </c>
      <c r="C29" s="4" t="s">
        <v>2</v>
      </c>
      <c r="D29" s="84">
        <v>1</v>
      </c>
      <c r="E29" s="84">
        <v>28</v>
      </c>
      <c r="F29" s="84">
        <v>34</v>
      </c>
      <c r="G29" s="84">
        <v>63</v>
      </c>
      <c r="H29" s="84">
        <v>20</v>
      </c>
      <c r="I29" s="84">
        <v>20</v>
      </c>
      <c r="J29" s="84" t="s">
        <v>628</v>
      </c>
      <c r="K29" s="86">
        <f t="shared" si="0"/>
        <v>1260</v>
      </c>
      <c r="L29" s="86">
        <v>42840</v>
      </c>
      <c r="M29" s="87">
        <f t="shared" si="1"/>
        <v>10.665227524561685</v>
      </c>
      <c r="N29" s="88" t="s">
        <v>622</v>
      </c>
      <c r="O29" s="88">
        <f t="shared" si="2"/>
        <v>4.6985855958481775</v>
      </c>
      <c r="Q29" s="89">
        <f t="shared" si="3"/>
        <v>109.79177263990282</v>
      </c>
      <c r="R29" s="90"/>
      <c r="W29" s="91" t="s">
        <v>632</v>
      </c>
    </row>
    <row r="30" spans="1:23" x14ac:dyDescent="0.25">
      <c r="A30" s="3">
        <v>41292</v>
      </c>
      <c r="B30" s="4" t="s">
        <v>6</v>
      </c>
      <c r="C30" s="4" t="s">
        <v>2</v>
      </c>
      <c r="D30" s="84">
        <v>1</v>
      </c>
      <c r="E30" s="84">
        <v>29</v>
      </c>
      <c r="F30" s="84">
        <v>45</v>
      </c>
      <c r="G30" s="84">
        <v>45</v>
      </c>
      <c r="H30" s="84">
        <v>34</v>
      </c>
      <c r="I30" s="84">
        <v>34</v>
      </c>
      <c r="J30" s="84" t="s">
        <v>35</v>
      </c>
      <c r="K30" s="86">
        <f t="shared" si="0"/>
        <v>1530</v>
      </c>
      <c r="L30" s="86">
        <v>68850</v>
      </c>
      <c r="M30" s="87">
        <f t="shared" si="1"/>
        <v>11.139685504156802</v>
      </c>
      <c r="N30" s="88" t="s">
        <v>622</v>
      </c>
      <c r="O30" s="88">
        <f t="shared" si="2"/>
        <v>4.8791643028820788</v>
      </c>
      <c r="Q30" s="89">
        <f t="shared" si="3"/>
        <v>131.52070647133741</v>
      </c>
      <c r="R30" s="90"/>
      <c r="W30" s="91"/>
    </row>
    <row r="31" spans="1:23" x14ac:dyDescent="0.25">
      <c r="A31" s="3">
        <v>41292</v>
      </c>
      <c r="B31" s="4" t="s">
        <v>6</v>
      </c>
      <c r="C31" s="4" t="s">
        <v>2</v>
      </c>
      <c r="D31" s="84">
        <v>1</v>
      </c>
      <c r="E31" s="84">
        <v>30</v>
      </c>
      <c r="F31" s="84">
        <v>19</v>
      </c>
      <c r="G31" s="84">
        <v>120</v>
      </c>
      <c r="H31" s="84">
        <v>41</v>
      </c>
      <c r="I31" s="84">
        <v>53</v>
      </c>
      <c r="J31" s="84" t="s">
        <v>628</v>
      </c>
      <c r="K31" s="86">
        <f t="shared" si="0"/>
        <v>4920</v>
      </c>
      <c r="L31" s="86">
        <v>93480</v>
      </c>
      <c r="M31" s="87">
        <f t="shared" si="1"/>
        <v>11.445502788652794</v>
      </c>
      <c r="N31" s="88" t="s">
        <v>622</v>
      </c>
      <c r="O31" s="88">
        <f>(0.5576*M31)-0.4001</f>
        <v>5.9819123549527973</v>
      </c>
      <c r="P31" s="15">
        <v>1491.0656105299913</v>
      </c>
      <c r="Q31" s="89">
        <f t="shared" si="3"/>
        <v>396.19731404582745</v>
      </c>
      <c r="R31" s="90"/>
      <c r="W31" s="91" t="s">
        <v>633</v>
      </c>
    </row>
    <row r="32" spans="1:23" x14ac:dyDescent="0.25">
      <c r="A32" s="3">
        <v>41292</v>
      </c>
      <c r="B32" s="4" t="s">
        <v>6</v>
      </c>
      <c r="C32" s="4" t="s">
        <v>2</v>
      </c>
      <c r="D32" s="84">
        <v>1</v>
      </c>
      <c r="E32" s="84">
        <v>31</v>
      </c>
      <c r="F32" s="84">
        <v>29</v>
      </c>
      <c r="G32" s="84">
        <v>50</v>
      </c>
      <c r="H32" s="84">
        <v>1</v>
      </c>
      <c r="I32" s="84">
        <v>24</v>
      </c>
      <c r="J32" s="84" t="s">
        <v>625</v>
      </c>
      <c r="K32" s="86">
        <f t="shared" si="0"/>
        <v>50</v>
      </c>
      <c r="L32" s="86">
        <v>17400</v>
      </c>
      <c r="M32" s="87">
        <f t="shared" si="1"/>
        <v>9.7642254852026209</v>
      </c>
      <c r="N32" s="88" t="s">
        <v>622</v>
      </c>
      <c r="O32" s="88">
        <f t="shared" ref="O32:O82" si="4">(0.3806*M32)+0.6394</f>
        <v>4.3556642196681175</v>
      </c>
      <c r="Q32" s="89">
        <f t="shared" si="3"/>
        <v>77.918563194459793</v>
      </c>
      <c r="R32" s="90"/>
      <c r="W32" s="91"/>
    </row>
    <row r="33" spans="1:23" x14ac:dyDescent="0.25">
      <c r="A33" s="3">
        <v>41292</v>
      </c>
      <c r="B33" s="4" t="s">
        <v>6</v>
      </c>
      <c r="C33" s="4" t="s">
        <v>2</v>
      </c>
      <c r="D33" s="84">
        <v>1</v>
      </c>
      <c r="E33" s="84">
        <v>32</v>
      </c>
      <c r="F33" s="84">
        <v>11</v>
      </c>
      <c r="G33" s="84">
        <v>44</v>
      </c>
      <c r="H33" s="84">
        <v>1</v>
      </c>
      <c r="I33" s="84">
        <v>13</v>
      </c>
      <c r="J33" s="84" t="s">
        <v>625</v>
      </c>
      <c r="K33" s="86">
        <f t="shared" si="0"/>
        <v>44</v>
      </c>
      <c r="L33" s="86">
        <v>3146</v>
      </c>
      <c r="M33" s="87">
        <f t="shared" si="1"/>
        <v>8.053887083618223</v>
      </c>
      <c r="N33" s="88" t="s">
        <v>622</v>
      </c>
      <c r="O33" s="88">
        <f t="shared" si="4"/>
        <v>3.7047094240250953</v>
      </c>
      <c r="Q33" s="89">
        <f t="shared" si="3"/>
        <v>40.638237105714659</v>
      </c>
      <c r="R33" s="90"/>
      <c r="W33" s="91"/>
    </row>
    <row r="34" spans="1:23" x14ac:dyDescent="0.25">
      <c r="A34" s="3">
        <v>41292</v>
      </c>
      <c r="B34" s="4" t="s">
        <v>6</v>
      </c>
      <c r="C34" s="4" t="s">
        <v>2</v>
      </c>
      <c r="D34" s="84">
        <v>1</v>
      </c>
      <c r="E34" s="84">
        <v>33</v>
      </c>
      <c r="F34" s="84">
        <v>26</v>
      </c>
      <c r="G34" s="84">
        <v>34</v>
      </c>
      <c r="H34" s="84">
        <v>1</v>
      </c>
      <c r="I34" s="84">
        <v>26</v>
      </c>
      <c r="J34" s="84" t="s">
        <v>625</v>
      </c>
      <c r="K34" s="86">
        <f t="shared" si="0"/>
        <v>34</v>
      </c>
      <c r="L34" s="86">
        <v>11492</v>
      </c>
      <c r="M34" s="87">
        <f t="shared" si="1"/>
        <v>9.3494064200991804</v>
      </c>
      <c r="N34" s="88" t="s">
        <v>622</v>
      </c>
      <c r="O34" s="88">
        <f t="shared" si="4"/>
        <v>4.197784083489748</v>
      </c>
      <c r="Q34" s="89">
        <f t="shared" si="3"/>
        <v>66.53872330257532</v>
      </c>
      <c r="R34" s="90"/>
      <c r="W34" s="91"/>
    </row>
    <row r="35" spans="1:23" x14ac:dyDescent="0.25">
      <c r="A35" s="3">
        <v>41292</v>
      </c>
      <c r="B35" s="4" t="s">
        <v>6</v>
      </c>
      <c r="C35" s="4" t="s">
        <v>2</v>
      </c>
      <c r="D35" s="84">
        <v>1</v>
      </c>
      <c r="E35" s="84">
        <v>34</v>
      </c>
      <c r="F35" s="84">
        <v>19</v>
      </c>
      <c r="G35" s="84">
        <v>27</v>
      </c>
      <c r="H35" s="84">
        <v>1</v>
      </c>
      <c r="I35" s="84">
        <v>13</v>
      </c>
      <c r="J35" s="84" t="s">
        <v>625</v>
      </c>
      <c r="K35" s="86">
        <f t="shared" si="0"/>
        <v>27</v>
      </c>
      <c r="L35" s="86">
        <v>3334.5</v>
      </c>
      <c r="M35" s="87">
        <f t="shared" si="1"/>
        <v>8.1120780220723603</v>
      </c>
      <c r="N35" s="88" t="s">
        <v>622</v>
      </c>
      <c r="O35" s="88">
        <f t="shared" si="4"/>
        <v>3.7268568952007399</v>
      </c>
      <c r="Q35" s="89">
        <f t="shared" si="3"/>
        <v>41.548312019803454</v>
      </c>
      <c r="R35" s="90"/>
      <c r="W35" s="91"/>
    </row>
    <row r="36" spans="1:23" x14ac:dyDescent="0.25">
      <c r="A36" s="3">
        <v>41292</v>
      </c>
      <c r="B36" s="4" t="s">
        <v>6</v>
      </c>
      <c r="C36" s="4" t="s">
        <v>2</v>
      </c>
      <c r="D36" s="84">
        <v>1</v>
      </c>
      <c r="E36" s="84">
        <v>35</v>
      </c>
      <c r="F36" s="84">
        <v>32</v>
      </c>
      <c r="G36" s="84">
        <v>52</v>
      </c>
      <c r="H36" s="84">
        <v>43</v>
      </c>
      <c r="I36" s="84">
        <v>43</v>
      </c>
      <c r="J36" s="84" t="s">
        <v>35</v>
      </c>
      <c r="K36" s="86">
        <f t="shared" si="0"/>
        <v>2236</v>
      </c>
      <c r="L36" s="86">
        <v>71552</v>
      </c>
      <c r="M36" s="87">
        <f t="shared" si="1"/>
        <v>11.178179737074716</v>
      </c>
      <c r="N36" s="88" t="s">
        <v>622</v>
      </c>
      <c r="O36" s="88">
        <f t="shared" si="4"/>
        <v>4.8938152079306372</v>
      </c>
      <c r="Q36" s="89">
        <f t="shared" si="3"/>
        <v>133.46178843673079</v>
      </c>
      <c r="R36" s="90"/>
      <c r="W36" s="91"/>
    </row>
    <row r="37" spans="1:23" x14ac:dyDescent="0.25">
      <c r="A37" s="3">
        <v>41292</v>
      </c>
      <c r="B37" s="4" t="s">
        <v>6</v>
      </c>
      <c r="C37" s="4" t="s">
        <v>2</v>
      </c>
      <c r="D37" s="84">
        <v>1</v>
      </c>
      <c r="E37" s="84">
        <v>36</v>
      </c>
      <c r="F37" s="84">
        <v>16</v>
      </c>
      <c r="G37" s="84">
        <v>38</v>
      </c>
      <c r="H37" s="84">
        <v>45</v>
      </c>
      <c r="I37" s="84">
        <v>26</v>
      </c>
      <c r="J37" s="84" t="s">
        <v>628</v>
      </c>
      <c r="K37" s="86">
        <f t="shared" si="0"/>
        <v>1710</v>
      </c>
      <c r="L37" s="86">
        <v>27360</v>
      </c>
      <c r="M37" s="87">
        <f t="shared" si="1"/>
        <v>10.216837371736487</v>
      </c>
      <c r="N37" s="88" t="s">
        <v>622</v>
      </c>
      <c r="O37" s="88">
        <f t="shared" si="4"/>
        <v>4.5279283036829066</v>
      </c>
      <c r="Q37" s="89">
        <f t="shared" si="3"/>
        <v>92.566592431771582</v>
      </c>
      <c r="R37" s="90"/>
      <c r="W37" s="91"/>
    </row>
    <row r="38" spans="1:23" x14ac:dyDescent="0.25">
      <c r="A38" s="3">
        <v>41292</v>
      </c>
      <c r="B38" s="4" t="s">
        <v>6</v>
      </c>
      <c r="C38" s="4" t="s">
        <v>2</v>
      </c>
      <c r="D38" s="84">
        <v>1</v>
      </c>
      <c r="E38" s="84">
        <v>37</v>
      </c>
      <c r="F38" s="84">
        <v>27</v>
      </c>
      <c r="G38" s="84">
        <v>62</v>
      </c>
      <c r="H38" s="84">
        <v>35</v>
      </c>
      <c r="I38" s="84">
        <v>35</v>
      </c>
      <c r="J38" s="84" t="s">
        <v>35</v>
      </c>
      <c r="K38" s="86">
        <f t="shared" si="0"/>
        <v>2170</v>
      </c>
      <c r="L38" s="86">
        <v>58590</v>
      </c>
      <c r="M38" s="87">
        <f t="shared" si="1"/>
        <v>10.978319312538835</v>
      </c>
      <c r="N38" s="88" t="s">
        <v>622</v>
      </c>
      <c r="O38" s="88">
        <f t="shared" si="4"/>
        <v>4.8177483303522806</v>
      </c>
      <c r="Q38" s="89">
        <f t="shared" si="3"/>
        <v>123.68627636431603</v>
      </c>
      <c r="R38" s="90"/>
      <c r="W38" s="91"/>
    </row>
    <row r="39" spans="1:23" x14ac:dyDescent="0.25">
      <c r="A39" s="3">
        <v>41292</v>
      </c>
      <c r="B39" s="4" t="s">
        <v>6</v>
      </c>
      <c r="C39" s="4" t="s">
        <v>2</v>
      </c>
      <c r="D39" s="84">
        <v>1</v>
      </c>
      <c r="E39" s="84">
        <v>38</v>
      </c>
      <c r="F39" s="84">
        <v>22</v>
      </c>
      <c r="G39" s="84">
        <v>54</v>
      </c>
      <c r="H39" s="84">
        <v>1</v>
      </c>
      <c r="I39" s="84">
        <v>17</v>
      </c>
      <c r="J39" s="84" t="s">
        <v>625</v>
      </c>
      <c r="K39" s="86">
        <f t="shared" si="0"/>
        <v>54</v>
      </c>
      <c r="L39" s="86">
        <v>10098</v>
      </c>
      <c r="M39" s="87">
        <f t="shared" si="1"/>
        <v>9.2200926634188605</v>
      </c>
      <c r="N39" s="88" t="s">
        <v>622</v>
      </c>
      <c r="O39" s="88">
        <f t="shared" si="4"/>
        <v>4.1485672676972181</v>
      </c>
      <c r="Q39" s="89">
        <f t="shared" si="3"/>
        <v>63.343181431898685</v>
      </c>
      <c r="R39" s="90"/>
      <c r="W39" s="91"/>
    </row>
    <row r="40" spans="1:23" x14ac:dyDescent="0.25">
      <c r="A40" s="3">
        <v>41292</v>
      </c>
      <c r="B40" s="4" t="s">
        <v>6</v>
      </c>
      <c r="C40" s="4" t="s">
        <v>2</v>
      </c>
      <c r="D40" s="84">
        <v>1</v>
      </c>
      <c r="E40" s="84">
        <v>39</v>
      </c>
      <c r="F40" s="84">
        <v>16</v>
      </c>
      <c r="G40" s="84">
        <v>28</v>
      </c>
      <c r="H40" s="84">
        <v>1</v>
      </c>
      <c r="I40" s="84">
        <v>9</v>
      </c>
      <c r="J40" s="84" t="s">
        <v>625</v>
      </c>
      <c r="K40" s="86">
        <f t="shared" si="0"/>
        <v>28</v>
      </c>
      <c r="L40" s="86">
        <v>2016</v>
      </c>
      <c r="M40" s="87">
        <f t="shared" si="1"/>
        <v>7.6088706291912596</v>
      </c>
      <c r="N40" s="88" t="s">
        <v>622</v>
      </c>
      <c r="O40" s="88">
        <f t="shared" si="4"/>
        <v>3.5353361614701937</v>
      </c>
      <c r="Q40" s="89">
        <f t="shared" si="3"/>
        <v>34.306545314758729</v>
      </c>
      <c r="R40" s="90"/>
      <c r="W40" s="91"/>
    </row>
    <row r="41" spans="1:23" x14ac:dyDescent="0.25">
      <c r="A41" s="3">
        <v>41292</v>
      </c>
      <c r="B41" s="4" t="s">
        <v>6</v>
      </c>
      <c r="C41" s="4" t="s">
        <v>2</v>
      </c>
      <c r="D41" s="84">
        <v>1</v>
      </c>
      <c r="E41" s="84">
        <v>40</v>
      </c>
      <c r="F41" s="84">
        <v>24</v>
      </c>
      <c r="G41" s="84">
        <v>50</v>
      </c>
      <c r="H41" s="84">
        <v>38</v>
      </c>
      <c r="I41" s="84">
        <v>38</v>
      </c>
      <c r="J41" s="84" t="s">
        <v>35</v>
      </c>
      <c r="K41" s="86">
        <f t="shared" si="0"/>
        <v>1900</v>
      </c>
      <c r="L41" s="86">
        <v>45600</v>
      </c>
      <c r="M41" s="87">
        <f t="shared" si="1"/>
        <v>10.727662995502477</v>
      </c>
      <c r="N41" s="88" t="s">
        <v>622</v>
      </c>
      <c r="O41" s="88">
        <f t="shared" si="4"/>
        <v>4.7223485360882433</v>
      </c>
      <c r="Q41" s="89">
        <f t="shared" si="3"/>
        <v>112.43199343828894</v>
      </c>
      <c r="R41" s="90"/>
      <c r="W41" s="91"/>
    </row>
    <row r="42" spans="1:23" x14ac:dyDescent="0.25">
      <c r="A42" s="3">
        <v>41292</v>
      </c>
      <c r="B42" s="4" t="s">
        <v>6</v>
      </c>
      <c r="C42" s="4" t="s">
        <v>2</v>
      </c>
      <c r="D42" s="84">
        <v>1</v>
      </c>
      <c r="E42" s="84">
        <v>41</v>
      </c>
      <c r="F42" s="84">
        <v>14</v>
      </c>
      <c r="G42" s="84">
        <v>22</v>
      </c>
      <c r="H42" s="84">
        <v>1</v>
      </c>
      <c r="I42" s="84">
        <v>6</v>
      </c>
      <c r="J42" s="84" t="s">
        <v>625</v>
      </c>
      <c r="K42" s="86">
        <f t="shared" si="0"/>
        <v>22</v>
      </c>
      <c r="L42" s="86">
        <v>924</v>
      </c>
      <c r="M42" s="87">
        <f t="shared" si="1"/>
        <v>6.828712071641684</v>
      </c>
      <c r="N42" s="88" t="s">
        <v>622</v>
      </c>
      <c r="O42" s="88">
        <f t="shared" si="4"/>
        <v>3.2384078144668251</v>
      </c>
      <c r="Q42" s="89">
        <f t="shared" si="3"/>
        <v>25.493099672498829</v>
      </c>
      <c r="R42" s="90"/>
      <c r="W42" s="91" t="s">
        <v>634</v>
      </c>
    </row>
    <row r="43" spans="1:23" x14ac:dyDescent="0.25">
      <c r="A43" s="3">
        <v>41292</v>
      </c>
      <c r="B43" s="4" t="s">
        <v>6</v>
      </c>
      <c r="C43" s="4" t="s">
        <v>2</v>
      </c>
      <c r="D43" s="84">
        <v>1</v>
      </c>
      <c r="E43" s="84">
        <v>42</v>
      </c>
      <c r="F43" s="84">
        <v>16</v>
      </c>
      <c r="G43" s="84">
        <v>36</v>
      </c>
      <c r="H43" s="84">
        <v>23</v>
      </c>
      <c r="I43" s="84">
        <v>23</v>
      </c>
      <c r="J43" s="84" t="s">
        <v>628</v>
      </c>
      <c r="K43" s="86">
        <f t="shared" si="0"/>
        <v>828</v>
      </c>
      <c r="L43" s="86">
        <v>13248</v>
      </c>
      <c r="M43" s="87">
        <f t="shared" si="1"/>
        <v>9.4916018766250403</v>
      </c>
      <c r="N43" s="88" t="s">
        <v>622</v>
      </c>
      <c r="O43" s="88">
        <f t="shared" si="4"/>
        <v>4.2519036742434899</v>
      </c>
      <c r="Q43" s="89">
        <f t="shared" si="3"/>
        <v>70.238997325300645</v>
      </c>
      <c r="R43" s="90"/>
      <c r="W43" s="91"/>
    </row>
    <row r="44" spans="1:23" x14ac:dyDescent="0.25">
      <c r="A44" s="3">
        <v>41292</v>
      </c>
      <c r="B44" s="4" t="s">
        <v>6</v>
      </c>
      <c r="C44" s="4" t="s">
        <v>2</v>
      </c>
      <c r="D44" s="84">
        <v>1</v>
      </c>
      <c r="E44" s="84">
        <v>43</v>
      </c>
      <c r="F44" s="84">
        <v>24</v>
      </c>
      <c r="G44" s="84">
        <v>35</v>
      </c>
      <c r="H44" s="84">
        <v>1</v>
      </c>
      <c r="I44" s="84">
        <v>9</v>
      </c>
      <c r="J44" s="84" t="s">
        <v>625</v>
      </c>
      <c r="K44" s="86">
        <f t="shared" si="0"/>
        <v>35</v>
      </c>
      <c r="L44" s="86">
        <v>3780</v>
      </c>
      <c r="M44" s="87">
        <f t="shared" si="1"/>
        <v>8.237479288613633</v>
      </c>
      <c r="N44" s="88" t="s">
        <v>622</v>
      </c>
      <c r="O44" s="88">
        <f t="shared" si="4"/>
        <v>3.7745846172463482</v>
      </c>
      <c r="Q44" s="89">
        <f t="shared" si="3"/>
        <v>43.579402423365003</v>
      </c>
      <c r="R44" s="90"/>
      <c r="W44" s="91"/>
    </row>
    <row r="45" spans="1:23" x14ac:dyDescent="0.25">
      <c r="A45" s="3">
        <v>41292</v>
      </c>
      <c r="B45" s="4" t="s">
        <v>6</v>
      </c>
      <c r="C45" s="4" t="s">
        <v>2</v>
      </c>
      <c r="D45" s="84">
        <v>1</v>
      </c>
      <c r="E45" s="84">
        <v>44</v>
      </c>
      <c r="F45" s="84">
        <v>25</v>
      </c>
      <c r="G45" s="84">
        <v>47</v>
      </c>
      <c r="H45" s="84">
        <v>1</v>
      </c>
      <c r="I45" s="84">
        <v>22</v>
      </c>
      <c r="J45" s="84" t="s">
        <v>625</v>
      </c>
      <c r="K45" s="86">
        <f t="shared" si="0"/>
        <v>47</v>
      </c>
      <c r="L45" s="86">
        <v>12925</v>
      </c>
      <c r="M45" s="87">
        <f t="shared" si="1"/>
        <v>9.4669186993766292</v>
      </c>
      <c r="N45" s="88" t="s">
        <v>622</v>
      </c>
      <c r="O45" s="88">
        <f t="shared" si="4"/>
        <v>4.2425092569827454</v>
      </c>
      <c r="Q45" s="89">
        <f t="shared" si="3"/>
        <v>69.582232667297589</v>
      </c>
      <c r="R45" s="90"/>
      <c r="W45" s="91"/>
    </row>
    <row r="46" spans="1:23" x14ac:dyDescent="0.25">
      <c r="A46" s="3">
        <v>41292</v>
      </c>
      <c r="B46" s="4" t="s">
        <v>6</v>
      </c>
      <c r="C46" s="4" t="s">
        <v>2</v>
      </c>
      <c r="D46" s="84">
        <v>1</v>
      </c>
      <c r="E46" s="84">
        <v>45</v>
      </c>
      <c r="F46" s="84">
        <v>35</v>
      </c>
      <c r="G46" s="84">
        <v>37</v>
      </c>
      <c r="H46" s="84">
        <v>1</v>
      </c>
      <c r="I46" s="84">
        <v>13</v>
      </c>
      <c r="J46" s="84" t="s">
        <v>625</v>
      </c>
      <c r="K46" s="86">
        <f t="shared" si="0"/>
        <v>37</v>
      </c>
      <c r="L46" s="86">
        <v>8417.5</v>
      </c>
      <c r="M46" s="87">
        <f t="shared" si="1"/>
        <v>9.0380681510352296</v>
      </c>
      <c r="N46" s="88" t="s">
        <v>622</v>
      </c>
      <c r="O46" s="88">
        <f t="shared" si="4"/>
        <v>4.0792887382840082</v>
      </c>
      <c r="Q46" s="89">
        <f t="shared" si="3"/>
        <v>59.103416898603697</v>
      </c>
      <c r="R46" s="90"/>
      <c r="W46" s="91"/>
    </row>
    <row r="47" spans="1:23" x14ac:dyDescent="0.25">
      <c r="A47" s="3">
        <v>41292</v>
      </c>
      <c r="B47" s="4" t="s">
        <v>6</v>
      </c>
      <c r="C47" s="4" t="s">
        <v>2</v>
      </c>
      <c r="D47" s="84">
        <v>1</v>
      </c>
      <c r="E47" s="84">
        <v>46</v>
      </c>
      <c r="F47" s="84">
        <v>29</v>
      </c>
      <c r="G47" s="84">
        <v>45</v>
      </c>
      <c r="H47" s="84">
        <v>25</v>
      </c>
      <c r="I47" s="84">
        <v>25</v>
      </c>
      <c r="J47" s="84" t="s">
        <v>35</v>
      </c>
      <c r="K47" s="86">
        <f t="shared" si="0"/>
        <v>1125</v>
      </c>
      <c r="L47" s="86">
        <v>32625</v>
      </c>
      <c r="M47" s="87">
        <f t="shared" si="1"/>
        <v>10.392834144624995</v>
      </c>
      <c r="N47" s="88" t="s">
        <v>622</v>
      </c>
      <c r="O47" s="88">
        <f t="shared" si="4"/>
        <v>4.5949126754442728</v>
      </c>
      <c r="Q47" s="89">
        <f t="shared" si="3"/>
        <v>98.979491830118832</v>
      </c>
      <c r="R47" s="90"/>
      <c r="W47" s="91"/>
    </row>
    <row r="48" spans="1:23" x14ac:dyDescent="0.25">
      <c r="A48" s="3">
        <v>41292</v>
      </c>
      <c r="B48" s="4" t="s">
        <v>6</v>
      </c>
      <c r="C48" s="4" t="s">
        <v>2</v>
      </c>
      <c r="D48" s="84">
        <v>1</v>
      </c>
      <c r="E48" s="84">
        <v>47</v>
      </c>
      <c r="F48" s="84">
        <v>19</v>
      </c>
      <c r="G48" s="84">
        <v>50</v>
      </c>
      <c r="H48" s="84">
        <v>30</v>
      </c>
      <c r="I48" s="84">
        <v>30</v>
      </c>
      <c r="J48" s="84" t="s">
        <v>628</v>
      </c>
      <c r="K48" s="86">
        <f t="shared" si="0"/>
        <v>1500</v>
      </c>
      <c r="L48" s="86">
        <v>28500</v>
      </c>
      <c r="M48" s="87">
        <f t="shared" si="1"/>
        <v>10.257659366256743</v>
      </c>
      <c r="N48" s="88" t="s">
        <v>622</v>
      </c>
      <c r="O48" s="88">
        <f t="shared" si="4"/>
        <v>4.5434651547973157</v>
      </c>
      <c r="Q48" s="89">
        <f t="shared" si="3"/>
        <v>94.016016381904308</v>
      </c>
      <c r="R48" s="90"/>
      <c r="W48" s="91"/>
    </row>
    <row r="49" spans="1:23" x14ac:dyDescent="0.25">
      <c r="A49" s="3">
        <v>41292</v>
      </c>
      <c r="B49" s="4" t="s">
        <v>6</v>
      </c>
      <c r="C49" s="4" t="s">
        <v>2</v>
      </c>
      <c r="D49" s="84">
        <v>1</v>
      </c>
      <c r="E49" s="84">
        <v>48</v>
      </c>
      <c r="F49" s="84">
        <v>16</v>
      </c>
      <c r="G49" s="84">
        <v>32</v>
      </c>
      <c r="H49" s="84">
        <v>18</v>
      </c>
      <c r="I49" s="84">
        <v>18</v>
      </c>
      <c r="J49" s="84" t="s">
        <v>628</v>
      </c>
      <c r="K49" s="86">
        <f t="shared" si="0"/>
        <v>576</v>
      </c>
      <c r="L49" s="86">
        <v>9216</v>
      </c>
      <c r="M49" s="87">
        <f t="shared" si="1"/>
        <v>9.1286963829356722</v>
      </c>
      <c r="N49" s="88" t="s">
        <v>622</v>
      </c>
      <c r="O49" s="88">
        <f t="shared" si="4"/>
        <v>4.1137818433453166</v>
      </c>
      <c r="Q49" s="89">
        <f t="shared" si="3"/>
        <v>61.17764489813873</v>
      </c>
      <c r="R49" s="90"/>
      <c r="W49" s="91"/>
    </row>
    <row r="50" spans="1:23" x14ac:dyDescent="0.25">
      <c r="A50" s="3">
        <v>41292</v>
      </c>
      <c r="B50" s="4" t="s">
        <v>6</v>
      </c>
      <c r="C50" s="4" t="s">
        <v>2</v>
      </c>
      <c r="D50" s="84">
        <v>1</v>
      </c>
      <c r="E50" s="84">
        <v>49</v>
      </c>
      <c r="F50" s="84">
        <v>39</v>
      </c>
      <c r="G50" s="84">
        <v>65</v>
      </c>
      <c r="H50" s="84">
        <v>15</v>
      </c>
      <c r="I50" s="84">
        <v>15</v>
      </c>
      <c r="J50" s="84" t="s">
        <v>628</v>
      </c>
      <c r="K50" s="86">
        <f t="shared" si="0"/>
        <v>975</v>
      </c>
      <c r="L50" s="86">
        <v>38025</v>
      </c>
      <c r="M50" s="87">
        <f t="shared" si="1"/>
        <v>10.545999117127494</v>
      </c>
      <c r="N50" s="88" t="s">
        <v>622</v>
      </c>
      <c r="O50" s="88">
        <f t="shared" si="4"/>
        <v>4.6532072639787243</v>
      </c>
      <c r="Q50" s="89">
        <f t="shared" si="3"/>
        <v>104.9209557185398</v>
      </c>
      <c r="R50" s="90"/>
      <c r="W50" s="91"/>
    </row>
    <row r="51" spans="1:23" x14ac:dyDescent="0.25">
      <c r="A51" s="3">
        <v>41292</v>
      </c>
      <c r="B51" s="4" t="s">
        <v>6</v>
      </c>
      <c r="C51" s="4" t="s">
        <v>2</v>
      </c>
      <c r="D51" s="84">
        <v>1</v>
      </c>
      <c r="E51" s="84">
        <v>50</v>
      </c>
      <c r="F51" s="84">
        <v>15</v>
      </c>
      <c r="G51" s="84">
        <v>23</v>
      </c>
      <c r="H51" s="84">
        <v>15</v>
      </c>
      <c r="I51" s="84">
        <v>15</v>
      </c>
      <c r="J51" s="84" t="s">
        <v>35</v>
      </c>
      <c r="K51" s="86">
        <f t="shared" si="0"/>
        <v>345</v>
      </c>
      <c r="L51" s="86">
        <v>5175</v>
      </c>
      <c r="M51" s="87">
        <f t="shared" si="1"/>
        <v>8.5515946181335707</v>
      </c>
      <c r="N51" s="88" t="s">
        <v>622</v>
      </c>
      <c r="O51" s="88">
        <f t="shared" si="4"/>
        <v>3.8941369116616373</v>
      </c>
      <c r="Q51" s="89">
        <f t="shared" si="3"/>
        <v>49.113645649700423</v>
      </c>
      <c r="R51" s="90"/>
      <c r="W51" s="91"/>
    </row>
    <row r="52" spans="1:23" x14ac:dyDescent="0.25">
      <c r="A52" s="3">
        <v>41292</v>
      </c>
      <c r="B52" s="4" t="s">
        <v>6</v>
      </c>
      <c r="C52" s="4" t="s">
        <v>2</v>
      </c>
      <c r="D52" s="84">
        <v>1</v>
      </c>
      <c r="E52" s="84">
        <v>51</v>
      </c>
      <c r="F52" s="84">
        <v>37</v>
      </c>
      <c r="G52" s="84">
        <v>52</v>
      </c>
      <c r="H52" s="84">
        <v>48</v>
      </c>
      <c r="I52" s="84"/>
      <c r="J52" s="84" t="s">
        <v>35</v>
      </c>
      <c r="K52" s="86">
        <f t="shared" si="0"/>
        <v>2496</v>
      </c>
      <c r="L52" s="86">
        <v>92352</v>
      </c>
      <c r="M52" s="87">
        <f t="shared" si="1"/>
        <v>11.433362642133543</v>
      </c>
      <c r="N52" s="88" t="s">
        <v>622</v>
      </c>
      <c r="O52" s="88">
        <f t="shared" si="4"/>
        <v>4.9909378215960265</v>
      </c>
      <c r="Q52" s="89">
        <f t="shared" si="3"/>
        <v>147.07428828307496</v>
      </c>
      <c r="R52" s="90"/>
      <c r="W52" s="91"/>
    </row>
    <row r="53" spans="1:23" x14ac:dyDescent="0.25">
      <c r="A53" s="3">
        <v>41292</v>
      </c>
      <c r="B53" s="4" t="s">
        <v>6</v>
      </c>
      <c r="C53" s="4" t="s">
        <v>2</v>
      </c>
      <c r="D53" s="84">
        <v>1</v>
      </c>
      <c r="E53" s="84">
        <v>52</v>
      </c>
      <c r="F53" s="84">
        <v>34</v>
      </c>
      <c r="G53" s="84">
        <v>43</v>
      </c>
      <c r="H53" s="84">
        <v>1</v>
      </c>
      <c r="I53" s="84">
        <v>13</v>
      </c>
      <c r="J53" s="84" t="s">
        <v>625</v>
      </c>
      <c r="K53" s="86">
        <f t="shared" si="0"/>
        <v>43</v>
      </c>
      <c r="L53" s="86">
        <v>9503</v>
      </c>
      <c r="M53" s="87">
        <f t="shared" si="1"/>
        <v>9.1593628172113153</v>
      </c>
      <c r="N53" s="88" t="s">
        <v>622</v>
      </c>
      <c r="O53" s="88">
        <f t="shared" si="4"/>
        <v>4.1254534882306269</v>
      </c>
      <c r="Q53" s="89">
        <f t="shared" si="3"/>
        <v>61.895871936285559</v>
      </c>
      <c r="R53" s="90"/>
      <c r="W53" s="91"/>
    </row>
    <row r="54" spans="1:23" x14ac:dyDescent="0.25">
      <c r="A54" s="3">
        <v>41292</v>
      </c>
      <c r="B54" s="4" t="s">
        <v>6</v>
      </c>
      <c r="C54" s="4" t="s">
        <v>2</v>
      </c>
      <c r="D54" s="84">
        <v>1</v>
      </c>
      <c r="E54" s="84">
        <v>53</v>
      </c>
      <c r="F54" s="84">
        <v>36</v>
      </c>
      <c r="G54" s="84">
        <v>53</v>
      </c>
      <c r="H54" s="84">
        <v>37</v>
      </c>
      <c r="I54" s="84"/>
      <c r="J54" s="84" t="s">
        <v>628</v>
      </c>
      <c r="K54" s="86">
        <f t="shared" si="0"/>
        <v>1961</v>
      </c>
      <c r="L54" s="86">
        <v>70596</v>
      </c>
      <c r="M54" s="87">
        <f t="shared" si="1"/>
        <v>11.164728764652457</v>
      </c>
      <c r="N54" s="88" t="s">
        <v>622</v>
      </c>
      <c r="O54" s="88">
        <f t="shared" si="4"/>
        <v>4.8886957678267251</v>
      </c>
      <c r="Q54" s="89">
        <f t="shared" si="3"/>
        <v>132.78028475175714</v>
      </c>
      <c r="R54" s="90"/>
      <c r="W54" s="91"/>
    </row>
    <row r="55" spans="1:23" x14ac:dyDescent="0.25">
      <c r="A55" s="3">
        <v>41292</v>
      </c>
      <c r="B55" s="4" t="s">
        <v>6</v>
      </c>
      <c r="C55" s="4" t="s">
        <v>2</v>
      </c>
      <c r="D55" s="84">
        <v>1</v>
      </c>
      <c r="E55" s="84">
        <v>54</v>
      </c>
      <c r="F55" s="84">
        <v>25</v>
      </c>
      <c r="G55" s="84">
        <v>34</v>
      </c>
      <c r="H55" s="84">
        <v>1</v>
      </c>
      <c r="I55" s="84">
        <v>3</v>
      </c>
      <c r="J55" s="84" t="s">
        <v>625</v>
      </c>
      <c r="K55" s="86">
        <f t="shared" si="0"/>
        <v>34</v>
      </c>
      <c r="L55" s="86">
        <v>1275</v>
      </c>
      <c r="M55" s="87">
        <f t="shared" si="1"/>
        <v>7.1507014575925263</v>
      </c>
      <c r="N55" s="88" t="s">
        <v>622</v>
      </c>
      <c r="O55" s="88">
        <f t="shared" si="4"/>
        <v>3.3609569747597154</v>
      </c>
      <c r="Q55" s="89">
        <f t="shared" si="3"/>
        <v>28.816754595053329</v>
      </c>
      <c r="R55" s="90"/>
      <c r="W55" s="91"/>
    </row>
    <row r="56" spans="1:23" x14ac:dyDescent="0.25">
      <c r="A56" s="3">
        <v>41292</v>
      </c>
      <c r="B56" s="4" t="s">
        <v>6</v>
      </c>
      <c r="C56" s="4" t="s">
        <v>2</v>
      </c>
      <c r="D56" s="84">
        <v>1</v>
      </c>
      <c r="E56" s="84">
        <v>55</v>
      </c>
      <c r="F56" s="84">
        <v>32</v>
      </c>
      <c r="G56" s="84">
        <v>47</v>
      </c>
      <c r="H56" s="84">
        <v>1</v>
      </c>
      <c r="I56" s="84">
        <v>8</v>
      </c>
      <c r="J56" s="84" t="s">
        <v>625</v>
      </c>
      <c r="K56" s="86">
        <f t="shared" si="0"/>
        <v>47</v>
      </c>
      <c r="L56" s="86">
        <v>6016</v>
      </c>
      <c r="M56" s="87">
        <f t="shared" si="1"/>
        <v>8.7021778656296753</v>
      </c>
      <c r="N56" s="88" t="s">
        <v>622</v>
      </c>
      <c r="O56" s="88">
        <f t="shared" si="4"/>
        <v>3.951448895658654</v>
      </c>
      <c r="Q56" s="89">
        <f t="shared" si="3"/>
        <v>52.010670302629102</v>
      </c>
      <c r="R56" s="90"/>
      <c r="W56" s="91"/>
    </row>
    <row r="57" spans="1:23" x14ac:dyDescent="0.25">
      <c r="A57" s="3">
        <v>41292</v>
      </c>
      <c r="B57" s="4" t="s">
        <v>6</v>
      </c>
      <c r="C57" s="4" t="s">
        <v>2</v>
      </c>
      <c r="D57" s="84">
        <v>1</v>
      </c>
      <c r="E57" s="84">
        <v>56</v>
      </c>
      <c r="F57" s="84">
        <v>30</v>
      </c>
      <c r="G57" s="84">
        <v>42</v>
      </c>
      <c r="H57" s="84">
        <v>20</v>
      </c>
      <c r="I57" s="84">
        <v>20</v>
      </c>
      <c r="J57" s="84" t="s">
        <v>628</v>
      </c>
      <c r="K57" s="86">
        <f t="shared" si="0"/>
        <v>840</v>
      </c>
      <c r="L57" s="86">
        <v>25200</v>
      </c>
      <c r="M57" s="87">
        <f t="shared" si="1"/>
        <v>10.134599273499514</v>
      </c>
      <c r="N57" s="88" t="s">
        <v>622</v>
      </c>
      <c r="O57" s="88">
        <f t="shared" si="4"/>
        <v>4.4966284834939154</v>
      </c>
      <c r="Q57" s="89">
        <f t="shared" si="3"/>
        <v>89.714148099946527</v>
      </c>
      <c r="R57" s="90"/>
      <c r="W57" s="91"/>
    </row>
    <row r="58" spans="1:23" x14ac:dyDescent="0.25">
      <c r="A58" s="3">
        <v>41292</v>
      </c>
      <c r="B58" s="4" t="s">
        <v>6</v>
      </c>
      <c r="C58" s="4" t="s">
        <v>2</v>
      </c>
      <c r="D58" s="84">
        <v>1</v>
      </c>
      <c r="E58" s="84">
        <v>57</v>
      </c>
      <c r="F58" s="84">
        <v>25</v>
      </c>
      <c r="G58" s="84">
        <v>46</v>
      </c>
      <c r="H58" s="84">
        <v>1</v>
      </c>
      <c r="I58" s="84">
        <v>6</v>
      </c>
      <c r="J58" s="84" t="s">
        <v>625</v>
      </c>
      <c r="K58" s="86">
        <f t="shared" si="0"/>
        <v>46</v>
      </c>
      <c r="L58" s="86">
        <v>3450</v>
      </c>
      <c r="M58" s="87">
        <f t="shared" si="1"/>
        <v>8.1461295100254052</v>
      </c>
      <c r="N58" s="88" t="s">
        <v>622</v>
      </c>
      <c r="O58" s="88">
        <f t="shared" si="4"/>
        <v>3.7398168915156695</v>
      </c>
      <c r="Q58" s="89">
        <f t="shared" si="3"/>
        <v>42.090282371527152</v>
      </c>
      <c r="R58" s="90"/>
      <c r="W58" s="91"/>
    </row>
    <row r="59" spans="1:23" x14ac:dyDescent="0.25">
      <c r="A59" s="3">
        <v>41292</v>
      </c>
      <c r="B59" s="4" t="s">
        <v>6</v>
      </c>
      <c r="C59" s="4" t="s">
        <v>2</v>
      </c>
      <c r="D59" s="84">
        <v>1</v>
      </c>
      <c r="E59" s="84">
        <v>58</v>
      </c>
      <c r="F59" s="84">
        <v>39</v>
      </c>
      <c r="G59" s="84">
        <v>53</v>
      </c>
      <c r="H59" s="84">
        <v>1</v>
      </c>
      <c r="I59" s="84">
        <v>24</v>
      </c>
      <c r="J59" s="84" t="s">
        <v>625</v>
      </c>
      <c r="K59" s="86">
        <f t="shared" si="0"/>
        <v>53</v>
      </c>
      <c r="L59" s="86">
        <v>24804</v>
      </c>
      <c r="M59" s="87">
        <f t="shared" si="1"/>
        <v>10.118760209469768</v>
      </c>
      <c r="N59" s="88" t="s">
        <v>622</v>
      </c>
      <c r="O59" s="88">
        <f t="shared" si="4"/>
        <v>4.4906001357241934</v>
      </c>
      <c r="Q59" s="89">
        <f t="shared" si="3"/>
        <v>89.174946894451878</v>
      </c>
      <c r="R59" s="90"/>
      <c r="W59" s="91"/>
    </row>
    <row r="60" spans="1:23" x14ac:dyDescent="0.25">
      <c r="A60" s="3">
        <v>41292</v>
      </c>
      <c r="B60" s="4" t="s">
        <v>6</v>
      </c>
      <c r="C60" s="4" t="s">
        <v>2</v>
      </c>
      <c r="D60" s="84">
        <v>1</v>
      </c>
      <c r="E60" s="84">
        <v>59</v>
      </c>
      <c r="F60" s="84">
        <v>27</v>
      </c>
      <c r="G60" s="84">
        <v>46</v>
      </c>
      <c r="H60" s="84">
        <v>1</v>
      </c>
      <c r="I60" s="84">
        <v>8</v>
      </c>
      <c r="J60" s="84" t="s">
        <v>625</v>
      </c>
      <c r="K60" s="86">
        <f t="shared" si="0"/>
        <v>46</v>
      </c>
      <c r="L60" s="86">
        <v>4968</v>
      </c>
      <c r="M60" s="87">
        <f t="shared" si="1"/>
        <v>8.510772623613315</v>
      </c>
      <c r="N60" s="88" t="s">
        <v>622</v>
      </c>
      <c r="O60" s="88">
        <f t="shared" si="4"/>
        <v>3.8786000605472273</v>
      </c>
      <c r="Q60" s="89">
        <f t="shared" si="3"/>
        <v>48.356471531687987</v>
      </c>
      <c r="R60" s="90"/>
      <c r="W60" s="91"/>
    </row>
    <row r="61" spans="1:23" x14ac:dyDescent="0.25">
      <c r="A61" s="3">
        <v>41292</v>
      </c>
      <c r="B61" s="4" t="s">
        <v>6</v>
      </c>
      <c r="C61" s="4" t="s">
        <v>2</v>
      </c>
      <c r="D61" s="84">
        <v>1</v>
      </c>
      <c r="E61" s="84">
        <v>60</v>
      </c>
      <c r="F61" s="84">
        <v>50</v>
      </c>
      <c r="G61" s="84">
        <v>39</v>
      </c>
      <c r="H61" s="84">
        <v>1</v>
      </c>
      <c r="I61" s="84">
        <v>12</v>
      </c>
      <c r="J61" s="84" t="s">
        <v>625</v>
      </c>
      <c r="K61" s="86">
        <f t="shared" si="0"/>
        <v>39</v>
      </c>
      <c r="L61" s="86">
        <v>11700</v>
      </c>
      <c r="M61" s="87">
        <f t="shared" si="1"/>
        <v>9.3673441207858481</v>
      </c>
      <c r="N61" s="88" t="s">
        <v>622</v>
      </c>
      <c r="O61" s="88">
        <f t="shared" si="4"/>
        <v>4.2046111723710933</v>
      </c>
      <c r="Q61" s="89">
        <f t="shared" si="3"/>
        <v>66.994543271888659</v>
      </c>
      <c r="R61" s="90"/>
      <c r="W61" s="91"/>
    </row>
    <row r="62" spans="1:23" x14ac:dyDescent="0.25">
      <c r="A62" s="3">
        <v>41292</v>
      </c>
      <c r="B62" s="4" t="s">
        <v>6</v>
      </c>
      <c r="C62" s="4" t="s">
        <v>2</v>
      </c>
      <c r="D62" s="84">
        <v>2</v>
      </c>
      <c r="E62" s="84">
        <v>1</v>
      </c>
      <c r="F62" s="84">
        <v>42</v>
      </c>
      <c r="G62" s="84">
        <v>54</v>
      </c>
      <c r="H62" s="84">
        <v>1</v>
      </c>
      <c r="I62" s="84">
        <v>61</v>
      </c>
      <c r="J62" s="84" t="s">
        <v>628</v>
      </c>
      <c r="K62" s="86">
        <f t="shared" si="0"/>
        <v>54</v>
      </c>
      <c r="L62" s="86">
        <v>2268</v>
      </c>
      <c r="M62" s="87">
        <f t="shared" si="1"/>
        <v>7.7266536648476425</v>
      </c>
      <c r="N62" s="88" t="s">
        <v>622</v>
      </c>
      <c r="O62" s="88">
        <f t="shared" si="4"/>
        <v>3.5801643848410123</v>
      </c>
      <c r="Q62" s="89">
        <f t="shared" si="3"/>
        <v>35.879438398092162</v>
      </c>
      <c r="R62" s="90">
        <v>3.1415899999999999</v>
      </c>
      <c r="S62" s="19">
        <f>SUM(Q62:Q81)</f>
        <v>1681.1807972325048</v>
      </c>
      <c r="T62" s="89">
        <f>S62/R62</f>
        <v>535.13692023227247</v>
      </c>
      <c r="U62" s="19">
        <f>T62*0.01</f>
        <v>5.3513692023227248</v>
      </c>
      <c r="V62" s="154">
        <f>U62*0.4</f>
        <v>2.1405476809290902</v>
      </c>
      <c r="W62" s="91"/>
    </row>
    <row r="63" spans="1:23" x14ac:dyDescent="0.25">
      <c r="A63" s="3">
        <v>41292</v>
      </c>
      <c r="B63" s="4" t="s">
        <v>6</v>
      </c>
      <c r="C63" s="4" t="s">
        <v>2</v>
      </c>
      <c r="D63" s="84">
        <v>2</v>
      </c>
      <c r="E63" s="84">
        <v>2</v>
      </c>
      <c r="F63" s="84">
        <v>53</v>
      </c>
      <c r="G63" s="84">
        <v>69</v>
      </c>
      <c r="H63" s="84">
        <v>1</v>
      </c>
      <c r="I63" s="84">
        <v>37</v>
      </c>
      <c r="J63" s="84" t="s">
        <v>625</v>
      </c>
      <c r="K63" s="86">
        <f t="shared" si="0"/>
        <v>69</v>
      </c>
      <c r="L63" s="86">
        <v>67654.5</v>
      </c>
      <c r="M63" s="87">
        <f t="shared" si="1"/>
        <v>11.12216915023366</v>
      </c>
      <c r="N63" s="88" t="s">
        <v>622</v>
      </c>
      <c r="O63" s="88">
        <f t="shared" si="4"/>
        <v>4.8724975785789306</v>
      </c>
      <c r="Q63" s="89">
        <f t="shared" si="3"/>
        <v>130.64681042983244</v>
      </c>
      <c r="R63" s="90"/>
      <c r="W63" s="91"/>
    </row>
    <row r="64" spans="1:23" x14ac:dyDescent="0.25">
      <c r="A64" s="3">
        <v>41292</v>
      </c>
      <c r="B64" s="4" t="s">
        <v>6</v>
      </c>
      <c r="C64" s="4" t="s">
        <v>2</v>
      </c>
      <c r="D64" s="84">
        <v>2</v>
      </c>
      <c r="E64" s="84">
        <v>3</v>
      </c>
      <c r="F64" s="84">
        <v>56</v>
      </c>
      <c r="G64" s="84">
        <v>75</v>
      </c>
      <c r="H64" s="84">
        <v>1</v>
      </c>
      <c r="I64" s="84">
        <v>35</v>
      </c>
      <c r="J64" s="84" t="s">
        <v>625</v>
      </c>
      <c r="K64" s="86">
        <f t="shared" si="0"/>
        <v>75</v>
      </c>
      <c r="L64" s="86">
        <v>73500</v>
      </c>
      <c r="M64" s="87">
        <f t="shared" si="1"/>
        <v>11.205040685200927</v>
      </c>
      <c r="N64" s="88" t="s">
        <v>622</v>
      </c>
      <c r="O64" s="88">
        <f t="shared" si="4"/>
        <v>4.9040384847874732</v>
      </c>
      <c r="Q64" s="89">
        <f t="shared" si="3"/>
        <v>134.83320348310295</v>
      </c>
      <c r="R64" s="90"/>
      <c r="W64" s="91"/>
    </row>
    <row r="65" spans="1:23" x14ac:dyDescent="0.25">
      <c r="A65" s="3">
        <v>41292</v>
      </c>
      <c r="B65" s="4" t="s">
        <v>6</v>
      </c>
      <c r="C65" s="4" t="s">
        <v>2</v>
      </c>
      <c r="D65" s="84">
        <v>2</v>
      </c>
      <c r="E65" s="84">
        <v>4</v>
      </c>
      <c r="F65" s="84">
        <v>39</v>
      </c>
      <c r="G65" s="84">
        <v>44</v>
      </c>
      <c r="H65" s="84">
        <v>1</v>
      </c>
      <c r="I65" s="84">
        <v>20</v>
      </c>
      <c r="J65" s="84" t="s">
        <v>625</v>
      </c>
      <c r="K65" s="86">
        <f t="shared" si="0"/>
        <v>44</v>
      </c>
      <c r="L65" s="86">
        <v>17160</v>
      </c>
      <c r="M65" s="87">
        <f t="shared" si="1"/>
        <v>9.7503363730419537</v>
      </c>
      <c r="N65" s="88" t="s">
        <v>622</v>
      </c>
      <c r="O65" s="88">
        <f t="shared" si="4"/>
        <v>4.3503780235797676</v>
      </c>
      <c r="Q65" s="89">
        <f t="shared" si="3"/>
        <v>77.507757147775337</v>
      </c>
      <c r="R65" s="90"/>
      <c r="W65" s="91"/>
    </row>
    <row r="66" spans="1:23" x14ac:dyDescent="0.25">
      <c r="A66" s="3">
        <v>41292</v>
      </c>
      <c r="B66" s="4" t="s">
        <v>6</v>
      </c>
      <c r="C66" s="4" t="s">
        <v>2</v>
      </c>
      <c r="D66" s="84">
        <v>2</v>
      </c>
      <c r="E66" s="84">
        <v>5</v>
      </c>
      <c r="F66" s="84">
        <v>58</v>
      </c>
      <c r="G66" s="84">
        <v>33</v>
      </c>
      <c r="H66" s="84">
        <v>22</v>
      </c>
      <c r="I66" s="84">
        <v>22</v>
      </c>
      <c r="J66" s="84" t="s">
        <v>35</v>
      </c>
      <c r="K66" s="86">
        <f t="shared" ref="K66:K129" si="5">G66*H66</f>
        <v>726</v>
      </c>
      <c r="L66" s="86">
        <v>42108</v>
      </c>
      <c r="M66" s="87">
        <f t="shared" ref="M66:M129" si="6">LN(L66)</f>
        <v>10.647993025371216</v>
      </c>
      <c r="N66" s="88" t="s">
        <v>622</v>
      </c>
      <c r="O66" s="88">
        <f t="shared" si="4"/>
        <v>4.6920261454562846</v>
      </c>
      <c r="Q66" s="89">
        <f t="shared" ref="Q66:Q82" si="7">EXP(O66)</f>
        <v>109.07395576966263</v>
      </c>
      <c r="R66" s="90"/>
      <c r="W66" s="91"/>
    </row>
    <row r="67" spans="1:23" x14ac:dyDescent="0.25">
      <c r="A67" s="3">
        <v>41292</v>
      </c>
      <c r="B67" s="4" t="s">
        <v>6</v>
      </c>
      <c r="C67" s="4" t="s">
        <v>2</v>
      </c>
      <c r="D67" s="84">
        <v>2</v>
      </c>
      <c r="E67" s="84">
        <v>6</v>
      </c>
      <c r="F67" s="84">
        <v>45</v>
      </c>
      <c r="G67" s="84">
        <v>37</v>
      </c>
      <c r="H67" s="84">
        <v>27</v>
      </c>
      <c r="I67" s="84">
        <v>27</v>
      </c>
      <c r="J67" s="84" t="s">
        <v>35</v>
      </c>
      <c r="K67" s="86">
        <f t="shared" si="5"/>
        <v>999</v>
      </c>
      <c r="L67" s="86">
        <v>44955</v>
      </c>
      <c r="M67" s="87">
        <f t="shared" si="6"/>
        <v>10.713417268418873</v>
      </c>
      <c r="N67" s="88" t="s">
        <v>622</v>
      </c>
      <c r="O67" s="88">
        <f t="shared" si="4"/>
        <v>4.7169266123602229</v>
      </c>
      <c r="Q67" s="89">
        <f t="shared" si="7"/>
        <v>111.82404535866949</v>
      </c>
      <c r="R67" s="90"/>
      <c r="W67" s="91"/>
    </row>
    <row r="68" spans="1:23" x14ac:dyDescent="0.25">
      <c r="A68" s="3">
        <v>41292</v>
      </c>
      <c r="B68" s="4" t="s">
        <v>6</v>
      </c>
      <c r="C68" s="4" t="s">
        <v>2</v>
      </c>
      <c r="D68" s="84">
        <v>2</v>
      </c>
      <c r="E68" s="84">
        <v>7</v>
      </c>
      <c r="F68" s="84">
        <v>42</v>
      </c>
      <c r="G68" s="84">
        <v>41</v>
      </c>
      <c r="H68" s="84">
        <v>1</v>
      </c>
      <c r="I68" s="84">
        <v>25</v>
      </c>
      <c r="J68" s="84" t="s">
        <v>625</v>
      </c>
      <c r="K68" s="86">
        <f t="shared" si="5"/>
        <v>41</v>
      </c>
      <c r="L68" s="86">
        <v>21525</v>
      </c>
      <c r="M68" s="87">
        <f t="shared" si="6"/>
        <v>9.9769703292959324</v>
      </c>
      <c r="N68" s="88" t="s">
        <v>622</v>
      </c>
      <c r="O68" s="88">
        <f t="shared" si="4"/>
        <v>4.4366349073300322</v>
      </c>
      <c r="Q68" s="89">
        <f t="shared" si="7"/>
        <v>84.490145590359845</v>
      </c>
      <c r="R68" s="90"/>
      <c r="W68" s="91"/>
    </row>
    <row r="69" spans="1:23" x14ac:dyDescent="0.25">
      <c r="A69" s="3">
        <v>41292</v>
      </c>
      <c r="B69" s="4" t="s">
        <v>6</v>
      </c>
      <c r="C69" s="4" t="s">
        <v>2</v>
      </c>
      <c r="D69" s="84">
        <v>2</v>
      </c>
      <c r="E69" s="84">
        <v>8</v>
      </c>
      <c r="F69" s="84">
        <v>39</v>
      </c>
      <c r="G69" s="84">
        <v>42</v>
      </c>
      <c r="H69" s="84">
        <v>1</v>
      </c>
      <c r="I69" s="84">
        <v>20</v>
      </c>
      <c r="J69" s="84" t="s">
        <v>625</v>
      </c>
      <c r="K69" s="86">
        <f t="shared" si="5"/>
        <v>42</v>
      </c>
      <c r="L69" s="86">
        <v>16380</v>
      </c>
      <c r="M69" s="87">
        <f t="shared" si="6"/>
        <v>9.7038163574070602</v>
      </c>
      <c r="N69" s="88" t="s">
        <v>622</v>
      </c>
      <c r="O69" s="88">
        <f t="shared" si="4"/>
        <v>4.3326725056291266</v>
      </c>
      <c r="Q69" s="89">
        <f t="shared" si="7"/>
        <v>76.147519552226754</v>
      </c>
      <c r="R69" s="90"/>
      <c r="W69" s="91"/>
    </row>
    <row r="70" spans="1:23" x14ac:dyDescent="0.25">
      <c r="A70" s="3">
        <v>41292</v>
      </c>
      <c r="B70" s="4" t="s">
        <v>6</v>
      </c>
      <c r="C70" s="4" t="s">
        <v>2</v>
      </c>
      <c r="D70" s="84">
        <v>2</v>
      </c>
      <c r="E70" s="84">
        <v>9</v>
      </c>
      <c r="F70" s="84">
        <v>31</v>
      </c>
      <c r="G70" s="84">
        <v>34</v>
      </c>
      <c r="H70" s="84">
        <v>1</v>
      </c>
      <c r="I70" s="84">
        <v>25</v>
      </c>
      <c r="J70" s="84" t="s">
        <v>625</v>
      </c>
      <c r="K70" s="86">
        <f t="shared" si="5"/>
        <v>34</v>
      </c>
      <c r="L70" s="86">
        <v>13175</v>
      </c>
      <c r="M70" s="87">
        <f t="shared" si="6"/>
        <v>9.4860763734095634</v>
      </c>
      <c r="N70" s="88" t="s">
        <v>622</v>
      </c>
      <c r="O70" s="88">
        <f t="shared" si="4"/>
        <v>4.24980066771968</v>
      </c>
      <c r="Q70" s="89">
        <f t="shared" si="7"/>
        <v>70.091439467651213</v>
      </c>
      <c r="R70" s="90"/>
      <c r="W70" s="91"/>
    </row>
    <row r="71" spans="1:23" x14ac:dyDescent="0.25">
      <c r="A71" s="3">
        <v>41292</v>
      </c>
      <c r="B71" s="4" t="s">
        <v>6</v>
      </c>
      <c r="C71" s="4" t="s">
        <v>2</v>
      </c>
      <c r="D71" s="84">
        <v>2</v>
      </c>
      <c r="E71" s="84">
        <v>10</v>
      </c>
      <c r="F71" s="84">
        <v>44</v>
      </c>
      <c r="G71" s="84">
        <v>25</v>
      </c>
      <c r="H71" s="84">
        <v>1</v>
      </c>
      <c r="I71" s="84">
        <v>22</v>
      </c>
      <c r="J71" s="84" t="s">
        <v>625</v>
      </c>
      <c r="K71" s="86">
        <f t="shared" si="5"/>
        <v>25</v>
      </c>
      <c r="L71" s="86">
        <v>12100</v>
      </c>
      <c r="M71" s="87">
        <f t="shared" si="6"/>
        <v>9.4009607315848331</v>
      </c>
      <c r="N71" s="88" t="s">
        <v>622</v>
      </c>
      <c r="O71" s="88">
        <f t="shared" si="4"/>
        <v>4.2174056544411878</v>
      </c>
      <c r="Q71" s="89">
        <f t="shared" si="7"/>
        <v>67.857210677802954</v>
      </c>
      <c r="R71" s="90"/>
      <c r="W71" s="91"/>
    </row>
    <row r="72" spans="1:23" x14ac:dyDescent="0.25">
      <c r="A72" s="3">
        <v>41292</v>
      </c>
      <c r="B72" s="4" t="s">
        <v>6</v>
      </c>
      <c r="C72" s="4" t="s">
        <v>2</v>
      </c>
      <c r="D72" s="84">
        <v>2</v>
      </c>
      <c r="E72" s="84">
        <v>11</v>
      </c>
      <c r="F72" s="84">
        <v>26</v>
      </c>
      <c r="G72" s="84">
        <v>40</v>
      </c>
      <c r="H72" s="84">
        <v>1</v>
      </c>
      <c r="I72" s="84">
        <v>6</v>
      </c>
      <c r="J72" s="84" t="s">
        <v>625</v>
      </c>
      <c r="K72" s="86">
        <f t="shared" si="5"/>
        <v>40</v>
      </c>
      <c r="L72" s="86">
        <v>3120</v>
      </c>
      <c r="M72" s="87">
        <f t="shared" si="6"/>
        <v>8.0455882808035284</v>
      </c>
      <c r="N72" s="88" t="s">
        <v>622</v>
      </c>
      <c r="O72" s="88">
        <f t="shared" si="4"/>
        <v>3.7015508996738227</v>
      </c>
      <c r="P72" s="15">
        <v>30.6</v>
      </c>
      <c r="Q72" s="89">
        <f t="shared" si="7"/>
        <v>40.510082740107642</v>
      </c>
      <c r="R72" s="90"/>
      <c r="W72" s="91" t="s">
        <v>633</v>
      </c>
    </row>
    <row r="73" spans="1:23" x14ac:dyDescent="0.25">
      <c r="A73" s="3">
        <v>41292</v>
      </c>
      <c r="B73" s="4" t="s">
        <v>6</v>
      </c>
      <c r="C73" s="4" t="s">
        <v>2</v>
      </c>
      <c r="D73" s="84">
        <v>2</v>
      </c>
      <c r="E73" s="84">
        <v>12</v>
      </c>
      <c r="F73" s="84">
        <v>35</v>
      </c>
      <c r="G73" s="84">
        <v>70</v>
      </c>
      <c r="H73" s="84">
        <v>30</v>
      </c>
      <c r="I73" s="84">
        <v>34</v>
      </c>
      <c r="J73" s="84" t="s">
        <v>628</v>
      </c>
      <c r="K73" s="86">
        <f t="shared" si="5"/>
        <v>2100</v>
      </c>
      <c r="L73" s="86">
        <v>73500</v>
      </c>
      <c r="M73" s="87">
        <f t="shared" si="6"/>
        <v>11.205040685200927</v>
      </c>
      <c r="N73" s="88" t="s">
        <v>622</v>
      </c>
      <c r="O73" s="88">
        <f t="shared" si="4"/>
        <v>4.9040384847874732</v>
      </c>
      <c r="Q73" s="89">
        <f t="shared" si="7"/>
        <v>134.83320348310295</v>
      </c>
      <c r="R73" s="90"/>
      <c r="W73" s="91"/>
    </row>
    <row r="74" spans="1:23" x14ac:dyDescent="0.25">
      <c r="A74" s="3">
        <v>41292</v>
      </c>
      <c r="B74" s="4" t="s">
        <v>6</v>
      </c>
      <c r="C74" s="4" t="s">
        <v>2</v>
      </c>
      <c r="D74" s="84">
        <v>2</v>
      </c>
      <c r="E74" s="84">
        <v>13</v>
      </c>
      <c r="F74" s="84">
        <v>57</v>
      </c>
      <c r="G74" s="84">
        <v>65</v>
      </c>
      <c r="H74" s="84">
        <v>1</v>
      </c>
      <c r="I74" s="84">
        <v>48</v>
      </c>
      <c r="J74" s="84" t="s">
        <v>625</v>
      </c>
      <c r="K74" s="86">
        <f t="shared" si="5"/>
        <v>65</v>
      </c>
      <c r="L74" s="86">
        <v>88920</v>
      </c>
      <c r="M74" s="87">
        <f t="shared" si="6"/>
        <v>11.395492368078132</v>
      </c>
      <c r="N74" s="88" t="s">
        <v>622</v>
      </c>
      <c r="O74" s="88">
        <f t="shared" si="4"/>
        <v>4.9765243952905376</v>
      </c>
      <c r="Q74" s="89">
        <f t="shared" si="7"/>
        <v>144.96964784332397</v>
      </c>
      <c r="R74" s="90"/>
      <c r="W74" s="91"/>
    </row>
    <row r="75" spans="1:23" x14ac:dyDescent="0.25">
      <c r="A75" s="3">
        <v>41292</v>
      </c>
      <c r="B75" s="4" t="s">
        <v>6</v>
      </c>
      <c r="C75" s="4" t="s">
        <v>2</v>
      </c>
      <c r="D75" s="84">
        <v>2</v>
      </c>
      <c r="E75" s="84">
        <v>14</v>
      </c>
      <c r="F75" s="84">
        <v>25</v>
      </c>
      <c r="G75" s="84">
        <v>68</v>
      </c>
      <c r="H75" s="84">
        <v>1</v>
      </c>
      <c r="I75" s="84">
        <v>25</v>
      </c>
      <c r="J75" s="84" t="s">
        <v>625</v>
      </c>
      <c r="K75" s="86">
        <f t="shared" si="5"/>
        <v>68</v>
      </c>
      <c r="L75" s="86">
        <v>21250</v>
      </c>
      <c r="M75" s="87">
        <f t="shared" si="6"/>
        <v>9.9641121743525627</v>
      </c>
      <c r="N75" s="88" t="s">
        <v>622</v>
      </c>
      <c r="O75" s="88">
        <f t="shared" si="4"/>
        <v>4.4317410935585855</v>
      </c>
      <c r="Q75" s="89">
        <f t="shared" si="7"/>
        <v>84.077676648610677</v>
      </c>
      <c r="R75" s="90"/>
      <c r="W75" s="91"/>
    </row>
    <row r="76" spans="1:23" x14ac:dyDescent="0.25">
      <c r="A76" s="3">
        <v>41292</v>
      </c>
      <c r="B76" s="4" t="s">
        <v>6</v>
      </c>
      <c r="C76" s="4" t="s">
        <v>2</v>
      </c>
      <c r="D76" s="84">
        <v>2</v>
      </c>
      <c r="E76" s="84">
        <v>15</v>
      </c>
      <c r="F76" s="84">
        <v>24</v>
      </c>
      <c r="G76" s="84">
        <v>41</v>
      </c>
      <c r="H76" s="84">
        <v>1</v>
      </c>
      <c r="I76" s="84">
        <v>19</v>
      </c>
      <c r="J76" s="84" t="s">
        <v>625</v>
      </c>
      <c r="K76" s="86">
        <f t="shared" si="5"/>
        <v>41</v>
      </c>
      <c r="L76" s="86">
        <v>9348</v>
      </c>
      <c r="M76" s="87">
        <f t="shared" si="6"/>
        <v>9.142917695658749</v>
      </c>
      <c r="N76" s="88" t="s">
        <v>622</v>
      </c>
      <c r="O76" s="88">
        <f t="shared" si="4"/>
        <v>4.1191944749677196</v>
      </c>
      <c r="Q76" s="89">
        <f t="shared" si="7"/>
        <v>61.509674720445283</v>
      </c>
      <c r="R76" s="90"/>
      <c r="W76" s="91"/>
    </row>
    <row r="77" spans="1:23" x14ac:dyDescent="0.25">
      <c r="A77" s="3">
        <v>41292</v>
      </c>
      <c r="B77" s="4" t="s">
        <v>6</v>
      </c>
      <c r="C77" s="4" t="s">
        <v>2</v>
      </c>
      <c r="D77" s="84">
        <v>2</v>
      </c>
      <c r="E77" s="84">
        <v>16</v>
      </c>
      <c r="F77" s="84">
        <v>19</v>
      </c>
      <c r="G77" s="84">
        <v>77</v>
      </c>
      <c r="H77" s="84">
        <v>1</v>
      </c>
      <c r="I77" s="84">
        <v>20</v>
      </c>
      <c r="J77" s="84" t="s">
        <v>625</v>
      </c>
      <c r="K77" s="86">
        <f t="shared" si="5"/>
        <v>77</v>
      </c>
      <c r="L77" s="86">
        <v>14630</v>
      </c>
      <c r="M77" s="87">
        <f t="shared" si="6"/>
        <v>9.5908294940141694</v>
      </c>
      <c r="N77" s="88" t="s">
        <v>622</v>
      </c>
      <c r="O77" s="88">
        <f t="shared" si="4"/>
        <v>4.2896697054217929</v>
      </c>
      <c r="Q77" s="89">
        <f t="shared" si="7"/>
        <v>72.942372050378793</v>
      </c>
      <c r="R77" s="90"/>
      <c r="W77" s="91"/>
    </row>
    <row r="78" spans="1:23" x14ac:dyDescent="0.25">
      <c r="A78" s="3">
        <v>41292</v>
      </c>
      <c r="B78" s="4" t="s">
        <v>6</v>
      </c>
      <c r="C78" s="4" t="s">
        <v>2</v>
      </c>
      <c r="D78" s="84">
        <v>2</v>
      </c>
      <c r="E78" s="84">
        <v>17</v>
      </c>
      <c r="F78" s="84">
        <v>20</v>
      </c>
      <c r="G78" s="84">
        <v>25</v>
      </c>
      <c r="H78" s="84">
        <v>1</v>
      </c>
      <c r="I78" s="84">
        <v>7</v>
      </c>
      <c r="J78" s="84" t="s">
        <v>625</v>
      </c>
      <c r="K78" s="86">
        <f t="shared" si="5"/>
        <v>25</v>
      </c>
      <c r="L78" s="86">
        <v>1750</v>
      </c>
      <c r="M78" s="87">
        <f t="shared" si="6"/>
        <v>7.4673710669175595</v>
      </c>
      <c r="N78" s="88" t="s">
        <v>622</v>
      </c>
      <c r="O78" s="88">
        <f t="shared" si="4"/>
        <v>3.4814814280688227</v>
      </c>
      <c r="Q78" s="89">
        <f t="shared" si="7"/>
        <v>32.507844455374141</v>
      </c>
      <c r="R78" s="90"/>
      <c r="W78" s="91"/>
    </row>
    <row r="79" spans="1:23" x14ac:dyDescent="0.25">
      <c r="A79" s="3">
        <v>41292</v>
      </c>
      <c r="B79" s="4" t="s">
        <v>6</v>
      </c>
      <c r="C79" s="4" t="s">
        <v>2</v>
      </c>
      <c r="D79" s="84">
        <v>2</v>
      </c>
      <c r="E79" s="84">
        <v>19</v>
      </c>
      <c r="F79" s="84">
        <v>22</v>
      </c>
      <c r="G79" s="84">
        <v>55</v>
      </c>
      <c r="H79" s="84">
        <v>1</v>
      </c>
      <c r="I79" s="84">
        <v>20</v>
      </c>
      <c r="J79" s="84" t="s">
        <v>625</v>
      </c>
      <c r="K79" s="86">
        <f t="shared" si="5"/>
        <v>55</v>
      </c>
      <c r="L79" s="86">
        <v>12100</v>
      </c>
      <c r="M79" s="87">
        <f t="shared" si="6"/>
        <v>9.4009607315848331</v>
      </c>
      <c r="N79" s="88" t="s">
        <v>622</v>
      </c>
      <c r="O79" s="88">
        <f t="shared" si="4"/>
        <v>4.2174056544411878</v>
      </c>
      <c r="Q79" s="89">
        <f t="shared" si="7"/>
        <v>67.857210677802954</v>
      </c>
      <c r="R79" s="90"/>
      <c r="W79" s="91"/>
    </row>
    <row r="80" spans="1:23" x14ac:dyDescent="0.25">
      <c r="A80" s="3">
        <v>41292</v>
      </c>
      <c r="B80" s="4" t="s">
        <v>6</v>
      </c>
      <c r="C80" s="4" t="s">
        <v>2</v>
      </c>
      <c r="D80" s="84">
        <v>2</v>
      </c>
      <c r="E80" s="84">
        <v>20</v>
      </c>
      <c r="F80" s="84">
        <v>30</v>
      </c>
      <c r="G80" s="84">
        <v>68</v>
      </c>
      <c r="H80" s="84">
        <v>1</v>
      </c>
      <c r="I80" s="84">
        <v>25</v>
      </c>
      <c r="J80" s="84" t="s">
        <v>625</v>
      </c>
      <c r="K80" s="86">
        <f t="shared" si="5"/>
        <v>68</v>
      </c>
      <c r="L80" s="86">
        <v>25500</v>
      </c>
      <c r="M80" s="87">
        <f t="shared" si="6"/>
        <v>10.146433731146518</v>
      </c>
      <c r="N80" s="88" t="s">
        <v>622</v>
      </c>
      <c r="O80" s="88">
        <f t="shared" si="4"/>
        <v>4.5011326780743648</v>
      </c>
      <c r="Q80" s="89">
        <f t="shared" si="7"/>
        <v>90.119149497443445</v>
      </c>
      <c r="R80" s="90"/>
      <c r="W80" s="91"/>
    </row>
    <row r="81" spans="1:23" x14ac:dyDescent="0.25">
      <c r="A81" s="3">
        <v>41292</v>
      </c>
      <c r="B81" s="4" t="s">
        <v>6</v>
      </c>
      <c r="C81" s="4" t="s">
        <v>2</v>
      </c>
      <c r="D81" s="84">
        <v>2</v>
      </c>
      <c r="E81" s="84">
        <v>21</v>
      </c>
      <c r="F81" s="84">
        <v>32</v>
      </c>
      <c r="G81" s="84">
        <v>27</v>
      </c>
      <c r="H81" s="84">
        <v>1</v>
      </c>
      <c r="I81" s="84">
        <v>15</v>
      </c>
      <c r="J81" s="84" t="s">
        <v>625</v>
      </c>
      <c r="K81" s="86">
        <f t="shared" si="5"/>
        <v>27</v>
      </c>
      <c r="L81" s="86">
        <v>6480</v>
      </c>
      <c r="M81" s="87">
        <f t="shared" si="6"/>
        <v>8.7764757893463212</v>
      </c>
      <c r="N81" s="88" t="s">
        <v>622</v>
      </c>
      <c r="O81" s="88">
        <f t="shared" si="4"/>
        <v>3.9797266854252094</v>
      </c>
      <c r="Q81" s="89">
        <f t="shared" si="7"/>
        <v>53.502409240739276</v>
      </c>
      <c r="R81" s="90"/>
      <c r="W81" s="91"/>
    </row>
    <row r="82" spans="1:23" x14ac:dyDescent="0.25">
      <c r="A82" s="3">
        <v>41292</v>
      </c>
      <c r="B82" s="4" t="s">
        <v>6</v>
      </c>
      <c r="C82" s="4" t="s">
        <v>2</v>
      </c>
      <c r="D82" s="84">
        <v>3</v>
      </c>
      <c r="E82" s="84">
        <v>1</v>
      </c>
      <c r="F82" s="84">
        <v>27</v>
      </c>
      <c r="G82" s="84">
        <v>41</v>
      </c>
      <c r="H82" s="84">
        <v>30</v>
      </c>
      <c r="I82" s="84">
        <v>30</v>
      </c>
      <c r="J82" s="84" t="s">
        <v>35</v>
      </c>
      <c r="K82" s="86">
        <f t="shared" si="5"/>
        <v>1230</v>
      </c>
      <c r="L82" s="86">
        <v>33210</v>
      </c>
      <c r="M82" s="87">
        <f t="shared" si="6"/>
        <v>10.410606314370792</v>
      </c>
      <c r="N82" s="88" t="s">
        <v>622</v>
      </c>
      <c r="O82" s="88">
        <f t="shared" si="4"/>
        <v>4.6016767632495235</v>
      </c>
      <c r="Q82" s="89">
        <f t="shared" si="7"/>
        <v>99.651267216322537</v>
      </c>
      <c r="R82" s="90">
        <v>3.1415899999999999</v>
      </c>
      <c r="S82" s="19">
        <f>SUM(Q82)</f>
        <v>99.651267216322537</v>
      </c>
      <c r="T82" s="89">
        <f>S82/R82</f>
        <v>31.720010318444654</v>
      </c>
      <c r="U82" s="19">
        <f>T82*0.01</f>
        <v>0.31720010318444652</v>
      </c>
      <c r="V82" s="154">
        <f>U82*0.4</f>
        <v>0.12688004127377861</v>
      </c>
      <c r="W82" s="91"/>
    </row>
    <row r="83" spans="1:23" x14ac:dyDescent="0.25">
      <c r="A83" s="3">
        <v>41292</v>
      </c>
      <c r="B83" s="4" t="s">
        <v>6</v>
      </c>
      <c r="C83" s="4" t="s">
        <v>2</v>
      </c>
      <c r="D83" s="84">
        <v>4</v>
      </c>
      <c r="E83" s="84">
        <v>1</v>
      </c>
      <c r="F83" s="84">
        <v>60</v>
      </c>
      <c r="G83" s="84">
        <v>95</v>
      </c>
      <c r="H83" s="84">
        <v>97</v>
      </c>
      <c r="I83" s="84">
        <v>97</v>
      </c>
      <c r="J83" s="84" t="s">
        <v>35</v>
      </c>
      <c r="K83" s="86">
        <f t="shared" si="5"/>
        <v>9215</v>
      </c>
      <c r="L83" s="86">
        <v>552900</v>
      </c>
      <c r="M83" s="87">
        <f t="shared" si="6"/>
        <v>13.222932432326024</v>
      </c>
      <c r="N83" s="88">
        <f>(0.5576*M83)-0.4001</f>
        <v>6.9730071242649903</v>
      </c>
      <c r="O83" s="88" t="s">
        <v>622</v>
      </c>
      <c r="Q83" s="89">
        <f>EXP(N83)</f>
        <v>1067.4278171962183</v>
      </c>
      <c r="R83" s="90">
        <v>7.0685775</v>
      </c>
      <c r="S83" s="19">
        <f>SUM(Q83:Q90)</f>
        <v>3814.1091010241512</v>
      </c>
      <c r="T83" s="89">
        <f>S83/R83</f>
        <v>539.58651525347943</v>
      </c>
      <c r="U83" s="19">
        <f>T83*0.01</f>
        <v>5.3958651525347943</v>
      </c>
      <c r="V83" s="154">
        <f>U83*0.4</f>
        <v>2.1583460610139178</v>
      </c>
      <c r="W83" s="91"/>
    </row>
    <row r="84" spans="1:23" x14ac:dyDescent="0.25">
      <c r="A84" s="3">
        <v>41292</v>
      </c>
      <c r="B84" s="4" t="s">
        <v>6</v>
      </c>
      <c r="C84" s="4" t="s">
        <v>2</v>
      </c>
      <c r="D84" s="84">
        <v>4</v>
      </c>
      <c r="E84" s="84">
        <v>2</v>
      </c>
      <c r="F84" s="84">
        <v>43</v>
      </c>
      <c r="G84" s="84">
        <v>110</v>
      </c>
      <c r="H84" s="84">
        <v>1</v>
      </c>
      <c r="I84" s="84">
        <v>40</v>
      </c>
      <c r="J84" s="84" t="s">
        <v>625</v>
      </c>
      <c r="K84" s="86">
        <f t="shared" si="5"/>
        <v>110</v>
      </c>
      <c r="L84" s="86">
        <v>94600</v>
      </c>
      <c r="M84" s="87">
        <f t="shared" si="6"/>
        <v>11.45741275503997</v>
      </c>
      <c r="N84" s="88" t="s">
        <v>622</v>
      </c>
      <c r="O84" s="88">
        <f>(0.3806*M84)+0.6394</f>
        <v>5.0000912945682128</v>
      </c>
      <c r="Q84" s="89">
        <f>EXP(O84)</f>
        <v>148.42670903636224</v>
      </c>
      <c r="R84" s="90"/>
      <c r="W84" s="91"/>
    </row>
    <row r="85" spans="1:23" x14ac:dyDescent="0.25">
      <c r="A85" s="3">
        <v>41292</v>
      </c>
      <c r="B85" s="4" t="s">
        <v>6</v>
      </c>
      <c r="C85" s="4" t="s">
        <v>2</v>
      </c>
      <c r="D85" s="84">
        <v>4</v>
      </c>
      <c r="E85" s="84">
        <v>3</v>
      </c>
      <c r="F85" s="84">
        <v>47</v>
      </c>
      <c r="G85" s="84">
        <v>60</v>
      </c>
      <c r="H85" s="84">
        <v>1</v>
      </c>
      <c r="I85" s="84">
        <v>20</v>
      </c>
      <c r="J85" s="84" t="s">
        <v>625</v>
      </c>
      <c r="K85" s="86">
        <f t="shared" si="5"/>
        <v>60</v>
      </c>
      <c r="L85" s="86">
        <v>28200</v>
      </c>
      <c r="M85" s="87">
        <f t="shared" si="6"/>
        <v>10.247077256926206</v>
      </c>
      <c r="N85" s="88" t="s">
        <v>622</v>
      </c>
      <c r="O85" s="88">
        <f>(0.3806*M85)+0.6394</f>
        <v>4.539437603986114</v>
      </c>
      <c r="Q85" s="89">
        <f>EXP(O85)</f>
        <v>93.638123600869449</v>
      </c>
      <c r="R85" s="90"/>
      <c r="W85" s="91" t="s">
        <v>635</v>
      </c>
    </row>
    <row r="86" spans="1:23" x14ac:dyDescent="0.25">
      <c r="A86" s="3">
        <v>41292</v>
      </c>
      <c r="B86" s="4" t="s">
        <v>6</v>
      </c>
      <c r="C86" s="4" t="s">
        <v>2</v>
      </c>
      <c r="D86" s="84">
        <v>4</v>
      </c>
      <c r="E86" s="84">
        <v>4</v>
      </c>
      <c r="F86" s="84">
        <v>55</v>
      </c>
      <c r="G86" s="84">
        <v>86</v>
      </c>
      <c r="H86" s="84">
        <v>91</v>
      </c>
      <c r="I86" s="84">
        <v>91</v>
      </c>
      <c r="J86" s="84" t="s">
        <v>35</v>
      </c>
      <c r="K86" s="86">
        <f t="shared" si="5"/>
        <v>7826</v>
      </c>
      <c r="L86" s="86">
        <v>430430</v>
      </c>
      <c r="M86" s="87">
        <f t="shared" si="6"/>
        <v>12.972539988002829</v>
      </c>
      <c r="N86" s="88">
        <f>(0.5576*M86)-0.4001</f>
        <v>6.8333882973103774</v>
      </c>
      <c r="O86" s="88" t="s">
        <v>622</v>
      </c>
      <c r="Q86" s="89">
        <f>EXP(N86)</f>
        <v>928.33095087760091</v>
      </c>
      <c r="R86" s="90"/>
      <c r="W86" s="91"/>
    </row>
    <row r="87" spans="1:23" x14ac:dyDescent="0.25">
      <c r="A87" s="3">
        <v>41292</v>
      </c>
      <c r="B87" s="4" t="s">
        <v>6</v>
      </c>
      <c r="C87" s="4" t="s">
        <v>2</v>
      </c>
      <c r="D87" s="84">
        <v>4</v>
      </c>
      <c r="E87" s="84">
        <v>5</v>
      </c>
      <c r="F87" s="84">
        <v>62</v>
      </c>
      <c r="G87" s="84">
        <v>97</v>
      </c>
      <c r="H87" s="84">
        <v>127</v>
      </c>
      <c r="I87" s="84">
        <v>127</v>
      </c>
      <c r="J87" s="84" t="s">
        <v>35</v>
      </c>
      <c r="K87" s="86">
        <f t="shared" si="5"/>
        <v>12319</v>
      </c>
      <c r="L87" s="86">
        <v>763778</v>
      </c>
      <c r="M87" s="87">
        <f t="shared" si="6"/>
        <v>13.546032450007065</v>
      </c>
      <c r="N87" s="88">
        <f>(0.5576*M87)-0.4001</f>
        <v>7.1531676941239386</v>
      </c>
      <c r="O87" s="88" t="s">
        <v>622</v>
      </c>
      <c r="P87" s="15">
        <v>777.07901662424854</v>
      </c>
      <c r="Q87" s="89">
        <f>EXP(N87)</f>
        <v>1278.1483322477875</v>
      </c>
      <c r="R87" s="90"/>
      <c r="W87" s="91"/>
    </row>
    <row r="88" spans="1:23" x14ac:dyDescent="0.25">
      <c r="A88" s="3">
        <v>41292</v>
      </c>
      <c r="B88" s="4" t="s">
        <v>6</v>
      </c>
      <c r="C88" s="4" t="s">
        <v>2</v>
      </c>
      <c r="D88" s="84">
        <v>4</v>
      </c>
      <c r="E88" s="84">
        <v>6</v>
      </c>
      <c r="F88" s="84">
        <v>19</v>
      </c>
      <c r="G88" s="84">
        <v>63</v>
      </c>
      <c r="H88" s="84">
        <v>59</v>
      </c>
      <c r="I88" s="84">
        <v>59</v>
      </c>
      <c r="J88" s="84" t="s">
        <v>35</v>
      </c>
      <c r="K88" s="86">
        <f t="shared" si="5"/>
        <v>3717</v>
      </c>
      <c r="L88" s="86">
        <v>70623</v>
      </c>
      <c r="M88" s="87">
        <f t="shared" si="6"/>
        <v>11.165111149463693</v>
      </c>
      <c r="N88" s="88" t="s">
        <v>622</v>
      </c>
      <c r="O88" s="88">
        <f t="shared" ref="O88:O132" si="8">(0.3806*M88)+0.6394</f>
        <v>4.8888413034858811</v>
      </c>
      <c r="Q88" s="89">
        <f t="shared" ref="Q88:Q132" si="9">EXP(O88)</f>
        <v>132.79961042427453</v>
      </c>
      <c r="R88" s="90"/>
      <c r="W88" s="91" t="s">
        <v>636</v>
      </c>
    </row>
    <row r="89" spans="1:23" x14ac:dyDescent="0.25">
      <c r="A89" s="3">
        <v>41292</v>
      </c>
      <c r="B89" s="4" t="s">
        <v>6</v>
      </c>
      <c r="C89" s="4" t="s">
        <v>2</v>
      </c>
      <c r="D89" s="84">
        <v>4</v>
      </c>
      <c r="E89" s="84">
        <v>7</v>
      </c>
      <c r="F89" s="84">
        <v>27</v>
      </c>
      <c r="G89" s="84">
        <v>42</v>
      </c>
      <c r="H89" s="84">
        <v>1</v>
      </c>
      <c r="I89" s="84">
        <v>20</v>
      </c>
      <c r="J89" s="84" t="s">
        <v>625</v>
      </c>
      <c r="K89" s="86">
        <f t="shared" si="5"/>
        <v>42</v>
      </c>
      <c r="L89" s="86">
        <v>11340</v>
      </c>
      <c r="M89" s="87">
        <f t="shared" si="6"/>
        <v>9.3360915772817439</v>
      </c>
      <c r="N89" s="88" t="s">
        <v>622</v>
      </c>
      <c r="O89" s="88">
        <f t="shared" si="8"/>
        <v>4.1927164543134312</v>
      </c>
      <c r="Q89" s="89">
        <f t="shared" si="9"/>
        <v>66.202382671602578</v>
      </c>
      <c r="R89" s="90"/>
      <c r="W89" s="91" t="s">
        <v>637</v>
      </c>
    </row>
    <row r="90" spans="1:23" x14ac:dyDescent="0.25">
      <c r="A90" s="3">
        <v>41292</v>
      </c>
      <c r="B90" s="4" t="s">
        <v>6</v>
      </c>
      <c r="C90" s="4" t="s">
        <v>2</v>
      </c>
      <c r="D90" s="84">
        <v>4</v>
      </c>
      <c r="E90" s="84">
        <v>8</v>
      </c>
      <c r="F90" s="84">
        <v>24</v>
      </c>
      <c r="G90" s="84">
        <v>78</v>
      </c>
      <c r="H90" s="84">
        <v>1</v>
      </c>
      <c r="I90" s="84">
        <v>35</v>
      </c>
      <c r="J90" s="84" t="s">
        <v>625</v>
      </c>
      <c r="K90" s="86">
        <f t="shared" si="5"/>
        <v>78</v>
      </c>
      <c r="L90" s="86">
        <v>32760</v>
      </c>
      <c r="M90" s="87">
        <f t="shared" si="6"/>
        <v>10.396963537967006</v>
      </c>
      <c r="N90" s="88" t="s">
        <v>622</v>
      </c>
      <c r="O90" s="88">
        <f t="shared" si="8"/>
        <v>4.5964843225502419</v>
      </c>
      <c r="Q90" s="89">
        <f t="shared" si="9"/>
        <v>99.135174969435852</v>
      </c>
      <c r="R90" s="90"/>
      <c r="W90" s="91"/>
    </row>
    <row r="91" spans="1:23" x14ac:dyDescent="0.25">
      <c r="A91" s="3">
        <v>41292</v>
      </c>
      <c r="B91" s="4" t="s">
        <v>6</v>
      </c>
      <c r="C91" s="4" t="s">
        <v>2</v>
      </c>
      <c r="D91" s="84">
        <v>5</v>
      </c>
      <c r="E91" s="84">
        <v>1</v>
      </c>
      <c r="F91" s="84">
        <v>12</v>
      </c>
      <c r="G91" s="84">
        <v>29</v>
      </c>
      <c r="H91" s="84">
        <v>1</v>
      </c>
      <c r="I91" s="84">
        <v>17</v>
      </c>
      <c r="J91" s="84" t="s">
        <v>625</v>
      </c>
      <c r="K91" s="86">
        <f t="shared" si="5"/>
        <v>29</v>
      </c>
      <c r="L91" s="86">
        <v>2958</v>
      </c>
      <c r="M91" s="87">
        <f t="shared" si="6"/>
        <v>7.9922686432707453</v>
      </c>
      <c r="N91" s="88" t="s">
        <v>622</v>
      </c>
      <c r="O91" s="88">
        <f t="shared" si="8"/>
        <v>3.6812574456288454</v>
      </c>
      <c r="Q91" s="89">
        <f t="shared" si="9"/>
        <v>39.696278614475219</v>
      </c>
      <c r="R91" s="90">
        <v>3.1415899999999999</v>
      </c>
      <c r="S91" s="19">
        <f>SUM(Q91:Q105)</f>
        <v>588.36304737804574</v>
      </c>
      <c r="T91" s="89">
        <f>S91/R91</f>
        <v>187.28193283593524</v>
      </c>
      <c r="U91" s="19">
        <f>T91*0.01</f>
        <v>1.8728193283593524</v>
      </c>
      <c r="V91" s="154">
        <f>U91*0.4</f>
        <v>0.749127731343741</v>
      </c>
      <c r="W91" s="91"/>
    </row>
    <row r="92" spans="1:23" x14ac:dyDescent="0.25">
      <c r="A92" s="3">
        <v>41292</v>
      </c>
      <c r="B92" s="4" t="s">
        <v>6</v>
      </c>
      <c r="C92" s="4" t="s">
        <v>2</v>
      </c>
      <c r="D92" s="84">
        <v>5</v>
      </c>
      <c r="E92" s="84">
        <v>2</v>
      </c>
      <c r="F92" s="84">
        <v>13</v>
      </c>
      <c r="G92" s="84">
        <v>16</v>
      </c>
      <c r="H92" s="84">
        <v>1</v>
      </c>
      <c r="I92" s="84">
        <v>12</v>
      </c>
      <c r="J92" s="84" t="s">
        <v>625</v>
      </c>
      <c r="K92" s="86">
        <f t="shared" si="5"/>
        <v>16</v>
      </c>
      <c r="L92" s="86">
        <v>1248</v>
      </c>
      <c r="M92" s="87">
        <f t="shared" si="6"/>
        <v>7.1292975489293733</v>
      </c>
      <c r="N92" s="88" t="s">
        <v>622</v>
      </c>
      <c r="O92" s="88">
        <f t="shared" si="8"/>
        <v>3.352810647122519</v>
      </c>
      <c r="Q92" s="89">
        <f t="shared" si="9"/>
        <v>28.582957457670663</v>
      </c>
      <c r="R92" s="90"/>
      <c r="W92" s="91"/>
    </row>
    <row r="93" spans="1:23" x14ac:dyDescent="0.25">
      <c r="A93" s="3">
        <v>41292</v>
      </c>
      <c r="B93" s="4" t="s">
        <v>6</v>
      </c>
      <c r="C93" s="4" t="s">
        <v>2</v>
      </c>
      <c r="D93" s="84">
        <v>5</v>
      </c>
      <c r="E93" s="84">
        <v>3</v>
      </c>
      <c r="F93" s="84">
        <v>6</v>
      </c>
      <c r="G93" s="84">
        <v>19</v>
      </c>
      <c r="H93" s="84">
        <v>1</v>
      </c>
      <c r="I93" s="84">
        <v>7</v>
      </c>
      <c r="J93" s="84" t="s">
        <v>625</v>
      </c>
      <c r="K93" s="86">
        <f t="shared" si="5"/>
        <v>19</v>
      </c>
      <c r="L93" s="86">
        <v>399</v>
      </c>
      <c r="M93" s="87">
        <f t="shared" si="6"/>
        <v>5.9889614168898637</v>
      </c>
      <c r="N93" s="88" t="s">
        <v>622</v>
      </c>
      <c r="O93" s="88">
        <f t="shared" si="8"/>
        <v>2.9187987152682817</v>
      </c>
      <c r="Q93" s="89">
        <f t="shared" si="9"/>
        <v>18.519027467186593</v>
      </c>
      <c r="R93" s="90"/>
      <c r="W93" s="91"/>
    </row>
    <row r="94" spans="1:23" x14ac:dyDescent="0.25">
      <c r="A94" s="3">
        <v>41292</v>
      </c>
      <c r="B94" s="4" t="s">
        <v>6</v>
      </c>
      <c r="C94" s="4" t="s">
        <v>2</v>
      </c>
      <c r="D94" s="84">
        <v>5</v>
      </c>
      <c r="E94" s="84">
        <v>4</v>
      </c>
      <c r="F94" s="84">
        <v>17</v>
      </c>
      <c r="G94" s="84">
        <v>27</v>
      </c>
      <c r="H94" s="84">
        <v>1</v>
      </c>
      <c r="I94" s="84">
        <v>16</v>
      </c>
      <c r="J94" s="84" t="s">
        <v>625</v>
      </c>
      <c r="K94" s="86">
        <f t="shared" si="5"/>
        <v>27</v>
      </c>
      <c r="L94" s="86">
        <v>3672</v>
      </c>
      <c r="M94" s="87">
        <f t="shared" si="6"/>
        <v>8.2084917517403806</v>
      </c>
      <c r="N94" s="88" t="s">
        <v>622</v>
      </c>
      <c r="O94" s="88">
        <f t="shared" si="8"/>
        <v>3.7635519607123884</v>
      </c>
      <c r="Q94" s="89">
        <f t="shared" si="9"/>
        <v>43.101248349354037</v>
      </c>
      <c r="R94" s="90"/>
      <c r="W94" s="91"/>
    </row>
    <row r="95" spans="1:23" x14ac:dyDescent="0.25">
      <c r="A95" s="3">
        <v>41292</v>
      </c>
      <c r="B95" s="4" t="s">
        <v>6</v>
      </c>
      <c r="C95" s="4" t="s">
        <v>2</v>
      </c>
      <c r="D95" s="84">
        <v>5</v>
      </c>
      <c r="E95" s="84">
        <v>5</v>
      </c>
      <c r="F95" s="84">
        <v>13</v>
      </c>
      <c r="G95" s="84">
        <v>35</v>
      </c>
      <c r="H95" s="84">
        <v>18</v>
      </c>
      <c r="I95" s="84">
        <v>18</v>
      </c>
      <c r="J95" s="84" t="s">
        <v>628</v>
      </c>
      <c r="K95" s="86">
        <f t="shared" si="5"/>
        <v>630</v>
      </c>
      <c r="L95" s="86">
        <v>8190</v>
      </c>
      <c r="M95" s="87">
        <f t="shared" si="6"/>
        <v>9.0106691768471148</v>
      </c>
      <c r="N95" s="88" t="s">
        <v>622</v>
      </c>
      <c r="O95" s="88">
        <f t="shared" si="8"/>
        <v>4.0688606887080114</v>
      </c>
      <c r="Q95" s="89">
        <f t="shared" si="9"/>
        <v>58.490285973111568</v>
      </c>
      <c r="R95" s="90"/>
      <c r="W95" s="91"/>
    </row>
    <row r="96" spans="1:23" x14ac:dyDescent="0.25">
      <c r="A96" s="3">
        <v>41292</v>
      </c>
      <c r="B96" s="4" t="s">
        <v>6</v>
      </c>
      <c r="C96" s="4" t="s">
        <v>2</v>
      </c>
      <c r="D96" s="84">
        <v>5</v>
      </c>
      <c r="E96" s="84">
        <v>6</v>
      </c>
      <c r="F96" s="84">
        <v>15</v>
      </c>
      <c r="G96" s="84">
        <v>22</v>
      </c>
      <c r="H96" s="84">
        <v>12</v>
      </c>
      <c r="I96" s="84">
        <v>12</v>
      </c>
      <c r="J96" s="84" t="s">
        <v>628</v>
      </c>
      <c r="K96" s="86">
        <f t="shared" si="5"/>
        <v>264</v>
      </c>
      <c r="L96" s="86">
        <v>3960</v>
      </c>
      <c r="M96" s="87">
        <f t="shared" si="6"/>
        <v>8.2839993042485265</v>
      </c>
      <c r="N96" s="88" t="s">
        <v>622</v>
      </c>
      <c r="O96" s="88">
        <f t="shared" si="8"/>
        <v>3.7922901351969891</v>
      </c>
      <c r="Q96" s="89">
        <f t="shared" si="9"/>
        <v>44.357869560789553</v>
      </c>
      <c r="R96" s="90"/>
      <c r="W96" s="91"/>
    </row>
    <row r="97" spans="1:23" x14ac:dyDescent="0.25">
      <c r="A97" s="3">
        <v>41292</v>
      </c>
      <c r="B97" s="4" t="s">
        <v>6</v>
      </c>
      <c r="C97" s="4" t="s">
        <v>2</v>
      </c>
      <c r="D97" s="84">
        <v>5</v>
      </c>
      <c r="E97" s="84">
        <v>7</v>
      </c>
      <c r="F97" s="84">
        <v>13</v>
      </c>
      <c r="G97" s="84">
        <v>30</v>
      </c>
      <c r="H97" s="84">
        <v>13</v>
      </c>
      <c r="I97" s="84">
        <v>13</v>
      </c>
      <c r="J97" s="84" t="s">
        <v>628</v>
      </c>
      <c r="K97" s="86">
        <f t="shared" si="5"/>
        <v>390</v>
      </c>
      <c r="L97" s="86">
        <v>5070</v>
      </c>
      <c r="M97" s="87">
        <f t="shared" si="6"/>
        <v>8.5310960965852285</v>
      </c>
      <c r="N97" s="88" t="s">
        <v>622</v>
      </c>
      <c r="O97" s="88">
        <f t="shared" si="8"/>
        <v>3.8863351743603376</v>
      </c>
      <c r="Q97" s="89">
        <f t="shared" si="9"/>
        <v>48.731964711620755</v>
      </c>
      <c r="R97" s="90"/>
      <c r="W97" s="91"/>
    </row>
    <row r="98" spans="1:23" x14ac:dyDescent="0.25">
      <c r="A98" s="3">
        <v>41292</v>
      </c>
      <c r="B98" s="4" t="s">
        <v>6</v>
      </c>
      <c r="C98" s="4" t="s">
        <v>2</v>
      </c>
      <c r="D98" s="84">
        <v>5</v>
      </c>
      <c r="E98" s="84">
        <v>8</v>
      </c>
      <c r="F98" s="84">
        <v>16</v>
      </c>
      <c r="G98" s="84">
        <v>37</v>
      </c>
      <c r="H98" s="84">
        <v>25</v>
      </c>
      <c r="I98" s="84">
        <v>25</v>
      </c>
      <c r="J98" s="84" t="s">
        <v>628</v>
      </c>
      <c r="K98" s="86">
        <f t="shared" si="5"/>
        <v>925</v>
      </c>
      <c r="L98" s="86">
        <v>14800</v>
      </c>
      <c r="M98" s="87">
        <f t="shared" si="6"/>
        <v>9.6023824597522065</v>
      </c>
      <c r="N98" s="88" t="s">
        <v>622</v>
      </c>
      <c r="O98" s="88">
        <f t="shared" si="8"/>
        <v>4.2940667641816894</v>
      </c>
      <c r="Q98" s="89">
        <f t="shared" si="9"/>
        <v>73.263810119515867</v>
      </c>
      <c r="R98" s="90"/>
      <c r="W98" s="91"/>
    </row>
    <row r="99" spans="1:23" x14ac:dyDescent="0.25">
      <c r="A99" s="3">
        <v>41292</v>
      </c>
      <c r="B99" s="4" t="s">
        <v>6</v>
      </c>
      <c r="C99" s="4" t="s">
        <v>2</v>
      </c>
      <c r="D99" s="84">
        <v>5</v>
      </c>
      <c r="E99" s="84">
        <v>9</v>
      </c>
      <c r="F99" s="84">
        <v>8</v>
      </c>
      <c r="G99" s="84">
        <v>18</v>
      </c>
      <c r="H99" s="84">
        <v>14</v>
      </c>
      <c r="I99" s="84">
        <v>14</v>
      </c>
      <c r="J99" s="84" t="s">
        <v>35</v>
      </c>
      <c r="K99" s="86">
        <f t="shared" si="5"/>
        <v>252</v>
      </c>
      <c r="L99" s="86">
        <v>2016</v>
      </c>
      <c r="M99" s="87">
        <f t="shared" si="6"/>
        <v>7.6088706291912596</v>
      </c>
      <c r="N99" s="88" t="s">
        <v>622</v>
      </c>
      <c r="O99" s="88">
        <f t="shared" si="8"/>
        <v>3.5353361614701937</v>
      </c>
      <c r="Q99" s="89">
        <f t="shared" si="9"/>
        <v>34.306545314758729</v>
      </c>
      <c r="R99" s="90"/>
      <c r="W99" s="91"/>
    </row>
    <row r="100" spans="1:23" x14ac:dyDescent="0.25">
      <c r="A100" s="3">
        <v>41292</v>
      </c>
      <c r="B100" s="4" t="s">
        <v>6</v>
      </c>
      <c r="C100" s="4" t="s">
        <v>2</v>
      </c>
      <c r="D100" s="84">
        <v>5</v>
      </c>
      <c r="E100" s="84">
        <v>10</v>
      </c>
      <c r="F100" s="84">
        <v>8</v>
      </c>
      <c r="G100" s="84">
        <v>13</v>
      </c>
      <c r="H100" s="84">
        <v>11</v>
      </c>
      <c r="I100" s="84">
        <v>11</v>
      </c>
      <c r="J100" s="84" t="s">
        <v>628</v>
      </c>
      <c r="K100" s="86">
        <f t="shared" si="5"/>
        <v>143</v>
      </c>
      <c r="L100" s="86">
        <v>1144</v>
      </c>
      <c r="M100" s="87">
        <f t="shared" si="6"/>
        <v>7.0422861719397432</v>
      </c>
      <c r="N100" s="88" t="s">
        <v>622</v>
      </c>
      <c r="O100" s="88">
        <f t="shared" si="8"/>
        <v>3.3196941170402665</v>
      </c>
      <c r="Q100" s="89">
        <f t="shared" si="9"/>
        <v>27.651891022500564</v>
      </c>
      <c r="R100" s="90"/>
      <c r="W100" s="91"/>
    </row>
    <row r="101" spans="1:23" x14ac:dyDescent="0.25">
      <c r="A101" s="3">
        <v>41292</v>
      </c>
      <c r="B101" s="4" t="s">
        <v>6</v>
      </c>
      <c r="C101" s="4" t="s">
        <v>2</v>
      </c>
      <c r="D101" s="84">
        <v>5</v>
      </c>
      <c r="E101" s="84">
        <v>11</v>
      </c>
      <c r="F101" s="84">
        <v>15</v>
      </c>
      <c r="G101" s="84">
        <v>27</v>
      </c>
      <c r="H101" s="84">
        <v>23</v>
      </c>
      <c r="I101" s="84">
        <v>23</v>
      </c>
      <c r="J101" s="84" t="s">
        <v>628</v>
      </c>
      <c r="K101" s="86">
        <f t="shared" si="5"/>
        <v>621</v>
      </c>
      <c r="L101" s="86">
        <v>9315</v>
      </c>
      <c r="M101" s="87">
        <f t="shared" si="6"/>
        <v>9.1393812830356893</v>
      </c>
      <c r="N101" s="88" t="s">
        <v>622</v>
      </c>
      <c r="O101" s="88">
        <f t="shared" si="8"/>
        <v>4.1178485163233836</v>
      </c>
      <c r="Q101" s="89">
        <f t="shared" si="9"/>
        <v>61.426940932663499</v>
      </c>
      <c r="R101" s="90"/>
      <c r="W101" s="91"/>
    </row>
    <row r="102" spans="1:23" x14ac:dyDescent="0.25">
      <c r="A102" s="3">
        <v>41292</v>
      </c>
      <c r="B102" s="4" t="s">
        <v>6</v>
      </c>
      <c r="C102" s="4" t="s">
        <v>2</v>
      </c>
      <c r="D102" s="84">
        <v>5</v>
      </c>
      <c r="E102" s="84">
        <v>12</v>
      </c>
      <c r="F102" s="84">
        <v>14</v>
      </c>
      <c r="G102" s="84">
        <v>15</v>
      </c>
      <c r="H102" s="84">
        <v>7</v>
      </c>
      <c r="I102" s="84">
        <v>7</v>
      </c>
      <c r="J102" s="84" t="s">
        <v>625</v>
      </c>
      <c r="K102" s="86">
        <f t="shared" si="5"/>
        <v>105</v>
      </c>
      <c r="L102" s="86">
        <v>735</v>
      </c>
      <c r="M102" s="87">
        <f t="shared" si="6"/>
        <v>6.5998704992128365</v>
      </c>
      <c r="N102" s="88" t="s">
        <v>622</v>
      </c>
      <c r="O102" s="88">
        <f t="shared" si="8"/>
        <v>3.1513107120004058</v>
      </c>
      <c r="Q102" s="89">
        <f t="shared" si="9"/>
        <v>23.36667149487409</v>
      </c>
      <c r="R102" s="90"/>
      <c r="W102" s="91"/>
    </row>
    <row r="103" spans="1:23" x14ac:dyDescent="0.25">
      <c r="A103" s="3">
        <v>41292</v>
      </c>
      <c r="B103" s="4" t="s">
        <v>6</v>
      </c>
      <c r="C103" s="4" t="s">
        <v>2</v>
      </c>
      <c r="D103" s="84">
        <v>5</v>
      </c>
      <c r="E103" s="84">
        <v>13</v>
      </c>
      <c r="F103" s="84">
        <v>11</v>
      </c>
      <c r="G103" s="84">
        <v>14</v>
      </c>
      <c r="H103" s="84">
        <v>1</v>
      </c>
      <c r="I103" s="84">
        <v>6</v>
      </c>
      <c r="J103" s="84" t="s">
        <v>625</v>
      </c>
      <c r="K103" s="86">
        <f t="shared" si="5"/>
        <v>14</v>
      </c>
      <c r="L103" s="86">
        <v>462</v>
      </c>
      <c r="M103" s="87">
        <f t="shared" si="6"/>
        <v>6.1355648910817386</v>
      </c>
      <c r="N103" s="88" t="s">
        <v>622</v>
      </c>
      <c r="O103" s="88">
        <f t="shared" si="8"/>
        <v>2.9745959975457099</v>
      </c>
      <c r="Q103" s="89">
        <f t="shared" si="9"/>
        <v>19.581710592198665</v>
      </c>
      <c r="R103" s="90"/>
      <c r="W103" s="91"/>
    </row>
    <row r="104" spans="1:23" x14ac:dyDescent="0.25">
      <c r="A104" s="3">
        <v>41292</v>
      </c>
      <c r="B104" s="4" t="s">
        <v>6</v>
      </c>
      <c r="C104" s="4" t="s">
        <v>2</v>
      </c>
      <c r="D104" s="84">
        <v>5</v>
      </c>
      <c r="E104" s="84">
        <v>14</v>
      </c>
      <c r="F104" s="84">
        <v>9</v>
      </c>
      <c r="G104" s="84">
        <v>7</v>
      </c>
      <c r="H104" s="84">
        <v>1</v>
      </c>
      <c r="I104" s="84">
        <v>5</v>
      </c>
      <c r="J104" s="84" t="s">
        <v>625</v>
      </c>
      <c r="K104" s="86">
        <f t="shared" si="5"/>
        <v>7</v>
      </c>
      <c r="L104" s="86">
        <v>157.5</v>
      </c>
      <c r="M104" s="87">
        <f t="shared" si="6"/>
        <v>5.0594254582656877</v>
      </c>
      <c r="N104" s="88" t="s">
        <v>622</v>
      </c>
      <c r="O104" s="88">
        <f t="shared" si="8"/>
        <v>2.5650173294159204</v>
      </c>
      <c r="Q104" s="89">
        <f t="shared" si="9"/>
        <v>13.000883665438881</v>
      </c>
      <c r="R104" s="90"/>
      <c r="W104" s="91"/>
    </row>
    <row r="105" spans="1:23" x14ac:dyDescent="0.25">
      <c r="A105" s="3">
        <v>41292</v>
      </c>
      <c r="B105" s="4" t="s">
        <v>6</v>
      </c>
      <c r="C105" s="4" t="s">
        <v>2</v>
      </c>
      <c r="D105" s="84">
        <v>5</v>
      </c>
      <c r="E105" s="84">
        <v>15</v>
      </c>
      <c r="F105" s="84">
        <v>11</v>
      </c>
      <c r="G105" s="84">
        <v>34</v>
      </c>
      <c r="H105" s="84">
        <v>18</v>
      </c>
      <c r="I105" s="84">
        <v>18</v>
      </c>
      <c r="J105" s="84" t="s">
        <v>35</v>
      </c>
      <c r="K105" s="86">
        <f t="shared" si="5"/>
        <v>612</v>
      </c>
      <c r="L105" s="86">
        <v>6732</v>
      </c>
      <c r="M105" s="87">
        <f t="shared" si="6"/>
        <v>8.8146275553106967</v>
      </c>
      <c r="N105" s="88" t="s">
        <v>622</v>
      </c>
      <c r="O105" s="88">
        <f t="shared" si="8"/>
        <v>3.9942472475512512</v>
      </c>
      <c r="Q105" s="89">
        <f t="shared" si="9"/>
        <v>54.284962101886975</v>
      </c>
      <c r="R105" s="90"/>
      <c r="W105" s="91"/>
    </row>
    <row r="106" spans="1:23" x14ac:dyDescent="0.25">
      <c r="A106" s="3">
        <v>41292</v>
      </c>
      <c r="B106" s="4" t="s">
        <v>6</v>
      </c>
      <c r="C106" s="4" t="s">
        <v>2</v>
      </c>
      <c r="D106" s="84">
        <v>6</v>
      </c>
      <c r="E106" s="84">
        <v>1</v>
      </c>
      <c r="F106" s="84">
        <v>25</v>
      </c>
      <c r="G106" s="84">
        <v>25</v>
      </c>
      <c r="H106" s="84">
        <v>20</v>
      </c>
      <c r="I106" s="84">
        <v>20</v>
      </c>
      <c r="J106" s="84" t="s">
        <v>628</v>
      </c>
      <c r="K106" s="86">
        <f t="shared" si="5"/>
        <v>500</v>
      </c>
      <c r="L106" s="86">
        <v>12500</v>
      </c>
      <c r="M106" s="87">
        <f t="shared" si="6"/>
        <v>9.4334839232903924</v>
      </c>
      <c r="N106" s="88" t="s">
        <v>622</v>
      </c>
      <c r="O106" s="88">
        <f t="shared" si="8"/>
        <v>4.2297839812043234</v>
      </c>
      <c r="P106" s="15">
        <v>55.099999999999994</v>
      </c>
      <c r="Q106" s="89">
        <f t="shared" si="9"/>
        <v>68.702389563309183</v>
      </c>
      <c r="R106" s="90">
        <v>3.1415899999999999</v>
      </c>
      <c r="S106" s="19">
        <f>SUM(Q106:Q129)</f>
        <v>1715.300425557338</v>
      </c>
      <c r="T106" s="89">
        <f>S106/R106</f>
        <v>545.99754441456014</v>
      </c>
      <c r="U106" s="19">
        <f>T106*0.01</f>
        <v>5.4599754441456012</v>
      </c>
      <c r="V106" s="154">
        <f>U106*0.4</f>
        <v>2.1839901776582407</v>
      </c>
      <c r="W106" s="91"/>
    </row>
    <row r="107" spans="1:23" x14ac:dyDescent="0.25">
      <c r="A107" s="3">
        <v>41292</v>
      </c>
      <c r="B107" s="4" t="s">
        <v>6</v>
      </c>
      <c r="C107" s="4" t="s">
        <v>2</v>
      </c>
      <c r="D107" s="84">
        <v>6</v>
      </c>
      <c r="E107" s="84">
        <v>2</v>
      </c>
      <c r="F107" s="84">
        <v>24</v>
      </c>
      <c r="G107" s="84">
        <v>37</v>
      </c>
      <c r="H107" s="84">
        <v>1</v>
      </c>
      <c r="I107" s="84">
        <v>14</v>
      </c>
      <c r="J107" s="84" t="s">
        <v>625</v>
      </c>
      <c r="K107" s="86">
        <f t="shared" si="5"/>
        <v>37</v>
      </c>
      <c r="L107" s="86">
        <v>6216</v>
      </c>
      <c r="M107" s="87">
        <f t="shared" si="6"/>
        <v>8.7348818920474827</v>
      </c>
      <c r="N107" s="88" t="s">
        <v>622</v>
      </c>
      <c r="O107" s="88">
        <f t="shared" si="8"/>
        <v>3.9638960481132717</v>
      </c>
      <c r="Q107" s="89">
        <f t="shared" si="9"/>
        <v>52.662100862321076</v>
      </c>
      <c r="R107" s="90"/>
      <c r="W107" s="91"/>
    </row>
    <row r="108" spans="1:23" x14ac:dyDescent="0.25">
      <c r="A108" s="3">
        <v>41292</v>
      </c>
      <c r="B108" s="4" t="s">
        <v>6</v>
      </c>
      <c r="C108" s="4" t="s">
        <v>2</v>
      </c>
      <c r="D108" s="84">
        <v>6</v>
      </c>
      <c r="E108" s="84">
        <v>3</v>
      </c>
      <c r="F108" s="84">
        <v>22</v>
      </c>
      <c r="G108" s="84">
        <v>40</v>
      </c>
      <c r="H108" s="84">
        <v>1</v>
      </c>
      <c r="I108" s="84">
        <v>20</v>
      </c>
      <c r="J108" s="84" t="s">
        <v>625</v>
      </c>
      <c r="K108" s="86">
        <f t="shared" si="5"/>
        <v>40</v>
      </c>
      <c r="L108" s="86">
        <v>8800</v>
      </c>
      <c r="M108" s="87">
        <f t="shared" si="6"/>
        <v>9.0825070004662987</v>
      </c>
      <c r="N108" s="88" t="s">
        <v>622</v>
      </c>
      <c r="O108" s="88">
        <f t="shared" si="8"/>
        <v>4.0962021643774733</v>
      </c>
      <c r="Q108" s="89">
        <f t="shared" si="9"/>
        <v>60.111559714025177</v>
      </c>
      <c r="R108" s="90"/>
      <c r="W108" s="91"/>
    </row>
    <row r="109" spans="1:23" x14ac:dyDescent="0.25">
      <c r="A109" s="3">
        <v>41292</v>
      </c>
      <c r="B109" s="4" t="s">
        <v>6</v>
      </c>
      <c r="C109" s="4" t="s">
        <v>2</v>
      </c>
      <c r="D109" s="84">
        <v>6</v>
      </c>
      <c r="E109" s="84">
        <v>4</v>
      </c>
      <c r="F109" s="84">
        <v>20</v>
      </c>
      <c r="G109" s="84">
        <v>20</v>
      </c>
      <c r="H109" s="84">
        <v>12</v>
      </c>
      <c r="I109" s="84">
        <v>12</v>
      </c>
      <c r="J109" s="84" t="s">
        <v>628</v>
      </c>
      <c r="K109" s="86">
        <f t="shared" si="5"/>
        <v>240</v>
      </c>
      <c r="L109" s="86">
        <v>4800</v>
      </c>
      <c r="M109" s="87">
        <f t="shared" si="6"/>
        <v>8.4763711968959825</v>
      </c>
      <c r="N109" s="88" t="s">
        <v>622</v>
      </c>
      <c r="O109" s="88">
        <f t="shared" si="8"/>
        <v>3.8655068775386106</v>
      </c>
      <c r="Q109" s="89">
        <f t="shared" si="9"/>
        <v>47.727458279116384</v>
      </c>
      <c r="R109" s="90"/>
      <c r="W109" s="91"/>
    </row>
    <row r="110" spans="1:23" x14ac:dyDescent="0.25">
      <c r="A110" s="3">
        <v>41292</v>
      </c>
      <c r="B110" s="4" t="s">
        <v>6</v>
      </c>
      <c r="C110" s="4" t="s">
        <v>2</v>
      </c>
      <c r="D110" s="84">
        <v>6</v>
      </c>
      <c r="E110" s="84">
        <v>5</v>
      </c>
      <c r="F110" s="84">
        <v>12</v>
      </c>
      <c r="G110" s="84">
        <v>20</v>
      </c>
      <c r="H110" s="84">
        <v>1</v>
      </c>
      <c r="I110" s="84">
        <v>10</v>
      </c>
      <c r="J110" s="84" t="s">
        <v>625</v>
      </c>
      <c r="K110" s="86">
        <f t="shared" si="5"/>
        <v>20</v>
      </c>
      <c r="L110" s="86">
        <v>1200</v>
      </c>
      <c r="M110" s="87">
        <f t="shared" si="6"/>
        <v>7.0900768357760917</v>
      </c>
      <c r="N110" s="88" t="s">
        <v>622</v>
      </c>
      <c r="O110" s="88">
        <f t="shared" si="8"/>
        <v>3.3378832436963801</v>
      </c>
      <c r="Q110" s="89">
        <f t="shared" si="9"/>
        <v>28.159456866606007</v>
      </c>
      <c r="R110" s="90"/>
      <c r="W110" s="91"/>
    </row>
    <row r="111" spans="1:23" x14ac:dyDescent="0.25">
      <c r="A111" s="3">
        <v>41292</v>
      </c>
      <c r="B111" s="4" t="s">
        <v>6</v>
      </c>
      <c r="C111" s="4" t="s">
        <v>2</v>
      </c>
      <c r="D111" s="84">
        <v>6</v>
      </c>
      <c r="E111" s="84">
        <v>6</v>
      </c>
      <c r="F111" s="84">
        <v>17</v>
      </c>
      <c r="G111" s="84">
        <v>18</v>
      </c>
      <c r="H111" s="84">
        <v>1</v>
      </c>
      <c r="I111" s="84">
        <v>11</v>
      </c>
      <c r="J111" s="84" t="s">
        <v>625</v>
      </c>
      <c r="K111" s="86">
        <f t="shared" si="5"/>
        <v>18</v>
      </c>
      <c r="L111" s="86">
        <v>1683</v>
      </c>
      <c r="M111" s="87">
        <f t="shared" si="6"/>
        <v>7.428333194190806</v>
      </c>
      <c r="N111" s="88" t="s">
        <v>622</v>
      </c>
      <c r="O111" s="88">
        <f t="shared" si="8"/>
        <v>3.4666236137090207</v>
      </c>
      <c r="Q111" s="89">
        <f t="shared" si="9"/>
        <v>32.028419361319678</v>
      </c>
      <c r="R111" s="90"/>
      <c r="W111" s="91"/>
    </row>
    <row r="112" spans="1:23" x14ac:dyDescent="0.25">
      <c r="A112" s="3">
        <v>41292</v>
      </c>
      <c r="B112" s="4" t="s">
        <v>6</v>
      </c>
      <c r="C112" s="4" t="s">
        <v>2</v>
      </c>
      <c r="D112" s="84">
        <v>6</v>
      </c>
      <c r="E112" s="84">
        <v>7</v>
      </c>
      <c r="F112" s="84">
        <v>26</v>
      </c>
      <c r="G112" s="84">
        <v>37</v>
      </c>
      <c r="H112" s="84">
        <v>1</v>
      </c>
      <c r="I112" s="84">
        <v>15</v>
      </c>
      <c r="J112" s="84" t="s">
        <v>625</v>
      </c>
      <c r="K112" s="86">
        <f t="shared" si="5"/>
        <v>37</v>
      </c>
      <c r="L112" s="86">
        <v>7215</v>
      </c>
      <c r="M112" s="87">
        <f t="shared" si="6"/>
        <v>8.8839174712079707</v>
      </c>
      <c r="N112" s="88" t="s">
        <v>622</v>
      </c>
      <c r="O112" s="88">
        <f t="shared" si="8"/>
        <v>4.0206189895417532</v>
      </c>
      <c r="Q112" s="89">
        <f t="shared" si="9"/>
        <v>55.735594901853673</v>
      </c>
      <c r="R112" s="90"/>
      <c r="W112" s="91"/>
    </row>
    <row r="113" spans="1:23" x14ac:dyDescent="0.25">
      <c r="A113" s="3">
        <v>41292</v>
      </c>
      <c r="B113" s="4" t="s">
        <v>6</v>
      </c>
      <c r="C113" s="4" t="s">
        <v>2</v>
      </c>
      <c r="D113" s="84">
        <v>6</v>
      </c>
      <c r="E113" s="84">
        <v>8</v>
      </c>
      <c r="F113" s="84">
        <v>28</v>
      </c>
      <c r="G113" s="84">
        <v>88</v>
      </c>
      <c r="H113" s="84">
        <v>41</v>
      </c>
      <c r="I113" s="84">
        <v>41</v>
      </c>
      <c r="J113" s="84" t="s">
        <v>35</v>
      </c>
      <c r="K113" s="86">
        <f t="shared" si="5"/>
        <v>3608</v>
      </c>
      <c r="L113" s="86">
        <v>101024</v>
      </c>
      <c r="M113" s="87">
        <f t="shared" si="6"/>
        <v>11.523113391357718</v>
      </c>
      <c r="N113" s="88" t="s">
        <v>622</v>
      </c>
      <c r="O113" s="88">
        <f t="shared" si="8"/>
        <v>5.0250969567507475</v>
      </c>
      <c r="Q113" s="89">
        <f t="shared" si="9"/>
        <v>152.18501076153251</v>
      </c>
      <c r="R113" s="90"/>
      <c r="W113" s="91"/>
    </row>
    <row r="114" spans="1:23" x14ac:dyDescent="0.25">
      <c r="A114" s="3">
        <v>41292</v>
      </c>
      <c r="B114" s="4" t="s">
        <v>6</v>
      </c>
      <c r="C114" s="4" t="s">
        <v>2</v>
      </c>
      <c r="D114" s="84">
        <v>6</v>
      </c>
      <c r="E114" s="84">
        <v>9</v>
      </c>
      <c r="F114" s="84">
        <v>19</v>
      </c>
      <c r="G114" s="84">
        <v>31</v>
      </c>
      <c r="H114" s="84">
        <v>16</v>
      </c>
      <c r="I114" s="84">
        <v>16</v>
      </c>
      <c r="J114" s="84" t="s">
        <v>628</v>
      </c>
      <c r="K114" s="86">
        <f t="shared" si="5"/>
        <v>496</v>
      </c>
      <c r="L114" s="86">
        <v>9424</v>
      </c>
      <c r="M114" s="87">
        <f t="shared" si="6"/>
        <v>9.1510149058913672</v>
      </c>
      <c r="N114" s="88" t="s">
        <v>622</v>
      </c>
      <c r="O114" s="88">
        <f t="shared" si="8"/>
        <v>4.122276273182254</v>
      </c>
      <c r="Q114" s="89">
        <f t="shared" si="9"/>
        <v>61.699527519924324</v>
      </c>
      <c r="R114" s="90"/>
      <c r="W114" s="91"/>
    </row>
    <row r="115" spans="1:23" x14ac:dyDescent="0.25">
      <c r="A115" s="3">
        <v>41292</v>
      </c>
      <c r="B115" s="4" t="s">
        <v>6</v>
      </c>
      <c r="C115" s="4" t="s">
        <v>2</v>
      </c>
      <c r="D115" s="84">
        <v>6</v>
      </c>
      <c r="E115" s="84">
        <v>10</v>
      </c>
      <c r="F115" s="84">
        <v>26</v>
      </c>
      <c r="G115" s="84">
        <v>37</v>
      </c>
      <c r="H115" s="84">
        <v>29</v>
      </c>
      <c r="I115" s="84"/>
      <c r="J115" s="84" t="s">
        <v>35</v>
      </c>
      <c r="K115" s="86">
        <f t="shared" si="5"/>
        <v>1073</v>
      </c>
      <c r="L115" s="86">
        <v>27898</v>
      </c>
      <c r="M115" s="87">
        <f t="shared" si="6"/>
        <v>10.23631028065218</v>
      </c>
      <c r="N115" s="88" t="s">
        <v>622</v>
      </c>
      <c r="O115" s="88">
        <f t="shared" si="8"/>
        <v>4.53533969281622</v>
      </c>
      <c r="Q115" s="89">
        <f t="shared" si="9"/>
        <v>93.255188042071694</v>
      </c>
      <c r="R115" s="90"/>
      <c r="W115" s="91"/>
    </row>
    <row r="116" spans="1:23" x14ac:dyDescent="0.25">
      <c r="A116" s="3">
        <v>41292</v>
      </c>
      <c r="B116" s="4" t="s">
        <v>6</v>
      </c>
      <c r="C116" s="4" t="s">
        <v>2</v>
      </c>
      <c r="D116" s="84">
        <v>6</v>
      </c>
      <c r="E116" s="84">
        <v>11</v>
      </c>
      <c r="F116" s="84">
        <v>22</v>
      </c>
      <c r="G116" s="84">
        <v>17</v>
      </c>
      <c r="H116" s="84">
        <v>1</v>
      </c>
      <c r="I116" s="84">
        <v>10</v>
      </c>
      <c r="J116" s="84" t="s">
        <v>625</v>
      </c>
      <c r="K116" s="86">
        <f t="shared" si="5"/>
        <v>17</v>
      </c>
      <c r="L116" s="86">
        <v>1870</v>
      </c>
      <c r="M116" s="87">
        <f t="shared" si="6"/>
        <v>7.5336937098486327</v>
      </c>
      <c r="N116" s="88" t="s">
        <v>622</v>
      </c>
      <c r="O116" s="88">
        <f t="shared" si="8"/>
        <v>3.5067238259683897</v>
      </c>
      <c r="Q116" s="89">
        <f t="shared" si="9"/>
        <v>33.338864747177588</v>
      </c>
      <c r="R116" s="90"/>
      <c r="W116" s="91"/>
    </row>
    <row r="117" spans="1:23" x14ac:dyDescent="0.25">
      <c r="A117" s="3">
        <v>41292</v>
      </c>
      <c r="B117" s="4" t="s">
        <v>6</v>
      </c>
      <c r="C117" s="4" t="s">
        <v>2</v>
      </c>
      <c r="D117" s="84">
        <v>6</v>
      </c>
      <c r="E117" s="84">
        <v>12</v>
      </c>
      <c r="F117" s="84">
        <v>23</v>
      </c>
      <c r="G117" s="84">
        <v>15</v>
      </c>
      <c r="H117" s="84">
        <v>1</v>
      </c>
      <c r="I117" s="84">
        <v>13</v>
      </c>
      <c r="J117" s="84" t="s">
        <v>625</v>
      </c>
      <c r="K117" s="86">
        <f t="shared" si="5"/>
        <v>15</v>
      </c>
      <c r="L117" s="86">
        <v>2242.5</v>
      </c>
      <c r="M117" s="87">
        <f t="shared" si="6"/>
        <v>7.7153465939329511</v>
      </c>
      <c r="N117" s="88" t="s">
        <v>622</v>
      </c>
      <c r="O117" s="88">
        <f t="shared" si="8"/>
        <v>3.5758609136508808</v>
      </c>
      <c r="Q117" s="89">
        <f t="shared" si="9"/>
        <v>35.725364033708296</v>
      </c>
      <c r="R117" s="90"/>
      <c r="W117" s="91"/>
    </row>
    <row r="118" spans="1:23" x14ac:dyDescent="0.25">
      <c r="A118" s="3">
        <v>41292</v>
      </c>
      <c r="B118" s="4" t="s">
        <v>6</v>
      </c>
      <c r="C118" s="4" t="s">
        <v>2</v>
      </c>
      <c r="D118" s="84">
        <v>6</v>
      </c>
      <c r="E118" s="84">
        <v>13</v>
      </c>
      <c r="F118" s="84">
        <v>24</v>
      </c>
      <c r="G118" s="84">
        <v>58</v>
      </c>
      <c r="H118" s="84">
        <v>32</v>
      </c>
      <c r="I118" s="84">
        <v>32</v>
      </c>
      <c r="J118" s="84" t="s">
        <v>35</v>
      </c>
      <c r="K118" s="86">
        <f t="shared" si="5"/>
        <v>1856</v>
      </c>
      <c r="L118" s="86">
        <v>44544</v>
      </c>
      <c r="M118" s="87">
        <f t="shared" si="6"/>
        <v>10.704232743694092</v>
      </c>
      <c r="N118" s="88" t="s">
        <v>622</v>
      </c>
      <c r="O118" s="88">
        <f t="shared" si="8"/>
        <v>4.7134309822499718</v>
      </c>
      <c r="Q118" s="89">
        <f t="shared" si="9"/>
        <v>111.43383227631206</v>
      </c>
      <c r="R118" s="90"/>
      <c r="W118" s="91"/>
    </row>
    <row r="119" spans="1:23" x14ac:dyDescent="0.25">
      <c r="A119" s="3">
        <v>41292</v>
      </c>
      <c r="B119" s="4" t="s">
        <v>6</v>
      </c>
      <c r="C119" s="4" t="s">
        <v>2</v>
      </c>
      <c r="D119" s="84">
        <v>6</v>
      </c>
      <c r="E119" s="84">
        <v>14</v>
      </c>
      <c r="F119" s="84">
        <v>17</v>
      </c>
      <c r="G119" s="84">
        <v>38</v>
      </c>
      <c r="H119" s="84">
        <v>1</v>
      </c>
      <c r="I119" s="84">
        <v>20</v>
      </c>
      <c r="J119" s="84" t="s">
        <v>625</v>
      </c>
      <c r="K119" s="86">
        <f t="shared" si="5"/>
        <v>38</v>
      </c>
      <c r="L119" s="86">
        <v>6460</v>
      </c>
      <c r="M119" s="87">
        <f t="shared" si="6"/>
        <v>8.7733845967766477</v>
      </c>
      <c r="N119" s="88" t="s">
        <v>622</v>
      </c>
      <c r="O119" s="88">
        <f t="shared" si="8"/>
        <v>3.978550177533192</v>
      </c>
      <c r="Q119" s="89">
        <f t="shared" si="9"/>
        <v>53.439500247745372</v>
      </c>
      <c r="R119" s="90"/>
      <c r="W119" s="91" t="s">
        <v>638</v>
      </c>
    </row>
    <row r="120" spans="1:23" x14ac:dyDescent="0.25">
      <c r="A120" s="3">
        <v>41292</v>
      </c>
      <c r="B120" s="4" t="s">
        <v>6</v>
      </c>
      <c r="C120" s="4" t="s">
        <v>2</v>
      </c>
      <c r="D120" s="84">
        <v>6</v>
      </c>
      <c r="E120" s="84">
        <v>15</v>
      </c>
      <c r="F120" s="84">
        <v>20</v>
      </c>
      <c r="G120" s="84">
        <v>35</v>
      </c>
      <c r="H120" s="84">
        <v>25</v>
      </c>
      <c r="I120" s="84">
        <v>25</v>
      </c>
      <c r="J120" s="84" t="s">
        <v>35</v>
      </c>
      <c r="K120" s="86">
        <f t="shared" si="5"/>
        <v>875</v>
      </c>
      <c r="L120" s="86">
        <v>17500</v>
      </c>
      <c r="M120" s="87">
        <f t="shared" si="6"/>
        <v>9.7699561599116063</v>
      </c>
      <c r="N120" s="88" t="s">
        <v>622</v>
      </c>
      <c r="O120" s="88">
        <f t="shared" si="8"/>
        <v>4.3578453144623577</v>
      </c>
      <c r="Q120" s="89">
        <f t="shared" si="9"/>
        <v>78.088696437937614</v>
      </c>
      <c r="R120" s="90"/>
      <c r="W120" s="91"/>
    </row>
    <row r="121" spans="1:23" x14ac:dyDescent="0.25">
      <c r="A121" s="3">
        <v>41292</v>
      </c>
      <c r="B121" s="4" t="s">
        <v>6</v>
      </c>
      <c r="C121" s="4" t="s">
        <v>2</v>
      </c>
      <c r="D121" s="84">
        <v>6</v>
      </c>
      <c r="E121" s="84">
        <v>16</v>
      </c>
      <c r="F121" s="84">
        <v>49</v>
      </c>
      <c r="G121" s="84">
        <v>43</v>
      </c>
      <c r="H121" s="84">
        <v>41</v>
      </c>
      <c r="I121" s="84">
        <v>41</v>
      </c>
      <c r="J121" s="84" t="s">
        <v>35</v>
      </c>
      <c r="K121" s="86">
        <f t="shared" si="5"/>
        <v>1763</v>
      </c>
      <c r="L121" s="86">
        <v>86387</v>
      </c>
      <c r="M121" s="87">
        <f t="shared" si="6"/>
        <v>11.366592480508498</v>
      </c>
      <c r="N121" s="88" t="s">
        <v>622</v>
      </c>
      <c r="O121" s="88">
        <f t="shared" si="8"/>
        <v>4.9655250980815344</v>
      </c>
      <c r="P121" s="15">
        <v>95</v>
      </c>
      <c r="Q121" s="89">
        <f t="shared" si="9"/>
        <v>143.38382107870817</v>
      </c>
      <c r="R121" s="90"/>
      <c r="W121" s="91" t="s">
        <v>633</v>
      </c>
    </row>
    <row r="122" spans="1:23" x14ac:dyDescent="0.25">
      <c r="A122" s="3">
        <v>41292</v>
      </c>
      <c r="B122" s="4" t="s">
        <v>6</v>
      </c>
      <c r="C122" s="4" t="s">
        <v>2</v>
      </c>
      <c r="D122" s="84">
        <v>6</v>
      </c>
      <c r="E122" s="84">
        <v>17</v>
      </c>
      <c r="F122" s="84">
        <v>20</v>
      </c>
      <c r="G122" s="84">
        <v>50</v>
      </c>
      <c r="H122" s="84">
        <v>1</v>
      </c>
      <c r="I122" s="84">
        <v>20</v>
      </c>
      <c r="J122" s="84" t="s">
        <v>625</v>
      </c>
      <c r="K122" s="86">
        <f t="shared" si="5"/>
        <v>50</v>
      </c>
      <c r="L122" s="86">
        <v>10000</v>
      </c>
      <c r="M122" s="87">
        <f t="shared" si="6"/>
        <v>9.2103403719761836</v>
      </c>
      <c r="N122" s="88" t="s">
        <v>622</v>
      </c>
      <c r="O122" s="88">
        <f t="shared" si="8"/>
        <v>4.1448555455741358</v>
      </c>
      <c r="Q122" s="89">
        <f t="shared" si="9"/>
        <v>63.10850494041987</v>
      </c>
      <c r="R122" s="90"/>
      <c r="W122" s="91" t="s">
        <v>638</v>
      </c>
    </row>
    <row r="123" spans="1:23" x14ac:dyDescent="0.25">
      <c r="A123" s="3">
        <v>41292</v>
      </c>
      <c r="B123" s="4" t="s">
        <v>6</v>
      </c>
      <c r="C123" s="4" t="s">
        <v>2</v>
      </c>
      <c r="D123" s="84">
        <v>6</v>
      </c>
      <c r="E123" s="84">
        <v>18</v>
      </c>
      <c r="F123" s="84">
        <v>33</v>
      </c>
      <c r="G123" s="84">
        <v>63</v>
      </c>
      <c r="H123" s="84">
        <v>16</v>
      </c>
      <c r="I123" s="84">
        <v>16</v>
      </c>
      <c r="J123" s="84" t="s">
        <v>628</v>
      </c>
      <c r="K123" s="86">
        <f t="shared" si="5"/>
        <v>1008</v>
      </c>
      <c r="L123" s="86">
        <v>33264</v>
      </c>
      <c r="M123" s="87">
        <f t="shared" si="6"/>
        <v>10.412231010097795</v>
      </c>
      <c r="N123" s="88" t="s">
        <v>622</v>
      </c>
      <c r="O123" s="88">
        <f t="shared" si="8"/>
        <v>4.6022951224432207</v>
      </c>
      <c r="Q123" s="89">
        <f t="shared" si="9"/>
        <v>99.712906549229359</v>
      </c>
      <c r="R123" s="90"/>
      <c r="W123" s="91"/>
    </row>
    <row r="124" spans="1:23" x14ac:dyDescent="0.25">
      <c r="A124" s="3">
        <v>41292</v>
      </c>
      <c r="B124" s="4" t="s">
        <v>6</v>
      </c>
      <c r="C124" s="4" t="s">
        <v>2</v>
      </c>
      <c r="D124" s="84">
        <v>6</v>
      </c>
      <c r="E124" s="84">
        <v>19</v>
      </c>
      <c r="F124" s="84">
        <v>36</v>
      </c>
      <c r="G124" s="84">
        <v>25</v>
      </c>
      <c r="H124" s="84">
        <v>20</v>
      </c>
      <c r="I124" s="84">
        <v>20</v>
      </c>
      <c r="J124" s="84" t="s">
        <v>35</v>
      </c>
      <c r="K124" s="86">
        <f t="shared" si="5"/>
        <v>500</v>
      </c>
      <c r="L124" s="86">
        <v>18000</v>
      </c>
      <c r="M124" s="87">
        <f t="shared" si="6"/>
        <v>9.7981270368783022</v>
      </c>
      <c r="N124" s="88" t="s">
        <v>622</v>
      </c>
      <c r="O124" s="88">
        <f t="shared" si="8"/>
        <v>4.368567150235882</v>
      </c>
      <c r="Q124" s="89">
        <f t="shared" si="9"/>
        <v>78.930455152386344</v>
      </c>
      <c r="R124" s="90"/>
      <c r="W124" s="91"/>
    </row>
    <row r="125" spans="1:23" x14ac:dyDescent="0.25">
      <c r="A125" s="3">
        <v>41292</v>
      </c>
      <c r="B125" s="4" t="s">
        <v>6</v>
      </c>
      <c r="C125" s="4" t="s">
        <v>2</v>
      </c>
      <c r="D125" s="84">
        <v>6</v>
      </c>
      <c r="E125" s="84">
        <v>20</v>
      </c>
      <c r="F125" s="84">
        <v>32</v>
      </c>
      <c r="G125" s="84">
        <v>57</v>
      </c>
      <c r="H125" s="84">
        <v>1</v>
      </c>
      <c r="I125" s="84">
        <v>40</v>
      </c>
      <c r="J125" s="84" t="s">
        <v>625</v>
      </c>
      <c r="K125" s="86">
        <f t="shared" si="5"/>
        <v>57</v>
      </c>
      <c r="L125" s="86">
        <v>36480</v>
      </c>
      <c r="M125" s="87">
        <f t="shared" si="6"/>
        <v>10.504519444188269</v>
      </c>
      <c r="N125" s="88" t="s">
        <v>622</v>
      </c>
      <c r="O125" s="88">
        <f t="shared" si="8"/>
        <v>4.6374201004580549</v>
      </c>
      <c r="Q125" s="89">
        <f t="shared" si="9"/>
        <v>103.27755786169691</v>
      </c>
      <c r="R125" s="90"/>
      <c r="W125" s="91"/>
    </row>
    <row r="126" spans="1:23" x14ac:dyDescent="0.25">
      <c r="A126" s="3">
        <v>41292</v>
      </c>
      <c r="B126" s="4" t="s">
        <v>6</v>
      </c>
      <c r="C126" s="4" t="s">
        <v>2</v>
      </c>
      <c r="D126" s="84">
        <v>6</v>
      </c>
      <c r="E126" s="84">
        <v>21</v>
      </c>
      <c r="F126" s="84">
        <v>24</v>
      </c>
      <c r="G126" s="84">
        <v>37</v>
      </c>
      <c r="H126" s="84">
        <v>18</v>
      </c>
      <c r="I126" s="84">
        <v>18</v>
      </c>
      <c r="J126" s="84" t="s">
        <v>35</v>
      </c>
      <c r="K126" s="86">
        <f t="shared" si="5"/>
        <v>666</v>
      </c>
      <c r="L126" s="86">
        <v>15984</v>
      </c>
      <c r="M126" s="87">
        <f t="shared" si="6"/>
        <v>9.6793435008883346</v>
      </c>
      <c r="N126" s="88" t="s">
        <v>622</v>
      </c>
      <c r="O126" s="88">
        <f t="shared" si="8"/>
        <v>4.3233581364380997</v>
      </c>
      <c r="Q126" s="89">
        <f t="shared" si="9"/>
        <v>75.441546393486021</v>
      </c>
      <c r="R126" s="90"/>
      <c r="W126" s="91"/>
    </row>
    <row r="127" spans="1:23" x14ac:dyDescent="0.25">
      <c r="A127" s="3">
        <v>41292</v>
      </c>
      <c r="B127" s="4" t="s">
        <v>6</v>
      </c>
      <c r="C127" s="4" t="s">
        <v>2</v>
      </c>
      <c r="D127" s="84">
        <v>6</v>
      </c>
      <c r="E127" s="84">
        <v>22</v>
      </c>
      <c r="F127" s="84">
        <v>24</v>
      </c>
      <c r="G127" s="84">
        <v>30</v>
      </c>
      <c r="H127" s="84">
        <v>24</v>
      </c>
      <c r="I127" s="84">
        <v>24</v>
      </c>
      <c r="J127" s="84" t="s">
        <v>35</v>
      </c>
      <c r="K127" s="86">
        <f t="shared" si="5"/>
        <v>720</v>
      </c>
      <c r="L127" s="86">
        <v>17280</v>
      </c>
      <c r="M127" s="87">
        <f t="shared" si="6"/>
        <v>9.7573050423580465</v>
      </c>
      <c r="N127" s="88" t="s">
        <v>622</v>
      </c>
      <c r="O127" s="88">
        <f t="shared" si="8"/>
        <v>4.353030299121472</v>
      </c>
      <c r="Q127" s="89">
        <f t="shared" si="9"/>
        <v>77.713601934227952</v>
      </c>
      <c r="R127" s="90"/>
      <c r="S127" s="19"/>
      <c r="W127" s="91"/>
    </row>
    <row r="128" spans="1:23" x14ac:dyDescent="0.25">
      <c r="A128" s="3">
        <v>41292</v>
      </c>
      <c r="B128" s="4" t="s">
        <v>6</v>
      </c>
      <c r="C128" s="4" t="s">
        <v>2</v>
      </c>
      <c r="D128" s="84">
        <v>6</v>
      </c>
      <c r="E128" s="84">
        <v>23</v>
      </c>
      <c r="F128" s="84">
        <v>18</v>
      </c>
      <c r="G128" s="84">
        <v>22</v>
      </c>
      <c r="H128" s="84">
        <v>1</v>
      </c>
      <c r="I128" s="84">
        <v>13</v>
      </c>
      <c r="J128" s="84" t="s">
        <v>625</v>
      </c>
      <c r="K128" s="86">
        <f t="shared" si="5"/>
        <v>22</v>
      </c>
      <c r="L128" s="86">
        <v>2574</v>
      </c>
      <c r="M128" s="87">
        <f t="shared" si="6"/>
        <v>7.8532163881560724</v>
      </c>
      <c r="N128" s="88" t="s">
        <v>622</v>
      </c>
      <c r="O128" s="88">
        <f t="shared" si="8"/>
        <v>3.6283341573322012</v>
      </c>
      <c r="Q128" s="89">
        <f t="shared" si="9"/>
        <v>37.650045296226388</v>
      </c>
      <c r="R128" s="90"/>
      <c r="S128" s="19"/>
      <c r="W128" s="91"/>
    </row>
    <row r="129" spans="1:23" x14ac:dyDescent="0.25">
      <c r="A129" s="3">
        <v>41292</v>
      </c>
      <c r="B129" s="4" t="s">
        <v>6</v>
      </c>
      <c r="C129" s="4" t="s">
        <v>2</v>
      </c>
      <c r="D129" s="84">
        <v>6</v>
      </c>
      <c r="E129" s="84">
        <v>24</v>
      </c>
      <c r="F129" s="84">
        <v>20</v>
      </c>
      <c r="G129" s="84">
        <v>61</v>
      </c>
      <c r="H129" s="84">
        <v>1</v>
      </c>
      <c r="I129" s="84">
        <v>23</v>
      </c>
      <c r="J129" s="84" t="s">
        <v>625</v>
      </c>
      <c r="K129" s="86">
        <f t="shared" si="5"/>
        <v>61</v>
      </c>
      <c r="L129" s="86">
        <v>14030</v>
      </c>
      <c r="M129" s="87">
        <f t="shared" si="6"/>
        <v>9.5489531730965069</v>
      </c>
      <c r="N129" s="88" t="s">
        <v>622</v>
      </c>
      <c r="O129" s="88">
        <f t="shared" si="8"/>
        <v>4.2737315776805307</v>
      </c>
      <c r="Q129" s="89">
        <f t="shared" si="9"/>
        <v>71.789022735996383</v>
      </c>
      <c r="R129" s="90"/>
      <c r="S129" s="19"/>
      <c r="W129" s="91"/>
    </row>
    <row r="130" spans="1:23" x14ac:dyDescent="0.25">
      <c r="A130" s="3">
        <v>41292</v>
      </c>
      <c r="B130" s="4" t="s">
        <v>6</v>
      </c>
      <c r="C130" s="4" t="s">
        <v>2</v>
      </c>
      <c r="D130" s="84" t="s">
        <v>639</v>
      </c>
      <c r="E130" s="84" t="s">
        <v>640</v>
      </c>
      <c r="F130" s="84">
        <v>25</v>
      </c>
      <c r="G130" s="84">
        <v>34</v>
      </c>
      <c r="H130" s="84">
        <v>1</v>
      </c>
      <c r="I130" s="84">
        <v>15</v>
      </c>
      <c r="J130" s="84" t="s">
        <v>625</v>
      </c>
      <c r="K130" s="86">
        <f t="shared" ref="K130:K193" si="10">G130*H130</f>
        <v>34</v>
      </c>
      <c r="L130" s="86">
        <v>6375</v>
      </c>
      <c r="M130" s="87">
        <f t="shared" ref="M130:M193" si="11">LN(L130)</f>
        <v>8.7601393700266268</v>
      </c>
      <c r="N130" s="88" t="s">
        <v>622</v>
      </c>
      <c r="O130" s="88">
        <f t="shared" si="8"/>
        <v>3.9735090442321344</v>
      </c>
      <c r="P130" s="15">
        <v>100.60000000000001</v>
      </c>
      <c r="Q130" s="89">
        <f t="shared" si="9"/>
        <v>53.17078249354158</v>
      </c>
      <c r="R130" s="94"/>
      <c r="S130" s="95"/>
      <c r="T130" s="96"/>
      <c r="U130" s="96"/>
      <c r="V130" s="164"/>
      <c r="W130" s="91" t="s">
        <v>636</v>
      </c>
    </row>
    <row r="131" spans="1:23" x14ac:dyDescent="0.25">
      <c r="A131" s="3">
        <v>41292</v>
      </c>
      <c r="B131" s="4" t="s">
        <v>6</v>
      </c>
      <c r="C131" s="4" t="s">
        <v>2</v>
      </c>
      <c r="D131" s="84" t="s">
        <v>639</v>
      </c>
      <c r="E131" s="84" t="s">
        <v>641</v>
      </c>
      <c r="F131" s="84">
        <v>55</v>
      </c>
      <c r="G131" s="84">
        <v>78</v>
      </c>
      <c r="H131" s="84">
        <v>25</v>
      </c>
      <c r="I131" s="84">
        <v>25</v>
      </c>
      <c r="J131" s="84" t="s">
        <v>35</v>
      </c>
      <c r="K131" s="86">
        <f t="shared" si="10"/>
        <v>1950</v>
      </c>
      <c r="L131" s="86">
        <v>107250</v>
      </c>
      <c r="M131" s="87">
        <f t="shared" si="11"/>
        <v>11.582917836790264</v>
      </c>
      <c r="N131" s="88" t="s">
        <v>622</v>
      </c>
      <c r="O131" s="88">
        <f t="shared" si="8"/>
        <v>5.0478585286823749</v>
      </c>
      <c r="P131" s="15">
        <v>125.30000000000001</v>
      </c>
      <c r="Q131" s="89">
        <f t="shared" si="9"/>
        <v>155.68870435022069</v>
      </c>
      <c r="R131" s="94"/>
      <c r="S131" s="95"/>
      <c r="T131" s="96"/>
      <c r="U131" s="96"/>
      <c r="V131" s="164"/>
      <c r="W131" s="91" t="s">
        <v>642</v>
      </c>
    </row>
    <row r="132" spans="1:23" x14ac:dyDescent="0.25">
      <c r="A132" s="3">
        <v>41292</v>
      </c>
      <c r="B132" s="4" t="s">
        <v>6</v>
      </c>
      <c r="C132" s="4" t="s">
        <v>2</v>
      </c>
      <c r="D132" s="84" t="s">
        <v>639</v>
      </c>
      <c r="E132" s="84" t="s">
        <v>643</v>
      </c>
      <c r="F132" s="84">
        <v>45</v>
      </c>
      <c r="G132" s="84">
        <v>71</v>
      </c>
      <c r="H132" s="84">
        <v>50</v>
      </c>
      <c r="I132" s="84">
        <v>20</v>
      </c>
      <c r="J132" s="84" t="s">
        <v>35</v>
      </c>
      <c r="K132" s="86">
        <f t="shared" si="10"/>
        <v>3550</v>
      </c>
      <c r="L132" s="86">
        <v>159750</v>
      </c>
      <c r="M132" s="87">
        <f t="shared" si="11"/>
        <v>11.981365372239781</v>
      </c>
      <c r="N132" s="88" t="s">
        <v>622</v>
      </c>
      <c r="O132" s="88">
        <f t="shared" si="8"/>
        <v>5.1995076606744606</v>
      </c>
      <c r="P132" s="15">
        <v>191.0772532188841</v>
      </c>
      <c r="Q132" s="89">
        <f t="shared" si="9"/>
        <v>181.1830163882577</v>
      </c>
      <c r="R132" s="94"/>
      <c r="S132" s="95"/>
      <c r="T132" s="96"/>
      <c r="U132" s="96"/>
      <c r="V132" s="164"/>
      <c r="W132" s="91"/>
    </row>
    <row r="133" spans="1:23" x14ac:dyDescent="0.25">
      <c r="A133" s="3">
        <v>41290</v>
      </c>
      <c r="B133" s="4" t="s">
        <v>4</v>
      </c>
      <c r="C133" s="4" t="s">
        <v>2</v>
      </c>
      <c r="D133" s="84">
        <v>1</v>
      </c>
      <c r="E133" s="84">
        <v>1</v>
      </c>
      <c r="F133" s="84">
        <v>96</v>
      </c>
      <c r="G133" s="84">
        <v>210</v>
      </c>
      <c r="H133" s="84">
        <v>204</v>
      </c>
      <c r="I133" s="84"/>
      <c r="J133" s="84" t="s">
        <v>644</v>
      </c>
      <c r="K133" s="86">
        <f t="shared" si="10"/>
        <v>42840</v>
      </c>
      <c r="L133" s="86">
        <v>4112640</v>
      </c>
      <c r="M133" s="87">
        <f t="shared" si="11"/>
        <v>15.229575716029521</v>
      </c>
      <c r="N133" s="88">
        <f t="shared" ref="N133:N145" si="12">(0.5576*M133)-0.4001</f>
        <v>8.0919114192580608</v>
      </c>
      <c r="O133" s="88" t="s">
        <v>622</v>
      </c>
      <c r="Q133" s="89">
        <f t="shared" ref="Q133:Q153" si="13">EXP(N133)</f>
        <v>3267.9279847865432</v>
      </c>
      <c r="R133" s="90">
        <v>12.57</v>
      </c>
      <c r="S133" s="19">
        <f>SUM(Q133:Q138)</f>
        <v>11399.183407189536</v>
      </c>
      <c r="T133" s="89">
        <f>S133/R133</f>
        <v>906.85627742160182</v>
      </c>
      <c r="U133" s="19">
        <f>T133*0.01</f>
        <v>9.0685627742160175</v>
      </c>
      <c r="V133" s="154">
        <f>U133*0.4</f>
        <v>3.6274251096864072</v>
      </c>
      <c r="W133" s="91"/>
    </row>
    <row r="134" spans="1:23" x14ac:dyDescent="0.25">
      <c r="A134" s="3">
        <v>41290</v>
      </c>
      <c r="B134" s="4" t="s">
        <v>4</v>
      </c>
      <c r="C134" s="4" t="s">
        <v>2</v>
      </c>
      <c r="D134" s="84">
        <v>1</v>
      </c>
      <c r="E134" s="84">
        <v>2</v>
      </c>
      <c r="F134" s="84">
        <v>76</v>
      </c>
      <c r="G134" s="84">
        <v>199</v>
      </c>
      <c r="H134" s="84">
        <v>148</v>
      </c>
      <c r="I134" s="84"/>
      <c r="J134" s="84" t="s">
        <v>644</v>
      </c>
      <c r="K134" s="86">
        <f t="shared" si="10"/>
        <v>29452</v>
      </c>
      <c r="L134" s="86">
        <v>2238352</v>
      </c>
      <c r="M134" s="87">
        <f t="shared" si="11"/>
        <v>14.621250438774938</v>
      </c>
      <c r="N134" s="88">
        <f t="shared" si="12"/>
        <v>7.7527092446609043</v>
      </c>
      <c r="O134" s="88" t="s">
        <v>622</v>
      </c>
      <c r="Q134" s="89">
        <f t="shared" si="13"/>
        <v>2327.8706501583356</v>
      </c>
      <c r="R134" s="90"/>
      <c r="W134" s="91"/>
    </row>
    <row r="135" spans="1:23" x14ac:dyDescent="0.25">
      <c r="A135" s="3">
        <v>41290</v>
      </c>
      <c r="B135" s="4" t="s">
        <v>4</v>
      </c>
      <c r="C135" s="4" t="s">
        <v>2</v>
      </c>
      <c r="D135" s="84">
        <v>1</v>
      </c>
      <c r="E135" s="84">
        <v>3</v>
      </c>
      <c r="F135" s="84">
        <v>77</v>
      </c>
      <c r="G135" s="84">
        <v>42</v>
      </c>
      <c r="H135" s="84">
        <v>104</v>
      </c>
      <c r="I135" s="84"/>
      <c r="J135" s="84" t="s">
        <v>644</v>
      </c>
      <c r="K135" s="86">
        <f t="shared" si="10"/>
        <v>4368</v>
      </c>
      <c r="L135" s="86">
        <v>336336</v>
      </c>
      <c r="M135" s="87">
        <f t="shared" si="11"/>
        <v>12.725865939278425</v>
      </c>
      <c r="N135" s="88">
        <f t="shared" si="12"/>
        <v>6.6958428477416492</v>
      </c>
      <c r="O135" s="88" t="s">
        <v>622</v>
      </c>
      <c r="Q135" s="89">
        <f t="shared" si="13"/>
        <v>809.03554070333234</v>
      </c>
      <c r="R135" s="90"/>
      <c r="W135" s="91"/>
    </row>
    <row r="136" spans="1:23" x14ac:dyDescent="0.25">
      <c r="A136" s="3">
        <v>41290</v>
      </c>
      <c r="B136" s="4" t="s">
        <v>4</v>
      </c>
      <c r="C136" s="4" t="s">
        <v>2</v>
      </c>
      <c r="D136" s="84">
        <v>1</v>
      </c>
      <c r="E136" s="84">
        <v>4</v>
      </c>
      <c r="F136" s="84">
        <v>57</v>
      </c>
      <c r="G136" s="84">
        <v>99</v>
      </c>
      <c r="H136" s="84">
        <v>48</v>
      </c>
      <c r="I136" s="84"/>
      <c r="J136" s="84" t="s">
        <v>644</v>
      </c>
      <c r="K136" s="86">
        <f t="shared" si="10"/>
        <v>4752</v>
      </c>
      <c r="L136" s="86">
        <v>270864</v>
      </c>
      <c r="M136" s="87">
        <f t="shared" si="11"/>
        <v>12.509372128877031</v>
      </c>
      <c r="N136" s="88">
        <f t="shared" si="12"/>
        <v>6.575125899061832</v>
      </c>
      <c r="O136" s="88" t="s">
        <v>622</v>
      </c>
      <c r="Q136" s="89">
        <f t="shared" si="13"/>
        <v>717.03589281576785</v>
      </c>
      <c r="R136" s="90"/>
      <c r="W136" s="91"/>
    </row>
    <row r="137" spans="1:23" x14ac:dyDescent="0.25">
      <c r="A137" s="3">
        <v>41290</v>
      </c>
      <c r="B137" s="4" t="s">
        <v>4</v>
      </c>
      <c r="C137" s="4" t="s">
        <v>2</v>
      </c>
      <c r="D137" s="84">
        <v>1</v>
      </c>
      <c r="E137" s="84">
        <v>5</v>
      </c>
      <c r="F137" s="84">
        <v>77</v>
      </c>
      <c r="G137" s="84">
        <v>194</v>
      </c>
      <c r="H137" s="84">
        <v>191</v>
      </c>
      <c r="I137" s="84"/>
      <c r="J137" s="84" t="s">
        <v>644</v>
      </c>
      <c r="K137" s="86">
        <f t="shared" si="10"/>
        <v>37054</v>
      </c>
      <c r="L137" s="86">
        <v>2853158</v>
      </c>
      <c r="M137" s="87">
        <f t="shared" si="11"/>
        <v>14.863937008963642</v>
      </c>
      <c r="N137" s="88">
        <f t="shared" si="12"/>
        <v>7.8880312761981273</v>
      </c>
      <c r="O137" s="88" t="s">
        <v>622</v>
      </c>
      <c r="Q137" s="89">
        <f t="shared" si="13"/>
        <v>2665.1917259254164</v>
      </c>
      <c r="R137" s="90"/>
      <c r="W137" s="91"/>
    </row>
    <row r="138" spans="1:23" x14ac:dyDescent="0.25">
      <c r="A138" s="3">
        <v>41290</v>
      </c>
      <c r="B138" s="4" t="s">
        <v>4</v>
      </c>
      <c r="C138" s="4" t="s">
        <v>2</v>
      </c>
      <c r="D138" s="84">
        <v>1</v>
      </c>
      <c r="E138" s="84">
        <v>6</v>
      </c>
      <c r="F138" s="84">
        <v>88</v>
      </c>
      <c r="G138" s="84">
        <v>123</v>
      </c>
      <c r="H138" s="84">
        <v>107</v>
      </c>
      <c r="I138" s="84"/>
      <c r="J138" s="84" t="s">
        <v>644</v>
      </c>
      <c r="K138" s="86">
        <f t="shared" si="10"/>
        <v>13161</v>
      </c>
      <c r="L138" s="86">
        <v>1158168</v>
      </c>
      <c r="M138" s="87">
        <f t="shared" si="11"/>
        <v>13.96235000431253</v>
      </c>
      <c r="N138" s="88">
        <f t="shared" si="12"/>
        <v>7.3853063624046662</v>
      </c>
      <c r="O138" s="88" t="s">
        <v>622</v>
      </c>
      <c r="Q138" s="89">
        <f t="shared" si="13"/>
        <v>1612.1216128001422</v>
      </c>
      <c r="R138" s="90"/>
      <c r="W138" s="91"/>
    </row>
    <row r="139" spans="1:23" x14ac:dyDescent="0.25">
      <c r="A139" s="3">
        <v>41290</v>
      </c>
      <c r="B139" s="4" t="s">
        <v>4</v>
      </c>
      <c r="C139" s="4" t="s">
        <v>2</v>
      </c>
      <c r="D139" s="84">
        <v>2</v>
      </c>
      <c r="E139" s="84">
        <v>1</v>
      </c>
      <c r="F139" s="84">
        <v>65</v>
      </c>
      <c r="G139" s="84">
        <v>137</v>
      </c>
      <c r="H139" s="84">
        <v>76</v>
      </c>
      <c r="I139" s="84"/>
      <c r="J139" s="84" t="s">
        <v>644</v>
      </c>
      <c r="K139" s="86">
        <f t="shared" si="10"/>
        <v>10412</v>
      </c>
      <c r="L139" s="86">
        <v>676780</v>
      </c>
      <c r="M139" s="87">
        <f t="shared" si="11"/>
        <v>13.425101536010093</v>
      </c>
      <c r="N139" s="88">
        <f t="shared" si="12"/>
        <v>7.0857366164792275</v>
      </c>
      <c r="O139" s="88" t="s">
        <v>622</v>
      </c>
      <c r="Q139" s="89">
        <f t="shared" si="13"/>
        <v>1194.8030230118377</v>
      </c>
      <c r="R139" s="90">
        <v>12.57</v>
      </c>
      <c r="S139" s="19">
        <f>SUM(Q139:Q147)</f>
        <v>12389.946398288312</v>
      </c>
      <c r="T139" s="89">
        <f>S139/R139</f>
        <v>985.67592667369229</v>
      </c>
      <c r="U139" s="19">
        <f>T139*0.01</f>
        <v>9.8567592667369226</v>
      </c>
      <c r="V139" s="154">
        <f>U139*0.4</f>
        <v>3.9427037066947692</v>
      </c>
      <c r="W139" s="91"/>
    </row>
    <row r="140" spans="1:23" x14ac:dyDescent="0.25">
      <c r="A140" s="3">
        <v>41290</v>
      </c>
      <c r="B140" s="4" t="s">
        <v>4</v>
      </c>
      <c r="C140" s="4" t="s">
        <v>2</v>
      </c>
      <c r="D140" s="84">
        <v>2</v>
      </c>
      <c r="E140" s="84">
        <v>2</v>
      </c>
      <c r="F140" s="84">
        <v>99</v>
      </c>
      <c r="G140" s="84">
        <v>129</v>
      </c>
      <c r="H140" s="84">
        <v>118</v>
      </c>
      <c r="I140" s="84"/>
      <c r="J140" s="84" t="s">
        <v>644</v>
      </c>
      <c r="K140" s="86">
        <f t="shared" si="10"/>
        <v>15222</v>
      </c>
      <c r="L140" s="86">
        <v>1506978</v>
      </c>
      <c r="M140" s="87">
        <f t="shared" si="11"/>
        <v>14.225616878961926</v>
      </c>
      <c r="N140" s="88">
        <f t="shared" si="12"/>
        <v>7.5321039717091693</v>
      </c>
      <c r="O140" s="88" t="s">
        <v>622</v>
      </c>
      <c r="Q140" s="89">
        <f t="shared" si="13"/>
        <v>1867.0295514224949</v>
      </c>
      <c r="R140" s="90"/>
      <c r="W140" s="91"/>
    </row>
    <row r="141" spans="1:23" x14ac:dyDescent="0.25">
      <c r="A141" s="3">
        <v>41290</v>
      </c>
      <c r="B141" s="4" t="s">
        <v>4</v>
      </c>
      <c r="C141" s="4" t="s">
        <v>2</v>
      </c>
      <c r="D141" s="84">
        <v>2</v>
      </c>
      <c r="E141" s="84">
        <v>3</v>
      </c>
      <c r="F141" s="84">
        <v>85</v>
      </c>
      <c r="G141" s="84">
        <v>79</v>
      </c>
      <c r="H141" s="84">
        <v>79</v>
      </c>
      <c r="I141" s="84"/>
      <c r="J141" s="84" t="s">
        <v>644</v>
      </c>
      <c r="K141" s="86">
        <f t="shared" si="10"/>
        <v>6241</v>
      </c>
      <c r="L141" s="86">
        <v>530485</v>
      </c>
      <c r="M141" s="87">
        <f t="shared" si="11"/>
        <v>13.18154696142436</v>
      </c>
      <c r="N141" s="88">
        <f t="shared" si="12"/>
        <v>6.9499305856902227</v>
      </c>
      <c r="O141" s="88" t="s">
        <v>622</v>
      </c>
      <c r="Q141" s="89">
        <f t="shared" si="13"/>
        <v>1043.0773211749972</v>
      </c>
      <c r="R141" s="90"/>
      <c r="W141" s="91"/>
    </row>
    <row r="142" spans="1:23" x14ac:dyDescent="0.25">
      <c r="A142" s="3">
        <v>41290</v>
      </c>
      <c r="B142" s="4" t="s">
        <v>4</v>
      </c>
      <c r="C142" s="4" t="s">
        <v>2</v>
      </c>
      <c r="D142" s="84">
        <v>2</v>
      </c>
      <c r="E142" s="84">
        <v>4</v>
      </c>
      <c r="F142" s="84">
        <v>65</v>
      </c>
      <c r="G142" s="84">
        <v>137</v>
      </c>
      <c r="H142" s="84">
        <v>79</v>
      </c>
      <c r="I142" s="84"/>
      <c r="J142" s="84" t="s">
        <v>644</v>
      </c>
      <c r="K142" s="86">
        <f t="shared" si="10"/>
        <v>10823</v>
      </c>
      <c r="L142" s="86">
        <v>703495</v>
      </c>
      <c r="M142" s="87">
        <f t="shared" si="11"/>
        <v>13.463816048190784</v>
      </c>
      <c r="N142" s="88">
        <f t="shared" si="12"/>
        <v>7.1073238284711806</v>
      </c>
      <c r="O142" s="88" t="s">
        <v>622</v>
      </c>
      <c r="Q142" s="89">
        <f t="shared" si="13"/>
        <v>1220.8758969815133</v>
      </c>
      <c r="R142" s="90"/>
      <c r="W142" s="91"/>
    </row>
    <row r="143" spans="1:23" x14ac:dyDescent="0.25">
      <c r="A143" s="3">
        <v>41290</v>
      </c>
      <c r="B143" s="4" t="s">
        <v>4</v>
      </c>
      <c r="C143" s="4" t="s">
        <v>2</v>
      </c>
      <c r="D143" s="84">
        <v>2</v>
      </c>
      <c r="E143" s="84">
        <v>5</v>
      </c>
      <c r="F143" s="84">
        <v>87</v>
      </c>
      <c r="G143" s="84">
        <v>177</v>
      </c>
      <c r="H143" s="84">
        <v>152</v>
      </c>
      <c r="I143" s="84"/>
      <c r="J143" s="84" t="s">
        <v>644</v>
      </c>
      <c r="K143" s="86">
        <f t="shared" si="10"/>
        <v>26904</v>
      </c>
      <c r="L143" s="86">
        <v>2340648</v>
      </c>
      <c r="M143" s="87">
        <f t="shared" si="11"/>
        <v>14.66593837207469</v>
      </c>
      <c r="N143" s="88">
        <f t="shared" si="12"/>
        <v>7.777627236268847</v>
      </c>
      <c r="O143" s="88" t="s">
        <v>622</v>
      </c>
      <c r="Q143" s="89">
        <f t="shared" si="13"/>
        <v>2386.6052465480007</v>
      </c>
      <c r="R143" s="90"/>
      <c r="W143" s="91"/>
    </row>
    <row r="144" spans="1:23" x14ac:dyDescent="0.25">
      <c r="A144" s="3">
        <v>41290</v>
      </c>
      <c r="B144" s="4" t="s">
        <v>4</v>
      </c>
      <c r="C144" s="4" t="s">
        <v>2</v>
      </c>
      <c r="D144" s="84">
        <v>2</v>
      </c>
      <c r="E144" s="84">
        <v>6</v>
      </c>
      <c r="F144" s="84">
        <v>76</v>
      </c>
      <c r="G144" s="84">
        <v>195</v>
      </c>
      <c r="H144" s="84">
        <v>192</v>
      </c>
      <c r="I144" s="84"/>
      <c r="J144" s="84" t="s">
        <v>644</v>
      </c>
      <c r="K144" s="86">
        <f t="shared" si="10"/>
        <v>37440</v>
      </c>
      <c r="L144" s="86">
        <v>2845440</v>
      </c>
      <c r="M144" s="87">
        <f t="shared" si="11"/>
        <v>14.861228270877859</v>
      </c>
      <c r="N144" s="88">
        <f t="shared" si="12"/>
        <v>7.8865208838414933</v>
      </c>
      <c r="O144" s="88" t="s">
        <v>622</v>
      </c>
      <c r="Q144" s="89">
        <f t="shared" si="13"/>
        <v>2661.1692792146937</v>
      </c>
      <c r="R144" s="90"/>
      <c r="W144" s="91"/>
    </row>
    <row r="145" spans="1:23" x14ac:dyDescent="0.25">
      <c r="A145" s="3">
        <v>41290</v>
      </c>
      <c r="B145" s="4" t="s">
        <v>4</v>
      </c>
      <c r="C145" s="4" t="s">
        <v>2</v>
      </c>
      <c r="D145" s="84">
        <v>2</v>
      </c>
      <c r="E145" s="84">
        <v>7</v>
      </c>
      <c r="F145" s="84">
        <v>70</v>
      </c>
      <c r="G145" s="84">
        <v>138</v>
      </c>
      <c r="H145" s="84">
        <v>126</v>
      </c>
      <c r="I145" s="84"/>
      <c r="J145" s="84" t="s">
        <v>644</v>
      </c>
      <c r="K145" s="86">
        <f t="shared" si="10"/>
        <v>17388</v>
      </c>
      <c r="L145" s="86">
        <v>1217160</v>
      </c>
      <c r="M145" s="87">
        <f t="shared" si="11"/>
        <v>14.012030834158042</v>
      </c>
      <c r="N145" s="88">
        <f t="shared" si="12"/>
        <v>7.4130083931265238</v>
      </c>
      <c r="O145" s="88" t="s">
        <v>622</v>
      </c>
      <c r="Q145" s="89">
        <f t="shared" si="13"/>
        <v>1657.4049800164573</v>
      </c>
      <c r="R145" s="90"/>
      <c r="W145" s="91"/>
    </row>
    <row r="146" spans="1:23" x14ac:dyDescent="0.25">
      <c r="A146" s="3">
        <v>41290</v>
      </c>
      <c r="B146" s="4" t="s">
        <v>4</v>
      </c>
      <c r="C146" s="4" t="s">
        <v>2</v>
      </c>
      <c r="D146" s="84">
        <v>2</v>
      </c>
      <c r="E146" s="84">
        <v>8</v>
      </c>
      <c r="F146" s="84">
        <v>44</v>
      </c>
      <c r="G146" s="84">
        <v>64</v>
      </c>
      <c r="H146" s="84">
        <v>54</v>
      </c>
      <c r="I146" s="84"/>
      <c r="J146" s="84" t="s">
        <v>644</v>
      </c>
      <c r="K146" s="86">
        <f t="shared" si="10"/>
        <v>3456</v>
      </c>
      <c r="L146" s="86">
        <v>152064</v>
      </c>
      <c r="M146" s="87">
        <f t="shared" si="11"/>
        <v>11.932056763842207</v>
      </c>
      <c r="N146" s="88" t="s">
        <v>622</v>
      </c>
      <c r="O146" s="88">
        <f>(0.3806*M146)+0.6394</f>
        <v>5.1807408043183436</v>
      </c>
      <c r="Q146" s="89">
        <f>EXP(O146)</f>
        <v>177.81448795445252</v>
      </c>
      <c r="R146" s="90"/>
      <c r="W146" s="91"/>
    </row>
    <row r="147" spans="1:23" x14ac:dyDescent="0.25">
      <c r="A147" s="3">
        <v>41290</v>
      </c>
      <c r="B147" s="4" t="s">
        <v>4</v>
      </c>
      <c r="C147" s="4" t="s">
        <v>2</v>
      </c>
      <c r="D147" s="84">
        <v>2</v>
      </c>
      <c r="E147" s="84">
        <v>9</v>
      </c>
      <c r="F147" s="84">
        <v>56</v>
      </c>
      <c r="G147" s="84">
        <v>62</v>
      </c>
      <c r="H147" s="84">
        <v>46</v>
      </c>
      <c r="I147" s="84"/>
      <c r="J147" s="84" t="s">
        <v>644</v>
      </c>
      <c r="K147" s="86">
        <f t="shared" si="10"/>
        <v>2852</v>
      </c>
      <c r="L147" s="86">
        <v>159712</v>
      </c>
      <c r="M147" s="87">
        <f t="shared" si="11"/>
        <v>11.981127472269335</v>
      </c>
      <c r="N147" s="88" t="s">
        <v>622</v>
      </c>
      <c r="O147" s="88">
        <f>(0.3806*M147)+0.6394</f>
        <v>5.1994171159457094</v>
      </c>
      <c r="Q147" s="89">
        <f>EXP(O147)</f>
        <v>181.16661196386281</v>
      </c>
      <c r="R147" s="90"/>
      <c r="W147" s="91"/>
    </row>
    <row r="148" spans="1:23" x14ac:dyDescent="0.25">
      <c r="A148" s="3">
        <v>41290</v>
      </c>
      <c r="B148" s="4" t="s">
        <v>4</v>
      </c>
      <c r="C148" s="4" t="s">
        <v>2</v>
      </c>
      <c r="D148" s="84">
        <v>3</v>
      </c>
      <c r="E148" s="84">
        <v>1</v>
      </c>
      <c r="F148" s="84">
        <v>57</v>
      </c>
      <c r="G148" s="84">
        <v>107</v>
      </c>
      <c r="H148" s="84">
        <v>144</v>
      </c>
      <c r="I148" s="84"/>
      <c r="J148" s="84" t="s">
        <v>644</v>
      </c>
      <c r="K148" s="86">
        <f t="shared" si="10"/>
        <v>15408</v>
      </c>
      <c r="L148" s="86">
        <v>878256</v>
      </c>
      <c r="M148" s="87">
        <f t="shared" si="11"/>
        <v>13.685693401872458</v>
      </c>
      <c r="N148" s="88">
        <f t="shared" ref="N148:N153" si="14">(0.5576*M148)-0.4001</f>
        <v>7.2310426408840822</v>
      </c>
      <c r="O148" s="88" t="s">
        <v>622</v>
      </c>
      <c r="Q148" s="89">
        <f t="shared" si="13"/>
        <v>1381.6623309797001</v>
      </c>
      <c r="R148" s="90">
        <v>12.57</v>
      </c>
      <c r="S148" s="19">
        <f>SUM(Q148:Q152)</f>
        <v>8469.3318777331297</v>
      </c>
      <c r="T148" s="89">
        <f>S148/R148</f>
        <v>673.77341907184802</v>
      </c>
      <c r="U148" s="19">
        <f>T148*0.01</f>
        <v>6.7377341907184807</v>
      </c>
      <c r="V148" s="154">
        <f>U148*0.4</f>
        <v>2.6950936762873923</v>
      </c>
      <c r="W148" s="91" t="s">
        <v>645</v>
      </c>
    </row>
    <row r="149" spans="1:23" x14ac:dyDescent="0.25">
      <c r="A149" s="3">
        <v>41290</v>
      </c>
      <c r="B149" s="4" t="s">
        <v>4</v>
      </c>
      <c r="C149" s="4" t="s">
        <v>2</v>
      </c>
      <c r="D149" s="84">
        <v>3</v>
      </c>
      <c r="E149" s="84">
        <v>3</v>
      </c>
      <c r="F149" s="84">
        <v>83</v>
      </c>
      <c r="G149" s="84">
        <v>184</v>
      </c>
      <c r="H149" s="84">
        <v>138</v>
      </c>
      <c r="I149" s="84"/>
      <c r="J149" s="84" t="s">
        <v>644</v>
      </c>
      <c r="K149" s="86">
        <f t="shared" si="10"/>
        <v>25392</v>
      </c>
      <c r="L149" s="86">
        <v>2107536</v>
      </c>
      <c r="M149" s="87">
        <f t="shared" si="11"/>
        <v>14.561030050562788</v>
      </c>
      <c r="N149" s="88">
        <f t="shared" si="14"/>
        <v>7.7191303561938103</v>
      </c>
      <c r="O149" s="88" t="s">
        <v>622</v>
      </c>
      <c r="Q149" s="89">
        <f t="shared" si="13"/>
        <v>2251.0011599115114</v>
      </c>
      <c r="R149" s="90"/>
      <c r="W149" s="91" t="s">
        <v>646</v>
      </c>
    </row>
    <row r="150" spans="1:23" x14ac:dyDescent="0.25">
      <c r="A150" s="3">
        <v>41290</v>
      </c>
      <c r="B150" s="4" t="s">
        <v>4</v>
      </c>
      <c r="C150" s="4" t="s">
        <v>2</v>
      </c>
      <c r="D150" s="84">
        <v>3</v>
      </c>
      <c r="E150" s="84">
        <v>4</v>
      </c>
      <c r="F150" s="84">
        <v>52</v>
      </c>
      <c r="G150" s="84">
        <v>144</v>
      </c>
      <c r="H150" s="84">
        <v>70</v>
      </c>
      <c r="I150" s="84"/>
      <c r="J150" s="84" t="s">
        <v>644</v>
      </c>
      <c r="K150" s="86">
        <f t="shared" si="10"/>
        <v>10080</v>
      </c>
      <c r="L150" s="86">
        <v>524160</v>
      </c>
      <c r="M150" s="87">
        <f t="shared" si="11"/>
        <v>13.169552260206787</v>
      </c>
      <c r="N150" s="88">
        <f t="shared" si="14"/>
        <v>6.9432423402913042</v>
      </c>
      <c r="O150" s="88" t="s">
        <v>622</v>
      </c>
      <c r="Q150" s="89">
        <f t="shared" si="13"/>
        <v>1036.1242419501048</v>
      </c>
      <c r="R150" s="90"/>
      <c r="W150" s="91"/>
    </row>
    <row r="151" spans="1:23" x14ac:dyDescent="0.25">
      <c r="A151" s="3">
        <v>41290</v>
      </c>
      <c r="B151" s="4" t="s">
        <v>4</v>
      </c>
      <c r="C151" s="4" t="s">
        <v>2</v>
      </c>
      <c r="D151" s="84">
        <v>3</v>
      </c>
      <c r="E151" s="84">
        <v>5</v>
      </c>
      <c r="F151" s="84">
        <v>87</v>
      </c>
      <c r="G151" s="84">
        <v>176</v>
      </c>
      <c r="H151" s="84">
        <v>121</v>
      </c>
      <c r="I151" s="84"/>
      <c r="J151" s="84" t="s">
        <v>644</v>
      </c>
      <c r="K151" s="86">
        <f t="shared" si="10"/>
        <v>21296</v>
      </c>
      <c r="L151" s="86">
        <v>1852752</v>
      </c>
      <c r="M151" s="87">
        <f t="shared" si="11"/>
        <v>14.432182659289477</v>
      </c>
      <c r="N151" s="88">
        <f t="shared" si="14"/>
        <v>7.6472850508198125</v>
      </c>
      <c r="O151" s="88" t="s">
        <v>622</v>
      </c>
      <c r="Q151" s="89">
        <f t="shared" si="13"/>
        <v>2094.9501782736093</v>
      </c>
      <c r="R151" s="90"/>
      <c r="W151" s="91"/>
    </row>
    <row r="152" spans="1:23" x14ac:dyDescent="0.25">
      <c r="A152" s="3">
        <v>41290</v>
      </c>
      <c r="B152" s="4" t="s">
        <v>4</v>
      </c>
      <c r="C152" s="4" t="s">
        <v>2</v>
      </c>
      <c r="D152" s="84">
        <v>3</v>
      </c>
      <c r="E152" s="84">
        <v>6</v>
      </c>
      <c r="F152" s="84">
        <v>77</v>
      </c>
      <c r="G152" s="84">
        <v>129</v>
      </c>
      <c r="H152" s="84">
        <v>129</v>
      </c>
      <c r="I152" s="84"/>
      <c r="J152" s="84" t="s">
        <v>644</v>
      </c>
      <c r="K152" s="86">
        <f t="shared" si="10"/>
        <v>16641</v>
      </c>
      <c r="L152" s="86">
        <v>1281357</v>
      </c>
      <c r="M152" s="87">
        <f t="shared" si="11"/>
        <v>14.063430230577028</v>
      </c>
      <c r="N152" s="88">
        <f t="shared" si="14"/>
        <v>7.4416686965697503</v>
      </c>
      <c r="O152" s="88" t="s">
        <v>622</v>
      </c>
      <c r="Q152" s="89">
        <f t="shared" si="13"/>
        <v>1705.5939666182037</v>
      </c>
      <c r="R152" s="90"/>
      <c r="W152" s="91"/>
    </row>
    <row r="153" spans="1:23" x14ac:dyDescent="0.25">
      <c r="A153" s="3">
        <v>41290</v>
      </c>
      <c r="B153" s="4" t="s">
        <v>4</v>
      </c>
      <c r="C153" s="4" t="s">
        <v>2</v>
      </c>
      <c r="D153" s="84">
        <v>4</v>
      </c>
      <c r="E153" s="84">
        <v>1</v>
      </c>
      <c r="F153" s="84">
        <v>93</v>
      </c>
      <c r="G153" s="84">
        <v>146</v>
      </c>
      <c r="H153" s="84">
        <v>157</v>
      </c>
      <c r="I153" s="84"/>
      <c r="J153" s="84" t="s">
        <v>644</v>
      </c>
      <c r="K153" s="86">
        <f t="shared" si="10"/>
        <v>22922</v>
      </c>
      <c r="L153" s="86">
        <v>2131746</v>
      </c>
      <c r="M153" s="87">
        <f t="shared" si="11"/>
        <v>14.5724519202099</v>
      </c>
      <c r="N153" s="88">
        <f t="shared" si="14"/>
        <v>7.7254991907090407</v>
      </c>
      <c r="O153" s="88" t="s">
        <v>622</v>
      </c>
      <c r="Q153" s="89">
        <f t="shared" si="13"/>
        <v>2265.3831634793401</v>
      </c>
      <c r="R153" s="90">
        <v>12.57</v>
      </c>
      <c r="S153" s="19">
        <f>SUM(Q153:Q170)</f>
        <v>17130.028086521495</v>
      </c>
      <c r="T153" s="89">
        <f>S153/R153</f>
        <v>1362.7707308290767</v>
      </c>
      <c r="U153" s="19">
        <f>T153*0.01</f>
        <v>13.627707308290766</v>
      </c>
      <c r="V153" s="154">
        <f>U153*0.4</f>
        <v>5.4510829233163065</v>
      </c>
      <c r="W153" s="91"/>
    </row>
    <row r="154" spans="1:23" x14ac:dyDescent="0.25">
      <c r="A154" s="3">
        <v>41290</v>
      </c>
      <c r="B154" s="4" t="s">
        <v>4</v>
      </c>
      <c r="C154" s="4" t="s">
        <v>2</v>
      </c>
      <c r="D154" s="84">
        <v>4</v>
      </c>
      <c r="E154" s="84">
        <v>2</v>
      </c>
      <c r="F154" s="84">
        <v>41</v>
      </c>
      <c r="G154" s="84">
        <v>42</v>
      </c>
      <c r="H154" s="84">
        <v>46</v>
      </c>
      <c r="I154" s="84"/>
      <c r="J154" s="84" t="s">
        <v>644</v>
      </c>
      <c r="K154" s="86">
        <f t="shared" si="10"/>
        <v>1932</v>
      </c>
      <c r="L154" s="86">
        <v>79212</v>
      </c>
      <c r="M154" s="87">
        <f t="shared" si="11"/>
        <v>11.279883081476772</v>
      </c>
      <c r="N154" s="88" t="s">
        <v>622</v>
      </c>
      <c r="O154" s="88">
        <f>(0.3806*M154)+0.6394</f>
        <v>4.9325235008100599</v>
      </c>
      <c r="Q154" s="89">
        <f>EXP(O154)</f>
        <v>138.72915412656724</v>
      </c>
      <c r="R154" s="90"/>
      <c r="W154" s="91"/>
    </row>
    <row r="155" spans="1:23" x14ac:dyDescent="0.25">
      <c r="A155" s="3">
        <v>41290</v>
      </c>
      <c r="B155" s="4" t="s">
        <v>4</v>
      </c>
      <c r="C155" s="4" t="s">
        <v>2</v>
      </c>
      <c r="D155" s="84">
        <v>4</v>
      </c>
      <c r="E155" s="84">
        <v>3</v>
      </c>
      <c r="F155" s="84">
        <v>79</v>
      </c>
      <c r="G155" s="84">
        <v>109</v>
      </c>
      <c r="H155" s="84">
        <v>133</v>
      </c>
      <c r="I155" s="84"/>
      <c r="J155" s="84" t="s">
        <v>644</v>
      </c>
      <c r="K155" s="86">
        <f t="shared" si="10"/>
        <v>14497</v>
      </c>
      <c r="L155" s="86">
        <v>1145263</v>
      </c>
      <c r="M155" s="87">
        <f t="shared" si="11"/>
        <v>13.95114486291792</v>
      </c>
      <c r="N155" s="88">
        <f>(0.5576*M155)-0.4001</f>
        <v>7.3790583755630319</v>
      </c>
      <c r="O155" s="88" t="s">
        <v>622</v>
      </c>
      <c r="Q155" s="89">
        <f>EXP(N155)</f>
        <v>1602.080499213876</v>
      </c>
      <c r="R155" s="90"/>
      <c r="W155" s="91"/>
    </row>
    <row r="156" spans="1:23" x14ac:dyDescent="0.25">
      <c r="A156" s="3">
        <v>41290</v>
      </c>
      <c r="B156" s="4" t="s">
        <v>4</v>
      </c>
      <c r="C156" s="4" t="s">
        <v>2</v>
      </c>
      <c r="D156" s="84">
        <v>4</v>
      </c>
      <c r="E156" s="84">
        <v>4</v>
      </c>
      <c r="F156" s="84">
        <v>60</v>
      </c>
      <c r="G156" s="84">
        <v>78</v>
      </c>
      <c r="H156" s="84">
        <v>92</v>
      </c>
      <c r="I156" s="84"/>
      <c r="J156" s="84" t="s">
        <v>644</v>
      </c>
      <c r="K156" s="86">
        <f t="shared" si="10"/>
        <v>7176</v>
      </c>
      <c r="L156" s="86">
        <v>430560</v>
      </c>
      <c r="M156" s="87">
        <f t="shared" si="11"/>
        <v>12.972841965960733</v>
      </c>
      <c r="N156" s="88">
        <f>(0.5576*M156)-0.4001</f>
        <v>6.8335566802197043</v>
      </c>
      <c r="O156" s="88" t="s">
        <v>622</v>
      </c>
      <c r="Q156" s="89">
        <f>EXP(N156)</f>
        <v>928.48727910505932</v>
      </c>
      <c r="R156" s="90"/>
      <c r="W156" s="91"/>
    </row>
    <row r="157" spans="1:23" x14ac:dyDescent="0.25">
      <c r="A157" s="3">
        <v>41290</v>
      </c>
      <c r="B157" s="4" t="s">
        <v>4</v>
      </c>
      <c r="C157" s="4" t="s">
        <v>2</v>
      </c>
      <c r="D157" s="84">
        <v>4</v>
      </c>
      <c r="E157" s="84">
        <v>5</v>
      </c>
      <c r="F157" s="84">
        <v>50</v>
      </c>
      <c r="G157" s="84">
        <v>76</v>
      </c>
      <c r="H157" s="84">
        <v>55</v>
      </c>
      <c r="I157" s="84"/>
      <c r="J157" s="84" t="s">
        <v>644</v>
      </c>
      <c r="K157" s="86">
        <f t="shared" si="10"/>
        <v>4180</v>
      </c>
      <c r="L157" s="86">
        <v>209000</v>
      </c>
      <c r="M157" s="87">
        <f t="shared" si="11"/>
        <v>12.250089530946948</v>
      </c>
      <c r="N157" s="88">
        <f>(0.5576*M157)-0.4001</f>
        <v>6.4305499224560174</v>
      </c>
      <c r="O157" s="88" t="s">
        <v>622</v>
      </c>
      <c r="Q157" s="89">
        <f>EXP(N157)</f>
        <v>620.51508938541576</v>
      </c>
      <c r="R157" s="90"/>
      <c r="W157" s="91"/>
    </row>
    <row r="158" spans="1:23" x14ac:dyDescent="0.25">
      <c r="A158" s="3">
        <v>41290</v>
      </c>
      <c r="B158" s="4" t="s">
        <v>4</v>
      </c>
      <c r="C158" s="4" t="s">
        <v>2</v>
      </c>
      <c r="D158" s="84">
        <v>4</v>
      </c>
      <c r="E158" s="84">
        <v>6</v>
      </c>
      <c r="F158" s="84">
        <v>36</v>
      </c>
      <c r="G158" s="84">
        <v>73</v>
      </c>
      <c r="H158" s="84">
        <v>39</v>
      </c>
      <c r="I158" s="84"/>
      <c r="J158" s="84" t="s">
        <v>644</v>
      </c>
      <c r="K158" s="86">
        <f t="shared" si="10"/>
        <v>2847</v>
      </c>
      <c r="L158" s="86">
        <v>102492</v>
      </c>
      <c r="M158" s="87">
        <f t="shared" si="11"/>
        <v>11.537540025734147</v>
      </c>
      <c r="N158" s="88" t="s">
        <v>622</v>
      </c>
      <c r="O158" s="88">
        <f>(0.3806*M158)+0.6394</f>
        <v>5.0305877337944169</v>
      </c>
      <c r="Q158" s="89">
        <f>EXP(O158)</f>
        <v>153.02292301453622</v>
      </c>
      <c r="R158" s="90"/>
      <c r="W158" s="91"/>
    </row>
    <row r="159" spans="1:23" x14ac:dyDescent="0.25">
      <c r="A159" s="3">
        <v>41290</v>
      </c>
      <c r="B159" s="4" t="s">
        <v>4</v>
      </c>
      <c r="C159" s="4" t="s">
        <v>2</v>
      </c>
      <c r="D159" s="84">
        <v>4</v>
      </c>
      <c r="E159" s="84">
        <v>7</v>
      </c>
      <c r="F159" s="84">
        <v>47</v>
      </c>
      <c r="G159" s="84">
        <v>81</v>
      </c>
      <c r="H159" s="84">
        <v>61</v>
      </c>
      <c r="I159" s="84"/>
      <c r="J159" s="84" t="s">
        <v>644</v>
      </c>
      <c r="K159" s="86">
        <f t="shared" si="10"/>
        <v>4941</v>
      </c>
      <c r="L159" s="86">
        <v>232227</v>
      </c>
      <c r="M159" s="87">
        <f t="shared" si="11"/>
        <v>12.355470620555808</v>
      </c>
      <c r="N159" s="88">
        <f>(0.5576*M159)-0.4001</f>
        <v>6.4893104180219181</v>
      </c>
      <c r="O159" s="88" t="s">
        <v>622</v>
      </c>
      <c r="Q159" s="89">
        <f>EXP(N159)</f>
        <v>658.06941390742088</v>
      </c>
      <c r="R159" s="90"/>
      <c r="W159" s="91"/>
    </row>
    <row r="160" spans="1:23" x14ac:dyDescent="0.25">
      <c r="A160" s="3">
        <v>41290</v>
      </c>
      <c r="B160" s="4" t="s">
        <v>4</v>
      </c>
      <c r="C160" s="4" t="s">
        <v>2</v>
      </c>
      <c r="D160" s="84">
        <v>4</v>
      </c>
      <c r="E160" s="84">
        <v>8</v>
      </c>
      <c r="F160" s="84">
        <v>63</v>
      </c>
      <c r="G160" s="84">
        <v>135</v>
      </c>
      <c r="H160" s="84">
        <v>101</v>
      </c>
      <c r="I160" s="84"/>
      <c r="J160" s="84" t="s">
        <v>644</v>
      </c>
      <c r="K160" s="86">
        <f t="shared" si="10"/>
        <v>13635</v>
      </c>
      <c r="L160" s="86">
        <v>859005</v>
      </c>
      <c r="M160" s="87">
        <f t="shared" si="11"/>
        <v>13.663530021671221</v>
      </c>
      <c r="N160" s="88">
        <f>(0.5576*M160)-0.4001</f>
        <v>7.2186843400838727</v>
      </c>
      <c r="O160" s="88" t="s">
        <v>622</v>
      </c>
      <c r="Q160" s="89">
        <f>EXP(N160)</f>
        <v>1364.6924079763992</v>
      </c>
      <c r="R160" s="90"/>
      <c r="W160" s="91"/>
    </row>
    <row r="161" spans="1:23" x14ac:dyDescent="0.25">
      <c r="A161" s="3">
        <v>41290</v>
      </c>
      <c r="B161" s="4" t="s">
        <v>4</v>
      </c>
      <c r="C161" s="4" t="s">
        <v>2</v>
      </c>
      <c r="D161" s="84">
        <v>4</v>
      </c>
      <c r="E161" s="84">
        <v>9</v>
      </c>
      <c r="F161" s="84">
        <v>59</v>
      </c>
      <c r="G161" s="84">
        <v>85</v>
      </c>
      <c r="H161" s="84">
        <v>85</v>
      </c>
      <c r="I161" s="84"/>
      <c r="J161" s="84" t="s">
        <v>644</v>
      </c>
      <c r="K161" s="86">
        <f t="shared" si="10"/>
        <v>7225</v>
      </c>
      <c r="L161" s="86">
        <v>426275</v>
      </c>
      <c r="M161" s="87">
        <f t="shared" si="11"/>
        <v>12.962839956886352</v>
      </c>
      <c r="N161" s="88">
        <f>(0.5576*M161)-0.4001</f>
        <v>6.8279795599598296</v>
      </c>
      <c r="O161" s="88" t="s">
        <v>622</v>
      </c>
      <c r="Q161" s="89">
        <f>EXP(N161)</f>
        <v>923.32340704234252</v>
      </c>
      <c r="R161" s="90"/>
      <c r="W161" s="91" t="s">
        <v>631</v>
      </c>
    </row>
    <row r="162" spans="1:23" x14ac:dyDescent="0.25">
      <c r="A162" s="3">
        <v>41290</v>
      </c>
      <c r="B162" s="4" t="s">
        <v>4</v>
      </c>
      <c r="C162" s="4" t="s">
        <v>2</v>
      </c>
      <c r="D162" s="84">
        <v>4</v>
      </c>
      <c r="E162" s="84">
        <v>10</v>
      </c>
      <c r="F162" s="84">
        <v>32</v>
      </c>
      <c r="G162" s="84">
        <v>51</v>
      </c>
      <c r="H162" s="84">
        <v>46</v>
      </c>
      <c r="I162" s="84"/>
      <c r="J162" s="84" t="s">
        <v>644</v>
      </c>
      <c r="K162" s="86">
        <f t="shared" si="10"/>
        <v>2346</v>
      </c>
      <c r="L162" s="86">
        <v>75072</v>
      </c>
      <c r="M162" s="87">
        <f t="shared" si="11"/>
        <v>11.226202932013146</v>
      </c>
      <c r="N162" s="88" t="s">
        <v>622</v>
      </c>
      <c r="O162" s="88">
        <f>(0.3806*M162)+0.6394</f>
        <v>4.912092835924204</v>
      </c>
      <c r="Q162" s="89">
        <f>EXP(O162)</f>
        <v>135.92358270276412</v>
      </c>
      <c r="R162" s="90"/>
      <c r="W162" s="91"/>
    </row>
    <row r="163" spans="1:23" x14ac:dyDescent="0.25">
      <c r="A163" s="3">
        <v>41290</v>
      </c>
      <c r="B163" s="4" t="s">
        <v>4</v>
      </c>
      <c r="C163" s="4" t="s">
        <v>2</v>
      </c>
      <c r="D163" s="84">
        <v>4</v>
      </c>
      <c r="E163" s="84">
        <v>11</v>
      </c>
      <c r="F163" s="84">
        <v>36</v>
      </c>
      <c r="G163" s="84">
        <v>64</v>
      </c>
      <c r="H163" s="84">
        <v>67</v>
      </c>
      <c r="I163" s="84"/>
      <c r="J163" s="84" t="s">
        <v>644</v>
      </c>
      <c r="K163" s="86">
        <f t="shared" si="10"/>
        <v>4288</v>
      </c>
      <c r="L163" s="86">
        <v>154368</v>
      </c>
      <c r="M163" s="87">
        <f t="shared" si="11"/>
        <v>11.947094641206748</v>
      </c>
      <c r="N163" s="88" t="s">
        <v>622</v>
      </c>
      <c r="O163" s="88">
        <f>(0.3806*M163)+0.6394</f>
        <v>5.1864642204432885</v>
      </c>
      <c r="Q163" s="89">
        <f>EXP(O163)</f>
        <v>178.83511220461591</v>
      </c>
      <c r="R163" s="90"/>
      <c r="W163" s="91"/>
    </row>
    <row r="164" spans="1:23" x14ac:dyDescent="0.25">
      <c r="A164" s="3">
        <v>41290</v>
      </c>
      <c r="B164" s="4" t="s">
        <v>4</v>
      </c>
      <c r="C164" s="4" t="s">
        <v>2</v>
      </c>
      <c r="D164" s="84">
        <v>4</v>
      </c>
      <c r="E164" s="84">
        <v>12</v>
      </c>
      <c r="F164" s="84">
        <v>33</v>
      </c>
      <c r="G164" s="84">
        <v>72</v>
      </c>
      <c r="H164" s="84">
        <v>57</v>
      </c>
      <c r="I164" s="84"/>
      <c r="J164" s="84" t="s">
        <v>644</v>
      </c>
      <c r="K164" s="86">
        <f t="shared" si="10"/>
        <v>4104</v>
      </c>
      <c r="L164" s="86">
        <v>135432</v>
      </c>
      <c r="M164" s="87">
        <f t="shared" si="11"/>
        <v>11.816224948317085</v>
      </c>
      <c r="N164" s="88" t="s">
        <v>622</v>
      </c>
      <c r="O164" s="88">
        <f>(0.3806*M164)+0.6394</f>
        <v>5.1366552153294824</v>
      </c>
      <c r="Q164" s="89">
        <f>EXP(O164)</f>
        <v>170.14571472115782</v>
      </c>
      <c r="R164" s="90"/>
      <c r="W164" s="91" t="s">
        <v>631</v>
      </c>
    </row>
    <row r="165" spans="1:23" x14ac:dyDescent="0.25">
      <c r="A165" s="3">
        <v>41290</v>
      </c>
      <c r="B165" s="4" t="s">
        <v>4</v>
      </c>
      <c r="C165" s="4" t="s">
        <v>2</v>
      </c>
      <c r="D165" s="84">
        <v>4</v>
      </c>
      <c r="E165" s="84">
        <v>13</v>
      </c>
      <c r="F165" s="84">
        <v>64</v>
      </c>
      <c r="G165" s="84">
        <v>89</v>
      </c>
      <c r="H165" s="84">
        <v>87</v>
      </c>
      <c r="I165" s="84"/>
      <c r="J165" s="84" t="s">
        <v>644</v>
      </c>
      <c r="K165" s="86">
        <f t="shared" si="10"/>
        <v>7743</v>
      </c>
      <c r="L165" s="86">
        <v>495552</v>
      </c>
      <c r="M165" s="87">
        <f t="shared" si="11"/>
        <v>13.113427571746396</v>
      </c>
      <c r="N165" s="88">
        <f t="shared" ref="N165:N177" si="15">(0.5576*M165)-0.4001</f>
        <v>6.9119472140057896</v>
      </c>
      <c r="O165" s="88" t="s">
        <v>622</v>
      </c>
      <c r="Q165" s="89">
        <f t="shared" ref="Q165:Q228" si="16">EXP(N165)</f>
        <v>1004.2007334731541</v>
      </c>
      <c r="R165" s="90"/>
      <c r="W165" s="91"/>
    </row>
    <row r="166" spans="1:23" x14ac:dyDescent="0.25">
      <c r="A166" s="3">
        <v>41290</v>
      </c>
      <c r="B166" s="4" t="s">
        <v>4</v>
      </c>
      <c r="C166" s="4" t="s">
        <v>2</v>
      </c>
      <c r="D166" s="84">
        <v>4</v>
      </c>
      <c r="E166" s="93">
        <v>14</v>
      </c>
      <c r="F166" s="93">
        <v>87</v>
      </c>
      <c r="G166" s="93">
        <v>114</v>
      </c>
      <c r="H166" s="93">
        <v>129</v>
      </c>
      <c r="I166" s="93"/>
      <c r="J166" s="93" t="s">
        <v>644</v>
      </c>
      <c r="K166" s="86">
        <f t="shared" si="10"/>
        <v>14706</v>
      </c>
      <c r="L166" s="86">
        <v>1279422</v>
      </c>
      <c r="M166" s="87">
        <f t="shared" si="11"/>
        <v>14.061918971410751</v>
      </c>
      <c r="N166" s="88">
        <f t="shared" si="15"/>
        <v>7.440826018458635</v>
      </c>
      <c r="O166" s="88" t="s">
        <v>622</v>
      </c>
      <c r="Q166" s="89">
        <f t="shared" si="16"/>
        <v>1704.1573053226127</v>
      </c>
      <c r="R166" s="90"/>
      <c r="W166" s="91"/>
    </row>
    <row r="167" spans="1:23" x14ac:dyDescent="0.25">
      <c r="A167" s="3">
        <v>41290</v>
      </c>
      <c r="B167" s="4" t="s">
        <v>4</v>
      </c>
      <c r="C167" s="4" t="s">
        <v>2</v>
      </c>
      <c r="D167" s="84">
        <v>4</v>
      </c>
      <c r="E167" s="93">
        <v>15</v>
      </c>
      <c r="F167" s="93">
        <v>81</v>
      </c>
      <c r="G167" s="93">
        <v>128</v>
      </c>
      <c r="H167" s="93">
        <v>98</v>
      </c>
      <c r="I167" s="93"/>
      <c r="J167" s="93" t="s">
        <v>644</v>
      </c>
      <c r="K167" s="86">
        <f t="shared" si="10"/>
        <v>12544</v>
      </c>
      <c r="L167" s="86">
        <v>1016064</v>
      </c>
      <c r="M167" s="87">
        <f t="shared" si="11"/>
        <v>13.831446897262628</v>
      </c>
      <c r="N167" s="88">
        <f t="shared" si="15"/>
        <v>7.3123147899136409</v>
      </c>
      <c r="O167" s="88" t="s">
        <v>622</v>
      </c>
      <c r="Q167" s="89">
        <f t="shared" si="16"/>
        <v>1498.6422191290646</v>
      </c>
      <c r="R167" s="90"/>
      <c r="W167" s="91" t="s">
        <v>631</v>
      </c>
    </row>
    <row r="168" spans="1:23" x14ac:dyDescent="0.25">
      <c r="A168" s="3">
        <v>41290</v>
      </c>
      <c r="B168" s="4" t="s">
        <v>4</v>
      </c>
      <c r="C168" s="4" t="s">
        <v>2</v>
      </c>
      <c r="D168" s="84">
        <v>4</v>
      </c>
      <c r="E168" s="93">
        <v>16</v>
      </c>
      <c r="F168" s="93">
        <v>76</v>
      </c>
      <c r="G168" s="93">
        <v>122</v>
      </c>
      <c r="H168" s="93">
        <v>85</v>
      </c>
      <c r="I168" s="93"/>
      <c r="J168" s="93" t="s">
        <v>644</v>
      </c>
      <c r="K168" s="86">
        <f t="shared" si="10"/>
        <v>10370</v>
      </c>
      <c r="L168" s="86">
        <v>788120</v>
      </c>
      <c r="M168" s="87">
        <f t="shared" si="11"/>
        <v>13.577405641509904</v>
      </c>
      <c r="N168" s="88">
        <f t="shared" si="15"/>
        <v>7.1706613857059223</v>
      </c>
      <c r="O168" s="88" t="s">
        <v>622</v>
      </c>
      <c r="Q168" s="89">
        <f t="shared" si="16"/>
        <v>1300.7045858031247</v>
      </c>
      <c r="R168" s="90"/>
      <c r="W168" s="91"/>
    </row>
    <row r="169" spans="1:23" x14ac:dyDescent="0.25">
      <c r="A169" s="3">
        <v>41290</v>
      </c>
      <c r="B169" s="4" t="s">
        <v>4</v>
      </c>
      <c r="C169" s="4" t="s">
        <v>2</v>
      </c>
      <c r="D169" s="84">
        <v>4</v>
      </c>
      <c r="E169" s="93">
        <v>17</v>
      </c>
      <c r="F169" s="93">
        <v>84</v>
      </c>
      <c r="G169" s="93">
        <v>88</v>
      </c>
      <c r="H169" s="93">
        <v>113</v>
      </c>
      <c r="I169" s="93"/>
      <c r="J169" s="93" t="s">
        <v>644</v>
      </c>
      <c r="K169" s="86">
        <f t="shared" si="10"/>
        <v>9944</v>
      </c>
      <c r="L169" s="86">
        <v>835296</v>
      </c>
      <c r="M169" s="87">
        <f t="shared" si="11"/>
        <v>13.635541432033861</v>
      </c>
      <c r="N169" s="88">
        <f t="shared" si="15"/>
        <v>7.2030779025020806</v>
      </c>
      <c r="O169" s="88" t="s">
        <v>622</v>
      </c>
      <c r="Q169" s="89">
        <f t="shared" si="16"/>
        <v>1343.5597527476446</v>
      </c>
      <c r="R169" s="90"/>
      <c r="W169" s="91"/>
    </row>
    <row r="170" spans="1:23" x14ac:dyDescent="0.25">
      <c r="A170" s="3">
        <v>41290</v>
      </c>
      <c r="B170" s="4" t="s">
        <v>4</v>
      </c>
      <c r="C170" s="4" t="s">
        <v>2</v>
      </c>
      <c r="D170" s="84">
        <v>4</v>
      </c>
      <c r="E170" s="93">
        <v>18</v>
      </c>
      <c r="F170" s="93">
        <v>34</v>
      </c>
      <c r="G170" s="93">
        <v>159</v>
      </c>
      <c r="H170" s="93">
        <v>115</v>
      </c>
      <c r="I170" s="93"/>
      <c r="J170" s="93" t="s">
        <v>644</v>
      </c>
      <c r="K170" s="86">
        <f t="shared" si="10"/>
        <v>18285</v>
      </c>
      <c r="L170" s="86">
        <v>621690</v>
      </c>
      <c r="M170" s="87">
        <f t="shared" si="11"/>
        <v>13.340196855199643</v>
      </c>
      <c r="N170" s="88">
        <f t="shared" si="15"/>
        <v>7.038393766459321</v>
      </c>
      <c r="O170" s="88" t="s">
        <v>622</v>
      </c>
      <c r="Q170" s="89">
        <f t="shared" si="16"/>
        <v>1139.5557431664015</v>
      </c>
      <c r="R170" s="90"/>
      <c r="W170" s="91" t="s">
        <v>637</v>
      </c>
    </row>
    <row r="171" spans="1:23" x14ac:dyDescent="0.25">
      <c r="A171" s="3">
        <v>41290</v>
      </c>
      <c r="B171" s="4" t="s">
        <v>4</v>
      </c>
      <c r="C171" s="4" t="s">
        <v>2</v>
      </c>
      <c r="D171" s="84">
        <v>5</v>
      </c>
      <c r="E171" s="93">
        <v>1</v>
      </c>
      <c r="F171" s="93">
        <v>196</v>
      </c>
      <c r="G171" s="93">
        <v>305</v>
      </c>
      <c r="H171" s="93">
        <v>183</v>
      </c>
      <c r="I171" s="93"/>
      <c r="J171" s="93" t="s">
        <v>644</v>
      </c>
      <c r="K171" s="86">
        <f t="shared" si="10"/>
        <v>55815</v>
      </c>
      <c r="L171" s="86">
        <v>10939740</v>
      </c>
      <c r="M171" s="87">
        <f t="shared" si="11"/>
        <v>16.207912588679349</v>
      </c>
      <c r="N171" s="88">
        <f t="shared" si="15"/>
        <v>8.6374320594476046</v>
      </c>
      <c r="O171" s="88" t="s">
        <v>622</v>
      </c>
      <c r="Q171" s="89">
        <f t="shared" si="16"/>
        <v>5638.8310335078413</v>
      </c>
      <c r="R171" s="90">
        <v>12.57</v>
      </c>
      <c r="S171" s="19">
        <f>SUM(Q171:Q173)</f>
        <v>10054.563980083243</v>
      </c>
      <c r="T171" s="89">
        <f>S171/R171</f>
        <v>799.88575816095806</v>
      </c>
      <c r="U171" s="19">
        <f>T171*0.01</f>
        <v>7.998857581609581</v>
      </c>
      <c r="V171" s="154">
        <f>U171*0.4</f>
        <v>3.1995430326438328</v>
      </c>
      <c r="W171" s="91"/>
    </row>
    <row r="172" spans="1:23" x14ac:dyDescent="0.25">
      <c r="A172" s="3">
        <v>41290</v>
      </c>
      <c r="B172" s="4" t="s">
        <v>4</v>
      </c>
      <c r="C172" s="4" t="s">
        <v>2</v>
      </c>
      <c r="D172" s="84">
        <v>5</v>
      </c>
      <c r="E172" s="93">
        <v>6</v>
      </c>
      <c r="F172" s="93">
        <v>135</v>
      </c>
      <c r="G172" s="93">
        <v>125</v>
      </c>
      <c r="H172" s="93">
        <v>101</v>
      </c>
      <c r="I172" s="93"/>
      <c r="J172" s="93" t="s">
        <v>644</v>
      </c>
      <c r="K172" s="86">
        <f t="shared" si="10"/>
        <v>12625</v>
      </c>
      <c r="L172" s="86">
        <v>1704375</v>
      </c>
      <c r="M172" s="87">
        <f t="shared" si="11"/>
        <v>14.34870903258199</v>
      </c>
      <c r="N172" s="88">
        <f t="shared" si="15"/>
        <v>7.6007401565677171</v>
      </c>
      <c r="O172" s="88" t="s">
        <v>622</v>
      </c>
      <c r="Q172" s="89">
        <f t="shared" si="16"/>
        <v>1999.6754203920998</v>
      </c>
      <c r="R172" s="90"/>
      <c r="W172" s="91"/>
    </row>
    <row r="173" spans="1:23" x14ac:dyDescent="0.25">
      <c r="A173" s="3">
        <v>41290</v>
      </c>
      <c r="B173" s="4" t="s">
        <v>4</v>
      </c>
      <c r="C173" s="4" t="s">
        <v>2</v>
      </c>
      <c r="D173" s="84">
        <v>5</v>
      </c>
      <c r="E173" s="93">
        <v>8</v>
      </c>
      <c r="F173" s="93">
        <v>134</v>
      </c>
      <c r="G173" s="93">
        <v>124</v>
      </c>
      <c r="H173" s="93">
        <v>144</v>
      </c>
      <c r="I173" s="93"/>
      <c r="J173" s="93" t="s">
        <v>644</v>
      </c>
      <c r="K173" s="86">
        <f t="shared" si="10"/>
        <v>17856</v>
      </c>
      <c r="L173" s="86">
        <v>2392704</v>
      </c>
      <c r="M173" s="87">
        <f t="shared" si="11"/>
        <v>14.687934665131948</v>
      </c>
      <c r="N173" s="88">
        <f t="shared" si="15"/>
        <v>7.7898923692775739</v>
      </c>
      <c r="O173" s="88" t="s">
        <v>622</v>
      </c>
      <c r="Q173" s="89">
        <f t="shared" si="16"/>
        <v>2416.0575261833028</v>
      </c>
      <c r="R173" s="90"/>
      <c r="W173" s="91"/>
    </row>
    <row r="174" spans="1:23" x14ac:dyDescent="0.25">
      <c r="A174" s="3">
        <v>41290</v>
      </c>
      <c r="B174" s="4" t="s">
        <v>4</v>
      </c>
      <c r="C174" s="4" t="s">
        <v>2</v>
      </c>
      <c r="D174" s="84" t="s">
        <v>639</v>
      </c>
      <c r="E174" s="93" t="s">
        <v>647</v>
      </c>
      <c r="F174" s="93">
        <v>71</v>
      </c>
      <c r="G174" s="93">
        <v>102</v>
      </c>
      <c r="H174" s="93">
        <v>78</v>
      </c>
      <c r="I174" s="93"/>
      <c r="J174" s="93" t="s">
        <v>644</v>
      </c>
      <c r="K174" s="86">
        <f t="shared" si="10"/>
        <v>7956</v>
      </c>
      <c r="L174" s="86">
        <v>564876</v>
      </c>
      <c r="M174" s="87">
        <f t="shared" si="11"/>
        <v>13.244361517015179</v>
      </c>
      <c r="N174" s="88">
        <f t="shared" si="15"/>
        <v>6.984955981887663</v>
      </c>
      <c r="O174" s="88" t="s">
        <v>622</v>
      </c>
      <c r="P174" s="15">
        <v>1548.4748427672955</v>
      </c>
      <c r="Q174" s="89">
        <f t="shared" si="16"/>
        <v>1080.2588657298197</v>
      </c>
      <c r="R174" s="94"/>
      <c r="S174" s="95"/>
      <c r="T174" s="96"/>
      <c r="U174" s="96"/>
      <c r="V174" s="164"/>
      <c r="W174" s="91" t="s">
        <v>633</v>
      </c>
    </row>
    <row r="175" spans="1:23" x14ac:dyDescent="0.25">
      <c r="A175" s="3">
        <v>41290</v>
      </c>
      <c r="B175" s="4" t="s">
        <v>4</v>
      </c>
      <c r="C175" s="4" t="s">
        <v>2</v>
      </c>
      <c r="D175" s="84" t="s">
        <v>639</v>
      </c>
      <c r="E175" s="93" t="s">
        <v>648</v>
      </c>
      <c r="F175" s="93">
        <v>55</v>
      </c>
      <c r="G175" s="93">
        <v>88</v>
      </c>
      <c r="H175" s="93">
        <v>79</v>
      </c>
      <c r="I175" s="93"/>
      <c r="J175" s="93" t="s">
        <v>644</v>
      </c>
      <c r="K175" s="86">
        <f t="shared" si="10"/>
        <v>6952</v>
      </c>
      <c r="L175" s="86">
        <v>382360</v>
      </c>
      <c r="M175" s="87">
        <f t="shared" si="11"/>
        <v>12.8541178521777</v>
      </c>
      <c r="N175" s="88">
        <f t="shared" si="15"/>
        <v>6.7673561143742846</v>
      </c>
      <c r="O175" s="88" t="s">
        <v>622</v>
      </c>
      <c r="P175" s="15">
        <v>803.89154850919908</v>
      </c>
      <c r="Q175" s="89">
        <f t="shared" si="16"/>
        <v>869.0112876089355</v>
      </c>
      <c r="R175" s="94"/>
      <c r="S175" s="95"/>
      <c r="T175" s="96"/>
      <c r="U175" s="96"/>
      <c r="V175" s="164"/>
      <c r="W175" s="91" t="s">
        <v>633</v>
      </c>
    </row>
    <row r="176" spans="1:23" x14ac:dyDescent="0.25">
      <c r="A176" s="3">
        <v>41290</v>
      </c>
      <c r="B176" s="4" t="s">
        <v>4</v>
      </c>
      <c r="C176" s="4" t="s">
        <v>2</v>
      </c>
      <c r="D176" s="84" t="s">
        <v>639</v>
      </c>
      <c r="E176" s="93" t="s">
        <v>649</v>
      </c>
      <c r="F176" s="93">
        <v>64</v>
      </c>
      <c r="G176" s="93">
        <v>96</v>
      </c>
      <c r="H176" s="93">
        <v>95</v>
      </c>
      <c r="I176" s="93"/>
      <c r="J176" s="93" t="s">
        <v>644</v>
      </c>
      <c r="K176" s="86">
        <f t="shared" si="10"/>
        <v>9120</v>
      </c>
      <c r="L176" s="86">
        <v>583680</v>
      </c>
      <c r="M176" s="87">
        <f t="shared" si="11"/>
        <v>13.277108166428048</v>
      </c>
      <c r="N176" s="88">
        <f t="shared" si="15"/>
        <v>7.0032155136002796</v>
      </c>
      <c r="O176" s="88" t="s">
        <v>622</v>
      </c>
      <c r="P176" s="15">
        <v>979.02576687116562</v>
      </c>
      <c r="Q176" s="89">
        <f t="shared" si="16"/>
        <v>1100.1650726798648</v>
      </c>
      <c r="R176" s="94"/>
      <c r="S176" s="95"/>
      <c r="T176" s="96"/>
      <c r="U176" s="96"/>
      <c r="V176" s="164"/>
      <c r="W176" s="91" t="s">
        <v>633</v>
      </c>
    </row>
    <row r="177" spans="1:23" x14ac:dyDescent="0.25">
      <c r="A177" s="3">
        <v>41290</v>
      </c>
      <c r="B177" s="4" t="s">
        <v>4</v>
      </c>
      <c r="C177" s="4" t="s">
        <v>2</v>
      </c>
      <c r="D177" s="84" t="s">
        <v>639</v>
      </c>
      <c r="E177" s="93" t="s">
        <v>650</v>
      </c>
      <c r="F177" s="93">
        <v>76</v>
      </c>
      <c r="G177" s="93">
        <v>159</v>
      </c>
      <c r="H177" s="93">
        <v>197</v>
      </c>
      <c r="I177" s="93"/>
      <c r="J177" s="93" t="s">
        <v>644</v>
      </c>
      <c r="K177" s="86">
        <f t="shared" si="10"/>
        <v>31323</v>
      </c>
      <c r="L177" s="86">
        <v>2380548</v>
      </c>
      <c r="M177" s="87">
        <f t="shared" si="11"/>
        <v>14.682841271244552</v>
      </c>
      <c r="N177" s="88">
        <f t="shared" si="15"/>
        <v>7.7870522928459618</v>
      </c>
      <c r="O177" s="88" t="s">
        <v>622</v>
      </c>
      <c r="P177" s="15">
        <v>2780.7</v>
      </c>
      <c r="Q177" s="89">
        <f t="shared" si="16"/>
        <v>2409.2054729289889</v>
      </c>
      <c r="R177" s="94"/>
      <c r="S177" s="95"/>
      <c r="T177" s="96"/>
      <c r="U177" s="96"/>
      <c r="V177" s="164"/>
      <c r="W177" s="91" t="s">
        <v>633</v>
      </c>
    </row>
    <row r="178" spans="1:23" x14ac:dyDescent="0.25">
      <c r="A178" s="3">
        <v>41290</v>
      </c>
      <c r="B178" s="4" t="s">
        <v>4</v>
      </c>
      <c r="C178" s="4" t="s">
        <v>2</v>
      </c>
      <c r="D178" s="84" t="s">
        <v>639</v>
      </c>
      <c r="E178" s="84" t="s">
        <v>651</v>
      </c>
      <c r="F178" s="84">
        <v>36</v>
      </c>
      <c r="G178" s="84">
        <v>53</v>
      </c>
      <c r="H178" s="84">
        <v>50</v>
      </c>
      <c r="I178" s="84"/>
      <c r="J178" s="84" t="s">
        <v>644</v>
      </c>
      <c r="K178" s="86">
        <f t="shared" si="10"/>
        <v>2650</v>
      </c>
      <c r="L178" s="86">
        <v>95400</v>
      </c>
      <c r="M178" s="87">
        <f t="shared" si="11"/>
        <v>11.465833857436378</v>
      </c>
      <c r="N178" s="88" t="s">
        <v>622</v>
      </c>
      <c r="O178" s="88">
        <f>(0.3806*M178)+0.6394</f>
        <v>5.0032963661402858</v>
      </c>
      <c r="P178" s="15">
        <v>242.6076923076923</v>
      </c>
      <c r="Q178" s="89">
        <f>EXP(O178)</f>
        <v>148.90319043263273</v>
      </c>
      <c r="R178" s="94"/>
      <c r="S178" s="95"/>
      <c r="T178" s="96"/>
      <c r="U178" s="96"/>
      <c r="V178" s="164"/>
      <c r="W178" s="91" t="s">
        <v>633</v>
      </c>
    </row>
    <row r="179" spans="1:23" x14ac:dyDescent="0.25">
      <c r="A179" s="3">
        <v>41291</v>
      </c>
      <c r="B179" s="4" t="s">
        <v>652</v>
      </c>
      <c r="C179" s="4" t="s">
        <v>2</v>
      </c>
      <c r="D179" s="84">
        <v>1</v>
      </c>
      <c r="E179" s="84">
        <v>1</v>
      </c>
      <c r="F179" s="84">
        <v>39</v>
      </c>
      <c r="G179" s="84">
        <v>100</v>
      </c>
      <c r="H179" s="84">
        <v>93</v>
      </c>
      <c r="I179" s="84"/>
      <c r="J179" s="84" t="s">
        <v>644</v>
      </c>
      <c r="K179" s="86">
        <f t="shared" si="10"/>
        <v>9300</v>
      </c>
      <c r="L179" s="86">
        <v>362700</v>
      </c>
      <c r="M179" s="87">
        <f t="shared" si="11"/>
        <v>12.801331325270993</v>
      </c>
      <c r="N179" s="88">
        <f>(0.5576*M179)-0.4001</f>
        <v>6.7379223469711054</v>
      </c>
      <c r="O179" s="88" t="s">
        <v>622</v>
      </c>
      <c r="Q179" s="89">
        <f>EXP(N179)</f>
        <v>843.80577775537654</v>
      </c>
      <c r="R179" s="90">
        <v>50.265439999999998</v>
      </c>
      <c r="S179" s="19">
        <f>SUM(Q179:Q193)</f>
        <v>13885.394282643745</v>
      </c>
      <c r="T179" s="89">
        <f>S179/R179</f>
        <v>276.24137543894466</v>
      </c>
      <c r="U179" s="19">
        <f>T179*0.01</f>
        <v>2.7624137543894465</v>
      </c>
      <c r="V179" s="154">
        <f>U179*0.4</f>
        <v>1.1049655017557787</v>
      </c>
      <c r="W179" s="91"/>
    </row>
    <row r="180" spans="1:23" x14ac:dyDescent="0.25">
      <c r="A180" s="3">
        <v>41291</v>
      </c>
      <c r="B180" s="4" t="s">
        <v>652</v>
      </c>
      <c r="C180" s="4" t="s">
        <v>2</v>
      </c>
      <c r="D180" s="84">
        <v>1</v>
      </c>
      <c r="E180" s="84">
        <v>2</v>
      </c>
      <c r="F180" s="84">
        <v>79</v>
      </c>
      <c r="G180" s="84">
        <v>120</v>
      </c>
      <c r="H180" s="84">
        <v>111</v>
      </c>
      <c r="I180" s="84"/>
      <c r="J180" s="84" t="s">
        <v>644</v>
      </c>
      <c r="K180" s="86">
        <f t="shared" si="10"/>
        <v>13320</v>
      </c>
      <c r="L180" s="86">
        <v>1052280</v>
      </c>
      <c r="M180" s="87">
        <f t="shared" si="11"/>
        <v>13.866469796561402</v>
      </c>
      <c r="N180" s="88">
        <f>(0.5576*M180)-0.4001</f>
        <v>7.3318435585626371</v>
      </c>
      <c r="O180" s="88" t="s">
        <v>622</v>
      </c>
      <c r="Q180" s="89">
        <f>EXP(N180)</f>
        <v>1528.1964963750193</v>
      </c>
      <c r="R180" s="90"/>
      <c r="W180" s="91"/>
    </row>
    <row r="181" spans="1:23" x14ac:dyDescent="0.25">
      <c r="A181" s="3">
        <v>41291</v>
      </c>
      <c r="B181" s="4" t="s">
        <v>652</v>
      </c>
      <c r="C181" s="4" t="s">
        <v>2</v>
      </c>
      <c r="D181" s="84">
        <v>1</v>
      </c>
      <c r="E181" s="84">
        <v>3</v>
      </c>
      <c r="F181" s="84">
        <v>46</v>
      </c>
      <c r="G181" s="84">
        <v>112</v>
      </c>
      <c r="H181" s="84">
        <v>99</v>
      </c>
      <c r="I181" s="84"/>
      <c r="J181" s="84" t="s">
        <v>644</v>
      </c>
      <c r="K181" s="86">
        <f t="shared" si="10"/>
        <v>11088</v>
      </c>
      <c r="L181" s="86">
        <v>510048</v>
      </c>
      <c r="M181" s="87">
        <f t="shared" si="11"/>
        <v>13.142260117918779</v>
      </c>
      <c r="N181" s="88">
        <f>(0.5576*M181)-0.4001</f>
        <v>6.928024241751511</v>
      </c>
      <c r="O181" s="88" t="s">
        <v>622</v>
      </c>
      <c r="Q181" s="89">
        <f>EXP(N181)</f>
        <v>1020.4757731089749</v>
      </c>
      <c r="R181" s="90"/>
      <c r="W181" s="91"/>
    </row>
    <row r="182" spans="1:23" x14ac:dyDescent="0.25">
      <c r="A182" s="3">
        <v>41291</v>
      </c>
      <c r="B182" s="4" t="s">
        <v>652</v>
      </c>
      <c r="C182" s="4" t="s">
        <v>2</v>
      </c>
      <c r="D182" s="84">
        <v>1</v>
      </c>
      <c r="E182" s="84">
        <v>4</v>
      </c>
      <c r="F182" s="84">
        <v>41</v>
      </c>
      <c r="G182" s="84">
        <v>35</v>
      </c>
      <c r="H182" s="84">
        <v>47</v>
      </c>
      <c r="I182" s="84"/>
      <c r="J182" s="84" t="s">
        <v>644</v>
      </c>
      <c r="K182" s="86">
        <f t="shared" si="10"/>
        <v>1645</v>
      </c>
      <c r="L182" s="86">
        <v>67445</v>
      </c>
      <c r="M182" s="87">
        <f t="shared" si="11"/>
        <v>11.119067729903779</v>
      </c>
      <c r="N182" s="88" t="s">
        <v>622</v>
      </c>
      <c r="O182" s="88">
        <f>(0.3806*M182)+0.6394</f>
        <v>4.8713171780013784</v>
      </c>
      <c r="Q182" s="89">
        <f>EXP(O182)</f>
        <v>130.49268584161794</v>
      </c>
      <c r="R182" s="90"/>
      <c r="W182" s="91"/>
    </row>
    <row r="183" spans="1:23" x14ac:dyDescent="0.25">
      <c r="A183" s="3">
        <v>41291</v>
      </c>
      <c r="B183" s="4" t="s">
        <v>652</v>
      </c>
      <c r="C183" s="4" t="s">
        <v>2</v>
      </c>
      <c r="D183" s="84">
        <v>1</v>
      </c>
      <c r="E183" s="84">
        <v>5</v>
      </c>
      <c r="F183" s="84">
        <v>93</v>
      </c>
      <c r="G183" s="84">
        <v>132</v>
      </c>
      <c r="H183" s="84">
        <v>142</v>
      </c>
      <c r="I183" s="84"/>
      <c r="J183" s="84" t="s">
        <v>644</v>
      </c>
      <c r="K183" s="86">
        <f t="shared" si="10"/>
        <v>18744</v>
      </c>
      <c r="L183" s="86">
        <v>1743192</v>
      </c>
      <c r="M183" s="87">
        <f t="shared" si="11"/>
        <v>14.371228473340887</v>
      </c>
      <c r="N183" s="88">
        <f>(0.5576*M183)-0.4001</f>
        <v>7.6132969967348778</v>
      </c>
      <c r="O183" s="88" t="s">
        <v>622</v>
      </c>
      <c r="Q183" s="89">
        <f>EXP(N183)</f>
        <v>2024.9433356111506</v>
      </c>
      <c r="R183" s="90"/>
      <c r="W183" s="91"/>
    </row>
    <row r="184" spans="1:23" x14ac:dyDescent="0.25">
      <c r="A184" s="3">
        <v>41291</v>
      </c>
      <c r="B184" s="4" t="s">
        <v>652</v>
      </c>
      <c r="C184" s="4" t="s">
        <v>2</v>
      </c>
      <c r="D184" s="84">
        <v>1</v>
      </c>
      <c r="E184" s="84">
        <v>6</v>
      </c>
      <c r="F184" s="84">
        <v>39</v>
      </c>
      <c r="G184" s="84">
        <v>56</v>
      </c>
      <c r="H184" s="84">
        <v>53</v>
      </c>
      <c r="I184" s="84"/>
      <c r="J184" s="84" t="s">
        <v>644</v>
      </c>
      <c r="K184" s="86">
        <f t="shared" si="10"/>
        <v>2968</v>
      </c>
      <c r="L184" s="86">
        <v>115752</v>
      </c>
      <c r="M184" s="87">
        <f t="shared" si="11"/>
        <v>11.659205250416917</v>
      </c>
      <c r="N184" s="88" t="s">
        <v>622</v>
      </c>
      <c r="O184" s="88">
        <f>(0.3806*M184)+0.6394</f>
        <v>5.0768935183086787</v>
      </c>
      <c r="Q184" s="89">
        <f>EXP(O184)</f>
        <v>160.27538921794957</v>
      </c>
      <c r="R184" s="90"/>
      <c r="W184" s="91"/>
    </row>
    <row r="185" spans="1:23" x14ac:dyDescent="0.25">
      <c r="A185" s="3">
        <v>41291</v>
      </c>
      <c r="B185" s="4" t="s">
        <v>652</v>
      </c>
      <c r="C185" s="4" t="s">
        <v>2</v>
      </c>
      <c r="D185" s="84">
        <v>1</v>
      </c>
      <c r="E185" s="84">
        <v>7</v>
      </c>
      <c r="F185" s="84">
        <v>34</v>
      </c>
      <c r="G185" s="84">
        <v>75</v>
      </c>
      <c r="H185" s="84">
        <v>89</v>
      </c>
      <c r="I185" s="84"/>
      <c r="J185" s="84" t="s">
        <v>644</v>
      </c>
      <c r="K185" s="86">
        <f t="shared" si="10"/>
        <v>6675</v>
      </c>
      <c r="L185" s="86">
        <v>226950</v>
      </c>
      <c r="M185" s="87">
        <f t="shared" si="11"/>
        <v>12.332485007884612</v>
      </c>
      <c r="N185" s="88">
        <f>(0.5576*M185)-0.4001</f>
        <v>6.476493640396459</v>
      </c>
      <c r="O185" s="88" t="s">
        <v>622</v>
      </c>
      <c r="Q185" s="89">
        <f>EXP(N185)</f>
        <v>649.68890484946883</v>
      </c>
      <c r="R185" s="90"/>
      <c r="W185" s="91"/>
    </row>
    <row r="186" spans="1:23" x14ac:dyDescent="0.25">
      <c r="A186" s="3">
        <v>41291</v>
      </c>
      <c r="B186" s="4" t="s">
        <v>652</v>
      </c>
      <c r="C186" s="4" t="s">
        <v>2</v>
      </c>
      <c r="D186" s="84">
        <v>1</v>
      </c>
      <c r="E186" s="84">
        <v>8</v>
      </c>
      <c r="F186" s="84">
        <v>53</v>
      </c>
      <c r="G186" s="84">
        <v>88</v>
      </c>
      <c r="H186" s="84">
        <v>105</v>
      </c>
      <c r="I186" s="84"/>
      <c r="J186" s="84" t="s">
        <v>644</v>
      </c>
      <c r="K186" s="86">
        <f t="shared" si="10"/>
        <v>9240</v>
      </c>
      <c r="L186" s="86">
        <v>489720</v>
      </c>
      <c r="M186" s="87">
        <f t="shared" si="11"/>
        <v>13.101589078187851</v>
      </c>
      <c r="N186" s="88">
        <f>(0.5576*M186)-0.4001</f>
        <v>6.9053460699975453</v>
      </c>
      <c r="O186" s="88" t="s">
        <v>622</v>
      </c>
      <c r="Q186" s="89">
        <f>EXP(N186)</f>
        <v>997.59369083015326</v>
      </c>
      <c r="R186" s="90"/>
      <c r="W186" s="91"/>
    </row>
    <row r="187" spans="1:23" x14ac:dyDescent="0.25">
      <c r="A187" s="3">
        <v>41291</v>
      </c>
      <c r="B187" s="4" t="s">
        <v>652</v>
      </c>
      <c r="C187" s="4" t="s">
        <v>2</v>
      </c>
      <c r="D187" s="84">
        <v>1</v>
      </c>
      <c r="E187" s="84">
        <v>9</v>
      </c>
      <c r="F187" s="84">
        <v>30</v>
      </c>
      <c r="G187" s="84">
        <v>28</v>
      </c>
      <c r="H187" s="84">
        <v>28</v>
      </c>
      <c r="I187" s="84"/>
      <c r="J187" s="84" t="s">
        <v>644</v>
      </c>
      <c r="K187" s="86">
        <f t="shared" si="10"/>
        <v>784</v>
      </c>
      <c r="L187" s="86">
        <v>23520</v>
      </c>
      <c r="M187" s="87">
        <f t="shared" si="11"/>
        <v>10.065606402012563</v>
      </c>
      <c r="N187" s="88" t="s">
        <v>622</v>
      </c>
      <c r="O187" s="88">
        <f>(0.3806*M187)+0.6394</f>
        <v>4.470369796605981</v>
      </c>
      <c r="Q187" s="89">
        <f>EXP(O187)</f>
        <v>87.38903320685273</v>
      </c>
      <c r="R187" s="90"/>
      <c r="W187" s="91"/>
    </row>
    <row r="188" spans="1:23" x14ac:dyDescent="0.25">
      <c r="A188" s="3">
        <v>41291</v>
      </c>
      <c r="B188" s="4" t="s">
        <v>652</v>
      </c>
      <c r="C188" s="4" t="s">
        <v>2</v>
      </c>
      <c r="D188" s="84">
        <v>1</v>
      </c>
      <c r="E188" s="84">
        <v>10</v>
      </c>
      <c r="F188" s="84">
        <v>17</v>
      </c>
      <c r="G188" s="84">
        <v>18</v>
      </c>
      <c r="H188" s="84">
        <v>24</v>
      </c>
      <c r="I188" s="84"/>
      <c r="J188" s="84" t="s">
        <v>644</v>
      </c>
      <c r="K188" s="86">
        <f t="shared" si="10"/>
        <v>432</v>
      </c>
      <c r="L188" s="86">
        <v>7344</v>
      </c>
      <c r="M188" s="87">
        <f t="shared" si="11"/>
        <v>8.901638932300326</v>
      </c>
      <c r="N188" s="88" t="s">
        <v>622</v>
      </c>
      <c r="O188" s="88">
        <f>(0.3806*M188)+0.6394</f>
        <v>4.0273637776335036</v>
      </c>
      <c r="Q188" s="89">
        <f>EXP(O188)</f>
        <v>56.112790300197922</v>
      </c>
      <c r="R188" s="90"/>
      <c r="W188" s="91"/>
    </row>
    <row r="189" spans="1:23" x14ac:dyDescent="0.25">
      <c r="A189" s="3">
        <v>41291</v>
      </c>
      <c r="B189" s="4" t="s">
        <v>652</v>
      </c>
      <c r="C189" s="4" t="s">
        <v>2</v>
      </c>
      <c r="D189" s="84">
        <v>1</v>
      </c>
      <c r="E189" s="84">
        <v>11</v>
      </c>
      <c r="F189" s="84">
        <v>45</v>
      </c>
      <c r="G189" s="84">
        <v>89</v>
      </c>
      <c r="H189" s="84">
        <v>59</v>
      </c>
      <c r="I189" s="84"/>
      <c r="J189" s="84" t="s">
        <v>644</v>
      </c>
      <c r="K189" s="86">
        <f t="shared" si="10"/>
        <v>5251</v>
      </c>
      <c r="L189" s="86">
        <v>236295</v>
      </c>
      <c r="M189" s="87">
        <f t="shared" si="11"/>
        <v>12.37283630340818</v>
      </c>
      <c r="N189" s="88">
        <f t="shared" ref="N189:N194" si="17">(0.5576*M189)-0.4001</f>
        <v>6.4989935227804008</v>
      </c>
      <c r="O189" s="88" t="s">
        <v>622</v>
      </c>
      <c r="Q189" s="89">
        <f t="shared" si="16"/>
        <v>664.47251992293673</v>
      </c>
      <c r="R189" s="90"/>
      <c r="W189" s="91"/>
    </row>
    <row r="190" spans="1:23" x14ac:dyDescent="0.25">
      <c r="A190" s="3">
        <v>41291</v>
      </c>
      <c r="B190" s="4" t="s">
        <v>652</v>
      </c>
      <c r="C190" s="4" t="s">
        <v>2</v>
      </c>
      <c r="D190" s="84">
        <v>1</v>
      </c>
      <c r="E190" s="84">
        <v>12</v>
      </c>
      <c r="F190" s="84">
        <v>72</v>
      </c>
      <c r="G190" s="84">
        <v>136</v>
      </c>
      <c r="H190" s="84">
        <v>119</v>
      </c>
      <c r="I190" s="84"/>
      <c r="J190" s="84" t="s">
        <v>644</v>
      </c>
      <c r="K190" s="86">
        <f t="shared" si="10"/>
        <v>16184</v>
      </c>
      <c r="L190" s="86">
        <v>1165248</v>
      </c>
      <c r="M190" s="87">
        <f t="shared" si="11"/>
        <v>13.968444497863636</v>
      </c>
      <c r="N190" s="88">
        <f t="shared" si="17"/>
        <v>7.3887046520087631</v>
      </c>
      <c r="O190" s="88" t="s">
        <v>622</v>
      </c>
      <c r="Q190" s="89">
        <f t="shared" si="16"/>
        <v>1617.6093881612021</v>
      </c>
      <c r="R190" s="90"/>
      <c r="W190" s="91"/>
    </row>
    <row r="191" spans="1:23" x14ac:dyDescent="0.25">
      <c r="A191" s="3">
        <v>41291</v>
      </c>
      <c r="B191" s="4" t="s">
        <v>652</v>
      </c>
      <c r="C191" s="4" t="s">
        <v>2</v>
      </c>
      <c r="D191" s="84">
        <v>1</v>
      </c>
      <c r="E191" s="84">
        <v>13</v>
      </c>
      <c r="F191" s="84">
        <v>57</v>
      </c>
      <c r="G191" s="84">
        <v>154</v>
      </c>
      <c r="H191" s="84">
        <v>93</v>
      </c>
      <c r="I191" s="84"/>
      <c r="J191" s="84" t="s">
        <v>644</v>
      </c>
      <c r="K191" s="86">
        <f t="shared" si="10"/>
        <v>14322</v>
      </c>
      <c r="L191" s="86">
        <v>816354</v>
      </c>
      <c r="M191" s="87">
        <f t="shared" si="11"/>
        <v>13.612603363401435</v>
      </c>
      <c r="N191" s="88">
        <f t="shared" si="17"/>
        <v>7.1902876354326395</v>
      </c>
      <c r="O191" s="88" t="s">
        <v>622</v>
      </c>
      <c r="Q191" s="89">
        <f t="shared" si="16"/>
        <v>1326.4846947387493</v>
      </c>
      <c r="R191" s="90"/>
      <c r="W191" s="91"/>
    </row>
    <row r="192" spans="1:23" x14ac:dyDescent="0.25">
      <c r="A192" s="3">
        <v>41291</v>
      </c>
      <c r="B192" s="4" t="s">
        <v>652</v>
      </c>
      <c r="C192" s="4" t="s">
        <v>2</v>
      </c>
      <c r="D192" s="84">
        <v>1</v>
      </c>
      <c r="E192" s="84">
        <v>14</v>
      </c>
      <c r="F192" s="84">
        <v>82</v>
      </c>
      <c r="G192" s="84">
        <v>135</v>
      </c>
      <c r="H192" s="84">
        <v>117</v>
      </c>
      <c r="I192" s="84"/>
      <c r="J192" s="84" t="s">
        <v>644</v>
      </c>
      <c r="K192" s="86">
        <f t="shared" si="10"/>
        <v>15795</v>
      </c>
      <c r="L192" s="86">
        <v>1295190</v>
      </c>
      <c r="M192" s="87">
        <f t="shared" si="11"/>
        <v>14.074167960500439</v>
      </c>
      <c r="N192" s="88">
        <f t="shared" si="17"/>
        <v>7.4476560547750443</v>
      </c>
      <c r="O192" s="88" t="s">
        <v>622</v>
      </c>
      <c r="Q192" s="89">
        <f t="shared" si="16"/>
        <v>1715.8366012117372</v>
      </c>
      <c r="R192" s="90"/>
      <c r="W192" s="91"/>
    </row>
    <row r="193" spans="1:23" x14ac:dyDescent="0.25">
      <c r="A193" s="3">
        <v>41291</v>
      </c>
      <c r="B193" s="4" t="s">
        <v>652</v>
      </c>
      <c r="C193" s="4" t="s">
        <v>2</v>
      </c>
      <c r="D193" s="84">
        <v>1</v>
      </c>
      <c r="E193" s="84">
        <v>15</v>
      </c>
      <c r="F193" s="84">
        <v>57</v>
      </c>
      <c r="G193" s="84">
        <v>89</v>
      </c>
      <c r="H193" s="84">
        <v>108</v>
      </c>
      <c r="I193" s="84"/>
      <c r="J193" s="84" t="s">
        <v>644</v>
      </c>
      <c r="K193" s="86">
        <f t="shared" si="10"/>
        <v>9612</v>
      </c>
      <c r="L193" s="86">
        <v>547884</v>
      </c>
      <c r="M193" s="87">
        <f t="shared" si="11"/>
        <v>13.213818864690909</v>
      </c>
      <c r="N193" s="88">
        <f t="shared" si="17"/>
        <v>6.9679253989516505</v>
      </c>
      <c r="O193" s="88" t="s">
        <v>622</v>
      </c>
      <c r="Q193" s="89">
        <f t="shared" si="16"/>
        <v>1062.0172015123592</v>
      </c>
      <c r="R193" s="90"/>
      <c r="W193" s="91"/>
    </row>
    <row r="194" spans="1:23" x14ac:dyDescent="0.25">
      <c r="A194" s="3">
        <v>41291</v>
      </c>
      <c r="B194" s="4" t="s">
        <v>652</v>
      </c>
      <c r="C194" s="4" t="s">
        <v>2</v>
      </c>
      <c r="D194" s="84">
        <v>2</v>
      </c>
      <c r="E194" s="84">
        <v>1</v>
      </c>
      <c r="F194" s="84">
        <v>59</v>
      </c>
      <c r="G194" s="84">
        <v>155</v>
      </c>
      <c r="H194" s="84">
        <v>194</v>
      </c>
      <c r="I194" s="84"/>
      <c r="J194" s="84" t="s">
        <v>644</v>
      </c>
      <c r="K194" s="86">
        <f t="shared" ref="K194:K257" si="18">G194*H194</f>
        <v>30070</v>
      </c>
      <c r="L194" s="86">
        <v>1774130</v>
      </c>
      <c r="M194" s="87">
        <f t="shared" ref="M194:M257" si="19">LN(L194)</f>
        <v>14.388820719888294</v>
      </c>
      <c r="N194" s="88">
        <f t="shared" si="17"/>
        <v>7.6231064334097116</v>
      </c>
      <c r="O194" s="88" t="s">
        <v>622</v>
      </c>
      <c r="Q194" s="89">
        <f t="shared" si="16"/>
        <v>2044.9046335113239</v>
      </c>
      <c r="R194" s="90">
        <v>50.265439999999998</v>
      </c>
      <c r="S194" s="19">
        <f>SUM(Q194:Q208)</f>
        <v>16153.398074587341</v>
      </c>
      <c r="T194" s="89">
        <f>S194/R194</f>
        <v>321.36191535550751</v>
      </c>
      <c r="U194" s="19">
        <f>T194*0.01</f>
        <v>3.2136191535550753</v>
      </c>
      <c r="V194" s="154">
        <f>U194*0.4</f>
        <v>1.2854476614220303</v>
      </c>
      <c r="W194" s="91"/>
    </row>
    <row r="195" spans="1:23" x14ac:dyDescent="0.25">
      <c r="A195" s="3">
        <v>41291</v>
      </c>
      <c r="B195" s="4" t="s">
        <v>652</v>
      </c>
      <c r="C195" s="4" t="s">
        <v>2</v>
      </c>
      <c r="D195" s="84">
        <v>2</v>
      </c>
      <c r="E195" s="84">
        <v>2</v>
      </c>
      <c r="F195" s="84">
        <v>38</v>
      </c>
      <c r="G195" s="84">
        <v>41</v>
      </c>
      <c r="H195" s="84">
        <v>41</v>
      </c>
      <c r="I195" s="84"/>
      <c r="J195" s="84" t="s">
        <v>644</v>
      </c>
      <c r="K195" s="86">
        <f t="shared" si="18"/>
        <v>1681</v>
      </c>
      <c r="L195" s="86">
        <v>63878</v>
      </c>
      <c r="M195" s="87">
        <f t="shared" si="19"/>
        <v>11.064730293135002</v>
      </c>
      <c r="N195" s="88" t="s">
        <v>622</v>
      </c>
      <c r="O195" s="88">
        <f>(0.3806*M195)+0.6394</f>
        <v>4.850636349567182</v>
      </c>
      <c r="Q195" s="89">
        <f>EXP(O195)</f>
        <v>127.82170325695203</v>
      </c>
      <c r="R195" s="90"/>
      <c r="W195" s="91"/>
    </row>
    <row r="196" spans="1:23" x14ac:dyDescent="0.25">
      <c r="A196" s="3">
        <v>41291</v>
      </c>
      <c r="B196" s="4" t="s">
        <v>652</v>
      </c>
      <c r="C196" s="4" t="s">
        <v>2</v>
      </c>
      <c r="D196" s="84">
        <v>2</v>
      </c>
      <c r="E196" s="84">
        <v>3</v>
      </c>
      <c r="F196" s="84">
        <v>28</v>
      </c>
      <c r="G196" s="84">
        <v>65</v>
      </c>
      <c r="H196" s="84">
        <v>79</v>
      </c>
      <c r="I196" s="84"/>
      <c r="J196" s="84" t="s">
        <v>644</v>
      </c>
      <c r="K196" s="86">
        <f t="shared" si="18"/>
        <v>5135</v>
      </c>
      <c r="L196" s="86">
        <v>143780</v>
      </c>
      <c r="M196" s="87">
        <f t="shared" si="19"/>
        <v>11.876039632537863</v>
      </c>
      <c r="N196" s="88" t="s">
        <v>622</v>
      </c>
      <c r="O196" s="88">
        <f>(0.3806*M196)+0.6394</f>
        <v>5.1594206841439103</v>
      </c>
      <c r="Q196" s="89">
        <f>EXP(O196)</f>
        <v>174.06358859416187</v>
      </c>
      <c r="R196" s="90"/>
      <c r="W196" s="91"/>
    </row>
    <row r="197" spans="1:23" x14ac:dyDescent="0.25">
      <c r="A197" s="3">
        <v>41291</v>
      </c>
      <c r="B197" s="4" t="s">
        <v>652</v>
      </c>
      <c r="C197" s="4" t="s">
        <v>2</v>
      </c>
      <c r="D197" s="84">
        <v>2</v>
      </c>
      <c r="E197" s="84">
        <v>4</v>
      </c>
      <c r="F197" s="84">
        <v>13</v>
      </c>
      <c r="G197" s="84">
        <v>61</v>
      </c>
      <c r="H197" s="84">
        <v>42</v>
      </c>
      <c r="I197" s="84"/>
      <c r="J197" s="84" t="s">
        <v>644</v>
      </c>
      <c r="K197" s="86">
        <f t="shared" si="18"/>
        <v>2562</v>
      </c>
      <c r="L197" s="86">
        <v>33306</v>
      </c>
      <c r="M197" s="87">
        <f t="shared" si="19"/>
        <v>10.413492839918217</v>
      </c>
      <c r="N197" s="88" t="s">
        <v>622</v>
      </c>
      <c r="O197" s="88">
        <f>(0.3806*M197)+0.6394</f>
        <v>4.6027753748728735</v>
      </c>
      <c r="Q197" s="89">
        <f>EXP(O197)</f>
        <v>99.760805415720242</v>
      </c>
      <c r="R197" s="90"/>
      <c r="W197" s="91"/>
    </row>
    <row r="198" spans="1:23" x14ac:dyDescent="0.25">
      <c r="A198" s="3">
        <v>41291</v>
      </c>
      <c r="B198" s="4" t="s">
        <v>652</v>
      </c>
      <c r="C198" s="4" t="s">
        <v>2</v>
      </c>
      <c r="D198" s="84">
        <v>2</v>
      </c>
      <c r="E198" s="84">
        <v>5</v>
      </c>
      <c r="F198" s="84">
        <v>67</v>
      </c>
      <c r="G198" s="84">
        <v>180</v>
      </c>
      <c r="H198" s="84">
        <v>190</v>
      </c>
      <c r="I198" s="84"/>
      <c r="J198" s="84" t="s">
        <v>644</v>
      </c>
      <c r="K198" s="86">
        <f t="shared" si="18"/>
        <v>34200</v>
      </c>
      <c r="L198" s="86">
        <v>2291400</v>
      </c>
      <c r="M198" s="87">
        <f t="shared" si="19"/>
        <v>14.644673542441662</v>
      </c>
      <c r="N198" s="88">
        <f t="shared" ref="N198:N204" si="20">(0.5576*M198)-0.4001</f>
        <v>7.7657699672654701</v>
      </c>
      <c r="O198" s="88" t="s">
        <v>622</v>
      </c>
      <c r="Q198" s="89">
        <f t="shared" si="16"/>
        <v>2358.4737371665356</v>
      </c>
      <c r="R198" s="90"/>
      <c r="W198" s="91"/>
    </row>
    <row r="199" spans="1:23" x14ac:dyDescent="0.25">
      <c r="A199" s="3">
        <v>41291</v>
      </c>
      <c r="B199" s="4" t="s">
        <v>652</v>
      </c>
      <c r="C199" s="4" t="s">
        <v>2</v>
      </c>
      <c r="D199" s="84">
        <v>2</v>
      </c>
      <c r="E199" s="84">
        <v>6</v>
      </c>
      <c r="F199" s="84">
        <v>84</v>
      </c>
      <c r="G199" s="84">
        <v>165</v>
      </c>
      <c r="H199" s="84">
        <v>153</v>
      </c>
      <c r="I199" s="84"/>
      <c r="J199" s="84" t="s">
        <v>644</v>
      </c>
      <c r="K199" s="86">
        <f t="shared" si="18"/>
        <v>25245</v>
      </c>
      <c r="L199" s="86">
        <v>2120580</v>
      </c>
      <c r="M199" s="87">
        <f t="shared" si="19"/>
        <v>14.56720019413633</v>
      </c>
      <c r="N199" s="88">
        <f t="shared" si="20"/>
        <v>7.7225708282504169</v>
      </c>
      <c r="O199" s="88" t="s">
        <v>622</v>
      </c>
      <c r="Q199" s="89">
        <f t="shared" si="16"/>
        <v>2258.7590041724084</v>
      </c>
      <c r="R199" s="90"/>
      <c r="W199" s="91"/>
    </row>
    <row r="200" spans="1:23" x14ac:dyDescent="0.25">
      <c r="A200" s="3">
        <v>41291</v>
      </c>
      <c r="B200" s="4" t="s">
        <v>652</v>
      </c>
      <c r="C200" s="4" t="s">
        <v>2</v>
      </c>
      <c r="D200" s="84">
        <v>2</v>
      </c>
      <c r="E200" s="84">
        <v>7</v>
      </c>
      <c r="F200" s="84">
        <v>65</v>
      </c>
      <c r="G200" s="84">
        <v>99</v>
      </c>
      <c r="H200" s="84">
        <v>105</v>
      </c>
      <c r="I200" s="84"/>
      <c r="J200" s="84" t="s">
        <v>644</v>
      </c>
      <c r="K200" s="86">
        <f t="shared" si="18"/>
        <v>10395</v>
      </c>
      <c r="L200" s="86">
        <v>675675</v>
      </c>
      <c r="M200" s="87">
        <f t="shared" si="19"/>
        <v>13.423467470187751</v>
      </c>
      <c r="N200" s="88">
        <f t="shared" si="20"/>
        <v>7.0848254613766892</v>
      </c>
      <c r="O200" s="88" t="s">
        <v>622</v>
      </c>
      <c r="Q200" s="89">
        <f t="shared" si="16"/>
        <v>1193.714867955191</v>
      </c>
      <c r="R200" s="90"/>
      <c r="W200" s="91"/>
    </row>
    <row r="201" spans="1:23" x14ac:dyDescent="0.25">
      <c r="A201" s="3">
        <v>41291</v>
      </c>
      <c r="B201" s="4" t="s">
        <v>652</v>
      </c>
      <c r="C201" s="4" t="s">
        <v>2</v>
      </c>
      <c r="D201" s="84">
        <v>2</v>
      </c>
      <c r="E201" s="84">
        <v>8</v>
      </c>
      <c r="F201" s="84">
        <v>52</v>
      </c>
      <c r="G201" s="84">
        <v>135</v>
      </c>
      <c r="H201" s="84">
        <v>102</v>
      </c>
      <c r="I201" s="84"/>
      <c r="J201" s="84" t="s">
        <v>644</v>
      </c>
      <c r="K201" s="86">
        <f t="shared" si="18"/>
        <v>13770</v>
      </c>
      <c r="L201" s="86">
        <v>716040</v>
      </c>
      <c r="M201" s="87">
        <f t="shared" si="19"/>
        <v>13.481491310304127</v>
      </c>
      <c r="N201" s="88">
        <f t="shared" si="20"/>
        <v>7.1171795546255812</v>
      </c>
      <c r="O201" s="88" t="s">
        <v>622</v>
      </c>
      <c r="Q201" s="89">
        <f t="shared" si="16"/>
        <v>1232.9680058668073</v>
      </c>
      <c r="R201" s="90"/>
      <c r="W201" s="91"/>
    </row>
    <row r="202" spans="1:23" x14ac:dyDescent="0.25">
      <c r="A202" s="3">
        <v>41291</v>
      </c>
      <c r="B202" s="4" t="s">
        <v>652</v>
      </c>
      <c r="C202" s="4" t="s">
        <v>2</v>
      </c>
      <c r="D202" s="84">
        <v>2</v>
      </c>
      <c r="E202" s="84">
        <v>9</v>
      </c>
      <c r="F202" s="84">
        <v>65</v>
      </c>
      <c r="G202" s="84">
        <v>90</v>
      </c>
      <c r="H202" s="84">
        <v>56</v>
      </c>
      <c r="I202" s="84"/>
      <c r="J202" s="84" t="s">
        <v>644</v>
      </c>
      <c r="K202" s="86">
        <f t="shared" si="18"/>
        <v>5040</v>
      </c>
      <c r="L202" s="86">
        <v>327600</v>
      </c>
      <c r="M202" s="87">
        <f t="shared" si="19"/>
        <v>12.699548630961051</v>
      </c>
      <c r="N202" s="88">
        <f t="shared" si="20"/>
        <v>6.6811683166238813</v>
      </c>
      <c r="O202" s="88" t="s">
        <v>622</v>
      </c>
      <c r="Q202" s="89">
        <f t="shared" si="16"/>
        <v>797.25000855745384</v>
      </c>
      <c r="R202" s="90"/>
      <c r="W202" s="91"/>
    </row>
    <row r="203" spans="1:23" x14ac:dyDescent="0.25">
      <c r="A203" s="3">
        <v>41291</v>
      </c>
      <c r="B203" s="4" t="s">
        <v>652</v>
      </c>
      <c r="C203" s="4" t="s">
        <v>2</v>
      </c>
      <c r="D203" s="84">
        <v>2</v>
      </c>
      <c r="E203" s="84">
        <v>10</v>
      </c>
      <c r="F203" s="84">
        <v>99</v>
      </c>
      <c r="G203" s="84">
        <v>118</v>
      </c>
      <c r="H203" s="84">
        <v>149</v>
      </c>
      <c r="I203" s="84"/>
      <c r="J203" s="84" t="s">
        <v>644</v>
      </c>
      <c r="K203" s="86">
        <f t="shared" si="18"/>
        <v>17582</v>
      </c>
      <c r="L203" s="86">
        <v>1740618</v>
      </c>
      <c r="M203" s="87">
        <f t="shared" si="19"/>
        <v>14.369750780545713</v>
      </c>
      <c r="N203" s="88">
        <f t="shared" si="20"/>
        <v>7.6124730352322896</v>
      </c>
      <c r="O203" s="88" t="s">
        <v>622</v>
      </c>
      <c r="Q203" s="89">
        <f t="shared" si="16"/>
        <v>2023.2755474486614</v>
      </c>
      <c r="R203" s="90"/>
      <c r="W203" s="91"/>
    </row>
    <row r="204" spans="1:23" x14ac:dyDescent="0.25">
      <c r="A204" s="3">
        <v>41291</v>
      </c>
      <c r="B204" s="4" t="s">
        <v>652</v>
      </c>
      <c r="C204" s="4" t="s">
        <v>2</v>
      </c>
      <c r="D204" s="84">
        <v>2</v>
      </c>
      <c r="E204" s="84">
        <v>11</v>
      </c>
      <c r="F204" s="84">
        <v>85</v>
      </c>
      <c r="G204" s="84">
        <v>140</v>
      </c>
      <c r="H204" s="84">
        <v>159</v>
      </c>
      <c r="I204" s="84"/>
      <c r="J204" s="84" t="s">
        <v>644</v>
      </c>
      <c r="K204" s="86">
        <f t="shared" si="18"/>
        <v>22260</v>
      </c>
      <c r="L204" s="86">
        <v>1892100</v>
      </c>
      <c r="M204" s="87">
        <f t="shared" si="19"/>
        <v>14.453197881319852</v>
      </c>
      <c r="N204" s="88">
        <f t="shared" si="20"/>
        <v>7.6590031386239499</v>
      </c>
      <c r="O204" s="88" t="s">
        <v>622</v>
      </c>
      <c r="Q204" s="89">
        <f t="shared" si="16"/>
        <v>2119.6433844281196</v>
      </c>
      <c r="R204" s="90"/>
      <c r="W204" s="91"/>
    </row>
    <row r="205" spans="1:23" x14ac:dyDescent="0.25">
      <c r="A205" s="3">
        <v>41291</v>
      </c>
      <c r="B205" s="4" t="s">
        <v>652</v>
      </c>
      <c r="C205" s="4" t="s">
        <v>2</v>
      </c>
      <c r="D205" s="84">
        <v>2</v>
      </c>
      <c r="E205" s="84">
        <v>12</v>
      </c>
      <c r="F205" s="84">
        <v>25</v>
      </c>
      <c r="G205" s="84">
        <v>40</v>
      </c>
      <c r="H205" s="84">
        <v>39</v>
      </c>
      <c r="I205" s="84"/>
      <c r="J205" s="84" t="s">
        <v>644</v>
      </c>
      <c r="K205" s="86">
        <f t="shared" si="18"/>
        <v>1560</v>
      </c>
      <c r="L205" s="86">
        <v>39000</v>
      </c>
      <c r="M205" s="87">
        <f t="shared" si="19"/>
        <v>10.571316925111784</v>
      </c>
      <c r="N205" s="88" t="s">
        <v>622</v>
      </c>
      <c r="O205" s="88">
        <f>(0.3806*M205)+0.6394</f>
        <v>4.6628432216975453</v>
      </c>
      <c r="Q205" s="89">
        <f>EXP(O205)</f>
        <v>105.93685633871198</v>
      </c>
      <c r="R205" s="90"/>
      <c r="W205" s="91"/>
    </row>
    <row r="206" spans="1:23" x14ac:dyDescent="0.25">
      <c r="A206" s="3">
        <v>41291</v>
      </c>
      <c r="B206" s="4" t="s">
        <v>652</v>
      </c>
      <c r="C206" s="4" t="s">
        <v>2</v>
      </c>
      <c r="D206" s="84">
        <v>2</v>
      </c>
      <c r="E206" s="84">
        <v>13</v>
      </c>
      <c r="F206" s="84">
        <v>41</v>
      </c>
      <c r="G206" s="84">
        <v>99</v>
      </c>
      <c r="H206" s="84">
        <v>101</v>
      </c>
      <c r="I206" s="84"/>
      <c r="J206" s="84" t="s">
        <v>644</v>
      </c>
      <c r="K206" s="86">
        <f t="shared" si="18"/>
        <v>9999</v>
      </c>
      <c r="L206" s="86">
        <v>409959</v>
      </c>
      <c r="M206" s="87">
        <f t="shared" si="19"/>
        <v>12.923812433680157</v>
      </c>
      <c r="N206" s="88">
        <f>(0.5576*M206)-0.4001</f>
        <v>6.806217813020055</v>
      </c>
      <c r="O206" s="88" t="s">
        <v>622</v>
      </c>
      <c r="Q206" s="89">
        <f>EXP(N206)</f>
        <v>903.44733018471322</v>
      </c>
      <c r="R206" s="90"/>
      <c r="W206" s="91"/>
    </row>
    <row r="207" spans="1:23" x14ac:dyDescent="0.25">
      <c r="A207" s="3">
        <v>41291</v>
      </c>
      <c r="B207" s="4" t="s">
        <v>652</v>
      </c>
      <c r="C207" s="4" t="s">
        <v>2</v>
      </c>
      <c r="D207" s="84">
        <v>2</v>
      </c>
      <c r="E207" s="84">
        <v>14</v>
      </c>
      <c r="F207" s="84">
        <v>46</v>
      </c>
      <c r="G207" s="84">
        <v>59</v>
      </c>
      <c r="H207" s="84">
        <v>83</v>
      </c>
      <c r="I207" s="84"/>
      <c r="J207" s="84" t="s">
        <v>644</v>
      </c>
      <c r="K207" s="86">
        <f t="shared" si="18"/>
        <v>4897</v>
      </c>
      <c r="L207" s="86">
        <v>225262</v>
      </c>
      <c r="M207" s="87">
        <f t="shared" si="19"/>
        <v>12.325019448191412</v>
      </c>
      <c r="N207" s="88">
        <f>(0.5576*M207)-0.4001</f>
        <v>6.4723308443115313</v>
      </c>
      <c r="O207" s="88" t="s">
        <v>622</v>
      </c>
      <c r="Q207" s="89">
        <f>EXP(N207)</f>
        <v>646.99000380469977</v>
      </c>
      <c r="R207" s="90"/>
      <c r="W207" s="91"/>
    </row>
    <row r="208" spans="1:23" x14ac:dyDescent="0.25">
      <c r="A208" s="3">
        <v>41291</v>
      </c>
      <c r="B208" s="4" t="s">
        <v>652</v>
      </c>
      <c r="C208" s="4" t="s">
        <v>2</v>
      </c>
      <c r="D208" s="84">
        <v>2</v>
      </c>
      <c r="E208" s="84">
        <v>15</v>
      </c>
      <c r="F208" s="84">
        <v>17</v>
      </c>
      <c r="G208" s="84">
        <v>24</v>
      </c>
      <c r="H208" s="84">
        <v>28</v>
      </c>
      <c r="I208" s="84"/>
      <c r="J208" s="84" t="s">
        <v>644</v>
      </c>
      <c r="K208" s="86">
        <f t="shared" si="18"/>
        <v>672</v>
      </c>
      <c r="L208" s="86">
        <v>11424</v>
      </c>
      <c r="M208" s="87">
        <f t="shared" si="19"/>
        <v>9.3434716845793648</v>
      </c>
      <c r="N208" s="88" t="s">
        <v>622</v>
      </c>
      <c r="O208" s="88">
        <f>(0.3806*M208)+0.6394</f>
        <v>4.195525323150906</v>
      </c>
      <c r="Q208" s="89">
        <f>EXP(O208)</f>
        <v>66.388597885879122</v>
      </c>
      <c r="R208" s="90"/>
      <c r="W208" s="91"/>
    </row>
    <row r="209" spans="1:23" x14ac:dyDescent="0.25">
      <c r="A209" s="3">
        <v>41291</v>
      </c>
      <c r="B209" s="4" t="s">
        <v>652</v>
      </c>
      <c r="C209" s="4" t="s">
        <v>2</v>
      </c>
      <c r="D209" s="84">
        <v>3</v>
      </c>
      <c r="E209" s="84">
        <v>1</v>
      </c>
      <c r="F209" s="84">
        <v>30</v>
      </c>
      <c r="G209" s="84">
        <v>40</v>
      </c>
      <c r="H209" s="84">
        <v>46</v>
      </c>
      <c r="I209" s="84"/>
      <c r="J209" s="84" t="s">
        <v>644</v>
      </c>
      <c r="K209" s="86">
        <f t="shared" si="18"/>
        <v>1840</v>
      </c>
      <c r="L209" s="86">
        <v>55200</v>
      </c>
      <c r="M209" s="87">
        <f t="shared" si="19"/>
        <v>10.918718232265187</v>
      </c>
      <c r="N209" s="88" t="s">
        <v>622</v>
      </c>
      <c r="O209" s="88">
        <f>(0.3806*M209)+0.6394</f>
        <v>4.7950641592001304</v>
      </c>
      <c r="Q209" s="89">
        <f>EXP(O209)</f>
        <v>120.91213916033269</v>
      </c>
      <c r="R209" s="90">
        <v>50.265439999999998</v>
      </c>
      <c r="S209" s="19">
        <f>SUM(Q209:Q220)</f>
        <v>12660.531704197718</v>
      </c>
      <c r="T209" s="89">
        <f>S209/R209</f>
        <v>251.87348811027454</v>
      </c>
      <c r="U209" s="19">
        <f>T209*0.01</f>
        <v>2.5187348811027452</v>
      </c>
      <c r="V209" s="154">
        <f>U209*0.4</f>
        <v>1.0074939524410982</v>
      </c>
      <c r="W209" s="91"/>
    </row>
    <row r="210" spans="1:23" x14ac:dyDescent="0.25">
      <c r="A210" s="3">
        <v>41291</v>
      </c>
      <c r="B210" s="4" t="s">
        <v>652</v>
      </c>
      <c r="C210" s="4" t="s">
        <v>2</v>
      </c>
      <c r="D210" s="84">
        <v>3</v>
      </c>
      <c r="E210" s="84">
        <v>2</v>
      </c>
      <c r="F210" s="84">
        <v>47</v>
      </c>
      <c r="G210" s="84">
        <v>57</v>
      </c>
      <c r="H210" s="84">
        <v>82</v>
      </c>
      <c r="I210" s="84"/>
      <c r="J210" s="84" t="s">
        <v>644</v>
      </c>
      <c r="K210" s="86">
        <f t="shared" si="18"/>
        <v>4674</v>
      </c>
      <c r="L210" s="86">
        <v>219678</v>
      </c>
      <c r="M210" s="87">
        <f t="shared" si="19"/>
        <v>12.299918116808861</v>
      </c>
      <c r="N210" s="88">
        <f>(0.5576*M210)-0.4001</f>
        <v>6.4583343419326207</v>
      </c>
      <c r="O210" s="88" t="s">
        <v>622</v>
      </c>
      <c r="Q210" s="89">
        <f>EXP(N210)</f>
        <v>637.9974853839916</v>
      </c>
      <c r="R210" s="90"/>
      <c r="W210" s="91"/>
    </row>
    <row r="211" spans="1:23" x14ac:dyDescent="0.25">
      <c r="A211" s="3">
        <v>41291</v>
      </c>
      <c r="B211" s="4" t="s">
        <v>652</v>
      </c>
      <c r="C211" s="4" t="s">
        <v>2</v>
      </c>
      <c r="D211" s="84">
        <v>3</v>
      </c>
      <c r="E211" s="84">
        <v>3</v>
      </c>
      <c r="F211" s="84">
        <v>90</v>
      </c>
      <c r="G211" s="84">
        <v>208</v>
      </c>
      <c r="H211" s="84">
        <v>222</v>
      </c>
      <c r="I211" s="84"/>
      <c r="J211" s="84" t="s">
        <v>644</v>
      </c>
      <c r="K211" s="86">
        <f t="shared" si="18"/>
        <v>46176</v>
      </c>
      <c r="L211" s="86">
        <v>4155840</v>
      </c>
      <c r="M211" s="87">
        <f t="shared" si="19"/>
        <v>15.240025131903863</v>
      </c>
      <c r="N211" s="88">
        <f>(0.5576*M211)-0.4001</f>
        <v>8.0977380135495931</v>
      </c>
      <c r="O211" s="88" t="s">
        <v>622</v>
      </c>
      <c r="Q211" s="89">
        <f>EXP(N211)</f>
        <v>3287.0244549941945</v>
      </c>
      <c r="R211" s="90"/>
      <c r="W211" s="91"/>
    </row>
    <row r="212" spans="1:23" x14ac:dyDescent="0.25">
      <c r="A212" s="3">
        <v>41291</v>
      </c>
      <c r="B212" s="4" t="s">
        <v>652</v>
      </c>
      <c r="C212" s="4" t="s">
        <v>2</v>
      </c>
      <c r="D212" s="84">
        <v>3</v>
      </c>
      <c r="E212" s="84">
        <v>4</v>
      </c>
      <c r="F212" s="84">
        <v>38</v>
      </c>
      <c r="G212" s="84">
        <v>105</v>
      </c>
      <c r="H212" s="84">
        <v>112</v>
      </c>
      <c r="I212" s="84"/>
      <c r="J212" s="84" t="s">
        <v>644</v>
      </c>
      <c r="K212" s="86">
        <f t="shared" si="18"/>
        <v>11760</v>
      </c>
      <c r="L212" s="86">
        <v>446880</v>
      </c>
      <c r="M212" s="87">
        <f t="shared" si="19"/>
        <v>13.010045381179003</v>
      </c>
      <c r="N212" s="88">
        <f>(0.5576*M212)-0.4001</f>
        <v>6.8543013045454115</v>
      </c>
      <c r="O212" s="88" t="s">
        <v>622</v>
      </c>
      <c r="Q212" s="89">
        <f>EXP(N212)</f>
        <v>947.94956991268396</v>
      </c>
      <c r="R212" s="90"/>
      <c r="W212" s="91"/>
    </row>
    <row r="213" spans="1:23" x14ac:dyDescent="0.25">
      <c r="A213" s="3">
        <v>41291</v>
      </c>
      <c r="B213" s="4" t="s">
        <v>652</v>
      </c>
      <c r="C213" s="4" t="s">
        <v>2</v>
      </c>
      <c r="D213" s="84">
        <v>3</v>
      </c>
      <c r="E213" s="84">
        <v>5</v>
      </c>
      <c r="F213" s="84">
        <v>24</v>
      </c>
      <c r="G213" s="84">
        <v>50</v>
      </c>
      <c r="H213" s="84">
        <v>52</v>
      </c>
      <c r="I213" s="84"/>
      <c r="J213" s="84" t="s">
        <v>644</v>
      </c>
      <c r="K213" s="86">
        <f t="shared" si="18"/>
        <v>2600</v>
      </c>
      <c r="L213" s="86">
        <v>62400</v>
      </c>
      <c r="M213" s="87">
        <f t="shared" si="19"/>
        <v>11.041320554357519</v>
      </c>
      <c r="N213" s="88" t="s">
        <v>622</v>
      </c>
      <c r="O213" s="88">
        <f>(0.3806*M213)+0.6394</f>
        <v>4.841726602988472</v>
      </c>
      <c r="Q213" s="89">
        <f>EXP(O213)</f>
        <v>126.68790271185665</v>
      </c>
      <c r="R213" s="90"/>
      <c r="W213" s="91"/>
    </row>
    <row r="214" spans="1:23" x14ac:dyDescent="0.25">
      <c r="A214" s="3">
        <v>41291</v>
      </c>
      <c r="B214" s="4" t="s">
        <v>652</v>
      </c>
      <c r="C214" s="4" t="s">
        <v>2</v>
      </c>
      <c r="D214" s="84">
        <v>3</v>
      </c>
      <c r="E214" s="84">
        <v>6</v>
      </c>
      <c r="F214" s="84">
        <v>62</v>
      </c>
      <c r="G214" s="84">
        <v>137</v>
      </c>
      <c r="H214" s="84">
        <v>154</v>
      </c>
      <c r="I214" s="84"/>
      <c r="J214" s="84" t="s">
        <v>644</v>
      </c>
      <c r="K214" s="86">
        <f t="shared" si="18"/>
        <v>21098</v>
      </c>
      <c r="L214" s="86">
        <v>1308076</v>
      </c>
      <c r="M214" s="87">
        <f t="shared" si="19"/>
        <v>14.084067913286846</v>
      </c>
      <c r="N214" s="88">
        <f t="shared" ref="N214:N219" si="21">(0.5576*M214)-0.4001</f>
        <v>7.453176268448745</v>
      </c>
      <c r="O214" s="88" t="s">
        <v>622</v>
      </c>
      <c r="Q214" s="89">
        <f t="shared" si="16"/>
        <v>1725.3345771888976</v>
      </c>
      <c r="R214" s="90"/>
      <c r="W214" s="91"/>
    </row>
    <row r="215" spans="1:23" x14ac:dyDescent="0.25">
      <c r="A215" s="3">
        <v>41291</v>
      </c>
      <c r="B215" s="4" t="s">
        <v>652</v>
      </c>
      <c r="C215" s="4" t="s">
        <v>2</v>
      </c>
      <c r="D215" s="84">
        <v>3</v>
      </c>
      <c r="E215" s="84">
        <v>7</v>
      </c>
      <c r="F215" s="84">
        <v>64</v>
      </c>
      <c r="G215" s="84">
        <v>107</v>
      </c>
      <c r="H215" s="84">
        <v>92</v>
      </c>
      <c r="I215" s="84"/>
      <c r="J215" s="84" t="s">
        <v>644</v>
      </c>
      <c r="K215" s="86">
        <f t="shared" si="18"/>
        <v>9844</v>
      </c>
      <c r="L215" s="86">
        <v>630016</v>
      </c>
      <c r="M215" s="87">
        <f t="shared" si="19"/>
        <v>13.353500494870618</v>
      </c>
      <c r="N215" s="88">
        <f t="shared" si="21"/>
        <v>7.0458118759398563</v>
      </c>
      <c r="O215" s="88" t="s">
        <v>622</v>
      </c>
      <c r="Q215" s="89">
        <f t="shared" si="16"/>
        <v>1148.0405240365014</v>
      </c>
      <c r="R215" s="90"/>
      <c r="W215" s="91"/>
    </row>
    <row r="216" spans="1:23" x14ac:dyDescent="0.25">
      <c r="A216" s="3">
        <v>41291</v>
      </c>
      <c r="B216" s="4" t="s">
        <v>652</v>
      </c>
      <c r="C216" s="4" t="s">
        <v>2</v>
      </c>
      <c r="D216" s="84">
        <v>3</v>
      </c>
      <c r="E216" s="84">
        <v>8</v>
      </c>
      <c r="F216" s="84">
        <v>89</v>
      </c>
      <c r="G216" s="84">
        <v>148</v>
      </c>
      <c r="H216" s="84">
        <v>153</v>
      </c>
      <c r="I216" s="84"/>
      <c r="J216" s="84" t="s">
        <v>644</v>
      </c>
      <c r="K216" s="86">
        <f t="shared" si="18"/>
        <v>22644</v>
      </c>
      <c r="L216" s="86">
        <v>2015316</v>
      </c>
      <c r="M216" s="87">
        <f t="shared" si="19"/>
        <v>14.51628656488869</v>
      </c>
      <c r="N216" s="88">
        <f t="shared" si="21"/>
        <v>7.6941813885819332</v>
      </c>
      <c r="O216" s="88" t="s">
        <v>622</v>
      </c>
      <c r="Q216" s="89">
        <f t="shared" si="16"/>
        <v>2195.5357838243558</v>
      </c>
      <c r="R216" s="90"/>
      <c r="W216" s="91"/>
    </row>
    <row r="217" spans="1:23" x14ac:dyDescent="0.25">
      <c r="A217" s="3">
        <v>41291</v>
      </c>
      <c r="B217" s="4" t="s">
        <v>652</v>
      </c>
      <c r="C217" s="4" t="s">
        <v>2</v>
      </c>
      <c r="D217" s="84">
        <v>3</v>
      </c>
      <c r="E217" s="84">
        <v>9</v>
      </c>
      <c r="F217" s="84">
        <v>43</v>
      </c>
      <c r="G217" s="84">
        <v>103</v>
      </c>
      <c r="H217" s="84">
        <v>102</v>
      </c>
      <c r="I217" s="84"/>
      <c r="J217" s="84" t="s">
        <v>644</v>
      </c>
      <c r="K217" s="86">
        <f t="shared" si="18"/>
        <v>10506</v>
      </c>
      <c r="L217" s="86">
        <v>451758</v>
      </c>
      <c r="M217" s="87">
        <f t="shared" si="19"/>
        <v>13.020901917207469</v>
      </c>
      <c r="N217" s="88">
        <f t="shared" si="21"/>
        <v>6.8603549090348848</v>
      </c>
      <c r="O217" s="88" t="s">
        <v>622</v>
      </c>
      <c r="Q217" s="89">
        <f t="shared" si="16"/>
        <v>953.7054861273615</v>
      </c>
      <c r="R217" s="90"/>
      <c r="W217" s="91"/>
    </row>
    <row r="218" spans="1:23" x14ac:dyDescent="0.25">
      <c r="A218" s="3">
        <v>41291</v>
      </c>
      <c r="B218" s="4" t="s">
        <v>652</v>
      </c>
      <c r="C218" s="4" t="s">
        <v>2</v>
      </c>
      <c r="D218" s="84">
        <v>3</v>
      </c>
      <c r="E218" s="84">
        <v>10</v>
      </c>
      <c r="F218" s="84">
        <v>36</v>
      </c>
      <c r="G218" s="84">
        <v>104</v>
      </c>
      <c r="H218" s="84">
        <v>115</v>
      </c>
      <c r="I218" s="84"/>
      <c r="J218" s="84" t="s">
        <v>644</v>
      </c>
      <c r="K218" s="86">
        <f t="shared" si="18"/>
        <v>11960</v>
      </c>
      <c r="L218" s="86">
        <v>430560</v>
      </c>
      <c r="M218" s="87">
        <f t="shared" si="19"/>
        <v>12.972841965960733</v>
      </c>
      <c r="N218" s="88">
        <f t="shared" si="21"/>
        <v>6.8335566802197043</v>
      </c>
      <c r="O218" s="88" t="s">
        <v>622</v>
      </c>
      <c r="Q218" s="89">
        <f t="shared" si="16"/>
        <v>928.48727910505932</v>
      </c>
      <c r="R218" s="90"/>
      <c r="W218" s="91"/>
    </row>
    <row r="219" spans="1:23" x14ac:dyDescent="0.25">
      <c r="A219" s="3">
        <v>41291</v>
      </c>
      <c r="B219" s="4" t="s">
        <v>652</v>
      </c>
      <c r="C219" s="4" t="s">
        <v>2</v>
      </c>
      <c r="D219" s="84">
        <v>3</v>
      </c>
      <c r="E219" s="84">
        <v>11</v>
      </c>
      <c r="F219" s="84">
        <v>40</v>
      </c>
      <c r="G219" s="84">
        <v>72</v>
      </c>
      <c r="H219" s="84">
        <v>62</v>
      </c>
      <c r="I219" s="84"/>
      <c r="J219" s="84" t="s">
        <v>644</v>
      </c>
      <c r="K219" s="86">
        <f t="shared" si="18"/>
        <v>4464</v>
      </c>
      <c r="L219" s="86">
        <v>178560</v>
      </c>
      <c r="M219" s="87">
        <f t="shared" si="19"/>
        <v>12.092679958175083</v>
      </c>
      <c r="N219" s="88">
        <f t="shared" si="21"/>
        <v>6.3427783446784263</v>
      </c>
      <c r="O219" s="88" t="s">
        <v>622</v>
      </c>
      <c r="Q219" s="89">
        <f t="shared" si="16"/>
        <v>568.37325653126095</v>
      </c>
      <c r="R219" s="90"/>
      <c r="W219" s="91"/>
    </row>
    <row r="220" spans="1:23" x14ac:dyDescent="0.25">
      <c r="A220" s="3">
        <v>41291</v>
      </c>
      <c r="B220" s="4" t="s">
        <v>652</v>
      </c>
      <c r="C220" s="4" t="s">
        <v>2</v>
      </c>
      <c r="D220" s="84">
        <v>3</v>
      </c>
      <c r="E220" s="84">
        <v>12</v>
      </c>
      <c r="F220" s="84">
        <v>13</v>
      </c>
      <c r="G220" s="84">
        <v>8</v>
      </c>
      <c r="H220" s="84">
        <v>5</v>
      </c>
      <c r="I220" s="84"/>
      <c r="J220" s="84" t="s">
        <v>644</v>
      </c>
      <c r="K220" s="86">
        <f t="shared" si="18"/>
        <v>40</v>
      </c>
      <c r="L220" s="86">
        <v>520</v>
      </c>
      <c r="M220" s="87">
        <f t="shared" si="19"/>
        <v>6.253828811575473</v>
      </c>
      <c r="N220" s="88" t="s">
        <v>622</v>
      </c>
      <c r="O220" s="88">
        <f>(0.3806*M220)+0.6394</f>
        <v>3.0196072456856253</v>
      </c>
      <c r="Q220" s="89">
        <f>EXP(O220)</f>
        <v>20.483245221221821</v>
      </c>
      <c r="R220" s="90"/>
      <c r="W220" s="91"/>
    </row>
    <row r="221" spans="1:23" x14ac:dyDescent="0.25">
      <c r="A221" s="3">
        <v>41291</v>
      </c>
      <c r="B221" s="4" t="s">
        <v>652</v>
      </c>
      <c r="C221" s="4" t="s">
        <v>2</v>
      </c>
      <c r="D221" s="84">
        <v>4</v>
      </c>
      <c r="E221" s="84">
        <v>1</v>
      </c>
      <c r="F221" s="84">
        <v>62</v>
      </c>
      <c r="G221" s="84">
        <v>74</v>
      </c>
      <c r="H221" s="84">
        <v>53</v>
      </c>
      <c r="I221" s="84"/>
      <c r="J221" s="84" t="s">
        <v>644</v>
      </c>
      <c r="K221" s="86">
        <f t="shared" si="18"/>
        <v>3922</v>
      </c>
      <c r="L221" s="86">
        <v>243164</v>
      </c>
      <c r="M221" s="87">
        <f t="shared" si="19"/>
        <v>12.401491391801382</v>
      </c>
      <c r="N221" s="88">
        <f>(0.5576*M221)-0.4001</f>
        <v>6.514971600068451</v>
      </c>
      <c r="O221" s="88" t="s">
        <v>622</v>
      </c>
      <c r="Q221" s="89">
        <f>EXP(N221)</f>
        <v>675.17478633316489</v>
      </c>
      <c r="R221" s="90">
        <v>50.265439999999998</v>
      </c>
      <c r="S221" s="19">
        <f>SUM(Q221:Q228)</f>
        <v>14863.938526323062</v>
      </c>
      <c r="T221" s="89">
        <f>S221/R221</f>
        <v>295.70891105942894</v>
      </c>
      <c r="U221" s="19">
        <f>T221*0.01</f>
        <v>2.9570891105942896</v>
      </c>
      <c r="V221" s="154">
        <f>U221*0.4</f>
        <v>1.1828356442377159</v>
      </c>
      <c r="W221" s="91"/>
    </row>
    <row r="222" spans="1:23" x14ac:dyDescent="0.25">
      <c r="A222" s="3">
        <v>41291</v>
      </c>
      <c r="B222" s="4" t="s">
        <v>652</v>
      </c>
      <c r="C222" s="4" t="s">
        <v>2</v>
      </c>
      <c r="D222" s="84">
        <v>4</v>
      </c>
      <c r="E222" s="84">
        <v>2</v>
      </c>
      <c r="F222" s="84">
        <v>49</v>
      </c>
      <c r="G222" s="84">
        <v>102</v>
      </c>
      <c r="H222" s="84">
        <v>109</v>
      </c>
      <c r="I222" s="84"/>
      <c r="J222" s="84" t="s">
        <v>644</v>
      </c>
      <c r="K222" s="86">
        <f t="shared" si="18"/>
        <v>11118</v>
      </c>
      <c r="L222" s="86">
        <v>544782</v>
      </c>
      <c r="M222" s="87">
        <f t="shared" si="19"/>
        <v>13.208140993624042</v>
      </c>
      <c r="N222" s="88">
        <f>(0.5576*M222)-0.4001</f>
        <v>6.9647594180447658</v>
      </c>
      <c r="O222" s="88" t="s">
        <v>622</v>
      </c>
      <c r="Q222" s="89">
        <f>EXP(N222)</f>
        <v>1058.6601922472701</v>
      </c>
      <c r="R222" s="90"/>
      <c r="W222" s="91"/>
    </row>
    <row r="223" spans="1:23" x14ac:dyDescent="0.25">
      <c r="A223" s="3">
        <v>41291</v>
      </c>
      <c r="B223" s="4" t="s">
        <v>652</v>
      </c>
      <c r="C223" s="4" t="s">
        <v>2</v>
      </c>
      <c r="D223" s="84">
        <v>4</v>
      </c>
      <c r="E223" s="84">
        <v>3</v>
      </c>
      <c r="F223" s="84">
        <v>17</v>
      </c>
      <c r="G223" s="84">
        <v>17</v>
      </c>
      <c r="H223" s="84">
        <v>17</v>
      </c>
      <c r="I223" s="84"/>
      <c r="J223" s="84" t="s">
        <v>644</v>
      </c>
      <c r="K223" s="86">
        <f t="shared" si="18"/>
        <v>289</v>
      </c>
      <c r="L223" s="86">
        <v>4913</v>
      </c>
      <c r="M223" s="87">
        <f t="shared" si="19"/>
        <v>8.4996400321686476</v>
      </c>
      <c r="N223" s="88" t="s">
        <v>622</v>
      </c>
      <c r="O223" s="88">
        <f>(0.3806*M223)+0.6394</f>
        <v>3.874362996243387</v>
      </c>
      <c r="Q223" s="89">
        <f>EXP(O223)</f>
        <v>48.152015504846212</v>
      </c>
      <c r="R223" s="90"/>
      <c r="W223" s="91"/>
    </row>
    <row r="224" spans="1:23" x14ac:dyDescent="0.25">
      <c r="A224" s="3">
        <v>41291</v>
      </c>
      <c r="B224" s="4" t="s">
        <v>652</v>
      </c>
      <c r="C224" s="4" t="s">
        <v>2</v>
      </c>
      <c r="D224" s="84">
        <v>4</v>
      </c>
      <c r="E224" s="84">
        <v>4</v>
      </c>
      <c r="F224" s="84">
        <v>70</v>
      </c>
      <c r="G224" s="84">
        <v>169</v>
      </c>
      <c r="H224" s="84">
        <v>152</v>
      </c>
      <c r="I224" s="84"/>
      <c r="J224" s="84" t="s">
        <v>644</v>
      </c>
      <c r="K224" s="86">
        <f t="shared" si="18"/>
        <v>25688</v>
      </c>
      <c r="L224" s="86">
        <v>1798160</v>
      </c>
      <c r="M224" s="87">
        <f t="shared" si="19"/>
        <v>14.402274477818709</v>
      </c>
      <c r="N224" s="88">
        <f t="shared" ref="N224:N232" si="22">(0.5576*M224)-0.4001</f>
        <v>7.6306082488317113</v>
      </c>
      <c r="O224" s="88" t="s">
        <v>622</v>
      </c>
      <c r="Q224" s="89">
        <f t="shared" si="16"/>
        <v>2060.3028155734924</v>
      </c>
      <c r="R224" s="90"/>
      <c r="W224" s="91"/>
    </row>
    <row r="225" spans="1:23" x14ac:dyDescent="0.25">
      <c r="A225" s="3">
        <v>41291</v>
      </c>
      <c r="B225" s="4" t="s">
        <v>652</v>
      </c>
      <c r="C225" s="4" t="s">
        <v>2</v>
      </c>
      <c r="D225" s="84">
        <v>4</v>
      </c>
      <c r="E225" s="84">
        <v>5</v>
      </c>
      <c r="F225" s="84">
        <v>103</v>
      </c>
      <c r="G225" s="84">
        <v>173</v>
      </c>
      <c r="H225" s="84">
        <v>149</v>
      </c>
      <c r="I225" s="84"/>
      <c r="J225" s="84" t="s">
        <v>644</v>
      </c>
      <c r="K225" s="86">
        <f t="shared" si="18"/>
        <v>25777</v>
      </c>
      <c r="L225" s="86">
        <v>2655031</v>
      </c>
      <c r="M225" s="87">
        <f t="shared" si="19"/>
        <v>14.791966888672874</v>
      </c>
      <c r="N225" s="88">
        <f t="shared" si="22"/>
        <v>7.8479007371239948</v>
      </c>
      <c r="O225" s="88" t="s">
        <v>622</v>
      </c>
      <c r="Q225" s="89">
        <f t="shared" si="16"/>
        <v>2560.3538155530196</v>
      </c>
      <c r="R225" s="90"/>
      <c r="W225" s="91"/>
    </row>
    <row r="226" spans="1:23" x14ac:dyDescent="0.25">
      <c r="A226" s="3">
        <v>41291</v>
      </c>
      <c r="B226" s="4" t="s">
        <v>652</v>
      </c>
      <c r="C226" s="4" t="s">
        <v>2</v>
      </c>
      <c r="D226" s="84">
        <v>4</v>
      </c>
      <c r="E226" s="84">
        <v>6</v>
      </c>
      <c r="F226" s="84">
        <v>106</v>
      </c>
      <c r="G226" s="84">
        <v>240</v>
      </c>
      <c r="H226" s="84">
        <v>214</v>
      </c>
      <c r="I226" s="84"/>
      <c r="J226" s="84" t="s">
        <v>644</v>
      </c>
      <c r="K226" s="86">
        <f t="shared" si="18"/>
        <v>51360</v>
      </c>
      <c r="L226" s="86">
        <v>5444160</v>
      </c>
      <c r="M226" s="87">
        <f t="shared" si="19"/>
        <v>15.51005403247591</v>
      </c>
      <c r="N226" s="88">
        <f t="shared" si="22"/>
        <v>8.2483061285085668</v>
      </c>
      <c r="O226" s="88" t="s">
        <v>622</v>
      </c>
      <c r="Q226" s="89">
        <f t="shared" si="16"/>
        <v>3821.1478031952029</v>
      </c>
      <c r="R226" s="90"/>
      <c r="W226" s="91"/>
    </row>
    <row r="227" spans="1:23" x14ac:dyDescent="0.25">
      <c r="A227" s="3">
        <v>41291</v>
      </c>
      <c r="B227" s="4" t="s">
        <v>652</v>
      </c>
      <c r="C227" s="4" t="s">
        <v>2</v>
      </c>
      <c r="D227" s="84">
        <v>4</v>
      </c>
      <c r="E227" s="84">
        <v>7</v>
      </c>
      <c r="F227" s="84">
        <v>98</v>
      </c>
      <c r="G227" s="84">
        <v>176</v>
      </c>
      <c r="H227" s="84">
        <v>165</v>
      </c>
      <c r="I227" s="84"/>
      <c r="J227" s="84" t="s">
        <v>644</v>
      </c>
      <c r="K227" s="86">
        <f t="shared" si="18"/>
        <v>29040</v>
      </c>
      <c r="L227" s="86">
        <v>2845920</v>
      </c>
      <c r="M227" s="87">
        <f t="shared" si="19"/>
        <v>14.861396947609304</v>
      </c>
      <c r="N227" s="88">
        <f t="shared" si="22"/>
        <v>7.8866149379869483</v>
      </c>
      <c r="O227" s="88" t="s">
        <v>622</v>
      </c>
      <c r="Q227" s="89">
        <f t="shared" si="16"/>
        <v>2661.4195849881244</v>
      </c>
      <c r="R227" s="90"/>
      <c r="W227" s="91"/>
    </row>
    <row r="228" spans="1:23" x14ac:dyDescent="0.25">
      <c r="A228" s="3">
        <v>41291</v>
      </c>
      <c r="B228" s="4" t="s">
        <v>652</v>
      </c>
      <c r="C228" s="4" t="s">
        <v>2</v>
      </c>
      <c r="D228" s="84">
        <v>4</v>
      </c>
      <c r="E228" s="84">
        <v>8</v>
      </c>
      <c r="F228" s="84">
        <v>54</v>
      </c>
      <c r="G228" s="84">
        <v>178</v>
      </c>
      <c r="H228" s="84">
        <v>174</v>
      </c>
      <c r="I228" s="84"/>
      <c r="J228" s="84" t="s">
        <v>644</v>
      </c>
      <c r="K228" s="86">
        <f t="shared" si="18"/>
        <v>30972</v>
      </c>
      <c r="L228" s="86">
        <v>1672488</v>
      </c>
      <c r="M228" s="87">
        <f t="shared" si="19"/>
        <v>14.329822896070889</v>
      </c>
      <c r="N228" s="88">
        <f t="shared" si="22"/>
        <v>7.5902092468491276</v>
      </c>
      <c r="O228" s="88" t="s">
        <v>622</v>
      </c>
      <c r="Q228" s="89">
        <f t="shared" si="16"/>
        <v>1978.7275129279415</v>
      </c>
      <c r="R228" s="90"/>
      <c r="W228" s="91"/>
    </row>
    <row r="229" spans="1:23" x14ac:dyDescent="0.25">
      <c r="A229" s="3">
        <v>41291</v>
      </c>
      <c r="B229" s="4" t="s">
        <v>652</v>
      </c>
      <c r="C229" s="4" t="s">
        <v>2</v>
      </c>
      <c r="D229" s="84">
        <v>5</v>
      </c>
      <c r="E229" s="84">
        <v>1</v>
      </c>
      <c r="F229" s="84">
        <v>45</v>
      </c>
      <c r="G229" s="84">
        <v>72</v>
      </c>
      <c r="H229" s="84">
        <v>84</v>
      </c>
      <c r="I229" s="84"/>
      <c r="J229" s="84" t="s">
        <v>644</v>
      </c>
      <c r="K229" s="86">
        <f t="shared" si="18"/>
        <v>6048</v>
      </c>
      <c r="L229" s="86">
        <v>272160</v>
      </c>
      <c r="M229" s="87">
        <f t="shared" si="19"/>
        <v>12.514145407629689</v>
      </c>
      <c r="N229" s="88">
        <f t="shared" si="22"/>
        <v>6.5777874792943143</v>
      </c>
      <c r="O229" s="88" t="s">
        <v>622</v>
      </c>
      <c r="Q229" s="89">
        <f t="shared" ref="Q229:Q260" si="23">EXP(N229)</f>
        <v>718.94688337329001</v>
      </c>
      <c r="R229" s="90">
        <v>50.265439999999998</v>
      </c>
      <c r="S229" s="19">
        <f>SUM(Q229:Q238)</f>
        <v>12154.79152999699</v>
      </c>
      <c r="T229" s="89">
        <f>S229/R229</f>
        <v>241.81209853125708</v>
      </c>
      <c r="U229" s="19">
        <f>T229*0.01</f>
        <v>2.4181209853125707</v>
      </c>
      <c r="V229" s="154">
        <f>U229*0.4</f>
        <v>0.96724839412502828</v>
      </c>
      <c r="W229" s="91"/>
    </row>
    <row r="230" spans="1:23" x14ac:dyDescent="0.25">
      <c r="A230" s="3">
        <v>41291</v>
      </c>
      <c r="B230" s="4" t="s">
        <v>652</v>
      </c>
      <c r="C230" s="4" t="s">
        <v>2</v>
      </c>
      <c r="D230" s="84">
        <v>5</v>
      </c>
      <c r="E230" s="84">
        <v>2</v>
      </c>
      <c r="F230" s="84">
        <v>77</v>
      </c>
      <c r="G230" s="84">
        <v>179</v>
      </c>
      <c r="H230" s="84">
        <v>142</v>
      </c>
      <c r="I230" s="84"/>
      <c r="J230" s="84" t="s">
        <v>644</v>
      </c>
      <c r="K230" s="86">
        <f t="shared" si="18"/>
        <v>25418</v>
      </c>
      <c r="L230" s="86">
        <v>1957186</v>
      </c>
      <c r="M230" s="87">
        <f t="shared" si="19"/>
        <v>14.487018285295699</v>
      </c>
      <c r="N230" s="88">
        <f t="shared" si="22"/>
        <v>7.6778613958808819</v>
      </c>
      <c r="O230" s="88" t="s">
        <v>622</v>
      </c>
      <c r="Q230" s="89">
        <f t="shared" si="23"/>
        <v>2159.9954536425544</v>
      </c>
      <c r="R230" s="90"/>
      <c r="W230" s="91"/>
    </row>
    <row r="231" spans="1:23" x14ac:dyDescent="0.25">
      <c r="A231" s="3">
        <v>41291</v>
      </c>
      <c r="B231" s="4" t="s">
        <v>652</v>
      </c>
      <c r="C231" s="4" t="s">
        <v>2</v>
      </c>
      <c r="D231" s="84">
        <v>5</v>
      </c>
      <c r="E231" s="84">
        <v>3</v>
      </c>
      <c r="F231" s="84">
        <v>114</v>
      </c>
      <c r="G231" s="84">
        <v>137</v>
      </c>
      <c r="H231" s="84">
        <v>146</v>
      </c>
      <c r="I231" s="84"/>
      <c r="J231" s="84" t="s">
        <v>644</v>
      </c>
      <c r="K231" s="86">
        <f t="shared" si="18"/>
        <v>20002</v>
      </c>
      <c r="L231" s="86">
        <v>2280228</v>
      </c>
      <c r="M231" s="87">
        <f t="shared" si="19"/>
        <v>14.639785995930957</v>
      </c>
      <c r="N231" s="88">
        <f t="shared" si="22"/>
        <v>7.7630446713311017</v>
      </c>
      <c r="O231" s="88" t="s">
        <v>622</v>
      </c>
      <c r="Q231" s="89">
        <f t="shared" si="23"/>
        <v>2352.0549488010611</v>
      </c>
      <c r="R231" s="90"/>
      <c r="W231" s="91"/>
    </row>
    <row r="232" spans="1:23" x14ac:dyDescent="0.25">
      <c r="A232" s="3">
        <v>41291</v>
      </c>
      <c r="B232" s="4" t="s">
        <v>652</v>
      </c>
      <c r="C232" s="4" t="s">
        <v>2</v>
      </c>
      <c r="D232" s="84">
        <v>5</v>
      </c>
      <c r="E232" s="84">
        <v>4</v>
      </c>
      <c r="F232" s="84">
        <v>65</v>
      </c>
      <c r="G232" s="84">
        <v>110</v>
      </c>
      <c r="H232" s="84">
        <v>91</v>
      </c>
      <c r="I232" s="84"/>
      <c r="J232" s="84" t="s">
        <v>644</v>
      </c>
      <c r="K232" s="86">
        <f t="shared" si="18"/>
        <v>10010</v>
      </c>
      <c r="L232" s="86">
        <v>650650</v>
      </c>
      <c r="M232" s="87">
        <f t="shared" si="19"/>
        <v>13.385727142204903</v>
      </c>
      <c r="N232" s="88">
        <f t="shared" si="22"/>
        <v>7.0637814544934541</v>
      </c>
      <c r="O232" s="88" t="s">
        <v>622</v>
      </c>
      <c r="Q232" s="89">
        <f t="shared" si="23"/>
        <v>1168.8567981137942</v>
      </c>
      <c r="R232" s="90"/>
      <c r="W232" s="91"/>
    </row>
    <row r="233" spans="1:23" x14ac:dyDescent="0.25">
      <c r="A233" s="3">
        <v>41291</v>
      </c>
      <c r="B233" s="4" t="s">
        <v>652</v>
      </c>
      <c r="C233" s="4" t="s">
        <v>2</v>
      </c>
      <c r="D233" s="84">
        <v>5</v>
      </c>
      <c r="E233" s="84">
        <v>5</v>
      </c>
      <c r="F233" s="84">
        <v>36</v>
      </c>
      <c r="G233" s="84">
        <v>41</v>
      </c>
      <c r="H233" s="84">
        <v>30</v>
      </c>
      <c r="I233" s="84"/>
      <c r="J233" s="84" t="s">
        <v>644</v>
      </c>
      <c r="K233" s="86">
        <f t="shared" si="18"/>
        <v>1230</v>
      </c>
      <c r="L233" s="86">
        <v>44280</v>
      </c>
      <c r="M233" s="87">
        <f t="shared" si="19"/>
        <v>10.698288386822574</v>
      </c>
      <c r="N233" s="88" t="s">
        <v>622</v>
      </c>
      <c r="O233" s="88">
        <f>(0.3806*M233)+0.6394</f>
        <v>4.7111685600246718</v>
      </c>
      <c r="Q233" s="89">
        <f>EXP(O233)</f>
        <v>111.18200687263003</v>
      </c>
      <c r="R233" s="90"/>
      <c r="W233" s="91"/>
    </row>
    <row r="234" spans="1:23" x14ac:dyDescent="0.25">
      <c r="A234" s="3">
        <v>41291</v>
      </c>
      <c r="B234" s="4" t="s">
        <v>652</v>
      </c>
      <c r="C234" s="4" t="s">
        <v>2</v>
      </c>
      <c r="D234" s="84">
        <v>5</v>
      </c>
      <c r="E234" s="84">
        <v>6</v>
      </c>
      <c r="F234" s="84">
        <v>24</v>
      </c>
      <c r="G234" s="84">
        <v>19</v>
      </c>
      <c r="H234" s="84">
        <v>28</v>
      </c>
      <c r="I234" s="84"/>
      <c r="J234" s="84" t="s">
        <v>644</v>
      </c>
      <c r="K234" s="86">
        <f t="shared" si="18"/>
        <v>532</v>
      </c>
      <c r="L234" s="86">
        <v>12768</v>
      </c>
      <c r="M234" s="87">
        <f t="shared" si="19"/>
        <v>9.4546973196895898</v>
      </c>
      <c r="N234" s="88" t="s">
        <v>622</v>
      </c>
      <c r="O234" s="88">
        <f>(0.3806*M234)+0.6394</f>
        <v>4.2378577998738578</v>
      </c>
      <c r="Q234" s="89">
        <f>EXP(O234)</f>
        <v>69.259325473189691</v>
      </c>
      <c r="R234" s="90"/>
      <c r="W234" s="91"/>
    </row>
    <row r="235" spans="1:23" x14ac:dyDescent="0.25">
      <c r="A235" s="3">
        <v>41291</v>
      </c>
      <c r="B235" s="4" t="s">
        <v>652</v>
      </c>
      <c r="C235" s="4" t="s">
        <v>2</v>
      </c>
      <c r="D235" s="84">
        <v>5</v>
      </c>
      <c r="E235" s="84">
        <v>7</v>
      </c>
      <c r="F235" s="84">
        <v>93</v>
      </c>
      <c r="G235" s="84">
        <v>157</v>
      </c>
      <c r="H235" s="84">
        <v>135</v>
      </c>
      <c r="I235" s="84"/>
      <c r="J235" s="84" t="s">
        <v>644</v>
      </c>
      <c r="K235" s="86">
        <f t="shared" si="18"/>
        <v>21195</v>
      </c>
      <c r="L235" s="86">
        <v>1971135</v>
      </c>
      <c r="M235" s="87">
        <f t="shared" si="19"/>
        <v>14.494120076939993</v>
      </c>
      <c r="N235" s="88">
        <f>(0.5576*M235)-0.4001</f>
        <v>7.6818213549017393</v>
      </c>
      <c r="O235" s="88" t="s">
        <v>622</v>
      </c>
      <c r="Q235" s="89">
        <f>EXP(N235)</f>
        <v>2168.5659052431502</v>
      </c>
      <c r="R235" s="90"/>
      <c r="W235" s="91"/>
    </row>
    <row r="236" spans="1:23" x14ac:dyDescent="0.25">
      <c r="A236" s="3">
        <v>41291</v>
      </c>
      <c r="B236" s="4" t="s">
        <v>652</v>
      </c>
      <c r="C236" s="4" t="s">
        <v>2</v>
      </c>
      <c r="D236" s="84">
        <v>5</v>
      </c>
      <c r="E236" s="84">
        <v>8</v>
      </c>
      <c r="F236" s="84">
        <v>42</v>
      </c>
      <c r="G236" s="84">
        <v>91</v>
      </c>
      <c r="H236" s="84">
        <v>96</v>
      </c>
      <c r="I236" s="84"/>
      <c r="J236" s="84" t="s">
        <v>644</v>
      </c>
      <c r="K236" s="86">
        <f t="shared" si="18"/>
        <v>8736</v>
      </c>
      <c r="L236" s="86">
        <v>366912</v>
      </c>
      <c r="M236" s="87">
        <f t="shared" si="19"/>
        <v>12.812877316268054</v>
      </c>
      <c r="N236" s="88">
        <f>(0.5576*M236)-0.4001</f>
        <v>6.7443603915510666</v>
      </c>
      <c r="O236" s="88" t="s">
        <v>622</v>
      </c>
      <c r="Q236" s="89">
        <f>EXP(N236)</f>
        <v>849.25576176497987</v>
      </c>
      <c r="R236" s="90"/>
      <c r="W236" s="91"/>
    </row>
    <row r="237" spans="1:23" x14ac:dyDescent="0.25">
      <c r="A237" s="3">
        <v>41291</v>
      </c>
      <c r="B237" s="4" t="s">
        <v>652</v>
      </c>
      <c r="C237" s="4" t="s">
        <v>2</v>
      </c>
      <c r="D237" s="84">
        <v>5</v>
      </c>
      <c r="E237" s="84">
        <v>9</v>
      </c>
      <c r="F237" s="84">
        <v>24</v>
      </c>
      <c r="G237" s="84">
        <v>61</v>
      </c>
      <c r="H237" s="84">
        <v>26</v>
      </c>
      <c r="I237" s="84"/>
      <c r="J237" s="84" t="s">
        <v>644</v>
      </c>
      <c r="K237" s="86">
        <f t="shared" si="18"/>
        <v>1586</v>
      </c>
      <c r="L237" s="86">
        <v>38064</v>
      </c>
      <c r="M237" s="87">
        <f t="shared" si="19"/>
        <v>10.547024232542739</v>
      </c>
      <c r="N237" s="88" t="s">
        <v>622</v>
      </c>
      <c r="O237" s="88">
        <f>(0.3806*M237)+0.6394</f>
        <v>4.6535974229057668</v>
      </c>
      <c r="Q237" s="89">
        <f>EXP(O237)</f>
        <v>104.96189955282905</v>
      </c>
      <c r="R237" s="90"/>
      <c r="W237" s="91"/>
    </row>
    <row r="238" spans="1:23" x14ac:dyDescent="0.25">
      <c r="A238" s="3">
        <v>41291</v>
      </c>
      <c r="B238" s="4" t="s">
        <v>652</v>
      </c>
      <c r="C238" s="4" t="s">
        <v>2</v>
      </c>
      <c r="D238" s="84">
        <v>5</v>
      </c>
      <c r="E238" s="84">
        <v>10</v>
      </c>
      <c r="F238" s="84">
        <v>75</v>
      </c>
      <c r="G238" s="84">
        <v>178</v>
      </c>
      <c r="H238" s="84">
        <v>184</v>
      </c>
      <c r="I238" s="84"/>
      <c r="J238" s="84" t="s">
        <v>644</v>
      </c>
      <c r="K238" s="86">
        <f t="shared" si="18"/>
        <v>32752</v>
      </c>
      <c r="L238" s="86">
        <v>2456400</v>
      </c>
      <c r="M238" s="87">
        <f t="shared" si="19"/>
        <v>14.714207421437381</v>
      </c>
      <c r="N238" s="88">
        <f>(0.5576*M238)-0.4001</f>
        <v>7.8045420581934835</v>
      </c>
      <c r="O238" s="88" t="s">
        <v>622</v>
      </c>
      <c r="Q238" s="89">
        <f>EXP(N238)</f>
        <v>2451.7125471595105</v>
      </c>
      <c r="R238" s="90"/>
      <c r="W238" s="91"/>
    </row>
    <row r="239" spans="1:23" x14ac:dyDescent="0.25">
      <c r="A239" s="3">
        <v>41291</v>
      </c>
      <c r="B239" s="4" t="s">
        <v>652</v>
      </c>
      <c r="C239" s="4" t="s">
        <v>2</v>
      </c>
      <c r="D239" s="84">
        <v>6</v>
      </c>
      <c r="E239" s="84">
        <v>1</v>
      </c>
      <c r="F239" s="84">
        <v>91</v>
      </c>
      <c r="G239" s="84">
        <v>262</v>
      </c>
      <c r="H239" s="84">
        <v>221</v>
      </c>
      <c r="I239" s="84"/>
      <c r="J239" s="84" t="s">
        <v>644</v>
      </c>
      <c r="K239" s="86">
        <f t="shared" si="18"/>
        <v>57902</v>
      </c>
      <c r="L239" s="86">
        <v>5269082</v>
      </c>
      <c r="M239" s="87">
        <f t="shared" si="19"/>
        <v>15.4773667117957</v>
      </c>
      <c r="N239" s="88">
        <f>(0.5576*M239)-0.4001</f>
        <v>8.2300796784972814</v>
      </c>
      <c r="O239" s="88" t="s">
        <v>622</v>
      </c>
      <c r="Q239" s="89">
        <f>EXP(N239)</f>
        <v>3752.1327044753721</v>
      </c>
      <c r="R239" s="90">
        <v>50.265439999999998</v>
      </c>
      <c r="S239" s="19">
        <f>SUM(Q239:Q258)</f>
        <v>27715.159243322392</v>
      </c>
      <c r="T239" s="89">
        <f>S239/R239</f>
        <v>551.37603974664091</v>
      </c>
      <c r="U239" s="19">
        <f>T239*0.01</f>
        <v>5.5137603974664096</v>
      </c>
      <c r="V239" s="154">
        <f>U239*0.4</f>
        <v>2.2055041589865638</v>
      </c>
      <c r="W239" s="91"/>
    </row>
    <row r="240" spans="1:23" x14ac:dyDescent="0.25">
      <c r="A240" s="3">
        <v>41291</v>
      </c>
      <c r="B240" s="4" t="s">
        <v>652</v>
      </c>
      <c r="C240" s="4" t="s">
        <v>2</v>
      </c>
      <c r="D240" s="84">
        <v>6</v>
      </c>
      <c r="E240" s="84">
        <v>2</v>
      </c>
      <c r="F240" s="84">
        <v>80</v>
      </c>
      <c r="G240" s="84">
        <v>185</v>
      </c>
      <c r="H240" s="84">
        <v>181</v>
      </c>
      <c r="I240" s="84"/>
      <c r="J240" s="84" t="s">
        <v>644</v>
      </c>
      <c r="K240" s="86">
        <f t="shared" si="18"/>
        <v>33485</v>
      </c>
      <c r="L240" s="86">
        <v>2678800</v>
      </c>
      <c r="M240" s="87">
        <f t="shared" si="19"/>
        <v>14.800879491018032</v>
      </c>
      <c r="N240" s="88">
        <f>(0.5576*M240)-0.4001</f>
        <v>7.8528704041916537</v>
      </c>
      <c r="O240" s="88" t="s">
        <v>622</v>
      </c>
      <c r="Q240" s="89">
        <f>EXP(N240)</f>
        <v>2573.1095913180325</v>
      </c>
      <c r="R240" s="90"/>
      <c r="W240" s="91"/>
    </row>
    <row r="241" spans="1:23" x14ac:dyDescent="0.25">
      <c r="A241" s="3">
        <v>41291</v>
      </c>
      <c r="B241" s="4" t="s">
        <v>652</v>
      </c>
      <c r="C241" s="4" t="s">
        <v>2</v>
      </c>
      <c r="D241" s="84">
        <v>6</v>
      </c>
      <c r="E241" s="84">
        <v>3</v>
      </c>
      <c r="F241" s="84">
        <v>21</v>
      </c>
      <c r="G241" s="84">
        <v>20</v>
      </c>
      <c r="H241" s="84">
        <v>22</v>
      </c>
      <c r="I241" s="84"/>
      <c r="J241" s="84" t="s">
        <v>644</v>
      </c>
      <c r="K241" s="86">
        <f t="shared" si="18"/>
        <v>440</v>
      </c>
      <c r="L241" s="86">
        <v>9240</v>
      </c>
      <c r="M241" s="87">
        <f t="shared" si="19"/>
        <v>9.131297164635729</v>
      </c>
      <c r="N241" s="88" t="s">
        <v>622</v>
      </c>
      <c r="O241" s="88">
        <f>(0.3806*M241)+0.6394</f>
        <v>4.1147717008603584</v>
      </c>
      <c r="Q241" s="89">
        <f>EXP(O241)</f>
        <v>61.238232031061102</v>
      </c>
      <c r="R241" s="90"/>
      <c r="W241" s="91"/>
    </row>
    <row r="242" spans="1:23" x14ac:dyDescent="0.25">
      <c r="A242" s="3">
        <v>41291</v>
      </c>
      <c r="B242" s="4" t="s">
        <v>652</v>
      </c>
      <c r="C242" s="4" t="s">
        <v>2</v>
      </c>
      <c r="D242" s="84">
        <v>6</v>
      </c>
      <c r="E242" s="84">
        <v>4</v>
      </c>
      <c r="F242" s="84">
        <v>35</v>
      </c>
      <c r="G242" s="84">
        <v>32</v>
      </c>
      <c r="H242" s="84">
        <v>33</v>
      </c>
      <c r="I242" s="84"/>
      <c r="J242" s="84" t="s">
        <v>644</v>
      </c>
      <c r="K242" s="86">
        <f t="shared" si="18"/>
        <v>1056</v>
      </c>
      <c r="L242" s="86">
        <v>36960</v>
      </c>
      <c r="M242" s="87">
        <f t="shared" si="19"/>
        <v>10.51759152575562</v>
      </c>
      <c r="N242" s="88" t="s">
        <v>622</v>
      </c>
      <c r="O242" s="88">
        <f>(0.3806*M242)+0.6394</f>
        <v>4.6423953347025888</v>
      </c>
      <c r="Q242" s="89">
        <f>EXP(O242)</f>
        <v>103.79266823911539</v>
      </c>
      <c r="R242" s="90"/>
      <c r="W242" s="91"/>
    </row>
    <row r="243" spans="1:23" x14ac:dyDescent="0.25">
      <c r="A243" s="3">
        <v>41291</v>
      </c>
      <c r="B243" s="4" t="s">
        <v>652</v>
      </c>
      <c r="C243" s="4" t="s">
        <v>2</v>
      </c>
      <c r="D243" s="84">
        <v>6</v>
      </c>
      <c r="E243" s="84">
        <v>5</v>
      </c>
      <c r="F243" s="84">
        <v>82</v>
      </c>
      <c r="G243" s="84">
        <v>165</v>
      </c>
      <c r="H243" s="84">
        <v>148</v>
      </c>
      <c r="I243" s="84"/>
      <c r="J243" s="84" t="s">
        <v>644</v>
      </c>
      <c r="K243" s="86">
        <f t="shared" si="18"/>
        <v>24420</v>
      </c>
      <c r="L243" s="86">
        <v>2002440</v>
      </c>
      <c r="M243" s="87">
        <f t="shared" si="19"/>
        <v>14.509876994928948</v>
      </c>
      <c r="N243" s="88">
        <f>(0.5576*M243)-0.4001</f>
        <v>7.6906074123723815</v>
      </c>
      <c r="O243" s="88" t="s">
        <v>622</v>
      </c>
      <c r="Q243" s="89">
        <f>EXP(N243)</f>
        <v>2187.7029966008909</v>
      </c>
      <c r="R243" s="90"/>
      <c r="W243" s="91"/>
    </row>
    <row r="244" spans="1:23" x14ac:dyDescent="0.25">
      <c r="A244" s="3">
        <v>41291</v>
      </c>
      <c r="B244" s="4" t="s">
        <v>652</v>
      </c>
      <c r="C244" s="4" t="s">
        <v>2</v>
      </c>
      <c r="D244" s="84">
        <v>6</v>
      </c>
      <c r="E244" s="84">
        <v>6</v>
      </c>
      <c r="F244" s="84">
        <v>25</v>
      </c>
      <c r="G244" s="84">
        <v>42</v>
      </c>
      <c r="H244" s="84">
        <v>67</v>
      </c>
      <c r="I244" s="84"/>
      <c r="J244" s="84" t="s">
        <v>644</v>
      </c>
      <c r="K244" s="86">
        <f t="shared" si="18"/>
        <v>2814</v>
      </c>
      <c r="L244" s="86">
        <v>70350</v>
      </c>
      <c r="M244" s="87">
        <f t="shared" si="19"/>
        <v>11.161238062542536</v>
      </c>
      <c r="N244" s="88" t="s">
        <v>622</v>
      </c>
      <c r="O244" s="88">
        <f>(0.3806*M244)+0.6394</f>
        <v>4.8873672066036891</v>
      </c>
      <c r="Q244" s="89">
        <f>EXP(O244)</f>
        <v>132.6039951459498</v>
      </c>
      <c r="R244" s="90"/>
      <c r="W244" s="91"/>
    </row>
    <row r="245" spans="1:23" x14ac:dyDescent="0.25">
      <c r="A245" s="3">
        <v>41291</v>
      </c>
      <c r="B245" s="4" t="s">
        <v>652</v>
      </c>
      <c r="C245" s="4" t="s">
        <v>2</v>
      </c>
      <c r="D245" s="84">
        <v>6</v>
      </c>
      <c r="E245" s="84">
        <v>7</v>
      </c>
      <c r="F245" s="84">
        <v>73</v>
      </c>
      <c r="G245" s="84">
        <v>98</v>
      </c>
      <c r="H245" s="84">
        <v>108</v>
      </c>
      <c r="I245" s="84"/>
      <c r="J245" s="84" t="s">
        <v>644</v>
      </c>
      <c r="K245" s="86">
        <f t="shared" si="18"/>
        <v>10584</v>
      </c>
      <c r="L245" s="86">
        <v>772632</v>
      </c>
      <c r="M245" s="87">
        <f t="shared" si="19"/>
        <v>13.557558146943183</v>
      </c>
      <c r="N245" s="88">
        <f>(0.5576*M245)-0.4001</f>
        <v>7.1595944227355188</v>
      </c>
      <c r="O245" s="88" t="s">
        <v>622</v>
      </c>
      <c r="Q245" s="89">
        <f>EXP(N245)</f>
        <v>1286.3890969196405</v>
      </c>
      <c r="R245" s="90"/>
      <c r="W245" s="91"/>
    </row>
    <row r="246" spans="1:23" x14ac:dyDescent="0.25">
      <c r="A246" s="3">
        <v>41291</v>
      </c>
      <c r="B246" s="4" t="s">
        <v>652</v>
      </c>
      <c r="C246" s="4" t="s">
        <v>2</v>
      </c>
      <c r="D246" s="84">
        <v>6</v>
      </c>
      <c r="E246" s="84">
        <v>8</v>
      </c>
      <c r="F246" s="84">
        <v>25</v>
      </c>
      <c r="G246" s="84">
        <v>30</v>
      </c>
      <c r="H246" s="84">
        <v>27</v>
      </c>
      <c r="I246" s="84"/>
      <c r="J246" s="84" t="s">
        <v>644</v>
      </c>
      <c r="K246" s="86">
        <f t="shared" si="18"/>
        <v>810</v>
      </c>
      <c r="L246" s="86">
        <v>20250</v>
      </c>
      <c r="M246" s="87">
        <f t="shared" si="19"/>
        <v>9.915910072534686</v>
      </c>
      <c r="N246" s="88" t="s">
        <v>622</v>
      </c>
      <c r="O246" s="88">
        <f>(0.3806*M246)+0.6394</f>
        <v>4.4133953736067015</v>
      </c>
      <c r="Q246" s="89">
        <f>EXP(O246)</f>
        <v>82.549273830702575</v>
      </c>
      <c r="R246" s="90"/>
      <c r="W246" s="91"/>
    </row>
    <row r="247" spans="1:23" x14ac:dyDescent="0.25">
      <c r="A247" s="3">
        <v>41291</v>
      </c>
      <c r="B247" s="4" t="s">
        <v>652</v>
      </c>
      <c r="C247" s="4" t="s">
        <v>2</v>
      </c>
      <c r="D247" s="84">
        <v>6</v>
      </c>
      <c r="E247" s="84">
        <v>9</v>
      </c>
      <c r="F247" s="84">
        <v>82</v>
      </c>
      <c r="G247" s="84">
        <v>144</v>
      </c>
      <c r="H247" s="84">
        <v>136</v>
      </c>
      <c r="I247" s="84"/>
      <c r="J247" s="84" t="s">
        <v>644</v>
      </c>
      <c r="K247" s="86">
        <f t="shared" si="18"/>
        <v>19584</v>
      </c>
      <c r="L247" s="86">
        <v>1605888</v>
      </c>
      <c r="M247" s="87">
        <f t="shared" si="19"/>
        <v>14.289187432576306</v>
      </c>
      <c r="N247" s="88">
        <f>(0.5576*M247)-0.4001</f>
        <v>7.5675509124045472</v>
      </c>
      <c r="O247" s="88" t="s">
        <v>622</v>
      </c>
      <c r="Q247" s="89">
        <f>EXP(N247)</f>
        <v>1934.3969679155268</v>
      </c>
      <c r="R247" s="90"/>
      <c r="W247" s="91"/>
    </row>
    <row r="248" spans="1:23" x14ac:dyDescent="0.25">
      <c r="A248" s="3">
        <v>41291</v>
      </c>
      <c r="B248" s="4" t="s">
        <v>652</v>
      </c>
      <c r="C248" s="4" t="s">
        <v>2</v>
      </c>
      <c r="D248" s="84">
        <v>6</v>
      </c>
      <c r="E248" s="84">
        <v>10</v>
      </c>
      <c r="F248" s="84">
        <v>47</v>
      </c>
      <c r="G248" s="84">
        <v>79</v>
      </c>
      <c r="H248" s="84">
        <v>74</v>
      </c>
      <c r="I248" s="84"/>
      <c r="J248" s="84" t="s">
        <v>644</v>
      </c>
      <c r="K248" s="86">
        <f t="shared" si="18"/>
        <v>5846</v>
      </c>
      <c r="L248" s="86">
        <v>274762</v>
      </c>
      <c r="M248" s="87">
        <f t="shared" si="19"/>
        <v>12.523660547381249</v>
      </c>
      <c r="N248" s="88">
        <f>(0.5576*M248)-0.4001</f>
        <v>6.5830931212197843</v>
      </c>
      <c r="O248" s="88" t="s">
        <v>622</v>
      </c>
      <c r="Q248" s="89">
        <f>EXP(N248)</f>
        <v>722.77149513832057</v>
      </c>
      <c r="R248" s="90"/>
      <c r="W248" s="91"/>
    </row>
    <row r="249" spans="1:23" x14ac:dyDescent="0.25">
      <c r="A249" s="3">
        <v>41291</v>
      </c>
      <c r="B249" s="4" t="s">
        <v>652</v>
      </c>
      <c r="C249" s="4" t="s">
        <v>2</v>
      </c>
      <c r="D249" s="84">
        <v>6</v>
      </c>
      <c r="E249" s="84">
        <v>11</v>
      </c>
      <c r="F249" s="84">
        <v>65</v>
      </c>
      <c r="G249" s="84">
        <v>141</v>
      </c>
      <c r="H249" s="84">
        <v>151</v>
      </c>
      <c r="I249" s="84"/>
      <c r="J249" s="84" t="s">
        <v>644</v>
      </c>
      <c r="K249" s="86">
        <f t="shared" si="18"/>
        <v>21291</v>
      </c>
      <c r="L249" s="86">
        <v>1383915</v>
      </c>
      <c r="M249" s="87">
        <f t="shared" si="19"/>
        <v>14.14042699708873</v>
      </c>
      <c r="N249" s="88">
        <f>(0.5576*M249)-0.4001</f>
        <v>7.4846020935766751</v>
      </c>
      <c r="O249" s="88" t="s">
        <v>622</v>
      </c>
      <c r="Q249" s="89">
        <f>EXP(N249)</f>
        <v>1780.4155900250873</v>
      </c>
      <c r="R249" s="90"/>
      <c r="W249" s="91"/>
    </row>
    <row r="250" spans="1:23" x14ac:dyDescent="0.25">
      <c r="A250" s="3">
        <v>41291</v>
      </c>
      <c r="B250" s="4" t="s">
        <v>652</v>
      </c>
      <c r="C250" s="4" t="s">
        <v>2</v>
      </c>
      <c r="D250" s="84">
        <v>6</v>
      </c>
      <c r="E250" s="84">
        <v>12</v>
      </c>
      <c r="F250" s="84">
        <v>41</v>
      </c>
      <c r="G250" s="84">
        <v>89</v>
      </c>
      <c r="H250" s="84">
        <v>85</v>
      </c>
      <c r="I250" s="84"/>
      <c r="J250" s="84" t="s">
        <v>644</v>
      </c>
      <c r="K250" s="86">
        <f t="shared" si="18"/>
        <v>7565</v>
      </c>
      <c r="L250" s="86">
        <v>310165</v>
      </c>
      <c r="M250" s="87">
        <f t="shared" si="19"/>
        <v>12.644859692926763</v>
      </c>
      <c r="N250" s="88">
        <f>(0.5576*M250)-0.4001</f>
        <v>6.6506737647759628</v>
      </c>
      <c r="O250" s="88" t="s">
        <v>622</v>
      </c>
      <c r="Q250" s="89">
        <f>EXP(N250)</f>
        <v>773.30517583870187</v>
      </c>
      <c r="R250" s="90"/>
      <c r="W250" s="91"/>
    </row>
    <row r="251" spans="1:23" x14ac:dyDescent="0.25">
      <c r="A251" s="3">
        <v>41291</v>
      </c>
      <c r="B251" s="4" t="s">
        <v>652</v>
      </c>
      <c r="C251" s="4" t="s">
        <v>2</v>
      </c>
      <c r="D251" s="84">
        <v>6</v>
      </c>
      <c r="E251" s="84">
        <v>13</v>
      </c>
      <c r="F251" s="84">
        <v>79</v>
      </c>
      <c r="G251" s="84">
        <v>166</v>
      </c>
      <c r="H251" s="84">
        <v>192</v>
      </c>
      <c r="I251" s="84"/>
      <c r="J251" s="84" t="s">
        <v>644</v>
      </c>
      <c r="K251" s="86">
        <f t="shared" si="18"/>
        <v>31872</v>
      </c>
      <c r="L251" s="86">
        <v>2517888</v>
      </c>
      <c r="M251" s="87">
        <f t="shared" si="19"/>
        <v>14.738931012851346</v>
      </c>
      <c r="N251" s="88">
        <f>(0.5576*M251)-0.4001</f>
        <v>7.8183279327659108</v>
      </c>
      <c r="O251" s="88" t="s">
        <v>622</v>
      </c>
      <c r="Q251" s="89">
        <f>EXP(N251)</f>
        <v>2485.7455975063117</v>
      </c>
      <c r="R251" s="90"/>
      <c r="W251" s="91"/>
    </row>
    <row r="252" spans="1:23" x14ac:dyDescent="0.25">
      <c r="A252" s="3">
        <v>41291</v>
      </c>
      <c r="B252" s="4" t="s">
        <v>652</v>
      </c>
      <c r="C252" s="4" t="s">
        <v>2</v>
      </c>
      <c r="D252" s="84">
        <v>6</v>
      </c>
      <c r="E252" s="84">
        <v>14</v>
      </c>
      <c r="F252" s="84">
        <v>54</v>
      </c>
      <c r="G252" s="84">
        <v>52</v>
      </c>
      <c r="H252" s="84">
        <v>53</v>
      </c>
      <c r="I252" s="84"/>
      <c r="J252" s="84" t="s">
        <v>644</v>
      </c>
      <c r="K252" s="86">
        <f t="shared" si="18"/>
        <v>2756</v>
      </c>
      <c r="L252" s="86">
        <v>148824</v>
      </c>
      <c r="M252" s="87">
        <f t="shared" si="19"/>
        <v>11.910519678697824</v>
      </c>
      <c r="N252" s="88" t="s">
        <v>622</v>
      </c>
      <c r="O252" s="88">
        <f>(0.3806*M252)+0.6394</f>
        <v>5.1725437897123916</v>
      </c>
      <c r="Q252" s="89">
        <f>EXP(O252)</f>
        <v>176.36289748150901</v>
      </c>
      <c r="R252" s="90"/>
      <c r="W252" s="91"/>
    </row>
    <row r="253" spans="1:23" x14ac:dyDescent="0.25">
      <c r="A253" s="3">
        <v>41291</v>
      </c>
      <c r="B253" s="4" t="s">
        <v>652</v>
      </c>
      <c r="C253" s="4" t="s">
        <v>2</v>
      </c>
      <c r="D253" s="84">
        <v>6</v>
      </c>
      <c r="E253" s="84">
        <v>15</v>
      </c>
      <c r="F253" s="84">
        <v>40</v>
      </c>
      <c r="G253" s="84">
        <v>42</v>
      </c>
      <c r="H253" s="84">
        <v>42</v>
      </c>
      <c r="I253" s="84"/>
      <c r="J253" s="84" t="s">
        <v>644</v>
      </c>
      <c r="K253" s="86">
        <f t="shared" si="18"/>
        <v>1764</v>
      </c>
      <c r="L253" s="86">
        <v>70560</v>
      </c>
      <c r="M253" s="87">
        <f t="shared" si="19"/>
        <v>11.164218690680674</v>
      </c>
      <c r="N253" s="88" t="s">
        <v>622</v>
      </c>
      <c r="O253" s="88">
        <f>(0.3806*M253)+0.6394</f>
        <v>4.8885016336730649</v>
      </c>
      <c r="Q253" s="89">
        <f>EXP(O253)</f>
        <v>132.7545100655085</v>
      </c>
      <c r="R253" s="90"/>
      <c r="W253" s="91"/>
    </row>
    <row r="254" spans="1:23" x14ac:dyDescent="0.25">
      <c r="A254" s="3">
        <v>41291</v>
      </c>
      <c r="B254" s="4" t="s">
        <v>652</v>
      </c>
      <c r="C254" s="4" t="s">
        <v>2</v>
      </c>
      <c r="D254" s="84">
        <v>6</v>
      </c>
      <c r="E254" s="84">
        <v>16</v>
      </c>
      <c r="F254" s="84">
        <v>37</v>
      </c>
      <c r="G254" s="84">
        <v>27</v>
      </c>
      <c r="H254" s="84">
        <v>43</v>
      </c>
      <c r="I254" s="84"/>
      <c r="J254" s="84" t="s">
        <v>644</v>
      </c>
      <c r="K254" s="86">
        <f t="shared" si="18"/>
        <v>1161</v>
      </c>
      <c r="L254" s="86">
        <v>42957</v>
      </c>
      <c r="M254" s="87">
        <f t="shared" si="19"/>
        <v>10.667954894342117</v>
      </c>
      <c r="N254" s="88" t="s">
        <v>622</v>
      </c>
      <c r="O254" s="88">
        <f>(0.3806*M254)+0.6394</f>
        <v>4.6996236327866097</v>
      </c>
      <c r="Q254" s="89">
        <f>EXP(O254)</f>
        <v>109.90579972736448</v>
      </c>
      <c r="R254" s="90"/>
      <c r="W254" s="91"/>
    </row>
    <row r="255" spans="1:23" x14ac:dyDescent="0.25">
      <c r="A255" s="3">
        <v>41291</v>
      </c>
      <c r="B255" s="4" t="s">
        <v>652</v>
      </c>
      <c r="C255" s="4" t="s">
        <v>2</v>
      </c>
      <c r="D255" s="84">
        <v>6</v>
      </c>
      <c r="E255" s="84">
        <v>17</v>
      </c>
      <c r="F255" s="84">
        <v>105</v>
      </c>
      <c r="G255" s="84">
        <v>230</v>
      </c>
      <c r="H255" s="84">
        <v>185</v>
      </c>
      <c r="I255" s="84"/>
      <c r="J255" s="84" t="s">
        <v>644</v>
      </c>
      <c r="K255" s="86">
        <f t="shared" si="18"/>
        <v>42550</v>
      </c>
      <c r="L255" s="86">
        <v>4467750</v>
      </c>
      <c r="M255" s="87">
        <f t="shared" si="19"/>
        <v>15.312395484159044</v>
      </c>
      <c r="N255" s="88">
        <f t="shared" ref="N255:N260" si="24">(0.5576*M255)-0.4001</f>
        <v>8.1380917219670827</v>
      </c>
      <c r="O255" s="88" t="s">
        <v>622</v>
      </c>
      <c r="Q255" s="89">
        <f t="shared" si="23"/>
        <v>3422.3807786198909</v>
      </c>
      <c r="R255" s="90"/>
      <c r="W255" s="91"/>
    </row>
    <row r="256" spans="1:23" x14ac:dyDescent="0.25">
      <c r="A256" s="3">
        <v>41291</v>
      </c>
      <c r="B256" s="4" t="s">
        <v>652</v>
      </c>
      <c r="C256" s="4" t="s">
        <v>2</v>
      </c>
      <c r="D256" s="84">
        <v>6</v>
      </c>
      <c r="E256" s="84">
        <v>18</v>
      </c>
      <c r="F256" s="84">
        <v>59</v>
      </c>
      <c r="G256" s="84">
        <v>83</v>
      </c>
      <c r="H256" s="84">
        <v>79</v>
      </c>
      <c r="I256" s="84"/>
      <c r="J256" s="84" t="s">
        <v>644</v>
      </c>
      <c r="K256" s="86">
        <f t="shared" si="18"/>
        <v>6557</v>
      </c>
      <c r="L256" s="86">
        <v>386863</v>
      </c>
      <c r="M256" s="87">
        <f t="shared" si="19"/>
        <v>12.865825904169339</v>
      </c>
      <c r="N256" s="88">
        <f t="shared" si="24"/>
        <v>6.7738845241648233</v>
      </c>
      <c r="O256" s="88" t="s">
        <v>622</v>
      </c>
      <c r="Q256" s="89">
        <f t="shared" si="23"/>
        <v>874.70310846103894</v>
      </c>
      <c r="R256" s="90"/>
      <c r="W256" s="91"/>
    </row>
    <row r="257" spans="1:23" x14ac:dyDescent="0.25">
      <c r="A257" s="3">
        <v>41291</v>
      </c>
      <c r="B257" s="4" t="s">
        <v>652</v>
      </c>
      <c r="C257" s="4" t="s">
        <v>2</v>
      </c>
      <c r="D257" s="84">
        <v>6</v>
      </c>
      <c r="E257" s="84">
        <v>19</v>
      </c>
      <c r="F257" s="84">
        <v>114</v>
      </c>
      <c r="G257" s="84">
        <v>211</v>
      </c>
      <c r="H257" s="84">
        <v>197</v>
      </c>
      <c r="I257" s="84"/>
      <c r="J257" s="84" t="s">
        <v>644</v>
      </c>
      <c r="K257" s="86">
        <f t="shared" si="18"/>
        <v>41567</v>
      </c>
      <c r="L257" s="86">
        <v>4738638</v>
      </c>
      <c r="M257" s="87">
        <f t="shared" si="19"/>
        <v>15.37126031060855</v>
      </c>
      <c r="N257" s="88">
        <f t="shared" si="24"/>
        <v>8.1709147491953278</v>
      </c>
      <c r="O257" s="88" t="s">
        <v>622</v>
      </c>
      <c r="Q257" s="89">
        <f t="shared" si="23"/>
        <v>3536.5775659123574</v>
      </c>
      <c r="R257" s="90"/>
      <c r="W257" s="91"/>
    </row>
    <row r="258" spans="1:23" x14ac:dyDescent="0.25">
      <c r="A258" s="3">
        <v>41291</v>
      </c>
      <c r="B258" s="4" t="s">
        <v>652</v>
      </c>
      <c r="C258" s="4" t="s">
        <v>2</v>
      </c>
      <c r="D258" s="84">
        <v>6</v>
      </c>
      <c r="E258" s="84">
        <v>20</v>
      </c>
      <c r="F258" s="84">
        <v>89</v>
      </c>
      <c r="G258" s="84">
        <v>129</v>
      </c>
      <c r="H258" s="84">
        <v>98</v>
      </c>
      <c r="I258" s="84"/>
      <c r="J258" s="84" t="s">
        <v>644</v>
      </c>
      <c r="K258" s="86">
        <f t="shared" ref="K258:K321" si="25">G258*H258</f>
        <v>12642</v>
      </c>
      <c r="L258" s="86">
        <v>1125138</v>
      </c>
      <c r="M258" s="87">
        <f t="shared" ref="M258:M321" si="26">LN(L258)</f>
        <v>13.933416252764383</v>
      </c>
      <c r="N258" s="88">
        <f t="shared" si="24"/>
        <v>7.3691729025414192</v>
      </c>
      <c r="O258" s="88" t="s">
        <v>622</v>
      </c>
      <c r="Q258" s="89">
        <f t="shared" si="23"/>
        <v>1586.3211980700114</v>
      </c>
      <c r="R258" s="90"/>
      <c r="W258" s="91"/>
    </row>
    <row r="259" spans="1:23" x14ac:dyDescent="0.25">
      <c r="A259" s="3">
        <v>41289</v>
      </c>
      <c r="B259" s="4" t="s">
        <v>72</v>
      </c>
      <c r="C259" s="4" t="s">
        <v>2</v>
      </c>
      <c r="D259" s="84">
        <v>1</v>
      </c>
      <c r="E259" s="84">
        <v>1</v>
      </c>
      <c r="F259" s="84">
        <v>35</v>
      </c>
      <c r="G259" s="84">
        <v>143</v>
      </c>
      <c r="H259" s="84">
        <v>119</v>
      </c>
      <c r="I259" s="84"/>
      <c r="J259" s="84" t="s">
        <v>644</v>
      </c>
      <c r="K259" s="86">
        <f t="shared" si="25"/>
        <v>17017</v>
      </c>
      <c r="L259" s="86">
        <v>595595</v>
      </c>
      <c r="M259" s="87">
        <f t="shared" si="26"/>
        <v>13.297316184860851</v>
      </c>
      <c r="N259" s="88">
        <f t="shared" si="24"/>
        <v>7.0144835046784095</v>
      </c>
      <c r="O259" s="88" t="s">
        <v>622</v>
      </c>
      <c r="Q259" s="89">
        <f t="shared" si="23"/>
        <v>1112.6318286448668</v>
      </c>
      <c r="R259" s="90">
        <v>12.56636</v>
      </c>
      <c r="S259" s="19">
        <f>SUM(Q259:Q260)</f>
        <v>2004.6714371804401</v>
      </c>
      <c r="T259" s="89">
        <f>S259/R259</f>
        <v>159.52681899774001</v>
      </c>
      <c r="U259" s="19">
        <f>T259*0.01</f>
        <v>1.5952681899774002</v>
      </c>
      <c r="V259" s="154">
        <f>U259*0.4</f>
        <v>0.63810727599096007</v>
      </c>
      <c r="W259" s="91"/>
    </row>
    <row r="260" spans="1:23" x14ac:dyDescent="0.25">
      <c r="A260" s="3">
        <v>41289</v>
      </c>
      <c r="B260" s="4" t="s">
        <v>72</v>
      </c>
      <c r="C260" s="4" t="s">
        <v>2</v>
      </c>
      <c r="D260" s="84">
        <v>1</v>
      </c>
      <c r="E260" s="84">
        <v>2</v>
      </c>
      <c r="F260" s="84">
        <v>47</v>
      </c>
      <c r="G260" s="84">
        <v>98</v>
      </c>
      <c r="H260" s="84">
        <v>87</v>
      </c>
      <c r="I260" s="84"/>
      <c r="J260" s="84" t="s">
        <v>644</v>
      </c>
      <c r="K260" s="86">
        <f t="shared" si="25"/>
        <v>8526</v>
      </c>
      <c r="L260" s="86">
        <v>400722</v>
      </c>
      <c r="M260" s="87">
        <f t="shared" si="26"/>
        <v>12.901023199035214</v>
      </c>
      <c r="N260" s="88">
        <f t="shared" si="24"/>
        <v>6.7935105357820351</v>
      </c>
      <c r="O260" s="88" t="s">
        <v>622</v>
      </c>
      <c r="Q260" s="89">
        <f t="shared" si="23"/>
        <v>892.03960853557339</v>
      </c>
      <c r="R260" s="90"/>
      <c r="W260" s="91"/>
    </row>
    <row r="261" spans="1:23" x14ac:dyDescent="0.25">
      <c r="A261" s="3">
        <v>41289</v>
      </c>
      <c r="B261" s="4" t="s">
        <v>72</v>
      </c>
      <c r="C261" s="4" t="s">
        <v>2</v>
      </c>
      <c r="D261" s="84">
        <v>2</v>
      </c>
      <c r="E261" s="84">
        <v>1</v>
      </c>
      <c r="F261" s="84">
        <v>10</v>
      </c>
      <c r="G261" s="84">
        <v>17</v>
      </c>
      <c r="H261" s="84">
        <v>12</v>
      </c>
      <c r="I261" s="84"/>
      <c r="J261" s="84" t="s">
        <v>644</v>
      </c>
      <c r="K261" s="86">
        <f t="shared" si="25"/>
        <v>204</v>
      </c>
      <c r="L261" s="86">
        <v>2040</v>
      </c>
      <c r="M261" s="87">
        <f t="shared" si="26"/>
        <v>7.620705086838262</v>
      </c>
      <c r="N261" s="88" t="s">
        <v>622</v>
      </c>
      <c r="O261" s="88">
        <f>(0.3806*M261)+0.6394</f>
        <v>3.5398403560506422</v>
      </c>
      <c r="Q261" s="89">
        <f>EXP(O261)</f>
        <v>34.461417194947423</v>
      </c>
      <c r="R261" s="90">
        <v>12.56636</v>
      </c>
      <c r="S261" s="19">
        <f>SUM(Q261:Q262)</f>
        <v>108.9702748727141</v>
      </c>
      <c r="T261" s="89">
        <f>S261/R261</f>
        <v>8.6715862726130801</v>
      </c>
      <c r="U261" s="19">
        <f>T261*0.01</f>
        <v>8.6715862726130799E-2</v>
      </c>
      <c r="V261" s="154">
        <f>U261*0.4</f>
        <v>3.468634509045232E-2</v>
      </c>
      <c r="W261" s="91"/>
    </row>
    <row r="262" spans="1:23" x14ac:dyDescent="0.25">
      <c r="A262" s="3">
        <v>41289</v>
      </c>
      <c r="B262" s="4" t="s">
        <v>72</v>
      </c>
      <c r="C262" s="4" t="s">
        <v>2</v>
      </c>
      <c r="D262" s="84">
        <v>2</v>
      </c>
      <c r="E262" s="84">
        <v>2</v>
      </c>
      <c r="F262" s="84">
        <v>34</v>
      </c>
      <c r="G262" s="84">
        <v>35</v>
      </c>
      <c r="H262" s="84">
        <v>13</v>
      </c>
      <c r="I262" s="84"/>
      <c r="J262" s="84" t="s">
        <v>644</v>
      </c>
      <c r="K262" s="86">
        <f t="shared" si="25"/>
        <v>455</v>
      </c>
      <c r="L262" s="86">
        <v>15470</v>
      </c>
      <c r="M262" s="87">
        <f t="shared" si="26"/>
        <v>9.6466579435671118</v>
      </c>
      <c r="N262" s="88" t="s">
        <v>622</v>
      </c>
      <c r="O262" s="88">
        <f>(0.3806*M262)+0.6394</f>
        <v>4.3109180133216425</v>
      </c>
      <c r="Q262" s="89">
        <f>EXP(O262)</f>
        <v>74.50885767776667</v>
      </c>
      <c r="R262" s="90"/>
      <c r="W262" s="91"/>
    </row>
    <row r="263" spans="1:23" x14ac:dyDescent="0.25">
      <c r="A263" s="3">
        <v>41289</v>
      </c>
      <c r="B263" s="4" t="s">
        <v>72</v>
      </c>
      <c r="C263" s="4" t="s">
        <v>2</v>
      </c>
      <c r="D263" s="84">
        <v>3</v>
      </c>
      <c r="E263" s="84">
        <v>1</v>
      </c>
      <c r="F263" s="84">
        <v>28</v>
      </c>
      <c r="G263" s="84">
        <v>122</v>
      </c>
      <c r="H263" s="84">
        <v>31</v>
      </c>
      <c r="I263" s="84"/>
      <c r="J263" s="84" t="s">
        <v>644</v>
      </c>
      <c r="K263" s="86">
        <f t="shared" si="25"/>
        <v>3782</v>
      </c>
      <c r="L263" s="86">
        <v>105896</v>
      </c>
      <c r="M263" s="87">
        <f t="shared" si="26"/>
        <v>11.570212759393607</v>
      </c>
      <c r="N263" s="88" t="s">
        <v>622</v>
      </c>
      <c r="O263" s="88">
        <f>(0.3806*M263)+0.6394</f>
        <v>5.043022976225207</v>
      </c>
      <c r="Q263" s="89">
        <f>EXP(O263)</f>
        <v>154.93768072382218</v>
      </c>
      <c r="R263" s="90">
        <v>12.56636</v>
      </c>
      <c r="S263" s="19">
        <f>SUM(Q263:Q287)</f>
        <v>8259.0100136459441</v>
      </c>
      <c r="T263" s="89">
        <f>S263/R263</f>
        <v>657.23168949846615</v>
      </c>
      <c r="U263" s="19">
        <f>T263*0.01</f>
        <v>6.5723168949846613</v>
      </c>
      <c r="V263" s="154">
        <f>U263*0.4</f>
        <v>2.6289267579938649</v>
      </c>
      <c r="W263" s="91"/>
    </row>
    <row r="264" spans="1:23" x14ac:dyDescent="0.25">
      <c r="A264" s="3">
        <v>41289</v>
      </c>
      <c r="B264" s="4" t="s">
        <v>72</v>
      </c>
      <c r="C264" s="4" t="s">
        <v>2</v>
      </c>
      <c r="D264" s="84">
        <v>3</v>
      </c>
      <c r="E264" s="84">
        <v>2</v>
      </c>
      <c r="F264" s="84">
        <v>54</v>
      </c>
      <c r="G264" s="84">
        <v>108</v>
      </c>
      <c r="H264" s="84">
        <v>55</v>
      </c>
      <c r="I264" s="84"/>
      <c r="J264" s="84" t="s">
        <v>644</v>
      </c>
      <c r="K264" s="86">
        <f t="shared" si="25"/>
        <v>5940</v>
      </c>
      <c r="L264" s="86">
        <v>320760</v>
      </c>
      <c r="M264" s="87">
        <f t="shared" si="26"/>
        <v>12.678448458920965</v>
      </c>
      <c r="N264" s="88">
        <f>(0.5576*M264)-0.4001</f>
        <v>6.6694028606943299</v>
      </c>
      <c r="O264" s="88" t="s">
        <v>622</v>
      </c>
      <c r="Q264" s="89">
        <f>EXP(N264)</f>
        <v>787.9249629920356</v>
      </c>
      <c r="R264" s="90"/>
      <c r="W264" s="91"/>
    </row>
    <row r="265" spans="1:23" x14ac:dyDescent="0.25">
      <c r="A265" s="3">
        <v>41289</v>
      </c>
      <c r="B265" s="4" t="s">
        <v>72</v>
      </c>
      <c r="C265" s="4" t="s">
        <v>2</v>
      </c>
      <c r="D265" s="84">
        <v>3</v>
      </c>
      <c r="E265" s="84">
        <v>3</v>
      </c>
      <c r="F265" s="84">
        <v>50</v>
      </c>
      <c r="G265" s="84">
        <v>148</v>
      </c>
      <c r="H265" s="84">
        <v>58</v>
      </c>
      <c r="I265" s="84"/>
      <c r="J265" s="84" t="s">
        <v>644</v>
      </c>
      <c r="K265" s="86">
        <f t="shared" si="25"/>
        <v>8584</v>
      </c>
      <c r="L265" s="86">
        <v>429200</v>
      </c>
      <c r="M265" s="87">
        <f t="shared" si="26"/>
        <v>12.969678289738681</v>
      </c>
      <c r="N265" s="88">
        <f>(0.5576*M265)-0.4001</f>
        <v>6.8317926143582879</v>
      </c>
      <c r="O265" s="88" t="s">
        <v>622</v>
      </c>
      <c r="Q265" s="89">
        <f>EXP(N265)</f>
        <v>926.85081023704345</v>
      </c>
      <c r="R265" s="90"/>
      <c r="W265" s="91"/>
    </row>
    <row r="266" spans="1:23" x14ac:dyDescent="0.25">
      <c r="A266" s="3">
        <v>41289</v>
      </c>
      <c r="B266" s="4" t="s">
        <v>72</v>
      </c>
      <c r="C266" s="4" t="s">
        <v>2</v>
      </c>
      <c r="D266" s="84">
        <v>3</v>
      </c>
      <c r="E266" s="84">
        <v>4</v>
      </c>
      <c r="F266" s="84">
        <v>38</v>
      </c>
      <c r="G266" s="84">
        <v>110</v>
      </c>
      <c r="H266" s="84">
        <v>46</v>
      </c>
      <c r="I266" s="84"/>
      <c r="J266" s="84" t="s">
        <v>644</v>
      </c>
      <c r="K266" s="86">
        <f t="shared" si="25"/>
        <v>5060</v>
      </c>
      <c r="L266" s="86">
        <v>192280</v>
      </c>
      <c r="M266" s="87">
        <f t="shared" si="26"/>
        <v>12.166707922007896</v>
      </c>
      <c r="N266" s="88">
        <f>(0.5576*M266)-0.4001</f>
        <v>6.3840563373116028</v>
      </c>
      <c r="O266" s="88" t="s">
        <v>622</v>
      </c>
      <c r="Q266" s="89">
        <f>EXP(N266)</f>
        <v>592.32551329666546</v>
      </c>
      <c r="R266" s="90"/>
      <c r="W266" s="91"/>
    </row>
    <row r="267" spans="1:23" x14ac:dyDescent="0.25">
      <c r="A267" s="3">
        <v>41289</v>
      </c>
      <c r="B267" s="4" t="s">
        <v>72</v>
      </c>
      <c r="C267" s="4" t="s">
        <v>2</v>
      </c>
      <c r="D267" s="84">
        <v>3</v>
      </c>
      <c r="E267" s="84">
        <v>5</v>
      </c>
      <c r="F267" s="84">
        <v>32</v>
      </c>
      <c r="G267" s="84">
        <v>66</v>
      </c>
      <c r="H267" s="84">
        <v>52</v>
      </c>
      <c r="I267" s="84"/>
      <c r="J267" s="84" t="s">
        <v>644</v>
      </c>
      <c r="K267" s="86">
        <f t="shared" si="25"/>
        <v>3432</v>
      </c>
      <c r="L267" s="86">
        <v>109824</v>
      </c>
      <c r="M267" s="87">
        <f t="shared" si="26"/>
        <v>11.606634363407579</v>
      </c>
      <c r="N267" s="88" t="s">
        <v>622</v>
      </c>
      <c r="O267" s="88">
        <f>(0.3806*M267)+0.6394</f>
        <v>5.0568850387129247</v>
      </c>
      <c r="Q267" s="89">
        <f>EXP(O267)</f>
        <v>157.10039172169533</v>
      </c>
      <c r="R267" s="90"/>
      <c r="W267" s="91"/>
    </row>
    <row r="268" spans="1:23" x14ac:dyDescent="0.25">
      <c r="A268" s="3">
        <v>41289</v>
      </c>
      <c r="B268" s="4" t="s">
        <v>72</v>
      </c>
      <c r="C268" s="4" t="s">
        <v>2</v>
      </c>
      <c r="D268" s="84">
        <v>3</v>
      </c>
      <c r="E268" s="84">
        <v>6</v>
      </c>
      <c r="F268" s="84">
        <v>39</v>
      </c>
      <c r="G268" s="84">
        <v>50</v>
      </c>
      <c r="H268" s="84">
        <v>44</v>
      </c>
      <c r="I268" s="84"/>
      <c r="J268" s="84" t="s">
        <v>644</v>
      </c>
      <c r="K268" s="86">
        <f t="shared" si="25"/>
        <v>2200</v>
      </c>
      <c r="L268" s="86">
        <v>85800</v>
      </c>
      <c r="M268" s="87">
        <f t="shared" si="26"/>
        <v>11.359774285476053</v>
      </c>
      <c r="N268" s="88" t="s">
        <v>622</v>
      </c>
      <c r="O268" s="88">
        <f>(0.3806*M268)+0.6394</f>
        <v>4.9629300930521856</v>
      </c>
      <c r="Q268" s="89">
        <f>EXP(O268)</f>
        <v>143.01222170153872</v>
      </c>
      <c r="R268" s="90"/>
      <c r="W268" s="91"/>
    </row>
    <row r="269" spans="1:23" x14ac:dyDescent="0.25">
      <c r="A269" s="3">
        <v>41289</v>
      </c>
      <c r="B269" s="4" t="s">
        <v>72</v>
      </c>
      <c r="C269" s="4" t="s">
        <v>2</v>
      </c>
      <c r="D269" s="84">
        <v>3</v>
      </c>
      <c r="E269" s="84">
        <v>7</v>
      </c>
      <c r="F269" s="84">
        <v>30</v>
      </c>
      <c r="G269" s="84">
        <v>34</v>
      </c>
      <c r="H269" s="84">
        <v>27</v>
      </c>
      <c r="I269" s="84"/>
      <c r="J269" s="84" t="s">
        <v>644</v>
      </c>
      <c r="K269" s="86">
        <f t="shared" si="25"/>
        <v>918</v>
      </c>
      <c r="L269" s="86">
        <v>27540</v>
      </c>
      <c r="M269" s="87">
        <f t="shared" si="26"/>
        <v>10.223394772282646</v>
      </c>
      <c r="N269" s="88" t="s">
        <v>622</v>
      </c>
      <c r="O269" s="88">
        <f>(0.3806*M269)+0.6394</f>
        <v>4.5304240503307751</v>
      </c>
      <c r="Q269" s="89">
        <f>EXP(O269)</f>
        <v>92.797903721660944</v>
      </c>
      <c r="R269" s="90"/>
      <c r="W269" s="91"/>
    </row>
    <row r="270" spans="1:23" x14ac:dyDescent="0.25">
      <c r="A270" s="3">
        <v>41289</v>
      </c>
      <c r="B270" s="4" t="s">
        <v>72</v>
      </c>
      <c r="C270" s="4" t="s">
        <v>2</v>
      </c>
      <c r="D270" s="84">
        <v>3</v>
      </c>
      <c r="E270" s="84">
        <v>8</v>
      </c>
      <c r="F270" s="84">
        <v>56</v>
      </c>
      <c r="G270" s="84">
        <v>70</v>
      </c>
      <c r="H270" s="84">
        <v>47</v>
      </c>
      <c r="I270" s="84"/>
      <c r="J270" s="84" t="s">
        <v>644</v>
      </c>
      <c r="K270" s="86">
        <f t="shared" si="25"/>
        <v>3290</v>
      </c>
      <c r="L270" s="86">
        <v>184240</v>
      </c>
      <c r="M270" s="87">
        <f t="shared" si="26"/>
        <v>12.123994534494567</v>
      </c>
      <c r="N270" s="88">
        <f>(0.5576*M270)-0.4001</f>
        <v>6.3602393524341707</v>
      </c>
      <c r="O270" s="88" t="s">
        <v>622</v>
      </c>
      <c r="Q270" s="89">
        <f>EXP(N270)</f>
        <v>578.38477763174888</v>
      </c>
      <c r="R270" s="90"/>
      <c r="W270" s="91"/>
    </row>
    <row r="271" spans="1:23" x14ac:dyDescent="0.25">
      <c r="A271" s="3">
        <v>41289</v>
      </c>
      <c r="B271" s="4" t="s">
        <v>72</v>
      </c>
      <c r="C271" s="4" t="s">
        <v>2</v>
      </c>
      <c r="D271" s="84">
        <v>3</v>
      </c>
      <c r="E271" s="84">
        <v>9</v>
      </c>
      <c r="F271" s="84">
        <v>24</v>
      </c>
      <c r="G271" s="84">
        <v>40</v>
      </c>
      <c r="H271" s="84">
        <v>24</v>
      </c>
      <c r="I271" s="84"/>
      <c r="J271" s="84" t="s">
        <v>644</v>
      </c>
      <c r="K271" s="86">
        <f t="shared" si="25"/>
        <v>960</v>
      </c>
      <c r="L271" s="86">
        <v>23040</v>
      </c>
      <c r="M271" s="87">
        <f t="shared" si="26"/>
        <v>10.044987114809828</v>
      </c>
      <c r="N271" s="88" t="s">
        <v>622</v>
      </c>
      <c r="O271" s="88">
        <f>(0.3806*M271)+0.6394</f>
        <v>4.4625220958966203</v>
      </c>
      <c r="Q271" s="89">
        <f>EXP(O271)</f>
        <v>86.705914191655211</v>
      </c>
      <c r="R271" s="90"/>
      <c r="W271" s="91"/>
    </row>
    <row r="272" spans="1:23" x14ac:dyDescent="0.25">
      <c r="A272" s="3">
        <v>41289</v>
      </c>
      <c r="B272" s="4" t="s">
        <v>72</v>
      </c>
      <c r="C272" s="4" t="s">
        <v>2</v>
      </c>
      <c r="D272" s="84">
        <v>3</v>
      </c>
      <c r="E272" s="84">
        <v>10</v>
      </c>
      <c r="F272" s="84">
        <v>30</v>
      </c>
      <c r="G272" s="84">
        <v>70</v>
      </c>
      <c r="H272" s="84">
        <v>23</v>
      </c>
      <c r="I272" s="84"/>
      <c r="J272" s="84" t="s">
        <v>644</v>
      </c>
      <c r="K272" s="86">
        <f t="shared" si="25"/>
        <v>1610</v>
      </c>
      <c r="L272" s="86">
        <v>48300</v>
      </c>
      <c r="M272" s="87">
        <f t="shared" si="26"/>
        <v>10.785186839640664</v>
      </c>
      <c r="N272" s="88" t="s">
        <v>622</v>
      </c>
      <c r="O272" s="88">
        <f>(0.3806*M272)+0.6394</f>
        <v>4.744242111167237</v>
      </c>
      <c r="Q272" s="89">
        <f>EXP(O272)</f>
        <v>114.92067539327722</v>
      </c>
      <c r="R272" s="90"/>
      <c r="W272" s="91"/>
    </row>
    <row r="273" spans="1:23" x14ac:dyDescent="0.25">
      <c r="A273" s="3">
        <v>41289</v>
      </c>
      <c r="B273" s="4" t="s">
        <v>72</v>
      </c>
      <c r="C273" s="4" t="s">
        <v>2</v>
      </c>
      <c r="D273" s="84">
        <v>3</v>
      </c>
      <c r="E273" s="84">
        <v>11</v>
      </c>
      <c r="F273" s="84">
        <v>21</v>
      </c>
      <c r="G273" s="84">
        <v>24</v>
      </c>
      <c r="H273" s="84">
        <v>20</v>
      </c>
      <c r="I273" s="84"/>
      <c r="J273" s="84" t="s">
        <v>644</v>
      </c>
      <c r="K273" s="86">
        <f t="shared" si="25"/>
        <v>480</v>
      </c>
      <c r="L273" s="86">
        <v>10080</v>
      </c>
      <c r="M273" s="87">
        <f t="shared" si="26"/>
        <v>9.2183085416253601</v>
      </c>
      <c r="N273" s="88" t="s">
        <v>622</v>
      </c>
      <c r="O273" s="88">
        <f>(0.3806*M273)+0.6394</f>
        <v>4.1478882309426117</v>
      </c>
      <c r="Q273" s="89">
        <f>EXP(O273)</f>
        <v>63.300183683730566</v>
      </c>
      <c r="R273" s="90"/>
      <c r="W273" s="91"/>
    </row>
    <row r="274" spans="1:23" x14ac:dyDescent="0.25">
      <c r="A274" s="3">
        <v>41289</v>
      </c>
      <c r="B274" s="4" t="s">
        <v>72</v>
      </c>
      <c r="C274" s="4" t="s">
        <v>2</v>
      </c>
      <c r="D274" s="84">
        <v>3</v>
      </c>
      <c r="E274" s="84">
        <v>12</v>
      </c>
      <c r="F274" s="84">
        <v>50</v>
      </c>
      <c r="G274" s="84">
        <v>87</v>
      </c>
      <c r="H274" s="84">
        <v>52</v>
      </c>
      <c r="I274" s="84"/>
      <c r="J274" s="84" t="s">
        <v>644</v>
      </c>
      <c r="K274" s="86">
        <f t="shared" si="25"/>
        <v>4524</v>
      </c>
      <c r="L274" s="86">
        <v>226200</v>
      </c>
      <c r="M274" s="87">
        <f t="shared" si="26"/>
        <v>12.329174842664157</v>
      </c>
      <c r="N274" s="88">
        <f>(0.5576*M274)-0.4001</f>
        <v>6.4746478922695339</v>
      </c>
      <c r="O274" s="88" t="s">
        <v>622</v>
      </c>
      <c r="Q274" s="89">
        <f>EXP(N274)</f>
        <v>648.49084876527229</v>
      </c>
      <c r="R274" s="90"/>
      <c r="W274" s="91"/>
    </row>
    <row r="275" spans="1:23" x14ac:dyDescent="0.25">
      <c r="A275" s="3">
        <v>41289</v>
      </c>
      <c r="B275" s="4" t="s">
        <v>72</v>
      </c>
      <c r="C275" s="4" t="s">
        <v>2</v>
      </c>
      <c r="D275" s="84">
        <v>3</v>
      </c>
      <c r="E275" s="84">
        <v>13</v>
      </c>
      <c r="F275" s="84">
        <v>33</v>
      </c>
      <c r="G275" s="84">
        <v>44</v>
      </c>
      <c r="H275" s="84">
        <v>44</v>
      </c>
      <c r="I275" s="84"/>
      <c r="J275" s="84" t="s">
        <v>644</v>
      </c>
      <c r="K275" s="86">
        <f t="shared" si="25"/>
        <v>1936</v>
      </c>
      <c r="L275" s="86">
        <v>63888</v>
      </c>
      <c r="M275" s="87">
        <f t="shared" si="26"/>
        <v>11.064886829303003</v>
      </c>
      <c r="N275" s="88" t="s">
        <v>622</v>
      </c>
      <c r="O275" s="88">
        <f t="shared" ref="O275:O283" si="27">(0.3806*M275)+0.6394</f>
        <v>4.8506959272327226</v>
      </c>
      <c r="Q275" s="89">
        <f t="shared" ref="Q275:Q283" si="28">EXP(O275)</f>
        <v>127.82931880249346</v>
      </c>
      <c r="R275" s="90"/>
      <c r="W275" s="91"/>
    </row>
    <row r="276" spans="1:23" x14ac:dyDescent="0.25">
      <c r="A276" s="3">
        <v>41289</v>
      </c>
      <c r="B276" s="4" t="s">
        <v>72</v>
      </c>
      <c r="C276" s="4" t="s">
        <v>2</v>
      </c>
      <c r="D276" s="84">
        <v>3</v>
      </c>
      <c r="E276" s="84">
        <v>14</v>
      </c>
      <c r="F276" s="84">
        <v>15</v>
      </c>
      <c r="G276" s="84">
        <v>30</v>
      </c>
      <c r="H276" s="84">
        <v>17</v>
      </c>
      <c r="I276" s="84"/>
      <c r="J276" s="84" t="s">
        <v>644</v>
      </c>
      <c r="K276" s="86">
        <f t="shared" si="25"/>
        <v>510</v>
      </c>
      <c r="L276" s="86">
        <v>7650</v>
      </c>
      <c r="M276" s="87">
        <f t="shared" si="26"/>
        <v>8.9424609268205817</v>
      </c>
      <c r="N276" s="88" t="s">
        <v>622</v>
      </c>
      <c r="O276" s="88">
        <f t="shared" si="27"/>
        <v>4.0429006287479137</v>
      </c>
      <c r="Q276" s="89">
        <f t="shared" si="28"/>
        <v>56.991414218755082</v>
      </c>
      <c r="R276" s="90"/>
      <c r="W276" s="91"/>
    </row>
    <row r="277" spans="1:23" x14ac:dyDescent="0.25">
      <c r="A277" s="3">
        <v>41289</v>
      </c>
      <c r="B277" s="4" t="s">
        <v>72</v>
      </c>
      <c r="C277" s="4" t="s">
        <v>2</v>
      </c>
      <c r="D277" s="84">
        <v>3</v>
      </c>
      <c r="E277" s="84">
        <v>15</v>
      </c>
      <c r="F277" s="84">
        <v>40</v>
      </c>
      <c r="G277" s="84">
        <v>63</v>
      </c>
      <c r="H277" s="84">
        <v>38</v>
      </c>
      <c r="I277" s="84"/>
      <c r="J277" s="84" t="s">
        <v>644</v>
      </c>
      <c r="K277" s="86">
        <f t="shared" si="25"/>
        <v>2394</v>
      </c>
      <c r="L277" s="86">
        <v>95760</v>
      </c>
      <c r="M277" s="87">
        <f t="shared" si="26"/>
        <v>11.469600340231855</v>
      </c>
      <c r="N277" s="88" t="s">
        <v>622</v>
      </c>
      <c r="O277" s="88">
        <f t="shared" si="27"/>
        <v>5.0047298894922445</v>
      </c>
      <c r="Q277" s="89">
        <f t="shared" si="28"/>
        <v>149.11679970365776</v>
      </c>
      <c r="R277" s="90"/>
      <c r="W277" s="91"/>
    </row>
    <row r="278" spans="1:23" x14ac:dyDescent="0.25">
      <c r="A278" s="3">
        <v>41289</v>
      </c>
      <c r="B278" s="4" t="s">
        <v>72</v>
      </c>
      <c r="C278" s="4" t="s">
        <v>2</v>
      </c>
      <c r="D278" s="84">
        <v>3</v>
      </c>
      <c r="E278" s="84">
        <v>16</v>
      </c>
      <c r="F278" s="84">
        <v>28</v>
      </c>
      <c r="G278" s="84">
        <v>54</v>
      </c>
      <c r="H278" s="84">
        <v>33</v>
      </c>
      <c r="I278" s="84"/>
      <c r="J278" s="84" t="s">
        <v>644</v>
      </c>
      <c r="K278" s="86">
        <f t="shared" si="25"/>
        <v>1782</v>
      </c>
      <c r="L278" s="86">
        <v>49896</v>
      </c>
      <c r="M278" s="87">
        <f t="shared" si="26"/>
        <v>10.817696118205959</v>
      </c>
      <c r="N278" s="88" t="s">
        <v>622</v>
      </c>
      <c r="O278" s="88">
        <f t="shared" si="27"/>
        <v>4.7566151425891876</v>
      </c>
      <c r="Q278" s="89">
        <f t="shared" si="28"/>
        <v>116.35142562677116</v>
      </c>
      <c r="R278" s="90"/>
      <c r="W278" s="91"/>
    </row>
    <row r="279" spans="1:23" x14ac:dyDescent="0.25">
      <c r="A279" s="3">
        <v>41289</v>
      </c>
      <c r="B279" s="4" t="s">
        <v>72</v>
      </c>
      <c r="C279" s="4" t="s">
        <v>2</v>
      </c>
      <c r="D279" s="84">
        <v>3</v>
      </c>
      <c r="E279" s="84">
        <v>17</v>
      </c>
      <c r="F279" s="84">
        <v>28</v>
      </c>
      <c r="G279" s="84">
        <v>20</v>
      </c>
      <c r="H279" s="84">
        <v>16</v>
      </c>
      <c r="I279" s="84"/>
      <c r="J279" s="84" t="s">
        <v>644</v>
      </c>
      <c r="K279" s="86">
        <f t="shared" si="25"/>
        <v>320</v>
      </c>
      <c r="L279" s="86">
        <v>8960</v>
      </c>
      <c r="M279" s="87">
        <f t="shared" si="26"/>
        <v>9.1005255059689762</v>
      </c>
      <c r="N279" s="88" t="s">
        <v>622</v>
      </c>
      <c r="O279" s="88">
        <f t="shared" si="27"/>
        <v>4.1030600075717922</v>
      </c>
      <c r="Q279" s="89">
        <f t="shared" si="28"/>
        <v>60.525212125224449</v>
      </c>
      <c r="R279" s="90"/>
      <c r="W279" s="91"/>
    </row>
    <row r="280" spans="1:23" x14ac:dyDescent="0.25">
      <c r="A280" s="3">
        <v>41289</v>
      </c>
      <c r="B280" s="4" t="s">
        <v>72</v>
      </c>
      <c r="C280" s="4" t="s">
        <v>2</v>
      </c>
      <c r="D280" s="84">
        <v>3</v>
      </c>
      <c r="E280" s="84">
        <v>18</v>
      </c>
      <c r="F280" s="84">
        <v>18</v>
      </c>
      <c r="G280" s="84">
        <v>13</v>
      </c>
      <c r="H280" s="84">
        <v>38</v>
      </c>
      <c r="I280" s="84"/>
      <c r="J280" s="84" t="s">
        <v>644</v>
      </c>
      <c r="K280" s="86">
        <f t="shared" si="25"/>
        <v>494</v>
      </c>
      <c r="L280" s="86">
        <v>8892</v>
      </c>
      <c r="M280" s="87">
        <f t="shared" si="26"/>
        <v>9.0929072750840874</v>
      </c>
      <c r="N280" s="88" t="s">
        <v>622</v>
      </c>
      <c r="O280" s="88">
        <f t="shared" si="27"/>
        <v>4.1001605088970035</v>
      </c>
      <c r="Q280" s="89">
        <f t="shared" si="28"/>
        <v>60.349973527687297</v>
      </c>
      <c r="R280" s="90"/>
      <c r="W280" s="91"/>
    </row>
    <row r="281" spans="1:23" x14ac:dyDescent="0.25">
      <c r="A281" s="3">
        <v>41289</v>
      </c>
      <c r="B281" s="4" t="s">
        <v>72</v>
      </c>
      <c r="C281" s="4" t="s">
        <v>2</v>
      </c>
      <c r="D281" s="84">
        <v>3</v>
      </c>
      <c r="E281" s="84">
        <v>19</v>
      </c>
      <c r="F281" s="84">
        <v>46</v>
      </c>
      <c r="G281" s="84">
        <v>60</v>
      </c>
      <c r="H281" s="84">
        <v>50</v>
      </c>
      <c r="I281" s="84"/>
      <c r="J281" s="84" t="s">
        <v>644</v>
      </c>
      <c r="K281" s="86">
        <f t="shared" si="25"/>
        <v>3000</v>
      </c>
      <c r="L281" s="86">
        <v>138000</v>
      </c>
      <c r="M281" s="87">
        <f t="shared" si="26"/>
        <v>11.835008964139341</v>
      </c>
      <c r="N281" s="88" t="s">
        <v>622</v>
      </c>
      <c r="O281" s="88">
        <f t="shared" si="27"/>
        <v>5.1438044117514332</v>
      </c>
      <c r="Q281" s="89">
        <f t="shared" si="28"/>
        <v>171.36647839616708</v>
      </c>
      <c r="R281" s="90"/>
      <c r="W281" s="91"/>
    </row>
    <row r="282" spans="1:23" x14ac:dyDescent="0.25">
      <c r="A282" s="3">
        <v>41289</v>
      </c>
      <c r="B282" s="4" t="s">
        <v>72</v>
      </c>
      <c r="C282" s="4" t="s">
        <v>2</v>
      </c>
      <c r="D282" s="84">
        <v>3</v>
      </c>
      <c r="E282" s="84">
        <v>20</v>
      </c>
      <c r="F282" s="84">
        <v>55</v>
      </c>
      <c r="G282" s="84">
        <v>50</v>
      </c>
      <c r="H282" s="84">
        <v>45</v>
      </c>
      <c r="I282" s="84"/>
      <c r="J282" s="84" t="s">
        <v>644</v>
      </c>
      <c r="K282" s="86">
        <f t="shared" si="25"/>
        <v>2250</v>
      </c>
      <c r="L282" s="86">
        <v>123750</v>
      </c>
      <c r="M282" s="87">
        <f t="shared" si="26"/>
        <v>11.726018680430936</v>
      </c>
      <c r="N282" s="88" t="s">
        <v>622</v>
      </c>
      <c r="O282" s="88">
        <f t="shared" si="27"/>
        <v>5.1023227097720145</v>
      </c>
      <c r="Q282" s="89">
        <f t="shared" si="28"/>
        <v>164.40332537708065</v>
      </c>
      <c r="R282" s="90"/>
      <c r="W282" s="91"/>
    </row>
    <row r="283" spans="1:23" x14ac:dyDescent="0.25">
      <c r="A283" s="3">
        <v>41289</v>
      </c>
      <c r="B283" s="4" t="s">
        <v>72</v>
      </c>
      <c r="C283" s="4" t="s">
        <v>2</v>
      </c>
      <c r="D283" s="84">
        <v>3</v>
      </c>
      <c r="E283" s="84">
        <v>21</v>
      </c>
      <c r="F283" s="84">
        <v>44</v>
      </c>
      <c r="G283" s="84">
        <v>53</v>
      </c>
      <c r="H283" s="84">
        <v>29</v>
      </c>
      <c r="I283" s="84"/>
      <c r="J283" s="84" t="s">
        <v>644</v>
      </c>
      <c r="K283" s="86">
        <f t="shared" si="25"/>
        <v>1537</v>
      </c>
      <c r="L283" s="86">
        <v>67628</v>
      </c>
      <c r="M283" s="87">
        <f t="shared" si="26"/>
        <v>11.121777377456857</v>
      </c>
      <c r="N283" s="88" t="s">
        <v>622</v>
      </c>
      <c r="O283" s="88">
        <f t="shared" si="27"/>
        <v>4.8723484698600794</v>
      </c>
      <c r="Q283" s="89">
        <f t="shared" si="28"/>
        <v>130.62733130359715</v>
      </c>
      <c r="R283" s="90"/>
      <c r="W283" s="91"/>
    </row>
    <row r="284" spans="1:23" x14ac:dyDescent="0.25">
      <c r="A284" s="3">
        <v>41289</v>
      </c>
      <c r="B284" s="4" t="s">
        <v>72</v>
      </c>
      <c r="C284" s="4" t="s">
        <v>2</v>
      </c>
      <c r="D284" s="84">
        <v>3</v>
      </c>
      <c r="E284" s="84">
        <v>22</v>
      </c>
      <c r="F284" s="84">
        <v>45</v>
      </c>
      <c r="G284" s="84">
        <v>92</v>
      </c>
      <c r="H284" s="84">
        <v>55</v>
      </c>
      <c r="I284" s="84"/>
      <c r="J284" s="84" t="s">
        <v>644</v>
      </c>
      <c r="K284" s="86">
        <f t="shared" si="25"/>
        <v>5060</v>
      </c>
      <c r="L284" s="86">
        <v>227700</v>
      </c>
      <c r="M284" s="87">
        <f t="shared" si="26"/>
        <v>12.33578425205183</v>
      </c>
      <c r="N284" s="88">
        <f>(0.5576*M284)-0.4001</f>
        <v>6.4783332989441007</v>
      </c>
      <c r="O284" s="88" t="s">
        <v>622</v>
      </c>
      <c r="Q284" s="89">
        <f>EXP(N284)</f>
        <v>650.8852106562922</v>
      </c>
      <c r="R284" s="90"/>
      <c r="W284" s="91"/>
    </row>
    <row r="285" spans="1:23" x14ac:dyDescent="0.25">
      <c r="A285" s="3">
        <v>41289</v>
      </c>
      <c r="B285" s="4" t="s">
        <v>72</v>
      </c>
      <c r="C285" s="4" t="s">
        <v>2</v>
      </c>
      <c r="D285" s="84">
        <v>3</v>
      </c>
      <c r="E285" s="84">
        <v>23</v>
      </c>
      <c r="F285" s="84">
        <v>76</v>
      </c>
      <c r="G285" s="84">
        <v>135</v>
      </c>
      <c r="H285" s="84">
        <v>81</v>
      </c>
      <c r="I285" s="84"/>
      <c r="J285" s="84" t="s">
        <v>644</v>
      </c>
      <c r="K285" s="86">
        <f t="shared" si="25"/>
        <v>10935</v>
      </c>
      <c r="L285" s="86">
        <v>831060</v>
      </c>
      <c r="M285" s="87">
        <f t="shared" si="26"/>
        <v>13.6304572733972</v>
      </c>
      <c r="N285" s="88">
        <f>(0.5576*M285)-0.4001</f>
        <v>7.2002429756462787</v>
      </c>
      <c r="O285" s="88" t="s">
        <v>622</v>
      </c>
      <c r="Q285" s="89">
        <f>EXP(N285)</f>
        <v>1339.7562529913419</v>
      </c>
      <c r="R285" s="90"/>
      <c r="W285" s="91"/>
    </row>
    <row r="286" spans="1:23" x14ac:dyDescent="0.25">
      <c r="A286" s="3">
        <v>41289</v>
      </c>
      <c r="B286" s="4" t="s">
        <v>72</v>
      </c>
      <c r="C286" s="4" t="s">
        <v>2</v>
      </c>
      <c r="D286" s="84">
        <v>3</v>
      </c>
      <c r="E286" s="84">
        <v>24</v>
      </c>
      <c r="F286" s="84">
        <v>22</v>
      </c>
      <c r="G286" s="84">
        <v>82</v>
      </c>
      <c r="H286" s="84">
        <v>46</v>
      </c>
      <c r="I286" s="84"/>
      <c r="J286" s="84" t="s">
        <v>644</v>
      </c>
      <c r="K286" s="86">
        <f t="shared" si="25"/>
        <v>3772</v>
      </c>
      <c r="L286" s="86">
        <v>82984</v>
      </c>
      <c r="M286" s="87">
        <f t="shared" si="26"/>
        <v>11.326403097111664</v>
      </c>
      <c r="N286" s="88" t="s">
        <v>622</v>
      </c>
      <c r="O286" s="88">
        <f>(0.3806*M286)+0.6394</f>
        <v>4.950229018760699</v>
      </c>
      <c r="Q286" s="89">
        <f>EXP(O286)</f>
        <v>141.20729933932319</v>
      </c>
      <c r="R286" s="90"/>
      <c r="W286" s="91"/>
    </row>
    <row r="287" spans="1:23" x14ac:dyDescent="0.25">
      <c r="A287" s="3">
        <v>41289</v>
      </c>
      <c r="B287" s="4" t="s">
        <v>72</v>
      </c>
      <c r="C287" s="4" t="s">
        <v>2</v>
      </c>
      <c r="D287" s="84">
        <v>3</v>
      </c>
      <c r="E287" s="84">
        <v>25</v>
      </c>
      <c r="F287" s="84">
        <v>37</v>
      </c>
      <c r="G287" s="84">
        <v>100</v>
      </c>
      <c r="H287" s="84">
        <v>78</v>
      </c>
      <c r="I287" s="84"/>
      <c r="J287" s="84" t="s">
        <v>644</v>
      </c>
      <c r="K287" s="86">
        <f t="shared" si="25"/>
        <v>7800</v>
      </c>
      <c r="L287" s="86">
        <v>288600</v>
      </c>
      <c r="M287" s="87">
        <f t="shared" si="26"/>
        <v>12.572796925321908</v>
      </c>
      <c r="N287" s="88">
        <f>(0.5576*M287)-0.4001</f>
        <v>6.6104915655594958</v>
      </c>
      <c r="O287" s="88" t="s">
        <v>622</v>
      </c>
      <c r="Q287" s="89">
        <f>EXP(N287)</f>
        <v>742.84808751740786</v>
      </c>
      <c r="R287" s="90"/>
      <c r="W287" s="91"/>
    </row>
    <row r="288" spans="1:23" x14ac:dyDescent="0.25">
      <c r="A288" s="3">
        <v>41289</v>
      </c>
      <c r="B288" s="4" t="s">
        <v>72</v>
      </c>
      <c r="C288" s="4" t="s">
        <v>2</v>
      </c>
      <c r="D288" s="84">
        <v>6</v>
      </c>
      <c r="E288" s="84">
        <v>1</v>
      </c>
      <c r="F288" s="84">
        <v>69</v>
      </c>
      <c r="G288" s="84">
        <v>166</v>
      </c>
      <c r="H288" s="84">
        <v>165</v>
      </c>
      <c r="I288" s="84"/>
      <c r="J288" s="84" t="s">
        <v>644</v>
      </c>
      <c r="K288" s="86">
        <f t="shared" si="25"/>
        <v>27390</v>
      </c>
      <c r="L288" s="86">
        <v>1889910</v>
      </c>
      <c r="M288" s="87">
        <f t="shared" si="26"/>
        <v>14.452039766854384</v>
      </c>
      <c r="N288" s="88">
        <f>(0.5576*M288)-0.4001</f>
        <v>7.6583573739980046</v>
      </c>
      <c r="O288" s="88" t="s">
        <v>622</v>
      </c>
      <c r="Q288" s="89">
        <f>EXP(N288)</f>
        <v>2118.2750355740313</v>
      </c>
      <c r="R288" s="90">
        <v>12.56636</v>
      </c>
      <c r="S288" s="19">
        <f>Q288</f>
        <v>2118.2750355740313</v>
      </c>
      <c r="T288" s="89">
        <f>S288/R288</f>
        <v>168.56711375243358</v>
      </c>
      <c r="U288" s="19">
        <f>T288*0.01</f>
        <v>1.6856711375243358</v>
      </c>
      <c r="V288" s="154">
        <f>U288*0.4</f>
        <v>0.67426845500973442</v>
      </c>
      <c r="W288" s="91"/>
    </row>
    <row r="289" spans="1:23" x14ac:dyDescent="0.25">
      <c r="A289" s="3">
        <v>41289</v>
      </c>
      <c r="B289" s="1" t="s">
        <v>72</v>
      </c>
      <c r="C289" s="4" t="s">
        <v>2</v>
      </c>
      <c r="D289" s="84" t="s">
        <v>639</v>
      </c>
      <c r="E289" s="84" t="s">
        <v>653</v>
      </c>
      <c r="F289" s="84">
        <v>51</v>
      </c>
      <c r="G289" s="84">
        <v>118</v>
      </c>
      <c r="H289" s="84">
        <v>105</v>
      </c>
      <c r="I289" s="84"/>
      <c r="J289" s="84" t="s">
        <v>644</v>
      </c>
      <c r="K289" s="86">
        <f t="shared" si="25"/>
        <v>12390</v>
      </c>
      <c r="L289" s="86">
        <v>631890</v>
      </c>
      <c r="M289" s="87">
        <f t="shared" si="26"/>
        <v>13.356470607347514</v>
      </c>
      <c r="N289" s="88">
        <f>(0.5576*M289)-0.4001</f>
        <v>7.0474680106569734</v>
      </c>
      <c r="O289" s="88" t="s">
        <v>622</v>
      </c>
      <c r="P289" s="15">
        <v>1144.0189934317866</v>
      </c>
      <c r="Q289" s="89">
        <f>EXP(N289)</f>
        <v>1149.94340908708</v>
      </c>
      <c r="R289" s="94"/>
      <c r="S289" s="95"/>
      <c r="T289" s="96"/>
      <c r="U289" s="96"/>
      <c r="V289" s="164"/>
      <c r="W289" s="91" t="s">
        <v>654</v>
      </c>
    </row>
    <row r="290" spans="1:23" x14ac:dyDescent="0.25">
      <c r="A290" s="3">
        <v>41289</v>
      </c>
      <c r="B290" s="1" t="s">
        <v>72</v>
      </c>
      <c r="C290" s="4" t="s">
        <v>2</v>
      </c>
      <c r="D290" s="84" t="s">
        <v>639</v>
      </c>
      <c r="E290" s="84" t="s">
        <v>655</v>
      </c>
      <c r="F290" s="84">
        <v>28</v>
      </c>
      <c r="G290" s="84">
        <v>36</v>
      </c>
      <c r="H290" s="84">
        <v>30</v>
      </c>
      <c r="I290" s="84"/>
      <c r="J290" s="84" t="s">
        <v>644</v>
      </c>
      <c r="K290" s="86">
        <f t="shared" si="25"/>
        <v>1080</v>
      </c>
      <c r="L290" s="86">
        <v>30240</v>
      </c>
      <c r="M290" s="87">
        <f t="shared" si="26"/>
        <v>10.316920830293469</v>
      </c>
      <c r="N290" s="88" t="s">
        <v>622</v>
      </c>
      <c r="O290" s="88">
        <f>(0.3806*M290)+0.6394</f>
        <v>4.5660200680096938</v>
      </c>
      <c r="P290" s="15">
        <v>72.099999999999994</v>
      </c>
      <c r="Q290" s="89">
        <f>EXP(O290)</f>
        <v>96.160634391036709</v>
      </c>
      <c r="R290" s="94"/>
      <c r="S290" s="95"/>
      <c r="T290" s="96"/>
      <c r="U290" s="96"/>
      <c r="V290" s="164"/>
      <c r="W290" s="91" t="s">
        <v>654</v>
      </c>
    </row>
    <row r="291" spans="1:23" x14ac:dyDescent="0.25">
      <c r="A291" s="3">
        <v>41289</v>
      </c>
      <c r="B291" s="1" t="s">
        <v>72</v>
      </c>
      <c r="C291" s="4" t="s">
        <v>2</v>
      </c>
      <c r="D291" s="84" t="s">
        <v>639</v>
      </c>
      <c r="E291" s="84" t="s">
        <v>656</v>
      </c>
      <c r="F291" s="84">
        <v>39</v>
      </c>
      <c r="G291" s="84">
        <v>91</v>
      </c>
      <c r="H291" s="84">
        <v>85</v>
      </c>
      <c r="I291" s="84"/>
      <c r="J291" s="84" t="s">
        <v>644</v>
      </c>
      <c r="K291" s="86">
        <f t="shared" si="25"/>
        <v>7735</v>
      </c>
      <c r="L291" s="86">
        <v>301665</v>
      </c>
      <c r="M291" s="87">
        <f t="shared" si="26"/>
        <v>12.617072409136814</v>
      </c>
      <c r="N291" s="88">
        <f>(0.5576*M291)-0.4001</f>
        <v>6.6351795753346874</v>
      </c>
      <c r="O291" s="88" t="s">
        <v>622</v>
      </c>
      <c r="P291" s="15">
        <v>803.92612215423196</v>
      </c>
      <c r="Q291" s="89">
        <f>EXP(N291)</f>
        <v>761.41578504114386</v>
      </c>
      <c r="R291" s="94"/>
      <c r="S291" s="95"/>
      <c r="T291" s="96"/>
      <c r="U291" s="96"/>
      <c r="V291" s="164"/>
      <c r="W291" s="91" t="s">
        <v>654</v>
      </c>
    </row>
    <row r="292" spans="1:23" x14ac:dyDescent="0.25">
      <c r="A292" s="3">
        <v>41289</v>
      </c>
      <c r="B292" s="1" t="s">
        <v>72</v>
      </c>
      <c r="C292" s="4" t="s">
        <v>2</v>
      </c>
      <c r="D292" s="84" t="s">
        <v>639</v>
      </c>
      <c r="E292" s="84" t="s">
        <v>657</v>
      </c>
      <c r="F292" s="84">
        <v>25.5</v>
      </c>
      <c r="G292" s="84">
        <v>56</v>
      </c>
      <c r="H292" s="84">
        <v>28</v>
      </c>
      <c r="I292" s="84"/>
      <c r="J292" s="84" t="s">
        <v>644</v>
      </c>
      <c r="K292" s="86">
        <f t="shared" si="25"/>
        <v>1568</v>
      </c>
      <c r="L292" s="86">
        <v>39984</v>
      </c>
      <c r="M292" s="87">
        <f t="shared" si="26"/>
        <v>10.596234653074733</v>
      </c>
      <c r="N292" s="88" t="s">
        <v>622</v>
      </c>
      <c r="O292" s="88">
        <f>(0.3806*M292)+0.6394</f>
        <v>4.6723269089602431</v>
      </c>
      <c r="P292" s="15">
        <v>137</v>
      </c>
      <c r="Q292" s="89">
        <f>EXP(O292)</f>
        <v>106.94630744728001</v>
      </c>
      <c r="R292" s="94"/>
      <c r="S292" s="95"/>
      <c r="T292" s="96"/>
      <c r="U292" s="96"/>
      <c r="V292" s="164"/>
      <c r="W292" s="91" t="s">
        <v>654</v>
      </c>
    </row>
    <row r="293" spans="1:23" x14ac:dyDescent="0.25">
      <c r="A293" s="3">
        <v>41289</v>
      </c>
      <c r="B293" s="1" t="s">
        <v>72</v>
      </c>
      <c r="C293" s="4" t="s">
        <v>2</v>
      </c>
      <c r="D293" s="84" t="s">
        <v>639</v>
      </c>
      <c r="E293" s="84" t="s">
        <v>658</v>
      </c>
      <c r="F293" s="84">
        <v>25.5</v>
      </c>
      <c r="G293" s="84">
        <v>37</v>
      </c>
      <c r="H293" s="84">
        <v>30</v>
      </c>
      <c r="I293" s="84"/>
      <c r="J293" s="84" t="s">
        <v>644</v>
      </c>
      <c r="K293" s="86">
        <f t="shared" si="25"/>
        <v>1110</v>
      </c>
      <c r="L293" s="86">
        <v>28305</v>
      </c>
      <c r="M293" s="87">
        <f t="shared" si="26"/>
        <v>10.250793746470761</v>
      </c>
      <c r="N293" s="88" t="s">
        <v>622</v>
      </c>
      <c r="O293" s="88">
        <f>(0.3806*M293)+0.6394</f>
        <v>4.540852099906771</v>
      </c>
      <c r="P293" s="15">
        <v>79.099999999999994</v>
      </c>
      <c r="Q293" s="89">
        <f>EXP(O293)</f>
        <v>93.770668064422793</v>
      </c>
      <c r="R293" s="94"/>
      <c r="S293" s="95"/>
      <c r="T293" s="96"/>
      <c r="U293" s="96"/>
      <c r="V293" s="164"/>
      <c r="W293" s="91" t="s">
        <v>654</v>
      </c>
    </row>
    <row r="294" spans="1:23" x14ac:dyDescent="0.25">
      <c r="A294" s="3">
        <v>41289</v>
      </c>
      <c r="B294" s="1" t="s">
        <v>72</v>
      </c>
      <c r="C294" s="4" t="s">
        <v>2</v>
      </c>
      <c r="D294" s="84" t="s">
        <v>639</v>
      </c>
      <c r="E294" s="84" t="s">
        <v>659</v>
      </c>
      <c r="F294" s="84">
        <v>41</v>
      </c>
      <c r="G294" s="84">
        <v>107</v>
      </c>
      <c r="H294" s="84">
        <v>92</v>
      </c>
      <c r="I294" s="84"/>
      <c r="J294" s="84" t="s">
        <v>644</v>
      </c>
      <c r="K294" s="86">
        <f t="shared" si="25"/>
        <v>9844</v>
      </c>
      <c r="L294" s="86">
        <v>403604</v>
      </c>
      <c r="M294" s="87">
        <f t="shared" si="26"/>
        <v>12.908189478215254</v>
      </c>
      <c r="N294" s="88">
        <f>(0.5576*M294)-0.4001</f>
        <v>6.7975064530528257</v>
      </c>
      <c r="O294" s="88" t="s">
        <v>622</v>
      </c>
      <c r="P294" s="15">
        <v>1032.5316142949114</v>
      </c>
      <c r="Q294" s="89">
        <f>EXP(N294)</f>
        <v>895.61125626549529</v>
      </c>
      <c r="R294" s="94"/>
      <c r="S294" s="95"/>
      <c r="T294" s="96"/>
      <c r="U294" s="96"/>
      <c r="V294" s="164"/>
      <c r="W294" s="91" t="s">
        <v>654</v>
      </c>
    </row>
    <row r="295" spans="1:23" x14ac:dyDescent="0.25">
      <c r="A295" s="3">
        <v>41295</v>
      </c>
      <c r="B295" s="4" t="s">
        <v>75</v>
      </c>
      <c r="C295" s="4" t="s">
        <v>2</v>
      </c>
      <c r="D295" s="84">
        <v>1</v>
      </c>
      <c r="E295" s="84">
        <v>1</v>
      </c>
      <c r="F295" s="84">
        <v>39</v>
      </c>
      <c r="G295" s="84">
        <v>21</v>
      </c>
      <c r="H295" s="84">
        <v>36</v>
      </c>
      <c r="I295" s="84"/>
      <c r="J295" s="84" t="s">
        <v>628</v>
      </c>
      <c r="K295" s="86">
        <f t="shared" si="25"/>
        <v>756</v>
      </c>
      <c r="L295" s="86">
        <v>29484</v>
      </c>
      <c r="M295" s="87">
        <f t="shared" si="26"/>
        <v>10.291603022309179</v>
      </c>
      <c r="N295" s="88" t="s">
        <v>622</v>
      </c>
      <c r="O295" s="88">
        <f>(0.3806*M295)+0.6394</f>
        <v>4.5563841102908738</v>
      </c>
      <c r="Q295" s="89">
        <f>EXP(O295)</f>
        <v>95.238484617197358</v>
      </c>
      <c r="R295" s="90">
        <v>3.1415899999999999</v>
      </c>
      <c r="S295" s="19">
        <f>SUM(Q295:Q312)</f>
        <v>2211.493175504711</v>
      </c>
      <c r="T295" s="89">
        <f>S295/R295</f>
        <v>703.94073558443688</v>
      </c>
      <c r="U295" s="19">
        <f>T295*0.01</f>
        <v>7.0394073558443688</v>
      </c>
      <c r="V295" s="154">
        <f>U295*0.4</f>
        <v>2.8157629423377477</v>
      </c>
      <c r="W295" s="91"/>
    </row>
    <row r="296" spans="1:23" x14ac:dyDescent="0.25">
      <c r="A296" s="3">
        <v>41295</v>
      </c>
      <c r="B296" s="4" t="s">
        <v>75</v>
      </c>
      <c r="C296" s="4" t="s">
        <v>2</v>
      </c>
      <c r="D296" s="84">
        <v>1</v>
      </c>
      <c r="E296" s="84">
        <v>2</v>
      </c>
      <c r="F296" s="84">
        <v>21</v>
      </c>
      <c r="G296" s="84">
        <v>24</v>
      </c>
      <c r="H296" s="84">
        <v>23</v>
      </c>
      <c r="I296" s="84"/>
      <c r="J296" s="84" t="s">
        <v>35</v>
      </c>
      <c r="K296" s="86">
        <f t="shared" si="25"/>
        <v>552</v>
      </c>
      <c r="L296" s="86">
        <v>11592</v>
      </c>
      <c r="M296" s="87">
        <f t="shared" si="26"/>
        <v>9.3580704840005176</v>
      </c>
      <c r="N296" s="88" t="s">
        <v>622</v>
      </c>
      <c r="O296" s="88">
        <f>(0.3806*M296)+0.6394</f>
        <v>4.2010816262105966</v>
      </c>
      <c r="Q296" s="89">
        <f>EXP(O296)</f>
        <v>66.758499747213733</v>
      </c>
      <c r="R296" s="90"/>
      <c r="W296" s="91"/>
    </row>
    <row r="297" spans="1:23" x14ac:dyDescent="0.25">
      <c r="A297" s="3">
        <v>41295</v>
      </c>
      <c r="B297" s="4" t="s">
        <v>75</v>
      </c>
      <c r="C297" s="4" t="s">
        <v>2</v>
      </c>
      <c r="D297" s="84">
        <v>1</v>
      </c>
      <c r="E297" s="84">
        <v>3</v>
      </c>
      <c r="F297" s="84">
        <v>36</v>
      </c>
      <c r="G297" s="84">
        <v>50</v>
      </c>
      <c r="H297" s="84">
        <v>34</v>
      </c>
      <c r="I297" s="84"/>
      <c r="J297" s="84" t="s">
        <v>628</v>
      </c>
      <c r="K297" s="86">
        <f t="shared" si="25"/>
        <v>1700</v>
      </c>
      <c r="L297" s="86">
        <v>61200</v>
      </c>
      <c r="M297" s="87">
        <f t="shared" si="26"/>
        <v>11.021902468500418</v>
      </c>
      <c r="N297" s="88" t="s">
        <v>622</v>
      </c>
      <c r="O297" s="88">
        <f>(0.3806*M297)+0.6394</f>
        <v>4.8343360795112593</v>
      </c>
      <c r="Q297" s="89">
        <f>EXP(O297)</f>
        <v>125.75506412129164</v>
      </c>
      <c r="R297" s="90"/>
      <c r="W297" s="91"/>
    </row>
    <row r="298" spans="1:23" x14ac:dyDescent="0.25">
      <c r="A298" s="3">
        <v>41295</v>
      </c>
      <c r="B298" s="4" t="s">
        <v>75</v>
      </c>
      <c r="C298" s="4" t="s">
        <v>2</v>
      </c>
      <c r="D298" s="84">
        <v>1</v>
      </c>
      <c r="E298" s="84">
        <v>4</v>
      </c>
      <c r="F298" s="84">
        <v>49</v>
      </c>
      <c r="G298" s="84">
        <v>65</v>
      </c>
      <c r="H298" s="84">
        <v>61</v>
      </c>
      <c r="I298" s="84"/>
      <c r="J298" s="84" t="s">
        <v>628</v>
      </c>
      <c r="K298" s="86">
        <f t="shared" si="25"/>
        <v>3965</v>
      </c>
      <c r="L298" s="86">
        <v>194285</v>
      </c>
      <c r="M298" s="87">
        <f t="shared" si="26"/>
        <v>12.177081432179575</v>
      </c>
      <c r="N298" s="88">
        <f>(0.5576*M298)-0.4001</f>
        <v>6.3898406065833306</v>
      </c>
      <c r="O298" s="88" t="s">
        <v>622</v>
      </c>
      <c r="Q298" s="89">
        <f>EXP(N298)</f>
        <v>595.76161164077701</v>
      </c>
      <c r="R298" s="90"/>
      <c r="W298" s="91"/>
    </row>
    <row r="299" spans="1:23" x14ac:dyDescent="0.25">
      <c r="A299" s="3">
        <v>41295</v>
      </c>
      <c r="B299" s="4" t="s">
        <v>75</v>
      </c>
      <c r="C299" s="4" t="s">
        <v>2</v>
      </c>
      <c r="D299" s="84">
        <v>1</v>
      </c>
      <c r="E299" s="84">
        <v>5</v>
      </c>
      <c r="F299" s="84">
        <v>28</v>
      </c>
      <c r="G299" s="84">
        <v>41</v>
      </c>
      <c r="H299" s="84">
        <v>42</v>
      </c>
      <c r="I299" s="84"/>
      <c r="J299" s="84" t="s">
        <v>35</v>
      </c>
      <c r="K299" s="86">
        <f t="shared" si="25"/>
        <v>1722</v>
      </c>
      <c r="L299" s="86">
        <v>48216</v>
      </c>
      <c r="M299" s="87">
        <f t="shared" si="26"/>
        <v>10.783446195162879</v>
      </c>
      <c r="N299" s="88" t="s">
        <v>622</v>
      </c>
      <c r="O299" s="88">
        <f t="shared" ref="O299:O362" si="29">(0.3806*M299)+0.6394</f>
        <v>4.7435796218789923</v>
      </c>
      <c r="Q299" s="89">
        <f t="shared" ref="Q299:Q362" si="30">EXP(O299)</f>
        <v>114.84456689014897</v>
      </c>
      <c r="R299" s="90"/>
      <c r="W299" s="91"/>
    </row>
    <row r="300" spans="1:23" x14ac:dyDescent="0.25">
      <c r="A300" s="3">
        <v>41295</v>
      </c>
      <c r="B300" s="4" t="s">
        <v>75</v>
      </c>
      <c r="C300" s="4" t="s">
        <v>2</v>
      </c>
      <c r="D300" s="84">
        <v>1</v>
      </c>
      <c r="E300" s="84">
        <v>6</v>
      </c>
      <c r="F300" s="84">
        <v>23</v>
      </c>
      <c r="G300" s="84">
        <v>69</v>
      </c>
      <c r="H300" s="84">
        <v>30</v>
      </c>
      <c r="I300" s="84"/>
      <c r="J300" s="84" t="s">
        <v>35</v>
      </c>
      <c r="K300" s="86">
        <f t="shared" si="25"/>
        <v>2070</v>
      </c>
      <c r="L300" s="86">
        <v>47610</v>
      </c>
      <c r="M300" s="87">
        <f t="shared" si="26"/>
        <v>10.770798102188564</v>
      </c>
      <c r="N300" s="88" t="s">
        <v>622</v>
      </c>
      <c r="O300" s="88">
        <f t="shared" si="29"/>
        <v>4.7387657576929678</v>
      </c>
      <c r="Q300" s="89">
        <f t="shared" si="30"/>
        <v>114.29304927312857</v>
      </c>
      <c r="R300" s="90"/>
      <c r="W300" s="91"/>
    </row>
    <row r="301" spans="1:23" x14ac:dyDescent="0.25">
      <c r="A301" s="3">
        <v>41295</v>
      </c>
      <c r="B301" s="4" t="s">
        <v>75</v>
      </c>
      <c r="C301" s="4" t="s">
        <v>2</v>
      </c>
      <c r="D301" s="84">
        <v>1</v>
      </c>
      <c r="E301" s="84">
        <v>7</v>
      </c>
      <c r="F301" s="84">
        <v>11</v>
      </c>
      <c r="G301" s="84">
        <v>17</v>
      </c>
      <c r="H301" s="84">
        <v>10</v>
      </c>
      <c r="I301" s="84"/>
      <c r="J301" s="84" t="s">
        <v>628</v>
      </c>
      <c r="K301" s="86">
        <f t="shared" si="25"/>
        <v>170</v>
      </c>
      <c r="L301" s="86">
        <v>1870</v>
      </c>
      <c r="M301" s="87">
        <f t="shared" si="26"/>
        <v>7.5336937098486327</v>
      </c>
      <c r="N301" s="88" t="s">
        <v>622</v>
      </c>
      <c r="O301" s="88">
        <f t="shared" si="29"/>
        <v>3.5067238259683897</v>
      </c>
      <c r="Q301" s="89">
        <f t="shared" si="30"/>
        <v>33.338864747177588</v>
      </c>
      <c r="R301" s="90"/>
      <c r="W301" s="91"/>
    </row>
    <row r="302" spans="1:23" x14ac:dyDescent="0.25">
      <c r="A302" s="3">
        <v>41295</v>
      </c>
      <c r="B302" s="4" t="s">
        <v>75</v>
      </c>
      <c r="C302" s="4" t="s">
        <v>2</v>
      </c>
      <c r="D302" s="84">
        <v>1</v>
      </c>
      <c r="E302" s="84">
        <v>8</v>
      </c>
      <c r="F302" s="84">
        <v>21</v>
      </c>
      <c r="G302" s="84">
        <v>19</v>
      </c>
      <c r="H302" s="84">
        <v>7</v>
      </c>
      <c r="I302" s="84"/>
      <c r="J302" s="84" t="s">
        <v>35</v>
      </c>
      <c r="K302" s="86">
        <f t="shared" si="25"/>
        <v>133</v>
      </c>
      <c r="L302" s="86">
        <v>2793</v>
      </c>
      <c r="M302" s="87">
        <f t="shared" si="26"/>
        <v>7.9348715659451772</v>
      </c>
      <c r="N302" s="88" t="s">
        <v>622</v>
      </c>
      <c r="O302" s="88">
        <f t="shared" si="29"/>
        <v>3.659412117998734</v>
      </c>
      <c r="Q302" s="89">
        <f t="shared" si="30"/>
        <v>38.83850370133964</v>
      </c>
      <c r="R302" s="90"/>
      <c r="W302" s="91"/>
    </row>
    <row r="303" spans="1:23" x14ac:dyDescent="0.25">
      <c r="A303" s="3">
        <v>41295</v>
      </c>
      <c r="B303" s="4" t="s">
        <v>75</v>
      </c>
      <c r="C303" s="4" t="s">
        <v>2</v>
      </c>
      <c r="D303" s="84">
        <v>1</v>
      </c>
      <c r="E303" s="84">
        <v>9</v>
      </c>
      <c r="F303" s="84">
        <v>24</v>
      </c>
      <c r="G303" s="84">
        <v>42</v>
      </c>
      <c r="H303" s="84">
        <v>24</v>
      </c>
      <c r="I303" s="84"/>
      <c r="J303" s="84" t="s">
        <v>625</v>
      </c>
      <c r="K303" s="86">
        <f t="shared" si="25"/>
        <v>1008</v>
      </c>
      <c r="L303" s="86">
        <v>12096</v>
      </c>
      <c r="M303" s="87">
        <f t="shared" si="26"/>
        <v>9.400630098419315</v>
      </c>
      <c r="N303" s="88" t="s">
        <v>622</v>
      </c>
      <c r="O303" s="88">
        <f t="shared" si="29"/>
        <v>4.217279815458391</v>
      </c>
      <c r="Q303" s="89">
        <f t="shared" si="30"/>
        <v>67.848672132688023</v>
      </c>
      <c r="R303" s="90"/>
      <c r="W303" s="91"/>
    </row>
    <row r="304" spans="1:23" x14ac:dyDescent="0.25">
      <c r="A304" s="3">
        <v>41295</v>
      </c>
      <c r="B304" s="4" t="s">
        <v>75</v>
      </c>
      <c r="C304" s="4" t="s">
        <v>2</v>
      </c>
      <c r="D304" s="84">
        <v>1</v>
      </c>
      <c r="E304" s="84">
        <v>10</v>
      </c>
      <c r="F304" s="84">
        <v>44</v>
      </c>
      <c r="G304" s="84">
        <v>34</v>
      </c>
      <c r="H304" s="84">
        <v>25</v>
      </c>
      <c r="I304" s="84"/>
      <c r="J304" s="84" t="s">
        <v>35</v>
      </c>
      <c r="K304" s="86">
        <f t="shared" si="25"/>
        <v>850</v>
      </c>
      <c r="L304" s="86">
        <v>37400</v>
      </c>
      <c r="M304" s="87">
        <f t="shared" si="26"/>
        <v>10.529425983402623</v>
      </c>
      <c r="N304" s="88" t="s">
        <v>622</v>
      </c>
      <c r="O304" s="88">
        <f t="shared" si="29"/>
        <v>4.6468995292830382</v>
      </c>
      <c r="Q304" s="89">
        <f t="shared" si="30"/>
        <v>104.2612250562625</v>
      </c>
      <c r="R304" s="90"/>
      <c r="W304" s="91"/>
    </row>
    <row r="305" spans="1:23" x14ac:dyDescent="0.25">
      <c r="A305" s="3">
        <v>41295</v>
      </c>
      <c r="B305" s="4" t="s">
        <v>75</v>
      </c>
      <c r="C305" s="4" t="s">
        <v>2</v>
      </c>
      <c r="D305" s="84">
        <v>1</v>
      </c>
      <c r="E305" s="84">
        <v>11</v>
      </c>
      <c r="F305" s="84">
        <v>38</v>
      </c>
      <c r="G305" s="84">
        <v>45</v>
      </c>
      <c r="H305" s="84">
        <v>37</v>
      </c>
      <c r="I305" s="84"/>
      <c r="J305" s="84" t="s">
        <v>35</v>
      </c>
      <c r="K305" s="86">
        <f t="shared" si="25"/>
        <v>1665</v>
      </c>
      <c r="L305" s="86">
        <v>63270</v>
      </c>
      <c r="M305" s="87">
        <f t="shared" si="26"/>
        <v>11.055166562140929</v>
      </c>
      <c r="N305" s="88" t="s">
        <v>622</v>
      </c>
      <c r="O305" s="88">
        <f t="shared" si="29"/>
        <v>4.846996393550838</v>
      </c>
      <c r="Q305" s="89">
        <f t="shared" si="30"/>
        <v>127.35728362544715</v>
      </c>
      <c r="R305" s="90"/>
      <c r="W305" s="91"/>
    </row>
    <row r="306" spans="1:23" x14ac:dyDescent="0.25">
      <c r="A306" s="3">
        <v>41295</v>
      </c>
      <c r="B306" s="4" t="s">
        <v>75</v>
      </c>
      <c r="C306" s="4" t="s">
        <v>2</v>
      </c>
      <c r="D306" s="84">
        <v>1</v>
      </c>
      <c r="E306" s="84">
        <v>12</v>
      </c>
      <c r="F306" s="84">
        <v>46</v>
      </c>
      <c r="G306" s="84">
        <v>57</v>
      </c>
      <c r="H306" s="84">
        <v>42</v>
      </c>
      <c r="I306" s="84"/>
      <c r="J306" s="84" t="s">
        <v>628</v>
      </c>
      <c r="K306" s="86">
        <f t="shared" si="25"/>
        <v>2394</v>
      </c>
      <c r="L306" s="86">
        <v>110124</v>
      </c>
      <c r="M306" s="87">
        <f t="shared" si="26"/>
        <v>11.609362282607014</v>
      </c>
      <c r="N306" s="88" t="s">
        <v>622</v>
      </c>
      <c r="O306" s="88">
        <f t="shared" si="29"/>
        <v>5.0579232847602293</v>
      </c>
      <c r="Q306" s="89">
        <f t="shared" si="30"/>
        <v>157.26358528530696</v>
      </c>
      <c r="R306" s="90"/>
      <c r="W306" s="91"/>
    </row>
    <row r="307" spans="1:23" x14ac:dyDescent="0.25">
      <c r="A307" s="3">
        <v>41295</v>
      </c>
      <c r="B307" s="4" t="s">
        <v>75</v>
      </c>
      <c r="C307" s="4" t="s">
        <v>2</v>
      </c>
      <c r="D307" s="84">
        <v>1</v>
      </c>
      <c r="E307" s="84">
        <v>13</v>
      </c>
      <c r="F307" s="84">
        <v>35</v>
      </c>
      <c r="G307" s="84">
        <v>69</v>
      </c>
      <c r="H307" s="84">
        <v>16</v>
      </c>
      <c r="I307" s="84"/>
      <c r="J307" s="84" t="s">
        <v>35</v>
      </c>
      <c r="K307" s="86">
        <f t="shared" si="25"/>
        <v>1104</v>
      </c>
      <c r="L307" s="86">
        <v>38640</v>
      </c>
      <c r="M307" s="87">
        <f t="shared" si="26"/>
        <v>10.562043288326453</v>
      </c>
      <c r="N307" s="88" t="s">
        <v>622</v>
      </c>
      <c r="O307" s="88">
        <f t="shared" si="29"/>
        <v>4.6593136755370486</v>
      </c>
      <c r="Q307" s="89">
        <f t="shared" si="30"/>
        <v>105.56360640309128</v>
      </c>
      <c r="R307" s="90"/>
      <c r="W307" s="91"/>
    </row>
    <row r="308" spans="1:23" x14ac:dyDescent="0.25">
      <c r="A308" s="3">
        <v>41295</v>
      </c>
      <c r="B308" s="4" t="s">
        <v>75</v>
      </c>
      <c r="C308" s="4" t="s">
        <v>2</v>
      </c>
      <c r="D308" s="84">
        <v>1</v>
      </c>
      <c r="E308" s="84">
        <v>14</v>
      </c>
      <c r="F308" s="84">
        <v>47</v>
      </c>
      <c r="G308" s="84">
        <v>50</v>
      </c>
      <c r="H308" s="84">
        <v>32</v>
      </c>
      <c r="I308" s="84"/>
      <c r="J308" s="84" t="s">
        <v>660</v>
      </c>
      <c r="K308" s="86">
        <f t="shared" si="25"/>
        <v>1600</v>
      </c>
      <c r="L308" s="86">
        <v>75200</v>
      </c>
      <c r="M308" s="87">
        <f t="shared" si="26"/>
        <v>11.227906509937931</v>
      </c>
      <c r="N308" s="88" t="s">
        <v>622</v>
      </c>
      <c r="O308" s="88">
        <f t="shared" si="29"/>
        <v>4.9127412176823766</v>
      </c>
      <c r="Q308" s="89">
        <f t="shared" si="30"/>
        <v>136.01174165153267</v>
      </c>
      <c r="R308" s="90"/>
      <c r="W308" s="91"/>
    </row>
    <row r="309" spans="1:23" x14ac:dyDescent="0.25">
      <c r="A309" s="3">
        <v>41295</v>
      </c>
      <c r="B309" s="4" t="s">
        <v>75</v>
      </c>
      <c r="C309" s="4" t="s">
        <v>2</v>
      </c>
      <c r="D309" s="84">
        <v>1</v>
      </c>
      <c r="E309" s="84">
        <v>15</v>
      </c>
      <c r="F309" s="84">
        <v>45</v>
      </c>
      <c r="G309" s="84">
        <v>39</v>
      </c>
      <c r="H309" s="84">
        <v>26</v>
      </c>
      <c r="I309" s="84"/>
      <c r="J309" s="84" t="s">
        <v>625</v>
      </c>
      <c r="K309" s="86">
        <f t="shared" si="25"/>
        <v>1014</v>
      </c>
      <c r="L309" s="86">
        <v>22815</v>
      </c>
      <c r="M309" s="87">
        <f t="shared" si="26"/>
        <v>10.035173493361503</v>
      </c>
      <c r="N309" s="88" t="s">
        <v>622</v>
      </c>
      <c r="O309" s="88">
        <f t="shared" si="29"/>
        <v>4.4587870315733884</v>
      </c>
      <c r="Q309" s="89">
        <f t="shared" si="30"/>
        <v>86.382666076989921</v>
      </c>
      <c r="R309" s="90"/>
      <c r="W309" s="91"/>
    </row>
    <row r="310" spans="1:23" x14ac:dyDescent="0.25">
      <c r="A310" s="3">
        <v>41295</v>
      </c>
      <c r="B310" s="4" t="s">
        <v>75</v>
      </c>
      <c r="C310" s="4" t="s">
        <v>2</v>
      </c>
      <c r="D310" s="84">
        <v>1</v>
      </c>
      <c r="E310" s="84">
        <v>16</v>
      </c>
      <c r="F310" s="84">
        <v>38</v>
      </c>
      <c r="G310" s="84">
        <v>34</v>
      </c>
      <c r="H310" s="84">
        <v>22</v>
      </c>
      <c r="I310" s="84"/>
      <c r="J310" s="84" t="s">
        <v>625</v>
      </c>
      <c r="K310" s="86">
        <f t="shared" si="25"/>
        <v>748</v>
      </c>
      <c r="L310" s="86">
        <v>14212</v>
      </c>
      <c r="M310" s="87">
        <f t="shared" si="26"/>
        <v>9.561841957140917</v>
      </c>
      <c r="N310" s="88" t="s">
        <v>622</v>
      </c>
      <c r="O310" s="88">
        <f t="shared" si="29"/>
        <v>4.2786370488878331</v>
      </c>
      <c r="Q310" s="89">
        <f t="shared" si="30"/>
        <v>72.142046887011887</v>
      </c>
      <c r="R310" s="90"/>
      <c r="W310" s="91"/>
    </row>
    <row r="311" spans="1:23" x14ac:dyDescent="0.25">
      <c r="A311" s="3">
        <v>41295</v>
      </c>
      <c r="B311" s="4" t="s">
        <v>75</v>
      </c>
      <c r="C311" s="4" t="s">
        <v>2</v>
      </c>
      <c r="D311" s="84">
        <v>1</v>
      </c>
      <c r="E311" s="84">
        <v>17</v>
      </c>
      <c r="F311" s="84">
        <v>33</v>
      </c>
      <c r="G311" s="84">
        <v>25</v>
      </c>
      <c r="H311" s="84">
        <v>25</v>
      </c>
      <c r="I311" s="84"/>
      <c r="J311" s="84" t="s">
        <v>628</v>
      </c>
      <c r="K311" s="86">
        <f t="shared" si="25"/>
        <v>625</v>
      </c>
      <c r="L311" s="86">
        <v>20625</v>
      </c>
      <c r="M311" s="87">
        <f t="shared" si="26"/>
        <v>9.9342592112028818</v>
      </c>
      <c r="N311" s="88" t="s">
        <v>622</v>
      </c>
      <c r="O311" s="88">
        <f t="shared" si="29"/>
        <v>4.4203790557838163</v>
      </c>
      <c r="Q311" s="89">
        <f t="shared" si="30"/>
        <v>83.127789456450586</v>
      </c>
      <c r="R311" s="90"/>
      <c r="W311" s="91"/>
    </row>
    <row r="312" spans="1:23" x14ac:dyDescent="0.25">
      <c r="A312" s="3">
        <v>41295</v>
      </c>
      <c r="B312" s="4" t="s">
        <v>75</v>
      </c>
      <c r="C312" s="4" t="s">
        <v>2</v>
      </c>
      <c r="D312" s="84">
        <v>1</v>
      </c>
      <c r="E312" s="84">
        <v>18</v>
      </c>
      <c r="F312" s="84">
        <v>32</v>
      </c>
      <c r="G312" s="84">
        <v>30</v>
      </c>
      <c r="H312" s="84">
        <v>24</v>
      </c>
      <c r="I312" s="84"/>
      <c r="J312" s="84" t="s">
        <v>628</v>
      </c>
      <c r="K312" s="86">
        <f t="shared" si="25"/>
        <v>720</v>
      </c>
      <c r="L312" s="86">
        <v>23040</v>
      </c>
      <c r="M312" s="87">
        <f t="shared" si="26"/>
        <v>10.044987114809828</v>
      </c>
      <c r="N312" s="88" t="s">
        <v>622</v>
      </c>
      <c r="O312" s="88">
        <f t="shared" si="29"/>
        <v>4.4625220958966203</v>
      </c>
      <c r="Q312" s="89">
        <f t="shared" si="30"/>
        <v>86.705914191655211</v>
      </c>
      <c r="R312" s="90"/>
      <c r="W312" s="91"/>
    </row>
    <row r="313" spans="1:23" x14ac:dyDescent="0.25">
      <c r="A313" s="3">
        <v>41295</v>
      </c>
      <c r="B313" s="4" t="s">
        <v>75</v>
      </c>
      <c r="C313" s="4" t="s">
        <v>2</v>
      </c>
      <c r="D313" s="84">
        <v>2</v>
      </c>
      <c r="E313" s="84">
        <v>1</v>
      </c>
      <c r="F313" s="85">
        <v>12.7</v>
      </c>
      <c r="G313" s="85">
        <v>7.62</v>
      </c>
      <c r="H313" s="85">
        <v>7.62</v>
      </c>
      <c r="I313" s="84"/>
      <c r="J313" s="84" t="s">
        <v>644</v>
      </c>
      <c r="K313" s="86">
        <f t="shared" si="25"/>
        <v>58.064399999999999</v>
      </c>
      <c r="L313" s="86">
        <v>737.41787999999997</v>
      </c>
      <c r="M313" s="87">
        <f t="shared" si="26"/>
        <v>6.6031547328616558</v>
      </c>
      <c r="N313" s="88" t="s">
        <v>622</v>
      </c>
      <c r="O313" s="88">
        <f t="shared" si="29"/>
        <v>3.152560691327146</v>
      </c>
      <c r="Q313" s="89">
        <f t="shared" si="30"/>
        <v>23.39589761339403</v>
      </c>
      <c r="R313" s="90">
        <v>3.1415899999999999</v>
      </c>
      <c r="S313" s="19">
        <f>SUM(Q313:Q337)</f>
        <v>1780.6935900446629</v>
      </c>
      <c r="T313" s="89">
        <f>S313/R313</f>
        <v>566.81285274165725</v>
      </c>
      <c r="U313" s="19">
        <f>T313*0.01</f>
        <v>5.6681285274165729</v>
      </c>
      <c r="V313" s="154">
        <f>U313*0.4</f>
        <v>2.2672514109666291</v>
      </c>
      <c r="W313" s="91" t="s">
        <v>661</v>
      </c>
    </row>
    <row r="314" spans="1:23" x14ac:dyDescent="0.25">
      <c r="A314" s="3">
        <v>41295</v>
      </c>
      <c r="B314" s="4" t="s">
        <v>75</v>
      </c>
      <c r="C314" s="4" t="s">
        <v>2</v>
      </c>
      <c r="D314" s="84">
        <v>2</v>
      </c>
      <c r="E314" s="84">
        <v>2</v>
      </c>
      <c r="F314" s="85">
        <v>15.24</v>
      </c>
      <c r="G314" s="85">
        <v>20.32</v>
      </c>
      <c r="H314" s="85">
        <v>10.16</v>
      </c>
      <c r="I314" s="84"/>
      <c r="J314" s="84" t="s">
        <v>644</v>
      </c>
      <c r="K314" s="86">
        <f t="shared" si="25"/>
        <v>206.4512</v>
      </c>
      <c r="L314" s="86">
        <v>3146.316288</v>
      </c>
      <c r="M314" s="87">
        <f t="shared" si="26"/>
        <v>8.0539876151191176</v>
      </c>
      <c r="N314" s="88" t="s">
        <v>622</v>
      </c>
      <c r="O314" s="88">
        <f t="shared" si="29"/>
        <v>3.7047476863143363</v>
      </c>
      <c r="Q314" s="89">
        <f t="shared" si="30"/>
        <v>40.639792047444665</v>
      </c>
      <c r="R314" s="90"/>
      <c r="W314" s="91" t="s">
        <v>661</v>
      </c>
    </row>
    <row r="315" spans="1:23" x14ac:dyDescent="0.25">
      <c r="A315" s="3">
        <v>41295</v>
      </c>
      <c r="B315" s="4" t="s">
        <v>75</v>
      </c>
      <c r="C315" s="4" t="s">
        <v>2</v>
      </c>
      <c r="D315" s="84">
        <v>2</v>
      </c>
      <c r="E315" s="84">
        <v>3</v>
      </c>
      <c r="F315" s="85">
        <v>17.78</v>
      </c>
      <c r="G315" s="85">
        <v>17.78</v>
      </c>
      <c r="H315" s="85">
        <v>12.7</v>
      </c>
      <c r="I315" s="84"/>
      <c r="J315" s="84" t="s">
        <v>644</v>
      </c>
      <c r="K315" s="86">
        <f t="shared" si="25"/>
        <v>225.80600000000001</v>
      </c>
      <c r="L315" s="86">
        <v>4014.8306800000005</v>
      </c>
      <c r="M315" s="87">
        <f t="shared" si="26"/>
        <v>8.2977504536360627</v>
      </c>
      <c r="N315" s="88" t="s">
        <v>622</v>
      </c>
      <c r="O315" s="88">
        <f t="shared" si="29"/>
        <v>3.7975238226538854</v>
      </c>
      <c r="Q315" s="89">
        <f t="shared" si="30"/>
        <v>44.590633361504686</v>
      </c>
      <c r="R315" s="90"/>
      <c r="W315" s="91" t="s">
        <v>661</v>
      </c>
    </row>
    <row r="316" spans="1:23" x14ac:dyDescent="0.25">
      <c r="A316" s="3">
        <v>41295</v>
      </c>
      <c r="B316" s="4" t="s">
        <v>75</v>
      </c>
      <c r="C316" s="4" t="s">
        <v>2</v>
      </c>
      <c r="D316" s="84">
        <v>2</v>
      </c>
      <c r="E316" s="84">
        <v>4</v>
      </c>
      <c r="F316" s="85">
        <v>15.24</v>
      </c>
      <c r="G316" s="85">
        <v>12.7</v>
      </c>
      <c r="H316" s="85">
        <v>22.86</v>
      </c>
      <c r="I316" s="84"/>
      <c r="J316" s="84" t="s">
        <v>644</v>
      </c>
      <c r="K316" s="86">
        <f t="shared" si="25"/>
        <v>290.322</v>
      </c>
      <c r="L316" s="86">
        <v>4424.5072799999998</v>
      </c>
      <c r="M316" s="87">
        <f t="shared" si="26"/>
        <v>8.3949142020897103</v>
      </c>
      <c r="N316" s="88" t="s">
        <v>622</v>
      </c>
      <c r="O316" s="88">
        <f t="shared" si="29"/>
        <v>3.8345043453153433</v>
      </c>
      <c r="Q316" s="89">
        <f t="shared" si="30"/>
        <v>46.270487799254333</v>
      </c>
      <c r="R316" s="90"/>
      <c r="W316" s="91" t="s">
        <v>661</v>
      </c>
    </row>
    <row r="317" spans="1:23" x14ac:dyDescent="0.25">
      <c r="A317" s="3">
        <v>41295</v>
      </c>
      <c r="B317" s="4" t="s">
        <v>75</v>
      </c>
      <c r="C317" s="4" t="s">
        <v>2</v>
      </c>
      <c r="D317" s="84">
        <v>2</v>
      </c>
      <c r="E317" s="84">
        <v>5</v>
      </c>
      <c r="F317" s="84">
        <v>37</v>
      </c>
      <c r="G317" s="84">
        <v>42</v>
      </c>
      <c r="H317" s="84">
        <v>54</v>
      </c>
      <c r="I317" s="84"/>
      <c r="J317" s="84" t="s">
        <v>644</v>
      </c>
      <c r="K317" s="86">
        <f t="shared" si="25"/>
        <v>2268</v>
      </c>
      <c r="L317" s="86">
        <v>83916</v>
      </c>
      <c r="M317" s="87">
        <f t="shared" si="26"/>
        <v>11.337571577491866</v>
      </c>
      <c r="N317" s="88" t="s">
        <v>622</v>
      </c>
      <c r="O317" s="88">
        <f t="shared" si="29"/>
        <v>4.9544797423934046</v>
      </c>
      <c r="Q317" s="89">
        <f t="shared" si="30"/>
        <v>141.80881006595888</v>
      </c>
      <c r="R317" s="90"/>
      <c r="W317" s="91"/>
    </row>
    <row r="318" spans="1:23" x14ac:dyDescent="0.25">
      <c r="A318" s="3">
        <v>41295</v>
      </c>
      <c r="B318" s="4" t="s">
        <v>75</v>
      </c>
      <c r="C318" s="4" t="s">
        <v>2</v>
      </c>
      <c r="D318" s="84">
        <v>2</v>
      </c>
      <c r="E318" s="84">
        <v>6</v>
      </c>
      <c r="F318" s="84">
        <v>42</v>
      </c>
      <c r="G318" s="84">
        <v>54</v>
      </c>
      <c r="H318" s="84">
        <v>47</v>
      </c>
      <c r="I318" s="84"/>
      <c r="J318" s="84" t="s">
        <v>644</v>
      </c>
      <c r="K318" s="86">
        <f t="shared" si="25"/>
        <v>2538</v>
      </c>
      <c r="L318" s="86">
        <v>106596</v>
      </c>
      <c r="M318" s="87">
        <f t="shared" si="26"/>
        <v>11.576801266557702</v>
      </c>
      <c r="N318" s="88" t="s">
        <v>622</v>
      </c>
      <c r="O318" s="88">
        <f t="shared" si="29"/>
        <v>5.0455305620518613</v>
      </c>
      <c r="Q318" s="89">
        <f t="shared" si="30"/>
        <v>155.32668778647908</v>
      </c>
      <c r="R318" s="90"/>
      <c r="W318" s="91"/>
    </row>
    <row r="319" spans="1:23" x14ac:dyDescent="0.25">
      <c r="A319" s="3">
        <v>41295</v>
      </c>
      <c r="B319" s="4" t="s">
        <v>75</v>
      </c>
      <c r="C319" s="4" t="s">
        <v>2</v>
      </c>
      <c r="D319" s="84">
        <v>2</v>
      </c>
      <c r="E319" s="84">
        <v>7</v>
      </c>
      <c r="F319" s="84">
        <v>53</v>
      </c>
      <c r="G319" s="84">
        <v>60</v>
      </c>
      <c r="H319" s="84">
        <v>31</v>
      </c>
      <c r="I319" s="84"/>
      <c r="J319" s="84" t="s">
        <v>644</v>
      </c>
      <c r="K319" s="86">
        <f t="shared" si="25"/>
        <v>1860</v>
      </c>
      <c r="L319" s="86">
        <v>98580</v>
      </c>
      <c r="M319" s="87">
        <f t="shared" si="26"/>
        <v>11.498623680259369</v>
      </c>
      <c r="N319" s="88" t="s">
        <v>622</v>
      </c>
      <c r="O319" s="88">
        <f t="shared" si="29"/>
        <v>5.0157761727067163</v>
      </c>
      <c r="Q319" s="89">
        <f t="shared" si="30"/>
        <v>150.77311734006543</v>
      </c>
      <c r="R319" s="90"/>
      <c r="W319" s="91"/>
    </row>
    <row r="320" spans="1:23" x14ac:dyDescent="0.25">
      <c r="A320" s="3">
        <v>41295</v>
      </c>
      <c r="B320" s="4" t="s">
        <v>75</v>
      </c>
      <c r="C320" s="4" t="s">
        <v>2</v>
      </c>
      <c r="D320" s="84">
        <v>2</v>
      </c>
      <c r="E320" s="84">
        <v>8</v>
      </c>
      <c r="F320" s="84">
        <v>60</v>
      </c>
      <c r="G320" s="84">
        <v>37</v>
      </c>
      <c r="H320" s="84">
        <v>38</v>
      </c>
      <c r="I320" s="84"/>
      <c r="J320" s="84" t="s">
        <v>644</v>
      </c>
      <c r="K320" s="86">
        <f t="shared" si="25"/>
        <v>1406</v>
      </c>
      <c r="L320" s="86">
        <v>84360</v>
      </c>
      <c r="M320" s="87">
        <f t="shared" si="26"/>
        <v>11.342848634592711</v>
      </c>
      <c r="N320" s="88" t="s">
        <v>622</v>
      </c>
      <c r="O320" s="88">
        <f t="shared" si="29"/>
        <v>4.9564881903259863</v>
      </c>
      <c r="Q320" s="89">
        <f t="shared" si="30"/>
        <v>142.09391188760139</v>
      </c>
      <c r="R320" s="90"/>
      <c r="W320" s="91"/>
    </row>
    <row r="321" spans="1:23" x14ac:dyDescent="0.25">
      <c r="A321" s="3">
        <v>41295</v>
      </c>
      <c r="B321" s="4" t="s">
        <v>75</v>
      </c>
      <c r="C321" s="4" t="s">
        <v>2</v>
      </c>
      <c r="D321" s="84">
        <v>2</v>
      </c>
      <c r="E321" s="84">
        <v>9</v>
      </c>
      <c r="F321" s="84">
        <v>16</v>
      </c>
      <c r="G321" s="84">
        <v>11</v>
      </c>
      <c r="H321" s="84">
        <v>6</v>
      </c>
      <c r="I321" s="84"/>
      <c r="J321" s="84" t="s">
        <v>644</v>
      </c>
      <c r="K321" s="86">
        <f t="shared" si="25"/>
        <v>66</v>
      </c>
      <c r="L321" s="86">
        <v>1056</v>
      </c>
      <c r="M321" s="87">
        <f t="shared" si="26"/>
        <v>6.9622434642662068</v>
      </c>
      <c r="N321" s="88" t="s">
        <v>622</v>
      </c>
      <c r="O321" s="88">
        <f t="shared" si="29"/>
        <v>3.2892298624997185</v>
      </c>
      <c r="Q321" s="89">
        <f t="shared" si="30"/>
        <v>26.822198918348249</v>
      </c>
      <c r="R321" s="90"/>
      <c r="W321" s="91"/>
    </row>
    <row r="322" spans="1:23" x14ac:dyDescent="0.25">
      <c r="A322" s="3">
        <v>41295</v>
      </c>
      <c r="B322" s="4" t="s">
        <v>75</v>
      </c>
      <c r="C322" s="4" t="s">
        <v>2</v>
      </c>
      <c r="D322" s="84">
        <v>2</v>
      </c>
      <c r="E322" s="84">
        <v>10</v>
      </c>
      <c r="F322" s="84">
        <v>19</v>
      </c>
      <c r="G322" s="84">
        <v>14</v>
      </c>
      <c r="H322" s="84">
        <v>17</v>
      </c>
      <c r="I322" s="84"/>
      <c r="J322" s="84" t="s">
        <v>644</v>
      </c>
      <c r="K322" s="86">
        <f t="shared" ref="K322:K373" si="31">G322*H322</f>
        <v>238</v>
      </c>
      <c r="L322" s="86">
        <v>4522</v>
      </c>
      <c r="M322" s="87">
        <f t="shared" ref="M322:M373" si="32">LN(L322)</f>
        <v>8.4167096528379144</v>
      </c>
      <c r="N322" s="88" t="s">
        <v>622</v>
      </c>
      <c r="O322" s="88">
        <f t="shared" si="29"/>
        <v>3.8427996938701101</v>
      </c>
      <c r="Q322" s="89">
        <f t="shared" si="30"/>
        <v>46.655914035648834</v>
      </c>
      <c r="R322" s="90"/>
      <c r="W322" s="91"/>
    </row>
    <row r="323" spans="1:23" x14ac:dyDescent="0.25">
      <c r="A323" s="3">
        <v>41295</v>
      </c>
      <c r="B323" s="4" t="s">
        <v>75</v>
      </c>
      <c r="C323" s="4" t="s">
        <v>2</v>
      </c>
      <c r="D323" s="84">
        <v>2</v>
      </c>
      <c r="E323" s="84">
        <v>11</v>
      </c>
      <c r="F323" s="84">
        <v>15</v>
      </c>
      <c r="G323" s="84">
        <v>15</v>
      </c>
      <c r="H323" s="84">
        <v>16</v>
      </c>
      <c r="I323" s="84"/>
      <c r="J323" s="84" t="s">
        <v>644</v>
      </c>
      <c r="K323" s="86">
        <f t="shared" si="31"/>
        <v>240</v>
      </c>
      <c r="L323" s="86">
        <v>3600</v>
      </c>
      <c r="M323" s="87">
        <f t="shared" si="32"/>
        <v>8.1886891244442008</v>
      </c>
      <c r="N323" s="88" t="s">
        <v>622</v>
      </c>
      <c r="O323" s="88">
        <f t="shared" si="29"/>
        <v>3.7560150807634631</v>
      </c>
      <c r="Q323" s="89">
        <f t="shared" si="30"/>
        <v>42.777620518909153</v>
      </c>
      <c r="R323" s="90"/>
      <c r="W323" s="91"/>
    </row>
    <row r="324" spans="1:23" x14ac:dyDescent="0.25">
      <c r="A324" s="3">
        <v>41295</v>
      </c>
      <c r="B324" s="4" t="s">
        <v>75</v>
      </c>
      <c r="C324" s="4" t="s">
        <v>2</v>
      </c>
      <c r="D324" s="84">
        <v>2</v>
      </c>
      <c r="E324" s="84">
        <v>12</v>
      </c>
      <c r="F324" s="84">
        <v>17</v>
      </c>
      <c r="G324" s="84">
        <v>10</v>
      </c>
      <c r="H324" s="84">
        <v>22</v>
      </c>
      <c r="I324" s="84"/>
      <c r="J324" s="84" t="s">
        <v>644</v>
      </c>
      <c r="K324" s="86">
        <f t="shared" si="31"/>
        <v>220</v>
      </c>
      <c r="L324" s="86">
        <v>3740</v>
      </c>
      <c r="M324" s="87">
        <f t="shared" si="32"/>
        <v>8.2268408904085781</v>
      </c>
      <c r="N324" s="88" t="s">
        <v>622</v>
      </c>
      <c r="O324" s="88">
        <f t="shared" si="29"/>
        <v>3.7705356428895049</v>
      </c>
      <c r="Q324" s="89">
        <f t="shared" si="30"/>
        <v>43.403307283397375</v>
      </c>
      <c r="R324" s="90"/>
      <c r="W324" s="91"/>
    </row>
    <row r="325" spans="1:23" x14ac:dyDescent="0.25">
      <c r="A325" s="3">
        <v>41295</v>
      </c>
      <c r="B325" s="4" t="s">
        <v>75</v>
      </c>
      <c r="C325" s="4" t="s">
        <v>2</v>
      </c>
      <c r="D325" s="84">
        <v>2</v>
      </c>
      <c r="E325" s="84">
        <v>13</v>
      </c>
      <c r="F325" s="84">
        <v>16</v>
      </c>
      <c r="G325" s="84">
        <v>17</v>
      </c>
      <c r="H325" s="84">
        <v>18</v>
      </c>
      <c r="I325" s="84"/>
      <c r="J325" s="84" t="s">
        <v>644</v>
      </c>
      <c r="K325" s="86">
        <f t="shared" si="31"/>
        <v>306</v>
      </c>
      <c r="L325" s="86">
        <v>4896</v>
      </c>
      <c r="M325" s="87">
        <f t="shared" si="32"/>
        <v>8.4961738241921623</v>
      </c>
      <c r="N325" s="88" t="s">
        <v>622</v>
      </c>
      <c r="O325" s="88">
        <f t="shared" si="29"/>
        <v>3.8730437574875367</v>
      </c>
      <c r="Q325" s="89">
        <f t="shared" si="30"/>
        <v>48.088533383064565</v>
      </c>
      <c r="R325" s="90"/>
      <c r="W325" s="91"/>
    </row>
    <row r="326" spans="1:23" x14ac:dyDescent="0.25">
      <c r="A326" s="3">
        <v>41295</v>
      </c>
      <c r="B326" s="4" t="s">
        <v>75</v>
      </c>
      <c r="C326" s="4" t="s">
        <v>2</v>
      </c>
      <c r="D326" s="84">
        <v>2</v>
      </c>
      <c r="E326" s="84">
        <v>14</v>
      </c>
      <c r="F326" s="84">
        <v>25</v>
      </c>
      <c r="G326" s="84">
        <v>21</v>
      </c>
      <c r="H326" s="84">
        <v>14</v>
      </c>
      <c r="I326" s="84"/>
      <c r="J326" s="84" t="s">
        <v>644</v>
      </c>
      <c r="K326" s="86">
        <f t="shared" si="31"/>
        <v>294</v>
      </c>
      <c r="L326" s="86">
        <v>7350</v>
      </c>
      <c r="M326" s="87">
        <f t="shared" si="32"/>
        <v>8.9024555922068824</v>
      </c>
      <c r="N326" s="88" t="s">
        <v>622</v>
      </c>
      <c r="O326" s="88">
        <f t="shared" si="29"/>
        <v>4.027674598393939</v>
      </c>
      <c r="Q326" s="89">
        <f t="shared" si="30"/>
        <v>56.130234031145612</v>
      </c>
      <c r="R326" s="90"/>
      <c r="W326" s="91"/>
    </row>
    <row r="327" spans="1:23" x14ac:dyDescent="0.25">
      <c r="A327" s="3">
        <v>41295</v>
      </c>
      <c r="B327" s="4" t="s">
        <v>75</v>
      </c>
      <c r="C327" s="4" t="s">
        <v>2</v>
      </c>
      <c r="D327" s="84">
        <v>2</v>
      </c>
      <c r="E327" s="84">
        <v>15</v>
      </c>
      <c r="F327" s="84">
        <v>37</v>
      </c>
      <c r="G327" s="84">
        <v>47</v>
      </c>
      <c r="H327" s="84">
        <v>24</v>
      </c>
      <c r="I327" s="84"/>
      <c r="J327" s="84" t="s">
        <v>644</v>
      </c>
      <c r="K327" s="86">
        <f t="shared" si="31"/>
        <v>1128</v>
      </c>
      <c r="L327" s="86">
        <v>41736</v>
      </c>
      <c r="M327" s="87">
        <f t="shared" si="32"/>
        <v>10.639119344702229</v>
      </c>
      <c r="N327" s="88" t="s">
        <v>622</v>
      </c>
      <c r="O327" s="88">
        <f t="shared" si="29"/>
        <v>4.6886488225936684</v>
      </c>
      <c r="Q327" s="89">
        <f t="shared" si="30"/>
        <v>108.70619917107199</v>
      </c>
      <c r="R327" s="90"/>
      <c r="W327" s="91"/>
    </row>
    <row r="328" spans="1:23" x14ac:dyDescent="0.25">
      <c r="A328" s="3">
        <v>41295</v>
      </c>
      <c r="B328" s="4" t="s">
        <v>75</v>
      </c>
      <c r="C328" s="4" t="s">
        <v>2</v>
      </c>
      <c r="D328" s="84">
        <v>2</v>
      </c>
      <c r="E328" s="84">
        <v>16</v>
      </c>
      <c r="F328" s="84">
        <v>21</v>
      </c>
      <c r="G328" s="84">
        <v>16</v>
      </c>
      <c r="H328" s="84">
        <v>23</v>
      </c>
      <c r="I328" s="84"/>
      <c r="J328" s="84" t="s">
        <v>644</v>
      </c>
      <c r="K328" s="86">
        <f t="shared" si="31"/>
        <v>368</v>
      </c>
      <c r="L328" s="86">
        <v>7728</v>
      </c>
      <c r="M328" s="87">
        <f t="shared" si="32"/>
        <v>8.9526053758923538</v>
      </c>
      <c r="N328" s="88" t="s">
        <v>622</v>
      </c>
      <c r="O328" s="88">
        <f t="shared" si="29"/>
        <v>4.0467616060646296</v>
      </c>
      <c r="Q328" s="89">
        <f t="shared" si="30"/>
        <v>57.211882113192146</v>
      </c>
      <c r="R328" s="90"/>
      <c r="W328" s="91"/>
    </row>
    <row r="329" spans="1:23" x14ac:dyDescent="0.25">
      <c r="A329" s="3">
        <v>41295</v>
      </c>
      <c r="B329" s="4" t="s">
        <v>75</v>
      </c>
      <c r="C329" s="4" t="s">
        <v>2</v>
      </c>
      <c r="D329" s="84">
        <v>2</v>
      </c>
      <c r="E329" s="84">
        <v>17</v>
      </c>
      <c r="F329" s="84">
        <v>13</v>
      </c>
      <c r="G329" s="84">
        <v>20</v>
      </c>
      <c r="H329" s="84">
        <v>16</v>
      </c>
      <c r="I329" s="84"/>
      <c r="J329" s="84" t="s">
        <v>644</v>
      </c>
      <c r="K329" s="86">
        <f t="shared" si="31"/>
        <v>320</v>
      </c>
      <c r="L329" s="86">
        <v>4160</v>
      </c>
      <c r="M329" s="87">
        <f t="shared" si="32"/>
        <v>8.3332703532553083</v>
      </c>
      <c r="N329" s="88" t="s">
        <v>622</v>
      </c>
      <c r="O329" s="88">
        <f t="shared" si="29"/>
        <v>3.8110426964489701</v>
      </c>
      <c r="Q329" s="89">
        <f t="shared" si="30"/>
        <v>45.197541621264158</v>
      </c>
      <c r="R329" s="90"/>
      <c r="W329" s="91"/>
    </row>
    <row r="330" spans="1:23" x14ac:dyDescent="0.25">
      <c r="A330" s="3">
        <v>41295</v>
      </c>
      <c r="B330" s="4" t="s">
        <v>75</v>
      </c>
      <c r="C330" s="4" t="s">
        <v>2</v>
      </c>
      <c r="D330" s="84">
        <v>2</v>
      </c>
      <c r="E330" s="84">
        <v>18</v>
      </c>
      <c r="F330" s="84">
        <v>36</v>
      </c>
      <c r="G330" s="84">
        <v>45</v>
      </c>
      <c r="H330" s="84">
        <v>47</v>
      </c>
      <c r="I330" s="84"/>
      <c r="J330" s="84" t="s">
        <v>644</v>
      </c>
      <c r="K330" s="86">
        <f t="shared" si="31"/>
        <v>2115</v>
      </c>
      <c r="L330" s="86">
        <v>76140</v>
      </c>
      <c r="M330" s="87">
        <f t="shared" si="32"/>
        <v>11.240329029936488</v>
      </c>
      <c r="N330" s="88" t="s">
        <v>622</v>
      </c>
      <c r="O330" s="88">
        <f t="shared" si="29"/>
        <v>4.9174692287938271</v>
      </c>
      <c r="Q330" s="89">
        <f t="shared" si="30"/>
        <v>136.65632928533265</v>
      </c>
      <c r="R330" s="90"/>
      <c r="W330" s="91"/>
    </row>
    <row r="331" spans="1:23" x14ac:dyDescent="0.25">
      <c r="A331" s="3">
        <v>41295</v>
      </c>
      <c r="B331" s="4" t="s">
        <v>75</v>
      </c>
      <c r="C331" s="4" t="s">
        <v>2</v>
      </c>
      <c r="D331" s="84">
        <v>2</v>
      </c>
      <c r="E331" s="84">
        <v>19</v>
      </c>
      <c r="F331" s="84">
        <v>30</v>
      </c>
      <c r="G331" s="84">
        <v>35</v>
      </c>
      <c r="H331" s="84">
        <v>33</v>
      </c>
      <c r="I331" s="84"/>
      <c r="J331" s="84" t="s">
        <v>644</v>
      </c>
      <c r="K331" s="86">
        <f t="shared" si="31"/>
        <v>1155</v>
      </c>
      <c r="L331" s="86">
        <v>34650</v>
      </c>
      <c r="M331" s="87">
        <f t="shared" si="32"/>
        <v>10.453053004618049</v>
      </c>
      <c r="N331" s="88" t="s">
        <v>622</v>
      </c>
      <c r="O331" s="88">
        <f t="shared" si="29"/>
        <v>4.617831973557629</v>
      </c>
      <c r="Q331" s="89">
        <f t="shared" si="30"/>
        <v>101.27422874002207</v>
      </c>
      <c r="R331" s="90"/>
      <c r="W331" s="91"/>
    </row>
    <row r="332" spans="1:23" x14ac:dyDescent="0.25">
      <c r="A332" s="3">
        <v>41295</v>
      </c>
      <c r="B332" s="4" t="s">
        <v>75</v>
      </c>
      <c r="C332" s="4" t="s">
        <v>2</v>
      </c>
      <c r="D332" s="84">
        <v>2</v>
      </c>
      <c r="E332" s="84">
        <v>20</v>
      </c>
      <c r="F332" s="84">
        <v>25</v>
      </c>
      <c r="G332" s="84">
        <v>50</v>
      </c>
      <c r="H332" s="84">
        <v>37</v>
      </c>
      <c r="I332" s="84"/>
      <c r="J332" s="84" t="s">
        <v>644</v>
      </c>
      <c r="K332" s="86">
        <f t="shared" si="31"/>
        <v>1850</v>
      </c>
      <c r="L332" s="86">
        <v>46250</v>
      </c>
      <c r="M332" s="87">
        <f t="shared" si="32"/>
        <v>10.741816742940571</v>
      </c>
      <c r="N332" s="88" t="s">
        <v>622</v>
      </c>
      <c r="O332" s="88">
        <f t="shared" si="29"/>
        <v>4.7277354523631816</v>
      </c>
      <c r="Q332" s="89">
        <f t="shared" si="30"/>
        <v>113.03928943131359</v>
      </c>
      <c r="R332" s="90"/>
      <c r="W332" s="91"/>
    </row>
    <row r="333" spans="1:23" x14ac:dyDescent="0.25">
      <c r="A333" s="3">
        <v>41295</v>
      </c>
      <c r="B333" s="4" t="s">
        <v>75</v>
      </c>
      <c r="C333" s="4" t="s">
        <v>2</v>
      </c>
      <c r="D333" s="84">
        <v>2</v>
      </c>
      <c r="E333" s="84">
        <v>21</v>
      </c>
      <c r="F333" s="84">
        <v>15</v>
      </c>
      <c r="G333" s="84">
        <v>13</v>
      </c>
      <c r="H333" s="84">
        <v>13</v>
      </c>
      <c r="I333" s="84"/>
      <c r="J333" s="84" t="s">
        <v>644</v>
      </c>
      <c r="K333" s="86">
        <f t="shared" si="31"/>
        <v>169</v>
      </c>
      <c r="L333" s="86">
        <v>2535</v>
      </c>
      <c r="M333" s="87">
        <f t="shared" si="32"/>
        <v>7.8379489160252831</v>
      </c>
      <c r="N333" s="88" t="s">
        <v>622</v>
      </c>
      <c r="O333" s="88">
        <f t="shared" si="29"/>
        <v>3.6225233574392224</v>
      </c>
      <c r="Q333" s="89">
        <f t="shared" si="30"/>
        <v>37.43190282198664</v>
      </c>
      <c r="R333" s="90"/>
      <c r="W333" s="91"/>
    </row>
    <row r="334" spans="1:23" x14ac:dyDescent="0.25">
      <c r="A334" s="3">
        <v>41295</v>
      </c>
      <c r="B334" s="4" t="s">
        <v>75</v>
      </c>
      <c r="C334" s="4" t="s">
        <v>2</v>
      </c>
      <c r="D334" s="84">
        <v>2</v>
      </c>
      <c r="E334" s="84">
        <v>22</v>
      </c>
      <c r="F334" s="84">
        <v>14</v>
      </c>
      <c r="G334" s="84">
        <v>16</v>
      </c>
      <c r="H334" s="84">
        <v>25</v>
      </c>
      <c r="I334" s="84"/>
      <c r="J334" s="84" t="s">
        <v>644</v>
      </c>
      <c r="K334" s="86">
        <f t="shared" si="31"/>
        <v>400</v>
      </c>
      <c r="L334" s="86">
        <v>5600</v>
      </c>
      <c r="M334" s="87">
        <f t="shared" si="32"/>
        <v>8.6305218767232414</v>
      </c>
      <c r="N334" s="88" t="s">
        <v>622</v>
      </c>
      <c r="O334" s="88">
        <f t="shared" si="29"/>
        <v>3.9241766262808655</v>
      </c>
      <c r="Q334" s="89">
        <f t="shared" si="30"/>
        <v>50.611388810842548</v>
      </c>
      <c r="R334" s="90"/>
      <c r="W334" s="91"/>
    </row>
    <row r="335" spans="1:23" x14ac:dyDescent="0.25">
      <c r="A335" s="3">
        <v>41295</v>
      </c>
      <c r="B335" s="4" t="s">
        <v>75</v>
      </c>
      <c r="C335" s="4" t="s">
        <v>2</v>
      </c>
      <c r="D335" s="84">
        <v>2</v>
      </c>
      <c r="E335" s="84">
        <v>23</v>
      </c>
      <c r="F335" s="84">
        <v>13</v>
      </c>
      <c r="G335" s="84">
        <v>15</v>
      </c>
      <c r="H335" s="84">
        <v>19</v>
      </c>
      <c r="I335" s="84"/>
      <c r="J335" s="84" t="s">
        <v>644</v>
      </c>
      <c r="K335" s="86">
        <f t="shared" si="31"/>
        <v>285</v>
      </c>
      <c r="L335" s="86">
        <v>3705</v>
      </c>
      <c r="M335" s="87">
        <f t="shared" si="32"/>
        <v>8.2174385377301871</v>
      </c>
      <c r="N335" s="88" t="s">
        <v>622</v>
      </c>
      <c r="O335" s="88">
        <f t="shared" si="29"/>
        <v>3.7669571074601089</v>
      </c>
      <c r="Q335" s="89">
        <f t="shared" si="30"/>
        <v>43.248264588873752</v>
      </c>
      <c r="R335" s="90"/>
      <c r="W335" s="91"/>
    </row>
    <row r="336" spans="1:23" x14ac:dyDescent="0.25">
      <c r="A336" s="3">
        <v>41295</v>
      </c>
      <c r="B336" s="4" t="s">
        <v>75</v>
      </c>
      <c r="C336" s="4" t="s">
        <v>2</v>
      </c>
      <c r="D336" s="84">
        <v>2</v>
      </c>
      <c r="E336" s="84">
        <v>24</v>
      </c>
      <c r="F336" s="84">
        <v>13</v>
      </c>
      <c r="G336" s="84">
        <v>16</v>
      </c>
      <c r="H336" s="84">
        <v>19</v>
      </c>
      <c r="I336" s="84"/>
      <c r="J336" s="84" t="s">
        <v>644</v>
      </c>
      <c r="K336" s="86">
        <f t="shared" si="31"/>
        <v>304</v>
      </c>
      <c r="L336" s="86">
        <v>3952</v>
      </c>
      <c r="M336" s="87">
        <f t="shared" si="32"/>
        <v>8.2819770588677581</v>
      </c>
      <c r="N336" s="88" t="s">
        <v>622</v>
      </c>
      <c r="O336" s="88">
        <f t="shared" si="29"/>
        <v>3.7915204686050687</v>
      </c>
      <c r="Q336" s="89">
        <f t="shared" si="30"/>
        <v>44.323741925634906</v>
      </c>
      <c r="R336" s="90"/>
      <c r="W336" s="91"/>
    </row>
    <row r="337" spans="1:23" x14ac:dyDescent="0.25">
      <c r="A337" s="3">
        <v>41295</v>
      </c>
      <c r="B337" s="4" t="s">
        <v>75</v>
      </c>
      <c r="C337" s="4" t="s">
        <v>2</v>
      </c>
      <c r="D337" s="84">
        <v>2</v>
      </c>
      <c r="E337" s="84">
        <v>25</v>
      </c>
      <c r="F337" s="84">
        <v>14</v>
      </c>
      <c r="G337" s="84">
        <v>13</v>
      </c>
      <c r="H337" s="84">
        <v>11</v>
      </c>
      <c r="I337" s="84"/>
      <c r="J337" s="84" t="s">
        <v>644</v>
      </c>
      <c r="K337" s="86">
        <f t="shared" si="31"/>
        <v>143</v>
      </c>
      <c r="L337" s="86">
        <v>2002</v>
      </c>
      <c r="M337" s="87">
        <f t="shared" si="32"/>
        <v>7.6019019598751658</v>
      </c>
      <c r="N337" s="88" t="s">
        <v>622</v>
      </c>
      <c r="O337" s="88">
        <f t="shared" si="29"/>
        <v>3.5326838859284884</v>
      </c>
      <c r="Q337" s="89">
        <f t="shared" si="30"/>
        <v>34.215675462911904</v>
      </c>
      <c r="R337" s="90"/>
      <c r="W337" s="91"/>
    </row>
    <row r="338" spans="1:23" x14ac:dyDescent="0.25">
      <c r="A338" s="3">
        <v>41295</v>
      </c>
      <c r="B338" s="4" t="s">
        <v>75</v>
      </c>
      <c r="C338" s="4" t="s">
        <v>2</v>
      </c>
      <c r="D338" s="84">
        <v>3</v>
      </c>
      <c r="E338" s="84">
        <v>1</v>
      </c>
      <c r="F338" s="84">
        <v>27</v>
      </c>
      <c r="G338" s="84">
        <v>25</v>
      </c>
      <c r="H338" s="84">
        <v>35</v>
      </c>
      <c r="I338" s="84"/>
      <c r="J338" s="84" t="s">
        <v>644</v>
      </c>
      <c r="K338" s="86">
        <f t="shared" si="31"/>
        <v>875</v>
      </c>
      <c r="L338" s="86">
        <v>23625</v>
      </c>
      <c r="M338" s="87">
        <f t="shared" si="32"/>
        <v>10.070060752361943</v>
      </c>
      <c r="N338" s="88" t="s">
        <v>622</v>
      </c>
      <c r="O338" s="88">
        <f t="shared" si="29"/>
        <v>4.4720651223489556</v>
      </c>
      <c r="Q338" s="89">
        <f t="shared" si="30"/>
        <v>87.537311739194166</v>
      </c>
      <c r="R338" s="90">
        <v>3.1415899999999999</v>
      </c>
      <c r="S338" s="19">
        <f>SUM(Q338:Q346)</f>
        <v>862.3878815246419</v>
      </c>
      <c r="T338" s="89">
        <f>S338/R338</f>
        <v>274.50682028038091</v>
      </c>
      <c r="U338" s="19">
        <f>T338*0.01</f>
        <v>2.7450682028038091</v>
      </c>
      <c r="V338" s="154">
        <f>U338*0.4</f>
        <v>1.0980272811215237</v>
      </c>
      <c r="W338" s="91"/>
    </row>
    <row r="339" spans="1:23" x14ac:dyDescent="0.25">
      <c r="A339" s="3">
        <v>41295</v>
      </c>
      <c r="B339" s="4" t="s">
        <v>75</v>
      </c>
      <c r="C339" s="4" t="s">
        <v>2</v>
      </c>
      <c r="D339" s="84">
        <v>3</v>
      </c>
      <c r="E339" s="84">
        <v>2</v>
      </c>
      <c r="F339" s="84">
        <v>19</v>
      </c>
      <c r="G339" s="84">
        <v>45</v>
      </c>
      <c r="H339" s="84">
        <v>34</v>
      </c>
      <c r="I339" s="84"/>
      <c r="J339" s="84" t="s">
        <v>644</v>
      </c>
      <c r="K339" s="86">
        <f t="shared" si="31"/>
        <v>1530</v>
      </c>
      <c r="L339" s="86">
        <v>29070</v>
      </c>
      <c r="M339" s="87">
        <f t="shared" si="32"/>
        <v>10.277461993552922</v>
      </c>
      <c r="N339" s="88" t="s">
        <v>622</v>
      </c>
      <c r="O339" s="88">
        <f t="shared" si="29"/>
        <v>4.5510020347462419</v>
      </c>
      <c r="Q339" s="89">
        <f t="shared" si="30"/>
        <v>94.727280801001683</v>
      </c>
      <c r="R339" s="90"/>
      <c r="W339" s="91"/>
    </row>
    <row r="340" spans="1:23" x14ac:dyDescent="0.25">
      <c r="A340" s="3">
        <v>41295</v>
      </c>
      <c r="B340" s="4" t="s">
        <v>75</v>
      </c>
      <c r="C340" s="4" t="s">
        <v>2</v>
      </c>
      <c r="D340" s="84">
        <v>3</v>
      </c>
      <c r="E340" s="84">
        <v>3</v>
      </c>
      <c r="F340" s="84">
        <v>23</v>
      </c>
      <c r="G340" s="84">
        <v>33</v>
      </c>
      <c r="H340" s="84">
        <v>27</v>
      </c>
      <c r="I340" s="84"/>
      <c r="J340" s="84" t="s">
        <v>644</v>
      </c>
      <c r="K340" s="86">
        <f t="shared" si="31"/>
        <v>891</v>
      </c>
      <c r="L340" s="86">
        <v>20493</v>
      </c>
      <c r="M340" s="87">
        <f t="shared" si="32"/>
        <v>9.9278386433999586</v>
      </c>
      <c r="N340" s="88" t="s">
        <v>622</v>
      </c>
      <c r="O340" s="88">
        <f t="shared" si="29"/>
        <v>4.4179353876780239</v>
      </c>
      <c r="Q340" s="89">
        <f t="shared" si="30"/>
        <v>82.924900725973401</v>
      </c>
      <c r="R340" s="90"/>
      <c r="W340" s="91"/>
    </row>
    <row r="341" spans="1:23" x14ac:dyDescent="0.25">
      <c r="A341" s="3">
        <v>41295</v>
      </c>
      <c r="B341" s="4" t="s">
        <v>75</v>
      </c>
      <c r="C341" s="4" t="s">
        <v>2</v>
      </c>
      <c r="D341" s="84">
        <v>3</v>
      </c>
      <c r="E341" s="84">
        <v>4</v>
      </c>
      <c r="F341" s="84">
        <v>22</v>
      </c>
      <c r="G341" s="84">
        <v>50</v>
      </c>
      <c r="H341" s="84">
        <v>55</v>
      </c>
      <c r="I341" s="84"/>
      <c r="J341" s="84" t="s">
        <v>644</v>
      </c>
      <c r="K341" s="86">
        <f t="shared" si="31"/>
        <v>2750</v>
      </c>
      <c r="L341" s="86">
        <v>60500</v>
      </c>
      <c r="M341" s="87">
        <f t="shared" si="32"/>
        <v>11.010398644018933</v>
      </c>
      <c r="N341" s="88" t="s">
        <v>622</v>
      </c>
      <c r="O341" s="88">
        <f t="shared" si="29"/>
        <v>4.8299577239136058</v>
      </c>
      <c r="Q341" s="89">
        <f t="shared" si="30"/>
        <v>125.20566733726622</v>
      </c>
      <c r="R341" s="90"/>
      <c r="W341" s="91"/>
    </row>
    <row r="342" spans="1:23" x14ac:dyDescent="0.25">
      <c r="A342" s="3">
        <v>41295</v>
      </c>
      <c r="B342" s="4" t="s">
        <v>75</v>
      </c>
      <c r="C342" s="4" t="s">
        <v>2</v>
      </c>
      <c r="D342" s="84">
        <v>3</v>
      </c>
      <c r="E342" s="84">
        <v>5</v>
      </c>
      <c r="F342" s="84">
        <v>15</v>
      </c>
      <c r="G342" s="84">
        <v>26</v>
      </c>
      <c r="H342" s="84">
        <v>33</v>
      </c>
      <c r="I342" s="84"/>
      <c r="J342" s="84" t="s">
        <v>644</v>
      </c>
      <c r="K342" s="86">
        <f t="shared" si="31"/>
        <v>858</v>
      </c>
      <c r="L342" s="86">
        <v>12870</v>
      </c>
      <c r="M342" s="87">
        <f t="shared" si="32"/>
        <v>9.462654300590172</v>
      </c>
      <c r="N342" s="88" t="s">
        <v>622</v>
      </c>
      <c r="O342" s="88">
        <f t="shared" si="29"/>
        <v>4.2408862268046192</v>
      </c>
      <c r="Q342" s="89">
        <f t="shared" si="30"/>
        <v>69.469390201951541</v>
      </c>
      <c r="R342" s="90"/>
      <c r="W342" s="91"/>
    </row>
    <row r="343" spans="1:23" x14ac:dyDescent="0.25">
      <c r="A343" s="3">
        <v>41295</v>
      </c>
      <c r="B343" s="4" t="s">
        <v>75</v>
      </c>
      <c r="C343" s="4" t="s">
        <v>2</v>
      </c>
      <c r="D343" s="84">
        <v>3</v>
      </c>
      <c r="E343" s="84">
        <v>6</v>
      </c>
      <c r="F343" s="84">
        <v>11</v>
      </c>
      <c r="G343" s="84">
        <v>25</v>
      </c>
      <c r="H343" s="84">
        <v>25</v>
      </c>
      <c r="I343" s="84"/>
      <c r="J343" s="84" t="s">
        <v>644</v>
      </c>
      <c r="K343" s="86">
        <f t="shared" si="31"/>
        <v>625</v>
      </c>
      <c r="L343" s="86">
        <v>6875</v>
      </c>
      <c r="M343" s="87">
        <f t="shared" si="32"/>
        <v>8.8356469225347727</v>
      </c>
      <c r="N343" s="88" t="s">
        <v>622</v>
      </c>
      <c r="O343" s="88">
        <f t="shared" si="29"/>
        <v>4.0022472187167342</v>
      </c>
      <c r="Q343" s="89">
        <f t="shared" si="30"/>
        <v>54.72098198123247</v>
      </c>
      <c r="R343" s="90"/>
      <c r="W343" s="91"/>
    </row>
    <row r="344" spans="1:23" x14ac:dyDescent="0.25">
      <c r="A344" s="3">
        <v>41295</v>
      </c>
      <c r="B344" s="4" t="s">
        <v>75</v>
      </c>
      <c r="C344" s="4" t="s">
        <v>2</v>
      </c>
      <c r="D344" s="84">
        <v>3</v>
      </c>
      <c r="E344" s="84">
        <v>7</v>
      </c>
      <c r="F344" s="84">
        <v>11</v>
      </c>
      <c r="G344" s="84">
        <v>17</v>
      </c>
      <c r="H344" s="84">
        <v>11</v>
      </c>
      <c r="I344" s="84"/>
      <c r="J344" s="84" t="s">
        <v>644</v>
      </c>
      <c r="K344" s="86">
        <f t="shared" si="31"/>
        <v>187</v>
      </c>
      <c r="L344" s="86">
        <v>2057</v>
      </c>
      <c r="M344" s="87">
        <f t="shared" si="32"/>
        <v>7.6290038896529575</v>
      </c>
      <c r="N344" s="88" t="s">
        <v>622</v>
      </c>
      <c r="O344" s="88">
        <f t="shared" si="29"/>
        <v>3.5429988804019157</v>
      </c>
      <c r="Q344" s="89">
        <f t="shared" si="30"/>
        <v>34.570436499767702</v>
      </c>
      <c r="R344" s="90"/>
      <c r="W344" s="91"/>
    </row>
    <row r="345" spans="1:23" x14ac:dyDescent="0.25">
      <c r="A345" s="3">
        <v>41295</v>
      </c>
      <c r="B345" s="4" t="s">
        <v>75</v>
      </c>
      <c r="C345" s="4" t="s">
        <v>2</v>
      </c>
      <c r="D345" s="84">
        <v>3</v>
      </c>
      <c r="E345" s="84">
        <v>8</v>
      </c>
      <c r="F345" s="84">
        <v>28</v>
      </c>
      <c r="G345" s="84">
        <v>76</v>
      </c>
      <c r="H345" s="84">
        <v>50</v>
      </c>
      <c r="I345" s="84"/>
      <c r="J345" s="84" t="s">
        <v>644</v>
      </c>
      <c r="K345" s="86">
        <f t="shared" si="31"/>
        <v>3800</v>
      </c>
      <c r="L345" s="86">
        <v>106400</v>
      </c>
      <c r="M345" s="87">
        <f t="shared" si="32"/>
        <v>11.574960855889682</v>
      </c>
      <c r="N345" s="88" t="s">
        <v>622</v>
      </c>
      <c r="O345" s="88">
        <f t="shared" si="29"/>
        <v>5.0448301017516126</v>
      </c>
      <c r="Q345" s="89">
        <f t="shared" si="30"/>
        <v>155.21792570432285</v>
      </c>
      <c r="R345" s="90"/>
      <c r="W345" s="91"/>
    </row>
    <row r="346" spans="1:23" x14ac:dyDescent="0.25">
      <c r="A346" s="3">
        <v>41295</v>
      </c>
      <c r="B346" s="4" t="s">
        <v>75</v>
      </c>
      <c r="C346" s="4" t="s">
        <v>2</v>
      </c>
      <c r="D346" s="84">
        <v>3</v>
      </c>
      <c r="E346" s="84">
        <v>9</v>
      </c>
      <c r="F346" s="84">
        <v>27</v>
      </c>
      <c r="G346" s="84">
        <v>70</v>
      </c>
      <c r="H346" s="84">
        <v>59</v>
      </c>
      <c r="I346" s="84"/>
      <c r="J346" s="84" t="s">
        <v>644</v>
      </c>
      <c r="K346" s="86">
        <f t="shared" si="31"/>
        <v>4130</v>
      </c>
      <c r="L346" s="86">
        <v>111510</v>
      </c>
      <c r="M346" s="87">
        <f t="shared" si="32"/>
        <v>11.621869551959408</v>
      </c>
      <c r="N346" s="88" t="s">
        <v>622</v>
      </c>
      <c r="O346" s="88">
        <f t="shared" si="29"/>
        <v>5.0626835514757511</v>
      </c>
      <c r="Q346" s="89">
        <f t="shared" si="30"/>
        <v>158.01398653393193</v>
      </c>
      <c r="R346" s="90"/>
      <c r="W346" s="91"/>
    </row>
    <row r="347" spans="1:23" x14ac:dyDescent="0.25">
      <c r="A347" s="3">
        <v>41295</v>
      </c>
      <c r="B347" s="4" t="s">
        <v>75</v>
      </c>
      <c r="C347" s="4" t="s">
        <v>2</v>
      </c>
      <c r="D347" s="84">
        <v>4</v>
      </c>
      <c r="E347" s="84">
        <v>1</v>
      </c>
      <c r="F347" s="84">
        <v>14</v>
      </c>
      <c r="G347" s="84">
        <v>65</v>
      </c>
      <c r="H347" s="84">
        <v>47</v>
      </c>
      <c r="I347" s="84"/>
      <c r="J347" s="84" t="s">
        <v>644</v>
      </c>
      <c r="K347" s="86">
        <f t="shared" si="31"/>
        <v>3055</v>
      </c>
      <c r="L347" s="86">
        <v>42770</v>
      </c>
      <c r="M347" s="87">
        <f t="shared" si="32"/>
        <v>10.663592201220954</v>
      </c>
      <c r="N347" s="88" t="s">
        <v>622</v>
      </c>
      <c r="O347" s="88">
        <f t="shared" si="29"/>
        <v>4.6979631917846953</v>
      </c>
      <c r="Q347" s="89">
        <f t="shared" si="30"/>
        <v>109.72345905600625</v>
      </c>
      <c r="R347" s="90">
        <v>3.1415899999999999</v>
      </c>
      <c r="S347" s="19">
        <f>SUM(Q347:Q353)</f>
        <v>755.55716645185714</v>
      </c>
      <c r="T347" s="89">
        <f>S347/R347</f>
        <v>240.50151880158046</v>
      </c>
      <c r="U347" s="19">
        <f>T347*0.01</f>
        <v>2.4050151880158048</v>
      </c>
      <c r="V347" s="154">
        <f>U347*0.4</f>
        <v>0.96200607520632198</v>
      </c>
      <c r="W347" s="91"/>
    </row>
    <row r="348" spans="1:23" x14ac:dyDescent="0.25">
      <c r="A348" s="3">
        <v>41295</v>
      </c>
      <c r="B348" s="4" t="s">
        <v>75</v>
      </c>
      <c r="C348" s="4" t="s">
        <v>2</v>
      </c>
      <c r="D348" s="84">
        <v>4</v>
      </c>
      <c r="E348" s="84">
        <v>2</v>
      </c>
      <c r="F348" s="84">
        <v>11</v>
      </c>
      <c r="G348" s="84">
        <v>20</v>
      </c>
      <c r="H348" s="84">
        <v>13</v>
      </c>
      <c r="I348" s="84"/>
      <c r="J348" s="84" t="s">
        <v>644</v>
      </c>
      <c r="K348" s="86">
        <f t="shared" si="31"/>
        <v>260</v>
      </c>
      <c r="L348" s="86">
        <v>2860</v>
      </c>
      <c r="M348" s="87">
        <f t="shared" si="32"/>
        <v>7.9585769038138983</v>
      </c>
      <c r="N348" s="88" t="s">
        <v>622</v>
      </c>
      <c r="O348" s="88">
        <f t="shared" si="29"/>
        <v>3.6684343695915693</v>
      </c>
      <c r="Q348" s="89">
        <f t="shared" si="30"/>
        <v>39.190499964912462</v>
      </c>
      <c r="R348" s="90"/>
      <c r="W348" s="91"/>
    </row>
    <row r="349" spans="1:23" x14ac:dyDescent="0.25">
      <c r="A349" s="3">
        <v>41295</v>
      </c>
      <c r="B349" s="4" t="s">
        <v>75</v>
      </c>
      <c r="C349" s="4" t="s">
        <v>2</v>
      </c>
      <c r="D349" s="84">
        <v>4</v>
      </c>
      <c r="E349" s="84">
        <v>3</v>
      </c>
      <c r="F349" s="84">
        <v>21</v>
      </c>
      <c r="G349" s="84">
        <v>50</v>
      </c>
      <c r="H349" s="84">
        <v>75</v>
      </c>
      <c r="I349" s="84"/>
      <c r="J349" s="84" t="s">
        <v>644</v>
      </c>
      <c r="K349" s="86">
        <f t="shared" si="31"/>
        <v>3750</v>
      </c>
      <c r="L349" s="86">
        <v>78750</v>
      </c>
      <c r="M349" s="87">
        <f t="shared" si="32"/>
        <v>11.274033556687879</v>
      </c>
      <c r="N349" s="88" t="s">
        <v>622</v>
      </c>
      <c r="O349" s="88">
        <f t="shared" si="29"/>
        <v>4.9302971716754067</v>
      </c>
      <c r="Q349" s="89">
        <f t="shared" si="30"/>
        <v>138.42064092230686</v>
      </c>
      <c r="R349" s="90"/>
      <c r="W349" s="91"/>
    </row>
    <row r="350" spans="1:23" x14ac:dyDescent="0.25">
      <c r="A350" s="3">
        <v>41295</v>
      </c>
      <c r="B350" s="4" t="s">
        <v>75</v>
      </c>
      <c r="C350" s="4" t="s">
        <v>2</v>
      </c>
      <c r="D350" s="84">
        <v>4</v>
      </c>
      <c r="E350" s="84">
        <v>4</v>
      </c>
      <c r="F350" s="84">
        <v>15</v>
      </c>
      <c r="G350" s="84">
        <v>32</v>
      </c>
      <c r="H350" s="84">
        <v>35</v>
      </c>
      <c r="I350" s="84"/>
      <c r="J350" s="84" t="s">
        <v>644</v>
      </c>
      <c r="K350" s="86">
        <f t="shared" si="31"/>
        <v>1120</v>
      </c>
      <c r="L350" s="86">
        <v>16800</v>
      </c>
      <c r="M350" s="87">
        <f t="shared" si="32"/>
        <v>9.7291341653913506</v>
      </c>
      <c r="N350" s="88" t="s">
        <v>622</v>
      </c>
      <c r="O350" s="88">
        <f t="shared" si="29"/>
        <v>4.3423084633479476</v>
      </c>
      <c r="Q350" s="89">
        <f t="shared" si="30"/>
        <v>76.88482042608841</v>
      </c>
      <c r="R350" s="90"/>
      <c r="W350" s="91"/>
    </row>
    <row r="351" spans="1:23" x14ac:dyDescent="0.25">
      <c r="A351" s="3">
        <v>41295</v>
      </c>
      <c r="B351" s="4" t="s">
        <v>75</v>
      </c>
      <c r="C351" s="4" t="s">
        <v>2</v>
      </c>
      <c r="D351" s="84">
        <v>4</v>
      </c>
      <c r="E351" s="84">
        <v>5</v>
      </c>
      <c r="F351" s="84">
        <v>15</v>
      </c>
      <c r="G351" s="84">
        <v>53</v>
      </c>
      <c r="H351" s="84">
        <v>63</v>
      </c>
      <c r="I351" s="84"/>
      <c r="J351" s="84" t="s">
        <v>644</v>
      </c>
      <c r="K351" s="86">
        <f t="shared" si="31"/>
        <v>3339</v>
      </c>
      <c r="L351" s="86">
        <v>50085</v>
      </c>
      <c r="M351" s="87">
        <f t="shared" si="32"/>
        <v>10.821476841045865</v>
      </c>
      <c r="N351" s="88" t="s">
        <v>622</v>
      </c>
      <c r="O351" s="88">
        <f t="shared" si="29"/>
        <v>4.7580540857020566</v>
      </c>
      <c r="Q351" s="89">
        <f t="shared" si="30"/>
        <v>116.5189692232924</v>
      </c>
      <c r="R351" s="90"/>
      <c r="W351" s="91"/>
    </row>
    <row r="352" spans="1:23" x14ac:dyDescent="0.25">
      <c r="A352" s="3">
        <v>41295</v>
      </c>
      <c r="B352" s="4" t="s">
        <v>75</v>
      </c>
      <c r="C352" s="4" t="s">
        <v>2</v>
      </c>
      <c r="D352" s="84">
        <v>4</v>
      </c>
      <c r="E352" s="84">
        <v>6</v>
      </c>
      <c r="F352" s="84">
        <v>24</v>
      </c>
      <c r="G352" s="84">
        <v>80</v>
      </c>
      <c r="H352" s="84">
        <v>64</v>
      </c>
      <c r="I352" s="84"/>
      <c r="J352" s="84" t="s">
        <v>644</v>
      </c>
      <c r="K352" s="86">
        <f t="shared" si="31"/>
        <v>5120</v>
      </c>
      <c r="L352" s="86">
        <v>122880</v>
      </c>
      <c r="M352" s="87">
        <f t="shared" si="32"/>
        <v>11.718963548381499</v>
      </c>
      <c r="N352" s="88" t="s">
        <v>622</v>
      </c>
      <c r="O352" s="88">
        <f t="shared" si="29"/>
        <v>5.099637526513999</v>
      </c>
      <c r="Q352" s="89">
        <f t="shared" si="30"/>
        <v>163.96246448125589</v>
      </c>
      <c r="R352" s="90"/>
      <c r="W352" s="91"/>
    </row>
    <row r="353" spans="1:23" x14ac:dyDescent="0.25">
      <c r="A353" s="3">
        <v>41295</v>
      </c>
      <c r="B353" s="4" t="s">
        <v>75</v>
      </c>
      <c r="C353" s="4" t="s">
        <v>2</v>
      </c>
      <c r="D353" s="84">
        <v>4</v>
      </c>
      <c r="E353" s="84">
        <v>7</v>
      </c>
      <c r="F353" s="84">
        <v>13</v>
      </c>
      <c r="G353" s="84">
        <v>65</v>
      </c>
      <c r="H353" s="84">
        <v>52</v>
      </c>
      <c r="I353" s="84"/>
      <c r="J353" s="84" t="s">
        <v>644</v>
      </c>
      <c r="K353" s="86">
        <f t="shared" si="31"/>
        <v>3380</v>
      </c>
      <c r="L353" s="86">
        <v>43940</v>
      </c>
      <c r="M353" s="87">
        <f t="shared" si="32"/>
        <v>10.690580345938601</v>
      </c>
      <c r="N353" s="88" t="s">
        <v>622</v>
      </c>
      <c r="O353" s="88">
        <f t="shared" si="29"/>
        <v>4.7082348796642313</v>
      </c>
      <c r="Q353" s="89">
        <f t="shared" si="30"/>
        <v>110.85631237799488</v>
      </c>
      <c r="R353" s="90"/>
      <c r="W353" s="91"/>
    </row>
    <row r="354" spans="1:23" x14ac:dyDescent="0.25">
      <c r="A354" s="3">
        <v>41295</v>
      </c>
      <c r="B354" s="4" t="s">
        <v>75</v>
      </c>
      <c r="C354" s="4" t="s">
        <v>2</v>
      </c>
      <c r="D354" s="84">
        <v>5</v>
      </c>
      <c r="E354" s="84">
        <v>1</v>
      </c>
      <c r="F354" s="84">
        <v>14</v>
      </c>
      <c r="G354" s="84">
        <v>48</v>
      </c>
      <c r="H354" s="84">
        <v>39</v>
      </c>
      <c r="I354" s="84"/>
      <c r="J354" s="84" t="s">
        <v>644</v>
      </c>
      <c r="K354" s="86">
        <f t="shared" si="31"/>
        <v>1872</v>
      </c>
      <c r="L354" s="86">
        <v>26208</v>
      </c>
      <c r="M354" s="87">
        <f t="shared" si="32"/>
        <v>10.173819986652797</v>
      </c>
      <c r="N354" s="88" t="s">
        <v>622</v>
      </c>
      <c r="O354" s="88">
        <f t="shared" si="29"/>
        <v>4.5115558869200543</v>
      </c>
      <c r="Q354" s="89">
        <f t="shared" si="30"/>
        <v>91.063392686842164</v>
      </c>
      <c r="R354" s="90">
        <v>3.1415899999999999</v>
      </c>
      <c r="S354" s="19">
        <f>SUM(Q354:Q372)</f>
        <v>1395.1569130383916</v>
      </c>
      <c r="T354" s="89">
        <f>S354/R354</f>
        <v>444.09261330676242</v>
      </c>
      <c r="U354" s="19">
        <f>T354*0.01</f>
        <v>4.4409261330676246</v>
      </c>
      <c r="V354" s="154">
        <f>U354*0.4</f>
        <v>1.7763704532270499</v>
      </c>
      <c r="W354" s="91"/>
    </row>
    <row r="355" spans="1:23" x14ac:dyDescent="0.25">
      <c r="A355" s="3">
        <v>41295</v>
      </c>
      <c r="B355" s="4" t="s">
        <v>75</v>
      </c>
      <c r="C355" s="4" t="s">
        <v>2</v>
      </c>
      <c r="D355" s="84">
        <v>5</v>
      </c>
      <c r="E355" s="84">
        <v>2</v>
      </c>
      <c r="F355" s="84">
        <v>11</v>
      </c>
      <c r="G355" s="84">
        <v>39</v>
      </c>
      <c r="H355" s="84">
        <v>33</v>
      </c>
      <c r="I355" s="84"/>
      <c r="J355" s="84" t="s">
        <v>644</v>
      </c>
      <c r="K355" s="86">
        <f t="shared" si="31"/>
        <v>1287</v>
      </c>
      <c r="L355" s="86">
        <v>14157</v>
      </c>
      <c r="M355" s="87">
        <f t="shared" si="32"/>
        <v>9.5579644803944976</v>
      </c>
      <c r="N355" s="88" t="s">
        <v>622</v>
      </c>
      <c r="O355" s="88">
        <f t="shared" si="29"/>
        <v>4.2771612812381461</v>
      </c>
      <c r="Q355" s="89">
        <f t="shared" si="30"/>
        <v>72.035660508130135</v>
      </c>
      <c r="R355" s="90"/>
      <c r="W355" s="91"/>
    </row>
    <row r="356" spans="1:23" x14ac:dyDescent="0.25">
      <c r="A356" s="3">
        <v>41295</v>
      </c>
      <c r="B356" s="4" t="s">
        <v>75</v>
      </c>
      <c r="C356" s="4" t="s">
        <v>2</v>
      </c>
      <c r="D356" s="84">
        <v>5</v>
      </c>
      <c r="E356" s="84">
        <v>3</v>
      </c>
      <c r="F356" s="84">
        <v>19</v>
      </c>
      <c r="G356" s="84">
        <v>52</v>
      </c>
      <c r="H356" s="84">
        <v>42</v>
      </c>
      <c r="I356" s="84"/>
      <c r="J356" s="84" t="s">
        <v>644</v>
      </c>
      <c r="K356" s="86">
        <f t="shared" si="31"/>
        <v>2184</v>
      </c>
      <c r="L356" s="86">
        <v>41496</v>
      </c>
      <c r="M356" s="87">
        <f t="shared" si="32"/>
        <v>10.633352316031235</v>
      </c>
      <c r="N356" s="88" t="s">
        <v>622</v>
      </c>
      <c r="O356" s="88">
        <f t="shared" si="29"/>
        <v>4.6864538914814879</v>
      </c>
      <c r="Q356" s="89">
        <f t="shared" si="30"/>
        <v>108.46785821909829</v>
      </c>
      <c r="R356" s="90"/>
      <c r="W356" s="91" t="s">
        <v>636</v>
      </c>
    </row>
    <row r="357" spans="1:23" x14ac:dyDescent="0.25">
      <c r="A357" s="3">
        <v>41295</v>
      </c>
      <c r="B357" s="4" t="s">
        <v>75</v>
      </c>
      <c r="C357" s="4" t="s">
        <v>2</v>
      </c>
      <c r="D357" s="84">
        <v>5</v>
      </c>
      <c r="E357" s="84">
        <v>4</v>
      </c>
      <c r="F357" s="84">
        <v>11</v>
      </c>
      <c r="G357" s="84">
        <v>23</v>
      </c>
      <c r="H357" s="84">
        <v>23</v>
      </c>
      <c r="I357" s="84"/>
      <c r="J357" s="84" t="s">
        <v>644</v>
      </c>
      <c r="K357" s="86">
        <f t="shared" si="31"/>
        <v>529</v>
      </c>
      <c r="L357" s="86">
        <v>5819</v>
      </c>
      <c r="M357" s="87">
        <f t="shared" si="32"/>
        <v>8.66888370465667</v>
      </c>
      <c r="N357" s="88" t="s">
        <v>622</v>
      </c>
      <c r="O357" s="88">
        <f t="shared" si="29"/>
        <v>3.9387771379923286</v>
      </c>
      <c r="Q357" s="89">
        <f t="shared" si="30"/>
        <v>51.355761876311924</v>
      </c>
      <c r="R357" s="90"/>
      <c r="W357" s="91"/>
    </row>
    <row r="358" spans="1:23" x14ac:dyDescent="0.25">
      <c r="A358" s="3">
        <v>41295</v>
      </c>
      <c r="B358" s="4" t="s">
        <v>75</v>
      </c>
      <c r="C358" s="4" t="s">
        <v>2</v>
      </c>
      <c r="D358" s="84">
        <v>5</v>
      </c>
      <c r="E358" s="84">
        <v>5</v>
      </c>
      <c r="F358" s="84">
        <v>21</v>
      </c>
      <c r="G358" s="84">
        <v>46</v>
      </c>
      <c r="H358" s="84">
        <v>40</v>
      </c>
      <c r="I358" s="84"/>
      <c r="J358" s="84" t="s">
        <v>644</v>
      </c>
      <c r="K358" s="86">
        <f t="shared" si="31"/>
        <v>1840</v>
      </c>
      <c r="L358" s="86">
        <v>38640</v>
      </c>
      <c r="M358" s="87">
        <f t="shared" si="32"/>
        <v>10.562043288326453</v>
      </c>
      <c r="N358" s="88" t="s">
        <v>622</v>
      </c>
      <c r="O358" s="88">
        <f t="shared" si="29"/>
        <v>4.6593136755370486</v>
      </c>
      <c r="Q358" s="89">
        <f t="shared" si="30"/>
        <v>105.56360640309128</v>
      </c>
      <c r="R358" s="90"/>
      <c r="W358" s="91"/>
    </row>
    <row r="359" spans="1:23" x14ac:dyDescent="0.25">
      <c r="A359" s="3">
        <v>41295</v>
      </c>
      <c r="B359" s="4" t="s">
        <v>75</v>
      </c>
      <c r="C359" s="4" t="s">
        <v>2</v>
      </c>
      <c r="D359" s="84">
        <v>5</v>
      </c>
      <c r="E359" s="84">
        <v>6</v>
      </c>
      <c r="F359" s="84">
        <v>13</v>
      </c>
      <c r="G359" s="84">
        <v>48</v>
      </c>
      <c r="H359" s="84">
        <v>48</v>
      </c>
      <c r="I359" s="84"/>
      <c r="J359" s="84" t="s">
        <v>644</v>
      </c>
      <c r="K359" s="86">
        <f t="shared" si="31"/>
        <v>2304</v>
      </c>
      <c r="L359" s="86">
        <v>29952</v>
      </c>
      <c r="M359" s="87">
        <f t="shared" si="32"/>
        <v>10.307351379277319</v>
      </c>
      <c r="N359" s="88" t="s">
        <v>622</v>
      </c>
      <c r="O359" s="88">
        <f t="shared" si="29"/>
        <v>4.5623779349529476</v>
      </c>
      <c r="Q359" s="89">
        <f t="shared" si="30"/>
        <v>95.81104158397244</v>
      </c>
      <c r="R359" s="90"/>
      <c r="W359" s="91"/>
    </row>
    <row r="360" spans="1:23" x14ac:dyDescent="0.25">
      <c r="A360" s="3">
        <v>41295</v>
      </c>
      <c r="B360" s="4" t="s">
        <v>75</v>
      </c>
      <c r="C360" s="4" t="s">
        <v>2</v>
      </c>
      <c r="D360" s="84">
        <v>5</v>
      </c>
      <c r="E360" s="84">
        <v>7</v>
      </c>
      <c r="F360" s="84">
        <v>11</v>
      </c>
      <c r="G360" s="84">
        <v>25</v>
      </c>
      <c r="H360" s="84">
        <v>19</v>
      </c>
      <c r="I360" s="84"/>
      <c r="J360" s="84" t="s">
        <v>644</v>
      </c>
      <c r="K360" s="86">
        <f t="shared" si="31"/>
        <v>475</v>
      </c>
      <c r="L360" s="86">
        <v>5225</v>
      </c>
      <c r="M360" s="87">
        <f t="shared" si="32"/>
        <v>8.5612100768330119</v>
      </c>
      <c r="N360" s="88" t="s">
        <v>622</v>
      </c>
      <c r="O360" s="88">
        <f t="shared" si="29"/>
        <v>3.8977965552426443</v>
      </c>
      <c r="Q360" s="89">
        <f t="shared" si="30"/>
        <v>49.293713378625945</v>
      </c>
      <c r="R360" s="90"/>
      <c r="W360" s="91"/>
    </row>
    <row r="361" spans="1:23" x14ac:dyDescent="0.25">
      <c r="A361" s="3">
        <v>41295</v>
      </c>
      <c r="B361" s="4" t="s">
        <v>75</v>
      </c>
      <c r="C361" s="4" t="s">
        <v>2</v>
      </c>
      <c r="D361" s="84">
        <v>5</v>
      </c>
      <c r="E361" s="84">
        <v>8</v>
      </c>
      <c r="F361" s="84">
        <v>18</v>
      </c>
      <c r="G361" s="84">
        <v>43</v>
      </c>
      <c r="H361" s="84">
        <v>35</v>
      </c>
      <c r="I361" s="84"/>
      <c r="J361" s="84" t="s">
        <v>644</v>
      </c>
      <c r="K361" s="86">
        <f t="shared" si="31"/>
        <v>1505</v>
      </c>
      <c r="L361" s="86">
        <v>27090</v>
      </c>
      <c r="M361" s="87">
        <f t="shared" si="32"/>
        <v>10.20691993507914</v>
      </c>
      <c r="N361" s="88" t="s">
        <v>622</v>
      </c>
      <c r="O361" s="88">
        <f t="shared" si="29"/>
        <v>4.5241537272911208</v>
      </c>
      <c r="Q361" s="89">
        <f t="shared" si="30"/>
        <v>92.217851346299767</v>
      </c>
      <c r="R361" s="90"/>
      <c r="W361" s="91" t="s">
        <v>631</v>
      </c>
    </row>
    <row r="362" spans="1:23" x14ac:dyDescent="0.25">
      <c r="A362" s="3">
        <v>41295</v>
      </c>
      <c r="B362" s="4" t="s">
        <v>75</v>
      </c>
      <c r="C362" s="4" t="s">
        <v>2</v>
      </c>
      <c r="D362" s="84">
        <v>5</v>
      </c>
      <c r="E362" s="84">
        <v>9</v>
      </c>
      <c r="F362" s="84">
        <v>11</v>
      </c>
      <c r="G362" s="84">
        <v>21</v>
      </c>
      <c r="H362" s="84">
        <v>9</v>
      </c>
      <c r="I362" s="84"/>
      <c r="J362" s="84" t="s">
        <v>644</v>
      </c>
      <c r="K362" s="86">
        <f t="shared" si="31"/>
        <v>189</v>
      </c>
      <c r="L362" s="86">
        <v>2079</v>
      </c>
      <c r="M362" s="87">
        <f t="shared" si="32"/>
        <v>7.6396422878580132</v>
      </c>
      <c r="N362" s="88" t="s">
        <v>622</v>
      </c>
      <c r="O362" s="88">
        <f t="shared" si="29"/>
        <v>3.5470478547587598</v>
      </c>
      <c r="Q362" s="89">
        <f t="shared" si="30"/>
        <v>34.710695070719936</v>
      </c>
      <c r="R362" s="90"/>
      <c r="W362" s="91"/>
    </row>
    <row r="363" spans="1:23" x14ac:dyDescent="0.25">
      <c r="A363" s="3">
        <v>41295</v>
      </c>
      <c r="B363" s="4" t="s">
        <v>75</v>
      </c>
      <c r="C363" s="4" t="s">
        <v>2</v>
      </c>
      <c r="D363" s="84">
        <v>5</v>
      </c>
      <c r="E363" s="84">
        <v>10</v>
      </c>
      <c r="F363" s="84">
        <v>11</v>
      </c>
      <c r="G363" s="84">
        <v>20</v>
      </c>
      <c r="H363" s="84">
        <v>15</v>
      </c>
      <c r="I363" s="84"/>
      <c r="J363" s="84" t="s">
        <v>644</v>
      </c>
      <c r="K363" s="86">
        <f t="shared" si="31"/>
        <v>300</v>
      </c>
      <c r="L363" s="86">
        <v>3300</v>
      </c>
      <c r="M363" s="87">
        <f t="shared" si="32"/>
        <v>8.1016777474545716</v>
      </c>
      <c r="N363" s="88" t="s">
        <v>622</v>
      </c>
      <c r="O363" s="88">
        <f t="shared" ref="O363:O372" si="33">(0.3806*M363)+0.6394</f>
        <v>3.7228985506812098</v>
      </c>
      <c r="Q363" s="89">
        <f t="shared" ref="Q363:Q372" si="34">EXP(O363)</f>
        <v>41.384174557252287</v>
      </c>
      <c r="R363" s="90"/>
      <c r="W363" s="91"/>
    </row>
    <row r="364" spans="1:23" x14ac:dyDescent="0.25">
      <c r="A364" s="3">
        <v>41295</v>
      </c>
      <c r="B364" s="4" t="s">
        <v>75</v>
      </c>
      <c r="C364" s="4" t="s">
        <v>2</v>
      </c>
      <c r="D364" s="84">
        <v>5</v>
      </c>
      <c r="E364" s="84">
        <v>11</v>
      </c>
      <c r="F364" s="84">
        <v>23</v>
      </c>
      <c r="G364" s="84">
        <v>21</v>
      </c>
      <c r="H364" s="84">
        <v>14</v>
      </c>
      <c r="I364" s="84"/>
      <c r="J364" s="84" t="s">
        <v>644</v>
      </c>
      <c r="K364" s="86">
        <f t="shared" si="31"/>
        <v>294</v>
      </c>
      <c r="L364" s="86">
        <v>6762</v>
      </c>
      <c r="M364" s="87">
        <f t="shared" si="32"/>
        <v>8.8190739832678311</v>
      </c>
      <c r="N364" s="88" t="s">
        <v>622</v>
      </c>
      <c r="O364" s="88">
        <f t="shared" si="33"/>
        <v>3.9959395580317363</v>
      </c>
      <c r="Q364" s="89">
        <f t="shared" si="34"/>
        <v>54.376906889805348</v>
      </c>
      <c r="R364" s="90"/>
      <c r="W364" s="91"/>
    </row>
    <row r="365" spans="1:23" x14ac:dyDescent="0.25">
      <c r="A365" s="3">
        <v>41295</v>
      </c>
      <c r="B365" s="4" t="s">
        <v>75</v>
      </c>
      <c r="C365" s="4" t="s">
        <v>2</v>
      </c>
      <c r="D365" s="84">
        <v>5</v>
      </c>
      <c r="E365" s="84">
        <v>12</v>
      </c>
      <c r="F365" s="84">
        <v>11</v>
      </c>
      <c r="G365" s="84">
        <v>28</v>
      </c>
      <c r="H365" s="84">
        <v>15</v>
      </c>
      <c r="I365" s="84"/>
      <c r="J365" s="84" t="s">
        <v>644</v>
      </c>
      <c r="K365" s="86">
        <f t="shared" si="31"/>
        <v>420</v>
      </c>
      <c r="L365" s="86">
        <v>4620</v>
      </c>
      <c r="M365" s="87">
        <f t="shared" si="32"/>
        <v>8.4381499840757836</v>
      </c>
      <c r="N365" s="88" t="s">
        <v>622</v>
      </c>
      <c r="O365" s="88">
        <f t="shared" si="33"/>
        <v>3.8509598839392432</v>
      </c>
      <c r="Q365" s="89">
        <f t="shared" si="34"/>
        <v>47.038192774327634</v>
      </c>
      <c r="R365" s="90"/>
      <c r="W365" s="91"/>
    </row>
    <row r="366" spans="1:23" x14ac:dyDescent="0.25">
      <c r="A366" s="3">
        <v>41295</v>
      </c>
      <c r="B366" s="4" t="s">
        <v>75</v>
      </c>
      <c r="C366" s="4" t="s">
        <v>2</v>
      </c>
      <c r="D366" s="84">
        <v>5</v>
      </c>
      <c r="E366" s="84">
        <v>13</v>
      </c>
      <c r="F366" s="84">
        <v>14</v>
      </c>
      <c r="G366" s="84">
        <v>80</v>
      </c>
      <c r="H366" s="84">
        <v>50</v>
      </c>
      <c r="I366" s="84"/>
      <c r="J366" s="84" t="s">
        <v>644</v>
      </c>
      <c r="K366" s="86">
        <f t="shared" si="31"/>
        <v>4000</v>
      </c>
      <c r="L366" s="86">
        <v>56000</v>
      </c>
      <c r="M366" s="87">
        <f t="shared" si="32"/>
        <v>10.933106969717286</v>
      </c>
      <c r="N366" s="88" t="s">
        <v>622</v>
      </c>
      <c r="O366" s="88">
        <f t="shared" si="33"/>
        <v>4.8005405126743996</v>
      </c>
      <c r="Q366" s="89">
        <f t="shared" si="34"/>
        <v>121.57611319254808</v>
      </c>
      <c r="R366" s="90"/>
      <c r="W366" s="91"/>
    </row>
    <row r="367" spans="1:23" x14ac:dyDescent="0.25">
      <c r="A367" s="3">
        <v>41295</v>
      </c>
      <c r="B367" s="4" t="s">
        <v>75</v>
      </c>
      <c r="C367" s="4" t="s">
        <v>2</v>
      </c>
      <c r="D367" s="84">
        <v>5</v>
      </c>
      <c r="E367" s="84">
        <v>14</v>
      </c>
      <c r="F367" s="84">
        <v>15</v>
      </c>
      <c r="G367" s="84">
        <v>56</v>
      </c>
      <c r="H367" s="84">
        <v>61</v>
      </c>
      <c r="I367" s="84"/>
      <c r="J367" s="84" t="s">
        <v>644</v>
      </c>
      <c r="K367" s="86">
        <f t="shared" si="31"/>
        <v>3416</v>
      </c>
      <c r="L367" s="86">
        <v>51240</v>
      </c>
      <c r="M367" s="87">
        <f t="shared" si="32"/>
        <v>10.844275756010671</v>
      </c>
      <c r="N367" s="88" t="s">
        <v>622</v>
      </c>
      <c r="O367" s="88">
        <f t="shared" si="33"/>
        <v>4.7667313527376614</v>
      </c>
      <c r="Q367" s="89">
        <f t="shared" si="34"/>
        <v>117.53443479531101</v>
      </c>
      <c r="R367" s="90"/>
      <c r="W367" s="91"/>
    </row>
    <row r="368" spans="1:23" x14ac:dyDescent="0.25">
      <c r="A368" s="3">
        <v>41295</v>
      </c>
      <c r="B368" s="4" t="s">
        <v>75</v>
      </c>
      <c r="C368" s="4" t="s">
        <v>2</v>
      </c>
      <c r="D368" s="97">
        <v>5</v>
      </c>
      <c r="E368" s="98">
        <v>15</v>
      </c>
      <c r="F368" s="84">
        <v>15</v>
      </c>
      <c r="G368" s="84">
        <v>46</v>
      </c>
      <c r="H368" s="84">
        <v>25</v>
      </c>
      <c r="I368" s="84"/>
      <c r="J368" s="84" t="s">
        <v>644</v>
      </c>
      <c r="K368" s="86">
        <f t="shared" si="31"/>
        <v>1150</v>
      </c>
      <c r="L368" s="86">
        <v>17250</v>
      </c>
      <c r="M368" s="87">
        <f t="shared" si="32"/>
        <v>9.7555674224595066</v>
      </c>
      <c r="N368" s="88" t="s">
        <v>622</v>
      </c>
      <c r="O368" s="88">
        <f t="shared" si="33"/>
        <v>4.3523689609880885</v>
      </c>
      <c r="Q368" s="89">
        <f t="shared" si="34"/>
        <v>77.662223956766709</v>
      </c>
      <c r="R368" s="90"/>
      <c r="W368" s="91"/>
    </row>
    <row r="369" spans="1:23" x14ac:dyDescent="0.25">
      <c r="A369" s="3">
        <v>41295</v>
      </c>
      <c r="B369" s="4" t="s">
        <v>75</v>
      </c>
      <c r="C369" s="4" t="s">
        <v>2</v>
      </c>
      <c r="D369" s="97">
        <v>5</v>
      </c>
      <c r="E369" s="98">
        <v>16</v>
      </c>
      <c r="F369" s="84">
        <v>11</v>
      </c>
      <c r="G369" s="84">
        <v>15</v>
      </c>
      <c r="H369" s="84">
        <v>10</v>
      </c>
      <c r="I369" s="84"/>
      <c r="J369" s="84" t="s">
        <v>644</v>
      </c>
      <c r="K369" s="86">
        <f t="shared" si="31"/>
        <v>150</v>
      </c>
      <c r="L369" s="86">
        <v>1650</v>
      </c>
      <c r="M369" s="87">
        <f t="shared" si="32"/>
        <v>7.4085305668946262</v>
      </c>
      <c r="N369" s="88" t="s">
        <v>622</v>
      </c>
      <c r="O369" s="88">
        <f t="shared" si="33"/>
        <v>3.4590867337600946</v>
      </c>
      <c r="Q369" s="89">
        <f t="shared" si="34"/>
        <v>31.787932408680412</v>
      </c>
      <c r="R369" s="90"/>
      <c r="W369" s="91"/>
    </row>
    <row r="370" spans="1:23" x14ac:dyDescent="0.25">
      <c r="A370" s="3">
        <v>41295</v>
      </c>
      <c r="B370" s="4" t="s">
        <v>75</v>
      </c>
      <c r="C370" s="4" t="s">
        <v>2</v>
      </c>
      <c r="D370" s="97">
        <v>5</v>
      </c>
      <c r="E370" s="98">
        <v>17</v>
      </c>
      <c r="F370" s="84">
        <v>11</v>
      </c>
      <c r="G370" s="84">
        <v>28</v>
      </c>
      <c r="H370" s="84">
        <v>24</v>
      </c>
      <c r="I370" s="84"/>
      <c r="J370" s="84" t="s">
        <v>644</v>
      </c>
      <c r="K370" s="86">
        <f t="shared" si="31"/>
        <v>672</v>
      </c>
      <c r="L370" s="86">
        <v>7392</v>
      </c>
      <c r="M370" s="87">
        <f t="shared" si="32"/>
        <v>8.9081536133215202</v>
      </c>
      <c r="N370" s="88" t="s">
        <v>622</v>
      </c>
      <c r="O370" s="88">
        <f t="shared" si="33"/>
        <v>4.0298432652301708</v>
      </c>
      <c r="Q370" s="89">
        <f t="shared" si="34"/>
        <v>56.252093897163846</v>
      </c>
      <c r="R370" s="90"/>
      <c r="W370" s="91"/>
    </row>
    <row r="371" spans="1:23" x14ac:dyDescent="0.25">
      <c r="A371" s="3">
        <v>41295</v>
      </c>
      <c r="B371" s="4" t="s">
        <v>75</v>
      </c>
      <c r="C371" s="4" t="s">
        <v>2</v>
      </c>
      <c r="D371" s="97">
        <v>5</v>
      </c>
      <c r="E371" s="98">
        <v>18</v>
      </c>
      <c r="F371" s="84">
        <v>15</v>
      </c>
      <c r="G371" s="84">
        <v>53</v>
      </c>
      <c r="H371" s="84">
        <v>33</v>
      </c>
      <c r="I371" s="84"/>
      <c r="J371" s="84" t="s">
        <v>644</v>
      </c>
      <c r="K371" s="86">
        <f t="shared" si="31"/>
        <v>1749</v>
      </c>
      <c r="L371" s="86">
        <v>26235</v>
      </c>
      <c r="M371" s="87">
        <f t="shared" si="32"/>
        <v>10.174849676120813</v>
      </c>
      <c r="N371" s="88" t="s">
        <v>622</v>
      </c>
      <c r="O371" s="88">
        <f t="shared" si="33"/>
        <v>4.5119477867315814</v>
      </c>
      <c r="Q371" s="89">
        <f t="shared" si="34"/>
        <v>91.099087407193394</v>
      </c>
      <c r="R371" s="90"/>
      <c r="W371" s="91"/>
    </row>
    <row r="372" spans="1:23" x14ac:dyDescent="0.25">
      <c r="A372" s="3">
        <v>41295</v>
      </c>
      <c r="B372" s="4" t="s">
        <v>75</v>
      </c>
      <c r="C372" s="4" t="s">
        <v>2</v>
      </c>
      <c r="D372" s="97">
        <v>5</v>
      </c>
      <c r="E372" s="98">
        <v>19</v>
      </c>
      <c r="F372" s="84">
        <v>13</v>
      </c>
      <c r="G372" s="84">
        <v>20</v>
      </c>
      <c r="H372" s="84">
        <v>28</v>
      </c>
      <c r="I372" s="84"/>
      <c r="J372" s="84" t="s">
        <v>644</v>
      </c>
      <c r="K372" s="86">
        <f t="shared" si="31"/>
        <v>560</v>
      </c>
      <c r="L372" s="86">
        <v>7280</v>
      </c>
      <c r="M372" s="87">
        <f t="shared" si="32"/>
        <v>8.892886141190731</v>
      </c>
      <c r="N372" s="88" t="s">
        <v>622</v>
      </c>
      <c r="O372" s="88">
        <f t="shared" si="33"/>
        <v>4.0240324653371919</v>
      </c>
      <c r="Q372" s="89">
        <f t="shared" si="34"/>
        <v>55.926172086251071</v>
      </c>
      <c r="R372" s="90"/>
      <c r="W372" s="91"/>
    </row>
    <row r="373" spans="1:23" x14ac:dyDescent="0.25">
      <c r="A373" s="3">
        <v>41295</v>
      </c>
      <c r="B373" s="4" t="s">
        <v>75</v>
      </c>
      <c r="C373" s="4" t="s">
        <v>2</v>
      </c>
      <c r="D373" s="97">
        <v>6</v>
      </c>
      <c r="E373" s="98">
        <v>1</v>
      </c>
      <c r="F373" s="84">
        <v>50</v>
      </c>
      <c r="G373" s="84">
        <v>90</v>
      </c>
      <c r="H373" s="84">
        <v>90</v>
      </c>
      <c r="I373" s="84"/>
      <c r="J373" s="84" t="s">
        <v>644</v>
      </c>
      <c r="K373" s="86">
        <f t="shared" si="31"/>
        <v>8100</v>
      </c>
      <c r="L373" s="86">
        <v>405000</v>
      </c>
      <c r="M373" s="87">
        <f t="shared" si="32"/>
        <v>12.911642346088676</v>
      </c>
      <c r="N373" s="88">
        <f>(0.5576*M373)-0.4001</f>
        <v>6.7994317721790454</v>
      </c>
      <c r="O373" s="88" t="s">
        <v>622</v>
      </c>
      <c r="Q373" s="89">
        <f>EXP(N373)</f>
        <v>897.33725476263135</v>
      </c>
      <c r="R373" s="90">
        <v>3.1415899999999999</v>
      </c>
      <c r="S373" s="19">
        <f>Q373</f>
        <v>897.33725476263135</v>
      </c>
      <c r="T373" s="89">
        <f>S373/R373</f>
        <v>285.63156069462639</v>
      </c>
      <c r="U373" s="19">
        <f>T373*0.01</f>
        <v>2.8563156069462639</v>
      </c>
      <c r="V373" s="154">
        <f>U373*0.4</f>
        <v>1.1425262427785057</v>
      </c>
      <c r="W373" s="91" t="s">
        <v>662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6"/>
  <sheetViews>
    <sheetView zoomScaleNormal="100"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Y20" sqref="Y20"/>
    </sheetView>
  </sheetViews>
  <sheetFormatPr defaultRowHeight="15" x14ac:dyDescent="0.25"/>
  <cols>
    <col min="1" max="1" width="18.28515625" style="4" bestFit="1" customWidth="1"/>
    <col min="2" max="4" width="18.28515625" style="4" customWidth="1"/>
    <col min="5" max="5" width="21.140625" style="4" bestFit="1" customWidth="1"/>
    <col min="6" max="6" width="18.28515625" style="4" customWidth="1"/>
    <col min="7" max="7" width="13.5703125" style="5" bestFit="1" customWidth="1"/>
    <col min="8" max="8" width="13.42578125" style="5" bestFit="1" customWidth="1"/>
    <col min="9" max="9" width="29.85546875" style="5" bestFit="1" customWidth="1"/>
    <col min="10" max="10" width="29.7109375" style="5" bestFit="1" customWidth="1"/>
    <col min="11" max="11" width="7.42578125" style="22" bestFit="1" customWidth="1"/>
    <col min="12" max="12" width="21" style="22" bestFit="1" customWidth="1"/>
    <col min="13" max="13" width="7.42578125" style="22" bestFit="1" customWidth="1"/>
    <col min="14" max="14" width="21" style="22" bestFit="1" customWidth="1"/>
    <col min="15" max="15" width="28" style="4" bestFit="1" customWidth="1"/>
    <col min="16" max="16" width="28.140625" style="4" bestFit="1" customWidth="1"/>
    <col min="17" max="17" width="19.42578125" style="140" bestFit="1" customWidth="1"/>
    <col min="18" max="18" width="19.28515625" style="140" bestFit="1" customWidth="1"/>
    <col min="19" max="19" width="7.7109375" style="4" customWidth="1"/>
    <col min="20" max="20" width="19.28515625" style="4" bestFit="1" customWidth="1"/>
    <col min="21" max="21" width="7.7109375" style="4" customWidth="1"/>
    <col min="22" max="22" width="19.28515625" style="4" bestFit="1" customWidth="1"/>
    <col min="23" max="23" width="27.42578125" style="4" bestFit="1" customWidth="1"/>
    <col min="24" max="24" width="28.5703125" style="4" bestFit="1" customWidth="1"/>
    <col min="25" max="25" width="31" style="4" bestFit="1" customWidth="1"/>
    <col min="26" max="26" width="8.28515625" customWidth="1"/>
    <col min="27" max="27" width="13.5703125" bestFit="1" customWidth="1"/>
    <col min="28" max="28" width="5" bestFit="1" customWidth="1"/>
    <col min="29" max="29" width="12" bestFit="1" customWidth="1"/>
  </cols>
  <sheetData>
    <row r="1" spans="1:29" x14ac:dyDescent="0.25">
      <c r="B1" s="77"/>
      <c r="C1" s="232" t="s">
        <v>748</v>
      </c>
      <c r="D1" s="233"/>
      <c r="E1" s="233"/>
      <c r="F1" s="234"/>
      <c r="G1" s="235" t="s">
        <v>732</v>
      </c>
      <c r="H1" s="236"/>
      <c r="I1" s="236"/>
      <c r="J1" s="236"/>
      <c r="K1" s="227" t="s">
        <v>733</v>
      </c>
      <c r="L1" s="228"/>
      <c r="M1" s="229" t="s">
        <v>734</v>
      </c>
      <c r="N1" s="230"/>
      <c r="O1" s="235" t="s">
        <v>732</v>
      </c>
      <c r="P1" s="236"/>
      <c r="Q1" s="236"/>
      <c r="R1" s="236"/>
      <c r="S1" s="227" t="s">
        <v>733</v>
      </c>
      <c r="T1" s="228"/>
      <c r="U1" s="229" t="s">
        <v>734</v>
      </c>
      <c r="V1" s="230"/>
      <c r="W1" s="77"/>
      <c r="X1" s="17"/>
      <c r="Y1" s="17"/>
      <c r="AA1" s="131"/>
      <c r="AB1" s="135" t="s">
        <v>729</v>
      </c>
      <c r="AC1" s="136" t="s">
        <v>730</v>
      </c>
    </row>
    <row r="2" spans="1:29" ht="17.25" x14ac:dyDescent="0.25">
      <c r="A2" s="165" t="s">
        <v>62</v>
      </c>
      <c r="B2" s="134" t="s">
        <v>746</v>
      </c>
      <c r="C2" s="166" t="s">
        <v>732</v>
      </c>
      <c r="D2" s="167" t="s">
        <v>733</v>
      </c>
      <c r="E2" s="167" t="s">
        <v>734</v>
      </c>
      <c r="F2" s="165" t="s">
        <v>747</v>
      </c>
      <c r="G2" s="168" t="s">
        <v>735</v>
      </c>
      <c r="H2" s="169" t="s">
        <v>736</v>
      </c>
      <c r="I2" s="169" t="s">
        <v>739</v>
      </c>
      <c r="J2" s="169" t="s">
        <v>740</v>
      </c>
      <c r="K2" s="170" t="s">
        <v>737</v>
      </c>
      <c r="L2" s="171" t="s">
        <v>741</v>
      </c>
      <c r="M2" s="172" t="s">
        <v>737</v>
      </c>
      <c r="N2" s="173" t="s">
        <v>741</v>
      </c>
      <c r="O2" s="168" t="s">
        <v>742</v>
      </c>
      <c r="P2" s="169" t="s">
        <v>743</v>
      </c>
      <c r="Q2" s="174" t="s">
        <v>744</v>
      </c>
      <c r="R2" s="174" t="s">
        <v>745</v>
      </c>
      <c r="S2" s="175" t="s">
        <v>738</v>
      </c>
      <c r="T2" s="176" t="s">
        <v>745</v>
      </c>
      <c r="U2" s="172" t="s">
        <v>738</v>
      </c>
      <c r="V2" s="173" t="s">
        <v>745</v>
      </c>
      <c r="W2" s="134" t="s">
        <v>749</v>
      </c>
      <c r="X2" s="165" t="s">
        <v>750</v>
      </c>
      <c r="Y2" s="165" t="s">
        <v>751</v>
      </c>
      <c r="AA2" s="134" t="s">
        <v>731</v>
      </c>
      <c r="AB2" s="132">
        <v>15.3</v>
      </c>
      <c r="AC2" s="133">
        <f>PI()*((0.01*AB2)/2)^2</f>
        <v>1.8385385606970867E-2</v>
      </c>
    </row>
    <row r="3" spans="1:29" x14ac:dyDescent="0.25">
      <c r="A3" s="4" t="s">
        <v>37</v>
      </c>
      <c r="B3" s="85">
        <v>5</v>
      </c>
      <c r="C3" s="85">
        <v>22.4375</v>
      </c>
      <c r="D3" s="21">
        <v>2.5</v>
      </c>
      <c r="E3" s="101">
        <v>0</v>
      </c>
      <c r="F3" s="21">
        <v>24.9375</v>
      </c>
      <c r="G3" s="93">
        <v>2</v>
      </c>
      <c r="H3" s="2"/>
      <c r="I3" s="2">
        <v>2.5438000000000001</v>
      </c>
      <c r="J3" s="2">
        <v>0.29859999999999998</v>
      </c>
      <c r="K3" s="93"/>
      <c r="L3" s="2">
        <f>0.0991+0.0746</f>
        <v>0.17369999999999999</v>
      </c>
      <c r="M3" s="93"/>
      <c r="N3" s="2">
        <f>0.0174+0.0308</f>
        <v>4.82E-2</v>
      </c>
      <c r="O3" s="84">
        <f t="shared" ref="O3:O20" si="0">J3-H3</f>
        <v>0.29859999999999998</v>
      </c>
      <c r="P3" s="1">
        <f t="shared" ref="P3:P20" si="1">I3-G3</f>
        <v>0.54380000000000006</v>
      </c>
      <c r="Q3" s="137">
        <f>O3/AC$2</f>
        <v>16.24116058173863</v>
      </c>
      <c r="R3" s="137">
        <f>(O3+P3)/AC$2</f>
        <v>45.81900091780517</v>
      </c>
      <c r="S3" s="141">
        <f t="shared" ref="S3:S20" si="2">L3-K3</f>
        <v>0.17369999999999999</v>
      </c>
      <c r="T3" s="137">
        <f>S3*AC$2</f>
        <v>3.1935414799308393E-3</v>
      </c>
      <c r="U3" s="141">
        <f>0.0174+0.0308</f>
        <v>4.82E-2</v>
      </c>
      <c r="V3" s="138">
        <f>U3/AC$2</f>
        <v>2.621647488411929</v>
      </c>
      <c r="W3" s="142">
        <f t="shared" ref="W3:W20" si="3">R3+T3+V3</f>
        <v>48.443841947697031</v>
      </c>
      <c r="X3" s="139">
        <f>W3*0.35</f>
        <v>16.955344681693958</v>
      </c>
      <c r="Y3" s="88">
        <f>X3*10^4/10^6</f>
        <v>0.16955344681693957</v>
      </c>
    </row>
    <row r="4" spans="1:29" x14ac:dyDescent="0.25">
      <c r="A4" s="4" t="s">
        <v>39</v>
      </c>
      <c r="B4" s="85">
        <v>6.75</v>
      </c>
      <c r="C4" s="85">
        <v>8.0714285714285712</v>
      </c>
      <c r="D4" s="101">
        <v>0</v>
      </c>
      <c r="E4" s="101">
        <v>0</v>
      </c>
      <c r="F4" s="21">
        <v>8.0714285714285712</v>
      </c>
      <c r="G4" s="93">
        <v>2.5</v>
      </c>
      <c r="H4" s="2"/>
      <c r="I4" s="2">
        <v>3.3933</v>
      </c>
      <c r="J4" s="2">
        <v>0.21529999999999999</v>
      </c>
      <c r="K4" s="93"/>
      <c r="L4" s="2"/>
      <c r="M4" s="93"/>
      <c r="N4" s="2"/>
      <c r="O4" s="84">
        <f t="shared" si="0"/>
        <v>0.21529999999999999</v>
      </c>
      <c r="P4" s="1">
        <f t="shared" si="1"/>
        <v>0.89329999999999998</v>
      </c>
      <c r="Q4" s="137">
        <f>O4/AC$2</f>
        <v>11.710388055084819</v>
      </c>
      <c r="R4" s="137">
        <f>(O4+P4)/AC$2</f>
        <v>60.297892233474364</v>
      </c>
      <c r="S4" s="141"/>
      <c r="T4" s="137"/>
      <c r="U4" s="141"/>
      <c r="V4" s="138"/>
      <c r="W4" s="142">
        <f t="shared" si="3"/>
        <v>60.297892233474364</v>
      </c>
      <c r="X4" s="139">
        <f t="shared" ref="X4:X20" si="4">W4*0.35</f>
        <v>21.104262281716025</v>
      </c>
      <c r="Y4" s="88">
        <f t="shared" ref="Y4:Y20" si="5">X4*10^4/10^6</f>
        <v>0.21104262281716024</v>
      </c>
    </row>
    <row r="5" spans="1:29" x14ac:dyDescent="0.25">
      <c r="A5" s="4" t="s">
        <v>40</v>
      </c>
      <c r="B5" s="85">
        <v>8.1999999999999993</v>
      </c>
      <c r="C5" s="85">
        <v>17.3</v>
      </c>
      <c r="D5" s="21">
        <v>4.9375</v>
      </c>
      <c r="E5" s="101">
        <v>0</v>
      </c>
      <c r="F5" s="21">
        <v>22.237500000000001</v>
      </c>
      <c r="G5" s="93">
        <v>2</v>
      </c>
      <c r="H5" s="2"/>
      <c r="I5" s="2">
        <v>3.9933999999999998</v>
      </c>
      <c r="J5" s="2">
        <v>0.2409</v>
      </c>
      <c r="K5" s="93"/>
      <c r="L5" s="2">
        <v>1.4200000000000001E-2</v>
      </c>
      <c r="M5" s="93"/>
      <c r="N5" s="2"/>
      <c r="O5" s="84">
        <f t="shared" si="0"/>
        <v>0.2409</v>
      </c>
      <c r="P5" s="1">
        <f t="shared" si="1"/>
        <v>1.9933999999999998</v>
      </c>
      <c r="Q5" s="137">
        <f>O5/AC$2</f>
        <v>13.102798339386592</v>
      </c>
      <c r="R5" s="137">
        <f>(O5+P5)/AC$2</f>
        <v>121.52587102404091</v>
      </c>
      <c r="S5" s="141">
        <f t="shared" si="2"/>
        <v>1.4200000000000001E-2</v>
      </c>
      <c r="T5" s="137">
        <f>S5*AC$2</f>
        <v>2.610724756189863E-4</v>
      </c>
      <c r="U5" s="141"/>
      <c r="V5" s="138"/>
      <c r="W5" s="142">
        <f t="shared" si="3"/>
        <v>121.52613209651653</v>
      </c>
      <c r="X5" s="139">
        <f t="shared" si="4"/>
        <v>42.534146233780781</v>
      </c>
      <c r="Y5" s="88">
        <f t="shared" si="5"/>
        <v>0.42534146233780779</v>
      </c>
    </row>
    <row r="6" spans="1:29" x14ac:dyDescent="0.25">
      <c r="A6" s="4" t="s">
        <v>41</v>
      </c>
      <c r="B6" s="85">
        <v>8.5</v>
      </c>
      <c r="C6" s="85">
        <v>47.475000000000001</v>
      </c>
      <c r="D6" s="21">
        <v>2.5</v>
      </c>
      <c r="E6" s="21">
        <v>2.5</v>
      </c>
      <c r="F6" s="21">
        <v>52.475000000000001</v>
      </c>
      <c r="G6" s="93">
        <v>2</v>
      </c>
      <c r="H6" s="2"/>
      <c r="I6" s="2">
        <v>3.0436000000000001</v>
      </c>
      <c r="J6" s="2">
        <v>0.78410000000000002</v>
      </c>
      <c r="K6" s="93"/>
      <c r="L6" s="2">
        <v>6.13E-2</v>
      </c>
      <c r="M6" s="93"/>
      <c r="N6" s="2"/>
      <c r="O6" s="84">
        <f t="shared" si="0"/>
        <v>0.78410000000000002</v>
      </c>
      <c r="P6" s="1">
        <f t="shared" si="1"/>
        <v>1.0436000000000001</v>
      </c>
      <c r="Q6" s="137">
        <f>O6/AC$2</f>
        <v>42.648004059414802</v>
      </c>
      <c r="R6" s="137">
        <f>(O6+P6)/AC$2</f>
        <v>99.410479555404208</v>
      </c>
      <c r="S6" s="141">
        <f t="shared" si="2"/>
        <v>6.13E-2</v>
      </c>
      <c r="T6" s="137">
        <f>S6*AC$2</f>
        <v>1.1270241377073142E-3</v>
      </c>
      <c r="U6" s="141"/>
      <c r="V6" s="138"/>
      <c r="W6" s="142">
        <f t="shared" si="3"/>
        <v>99.41160657954191</v>
      </c>
      <c r="X6" s="139">
        <f t="shared" si="4"/>
        <v>34.794062302839663</v>
      </c>
      <c r="Y6" s="88">
        <f t="shared" si="5"/>
        <v>0.34794062302839662</v>
      </c>
    </row>
    <row r="7" spans="1:29" x14ac:dyDescent="0.25">
      <c r="A7" s="4" t="s">
        <v>42</v>
      </c>
      <c r="B7" s="85">
        <v>5</v>
      </c>
      <c r="C7" s="85">
        <v>2.5</v>
      </c>
      <c r="D7" s="21">
        <v>2.5</v>
      </c>
      <c r="E7" s="21">
        <v>2.5</v>
      </c>
      <c r="F7" s="21">
        <v>7.5</v>
      </c>
      <c r="G7" s="93"/>
      <c r="H7" s="2"/>
      <c r="I7" s="2"/>
      <c r="J7" s="2"/>
      <c r="K7" s="93"/>
      <c r="L7" s="2"/>
      <c r="M7" s="93"/>
      <c r="N7" s="2">
        <v>0.2596</v>
      </c>
      <c r="O7" s="84"/>
      <c r="P7" s="1"/>
      <c r="Q7" s="137"/>
      <c r="R7" s="137"/>
      <c r="S7" s="141"/>
      <c r="T7" s="137"/>
      <c r="U7" s="141">
        <f t="shared" ref="U7:U16" si="6">N7-M7</f>
        <v>0.2596</v>
      </c>
      <c r="V7" s="138">
        <f>U7/AC$2</f>
        <v>14.11991053924765</v>
      </c>
      <c r="W7" s="142">
        <f t="shared" si="3"/>
        <v>14.11991053924765</v>
      </c>
      <c r="X7" s="139">
        <f t="shared" si="4"/>
        <v>4.9419686887366776</v>
      </c>
      <c r="Y7" s="88">
        <f t="shared" si="5"/>
        <v>4.9419686887366775E-2</v>
      </c>
    </row>
    <row r="8" spans="1:29" x14ac:dyDescent="0.25">
      <c r="A8" s="4" t="s">
        <v>43</v>
      </c>
      <c r="B8" s="85">
        <v>7.4</v>
      </c>
      <c r="C8" s="85">
        <v>8.35</v>
      </c>
      <c r="D8" s="21">
        <v>4.666666666666667</v>
      </c>
      <c r="E8" s="21">
        <v>4.666666666666667</v>
      </c>
      <c r="F8" s="21">
        <v>17.683333333333334</v>
      </c>
      <c r="G8" s="93"/>
      <c r="H8" s="2"/>
      <c r="I8" s="2">
        <v>0.39050000000000001</v>
      </c>
      <c r="J8" s="2">
        <v>8.5900000000000004E-2</v>
      </c>
      <c r="K8" s="93"/>
      <c r="L8" s="2">
        <v>0.16220000000000001</v>
      </c>
      <c r="M8" s="93"/>
      <c r="N8" s="2"/>
      <c r="O8" s="84">
        <f t="shared" si="0"/>
        <v>8.5900000000000004E-2</v>
      </c>
      <c r="P8" s="1">
        <f t="shared" si="1"/>
        <v>0.39050000000000001</v>
      </c>
      <c r="Q8" s="137">
        <f t="shared" ref="Q8:Q20" si="7">O8/AC$2</f>
        <v>4.6721891961532096</v>
      </c>
      <c r="R8" s="137">
        <f t="shared" ref="R8:R20" si="8">(O8+P8)/AC$2</f>
        <v>25.911885134428278</v>
      </c>
      <c r="S8" s="141">
        <f t="shared" si="2"/>
        <v>0.16220000000000001</v>
      </c>
      <c r="T8" s="137">
        <f>S8*AC$2</f>
        <v>2.9821095454506748E-3</v>
      </c>
      <c r="U8" s="141"/>
      <c r="V8" s="138"/>
      <c r="W8" s="142">
        <f t="shared" si="3"/>
        <v>25.914867243973728</v>
      </c>
      <c r="X8" s="139">
        <f t="shared" si="4"/>
        <v>9.0702035353908048</v>
      </c>
      <c r="Y8" s="88">
        <f t="shared" si="5"/>
        <v>9.0702035353908056E-2</v>
      </c>
    </row>
    <row r="9" spans="1:29" x14ac:dyDescent="0.25">
      <c r="A9" s="4" t="s">
        <v>44</v>
      </c>
      <c r="B9" s="85">
        <v>5.9</v>
      </c>
      <c r="C9" s="85">
        <v>2.5</v>
      </c>
      <c r="D9" s="21">
        <v>2.5</v>
      </c>
      <c r="E9" s="21">
        <v>62.5</v>
      </c>
      <c r="F9" s="21">
        <v>67.5</v>
      </c>
      <c r="G9" s="93"/>
      <c r="H9" s="2"/>
      <c r="I9" s="2">
        <v>1.3912</v>
      </c>
      <c r="J9" s="2">
        <v>0.1062</v>
      </c>
      <c r="K9" s="93"/>
      <c r="L9" s="2">
        <v>0.13289999999999999</v>
      </c>
      <c r="M9" s="93"/>
      <c r="N9" s="2">
        <v>0.45979999999999999</v>
      </c>
      <c r="O9" s="84">
        <f t="shared" si="0"/>
        <v>0.1062</v>
      </c>
      <c r="P9" s="1">
        <f t="shared" si="1"/>
        <v>1.3912</v>
      </c>
      <c r="Q9" s="137">
        <f t="shared" si="7"/>
        <v>5.7763270387831298</v>
      </c>
      <c r="R9" s="137">
        <f t="shared" si="8"/>
        <v>81.445123426307518</v>
      </c>
      <c r="S9" s="141">
        <f t="shared" si="2"/>
        <v>0.13289999999999999</v>
      </c>
      <c r="T9" s="137">
        <f>S9*AC$2</f>
        <v>2.4434177471664279E-3</v>
      </c>
      <c r="U9" s="141">
        <f t="shared" si="6"/>
        <v>0.45979999999999999</v>
      </c>
      <c r="V9" s="138">
        <f>U9/AC$2</f>
        <v>25.008994090701346</v>
      </c>
      <c r="W9" s="142">
        <f t="shared" si="3"/>
        <v>106.45656093475604</v>
      </c>
      <c r="X9" s="139">
        <f t="shared" si="4"/>
        <v>37.259796327164615</v>
      </c>
      <c r="Y9" s="88">
        <f t="shared" si="5"/>
        <v>0.37259796327164618</v>
      </c>
    </row>
    <row r="10" spans="1:29" x14ac:dyDescent="0.25">
      <c r="A10" s="4" t="s">
        <v>45</v>
      </c>
      <c r="B10" s="85">
        <v>8.6999999999999993</v>
      </c>
      <c r="C10" s="85">
        <v>18.850000000000001</v>
      </c>
      <c r="D10" s="21">
        <v>2.5</v>
      </c>
      <c r="E10" s="21">
        <v>9.9</v>
      </c>
      <c r="F10" s="21">
        <v>31.25</v>
      </c>
      <c r="G10" s="93"/>
      <c r="H10" s="2"/>
      <c r="I10" s="2">
        <v>2.6059999999999999</v>
      </c>
      <c r="J10" s="2">
        <v>0.15709999999999999</v>
      </c>
      <c r="K10" s="93"/>
      <c r="L10" s="2">
        <v>9.9299999999999999E-2</v>
      </c>
      <c r="M10" s="93"/>
      <c r="N10" s="2">
        <v>1.0088999999999999</v>
      </c>
      <c r="O10" s="84">
        <f t="shared" si="0"/>
        <v>0.15709999999999999</v>
      </c>
      <c r="P10" s="1">
        <f t="shared" si="1"/>
        <v>2.6059999999999999</v>
      </c>
      <c r="Q10" s="137">
        <f t="shared" si="7"/>
        <v>8.5448302993675114</v>
      </c>
      <c r="R10" s="137">
        <f t="shared" si="8"/>
        <v>150.28784595914937</v>
      </c>
      <c r="S10" s="141">
        <f t="shared" si="2"/>
        <v>9.9299999999999999E-2</v>
      </c>
      <c r="T10" s="137">
        <f>S10*AC$2</f>
        <v>1.825668790772207E-3</v>
      </c>
      <c r="U10" s="141">
        <f t="shared" si="6"/>
        <v>1.0088999999999999</v>
      </c>
      <c r="V10" s="138">
        <f>U10/AC$2</f>
        <v>54.87510686843973</v>
      </c>
      <c r="W10" s="142">
        <f t="shared" si="3"/>
        <v>205.16477849637985</v>
      </c>
      <c r="X10" s="139">
        <f t="shared" si="4"/>
        <v>71.80767247373295</v>
      </c>
      <c r="Y10" s="88">
        <f t="shared" si="5"/>
        <v>0.71807672473732953</v>
      </c>
    </row>
    <row r="11" spans="1:29" x14ac:dyDescent="0.25">
      <c r="A11" s="4" t="s">
        <v>46</v>
      </c>
      <c r="B11" s="85">
        <v>7.9</v>
      </c>
      <c r="C11" s="85">
        <v>2.5</v>
      </c>
      <c r="D11" s="21">
        <v>2.5</v>
      </c>
      <c r="E11" s="21">
        <v>2.5</v>
      </c>
      <c r="F11" s="21">
        <v>7.5</v>
      </c>
      <c r="G11" s="93"/>
      <c r="H11" s="2"/>
      <c r="I11" s="2">
        <v>0.11849999999999999</v>
      </c>
      <c r="J11" s="2">
        <v>4.1500000000000002E-2</v>
      </c>
      <c r="K11" s="93"/>
      <c r="L11" s="2">
        <v>0.12740000000000001</v>
      </c>
      <c r="M11" s="93"/>
      <c r="N11" s="2"/>
      <c r="O11" s="84">
        <f t="shared" si="0"/>
        <v>4.1500000000000002E-2</v>
      </c>
      <c r="P11" s="1">
        <f t="shared" si="1"/>
        <v>0.11849999999999999</v>
      </c>
      <c r="Q11" s="137">
        <f t="shared" si="7"/>
        <v>2.2572276093173249</v>
      </c>
      <c r="R11" s="137">
        <f t="shared" si="8"/>
        <v>8.702564276886072</v>
      </c>
      <c r="S11" s="141">
        <f t="shared" si="2"/>
        <v>0.12740000000000001</v>
      </c>
      <c r="T11" s="137">
        <f>S11*AC$2</f>
        <v>2.3422981263280887E-3</v>
      </c>
      <c r="U11" s="141"/>
      <c r="V11" s="138"/>
      <c r="W11" s="142">
        <f t="shared" si="3"/>
        <v>8.7049065750123997</v>
      </c>
      <c r="X11" s="139">
        <f t="shared" si="4"/>
        <v>3.0467173012543398</v>
      </c>
      <c r="Y11" s="88">
        <f t="shared" si="5"/>
        <v>3.0467173012543397E-2</v>
      </c>
    </row>
    <row r="12" spans="1:29" s="22" customFormat="1" x14ac:dyDescent="0.25">
      <c r="A12" s="4" t="s">
        <v>47</v>
      </c>
      <c r="B12" s="85">
        <v>8</v>
      </c>
      <c r="C12" s="85">
        <v>11.275</v>
      </c>
      <c r="D12" s="21">
        <v>2.5</v>
      </c>
      <c r="E12" s="21">
        <v>2.5</v>
      </c>
      <c r="F12" s="21">
        <v>16.274999999999999</v>
      </c>
      <c r="G12" s="93">
        <v>2.1503999999999999</v>
      </c>
      <c r="H12" s="2"/>
      <c r="I12" s="2">
        <v>2.63</v>
      </c>
      <c r="J12" s="2">
        <v>0.13020000000000001</v>
      </c>
      <c r="K12" s="93">
        <v>2.1147</v>
      </c>
      <c r="L12" s="2">
        <v>2.1549999999999998</v>
      </c>
      <c r="M12" s="93"/>
      <c r="N12" s="2"/>
      <c r="O12" s="84">
        <f t="shared" si="0"/>
        <v>0.13020000000000001</v>
      </c>
      <c r="P12" s="1">
        <f t="shared" si="1"/>
        <v>0.47960000000000003</v>
      </c>
      <c r="Q12" s="138">
        <f t="shared" si="7"/>
        <v>7.0817116803160411</v>
      </c>
      <c r="R12" s="138">
        <f t="shared" si="8"/>
        <v>33.167648100282037</v>
      </c>
      <c r="S12" s="141">
        <f t="shared" si="2"/>
        <v>4.029999999999978E-2</v>
      </c>
      <c r="T12" s="138">
        <f>S12*AC$2</f>
        <v>7.4093103996092184E-4</v>
      </c>
      <c r="U12" s="141"/>
      <c r="V12" s="138"/>
      <c r="W12" s="142">
        <f t="shared" si="3"/>
        <v>33.168389031322</v>
      </c>
      <c r="X12" s="139">
        <f t="shared" si="4"/>
        <v>11.608936160962699</v>
      </c>
      <c r="Y12" s="88">
        <f t="shared" si="5"/>
        <v>0.116089361609627</v>
      </c>
    </row>
    <row r="13" spans="1:29" x14ac:dyDescent="0.25">
      <c r="A13" s="4" t="s">
        <v>58</v>
      </c>
      <c r="B13" s="85">
        <v>9</v>
      </c>
      <c r="C13" s="85">
        <v>24.875</v>
      </c>
      <c r="D13" s="21">
        <v>2.5</v>
      </c>
      <c r="E13" s="21">
        <v>8.35</v>
      </c>
      <c r="F13" s="21">
        <v>35.725000000000001</v>
      </c>
      <c r="G13" s="93"/>
      <c r="H13" s="2"/>
      <c r="I13" s="2">
        <v>2.7734000000000001</v>
      </c>
      <c r="J13" s="2">
        <v>1.4534</v>
      </c>
      <c r="K13" s="93"/>
      <c r="L13" s="2"/>
      <c r="M13" s="93">
        <v>2.1347</v>
      </c>
      <c r="N13" s="2">
        <v>2.1996000000000002</v>
      </c>
      <c r="O13" s="84">
        <f t="shared" si="0"/>
        <v>1.4534</v>
      </c>
      <c r="P13" s="1">
        <f t="shared" si="1"/>
        <v>2.7734000000000001</v>
      </c>
      <c r="Q13" s="137">
        <f t="shared" si="7"/>
        <v>79.051918250163851</v>
      </c>
      <c r="R13" s="137">
        <f t="shared" si="8"/>
        <v>229.89999178463779</v>
      </c>
      <c r="S13" s="141"/>
      <c r="T13" s="137"/>
      <c r="U13" s="141">
        <f t="shared" si="6"/>
        <v>6.490000000000018E-2</v>
      </c>
      <c r="V13" s="137">
        <f>U13/AC$2</f>
        <v>3.5299776348119223</v>
      </c>
      <c r="W13" s="141">
        <f t="shared" si="3"/>
        <v>233.42996941944972</v>
      </c>
      <c r="X13" s="139">
        <f t="shared" si="4"/>
        <v>81.70048929680739</v>
      </c>
      <c r="Y13" s="88">
        <f t="shared" si="5"/>
        <v>0.81700489296807399</v>
      </c>
    </row>
    <row r="14" spans="1:29" x14ac:dyDescent="0.25">
      <c r="A14" s="4" t="s">
        <v>48</v>
      </c>
      <c r="B14" s="85">
        <v>17.899999999999999</v>
      </c>
      <c r="C14" s="85">
        <v>60</v>
      </c>
      <c r="D14" s="21">
        <v>6.6785714285714288</v>
      </c>
      <c r="E14" s="21">
        <v>20.222222222222221</v>
      </c>
      <c r="F14" s="21">
        <v>86.900793650793645</v>
      </c>
      <c r="G14" s="93"/>
      <c r="H14" s="2">
        <v>2.0724999999999998</v>
      </c>
      <c r="I14" s="2">
        <v>3.4230999999999998</v>
      </c>
      <c r="J14" s="2">
        <v>2.5009999999999999</v>
      </c>
      <c r="K14" s="93">
        <v>2.0847000000000002</v>
      </c>
      <c r="L14" s="2">
        <v>2.1105</v>
      </c>
      <c r="M14" s="93"/>
      <c r="N14" s="2"/>
      <c r="O14" s="84">
        <f t="shared" si="0"/>
        <v>0.4285000000000001</v>
      </c>
      <c r="P14" s="1">
        <f t="shared" si="1"/>
        <v>3.4230999999999998</v>
      </c>
      <c r="Q14" s="137">
        <f t="shared" si="7"/>
        <v>23.306554954035516</v>
      </c>
      <c r="R14" s="137">
        <f t="shared" si="8"/>
        <v>209.49247855533994</v>
      </c>
      <c r="S14" s="141">
        <f t="shared" si="2"/>
        <v>2.5799999999999823E-2</v>
      </c>
      <c r="T14" s="137">
        <f>S14*AC$2</f>
        <v>4.7434294865984512E-4</v>
      </c>
      <c r="U14" s="141"/>
      <c r="V14" s="137"/>
      <c r="W14" s="141">
        <f t="shared" si="3"/>
        <v>209.49295289828859</v>
      </c>
      <c r="X14" s="139">
        <f t="shared" si="4"/>
        <v>73.322533514401002</v>
      </c>
      <c r="Y14" s="88">
        <f t="shared" si="5"/>
        <v>0.73322533514401</v>
      </c>
    </row>
    <row r="15" spans="1:29" x14ac:dyDescent="0.25">
      <c r="A15" s="4" t="s">
        <v>49</v>
      </c>
      <c r="B15" s="85">
        <v>6.3</v>
      </c>
      <c r="C15" s="85">
        <v>6.4</v>
      </c>
      <c r="D15" s="21">
        <v>9.3249999999999993</v>
      </c>
      <c r="E15" s="101">
        <v>0</v>
      </c>
      <c r="F15" s="21">
        <v>15.725</v>
      </c>
      <c r="G15" s="93"/>
      <c r="H15" s="2"/>
      <c r="I15" s="2">
        <v>0.53839999999999999</v>
      </c>
      <c r="J15" s="2">
        <v>0.16109999999999999</v>
      </c>
      <c r="K15" s="93"/>
      <c r="L15" s="2">
        <v>0.2525</v>
      </c>
      <c r="M15" s="93"/>
      <c r="N15" s="2"/>
      <c r="O15" s="84">
        <f t="shared" si="0"/>
        <v>0.16109999999999999</v>
      </c>
      <c r="P15" s="1">
        <f t="shared" si="1"/>
        <v>0.53839999999999999</v>
      </c>
      <c r="Q15" s="137">
        <f t="shared" si="7"/>
        <v>8.7623944062896619</v>
      </c>
      <c r="R15" s="137">
        <f t="shared" si="8"/>
        <v>38.046523198011293</v>
      </c>
      <c r="S15" s="141">
        <f t="shared" si="2"/>
        <v>0.2525</v>
      </c>
      <c r="T15" s="137">
        <f>S15*AC$2</f>
        <v>4.642309865760144E-3</v>
      </c>
      <c r="U15" s="141"/>
      <c r="V15" s="137"/>
      <c r="W15" s="141">
        <f t="shared" si="3"/>
        <v>38.051165507877052</v>
      </c>
      <c r="X15" s="139">
        <f t="shared" si="4"/>
        <v>13.317907927756968</v>
      </c>
      <c r="Y15" s="88">
        <f t="shared" si="5"/>
        <v>0.1331790792775697</v>
      </c>
    </row>
    <row r="16" spans="1:29" x14ac:dyDescent="0.25">
      <c r="A16" s="4" t="s">
        <v>50</v>
      </c>
      <c r="B16" s="85">
        <v>7.6</v>
      </c>
      <c r="C16" s="85">
        <v>17.3</v>
      </c>
      <c r="D16" s="21">
        <v>7.375</v>
      </c>
      <c r="E16" s="21">
        <v>36.475000000000001</v>
      </c>
      <c r="F16" s="21">
        <v>61.150000000000006</v>
      </c>
      <c r="G16" s="93"/>
      <c r="H16" s="2"/>
      <c r="I16" s="2">
        <v>0.46060000000000001</v>
      </c>
      <c r="J16" s="2">
        <v>9.4399999999999998E-2</v>
      </c>
      <c r="K16" s="93"/>
      <c r="L16" s="2">
        <v>0.56430000000000002</v>
      </c>
      <c r="M16" s="93"/>
      <c r="N16" s="2">
        <v>2</v>
      </c>
      <c r="O16" s="84">
        <f t="shared" si="0"/>
        <v>9.4399999999999998E-2</v>
      </c>
      <c r="P16" s="1">
        <f t="shared" si="1"/>
        <v>0.46060000000000001</v>
      </c>
      <c r="Q16" s="137">
        <f t="shared" si="7"/>
        <v>5.1345129233627818</v>
      </c>
      <c r="R16" s="137">
        <f t="shared" si="8"/>
        <v>30.187019835448563</v>
      </c>
      <c r="S16" s="141">
        <f t="shared" si="2"/>
        <v>0.56430000000000002</v>
      </c>
      <c r="T16" s="137">
        <f>S16*AC$2</f>
        <v>1.0374873098013661E-2</v>
      </c>
      <c r="U16" s="141">
        <f t="shared" si="6"/>
        <v>2</v>
      </c>
      <c r="V16" s="137">
        <f>U16/AC$2</f>
        <v>108.78205346107589</v>
      </c>
      <c r="W16" s="141">
        <f t="shared" si="3"/>
        <v>138.97944816962246</v>
      </c>
      <c r="X16" s="139">
        <f t="shared" si="4"/>
        <v>48.642806859367859</v>
      </c>
      <c r="Y16" s="88">
        <f t="shared" si="5"/>
        <v>0.4864280685936786</v>
      </c>
    </row>
    <row r="17" spans="1:34" x14ac:dyDescent="0.25">
      <c r="A17" s="4" t="s">
        <v>51</v>
      </c>
      <c r="B17" s="85">
        <v>6.9</v>
      </c>
      <c r="C17" s="85">
        <v>19.824999999999999</v>
      </c>
      <c r="D17" s="21">
        <v>6.833333333333333</v>
      </c>
      <c r="E17" s="21">
        <v>5.75</v>
      </c>
      <c r="F17" s="21">
        <v>32.408333333333331</v>
      </c>
      <c r="G17" s="93"/>
      <c r="H17" s="2"/>
      <c r="I17" s="2">
        <v>1.9884999999999999</v>
      </c>
      <c r="J17" s="2">
        <v>0.59499999999999997</v>
      </c>
      <c r="K17" s="93"/>
      <c r="L17" s="2">
        <v>0.1003</v>
      </c>
      <c r="M17" s="93"/>
      <c r="N17" s="2"/>
      <c r="O17" s="84">
        <f t="shared" si="0"/>
        <v>0.59499999999999997</v>
      </c>
      <c r="P17" s="1">
        <f t="shared" si="1"/>
        <v>1.9884999999999999</v>
      </c>
      <c r="Q17" s="137">
        <f t="shared" si="7"/>
        <v>32.362660904670079</v>
      </c>
      <c r="R17" s="137">
        <f t="shared" si="8"/>
        <v>140.51921755834476</v>
      </c>
      <c r="S17" s="141">
        <f t="shared" si="2"/>
        <v>0.1003</v>
      </c>
      <c r="T17" s="137">
        <f>S17*AC$2</f>
        <v>1.8440541763791779E-3</v>
      </c>
      <c r="U17" s="141"/>
      <c r="V17" s="137"/>
      <c r="W17" s="141">
        <f t="shared" si="3"/>
        <v>140.52106161252115</v>
      </c>
      <c r="X17" s="139">
        <f t="shared" si="4"/>
        <v>49.1823715643824</v>
      </c>
      <c r="Y17" s="88">
        <f t="shared" si="5"/>
        <v>0.49182371564382404</v>
      </c>
    </row>
    <row r="18" spans="1:34" x14ac:dyDescent="0.25">
      <c r="A18" s="4" t="s">
        <v>52</v>
      </c>
      <c r="B18" s="85">
        <v>7.4444444444444446</v>
      </c>
      <c r="C18" s="85">
        <v>41.388888888888886</v>
      </c>
      <c r="D18" s="21">
        <v>2.5</v>
      </c>
      <c r="E18" s="101">
        <v>0</v>
      </c>
      <c r="F18" s="21">
        <v>43.888888888888886</v>
      </c>
      <c r="G18" s="93">
        <v>2</v>
      </c>
      <c r="H18" s="2">
        <v>2.1307999999999998</v>
      </c>
      <c r="I18" s="2">
        <v>5.7888999999999999</v>
      </c>
      <c r="J18" s="2">
        <v>2.6964999999999999</v>
      </c>
      <c r="K18" s="93"/>
      <c r="L18" s="2"/>
      <c r="M18" s="93"/>
      <c r="N18" s="2"/>
      <c r="O18" s="84">
        <f t="shared" si="0"/>
        <v>0.56570000000000009</v>
      </c>
      <c r="P18" s="1">
        <f t="shared" si="1"/>
        <v>3.7888999999999999</v>
      </c>
      <c r="Q18" s="137">
        <f t="shared" si="7"/>
        <v>30.769003821465322</v>
      </c>
      <c r="R18" s="137">
        <f t="shared" si="8"/>
        <v>236.85116500080051</v>
      </c>
      <c r="S18" s="141"/>
      <c r="T18" s="137"/>
      <c r="U18" s="141"/>
      <c r="V18" s="137"/>
      <c r="W18" s="141">
        <f t="shared" si="3"/>
        <v>236.85116500080051</v>
      </c>
      <c r="X18" s="139">
        <f t="shared" si="4"/>
        <v>82.897907750280169</v>
      </c>
      <c r="Y18" s="88">
        <f t="shared" si="5"/>
        <v>0.82897907750280164</v>
      </c>
    </row>
    <row r="19" spans="1:34" x14ac:dyDescent="0.25">
      <c r="A19" s="4" t="s">
        <v>53</v>
      </c>
      <c r="B19" s="85">
        <v>8.4</v>
      </c>
      <c r="C19" s="85">
        <v>64.974999999999994</v>
      </c>
      <c r="D19" s="21">
        <v>2.5</v>
      </c>
      <c r="E19" s="101">
        <v>0</v>
      </c>
      <c r="F19" s="21">
        <v>67.474999999999994</v>
      </c>
      <c r="G19" s="93">
        <v>2.0499000000000001</v>
      </c>
      <c r="H19" s="2">
        <v>1.4426000000000001</v>
      </c>
      <c r="I19" s="2">
        <v>6.24</v>
      </c>
      <c r="J19" s="2">
        <v>3.21</v>
      </c>
      <c r="K19" s="93"/>
      <c r="L19" s="2"/>
      <c r="M19" s="93"/>
      <c r="N19" s="2"/>
      <c r="O19" s="84">
        <f t="shared" si="0"/>
        <v>1.7673999999999999</v>
      </c>
      <c r="P19" s="1">
        <f t="shared" si="1"/>
        <v>4.1901000000000002</v>
      </c>
      <c r="Q19" s="137">
        <f t="shared" si="7"/>
        <v>96.130700643552757</v>
      </c>
      <c r="R19" s="137">
        <f t="shared" si="8"/>
        <v>324.03454174717979</v>
      </c>
      <c r="S19" s="141"/>
      <c r="T19" s="137"/>
      <c r="U19" s="141"/>
      <c r="V19" s="137"/>
      <c r="W19" s="141">
        <f t="shared" si="3"/>
        <v>324.03454174717979</v>
      </c>
      <c r="X19" s="139">
        <f t="shared" si="4"/>
        <v>113.41208961151291</v>
      </c>
      <c r="Y19" s="88">
        <f t="shared" si="5"/>
        <v>1.134120896115129</v>
      </c>
    </row>
    <row r="20" spans="1:34" x14ac:dyDescent="0.25">
      <c r="A20" s="4" t="s">
        <v>54</v>
      </c>
      <c r="B20" s="85">
        <v>10.8</v>
      </c>
      <c r="C20" s="85">
        <v>49.975000000000001</v>
      </c>
      <c r="D20" s="21">
        <v>3.4750000000000001</v>
      </c>
      <c r="E20" s="101">
        <v>0</v>
      </c>
      <c r="F20" s="21">
        <v>53.45</v>
      </c>
      <c r="G20" s="93">
        <v>2.1042999999999998</v>
      </c>
      <c r="H20" s="2">
        <v>2.0878000000000001</v>
      </c>
      <c r="I20" s="2">
        <v>3.9418000000000002</v>
      </c>
      <c r="J20" s="2">
        <v>2.3597999999999999</v>
      </c>
      <c r="K20" s="93">
        <v>2.1198000000000001</v>
      </c>
      <c r="L20" s="2">
        <v>2.1432000000000002</v>
      </c>
      <c r="M20" s="93"/>
      <c r="N20" s="2"/>
      <c r="O20" s="84">
        <f t="shared" si="0"/>
        <v>0.2719999999999998</v>
      </c>
      <c r="P20" s="2">
        <f t="shared" si="1"/>
        <v>1.8375000000000004</v>
      </c>
      <c r="Q20" s="138">
        <f t="shared" si="7"/>
        <v>14.794359270706311</v>
      </c>
      <c r="R20" s="138">
        <f t="shared" si="8"/>
        <v>114.73787088806981</v>
      </c>
      <c r="S20" s="142">
        <f t="shared" si="2"/>
        <v>2.3400000000000087E-2</v>
      </c>
      <c r="T20" s="138">
        <f>S20*AC$2</f>
        <v>4.3021802320311988E-4</v>
      </c>
      <c r="U20" s="141"/>
      <c r="V20" s="138"/>
      <c r="W20" s="142">
        <f t="shared" si="3"/>
        <v>114.738301106093</v>
      </c>
      <c r="X20" s="139">
        <f t="shared" si="4"/>
        <v>40.158405387132547</v>
      </c>
      <c r="Y20" s="88">
        <f t="shared" si="5"/>
        <v>0.40158405387132545</v>
      </c>
    </row>
    <row r="21" spans="1:34" x14ac:dyDescent="0.25">
      <c r="K21" s="5"/>
      <c r="L21" s="5"/>
      <c r="M21" s="5"/>
      <c r="N21" s="5"/>
      <c r="O21" s="5"/>
      <c r="P21" s="5"/>
      <c r="Q21" s="139"/>
      <c r="R21" s="139"/>
      <c r="S21" s="5"/>
      <c r="T21" s="5"/>
      <c r="U21" s="5"/>
      <c r="V21" s="5"/>
      <c r="W21" s="5"/>
      <c r="X21" s="5"/>
      <c r="Y21" s="5"/>
    </row>
    <row r="22" spans="1:34" ht="15.75" customHeight="1" x14ac:dyDescent="0.25">
      <c r="K22" s="5"/>
      <c r="L22" s="5"/>
      <c r="M22" s="5"/>
      <c r="N22" s="5"/>
      <c r="O22" s="5"/>
      <c r="P22" s="5"/>
      <c r="Q22" s="139"/>
      <c r="R22" s="139"/>
      <c r="S22" s="5"/>
      <c r="T22" s="5"/>
      <c r="U22" s="5"/>
      <c r="V22" s="5"/>
      <c r="W22" s="5"/>
      <c r="X22" s="5"/>
      <c r="Y22" s="5"/>
    </row>
    <row r="23" spans="1:34" x14ac:dyDescent="0.25">
      <c r="K23" s="5"/>
      <c r="L23" s="5"/>
      <c r="M23" s="5"/>
      <c r="N23" s="5"/>
      <c r="O23" s="5"/>
      <c r="P23" s="5"/>
      <c r="Q23" s="139"/>
      <c r="R23" s="139"/>
      <c r="S23" s="5"/>
      <c r="T23" s="5"/>
      <c r="U23" s="5"/>
      <c r="V23" s="5"/>
      <c r="W23" s="5"/>
      <c r="X23" s="5"/>
      <c r="Y23" s="5"/>
    </row>
    <row r="24" spans="1:34" x14ac:dyDescent="0.25">
      <c r="O24" s="5"/>
      <c r="P24" s="5"/>
      <c r="Q24" s="139"/>
      <c r="R24" s="139"/>
      <c r="S24" s="5"/>
      <c r="T24" s="5"/>
      <c r="U24" s="5"/>
    </row>
    <row r="25" spans="1:34" x14ac:dyDescent="0.25">
      <c r="H25"/>
      <c r="I25" s="231"/>
      <c r="J25" s="231"/>
      <c r="K25" s="231"/>
      <c r="L25" s="231"/>
      <c r="M25" s="231"/>
      <c r="N25" s="231"/>
      <c r="O25" s="231"/>
      <c r="P25" s="231"/>
      <c r="Q25" s="139"/>
      <c r="R25" s="139"/>
      <c r="S25" s="5"/>
      <c r="T25" s="5"/>
      <c r="U25" s="5"/>
    </row>
    <row r="26" spans="1:34" x14ac:dyDescent="0.25">
      <c r="H26"/>
      <c r="I26" s="22"/>
      <c r="J26" s="22"/>
      <c r="O26" s="22"/>
      <c r="P26" s="22"/>
    </row>
    <row r="27" spans="1:34" x14ac:dyDescent="0.25">
      <c r="H27" s="60"/>
      <c r="I27" s="63"/>
      <c r="J27" s="63"/>
      <c r="K27" s="63"/>
      <c r="L27" s="63"/>
      <c r="M27" s="63"/>
      <c r="N27" s="63"/>
      <c r="O27" s="63"/>
      <c r="P27" s="63"/>
    </row>
    <row r="28" spans="1:34" x14ac:dyDescent="0.25">
      <c r="H28" s="60"/>
      <c r="I28" s="63"/>
      <c r="J28" s="63"/>
      <c r="K28" s="63"/>
      <c r="L28" s="63"/>
      <c r="M28" s="63"/>
      <c r="N28" s="63"/>
      <c r="O28" s="63"/>
      <c r="P28" s="63"/>
    </row>
    <row r="29" spans="1:34" x14ac:dyDescent="0.25">
      <c r="H29" s="60"/>
      <c r="I29" s="63"/>
      <c r="J29" s="63"/>
      <c r="K29" s="63"/>
      <c r="L29" s="63"/>
      <c r="M29" s="63"/>
      <c r="N29" s="63"/>
      <c r="O29" s="63"/>
      <c r="P29" s="63"/>
    </row>
    <row r="30" spans="1:34" x14ac:dyDescent="0.25">
      <c r="H30" s="60"/>
      <c r="I30" s="63"/>
      <c r="J30" s="63"/>
      <c r="K30" s="63"/>
      <c r="L30" s="63"/>
      <c r="M30" s="63"/>
      <c r="N30" s="63"/>
      <c r="O30" s="63"/>
      <c r="P30" s="63"/>
    </row>
    <row r="31" spans="1:34" s="4" customFormat="1" x14ac:dyDescent="0.25">
      <c r="G31" s="5"/>
      <c r="H31" s="60"/>
      <c r="I31" s="63"/>
      <c r="J31" s="63"/>
      <c r="K31" s="63"/>
      <c r="L31" s="63"/>
      <c r="M31" s="63"/>
      <c r="N31" s="63"/>
      <c r="O31" s="63"/>
      <c r="P31" s="63"/>
      <c r="Q31" s="140"/>
      <c r="R31" s="140"/>
      <c r="Z31"/>
      <c r="AA31"/>
      <c r="AB31"/>
      <c r="AC31"/>
      <c r="AD31"/>
      <c r="AE31"/>
      <c r="AF31"/>
      <c r="AG31"/>
      <c r="AH31"/>
    </row>
    <row r="32" spans="1:34" s="4" customFormat="1" x14ac:dyDescent="0.25">
      <c r="G32" s="5"/>
      <c r="H32" s="60"/>
      <c r="I32" s="63"/>
      <c r="J32" s="63"/>
      <c r="K32" s="63"/>
      <c r="L32" s="63"/>
      <c r="M32" s="63"/>
      <c r="N32" s="63"/>
      <c r="O32" s="63"/>
      <c r="P32" s="63"/>
      <c r="Q32" s="140"/>
      <c r="R32" s="140"/>
      <c r="Z32"/>
      <c r="AA32"/>
      <c r="AB32"/>
      <c r="AC32"/>
      <c r="AD32"/>
      <c r="AE32"/>
      <c r="AF32"/>
      <c r="AG32"/>
      <c r="AH32"/>
    </row>
    <row r="33" spans="7:34" s="4" customFormat="1" x14ac:dyDescent="0.25">
      <c r="G33" s="5"/>
      <c r="H33" s="60"/>
      <c r="I33" s="63"/>
      <c r="J33" s="63"/>
      <c r="K33" s="63"/>
      <c r="L33" s="63"/>
      <c r="M33" s="63"/>
      <c r="N33" s="63"/>
      <c r="O33" s="63"/>
      <c r="P33" s="63"/>
      <c r="Q33" s="140"/>
      <c r="R33" s="140"/>
      <c r="Z33"/>
      <c r="AA33"/>
      <c r="AB33"/>
      <c r="AC33"/>
      <c r="AD33"/>
      <c r="AE33"/>
      <c r="AF33"/>
      <c r="AG33"/>
      <c r="AH33"/>
    </row>
    <row r="34" spans="7:34" s="4" customFormat="1" x14ac:dyDescent="0.25">
      <c r="G34" s="5"/>
      <c r="H34" s="60"/>
      <c r="I34" s="63"/>
      <c r="J34" s="63"/>
      <c r="K34" s="63"/>
      <c r="L34" s="63"/>
      <c r="M34" s="63"/>
      <c r="N34" s="63"/>
      <c r="O34" s="63"/>
      <c r="P34" s="63"/>
      <c r="Q34" s="140"/>
      <c r="R34" s="140"/>
      <c r="Z34"/>
      <c r="AA34"/>
      <c r="AB34"/>
      <c r="AC34"/>
      <c r="AD34"/>
      <c r="AE34"/>
      <c r="AF34"/>
      <c r="AG34"/>
      <c r="AH34"/>
    </row>
    <row r="35" spans="7:34" s="4" customFormat="1" x14ac:dyDescent="0.25">
      <c r="G35" s="5"/>
      <c r="H35" s="60"/>
      <c r="I35" s="63"/>
      <c r="J35" s="63"/>
      <c r="K35" s="63"/>
      <c r="L35" s="63"/>
      <c r="M35" s="63"/>
      <c r="N35" s="63"/>
      <c r="O35" s="63"/>
      <c r="P35" s="63"/>
      <c r="Q35" s="140"/>
      <c r="R35" s="140"/>
      <c r="Z35"/>
      <c r="AA35"/>
      <c r="AB35"/>
      <c r="AC35"/>
      <c r="AD35"/>
      <c r="AE35"/>
      <c r="AF35"/>
      <c r="AG35"/>
      <c r="AH35"/>
    </row>
    <row r="36" spans="7:34" s="4" customFormat="1" x14ac:dyDescent="0.25">
      <c r="G36" s="5"/>
      <c r="H36" s="60"/>
      <c r="I36" s="63"/>
      <c r="J36" s="63"/>
      <c r="K36" s="63"/>
      <c r="L36" s="63"/>
      <c r="M36" s="63"/>
      <c r="N36" s="63"/>
      <c r="O36" s="63"/>
      <c r="P36" s="63"/>
      <c r="Q36" s="140"/>
      <c r="R36" s="140"/>
      <c r="Z36"/>
      <c r="AA36"/>
      <c r="AB36"/>
      <c r="AC36"/>
      <c r="AD36"/>
      <c r="AE36"/>
      <c r="AF36"/>
      <c r="AG36"/>
      <c r="AH36"/>
    </row>
    <row r="37" spans="7:34" s="4" customFormat="1" x14ac:dyDescent="0.25">
      <c r="G37" s="5"/>
      <c r="H37" s="60"/>
      <c r="I37" s="63"/>
      <c r="J37" s="63"/>
      <c r="K37" s="63"/>
      <c r="L37" s="63"/>
      <c r="M37" s="63"/>
      <c r="N37" s="63"/>
      <c r="O37" s="63"/>
      <c r="P37" s="63"/>
      <c r="Q37" s="140"/>
      <c r="R37" s="140"/>
      <c r="Z37"/>
      <c r="AA37"/>
      <c r="AB37"/>
      <c r="AC37"/>
      <c r="AD37"/>
      <c r="AE37"/>
      <c r="AF37"/>
      <c r="AG37"/>
      <c r="AH37"/>
    </row>
    <row r="38" spans="7:34" s="4" customFormat="1" x14ac:dyDescent="0.25">
      <c r="G38" s="5"/>
      <c r="H38" s="60"/>
      <c r="I38" s="63"/>
      <c r="J38" s="63"/>
      <c r="K38" s="63"/>
      <c r="L38" s="63"/>
      <c r="M38" s="63"/>
      <c r="N38" s="63"/>
      <c r="O38" s="63"/>
      <c r="P38" s="63"/>
      <c r="Q38" s="140"/>
      <c r="R38" s="140"/>
      <c r="Z38"/>
      <c r="AA38"/>
      <c r="AB38"/>
      <c r="AC38"/>
      <c r="AD38"/>
      <c r="AE38"/>
      <c r="AF38"/>
      <c r="AG38"/>
      <c r="AH38"/>
    </row>
    <row r="39" spans="7:34" s="4" customFormat="1" x14ac:dyDescent="0.25">
      <c r="G39" s="5"/>
      <c r="H39" s="60"/>
      <c r="I39" s="63"/>
      <c r="J39" s="63"/>
      <c r="K39" s="63"/>
      <c r="L39" s="63"/>
      <c r="M39" s="63"/>
      <c r="N39" s="63"/>
      <c r="O39" s="63"/>
      <c r="P39" s="63"/>
      <c r="Q39" s="140"/>
      <c r="R39" s="140"/>
      <c r="Z39"/>
      <c r="AA39"/>
      <c r="AB39"/>
      <c r="AC39"/>
      <c r="AD39"/>
      <c r="AE39"/>
      <c r="AF39"/>
      <c r="AG39"/>
      <c r="AH39"/>
    </row>
    <row r="40" spans="7:34" s="4" customFormat="1" x14ac:dyDescent="0.25">
      <c r="G40" s="5"/>
      <c r="H40" s="60"/>
      <c r="I40" s="63"/>
      <c r="J40" s="63"/>
      <c r="K40" s="63"/>
      <c r="L40" s="63"/>
      <c r="M40" s="63"/>
      <c r="N40" s="63"/>
      <c r="O40" s="63"/>
      <c r="P40" s="63"/>
      <c r="Q40" s="140"/>
      <c r="R40" s="140"/>
      <c r="Z40"/>
      <c r="AA40"/>
      <c r="AB40"/>
      <c r="AC40"/>
      <c r="AD40"/>
      <c r="AE40"/>
      <c r="AF40"/>
      <c r="AG40"/>
      <c r="AH40"/>
    </row>
    <row r="41" spans="7:34" s="4" customFormat="1" x14ac:dyDescent="0.25">
      <c r="G41" s="5"/>
      <c r="H41" s="60"/>
      <c r="I41" s="63"/>
      <c r="J41" s="63"/>
      <c r="K41" s="63"/>
      <c r="L41" s="63"/>
      <c r="M41" s="63"/>
      <c r="N41" s="63"/>
      <c r="O41" s="63"/>
      <c r="P41" s="63"/>
      <c r="Q41" s="140"/>
      <c r="R41" s="140"/>
      <c r="Z41"/>
      <c r="AA41"/>
      <c r="AB41"/>
      <c r="AC41"/>
      <c r="AD41"/>
      <c r="AE41"/>
      <c r="AF41"/>
      <c r="AG41"/>
      <c r="AH41"/>
    </row>
    <row r="42" spans="7:34" x14ac:dyDescent="0.25">
      <c r="H42" s="60"/>
      <c r="I42" s="63"/>
      <c r="J42" s="63"/>
      <c r="K42" s="63"/>
      <c r="L42" s="63"/>
      <c r="M42" s="63"/>
      <c r="N42" s="63"/>
      <c r="O42" s="63"/>
      <c r="P42" s="63"/>
    </row>
    <row r="43" spans="7:34" x14ac:dyDescent="0.25">
      <c r="H43" s="60"/>
      <c r="I43" s="63"/>
      <c r="J43" s="63"/>
      <c r="K43" s="63"/>
      <c r="L43" s="63"/>
      <c r="M43" s="63"/>
      <c r="N43" s="63"/>
      <c r="O43" s="63"/>
      <c r="P43" s="63"/>
    </row>
    <row r="44" spans="7:34" x14ac:dyDescent="0.25">
      <c r="H44" s="60"/>
      <c r="I44" s="63"/>
      <c r="J44" s="63"/>
      <c r="K44" s="63"/>
      <c r="L44" s="63"/>
      <c r="M44" s="63"/>
      <c r="N44" s="63"/>
      <c r="O44" s="63"/>
      <c r="P44" s="63"/>
    </row>
    <row r="45" spans="7:34" x14ac:dyDescent="0.25">
      <c r="O45" s="5"/>
      <c r="P45" s="5"/>
    </row>
    <row r="46" spans="7:34" x14ac:dyDescent="0.25">
      <c r="O46" s="5"/>
      <c r="P46" s="5"/>
    </row>
  </sheetData>
  <mergeCells count="8">
    <mergeCell ref="S1:T1"/>
    <mergeCell ref="U1:V1"/>
    <mergeCell ref="I25:P25"/>
    <mergeCell ref="C1:F1"/>
    <mergeCell ref="G1:J1"/>
    <mergeCell ref="K1:L1"/>
    <mergeCell ref="M1:N1"/>
    <mergeCell ref="O1:R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Sheet1</vt:lpstr>
      <vt:lpstr>plot information</vt:lpstr>
      <vt:lpstr>soil carbon data</vt:lpstr>
      <vt:lpstr>soil weight &amp; bulk density data</vt:lpstr>
      <vt:lpstr>raw mature mangrove tree data</vt:lpstr>
      <vt:lpstr>raw mangrove seedling data</vt:lpstr>
      <vt:lpstr>planted mangrove data</vt:lpstr>
      <vt:lpstr>raw A. macrostachyum biomass</vt:lpstr>
      <vt:lpstr>seagrass % cover and biomass</vt:lpstr>
      <vt:lpstr>raw soil efflux data</vt:lpstr>
      <vt:lpstr>raw redox measurements</vt:lpstr>
      <vt:lpstr>RTK elevation survey data</vt:lpstr>
      <vt:lpstr>'raw soil efflux data'!_2013_01_15_mangrvplt1_soil1.</vt:lpstr>
      <vt:lpstr>'raw soil efflux data'!_2013_01_16_mantr2.</vt:lpstr>
      <vt:lpstr>'raw soil efflux data'!_2013_01_17_mantr3.</vt:lpstr>
      <vt:lpstr>'raw soil efflux data'!_2013_01_18_mantr4.</vt:lpstr>
      <vt:lpstr>'raw soil efflux data'!_2013_01_20_mantr5.</vt:lpstr>
      <vt:lpstr>'raw soil efflux data'!_2013_01_20_mantr6.</vt:lpstr>
      <vt:lpstr>'raw soil efflux data'!_2013_01_21_mantr7.</vt:lpstr>
      <vt:lpstr>'raw soil efflux data'!_2013_01_22_mantr10.</vt:lpstr>
      <vt:lpstr>'raw soil efflux data'!_2013_01_22_mantr8.</vt:lpstr>
      <vt:lpstr>'raw soil efflux data'!_2013_01_22_mantr9.</vt:lpstr>
      <vt:lpstr>'raw soil efflux data'!_2013_01_26_razzie_mantr12.</vt:lpstr>
      <vt:lpstr>'raw soil efflux data'!_2013_01_27_aryam_lowsabkha1.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lmschile</dc:creator>
  <cp:lastModifiedBy>Lisa Schile</cp:lastModifiedBy>
  <dcterms:created xsi:type="dcterms:W3CDTF">2013-08-20T20:20:58Z</dcterms:created>
  <dcterms:modified xsi:type="dcterms:W3CDTF">2016-12-10T19:05:01Z</dcterms:modified>
</cp:coreProperties>
</file>